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nim\Desktop\Python_SQL_PowerBI_Excel\Excel_PowerBI\"/>
    </mc:Choice>
  </mc:AlternateContent>
  <xr:revisionPtr revIDLastSave="0" documentId="13_ncr:1_{B43BD277-550E-47A5-BEF2-FFE223F2BE4E}" xr6:coauthVersionLast="47" xr6:coauthVersionMax="47" xr10:uidLastSave="{00000000-0000-0000-0000-000000000000}"/>
  <bookViews>
    <workbookView xWindow="-98" yWindow="-98" windowWidth="19396" windowHeight="11596" tabRatio="841" activeTab="1" xr2:uid="{00000000-000D-0000-FFFF-FFFF00000000}"/>
  </bookViews>
  <sheets>
    <sheet name="账账核对" sheetId="27" r:id="rId1"/>
    <sheet name="校对表" sheetId="5" r:id="rId2"/>
    <sheet name="科目余额表" sheetId="1" r:id="rId3"/>
    <sheet name="序时账" sheetId="3" r:id="rId4"/>
    <sheet name="试算平衡表" sheetId="2" r:id="rId5"/>
    <sheet name="调整目录" sheetId="4" r:id="rId6"/>
    <sheet name="附注自动计算" sheetId="6" r:id="rId7"/>
    <sheet name="附注自动列示" sheetId="28" r:id="rId8"/>
    <sheet name="往来抵消检查" sheetId="26" r:id="rId9"/>
    <sheet name="税费测算" sheetId="15" r:id="rId10"/>
    <sheet name="现金流测算" sheetId="25" r:id="rId11"/>
    <sheet name="现金流数据聚合" sheetId="29" r:id="rId12"/>
    <sheet name="凭证抽查" sheetId="17" r:id="rId13"/>
    <sheet name="往来项目数据聚合" sheetId="7" r:id="rId14"/>
    <sheet name="序时账采集" sheetId="23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_FilterDatabase" localSheetId="8" hidden="1">往来抵消检查!$A$1:$C$251</definedName>
    <definedName name="_xlnm._FilterDatabase" localSheetId="10" hidden="1">现金流测算!$C$2:$D$128</definedName>
    <definedName name="_xlnm._FilterDatabase" localSheetId="11" hidden="1">现金流数据聚合!$A$1:$D$1</definedName>
    <definedName name="_xlnm._FilterDatabase" localSheetId="0" hidden="1">账账核对!$A$1:$H$1</definedName>
    <definedName name="_Order1" hidden="1">0</definedName>
    <definedName name="A">#REF!</definedName>
    <definedName name="AS2DocOpenMode" hidden="1">"AS2DocumentEdit"</definedName>
    <definedName name="bzfz" localSheetId="10">'[1]披露表(标准)'!$D$6:$D$29</definedName>
    <definedName name="bzfz">'[2]披露表(标准)'!$D$6:$D$29</definedName>
    <definedName name="_xlnm.Database">#REF!</definedName>
    <definedName name="didi">#REF!</definedName>
    <definedName name="dxn">[3]dxnsjtempsheet!$A:$G</definedName>
    <definedName name="fzxm" localSheetId="10">'[4]披露表(标准)'!$D$6:$D$42</definedName>
    <definedName name="fzxm">#REF!</definedName>
    <definedName name="gzfzfl">'[5]披露表(国资)'!$D$5:$D$10</definedName>
    <definedName name="gzfzxm" localSheetId="10">'[1]披露表(国资)'!$D$14:$D$54</definedName>
    <definedName name="gzfzxm">'[6]披露表(国资)'!$D$6:$D$15</definedName>
    <definedName name="gzfzxm2">'[7]披露表(国资)'!$D$43:$D$50</definedName>
    <definedName name="hkd">1.0611</definedName>
    <definedName name="HTML_CodePage" hidden="1">936</definedName>
    <definedName name="HTML_Control" localSheetId="10" hidden="1">{"'四月'!$A$1:$L$12"}</definedName>
    <definedName name="HTML_Control" hidden="1">{"'四月'!$A$1:$L$12"}</definedName>
    <definedName name="HTML_Description" hidden="1">""</definedName>
    <definedName name="HTML_Email" hidden="1">""</definedName>
    <definedName name="HTML_Header" hidden="1">"四月"</definedName>
    <definedName name="HTML_LastUpdate" hidden="1">"2002-04-30"</definedName>
    <definedName name="HTML_LineAfter" hidden="1">FALSE</definedName>
    <definedName name="HTML_LineBefore" hidden="1">FALSE</definedName>
    <definedName name="HTML_Name" hidden="1">"USER"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"车间成本计算底稿"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_xlnm.Print_Area" localSheetId="10">现金流测算!$C$2:$D$128</definedName>
    <definedName name="SAPBEXrevision" hidden="1">1</definedName>
    <definedName name="SAPBEXsysID" hidden="1">"PE4"</definedName>
    <definedName name="SAPBEXwbID" hidden="1">"3Q4R7W3VD66V3CXTGQHGIRCBE"</definedName>
    <definedName name="SDZL1" localSheetId="10">[8]明细表!$AP$10</definedName>
    <definedName name="SDZL1">#REF!</definedName>
    <definedName name="SDZL2" localSheetId="10">[8]明细表!$AQ$10</definedName>
    <definedName name="SDZL2">#REF!</definedName>
    <definedName name="SDZL3" localSheetId="10">[8]明细表!$AR$10</definedName>
    <definedName name="SDZL3">#REF!</definedName>
    <definedName name="SDZL4" localSheetId="10">[8]明细表!$AS$10</definedName>
    <definedName name="SDZL4">#REF!</definedName>
    <definedName name="SDZL5" localSheetId="10">[8]明细表!$AT$10</definedName>
    <definedName name="SDZL5">#REF!</definedName>
    <definedName name="SDZL6" localSheetId="10">[9]A5明细表!$AU$30</definedName>
    <definedName name="SDZL6">#REF!</definedName>
    <definedName name="ssfzxm" localSheetId="10">'[10]披露表(上市)'!$D$6:$D$15</definedName>
    <definedName name="ssfzxm">'[6]披露表(上市)'!$D$6:$D$15</definedName>
    <definedName name="TextRefCopyRangeCount" localSheetId="10" hidden="1">2</definedName>
    <definedName name="TextRefCopyRangeCount" hidden="1">4</definedName>
    <definedName name="u9qphn">[11]出租开发产品明细!$A$1:$I$17</definedName>
    <definedName name="UFPrn20051114145239">[12]福利费1!$A$1:$Q$312</definedName>
    <definedName name="UFPrn20060224172848">[13]新城资金明细!$A$1:$H$646</definedName>
    <definedName name="UFPrn20060224172935">[13]申鑫大厦租金明细!$A$1:$F$570</definedName>
    <definedName name="UFPrn20060224173018">[13]三林明细!$A$1:$H$227</definedName>
    <definedName name="UFPrn20060224173111">[13]东陆明细!$A$1:$H$274</definedName>
    <definedName name="usd">8.2773</definedName>
    <definedName name="wrn.Aging._.and._.Trend._.Analysis." localSheetId="1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啊" localSheetId="10">#REF!</definedName>
    <definedName name="啊">'[14]披露表(上市)'!$F$25</definedName>
    <definedName name="报表项目">[15]会计科目表!$C:$C</definedName>
    <definedName name="存货存在">#REF!</definedName>
    <definedName name="存货存在二">#REF!</definedName>
    <definedName name="存货分类">#REF!</definedName>
    <definedName name="存货分类二">#REF!</definedName>
    <definedName name="存货计价和分摊">#REF!</definedName>
    <definedName name="存货计价和分摊二">#REF!</definedName>
    <definedName name="存货截止">#REF!</definedName>
    <definedName name="存货截止二">#REF!</definedName>
    <definedName name="存货列报">#REF!</definedName>
    <definedName name="存货列报二">#REF!</definedName>
    <definedName name="存货权利和义务">#REF!</definedName>
    <definedName name="存货权利和义务二">#REF!</definedName>
    <definedName name="存货完整性">#REF!</definedName>
    <definedName name="存货完整性二">#REF!</definedName>
    <definedName name="分析方法">#REF!</definedName>
    <definedName name="固定资产清单">[16]初始设定!$A$1:$Q$170</definedName>
    <definedName name="管理费用存在">'[17]CGC-1采购与付款循环控制测试汇总表'!#REF!</definedName>
    <definedName name="管理费用存在二">'[17]CGC-1采购与付款循环控制测试汇总表'!#REF!</definedName>
    <definedName name="管理费用分类">'[17]CGC-1采购与付款循环控制测试汇总表'!#REF!</definedName>
    <definedName name="管理费用分类二">'[17]CGC-1采购与付款循环控制测试汇总表'!#REF!</definedName>
    <definedName name="管理费用截止">'[17]CGC-1采购与付款循环控制测试汇总表'!#REF!</definedName>
    <definedName name="管理费用截止二">'[17]CGC-1采购与付款循环控制测试汇总表'!#REF!</definedName>
    <definedName name="管理费用列报">'[17]CGC-1采购与付款循环控制测试汇总表'!#REF!</definedName>
    <definedName name="管理费用列报二">'[17]CGC-1采购与付款循环控制测试汇总表'!#REF!</definedName>
    <definedName name="管理费用权利和义务">'[17]CGC-1采购与付款循环控制测试汇总表'!#REF!</definedName>
    <definedName name="管理费用权利和义务二">'[17]CGC-1采购与付款循环控制测试汇总表'!#REF!</definedName>
    <definedName name="管理费用完整性">'[17]CGC-1采购与付款循环控制测试汇总表'!#REF!</definedName>
    <definedName name="管理费用完整性二">'[17]CGC-1采购与付款循环控制测试汇总表'!#REF!</definedName>
    <definedName name="管理费用准确性">'[17]CGC-1采购与付款循环控制测试汇总表'!#REF!</definedName>
    <definedName name="管理费用准确性二">'[17]CGC-1采购与付款循环控制测试汇总表'!#REF!</definedName>
    <definedName name="开发支出存在">'[17]CGC-1采购与付款循环控制测试汇总表'!#REF!</definedName>
    <definedName name="开发支出存在二">'[17]CGC-1采购与付款循环控制测试汇总表'!#REF!</definedName>
    <definedName name="开发支出分类">'[17]CGC-1采购与付款循环控制测试汇总表'!#REF!</definedName>
    <definedName name="开发支出分类二">'[17]CGC-1采购与付款循环控制测试汇总表'!#REF!</definedName>
    <definedName name="开发支出计价和分摊">'[17]CGC-1采购与付款循环控制测试汇总表'!#REF!</definedName>
    <definedName name="开发支出计价和分摊二">'[17]CGC-1采购与付款循环控制测试汇总表'!#REF!</definedName>
    <definedName name="开发支出截止">'[17]CGC-1采购与付款循环控制测试汇总表'!#REF!</definedName>
    <definedName name="开发支出截止二">'[17]CGC-1采购与付款循环控制测试汇总表'!#REF!</definedName>
    <definedName name="开发支出列报">'[17]CGC-1采购与付款循环控制测试汇总表'!#REF!</definedName>
    <definedName name="开发支出列报二">'[17]CGC-1采购与付款循环控制测试汇总表'!#REF!</definedName>
    <definedName name="开发支出权利和义务">'[17]CGC-1采购与付款循环控制测试汇总表'!#REF!</definedName>
    <definedName name="开发支出权利和义务二">'[17]CGC-1采购与付款循环控制测试汇总表'!#REF!</definedName>
    <definedName name="开发支出完整性">'[17]CGC-1采购与付款循环控制测试汇总表'!#REF!</definedName>
    <definedName name="开发支出完整性二">'[17]CGC-1采购与付款循环控制测试汇总表'!#REF!</definedName>
    <definedName name="期初调整项">'[18]所有者权益(股东权益)变动表(未审)'!$C$10:$C$12</definedName>
    <definedName name="期末调整项">'[18]所有者权益(股东权益)变动表(未审)'!$C$15:$C$35</definedName>
    <definedName name="无形资产存在">'[17]CGC-1采购与付款循环控制测试汇总表'!#REF!</definedName>
    <definedName name="无形资产存在二">'[17]CGC-1采购与付款循环控制测试汇总表'!#REF!</definedName>
    <definedName name="无形资产分类二">'[17]CGC-1采购与付款循环控制测试汇总表'!#REF!</definedName>
    <definedName name="无形资产计价和分摊">'[17]CGC-1采购与付款循环控制测试汇总表'!#REF!</definedName>
    <definedName name="无形资产计价和分摊二">'[17]CGC-1采购与付款循环控制测试汇总表'!#REF!</definedName>
    <definedName name="无形资产截止">'[17]CGC-1采购与付款循环控制测试汇总表'!#REF!</definedName>
    <definedName name="无形资产截止二">'[17]CGC-1采购与付款循环控制测试汇总表'!#REF!</definedName>
    <definedName name="无形资产列报">'[17]CGC-1采购与付款循环控制测试汇总表'!#REF!</definedName>
    <definedName name="无形资产列报二">'[17]CGC-1采购与付款循环控制测试汇总表'!#REF!</definedName>
    <definedName name="无形资产权利和义务">'[17]CGC-1采购与付款循环控制测试汇总表'!#REF!</definedName>
    <definedName name="无形资产权利和义务二">'[17]CGC-1采购与付款循环控制测试汇总表'!#REF!</definedName>
    <definedName name="无形资产完整性">'[17]CGC-1采购与付款循环控制测试汇总表'!#REF!</definedName>
    <definedName name="无形资产完整性二">'[17]CGC-1采购与付款循环控制测试汇总表'!#REF!</definedName>
    <definedName name="销售费用存在">#REF!</definedName>
    <definedName name="销售费用存在二">#REF!</definedName>
    <definedName name="销售费用截止">#REF!</definedName>
    <definedName name="销售费用截止二">#REF!</definedName>
    <definedName name="销售费用列报">#REF!</definedName>
    <definedName name="销售费用列报二">#REF!</definedName>
    <definedName name="销售费用权利和义务">#REF!</definedName>
    <definedName name="销售费用权利和义务二">#REF!</definedName>
    <definedName name="销售费用完整性">#REF!</definedName>
    <definedName name="销售费用完整性二">#REF!</definedName>
    <definedName name="销售费用准确性">#REF!</definedName>
    <definedName name="销售费用准确性二">#REF!</definedName>
    <definedName name="应付票据存在">'[9]N1-1采购业务控制测试汇总表'!$D$66</definedName>
    <definedName name="应付票据存在二">'[9]N1-1采购业务控制测试汇总表'!$E$66</definedName>
    <definedName name="应付票据分类">'[9]N1-1采购业务控制测试汇总表'!$L$66</definedName>
    <definedName name="应付票据分类二">'[9]N1-1采购业务控制测试汇总表'!$M$66</definedName>
    <definedName name="应付票据计价和分摊">'[9]N1-1采购业务控制测试汇总表'!$F$66</definedName>
    <definedName name="应付票据计价和分摊二">'[9]N1-1采购业务控制测试汇总表'!$G$66</definedName>
    <definedName name="应付票据截止">'[9]N1-1采购业务控制测试汇总表'!$H$66</definedName>
    <definedName name="应付票据截止二">'[9]N1-1采购业务控制测试汇总表'!$I$66</definedName>
    <definedName name="应付票据列报">'[9]N1-1采购业务控制测试汇总表'!$N$66</definedName>
    <definedName name="应付票据列报二">'[9]N1-1采购业务控制测试汇总表'!$O$66</definedName>
    <definedName name="应付票据权利和义务">'[9]N1-1采购业务控制测试汇总表'!$J$66</definedName>
    <definedName name="应付票据权利和义务二">'[9]N1-1采购业务控制测试汇总表'!$K$66</definedName>
    <definedName name="应付票据完整性">'[9]N1-1采购业务控制测试汇总表'!$B$66</definedName>
    <definedName name="应付票据完整性二">'[9]N1-1采购业务控制测试汇总表'!$C$66</definedName>
    <definedName name="应付账款存在">'[9]N1-1采购业务控制测试汇总表'!$D$67</definedName>
    <definedName name="应付账款存在二">'[9]N1-1采购业务控制测试汇总表'!$E$67</definedName>
    <definedName name="应付账款分类">'[9]N1-1采购业务控制测试汇总表'!$L$67</definedName>
    <definedName name="应付账款分类二">'[9]N1-1采购业务控制测试汇总表'!$M$67</definedName>
    <definedName name="应付账款计价和分摊">'[9]N1-1采购业务控制测试汇总表'!$F$67</definedName>
    <definedName name="应付账款计价和分摊二">'[9]N1-1采购业务控制测试汇总表'!$G$67</definedName>
    <definedName name="应付账款截止">'[9]N1-1采购业务控制测试汇总表'!$H$67</definedName>
    <definedName name="应付账款截止二">'[9]N1-1采购业务控制测试汇总表'!$I$67</definedName>
    <definedName name="应付账款列报">'[9]N1-1采购业务控制测试汇总表'!$N$67</definedName>
    <definedName name="应付账款列报二">'[9]N1-1采购业务控制测试汇总表'!$O$67</definedName>
    <definedName name="应付账款权利和义务">'[9]N1-1采购业务控制测试汇总表'!$J$67</definedName>
    <definedName name="应付账款权利和义务二">'[9]N1-1采购业务控制测试汇总表'!$K$67</definedName>
    <definedName name="应付账款完整性">'[9]N1-1采购业务控制测试汇总表'!$B$67</definedName>
    <definedName name="应付账款完整性二">'[9]N1-1采购业务控制测试汇总表'!$C$67</definedName>
    <definedName name="应付职工薪酬存在">'[9]N2-1工薪与人事控制测试汇总表'!$C$59</definedName>
    <definedName name="应付职工薪酬存在二">'[9]N2-1工薪与人事控制测试汇总表'!$D$59</definedName>
    <definedName name="应付职工薪酬分类">'[9]N2-1工薪与人事控制测试汇总表'!$J$59</definedName>
    <definedName name="应付职工薪酬分类二">'[9]N2-1工薪与人事控制测试汇总表'!$K$59</definedName>
    <definedName name="应付职工薪酬计价和分摊">'[9]N2-1工薪与人事控制测试汇总表'!$F$59</definedName>
    <definedName name="应付职工薪酬计价和分摊二">'[9]N2-1工薪与人事控制测试汇总表'!$G$59</definedName>
    <definedName name="应付职工薪酬截止">'[9]N2-1工薪与人事控制测试汇总表'!#REF!</definedName>
    <definedName name="应付职工薪酬截止二">'[9]N2-1工薪与人事控制测试汇总表'!#REF!</definedName>
    <definedName name="应付职工薪酬列报">'[9]N2-1工薪与人事控制测试汇总表'!$L$59</definedName>
    <definedName name="应付职工薪酬列报二">'[9]N2-1工薪与人事控制测试汇总表'!$M$59</definedName>
    <definedName name="应付职工薪酬权利和义务">'[9]N2-1工薪与人事控制测试汇总表'!$H$59</definedName>
    <definedName name="应付职工薪酬权利和义务二">'[9]N2-1工薪与人事控制测试汇总表'!$I$59</definedName>
    <definedName name="应付职工薪酬完整性">'[9]N2-1工薪与人事控制测试汇总表'!$B$59</definedName>
    <definedName name="应付职工薪酬完整性二">'[9]N2-1工薪与人事控制测试汇总表'!#REF!</definedName>
    <definedName name="应会">#REF!</definedName>
    <definedName name="应交税费存在">#REF!</definedName>
    <definedName name="应交税费存在二">#REF!</definedName>
    <definedName name="应交税费计价和分摊">#REF!</definedName>
    <definedName name="应交税费计价和分摊二">#REF!</definedName>
    <definedName name="应交税费截止">#REF!</definedName>
    <definedName name="应交税费截止二">#REF!</definedName>
    <definedName name="应交税费列报">#REF!</definedName>
    <definedName name="应交税费列报二">#REF!</definedName>
    <definedName name="应交税费权利和义务">#REF!</definedName>
    <definedName name="应交税费权利和义务二">#REF!</definedName>
    <definedName name="应交税费完整性">#REF!</definedName>
    <definedName name="应交税费完整性二">#REF!</definedName>
    <definedName name="应收票据存在">#REF!</definedName>
    <definedName name="应收票据存在二">#REF!</definedName>
    <definedName name="应收票据计价和分摊">#REF!</definedName>
    <definedName name="应收票据计价和分摊二">#REF!</definedName>
    <definedName name="应收票据截止">#REF!</definedName>
    <definedName name="应收票据截止二">#REF!</definedName>
    <definedName name="应收票据列报">#REF!</definedName>
    <definedName name="应收票据列报二">#REF!</definedName>
    <definedName name="应收票据权利和义务">#REF!</definedName>
    <definedName name="应收票据权利和义务二">#REF!</definedName>
    <definedName name="应收票据完整性">#REF!</definedName>
    <definedName name="应收票据完整性二">#REF!</definedName>
    <definedName name="应收账款存在">#REF!</definedName>
    <definedName name="应收账款存在二">#REF!</definedName>
    <definedName name="应收账款计价和分摊">#REF!</definedName>
    <definedName name="应收账款计价和分摊二">#REF!</definedName>
    <definedName name="应收账款截止">#REF!</definedName>
    <definedName name="应收账款截止二">#REF!</definedName>
    <definedName name="应收账款列报">#REF!</definedName>
    <definedName name="应收账款列报二">#REF!</definedName>
    <definedName name="应收账款权利和义务">#REF!</definedName>
    <definedName name="应收账款权利和义务二">#REF!</definedName>
    <definedName name="应收账款完整性">#REF!</definedName>
    <definedName name="应收账款完整性二">#REF!</definedName>
    <definedName name="营业成本存在">#REF!</definedName>
    <definedName name="营业成本存在二">#REF!</definedName>
    <definedName name="营业成本分类">#REF!</definedName>
    <definedName name="营业成本分类二">#REF!</definedName>
    <definedName name="营业成本截止">#REF!</definedName>
    <definedName name="营业成本截止二">#REF!</definedName>
    <definedName name="营业成本列报">#REF!</definedName>
    <definedName name="营业成本列报二">#REF!</definedName>
    <definedName name="营业成本权利和义务">#REF!</definedName>
    <definedName name="营业成本权利和义务二">#REF!</definedName>
    <definedName name="营业成本完整性">#REF!</definedName>
    <definedName name="营业成本完整性二">#REF!</definedName>
    <definedName name="营业成本准确性">#REF!</definedName>
    <definedName name="营业成本准确性二">#REF!</definedName>
    <definedName name="营业收入存在">#REF!</definedName>
    <definedName name="营业收入存在二">#REF!</definedName>
    <definedName name="营业收入截止">#REF!</definedName>
    <definedName name="营业收入截止二">#REF!</definedName>
    <definedName name="营业收入列报">#REF!</definedName>
    <definedName name="营业收入列报二">#REF!</definedName>
    <definedName name="营业收入权利和义务">#REF!</definedName>
    <definedName name="营业收入权利和义务二">#REF!</definedName>
    <definedName name="营业收入完整性">#REF!</definedName>
    <definedName name="营业收入完整性二">#REF!</definedName>
    <definedName name="营业收入准确性">#REF!</definedName>
    <definedName name="营业收入准确性二">#REF!</definedName>
    <definedName name="营业税金及附加存在">#REF!</definedName>
    <definedName name="营业税金及附加存在二">#REF!</definedName>
    <definedName name="营业税金及附加截止">#REF!</definedName>
    <definedName name="营业税金及附加截止二">#REF!</definedName>
    <definedName name="营业税金及附加列报">#REF!</definedName>
    <definedName name="营业税金及附加列报二">#REF!</definedName>
    <definedName name="营业税金及附加权利和义务">#REF!</definedName>
    <definedName name="营业税金及附加权利和义务二">#REF!</definedName>
    <definedName name="营业税金及附加完整性">#REF!</definedName>
    <definedName name="营业税金及附加完整性二">#REF!</definedName>
    <definedName name="营业税金及附加准确性">#REF!</definedName>
    <definedName name="营业税金及附加准确性二">#REF!</definedName>
    <definedName name="预付款项存在">'[9]N1-1采购业务控制测试汇总表'!$D$65</definedName>
    <definedName name="预付款项存在二">'[9]N1-1采购业务控制测试汇总表'!$E$65</definedName>
    <definedName name="预付款项分类">'[9]N1-1采购业务控制测试汇总表'!$L$65</definedName>
    <definedName name="预付款项分类二">'[9]N1-1采购业务控制测试汇总表'!$M$65</definedName>
    <definedName name="预付款项计价和分摊">'[9]N1-1采购业务控制测试汇总表'!$F$65</definedName>
    <definedName name="预付款项计价和分摊二">'[9]N1-1采购业务控制测试汇总表'!$G$65</definedName>
    <definedName name="预付款项截止">'[9]N1-1采购业务控制测试汇总表'!$H$65</definedName>
    <definedName name="预付款项截止二">'[9]N1-1采购业务控制测试汇总表'!$I$65</definedName>
    <definedName name="预付款项列报">'[9]N1-1采购业务控制测试汇总表'!$N$65</definedName>
    <definedName name="预付款项列报二">'[9]N1-1采购业务控制测试汇总表'!$O$65</definedName>
    <definedName name="预付款项权利和义务">'[9]N1-1采购业务控制测试汇总表'!$J$65</definedName>
    <definedName name="预付款项权利和义务二">'[9]N1-1采购业务控制测试汇总表'!$K$65</definedName>
    <definedName name="预付款项完整性">'[9]N1-1采购业务控制测试汇总表'!$B$65</definedName>
    <definedName name="预付款项完整性二">'[9]N1-1采购业务控制测试汇总表'!$C$65</definedName>
    <definedName name="预收账款存在">#REF!</definedName>
    <definedName name="预收账款存在二">#REF!</definedName>
    <definedName name="预收账款计价和分摊">#REF!</definedName>
    <definedName name="预收账款计价和分摊二">#REF!</definedName>
    <definedName name="预收账款截止">#REF!</definedName>
    <definedName name="预收账款截止二">#REF!</definedName>
    <definedName name="预收账款列报">#REF!</definedName>
    <definedName name="预收账款列报二">#REF!</definedName>
    <definedName name="预收账款权利和义务">#REF!</definedName>
    <definedName name="预收账款权利和义务二">#REF!</definedName>
    <definedName name="预收账款完整性">#REF!</definedName>
    <definedName name="预收账款完整性二">#REF!</definedName>
    <definedName name="长期待摊费用存在">'[17]CGC-1采购与付款循环控制测试汇总表'!#REF!</definedName>
    <definedName name="长期待摊费用存在二">'[17]CGC-1采购与付款循环控制测试汇总表'!#REF!</definedName>
    <definedName name="长期待摊费用分类">'[17]CGC-1采购与付款循环控制测试汇总表'!#REF!</definedName>
    <definedName name="长期待摊费用分类二">'[17]CGC-1采购与付款循环控制测试汇总表'!#REF!</definedName>
    <definedName name="长期待摊费用计价和分摊">'[17]CGC-1采购与付款循环控制测试汇总表'!#REF!</definedName>
    <definedName name="长期待摊费用计价和分摊二">'[17]CGC-1采购与付款循环控制测试汇总表'!#REF!</definedName>
    <definedName name="长期待摊费用截止">'[17]CGC-1采购与付款循环控制测试汇总表'!#REF!</definedName>
    <definedName name="长期待摊费用截止二">'[17]CGC-1采购与付款循环控制测试汇总表'!#REF!</definedName>
    <definedName name="长期待摊费用列报">'[17]CGC-1采购与付款循环控制测试汇总表'!#REF!</definedName>
    <definedName name="长期待摊费用列报二">'[17]CGC-1采购与付款循环控制测试汇总表'!#REF!</definedName>
    <definedName name="长期待摊费用权利和义务">'[17]CGC-1采购与付款循环控制测试汇总表'!#REF!</definedName>
    <definedName name="长期待摊费用权利和义务二">'[17]CGC-1采购与付款循环控制测试汇总表'!#REF!</definedName>
    <definedName name="长期待摊费用完整性">'[17]CGC-1采购与付款循环控制测试汇总表'!#REF!</definedName>
    <definedName name="长期待摊费用完整性二">'[17]CGC-1采购与付款循环控制测试汇总表'!#REF!</definedName>
    <definedName name="长期应付款存在">'[17]CGC-1采购与付款循环控制测试汇总表'!#REF!</definedName>
    <definedName name="长期应付款存在二">'[17]CGC-1采购与付款循环控制测试汇总表'!#REF!</definedName>
    <definedName name="长期应付款分类">'[17]CGC-1采购与付款循环控制测试汇总表'!#REF!</definedName>
    <definedName name="长期应付款分类二">'[17]CGC-1采购与付款循环控制测试汇总表'!#REF!</definedName>
    <definedName name="长期应付款计价和分摊">'[17]CGC-1采购与付款循环控制测试汇总表'!#REF!</definedName>
    <definedName name="长期应付款计价和分摊二">'[17]CGC-1采购与付款循环控制测试汇总表'!#REF!</definedName>
    <definedName name="长期应付款截止">'[17]CGC-1采购与付款循环控制测试汇总表'!#REF!</definedName>
    <definedName name="长期应付款截止二">'[17]CGC-1采购与付款循环控制测试汇总表'!#REF!</definedName>
    <definedName name="长期应付款列报">'[17]CGC-1采购与付款循环控制测试汇总表'!#REF!</definedName>
    <definedName name="长期应付款列报二">'[17]CGC-1采购与付款循环控制测试汇总表'!#REF!</definedName>
    <definedName name="长期应付款权利和义务">'[17]CGC-1采购与付款循环控制测试汇总表'!#REF!</definedName>
    <definedName name="长期应付款权利和义务二">'[17]CGC-1采购与付款循环控制测试汇总表'!#REF!</definedName>
    <definedName name="长期应付款完整性">'[17]CGC-1采购与付款循环控制测试汇总表'!#REF!</definedName>
    <definedName name="长期应付款完整性二">'[17]CGC-1采购与付款循环控制测试汇总表'!#REF!</definedName>
    <definedName name="长期应收款存在">#REF!</definedName>
    <definedName name="长期应收款存在二">#REF!</definedName>
    <definedName name="长期应收款计价和分摊">#REF!</definedName>
    <definedName name="长期应收款计价和分摊二">#REF!</definedName>
    <definedName name="长期应收款截至">#REF!</definedName>
    <definedName name="长期应收款截至二">#REF!</definedName>
    <definedName name="长期应收款列报">#REF!</definedName>
    <definedName name="长期应收款列报二">#REF!</definedName>
    <definedName name="长期应收款权利和义务">#REF!</definedName>
    <definedName name="长期应收款权利和义务二">#REF!</definedName>
    <definedName name="长期应收款完整性">#REF!</definedName>
    <definedName name="长期应收款完整性二">#REF!</definedName>
    <definedName name="执行的频率">[19]控制测试样本量!$C$5:$C$10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5" l="1"/>
  <c r="C31" i="5"/>
  <c r="C30" i="5"/>
  <c r="B32" i="5"/>
  <c r="B31" i="5"/>
  <c r="B30" i="5"/>
  <c r="BS3" i="7" l="1" a="1"/>
  <c r="BS3" i="7" s="1"/>
  <c r="BI3" i="7" a="1"/>
  <c r="BI3" i="7" s="1"/>
  <c r="AY3" i="7" a="1"/>
  <c r="AY3" i="7" s="1"/>
  <c r="AO3" i="7" a="1"/>
  <c r="AO3" i="7" s="1"/>
  <c r="AE3" i="7" a="1"/>
  <c r="AE3" i="7" s="1"/>
  <c r="U3" i="7" a="1"/>
  <c r="U3" i="7" s="1"/>
  <c r="K3" i="7" a="1"/>
  <c r="K3" i="7" s="1"/>
  <c r="A3" i="7" a="1"/>
  <c r="A3" i="7" s="1"/>
  <c r="G2" i="28" a="1"/>
  <c r="G2" i="28" s="1"/>
  <c r="D97" i="6"/>
  <c r="C32" i="29" l="1"/>
  <c r="C33" i="29"/>
  <c r="C34" i="29"/>
  <c r="C35" i="29"/>
  <c r="C36" i="29"/>
  <c r="C37" i="29"/>
  <c r="C38" i="29"/>
  <c r="C39" i="29"/>
  <c r="C40" i="29"/>
  <c r="C41" i="29"/>
  <c r="C42" i="29"/>
  <c r="C43" i="29"/>
  <c r="C44" i="29"/>
  <c r="C45" i="29"/>
  <c r="C46" i="29"/>
  <c r="C47" i="29"/>
  <c r="C48" i="29"/>
  <c r="C49" i="29"/>
  <c r="C50" i="29"/>
  <c r="C51" i="29"/>
  <c r="C52" i="29"/>
  <c r="C53" i="29"/>
  <c r="C54" i="29"/>
  <c r="C55" i="29"/>
  <c r="C56" i="29"/>
  <c r="C57" i="29"/>
  <c r="C58" i="29"/>
  <c r="C59" i="29"/>
  <c r="C60" i="29"/>
  <c r="C61" i="29"/>
  <c r="C62" i="29"/>
  <c r="C63" i="29"/>
  <c r="C64" i="29"/>
  <c r="C65" i="29"/>
  <c r="C66" i="29"/>
  <c r="C67" i="29"/>
  <c r="C68" i="29"/>
  <c r="C69" i="29"/>
  <c r="C70" i="29"/>
  <c r="C71" i="29"/>
  <c r="C72" i="29"/>
  <c r="C73" i="29"/>
  <c r="C74" i="29"/>
  <c r="C75" i="29"/>
  <c r="C76" i="29"/>
  <c r="C77" i="29"/>
  <c r="C78" i="29"/>
  <c r="C79" i="29"/>
  <c r="C80" i="29"/>
  <c r="C81" i="29"/>
  <c r="C82" i="29"/>
  <c r="C83" i="29"/>
  <c r="C84" i="29"/>
  <c r="C85" i="29"/>
  <c r="C86" i="29"/>
  <c r="C87" i="29"/>
  <c r="C88" i="29"/>
  <c r="C89" i="29"/>
  <c r="C90" i="29"/>
  <c r="C91" i="29"/>
  <c r="C92" i="29"/>
  <c r="C93" i="29"/>
  <c r="C94" i="29"/>
  <c r="C95" i="29"/>
  <c r="C96" i="29"/>
  <c r="C97" i="29"/>
  <c r="C98" i="29"/>
  <c r="C99" i="29"/>
  <c r="C100" i="29"/>
  <c r="C101" i="29"/>
  <c r="C102" i="29"/>
  <c r="C103" i="29"/>
  <c r="C104" i="29"/>
  <c r="C105" i="29"/>
  <c r="C106" i="29"/>
  <c r="C107" i="29"/>
  <c r="C108" i="29"/>
  <c r="C109" i="29"/>
  <c r="C110" i="29"/>
  <c r="C111" i="29"/>
  <c r="C112" i="29"/>
  <c r="C113" i="29"/>
  <c r="C114" i="29"/>
  <c r="C115" i="29"/>
  <c r="C116" i="29"/>
  <c r="C117" i="29"/>
  <c r="C118" i="29"/>
  <c r="C119" i="29"/>
  <c r="C120" i="29"/>
  <c r="C121" i="29"/>
  <c r="C122" i="29"/>
  <c r="C123" i="29"/>
  <c r="C124" i="29"/>
  <c r="C125" i="29"/>
  <c r="C126" i="29"/>
  <c r="C127" i="29"/>
  <c r="C128" i="29"/>
  <c r="C129" i="29"/>
  <c r="C130" i="29"/>
  <c r="C131" i="29"/>
  <c r="C132" i="29"/>
  <c r="C133" i="29"/>
  <c r="C134" i="29"/>
  <c r="C135" i="29"/>
  <c r="C136" i="29"/>
  <c r="C137" i="29"/>
  <c r="C138" i="29"/>
  <c r="C139" i="29"/>
  <c r="C140" i="29"/>
  <c r="C141" i="29"/>
  <c r="C142" i="29"/>
  <c r="C143" i="29"/>
  <c r="C144" i="29"/>
  <c r="C145" i="29"/>
  <c r="C146" i="29"/>
  <c r="C147" i="29"/>
  <c r="C148" i="29"/>
  <c r="C149" i="29"/>
  <c r="C150" i="29"/>
  <c r="C151" i="29"/>
  <c r="C152" i="29"/>
  <c r="C153" i="29"/>
  <c r="C154" i="29"/>
  <c r="C155" i="29"/>
  <c r="C156" i="29"/>
  <c r="C157" i="29"/>
  <c r="C158" i="29"/>
  <c r="C159" i="29"/>
  <c r="C160" i="29"/>
  <c r="C161" i="29"/>
  <c r="C162" i="29"/>
  <c r="C163" i="29"/>
  <c r="C164" i="29"/>
  <c r="C165" i="29"/>
  <c r="C166" i="29"/>
  <c r="C167" i="29"/>
  <c r="C168" i="29"/>
  <c r="C169" i="29"/>
  <c r="C170" i="29"/>
  <c r="C171" i="29"/>
  <c r="C172" i="29"/>
  <c r="C173" i="29"/>
  <c r="C174" i="29"/>
  <c r="C175" i="29"/>
  <c r="C176" i="29"/>
  <c r="C177" i="29"/>
  <c r="C178" i="29"/>
  <c r="C179" i="29"/>
  <c r="C180" i="29"/>
  <c r="C181" i="29"/>
  <c r="C182" i="29"/>
  <c r="C183" i="29"/>
  <c r="C184" i="29"/>
  <c r="C185" i="29"/>
  <c r="C186" i="29"/>
  <c r="C187" i="29"/>
  <c r="C188" i="29"/>
  <c r="C189" i="29"/>
  <c r="C190" i="29"/>
  <c r="C191" i="29"/>
  <c r="C192" i="29"/>
  <c r="C193" i="29"/>
  <c r="C194" i="29"/>
  <c r="C195" i="29"/>
  <c r="C196" i="29"/>
  <c r="C197" i="29"/>
  <c r="C198" i="29"/>
  <c r="C199" i="29"/>
  <c r="C200" i="29"/>
  <c r="C201" i="29"/>
  <c r="C202" i="29"/>
  <c r="C203" i="29"/>
  <c r="C204" i="29"/>
  <c r="C205" i="29"/>
  <c r="C206" i="29"/>
  <c r="C207" i="29"/>
  <c r="C208" i="29"/>
  <c r="C209" i="29"/>
  <c r="C210" i="29"/>
  <c r="C211" i="29"/>
  <c r="C212" i="29"/>
  <c r="C213" i="29"/>
  <c r="C214" i="29"/>
  <c r="C215" i="29"/>
  <c r="C216" i="29"/>
  <c r="C217" i="29"/>
  <c r="C218" i="29"/>
  <c r="C219" i="29"/>
  <c r="C220" i="29"/>
  <c r="C221" i="29"/>
  <c r="C222" i="29"/>
  <c r="C223" i="29"/>
  <c r="C224" i="29"/>
  <c r="C225" i="29"/>
  <c r="C226" i="29"/>
  <c r="C227" i="29"/>
  <c r="C228" i="29"/>
  <c r="C229" i="29"/>
  <c r="C230" i="29"/>
  <c r="C231" i="29"/>
  <c r="C232" i="29"/>
  <c r="C233" i="29"/>
  <c r="C234" i="29"/>
  <c r="C235" i="29"/>
  <c r="C236" i="29"/>
  <c r="C237" i="29"/>
  <c r="C238" i="29"/>
  <c r="C239" i="29"/>
  <c r="C240" i="29"/>
  <c r="C241" i="29"/>
  <c r="C242" i="29"/>
  <c r="C243" i="29"/>
  <c r="C244" i="29"/>
  <c r="C245" i="29"/>
  <c r="C246" i="29"/>
  <c r="C247" i="29"/>
  <c r="C248" i="29"/>
  <c r="C249" i="29"/>
  <c r="C250" i="29"/>
  <c r="C251" i="29"/>
  <c r="B32" i="29"/>
  <c r="B33" i="29"/>
  <c r="B34" i="29"/>
  <c r="B35" i="29"/>
  <c r="B36" i="29"/>
  <c r="B37" i="29"/>
  <c r="B38" i="29"/>
  <c r="B39" i="29"/>
  <c r="B40" i="29"/>
  <c r="B41" i="29"/>
  <c r="B42" i="29"/>
  <c r="B43" i="29"/>
  <c r="B44" i="29"/>
  <c r="B45" i="29"/>
  <c r="B46" i="29"/>
  <c r="B47" i="29"/>
  <c r="B48" i="29"/>
  <c r="B49" i="29"/>
  <c r="B50" i="29"/>
  <c r="B51" i="29"/>
  <c r="B52" i="29"/>
  <c r="B53" i="29"/>
  <c r="B54" i="29"/>
  <c r="B55" i="29"/>
  <c r="B56" i="29"/>
  <c r="B57" i="29"/>
  <c r="B58" i="29"/>
  <c r="B59" i="29"/>
  <c r="B60" i="29"/>
  <c r="B61" i="29"/>
  <c r="B62" i="29"/>
  <c r="B63" i="29"/>
  <c r="B64" i="29"/>
  <c r="B65" i="29"/>
  <c r="B66" i="29"/>
  <c r="B67" i="29"/>
  <c r="B68" i="29"/>
  <c r="B69" i="29"/>
  <c r="B70" i="29"/>
  <c r="B71" i="29"/>
  <c r="B72" i="29"/>
  <c r="B73" i="29"/>
  <c r="B74" i="29"/>
  <c r="B75" i="29"/>
  <c r="B76" i="29"/>
  <c r="B77" i="29"/>
  <c r="B78" i="29"/>
  <c r="B79" i="29"/>
  <c r="B80" i="29"/>
  <c r="B81" i="29"/>
  <c r="B82" i="29"/>
  <c r="B83" i="29"/>
  <c r="B84" i="29"/>
  <c r="B85" i="29"/>
  <c r="B86" i="29"/>
  <c r="B87" i="29"/>
  <c r="B88" i="29"/>
  <c r="B89" i="29"/>
  <c r="B90" i="29"/>
  <c r="B91" i="29"/>
  <c r="B92" i="29"/>
  <c r="B93" i="29"/>
  <c r="B94" i="29"/>
  <c r="B95" i="29"/>
  <c r="B96" i="29"/>
  <c r="B97" i="29"/>
  <c r="B98" i="29"/>
  <c r="B99" i="29"/>
  <c r="B100" i="29"/>
  <c r="B101" i="29"/>
  <c r="B102" i="29"/>
  <c r="B103" i="29"/>
  <c r="B104" i="29"/>
  <c r="B105" i="29"/>
  <c r="B106" i="29"/>
  <c r="B107" i="29"/>
  <c r="B108" i="29"/>
  <c r="B109" i="29"/>
  <c r="B110" i="29"/>
  <c r="B111" i="29"/>
  <c r="B112" i="29"/>
  <c r="B113" i="29"/>
  <c r="B114" i="29"/>
  <c r="B115" i="29"/>
  <c r="B116" i="29"/>
  <c r="B117" i="29"/>
  <c r="B118" i="29"/>
  <c r="B119" i="29"/>
  <c r="B120" i="29"/>
  <c r="B121" i="29"/>
  <c r="B122" i="29"/>
  <c r="B123" i="29"/>
  <c r="B124" i="29"/>
  <c r="B125" i="29"/>
  <c r="B126" i="29"/>
  <c r="B127" i="29"/>
  <c r="B128" i="29"/>
  <c r="B129" i="29"/>
  <c r="B130" i="29"/>
  <c r="B131" i="29"/>
  <c r="B132" i="29"/>
  <c r="B133" i="29"/>
  <c r="B134" i="29"/>
  <c r="B135" i="29"/>
  <c r="B136" i="29"/>
  <c r="B137" i="29"/>
  <c r="B138" i="29"/>
  <c r="B139" i="29"/>
  <c r="B140" i="29"/>
  <c r="B141" i="29"/>
  <c r="B142" i="29"/>
  <c r="B143" i="29"/>
  <c r="B144" i="29"/>
  <c r="B145" i="29"/>
  <c r="B146" i="29"/>
  <c r="B147" i="29"/>
  <c r="B148" i="29"/>
  <c r="B149" i="29"/>
  <c r="B150" i="29"/>
  <c r="B151" i="29"/>
  <c r="B152" i="29"/>
  <c r="B153" i="29"/>
  <c r="B154" i="29"/>
  <c r="B155" i="29"/>
  <c r="B156" i="29"/>
  <c r="B157" i="29"/>
  <c r="B158" i="29"/>
  <c r="B159" i="29"/>
  <c r="B160" i="29"/>
  <c r="B161" i="29"/>
  <c r="B162" i="29"/>
  <c r="B163" i="29"/>
  <c r="B164" i="29"/>
  <c r="B165" i="29"/>
  <c r="B166" i="29"/>
  <c r="B167" i="29"/>
  <c r="B168" i="29"/>
  <c r="B169" i="29"/>
  <c r="B170" i="29"/>
  <c r="B171" i="29"/>
  <c r="B172" i="29"/>
  <c r="B173" i="29"/>
  <c r="B174" i="29"/>
  <c r="B175" i="29"/>
  <c r="B176" i="29"/>
  <c r="B177" i="29"/>
  <c r="B178" i="29"/>
  <c r="B179" i="29"/>
  <c r="B180" i="29"/>
  <c r="B181" i="29"/>
  <c r="B182" i="29"/>
  <c r="B183" i="29"/>
  <c r="B184" i="29"/>
  <c r="B185" i="29"/>
  <c r="B186" i="29"/>
  <c r="B187" i="29"/>
  <c r="B188" i="29"/>
  <c r="B189" i="29"/>
  <c r="B190" i="29"/>
  <c r="B191" i="29"/>
  <c r="B192" i="29"/>
  <c r="B193" i="29"/>
  <c r="B194" i="29"/>
  <c r="B195" i="29"/>
  <c r="B196" i="29"/>
  <c r="B197" i="29"/>
  <c r="B198" i="29"/>
  <c r="B199" i="29"/>
  <c r="B200" i="29"/>
  <c r="B201" i="29"/>
  <c r="B202" i="29"/>
  <c r="B203" i="29"/>
  <c r="B204" i="29"/>
  <c r="B205" i="29"/>
  <c r="B206" i="29"/>
  <c r="B207" i="29"/>
  <c r="B208" i="29"/>
  <c r="B209" i="29"/>
  <c r="B210" i="29"/>
  <c r="B211" i="29"/>
  <c r="B212" i="29"/>
  <c r="B213" i="29"/>
  <c r="B214" i="29"/>
  <c r="B215" i="29"/>
  <c r="B216" i="29"/>
  <c r="B217" i="29"/>
  <c r="B218" i="29"/>
  <c r="B219" i="29"/>
  <c r="B220" i="29"/>
  <c r="B221" i="29"/>
  <c r="B222" i="29"/>
  <c r="B223" i="29"/>
  <c r="B224" i="29"/>
  <c r="B225" i="29"/>
  <c r="B226" i="29"/>
  <c r="B227" i="29"/>
  <c r="B228" i="29"/>
  <c r="B229" i="29"/>
  <c r="B230" i="29"/>
  <c r="B231" i="29"/>
  <c r="B232" i="29"/>
  <c r="B233" i="29"/>
  <c r="B234" i="29"/>
  <c r="B235" i="29"/>
  <c r="B236" i="29"/>
  <c r="B237" i="29"/>
  <c r="B238" i="29"/>
  <c r="B239" i="29"/>
  <c r="B240" i="29"/>
  <c r="B241" i="29"/>
  <c r="B242" i="29"/>
  <c r="B243" i="29"/>
  <c r="B244" i="29"/>
  <c r="B245" i="29"/>
  <c r="B246" i="29"/>
  <c r="B247" i="29"/>
  <c r="B248" i="29"/>
  <c r="B249" i="29"/>
  <c r="B250" i="29"/>
  <c r="B251" i="29"/>
  <c r="A2" i="29" a="1"/>
  <c r="H24" i="15"/>
  <c r="H22" i="15"/>
  <c r="H21" i="15"/>
  <c r="H20" i="15"/>
  <c r="H19" i="15"/>
  <c r="H18" i="15"/>
  <c r="H17" i="15"/>
  <c r="H16" i="15"/>
  <c r="H15" i="15"/>
  <c r="H14" i="15"/>
  <c r="H13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0" i="15"/>
  <c r="C9" i="15"/>
  <c r="C8" i="15"/>
  <c r="C7" i="15"/>
  <c r="C6" i="15"/>
  <c r="C5" i="15"/>
  <c r="B23" i="15"/>
  <c r="B9" i="15"/>
  <c r="B10" i="15"/>
  <c r="B11" i="15"/>
  <c r="B12" i="15"/>
  <c r="B13" i="15"/>
  <c r="B14" i="15"/>
  <c r="B15" i="15"/>
  <c r="D15" i="15" s="1"/>
  <c r="B16" i="15"/>
  <c r="B17" i="15"/>
  <c r="B18" i="15"/>
  <c r="B19" i="15"/>
  <c r="B20" i="15"/>
  <c r="B21" i="15"/>
  <c r="D21" i="15" s="1"/>
  <c r="B22" i="15"/>
  <c r="B8" i="15"/>
  <c r="B7" i="15"/>
  <c r="B6" i="15"/>
  <c r="B5" i="15"/>
  <c r="B4" i="15"/>
  <c r="B3" i="15"/>
  <c r="AE1" i="26" a="1"/>
  <c r="AE1" i="26" s="1"/>
  <c r="AD1" i="26" a="1"/>
  <c r="AD1" i="26" s="1"/>
  <c r="AC1" i="26" a="1"/>
  <c r="AC1" i="26" s="1"/>
  <c r="AB1" i="26" a="1"/>
  <c r="AB1" i="26" s="1"/>
  <c r="AA1" i="26" a="1"/>
  <c r="AA1" i="26" s="1"/>
  <c r="Z1" i="26" a="1"/>
  <c r="Z1" i="26" s="1"/>
  <c r="Y1" i="26" a="1"/>
  <c r="Y1" i="26" s="1"/>
  <c r="X1" i="26" a="1"/>
  <c r="X1" i="26" s="1"/>
  <c r="W1" i="26" a="1"/>
  <c r="W1" i="26" s="1"/>
  <c r="V1" i="26" a="1"/>
  <c r="V1" i="26" s="1"/>
  <c r="T36" i="26"/>
  <c r="T37" i="26"/>
  <c r="T38" i="26"/>
  <c r="T39" i="26"/>
  <c r="T40" i="26"/>
  <c r="T41" i="26"/>
  <c r="T42" i="26"/>
  <c r="T43" i="26"/>
  <c r="T44" i="26"/>
  <c r="T45" i="26"/>
  <c r="T46" i="26"/>
  <c r="T47" i="26"/>
  <c r="T48" i="26"/>
  <c r="T49" i="26"/>
  <c r="T50" i="26"/>
  <c r="T51" i="26"/>
  <c r="T52" i="26"/>
  <c r="T53" i="26"/>
  <c r="T54" i="26"/>
  <c r="T55" i="26"/>
  <c r="T56" i="26"/>
  <c r="T57" i="26"/>
  <c r="T58" i="26"/>
  <c r="T59" i="26"/>
  <c r="T60" i="26"/>
  <c r="T61" i="26"/>
  <c r="T62" i="26"/>
  <c r="T63" i="26"/>
  <c r="T64" i="26"/>
  <c r="T65" i="26"/>
  <c r="T66" i="26"/>
  <c r="T67" i="26"/>
  <c r="T68" i="26"/>
  <c r="T69" i="26"/>
  <c r="T70" i="26"/>
  <c r="T71" i="26"/>
  <c r="T72" i="26"/>
  <c r="T73" i="26"/>
  <c r="T74" i="26"/>
  <c r="T75" i="26"/>
  <c r="T76" i="26"/>
  <c r="T77" i="26"/>
  <c r="T78" i="26"/>
  <c r="T79" i="26"/>
  <c r="T80" i="26"/>
  <c r="T81" i="26"/>
  <c r="T82" i="26"/>
  <c r="T83" i="26"/>
  <c r="T84" i="26"/>
  <c r="T85" i="26"/>
  <c r="T86" i="26"/>
  <c r="T87" i="26"/>
  <c r="T88" i="26"/>
  <c r="T89" i="26"/>
  <c r="T90" i="26"/>
  <c r="T91" i="26"/>
  <c r="T92" i="26"/>
  <c r="T93" i="26"/>
  <c r="T94" i="26"/>
  <c r="T95" i="26"/>
  <c r="T96" i="26"/>
  <c r="T97" i="26"/>
  <c r="T98" i="26"/>
  <c r="T99" i="26"/>
  <c r="T100" i="26"/>
  <c r="T101" i="26"/>
  <c r="T102" i="26"/>
  <c r="T103" i="26"/>
  <c r="T104" i="26"/>
  <c r="T105" i="26"/>
  <c r="T106" i="26"/>
  <c r="T107" i="26"/>
  <c r="T108" i="26"/>
  <c r="T109" i="26"/>
  <c r="T110" i="26"/>
  <c r="T111" i="26"/>
  <c r="T112" i="26"/>
  <c r="T113" i="26"/>
  <c r="T114" i="26"/>
  <c r="T115" i="26"/>
  <c r="T116" i="26"/>
  <c r="T117" i="26"/>
  <c r="T118" i="26"/>
  <c r="T119" i="26"/>
  <c r="T120" i="26"/>
  <c r="T121" i="26"/>
  <c r="T122" i="26"/>
  <c r="T123" i="26"/>
  <c r="T124" i="26"/>
  <c r="T125" i="26"/>
  <c r="T126" i="26"/>
  <c r="T127" i="26"/>
  <c r="T128" i="26"/>
  <c r="T129" i="26"/>
  <c r="T130" i="26"/>
  <c r="T131" i="26"/>
  <c r="T132" i="26"/>
  <c r="T133" i="26"/>
  <c r="T134" i="26"/>
  <c r="T135" i="26"/>
  <c r="T136" i="26"/>
  <c r="T137" i="26"/>
  <c r="T138" i="26"/>
  <c r="T139" i="26"/>
  <c r="T140" i="26"/>
  <c r="T141" i="26"/>
  <c r="T142" i="26"/>
  <c r="T143" i="26"/>
  <c r="T144" i="26"/>
  <c r="T145" i="26"/>
  <c r="T146" i="26"/>
  <c r="T147" i="26"/>
  <c r="T148" i="26"/>
  <c r="T149" i="26"/>
  <c r="T150" i="26"/>
  <c r="T151" i="26"/>
  <c r="T152" i="26"/>
  <c r="T153" i="26"/>
  <c r="T154" i="26"/>
  <c r="T155" i="26"/>
  <c r="T156" i="26"/>
  <c r="T157" i="26"/>
  <c r="T158" i="26"/>
  <c r="T159" i="26"/>
  <c r="T160" i="26"/>
  <c r="T161" i="26"/>
  <c r="T162" i="26"/>
  <c r="T163" i="26"/>
  <c r="T164" i="26"/>
  <c r="T165" i="26"/>
  <c r="T166" i="26"/>
  <c r="T167" i="26"/>
  <c r="T168" i="26"/>
  <c r="T169" i="26"/>
  <c r="T170" i="26"/>
  <c r="T171" i="26"/>
  <c r="T172" i="26"/>
  <c r="T173" i="26"/>
  <c r="T174" i="26"/>
  <c r="T175" i="26"/>
  <c r="T176" i="26"/>
  <c r="T177" i="26"/>
  <c r="T178" i="26"/>
  <c r="T179" i="26"/>
  <c r="T180" i="26"/>
  <c r="T181" i="26"/>
  <c r="T182" i="26"/>
  <c r="T183" i="26"/>
  <c r="T184" i="26"/>
  <c r="T185" i="26"/>
  <c r="T186" i="26"/>
  <c r="T187" i="26"/>
  <c r="T188" i="26"/>
  <c r="T189" i="26"/>
  <c r="T190" i="26"/>
  <c r="T191" i="26"/>
  <c r="T192" i="26"/>
  <c r="T193" i="26"/>
  <c r="T194" i="26"/>
  <c r="T195" i="26"/>
  <c r="T196" i="26"/>
  <c r="T197" i="26"/>
  <c r="T198" i="26"/>
  <c r="T199" i="26"/>
  <c r="T200" i="26"/>
  <c r="T201" i="26"/>
  <c r="T202" i="26"/>
  <c r="T203" i="26"/>
  <c r="T204" i="26"/>
  <c r="T205" i="26"/>
  <c r="T206" i="26"/>
  <c r="T207" i="26"/>
  <c r="T208" i="26"/>
  <c r="T209" i="26"/>
  <c r="T210" i="26"/>
  <c r="T211" i="26"/>
  <c r="T212" i="26"/>
  <c r="T213" i="26"/>
  <c r="T214" i="26"/>
  <c r="T215" i="26"/>
  <c r="T216" i="26"/>
  <c r="T217" i="26"/>
  <c r="T218" i="26"/>
  <c r="T219" i="26"/>
  <c r="T220" i="26"/>
  <c r="T221" i="26"/>
  <c r="T222" i="26"/>
  <c r="T223" i="26"/>
  <c r="T224" i="26"/>
  <c r="T225" i="26"/>
  <c r="T226" i="26"/>
  <c r="T227" i="26"/>
  <c r="T228" i="26"/>
  <c r="T229" i="26"/>
  <c r="T230" i="26"/>
  <c r="T231" i="26"/>
  <c r="T232" i="26"/>
  <c r="T233" i="26"/>
  <c r="T234" i="26"/>
  <c r="T235" i="26"/>
  <c r="T236" i="26"/>
  <c r="T237" i="26"/>
  <c r="T238" i="26"/>
  <c r="T239" i="26"/>
  <c r="T240" i="26"/>
  <c r="T241" i="26"/>
  <c r="T242" i="26"/>
  <c r="T243" i="26"/>
  <c r="T244" i="26"/>
  <c r="T245" i="26"/>
  <c r="T246" i="26"/>
  <c r="T247" i="26"/>
  <c r="T248" i="26"/>
  <c r="T249" i="26"/>
  <c r="T250" i="26"/>
  <c r="T251" i="26"/>
  <c r="S36" i="26"/>
  <c r="S37" i="26"/>
  <c r="S38" i="26"/>
  <c r="S39" i="26"/>
  <c r="S40" i="26"/>
  <c r="S41" i="26"/>
  <c r="S42" i="26"/>
  <c r="S43" i="26"/>
  <c r="S44" i="26"/>
  <c r="S45" i="26"/>
  <c r="S46" i="26"/>
  <c r="S47" i="26"/>
  <c r="S48" i="26"/>
  <c r="S49" i="26"/>
  <c r="S50" i="26"/>
  <c r="S51" i="26"/>
  <c r="S52" i="26"/>
  <c r="S53" i="26"/>
  <c r="S54" i="26"/>
  <c r="S55" i="26"/>
  <c r="S56" i="26"/>
  <c r="S57" i="26"/>
  <c r="S58" i="26"/>
  <c r="S59" i="26"/>
  <c r="S60" i="26"/>
  <c r="S61" i="26"/>
  <c r="S62" i="26"/>
  <c r="S63" i="26"/>
  <c r="S64" i="26"/>
  <c r="S65" i="26"/>
  <c r="S66" i="26"/>
  <c r="S67" i="26"/>
  <c r="S68" i="26"/>
  <c r="S69" i="26"/>
  <c r="S70" i="26"/>
  <c r="S71" i="26"/>
  <c r="S72" i="26"/>
  <c r="S73" i="26"/>
  <c r="S74" i="26"/>
  <c r="S75" i="26"/>
  <c r="S76" i="26"/>
  <c r="S77" i="26"/>
  <c r="S78" i="26"/>
  <c r="S79" i="26"/>
  <c r="S80" i="26"/>
  <c r="S81" i="26"/>
  <c r="S82" i="26"/>
  <c r="S83" i="26"/>
  <c r="S84" i="26"/>
  <c r="S85" i="26"/>
  <c r="S86" i="26"/>
  <c r="S87" i="26"/>
  <c r="S88" i="26"/>
  <c r="S89" i="26"/>
  <c r="S90" i="26"/>
  <c r="S91" i="26"/>
  <c r="S92" i="26"/>
  <c r="S93" i="26"/>
  <c r="S94" i="26"/>
  <c r="S95" i="26"/>
  <c r="S96" i="26"/>
  <c r="S97" i="26"/>
  <c r="S98" i="26"/>
  <c r="S99" i="26"/>
  <c r="S100" i="26"/>
  <c r="S101" i="26"/>
  <c r="S102" i="26"/>
  <c r="S103" i="26"/>
  <c r="S104" i="26"/>
  <c r="S105" i="26"/>
  <c r="S106" i="26"/>
  <c r="S107" i="26"/>
  <c r="S108" i="26"/>
  <c r="S109" i="26"/>
  <c r="S110" i="26"/>
  <c r="S111" i="26"/>
  <c r="S112" i="26"/>
  <c r="S113" i="26"/>
  <c r="S114" i="26"/>
  <c r="S115" i="26"/>
  <c r="S116" i="26"/>
  <c r="S117" i="26"/>
  <c r="S118" i="26"/>
  <c r="S119" i="26"/>
  <c r="S120" i="26"/>
  <c r="S121" i="26"/>
  <c r="S122" i="26"/>
  <c r="S123" i="26"/>
  <c r="S124" i="26"/>
  <c r="S125" i="26"/>
  <c r="S126" i="26"/>
  <c r="S127" i="26"/>
  <c r="S128" i="26"/>
  <c r="S129" i="26"/>
  <c r="S130" i="26"/>
  <c r="S131" i="26"/>
  <c r="S132" i="26"/>
  <c r="S133" i="26"/>
  <c r="S134" i="26"/>
  <c r="S135" i="26"/>
  <c r="S136" i="26"/>
  <c r="S137" i="26"/>
  <c r="S138" i="26"/>
  <c r="S139" i="26"/>
  <c r="S140" i="26"/>
  <c r="S141" i="26"/>
  <c r="S142" i="26"/>
  <c r="S143" i="26"/>
  <c r="S144" i="26"/>
  <c r="S145" i="26"/>
  <c r="S146" i="26"/>
  <c r="S147" i="26"/>
  <c r="S148" i="26"/>
  <c r="S149" i="26"/>
  <c r="S150" i="26"/>
  <c r="S151" i="26"/>
  <c r="S152" i="26"/>
  <c r="S153" i="26"/>
  <c r="S154" i="26"/>
  <c r="S155" i="26"/>
  <c r="S156" i="26"/>
  <c r="S157" i="26"/>
  <c r="S158" i="26"/>
  <c r="S159" i="26"/>
  <c r="S160" i="26"/>
  <c r="S161" i="26"/>
  <c r="S162" i="26"/>
  <c r="S163" i="26"/>
  <c r="S164" i="26"/>
  <c r="S165" i="26"/>
  <c r="S166" i="26"/>
  <c r="S167" i="26"/>
  <c r="S168" i="26"/>
  <c r="S169" i="26"/>
  <c r="S170" i="26"/>
  <c r="S171" i="26"/>
  <c r="S172" i="26"/>
  <c r="S173" i="26"/>
  <c r="S174" i="26"/>
  <c r="S175" i="26"/>
  <c r="S176" i="26"/>
  <c r="S177" i="26"/>
  <c r="S178" i="26"/>
  <c r="S179" i="26"/>
  <c r="S180" i="26"/>
  <c r="S181" i="26"/>
  <c r="S182" i="26"/>
  <c r="S183" i="26"/>
  <c r="S184" i="26"/>
  <c r="S185" i="26"/>
  <c r="S186" i="26"/>
  <c r="S187" i="26"/>
  <c r="S188" i="26"/>
  <c r="S189" i="26"/>
  <c r="S190" i="26"/>
  <c r="S191" i="26"/>
  <c r="S192" i="26"/>
  <c r="S193" i="26"/>
  <c r="S194" i="26"/>
  <c r="S195" i="26"/>
  <c r="S196" i="26"/>
  <c r="S197" i="26"/>
  <c r="S198" i="26"/>
  <c r="S199" i="26"/>
  <c r="S200" i="26"/>
  <c r="S201" i="26"/>
  <c r="S202" i="26"/>
  <c r="S203" i="26"/>
  <c r="S204" i="26"/>
  <c r="S205" i="26"/>
  <c r="S206" i="26"/>
  <c r="S207" i="26"/>
  <c r="S208" i="26"/>
  <c r="S209" i="26"/>
  <c r="S210" i="26"/>
  <c r="S211" i="26"/>
  <c r="S212" i="26"/>
  <c r="S213" i="26"/>
  <c r="S214" i="26"/>
  <c r="S215" i="26"/>
  <c r="S216" i="26"/>
  <c r="S217" i="26"/>
  <c r="S218" i="26"/>
  <c r="S219" i="26"/>
  <c r="S220" i="26"/>
  <c r="S221" i="26"/>
  <c r="S222" i="26"/>
  <c r="S223" i="26"/>
  <c r="S224" i="26"/>
  <c r="S225" i="26"/>
  <c r="S226" i="26"/>
  <c r="S227" i="26"/>
  <c r="S228" i="26"/>
  <c r="S229" i="26"/>
  <c r="S230" i="26"/>
  <c r="S231" i="26"/>
  <c r="S232" i="26"/>
  <c r="S233" i="26"/>
  <c r="S234" i="26"/>
  <c r="S235" i="26"/>
  <c r="S236" i="26"/>
  <c r="S237" i="26"/>
  <c r="S238" i="26"/>
  <c r="S239" i="26"/>
  <c r="S240" i="26"/>
  <c r="S241" i="26"/>
  <c r="S242" i="26"/>
  <c r="S243" i="26"/>
  <c r="S244" i="26"/>
  <c r="S245" i="26"/>
  <c r="S246" i="26"/>
  <c r="S247" i="26"/>
  <c r="S248" i="26"/>
  <c r="S249" i="26"/>
  <c r="S250" i="26"/>
  <c r="S251" i="26"/>
  <c r="R36" i="26"/>
  <c r="R37" i="26"/>
  <c r="R38" i="26"/>
  <c r="R39" i="26"/>
  <c r="R40" i="26"/>
  <c r="R41" i="26"/>
  <c r="R42" i="26"/>
  <c r="R43" i="26"/>
  <c r="R44" i="26"/>
  <c r="R45" i="26"/>
  <c r="R46" i="26"/>
  <c r="R47" i="26"/>
  <c r="R48" i="26"/>
  <c r="R49" i="26"/>
  <c r="R50" i="26"/>
  <c r="R51" i="26"/>
  <c r="R52" i="26"/>
  <c r="R53" i="26"/>
  <c r="R54" i="26"/>
  <c r="R55" i="26"/>
  <c r="R56" i="26"/>
  <c r="R57" i="26"/>
  <c r="R58" i="26"/>
  <c r="R59" i="26"/>
  <c r="R60" i="26"/>
  <c r="R61" i="26"/>
  <c r="R62" i="26"/>
  <c r="R63" i="26"/>
  <c r="R64" i="26"/>
  <c r="R65" i="26"/>
  <c r="R66" i="26"/>
  <c r="R67" i="26"/>
  <c r="R68" i="26"/>
  <c r="R69" i="26"/>
  <c r="R70" i="26"/>
  <c r="R71" i="26"/>
  <c r="R72" i="26"/>
  <c r="R73" i="26"/>
  <c r="R74" i="26"/>
  <c r="R75" i="26"/>
  <c r="R76" i="26"/>
  <c r="R77" i="26"/>
  <c r="R78" i="26"/>
  <c r="R79" i="26"/>
  <c r="R80" i="26"/>
  <c r="R81" i="26"/>
  <c r="R82" i="26"/>
  <c r="R83" i="26"/>
  <c r="R84" i="26"/>
  <c r="R85" i="26"/>
  <c r="R86" i="26"/>
  <c r="R87" i="26"/>
  <c r="R88" i="26"/>
  <c r="R89" i="26"/>
  <c r="R90" i="26"/>
  <c r="R91" i="26"/>
  <c r="R92" i="26"/>
  <c r="R93" i="26"/>
  <c r="R94" i="26"/>
  <c r="R95" i="26"/>
  <c r="R96" i="26"/>
  <c r="R97" i="26"/>
  <c r="R98" i="26"/>
  <c r="R99" i="26"/>
  <c r="R100" i="26"/>
  <c r="R101" i="26"/>
  <c r="R102" i="26"/>
  <c r="R103" i="26"/>
  <c r="R104" i="26"/>
  <c r="R105" i="26"/>
  <c r="R106" i="26"/>
  <c r="R107" i="26"/>
  <c r="R108" i="26"/>
  <c r="R109" i="26"/>
  <c r="R110" i="26"/>
  <c r="R111" i="26"/>
  <c r="R112" i="26"/>
  <c r="R113" i="26"/>
  <c r="R114" i="26"/>
  <c r="R115" i="26"/>
  <c r="R116" i="26"/>
  <c r="R117" i="26"/>
  <c r="R118" i="26"/>
  <c r="R119" i="26"/>
  <c r="R120" i="26"/>
  <c r="R121" i="26"/>
  <c r="R122" i="26"/>
  <c r="R123" i="26"/>
  <c r="R124" i="26"/>
  <c r="R125" i="26"/>
  <c r="R126" i="26"/>
  <c r="R127" i="26"/>
  <c r="R128" i="26"/>
  <c r="R129" i="26"/>
  <c r="R130" i="26"/>
  <c r="R131" i="26"/>
  <c r="R132" i="26"/>
  <c r="R133" i="26"/>
  <c r="R134" i="26"/>
  <c r="R135" i="26"/>
  <c r="R136" i="26"/>
  <c r="R137" i="26"/>
  <c r="R138" i="26"/>
  <c r="R139" i="26"/>
  <c r="R140" i="26"/>
  <c r="R141" i="26"/>
  <c r="R142" i="26"/>
  <c r="R143" i="26"/>
  <c r="R144" i="26"/>
  <c r="R145" i="26"/>
  <c r="R146" i="26"/>
  <c r="R147" i="26"/>
  <c r="R148" i="26"/>
  <c r="R149" i="26"/>
  <c r="R150" i="26"/>
  <c r="R151" i="26"/>
  <c r="R152" i="26"/>
  <c r="R153" i="26"/>
  <c r="R154" i="26"/>
  <c r="R155" i="26"/>
  <c r="R156" i="26"/>
  <c r="R157" i="26"/>
  <c r="R158" i="26"/>
  <c r="R159" i="26"/>
  <c r="R160" i="26"/>
  <c r="R161" i="26"/>
  <c r="R162" i="26"/>
  <c r="R163" i="26"/>
  <c r="R164" i="26"/>
  <c r="R165" i="26"/>
  <c r="R166" i="26"/>
  <c r="R167" i="26"/>
  <c r="R168" i="26"/>
  <c r="R169" i="26"/>
  <c r="R170" i="26"/>
  <c r="R171" i="26"/>
  <c r="R172" i="26"/>
  <c r="R173" i="26"/>
  <c r="R174" i="26"/>
  <c r="R175" i="26"/>
  <c r="R176" i="26"/>
  <c r="R177" i="26"/>
  <c r="R178" i="26"/>
  <c r="R179" i="26"/>
  <c r="R180" i="26"/>
  <c r="R181" i="26"/>
  <c r="R182" i="26"/>
  <c r="R183" i="26"/>
  <c r="R184" i="26"/>
  <c r="R185" i="26"/>
  <c r="R186" i="26"/>
  <c r="R187" i="26"/>
  <c r="R188" i="26"/>
  <c r="R189" i="26"/>
  <c r="R190" i="26"/>
  <c r="R191" i="26"/>
  <c r="R192" i="26"/>
  <c r="R193" i="26"/>
  <c r="R194" i="26"/>
  <c r="R195" i="26"/>
  <c r="R196" i="26"/>
  <c r="R197" i="26"/>
  <c r="R198" i="26"/>
  <c r="R199" i="26"/>
  <c r="R200" i="26"/>
  <c r="R201" i="26"/>
  <c r="R202" i="26"/>
  <c r="R203" i="26"/>
  <c r="R204" i="26"/>
  <c r="R205" i="26"/>
  <c r="R206" i="26"/>
  <c r="R207" i="26"/>
  <c r="R208" i="26"/>
  <c r="R209" i="26"/>
  <c r="R210" i="26"/>
  <c r="R211" i="26"/>
  <c r="R212" i="26"/>
  <c r="R213" i="26"/>
  <c r="R214" i="26"/>
  <c r="R215" i="26"/>
  <c r="R216" i="26"/>
  <c r="R217" i="26"/>
  <c r="R218" i="26"/>
  <c r="R219" i="26"/>
  <c r="R220" i="26"/>
  <c r="R221" i="26"/>
  <c r="R222" i="26"/>
  <c r="R223" i="26"/>
  <c r="R224" i="26"/>
  <c r="R225" i="26"/>
  <c r="R226" i="26"/>
  <c r="R227" i="26"/>
  <c r="R228" i="26"/>
  <c r="R229" i="26"/>
  <c r="R230" i="26"/>
  <c r="R231" i="26"/>
  <c r="R232" i="26"/>
  <c r="R233" i="26"/>
  <c r="R234" i="26"/>
  <c r="R235" i="26"/>
  <c r="R236" i="26"/>
  <c r="R237" i="26"/>
  <c r="R238" i="26"/>
  <c r="R239" i="26"/>
  <c r="R240" i="26"/>
  <c r="R241" i="26"/>
  <c r="R242" i="26"/>
  <c r="R243" i="26"/>
  <c r="R244" i="26"/>
  <c r="R245" i="26"/>
  <c r="R246" i="26"/>
  <c r="R247" i="26"/>
  <c r="R248" i="26"/>
  <c r="R249" i="26"/>
  <c r="R250" i="26"/>
  <c r="R251" i="26"/>
  <c r="Q36" i="26"/>
  <c r="Q37" i="26"/>
  <c r="Q38" i="26"/>
  <c r="Q39" i="26"/>
  <c r="Q40" i="26"/>
  <c r="Q41" i="26"/>
  <c r="Q42" i="26"/>
  <c r="Q43" i="26"/>
  <c r="Q44" i="26"/>
  <c r="Q45" i="26"/>
  <c r="Q46" i="26"/>
  <c r="Q47" i="26"/>
  <c r="Q48" i="26"/>
  <c r="Q49" i="26"/>
  <c r="Q50" i="26"/>
  <c r="Q51" i="26"/>
  <c r="Q52" i="26"/>
  <c r="Q53" i="26"/>
  <c r="Q54" i="26"/>
  <c r="Q55" i="26"/>
  <c r="Q56" i="26"/>
  <c r="Q57" i="26"/>
  <c r="Q58" i="26"/>
  <c r="Q59" i="26"/>
  <c r="Q60" i="26"/>
  <c r="Q61" i="26"/>
  <c r="Q62" i="26"/>
  <c r="Q63" i="26"/>
  <c r="Q64" i="26"/>
  <c r="Q65" i="26"/>
  <c r="Q66" i="26"/>
  <c r="Q67" i="26"/>
  <c r="Q68" i="26"/>
  <c r="Q69" i="26"/>
  <c r="Q70" i="26"/>
  <c r="Q71" i="26"/>
  <c r="Q72" i="26"/>
  <c r="Q73" i="26"/>
  <c r="Q74" i="26"/>
  <c r="Q75" i="26"/>
  <c r="Q76" i="26"/>
  <c r="Q77" i="26"/>
  <c r="Q78" i="26"/>
  <c r="Q79" i="26"/>
  <c r="Q80" i="26"/>
  <c r="Q81" i="26"/>
  <c r="Q82" i="26"/>
  <c r="Q83" i="26"/>
  <c r="Q84" i="26"/>
  <c r="Q85" i="26"/>
  <c r="Q86" i="26"/>
  <c r="Q87" i="26"/>
  <c r="Q88" i="26"/>
  <c r="Q89" i="26"/>
  <c r="Q90" i="26"/>
  <c r="Q91" i="26"/>
  <c r="Q92" i="26"/>
  <c r="Q93" i="26"/>
  <c r="Q94" i="26"/>
  <c r="Q95" i="26"/>
  <c r="Q96" i="26"/>
  <c r="Q97" i="26"/>
  <c r="Q98" i="26"/>
  <c r="Q99" i="26"/>
  <c r="Q100" i="26"/>
  <c r="Q101" i="26"/>
  <c r="Q102" i="26"/>
  <c r="Q103" i="26"/>
  <c r="Q104" i="26"/>
  <c r="Q105" i="26"/>
  <c r="Q106" i="26"/>
  <c r="Q107" i="26"/>
  <c r="Q108" i="26"/>
  <c r="Q109" i="26"/>
  <c r="Q110" i="26"/>
  <c r="Q111" i="26"/>
  <c r="Q112" i="26"/>
  <c r="Q113" i="26"/>
  <c r="Q114" i="26"/>
  <c r="Q115" i="26"/>
  <c r="Q116" i="26"/>
  <c r="Q117" i="26"/>
  <c r="Q118" i="26"/>
  <c r="Q119" i="26"/>
  <c r="Q120" i="26"/>
  <c r="Q121" i="26"/>
  <c r="Q122" i="26"/>
  <c r="Q123" i="26"/>
  <c r="Q124" i="26"/>
  <c r="Q125" i="26"/>
  <c r="Q126" i="26"/>
  <c r="Q127" i="26"/>
  <c r="Q128" i="26"/>
  <c r="Q129" i="26"/>
  <c r="Q130" i="26"/>
  <c r="Q131" i="26"/>
  <c r="Q132" i="26"/>
  <c r="Q133" i="26"/>
  <c r="Q134" i="26"/>
  <c r="Q135" i="26"/>
  <c r="Q136" i="26"/>
  <c r="Q137" i="26"/>
  <c r="Q138" i="26"/>
  <c r="Q139" i="26"/>
  <c r="Q140" i="26"/>
  <c r="Q141" i="26"/>
  <c r="Q142" i="26"/>
  <c r="Q143" i="26"/>
  <c r="Q144" i="26"/>
  <c r="Q145" i="26"/>
  <c r="Q146" i="26"/>
  <c r="Q147" i="26"/>
  <c r="Q148" i="26"/>
  <c r="Q149" i="26"/>
  <c r="Q150" i="26"/>
  <c r="Q151" i="26"/>
  <c r="Q152" i="26"/>
  <c r="Q153" i="26"/>
  <c r="Q154" i="26"/>
  <c r="Q155" i="26"/>
  <c r="Q156" i="26"/>
  <c r="Q157" i="26"/>
  <c r="Q158" i="26"/>
  <c r="Q159" i="26"/>
  <c r="Q160" i="26"/>
  <c r="Q161" i="26"/>
  <c r="Q162" i="26"/>
  <c r="Q163" i="26"/>
  <c r="Q164" i="26"/>
  <c r="Q165" i="26"/>
  <c r="Q166" i="26"/>
  <c r="Q167" i="26"/>
  <c r="Q168" i="26"/>
  <c r="Q169" i="26"/>
  <c r="Q170" i="26"/>
  <c r="Q171" i="26"/>
  <c r="Q172" i="26"/>
  <c r="Q173" i="26"/>
  <c r="Q174" i="26"/>
  <c r="Q175" i="26"/>
  <c r="Q176" i="26"/>
  <c r="Q177" i="26"/>
  <c r="Q178" i="26"/>
  <c r="Q179" i="26"/>
  <c r="Q180" i="26"/>
  <c r="Q181" i="26"/>
  <c r="Q182" i="26"/>
  <c r="Q183" i="26"/>
  <c r="Q184" i="26"/>
  <c r="Q185" i="26"/>
  <c r="Q186" i="26"/>
  <c r="Q187" i="26"/>
  <c r="Q188" i="26"/>
  <c r="Q189" i="26"/>
  <c r="Q190" i="26"/>
  <c r="Q191" i="26"/>
  <c r="Q192" i="26"/>
  <c r="Q193" i="26"/>
  <c r="Q194" i="26"/>
  <c r="Q195" i="26"/>
  <c r="Q196" i="26"/>
  <c r="Q197" i="26"/>
  <c r="Q198" i="26"/>
  <c r="Q199" i="26"/>
  <c r="Q200" i="26"/>
  <c r="Q201" i="26"/>
  <c r="Q202" i="26"/>
  <c r="Q203" i="26"/>
  <c r="Q204" i="26"/>
  <c r="Q205" i="26"/>
  <c r="Q206" i="26"/>
  <c r="Q207" i="26"/>
  <c r="Q208" i="26"/>
  <c r="Q209" i="26"/>
  <c r="Q210" i="26"/>
  <c r="Q211" i="26"/>
  <c r="Q212" i="26"/>
  <c r="Q213" i="26"/>
  <c r="Q214" i="26"/>
  <c r="Q215" i="26"/>
  <c r="Q216" i="26"/>
  <c r="Q217" i="26"/>
  <c r="Q218" i="26"/>
  <c r="Q219" i="26"/>
  <c r="Q220" i="26"/>
  <c r="Q221" i="26"/>
  <c r="Q222" i="26"/>
  <c r="Q223" i="26"/>
  <c r="Q224" i="26"/>
  <c r="Q225" i="26"/>
  <c r="Q226" i="26"/>
  <c r="Q227" i="26"/>
  <c r="Q228" i="26"/>
  <c r="Q229" i="26"/>
  <c r="Q230" i="26"/>
  <c r="Q231" i="26"/>
  <c r="Q232" i="26"/>
  <c r="Q233" i="26"/>
  <c r="Q234" i="26"/>
  <c r="Q235" i="26"/>
  <c r="Q236" i="26"/>
  <c r="Q237" i="26"/>
  <c r="Q238" i="26"/>
  <c r="Q239" i="26"/>
  <c r="Q240" i="26"/>
  <c r="Q241" i="26"/>
  <c r="Q242" i="26"/>
  <c r="Q243" i="26"/>
  <c r="Q244" i="26"/>
  <c r="Q245" i="26"/>
  <c r="Q246" i="26"/>
  <c r="Q247" i="26"/>
  <c r="Q248" i="26"/>
  <c r="Q249" i="26"/>
  <c r="Q250" i="26"/>
  <c r="Q251" i="26"/>
  <c r="P36" i="26"/>
  <c r="P37" i="26"/>
  <c r="P38" i="26"/>
  <c r="P39" i="26"/>
  <c r="P40" i="26"/>
  <c r="P41" i="26"/>
  <c r="P42" i="26"/>
  <c r="P43" i="26"/>
  <c r="P44" i="26"/>
  <c r="P45" i="26"/>
  <c r="P46" i="26"/>
  <c r="P47" i="26"/>
  <c r="P48" i="26"/>
  <c r="P49" i="26"/>
  <c r="P50" i="26"/>
  <c r="P51" i="26"/>
  <c r="P52" i="26"/>
  <c r="P53" i="26"/>
  <c r="P54" i="26"/>
  <c r="P55" i="26"/>
  <c r="P56" i="26"/>
  <c r="P57" i="26"/>
  <c r="P58" i="26"/>
  <c r="P59" i="26"/>
  <c r="P60" i="26"/>
  <c r="P61" i="26"/>
  <c r="P62" i="26"/>
  <c r="P63" i="26"/>
  <c r="P64" i="26"/>
  <c r="P65" i="26"/>
  <c r="P66" i="26"/>
  <c r="P67" i="26"/>
  <c r="P68" i="26"/>
  <c r="P69" i="26"/>
  <c r="P70" i="26"/>
  <c r="P71" i="26"/>
  <c r="P72" i="26"/>
  <c r="P73" i="26"/>
  <c r="P74" i="26"/>
  <c r="P75" i="26"/>
  <c r="P76" i="26"/>
  <c r="P77" i="26"/>
  <c r="P78" i="26"/>
  <c r="P79" i="26"/>
  <c r="P80" i="26"/>
  <c r="P81" i="26"/>
  <c r="P82" i="26"/>
  <c r="P83" i="26"/>
  <c r="P84" i="26"/>
  <c r="P85" i="26"/>
  <c r="P86" i="26"/>
  <c r="P87" i="26"/>
  <c r="P88" i="26"/>
  <c r="P89" i="26"/>
  <c r="P90" i="26"/>
  <c r="P91" i="26"/>
  <c r="P92" i="26"/>
  <c r="P93" i="26"/>
  <c r="P94" i="26"/>
  <c r="P95" i="26"/>
  <c r="P96" i="26"/>
  <c r="P97" i="26"/>
  <c r="P98" i="26"/>
  <c r="P99" i="26"/>
  <c r="P100" i="26"/>
  <c r="P101" i="26"/>
  <c r="P102" i="26"/>
  <c r="P103" i="26"/>
  <c r="P104" i="26"/>
  <c r="P105" i="26"/>
  <c r="P106" i="26"/>
  <c r="P107" i="26"/>
  <c r="P108" i="26"/>
  <c r="P109" i="26"/>
  <c r="P110" i="26"/>
  <c r="P111" i="26"/>
  <c r="P112" i="26"/>
  <c r="P113" i="26"/>
  <c r="P114" i="26"/>
  <c r="P115" i="26"/>
  <c r="P116" i="26"/>
  <c r="P117" i="26"/>
  <c r="P118" i="26"/>
  <c r="P119" i="26"/>
  <c r="P120" i="26"/>
  <c r="P121" i="26"/>
  <c r="P122" i="26"/>
  <c r="P123" i="26"/>
  <c r="P124" i="26"/>
  <c r="P125" i="26"/>
  <c r="P126" i="26"/>
  <c r="P127" i="26"/>
  <c r="P128" i="26"/>
  <c r="P129" i="26"/>
  <c r="P130" i="26"/>
  <c r="P131" i="26"/>
  <c r="P132" i="26"/>
  <c r="P133" i="26"/>
  <c r="P134" i="26"/>
  <c r="P135" i="26"/>
  <c r="P136" i="26"/>
  <c r="P137" i="26"/>
  <c r="P138" i="26"/>
  <c r="P139" i="26"/>
  <c r="P140" i="26"/>
  <c r="P141" i="26"/>
  <c r="P142" i="26"/>
  <c r="P143" i="26"/>
  <c r="P144" i="26"/>
  <c r="P145" i="26"/>
  <c r="P146" i="26"/>
  <c r="P147" i="26"/>
  <c r="P148" i="26"/>
  <c r="P149" i="26"/>
  <c r="P150" i="26"/>
  <c r="P151" i="26"/>
  <c r="P152" i="26"/>
  <c r="P153" i="26"/>
  <c r="P154" i="26"/>
  <c r="P155" i="26"/>
  <c r="P156" i="26"/>
  <c r="P157" i="26"/>
  <c r="P158" i="26"/>
  <c r="P159" i="26"/>
  <c r="P160" i="26"/>
  <c r="P161" i="26"/>
  <c r="P162" i="26"/>
  <c r="P163" i="26"/>
  <c r="P164" i="26"/>
  <c r="P165" i="26"/>
  <c r="P166" i="26"/>
  <c r="P167" i="26"/>
  <c r="P168" i="26"/>
  <c r="P169" i="26"/>
  <c r="P170" i="26"/>
  <c r="P171" i="26"/>
  <c r="P172" i="26"/>
  <c r="P173" i="26"/>
  <c r="P174" i="26"/>
  <c r="P175" i="26"/>
  <c r="P176" i="26"/>
  <c r="P177" i="26"/>
  <c r="P178" i="26"/>
  <c r="P179" i="26"/>
  <c r="P180" i="26"/>
  <c r="P181" i="26"/>
  <c r="P182" i="26"/>
  <c r="P183" i="26"/>
  <c r="P184" i="26"/>
  <c r="P185" i="26"/>
  <c r="P186" i="26"/>
  <c r="P187" i="26"/>
  <c r="P188" i="26"/>
  <c r="P189" i="26"/>
  <c r="P190" i="26"/>
  <c r="P191" i="26"/>
  <c r="P192" i="26"/>
  <c r="P193" i="26"/>
  <c r="P194" i="26"/>
  <c r="P195" i="26"/>
  <c r="P196" i="26"/>
  <c r="P197" i="26"/>
  <c r="P198" i="26"/>
  <c r="P199" i="26"/>
  <c r="P200" i="26"/>
  <c r="P201" i="26"/>
  <c r="P202" i="26"/>
  <c r="P203" i="26"/>
  <c r="P204" i="26"/>
  <c r="P205" i="26"/>
  <c r="P206" i="26"/>
  <c r="P207" i="26"/>
  <c r="P208" i="26"/>
  <c r="P209" i="26"/>
  <c r="P210" i="26"/>
  <c r="P211" i="26"/>
  <c r="P212" i="26"/>
  <c r="P213" i="26"/>
  <c r="P214" i="26"/>
  <c r="P215" i="26"/>
  <c r="P216" i="26"/>
  <c r="P217" i="26"/>
  <c r="P218" i="26"/>
  <c r="P219" i="26"/>
  <c r="P220" i="26"/>
  <c r="P221" i="26"/>
  <c r="P222" i="26"/>
  <c r="P223" i="26"/>
  <c r="P224" i="26"/>
  <c r="P225" i="26"/>
  <c r="P226" i="26"/>
  <c r="P227" i="26"/>
  <c r="P228" i="26"/>
  <c r="P229" i="26"/>
  <c r="P230" i="26"/>
  <c r="P231" i="26"/>
  <c r="P232" i="26"/>
  <c r="P233" i="26"/>
  <c r="P234" i="26"/>
  <c r="P235" i="26"/>
  <c r="P236" i="26"/>
  <c r="P237" i="26"/>
  <c r="P238" i="26"/>
  <c r="P239" i="26"/>
  <c r="P240" i="26"/>
  <c r="P241" i="26"/>
  <c r="P242" i="26"/>
  <c r="P243" i="26"/>
  <c r="P244" i="26"/>
  <c r="P245" i="26"/>
  <c r="P246" i="26"/>
  <c r="P247" i="26"/>
  <c r="P248" i="26"/>
  <c r="P249" i="26"/>
  <c r="P250" i="26"/>
  <c r="P251" i="26"/>
  <c r="O36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49" i="26"/>
  <c r="O50" i="26"/>
  <c r="O51" i="26"/>
  <c r="O52" i="26"/>
  <c r="O53" i="26"/>
  <c r="O54" i="26"/>
  <c r="O55" i="26"/>
  <c r="O56" i="26"/>
  <c r="O57" i="26"/>
  <c r="O58" i="26"/>
  <c r="O59" i="26"/>
  <c r="O60" i="26"/>
  <c r="O61" i="26"/>
  <c r="O62" i="26"/>
  <c r="O63" i="26"/>
  <c r="O64" i="26"/>
  <c r="O65" i="26"/>
  <c r="O66" i="26"/>
  <c r="O67" i="26"/>
  <c r="O68" i="26"/>
  <c r="O69" i="26"/>
  <c r="O70" i="26"/>
  <c r="O71" i="26"/>
  <c r="O72" i="26"/>
  <c r="O73" i="26"/>
  <c r="O74" i="26"/>
  <c r="O75" i="26"/>
  <c r="O76" i="26"/>
  <c r="O77" i="26"/>
  <c r="O78" i="26"/>
  <c r="O79" i="26"/>
  <c r="O80" i="26"/>
  <c r="O81" i="26"/>
  <c r="O82" i="26"/>
  <c r="O83" i="26"/>
  <c r="O84" i="26"/>
  <c r="O85" i="26"/>
  <c r="O86" i="26"/>
  <c r="O87" i="26"/>
  <c r="O88" i="26"/>
  <c r="O89" i="26"/>
  <c r="O90" i="26"/>
  <c r="O91" i="26"/>
  <c r="O92" i="26"/>
  <c r="O93" i="26"/>
  <c r="O94" i="26"/>
  <c r="O95" i="26"/>
  <c r="O96" i="26"/>
  <c r="O97" i="26"/>
  <c r="O98" i="26"/>
  <c r="O99" i="26"/>
  <c r="O100" i="26"/>
  <c r="O101" i="26"/>
  <c r="O102" i="26"/>
  <c r="O103" i="26"/>
  <c r="O104" i="26"/>
  <c r="O105" i="26"/>
  <c r="O106" i="26"/>
  <c r="O107" i="26"/>
  <c r="O108" i="26"/>
  <c r="O109" i="26"/>
  <c r="O110" i="26"/>
  <c r="O111" i="26"/>
  <c r="O112" i="26"/>
  <c r="O113" i="26"/>
  <c r="O114" i="26"/>
  <c r="O115" i="26"/>
  <c r="O116" i="26"/>
  <c r="O117" i="26"/>
  <c r="O118" i="26"/>
  <c r="O119" i="26"/>
  <c r="O120" i="26"/>
  <c r="O121" i="26"/>
  <c r="O122" i="26"/>
  <c r="O123" i="26"/>
  <c r="O124" i="26"/>
  <c r="O125" i="26"/>
  <c r="O126" i="26"/>
  <c r="O127" i="26"/>
  <c r="O128" i="26"/>
  <c r="O129" i="26"/>
  <c r="O130" i="26"/>
  <c r="O131" i="26"/>
  <c r="O132" i="26"/>
  <c r="O133" i="26"/>
  <c r="O134" i="26"/>
  <c r="O135" i="26"/>
  <c r="O136" i="26"/>
  <c r="O137" i="26"/>
  <c r="O138" i="26"/>
  <c r="O139" i="26"/>
  <c r="O140" i="26"/>
  <c r="O141" i="26"/>
  <c r="O142" i="26"/>
  <c r="O143" i="26"/>
  <c r="O144" i="26"/>
  <c r="O145" i="26"/>
  <c r="O146" i="26"/>
  <c r="O147" i="26"/>
  <c r="O148" i="26"/>
  <c r="O149" i="26"/>
  <c r="O150" i="26"/>
  <c r="O151" i="26"/>
  <c r="O152" i="26"/>
  <c r="O153" i="26"/>
  <c r="O154" i="26"/>
  <c r="O155" i="26"/>
  <c r="O156" i="26"/>
  <c r="O157" i="26"/>
  <c r="O158" i="26"/>
  <c r="O159" i="26"/>
  <c r="O160" i="26"/>
  <c r="O161" i="26"/>
  <c r="O162" i="26"/>
  <c r="O163" i="26"/>
  <c r="O164" i="26"/>
  <c r="O165" i="26"/>
  <c r="O166" i="26"/>
  <c r="O167" i="26"/>
  <c r="O168" i="26"/>
  <c r="O169" i="26"/>
  <c r="O170" i="26"/>
  <c r="O171" i="26"/>
  <c r="O172" i="26"/>
  <c r="O173" i="26"/>
  <c r="O174" i="26"/>
  <c r="O175" i="26"/>
  <c r="O176" i="26"/>
  <c r="O177" i="26"/>
  <c r="O178" i="26"/>
  <c r="O179" i="26"/>
  <c r="O180" i="26"/>
  <c r="O181" i="26"/>
  <c r="O182" i="26"/>
  <c r="O183" i="26"/>
  <c r="O184" i="26"/>
  <c r="O185" i="26"/>
  <c r="O186" i="26"/>
  <c r="O187" i="26"/>
  <c r="O188" i="26"/>
  <c r="O189" i="26"/>
  <c r="O190" i="26"/>
  <c r="O191" i="26"/>
  <c r="O192" i="26"/>
  <c r="O193" i="26"/>
  <c r="O194" i="26"/>
  <c r="O195" i="26"/>
  <c r="O196" i="26"/>
  <c r="O197" i="26"/>
  <c r="O198" i="26"/>
  <c r="O199" i="26"/>
  <c r="O200" i="26"/>
  <c r="O201" i="26"/>
  <c r="O202" i="26"/>
  <c r="O203" i="26"/>
  <c r="O204" i="26"/>
  <c r="O205" i="26"/>
  <c r="O206" i="26"/>
  <c r="O207" i="26"/>
  <c r="O208" i="26"/>
  <c r="O209" i="26"/>
  <c r="O210" i="26"/>
  <c r="O211" i="26"/>
  <c r="O212" i="26"/>
  <c r="O213" i="26"/>
  <c r="O214" i="26"/>
  <c r="O215" i="26"/>
  <c r="O216" i="26"/>
  <c r="O217" i="26"/>
  <c r="O218" i="26"/>
  <c r="O219" i="26"/>
  <c r="O220" i="26"/>
  <c r="O221" i="26"/>
  <c r="O222" i="26"/>
  <c r="O223" i="26"/>
  <c r="O224" i="26"/>
  <c r="O225" i="26"/>
  <c r="O226" i="26"/>
  <c r="O227" i="26"/>
  <c r="O228" i="26"/>
  <c r="O229" i="26"/>
  <c r="O230" i="26"/>
  <c r="O231" i="26"/>
  <c r="O232" i="26"/>
  <c r="O233" i="26"/>
  <c r="O234" i="26"/>
  <c r="O235" i="26"/>
  <c r="O236" i="26"/>
  <c r="O237" i="26"/>
  <c r="O238" i="26"/>
  <c r="O239" i="26"/>
  <c r="O240" i="26"/>
  <c r="O241" i="26"/>
  <c r="O242" i="26"/>
  <c r="O243" i="26"/>
  <c r="O244" i="26"/>
  <c r="O245" i="26"/>
  <c r="O246" i="26"/>
  <c r="O247" i="26"/>
  <c r="O248" i="26"/>
  <c r="O249" i="26"/>
  <c r="O250" i="26"/>
  <c r="O251" i="26"/>
  <c r="N36" i="26"/>
  <c r="N37" i="26"/>
  <c r="N38" i="26"/>
  <c r="N39" i="26"/>
  <c r="N40" i="26"/>
  <c r="N41" i="26"/>
  <c r="N42" i="26"/>
  <c r="N43" i="26"/>
  <c r="N44" i="26"/>
  <c r="N45" i="26"/>
  <c r="N46" i="26"/>
  <c r="N47" i="26"/>
  <c r="N48" i="26"/>
  <c r="N49" i="26"/>
  <c r="N50" i="26"/>
  <c r="N51" i="26"/>
  <c r="N52" i="26"/>
  <c r="N53" i="26"/>
  <c r="N54" i="26"/>
  <c r="N55" i="26"/>
  <c r="N56" i="26"/>
  <c r="N57" i="26"/>
  <c r="N58" i="26"/>
  <c r="N59" i="26"/>
  <c r="N60" i="26"/>
  <c r="N61" i="26"/>
  <c r="N62" i="26"/>
  <c r="N63" i="26"/>
  <c r="N64" i="26"/>
  <c r="N65" i="26"/>
  <c r="N66" i="26"/>
  <c r="N67" i="26"/>
  <c r="N68" i="26"/>
  <c r="N69" i="26"/>
  <c r="N70" i="26"/>
  <c r="N71" i="26"/>
  <c r="N72" i="26"/>
  <c r="N73" i="26"/>
  <c r="N74" i="26"/>
  <c r="N75" i="26"/>
  <c r="N76" i="26"/>
  <c r="N77" i="26"/>
  <c r="N78" i="26"/>
  <c r="N79" i="26"/>
  <c r="N80" i="26"/>
  <c r="N81" i="26"/>
  <c r="N82" i="26"/>
  <c r="N83" i="26"/>
  <c r="N84" i="26"/>
  <c r="N85" i="26"/>
  <c r="N86" i="26"/>
  <c r="N87" i="26"/>
  <c r="N88" i="26"/>
  <c r="N89" i="26"/>
  <c r="N90" i="26"/>
  <c r="N91" i="26"/>
  <c r="N92" i="26"/>
  <c r="N93" i="26"/>
  <c r="N94" i="26"/>
  <c r="N95" i="26"/>
  <c r="N96" i="26"/>
  <c r="N97" i="26"/>
  <c r="N98" i="26"/>
  <c r="N99" i="26"/>
  <c r="N100" i="26"/>
  <c r="N101" i="26"/>
  <c r="N102" i="26"/>
  <c r="N103" i="26"/>
  <c r="N104" i="26"/>
  <c r="N105" i="26"/>
  <c r="N106" i="26"/>
  <c r="N107" i="26"/>
  <c r="N108" i="26"/>
  <c r="N109" i="26"/>
  <c r="N110" i="26"/>
  <c r="N111" i="26"/>
  <c r="N112" i="26"/>
  <c r="N113" i="26"/>
  <c r="N114" i="26"/>
  <c r="N115" i="26"/>
  <c r="N116" i="26"/>
  <c r="N117" i="26"/>
  <c r="N118" i="26"/>
  <c r="N119" i="26"/>
  <c r="N120" i="26"/>
  <c r="N121" i="26"/>
  <c r="N122" i="26"/>
  <c r="N123" i="26"/>
  <c r="N124" i="26"/>
  <c r="N125" i="26"/>
  <c r="N126" i="26"/>
  <c r="N127" i="26"/>
  <c r="N128" i="26"/>
  <c r="N129" i="26"/>
  <c r="N130" i="26"/>
  <c r="N131" i="26"/>
  <c r="N132" i="26"/>
  <c r="N133" i="26"/>
  <c r="N134" i="26"/>
  <c r="N135" i="26"/>
  <c r="N136" i="26"/>
  <c r="N137" i="26"/>
  <c r="N138" i="26"/>
  <c r="N139" i="26"/>
  <c r="N140" i="26"/>
  <c r="N141" i="26"/>
  <c r="N142" i="26"/>
  <c r="N143" i="26"/>
  <c r="N144" i="26"/>
  <c r="N145" i="26"/>
  <c r="N146" i="26"/>
  <c r="N147" i="26"/>
  <c r="N148" i="26"/>
  <c r="N149" i="26"/>
  <c r="N150" i="26"/>
  <c r="N151" i="26"/>
  <c r="N152" i="26"/>
  <c r="N153" i="26"/>
  <c r="N154" i="26"/>
  <c r="N155" i="26"/>
  <c r="N156" i="26"/>
  <c r="N157" i="26"/>
  <c r="N158" i="26"/>
  <c r="N159" i="26"/>
  <c r="N160" i="26"/>
  <c r="N161" i="26"/>
  <c r="N162" i="26"/>
  <c r="N163" i="26"/>
  <c r="N164" i="26"/>
  <c r="N165" i="26"/>
  <c r="N166" i="26"/>
  <c r="N167" i="26"/>
  <c r="N168" i="26"/>
  <c r="N169" i="26"/>
  <c r="N170" i="26"/>
  <c r="N171" i="26"/>
  <c r="N172" i="26"/>
  <c r="N173" i="26"/>
  <c r="N174" i="26"/>
  <c r="N175" i="26"/>
  <c r="N176" i="26"/>
  <c r="N177" i="26"/>
  <c r="N178" i="26"/>
  <c r="N179" i="26"/>
  <c r="N180" i="26"/>
  <c r="N181" i="26"/>
  <c r="N182" i="26"/>
  <c r="N183" i="26"/>
  <c r="N184" i="26"/>
  <c r="N185" i="26"/>
  <c r="N186" i="26"/>
  <c r="N187" i="26"/>
  <c r="N188" i="26"/>
  <c r="N189" i="26"/>
  <c r="N190" i="26"/>
  <c r="N191" i="26"/>
  <c r="N192" i="26"/>
  <c r="N193" i="26"/>
  <c r="N194" i="26"/>
  <c r="N195" i="26"/>
  <c r="N196" i="26"/>
  <c r="N197" i="26"/>
  <c r="N198" i="26"/>
  <c r="N199" i="26"/>
  <c r="N200" i="26"/>
  <c r="N201" i="26"/>
  <c r="N202" i="26"/>
  <c r="N203" i="26"/>
  <c r="N204" i="26"/>
  <c r="N205" i="26"/>
  <c r="N206" i="26"/>
  <c r="N207" i="26"/>
  <c r="N208" i="26"/>
  <c r="N209" i="26"/>
  <c r="N210" i="26"/>
  <c r="N211" i="26"/>
  <c r="N212" i="26"/>
  <c r="N213" i="26"/>
  <c r="N214" i="26"/>
  <c r="N215" i="26"/>
  <c r="N216" i="26"/>
  <c r="N217" i="26"/>
  <c r="N218" i="26"/>
  <c r="N219" i="26"/>
  <c r="N220" i="26"/>
  <c r="N221" i="26"/>
  <c r="N222" i="26"/>
  <c r="N223" i="26"/>
  <c r="N224" i="26"/>
  <c r="N225" i="26"/>
  <c r="N226" i="26"/>
  <c r="N227" i="26"/>
  <c r="N228" i="26"/>
  <c r="N229" i="26"/>
  <c r="N230" i="26"/>
  <c r="N231" i="26"/>
  <c r="N232" i="26"/>
  <c r="N233" i="26"/>
  <c r="N234" i="26"/>
  <c r="N235" i="26"/>
  <c r="N236" i="26"/>
  <c r="N237" i="26"/>
  <c r="N238" i="26"/>
  <c r="N239" i="26"/>
  <c r="N240" i="26"/>
  <c r="N241" i="26"/>
  <c r="N242" i="26"/>
  <c r="N243" i="26"/>
  <c r="N244" i="26"/>
  <c r="N245" i="26"/>
  <c r="N246" i="26"/>
  <c r="N247" i="26"/>
  <c r="N248" i="26"/>
  <c r="N249" i="26"/>
  <c r="N250" i="26"/>
  <c r="N251" i="26"/>
  <c r="M36" i="26"/>
  <c r="M37" i="26"/>
  <c r="M38" i="26"/>
  <c r="M39" i="26"/>
  <c r="M40" i="26"/>
  <c r="M41" i="26"/>
  <c r="M42" i="26"/>
  <c r="M43" i="26"/>
  <c r="M44" i="26"/>
  <c r="M45" i="26"/>
  <c r="M46" i="26"/>
  <c r="M47" i="26"/>
  <c r="M48" i="26"/>
  <c r="M49" i="26"/>
  <c r="M50" i="26"/>
  <c r="M51" i="26"/>
  <c r="M52" i="26"/>
  <c r="M53" i="26"/>
  <c r="M54" i="26"/>
  <c r="M55" i="26"/>
  <c r="M56" i="26"/>
  <c r="M57" i="26"/>
  <c r="M58" i="26"/>
  <c r="M59" i="26"/>
  <c r="M60" i="26"/>
  <c r="M61" i="26"/>
  <c r="M62" i="26"/>
  <c r="M63" i="26"/>
  <c r="M64" i="26"/>
  <c r="M65" i="26"/>
  <c r="M66" i="26"/>
  <c r="M67" i="26"/>
  <c r="M68" i="26"/>
  <c r="M69" i="26"/>
  <c r="M70" i="26"/>
  <c r="M71" i="26"/>
  <c r="M72" i="26"/>
  <c r="M73" i="26"/>
  <c r="M74" i="26"/>
  <c r="M75" i="26"/>
  <c r="M76" i="26"/>
  <c r="M77" i="26"/>
  <c r="M78" i="26"/>
  <c r="M79" i="26"/>
  <c r="M80" i="26"/>
  <c r="M81" i="26"/>
  <c r="M82" i="26"/>
  <c r="M83" i="26"/>
  <c r="M84" i="26"/>
  <c r="M85" i="26"/>
  <c r="M86" i="26"/>
  <c r="M87" i="26"/>
  <c r="M88" i="26"/>
  <c r="M89" i="26"/>
  <c r="M90" i="26"/>
  <c r="M91" i="26"/>
  <c r="M92" i="26"/>
  <c r="M93" i="26"/>
  <c r="M94" i="26"/>
  <c r="M95" i="26"/>
  <c r="M96" i="26"/>
  <c r="M97" i="26"/>
  <c r="M98" i="26"/>
  <c r="M99" i="26"/>
  <c r="M100" i="26"/>
  <c r="M101" i="26"/>
  <c r="M102" i="26"/>
  <c r="M103" i="26"/>
  <c r="M104" i="26"/>
  <c r="M105" i="26"/>
  <c r="M106" i="26"/>
  <c r="M107" i="26"/>
  <c r="M108" i="26"/>
  <c r="M109" i="26"/>
  <c r="M110" i="26"/>
  <c r="M111" i="26"/>
  <c r="M112" i="26"/>
  <c r="M113" i="26"/>
  <c r="M114" i="26"/>
  <c r="M115" i="26"/>
  <c r="M116" i="26"/>
  <c r="M117" i="26"/>
  <c r="M118" i="26"/>
  <c r="M119" i="26"/>
  <c r="M120" i="26"/>
  <c r="M121" i="26"/>
  <c r="M122" i="26"/>
  <c r="M123" i="26"/>
  <c r="M124" i="26"/>
  <c r="M125" i="26"/>
  <c r="M126" i="26"/>
  <c r="M127" i="26"/>
  <c r="M128" i="26"/>
  <c r="M129" i="26"/>
  <c r="M130" i="26"/>
  <c r="M131" i="26"/>
  <c r="M132" i="26"/>
  <c r="M133" i="26"/>
  <c r="M134" i="26"/>
  <c r="M135" i="26"/>
  <c r="M136" i="26"/>
  <c r="M137" i="26"/>
  <c r="M138" i="26"/>
  <c r="M139" i="26"/>
  <c r="M140" i="26"/>
  <c r="M141" i="26"/>
  <c r="M142" i="26"/>
  <c r="M143" i="26"/>
  <c r="M144" i="26"/>
  <c r="M145" i="26"/>
  <c r="M146" i="26"/>
  <c r="M147" i="26"/>
  <c r="M148" i="26"/>
  <c r="M149" i="26"/>
  <c r="M150" i="26"/>
  <c r="M151" i="26"/>
  <c r="M152" i="26"/>
  <c r="M153" i="26"/>
  <c r="M154" i="26"/>
  <c r="M155" i="26"/>
  <c r="M156" i="26"/>
  <c r="M157" i="26"/>
  <c r="M158" i="26"/>
  <c r="M159" i="26"/>
  <c r="M160" i="26"/>
  <c r="M161" i="26"/>
  <c r="M162" i="26"/>
  <c r="M163" i="26"/>
  <c r="M164" i="26"/>
  <c r="M165" i="26"/>
  <c r="M166" i="26"/>
  <c r="M167" i="26"/>
  <c r="M168" i="26"/>
  <c r="M169" i="26"/>
  <c r="M170" i="26"/>
  <c r="M171" i="26"/>
  <c r="M172" i="26"/>
  <c r="M173" i="26"/>
  <c r="M174" i="26"/>
  <c r="M175" i="26"/>
  <c r="M176" i="26"/>
  <c r="M177" i="26"/>
  <c r="M178" i="26"/>
  <c r="M179" i="26"/>
  <c r="M180" i="26"/>
  <c r="M181" i="26"/>
  <c r="M182" i="26"/>
  <c r="M183" i="26"/>
  <c r="M184" i="26"/>
  <c r="M185" i="26"/>
  <c r="M186" i="26"/>
  <c r="M187" i="26"/>
  <c r="M188" i="26"/>
  <c r="M189" i="26"/>
  <c r="M190" i="26"/>
  <c r="M191" i="26"/>
  <c r="M192" i="26"/>
  <c r="M193" i="26"/>
  <c r="M194" i="26"/>
  <c r="M195" i="26"/>
  <c r="M196" i="26"/>
  <c r="M197" i="26"/>
  <c r="M198" i="26"/>
  <c r="M199" i="26"/>
  <c r="M200" i="26"/>
  <c r="M201" i="26"/>
  <c r="M202" i="26"/>
  <c r="M203" i="26"/>
  <c r="M204" i="26"/>
  <c r="M205" i="26"/>
  <c r="M206" i="26"/>
  <c r="M207" i="26"/>
  <c r="M208" i="26"/>
  <c r="M209" i="26"/>
  <c r="M210" i="26"/>
  <c r="M211" i="26"/>
  <c r="M212" i="26"/>
  <c r="M213" i="26"/>
  <c r="M214" i="26"/>
  <c r="M215" i="26"/>
  <c r="M216" i="26"/>
  <c r="M217" i="26"/>
  <c r="M218" i="26"/>
  <c r="M219" i="26"/>
  <c r="M220" i="26"/>
  <c r="M221" i="26"/>
  <c r="M222" i="26"/>
  <c r="M223" i="26"/>
  <c r="M224" i="26"/>
  <c r="M225" i="26"/>
  <c r="M226" i="26"/>
  <c r="M227" i="26"/>
  <c r="M228" i="26"/>
  <c r="M229" i="26"/>
  <c r="M230" i="26"/>
  <c r="M231" i="26"/>
  <c r="M232" i="26"/>
  <c r="M233" i="26"/>
  <c r="M234" i="26"/>
  <c r="M235" i="26"/>
  <c r="M236" i="26"/>
  <c r="M237" i="26"/>
  <c r="M238" i="26"/>
  <c r="M239" i="26"/>
  <c r="M240" i="26"/>
  <c r="M241" i="26"/>
  <c r="M242" i="26"/>
  <c r="M243" i="26"/>
  <c r="M244" i="26"/>
  <c r="M245" i="26"/>
  <c r="M246" i="26"/>
  <c r="M247" i="26"/>
  <c r="M248" i="26"/>
  <c r="M249" i="26"/>
  <c r="M250" i="26"/>
  <c r="M251" i="26"/>
  <c r="L36" i="26"/>
  <c r="L37" i="26"/>
  <c r="L38" i="26"/>
  <c r="L39" i="26"/>
  <c r="L40" i="26"/>
  <c r="L41" i="26"/>
  <c r="L42" i="26"/>
  <c r="L43" i="26"/>
  <c r="L44" i="26"/>
  <c r="L45" i="26"/>
  <c r="L46" i="26"/>
  <c r="L47" i="26"/>
  <c r="L48" i="26"/>
  <c r="L49" i="26"/>
  <c r="L50" i="26"/>
  <c r="L51" i="26"/>
  <c r="L52" i="26"/>
  <c r="L53" i="26"/>
  <c r="L54" i="26"/>
  <c r="L55" i="26"/>
  <c r="L56" i="26"/>
  <c r="L57" i="26"/>
  <c r="L58" i="26"/>
  <c r="L59" i="26"/>
  <c r="L60" i="26"/>
  <c r="L61" i="26"/>
  <c r="L62" i="26"/>
  <c r="L63" i="26"/>
  <c r="L64" i="26"/>
  <c r="L65" i="26"/>
  <c r="L66" i="26"/>
  <c r="L67" i="26"/>
  <c r="L68" i="26"/>
  <c r="L69" i="26"/>
  <c r="L70" i="26"/>
  <c r="L71" i="26"/>
  <c r="L72" i="26"/>
  <c r="L73" i="26"/>
  <c r="L74" i="26"/>
  <c r="L75" i="26"/>
  <c r="L76" i="26"/>
  <c r="L77" i="26"/>
  <c r="L78" i="26"/>
  <c r="L79" i="26"/>
  <c r="L80" i="26"/>
  <c r="L81" i="26"/>
  <c r="L82" i="26"/>
  <c r="L83" i="26"/>
  <c r="L84" i="26"/>
  <c r="L85" i="26"/>
  <c r="L86" i="26"/>
  <c r="L87" i="26"/>
  <c r="L88" i="26"/>
  <c r="L89" i="26"/>
  <c r="L90" i="26"/>
  <c r="L91" i="26"/>
  <c r="L92" i="26"/>
  <c r="L93" i="26"/>
  <c r="L94" i="26"/>
  <c r="L95" i="26"/>
  <c r="L96" i="26"/>
  <c r="L97" i="26"/>
  <c r="L98" i="26"/>
  <c r="L99" i="26"/>
  <c r="L100" i="26"/>
  <c r="L101" i="26"/>
  <c r="L102" i="26"/>
  <c r="L103" i="26"/>
  <c r="L104" i="26"/>
  <c r="L105" i="26"/>
  <c r="L106" i="26"/>
  <c r="L107" i="26"/>
  <c r="L108" i="26"/>
  <c r="L109" i="26"/>
  <c r="L110" i="26"/>
  <c r="L111" i="26"/>
  <c r="L112" i="26"/>
  <c r="L113" i="26"/>
  <c r="L114" i="26"/>
  <c r="L115" i="26"/>
  <c r="L116" i="26"/>
  <c r="L117" i="26"/>
  <c r="L118" i="26"/>
  <c r="L119" i="26"/>
  <c r="L120" i="26"/>
  <c r="L121" i="26"/>
  <c r="L122" i="26"/>
  <c r="L123" i="26"/>
  <c r="L124" i="26"/>
  <c r="L125" i="26"/>
  <c r="L126" i="26"/>
  <c r="L127" i="26"/>
  <c r="L128" i="26"/>
  <c r="L129" i="26"/>
  <c r="L130" i="26"/>
  <c r="L131" i="26"/>
  <c r="L132" i="26"/>
  <c r="L133" i="26"/>
  <c r="L134" i="26"/>
  <c r="L135" i="26"/>
  <c r="L136" i="26"/>
  <c r="L137" i="26"/>
  <c r="L138" i="26"/>
  <c r="L139" i="26"/>
  <c r="L140" i="26"/>
  <c r="L141" i="26"/>
  <c r="L142" i="26"/>
  <c r="L143" i="26"/>
  <c r="L144" i="26"/>
  <c r="L145" i="26"/>
  <c r="L146" i="26"/>
  <c r="L147" i="26"/>
  <c r="L148" i="26"/>
  <c r="L149" i="26"/>
  <c r="L150" i="26"/>
  <c r="L151" i="26"/>
  <c r="L152" i="26"/>
  <c r="L153" i="26"/>
  <c r="L154" i="26"/>
  <c r="L155" i="26"/>
  <c r="L156" i="26"/>
  <c r="L157" i="26"/>
  <c r="L158" i="26"/>
  <c r="L159" i="26"/>
  <c r="L160" i="26"/>
  <c r="L161" i="26"/>
  <c r="L162" i="26"/>
  <c r="L163" i="26"/>
  <c r="L164" i="26"/>
  <c r="L165" i="26"/>
  <c r="L166" i="26"/>
  <c r="L167" i="26"/>
  <c r="L168" i="26"/>
  <c r="L169" i="26"/>
  <c r="L170" i="26"/>
  <c r="L171" i="26"/>
  <c r="L172" i="26"/>
  <c r="L173" i="26"/>
  <c r="L174" i="26"/>
  <c r="L175" i="26"/>
  <c r="L176" i="26"/>
  <c r="L177" i="26"/>
  <c r="L178" i="26"/>
  <c r="L179" i="26"/>
  <c r="L180" i="26"/>
  <c r="L181" i="26"/>
  <c r="L182" i="26"/>
  <c r="L183" i="26"/>
  <c r="L184" i="26"/>
  <c r="L185" i="26"/>
  <c r="L186" i="26"/>
  <c r="L187" i="26"/>
  <c r="L188" i="26"/>
  <c r="L189" i="26"/>
  <c r="L190" i="26"/>
  <c r="L191" i="26"/>
  <c r="L192" i="26"/>
  <c r="L193" i="26"/>
  <c r="L194" i="26"/>
  <c r="L195" i="26"/>
  <c r="L196" i="26"/>
  <c r="L197" i="26"/>
  <c r="L198" i="26"/>
  <c r="L199" i="26"/>
  <c r="L200" i="26"/>
  <c r="L201" i="26"/>
  <c r="L202" i="26"/>
  <c r="L203" i="26"/>
  <c r="L204" i="26"/>
  <c r="L205" i="26"/>
  <c r="L206" i="26"/>
  <c r="L207" i="26"/>
  <c r="L208" i="26"/>
  <c r="L209" i="26"/>
  <c r="L210" i="26"/>
  <c r="L211" i="26"/>
  <c r="L212" i="26"/>
  <c r="L213" i="26"/>
  <c r="L214" i="26"/>
  <c r="L215" i="26"/>
  <c r="L216" i="26"/>
  <c r="L217" i="26"/>
  <c r="L218" i="26"/>
  <c r="L219" i="26"/>
  <c r="L220" i="26"/>
  <c r="L221" i="26"/>
  <c r="L222" i="26"/>
  <c r="L223" i="26"/>
  <c r="L224" i="26"/>
  <c r="L225" i="26"/>
  <c r="L226" i="26"/>
  <c r="L227" i="26"/>
  <c r="L228" i="26"/>
  <c r="L229" i="26"/>
  <c r="L230" i="26"/>
  <c r="L231" i="26"/>
  <c r="L232" i="26"/>
  <c r="L233" i="26"/>
  <c r="L234" i="26"/>
  <c r="L235" i="26"/>
  <c r="L236" i="26"/>
  <c r="L237" i="26"/>
  <c r="L238" i="26"/>
  <c r="L239" i="26"/>
  <c r="L240" i="26"/>
  <c r="L241" i="26"/>
  <c r="L242" i="26"/>
  <c r="L243" i="26"/>
  <c r="L244" i="26"/>
  <c r="L245" i="26"/>
  <c r="L246" i="26"/>
  <c r="L247" i="26"/>
  <c r="L248" i="26"/>
  <c r="L249" i="26"/>
  <c r="L250" i="26"/>
  <c r="L251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K57" i="26"/>
  <c r="K58" i="26"/>
  <c r="K59" i="26"/>
  <c r="K60" i="26"/>
  <c r="K61" i="26"/>
  <c r="K62" i="26"/>
  <c r="K63" i="26"/>
  <c r="K64" i="26"/>
  <c r="K65" i="26"/>
  <c r="K66" i="26"/>
  <c r="K67" i="26"/>
  <c r="K68" i="26"/>
  <c r="K69" i="26"/>
  <c r="K70" i="26"/>
  <c r="K71" i="26"/>
  <c r="K72" i="26"/>
  <c r="K73" i="26"/>
  <c r="K74" i="26"/>
  <c r="K75" i="26"/>
  <c r="K76" i="26"/>
  <c r="K77" i="26"/>
  <c r="K78" i="26"/>
  <c r="K79" i="26"/>
  <c r="K80" i="26"/>
  <c r="K81" i="26"/>
  <c r="K82" i="26"/>
  <c r="K83" i="26"/>
  <c r="K84" i="26"/>
  <c r="K85" i="26"/>
  <c r="K86" i="26"/>
  <c r="K87" i="26"/>
  <c r="K88" i="26"/>
  <c r="K89" i="26"/>
  <c r="K90" i="26"/>
  <c r="K91" i="26"/>
  <c r="K92" i="26"/>
  <c r="K93" i="26"/>
  <c r="K94" i="26"/>
  <c r="K95" i="26"/>
  <c r="K96" i="26"/>
  <c r="K97" i="26"/>
  <c r="K98" i="26"/>
  <c r="K99" i="26"/>
  <c r="K100" i="26"/>
  <c r="K101" i="26"/>
  <c r="K102" i="26"/>
  <c r="K103" i="26"/>
  <c r="K104" i="26"/>
  <c r="K105" i="26"/>
  <c r="K106" i="26"/>
  <c r="K107" i="26"/>
  <c r="K108" i="26"/>
  <c r="K109" i="26"/>
  <c r="K110" i="26"/>
  <c r="K111" i="26"/>
  <c r="K112" i="26"/>
  <c r="K113" i="26"/>
  <c r="K114" i="26"/>
  <c r="K115" i="26"/>
  <c r="K116" i="26"/>
  <c r="K117" i="26"/>
  <c r="K118" i="26"/>
  <c r="K119" i="26"/>
  <c r="K120" i="26"/>
  <c r="K121" i="26"/>
  <c r="K122" i="26"/>
  <c r="K123" i="26"/>
  <c r="K124" i="26"/>
  <c r="K125" i="26"/>
  <c r="K126" i="26"/>
  <c r="K127" i="26"/>
  <c r="K128" i="26"/>
  <c r="K129" i="26"/>
  <c r="K130" i="26"/>
  <c r="K131" i="26"/>
  <c r="K132" i="26"/>
  <c r="K133" i="26"/>
  <c r="K134" i="26"/>
  <c r="K135" i="26"/>
  <c r="K136" i="26"/>
  <c r="K137" i="26"/>
  <c r="K138" i="26"/>
  <c r="K139" i="26"/>
  <c r="K140" i="26"/>
  <c r="K141" i="26"/>
  <c r="K142" i="26"/>
  <c r="K143" i="26"/>
  <c r="K144" i="26"/>
  <c r="K145" i="26"/>
  <c r="K146" i="26"/>
  <c r="K147" i="26"/>
  <c r="K148" i="26"/>
  <c r="K149" i="26"/>
  <c r="K150" i="26"/>
  <c r="K151" i="26"/>
  <c r="K152" i="26"/>
  <c r="K153" i="26"/>
  <c r="K154" i="26"/>
  <c r="K155" i="26"/>
  <c r="K156" i="26"/>
  <c r="K157" i="26"/>
  <c r="K158" i="26"/>
  <c r="K159" i="26"/>
  <c r="K160" i="26"/>
  <c r="K161" i="26"/>
  <c r="K162" i="26"/>
  <c r="K163" i="26"/>
  <c r="K164" i="26"/>
  <c r="K165" i="26"/>
  <c r="K166" i="26"/>
  <c r="K167" i="26"/>
  <c r="K168" i="26"/>
  <c r="K169" i="26"/>
  <c r="K170" i="26"/>
  <c r="K171" i="26"/>
  <c r="K172" i="26"/>
  <c r="K173" i="26"/>
  <c r="K174" i="26"/>
  <c r="K175" i="26"/>
  <c r="K176" i="26"/>
  <c r="K177" i="26"/>
  <c r="K178" i="26"/>
  <c r="K179" i="26"/>
  <c r="K180" i="26"/>
  <c r="K181" i="26"/>
  <c r="K182" i="26"/>
  <c r="K183" i="26"/>
  <c r="K184" i="26"/>
  <c r="K185" i="26"/>
  <c r="K186" i="26"/>
  <c r="K187" i="26"/>
  <c r="K188" i="26"/>
  <c r="K189" i="26"/>
  <c r="K190" i="26"/>
  <c r="K191" i="26"/>
  <c r="K192" i="26"/>
  <c r="K193" i="26"/>
  <c r="K194" i="26"/>
  <c r="K195" i="26"/>
  <c r="K196" i="26"/>
  <c r="K197" i="26"/>
  <c r="K198" i="26"/>
  <c r="K199" i="26"/>
  <c r="K200" i="26"/>
  <c r="K201" i="26"/>
  <c r="K202" i="26"/>
  <c r="K203" i="26"/>
  <c r="K204" i="26"/>
  <c r="K205" i="26"/>
  <c r="K206" i="26"/>
  <c r="K207" i="26"/>
  <c r="K208" i="26"/>
  <c r="K209" i="26"/>
  <c r="K210" i="26"/>
  <c r="K211" i="26"/>
  <c r="K212" i="26"/>
  <c r="K213" i="26"/>
  <c r="K214" i="26"/>
  <c r="K215" i="26"/>
  <c r="K216" i="26"/>
  <c r="K217" i="26"/>
  <c r="K218" i="26"/>
  <c r="K219" i="26"/>
  <c r="K220" i="26"/>
  <c r="K221" i="26"/>
  <c r="K222" i="26"/>
  <c r="K223" i="26"/>
  <c r="K224" i="26"/>
  <c r="K225" i="26"/>
  <c r="K226" i="26"/>
  <c r="K227" i="26"/>
  <c r="K228" i="26"/>
  <c r="K229" i="26"/>
  <c r="K230" i="26"/>
  <c r="K231" i="26"/>
  <c r="K232" i="26"/>
  <c r="K233" i="26"/>
  <c r="K234" i="26"/>
  <c r="K235" i="26"/>
  <c r="K236" i="26"/>
  <c r="K237" i="26"/>
  <c r="K238" i="26"/>
  <c r="K239" i="26"/>
  <c r="K240" i="26"/>
  <c r="K241" i="26"/>
  <c r="K242" i="26"/>
  <c r="K243" i="26"/>
  <c r="K244" i="26"/>
  <c r="K245" i="26"/>
  <c r="K246" i="26"/>
  <c r="K247" i="26"/>
  <c r="K248" i="26"/>
  <c r="K249" i="26"/>
  <c r="K250" i="26"/>
  <c r="K251" i="26"/>
  <c r="C2" i="28"/>
  <c r="C215" i="6"/>
  <c r="B215" i="6"/>
  <c r="C196" i="6"/>
  <c r="B196" i="6"/>
  <c r="C177" i="6"/>
  <c r="B177" i="6"/>
  <c r="C158" i="6"/>
  <c r="B158" i="6"/>
  <c r="C81" i="6"/>
  <c r="B81" i="6"/>
  <c r="C60" i="6"/>
  <c r="B60" i="6"/>
  <c r="C39" i="6"/>
  <c r="B39" i="6"/>
  <c r="C18" i="6"/>
  <c r="B18" i="6"/>
  <c r="D137" i="6"/>
  <c r="E125" i="6"/>
  <c r="E126" i="6"/>
  <c r="E127" i="6"/>
  <c r="E128" i="6"/>
  <c r="E124" i="6"/>
  <c r="D125" i="6"/>
  <c r="D126" i="6"/>
  <c r="D127" i="6"/>
  <c r="D128" i="6"/>
  <c r="D124" i="6"/>
  <c r="C125" i="6"/>
  <c r="C126" i="6"/>
  <c r="C127" i="6"/>
  <c r="C128" i="6"/>
  <c r="C124" i="6"/>
  <c r="B125" i="6"/>
  <c r="B126" i="6"/>
  <c r="B127" i="6"/>
  <c r="B128" i="6"/>
  <c r="B124" i="6"/>
  <c r="D109" i="6"/>
  <c r="E97" i="6"/>
  <c r="E98" i="6"/>
  <c r="E99" i="6"/>
  <c r="E100" i="6"/>
  <c r="E96" i="6"/>
  <c r="D98" i="6"/>
  <c r="D99" i="6"/>
  <c r="D100" i="6"/>
  <c r="D96" i="6"/>
  <c r="C97" i="6"/>
  <c r="C98" i="6"/>
  <c r="C99" i="6"/>
  <c r="C100" i="6"/>
  <c r="C96" i="6"/>
  <c r="B100" i="6"/>
  <c r="B97" i="6"/>
  <c r="B98" i="6"/>
  <c r="B99" i="6"/>
  <c r="B96" i="6"/>
  <c r="C5" i="6"/>
  <c r="C4" i="6"/>
  <c r="C3" i="6"/>
  <c r="B5" i="6"/>
  <c r="B4" i="6"/>
  <c r="B3" i="6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E2" i="28" l="1"/>
  <c r="A2" i="29"/>
  <c r="C2" i="29" s="1"/>
  <c r="C3" i="29"/>
  <c r="C11" i="29"/>
  <c r="C19" i="29"/>
  <c r="C27" i="29"/>
  <c r="B10" i="29"/>
  <c r="B18" i="29"/>
  <c r="B26" i="29"/>
  <c r="C4" i="29"/>
  <c r="C12" i="29"/>
  <c r="C20" i="29"/>
  <c r="C28" i="29"/>
  <c r="B3" i="29"/>
  <c r="B11" i="29"/>
  <c r="B19" i="29"/>
  <c r="B27" i="29"/>
  <c r="C5" i="29"/>
  <c r="C13" i="29"/>
  <c r="C21" i="29"/>
  <c r="C29" i="29"/>
  <c r="B4" i="29"/>
  <c r="B12" i="29"/>
  <c r="B20" i="29"/>
  <c r="B28" i="29"/>
  <c r="B25" i="29"/>
  <c r="B17" i="29"/>
  <c r="B9" i="29"/>
  <c r="C26" i="29"/>
  <c r="C18" i="29"/>
  <c r="C10" i="29"/>
  <c r="B24" i="29"/>
  <c r="B16" i="29"/>
  <c r="B8" i="29"/>
  <c r="C25" i="29"/>
  <c r="C17" i="29"/>
  <c r="C9" i="29"/>
  <c r="B31" i="29"/>
  <c r="B23" i="29"/>
  <c r="B15" i="29"/>
  <c r="B7" i="29"/>
  <c r="C24" i="29"/>
  <c r="C16" i="29"/>
  <c r="C8" i="29"/>
  <c r="B30" i="29"/>
  <c r="B22" i="29"/>
  <c r="B14" i="29"/>
  <c r="B6" i="29"/>
  <c r="C31" i="29"/>
  <c r="C23" i="29"/>
  <c r="C15" i="29"/>
  <c r="C7" i="29"/>
  <c r="B29" i="29"/>
  <c r="B21" i="29"/>
  <c r="B13" i="29"/>
  <c r="B5" i="29"/>
  <c r="C30" i="29"/>
  <c r="C22" i="29"/>
  <c r="C14" i="29"/>
  <c r="C6" i="29"/>
  <c r="D16" i="15"/>
  <c r="H3" i="15"/>
  <c r="D9" i="15"/>
  <c r="D18" i="15"/>
  <c r="H4" i="15"/>
  <c r="D10" i="15"/>
  <c r="D19" i="15"/>
  <c r="D8" i="15"/>
  <c r="H5" i="15"/>
  <c r="D5" i="15"/>
  <c r="D14" i="15"/>
  <c r="D22" i="15"/>
  <c r="D6" i="15"/>
  <c r="D23" i="15"/>
  <c r="B24" i="15"/>
  <c r="D7" i="15"/>
  <c r="D17" i="15"/>
  <c r="B2" i="28"/>
  <c r="H9" i="15"/>
  <c r="D2" i="28"/>
  <c r="D12" i="15"/>
  <c r="D20" i="15"/>
  <c r="D13" i="15"/>
  <c r="B2" i="29"/>
  <c r="J16" i="3" a="1"/>
  <c r="J16" i="3" s="1"/>
  <c r="J2" i="3" a="1"/>
  <c r="J2" i="3" s="1"/>
  <c r="J3" i="3" a="1"/>
  <c r="J3" i="3" s="1"/>
  <c r="J4" i="3" a="1"/>
  <c r="J4" i="3" s="1"/>
  <c r="J5" i="3" a="1"/>
  <c r="J5" i="3" s="1"/>
  <c r="J6" i="3" a="1"/>
  <c r="J6" i="3" s="1"/>
  <c r="J7" i="3" a="1"/>
  <c r="J7" i="3" s="1"/>
  <c r="J8" i="3" a="1"/>
  <c r="J8" i="3" s="1"/>
  <c r="J9" i="3" a="1"/>
  <c r="J9" i="3" s="1"/>
  <c r="J10" i="3" a="1"/>
  <c r="J10" i="3" s="1"/>
  <c r="J11" i="3" a="1"/>
  <c r="J11" i="3" s="1"/>
  <c r="J12" i="3" a="1"/>
  <c r="J12" i="3" s="1"/>
  <c r="J13" i="3" a="1"/>
  <c r="J13" i="3" s="1"/>
  <c r="J14" i="3" a="1"/>
  <c r="J14" i="3" s="1"/>
  <c r="J15" i="3" a="1"/>
  <c r="J15" i="3" s="1"/>
  <c r="J17" i="3" a="1"/>
  <c r="J17" i="3" s="1"/>
  <c r="J18" i="3" a="1"/>
  <c r="J18" i="3" s="1"/>
  <c r="J19" i="3" a="1"/>
  <c r="J19" i="3" s="1"/>
  <c r="J20" i="3" a="1"/>
  <c r="J20" i="3" s="1"/>
  <c r="J21" i="3" a="1"/>
  <c r="J21" i="3" s="1"/>
  <c r="J22" i="3" a="1"/>
  <c r="J22" i="3" s="1"/>
  <c r="J23" i="3" a="1"/>
  <c r="J23" i="3" s="1"/>
  <c r="J24" i="3" a="1"/>
  <c r="J24" i="3" s="1"/>
  <c r="J25" i="3" a="1"/>
  <c r="J25" i="3" s="1"/>
  <c r="J26" i="3" a="1"/>
  <c r="J26" i="3" s="1"/>
  <c r="J27" i="3" a="1"/>
  <c r="J27" i="3" s="1"/>
  <c r="J28" i="3" a="1"/>
  <c r="J28" i="3" s="1"/>
  <c r="J29" i="3" a="1"/>
  <c r="J29" i="3" s="1"/>
  <c r="J30" i="3" a="1"/>
  <c r="J30" i="3" s="1"/>
  <c r="J31" i="3" a="1"/>
  <c r="J31" i="3" s="1"/>
  <c r="J32" i="3" a="1"/>
  <c r="J32" i="3" s="1"/>
  <c r="J33" i="3" a="1"/>
  <c r="J33" i="3" s="1"/>
  <c r="J34" i="3" a="1"/>
  <c r="J34" i="3" s="1"/>
  <c r="J35" i="3" a="1"/>
  <c r="J35" i="3" s="1"/>
  <c r="J36" i="3" a="1"/>
  <c r="J36" i="3" s="1"/>
  <c r="J37" i="3" a="1"/>
  <c r="J37" i="3" s="1"/>
  <c r="J38" i="3" a="1"/>
  <c r="J38" i="3" s="1"/>
  <c r="J39" i="3" a="1"/>
  <c r="J39" i="3" s="1"/>
  <c r="J40" i="3" a="1"/>
  <c r="J40" i="3" s="1"/>
  <c r="J41" i="3" a="1"/>
  <c r="J41" i="3" s="1"/>
  <c r="J42" i="3" a="1"/>
  <c r="J42" i="3" s="1"/>
  <c r="J43" i="3" a="1"/>
  <c r="J43" i="3" s="1"/>
  <c r="J44" i="3" a="1"/>
  <c r="J44" i="3" s="1"/>
  <c r="J45" i="3" a="1"/>
  <c r="J45" i="3" s="1"/>
  <c r="J46" i="3" a="1"/>
  <c r="J46" i="3" s="1"/>
  <c r="J47" i="3" a="1"/>
  <c r="J47" i="3" s="1"/>
  <c r="J48" i="3" a="1"/>
  <c r="J48" i="3" s="1"/>
  <c r="J49" i="3" a="1"/>
  <c r="J49" i="3" s="1"/>
  <c r="J50" i="3" a="1"/>
  <c r="J50" i="3" s="1"/>
  <c r="J51" i="3" a="1"/>
  <c r="J51" i="3" s="1"/>
  <c r="J52" i="3" a="1"/>
  <c r="J52" i="3" s="1"/>
  <c r="J53" i="3" a="1"/>
  <c r="J53" i="3" s="1"/>
  <c r="J54" i="3" a="1"/>
  <c r="J54" i="3" s="1"/>
  <c r="J55" i="3" a="1"/>
  <c r="J55" i="3" s="1"/>
  <c r="J56" i="3" a="1"/>
  <c r="J56" i="3" s="1"/>
  <c r="J57" i="3" a="1"/>
  <c r="J57" i="3" s="1"/>
  <c r="J58" i="3" a="1"/>
  <c r="J58" i="3" s="1"/>
  <c r="J59" i="3" a="1"/>
  <c r="J59" i="3" s="1"/>
  <c r="J60" i="3" a="1"/>
  <c r="J60" i="3" s="1"/>
  <c r="J61" i="3" a="1"/>
  <c r="J61" i="3" s="1"/>
  <c r="J62" i="3" a="1"/>
  <c r="J62" i="3" s="1"/>
  <c r="J63" i="3" a="1"/>
  <c r="J63" i="3" s="1"/>
  <c r="J64" i="3" a="1"/>
  <c r="J64" i="3" s="1"/>
  <c r="J65" i="3" a="1"/>
  <c r="J65" i="3" s="1"/>
  <c r="J66" i="3" a="1"/>
  <c r="J66" i="3" s="1"/>
  <c r="J67" i="3" a="1"/>
  <c r="J67" i="3" s="1"/>
  <c r="J68" i="3" a="1"/>
  <c r="J68" i="3" s="1"/>
  <c r="J69" i="3" a="1"/>
  <c r="J69" i="3" s="1"/>
  <c r="J70" i="3" a="1"/>
  <c r="J70" i="3" s="1"/>
  <c r="J71" i="3" a="1"/>
  <c r="J71" i="3" s="1"/>
  <c r="J72" i="3" a="1"/>
  <c r="J72" i="3" s="1"/>
  <c r="J73" i="3" a="1"/>
  <c r="J73" i="3" s="1"/>
  <c r="J74" i="3" a="1"/>
  <c r="J74" i="3" s="1"/>
  <c r="J75" i="3" a="1"/>
  <c r="J75" i="3" s="1"/>
  <c r="J76" i="3" a="1"/>
  <c r="J76" i="3" s="1"/>
  <c r="J77" i="3" a="1"/>
  <c r="J77" i="3" s="1"/>
  <c r="J78" i="3" a="1"/>
  <c r="J78" i="3" s="1"/>
  <c r="J79" i="3" a="1"/>
  <c r="J79" i="3" s="1"/>
  <c r="J80" i="3" a="1"/>
  <c r="J80" i="3" s="1"/>
  <c r="J81" i="3" a="1"/>
  <c r="J81" i="3" s="1"/>
  <c r="J82" i="3" a="1"/>
  <c r="J82" i="3" s="1"/>
  <c r="J83" i="3" a="1"/>
  <c r="J83" i="3" s="1"/>
  <c r="J84" i="3" a="1"/>
  <c r="J84" i="3" s="1"/>
  <c r="J85" i="3" a="1"/>
  <c r="J85" i="3" s="1"/>
  <c r="J86" i="3" a="1"/>
  <c r="J86" i="3" s="1"/>
  <c r="J87" i="3" a="1"/>
  <c r="J87" i="3" s="1"/>
  <c r="J88" i="3" a="1"/>
  <c r="J88" i="3" s="1"/>
  <c r="J89" i="3" a="1"/>
  <c r="J89" i="3" s="1"/>
  <c r="J90" i="3" a="1"/>
  <c r="J90" i="3" s="1"/>
  <c r="J91" i="3" a="1"/>
  <c r="J91" i="3" s="1"/>
  <c r="J92" i="3" a="1"/>
  <c r="J92" i="3" s="1"/>
  <c r="J93" i="3" a="1"/>
  <c r="J93" i="3" s="1"/>
  <c r="J94" i="3" a="1"/>
  <c r="J94" i="3" s="1"/>
  <c r="J95" i="3" a="1"/>
  <c r="J95" i="3" s="1"/>
  <c r="J96" i="3" a="1"/>
  <c r="J96" i="3" s="1"/>
  <c r="J97" i="3" a="1"/>
  <c r="J97" i="3" s="1"/>
  <c r="J98" i="3" a="1"/>
  <c r="J98" i="3" s="1"/>
  <c r="J99" i="3" a="1"/>
  <c r="J99" i="3" s="1"/>
  <c r="J100" i="3" a="1"/>
  <c r="J100" i="3" s="1"/>
  <c r="J101" i="3" a="1"/>
  <c r="J101" i="3" s="1"/>
  <c r="J102" i="3" a="1"/>
  <c r="J102" i="3" s="1"/>
  <c r="J103" i="3" a="1"/>
  <c r="J103" i="3" s="1"/>
  <c r="J104" i="3" a="1"/>
  <c r="J104" i="3" s="1"/>
  <c r="J105" i="3" a="1"/>
  <c r="J105" i="3" s="1"/>
  <c r="J106" i="3" a="1"/>
  <c r="J106" i="3" s="1"/>
  <c r="J107" i="3" a="1"/>
  <c r="J107" i="3" s="1"/>
  <c r="J108" i="3" a="1"/>
  <c r="J108" i="3" s="1"/>
  <c r="J109" i="3" a="1"/>
  <c r="J109" i="3" s="1"/>
  <c r="J110" i="3" a="1"/>
  <c r="J110" i="3" s="1"/>
  <c r="J111" i="3" a="1"/>
  <c r="J111" i="3" s="1"/>
  <c r="J112" i="3" a="1"/>
  <c r="J112" i="3" s="1"/>
  <c r="J113" i="3" a="1"/>
  <c r="J113" i="3" s="1"/>
  <c r="J114" i="3" a="1"/>
  <c r="J114" i="3" s="1"/>
  <c r="J115" i="3" a="1"/>
  <c r="J115" i="3" s="1"/>
  <c r="J116" i="3" a="1"/>
  <c r="J116" i="3" s="1"/>
  <c r="J117" i="3" a="1"/>
  <c r="J117" i="3" s="1"/>
  <c r="J118" i="3" a="1"/>
  <c r="J118" i="3" s="1"/>
  <c r="J119" i="3" a="1"/>
  <c r="J119" i="3" s="1"/>
  <c r="J120" i="3" a="1"/>
  <c r="J120" i="3" s="1"/>
  <c r="J121" i="3" a="1"/>
  <c r="J121" i="3" s="1"/>
  <c r="J122" i="3" a="1"/>
  <c r="J122" i="3" s="1"/>
  <c r="J123" i="3" a="1"/>
  <c r="J123" i="3" s="1"/>
  <c r="J124" i="3" a="1"/>
  <c r="J124" i="3" s="1"/>
  <c r="J125" i="3" a="1"/>
  <c r="J125" i="3" s="1"/>
  <c r="J126" i="3" a="1"/>
  <c r="J126" i="3" s="1"/>
  <c r="J127" i="3" a="1"/>
  <c r="J127" i="3" s="1"/>
  <c r="J128" i="3" a="1"/>
  <c r="J128" i="3" s="1"/>
  <c r="J129" i="3" a="1"/>
  <c r="J129" i="3" s="1"/>
  <c r="J130" i="3" a="1"/>
  <c r="J130" i="3" s="1"/>
  <c r="J131" i="3" a="1"/>
  <c r="J131" i="3" s="1"/>
  <c r="J132" i="3" a="1"/>
  <c r="J132" i="3" s="1"/>
  <c r="J133" i="3" a="1"/>
  <c r="J133" i="3" s="1"/>
  <c r="J134" i="3" a="1"/>
  <c r="J134" i="3" s="1"/>
  <c r="J135" i="3" a="1"/>
  <c r="J135" i="3" s="1"/>
  <c r="J136" i="3" a="1"/>
  <c r="J136" i="3" s="1"/>
  <c r="J137" i="3" a="1"/>
  <c r="J137" i="3" s="1"/>
  <c r="J138" i="3" a="1"/>
  <c r="J138" i="3" s="1"/>
  <c r="J139" i="3" a="1"/>
  <c r="J139" i="3" s="1"/>
  <c r="J140" i="3" a="1"/>
  <c r="J140" i="3" s="1"/>
  <c r="J141" i="3" a="1"/>
  <c r="J141" i="3" s="1"/>
  <c r="J142" i="3" a="1"/>
  <c r="J142" i="3" s="1"/>
  <c r="J143" i="3" a="1"/>
  <c r="J143" i="3" s="1"/>
  <c r="J144" i="3" a="1"/>
  <c r="J144" i="3" s="1"/>
  <c r="J145" i="3" a="1"/>
  <c r="J145" i="3" s="1"/>
  <c r="J146" i="3" a="1"/>
  <c r="J146" i="3" s="1"/>
  <c r="J147" i="3" a="1"/>
  <c r="J147" i="3" s="1"/>
  <c r="J148" i="3" a="1"/>
  <c r="J148" i="3" s="1"/>
  <c r="J149" i="3" a="1"/>
  <c r="J149" i="3" s="1"/>
  <c r="J150" i="3" a="1"/>
  <c r="J150" i="3" s="1"/>
  <c r="J151" i="3" a="1"/>
  <c r="J151" i="3" s="1"/>
  <c r="J152" i="3" a="1"/>
  <c r="J152" i="3" s="1"/>
  <c r="J153" i="3" a="1"/>
  <c r="J153" i="3" s="1"/>
  <c r="J154" i="3" a="1"/>
  <c r="J154" i="3" s="1"/>
  <c r="J155" i="3" a="1"/>
  <c r="J155" i="3" s="1"/>
  <c r="J156" i="3" a="1"/>
  <c r="J156" i="3" s="1"/>
  <c r="J157" i="3" a="1"/>
  <c r="J157" i="3" s="1"/>
  <c r="J158" i="3" a="1"/>
  <c r="J158" i="3" s="1"/>
  <c r="J159" i="3" a="1"/>
  <c r="J159" i="3" s="1"/>
  <c r="J160" i="3" a="1"/>
  <c r="J160" i="3" s="1"/>
  <c r="J161" i="3" a="1"/>
  <c r="J161" i="3" s="1"/>
  <c r="J162" i="3" a="1"/>
  <c r="J162" i="3" s="1"/>
  <c r="J163" i="3" a="1"/>
  <c r="J163" i="3" s="1"/>
  <c r="J164" i="3" a="1"/>
  <c r="J164" i="3" s="1"/>
  <c r="J165" i="3" a="1"/>
  <c r="J165" i="3" s="1"/>
  <c r="J166" i="3" a="1"/>
  <c r="J166" i="3" s="1"/>
  <c r="J167" i="3" a="1"/>
  <c r="J167" i="3" s="1"/>
  <c r="J168" i="3" a="1"/>
  <c r="J168" i="3" s="1"/>
  <c r="J169" i="3" a="1"/>
  <c r="J169" i="3" s="1"/>
  <c r="J170" i="3" a="1"/>
  <c r="J170" i="3" s="1"/>
  <c r="J171" i="3" a="1"/>
  <c r="J171" i="3" s="1"/>
  <c r="J172" i="3" a="1"/>
  <c r="J172" i="3" s="1"/>
  <c r="J173" i="3" a="1"/>
  <c r="J173" i="3" s="1"/>
  <c r="J174" i="3" a="1"/>
  <c r="J174" i="3" s="1"/>
  <c r="J175" i="3" a="1"/>
  <c r="J175" i="3" s="1"/>
  <c r="J176" i="3" a="1"/>
  <c r="J176" i="3" s="1"/>
  <c r="J177" i="3" a="1"/>
  <c r="J177" i="3" s="1"/>
  <c r="J178" i="3" a="1"/>
  <c r="J178" i="3" s="1"/>
  <c r="J179" i="3" a="1"/>
  <c r="J179" i="3" s="1"/>
  <c r="J180" i="3" a="1"/>
  <c r="J180" i="3" s="1"/>
  <c r="J181" i="3" a="1"/>
  <c r="J181" i="3" s="1"/>
  <c r="J182" i="3" a="1"/>
  <c r="J182" i="3" s="1"/>
  <c r="J183" i="3" a="1"/>
  <c r="J183" i="3" s="1"/>
  <c r="J184" i="3" a="1"/>
  <c r="J184" i="3" s="1"/>
  <c r="J185" i="3" a="1"/>
  <c r="J185" i="3" s="1"/>
  <c r="J186" i="3" a="1"/>
  <c r="J186" i="3" s="1"/>
  <c r="J187" i="3" a="1"/>
  <c r="J187" i="3" s="1"/>
  <c r="J188" i="3" a="1"/>
  <c r="J188" i="3" s="1"/>
  <c r="J189" i="3" a="1"/>
  <c r="J189" i="3" s="1"/>
  <c r="J190" i="3" a="1"/>
  <c r="J190" i="3" s="1"/>
  <c r="J191" i="3" a="1"/>
  <c r="J191" i="3" s="1"/>
  <c r="J192" i="3" a="1"/>
  <c r="J192" i="3" s="1"/>
  <c r="J193" i="3" a="1"/>
  <c r="J193" i="3" s="1"/>
  <c r="J194" i="3" a="1"/>
  <c r="J194" i="3" s="1"/>
  <c r="J195" i="3" a="1"/>
  <c r="J195" i="3" s="1"/>
  <c r="J196" i="3" a="1"/>
  <c r="J196" i="3" s="1"/>
  <c r="J197" i="3" a="1"/>
  <c r="J197" i="3" s="1"/>
  <c r="J198" i="3" a="1"/>
  <c r="J198" i="3" s="1"/>
  <c r="J199" i="3" a="1"/>
  <c r="J199" i="3" s="1"/>
  <c r="J200" i="3" a="1"/>
  <c r="J200" i="3" s="1"/>
  <c r="J201" i="3" a="1"/>
  <c r="J201" i="3" s="1"/>
  <c r="J202" i="3" a="1"/>
  <c r="J202" i="3" s="1"/>
  <c r="J203" i="3" a="1"/>
  <c r="J203" i="3" s="1"/>
  <c r="J204" i="3" a="1"/>
  <c r="J204" i="3" s="1"/>
  <c r="J205" i="3" a="1"/>
  <c r="J205" i="3" s="1"/>
  <c r="J206" i="3" a="1"/>
  <c r="J206" i="3" s="1"/>
  <c r="J207" i="3" a="1"/>
  <c r="J207" i="3" s="1"/>
  <c r="J208" i="3" a="1"/>
  <c r="J208" i="3" s="1"/>
  <c r="J209" i="3" a="1"/>
  <c r="J209" i="3" s="1"/>
  <c r="J210" i="3" a="1"/>
  <c r="J210" i="3" s="1"/>
  <c r="J211" i="3" a="1"/>
  <c r="J211" i="3" s="1"/>
  <c r="J212" i="3" a="1"/>
  <c r="J212" i="3" s="1"/>
  <c r="J213" i="3" a="1"/>
  <c r="J213" i="3" s="1"/>
  <c r="J214" i="3" a="1"/>
  <c r="J214" i="3" s="1"/>
  <c r="J215" i="3" a="1"/>
  <c r="J215" i="3" s="1"/>
  <c r="J216" i="3" a="1"/>
  <c r="J216" i="3" s="1"/>
  <c r="J217" i="3" a="1"/>
  <c r="J217" i="3" s="1"/>
  <c r="J218" i="3" a="1"/>
  <c r="J218" i="3" s="1"/>
  <c r="J219" i="3" a="1"/>
  <c r="J219" i="3" s="1"/>
  <c r="J220" i="3" a="1"/>
  <c r="J220" i="3" s="1"/>
  <c r="J221" i="3" a="1"/>
  <c r="J221" i="3" s="1"/>
  <c r="J222" i="3" a="1"/>
  <c r="J222" i="3" s="1"/>
  <c r="J223" i="3" a="1"/>
  <c r="J223" i="3" s="1"/>
  <c r="J224" i="3" a="1"/>
  <c r="J224" i="3" s="1"/>
  <c r="J225" i="3" a="1"/>
  <c r="J225" i="3" s="1"/>
  <c r="J226" i="3" a="1"/>
  <c r="J226" i="3" s="1"/>
  <c r="J227" i="3" a="1"/>
  <c r="J227" i="3" s="1"/>
  <c r="J228" i="3" a="1"/>
  <c r="J228" i="3" s="1"/>
  <c r="J229" i="3" a="1"/>
  <c r="J229" i="3" s="1"/>
  <c r="J230" i="3" a="1"/>
  <c r="J230" i="3" s="1"/>
  <c r="J231" i="3" a="1"/>
  <c r="J231" i="3" s="1"/>
  <c r="J232" i="3" a="1"/>
  <c r="J232" i="3" s="1"/>
  <c r="J233" i="3" a="1"/>
  <c r="J233" i="3" s="1"/>
  <c r="J234" i="3" a="1"/>
  <c r="J234" i="3" s="1"/>
  <c r="J235" i="3" a="1"/>
  <c r="J235" i="3" s="1"/>
  <c r="J236" i="3" a="1"/>
  <c r="J236" i="3" s="1"/>
  <c r="J237" i="3" a="1"/>
  <c r="J237" i="3" s="1"/>
  <c r="J238" i="3" a="1"/>
  <c r="J238" i="3" s="1"/>
  <c r="J239" i="3" a="1"/>
  <c r="J239" i="3" s="1"/>
  <c r="J240" i="3" a="1"/>
  <c r="J240" i="3" s="1"/>
  <c r="J241" i="3" a="1"/>
  <c r="J241" i="3" s="1"/>
  <c r="J242" i="3" a="1"/>
  <c r="J242" i="3" s="1"/>
  <c r="J243" i="3" a="1"/>
  <c r="J243" i="3" s="1"/>
  <c r="J244" i="3" a="1"/>
  <c r="J244" i="3" s="1"/>
  <c r="J245" i="3" a="1"/>
  <c r="J245" i="3" s="1"/>
  <c r="J246" i="3" a="1"/>
  <c r="J246" i="3" s="1"/>
  <c r="J247" i="3" a="1"/>
  <c r="J247" i="3" s="1"/>
  <c r="J248" i="3" a="1"/>
  <c r="J248" i="3" s="1"/>
  <c r="J249" i="3" a="1"/>
  <c r="J249" i="3" s="1"/>
  <c r="J250" i="3" a="1"/>
  <c r="J250" i="3" s="1"/>
  <c r="J251" i="3" a="1"/>
  <c r="J251" i="3" s="1"/>
  <c r="J252" i="3" a="1"/>
  <c r="J252" i="3" s="1"/>
  <c r="J253" i="3" a="1"/>
  <c r="J253" i="3" s="1"/>
  <c r="J254" i="3" a="1"/>
  <c r="J254" i="3" s="1"/>
  <c r="J255" i="3" a="1"/>
  <c r="J255" i="3" s="1"/>
  <c r="J256" i="3" a="1"/>
  <c r="J256" i="3" s="1"/>
  <c r="J257" i="3" a="1"/>
  <c r="J257" i="3" s="1"/>
  <c r="J258" i="3" a="1"/>
  <c r="J258" i="3" s="1"/>
  <c r="J259" i="3" a="1"/>
  <c r="J259" i="3" s="1"/>
  <c r="J260" i="3" a="1"/>
  <c r="J260" i="3" s="1"/>
  <c r="J261" i="3" a="1"/>
  <c r="J261" i="3" s="1"/>
  <c r="J262" i="3" a="1"/>
  <c r="J262" i="3" s="1"/>
  <c r="J263" i="3" a="1"/>
  <c r="J263" i="3" s="1"/>
  <c r="J264" i="3" a="1"/>
  <c r="J264" i="3" s="1"/>
  <c r="J265" i="3" a="1"/>
  <c r="J265" i="3" s="1"/>
  <c r="J266" i="3" a="1"/>
  <c r="J266" i="3" s="1"/>
  <c r="J267" i="3" a="1"/>
  <c r="J267" i="3" s="1"/>
  <c r="J268" i="3" a="1"/>
  <c r="J268" i="3" s="1"/>
  <c r="J269" i="3" a="1"/>
  <c r="J269" i="3" s="1"/>
  <c r="J270" i="3" a="1"/>
  <c r="J270" i="3" s="1"/>
  <c r="J271" i="3" a="1"/>
  <c r="J271" i="3" s="1"/>
  <c r="J272" i="3" a="1"/>
  <c r="J272" i="3" s="1"/>
  <c r="J273" i="3" a="1"/>
  <c r="J273" i="3" s="1"/>
  <c r="J274" i="3" a="1"/>
  <c r="J274" i="3" s="1"/>
  <c r="J275" i="3" a="1"/>
  <c r="J275" i="3" s="1"/>
  <c r="J276" i="3" a="1"/>
  <c r="J276" i="3" s="1"/>
  <c r="J277" i="3" a="1"/>
  <c r="J277" i="3" s="1"/>
  <c r="J278" i="3" a="1"/>
  <c r="J278" i="3" s="1"/>
  <c r="J279" i="3" a="1"/>
  <c r="J279" i="3" s="1"/>
  <c r="J280" i="3" a="1"/>
  <c r="J280" i="3" s="1"/>
  <c r="J281" i="3" a="1"/>
  <c r="J281" i="3" s="1"/>
  <c r="J282" i="3" a="1"/>
  <c r="J282" i="3" s="1"/>
  <c r="J283" i="3" a="1"/>
  <c r="J283" i="3" s="1"/>
  <c r="J284" i="3" a="1"/>
  <c r="J284" i="3" s="1"/>
  <c r="J285" i="3" a="1"/>
  <c r="J285" i="3" s="1"/>
  <c r="J286" i="3" a="1"/>
  <c r="J286" i="3" s="1"/>
  <c r="J287" i="3" a="1"/>
  <c r="J287" i="3" s="1"/>
  <c r="J288" i="3" a="1"/>
  <c r="J288" i="3" s="1"/>
  <c r="J289" i="3" a="1"/>
  <c r="J289" i="3" s="1"/>
  <c r="J290" i="3" a="1"/>
  <c r="J290" i="3" s="1"/>
  <c r="J291" i="3" a="1"/>
  <c r="J291" i="3" s="1"/>
  <c r="J292" i="3" a="1"/>
  <c r="J292" i="3" s="1"/>
  <c r="J293" i="3" a="1"/>
  <c r="J293" i="3" s="1"/>
  <c r="J294" i="3" a="1"/>
  <c r="J294" i="3" s="1"/>
  <c r="J295" i="3" a="1"/>
  <c r="J295" i="3" s="1"/>
  <c r="J296" i="3" a="1"/>
  <c r="J296" i="3" s="1"/>
  <c r="J297" i="3" a="1"/>
  <c r="J297" i="3" s="1"/>
  <c r="J298" i="3" a="1"/>
  <c r="J298" i="3" s="1"/>
  <c r="J299" i="3" a="1"/>
  <c r="J299" i="3" s="1"/>
  <c r="J300" i="3" a="1"/>
  <c r="J300" i="3" s="1"/>
  <c r="J301" i="3" a="1"/>
  <c r="J301" i="3" s="1"/>
  <c r="J302" i="3" a="1"/>
  <c r="J302" i="3" s="1"/>
  <c r="J303" i="3" a="1"/>
  <c r="J303" i="3" s="1"/>
  <c r="J304" i="3" a="1"/>
  <c r="J304" i="3" s="1"/>
  <c r="J305" i="3" a="1"/>
  <c r="J305" i="3" s="1"/>
  <c r="J306" i="3" a="1"/>
  <c r="J306" i="3" s="1"/>
  <c r="J307" i="3" a="1"/>
  <c r="J307" i="3" s="1"/>
  <c r="J308" i="3" a="1"/>
  <c r="J308" i="3" s="1"/>
  <c r="J309" i="3" a="1"/>
  <c r="J309" i="3" s="1"/>
  <c r="J310" i="3" a="1"/>
  <c r="J310" i="3" s="1"/>
  <c r="J311" i="3" a="1"/>
  <c r="J311" i="3" s="1"/>
  <c r="J312" i="3" a="1"/>
  <c r="J312" i="3" s="1"/>
  <c r="J313" i="3" a="1"/>
  <c r="J313" i="3" s="1"/>
  <c r="J314" i="3" a="1"/>
  <c r="J314" i="3" s="1"/>
  <c r="J315" i="3" a="1"/>
  <c r="J315" i="3" s="1"/>
  <c r="J316" i="3" a="1"/>
  <c r="J316" i="3" s="1"/>
  <c r="J317" i="3" a="1"/>
  <c r="J317" i="3" s="1"/>
  <c r="J318" i="3" a="1"/>
  <c r="J318" i="3" s="1"/>
  <c r="J319" i="3" a="1"/>
  <c r="J319" i="3" s="1"/>
  <c r="J320" i="3" a="1"/>
  <c r="J320" i="3" s="1"/>
  <c r="J321" i="3" a="1"/>
  <c r="J321" i="3" s="1"/>
  <c r="J322" i="3" a="1"/>
  <c r="J322" i="3" s="1"/>
  <c r="J323" i="3" a="1"/>
  <c r="J323" i="3" s="1"/>
  <c r="J324" i="3" a="1"/>
  <c r="J324" i="3" s="1"/>
  <c r="J325" i="3" a="1"/>
  <c r="J325" i="3" s="1"/>
  <c r="J326" i="3" a="1"/>
  <c r="J326" i="3" s="1"/>
  <c r="J327" i="3" a="1"/>
  <c r="J327" i="3" s="1"/>
  <c r="J328" i="3" a="1"/>
  <c r="J328" i="3" s="1"/>
  <c r="J329" i="3" a="1"/>
  <c r="J329" i="3" s="1"/>
  <c r="J330" i="3" a="1"/>
  <c r="J330" i="3" s="1"/>
  <c r="J331" i="3" a="1"/>
  <c r="J331" i="3" s="1"/>
  <c r="J332" i="3" a="1"/>
  <c r="J332" i="3" s="1"/>
  <c r="J333" i="3" a="1"/>
  <c r="J333" i="3" s="1"/>
  <c r="J334" i="3" a="1"/>
  <c r="J334" i="3" s="1"/>
  <c r="J335" i="3" a="1"/>
  <c r="J335" i="3" s="1"/>
  <c r="J336" i="3" a="1"/>
  <c r="J336" i="3" s="1"/>
  <c r="J337" i="3" a="1"/>
  <c r="J337" i="3" s="1"/>
  <c r="J338" i="3" a="1"/>
  <c r="J338" i="3" s="1"/>
  <c r="J339" i="3" a="1"/>
  <c r="J339" i="3" s="1"/>
  <c r="J340" i="3" a="1"/>
  <c r="J340" i="3" s="1"/>
  <c r="J341" i="3" a="1"/>
  <c r="J341" i="3" s="1"/>
  <c r="J342" i="3" a="1"/>
  <c r="J342" i="3" s="1"/>
  <c r="J343" i="3" a="1"/>
  <c r="J343" i="3" s="1"/>
  <c r="J344" i="3" a="1"/>
  <c r="J344" i="3" s="1"/>
  <c r="J345" i="3" a="1"/>
  <c r="J345" i="3" s="1"/>
  <c r="J346" i="3" a="1"/>
  <c r="J346" i="3" s="1"/>
  <c r="J347" i="3" a="1"/>
  <c r="J347" i="3" s="1"/>
  <c r="J348" i="3" a="1"/>
  <c r="J348" i="3" s="1"/>
  <c r="J349" i="3" a="1"/>
  <c r="J349" i="3" s="1"/>
  <c r="J350" i="3" a="1"/>
  <c r="J350" i="3" s="1"/>
  <c r="J351" i="3" a="1"/>
  <c r="J351" i="3" s="1"/>
  <c r="J352" i="3" a="1"/>
  <c r="J352" i="3" s="1"/>
  <c r="J353" i="3" a="1"/>
  <c r="J353" i="3" s="1"/>
  <c r="J354" i="3" a="1"/>
  <c r="J354" i="3" s="1"/>
  <c r="J355" i="3" a="1"/>
  <c r="J355" i="3" s="1"/>
  <c r="J356" i="3" a="1"/>
  <c r="J356" i="3" s="1"/>
  <c r="J357" i="3" a="1"/>
  <c r="J357" i="3" s="1"/>
  <c r="J358" i="3" a="1"/>
  <c r="J358" i="3" s="1"/>
  <c r="J359" i="3" a="1"/>
  <c r="J359" i="3" s="1"/>
  <c r="J360" i="3" a="1"/>
  <c r="J360" i="3" s="1"/>
  <c r="J361" i="3" a="1"/>
  <c r="J361" i="3" s="1"/>
  <c r="J362" i="3" a="1"/>
  <c r="J362" i="3" s="1"/>
  <c r="J363" i="3" a="1"/>
  <c r="J363" i="3" s="1"/>
  <c r="J364" i="3" a="1"/>
  <c r="J364" i="3" s="1"/>
  <c r="J365" i="3" a="1"/>
  <c r="J365" i="3" s="1"/>
  <c r="J366" i="3" a="1"/>
  <c r="J366" i="3" s="1"/>
  <c r="J367" i="3" a="1"/>
  <c r="J367" i="3" s="1"/>
  <c r="J368" i="3" a="1"/>
  <c r="J368" i="3" s="1"/>
  <c r="J369" i="3" a="1"/>
  <c r="J369" i="3" s="1"/>
  <c r="J370" i="3" a="1"/>
  <c r="J370" i="3" s="1"/>
  <c r="J371" i="3" a="1"/>
  <c r="J371" i="3" s="1"/>
  <c r="J372" i="3" a="1"/>
  <c r="J372" i="3" s="1"/>
  <c r="J373" i="3" a="1"/>
  <c r="J373" i="3" s="1"/>
  <c r="J374" i="3" a="1"/>
  <c r="J374" i="3" s="1"/>
  <c r="J375" i="3" a="1"/>
  <c r="J375" i="3" s="1"/>
  <c r="J376" i="3" a="1"/>
  <c r="J376" i="3" s="1"/>
  <c r="J377" i="3" a="1"/>
  <c r="J377" i="3" s="1"/>
  <c r="J378" i="3" a="1"/>
  <c r="J378" i="3" s="1"/>
  <c r="J379" i="3" a="1"/>
  <c r="J379" i="3" s="1"/>
  <c r="J380" i="3" a="1"/>
  <c r="J380" i="3" s="1"/>
  <c r="J381" i="3" a="1"/>
  <c r="J381" i="3" s="1"/>
  <c r="J382" i="3" a="1"/>
  <c r="J382" i="3" s="1"/>
  <c r="J383" i="3" a="1"/>
  <c r="J383" i="3" s="1"/>
  <c r="J384" i="3" a="1"/>
  <c r="J384" i="3" s="1"/>
  <c r="J385" i="3" a="1"/>
  <c r="J385" i="3" s="1"/>
  <c r="J386" i="3" a="1"/>
  <c r="J386" i="3" s="1"/>
  <c r="J387" i="3" a="1"/>
  <c r="J387" i="3" s="1"/>
  <c r="J388" i="3" a="1"/>
  <c r="J388" i="3" s="1"/>
  <c r="J389" i="3" a="1"/>
  <c r="J389" i="3" s="1"/>
  <c r="J390" i="3" a="1"/>
  <c r="J390" i="3" s="1"/>
  <c r="J391" i="3" a="1"/>
  <c r="J391" i="3" s="1"/>
  <c r="J392" i="3" a="1"/>
  <c r="J392" i="3" s="1"/>
  <c r="J393" i="3" a="1"/>
  <c r="J393" i="3" s="1"/>
  <c r="J394" i="3" a="1"/>
  <c r="J394" i="3" s="1"/>
  <c r="J395" i="3" a="1"/>
  <c r="J395" i="3" s="1"/>
  <c r="J396" i="3" a="1"/>
  <c r="J396" i="3" s="1"/>
  <c r="J397" i="3" a="1"/>
  <c r="J397" i="3" s="1"/>
  <c r="J398" i="3" a="1"/>
  <c r="J398" i="3" s="1"/>
  <c r="J399" i="3" a="1"/>
  <c r="J399" i="3" s="1"/>
  <c r="J400" i="3" a="1"/>
  <c r="J400" i="3" s="1"/>
  <c r="J401" i="3" a="1"/>
  <c r="J401" i="3" s="1"/>
  <c r="J402" i="3" a="1"/>
  <c r="J402" i="3" s="1"/>
  <c r="J403" i="3" a="1"/>
  <c r="J403" i="3" s="1"/>
  <c r="J404" i="3" a="1"/>
  <c r="J404" i="3" s="1"/>
  <c r="J405" i="3" a="1"/>
  <c r="J405" i="3" s="1"/>
  <c r="J406" i="3" a="1"/>
  <c r="J406" i="3" s="1"/>
  <c r="J407" i="3" a="1"/>
  <c r="J407" i="3" s="1"/>
  <c r="J408" i="3" a="1"/>
  <c r="J408" i="3" s="1"/>
  <c r="J409" i="3" a="1"/>
  <c r="J409" i="3" s="1"/>
  <c r="J410" i="3" a="1"/>
  <c r="J410" i="3" s="1"/>
  <c r="J411" i="3" a="1"/>
  <c r="J411" i="3" s="1"/>
  <c r="J412" i="3" a="1"/>
  <c r="J412" i="3" s="1"/>
  <c r="J413" i="3" a="1"/>
  <c r="J413" i="3" s="1"/>
  <c r="J414" i="3" a="1"/>
  <c r="J414" i="3" s="1"/>
  <c r="J415" i="3" a="1"/>
  <c r="J415" i="3" s="1"/>
  <c r="J416" i="3" a="1"/>
  <c r="J416" i="3" s="1"/>
  <c r="J417" i="3" a="1"/>
  <c r="J417" i="3" s="1"/>
  <c r="J418" i="3" a="1"/>
  <c r="J418" i="3" s="1"/>
  <c r="J419" i="3" a="1"/>
  <c r="J419" i="3" s="1"/>
  <c r="J420" i="3" a="1"/>
  <c r="J420" i="3" s="1"/>
  <c r="J421" i="3" a="1"/>
  <c r="J421" i="3" s="1"/>
  <c r="J422" i="3" a="1"/>
  <c r="J422" i="3" s="1"/>
  <c r="J423" i="3" a="1"/>
  <c r="J423" i="3" s="1"/>
  <c r="J424" i="3" a="1"/>
  <c r="J424" i="3" s="1"/>
  <c r="J425" i="3" a="1"/>
  <c r="J425" i="3" s="1"/>
  <c r="J426" i="3" a="1"/>
  <c r="J426" i="3" s="1"/>
  <c r="J427" i="3" a="1"/>
  <c r="J427" i="3" s="1"/>
  <c r="J428" i="3" a="1"/>
  <c r="J428" i="3" s="1"/>
  <c r="J429" i="3" a="1"/>
  <c r="J429" i="3" s="1"/>
  <c r="J430" i="3" a="1"/>
  <c r="J430" i="3" s="1"/>
  <c r="J431" i="3" a="1"/>
  <c r="J431" i="3" s="1"/>
  <c r="J432" i="3" a="1"/>
  <c r="J432" i="3" s="1"/>
  <c r="J433" i="3" a="1"/>
  <c r="J433" i="3" s="1"/>
  <c r="J434" i="3" a="1"/>
  <c r="J434" i="3" s="1"/>
  <c r="J435" i="3" a="1"/>
  <c r="J435" i="3" s="1"/>
  <c r="J436" i="3" a="1"/>
  <c r="J436" i="3" s="1"/>
  <c r="J437" i="3" a="1"/>
  <c r="J437" i="3" s="1"/>
  <c r="J438" i="3" a="1"/>
  <c r="J438" i="3" s="1"/>
  <c r="J439" i="3" a="1"/>
  <c r="J439" i="3" s="1"/>
  <c r="J440" i="3" a="1"/>
  <c r="J440" i="3" s="1"/>
  <c r="J441" i="3" a="1"/>
  <c r="J441" i="3" s="1"/>
  <c r="J442" i="3" a="1"/>
  <c r="J442" i="3" s="1"/>
  <c r="J443" i="3" a="1"/>
  <c r="J443" i="3" s="1"/>
  <c r="J444" i="3" a="1"/>
  <c r="J444" i="3" s="1"/>
  <c r="J445" i="3" a="1"/>
  <c r="J445" i="3" s="1"/>
  <c r="J446" i="3" a="1"/>
  <c r="J446" i="3" s="1"/>
  <c r="J447" i="3" a="1"/>
  <c r="J447" i="3" s="1"/>
  <c r="J448" i="3" a="1"/>
  <c r="J448" i="3" s="1"/>
  <c r="J449" i="3" a="1"/>
  <c r="J449" i="3" s="1"/>
  <c r="J450" i="3" a="1"/>
  <c r="J450" i="3" s="1"/>
  <c r="J451" i="3" a="1"/>
  <c r="J451" i="3" s="1"/>
  <c r="J452" i="3" a="1"/>
  <c r="J452" i="3" s="1"/>
  <c r="J453" i="3" a="1"/>
  <c r="J453" i="3" s="1"/>
  <c r="J454" i="3" a="1"/>
  <c r="J454" i="3" s="1"/>
  <c r="J455" i="3" a="1"/>
  <c r="J455" i="3" s="1"/>
  <c r="J456" i="3" a="1"/>
  <c r="J456" i="3" s="1"/>
  <c r="J457" i="3" a="1"/>
  <c r="J457" i="3" s="1"/>
  <c r="J458" i="3" a="1"/>
  <c r="J458" i="3" s="1"/>
  <c r="J459" i="3" a="1"/>
  <c r="J459" i="3" s="1"/>
  <c r="J460" i="3" a="1"/>
  <c r="J460" i="3" s="1"/>
  <c r="J461" i="3" a="1"/>
  <c r="J461" i="3" s="1"/>
  <c r="J462" i="3" a="1"/>
  <c r="J462" i="3" s="1"/>
  <c r="J463" i="3" a="1"/>
  <c r="J463" i="3" s="1"/>
  <c r="J464" i="3" a="1"/>
  <c r="J464" i="3" s="1"/>
  <c r="J465" i="3" a="1"/>
  <c r="J465" i="3" s="1"/>
  <c r="J466" i="3" a="1"/>
  <c r="J466" i="3" s="1"/>
  <c r="J467" i="3" a="1"/>
  <c r="J467" i="3" s="1"/>
  <c r="J468" i="3" a="1"/>
  <c r="J468" i="3" s="1"/>
  <c r="J469" i="3" a="1"/>
  <c r="J469" i="3" s="1"/>
  <c r="J470" i="3" a="1"/>
  <c r="J470" i="3" s="1"/>
  <c r="J471" i="3" a="1"/>
  <c r="J471" i="3" s="1"/>
  <c r="J472" i="3" a="1"/>
  <c r="J472" i="3" s="1"/>
  <c r="J473" i="3" a="1"/>
  <c r="J473" i="3" s="1"/>
  <c r="J474" i="3" a="1"/>
  <c r="J474" i="3" s="1"/>
  <c r="J475" i="3" a="1"/>
  <c r="J475" i="3" s="1"/>
  <c r="J476" i="3" a="1"/>
  <c r="J476" i="3" s="1"/>
  <c r="J477" i="3" a="1"/>
  <c r="J477" i="3" s="1"/>
  <c r="J478" i="3" a="1"/>
  <c r="J478" i="3" s="1"/>
  <c r="J479" i="3" a="1"/>
  <c r="J479" i="3" s="1"/>
  <c r="J480" i="3" a="1"/>
  <c r="J480" i="3" s="1"/>
  <c r="J481" i="3" a="1"/>
  <c r="J481" i="3" s="1"/>
  <c r="J482" i="3" a="1"/>
  <c r="J482" i="3" s="1"/>
  <c r="J483" i="3" a="1"/>
  <c r="J483" i="3" s="1"/>
  <c r="J484" i="3" a="1"/>
  <c r="J484" i="3" s="1"/>
  <c r="J485" i="3" a="1"/>
  <c r="J485" i="3" s="1"/>
  <c r="J486" i="3" a="1"/>
  <c r="J486" i="3" s="1"/>
  <c r="J487" i="3" a="1"/>
  <c r="J487" i="3" s="1"/>
  <c r="J488" i="3" a="1"/>
  <c r="J488" i="3" s="1"/>
  <c r="J489" i="3" a="1"/>
  <c r="J489" i="3" s="1"/>
  <c r="J490" i="3" a="1"/>
  <c r="J490" i="3" s="1"/>
  <c r="J491" i="3" a="1"/>
  <c r="J491" i="3" s="1"/>
  <c r="J492" i="3" a="1"/>
  <c r="J492" i="3" s="1"/>
  <c r="J493" i="3" a="1"/>
  <c r="J493" i="3" s="1"/>
  <c r="J494" i="3" a="1"/>
  <c r="J494" i="3" s="1"/>
  <c r="J495" i="3" a="1"/>
  <c r="J495" i="3" s="1"/>
  <c r="J496" i="3" a="1"/>
  <c r="J496" i="3" s="1"/>
  <c r="J497" i="3" a="1"/>
  <c r="J497" i="3" s="1"/>
  <c r="J498" i="3" a="1"/>
  <c r="J498" i="3" s="1"/>
  <c r="J499" i="3" a="1"/>
  <c r="J499" i="3" s="1"/>
  <c r="J500" i="3" a="1"/>
  <c r="J500" i="3" s="1"/>
  <c r="J501" i="3" a="1"/>
  <c r="J501" i="3" s="1"/>
  <c r="J502" i="3" a="1"/>
  <c r="J502" i="3" s="1"/>
  <c r="J503" i="3" a="1"/>
  <c r="J503" i="3" s="1"/>
  <c r="J504" i="3" a="1"/>
  <c r="J504" i="3" s="1"/>
  <c r="J505" i="3" a="1"/>
  <c r="J505" i="3" s="1"/>
  <c r="J506" i="3" a="1"/>
  <c r="J506" i="3" s="1"/>
  <c r="J507" i="3" a="1"/>
  <c r="J507" i="3" s="1"/>
  <c r="J508" i="3" a="1"/>
  <c r="J508" i="3" s="1"/>
  <c r="J509" i="3" a="1"/>
  <c r="J509" i="3" s="1"/>
  <c r="J510" i="3" a="1"/>
  <c r="J510" i="3" s="1"/>
  <c r="J511" i="3" a="1"/>
  <c r="J511" i="3" s="1"/>
  <c r="J512" i="3" a="1"/>
  <c r="J512" i="3" s="1"/>
  <c r="J513" i="3" a="1"/>
  <c r="J513" i="3" s="1"/>
  <c r="J514" i="3" a="1"/>
  <c r="J514" i="3" s="1"/>
  <c r="J515" i="3" a="1"/>
  <c r="J515" i="3" s="1"/>
  <c r="J516" i="3" a="1"/>
  <c r="J516" i="3" s="1"/>
  <c r="J517" i="3" a="1"/>
  <c r="J517" i="3" s="1"/>
  <c r="J518" i="3" a="1"/>
  <c r="J518" i="3" s="1"/>
  <c r="J519" i="3" a="1"/>
  <c r="J519" i="3" s="1"/>
  <c r="J520" i="3" a="1"/>
  <c r="J520" i="3" s="1"/>
  <c r="J521" i="3" a="1"/>
  <c r="J521" i="3" s="1"/>
  <c r="J522" i="3" a="1"/>
  <c r="J522" i="3" s="1"/>
  <c r="J523" i="3" a="1"/>
  <c r="J523" i="3" s="1"/>
  <c r="J524" i="3" a="1"/>
  <c r="J524" i="3" s="1"/>
  <c r="J525" i="3" a="1"/>
  <c r="J525" i="3" s="1"/>
  <c r="J526" i="3" a="1"/>
  <c r="J526" i="3" s="1"/>
  <c r="J527" i="3" a="1"/>
  <c r="J527" i="3" s="1"/>
  <c r="J528" i="3" a="1"/>
  <c r="J528" i="3" s="1"/>
  <c r="J529" i="3" a="1"/>
  <c r="J529" i="3" s="1"/>
  <c r="J530" i="3" a="1"/>
  <c r="J530" i="3" s="1"/>
  <c r="J531" i="3" a="1"/>
  <c r="J531" i="3" s="1"/>
  <c r="J532" i="3" a="1"/>
  <c r="J532" i="3" s="1"/>
  <c r="J533" i="3" a="1"/>
  <c r="J533" i="3" s="1"/>
  <c r="J534" i="3" a="1"/>
  <c r="J534" i="3" s="1"/>
  <c r="J535" i="3" a="1"/>
  <c r="J535" i="3" s="1"/>
  <c r="J536" i="3" a="1"/>
  <c r="J536" i="3" s="1"/>
  <c r="J537" i="3" a="1"/>
  <c r="J537" i="3" s="1"/>
  <c r="J538" i="3" a="1"/>
  <c r="J538" i="3" s="1"/>
  <c r="J539" i="3" a="1"/>
  <c r="J539" i="3" s="1"/>
  <c r="J540" i="3" a="1"/>
  <c r="J540" i="3" s="1"/>
  <c r="J541" i="3" a="1"/>
  <c r="J541" i="3" s="1"/>
  <c r="J542" i="3" a="1"/>
  <c r="J542" i="3" s="1"/>
  <c r="J543" i="3" a="1"/>
  <c r="J543" i="3" s="1"/>
  <c r="J544" i="3" a="1"/>
  <c r="J544" i="3" s="1"/>
  <c r="J545" i="3" a="1"/>
  <c r="J545" i="3" s="1"/>
  <c r="J546" i="3" a="1"/>
  <c r="J546" i="3" s="1"/>
  <c r="J547" i="3" a="1"/>
  <c r="J547" i="3" s="1"/>
  <c r="J548" i="3" a="1"/>
  <c r="J548" i="3" s="1"/>
  <c r="J549" i="3" a="1"/>
  <c r="J549" i="3" s="1"/>
  <c r="J550" i="3" a="1"/>
  <c r="J550" i="3" s="1"/>
  <c r="J551" i="3" a="1"/>
  <c r="J551" i="3" s="1"/>
  <c r="J552" i="3" a="1"/>
  <c r="J552" i="3" s="1"/>
  <c r="J553" i="3" a="1"/>
  <c r="J553" i="3" s="1"/>
  <c r="J554" i="3" a="1"/>
  <c r="J554" i="3" s="1"/>
  <c r="J555" i="3" a="1"/>
  <c r="J555" i="3" s="1"/>
  <c r="J556" i="3" a="1"/>
  <c r="J556" i="3" s="1"/>
  <c r="J557" i="3" a="1"/>
  <c r="J557" i="3" s="1"/>
  <c r="J558" i="3" a="1"/>
  <c r="J558" i="3" s="1"/>
  <c r="J559" i="3" a="1"/>
  <c r="J559" i="3" s="1"/>
  <c r="J560" i="3" a="1"/>
  <c r="J560" i="3" s="1"/>
  <c r="J561" i="3" a="1"/>
  <c r="J561" i="3" s="1"/>
  <c r="J562" i="3" a="1"/>
  <c r="J562" i="3" s="1"/>
  <c r="J563" i="3" a="1"/>
  <c r="J563" i="3" s="1"/>
  <c r="J564" i="3" a="1"/>
  <c r="J564" i="3" s="1"/>
  <c r="J565" i="3" a="1"/>
  <c r="J565" i="3" s="1"/>
  <c r="J566" i="3" a="1"/>
  <c r="J566" i="3" s="1"/>
  <c r="J567" i="3" a="1"/>
  <c r="J567" i="3" s="1"/>
  <c r="J568" i="3" a="1"/>
  <c r="J568" i="3" s="1"/>
  <c r="J569" i="3" a="1"/>
  <c r="J569" i="3" s="1"/>
  <c r="J570" i="3" a="1"/>
  <c r="J570" i="3" s="1"/>
  <c r="J571" i="3" a="1"/>
  <c r="J571" i="3" s="1"/>
  <c r="J572" i="3" a="1"/>
  <c r="J572" i="3" s="1"/>
  <c r="J573" i="3" a="1"/>
  <c r="J573" i="3" s="1"/>
  <c r="J574" i="3" a="1"/>
  <c r="J574" i="3" s="1"/>
  <c r="J575" i="3" a="1"/>
  <c r="J575" i="3" s="1"/>
  <c r="J576" i="3" a="1"/>
  <c r="J576" i="3" s="1"/>
  <c r="J577" i="3" a="1"/>
  <c r="J577" i="3" s="1"/>
  <c r="J578" i="3" a="1"/>
  <c r="J578" i="3" s="1"/>
  <c r="J579" i="3" a="1"/>
  <c r="J579" i="3" s="1"/>
  <c r="J580" i="3" a="1"/>
  <c r="J580" i="3" s="1"/>
  <c r="J581" i="3" a="1"/>
  <c r="J581" i="3" s="1"/>
  <c r="J582" i="3" a="1"/>
  <c r="J582" i="3" s="1"/>
  <c r="J583" i="3" a="1"/>
  <c r="J583" i="3" s="1"/>
  <c r="J584" i="3" a="1"/>
  <c r="J584" i="3" s="1"/>
  <c r="J585" i="3" a="1"/>
  <c r="J585" i="3" s="1"/>
  <c r="J586" i="3" a="1"/>
  <c r="J586" i="3" s="1"/>
  <c r="J587" i="3" a="1"/>
  <c r="J587" i="3" s="1"/>
  <c r="J588" i="3" a="1"/>
  <c r="J588" i="3" s="1"/>
  <c r="J589" i="3" a="1"/>
  <c r="J589" i="3" s="1"/>
  <c r="J590" i="3" a="1"/>
  <c r="J590" i="3" s="1"/>
  <c r="J591" i="3" a="1"/>
  <c r="J591" i="3" s="1"/>
  <c r="J592" i="3" a="1"/>
  <c r="J592" i="3" s="1"/>
  <c r="J593" i="3" a="1"/>
  <c r="J593" i="3" s="1"/>
  <c r="J594" i="3" a="1"/>
  <c r="J594" i="3" s="1"/>
  <c r="J595" i="3" a="1"/>
  <c r="J595" i="3" s="1"/>
  <c r="J596" i="3" a="1"/>
  <c r="J596" i="3" s="1"/>
  <c r="J597" i="3" a="1"/>
  <c r="J597" i="3" s="1"/>
  <c r="J598" i="3" a="1"/>
  <c r="J598" i="3" s="1"/>
  <c r="J599" i="3" a="1"/>
  <c r="J599" i="3" s="1"/>
  <c r="J600" i="3" a="1"/>
  <c r="J600" i="3" s="1"/>
  <c r="J601" i="3" a="1"/>
  <c r="J601" i="3" s="1"/>
  <c r="J602" i="3" a="1"/>
  <c r="J602" i="3" s="1"/>
  <c r="J603" i="3" a="1"/>
  <c r="J603" i="3" s="1"/>
  <c r="J604" i="3" a="1"/>
  <c r="J604" i="3" s="1"/>
  <c r="J605" i="3" a="1"/>
  <c r="J605" i="3" s="1"/>
  <c r="J606" i="3" a="1"/>
  <c r="J606" i="3" s="1"/>
  <c r="J607" i="3" a="1"/>
  <c r="J607" i="3" s="1"/>
  <c r="J608" i="3" a="1"/>
  <c r="J608" i="3" s="1"/>
  <c r="J609" i="3" a="1"/>
  <c r="J609" i="3" s="1"/>
  <c r="J610" i="3" a="1"/>
  <c r="J610" i="3" s="1"/>
  <c r="J611" i="3" a="1"/>
  <c r="J611" i="3" s="1"/>
  <c r="J612" i="3" a="1"/>
  <c r="J612" i="3" s="1"/>
  <c r="J613" i="3" a="1"/>
  <c r="J613" i="3" s="1"/>
  <c r="J614" i="3" a="1"/>
  <c r="J614" i="3" s="1"/>
  <c r="J615" i="3" a="1"/>
  <c r="J615" i="3" s="1"/>
  <c r="J616" i="3" a="1"/>
  <c r="J616" i="3" s="1"/>
  <c r="J617" i="3" a="1"/>
  <c r="J617" i="3" s="1"/>
  <c r="J618" i="3" a="1"/>
  <c r="J618" i="3" s="1"/>
  <c r="J619" i="3" a="1"/>
  <c r="J619" i="3" s="1"/>
  <c r="J620" i="3" a="1"/>
  <c r="J620" i="3" s="1"/>
  <c r="J621" i="3" a="1"/>
  <c r="J621" i="3" s="1"/>
  <c r="J622" i="3" a="1"/>
  <c r="J622" i="3" s="1"/>
  <c r="J623" i="3" a="1"/>
  <c r="J623" i="3" s="1"/>
  <c r="J624" i="3" a="1"/>
  <c r="J624" i="3" s="1"/>
  <c r="J625" i="3" a="1"/>
  <c r="J625" i="3" s="1"/>
  <c r="J626" i="3" a="1"/>
  <c r="J626" i="3" s="1"/>
  <c r="J627" i="3" a="1"/>
  <c r="J627" i="3" s="1"/>
  <c r="J628" i="3" a="1"/>
  <c r="J628" i="3" s="1"/>
  <c r="J629" i="3" a="1"/>
  <c r="J629" i="3" s="1"/>
  <c r="J630" i="3" a="1"/>
  <c r="J630" i="3" s="1"/>
  <c r="J631" i="3" a="1"/>
  <c r="J631" i="3" s="1"/>
  <c r="J632" i="3" a="1"/>
  <c r="J632" i="3" s="1"/>
  <c r="J633" i="3" a="1"/>
  <c r="J633" i="3" s="1"/>
  <c r="J634" i="3" a="1"/>
  <c r="J634" i="3" s="1"/>
  <c r="J635" i="3" a="1"/>
  <c r="J635" i="3" s="1"/>
  <c r="J636" i="3" a="1"/>
  <c r="J636" i="3" s="1"/>
  <c r="J637" i="3" a="1"/>
  <c r="J637" i="3" s="1"/>
  <c r="J638" i="3" a="1"/>
  <c r="J638" i="3" s="1"/>
  <c r="J639" i="3" a="1"/>
  <c r="J639" i="3" s="1"/>
  <c r="J640" i="3" a="1"/>
  <c r="J640" i="3" s="1"/>
  <c r="J641" i="3" a="1"/>
  <c r="J641" i="3" s="1"/>
  <c r="J642" i="3" a="1"/>
  <c r="J642" i="3" s="1"/>
  <c r="J643" i="3" a="1"/>
  <c r="J643" i="3" s="1"/>
  <c r="J644" i="3" a="1"/>
  <c r="J644" i="3" s="1"/>
  <c r="J645" i="3" a="1"/>
  <c r="J645" i="3" s="1"/>
  <c r="J646" i="3" a="1"/>
  <c r="J646" i="3" s="1"/>
  <c r="J647" i="3" a="1"/>
  <c r="J647" i="3" s="1"/>
  <c r="J648" i="3" a="1"/>
  <c r="J648" i="3" s="1"/>
  <c r="J649" i="3" a="1"/>
  <c r="J649" i="3" s="1"/>
  <c r="J650" i="3" a="1"/>
  <c r="J650" i="3" s="1"/>
  <c r="J651" i="3" a="1"/>
  <c r="J651" i="3" s="1"/>
  <c r="J652" i="3" a="1"/>
  <c r="J652" i="3" s="1"/>
  <c r="J653" i="3" a="1"/>
  <c r="J653" i="3" s="1"/>
  <c r="J654" i="3" a="1"/>
  <c r="J654" i="3" s="1"/>
  <c r="J655" i="3" a="1"/>
  <c r="J655" i="3" s="1"/>
  <c r="J656" i="3" a="1"/>
  <c r="J656" i="3" s="1"/>
  <c r="J657" i="3" a="1"/>
  <c r="J657" i="3" s="1"/>
  <c r="J658" i="3" a="1"/>
  <c r="J658" i="3" s="1"/>
  <c r="J659" i="3" a="1"/>
  <c r="J659" i="3" s="1"/>
  <c r="J660" i="3" a="1"/>
  <c r="J660" i="3" s="1"/>
  <c r="J661" i="3" a="1"/>
  <c r="J661" i="3" s="1"/>
  <c r="J662" i="3" a="1"/>
  <c r="J662" i="3" s="1"/>
  <c r="J663" i="3" a="1"/>
  <c r="J663" i="3" s="1"/>
  <c r="J664" i="3" a="1"/>
  <c r="J664" i="3" s="1"/>
  <c r="J665" i="3" a="1"/>
  <c r="J665" i="3" s="1"/>
  <c r="J666" i="3" a="1"/>
  <c r="J666" i="3" s="1"/>
  <c r="J667" i="3" a="1"/>
  <c r="J667" i="3" s="1"/>
  <c r="J668" i="3" a="1"/>
  <c r="J668" i="3" s="1"/>
  <c r="J669" i="3" a="1"/>
  <c r="J669" i="3" s="1"/>
  <c r="J670" i="3" a="1"/>
  <c r="J670" i="3" s="1"/>
  <c r="J671" i="3" a="1"/>
  <c r="J671" i="3" s="1"/>
  <c r="J672" i="3" a="1"/>
  <c r="J672" i="3" s="1"/>
  <c r="J673" i="3" a="1"/>
  <c r="J673" i="3" s="1"/>
  <c r="J674" i="3" a="1"/>
  <c r="J674" i="3" s="1"/>
  <c r="J675" i="3" a="1"/>
  <c r="J675" i="3" s="1"/>
  <c r="J676" i="3" a="1"/>
  <c r="J676" i="3" s="1"/>
  <c r="J677" i="3" a="1"/>
  <c r="J677" i="3" s="1"/>
  <c r="J678" i="3" a="1"/>
  <c r="J678" i="3" s="1"/>
  <c r="J679" i="3" a="1"/>
  <c r="J679" i="3" s="1"/>
  <c r="J680" i="3" a="1"/>
  <c r="J680" i="3" s="1"/>
  <c r="J681" i="3" a="1"/>
  <c r="J681" i="3" s="1"/>
  <c r="J682" i="3" a="1"/>
  <c r="J682" i="3" s="1"/>
  <c r="J683" i="3" a="1"/>
  <c r="J683" i="3" s="1"/>
  <c r="J684" i="3" a="1"/>
  <c r="J684" i="3" s="1"/>
  <c r="J685" i="3" a="1"/>
  <c r="J685" i="3" s="1"/>
  <c r="J686" i="3" a="1"/>
  <c r="J686" i="3" s="1"/>
  <c r="J687" i="3" a="1"/>
  <c r="J687" i="3" s="1"/>
  <c r="J688" i="3" a="1"/>
  <c r="J688" i="3" s="1"/>
  <c r="J689" i="3" a="1"/>
  <c r="J689" i="3" s="1"/>
  <c r="J690" i="3" a="1"/>
  <c r="J690" i="3" s="1"/>
  <c r="J691" i="3" a="1"/>
  <c r="J691" i="3" s="1"/>
  <c r="J692" i="3" a="1"/>
  <c r="J692" i="3" s="1"/>
  <c r="J693" i="3" a="1"/>
  <c r="J693" i="3" s="1"/>
  <c r="J694" i="3" a="1"/>
  <c r="J694" i="3" s="1"/>
  <c r="J695" i="3" a="1"/>
  <c r="J695" i="3" s="1"/>
  <c r="J696" i="3" a="1"/>
  <c r="J696" i="3" s="1"/>
  <c r="J697" i="3" a="1"/>
  <c r="J697" i="3" s="1"/>
  <c r="J698" i="3" a="1"/>
  <c r="J698" i="3" s="1"/>
  <c r="J699" i="3" a="1"/>
  <c r="J699" i="3" s="1"/>
  <c r="J700" i="3" a="1"/>
  <c r="J700" i="3" s="1"/>
  <c r="J701" i="3" a="1"/>
  <c r="J701" i="3" s="1"/>
  <c r="J702" i="3" a="1"/>
  <c r="J702" i="3" s="1"/>
  <c r="J703" i="3" a="1"/>
  <c r="J703" i="3" s="1"/>
  <c r="J704" i="3" a="1"/>
  <c r="J704" i="3" s="1"/>
  <c r="J705" i="3" a="1"/>
  <c r="J705" i="3" s="1"/>
  <c r="J706" i="3" a="1"/>
  <c r="J706" i="3" s="1"/>
  <c r="J707" i="3" a="1"/>
  <c r="J707" i="3" s="1"/>
  <c r="J708" i="3" a="1"/>
  <c r="J708" i="3" s="1"/>
  <c r="J709" i="3" a="1"/>
  <c r="J709" i="3" s="1"/>
  <c r="J710" i="3" a="1"/>
  <c r="J710" i="3" s="1"/>
  <c r="J711" i="3" a="1"/>
  <c r="J711" i="3" s="1"/>
  <c r="J712" i="3" a="1"/>
  <c r="J712" i="3" s="1"/>
  <c r="J713" i="3" a="1"/>
  <c r="J713" i="3" s="1"/>
  <c r="J714" i="3" a="1"/>
  <c r="J714" i="3" s="1"/>
  <c r="J715" i="3" a="1"/>
  <c r="J715" i="3" s="1"/>
  <c r="J716" i="3" a="1"/>
  <c r="J716" i="3" s="1"/>
  <c r="J717" i="3" a="1"/>
  <c r="J717" i="3" s="1"/>
  <c r="J718" i="3" a="1"/>
  <c r="J718" i="3" s="1"/>
  <c r="J719" i="3" a="1"/>
  <c r="J719" i="3" s="1"/>
  <c r="J720" i="3" a="1"/>
  <c r="J720" i="3" s="1"/>
  <c r="J721" i="3" a="1"/>
  <c r="J721" i="3" s="1"/>
  <c r="J722" i="3" a="1"/>
  <c r="J722" i="3" s="1"/>
  <c r="J723" i="3" a="1"/>
  <c r="J723" i="3" s="1"/>
  <c r="J724" i="3" a="1"/>
  <c r="J724" i="3" s="1"/>
  <c r="J725" i="3" a="1"/>
  <c r="J725" i="3" s="1"/>
  <c r="J726" i="3" a="1"/>
  <c r="J726" i="3" s="1"/>
  <c r="J727" i="3" a="1"/>
  <c r="J727" i="3" s="1"/>
  <c r="J728" i="3" a="1"/>
  <c r="J728" i="3" s="1"/>
  <c r="J729" i="3" a="1"/>
  <c r="J729" i="3" s="1"/>
  <c r="J730" i="3" a="1"/>
  <c r="J730" i="3" s="1"/>
  <c r="J731" i="3" a="1"/>
  <c r="J731" i="3" s="1"/>
  <c r="J732" i="3" a="1"/>
  <c r="J732" i="3" s="1"/>
  <c r="J733" i="3" a="1"/>
  <c r="J733" i="3" s="1"/>
  <c r="J734" i="3" a="1"/>
  <c r="J734" i="3" s="1"/>
  <c r="J735" i="3" a="1"/>
  <c r="J735" i="3" s="1"/>
  <c r="J736" i="3" a="1"/>
  <c r="J736" i="3" s="1"/>
  <c r="J737" i="3" a="1"/>
  <c r="J737" i="3" s="1"/>
  <c r="J738" i="3" a="1"/>
  <c r="J738" i="3" s="1"/>
  <c r="J739" i="3" a="1"/>
  <c r="J739" i="3" s="1"/>
  <c r="J740" i="3" a="1"/>
  <c r="J740" i="3" s="1"/>
  <c r="J741" i="3" a="1"/>
  <c r="J741" i="3" s="1"/>
  <c r="J742" i="3" a="1"/>
  <c r="J742" i="3" s="1"/>
  <c r="J743" i="3" a="1"/>
  <c r="J743" i="3" s="1"/>
  <c r="J744" i="3" a="1"/>
  <c r="J744" i="3" s="1"/>
  <c r="J745" i="3" a="1"/>
  <c r="J745" i="3" s="1"/>
  <c r="J746" i="3" a="1"/>
  <c r="J746" i="3" s="1"/>
  <c r="J747" i="3" a="1"/>
  <c r="J747" i="3" s="1"/>
  <c r="J748" i="3" a="1"/>
  <c r="J748" i="3" s="1"/>
  <c r="J749" i="3" a="1"/>
  <c r="J749" i="3" s="1"/>
  <c r="J750" i="3" a="1"/>
  <c r="J750" i="3" s="1"/>
  <c r="J751" i="3" a="1"/>
  <c r="J751" i="3" s="1"/>
  <c r="J752" i="3" a="1"/>
  <c r="J752" i="3" s="1"/>
  <c r="J753" i="3" a="1"/>
  <c r="J753" i="3" s="1"/>
  <c r="J754" i="3" a="1"/>
  <c r="J754" i="3" s="1"/>
  <c r="J755" i="3" a="1"/>
  <c r="J755" i="3" s="1"/>
  <c r="J756" i="3" a="1"/>
  <c r="J756" i="3" s="1"/>
  <c r="J757" i="3" a="1"/>
  <c r="J757" i="3" s="1"/>
  <c r="J758" i="3" a="1"/>
  <c r="J758" i="3" s="1"/>
  <c r="J759" i="3" a="1"/>
  <c r="J759" i="3" s="1"/>
  <c r="J760" i="3" a="1"/>
  <c r="J760" i="3" s="1"/>
  <c r="J761" i="3" a="1"/>
  <c r="J761" i="3" s="1"/>
  <c r="J762" i="3" a="1"/>
  <c r="J762" i="3" s="1"/>
  <c r="J763" i="3" a="1"/>
  <c r="J763" i="3" s="1"/>
  <c r="J764" i="3" a="1"/>
  <c r="J764" i="3" s="1"/>
  <c r="J765" i="3" a="1"/>
  <c r="J765" i="3" s="1"/>
  <c r="J766" i="3" a="1"/>
  <c r="J766" i="3" s="1"/>
  <c r="J767" i="3" a="1"/>
  <c r="J767" i="3" s="1"/>
  <c r="J768" i="3" a="1"/>
  <c r="J768" i="3" s="1"/>
  <c r="J769" i="3" a="1"/>
  <c r="J769" i="3" s="1"/>
  <c r="J770" i="3" a="1"/>
  <c r="J770" i="3" s="1"/>
  <c r="J771" i="3" a="1"/>
  <c r="J771" i="3" s="1"/>
  <c r="J772" i="3" a="1"/>
  <c r="J772" i="3" s="1"/>
  <c r="J773" i="3" a="1"/>
  <c r="J773" i="3" s="1"/>
  <c r="J774" i="3" a="1"/>
  <c r="J774" i="3" s="1"/>
  <c r="J775" i="3" a="1"/>
  <c r="J775" i="3" s="1"/>
  <c r="J776" i="3" a="1"/>
  <c r="J776" i="3" s="1"/>
  <c r="J777" i="3" a="1"/>
  <c r="J777" i="3" s="1"/>
  <c r="J778" i="3" a="1"/>
  <c r="J778" i="3" s="1"/>
  <c r="J779" i="3" a="1"/>
  <c r="J779" i="3" s="1"/>
  <c r="J780" i="3" a="1"/>
  <c r="J780" i="3" s="1"/>
  <c r="J781" i="3" a="1"/>
  <c r="J781" i="3" s="1"/>
  <c r="J782" i="3" a="1"/>
  <c r="J782" i="3" s="1"/>
  <c r="J783" i="3" a="1"/>
  <c r="J783" i="3" s="1"/>
  <c r="J784" i="3" a="1"/>
  <c r="J784" i="3" s="1"/>
  <c r="J785" i="3" a="1"/>
  <c r="J785" i="3" s="1"/>
  <c r="J786" i="3" a="1"/>
  <c r="J786" i="3" s="1"/>
  <c r="J787" i="3" a="1"/>
  <c r="J787" i="3" s="1"/>
  <c r="J788" i="3" a="1"/>
  <c r="J788" i="3" s="1"/>
  <c r="J789" i="3" a="1"/>
  <c r="J789" i="3" s="1"/>
  <c r="J790" i="3" a="1"/>
  <c r="J790" i="3" s="1"/>
  <c r="J791" i="3" a="1"/>
  <c r="J791" i="3" s="1"/>
  <c r="J792" i="3" a="1"/>
  <c r="J792" i="3" s="1"/>
  <c r="J793" i="3" a="1"/>
  <c r="J793" i="3" s="1"/>
  <c r="J794" i="3" a="1"/>
  <c r="J794" i="3" s="1"/>
  <c r="J795" i="3" a="1"/>
  <c r="J795" i="3" s="1"/>
  <c r="J796" i="3" a="1"/>
  <c r="J796" i="3" s="1"/>
  <c r="J797" i="3" a="1"/>
  <c r="J797" i="3" s="1"/>
  <c r="J798" i="3" a="1"/>
  <c r="J798" i="3" s="1"/>
  <c r="J799" i="3" a="1"/>
  <c r="J799" i="3" s="1"/>
  <c r="J800" i="3" a="1"/>
  <c r="J800" i="3" s="1"/>
  <c r="J801" i="3" a="1"/>
  <c r="J801" i="3" s="1"/>
  <c r="J802" i="3" a="1"/>
  <c r="J802" i="3" s="1"/>
  <c r="J803" i="3" a="1"/>
  <c r="J803" i="3" s="1"/>
  <c r="J804" i="3" a="1"/>
  <c r="J804" i="3" s="1"/>
  <c r="J805" i="3" a="1"/>
  <c r="J805" i="3" s="1"/>
  <c r="J806" i="3" a="1"/>
  <c r="J806" i="3" s="1"/>
  <c r="J807" i="3" a="1"/>
  <c r="J807" i="3" s="1"/>
  <c r="J808" i="3" a="1"/>
  <c r="J808" i="3" s="1"/>
  <c r="J809" i="3" a="1"/>
  <c r="J809" i="3" s="1"/>
  <c r="J810" i="3" a="1"/>
  <c r="J810" i="3" s="1"/>
  <c r="J811" i="3" a="1"/>
  <c r="J811" i="3" s="1"/>
  <c r="J812" i="3" a="1"/>
  <c r="J812" i="3" s="1"/>
  <c r="J813" i="3" a="1"/>
  <c r="J813" i="3" s="1"/>
  <c r="J814" i="3" a="1"/>
  <c r="J814" i="3" s="1"/>
  <c r="J815" i="3" a="1"/>
  <c r="J815" i="3" s="1"/>
  <c r="J816" i="3" a="1"/>
  <c r="J816" i="3" s="1"/>
  <c r="J817" i="3" a="1"/>
  <c r="J817" i="3" s="1"/>
  <c r="J818" i="3" a="1"/>
  <c r="J818" i="3" s="1"/>
  <c r="J819" i="3" a="1"/>
  <c r="J819" i="3" s="1"/>
  <c r="J820" i="3" a="1"/>
  <c r="J820" i="3" s="1"/>
  <c r="J821" i="3" a="1"/>
  <c r="J821" i="3" s="1"/>
  <c r="J822" i="3" a="1"/>
  <c r="J822" i="3" s="1"/>
  <c r="J823" i="3" a="1"/>
  <c r="J823" i="3" s="1"/>
  <c r="J824" i="3" a="1"/>
  <c r="J824" i="3" s="1"/>
  <c r="J825" i="3" a="1"/>
  <c r="J825" i="3" s="1"/>
  <c r="J826" i="3" a="1"/>
  <c r="J826" i="3" s="1"/>
  <c r="J827" i="3" a="1"/>
  <c r="J827" i="3" s="1"/>
  <c r="J828" i="3" a="1"/>
  <c r="J828" i="3" s="1"/>
  <c r="J829" i="3" a="1"/>
  <c r="J829" i="3" s="1"/>
  <c r="J830" i="3" a="1"/>
  <c r="J830" i="3" s="1"/>
  <c r="J831" i="3" a="1"/>
  <c r="J831" i="3" s="1"/>
  <c r="J832" i="3" a="1"/>
  <c r="J832" i="3" s="1"/>
  <c r="J833" i="3" a="1"/>
  <c r="J833" i="3" s="1"/>
  <c r="J834" i="3" a="1"/>
  <c r="J834" i="3" s="1"/>
  <c r="J835" i="3" a="1"/>
  <c r="J835" i="3" s="1"/>
  <c r="J836" i="3" a="1"/>
  <c r="J836" i="3" s="1"/>
  <c r="J837" i="3" a="1"/>
  <c r="J837" i="3" s="1"/>
  <c r="J838" i="3" a="1"/>
  <c r="J838" i="3" s="1"/>
  <c r="J839" i="3" a="1"/>
  <c r="J839" i="3" s="1"/>
  <c r="J840" i="3" a="1"/>
  <c r="J840" i="3" s="1"/>
  <c r="J841" i="3" a="1"/>
  <c r="J841" i="3" s="1"/>
  <c r="J842" i="3" a="1"/>
  <c r="J842" i="3" s="1"/>
  <c r="J843" i="3" a="1"/>
  <c r="J843" i="3" s="1"/>
  <c r="J844" i="3" a="1"/>
  <c r="J844" i="3" s="1"/>
  <c r="J845" i="3" a="1"/>
  <c r="J845" i="3" s="1"/>
  <c r="J846" i="3" a="1"/>
  <c r="J846" i="3" s="1"/>
  <c r="J847" i="3" a="1"/>
  <c r="J847" i="3" s="1"/>
  <c r="J848" i="3" a="1"/>
  <c r="J848" i="3" s="1"/>
  <c r="J849" i="3" a="1"/>
  <c r="J849" i="3" s="1"/>
  <c r="J850" i="3" a="1"/>
  <c r="J850" i="3" s="1"/>
  <c r="J851" i="3" a="1"/>
  <c r="J851" i="3" s="1"/>
  <c r="J852" i="3" a="1"/>
  <c r="J852" i="3" s="1"/>
  <c r="J853" i="3" a="1"/>
  <c r="J853" i="3" s="1"/>
  <c r="J854" i="3" a="1"/>
  <c r="J854" i="3" s="1"/>
  <c r="J855" i="3" a="1"/>
  <c r="J855" i="3" s="1"/>
  <c r="J856" i="3" a="1"/>
  <c r="J856" i="3" s="1"/>
  <c r="J857" i="3" a="1"/>
  <c r="J857" i="3" s="1"/>
  <c r="J858" i="3" a="1"/>
  <c r="J858" i="3" s="1"/>
  <c r="J859" i="3" a="1"/>
  <c r="J859" i="3" s="1"/>
  <c r="J860" i="3" a="1"/>
  <c r="J860" i="3" s="1"/>
  <c r="J861" i="3" a="1"/>
  <c r="J861" i="3" s="1"/>
  <c r="J862" i="3" a="1"/>
  <c r="J862" i="3" s="1"/>
  <c r="J863" i="3" a="1"/>
  <c r="J863" i="3" s="1"/>
  <c r="J864" i="3" a="1"/>
  <c r="J864" i="3" s="1"/>
  <c r="J865" i="3" a="1"/>
  <c r="J865" i="3" s="1"/>
  <c r="J866" i="3" a="1"/>
  <c r="J866" i="3" s="1"/>
  <c r="J867" i="3" a="1"/>
  <c r="J867" i="3" s="1"/>
  <c r="J868" i="3" a="1"/>
  <c r="J868" i="3" s="1"/>
  <c r="J869" i="3" a="1"/>
  <c r="J869" i="3" s="1"/>
  <c r="J870" i="3" a="1"/>
  <c r="J870" i="3" s="1"/>
  <c r="J871" i="3" a="1"/>
  <c r="J871" i="3" s="1"/>
  <c r="J872" i="3" a="1"/>
  <c r="J872" i="3" s="1"/>
  <c r="J873" i="3" a="1"/>
  <c r="J873" i="3" s="1"/>
  <c r="J874" i="3" a="1"/>
  <c r="J874" i="3" s="1"/>
  <c r="J875" i="3" a="1"/>
  <c r="J875" i="3" s="1"/>
  <c r="J876" i="3" a="1"/>
  <c r="J876" i="3" s="1"/>
  <c r="J877" i="3" a="1"/>
  <c r="J877" i="3" s="1"/>
  <c r="J878" i="3" a="1"/>
  <c r="J878" i="3" s="1"/>
  <c r="J879" i="3" a="1"/>
  <c r="J879" i="3" s="1"/>
  <c r="J880" i="3" a="1"/>
  <c r="J880" i="3" s="1"/>
  <c r="J881" i="3" a="1"/>
  <c r="J881" i="3" s="1"/>
  <c r="J882" i="3" a="1"/>
  <c r="J882" i="3" s="1"/>
  <c r="J883" i="3" a="1"/>
  <c r="J883" i="3" s="1"/>
  <c r="J884" i="3" a="1"/>
  <c r="J884" i="3" s="1"/>
  <c r="J885" i="3" a="1"/>
  <c r="J885" i="3" s="1"/>
  <c r="J886" i="3" a="1"/>
  <c r="J886" i="3" s="1"/>
  <c r="J887" i="3" a="1"/>
  <c r="J887" i="3" s="1"/>
  <c r="J888" i="3" a="1"/>
  <c r="J888" i="3" s="1"/>
  <c r="J889" i="3" a="1"/>
  <c r="J889" i="3" s="1"/>
  <c r="J890" i="3" a="1"/>
  <c r="J890" i="3" s="1"/>
  <c r="J891" i="3" a="1"/>
  <c r="J891" i="3" s="1"/>
  <c r="J892" i="3" a="1"/>
  <c r="J892" i="3" s="1"/>
  <c r="J893" i="3" a="1"/>
  <c r="J893" i="3" s="1"/>
  <c r="J894" i="3" a="1"/>
  <c r="J894" i="3" s="1"/>
  <c r="J895" i="3" a="1"/>
  <c r="J895" i="3" s="1"/>
  <c r="J896" i="3" a="1"/>
  <c r="J896" i="3" s="1"/>
  <c r="J897" i="3" a="1"/>
  <c r="J897" i="3" s="1"/>
  <c r="J898" i="3" a="1"/>
  <c r="J898" i="3" s="1"/>
  <c r="J899" i="3" a="1"/>
  <c r="J899" i="3" s="1"/>
  <c r="J900" i="3" a="1"/>
  <c r="J900" i="3" s="1"/>
  <c r="J901" i="3" a="1"/>
  <c r="J901" i="3" s="1"/>
  <c r="J902" i="3" a="1"/>
  <c r="J902" i="3" s="1"/>
  <c r="J903" i="3" a="1"/>
  <c r="J903" i="3" s="1"/>
  <c r="J904" i="3" a="1"/>
  <c r="J904" i="3" s="1"/>
  <c r="J905" i="3" a="1"/>
  <c r="J905" i="3" s="1"/>
  <c r="J906" i="3" a="1"/>
  <c r="J906" i="3" s="1"/>
  <c r="J907" i="3" a="1"/>
  <c r="J907" i="3" s="1"/>
  <c r="J908" i="3" a="1"/>
  <c r="J908" i="3" s="1"/>
  <c r="J909" i="3" a="1"/>
  <c r="J909" i="3" s="1"/>
  <c r="J910" i="3" a="1"/>
  <c r="J910" i="3" s="1"/>
  <c r="J911" i="3" a="1"/>
  <c r="J911" i="3" s="1"/>
  <c r="J912" i="3" a="1"/>
  <c r="J912" i="3" s="1"/>
  <c r="J913" i="3" a="1"/>
  <c r="J913" i="3" s="1"/>
  <c r="J914" i="3" a="1"/>
  <c r="J914" i="3" s="1"/>
  <c r="J915" i="3" a="1"/>
  <c r="J915" i="3" s="1"/>
  <c r="J916" i="3" a="1"/>
  <c r="J916" i="3" s="1"/>
  <c r="J917" i="3" a="1"/>
  <c r="J917" i="3" s="1"/>
  <c r="J918" i="3" a="1"/>
  <c r="J918" i="3" s="1"/>
  <c r="J919" i="3" a="1"/>
  <c r="J919" i="3" s="1"/>
  <c r="J920" i="3" a="1"/>
  <c r="J920" i="3" s="1"/>
  <c r="J921" i="3" a="1"/>
  <c r="J921" i="3" s="1"/>
  <c r="J922" i="3" a="1"/>
  <c r="J922" i="3" s="1"/>
  <c r="J923" i="3" a="1"/>
  <c r="J923" i="3" s="1"/>
  <c r="J924" i="3" a="1"/>
  <c r="J924" i="3" s="1"/>
  <c r="J925" i="3" a="1"/>
  <c r="J925" i="3" s="1"/>
  <c r="J926" i="3" a="1"/>
  <c r="J926" i="3" s="1"/>
  <c r="J927" i="3" a="1"/>
  <c r="J927" i="3" s="1"/>
  <c r="J928" i="3" a="1"/>
  <c r="J928" i="3" s="1"/>
  <c r="J929" i="3" a="1"/>
  <c r="J929" i="3" s="1"/>
  <c r="J930" i="3" a="1"/>
  <c r="J930" i="3" s="1"/>
  <c r="J931" i="3" a="1"/>
  <c r="J931" i="3" s="1"/>
  <c r="J932" i="3" a="1"/>
  <c r="J932" i="3" s="1"/>
  <c r="J933" i="3" a="1"/>
  <c r="J933" i="3" s="1"/>
  <c r="J934" i="3" a="1"/>
  <c r="J934" i="3" s="1"/>
  <c r="J935" i="3" a="1"/>
  <c r="J935" i="3" s="1"/>
  <c r="J936" i="3" a="1"/>
  <c r="J936" i="3" s="1"/>
  <c r="J937" i="3" a="1"/>
  <c r="J937" i="3" s="1"/>
  <c r="J938" i="3" a="1"/>
  <c r="J938" i="3" s="1"/>
  <c r="J939" i="3" a="1"/>
  <c r="J939" i="3" s="1"/>
  <c r="J940" i="3" a="1"/>
  <c r="J940" i="3" s="1"/>
  <c r="J941" i="3" a="1"/>
  <c r="J941" i="3" s="1"/>
  <c r="J942" i="3" a="1"/>
  <c r="J942" i="3" s="1"/>
  <c r="J943" i="3" a="1"/>
  <c r="J943" i="3" s="1"/>
  <c r="J944" i="3" a="1"/>
  <c r="J944" i="3" s="1"/>
  <c r="J945" i="3" a="1"/>
  <c r="J945" i="3" s="1"/>
  <c r="J946" i="3" a="1"/>
  <c r="J946" i="3" s="1"/>
  <c r="J947" i="3" a="1"/>
  <c r="J947" i="3" s="1"/>
  <c r="J948" i="3" a="1"/>
  <c r="J948" i="3" s="1"/>
  <c r="J949" i="3" a="1"/>
  <c r="J949" i="3" s="1"/>
  <c r="J950" i="3" a="1"/>
  <c r="J950" i="3" s="1"/>
  <c r="J951" i="3" a="1"/>
  <c r="J951" i="3" s="1"/>
  <c r="J952" i="3" a="1"/>
  <c r="J952" i="3" s="1"/>
  <c r="J953" i="3" a="1"/>
  <c r="J953" i="3" s="1"/>
  <c r="J954" i="3" a="1"/>
  <c r="J954" i="3" s="1"/>
  <c r="J955" i="3" a="1"/>
  <c r="J955" i="3" s="1"/>
  <c r="J956" i="3" a="1"/>
  <c r="J956" i="3" s="1"/>
  <c r="J957" i="3" a="1"/>
  <c r="J957" i="3" s="1"/>
  <c r="J958" i="3" a="1"/>
  <c r="J958" i="3" s="1"/>
  <c r="J959" i="3" a="1"/>
  <c r="J959" i="3" s="1"/>
  <c r="J960" i="3" a="1"/>
  <c r="J960" i="3" s="1"/>
  <c r="J961" i="3" a="1"/>
  <c r="J961" i="3" s="1"/>
  <c r="J962" i="3" a="1"/>
  <c r="J962" i="3" s="1"/>
  <c r="J963" i="3" a="1"/>
  <c r="J963" i="3" s="1"/>
  <c r="J964" i="3" a="1"/>
  <c r="J964" i="3" s="1"/>
  <c r="J965" i="3" a="1"/>
  <c r="J965" i="3" s="1"/>
  <c r="J966" i="3" a="1"/>
  <c r="J966" i="3" s="1"/>
  <c r="J967" i="3" a="1"/>
  <c r="J967" i="3" s="1"/>
  <c r="J968" i="3" a="1"/>
  <c r="J968" i="3" s="1"/>
  <c r="J969" i="3" a="1"/>
  <c r="J969" i="3" s="1"/>
  <c r="J970" i="3" a="1"/>
  <c r="J970" i="3" s="1"/>
  <c r="J971" i="3" a="1"/>
  <c r="J971" i="3" s="1"/>
  <c r="J972" i="3" a="1"/>
  <c r="J972" i="3" s="1"/>
  <c r="J973" i="3" a="1"/>
  <c r="J973" i="3" s="1"/>
  <c r="J974" i="3" a="1"/>
  <c r="J974" i="3" s="1"/>
  <c r="J975" i="3" a="1"/>
  <c r="J975" i="3" s="1"/>
  <c r="J976" i="3" a="1"/>
  <c r="J976" i="3" s="1"/>
  <c r="J977" i="3" a="1"/>
  <c r="J977" i="3" s="1"/>
  <c r="J978" i="3" a="1"/>
  <c r="J978" i="3" s="1"/>
  <c r="J979" i="3" a="1"/>
  <c r="J979" i="3" s="1"/>
  <c r="J980" i="3" a="1"/>
  <c r="J980" i="3" s="1"/>
  <c r="J981" i="3" a="1"/>
  <c r="J981" i="3" s="1"/>
  <c r="J982" i="3" a="1"/>
  <c r="J982" i="3" s="1"/>
  <c r="J983" i="3" a="1"/>
  <c r="J983" i="3" s="1"/>
  <c r="J984" i="3" a="1"/>
  <c r="J984" i="3" s="1"/>
  <c r="J985" i="3" a="1"/>
  <c r="J985" i="3" s="1"/>
  <c r="J986" i="3" a="1"/>
  <c r="J986" i="3" s="1"/>
  <c r="J987" i="3" a="1"/>
  <c r="J987" i="3" s="1"/>
  <c r="J988" i="3" a="1"/>
  <c r="J988" i="3" s="1"/>
  <c r="J989" i="3" a="1"/>
  <c r="J989" i="3" s="1"/>
  <c r="J990" i="3" a="1"/>
  <c r="J990" i="3" s="1"/>
  <c r="J991" i="3" a="1"/>
  <c r="J991" i="3" s="1"/>
  <c r="J992" i="3" a="1"/>
  <c r="J992" i="3" s="1"/>
  <c r="J993" i="3" a="1"/>
  <c r="J993" i="3" s="1"/>
  <c r="J994" i="3" a="1"/>
  <c r="J994" i="3" s="1"/>
  <c r="J995" i="3" a="1"/>
  <c r="J995" i="3" s="1"/>
  <c r="J996" i="3" a="1"/>
  <c r="J996" i="3" s="1"/>
  <c r="J997" i="3" a="1"/>
  <c r="J997" i="3" s="1"/>
  <c r="J998" i="3" a="1"/>
  <c r="J998" i="3" s="1"/>
  <c r="J999" i="3" a="1"/>
  <c r="J999" i="3" s="1"/>
  <c r="J1000" i="3" a="1"/>
  <c r="J1000" i="3" s="1"/>
  <c r="J1001" i="3" a="1"/>
  <c r="J1001" i="3" s="1"/>
  <c r="J1002" i="3" a="1"/>
  <c r="J1002" i="3" s="1"/>
  <c r="J1003" i="3" a="1"/>
  <c r="J1003" i="3" s="1"/>
  <c r="J1004" i="3" a="1"/>
  <c r="J1004" i="3" s="1"/>
  <c r="J1005" i="3" a="1"/>
  <c r="J1005" i="3" s="1"/>
  <c r="J1006" i="3" a="1"/>
  <c r="J1006" i="3" s="1"/>
  <c r="J1007" i="3" a="1"/>
  <c r="J1007" i="3" s="1"/>
  <c r="J1008" i="3" a="1"/>
  <c r="J1008" i="3" s="1"/>
  <c r="J1009" i="3" a="1"/>
  <c r="J1009" i="3" s="1"/>
  <c r="J1010" i="3" a="1"/>
  <c r="J1010" i="3" s="1"/>
  <c r="J1011" i="3" a="1"/>
  <c r="J1011" i="3" s="1"/>
  <c r="J1012" i="3" a="1"/>
  <c r="J1012" i="3" s="1"/>
  <c r="J1013" i="3" a="1"/>
  <c r="J1013" i="3" s="1"/>
  <c r="J1014" i="3" a="1"/>
  <c r="J1014" i="3" s="1"/>
  <c r="J1015" i="3" a="1"/>
  <c r="J1015" i="3" s="1"/>
  <c r="J1016" i="3" a="1"/>
  <c r="J1016" i="3" s="1"/>
  <c r="J1017" i="3" a="1"/>
  <c r="J1017" i="3" s="1"/>
  <c r="J1018" i="3" a="1"/>
  <c r="J1018" i="3" s="1"/>
  <c r="J1019" i="3" a="1"/>
  <c r="J1019" i="3" s="1"/>
  <c r="J1020" i="3" a="1"/>
  <c r="J1020" i="3" s="1"/>
  <c r="J1021" i="3" a="1"/>
  <c r="J1021" i="3" s="1"/>
  <c r="J1022" i="3" a="1"/>
  <c r="J1022" i="3" s="1"/>
  <c r="J1023" i="3" a="1"/>
  <c r="J1023" i="3" s="1"/>
  <c r="J1024" i="3" a="1"/>
  <c r="J1024" i="3" s="1"/>
  <c r="J1025" i="3" a="1"/>
  <c r="J1025" i="3" s="1"/>
  <c r="J1026" i="3" a="1"/>
  <c r="J1026" i="3" s="1"/>
  <c r="J1027" i="3" a="1"/>
  <c r="J1027" i="3" s="1"/>
  <c r="J1028" i="3" a="1"/>
  <c r="J1028" i="3" s="1"/>
  <c r="J1029" i="3" a="1"/>
  <c r="J1029" i="3" s="1"/>
  <c r="J1030" i="3" a="1"/>
  <c r="J1030" i="3" s="1"/>
  <c r="J1031" i="3" a="1"/>
  <c r="J1031" i="3" s="1"/>
  <c r="J1032" i="3" a="1"/>
  <c r="J1032" i="3" s="1"/>
  <c r="J1033" i="3" a="1"/>
  <c r="J1033" i="3" s="1"/>
  <c r="J1034" i="3" a="1"/>
  <c r="J1034" i="3" s="1"/>
  <c r="J1035" i="3" a="1"/>
  <c r="J1035" i="3" s="1"/>
  <c r="J1036" i="3" a="1"/>
  <c r="J1036" i="3" s="1"/>
  <c r="J1037" i="3" a="1"/>
  <c r="J1037" i="3" s="1"/>
  <c r="J1038" i="3" a="1"/>
  <c r="J1038" i="3" s="1"/>
  <c r="J1039" i="3" a="1"/>
  <c r="J1039" i="3" s="1"/>
  <c r="J1040" i="3" a="1"/>
  <c r="J1040" i="3" s="1"/>
  <c r="J1041" i="3" a="1"/>
  <c r="J1041" i="3" s="1"/>
  <c r="J1042" i="3" a="1"/>
  <c r="J1042" i="3" s="1"/>
  <c r="J1043" i="3" a="1"/>
  <c r="J1043" i="3" s="1"/>
  <c r="J1044" i="3" a="1"/>
  <c r="J1044" i="3" s="1"/>
  <c r="J1045" i="3" a="1"/>
  <c r="J1045" i="3" s="1"/>
  <c r="J1046" i="3" a="1"/>
  <c r="J1046" i="3" s="1"/>
  <c r="J1047" i="3" a="1"/>
  <c r="J1047" i="3" s="1"/>
  <c r="J1048" i="3" a="1"/>
  <c r="J1048" i="3" s="1"/>
  <c r="J1049" i="3" a="1"/>
  <c r="J1049" i="3" s="1"/>
  <c r="J1050" i="3" a="1"/>
  <c r="J1050" i="3" s="1"/>
  <c r="J1051" i="3" a="1"/>
  <c r="J1051" i="3" s="1"/>
  <c r="J1052" i="3" a="1"/>
  <c r="J1052" i="3" s="1"/>
  <c r="J1053" i="3" a="1"/>
  <c r="J1053" i="3" s="1"/>
  <c r="J1054" i="3" a="1"/>
  <c r="J1054" i="3" s="1"/>
  <c r="J1055" i="3" a="1"/>
  <c r="J1055" i="3" s="1"/>
  <c r="J1056" i="3" a="1"/>
  <c r="J1056" i="3" s="1"/>
  <c r="J1057" i="3" a="1"/>
  <c r="J1057" i="3" s="1"/>
  <c r="J1058" i="3" a="1"/>
  <c r="J1058" i="3" s="1"/>
  <c r="J1059" i="3" a="1"/>
  <c r="J1059" i="3" s="1"/>
  <c r="J1060" i="3" a="1"/>
  <c r="J1060" i="3" s="1"/>
  <c r="J1061" i="3" a="1"/>
  <c r="J1061" i="3" s="1"/>
  <c r="J1062" i="3" a="1"/>
  <c r="J1062" i="3" s="1"/>
  <c r="J1063" i="3" a="1"/>
  <c r="J1063" i="3" s="1"/>
  <c r="J1064" i="3" a="1"/>
  <c r="J1064" i="3" s="1"/>
  <c r="J1065" i="3" a="1"/>
  <c r="J1065" i="3" s="1"/>
  <c r="J1066" i="3" a="1"/>
  <c r="J1066" i="3" s="1"/>
  <c r="J1067" i="3" a="1"/>
  <c r="J1067" i="3" s="1"/>
  <c r="J1068" i="3" a="1"/>
  <c r="J1068" i="3" s="1"/>
  <c r="J1069" i="3" a="1"/>
  <c r="J1069" i="3" s="1"/>
  <c r="J1070" i="3" a="1"/>
  <c r="J1070" i="3" s="1"/>
  <c r="J1071" i="3" a="1"/>
  <c r="J1071" i="3" s="1"/>
  <c r="J1072" i="3" a="1"/>
  <c r="J1072" i="3" s="1"/>
  <c r="J1073" i="3" a="1"/>
  <c r="J1073" i="3" s="1"/>
  <c r="J1074" i="3" a="1"/>
  <c r="J1074" i="3" s="1"/>
  <c r="J1075" i="3" a="1"/>
  <c r="J1075" i="3" s="1"/>
  <c r="J1076" i="3" a="1"/>
  <c r="J1076" i="3" s="1"/>
  <c r="J1077" i="3" a="1"/>
  <c r="J1077" i="3" s="1"/>
  <c r="J1078" i="3" a="1"/>
  <c r="J1078" i="3" s="1"/>
  <c r="J1079" i="3" a="1"/>
  <c r="J1079" i="3" s="1"/>
  <c r="J1080" i="3" a="1"/>
  <c r="J1080" i="3" s="1"/>
  <c r="J1081" i="3" a="1"/>
  <c r="J1081" i="3" s="1"/>
  <c r="J1082" i="3" a="1"/>
  <c r="J1082" i="3" s="1"/>
  <c r="J1083" i="3" a="1"/>
  <c r="J1083" i="3" s="1"/>
  <c r="J1084" i="3" a="1"/>
  <c r="J1084" i="3" s="1"/>
  <c r="J1085" i="3" a="1"/>
  <c r="J1085" i="3" s="1"/>
  <c r="J1086" i="3" a="1"/>
  <c r="J1086" i="3" s="1"/>
  <c r="J1087" i="3" a="1"/>
  <c r="J1087" i="3" s="1"/>
  <c r="J1088" i="3" a="1"/>
  <c r="J1088" i="3" s="1"/>
  <c r="J1089" i="3" a="1"/>
  <c r="J1089" i="3" s="1"/>
  <c r="J1090" i="3" a="1"/>
  <c r="J1090" i="3" s="1"/>
  <c r="J1091" i="3" a="1"/>
  <c r="J1091" i="3" s="1"/>
  <c r="J1092" i="3" a="1"/>
  <c r="J1092" i="3" s="1"/>
  <c r="J1093" i="3" a="1"/>
  <c r="J1093" i="3" s="1"/>
  <c r="J1094" i="3" a="1"/>
  <c r="J1094" i="3" s="1"/>
  <c r="J1095" i="3" a="1"/>
  <c r="J1095" i="3" s="1"/>
  <c r="J1096" i="3" a="1"/>
  <c r="J1096" i="3" s="1"/>
  <c r="J1097" i="3" a="1"/>
  <c r="J1097" i="3" s="1"/>
  <c r="J1098" i="3" a="1"/>
  <c r="J1098" i="3" s="1"/>
  <c r="J1099" i="3" a="1"/>
  <c r="J1099" i="3" s="1"/>
  <c r="J1100" i="3" a="1"/>
  <c r="J1100" i="3" s="1"/>
  <c r="J1101" i="3" a="1"/>
  <c r="J1101" i="3" s="1"/>
  <c r="J1102" i="3" a="1"/>
  <c r="J1102" i="3" s="1"/>
  <c r="J1103" i="3" a="1"/>
  <c r="J1103" i="3" s="1"/>
  <c r="J1104" i="3" a="1"/>
  <c r="J1104" i="3" s="1"/>
  <c r="J1105" i="3" a="1"/>
  <c r="J1105" i="3" s="1"/>
  <c r="J1106" i="3" a="1"/>
  <c r="J1106" i="3" s="1"/>
  <c r="J1107" i="3" a="1"/>
  <c r="J1107" i="3" s="1"/>
  <c r="J1108" i="3" a="1"/>
  <c r="J1108" i="3" s="1"/>
  <c r="J1109" i="3" a="1"/>
  <c r="J1109" i="3" s="1"/>
  <c r="J1110" i="3" a="1"/>
  <c r="J1110" i="3" s="1"/>
  <c r="J1111" i="3" a="1"/>
  <c r="J1111" i="3" s="1"/>
  <c r="J1112" i="3" a="1"/>
  <c r="J1112" i="3" s="1"/>
  <c r="J1113" i="3" a="1"/>
  <c r="J1113" i="3" s="1"/>
  <c r="J1114" i="3" a="1"/>
  <c r="J1114" i="3" s="1"/>
  <c r="J1115" i="3" a="1"/>
  <c r="J1115" i="3" s="1"/>
  <c r="J1116" i="3" a="1"/>
  <c r="J1116" i="3" s="1"/>
  <c r="J1117" i="3" a="1"/>
  <c r="J1117" i="3" s="1"/>
  <c r="J1118" i="3" a="1"/>
  <c r="J1118" i="3" s="1"/>
  <c r="J1119" i="3" a="1"/>
  <c r="J1119" i="3" s="1"/>
  <c r="J1120" i="3" a="1"/>
  <c r="J1120" i="3" s="1"/>
  <c r="J1121" i="3" a="1"/>
  <c r="J1121" i="3" s="1"/>
  <c r="J1122" i="3" a="1"/>
  <c r="J1122" i="3" s="1"/>
  <c r="J1123" i="3" a="1"/>
  <c r="J1123" i="3" s="1"/>
  <c r="J1124" i="3" a="1"/>
  <c r="J1124" i="3" s="1"/>
  <c r="J1125" i="3" a="1"/>
  <c r="J1125" i="3" s="1"/>
  <c r="J1126" i="3" a="1"/>
  <c r="J1126" i="3" s="1"/>
  <c r="J1127" i="3" a="1"/>
  <c r="J1127" i="3" s="1"/>
  <c r="J1128" i="3" a="1"/>
  <c r="J1128" i="3" s="1"/>
  <c r="J1129" i="3" a="1"/>
  <c r="J1129" i="3" s="1"/>
  <c r="J1130" i="3" a="1"/>
  <c r="J1130" i="3" s="1"/>
  <c r="J1131" i="3" a="1"/>
  <c r="J1131" i="3" s="1"/>
  <c r="J1132" i="3" a="1"/>
  <c r="J1132" i="3" s="1"/>
  <c r="J1133" i="3" a="1"/>
  <c r="J1133" i="3" s="1"/>
  <c r="J1134" i="3" a="1"/>
  <c r="J1134" i="3" s="1"/>
  <c r="J1135" i="3" a="1"/>
  <c r="J1135" i="3" s="1"/>
  <c r="J1136" i="3" a="1"/>
  <c r="J1136" i="3" s="1"/>
  <c r="J1137" i="3" a="1"/>
  <c r="J1137" i="3" s="1"/>
  <c r="J1138" i="3" a="1"/>
  <c r="J1138" i="3" s="1"/>
  <c r="J1139" i="3" a="1"/>
  <c r="J1139" i="3" s="1"/>
  <c r="J1140" i="3" a="1"/>
  <c r="J1140" i="3" s="1"/>
  <c r="J1141" i="3" a="1"/>
  <c r="J1141" i="3" s="1"/>
  <c r="J1142" i="3" a="1"/>
  <c r="J1142" i="3" s="1"/>
  <c r="J1143" i="3" a="1"/>
  <c r="J1143" i="3" s="1"/>
  <c r="J1144" i="3" a="1"/>
  <c r="J1144" i="3" s="1"/>
  <c r="J1145" i="3" a="1"/>
  <c r="J1145" i="3" s="1"/>
  <c r="J1146" i="3" a="1"/>
  <c r="J1146" i="3" s="1"/>
  <c r="J1147" i="3" a="1"/>
  <c r="J1147" i="3" s="1"/>
  <c r="J1148" i="3" a="1"/>
  <c r="J1148" i="3" s="1"/>
  <c r="J1149" i="3" a="1"/>
  <c r="J1149" i="3" s="1"/>
  <c r="J1150" i="3" a="1"/>
  <c r="J1150" i="3" s="1"/>
  <c r="J1151" i="3" a="1"/>
  <c r="J1151" i="3" s="1"/>
  <c r="J1152" i="3" a="1"/>
  <c r="J1152" i="3" s="1"/>
  <c r="J1153" i="3" a="1"/>
  <c r="J1153" i="3" s="1"/>
  <c r="J1154" i="3" a="1"/>
  <c r="J1154" i="3" s="1"/>
  <c r="J1155" i="3" a="1"/>
  <c r="J1155" i="3" s="1"/>
  <c r="J1156" i="3" a="1"/>
  <c r="J1156" i="3" s="1"/>
  <c r="J1157" i="3" a="1"/>
  <c r="J1157" i="3" s="1"/>
  <c r="J1158" i="3" a="1"/>
  <c r="J1158" i="3" s="1"/>
  <c r="J1159" i="3" a="1"/>
  <c r="J1159" i="3" s="1"/>
  <c r="J1160" i="3" a="1"/>
  <c r="J1160" i="3" s="1"/>
  <c r="J1161" i="3" a="1"/>
  <c r="J1161" i="3" s="1"/>
  <c r="J1162" i="3" a="1"/>
  <c r="J1162" i="3" s="1"/>
  <c r="J1163" i="3" a="1"/>
  <c r="J1163" i="3" s="1"/>
  <c r="J1164" i="3" a="1"/>
  <c r="J1164" i="3" s="1"/>
  <c r="J1165" i="3" a="1"/>
  <c r="J1165" i="3" s="1"/>
  <c r="J1166" i="3" a="1"/>
  <c r="J1166" i="3" s="1"/>
  <c r="J1167" i="3" a="1"/>
  <c r="J1167" i="3" s="1"/>
  <c r="J1168" i="3" a="1"/>
  <c r="J1168" i="3" s="1"/>
  <c r="J1169" i="3" a="1"/>
  <c r="J1169" i="3" s="1"/>
  <c r="J1170" i="3" a="1"/>
  <c r="J1170" i="3" s="1"/>
  <c r="J1171" i="3" a="1"/>
  <c r="J1171" i="3" s="1"/>
  <c r="J1172" i="3" a="1"/>
  <c r="J1172" i="3" s="1"/>
  <c r="J1173" i="3" a="1"/>
  <c r="J1173" i="3" s="1"/>
  <c r="J1174" i="3" a="1"/>
  <c r="J1174" i="3" s="1"/>
  <c r="J1175" i="3" a="1"/>
  <c r="J1175" i="3" s="1"/>
  <c r="J1176" i="3" a="1"/>
  <c r="J1176" i="3" s="1"/>
  <c r="J1177" i="3" a="1"/>
  <c r="J1177" i="3" s="1"/>
  <c r="J1178" i="3" a="1"/>
  <c r="J1178" i="3" s="1"/>
  <c r="J1179" i="3" a="1"/>
  <c r="J1179" i="3" s="1"/>
  <c r="J1180" i="3" a="1"/>
  <c r="J1180" i="3" s="1"/>
  <c r="J1181" i="3" a="1"/>
  <c r="J1181" i="3" s="1"/>
  <c r="J1182" i="3" a="1"/>
  <c r="J1182" i="3" s="1"/>
  <c r="J1183" i="3" a="1"/>
  <c r="J1183" i="3" s="1"/>
  <c r="J1184" i="3" a="1"/>
  <c r="J1184" i="3" s="1"/>
  <c r="J1185" i="3" a="1"/>
  <c r="J1185" i="3" s="1"/>
  <c r="J1186" i="3" a="1"/>
  <c r="J1186" i="3" s="1"/>
  <c r="J1187" i="3" a="1"/>
  <c r="J1187" i="3" s="1"/>
  <c r="J1188" i="3" a="1"/>
  <c r="J1188" i="3" s="1"/>
  <c r="J1189" i="3" a="1"/>
  <c r="J1189" i="3" s="1"/>
  <c r="J1190" i="3" a="1"/>
  <c r="J1190" i="3" s="1"/>
  <c r="J1191" i="3" a="1"/>
  <c r="J1191" i="3" s="1"/>
  <c r="J1192" i="3" a="1"/>
  <c r="J1192" i="3" s="1"/>
  <c r="J1193" i="3" a="1"/>
  <c r="J1193" i="3" s="1"/>
  <c r="J1194" i="3" a="1"/>
  <c r="J1194" i="3" s="1"/>
  <c r="J1195" i="3" a="1"/>
  <c r="J1195" i="3" s="1"/>
  <c r="J1196" i="3" a="1"/>
  <c r="J1196" i="3" s="1"/>
  <c r="J1197" i="3" a="1"/>
  <c r="J1197" i="3" s="1"/>
  <c r="J1198" i="3" a="1"/>
  <c r="J1198" i="3" s="1"/>
  <c r="J1199" i="3" a="1"/>
  <c r="J1199" i="3" s="1"/>
  <c r="J1200" i="3" a="1"/>
  <c r="J1200" i="3" s="1"/>
  <c r="J1201" i="3" a="1"/>
  <c r="J1201" i="3" s="1"/>
  <c r="J1202" i="3" a="1"/>
  <c r="J1202" i="3" s="1"/>
  <c r="J1203" i="3" a="1"/>
  <c r="J1203" i="3" s="1"/>
  <c r="J1204" i="3" a="1"/>
  <c r="J1204" i="3" s="1"/>
  <c r="J1205" i="3" a="1"/>
  <c r="J1205" i="3" s="1"/>
  <c r="J1206" i="3" a="1"/>
  <c r="J1206" i="3" s="1"/>
  <c r="J1207" i="3" a="1"/>
  <c r="J1207" i="3" s="1"/>
  <c r="J1208" i="3" a="1"/>
  <c r="J1208" i="3" s="1"/>
  <c r="J1209" i="3" a="1"/>
  <c r="J1209" i="3" s="1"/>
  <c r="J1210" i="3" a="1"/>
  <c r="J1210" i="3" s="1"/>
  <c r="J1211" i="3" a="1"/>
  <c r="J1211" i="3" s="1"/>
  <c r="J1212" i="3" a="1"/>
  <c r="J1212" i="3" s="1"/>
  <c r="J1213" i="3" a="1"/>
  <c r="J1213" i="3" s="1"/>
  <c r="J1214" i="3" a="1"/>
  <c r="J1214" i="3" s="1"/>
  <c r="J1215" i="3" a="1"/>
  <c r="J1215" i="3" s="1"/>
  <c r="J1216" i="3" a="1"/>
  <c r="J1216" i="3" s="1"/>
  <c r="J1217" i="3" a="1"/>
  <c r="J1217" i="3" s="1"/>
  <c r="J1218" i="3" a="1"/>
  <c r="J1218" i="3" s="1"/>
  <c r="J1219" i="3" a="1"/>
  <c r="J1219" i="3" s="1"/>
  <c r="J1220" i="3" a="1"/>
  <c r="J1220" i="3" s="1"/>
  <c r="J1221" i="3" a="1"/>
  <c r="J1221" i="3" s="1"/>
  <c r="J1222" i="3" a="1"/>
  <c r="J1222" i="3" s="1"/>
  <c r="J1223" i="3" a="1"/>
  <c r="J1223" i="3" s="1"/>
  <c r="J1224" i="3" a="1"/>
  <c r="J1224" i="3" s="1"/>
  <c r="J1225" i="3" a="1"/>
  <c r="J1225" i="3" s="1"/>
  <c r="J1226" i="3" a="1"/>
  <c r="J1226" i="3" s="1"/>
  <c r="J1227" i="3" a="1"/>
  <c r="J1227" i="3" s="1"/>
  <c r="J1228" i="3" a="1"/>
  <c r="J1228" i="3" s="1"/>
  <c r="J1229" i="3" a="1"/>
  <c r="J1229" i="3" s="1"/>
  <c r="J1230" i="3" a="1"/>
  <c r="J1230" i="3" s="1"/>
  <c r="J1231" i="3" a="1"/>
  <c r="J1231" i="3" s="1"/>
  <c r="J1232" i="3" a="1"/>
  <c r="J1232" i="3" s="1"/>
  <c r="J1233" i="3" a="1"/>
  <c r="J1233" i="3" s="1"/>
  <c r="J1234" i="3" a="1"/>
  <c r="J1234" i="3" s="1"/>
  <c r="J1235" i="3" a="1"/>
  <c r="J1235" i="3" s="1"/>
  <c r="J1236" i="3" a="1"/>
  <c r="J1236" i="3" s="1"/>
  <c r="J1237" i="3" a="1"/>
  <c r="J1237" i="3" s="1"/>
  <c r="J1238" i="3" a="1"/>
  <c r="J1238" i="3" s="1"/>
  <c r="J1239" i="3" a="1"/>
  <c r="J1239" i="3" s="1"/>
  <c r="J1240" i="3" a="1"/>
  <c r="J1240" i="3" s="1"/>
  <c r="J1241" i="3" a="1"/>
  <c r="J1241" i="3" s="1"/>
  <c r="J1242" i="3" a="1"/>
  <c r="J1242" i="3" s="1"/>
  <c r="J1243" i="3" a="1"/>
  <c r="J1243" i="3" s="1"/>
  <c r="J1244" i="3" a="1"/>
  <c r="J1244" i="3" s="1"/>
  <c r="J1245" i="3" a="1"/>
  <c r="J1245" i="3" s="1"/>
  <c r="J1246" i="3" a="1"/>
  <c r="J1246" i="3" s="1"/>
  <c r="J1247" i="3" a="1"/>
  <c r="J1247" i="3" s="1"/>
  <c r="J1248" i="3" a="1"/>
  <c r="J1248" i="3" s="1"/>
  <c r="J1249" i="3" a="1"/>
  <c r="J1249" i="3" s="1"/>
  <c r="J1250" i="3" a="1"/>
  <c r="J1250" i="3" s="1"/>
  <c r="J1251" i="3" a="1"/>
  <c r="J1251" i="3" s="1"/>
  <c r="J1252" i="3" a="1"/>
  <c r="J1252" i="3" s="1"/>
  <c r="J1253" i="3" a="1"/>
  <c r="J1253" i="3" s="1"/>
  <c r="J1254" i="3" a="1"/>
  <c r="J1254" i="3" s="1"/>
  <c r="J1255" i="3" a="1"/>
  <c r="J1255" i="3" s="1"/>
  <c r="J1256" i="3" a="1"/>
  <c r="J1256" i="3" s="1"/>
  <c r="J1257" i="3" a="1"/>
  <c r="J1257" i="3" s="1"/>
  <c r="J1258" i="3" a="1"/>
  <c r="J1258" i="3" s="1"/>
  <c r="J1259" i="3" a="1"/>
  <c r="J1259" i="3" s="1"/>
  <c r="J1260" i="3" a="1"/>
  <c r="J1260" i="3" s="1"/>
  <c r="J1261" i="3" a="1"/>
  <c r="J1261" i="3" s="1"/>
  <c r="J1262" i="3" a="1"/>
  <c r="J1262" i="3" s="1"/>
  <c r="J1263" i="3" a="1"/>
  <c r="J1263" i="3" s="1"/>
  <c r="J1264" i="3" a="1"/>
  <c r="J1264" i="3" s="1"/>
  <c r="J1265" i="3" a="1"/>
  <c r="J1265" i="3" s="1"/>
  <c r="J1266" i="3" a="1"/>
  <c r="J1266" i="3" s="1"/>
  <c r="J1267" i="3" a="1"/>
  <c r="J1267" i="3" s="1"/>
  <c r="J1268" i="3" a="1"/>
  <c r="J1268" i="3" s="1"/>
  <c r="J1269" i="3" a="1"/>
  <c r="J1269" i="3" s="1"/>
  <c r="J1270" i="3" a="1"/>
  <c r="J1270" i="3" s="1"/>
  <c r="J1271" i="3" a="1"/>
  <c r="J1271" i="3" s="1"/>
  <c r="J1272" i="3" a="1"/>
  <c r="J1272" i="3" s="1"/>
  <c r="J1273" i="3" a="1"/>
  <c r="J1273" i="3" s="1"/>
  <c r="J1274" i="3" a="1"/>
  <c r="J1274" i="3" s="1"/>
  <c r="J1275" i="3" a="1"/>
  <c r="J1275" i="3" s="1"/>
  <c r="J1276" i="3" a="1"/>
  <c r="J1276" i="3" s="1"/>
  <c r="J1277" i="3" a="1"/>
  <c r="J1277" i="3" s="1"/>
  <c r="J1278" i="3" a="1"/>
  <c r="J1278" i="3" s="1"/>
  <c r="J1279" i="3" a="1"/>
  <c r="J1279" i="3" s="1"/>
  <c r="J1280" i="3" a="1"/>
  <c r="J1280" i="3" s="1"/>
  <c r="J1281" i="3" a="1"/>
  <c r="J1281" i="3" s="1"/>
  <c r="J1282" i="3" a="1"/>
  <c r="J1282" i="3" s="1"/>
  <c r="J1283" i="3" a="1"/>
  <c r="J1283" i="3" s="1"/>
  <c r="J1284" i="3" a="1"/>
  <c r="J1284" i="3" s="1"/>
  <c r="J1285" i="3" a="1"/>
  <c r="J1285" i="3" s="1"/>
  <c r="J1286" i="3" a="1"/>
  <c r="J1286" i="3" s="1"/>
  <c r="J1287" i="3" a="1"/>
  <c r="J1287" i="3" s="1"/>
  <c r="J1288" i="3" a="1"/>
  <c r="J1288" i="3" s="1"/>
  <c r="J1289" i="3" a="1"/>
  <c r="J1289" i="3" s="1"/>
  <c r="J1290" i="3" a="1"/>
  <c r="J1290" i="3" s="1"/>
  <c r="J1291" i="3" a="1"/>
  <c r="J1291" i="3" s="1"/>
  <c r="J1292" i="3" a="1"/>
  <c r="J1292" i="3" s="1"/>
  <c r="J1293" i="3" a="1"/>
  <c r="J1293" i="3" s="1"/>
  <c r="J1294" i="3" a="1"/>
  <c r="J1294" i="3" s="1"/>
  <c r="J1295" i="3" a="1"/>
  <c r="J1295" i="3" s="1"/>
  <c r="J1296" i="3" a="1"/>
  <c r="J1296" i="3" s="1"/>
  <c r="J1297" i="3" a="1"/>
  <c r="J1297" i="3" s="1"/>
  <c r="J1298" i="3" a="1"/>
  <c r="J1298" i="3" s="1"/>
  <c r="J1299" i="3" a="1"/>
  <c r="J1299" i="3" s="1"/>
  <c r="J1300" i="3" a="1"/>
  <c r="J1300" i="3" s="1"/>
  <c r="J1301" i="3" a="1"/>
  <c r="J1301" i="3" s="1"/>
  <c r="J1302" i="3" a="1"/>
  <c r="J1302" i="3" s="1"/>
  <c r="J1303" i="3" a="1"/>
  <c r="J1303" i="3" s="1"/>
  <c r="J1304" i="3" a="1"/>
  <c r="J1304" i="3" s="1"/>
  <c r="J1305" i="3" a="1"/>
  <c r="J1305" i="3" s="1"/>
  <c r="J1306" i="3" a="1"/>
  <c r="J1306" i="3" s="1"/>
  <c r="J1307" i="3" a="1"/>
  <c r="J1307" i="3" s="1"/>
  <c r="J1308" i="3" a="1"/>
  <c r="J1308" i="3" s="1"/>
  <c r="J1309" i="3" a="1"/>
  <c r="J1309" i="3" s="1"/>
  <c r="J1310" i="3" a="1"/>
  <c r="J1310" i="3" s="1"/>
  <c r="J1311" i="3" a="1"/>
  <c r="J1311" i="3" s="1"/>
  <c r="J1312" i="3" a="1"/>
  <c r="J1312" i="3" s="1"/>
  <c r="J1313" i="3" a="1"/>
  <c r="J1313" i="3" s="1"/>
  <c r="J1314" i="3" a="1"/>
  <c r="J1314" i="3" s="1"/>
  <c r="J1315" i="3" a="1"/>
  <c r="J1315" i="3" s="1"/>
  <c r="J1316" i="3" a="1"/>
  <c r="J1316" i="3" s="1"/>
  <c r="J1317" i="3" a="1"/>
  <c r="J1317" i="3" s="1"/>
  <c r="J1318" i="3" a="1"/>
  <c r="J1318" i="3" s="1"/>
  <c r="J1319" i="3" a="1"/>
  <c r="J1319" i="3" s="1"/>
  <c r="J1320" i="3" a="1"/>
  <c r="J1320" i="3" s="1"/>
  <c r="J1321" i="3" a="1"/>
  <c r="J1321" i="3" s="1"/>
  <c r="J1322" i="3" a="1"/>
  <c r="J1322" i="3" s="1"/>
  <c r="J1323" i="3" a="1"/>
  <c r="J1323" i="3" s="1"/>
  <c r="J1324" i="3" a="1"/>
  <c r="J1324" i="3" s="1"/>
  <c r="J1325" i="3" a="1"/>
  <c r="J1325" i="3" s="1"/>
  <c r="J1326" i="3" a="1"/>
  <c r="J1326" i="3" s="1"/>
  <c r="J1327" i="3" a="1"/>
  <c r="J1327" i="3" s="1"/>
  <c r="J1328" i="3" a="1"/>
  <c r="J1328" i="3" s="1"/>
  <c r="J1329" i="3" a="1"/>
  <c r="J1329" i="3" s="1"/>
  <c r="J1330" i="3" a="1"/>
  <c r="J1330" i="3" s="1"/>
  <c r="J1331" i="3" a="1"/>
  <c r="J1331" i="3" s="1"/>
  <c r="J1332" i="3" a="1"/>
  <c r="J1332" i="3" s="1"/>
  <c r="J1333" i="3" a="1"/>
  <c r="J1333" i="3" s="1"/>
  <c r="J1334" i="3" a="1"/>
  <c r="J1334" i="3" s="1"/>
  <c r="J1335" i="3" a="1"/>
  <c r="J1335" i="3" s="1"/>
  <c r="J1336" i="3" a="1"/>
  <c r="J1336" i="3" s="1"/>
  <c r="J1337" i="3" a="1"/>
  <c r="J1337" i="3" s="1"/>
  <c r="J1338" i="3" a="1"/>
  <c r="J1338" i="3" s="1"/>
  <c r="J1339" i="3" a="1"/>
  <c r="J1339" i="3" s="1"/>
  <c r="J1340" i="3" a="1"/>
  <c r="J1340" i="3" s="1"/>
  <c r="J1341" i="3" a="1"/>
  <c r="J1341" i="3" s="1"/>
  <c r="J1342" i="3" a="1"/>
  <c r="J1342" i="3" s="1"/>
  <c r="J1343" i="3" a="1"/>
  <c r="J1343" i="3" s="1"/>
  <c r="J1344" i="3" a="1"/>
  <c r="J1344" i="3" s="1"/>
  <c r="J1345" i="3" a="1"/>
  <c r="J1345" i="3" s="1"/>
  <c r="J1346" i="3" a="1"/>
  <c r="J1346" i="3" s="1"/>
  <c r="J1347" i="3" a="1"/>
  <c r="J1347" i="3" s="1"/>
  <c r="J1348" i="3" a="1"/>
  <c r="J1348" i="3" s="1"/>
  <c r="J1349" i="3" a="1"/>
  <c r="J1349" i="3" s="1"/>
  <c r="J1350" i="3" a="1"/>
  <c r="J1350" i="3" s="1"/>
  <c r="J1351" i="3" a="1"/>
  <c r="J1351" i="3" s="1"/>
  <c r="J1352" i="3" a="1"/>
  <c r="J1352" i="3" s="1"/>
  <c r="J1353" i="3" a="1"/>
  <c r="J1353" i="3" s="1"/>
  <c r="J1354" i="3" a="1"/>
  <c r="J1354" i="3" s="1"/>
  <c r="J1355" i="3" a="1"/>
  <c r="J1355" i="3" s="1"/>
  <c r="J1356" i="3" a="1"/>
  <c r="J1356" i="3" s="1"/>
  <c r="J1357" i="3" a="1"/>
  <c r="J1357" i="3" s="1"/>
  <c r="J1358" i="3" a="1"/>
  <c r="J1358" i="3" s="1"/>
  <c r="J1359" i="3" a="1"/>
  <c r="J1359" i="3" s="1"/>
  <c r="J1360" i="3" a="1"/>
  <c r="J1360" i="3" s="1"/>
  <c r="J1361" i="3" a="1"/>
  <c r="J1361" i="3" s="1"/>
  <c r="J1362" i="3" a="1"/>
  <c r="J1362" i="3" s="1"/>
  <c r="J1363" i="3" a="1"/>
  <c r="J1363" i="3" s="1"/>
  <c r="J1364" i="3" a="1"/>
  <c r="J1364" i="3" s="1"/>
  <c r="J1365" i="3" a="1"/>
  <c r="J1365" i="3" s="1"/>
  <c r="J1366" i="3" a="1"/>
  <c r="J1366" i="3" s="1"/>
  <c r="J1367" i="3" a="1"/>
  <c r="J1367" i="3" s="1"/>
  <c r="J1368" i="3" a="1"/>
  <c r="J1368" i="3" s="1"/>
  <c r="J1369" i="3" a="1"/>
  <c r="J1369" i="3" s="1"/>
  <c r="J1370" i="3" a="1"/>
  <c r="J1370" i="3" s="1"/>
  <c r="J1371" i="3" a="1"/>
  <c r="J1371" i="3" s="1"/>
  <c r="J1372" i="3" a="1"/>
  <c r="J1372" i="3" s="1"/>
  <c r="J1373" i="3" a="1"/>
  <c r="J1373" i="3" s="1"/>
  <c r="J1374" i="3" a="1"/>
  <c r="J1374" i="3" s="1"/>
  <c r="J1375" i="3" a="1"/>
  <c r="J1375" i="3" s="1"/>
  <c r="J1376" i="3" a="1"/>
  <c r="J1376" i="3" s="1"/>
  <c r="J1377" i="3" a="1"/>
  <c r="J1377" i="3" s="1"/>
  <c r="J1378" i="3" a="1"/>
  <c r="J1378" i="3" s="1"/>
  <c r="J1379" i="3" a="1"/>
  <c r="J1379" i="3" s="1"/>
  <c r="J1380" i="3" a="1"/>
  <c r="J1380" i="3" s="1"/>
  <c r="J1381" i="3" a="1"/>
  <c r="J1381" i="3" s="1"/>
  <c r="J1382" i="3" a="1"/>
  <c r="J1382" i="3" s="1"/>
  <c r="J1383" i="3" a="1"/>
  <c r="J1383" i="3" s="1"/>
  <c r="J1384" i="3" a="1"/>
  <c r="J1384" i="3" s="1"/>
  <c r="J1385" i="3" a="1"/>
  <c r="J1385" i="3" s="1"/>
  <c r="J1386" i="3" a="1"/>
  <c r="J1386" i="3" s="1"/>
  <c r="J1387" i="3" a="1"/>
  <c r="J1387" i="3" s="1"/>
  <c r="J1388" i="3" a="1"/>
  <c r="J1388" i="3" s="1"/>
  <c r="J1389" i="3" a="1"/>
  <c r="J1389" i="3" s="1"/>
  <c r="J1390" i="3" a="1"/>
  <c r="J1390" i="3" s="1"/>
  <c r="J1391" i="3" a="1"/>
  <c r="J1391" i="3" s="1"/>
  <c r="J1392" i="3" a="1"/>
  <c r="J1392" i="3" s="1"/>
  <c r="J1393" i="3" a="1"/>
  <c r="J1393" i="3" s="1"/>
  <c r="J1394" i="3" a="1"/>
  <c r="J1394" i="3" s="1"/>
  <c r="J1395" i="3" a="1"/>
  <c r="J1395" i="3" s="1"/>
  <c r="J1396" i="3" a="1"/>
  <c r="J1396" i="3" s="1"/>
  <c r="J1397" i="3" a="1"/>
  <c r="J1397" i="3" s="1"/>
  <c r="J1398" i="3" a="1"/>
  <c r="J1398" i="3" s="1"/>
  <c r="J1399" i="3" a="1"/>
  <c r="J1399" i="3" s="1"/>
  <c r="J1400" i="3" a="1"/>
  <c r="J1400" i="3" s="1"/>
  <c r="J1401" i="3" a="1"/>
  <c r="J1401" i="3" s="1"/>
  <c r="J1402" i="3" a="1"/>
  <c r="J1402" i="3" s="1"/>
  <c r="J1403" i="3" a="1"/>
  <c r="J1403" i="3" s="1"/>
  <c r="J1404" i="3" a="1"/>
  <c r="J1404" i="3" s="1"/>
  <c r="J1405" i="3" a="1"/>
  <c r="J1405" i="3" s="1"/>
  <c r="J1406" i="3" a="1"/>
  <c r="J1406" i="3" s="1"/>
  <c r="J1407" i="3" a="1"/>
  <c r="J1407" i="3" s="1"/>
  <c r="J1408" i="3" a="1"/>
  <c r="J1408" i="3" s="1"/>
  <c r="J1409" i="3" a="1"/>
  <c r="J1409" i="3" s="1"/>
  <c r="J1410" i="3" a="1"/>
  <c r="J1410" i="3" s="1"/>
  <c r="J1411" i="3" a="1"/>
  <c r="J1411" i="3" s="1"/>
  <c r="J1412" i="3" a="1"/>
  <c r="J1412" i="3" s="1"/>
  <c r="J1413" i="3" a="1"/>
  <c r="J1413" i="3" s="1"/>
  <c r="J1414" i="3" a="1"/>
  <c r="J1414" i="3" s="1"/>
  <c r="J1415" i="3" a="1"/>
  <c r="J1415" i="3" s="1"/>
  <c r="J1416" i="3" a="1"/>
  <c r="J1416" i="3" s="1"/>
  <c r="J1417" i="3" a="1"/>
  <c r="J1417" i="3" s="1"/>
  <c r="J1418" i="3" a="1"/>
  <c r="J1418" i="3" s="1"/>
  <c r="J1419" i="3" a="1"/>
  <c r="J1419" i="3" s="1"/>
  <c r="J1420" i="3" a="1"/>
  <c r="J1420" i="3" s="1"/>
  <c r="J1421" i="3" a="1"/>
  <c r="J1421" i="3" s="1"/>
  <c r="J1422" i="3" a="1"/>
  <c r="J1422" i="3" s="1"/>
  <c r="J1423" i="3" a="1"/>
  <c r="J1423" i="3" s="1"/>
  <c r="J1424" i="3" a="1"/>
  <c r="J1424" i="3" s="1"/>
  <c r="J1425" i="3" a="1"/>
  <c r="J1425" i="3" s="1"/>
  <c r="J1426" i="3" a="1"/>
  <c r="J1426" i="3" s="1"/>
  <c r="J1427" i="3" a="1"/>
  <c r="J1427" i="3" s="1"/>
  <c r="J1428" i="3" a="1"/>
  <c r="J1428" i="3" s="1"/>
  <c r="J1429" i="3" a="1"/>
  <c r="J1429" i="3" s="1"/>
  <c r="J1430" i="3" a="1"/>
  <c r="J1430" i="3" s="1"/>
  <c r="J1431" i="3" a="1"/>
  <c r="J1431" i="3" s="1"/>
  <c r="J1432" i="3" a="1"/>
  <c r="J1432" i="3" s="1"/>
  <c r="J1433" i="3" a="1"/>
  <c r="J1433" i="3" s="1"/>
  <c r="J1434" i="3" a="1"/>
  <c r="J1434" i="3" s="1"/>
  <c r="J1435" i="3" a="1"/>
  <c r="J1435" i="3" s="1"/>
  <c r="J1436" i="3" a="1"/>
  <c r="J1436" i="3" s="1"/>
  <c r="J1437" i="3" a="1"/>
  <c r="J1437" i="3" s="1"/>
  <c r="J1438" i="3" a="1"/>
  <c r="J1438" i="3" s="1"/>
  <c r="J1439" i="3" a="1"/>
  <c r="J1439" i="3" s="1"/>
  <c r="J1440" i="3" a="1"/>
  <c r="J1440" i="3" s="1"/>
  <c r="J1441" i="3" a="1"/>
  <c r="J1441" i="3" s="1"/>
  <c r="J1442" i="3" a="1"/>
  <c r="J1442" i="3" s="1"/>
  <c r="J1443" i="3" a="1"/>
  <c r="J1443" i="3" s="1"/>
  <c r="J1444" i="3" a="1"/>
  <c r="J1444" i="3" s="1"/>
  <c r="J1445" i="3" a="1"/>
  <c r="J1445" i="3" s="1"/>
  <c r="J1446" i="3" a="1"/>
  <c r="J1446" i="3" s="1"/>
  <c r="J1447" i="3" a="1"/>
  <c r="J1447" i="3" s="1"/>
  <c r="J1448" i="3" a="1"/>
  <c r="J1448" i="3" s="1"/>
  <c r="J1449" i="3" a="1"/>
  <c r="J1449" i="3" s="1"/>
  <c r="J1450" i="3" a="1"/>
  <c r="J1450" i="3" s="1"/>
  <c r="J1451" i="3" a="1"/>
  <c r="J1451" i="3" s="1"/>
  <c r="J1452" i="3" a="1"/>
  <c r="J1452" i="3" s="1"/>
  <c r="J1453" i="3" a="1"/>
  <c r="J1453" i="3" s="1"/>
  <c r="J1454" i="3" a="1"/>
  <c r="J1454" i="3" s="1"/>
  <c r="J1455" i="3" a="1"/>
  <c r="J1455" i="3" s="1"/>
  <c r="J1456" i="3" a="1"/>
  <c r="J1456" i="3" s="1"/>
  <c r="J1457" i="3" a="1"/>
  <c r="J1457" i="3" s="1"/>
  <c r="J1458" i="3" a="1"/>
  <c r="J1458" i="3" s="1"/>
  <c r="J1459" i="3" a="1"/>
  <c r="J1459" i="3" s="1"/>
  <c r="J1460" i="3" a="1"/>
  <c r="J1460" i="3" s="1"/>
  <c r="J1461" i="3" a="1"/>
  <c r="J1461" i="3" s="1"/>
  <c r="J1462" i="3" a="1"/>
  <c r="J1462" i="3" s="1"/>
  <c r="J1463" i="3" a="1"/>
  <c r="J1463" i="3" s="1"/>
  <c r="J1464" i="3" a="1"/>
  <c r="J1464" i="3" s="1"/>
  <c r="J1465" i="3" a="1"/>
  <c r="J1465" i="3" s="1"/>
  <c r="J1466" i="3" a="1"/>
  <c r="J1466" i="3" s="1"/>
  <c r="J1467" i="3" a="1"/>
  <c r="J1467" i="3" s="1"/>
  <c r="J1468" i="3" a="1"/>
  <c r="J1468" i="3" s="1"/>
  <c r="J1469" i="3" a="1"/>
  <c r="J1469" i="3" s="1"/>
  <c r="J1470" i="3" a="1"/>
  <c r="J1470" i="3" s="1"/>
  <c r="J1471" i="3" a="1"/>
  <c r="J1471" i="3" s="1"/>
  <c r="J1472" i="3" a="1"/>
  <c r="J1472" i="3" s="1"/>
  <c r="J1473" i="3" a="1"/>
  <c r="J1473" i="3" s="1"/>
  <c r="J1474" i="3" a="1"/>
  <c r="J1474" i="3" s="1"/>
  <c r="J1475" i="3" a="1"/>
  <c r="J1475" i="3" s="1"/>
  <c r="J1476" i="3" a="1"/>
  <c r="J1476" i="3" s="1"/>
  <c r="J1477" i="3" a="1"/>
  <c r="J1477" i="3" s="1"/>
  <c r="J1478" i="3" a="1"/>
  <c r="J1478" i="3" s="1"/>
  <c r="J1479" i="3" a="1"/>
  <c r="J1479" i="3" s="1"/>
  <c r="J1480" i="3" a="1"/>
  <c r="J1480" i="3" s="1"/>
  <c r="J1481" i="3" a="1"/>
  <c r="J1481" i="3" s="1"/>
  <c r="J1482" i="3" a="1"/>
  <c r="J1482" i="3" s="1"/>
  <c r="J1483" i="3" a="1"/>
  <c r="J1483" i="3" s="1"/>
  <c r="J1484" i="3" a="1"/>
  <c r="J1484" i="3" s="1"/>
  <c r="J1485" i="3" a="1"/>
  <c r="J1485" i="3" s="1"/>
  <c r="J1486" i="3" a="1"/>
  <c r="J1486" i="3" s="1"/>
  <c r="J1487" i="3" a="1"/>
  <c r="J1487" i="3" s="1"/>
  <c r="J1488" i="3" a="1"/>
  <c r="J1488" i="3" s="1"/>
  <c r="J1489" i="3" a="1"/>
  <c r="J1489" i="3" s="1"/>
  <c r="J1490" i="3" a="1"/>
  <c r="J1490" i="3" s="1"/>
  <c r="J1491" i="3" a="1"/>
  <c r="J1491" i="3" s="1"/>
  <c r="J1492" i="3" a="1"/>
  <c r="J1492" i="3" s="1"/>
  <c r="J1493" i="3" a="1"/>
  <c r="J1493" i="3" s="1"/>
  <c r="J1494" i="3" a="1"/>
  <c r="J1494" i="3" s="1"/>
  <c r="J1495" i="3" a="1"/>
  <c r="J1495" i="3" s="1"/>
  <c r="J1496" i="3" a="1"/>
  <c r="J1496" i="3" s="1"/>
  <c r="J1497" i="3" a="1"/>
  <c r="J1497" i="3" s="1"/>
  <c r="J1498" i="3" a="1"/>
  <c r="J1498" i="3" s="1"/>
  <c r="J1499" i="3" a="1"/>
  <c r="J1499" i="3" s="1"/>
  <c r="J1500" i="3" a="1"/>
  <c r="J1500" i="3" s="1"/>
  <c r="J1501" i="3" a="1"/>
  <c r="J1501" i="3" s="1"/>
  <c r="J1502" i="3" a="1"/>
  <c r="J1502" i="3" s="1"/>
  <c r="J1503" i="3" a="1"/>
  <c r="J1503" i="3" s="1"/>
  <c r="J1504" i="3" a="1"/>
  <c r="J1504" i="3" s="1"/>
  <c r="J1505" i="3" a="1"/>
  <c r="J1505" i="3" s="1"/>
  <c r="J1506" i="3" a="1"/>
  <c r="J1506" i="3" s="1"/>
  <c r="J1507" i="3" a="1"/>
  <c r="J1507" i="3" s="1"/>
  <c r="J1508" i="3" a="1"/>
  <c r="J1508" i="3" s="1"/>
  <c r="J1509" i="3" a="1"/>
  <c r="J1509" i="3" s="1"/>
  <c r="J1510" i="3" a="1"/>
  <c r="J1510" i="3" s="1"/>
  <c r="J1511" i="3" a="1"/>
  <c r="J1511" i="3" s="1"/>
  <c r="J1512" i="3" a="1"/>
  <c r="J1512" i="3" s="1"/>
  <c r="J1513" i="3" a="1"/>
  <c r="J1513" i="3" s="1"/>
  <c r="J1514" i="3" a="1"/>
  <c r="J1514" i="3" s="1"/>
  <c r="J1515" i="3" a="1"/>
  <c r="J1515" i="3" s="1"/>
  <c r="J1516" i="3" a="1"/>
  <c r="J1516" i="3" s="1"/>
  <c r="J1517" i="3" a="1"/>
  <c r="J1517" i="3" s="1"/>
  <c r="J1518" i="3" a="1"/>
  <c r="J1518" i="3" s="1"/>
  <c r="J1519" i="3" a="1"/>
  <c r="J1519" i="3" s="1"/>
  <c r="J1520" i="3" a="1"/>
  <c r="J1520" i="3" s="1"/>
  <c r="J1521" i="3" a="1"/>
  <c r="J1521" i="3" s="1"/>
  <c r="J1522" i="3" a="1"/>
  <c r="J1522" i="3" s="1"/>
  <c r="J1523" i="3" a="1"/>
  <c r="J1523" i="3" s="1"/>
  <c r="J1524" i="3" a="1"/>
  <c r="J1524" i="3" s="1"/>
  <c r="J1525" i="3" a="1"/>
  <c r="J1525" i="3" s="1"/>
  <c r="J1526" i="3" a="1"/>
  <c r="J1526" i="3" s="1"/>
  <c r="J1527" i="3" a="1"/>
  <c r="J1527" i="3" s="1"/>
  <c r="J1528" i="3" a="1"/>
  <c r="J1528" i="3" s="1"/>
  <c r="J1529" i="3" a="1"/>
  <c r="J1529" i="3" s="1"/>
  <c r="J1530" i="3" a="1"/>
  <c r="J1530" i="3" s="1"/>
  <c r="J1531" i="3" a="1"/>
  <c r="J1531" i="3" s="1"/>
  <c r="J1532" i="3" a="1"/>
  <c r="J1532" i="3" s="1"/>
  <c r="J1533" i="3" a="1"/>
  <c r="J1533" i="3" s="1"/>
  <c r="J1534" i="3" a="1"/>
  <c r="J1534" i="3" s="1"/>
  <c r="J1535" i="3" a="1"/>
  <c r="J1535" i="3" s="1"/>
  <c r="J1536" i="3" a="1"/>
  <c r="J1536" i="3" s="1"/>
  <c r="J1537" i="3" a="1"/>
  <c r="J1537" i="3" s="1"/>
  <c r="J1538" i="3" a="1"/>
  <c r="J1538" i="3" s="1"/>
  <c r="J1539" i="3" a="1"/>
  <c r="J1539" i="3" s="1"/>
  <c r="J1540" i="3" a="1"/>
  <c r="J1540" i="3" s="1"/>
  <c r="J1541" i="3" a="1"/>
  <c r="J1541" i="3" s="1"/>
  <c r="J1542" i="3" a="1"/>
  <c r="J1542" i="3" s="1"/>
  <c r="J1543" i="3" a="1"/>
  <c r="J1543" i="3" s="1"/>
  <c r="J1544" i="3" a="1"/>
  <c r="J1544" i="3" s="1"/>
  <c r="J1545" i="3" a="1"/>
  <c r="J1545" i="3" s="1"/>
  <c r="J1546" i="3" a="1"/>
  <c r="J1546" i="3" s="1"/>
  <c r="J1547" i="3" a="1"/>
  <c r="J1547" i="3" s="1"/>
  <c r="J1548" i="3" a="1"/>
  <c r="J1548" i="3" s="1"/>
  <c r="J1549" i="3" a="1"/>
  <c r="J1549" i="3" s="1"/>
  <c r="J1550" i="3" a="1"/>
  <c r="J1550" i="3" s="1"/>
  <c r="J1551" i="3" a="1"/>
  <c r="J1551" i="3" s="1"/>
  <c r="J1552" i="3" a="1"/>
  <c r="J1552" i="3" s="1"/>
  <c r="J1553" i="3" a="1"/>
  <c r="J1553" i="3" s="1"/>
  <c r="J1554" i="3" a="1"/>
  <c r="J1554" i="3" s="1"/>
  <c r="J1555" i="3" a="1"/>
  <c r="J1555" i="3" s="1"/>
  <c r="J1556" i="3" a="1"/>
  <c r="J1556" i="3" s="1"/>
  <c r="J1557" i="3" a="1"/>
  <c r="J1557" i="3" s="1"/>
  <c r="J1558" i="3" a="1"/>
  <c r="J1558" i="3" s="1"/>
  <c r="J1559" i="3" a="1"/>
  <c r="J1559" i="3" s="1"/>
  <c r="J1560" i="3" a="1"/>
  <c r="J1560" i="3" s="1"/>
  <c r="J1561" i="3" a="1"/>
  <c r="J1561" i="3" s="1"/>
  <c r="J1562" i="3" a="1"/>
  <c r="J1562" i="3" s="1"/>
  <c r="J1563" i="3" a="1"/>
  <c r="J1563" i="3" s="1"/>
  <c r="J1564" i="3" a="1"/>
  <c r="J1564" i="3" s="1"/>
  <c r="J1565" i="3" a="1"/>
  <c r="J1565" i="3" s="1"/>
  <c r="J1566" i="3" a="1"/>
  <c r="J1566" i="3" s="1"/>
  <c r="J1567" i="3" a="1"/>
  <c r="J1567" i="3" s="1"/>
  <c r="J1568" i="3" a="1"/>
  <c r="J1568" i="3" s="1"/>
  <c r="J1569" i="3" a="1"/>
  <c r="J1569" i="3" s="1"/>
  <c r="J1570" i="3" a="1"/>
  <c r="J1570" i="3" s="1"/>
  <c r="J1571" i="3" a="1"/>
  <c r="J1571" i="3" s="1"/>
  <c r="J1572" i="3" a="1"/>
  <c r="J1572" i="3" s="1"/>
  <c r="J1573" i="3" a="1"/>
  <c r="J1573" i="3" s="1"/>
  <c r="J1574" i="3" a="1"/>
  <c r="J1574" i="3" s="1"/>
  <c r="J1575" i="3" a="1"/>
  <c r="J1575" i="3" s="1"/>
  <c r="J1576" i="3" a="1"/>
  <c r="J1576" i="3" s="1"/>
  <c r="J1577" i="3" a="1"/>
  <c r="J1577" i="3" s="1"/>
  <c r="J1578" i="3" a="1"/>
  <c r="J1578" i="3" s="1"/>
  <c r="J1579" i="3" a="1"/>
  <c r="J1579" i="3" s="1"/>
  <c r="J1580" i="3" a="1"/>
  <c r="J1580" i="3" s="1"/>
  <c r="J1581" i="3" a="1"/>
  <c r="J1581" i="3" s="1"/>
  <c r="J1582" i="3" a="1"/>
  <c r="J1582" i="3" s="1"/>
  <c r="J1583" i="3" a="1"/>
  <c r="J1583" i="3" s="1"/>
  <c r="J1584" i="3" a="1"/>
  <c r="J1584" i="3" s="1"/>
  <c r="J1585" i="3" a="1"/>
  <c r="J1585" i="3" s="1"/>
  <c r="J1586" i="3" a="1"/>
  <c r="J1586" i="3" s="1"/>
  <c r="J1587" i="3" a="1"/>
  <c r="J1587" i="3" s="1"/>
  <c r="J1588" i="3" a="1"/>
  <c r="J1588" i="3" s="1"/>
  <c r="J1589" i="3" a="1"/>
  <c r="J1589" i="3" s="1"/>
  <c r="J1590" i="3" a="1"/>
  <c r="J1590" i="3" s="1"/>
  <c r="J1591" i="3" a="1"/>
  <c r="J1591" i="3" s="1"/>
  <c r="J1592" i="3" a="1"/>
  <c r="J1592" i="3" s="1"/>
  <c r="J1593" i="3" a="1"/>
  <c r="J1593" i="3" s="1"/>
  <c r="J1594" i="3" a="1"/>
  <c r="J1594" i="3" s="1"/>
  <c r="J1595" i="3" a="1"/>
  <c r="J1595" i="3" s="1"/>
  <c r="J1596" i="3" a="1"/>
  <c r="J1596" i="3" s="1"/>
  <c r="J1597" i="3" a="1"/>
  <c r="J1597" i="3" s="1"/>
  <c r="J1598" i="3" a="1"/>
  <c r="J1598" i="3" s="1"/>
  <c r="J1599" i="3" a="1"/>
  <c r="J1599" i="3" s="1"/>
  <c r="J1600" i="3" a="1"/>
  <c r="J1600" i="3" s="1"/>
  <c r="J1601" i="3" a="1"/>
  <c r="J1601" i="3" s="1"/>
  <c r="J1602" i="3" a="1"/>
  <c r="J1602" i="3" s="1"/>
  <c r="J1603" i="3" a="1"/>
  <c r="J1603" i="3" s="1"/>
  <c r="J1604" i="3" a="1"/>
  <c r="J1604" i="3" s="1"/>
  <c r="J1605" i="3" a="1"/>
  <c r="J1605" i="3" s="1"/>
  <c r="J1606" i="3" a="1"/>
  <c r="J1606" i="3" s="1"/>
  <c r="J1607" i="3" a="1"/>
  <c r="J1607" i="3" s="1"/>
  <c r="J1608" i="3" a="1"/>
  <c r="J1608" i="3" s="1"/>
  <c r="J1609" i="3" a="1"/>
  <c r="J1609" i="3" s="1"/>
  <c r="J1610" i="3" a="1"/>
  <c r="J1610" i="3" s="1"/>
  <c r="J1611" i="3" a="1"/>
  <c r="J1611" i="3" s="1"/>
  <c r="J1612" i="3" a="1"/>
  <c r="J1612" i="3" s="1"/>
  <c r="J1613" i="3" a="1"/>
  <c r="J1613" i="3" s="1"/>
  <c r="J1614" i="3" a="1"/>
  <c r="J1614" i="3" s="1"/>
  <c r="J1615" i="3" a="1"/>
  <c r="J1615" i="3" s="1"/>
  <c r="J1616" i="3" a="1"/>
  <c r="J1616" i="3" s="1"/>
  <c r="J1617" i="3" a="1"/>
  <c r="J1617" i="3" s="1"/>
  <c r="J1618" i="3" a="1"/>
  <c r="J1618" i="3" s="1"/>
  <c r="J1619" i="3" a="1"/>
  <c r="J1619" i="3" s="1"/>
  <c r="J1620" i="3" a="1"/>
  <c r="J1620" i="3" s="1"/>
  <c r="J1621" i="3" a="1"/>
  <c r="J1621" i="3" s="1"/>
  <c r="J1622" i="3" a="1"/>
  <c r="J1622" i="3" s="1"/>
  <c r="J1623" i="3" a="1"/>
  <c r="J1623" i="3" s="1"/>
  <c r="J1624" i="3" a="1"/>
  <c r="J1624" i="3" s="1"/>
  <c r="J1625" i="3" a="1"/>
  <c r="J1625" i="3" s="1"/>
  <c r="J1626" i="3" a="1"/>
  <c r="J1626" i="3" s="1"/>
  <c r="J1627" i="3" a="1"/>
  <c r="J1627" i="3" s="1"/>
  <c r="J1628" i="3" a="1"/>
  <c r="J1628" i="3" s="1"/>
  <c r="J1629" i="3" a="1"/>
  <c r="J1629" i="3" s="1"/>
  <c r="J1630" i="3" a="1"/>
  <c r="J1630" i="3" s="1"/>
  <c r="J1631" i="3" a="1"/>
  <c r="J1631" i="3" s="1"/>
  <c r="J1632" i="3" a="1"/>
  <c r="J1632" i="3" s="1"/>
  <c r="J1633" i="3" a="1"/>
  <c r="J1633" i="3" s="1"/>
  <c r="J1634" i="3" a="1"/>
  <c r="J1634" i="3" s="1"/>
  <c r="J1635" i="3" a="1"/>
  <c r="J1635" i="3" s="1"/>
  <c r="J1636" i="3" a="1"/>
  <c r="J1636" i="3" s="1"/>
  <c r="J1637" i="3" a="1"/>
  <c r="J1637" i="3" s="1"/>
  <c r="J1638" i="3" a="1"/>
  <c r="J1638" i="3" s="1"/>
  <c r="J1639" i="3" a="1"/>
  <c r="J1639" i="3" s="1"/>
  <c r="J1640" i="3" a="1"/>
  <c r="J1640" i="3" s="1"/>
  <c r="J1641" i="3" a="1"/>
  <c r="J1641" i="3" s="1"/>
  <c r="J1642" i="3" a="1"/>
  <c r="J1642" i="3" s="1"/>
  <c r="J1643" i="3" a="1"/>
  <c r="J1643" i="3" s="1"/>
  <c r="J1644" i="3" a="1"/>
  <c r="J1644" i="3" s="1"/>
  <c r="J1645" i="3" a="1"/>
  <c r="J1645" i="3" s="1"/>
  <c r="J1646" i="3" a="1"/>
  <c r="J1646" i="3" s="1"/>
  <c r="J1647" i="3" a="1"/>
  <c r="J1647" i="3" s="1"/>
  <c r="J1648" i="3" a="1"/>
  <c r="J1648" i="3" s="1"/>
  <c r="J1649" i="3" a="1"/>
  <c r="J1649" i="3" s="1"/>
  <c r="J1650" i="3" a="1"/>
  <c r="J1650" i="3" s="1"/>
  <c r="J1651" i="3" a="1"/>
  <c r="J1651" i="3" s="1"/>
  <c r="J1652" i="3" a="1"/>
  <c r="J1652" i="3" s="1"/>
  <c r="J1653" i="3" a="1"/>
  <c r="J1653" i="3" s="1"/>
  <c r="J1654" i="3" a="1"/>
  <c r="J1654" i="3" s="1"/>
  <c r="J1655" i="3" a="1"/>
  <c r="J1655" i="3" s="1"/>
  <c r="J1656" i="3" a="1"/>
  <c r="J1656" i="3" s="1"/>
  <c r="J1657" i="3" a="1"/>
  <c r="J1657" i="3" s="1"/>
  <c r="J1658" i="3" a="1"/>
  <c r="J1658" i="3" s="1"/>
  <c r="J1659" i="3" a="1"/>
  <c r="J1659" i="3" s="1"/>
  <c r="J1660" i="3" a="1"/>
  <c r="J1660" i="3" s="1"/>
  <c r="J1661" i="3" a="1"/>
  <c r="J1661" i="3" s="1"/>
  <c r="J1662" i="3" a="1"/>
  <c r="J1662" i="3" s="1"/>
  <c r="J1663" i="3" a="1"/>
  <c r="J1663" i="3" s="1"/>
  <c r="J1664" i="3" a="1"/>
  <c r="J1664" i="3" s="1"/>
  <c r="J1665" i="3" a="1"/>
  <c r="J1665" i="3" s="1"/>
  <c r="J1666" i="3" a="1"/>
  <c r="J1666" i="3" s="1"/>
  <c r="J1667" i="3" a="1"/>
  <c r="J1667" i="3" s="1"/>
  <c r="J1668" i="3" a="1"/>
  <c r="J1668" i="3" s="1"/>
  <c r="J1669" i="3" a="1"/>
  <c r="J1669" i="3" s="1"/>
  <c r="J1670" i="3" a="1"/>
  <c r="J1670" i="3" s="1"/>
  <c r="J1671" i="3" a="1"/>
  <c r="J1671" i="3" s="1"/>
  <c r="J1672" i="3" a="1"/>
  <c r="J1672" i="3" s="1"/>
  <c r="J1673" i="3" a="1"/>
  <c r="J1673" i="3" s="1"/>
  <c r="J1674" i="3" a="1"/>
  <c r="J1674" i="3" s="1"/>
  <c r="J1675" i="3" a="1"/>
  <c r="J1675" i="3" s="1"/>
  <c r="J1676" i="3" a="1"/>
  <c r="J1676" i="3" s="1"/>
  <c r="J1677" i="3" a="1"/>
  <c r="J1677" i="3" s="1"/>
  <c r="J1678" i="3" a="1"/>
  <c r="J1678" i="3" s="1"/>
  <c r="J1679" i="3" a="1"/>
  <c r="J1679" i="3" s="1"/>
  <c r="J1680" i="3" a="1"/>
  <c r="J1680" i="3" s="1"/>
  <c r="J1681" i="3" a="1"/>
  <c r="J1681" i="3" s="1"/>
  <c r="J1682" i="3" a="1"/>
  <c r="J1682" i="3" s="1"/>
  <c r="J1683" i="3" a="1"/>
  <c r="J1683" i="3" s="1"/>
  <c r="J1684" i="3" a="1"/>
  <c r="J1684" i="3" s="1"/>
  <c r="J1685" i="3" a="1"/>
  <c r="J1685" i="3" s="1"/>
  <c r="J1686" i="3" a="1"/>
  <c r="J1686" i="3" s="1"/>
  <c r="J1687" i="3" a="1"/>
  <c r="J1687" i="3" s="1"/>
  <c r="J1688" i="3" a="1"/>
  <c r="J1688" i="3" s="1"/>
  <c r="J1689" i="3" a="1"/>
  <c r="J1689" i="3" s="1"/>
  <c r="J1690" i="3" a="1"/>
  <c r="J1690" i="3" s="1"/>
  <c r="J1691" i="3" a="1"/>
  <c r="J1691" i="3" s="1"/>
  <c r="J1692" i="3" a="1"/>
  <c r="J1692" i="3" s="1"/>
  <c r="J1693" i="3" a="1"/>
  <c r="J1693" i="3" s="1"/>
  <c r="J1694" i="3" a="1"/>
  <c r="J1694" i="3" s="1"/>
  <c r="J1695" i="3" a="1"/>
  <c r="J1695" i="3" s="1"/>
  <c r="J1696" i="3" a="1"/>
  <c r="J1696" i="3" s="1"/>
  <c r="J1697" i="3" a="1"/>
  <c r="J1697" i="3" s="1"/>
  <c r="J1698" i="3" a="1"/>
  <c r="J1698" i="3" s="1"/>
  <c r="J1699" i="3" a="1"/>
  <c r="J1699" i="3" s="1"/>
  <c r="J1700" i="3" a="1"/>
  <c r="J1700" i="3" s="1"/>
  <c r="J1701" i="3" a="1"/>
  <c r="J1701" i="3" s="1"/>
  <c r="J1702" i="3" a="1"/>
  <c r="J1702" i="3" s="1"/>
  <c r="J1703" i="3" a="1"/>
  <c r="J1703" i="3" s="1"/>
  <c r="J1704" i="3" a="1"/>
  <c r="J1704" i="3" s="1"/>
  <c r="J1705" i="3" a="1"/>
  <c r="J1705" i="3" s="1"/>
  <c r="J1706" i="3" a="1"/>
  <c r="J1706" i="3" s="1"/>
  <c r="J1707" i="3" a="1"/>
  <c r="J1707" i="3" s="1"/>
  <c r="J1708" i="3" a="1"/>
  <c r="J1708" i="3" s="1"/>
  <c r="J1709" i="3" a="1"/>
  <c r="J1709" i="3" s="1"/>
  <c r="J1710" i="3" a="1"/>
  <c r="J1710" i="3" s="1"/>
  <c r="J1711" i="3" a="1"/>
  <c r="J1711" i="3" s="1"/>
  <c r="J1712" i="3" a="1"/>
  <c r="J1712" i="3" s="1"/>
  <c r="J1713" i="3" a="1"/>
  <c r="J1713" i="3" s="1"/>
  <c r="J1714" i="3" a="1"/>
  <c r="J1714" i="3" s="1"/>
  <c r="J1715" i="3" a="1"/>
  <c r="J1715" i="3" s="1"/>
  <c r="J1716" i="3" a="1"/>
  <c r="J1716" i="3" s="1"/>
  <c r="J1717" i="3" a="1"/>
  <c r="J1717" i="3" s="1"/>
  <c r="J1718" i="3" a="1"/>
  <c r="J1718" i="3" s="1"/>
  <c r="J1719" i="3" a="1"/>
  <c r="J1719" i="3" s="1"/>
  <c r="J1720" i="3" a="1"/>
  <c r="J1720" i="3" s="1"/>
  <c r="J1721" i="3" a="1"/>
  <c r="J1721" i="3" s="1"/>
  <c r="J1722" i="3" a="1"/>
  <c r="J1722" i="3" s="1"/>
  <c r="J1723" i="3" a="1"/>
  <c r="J1723" i="3" s="1"/>
  <c r="J1724" i="3" a="1"/>
  <c r="J1724" i="3" s="1"/>
  <c r="J1725" i="3" a="1"/>
  <c r="J1725" i="3" s="1"/>
  <c r="J1726" i="3" a="1"/>
  <c r="J1726" i="3" s="1"/>
  <c r="J1727" i="3" a="1"/>
  <c r="J1727" i="3" s="1"/>
  <c r="J1728" i="3" a="1"/>
  <c r="J1728" i="3" s="1"/>
  <c r="J1729" i="3" a="1"/>
  <c r="J1729" i="3" s="1"/>
  <c r="J1730" i="3" a="1"/>
  <c r="J1730" i="3" s="1"/>
  <c r="J1731" i="3" a="1"/>
  <c r="J1731" i="3" s="1"/>
  <c r="J1732" i="3" a="1"/>
  <c r="J1732" i="3" s="1"/>
  <c r="J1733" i="3" a="1"/>
  <c r="J1733" i="3" s="1"/>
  <c r="J1734" i="3" a="1"/>
  <c r="J1734" i="3" s="1"/>
  <c r="J1735" i="3" a="1"/>
  <c r="J1735" i="3" s="1"/>
  <c r="J1736" i="3" a="1"/>
  <c r="J1736" i="3" s="1"/>
  <c r="J1737" i="3" a="1"/>
  <c r="J1737" i="3" s="1"/>
  <c r="J1738" i="3" a="1"/>
  <c r="J1738" i="3" s="1"/>
  <c r="J1739" i="3" a="1"/>
  <c r="J1739" i="3" s="1"/>
  <c r="J1740" i="3" a="1"/>
  <c r="J1740" i="3" s="1"/>
  <c r="J1741" i="3" a="1"/>
  <c r="J1741" i="3" s="1"/>
  <c r="J1742" i="3" a="1"/>
  <c r="J1742" i="3" s="1"/>
  <c r="J1743" i="3" a="1"/>
  <c r="J1743" i="3" s="1"/>
  <c r="J1744" i="3" a="1"/>
  <c r="J1744" i="3" s="1"/>
  <c r="J1745" i="3" a="1"/>
  <c r="J1745" i="3" s="1"/>
  <c r="J1746" i="3" a="1"/>
  <c r="J1746" i="3" s="1"/>
  <c r="J1747" i="3" a="1"/>
  <c r="J1747" i="3" s="1"/>
  <c r="J1748" i="3" a="1"/>
  <c r="J1748" i="3" s="1"/>
  <c r="J1749" i="3" a="1"/>
  <c r="J1749" i="3" s="1"/>
  <c r="J1750" i="3" a="1"/>
  <c r="J1750" i="3" s="1"/>
  <c r="J1751" i="3" a="1"/>
  <c r="J1751" i="3" s="1"/>
  <c r="J1752" i="3" a="1"/>
  <c r="J1752" i="3" s="1"/>
  <c r="J1753" i="3" a="1"/>
  <c r="J1753" i="3" s="1"/>
  <c r="J1754" i="3" a="1"/>
  <c r="J1754" i="3" s="1"/>
  <c r="J1755" i="3" a="1"/>
  <c r="J1755" i="3" s="1"/>
  <c r="J1756" i="3" a="1"/>
  <c r="J1756" i="3" s="1"/>
  <c r="J1757" i="3" a="1"/>
  <c r="J1757" i="3" s="1"/>
  <c r="J1758" i="3" a="1"/>
  <c r="J1758" i="3" s="1"/>
  <c r="J1759" i="3" a="1"/>
  <c r="J1759" i="3" s="1"/>
  <c r="J1760" i="3" a="1"/>
  <c r="J1760" i="3" s="1"/>
  <c r="J1761" i="3" a="1"/>
  <c r="J1761" i="3" s="1"/>
  <c r="J1762" i="3" a="1"/>
  <c r="J1762" i="3" s="1"/>
  <c r="J1763" i="3" a="1"/>
  <c r="J1763" i="3" s="1"/>
  <c r="J1764" i="3" a="1"/>
  <c r="J1764" i="3" s="1"/>
  <c r="J1765" i="3" a="1"/>
  <c r="J1765" i="3" s="1"/>
  <c r="J1766" i="3" a="1"/>
  <c r="J1766" i="3" s="1"/>
  <c r="J1767" i="3" a="1"/>
  <c r="J1767" i="3" s="1"/>
  <c r="J1768" i="3" a="1"/>
  <c r="J1768" i="3" s="1"/>
  <c r="J1769" i="3" a="1"/>
  <c r="J1769" i="3" s="1"/>
  <c r="J1770" i="3" a="1"/>
  <c r="J1770" i="3" s="1"/>
  <c r="J1771" i="3" a="1"/>
  <c r="J1771" i="3" s="1"/>
  <c r="J1772" i="3" a="1"/>
  <c r="J1772" i="3" s="1"/>
  <c r="J1773" i="3" a="1"/>
  <c r="J1773" i="3" s="1"/>
  <c r="J1774" i="3" a="1"/>
  <c r="J1774" i="3" s="1"/>
  <c r="J1775" i="3" a="1"/>
  <c r="J1775" i="3" s="1"/>
  <c r="J1776" i="3" a="1"/>
  <c r="J1776" i="3" s="1"/>
  <c r="J1777" i="3" a="1"/>
  <c r="J1777" i="3" s="1"/>
  <c r="J1778" i="3" a="1"/>
  <c r="J1778" i="3" s="1"/>
  <c r="J1779" i="3" a="1"/>
  <c r="J1779" i="3" s="1"/>
  <c r="J1780" i="3" a="1"/>
  <c r="J1780" i="3" s="1"/>
  <c r="J1781" i="3" a="1"/>
  <c r="J1781" i="3" s="1"/>
  <c r="J1782" i="3" a="1"/>
  <c r="J1782" i="3" s="1"/>
  <c r="J1783" i="3" a="1"/>
  <c r="J1783" i="3" s="1"/>
  <c r="J1784" i="3" a="1"/>
  <c r="J1784" i="3" s="1"/>
  <c r="J1785" i="3" a="1"/>
  <c r="J1785" i="3" s="1"/>
  <c r="J1786" i="3" a="1"/>
  <c r="J1786" i="3" s="1"/>
  <c r="J1787" i="3" a="1"/>
  <c r="J1787" i="3" s="1"/>
  <c r="J1788" i="3" a="1"/>
  <c r="J1788" i="3" s="1"/>
  <c r="J1789" i="3" a="1"/>
  <c r="J1789" i="3" s="1"/>
  <c r="J1790" i="3" a="1"/>
  <c r="J1790" i="3" s="1"/>
  <c r="J1791" i="3" a="1"/>
  <c r="J1791" i="3" s="1"/>
  <c r="J1792" i="3" a="1"/>
  <c r="J1792" i="3" s="1"/>
  <c r="J1793" i="3" a="1"/>
  <c r="J1793" i="3" s="1"/>
  <c r="J1794" i="3" a="1"/>
  <c r="J1794" i="3" s="1"/>
  <c r="J1795" i="3" a="1"/>
  <c r="J1795" i="3" s="1"/>
  <c r="J1796" i="3" a="1"/>
  <c r="J1796" i="3" s="1"/>
  <c r="J1797" i="3" a="1"/>
  <c r="J1797" i="3" s="1"/>
  <c r="J1798" i="3" a="1"/>
  <c r="J1798" i="3" s="1"/>
  <c r="J1799" i="3" a="1"/>
  <c r="J1799" i="3" s="1"/>
  <c r="J1800" i="3" a="1"/>
  <c r="J1800" i="3" s="1"/>
  <c r="J1801" i="3" a="1"/>
  <c r="J1801" i="3" s="1"/>
  <c r="J1802" i="3" a="1"/>
  <c r="J1802" i="3" s="1"/>
  <c r="J1803" i="3" a="1"/>
  <c r="J1803" i="3" s="1"/>
  <c r="J1804" i="3" a="1"/>
  <c r="J1804" i="3" s="1"/>
  <c r="J1805" i="3" a="1"/>
  <c r="J1805" i="3" s="1"/>
  <c r="J1806" i="3" a="1"/>
  <c r="J1806" i="3" s="1"/>
  <c r="J1807" i="3" a="1"/>
  <c r="J1807" i="3" s="1"/>
  <c r="J1808" i="3" a="1"/>
  <c r="J1808" i="3" s="1"/>
  <c r="J1809" i="3" a="1"/>
  <c r="J1809" i="3" s="1"/>
  <c r="J1810" i="3" a="1"/>
  <c r="J1810" i="3" s="1"/>
  <c r="J1811" i="3" a="1"/>
  <c r="J1811" i="3" s="1"/>
  <c r="J1812" i="3" a="1"/>
  <c r="J1812" i="3" s="1"/>
  <c r="J1813" i="3" a="1"/>
  <c r="J1813" i="3" s="1"/>
  <c r="J1814" i="3" a="1"/>
  <c r="J1814" i="3" s="1"/>
  <c r="J1815" i="3" a="1"/>
  <c r="J1815" i="3" s="1"/>
  <c r="J1816" i="3" a="1"/>
  <c r="J1816" i="3" s="1"/>
  <c r="J1817" i="3" a="1"/>
  <c r="J1817" i="3" s="1"/>
  <c r="J1818" i="3" a="1"/>
  <c r="J1818" i="3" s="1"/>
  <c r="J1819" i="3" a="1"/>
  <c r="J1819" i="3" s="1"/>
  <c r="J1820" i="3" a="1"/>
  <c r="J1820" i="3" s="1"/>
  <c r="J1821" i="3" a="1"/>
  <c r="J1821" i="3" s="1"/>
  <c r="J1822" i="3" a="1"/>
  <c r="J1822" i="3" s="1"/>
  <c r="J1823" i="3" a="1"/>
  <c r="J1823" i="3" s="1"/>
  <c r="J1824" i="3" a="1"/>
  <c r="J1824" i="3" s="1"/>
  <c r="J1825" i="3" a="1"/>
  <c r="J1825" i="3" s="1"/>
  <c r="J1826" i="3" a="1"/>
  <c r="J1826" i="3" s="1"/>
  <c r="J1827" i="3" a="1"/>
  <c r="J1827" i="3" s="1"/>
  <c r="J1828" i="3" a="1"/>
  <c r="J1828" i="3" s="1"/>
  <c r="J1829" i="3" a="1"/>
  <c r="J1829" i="3" s="1"/>
  <c r="J1830" i="3" a="1"/>
  <c r="J1830" i="3" s="1"/>
  <c r="J1831" i="3" a="1"/>
  <c r="J1831" i="3" s="1"/>
  <c r="J1832" i="3" a="1"/>
  <c r="J1832" i="3" s="1"/>
  <c r="J1833" i="3" a="1"/>
  <c r="J1833" i="3" s="1"/>
  <c r="J1834" i="3" a="1"/>
  <c r="J1834" i="3" s="1"/>
  <c r="J1835" i="3" a="1"/>
  <c r="J1835" i="3" s="1"/>
  <c r="J1836" i="3" a="1"/>
  <c r="J1836" i="3" s="1"/>
  <c r="J1837" i="3" a="1"/>
  <c r="J1837" i="3" s="1"/>
  <c r="J1838" i="3" a="1"/>
  <c r="J1838" i="3" s="1"/>
  <c r="J1839" i="3" a="1"/>
  <c r="J1839" i="3" s="1"/>
  <c r="J1840" i="3" a="1"/>
  <c r="J1840" i="3" s="1"/>
  <c r="J1841" i="3" a="1"/>
  <c r="J1841" i="3" s="1"/>
  <c r="J1842" i="3" a="1"/>
  <c r="J1842" i="3" s="1"/>
  <c r="J1843" i="3" a="1"/>
  <c r="J1843" i="3" s="1"/>
  <c r="J1844" i="3" a="1"/>
  <c r="J1844" i="3" s="1"/>
  <c r="J1845" i="3" a="1"/>
  <c r="J1845" i="3" s="1"/>
  <c r="J1846" i="3" a="1"/>
  <c r="J1846" i="3" s="1"/>
  <c r="J1847" i="3" a="1"/>
  <c r="J1847" i="3" s="1"/>
  <c r="J1848" i="3" a="1"/>
  <c r="J1848" i="3" s="1"/>
  <c r="J1849" i="3" a="1"/>
  <c r="J1849" i="3" s="1"/>
  <c r="J1850" i="3" a="1"/>
  <c r="J1850" i="3" s="1"/>
  <c r="J1851" i="3" a="1"/>
  <c r="J1851" i="3" s="1"/>
  <c r="J1852" i="3" a="1"/>
  <c r="J1852" i="3" s="1"/>
  <c r="J1853" i="3" a="1"/>
  <c r="J1853" i="3" s="1"/>
  <c r="J1854" i="3" a="1"/>
  <c r="J1854" i="3" s="1"/>
  <c r="J1855" i="3" a="1"/>
  <c r="J1855" i="3" s="1"/>
  <c r="J1856" i="3" a="1"/>
  <c r="J1856" i="3" s="1"/>
  <c r="J1857" i="3" a="1"/>
  <c r="J1857" i="3" s="1"/>
  <c r="J1858" i="3" a="1"/>
  <c r="J1858" i="3" s="1"/>
  <c r="J1859" i="3" a="1"/>
  <c r="J1859" i="3" s="1"/>
  <c r="J1860" i="3" a="1"/>
  <c r="J1860" i="3" s="1"/>
  <c r="J1861" i="3" a="1"/>
  <c r="J1861" i="3" s="1"/>
  <c r="J1862" i="3" a="1"/>
  <c r="J1862" i="3" s="1"/>
  <c r="J1863" i="3" a="1"/>
  <c r="J1863" i="3" s="1"/>
  <c r="J1864" i="3" a="1"/>
  <c r="J1864" i="3" s="1"/>
  <c r="J1865" i="3" a="1"/>
  <c r="J1865" i="3" s="1"/>
  <c r="J1866" i="3" a="1"/>
  <c r="J1866" i="3" s="1"/>
  <c r="J1867" i="3" a="1"/>
  <c r="J1867" i="3" s="1"/>
  <c r="J1868" i="3" a="1"/>
  <c r="J1868" i="3" s="1"/>
  <c r="J1869" i="3" a="1"/>
  <c r="J1869" i="3" s="1"/>
  <c r="J1870" i="3" a="1"/>
  <c r="J1870" i="3" s="1"/>
  <c r="J1871" i="3" a="1"/>
  <c r="J1871" i="3" s="1"/>
  <c r="J1872" i="3" a="1"/>
  <c r="J1872" i="3" s="1"/>
  <c r="J1873" i="3" a="1"/>
  <c r="J1873" i="3" s="1"/>
  <c r="J1874" i="3" a="1"/>
  <c r="J1874" i="3" s="1"/>
  <c r="J1875" i="3" a="1"/>
  <c r="J1875" i="3" s="1"/>
  <c r="J1876" i="3" a="1"/>
  <c r="J1876" i="3" s="1"/>
  <c r="J1877" i="3" a="1"/>
  <c r="J1877" i="3" s="1"/>
  <c r="J1878" i="3" a="1"/>
  <c r="J1878" i="3" s="1"/>
  <c r="J1879" i="3" a="1"/>
  <c r="J1879" i="3" s="1"/>
  <c r="J1880" i="3" a="1"/>
  <c r="J1880" i="3" s="1"/>
  <c r="J1881" i="3" a="1"/>
  <c r="J1881" i="3" s="1"/>
  <c r="J1882" i="3" a="1"/>
  <c r="J1882" i="3" s="1"/>
  <c r="J1883" i="3" a="1"/>
  <c r="J1883" i="3" s="1"/>
  <c r="J1884" i="3" a="1"/>
  <c r="J1884" i="3" s="1"/>
  <c r="J1885" i="3" a="1"/>
  <c r="J1885" i="3" s="1"/>
  <c r="J1886" i="3" a="1"/>
  <c r="J1886" i="3" s="1"/>
  <c r="J1887" i="3" a="1"/>
  <c r="J1887" i="3" s="1"/>
  <c r="J1888" i="3" a="1"/>
  <c r="J1888" i="3" s="1"/>
  <c r="J1889" i="3" a="1"/>
  <c r="J1889" i="3" s="1"/>
  <c r="J1890" i="3" a="1"/>
  <c r="J1890" i="3" s="1"/>
  <c r="J1891" i="3" a="1"/>
  <c r="J1891" i="3" s="1"/>
  <c r="J1892" i="3" a="1"/>
  <c r="J1892" i="3" s="1"/>
  <c r="J1893" i="3" a="1"/>
  <c r="J1893" i="3" s="1"/>
  <c r="J1894" i="3" a="1"/>
  <c r="J1894" i="3" s="1"/>
  <c r="J1895" i="3" a="1"/>
  <c r="J1895" i="3" s="1"/>
  <c r="J1896" i="3" a="1"/>
  <c r="J1896" i="3" s="1"/>
  <c r="J1897" i="3" a="1"/>
  <c r="J1897" i="3" s="1"/>
  <c r="J1898" i="3" a="1"/>
  <c r="J1898" i="3" s="1"/>
  <c r="J1899" i="3" a="1"/>
  <c r="J1899" i="3" s="1"/>
  <c r="J1900" i="3" a="1"/>
  <c r="J1900" i="3" s="1"/>
  <c r="J1901" i="3" a="1"/>
  <c r="J1901" i="3" s="1"/>
  <c r="J1902" i="3" a="1"/>
  <c r="J1902" i="3" s="1"/>
  <c r="J1903" i="3" a="1"/>
  <c r="J1903" i="3" s="1"/>
  <c r="J1904" i="3" a="1"/>
  <c r="J1904" i="3" s="1"/>
  <c r="J1905" i="3" a="1"/>
  <c r="J1905" i="3" s="1"/>
  <c r="J1906" i="3" a="1"/>
  <c r="J1906" i="3" s="1"/>
  <c r="J1907" i="3" a="1"/>
  <c r="J1907" i="3" s="1"/>
  <c r="J1908" i="3" a="1"/>
  <c r="J1908" i="3" s="1"/>
  <c r="J1909" i="3" a="1"/>
  <c r="J1909" i="3" s="1"/>
  <c r="J1910" i="3" a="1"/>
  <c r="J1910" i="3" s="1"/>
  <c r="J1911" i="3" a="1"/>
  <c r="J1911" i="3" s="1"/>
  <c r="J1912" i="3" a="1"/>
  <c r="J1912" i="3" s="1"/>
  <c r="J1913" i="3" a="1"/>
  <c r="J1913" i="3" s="1"/>
  <c r="J1914" i="3" a="1"/>
  <c r="J1914" i="3" s="1"/>
  <c r="J1915" i="3" a="1"/>
  <c r="J1915" i="3" s="1"/>
  <c r="J1916" i="3" a="1"/>
  <c r="J1916" i="3" s="1"/>
  <c r="J1917" i="3" a="1"/>
  <c r="J1917" i="3" s="1"/>
  <c r="J1918" i="3" a="1"/>
  <c r="J1918" i="3" s="1"/>
  <c r="J1919" i="3" a="1"/>
  <c r="J1919" i="3" s="1"/>
  <c r="J1920" i="3" a="1"/>
  <c r="J1920" i="3" s="1"/>
  <c r="J1921" i="3" a="1"/>
  <c r="J1921" i="3" s="1"/>
  <c r="J1922" i="3" a="1"/>
  <c r="J1922" i="3" s="1"/>
  <c r="J1923" i="3" a="1"/>
  <c r="J1923" i="3" s="1"/>
  <c r="J1924" i="3" a="1"/>
  <c r="J1924" i="3" s="1"/>
  <c r="J1925" i="3" a="1"/>
  <c r="J1925" i="3" s="1"/>
  <c r="J1926" i="3" a="1"/>
  <c r="J1926" i="3" s="1"/>
  <c r="J1927" i="3" a="1"/>
  <c r="J1927" i="3" s="1"/>
  <c r="J1928" i="3" a="1"/>
  <c r="J1928" i="3" s="1"/>
  <c r="J1929" i="3" a="1"/>
  <c r="J1929" i="3" s="1"/>
  <c r="J1930" i="3" a="1"/>
  <c r="J1930" i="3" s="1"/>
  <c r="J1931" i="3" a="1"/>
  <c r="J1931" i="3" s="1"/>
  <c r="J1932" i="3" a="1"/>
  <c r="J1932" i="3" s="1"/>
  <c r="J1933" i="3" a="1"/>
  <c r="J1933" i="3" s="1"/>
  <c r="J1934" i="3" a="1"/>
  <c r="J1934" i="3" s="1"/>
  <c r="J1935" i="3" a="1"/>
  <c r="J1935" i="3" s="1"/>
  <c r="J1936" i="3" a="1"/>
  <c r="J1936" i="3" s="1"/>
  <c r="J1937" i="3" a="1"/>
  <c r="J1937" i="3" s="1"/>
  <c r="J1938" i="3" a="1"/>
  <c r="J1938" i="3" s="1"/>
  <c r="J1939" i="3" a="1"/>
  <c r="J1939" i="3" s="1"/>
  <c r="J1940" i="3" a="1"/>
  <c r="J1940" i="3" s="1"/>
  <c r="J1941" i="3" a="1"/>
  <c r="J1941" i="3" s="1"/>
  <c r="J1942" i="3" a="1"/>
  <c r="J1942" i="3" s="1"/>
  <c r="J1943" i="3" a="1"/>
  <c r="J1943" i="3" s="1"/>
  <c r="J1944" i="3" a="1"/>
  <c r="J1944" i="3" s="1"/>
  <c r="J1945" i="3" a="1"/>
  <c r="J1945" i="3" s="1"/>
  <c r="J1946" i="3" a="1"/>
  <c r="J1946" i="3" s="1"/>
  <c r="J1947" i="3" a="1"/>
  <c r="J1947" i="3" s="1"/>
  <c r="J1948" i="3" a="1"/>
  <c r="J1948" i="3" s="1"/>
  <c r="J1949" i="3" a="1"/>
  <c r="J1949" i="3" s="1"/>
  <c r="J1950" i="3" a="1"/>
  <c r="J1950" i="3" s="1"/>
  <c r="J1951" i="3" a="1"/>
  <c r="J1951" i="3" s="1"/>
  <c r="J1952" i="3" a="1"/>
  <c r="J1952" i="3" s="1"/>
  <c r="J1953" i="3" a="1"/>
  <c r="J1953" i="3" s="1"/>
  <c r="J1954" i="3" a="1"/>
  <c r="J1954" i="3" s="1"/>
  <c r="J1955" i="3" a="1"/>
  <c r="J1955" i="3" s="1"/>
  <c r="J1956" i="3" a="1"/>
  <c r="J1956" i="3" s="1"/>
  <c r="J1957" i="3" a="1"/>
  <c r="J1957" i="3" s="1"/>
  <c r="J1958" i="3" a="1"/>
  <c r="J1958" i="3" s="1"/>
  <c r="J1959" i="3" a="1"/>
  <c r="J1959" i="3" s="1"/>
  <c r="J1960" i="3" a="1"/>
  <c r="J1960" i="3" s="1"/>
  <c r="J1961" i="3" a="1"/>
  <c r="J1961" i="3" s="1"/>
  <c r="J1962" i="3" a="1"/>
  <c r="J1962" i="3" s="1"/>
  <c r="J1963" i="3" a="1"/>
  <c r="J1963" i="3" s="1"/>
  <c r="J1964" i="3" a="1"/>
  <c r="J1964" i="3" s="1"/>
  <c r="J1965" i="3" a="1"/>
  <c r="J1965" i="3" s="1"/>
  <c r="J1966" i="3" a="1"/>
  <c r="J1966" i="3" s="1"/>
  <c r="J1967" i="3" a="1"/>
  <c r="J1967" i="3" s="1"/>
  <c r="J1968" i="3" a="1"/>
  <c r="J1968" i="3" s="1"/>
  <c r="J1969" i="3" a="1"/>
  <c r="J1969" i="3" s="1"/>
  <c r="J1970" i="3" a="1"/>
  <c r="J1970" i="3" s="1"/>
  <c r="J1971" i="3" a="1"/>
  <c r="J1971" i="3" s="1"/>
  <c r="J1972" i="3" a="1"/>
  <c r="J1972" i="3" s="1"/>
  <c r="J1973" i="3" a="1"/>
  <c r="J1973" i="3" s="1"/>
  <c r="J1974" i="3" a="1"/>
  <c r="J1974" i="3" s="1"/>
  <c r="J1975" i="3" a="1"/>
  <c r="J1975" i="3" s="1"/>
  <c r="J1976" i="3" a="1"/>
  <c r="J1976" i="3" s="1"/>
  <c r="J1977" i="3" a="1"/>
  <c r="J1977" i="3" s="1"/>
  <c r="J1978" i="3" a="1"/>
  <c r="J1978" i="3" s="1"/>
  <c r="J1979" i="3" a="1"/>
  <c r="J1979" i="3" s="1"/>
  <c r="J1980" i="3" a="1"/>
  <c r="J1980" i="3" s="1"/>
  <c r="J1981" i="3" a="1"/>
  <c r="J1981" i="3" s="1"/>
  <c r="J1982" i="3" a="1"/>
  <c r="J1982" i="3" s="1"/>
  <c r="J1983" i="3" a="1"/>
  <c r="J1983" i="3" s="1"/>
  <c r="J1984" i="3" a="1"/>
  <c r="J1984" i="3" s="1"/>
  <c r="J1985" i="3" a="1"/>
  <c r="J1985" i="3" s="1"/>
  <c r="J1986" i="3" a="1"/>
  <c r="J1986" i="3" s="1"/>
  <c r="J1987" i="3" a="1"/>
  <c r="J1987" i="3" s="1"/>
  <c r="J1988" i="3" a="1"/>
  <c r="J1988" i="3" s="1"/>
  <c r="J1989" i="3" a="1"/>
  <c r="J1989" i="3" s="1"/>
  <c r="J1990" i="3" a="1"/>
  <c r="J1990" i="3" s="1"/>
  <c r="J1991" i="3" a="1"/>
  <c r="J1991" i="3" s="1"/>
  <c r="J1992" i="3" a="1"/>
  <c r="J1992" i="3" s="1"/>
  <c r="J1993" i="3" a="1"/>
  <c r="J1993" i="3" s="1"/>
  <c r="J1994" i="3" a="1"/>
  <c r="J1994" i="3" s="1"/>
  <c r="J1995" i="3" a="1"/>
  <c r="J1995" i="3" s="1"/>
  <c r="J1996" i="3" a="1"/>
  <c r="J1996" i="3" s="1"/>
  <c r="J1997" i="3" a="1"/>
  <c r="J1997" i="3" s="1"/>
  <c r="J1998" i="3" a="1"/>
  <c r="J1998" i="3" s="1"/>
  <c r="J1999" i="3" a="1"/>
  <c r="J1999" i="3" s="1"/>
  <c r="J2000" i="3" a="1"/>
  <c r="J2000" i="3" s="1"/>
  <c r="J2001" i="3" a="1"/>
  <c r="J2001" i="3" s="1"/>
  <c r="J2002" i="3" a="1"/>
  <c r="J2002" i="3" s="1"/>
  <c r="J2003" i="3" a="1"/>
  <c r="J2003" i="3" s="1"/>
  <c r="J2004" i="3" a="1"/>
  <c r="J2004" i="3" s="1"/>
  <c r="J2005" i="3" a="1"/>
  <c r="J2005" i="3" s="1"/>
  <c r="J2006" i="3" a="1"/>
  <c r="J2006" i="3" s="1"/>
  <c r="J2007" i="3" a="1"/>
  <c r="J2007" i="3" s="1"/>
  <c r="J2008" i="3" a="1"/>
  <c r="J2008" i="3" s="1"/>
  <c r="J2009" i="3" a="1"/>
  <c r="J2009" i="3" s="1"/>
  <c r="J2010" i="3" a="1"/>
  <c r="J2010" i="3" s="1"/>
  <c r="J2011" i="3" a="1"/>
  <c r="J2011" i="3" s="1"/>
  <c r="J2012" i="3" a="1"/>
  <c r="J2012" i="3" s="1"/>
  <c r="J2013" i="3" a="1"/>
  <c r="J2013" i="3" s="1"/>
  <c r="J2014" i="3" a="1"/>
  <c r="J2014" i="3" s="1"/>
  <c r="J2015" i="3" a="1"/>
  <c r="J2015" i="3" s="1"/>
  <c r="J2016" i="3" a="1"/>
  <c r="J2016" i="3" s="1"/>
  <c r="J2017" i="3" a="1"/>
  <c r="J2017" i="3" s="1"/>
  <c r="J2018" i="3" a="1"/>
  <c r="J2018" i="3" s="1"/>
  <c r="J2019" i="3" a="1"/>
  <c r="J2019" i="3" s="1"/>
  <c r="J2020" i="3" a="1"/>
  <c r="J2020" i="3" s="1"/>
  <c r="J2021" i="3" a="1"/>
  <c r="J2021" i="3" s="1"/>
  <c r="J2022" i="3" a="1"/>
  <c r="J2022" i="3" s="1"/>
  <c r="J2023" i="3" a="1"/>
  <c r="J2023" i="3" s="1"/>
  <c r="J2024" i="3" a="1"/>
  <c r="J2024" i="3" s="1"/>
  <c r="J2025" i="3" a="1"/>
  <c r="J2025" i="3" s="1"/>
  <c r="J2026" i="3" a="1"/>
  <c r="J2026" i="3" s="1"/>
  <c r="J2027" i="3" a="1"/>
  <c r="J2027" i="3" s="1"/>
  <c r="J2028" i="3" a="1"/>
  <c r="J2028" i="3" s="1"/>
  <c r="J2029" i="3" a="1"/>
  <c r="J2029" i="3" s="1"/>
  <c r="J2030" i="3" a="1"/>
  <c r="J2030" i="3" s="1"/>
  <c r="J2031" i="3" a="1"/>
  <c r="J2031" i="3" s="1"/>
  <c r="J2032" i="3" a="1"/>
  <c r="J2032" i="3" s="1"/>
  <c r="J2033" i="3" a="1"/>
  <c r="J2033" i="3" s="1"/>
  <c r="J2034" i="3" a="1"/>
  <c r="J2034" i="3" s="1"/>
  <c r="J2035" i="3" a="1"/>
  <c r="J2035" i="3" s="1"/>
  <c r="J2036" i="3" a="1"/>
  <c r="J2036" i="3" s="1"/>
  <c r="J2037" i="3" a="1"/>
  <c r="J2037" i="3" s="1"/>
  <c r="J2038" i="3" a="1"/>
  <c r="J2038" i="3" s="1"/>
  <c r="J2039" i="3" a="1"/>
  <c r="J2039" i="3" s="1"/>
  <c r="J2040" i="3" a="1"/>
  <c r="J2040" i="3" s="1"/>
  <c r="J2041" i="3" a="1"/>
  <c r="J2041" i="3" s="1"/>
  <c r="J2042" i="3" a="1"/>
  <c r="J2042" i="3" s="1"/>
  <c r="J2043" i="3" a="1"/>
  <c r="J2043" i="3" s="1"/>
  <c r="J2044" i="3" a="1"/>
  <c r="J2044" i="3" s="1"/>
  <c r="J2045" i="3" a="1"/>
  <c r="J2045" i="3" s="1"/>
  <c r="J2046" i="3" a="1"/>
  <c r="J2046" i="3" s="1"/>
  <c r="J2047" i="3" a="1"/>
  <c r="J2047" i="3" s="1"/>
  <c r="J2048" i="3" a="1"/>
  <c r="J2048" i="3" s="1"/>
  <c r="J2049" i="3" a="1"/>
  <c r="J2049" i="3" s="1"/>
  <c r="J2050" i="3" a="1"/>
  <c r="J2050" i="3" s="1"/>
  <c r="J2051" i="3" a="1"/>
  <c r="J2051" i="3" s="1"/>
  <c r="J2052" i="3" a="1"/>
  <c r="J2052" i="3" s="1"/>
  <c r="J2053" i="3" a="1"/>
  <c r="J2053" i="3" s="1"/>
  <c r="J2054" i="3" a="1"/>
  <c r="J2054" i="3" s="1"/>
  <c r="J2055" i="3" a="1"/>
  <c r="J2055" i="3" s="1"/>
  <c r="J2056" i="3" a="1"/>
  <c r="J2056" i="3" s="1"/>
  <c r="J2057" i="3" a="1"/>
  <c r="J2057" i="3" s="1"/>
  <c r="J2058" i="3" a="1"/>
  <c r="J2058" i="3" s="1"/>
  <c r="J2059" i="3" a="1"/>
  <c r="J2059" i="3" s="1"/>
  <c r="J2060" i="3" a="1"/>
  <c r="J2060" i="3" s="1"/>
  <c r="J2061" i="3" a="1"/>
  <c r="J2061" i="3" s="1"/>
  <c r="J2062" i="3" a="1"/>
  <c r="J2062" i="3" s="1"/>
  <c r="J2063" i="3" a="1"/>
  <c r="J2063" i="3" s="1"/>
  <c r="J2064" i="3" a="1"/>
  <c r="J2064" i="3" s="1"/>
  <c r="J2065" i="3" a="1"/>
  <c r="J2065" i="3" s="1"/>
  <c r="J2066" i="3" a="1"/>
  <c r="J2066" i="3" s="1"/>
  <c r="J2067" i="3" a="1"/>
  <c r="J2067" i="3" s="1"/>
  <c r="J2068" i="3" a="1"/>
  <c r="J2068" i="3" s="1"/>
  <c r="J2069" i="3" a="1"/>
  <c r="J2069" i="3" s="1"/>
  <c r="J2070" i="3" a="1"/>
  <c r="J2070" i="3" s="1"/>
  <c r="J2071" i="3" a="1"/>
  <c r="J2071" i="3" s="1"/>
  <c r="J2072" i="3" a="1"/>
  <c r="J2072" i="3" s="1"/>
  <c r="J2073" i="3" a="1"/>
  <c r="J2073" i="3" s="1"/>
  <c r="J2074" i="3" a="1"/>
  <c r="J2074" i="3" s="1"/>
  <c r="J2075" i="3" a="1"/>
  <c r="J2075" i="3" s="1"/>
  <c r="J2076" i="3" a="1"/>
  <c r="J2076" i="3" s="1"/>
  <c r="J2077" i="3" a="1"/>
  <c r="J2077" i="3" s="1"/>
  <c r="J2078" i="3" a="1"/>
  <c r="J2078" i="3" s="1"/>
  <c r="J2079" i="3" a="1"/>
  <c r="J2079" i="3" s="1"/>
  <c r="J2080" i="3" a="1"/>
  <c r="J2080" i="3" s="1"/>
  <c r="J2081" i="3" a="1"/>
  <c r="J2081" i="3" s="1"/>
  <c r="J2082" i="3" a="1"/>
  <c r="J2082" i="3" s="1"/>
  <c r="J2083" i="3" a="1"/>
  <c r="J2083" i="3" s="1"/>
  <c r="J2084" i="3" a="1"/>
  <c r="J2084" i="3" s="1"/>
  <c r="J2085" i="3" a="1"/>
  <c r="J2085" i="3" s="1"/>
  <c r="J2086" i="3" a="1"/>
  <c r="J2086" i="3" s="1"/>
  <c r="J2087" i="3" a="1"/>
  <c r="J2087" i="3" s="1"/>
  <c r="J2088" i="3" a="1"/>
  <c r="J2088" i="3" s="1"/>
  <c r="J2089" i="3" a="1"/>
  <c r="J2089" i="3" s="1"/>
  <c r="J2090" i="3" a="1"/>
  <c r="J2090" i="3" s="1"/>
  <c r="J2091" i="3" a="1"/>
  <c r="J2091" i="3" s="1"/>
  <c r="J2092" i="3" a="1"/>
  <c r="J2092" i="3" s="1"/>
  <c r="J2093" i="3" a="1"/>
  <c r="J2093" i="3" s="1"/>
  <c r="J2094" i="3" a="1"/>
  <c r="J2094" i="3" s="1"/>
  <c r="J2095" i="3" a="1"/>
  <c r="J2095" i="3" s="1"/>
  <c r="J2096" i="3" a="1"/>
  <c r="J2096" i="3" s="1"/>
  <c r="J2097" i="3" a="1"/>
  <c r="J2097" i="3" s="1"/>
  <c r="J2098" i="3" a="1"/>
  <c r="J2098" i="3" s="1"/>
  <c r="J2099" i="3" a="1"/>
  <c r="J2099" i="3" s="1"/>
  <c r="J2100" i="3" a="1"/>
  <c r="J2100" i="3" s="1"/>
  <c r="J2101" i="3" a="1"/>
  <c r="J2101" i="3" s="1"/>
  <c r="J2102" i="3" a="1"/>
  <c r="J2102" i="3" s="1"/>
  <c r="J2103" i="3" a="1"/>
  <c r="J2103" i="3" s="1"/>
  <c r="J2104" i="3" a="1"/>
  <c r="J2104" i="3" s="1"/>
  <c r="J2105" i="3" a="1"/>
  <c r="J2105" i="3" s="1"/>
  <c r="J2106" i="3" a="1"/>
  <c r="J2106" i="3" s="1"/>
  <c r="J2107" i="3" a="1"/>
  <c r="J2107" i="3" s="1"/>
  <c r="J2108" i="3" a="1"/>
  <c r="J2108" i="3" s="1"/>
  <c r="J2109" i="3" a="1"/>
  <c r="J2109" i="3" s="1"/>
  <c r="J2110" i="3" a="1"/>
  <c r="J2110" i="3" s="1"/>
  <c r="J2111" i="3" a="1"/>
  <c r="J2111" i="3" s="1"/>
  <c r="J2112" i="3" a="1"/>
  <c r="J2112" i="3" s="1"/>
  <c r="J2113" i="3" a="1"/>
  <c r="J2113" i="3" s="1"/>
  <c r="J2114" i="3" a="1"/>
  <c r="J2114" i="3" s="1"/>
  <c r="J2115" i="3" a="1"/>
  <c r="J2115" i="3" s="1"/>
  <c r="J2116" i="3" a="1"/>
  <c r="J2116" i="3" s="1"/>
  <c r="J2117" i="3" a="1"/>
  <c r="J2117" i="3" s="1"/>
  <c r="J2118" i="3" a="1"/>
  <c r="J2118" i="3" s="1"/>
  <c r="J2119" i="3" a="1"/>
  <c r="J2119" i="3" s="1"/>
  <c r="J2120" i="3" a="1"/>
  <c r="J2120" i="3" s="1"/>
  <c r="J2121" i="3" a="1"/>
  <c r="J2121" i="3" s="1"/>
  <c r="J2122" i="3" a="1"/>
  <c r="J2122" i="3" s="1"/>
  <c r="J2123" i="3" a="1"/>
  <c r="J2123" i="3" s="1"/>
  <c r="J2124" i="3" a="1"/>
  <c r="J2124" i="3" s="1"/>
  <c r="J2125" i="3" a="1"/>
  <c r="J2125" i="3" s="1"/>
  <c r="J2126" i="3" a="1"/>
  <c r="J2126" i="3" s="1"/>
  <c r="J2127" i="3" a="1"/>
  <c r="J2127" i="3" s="1"/>
  <c r="J2128" i="3" a="1"/>
  <c r="J2128" i="3" s="1"/>
  <c r="J2129" i="3" a="1"/>
  <c r="J2129" i="3" s="1"/>
  <c r="J2130" i="3" a="1"/>
  <c r="J2130" i="3" s="1"/>
  <c r="J2131" i="3" a="1"/>
  <c r="J2131" i="3" s="1"/>
  <c r="J2132" i="3" a="1"/>
  <c r="J2132" i="3" s="1"/>
  <c r="J2133" i="3" a="1"/>
  <c r="J2133" i="3" s="1"/>
  <c r="J2134" i="3" a="1"/>
  <c r="J2134" i="3" s="1"/>
  <c r="J2135" i="3" a="1"/>
  <c r="J2135" i="3" s="1"/>
  <c r="J2136" i="3" a="1"/>
  <c r="J2136" i="3" s="1"/>
  <c r="J2137" i="3" a="1"/>
  <c r="J2137" i="3" s="1"/>
  <c r="J2138" i="3" a="1"/>
  <c r="J2138" i="3" s="1"/>
  <c r="J2139" i="3" a="1"/>
  <c r="J2139" i="3" s="1"/>
  <c r="J2140" i="3" a="1"/>
  <c r="J2140" i="3" s="1"/>
  <c r="J2141" i="3" a="1"/>
  <c r="J2141" i="3" s="1"/>
  <c r="J2142" i="3" a="1"/>
  <c r="J2142" i="3" s="1"/>
  <c r="J2143" i="3" a="1"/>
  <c r="J2143" i="3" s="1"/>
  <c r="J2144" i="3" a="1"/>
  <c r="J2144" i="3" s="1"/>
  <c r="J2145" i="3" a="1"/>
  <c r="J2145" i="3" s="1"/>
  <c r="J2146" i="3" a="1"/>
  <c r="J2146" i="3" s="1"/>
  <c r="J2147" i="3" a="1"/>
  <c r="J2147" i="3" s="1"/>
  <c r="J2148" i="3" a="1"/>
  <c r="J2148" i="3" s="1"/>
  <c r="J2149" i="3" a="1"/>
  <c r="J2149" i="3" s="1"/>
  <c r="J2150" i="3" a="1"/>
  <c r="J2150" i="3" s="1"/>
  <c r="J2151" i="3" a="1"/>
  <c r="J2151" i="3" s="1"/>
  <c r="J2152" i="3" a="1"/>
  <c r="J2152" i="3" s="1"/>
  <c r="J2153" i="3" a="1"/>
  <c r="J2153" i="3" s="1"/>
  <c r="J2154" i="3" a="1"/>
  <c r="J2154" i="3" s="1"/>
  <c r="J2155" i="3" a="1"/>
  <c r="J2155" i="3" s="1"/>
  <c r="J2156" i="3" a="1"/>
  <c r="J2156" i="3" s="1"/>
  <c r="J2157" i="3" a="1"/>
  <c r="J2157" i="3" s="1"/>
  <c r="J2158" i="3" a="1"/>
  <c r="J2158" i="3" s="1"/>
  <c r="J2159" i="3" a="1"/>
  <c r="J2159" i="3" s="1"/>
  <c r="J2160" i="3" a="1"/>
  <c r="J2160" i="3" s="1"/>
  <c r="J2161" i="3" a="1"/>
  <c r="J2161" i="3" s="1"/>
  <c r="J2162" i="3" a="1"/>
  <c r="J2162" i="3" s="1"/>
  <c r="J2163" i="3" a="1"/>
  <c r="J2163" i="3" s="1"/>
  <c r="J2164" i="3" a="1"/>
  <c r="J2164" i="3" s="1"/>
  <c r="J2165" i="3" a="1"/>
  <c r="J2165" i="3" s="1"/>
  <c r="J2166" i="3" a="1"/>
  <c r="J2166" i="3" s="1"/>
  <c r="J2167" i="3" a="1"/>
  <c r="J2167" i="3" s="1"/>
  <c r="J2168" i="3" a="1"/>
  <c r="J2168" i="3" s="1"/>
  <c r="J2169" i="3" a="1"/>
  <c r="J2169" i="3" s="1"/>
  <c r="J2170" i="3" a="1"/>
  <c r="J2170" i="3" s="1"/>
  <c r="J2171" i="3" a="1"/>
  <c r="J2171" i="3" s="1"/>
  <c r="J2172" i="3" a="1"/>
  <c r="J2172" i="3" s="1"/>
  <c r="J2173" i="3" a="1"/>
  <c r="J2173" i="3" s="1"/>
  <c r="J2174" i="3" a="1"/>
  <c r="J2174" i="3" s="1"/>
  <c r="J2175" i="3" a="1"/>
  <c r="J2175" i="3" s="1"/>
  <c r="J2176" i="3" a="1"/>
  <c r="J2176" i="3" s="1"/>
  <c r="J2177" i="3" a="1"/>
  <c r="J2177" i="3" s="1"/>
  <c r="J2178" i="3" a="1"/>
  <c r="J2178" i="3" s="1"/>
  <c r="J2179" i="3" a="1"/>
  <c r="J2179" i="3" s="1"/>
  <c r="J2180" i="3" a="1"/>
  <c r="J2180" i="3" s="1"/>
  <c r="J2181" i="3" a="1"/>
  <c r="J2181" i="3" s="1"/>
  <c r="J2182" i="3" a="1"/>
  <c r="J2182" i="3" s="1"/>
  <c r="J2183" i="3" a="1"/>
  <c r="J2183" i="3" s="1"/>
  <c r="J2184" i="3" a="1"/>
  <c r="J2184" i="3" s="1"/>
  <c r="J2185" i="3" a="1"/>
  <c r="J2185" i="3" s="1"/>
  <c r="J2186" i="3" a="1"/>
  <c r="J2186" i="3" s="1"/>
  <c r="J2187" i="3" a="1"/>
  <c r="J2187" i="3" s="1"/>
  <c r="J2188" i="3" a="1"/>
  <c r="J2188" i="3" s="1"/>
  <c r="J2189" i="3" a="1"/>
  <c r="J2189" i="3" s="1"/>
  <c r="J2190" i="3" a="1"/>
  <c r="J2190" i="3" s="1"/>
  <c r="J2191" i="3" a="1"/>
  <c r="J2191" i="3" s="1"/>
  <c r="J2192" i="3" a="1"/>
  <c r="J2192" i="3" s="1"/>
  <c r="J2193" i="3" a="1"/>
  <c r="J2193" i="3" s="1"/>
  <c r="J2194" i="3" a="1"/>
  <c r="J2194" i="3" s="1"/>
  <c r="J2195" i="3" a="1"/>
  <c r="J2195" i="3" s="1"/>
  <c r="J2196" i="3" a="1"/>
  <c r="J2196" i="3" s="1"/>
  <c r="J2197" i="3" a="1"/>
  <c r="J2197" i="3" s="1"/>
  <c r="J2198" i="3" a="1"/>
  <c r="J2198" i="3" s="1"/>
  <c r="J2199" i="3" a="1"/>
  <c r="J2199" i="3" s="1"/>
  <c r="J2200" i="3" a="1"/>
  <c r="J2200" i="3" s="1"/>
  <c r="J2201" i="3" a="1"/>
  <c r="J2201" i="3" s="1"/>
  <c r="J2202" i="3" a="1"/>
  <c r="J2202" i="3" s="1"/>
  <c r="J2203" i="3" a="1"/>
  <c r="J2203" i="3" s="1"/>
  <c r="J2204" i="3" a="1"/>
  <c r="J2204" i="3" s="1"/>
  <c r="J2205" i="3" a="1"/>
  <c r="J2205" i="3" s="1"/>
  <c r="J2206" i="3" a="1"/>
  <c r="J2206" i="3" s="1"/>
  <c r="J2207" i="3" a="1"/>
  <c r="J2207" i="3" s="1"/>
  <c r="J2208" i="3" a="1"/>
  <c r="J2208" i="3" s="1"/>
  <c r="J2209" i="3" a="1"/>
  <c r="J2209" i="3" s="1"/>
  <c r="J2210" i="3" a="1"/>
  <c r="J2210" i="3" s="1"/>
  <c r="J2211" i="3" a="1"/>
  <c r="J2211" i="3" s="1"/>
  <c r="J2212" i="3" a="1"/>
  <c r="J2212" i="3" s="1"/>
  <c r="J2213" i="3" a="1"/>
  <c r="J2213" i="3" s="1"/>
  <c r="J2214" i="3" a="1"/>
  <c r="J2214" i="3" s="1"/>
  <c r="J2215" i="3" a="1"/>
  <c r="J2215" i="3" s="1"/>
  <c r="J2216" i="3" a="1"/>
  <c r="J2216" i="3" s="1"/>
  <c r="J2217" i="3" a="1"/>
  <c r="J2217" i="3" s="1"/>
  <c r="J2218" i="3" a="1"/>
  <c r="J2218" i="3" s="1"/>
  <c r="J2219" i="3" a="1"/>
  <c r="J2219" i="3" s="1"/>
  <c r="J2220" i="3" a="1"/>
  <c r="J2220" i="3" s="1"/>
  <c r="J2221" i="3" a="1"/>
  <c r="J2221" i="3" s="1"/>
  <c r="J2222" i="3" a="1"/>
  <c r="J2222" i="3" s="1"/>
  <c r="J2223" i="3" a="1"/>
  <c r="J2223" i="3" s="1"/>
  <c r="J2224" i="3" a="1"/>
  <c r="J2224" i="3" s="1"/>
  <c r="J2225" i="3" a="1"/>
  <c r="J2225" i="3" s="1"/>
  <c r="J2226" i="3" a="1"/>
  <c r="J2226" i="3" s="1"/>
  <c r="J2227" i="3" a="1"/>
  <c r="J2227" i="3" s="1"/>
  <c r="J2228" i="3" a="1"/>
  <c r="J2228" i="3" s="1"/>
  <c r="J2229" i="3" a="1"/>
  <c r="J2229" i="3" s="1"/>
  <c r="J2230" i="3" a="1"/>
  <c r="J2230" i="3" s="1"/>
  <c r="J2231" i="3" a="1"/>
  <c r="J2231" i="3" s="1"/>
  <c r="J2232" i="3" a="1"/>
  <c r="J2232" i="3" s="1"/>
  <c r="J2233" i="3" a="1"/>
  <c r="J2233" i="3" s="1"/>
  <c r="J2234" i="3" a="1"/>
  <c r="J2234" i="3" s="1"/>
  <c r="J2235" i="3" a="1"/>
  <c r="J2235" i="3" s="1"/>
  <c r="J2236" i="3" a="1"/>
  <c r="J2236" i="3" s="1"/>
  <c r="J2237" i="3" a="1"/>
  <c r="J2237" i="3" s="1"/>
  <c r="J2238" i="3" a="1"/>
  <c r="J2238" i="3" s="1"/>
  <c r="J2239" i="3" a="1"/>
  <c r="J2239" i="3" s="1"/>
  <c r="J2240" i="3" a="1"/>
  <c r="J2240" i="3" s="1"/>
  <c r="J2241" i="3" a="1"/>
  <c r="J2241" i="3" s="1"/>
  <c r="J2242" i="3" a="1"/>
  <c r="J2242" i="3" s="1"/>
  <c r="J2243" i="3" a="1"/>
  <c r="J2243" i="3" s="1"/>
  <c r="J2244" i="3" a="1"/>
  <c r="J2244" i="3" s="1"/>
  <c r="J2245" i="3" a="1"/>
  <c r="J2245" i="3" s="1"/>
  <c r="J2246" i="3" a="1"/>
  <c r="J2246" i="3" s="1"/>
  <c r="J2247" i="3" a="1"/>
  <c r="J2247" i="3" s="1"/>
  <c r="J2248" i="3" a="1"/>
  <c r="J2248" i="3" s="1"/>
  <c r="J2249" i="3" a="1"/>
  <c r="J2249" i="3" s="1"/>
  <c r="J2250" i="3" a="1"/>
  <c r="J2250" i="3" s="1"/>
  <c r="J2251" i="3" a="1"/>
  <c r="J2251" i="3" s="1"/>
  <c r="J2252" i="3" a="1"/>
  <c r="J2252" i="3" s="1"/>
  <c r="J2253" i="3" a="1"/>
  <c r="J2253" i="3" s="1"/>
  <c r="J2254" i="3" a="1"/>
  <c r="J2254" i="3" s="1"/>
  <c r="J2255" i="3" a="1"/>
  <c r="J2255" i="3" s="1"/>
  <c r="J2256" i="3" a="1"/>
  <c r="J2256" i="3" s="1"/>
  <c r="J2257" i="3" a="1"/>
  <c r="J2257" i="3" s="1"/>
  <c r="J2258" i="3" a="1"/>
  <c r="J2258" i="3" s="1"/>
  <c r="J2259" i="3" a="1"/>
  <c r="J2259" i="3" s="1"/>
  <c r="J2260" i="3" a="1"/>
  <c r="J2260" i="3" s="1"/>
  <c r="J2261" i="3" a="1"/>
  <c r="J2261" i="3" s="1"/>
  <c r="J2262" i="3" a="1"/>
  <c r="J2262" i="3" s="1"/>
  <c r="J2263" i="3" a="1"/>
  <c r="J2263" i="3" s="1"/>
  <c r="J2264" i="3" a="1"/>
  <c r="J2264" i="3" s="1"/>
  <c r="J2265" i="3" a="1"/>
  <c r="J2265" i="3" s="1"/>
  <c r="J2266" i="3" a="1"/>
  <c r="J2266" i="3" s="1"/>
  <c r="J2267" i="3" a="1"/>
  <c r="J2267" i="3" s="1"/>
  <c r="J2268" i="3" a="1"/>
  <c r="J2268" i="3" s="1"/>
  <c r="J2269" i="3" a="1"/>
  <c r="J2269" i="3" s="1"/>
  <c r="J2270" i="3" a="1"/>
  <c r="J2270" i="3" s="1"/>
  <c r="J2271" i="3" a="1"/>
  <c r="J2271" i="3" s="1"/>
  <c r="J2272" i="3" a="1"/>
  <c r="J2272" i="3" s="1"/>
  <c r="J2273" i="3" a="1"/>
  <c r="J2273" i="3" s="1"/>
  <c r="J2274" i="3" a="1"/>
  <c r="J2274" i="3" s="1"/>
  <c r="J2275" i="3" a="1"/>
  <c r="J2275" i="3" s="1"/>
  <c r="J2276" i="3" a="1"/>
  <c r="J2276" i="3" s="1"/>
  <c r="J2277" i="3" a="1"/>
  <c r="J2277" i="3" s="1"/>
  <c r="J2278" i="3" a="1"/>
  <c r="J2278" i="3" s="1"/>
  <c r="J2279" i="3" a="1"/>
  <c r="J2279" i="3" s="1"/>
  <c r="J2280" i="3" a="1"/>
  <c r="J2280" i="3" s="1"/>
  <c r="J2281" i="3" a="1"/>
  <c r="J2281" i="3" s="1"/>
  <c r="J2282" i="3" a="1"/>
  <c r="J2282" i="3" s="1"/>
  <c r="J2283" i="3" a="1"/>
  <c r="J2283" i="3" s="1"/>
  <c r="J2284" i="3" a="1"/>
  <c r="J2284" i="3" s="1"/>
  <c r="J2285" i="3" a="1"/>
  <c r="J2285" i="3" s="1"/>
  <c r="J2286" i="3" a="1"/>
  <c r="J2286" i="3" s="1"/>
  <c r="J2287" i="3" a="1"/>
  <c r="J2287" i="3" s="1"/>
  <c r="J2288" i="3" a="1"/>
  <c r="J2288" i="3" s="1"/>
  <c r="J2289" i="3" a="1"/>
  <c r="J2289" i="3" s="1"/>
  <c r="J2290" i="3" a="1"/>
  <c r="J2290" i="3" s="1"/>
  <c r="J2291" i="3" a="1"/>
  <c r="J2291" i="3" s="1"/>
  <c r="J2292" i="3" a="1"/>
  <c r="J2292" i="3" s="1"/>
  <c r="J2293" i="3" a="1"/>
  <c r="J2293" i="3" s="1"/>
  <c r="J2294" i="3" a="1"/>
  <c r="J2294" i="3" s="1"/>
  <c r="J2295" i="3" a="1"/>
  <c r="J2295" i="3" s="1"/>
  <c r="J2296" i="3" a="1"/>
  <c r="J2296" i="3" s="1"/>
  <c r="J2297" i="3" a="1"/>
  <c r="J2297" i="3" s="1"/>
  <c r="J2298" i="3" a="1"/>
  <c r="J2298" i="3" s="1"/>
  <c r="J2299" i="3" a="1"/>
  <c r="J2299" i="3" s="1"/>
  <c r="J2300" i="3" a="1"/>
  <c r="J2300" i="3" s="1"/>
  <c r="J2301" i="3" a="1"/>
  <c r="J2301" i="3" s="1"/>
  <c r="J2302" i="3" a="1"/>
  <c r="J2302" i="3" s="1"/>
  <c r="J2303" i="3" a="1"/>
  <c r="J2303" i="3" s="1"/>
  <c r="J2304" i="3" a="1"/>
  <c r="J2304" i="3" s="1"/>
  <c r="J2305" i="3" a="1"/>
  <c r="J2305" i="3" s="1"/>
  <c r="J2306" i="3" a="1"/>
  <c r="J2306" i="3" s="1"/>
  <c r="J2307" i="3" a="1"/>
  <c r="J2307" i="3" s="1"/>
  <c r="J2308" i="3" a="1"/>
  <c r="J2308" i="3" s="1"/>
  <c r="J2309" i="3" a="1"/>
  <c r="J2309" i="3" s="1"/>
  <c r="J2310" i="3" a="1"/>
  <c r="J2310" i="3" s="1"/>
  <c r="J2311" i="3" a="1"/>
  <c r="J2311" i="3" s="1"/>
  <c r="J2312" i="3" a="1"/>
  <c r="J2312" i="3" s="1"/>
  <c r="J2313" i="3" a="1"/>
  <c r="J2313" i="3" s="1"/>
  <c r="J2314" i="3" a="1"/>
  <c r="J2314" i="3" s="1"/>
  <c r="J2315" i="3" a="1"/>
  <c r="J2315" i="3" s="1"/>
  <c r="J2316" i="3" a="1"/>
  <c r="J2316" i="3" s="1"/>
  <c r="J2317" i="3" a="1"/>
  <c r="J2317" i="3" s="1"/>
  <c r="J2318" i="3" a="1"/>
  <c r="J2318" i="3" s="1"/>
  <c r="J2319" i="3" a="1"/>
  <c r="J2319" i="3" s="1"/>
  <c r="J2320" i="3" a="1"/>
  <c r="J2320" i="3" s="1"/>
  <c r="J2321" i="3" a="1"/>
  <c r="J2321" i="3" s="1"/>
  <c r="J2322" i="3" a="1"/>
  <c r="J2322" i="3" s="1"/>
  <c r="J2323" i="3" a="1"/>
  <c r="J2323" i="3" s="1"/>
  <c r="J2324" i="3" a="1"/>
  <c r="J2324" i="3" s="1"/>
  <c r="J2325" i="3" a="1"/>
  <c r="J2325" i="3" s="1"/>
  <c r="J2326" i="3" a="1"/>
  <c r="J2326" i="3" s="1"/>
  <c r="J2327" i="3" a="1"/>
  <c r="J2327" i="3" s="1"/>
  <c r="J2328" i="3" a="1"/>
  <c r="J2328" i="3" s="1"/>
  <c r="J2329" i="3" a="1"/>
  <c r="J2329" i="3" s="1"/>
  <c r="J2330" i="3" a="1"/>
  <c r="J2330" i="3" s="1"/>
  <c r="J2331" i="3" a="1"/>
  <c r="J2331" i="3" s="1"/>
  <c r="J2332" i="3" a="1"/>
  <c r="J2332" i="3" s="1"/>
  <c r="J2333" i="3" a="1"/>
  <c r="J2333" i="3" s="1"/>
  <c r="J2334" i="3" a="1"/>
  <c r="J2334" i="3" s="1"/>
  <c r="J2335" i="3" a="1"/>
  <c r="J2335" i="3" s="1"/>
  <c r="J2336" i="3" a="1"/>
  <c r="J2336" i="3" s="1"/>
  <c r="J2337" i="3" a="1"/>
  <c r="J2337" i="3" s="1"/>
  <c r="J2338" i="3" a="1"/>
  <c r="J2338" i="3" s="1"/>
  <c r="J2339" i="3" a="1"/>
  <c r="J2339" i="3" s="1"/>
  <c r="J2340" i="3" a="1"/>
  <c r="J2340" i="3" s="1"/>
  <c r="J2341" i="3" a="1"/>
  <c r="J2341" i="3" s="1"/>
  <c r="J2342" i="3" a="1"/>
  <c r="J2342" i="3" s="1"/>
  <c r="J2343" i="3" a="1"/>
  <c r="J2343" i="3" s="1"/>
  <c r="J2344" i="3" a="1"/>
  <c r="J2344" i="3" s="1"/>
  <c r="J2345" i="3" a="1"/>
  <c r="J2345" i="3" s="1"/>
  <c r="J2346" i="3" a="1"/>
  <c r="J2346" i="3" s="1"/>
  <c r="J2347" i="3" a="1"/>
  <c r="J2347" i="3" s="1"/>
  <c r="J2348" i="3" a="1"/>
  <c r="J2348" i="3" s="1"/>
  <c r="J2349" i="3" a="1"/>
  <c r="J2349" i="3" s="1"/>
  <c r="J2350" i="3" a="1"/>
  <c r="J2350" i="3" s="1"/>
  <c r="J2351" i="3" a="1"/>
  <c r="J2351" i="3" s="1"/>
  <c r="J2352" i="3" a="1"/>
  <c r="J2352" i="3" s="1"/>
  <c r="J2353" i="3" a="1"/>
  <c r="J2353" i="3" s="1"/>
  <c r="J2354" i="3" a="1"/>
  <c r="J2354" i="3" s="1"/>
  <c r="J2355" i="3" a="1"/>
  <c r="J2355" i="3" s="1"/>
  <c r="J2356" i="3" a="1"/>
  <c r="J2356" i="3" s="1"/>
  <c r="J2357" i="3" a="1"/>
  <c r="J2357" i="3" s="1"/>
  <c r="J2358" i="3" a="1"/>
  <c r="J2358" i="3" s="1"/>
  <c r="J2359" i="3" a="1"/>
  <c r="J2359" i="3" s="1"/>
  <c r="J2360" i="3" a="1"/>
  <c r="J2360" i="3" s="1"/>
  <c r="J2361" i="3" a="1"/>
  <c r="J2361" i="3" s="1"/>
  <c r="J2362" i="3" a="1"/>
  <c r="J2362" i="3" s="1"/>
  <c r="J2363" i="3" a="1"/>
  <c r="J2363" i="3" s="1"/>
  <c r="J2364" i="3" a="1"/>
  <c r="J2364" i="3" s="1"/>
  <c r="J2365" i="3" a="1"/>
  <c r="J2365" i="3" s="1"/>
  <c r="J2366" i="3" a="1"/>
  <c r="J2366" i="3" s="1"/>
  <c r="J2367" i="3" a="1"/>
  <c r="J2367" i="3" s="1"/>
  <c r="J2368" i="3" a="1"/>
  <c r="J2368" i="3" s="1"/>
  <c r="J2369" i="3" a="1"/>
  <c r="J2369" i="3" s="1"/>
  <c r="J2370" i="3" a="1"/>
  <c r="J2370" i="3" s="1"/>
  <c r="J2371" i="3" a="1"/>
  <c r="J2371" i="3" s="1"/>
  <c r="J2372" i="3" a="1"/>
  <c r="J2372" i="3" s="1"/>
  <c r="J2373" i="3" a="1"/>
  <c r="J2373" i="3" s="1"/>
  <c r="J2374" i="3" a="1"/>
  <c r="J2374" i="3" s="1"/>
  <c r="J2375" i="3" a="1"/>
  <c r="J2375" i="3" s="1"/>
  <c r="J2376" i="3" a="1"/>
  <c r="J2376" i="3" s="1"/>
  <c r="J2377" i="3" a="1"/>
  <c r="J2377" i="3" s="1"/>
  <c r="J2378" i="3" a="1"/>
  <c r="J2378" i="3" s="1"/>
  <c r="J2379" i="3" a="1"/>
  <c r="J2379" i="3" s="1"/>
  <c r="J2380" i="3" a="1"/>
  <c r="J2380" i="3" s="1"/>
  <c r="J2381" i="3" a="1"/>
  <c r="J2381" i="3" s="1"/>
  <c r="J2382" i="3" a="1"/>
  <c r="J2382" i="3" s="1"/>
  <c r="J2383" i="3" a="1"/>
  <c r="J2383" i="3" s="1"/>
  <c r="J2384" i="3" a="1"/>
  <c r="J2384" i="3" s="1"/>
  <c r="J2385" i="3" a="1"/>
  <c r="J2385" i="3" s="1"/>
  <c r="J2386" i="3" a="1"/>
  <c r="J2386" i="3" s="1"/>
  <c r="J2387" i="3" a="1"/>
  <c r="J2387" i="3" s="1"/>
  <c r="J2388" i="3" a="1"/>
  <c r="J2388" i="3" s="1"/>
  <c r="J2389" i="3" a="1"/>
  <c r="J2389" i="3" s="1"/>
  <c r="J2390" i="3" a="1"/>
  <c r="J2390" i="3" s="1"/>
  <c r="J2391" i="3" a="1"/>
  <c r="J2391" i="3" s="1"/>
  <c r="J2392" i="3" a="1"/>
  <c r="J2392" i="3" s="1"/>
  <c r="J2393" i="3" a="1"/>
  <c r="J2393" i="3" s="1"/>
  <c r="J2394" i="3" a="1"/>
  <c r="J2394" i="3" s="1"/>
  <c r="J2395" i="3" a="1"/>
  <c r="J2395" i="3" s="1"/>
  <c r="J2396" i="3" a="1"/>
  <c r="J2396" i="3" s="1"/>
  <c r="J2397" i="3" a="1"/>
  <c r="J2397" i="3" s="1"/>
  <c r="J2398" i="3" a="1"/>
  <c r="J2398" i="3" s="1"/>
  <c r="J2399" i="3" a="1"/>
  <c r="J2399" i="3" s="1"/>
  <c r="J2400" i="3" a="1"/>
  <c r="J2400" i="3" s="1"/>
  <c r="J2401" i="3" a="1"/>
  <c r="J2401" i="3" s="1"/>
  <c r="J2402" i="3" a="1"/>
  <c r="J2402" i="3" s="1"/>
  <c r="J2403" i="3" a="1"/>
  <c r="J2403" i="3" s="1"/>
  <c r="J2404" i="3" a="1"/>
  <c r="J2404" i="3" s="1"/>
  <c r="J2405" i="3" a="1"/>
  <c r="J2405" i="3" s="1"/>
  <c r="J2406" i="3" a="1"/>
  <c r="J2406" i="3" s="1"/>
  <c r="J2407" i="3" a="1"/>
  <c r="J2407" i="3" s="1"/>
  <c r="J2408" i="3" a="1"/>
  <c r="J2408" i="3" s="1"/>
  <c r="J2409" i="3" a="1"/>
  <c r="J2409" i="3" s="1"/>
  <c r="J2410" i="3" a="1"/>
  <c r="J2410" i="3" s="1"/>
  <c r="J2411" i="3" a="1"/>
  <c r="J2411" i="3" s="1"/>
  <c r="J2412" i="3" a="1"/>
  <c r="J2412" i="3" s="1"/>
  <c r="J2413" i="3" a="1"/>
  <c r="J2413" i="3" s="1"/>
  <c r="J2414" i="3" a="1"/>
  <c r="J2414" i="3" s="1"/>
  <c r="J2415" i="3" a="1"/>
  <c r="J2415" i="3" s="1"/>
  <c r="J2416" i="3" a="1"/>
  <c r="J2416" i="3" s="1"/>
  <c r="J2417" i="3" a="1"/>
  <c r="J2417" i="3" s="1"/>
  <c r="J2418" i="3" a="1"/>
  <c r="J2418" i="3" s="1"/>
  <c r="J2419" i="3" a="1"/>
  <c r="J2419" i="3" s="1"/>
  <c r="J2420" i="3" a="1"/>
  <c r="J2420" i="3" s="1"/>
  <c r="J2421" i="3" a="1"/>
  <c r="J2421" i="3" s="1"/>
  <c r="J2422" i="3" a="1"/>
  <c r="J2422" i="3" s="1"/>
  <c r="J2423" i="3" a="1"/>
  <c r="J2423" i="3" s="1"/>
  <c r="J2424" i="3" a="1"/>
  <c r="J2424" i="3" s="1"/>
  <c r="J2425" i="3" a="1"/>
  <c r="J2425" i="3" s="1"/>
  <c r="J2426" i="3" a="1"/>
  <c r="J2426" i="3" s="1"/>
  <c r="J2427" i="3" a="1"/>
  <c r="J2427" i="3" s="1"/>
  <c r="J2428" i="3" a="1"/>
  <c r="J2428" i="3" s="1"/>
  <c r="J2429" i="3" a="1"/>
  <c r="J2429" i="3" s="1"/>
  <c r="J2430" i="3" a="1"/>
  <c r="J2430" i="3" s="1"/>
  <c r="J2431" i="3" a="1"/>
  <c r="J2431" i="3" s="1"/>
  <c r="J2432" i="3" a="1"/>
  <c r="J2432" i="3" s="1"/>
  <c r="J2433" i="3" a="1"/>
  <c r="J2433" i="3" s="1"/>
  <c r="J2434" i="3" a="1"/>
  <c r="J2434" i="3" s="1"/>
  <c r="J2435" i="3" a="1"/>
  <c r="J2435" i="3" s="1"/>
  <c r="J2436" i="3" a="1"/>
  <c r="J2436" i="3" s="1"/>
  <c r="J2437" i="3" a="1"/>
  <c r="J2437" i="3" s="1"/>
  <c r="J2438" i="3" a="1"/>
  <c r="J2438" i="3" s="1"/>
  <c r="J2439" i="3" a="1"/>
  <c r="J2439" i="3" s="1"/>
  <c r="J2440" i="3" a="1"/>
  <c r="J2440" i="3" s="1"/>
  <c r="J2441" i="3" a="1"/>
  <c r="J2441" i="3" s="1"/>
  <c r="J2442" i="3" a="1"/>
  <c r="J2442" i="3" s="1"/>
  <c r="J2443" i="3" a="1"/>
  <c r="J2443" i="3" s="1"/>
  <c r="J2444" i="3" a="1"/>
  <c r="J2444" i="3" s="1"/>
  <c r="J2445" i="3" a="1"/>
  <c r="J2445" i="3" s="1"/>
  <c r="J2446" i="3" a="1"/>
  <c r="J2446" i="3" s="1"/>
  <c r="J2447" i="3" a="1"/>
  <c r="J2447" i="3" s="1"/>
  <c r="J2448" i="3" a="1"/>
  <c r="J2448" i="3" s="1"/>
  <c r="J2449" i="3" a="1"/>
  <c r="J2449" i="3" s="1"/>
  <c r="J2450" i="3" a="1"/>
  <c r="J2450" i="3" s="1"/>
  <c r="J2451" i="3" a="1"/>
  <c r="J2451" i="3" s="1"/>
  <c r="J2452" i="3" a="1"/>
  <c r="J2452" i="3" s="1"/>
  <c r="J2453" i="3" a="1"/>
  <c r="J2453" i="3" s="1"/>
  <c r="J2454" i="3" a="1"/>
  <c r="J2454" i="3" s="1"/>
  <c r="J2455" i="3" a="1"/>
  <c r="J2455" i="3" s="1"/>
  <c r="J2456" i="3" a="1"/>
  <c r="J2456" i="3" s="1"/>
  <c r="J2457" i="3" a="1"/>
  <c r="J2457" i="3" s="1"/>
  <c r="J2458" i="3" a="1"/>
  <c r="J2458" i="3" s="1"/>
  <c r="J2459" i="3" a="1"/>
  <c r="J2459" i="3" s="1"/>
  <c r="J2460" i="3" a="1"/>
  <c r="J2460" i="3" s="1"/>
  <c r="J2461" i="3" a="1"/>
  <c r="J2461" i="3" s="1"/>
  <c r="J2462" i="3" a="1"/>
  <c r="J2462" i="3" s="1"/>
  <c r="J2463" i="3" a="1"/>
  <c r="J2463" i="3" s="1"/>
  <c r="J2464" i="3" a="1"/>
  <c r="J2464" i="3" s="1"/>
  <c r="J2465" i="3" a="1"/>
  <c r="J2465" i="3" s="1"/>
  <c r="J2466" i="3" a="1"/>
  <c r="J2466" i="3" s="1"/>
  <c r="J2467" i="3" a="1"/>
  <c r="J2467" i="3" s="1"/>
  <c r="J2468" i="3" a="1"/>
  <c r="J2468" i="3" s="1"/>
  <c r="J2469" i="3" a="1"/>
  <c r="J2469" i="3" s="1"/>
  <c r="J2470" i="3" a="1"/>
  <c r="J2470" i="3" s="1"/>
  <c r="J2471" i="3" a="1"/>
  <c r="J2471" i="3" s="1"/>
  <c r="J2472" i="3" a="1"/>
  <c r="J2472" i="3" s="1"/>
  <c r="J2473" i="3" a="1"/>
  <c r="J2473" i="3" s="1"/>
  <c r="J2474" i="3" a="1"/>
  <c r="J2474" i="3" s="1"/>
  <c r="J2475" i="3" a="1"/>
  <c r="J2475" i="3" s="1"/>
  <c r="J2476" i="3" a="1"/>
  <c r="J2476" i="3" s="1"/>
  <c r="J2477" i="3" a="1"/>
  <c r="J2477" i="3" s="1"/>
  <c r="J2478" i="3" a="1"/>
  <c r="J2478" i="3" s="1"/>
  <c r="J2479" i="3" a="1"/>
  <c r="J2479" i="3" s="1"/>
  <c r="J2480" i="3" a="1"/>
  <c r="J2480" i="3" s="1"/>
  <c r="J2481" i="3" a="1"/>
  <c r="J2481" i="3" s="1"/>
  <c r="J2482" i="3" a="1"/>
  <c r="J2482" i="3" s="1"/>
  <c r="J2483" i="3" a="1"/>
  <c r="J2483" i="3" s="1"/>
  <c r="J2484" i="3" a="1"/>
  <c r="J2484" i="3" s="1"/>
  <c r="J2485" i="3" a="1"/>
  <c r="J2485" i="3" s="1"/>
  <c r="J2486" i="3" a="1"/>
  <c r="J2486" i="3" s="1"/>
  <c r="J2487" i="3" a="1"/>
  <c r="J2487" i="3" s="1"/>
  <c r="J2488" i="3" a="1"/>
  <c r="J2488" i="3" s="1"/>
  <c r="J2489" i="3" a="1"/>
  <c r="J2489" i="3" s="1"/>
  <c r="J2490" i="3" a="1"/>
  <c r="J2490" i="3" s="1"/>
  <c r="J2491" i="3" a="1"/>
  <c r="J2491" i="3" s="1"/>
  <c r="J2492" i="3" a="1"/>
  <c r="J2492" i="3" s="1"/>
  <c r="J2493" i="3" a="1"/>
  <c r="J2493" i="3" s="1"/>
  <c r="J2494" i="3" a="1"/>
  <c r="J2494" i="3" s="1"/>
  <c r="J2495" i="3" a="1"/>
  <c r="J2495" i="3" s="1"/>
  <c r="J2496" i="3" a="1"/>
  <c r="J2496" i="3" s="1"/>
  <c r="J2497" i="3" a="1"/>
  <c r="J2497" i="3" s="1"/>
  <c r="J2498" i="3" a="1"/>
  <c r="J2498" i="3" s="1"/>
  <c r="J2499" i="3" a="1"/>
  <c r="J2499" i="3" s="1"/>
  <c r="J2500" i="3" a="1"/>
  <c r="J2500" i="3" s="1"/>
  <c r="J2501" i="3" a="1"/>
  <c r="J2501" i="3" s="1"/>
  <c r="J2502" i="3" a="1"/>
  <c r="J2502" i="3" s="1"/>
  <c r="J2503" i="3" a="1"/>
  <c r="J2503" i="3" s="1"/>
  <c r="J2504" i="3" a="1"/>
  <c r="J2504" i="3" s="1"/>
  <c r="J2505" i="3" a="1"/>
  <c r="J2505" i="3" s="1"/>
  <c r="J2506" i="3" a="1"/>
  <c r="J2506" i="3" s="1"/>
  <c r="J2507" i="3" a="1"/>
  <c r="J2507" i="3" s="1"/>
  <c r="J2508" i="3" a="1"/>
  <c r="J2508" i="3" s="1"/>
  <c r="J2509" i="3" a="1"/>
  <c r="J2509" i="3" s="1"/>
  <c r="J2510" i="3" a="1"/>
  <c r="J2510" i="3" s="1"/>
  <c r="J2511" i="3" a="1"/>
  <c r="J2511" i="3" s="1"/>
  <c r="J2512" i="3" a="1"/>
  <c r="J2512" i="3" s="1"/>
  <c r="J2513" i="3" a="1"/>
  <c r="J2513" i="3" s="1"/>
  <c r="J2514" i="3" a="1"/>
  <c r="J2514" i="3" s="1"/>
  <c r="J2515" i="3" a="1"/>
  <c r="J2515" i="3" s="1"/>
  <c r="J2516" i="3" a="1"/>
  <c r="J2516" i="3" s="1"/>
  <c r="J2517" i="3" a="1"/>
  <c r="J2517" i="3" s="1"/>
  <c r="J2518" i="3" a="1"/>
  <c r="J2518" i="3" s="1"/>
  <c r="J2519" i="3" a="1"/>
  <c r="J2519" i="3" s="1"/>
  <c r="J2520" i="3" a="1"/>
  <c r="J2520" i="3" s="1"/>
  <c r="J2521" i="3" a="1"/>
  <c r="J2521" i="3" s="1"/>
  <c r="J2522" i="3" a="1"/>
  <c r="J2522" i="3" s="1"/>
  <c r="J2523" i="3" a="1"/>
  <c r="J2523" i="3" s="1"/>
  <c r="J2524" i="3" a="1"/>
  <c r="J2524" i="3" s="1"/>
  <c r="J2525" i="3" a="1"/>
  <c r="J2525" i="3" s="1"/>
  <c r="J2526" i="3" a="1"/>
  <c r="J2526" i="3" s="1"/>
  <c r="J2527" i="3" a="1"/>
  <c r="J2527" i="3" s="1"/>
  <c r="J2528" i="3" a="1"/>
  <c r="J2528" i="3" s="1"/>
  <c r="J2529" i="3" a="1"/>
  <c r="J2529" i="3" s="1"/>
  <c r="J2530" i="3" a="1"/>
  <c r="J2530" i="3" s="1"/>
  <c r="J2531" i="3" a="1"/>
  <c r="J2531" i="3" s="1"/>
  <c r="J2532" i="3" a="1"/>
  <c r="J2532" i="3" s="1"/>
  <c r="J2533" i="3" a="1"/>
  <c r="J2533" i="3" s="1"/>
  <c r="J2534" i="3" a="1"/>
  <c r="J2534" i="3" s="1"/>
  <c r="J2535" i="3" a="1"/>
  <c r="J2535" i="3" s="1"/>
  <c r="J2536" i="3" a="1"/>
  <c r="J2536" i="3" s="1"/>
  <c r="J2537" i="3" a="1"/>
  <c r="J2537" i="3" s="1"/>
  <c r="J2538" i="3" a="1"/>
  <c r="J2538" i="3" s="1"/>
  <c r="J2539" i="3" a="1"/>
  <c r="J2539" i="3" s="1"/>
  <c r="J2540" i="3" a="1"/>
  <c r="J2540" i="3" s="1"/>
  <c r="J2541" i="3" a="1"/>
  <c r="J2541" i="3" s="1"/>
  <c r="J2542" i="3" a="1"/>
  <c r="J2542" i="3" s="1"/>
  <c r="J2543" i="3" a="1"/>
  <c r="J2543" i="3" s="1"/>
  <c r="J2544" i="3" a="1"/>
  <c r="J2544" i="3" s="1"/>
  <c r="J2545" i="3" a="1"/>
  <c r="J2545" i="3" s="1"/>
  <c r="J2546" i="3" a="1"/>
  <c r="J2546" i="3" s="1"/>
  <c r="J2547" i="3" a="1"/>
  <c r="J2547" i="3" s="1"/>
  <c r="J2548" i="3" a="1"/>
  <c r="J2548" i="3" s="1"/>
  <c r="J2549" i="3" a="1"/>
  <c r="J2549" i="3" s="1"/>
  <c r="J2550" i="3" a="1"/>
  <c r="J2550" i="3" s="1"/>
  <c r="J2551" i="3" a="1"/>
  <c r="J2551" i="3" s="1"/>
  <c r="J2552" i="3" a="1"/>
  <c r="J2552" i="3" s="1"/>
  <c r="J2553" i="3" a="1"/>
  <c r="J2553" i="3" s="1"/>
  <c r="J2554" i="3" a="1"/>
  <c r="J2554" i="3" s="1"/>
  <c r="J2555" i="3" a="1"/>
  <c r="J2555" i="3" s="1"/>
  <c r="J2556" i="3" a="1"/>
  <c r="J2556" i="3" s="1"/>
  <c r="J2557" i="3" a="1"/>
  <c r="J2557" i="3" s="1"/>
  <c r="J2558" i="3" a="1"/>
  <c r="J2558" i="3" s="1"/>
  <c r="J2559" i="3" a="1"/>
  <c r="J2559" i="3" s="1"/>
  <c r="J2560" i="3" a="1"/>
  <c r="J2560" i="3" s="1"/>
  <c r="J2561" i="3" a="1"/>
  <c r="J2561" i="3" s="1"/>
  <c r="J2562" i="3" a="1"/>
  <c r="J2562" i="3" s="1"/>
  <c r="J2563" i="3" a="1"/>
  <c r="J2563" i="3" s="1"/>
  <c r="J2564" i="3" a="1"/>
  <c r="J2564" i="3" s="1"/>
  <c r="J2565" i="3" a="1"/>
  <c r="J2565" i="3" s="1"/>
  <c r="J2566" i="3" a="1"/>
  <c r="J2566" i="3" s="1"/>
  <c r="J2567" i="3" a="1"/>
  <c r="J2567" i="3" s="1"/>
  <c r="J2568" i="3" a="1"/>
  <c r="J2568" i="3" s="1"/>
  <c r="J2569" i="3" a="1"/>
  <c r="J2569" i="3" s="1"/>
  <c r="J2570" i="3" a="1"/>
  <c r="J2570" i="3" s="1"/>
  <c r="J2571" i="3" a="1"/>
  <c r="J2571" i="3" s="1"/>
  <c r="J2572" i="3" a="1"/>
  <c r="J2572" i="3" s="1"/>
  <c r="J2573" i="3" a="1"/>
  <c r="J2573" i="3" s="1"/>
  <c r="J2574" i="3" a="1"/>
  <c r="J2574" i="3" s="1"/>
  <c r="J2575" i="3" a="1"/>
  <c r="J2575" i="3" s="1"/>
  <c r="J2576" i="3" a="1"/>
  <c r="J2576" i="3" s="1"/>
  <c r="J2577" i="3" a="1"/>
  <c r="J2577" i="3" s="1"/>
  <c r="J2578" i="3" a="1"/>
  <c r="J2578" i="3" s="1"/>
  <c r="J2579" i="3" a="1"/>
  <c r="J2579" i="3" s="1"/>
  <c r="J2580" i="3" a="1"/>
  <c r="J2580" i="3" s="1"/>
  <c r="J2581" i="3" a="1"/>
  <c r="J2581" i="3" s="1"/>
  <c r="J2582" i="3" a="1"/>
  <c r="J2582" i="3" s="1"/>
  <c r="J2583" i="3" a="1"/>
  <c r="J2583" i="3" s="1"/>
  <c r="J2584" i="3" a="1"/>
  <c r="J2584" i="3" s="1"/>
  <c r="J2585" i="3" a="1"/>
  <c r="J2585" i="3" s="1"/>
  <c r="J2586" i="3" a="1"/>
  <c r="J2586" i="3" s="1"/>
  <c r="J2587" i="3" a="1"/>
  <c r="J2587" i="3" s="1"/>
  <c r="J2588" i="3" a="1"/>
  <c r="J2588" i="3" s="1"/>
  <c r="J2589" i="3" a="1"/>
  <c r="J2589" i="3" s="1"/>
  <c r="J2590" i="3" a="1"/>
  <c r="J2590" i="3" s="1"/>
  <c r="J2591" i="3" a="1"/>
  <c r="J2591" i="3" s="1"/>
  <c r="J2592" i="3" a="1"/>
  <c r="J2592" i="3" s="1"/>
  <c r="J2593" i="3" a="1"/>
  <c r="J2593" i="3" s="1"/>
  <c r="J2594" i="3" a="1"/>
  <c r="J2594" i="3" s="1"/>
  <c r="J2595" i="3" a="1"/>
  <c r="J2595" i="3" s="1"/>
  <c r="J2596" i="3" a="1"/>
  <c r="J2596" i="3" s="1"/>
  <c r="J2597" i="3" a="1"/>
  <c r="J2597" i="3" s="1"/>
  <c r="J2598" i="3" a="1"/>
  <c r="J2598" i="3" s="1"/>
  <c r="J2599" i="3" a="1"/>
  <c r="J2599" i="3" s="1"/>
  <c r="J2600" i="3" a="1"/>
  <c r="J2600" i="3" s="1"/>
  <c r="J2601" i="3" a="1"/>
  <c r="J2601" i="3" s="1"/>
  <c r="J2602" i="3" a="1"/>
  <c r="J2602" i="3" s="1"/>
  <c r="J2603" i="3" a="1"/>
  <c r="J2603" i="3" s="1"/>
  <c r="J2604" i="3" a="1"/>
  <c r="J2604" i="3" s="1"/>
  <c r="J2605" i="3" a="1"/>
  <c r="J2605" i="3" s="1"/>
  <c r="J2606" i="3" a="1"/>
  <c r="J2606" i="3" s="1"/>
  <c r="J2607" i="3" a="1"/>
  <c r="J2607" i="3" s="1"/>
  <c r="J2608" i="3" a="1"/>
  <c r="J2608" i="3" s="1"/>
  <c r="J2609" i="3" a="1"/>
  <c r="J2609" i="3" s="1"/>
  <c r="J2610" i="3" a="1"/>
  <c r="J2610" i="3" s="1"/>
  <c r="J2611" i="3" a="1"/>
  <c r="J2611" i="3" s="1"/>
  <c r="J2612" i="3" a="1"/>
  <c r="J2612" i="3" s="1"/>
  <c r="J2613" i="3" a="1"/>
  <c r="J2613" i="3" s="1"/>
  <c r="J2614" i="3" a="1"/>
  <c r="J2614" i="3" s="1"/>
  <c r="J2615" i="3" a="1"/>
  <c r="J2615" i="3" s="1"/>
  <c r="J2616" i="3" a="1"/>
  <c r="J2616" i="3" s="1"/>
  <c r="J2617" i="3" a="1"/>
  <c r="J2617" i="3" s="1"/>
  <c r="J2618" i="3" a="1"/>
  <c r="J2618" i="3" s="1"/>
  <c r="J2619" i="3" a="1"/>
  <c r="J2619" i="3" s="1"/>
  <c r="J2620" i="3" a="1"/>
  <c r="J2620" i="3" s="1"/>
  <c r="J2621" i="3" a="1"/>
  <c r="J2621" i="3" s="1"/>
  <c r="J2622" i="3" a="1"/>
  <c r="J2622" i="3" s="1"/>
  <c r="J2623" i="3" a="1"/>
  <c r="J2623" i="3" s="1"/>
  <c r="J2624" i="3" a="1"/>
  <c r="J2624" i="3" s="1"/>
  <c r="J2625" i="3" a="1"/>
  <c r="J2625" i="3" s="1"/>
  <c r="J2626" i="3" a="1"/>
  <c r="J2626" i="3" s="1"/>
  <c r="J2627" i="3" a="1"/>
  <c r="J2627" i="3" s="1"/>
  <c r="J2628" i="3" a="1"/>
  <c r="J2628" i="3" s="1"/>
  <c r="J2629" i="3" a="1"/>
  <c r="J2629" i="3" s="1"/>
  <c r="J2630" i="3" a="1"/>
  <c r="J2630" i="3" s="1"/>
  <c r="J2631" i="3" a="1"/>
  <c r="J2631" i="3" s="1"/>
  <c r="J2632" i="3" a="1"/>
  <c r="J2632" i="3" s="1"/>
  <c r="J2633" i="3" a="1"/>
  <c r="J2633" i="3" s="1"/>
  <c r="J2634" i="3" a="1"/>
  <c r="J2634" i="3" s="1"/>
  <c r="J2635" i="3" a="1"/>
  <c r="J2635" i="3" s="1"/>
  <c r="J2636" i="3" a="1"/>
  <c r="J2636" i="3" s="1"/>
  <c r="J2637" i="3" a="1"/>
  <c r="J2637" i="3" s="1"/>
  <c r="J2638" i="3" a="1"/>
  <c r="J2638" i="3" s="1"/>
  <c r="J2639" i="3" a="1"/>
  <c r="J2639" i="3" s="1"/>
  <c r="J2640" i="3" a="1"/>
  <c r="J2640" i="3" s="1"/>
  <c r="J2641" i="3" a="1"/>
  <c r="J2641" i="3" s="1"/>
  <c r="J2642" i="3" a="1"/>
  <c r="J2642" i="3" s="1"/>
  <c r="J2643" i="3" a="1"/>
  <c r="J2643" i="3" s="1"/>
  <c r="J2644" i="3" a="1"/>
  <c r="J2644" i="3" s="1"/>
  <c r="J2645" i="3" a="1"/>
  <c r="J2645" i="3" s="1"/>
  <c r="J2646" i="3" a="1"/>
  <c r="J2646" i="3" s="1"/>
  <c r="J2647" i="3" a="1"/>
  <c r="J2647" i="3" s="1"/>
  <c r="J2648" i="3" a="1"/>
  <c r="J2648" i="3" s="1"/>
  <c r="J2649" i="3" a="1"/>
  <c r="J2649" i="3" s="1"/>
  <c r="J2650" i="3" a="1"/>
  <c r="J2650" i="3" s="1"/>
  <c r="J2651" i="3" a="1"/>
  <c r="J2651" i="3" s="1"/>
  <c r="J2652" i="3" a="1"/>
  <c r="J2652" i="3" s="1"/>
  <c r="J2653" i="3" a="1"/>
  <c r="J2653" i="3" s="1"/>
  <c r="J2654" i="3" a="1"/>
  <c r="J2654" i="3" s="1"/>
  <c r="J2655" i="3" a="1"/>
  <c r="J2655" i="3" s="1"/>
  <c r="J2656" i="3" a="1"/>
  <c r="J2656" i="3" s="1"/>
  <c r="J2657" i="3" a="1"/>
  <c r="J2657" i="3" s="1"/>
  <c r="J2658" i="3" a="1"/>
  <c r="J2658" i="3" s="1"/>
  <c r="J2659" i="3" a="1"/>
  <c r="J2659" i="3" s="1"/>
  <c r="J2660" i="3" a="1"/>
  <c r="J2660" i="3" s="1"/>
  <c r="J2661" i="3" a="1"/>
  <c r="J2661" i="3" s="1"/>
  <c r="J2662" i="3" a="1"/>
  <c r="J2662" i="3" s="1"/>
  <c r="J2663" i="3" a="1"/>
  <c r="J2663" i="3" s="1"/>
  <c r="J2664" i="3" a="1"/>
  <c r="J2664" i="3" s="1"/>
  <c r="J2665" i="3" a="1"/>
  <c r="J2665" i="3" s="1"/>
  <c r="J2666" i="3" a="1"/>
  <c r="J2666" i="3" s="1"/>
  <c r="J2667" i="3" a="1"/>
  <c r="J2667" i="3" s="1"/>
  <c r="J2668" i="3" a="1"/>
  <c r="J2668" i="3" s="1"/>
  <c r="J2669" i="3" a="1"/>
  <c r="J2669" i="3" s="1"/>
  <c r="J2670" i="3" a="1"/>
  <c r="J2670" i="3" s="1"/>
  <c r="J2671" i="3" a="1"/>
  <c r="J2671" i="3" s="1"/>
  <c r="J2672" i="3" a="1"/>
  <c r="J2672" i="3" s="1"/>
  <c r="J2673" i="3" a="1"/>
  <c r="J2673" i="3" s="1"/>
  <c r="J2674" i="3" a="1"/>
  <c r="J2674" i="3" s="1"/>
  <c r="J2675" i="3" a="1"/>
  <c r="J2675" i="3" s="1"/>
  <c r="J2676" i="3" a="1"/>
  <c r="J2676" i="3" s="1"/>
  <c r="J2677" i="3" a="1"/>
  <c r="J2677" i="3" s="1"/>
  <c r="J2678" i="3" a="1"/>
  <c r="J2678" i="3" s="1"/>
  <c r="J2679" i="3" a="1"/>
  <c r="J2679" i="3" s="1"/>
  <c r="J2680" i="3" a="1"/>
  <c r="J2680" i="3" s="1"/>
  <c r="J2681" i="3" a="1"/>
  <c r="J2681" i="3" s="1"/>
  <c r="J2682" i="3" a="1"/>
  <c r="J2682" i="3" s="1"/>
  <c r="J2683" i="3" a="1"/>
  <c r="J2683" i="3" s="1"/>
  <c r="J2684" i="3" a="1"/>
  <c r="J2684" i="3" s="1"/>
  <c r="J2685" i="3" a="1"/>
  <c r="J2685" i="3" s="1"/>
  <c r="J2686" i="3" a="1"/>
  <c r="J2686" i="3" s="1"/>
  <c r="J2687" i="3" a="1"/>
  <c r="J2687" i="3" s="1"/>
  <c r="J2688" i="3" a="1"/>
  <c r="J2688" i="3" s="1"/>
  <c r="J2689" i="3" a="1"/>
  <c r="J2689" i="3" s="1"/>
  <c r="J2690" i="3" a="1"/>
  <c r="J2690" i="3" s="1"/>
  <c r="J2691" i="3" a="1"/>
  <c r="J2691" i="3" s="1"/>
  <c r="J2692" i="3" a="1"/>
  <c r="J2692" i="3" s="1"/>
  <c r="J2693" i="3" a="1"/>
  <c r="J2693" i="3" s="1"/>
  <c r="J2694" i="3" a="1"/>
  <c r="J2694" i="3" s="1"/>
  <c r="J2695" i="3" a="1"/>
  <c r="J2695" i="3" s="1"/>
  <c r="J2696" i="3" a="1"/>
  <c r="J2696" i="3" s="1"/>
  <c r="J2697" i="3" a="1"/>
  <c r="J2697" i="3" s="1"/>
  <c r="J2698" i="3" a="1"/>
  <c r="J2698" i="3" s="1"/>
  <c r="J2699" i="3" a="1"/>
  <c r="J2699" i="3" s="1"/>
  <c r="J2700" i="3" a="1"/>
  <c r="J2700" i="3" s="1"/>
  <c r="J2701" i="3" a="1"/>
  <c r="J2701" i="3" s="1"/>
  <c r="J2702" i="3" a="1"/>
  <c r="J2702" i="3" s="1"/>
  <c r="J2703" i="3" a="1"/>
  <c r="J2703" i="3" s="1"/>
  <c r="J2704" i="3" a="1"/>
  <c r="J2704" i="3" s="1"/>
  <c r="J2705" i="3" a="1"/>
  <c r="J2705" i="3" s="1"/>
  <c r="J2706" i="3" a="1"/>
  <c r="J2706" i="3" s="1"/>
  <c r="J2707" i="3" a="1"/>
  <c r="J2707" i="3" s="1"/>
  <c r="J2708" i="3" a="1"/>
  <c r="J2708" i="3" s="1"/>
  <c r="J2709" i="3" a="1"/>
  <c r="J2709" i="3" s="1"/>
  <c r="J2710" i="3" a="1"/>
  <c r="J2710" i="3" s="1"/>
  <c r="J2711" i="3" a="1"/>
  <c r="J2711" i="3" s="1"/>
  <c r="J2712" i="3" a="1"/>
  <c r="J2712" i="3" s="1"/>
  <c r="J2713" i="3" a="1"/>
  <c r="J2713" i="3" s="1"/>
  <c r="J2714" i="3" a="1"/>
  <c r="J2714" i="3" s="1"/>
  <c r="J2715" i="3" a="1"/>
  <c r="J2715" i="3" s="1"/>
  <c r="J2716" i="3" a="1"/>
  <c r="J2716" i="3" s="1"/>
  <c r="J2717" i="3" a="1"/>
  <c r="J2717" i="3" s="1"/>
  <c r="J2718" i="3" a="1"/>
  <c r="J2718" i="3" s="1"/>
  <c r="J2719" i="3" a="1"/>
  <c r="J2719" i="3" s="1"/>
  <c r="J2720" i="3" a="1"/>
  <c r="J2720" i="3" s="1"/>
  <c r="J2721" i="3" a="1"/>
  <c r="J2721" i="3" s="1"/>
  <c r="J2722" i="3" a="1"/>
  <c r="J2722" i="3" s="1"/>
  <c r="J2723" i="3" a="1"/>
  <c r="J2723" i="3" s="1"/>
  <c r="J2724" i="3" a="1"/>
  <c r="J2724" i="3" s="1"/>
  <c r="J2725" i="3" a="1"/>
  <c r="J2725" i="3" s="1"/>
  <c r="J2726" i="3" a="1"/>
  <c r="J2726" i="3" s="1"/>
  <c r="J2727" i="3" a="1"/>
  <c r="J2727" i="3" s="1"/>
  <c r="J2728" i="3" a="1"/>
  <c r="J2728" i="3" s="1"/>
  <c r="J2729" i="3" a="1"/>
  <c r="J2729" i="3" s="1"/>
  <c r="J2730" i="3" a="1"/>
  <c r="J2730" i="3" s="1"/>
  <c r="J2731" i="3" a="1"/>
  <c r="J2731" i="3" s="1"/>
  <c r="J2732" i="3" a="1"/>
  <c r="J2732" i="3" s="1"/>
  <c r="J2733" i="3" a="1"/>
  <c r="J2733" i="3" s="1"/>
  <c r="J2734" i="3" a="1"/>
  <c r="J2734" i="3" s="1"/>
  <c r="J2735" i="3" a="1"/>
  <c r="J2735" i="3" s="1"/>
  <c r="J2736" i="3" a="1"/>
  <c r="J2736" i="3" s="1"/>
  <c r="J2737" i="3" a="1"/>
  <c r="J2737" i="3" s="1"/>
  <c r="J2738" i="3" a="1"/>
  <c r="J2738" i="3" s="1"/>
  <c r="J2739" i="3" a="1"/>
  <c r="J2739" i="3" s="1"/>
  <c r="J2740" i="3" a="1"/>
  <c r="J2740" i="3" s="1"/>
  <c r="J2741" i="3" a="1"/>
  <c r="J2741" i="3" s="1"/>
  <c r="J2742" i="3" a="1"/>
  <c r="J2742" i="3" s="1"/>
  <c r="J2743" i="3" a="1"/>
  <c r="J2743" i="3" s="1"/>
  <c r="J2744" i="3" a="1"/>
  <c r="J2744" i="3" s="1"/>
  <c r="J2745" i="3" a="1"/>
  <c r="J2745" i="3" s="1"/>
  <c r="J2746" i="3" a="1"/>
  <c r="J2746" i="3" s="1"/>
  <c r="J2747" i="3" a="1"/>
  <c r="J2747" i="3" s="1"/>
  <c r="J2748" i="3" a="1"/>
  <c r="J2748" i="3" s="1"/>
  <c r="J2749" i="3" a="1"/>
  <c r="J2749" i="3" s="1"/>
  <c r="J2750" i="3" a="1"/>
  <c r="J2750" i="3" s="1"/>
  <c r="J2751" i="3" a="1"/>
  <c r="J2751" i="3" s="1"/>
  <c r="J2752" i="3" a="1"/>
  <c r="J2752" i="3" s="1"/>
  <c r="J2753" i="3" a="1"/>
  <c r="J2753" i="3" s="1"/>
  <c r="J2754" i="3" a="1"/>
  <c r="J2754" i="3" s="1"/>
  <c r="J2755" i="3" a="1"/>
  <c r="J2755" i="3" s="1"/>
  <c r="J2756" i="3" a="1"/>
  <c r="J2756" i="3" s="1"/>
  <c r="J2757" i="3" a="1"/>
  <c r="J2757" i="3" s="1"/>
  <c r="J2758" i="3" a="1"/>
  <c r="J2758" i="3" s="1"/>
  <c r="J2759" i="3" a="1"/>
  <c r="J2759" i="3" s="1"/>
  <c r="J2760" i="3" a="1"/>
  <c r="J2760" i="3" s="1"/>
  <c r="J2761" i="3" a="1"/>
  <c r="J2761" i="3" s="1"/>
  <c r="J2762" i="3" a="1"/>
  <c r="J2762" i="3" s="1"/>
  <c r="J2763" i="3" a="1"/>
  <c r="J2763" i="3" s="1"/>
  <c r="J2764" i="3" a="1"/>
  <c r="J2764" i="3" s="1"/>
  <c r="J2765" i="3" a="1"/>
  <c r="J2765" i="3" s="1"/>
  <c r="J2766" i="3" a="1"/>
  <c r="J2766" i="3" s="1"/>
  <c r="J2767" i="3" a="1"/>
  <c r="J2767" i="3" s="1"/>
  <c r="J2768" i="3" a="1"/>
  <c r="J2768" i="3" s="1"/>
  <c r="J2769" i="3" a="1"/>
  <c r="J2769" i="3" s="1"/>
  <c r="J2770" i="3" a="1"/>
  <c r="J2770" i="3" s="1"/>
  <c r="J2771" i="3" a="1"/>
  <c r="J2771" i="3" s="1"/>
  <c r="J2772" i="3" a="1"/>
  <c r="J2772" i="3" s="1"/>
  <c r="J2773" i="3" a="1"/>
  <c r="J2773" i="3" s="1"/>
  <c r="J2774" i="3" a="1"/>
  <c r="J2774" i="3" s="1"/>
  <c r="J2775" i="3" a="1"/>
  <c r="J2775" i="3" s="1"/>
  <c r="J2776" i="3" a="1"/>
  <c r="J2776" i="3" s="1"/>
  <c r="J2777" i="3" a="1"/>
  <c r="J2777" i="3" s="1"/>
  <c r="J2778" i="3" a="1"/>
  <c r="J2778" i="3" s="1"/>
  <c r="J2779" i="3" a="1"/>
  <c r="J2779" i="3" s="1"/>
  <c r="J2780" i="3" a="1"/>
  <c r="J2780" i="3" s="1"/>
  <c r="J2781" i="3" a="1"/>
  <c r="J2781" i="3" s="1"/>
  <c r="J2782" i="3" a="1"/>
  <c r="J2782" i="3" s="1"/>
  <c r="J2783" i="3" a="1"/>
  <c r="J2783" i="3" s="1"/>
  <c r="J2784" i="3" a="1"/>
  <c r="J2784" i="3" s="1"/>
  <c r="J2785" i="3" a="1"/>
  <c r="J2785" i="3" s="1"/>
  <c r="J2786" i="3" a="1"/>
  <c r="J2786" i="3" s="1"/>
  <c r="J2787" i="3" a="1"/>
  <c r="J2787" i="3" s="1"/>
  <c r="J2788" i="3" a="1"/>
  <c r="J2788" i="3" s="1"/>
  <c r="J2789" i="3" a="1"/>
  <c r="J2789" i="3" s="1"/>
  <c r="J2790" i="3" a="1"/>
  <c r="J2790" i="3" s="1"/>
  <c r="J2791" i="3" a="1"/>
  <c r="J2791" i="3" s="1"/>
  <c r="J2792" i="3" a="1"/>
  <c r="J2792" i="3" s="1"/>
  <c r="J2793" i="3" a="1"/>
  <c r="J2793" i="3" s="1"/>
  <c r="J2794" i="3" a="1"/>
  <c r="J2794" i="3" s="1"/>
  <c r="J2795" i="3" a="1"/>
  <c r="J2795" i="3" s="1"/>
  <c r="J2796" i="3" a="1"/>
  <c r="J2796" i="3" s="1"/>
  <c r="J2797" i="3" a="1"/>
  <c r="J2797" i="3" s="1"/>
  <c r="J2798" i="3" a="1"/>
  <c r="J2798" i="3" s="1"/>
  <c r="J2799" i="3" a="1"/>
  <c r="J2799" i="3" s="1"/>
  <c r="J2800" i="3" a="1"/>
  <c r="J2800" i="3" s="1"/>
  <c r="J2801" i="3" a="1"/>
  <c r="J2801" i="3" s="1"/>
  <c r="J2802" i="3" a="1"/>
  <c r="J2802" i="3" s="1"/>
  <c r="J2803" i="3" a="1"/>
  <c r="J2803" i="3" s="1"/>
  <c r="J2804" i="3" a="1"/>
  <c r="J2804" i="3" s="1"/>
  <c r="J2805" i="3" a="1"/>
  <c r="J2805" i="3" s="1"/>
  <c r="J2806" i="3" a="1"/>
  <c r="J2806" i="3" s="1"/>
  <c r="J2807" i="3" a="1"/>
  <c r="J2807" i="3" s="1"/>
  <c r="J2808" i="3" a="1"/>
  <c r="J2808" i="3" s="1"/>
  <c r="J2809" i="3" a="1"/>
  <c r="J2809" i="3" s="1"/>
  <c r="J2810" i="3" a="1"/>
  <c r="J2810" i="3" s="1"/>
  <c r="J2811" i="3" a="1"/>
  <c r="J2811" i="3" s="1"/>
  <c r="J2812" i="3" a="1"/>
  <c r="J2812" i="3" s="1"/>
  <c r="J2813" i="3" a="1"/>
  <c r="J2813" i="3" s="1"/>
  <c r="J2814" i="3" a="1"/>
  <c r="J2814" i="3" s="1"/>
  <c r="J2815" i="3" a="1"/>
  <c r="J2815" i="3" s="1"/>
  <c r="J2816" i="3" a="1"/>
  <c r="J2816" i="3" s="1"/>
  <c r="J2817" i="3" a="1"/>
  <c r="J2817" i="3" s="1"/>
  <c r="J2818" i="3" a="1"/>
  <c r="J2818" i="3" s="1"/>
  <c r="J2819" i="3" a="1"/>
  <c r="J2819" i="3" s="1"/>
  <c r="J2820" i="3" a="1"/>
  <c r="J2820" i="3" s="1"/>
  <c r="J2821" i="3" a="1"/>
  <c r="J2821" i="3" s="1"/>
  <c r="J2822" i="3" a="1"/>
  <c r="J2822" i="3" s="1"/>
  <c r="J2823" i="3" a="1"/>
  <c r="J2823" i="3" s="1"/>
  <c r="J2824" i="3" a="1"/>
  <c r="J2824" i="3" s="1"/>
  <c r="J2825" i="3" a="1"/>
  <c r="J2825" i="3" s="1"/>
  <c r="J2826" i="3" a="1"/>
  <c r="J2826" i="3" s="1"/>
  <c r="J2827" i="3" a="1"/>
  <c r="J2827" i="3" s="1"/>
  <c r="J2828" i="3" a="1"/>
  <c r="J2828" i="3" s="1"/>
  <c r="J2829" i="3" a="1"/>
  <c r="J2829" i="3" s="1"/>
  <c r="J2830" i="3" a="1"/>
  <c r="J2830" i="3" s="1"/>
  <c r="J2831" i="3" a="1"/>
  <c r="J2831" i="3" s="1"/>
  <c r="J2832" i="3" a="1"/>
  <c r="J2832" i="3" s="1"/>
  <c r="J2833" i="3" a="1"/>
  <c r="J2833" i="3" s="1"/>
  <c r="J2834" i="3" a="1"/>
  <c r="J2834" i="3" s="1"/>
  <c r="J2835" i="3" a="1"/>
  <c r="J2835" i="3" s="1"/>
  <c r="J2836" i="3" a="1"/>
  <c r="J2836" i="3" s="1"/>
  <c r="J2837" i="3" a="1"/>
  <c r="J2837" i="3" s="1"/>
  <c r="J2838" i="3" a="1"/>
  <c r="J2838" i="3" s="1"/>
  <c r="J2839" i="3" a="1"/>
  <c r="J2839" i="3" s="1"/>
  <c r="J2840" i="3" a="1"/>
  <c r="J2840" i="3" s="1"/>
  <c r="J2841" i="3" a="1"/>
  <c r="J2841" i="3" s="1"/>
  <c r="J2842" i="3" a="1"/>
  <c r="J2842" i="3" s="1"/>
  <c r="J2843" i="3" a="1"/>
  <c r="J2843" i="3" s="1"/>
  <c r="J2844" i="3" a="1"/>
  <c r="J2844" i="3" s="1"/>
  <c r="J2845" i="3" a="1"/>
  <c r="J2845" i="3" s="1"/>
  <c r="J2846" i="3" a="1"/>
  <c r="J2846" i="3" s="1"/>
  <c r="J2847" i="3" a="1"/>
  <c r="J2847" i="3" s="1"/>
  <c r="J2848" i="3" a="1"/>
  <c r="J2848" i="3" s="1"/>
  <c r="J2849" i="3" a="1"/>
  <c r="J2849" i="3" s="1"/>
  <c r="J2850" i="3" a="1"/>
  <c r="J2850" i="3" s="1"/>
  <c r="J2851" i="3" a="1"/>
  <c r="J2851" i="3" s="1"/>
  <c r="J2852" i="3" a="1"/>
  <c r="J2852" i="3" s="1"/>
  <c r="J2853" i="3" a="1"/>
  <c r="J2853" i="3" s="1"/>
  <c r="J2854" i="3" a="1"/>
  <c r="J2854" i="3" s="1"/>
  <c r="J2855" i="3" a="1"/>
  <c r="J2855" i="3" s="1"/>
  <c r="J2856" i="3" a="1"/>
  <c r="J2856" i="3" s="1"/>
  <c r="J2857" i="3" a="1"/>
  <c r="J2857" i="3" s="1"/>
  <c r="J2858" i="3" a="1"/>
  <c r="J2858" i="3" s="1"/>
  <c r="J2859" i="3" a="1"/>
  <c r="J2859" i="3" s="1"/>
  <c r="J2860" i="3" a="1"/>
  <c r="J2860" i="3" s="1"/>
  <c r="J2861" i="3" a="1"/>
  <c r="J2861" i="3" s="1"/>
  <c r="J2862" i="3" a="1"/>
  <c r="J2862" i="3" s="1"/>
  <c r="J2863" i="3" a="1"/>
  <c r="J2863" i="3" s="1"/>
  <c r="J2864" i="3" a="1"/>
  <c r="J2864" i="3" s="1"/>
  <c r="J2865" i="3" a="1"/>
  <c r="J2865" i="3" s="1"/>
  <c r="J2866" i="3" a="1"/>
  <c r="J2866" i="3" s="1"/>
  <c r="J2867" i="3" a="1"/>
  <c r="J2867" i="3" s="1"/>
  <c r="J2868" i="3" a="1"/>
  <c r="J2868" i="3" s="1"/>
  <c r="J2869" i="3" a="1"/>
  <c r="J2869" i="3" s="1"/>
  <c r="J2870" i="3" a="1"/>
  <c r="J2870" i="3" s="1"/>
  <c r="J2871" i="3" a="1"/>
  <c r="J2871" i="3" s="1"/>
  <c r="J2872" i="3" a="1"/>
  <c r="J2872" i="3" s="1"/>
  <c r="J2873" i="3" a="1"/>
  <c r="J2873" i="3" s="1"/>
  <c r="J2874" i="3" a="1"/>
  <c r="J2874" i="3" s="1"/>
  <c r="J2875" i="3" a="1"/>
  <c r="J2875" i="3" s="1"/>
  <c r="J2876" i="3" a="1"/>
  <c r="J2876" i="3" s="1"/>
  <c r="J2877" i="3" a="1"/>
  <c r="J2877" i="3" s="1"/>
  <c r="J2878" i="3" a="1"/>
  <c r="J2878" i="3" s="1"/>
  <c r="J2879" i="3" a="1"/>
  <c r="J2879" i="3" s="1"/>
  <c r="J2880" i="3" a="1"/>
  <c r="J2880" i="3" s="1"/>
  <c r="J2881" i="3" a="1"/>
  <c r="J2881" i="3" s="1"/>
  <c r="J2882" i="3" a="1"/>
  <c r="J2882" i="3" s="1"/>
  <c r="J2883" i="3" a="1"/>
  <c r="J2883" i="3" s="1"/>
  <c r="J2884" i="3" a="1"/>
  <c r="J2884" i="3" s="1"/>
  <c r="J2885" i="3" a="1"/>
  <c r="J2885" i="3" s="1"/>
  <c r="J2886" i="3" a="1"/>
  <c r="J2886" i="3" s="1"/>
  <c r="J2887" i="3" a="1"/>
  <c r="J2887" i="3" s="1"/>
  <c r="J2888" i="3" a="1"/>
  <c r="J2888" i="3" s="1"/>
  <c r="J2889" i="3" a="1"/>
  <c r="J2889" i="3" s="1"/>
  <c r="J2890" i="3" a="1"/>
  <c r="J2890" i="3" s="1"/>
  <c r="J2891" i="3" a="1"/>
  <c r="J2891" i="3" s="1"/>
  <c r="J2892" i="3" a="1"/>
  <c r="J2892" i="3" s="1"/>
  <c r="J2893" i="3" a="1"/>
  <c r="J2893" i="3" s="1"/>
  <c r="J2894" i="3" a="1"/>
  <c r="J2894" i="3" s="1"/>
  <c r="J2895" i="3" a="1"/>
  <c r="J2895" i="3" s="1"/>
  <c r="J2896" i="3" a="1"/>
  <c r="J2896" i="3" s="1"/>
  <c r="J2897" i="3" a="1"/>
  <c r="J2897" i="3" s="1"/>
  <c r="J2898" i="3" a="1"/>
  <c r="J2898" i="3" s="1"/>
  <c r="J2899" i="3" a="1"/>
  <c r="J2899" i="3" s="1"/>
  <c r="J2900" i="3" a="1"/>
  <c r="J2900" i="3" s="1"/>
  <c r="J2901" i="3" a="1"/>
  <c r="J2901" i="3" s="1"/>
  <c r="J2902" i="3" a="1"/>
  <c r="J2902" i="3" s="1"/>
  <c r="J2903" i="3" a="1"/>
  <c r="J2903" i="3" s="1"/>
  <c r="J2904" i="3" a="1"/>
  <c r="J2904" i="3" s="1"/>
  <c r="J2905" i="3" a="1"/>
  <c r="J2905" i="3" s="1"/>
  <c r="J2906" i="3" a="1"/>
  <c r="J2906" i="3" s="1"/>
  <c r="J2907" i="3" a="1"/>
  <c r="J2907" i="3" s="1"/>
  <c r="J2908" i="3" a="1"/>
  <c r="J2908" i="3" s="1"/>
  <c r="J2909" i="3" a="1"/>
  <c r="J2909" i="3" s="1"/>
  <c r="J2910" i="3" a="1"/>
  <c r="J2910" i="3" s="1"/>
  <c r="J2911" i="3" a="1"/>
  <c r="J2911" i="3" s="1"/>
  <c r="J2912" i="3" a="1"/>
  <c r="J2912" i="3" s="1"/>
  <c r="J2913" i="3" a="1"/>
  <c r="J2913" i="3" s="1"/>
  <c r="J2914" i="3" a="1"/>
  <c r="J2914" i="3" s="1"/>
  <c r="J2915" i="3" a="1"/>
  <c r="J2915" i="3" s="1"/>
  <c r="J2916" i="3" a="1"/>
  <c r="J2916" i="3" s="1"/>
  <c r="J2917" i="3" a="1"/>
  <c r="J2917" i="3" s="1"/>
  <c r="J2918" i="3" a="1"/>
  <c r="J2918" i="3" s="1"/>
  <c r="J2919" i="3" a="1"/>
  <c r="J2919" i="3" s="1"/>
  <c r="J2920" i="3" a="1"/>
  <c r="J2920" i="3" s="1"/>
  <c r="J2921" i="3" a="1"/>
  <c r="J2921" i="3" s="1"/>
  <c r="J2922" i="3" a="1"/>
  <c r="J2922" i="3" s="1"/>
  <c r="J2923" i="3" a="1"/>
  <c r="J2923" i="3" s="1"/>
  <c r="J2924" i="3" a="1"/>
  <c r="J2924" i="3" s="1"/>
  <c r="J2925" i="3" a="1"/>
  <c r="J2925" i="3" s="1"/>
  <c r="J2926" i="3" a="1"/>
  <c r="J2926" i="3" s="1"/>
  <c r="J2927" i="3" a="1"/>
  <c r="J2927" i="3" s="1"/>
  <c r="J2928" i="3" a="1"/>
  <c r="J2928" i="3" s="1"/>
  <c r="J2929" i="3" a="1"/>
  <c r="J2929" i="3" s="1"/>
  <c r="J2930" i="3" a="1"/>
  <c r="J2930" i="3" s="1"/>
  <c r="J2931" i="3" a="1"/>
  <c r="J2931" i="3" s="1"/>
  <c r="J2932" i="3" a="1"/>
  <c r="J2932" i="3" s="1"/>
  <c r="J2933" i="3" a="1"/>
  <c r="J2933" i="3" s="1"/>
  <c r="J2934" i="3" a="1"/>
  <c r="J2934" i="3" s="1"/>
  <c r="J2935" i="3" a="1"/>
  <c r="J2935" i="3" s="1"/>
  <c r="J2936" i="3" a="1"/>
  <c r="J2936" i="3" s="1"/>
  <c r="J2937" i="3" a="1"/>
  <c r="J2937" i="3" s="1"/>
  <c r="J2938" i="3" a="1"/>
  <c r="J2938" i="3" s="1"/>
  <c r="J2939" i="3" a="1"/>
  <c r="J2939" i="3" s="1"/>
  <c r="J2940" i="3" a="1"/>
  <c r="J2940" i="3" s="1"/>
  <c r="J2941" i="3" a="1"/>
  <c r="J2941" i="3" s="1"/>
  <c r="J2942" i="3" a="1"/>
  <c r="J2942" i="3" s="1"/>
  <c r="J2943" i="3" a="1"/>
  <c r="J2943" i="3" s="1"/>
  <c r="J2944" i="3" a="1"/>
  <c r="J2944" i="3" s="1"/>
  <c r="J2945" i="3" a="1"/>
  <c r="J2945" i="3" s="1"/>
  <c r="J2946" i="3" a="1"/>
  <c r="J2946" i="3" s="1"/>
  <c r="J2947" i="3" a="1"/>
  <c r="J2947" i="3" s="1"/>
  <c r="J2948" i="3" a="1"/>
  <c r="J2948" i="3" s="1"/>
  <c r="J2949" i="3" a="1"/>
  <c r="J2949" i="3" s="1"/>
  <c r="J2950" i="3" a="1"/>
  <c r="J2950" i="3" s="1"/>
  <c r="J2951" i="3" a="1"/>
  <c r="J2951" i="3" s="1"/>
  <c r="J2952" i="3" a="1"/>
  <c r="J2952" i="3" s="1"/>
  <c r="J2953" i="3" a="1"/>
  <c r="J2953" i="3" s="1"/>
  <c r="J2954" i="3" a="1"/>
  <c r="J2954" i="3" s="1"/>
  <c r="J2955" i="3" a="1"/>
  <c r="J2955" i="3" s="1"/>
  <c r="J2956" i="3" a="1"/>
  <c r="J2956" i="3" s="1"/>
  <c r="J2957" i="3" a="1"/>
  <c r="J2957" i="3" s="1"/>
  <c r="J2958" i="3" a="1"/>
  <c r="J2958" i="3" s="1"/>
  <c r="J2959" i="3" a="1"/>
  <c r="J2959" i="3" s="1"/>
  <c r="J2960" i="3" a="1"/>
  <c r="J2960" i="3" s="1"/>
  <c r="J2961" i="3" a="1"/>
  <c r="J2961" i="3" s="1"/>
  <c r="J2962" i="3" a="1"/>
  <c r="J2962" i="3" s="1"/>
  <c r="J2963" i="3" a="1"/>
  <c r="J2963" i="3" s="1"/>
  <c r="J2964" i="3" a="1"/>
  <c r="J2964" i="3" s="1"/>
  <c r="J2965" i="3" a="1"/>
  <c r="J2965" i="3" s="1"/>
  <c r="J2966" i="3" a="1"/>
  <c r="J2966" i="3" s="1"/>
  <c r="J2967" i="3" a="1"/>
  <c r="J2967" i="3" s="1"/>
  <c r="J2968" i="3" a="1"/>
  <c r="J2968" i="3" s="1"/>
  <c r="J2969" i="3" a="1"/>
  <c r="J2969" i="3" s="1"/>
  <c r="J2970" i="3" a="1"/>
  <c r="J2970" i="3" s="1"/>
  <c r="J2971" i="3" a="1"/>
  <c r="J2971" i="3" s="1"/>
  <c r="J2972" i="3" a="1"/>
  <c r="J2972" i="3" s="1"/>
  <c r="J2973" i="3" a="1"/>
  <c r="J2973" i="3" s="1"/>
  <c r="J2974" i="3" a="1"/>
  <c r="J2974" i="3" s="1"/>
  <c r="J2975" i="3" a="1"/>
  <c r="J2975" i="3" s="1"/>
  <c r="J2976" i="3" a="1"/>
  <c r="J2976" i="3" s="1"/>
  <c r="J2977" i="3" a="1"/>
  <c r="J2977" i="3" s="1"/>
  <c r="J2978" i="3" a="1"/>
  <c r="J2978" i="3" s="1"/>
  <c r="J2979" i="3" a="1"/>
  <c r="J2979" i="3" s="1"/>
  <c r="J2980" i="3" a="1"/>
  <c r="J2980" i="3" s="1"/>
  <c r="J2981" i="3" a="1"/>
  <c r="J2981" i="3" s="1"/>
  <c r="J2982" i="3" a="1"/>
  <c r="J2982" i="3" s="1"/>
  <c r="J2983" i="3" a="1"/>
  <c r="J2983" i="3" s="1"/>
  <c r="J2984" i="3" a="1"/>
  <c r="J2984" i="3" s="1"/>
  <c r="J2985" i="3" a="1"/>
  <c r="J2985" i="3" s="1"/>
  <c r="J2986" i="3" a="1"/>
  <c r="J2986" i="3" s="1"/>
  <c r="J2987" i="3" a="1"/>
  <c r="J2987" i="3" s="1"/>
  <c r="J2988" i="3" a="1"/>
  <c r="J2988" i="3" s="1"/>
  <c r="J2989" i="3" a="1"/>
  <c r="J2989" i="3" s="1"/>
  <c r="J2990" i="3" a="1"/>
  <c r="J2990" i="3" s="1"/>
  <c r="J2991" i="3" a="1"/>
  <c r="J2991" i="3" s="1"/>
  <c r="J2992" i="3" a="1"/>
  <c r="J2992" i="3" s="1"/>
  <c r="J2993" i="3" a="1"/>
  <c r="J2993" i="3" s="1"/>
  <c r="J2994" i="3" a="1"/>
  <c r="J2994" i="3" s="1"/>
  <c r="J2995" i="3" a="1"/>
  <c r="J2995" i="3" s="1"/>
  <c r="J2996" i="3" a="1"/>
  <c r="J2996" i="3" s="1"/>
  <c r="J2997" i="3" a="1"/>
  <c r="J2997" i="3" s="1"/>
  <c r="J2998" i="3" a="1"/>
  <c r="J2998" i="3" s="1"/>
  <c r="J2999" i="3" a="1"/>
  <c r="J2999" i="3" s="1"/>
  <c r="J3000" i="3" a="1"/>
  <c r="J3000" i="3" s="1"/>
  <c r="J3001" i="3" a="1"/>
  <c r="J3001" i="3" s="1"/>
  <c r="J3002" i="3" a="1"/>
  <c r="J3002" i="3" s="1"/>
  <c r="J3003" i="3" a="1"/>
  <c r="J3003" i="3" s="1"/>
  <c r="J3004" i="3" a="1"/>
  <c r="J3004" i="3" s="1"/>
  <c r="J3005" i="3" a="1"/>
  <c r="J3005" i="3" s="1"/>
  <c r="J3006" i="3" a="1"/>
  <c r="J3006" i="3" s="1"/>
  <c r="J3007" i="3" a="1"/>
  <c r="J3007" i="3" s="1"/>
  <c r="J3008" i="3" a="1"/>
  <c r="J3008" i="3" s="1"/>
  <c r="J3009" i="3" a="1"/>
  <c r="J3009" i="3" s="1"/>
  <c r="J3010" i="3" a="1"/>
  <c r="J3010" i="3" s="1"/>
  <c r="J3011" i="3" a="1"/>
  <c r="J3011" i="3" s="1"/>
  <c r="J3012" i="3" a="1"/>
  <c r="J3012" i="3" s="1"/>
  <c r="J3013" i="3" a="1"/>
  <c r="J3013" i="3" s="1"/>
  <c r="J3014" i="3" a="1"/>
  <c r="J3014" i="3" s="1"/>
  <c r="J3015" i="3" a="1"/>
  <c r="J3015" i="3" s="1"/>
  <c r="J3016" i="3" a="1"/>
  <c r="J3016" i="3" s="1"/>
  <c r="J3017" i="3" a="1"/>
  <c r="J3017" i="3" s="1"/>
  <c r="J3018" i="3" a="1"/>
  <c r="J3018" i="3" s="1"/>
  <c r="J3019" i="3" a="1"/>
  <c r="J3019" i="3" s="1"/>
  <c r="J3020" i="3" a="1"/>
  <c r="J3020" i="3" s="1"/>
  <c r="J3021" i="3" a="1"/>
  <c r="J3021" i="3" s="1"/>
  <c r="J3022" i="3" a="1"/>
  <c r="J3022" i="3" s="1"/>
  <c r="J3023" i="3" a="1"/>
  <c r="J3023" i="3" s="1"/>
  <c r="J3024" i="3" a="1"/>
  <c r="J3024" i="3" s="1"/>
  <c r="J3025" i="3" a="1"/>
  <c r="J3025" i="3" s="1"/>
  <c r="J3026" i="3" a="1"/>
  <c r="J3026" i="3" s="1"/>
  <c r="J3027" i="3" a="1"/>
  <c r="J3027" i="3" s="1"/>
  <c r="J3028" i="3" a="1"/>
  <c r="J3028" i="3" s="1"/>
  <c r="J3029" i="3" a="1"/>
  <c r="J3029" i="3" s="1"/>
  <c r="J3030" i="3" a="1"/>
  <c r="J3030" i="3" s="1"/>
  <c r="J3031" i="3" a="1"/>
  <c r="J3031" i="3" s="1"/>
  <c r="J3032" i="3" a="1"/>
  <c r="J3032" i="3" s="1"/>
  <c r="J3033" i="3" a="1"/>
  <c r="J3033" i="3" s="1"/>
  <c r="J3034" i="3" a="1"/>
  <c r="J3034" i="3" s="1"/>
  <c r="J3035" i="3" a="1"/>
  <c r="J3035" i="3" s="1"/>
  <c r="J3036" i="3" a="1"/>
  <c r="J3036" i="3" s="1"/>
  <c r="J3037" i="3" a="1"/>
  <c r="J3037" i="3" s="1"/>
  <c r="J3038" i="3" a="1"/>
  <c r="J3038" i="3" s="1"/>
  <c r="J3039" i="3" a="1"/>
  <c r="J3039" i="3" s="1"/>
  <c r="J3040" i="3" a="1"/>
  <c r="J3040" i="3" s="1"/>
  <c r="J3041" i="3" a="1"/>
  <c r="J3041" i="3" s="1"/>
  <c r="J3042" i="3" a="1"/>
  <c r="J3042" i="3" s="1"/>
  <c r="J3043" i="3" a="1"/>
  <c r="J3043" i="3" s="1"/>
  <c r="J3044" i="3" a="1"/>
  <c r="J3044" i="3" s="1"/>
  <c r="J3045" i="3" a="1"/>
  <c r="J3045" i="3" s="1"/>
  <c r="J3046" i="3" a="1"/>
  <c r="J3046" i="3" s="1"/>
  <c r="J3047" i="3" a="1"/>
  <c r="J3047" i="3" s="1"/>
  <c r="J3048" i="3" a="1"/>
  <c r="J3048" i="3" s="1"/>
  <c r="J3049" i="3" a="1"/>
  <c r="J3049" i="3" s="1"/>
  <c r="J3050" i="3" a="1"/>
  <c r="J3050" i="3" s="1"/>
  <c r="J3051" i="3" a="1"/>
  <c r="J3051" i="3" s="1"/>
  <c r="J3052" i="3" a="1"/>
  <c r="J3052" i="3" s="1"/>
  <c r="J3053" i="3" a="1"/>
  <c r="J3053" i="3" s="1"/>
  <c r="J3054" i="3" a="1"/>
  <c r="J3054" i="3" s="1"/>
  <c r="J3055" i="3" a="1"/>
  <c r="J3055" i="3" s="1"/>
  <c r="J3056" i="3" a="1"/>
  <c r="J3056" i="3" s="1"/>
  <c r="J3057" i="3" a="1"/>
  <c r="J3057" i="3" s="1"/>
  <c r="J3058" i="3" a="1"/>
  <c r="J3058" i="3" s="1"/>
  <c r="J3059" i="3" a="1"/>
  <c r="J3059" i="3" s="1"/>
  <c r="J3060" i="3" a="1"/>
  <c r="J3060" i="3" s="1"/>
  <c r="J3061" i="3" a="1"/>
  <c r="J3061" i="3" s="1"/>
  <c r="J3062" i="3" a="1"/>
  <c r="J3062" i="3" s="1"/>
  <c r="J3063" i="3" a="1"/>
  <c r="J3063" i="3" s="1"/>
  <c r="J3064" i="3" a="1"/>
  <c r="J3064" i="3" s="1"/>
  <c r="J3065" i="3" a="1"/>
  <c r="J3065" i="3" s="1"/>
  <c r="J3066" i="3" a="1"/>
  <c r="J3066" i="3" s="1"/>
  <c r="J3067" i="3" a="1"/>
  <c r="J3067" i="3" s="1"/>
  <c r="J3068" i="3" a="1"/>
  <c r="J3068" i="3" s="1"/>
  <c r="J3069" i="3" a="1"/>
  <c r="J3069" i="3" s="1"/>
  <c r="J3070" i="3" a="1"/>
  <c r="J3070" i="3" s="1"/>
  <c r="J3071" i="3" a="1"/>
  <c r="J3071" i="3" s="1"/>
  <c r="J3072" i="3" a="1"/>
  <c r="J3072" i="3" s="1"/>
  <c r="J3073" i="3" a="1"/>
  <c r="J3073" i="3" s="1"/>
  <c r="J3074" i="3" a="1"/>
  <c r="J3074" i="3" s="1"/>
  <c r="J3075" i="3" a="1"/>
  <c r="J3075" i="3" s="1"/>
  <c r="J3076" i="3" a="1"/>
  <c r="J3076" i="3" s="1"/>
  <c r="J3077" i="3" a="1"/>
  <c r="J3077" i="3" s="1"/>
  <c r="J3078" i="3" a="1"/>
  <c r="J3078" i="3" s="1"/>
  <c r="J3079" i="3" a="1"/>
  <c r="J3079" i="3" s="1"/>
  <c r="J3080" i="3" a="1"/>
  <c r="J3080" i="3" s="1"/>
  <c r="J3081" i="3" a="1"/>
  <c r="J3081" i="3" s="1"/>
  <c r="J3082" i="3" a="1"/>
  <c r="J3082" i="3" s="1"/>
  <c r="J3083" i="3" a="1"/>
  <c r="J3083" i="3" s="1"/>
  <c r="J3084" i="3" a="1"/>
  <c r="J3084" i="3" s="1"/>
  <c r="J3085" i="3" a="1"/>
  <c r="J3085" i="3" s="1"/>
  <c r="J3086" i="3" a="1"/>
  <c r="J3086" i="3" s="1"/>
  <c r="J3087" i="3" a="1"/>
  <c r="J3087" i="3" s="1"/>
  <c r="J3088" i="3" a="1"/>
  <c r="J3088" i="3" s="1"/>
  <c r="J3089" i="3" a="1"/>
  <c r="J3089" i="3" s="1"/>
  <c r="J3090" i="3" a="1"/>
  <c r="J3090" i="3" s="1"/>
  <c r="J3091" i="3" a="1"/>
  <c r="J3091" i="3" s="1"/>
  <c r="J3092" i="3" a="1"/>
  <c r="J3092" i="3" s="1"/>
  <c r="J3093" i="3" a="1"/>
  <c r="J3093" i="3" s="1"/>
  <c r="J3094" i="3" a="1"/>
  <c r="J3094" i="3" s="1"/>
  <c r="J3095" i="3" a="1"/>
  <c r="J3095" i="3" s="1"/>
  <c r="J3096" i="3" a="1"/>
  <c r="J3096" i="3" s="1"/>
  <c r="J3097" i="3" a="1"/>
  <c r="J3097" i="3" s="1"/>
  <c r="J3098" i="3" a="1"/>
  <c r="J3098" i="3" s="1"/>
  <c r="J3099" i="3" a="1"/>
  <c r="J3099" i="3" s="1"/>
  <c r="J3100" i="3" a="1"/>
  <c r="J3100" i="3" s="1"/>
  <c r="J3101" i="3" a="1"/>
  <c r="J3101" i="3" s="1"/>
  <c r="J3102" i="3" a="1"/>
  <c r="J3102" i="3" s="1"/>
  <c r="J3103" i="3" a="1"/>
  <c r="J3103" i="3" s="1"/>
  <c r="J3104" i="3" a="1"/>
  <c r="J3104" i="3" s="1"/>
  <c r="J3105" i="3" a="1"/>
  <c r="J3105" i="3" s="1"/>
  <c r="J3106" i="3" a="1"/>
  <c r="J3106" i="3" s="1"/>
  <c r="J3107" i="3" a="1"/>
  <c r="J3107" i="3" s="1"/>
  <c r="J3108" i="3" a="1"/>
  <c r="J3108" i="3" s="1"/>
  <c r="J3109" i="3" a="1"/>
  <c r="J3109" i="3" s="1"/>
  <c r="J3110" i="3" a="1"/>
  <c r="J3110" i="3" s="1"/>
  <c r="J3111" i="3" a="1"/>
  <c r="J3111" i="3" s="1"/>
  <c r="J3112" i="3" a="1"/>
  <c r="J3112" i="3" s="1"/>
  <c r="J3113" i="3" a="1"/>
  <c r="J3113" i="3" s="1"/>
  <c r="J3114" i="3" a="1"/>
  <c r="J3114" i="3" s="1"/>
  <c r="J3115" i="3" a="1"/>
  <c r="J3115" i="3" s="1"/>
  <c r="J3116" i="3" a="1"/>
  <c r="J3116" i="3" s="1"/>
  <c r="J3117" i="3" a="1"/>
  <c r="J3117" i="3" s="1"/>
  <c r="J3118" i="3" a="1"/>
  <c r="J3118" i="3" s="1"/>
  <c r="J3119" i="3" a="1"/>
  <c r="J3119" i="3" s="1"/>
  <c r="J3120" i="3" a="1"/>
  <c r="J3120" i="3" s="1"/>
  <c r="J3121" i="3" a="1"/>
  <c r="J3121" i="3" s="1"/>
  <c r="J3122" i="3" a="1"/>
  <c r="J3122" i="3" s="1"/>
  <c r="J3123" i="3" a="1"/>
  <c r="J3123" i="3" s="1"/>
  <c r="J3124" i="3" a="1"/>
  <c r="J3124" i="3" s="1"/>
  <c r="J3125" i="3" a="1"/>
  <c r="J3125" i="3" s="1"/>
  <c r="J3126" i="3" a="1"/>
  <c r="J3126" i="3" s="1"/>
  <c r="J3127" i="3" a="1"/>
  <c r="J3127" i="3" s="1"/>
  <c r="J3128" i="3" a="1"/>
  <c r="J3128" i="3" s="1"/>
  <c r="J3129" i="3" a="1"/>
  <c r="J3129" i="3" s="1"/>
  <c r="J3130" i="3" a="1"/>
  <c r="J3130" i="3" s="1"/>
  <c r="J3131" i="3" a="1"/>
  <c r="J3131" i="3" s="1"/>
  <c r="J3132" i="3" a="1"/>
  <c r="J3132" i="3" s="1"/>
  <c r="J3133" i="3" a="1"/>
  <c r="J3133" i="3" s="1"/>
  <c r="J3134" i="3" a="1"/>
  <c r="J3134" i="3" s="1"/>
  <c r="J3135" i="3" a="1"/>
  <c r="J3135" i="3" s="1"/>
  <c r="J3136" i="3" a="1"/>
  <c r="J3136" i="3" s="1"/>
  <c r="J3137" i="3" a="1"/>
  <c r="J3137" i="3" s="1"/>
  <c r="J3138" i="3" a="1"/>
  <c r="J3138" i="3" s="1"/>
  <c r="J3139" i="3" a="1"/>
  <c r="J3139" i="3" s="1"/>
  <c r="J3140" i="3" a="1"/>
  <c r="J3140" i="3" s="1"/>
  <c r="J3141" i="3" a="1"/>
  <c r="J3141" i="3" s="1"/>
  <c r="J3142" i="3" a="1"/>
  <c r="J3142" i="3" s="1"/>
  <c r="J3143" i="3" a="1"/>
  <c r="J3143" i="3" s="1"/>
  <c r="J3144" i="3" a="1"/>
  <c r="J3144" i="3" s="1"/>
  <c r="J3145" i="3" a="1"/>
  <c r="J3145" i="3" s="1"/>
  <c r="J3146" i="3" a="1"/>
  <c r="J3146" i="3" s="1"/>
  <c r="J3147" i="3" a="1"/>
  <c r="J3147" i="3" s="1"/>
  <c r="J3148" i="3" a="1"/>
  <c r="J3148" i="3" s="1"/>
  <c r="J3149" i="3" a="1"/>
  <c r="J3149" i="3" s="1"/>
  <c r="J3150" i="3" a="1"/>
  <c r="J3150" i="3" s="1"/>
  <c r="J3151" i="3" a="1"/>
  <c r="J3151" i="3" s="1"/>
  <c r="J3152" i="3" a="1"/>
  <c r="J3152" i="3" s="1"/>
  <c r="J3153" i="3" a="1"/>
  <c r="J3153" i="3" s="1"/>
  <c r="J3154" i="3" a="1"/>
  <c r="J3154" i="3" s="1"/>
  <c r="J3155" i="3" a="1"/>
  <c r="J3155" i="3" s="1"/>
  <c r="J3156" i="3" a="1"/>
  <c r="J3156" i="3" s="1"/>
  <c r="J3157" i="3" a="1"/>
  <c r="J3157" i="3" s="1"/>
  <c r="J3158" i="3" a="1"/>
  <c r="J3158" i="3" s="1"/>
  <c r="J3159" i="3" a="1"/>
  <c r="J3159" i="3" s="1"/>
  <c r="J3160" i="3" a="1"/>
  <c r="J3160" i="3" s="1"/>
  <c r="J3161" i="3" a="1"/>
  <c r="J3161" i="3" s="1"/>
  <c r="J3162" i="3" a="1"/>
  <c r="J3162" i="3" s="1"/>
  <c r="J3163" i="3" a="1"/>
  <c r="J3163" i="3" s="1"/>
  <c r="J3164" i="3" a="1"/>
  <c r="J3164" i="3" s="1"/>
  <c r="J3165" i="3" a="1"/>
  <c r="J3165" i="3" s="1"/>
  <c r="J3166" i="3" a="1"/>
  <c r="J3166" i="3" s="1"/>
  <c r="J3167" i="3" a="1"/>
  <c r="J3167" i="3" s="1"/>
  <c r="J3168" i="3" a="1"/>
  <c r="J3168" i="3" s="1"/>
  <c r="J3169" i="3" a="1"/>
  <c r="J3169" i="3" s="1"/>
  <c r="J3170" i="3" a="1"/>
  <c r="J3170" i="3" s="1"/>
  <c r="J3171" i="3" a="1"/>
  <c r="J3171" i="3" s="1"/>
  <c r="J3172" i="3" a="1"/>
  <c r="J3172" i="3" s="1"/>
  <c r="J3173" i="3" a="1"/>
  <c r="J3173" i="3" s="1"/>
  <c r="J3174" i="3" a="1"/>
  <c r="J3174" i="3" s="1"/>
  <c r="J3175" i="3" a="1"/>
  <c r="J3175" i="3" s="1"/>
  <c r="J3176" i="3" a="1"/>
  <c r="J3176" i="3" s="1"/>
  <c r="J3177" i="3" a="1"/>
  <c r="J3177" i="3" s="1"/>
  <c r="J3178" i="3" a="1"/>
  <c r="J3178" i="3" s="1"/>
  <c r="J3179" i="3" a="1"/>
  <c r="J3179" i="3" s="1"/>
  <c r="J3180" i="3" a="1"/>
  <c r="J3180" i="3" s="1"/>
  <c r="J3181" i="3" a="1"/>
  <c r="J3181" i="3" s="1"/>
  <c r="J3182" i="3" a="1"/>
  <c r="J3182" i="3" s="1"/>
  <c r="J3183" i="3" a="1"/>
  <c r="J3183" i="3" s="1"/>
  <c r="J3184" i="3" a="1"/>
  <c r="J3184" i="3" s="1"/>
  <c r="J3185" i="3" a="1"/>
  <c r="J3185" i="3" s="1"/>
  <c r="J3186" i="3" a="1"/>
  <c r="J3186" i="3" s="1"/>
  <c r="J3187" i="3" a="1"/>
  <c r="J3187" i="3" s="1"/>
  <c r="J3188" i="3" a="1"/>
  <c r="J3188" i="3" s="1"/>
  <c r="J3189" i="3" a="1"/>
  <c r="J3189" i="3" s="1"/>
  <c r="J3190" i="3" a="1"/>
  <c r="J3190" i="3" s="1"/>
  <c r="J3191" i="3" a="1"/>
  <c r="J3191" i="3" s="1"/>
  <c r="J3192" i="3" a="1"/>
  <c r="J3192" i="3" s="1"/>
  <c r="J3193" i="3" a="1"/>
  <c r="J3193" i="3" s="1"/>
  <c r="J3194" i="3" a="1"/>
  <c r="J3194" i="3" s="1"/>
  <c r="J3195" i="3" a="1"/>
  <c r="J3195" i="3" s="1"/>
  <c r="J3196" i="3" a="1"/>
  <c r="J3196" i="3" s="1"/>
  <c r="J3197" i="3" a="1"/>
  <c r="J3197" i="3" s="1"/>
  <c r="J3198" i="3" a="1"/>
  <c r="J3198" i="3" s="1"/>
  <c r="J3199" i="3" a="1"/>
  <c r="J3199" i="3" s="1"/>
  <c r="J3200" i="3" a="1"/>
  <c r="J3200" i="3" s="1"/>
  <c r="J3201" i="3" a="1"/>
  <c r="J3201" i="3" s="1"/>
  <c r="J3202" i="3" a="1"/>
  <c r="J3202" i="3" s="1"/>
  <c r="J3203" i="3" a="1"/>
  <c r="J3203" i="3" s="1"/>
  <c r="J3204" i="3" a="1"/>
  <c r="J3204" i="3" s="1"/>
  <c r="J3205" i="3" a="1"/>
  <c r="J3205" i="3" s="1"/>
  <c r="J3206" i="3" a="1"/>
  <c r="J3206" i="3" s="1"/>
  <c r="J3207" i="3" a="1"/>
  <c r="J3207" i="3" s="1"/>
  <c r="J3208" i="3" a="1"/>
  <c r="J3208" i="3" s="1"/>
  <c r="J3209" i="3" a="1"/>
  <c r="J3209" i="3" s="1"/>
  <c r="J3210" i="3" a="1"/>
  <c r="J3210" i="3" s="1"/>
  <c r="J3211" i="3" a="1"/>
  <c r="J3211" i="3" s="1"/>
  <c r="J3212" i="3" a="1"/>
  <c r="J3212" i="3" s="1"/>
  <c r="J3213" i="3" a="1"/>
  <c r="J3213" i="3" s="1"/>
  <c r="J3214" i="3" a="1"/>
  <c r="J3214" i="3" s="1"/>
  <c r="J3215" i="3" a="1"/>
  <c r="J3215" i="3" s="1"/>
  <c r="J3216" i="3" a="1"/>
  <c r="J3216" i="3" s="1"/>
  <c r="J3217" i="3" a="1"/>
  <c r="J3217" i="3" s="1"/>
  <c r="J3218" i="3" a="1"/>
  <c r="J3218" i="3" s="1"/>
  <c r="J3219" i="3" a="1"/>
  <c r="J3219" i="3" s="1"/>
  <c r="J3220" i="3" a="1"/>
  <c r="J3220" i="3" s="1"/>
  <c r="J3221" i="3" a="1"/>
  <c r="J3221" i="3" s="1"/>
  <c r="J3222" i="3" a="1"/>
  <c r="J3222" i="3" s="1"/>
  <c r="J3223" i="3" a="1"/>
  <c r="J3223" i="3" s="1"/>
  <c r="J3224" i="3" a="1"/>
  <c r="J3224" i="3" s="1"/>
  <c r="J3225" i="3" a="1"/>
  <c r="J3225" i="3" s="1"/>
  <c r="J3226" i="3" a="1"/>
  <c r="J3226" i="3" s="1"/>
  <c r="J3227" i="3" a="1"/>
  <c r="J3227" i="3" s="1"/>
  <c r="J3228" i="3" a="1"/>
  <c r="J3228" i="3" s="1"/>
  <c r="J3229" i="3" a="1"/>
  <c r="J3229" i="3" s="1"/>
  <c r="J3230" i="3" a="1"/>
  <c r="J3230" i="3" s="1"/>
  <c r="J3231" i="3" a="1"/>
  <c r="J3231" i="3" s="1"/>
  <c r="J3232" i="3" a="1"/>
  <c r="J3232" i="3" s="1"/>
  <c r="J3233" i="3" a="1"/>
  <c r="J3233" i="3" s="1"/>
  <c r="J3234" i="3" a="1"/>
  <c r="J3234" i="3" s="1"/>
  <c r="J3235" i="3" a="1"/>
  <c r="J3235" i="3" s="1"/>
  <c r="J3236" i="3" a="1"/>
  <c r="J3236" i="3" s="1"/>
  <c r="J3237" i="3" a="1"/>
  <c r="J3237" i="3" s="1"/>
  <c r="J3238" i="3" a="1"/>
  <c r="J3238" i="3" s="1"/>
  <c r="J3239" i="3" a="1"/>
  <c r="J3239" i="3" s="1"/>
  <c r="J3240" i="3" a="1"/>
  <c r="J3240" i="3" s="1"/>
  <c r="J3241" i="3" a="1"/>
  <c r="J3241" i="3" s="1"/>
  <c r="J3242" i="3" a="1"/>
  <c r="J3242" i="3" s="1"/>
  <c r="J3243" i="3" a="1"/>
  <c r="J3243" i="3" s="1"/>
  <c r="J3244" i="3" a="1"/>
  <c r="J3244" i="3" s="1"/>
  <c r="J3245" i="3" a="1"/>
  <c r="J3245" i="3" s="1"/>
  <c r="J3246" i="3" a="1"/>
  <c r="J3246" i="3" s="1"/>
  <c r="J3247" i="3" a="1"/>
  <c r="J3247" i="3" s="1"/>
  <c r="J3248" i="3" a="1"/>
  <c r="J3248" i="3" s="1"/>
  <c r="J3249" i="3" a="1"/>
  <c r="J3249" i="3" s="1"/>
  <c r="J3250" i="3" a="1"/>
  <c r="J3250" i="3" s="1"/>
  <c r="J3251" i="3" a="1"/>
  <c r="J3251" i="3" s="1"/>
  <c r="J3252" i="3" a="1"/>
  <c r="J3252" i="3" s="1"/>
  <c r="J3253" i="3" a="1"/>
  <c r="J3253" i="3" s="1"/>
  <c r="J3254" i="3" a="1"/>
  <c r="J3254" i="3" s="1"/>
  <c r="J3255" i="3" a="1"/>
  <c r="J3255" i="3" s="1"/>
  <c r="J3256" i="3" a="1"/>
  <c r="J3256" i="3" s="1"/>
  <c r="J3257" i="3" a="1"/>
  <c r="J3257" i="3" s="1"/>
  <c r="J3258" i="3" a="1"/>
  <c r="J3258" i="3" s="1"/>
  <c r="J3259" i="3" a="1"/>
  <c r="J3259" i="3" s="1"/>
  <c r="J3260" i="3" a="1"/>
  <c r="J3260" i="3" s="1"/>
  <c r="J3261" i="3" a="1"/>
  <c r="J3261" i="3" s="1"/>
  <c r="J3262" i="3" a="1"/>
  <c r="J3262" i="3" s="1"/>
  <c r="J3263" i="3" a="1"/>
  <c r="J3263" i="3" s="1"/>
  <c r="J3264" i="3" a="1"/>
  <c r="J3264" i="3" s="1"/>
  <c r="J3265" i="3" a="1"/>
  <c r="J3265" i="3" s="1"/>
  <c r="J3266" i="3" a="1"/>
  <c r="J3266" i="3" s="1"/>
  <c r="J3267" i="3" a="1"/>
  <c r="J3267" i="3" s="1"/>
  <c r="J3268" i="3" a="1"/>
  <c r="J3268" i="3" s="1"/>
  <c r="J3269" i="3" a="1"/>
  <c r="J3269" i="3" s="1"/>
  <c r="J3270" i="3" a="1"/>
  <c r="J3270" i="3" s="1"/>
  <c r="J3271" i="3" a="1"/>
  <c r="J3271" i="3" s="1"/>
  <c r="J3272" i="3" a="1"/>
  <c r="J3272" i="3" s="1"/>
  <c r="J3273" i="3" a="1"/>
  <c r="J3273" i="3" s="1"/>
  <c r="J3274" i="3" a="1"/>
  <c r="J3274" i="3" s="1"/>
  <c r="J3275" i="3" a="1"/>
  <c r="J3275" i="3" s="1"/>
  <c r="J3276" i="3" a="1"/>
  <c r="J3276" i="3" s="1"/>
  <c r="J3277" i="3" a="1"/>
  <c r="J3277" i="3" s="1"/>
  <c r="J3278" i="3" a="1"/>
  <c r="J3278" i="3" s="1"/>
  <c r="J3279" i="3" a="1"/>
  <c r="J3279" i="3" s="1"/>
  <c r="J3280" i="3" a="1"/>
  <c r="J3280" i="3" s="1"/>
  <c r="J3281" i="3" a="1"/>
  <c r="J3281" i="3" s="1"/>
  <c r="J3282" i="3" a="1"/>
  <c r="J3282" i="3" s="1"/>
  <c r="J3283" i="3" a="1"/>
  <c r="J3283" i="3" s="1"/>
  <c r="J3284" i="3" a="1"/>
  <c r="J3284" i="3" s="1"/>
  <c r="J3285" i="3" a="1"/>
  <c r="J3285" i="3" s="1"/>
  <c r="J3286" i="3" a="1"/>
  <c r="J3286" i="3" s="1"/>
  <c r="J3287" i="3" a="1"/>
  <c r="J3287" i="3" s="1"/>
  <c r="J3288" i="3" a="1"/>
  <c r="J3288" i="3" s="1"/>
  <c r="J3289" i="3" a="1"/>
  <c r="J3289" i="3" s="1"/>
  <c r="J3290" i="3" a="1"/>
  <c r="J3290" i="3" s="1"/>
  <c r="J3291" i="3" a="1"/>
  <c r="J3291" i="3" s="1"/>
  <c r="J3292" i="3" a="1"/>
  <c r="J3292" i="3" s="1"/>
  <c r="J3293" i="3" a="1"/>
  <c r="J3293" i="3" s="1"/>
  <c r="J3294" i="3" a="1"/>
  <c r="J3294" i="3" s="1"/>
  <c r="J3295" i="3" a="1"/>
  <c r="J3295" i="3" s="1"/>
  <c r="J3296" i="3" a="1"/>
  <c r="J3296" i="3" s="1"/>
  <c r="J3297" i="3" a="1"/>
  <c r="J3297" i="3" s="1"/>
  <c r="J3298" i="3" a="1"/>
  <c r="J3298" i="3" s="1"/>
  <c r="J3299" i="3" a="1"/>
  <c r="J3299" i="3" s="1"/>
  <c r="J3300" i="3" a="1"/>
  <c r="J3300" i="3" s="1"/>
  <c r="J3301" i="3" a="1"/>
  <c r="J3301" i="3" s="1"/>
  <c r="J3302" i="3" a="1"/>
  <c r="J3302" i="3" s="1"/>
  <c r="J3303" i="3" a="1"/>
  <c r="J3303" i="3" s="1"/>
  <c r="J3304" i="3" a="1"/>
  <c r="J3304" i="3" s="1"/>
  <c r="J3305" i="3" a="1"/>
  <c r="J3305" i="3" s="1"/>
  <c r="J3306" i="3" a="1"/>
  <c r="J3306" i="3" s="1"/>
  <c r="J3307" i="3" a="1"/>
  <c r="J3307" i="3" s="1"/>
  <c r="J3308" i="3" a="1"/>
  <c r="J3308" i="3" s="1"/>
  <c r="J3309" i="3" a="1"/>
  <c r="J3309" i="3" s="1"/>
  <c r="J3310" i="3" a="1"/>
  <c r="J3310" i="3" s="1"/>
  <c r="J3311" i="3" a="1"/>
  <c r="J3311" i="3" s="1"/>
  <c r="J3312" i="3" a="1"/>
  <c r="J3312" i="3" s="1"/>
  <c r="J3313" i="3" a="1"/>
  <c r="J3313" i="3" s="1"/>
  <c r="J3314" i="3" a="1"/>
  <c r="J3314" i="3" s="1"/>
  <c r="J3315" i="3" a="1"/>
  <c r="J3315" i="3" s="1"/>
  <c r="J3316" i="3" a="1"/>
  <c r="J3316" i="3" s="1"/>
  <c r="J3317" i="3" a="1"/>
  <c r="J3317" i="3" s="1"/>
  <c r="J3318" i="3" a="1"/>
  <c r="J3318" i="3" s="1"/>
  <c r="J3319" i="3" a="1"/>
  <c r="J3319" i="3" s="1"/>
  <c r="J3320" i="3" a="1"/>
  <c r="J3320" i="3" s="1"/>
  <c r="J3321" i="3" a="1"/>
  <c r="J3321" i="3" s="1"/>
  <c r="J3322" i="3" a="1"/>
  <c r="J3322" i="3" s="1"/>
  <c r="J3323" i="3" a="1"/>
  <c r="J3323" i="3" s="1"/>
  <c r="J3324" i="3" a="1"/>
  <c r="J3324" i="3" s="1"/>
  <c r="J3325" i="3" a="1"/>
  <c r="J3325" i="3" s="1"/>
  <c r="J3326" i="3" a="1"/>
  <c r="J3326" i="3" s="1"/>
  <c r="J3327" i="3" a="1"/>
  <c r="J3327" i="3" s="1"/>
  <c r="J3328" i="3" a="1"/>
  <c r="J3328" i="3" s="1"/>
  <c r="J3329" i="3" a="1"/>
  <c r="J3329" i="3" s="1"/>
  <c r="J3330" i="3" a="1"/>
  <c r="J3330" i="3" s="1"/>
  <c r="J3331" i="3" a="1"/>
  <c r="J3331" i="3" s="1"/>
  <c r="J3332" i="3" a="1"/>
  <c r="J3332" i="3" s="1"/>
  <c r="J3333" i="3" a="1"/>
  <c r="J3333" i="3" s="1"/>
  <c r="J3334" i="3" a="1"/>
  <c r="J3334" i="3" s="1"/>
  <c r="J3335" i="3" a="1"/>
  <c r="J3335" i="3" s="1"/>
  <c r="J3336" i="3" a="1"/>
  <c r="J3336" i="3" s="1"/>
  <c r="J3337" i="3" a="1"/>
  <c r="J3337" i="3" s="1"/>
  <c r="J3338" i="3" a="1"/>
  <c r="J3338" i="3" s="1"/>
  <c r="J3339" i="3" a="1"/>
  <c r="J3339" i="3" s="1"/>
  <c r="J3340" i="3" a="1"/>
  <c r="J3340" i="3" s="1"/>
  <c r="J3341" i="3" a="1"/>
  <c r="J3341" i="3" s="1"/>
  <c r="J3342" i="3" a="1"/>
  <c r="J3342" i="3" s="1"/>
  <c r="J3343" i="3" a="1"/>
  <c r="J3343" i="3" s="1"/>
  <c r="J3344" i="3" a="1"/>
  <c r="J3344" i="3" s="1"/>
  <c r="J3345" i="3" a="1"/>
  <c r="J3345" i="3" s="1"/>
  <c r="J3346" i="3" a="1"/>
  <c r="J3346" i="3" s="1"/>
  <c r="J3347" i="3" a="1"/>
  <c r="J3347" i="3" s="1"/>
  <c r="J3348" i="3" a="1"/>
  <c r="J3348" i="3" s="1"/>
  <c r="J3349" i="3" a="1"/>
  <c r="J3349" i="3" s="1"/>
  <c r="J3350" i="3" a="1"/>
  <c r="J3350" i="3" s="1"/>
  <c r="J3351" i="3" a="1"/>
  <c r="J3351" i="3" s="1"/>
  <c r="J3352" i="3" a="1"/>
  <c r="J3352" i="3" s="1"/>
  <c r="J3353" i="3" a="1"/>
  <c r="J3353" i="3" s="1"/>
  <c r="J3354" i="3" a="1"/>
  <c r="J3354" i="3" s="1"/>
  <c r="J3355" i="3" a="1"/>
  <c r="J3355" i="3" s="1"/>
  <c r="J3356" i="3" a="1"/>
  <c r="J3356" i="3" s="1"/>
  <c r="J3357" i="3" a="1"/>
  <c r="J3357" i="3" s="1"/>
  <c r="J3358" i="3" a="1"/>
  <c r="J3358" i="3" s="1"/>
  <c r="J3359" i="3" a="1"/>
  <c r="J3359" i="3" s="1"/>
  <c r="J3360" i="3" a="1"/>
  <c r="J3360" i="3" s="1"/>
  <c r="J3361" i="3" a="1"/>
  <c r="J3361" i="3" s="1"/>
  <c r="J3362" i="3" a="1"/>
  <c r="J3362" i="3" s="1"/>
  <c r="J3363" i="3" a="1"/>
  <c r="J3363" i="3" s="1"/>
  <c r="J3364" i="3" a="1"/>
  <c r="J3364" i="3" s="1"/>
  <c r="J3365" i="3" a="1"/>
  <c r="J3365" i="3" s="1"/>
  <c r="J3366" i="3" a="1"/>
  <c r="J3366" i="3" s="1"/>
  <c r="J3367" i="3" a="1"/>
  <c r="J3367" i="3" s="1"/>
  <c r="J3368" i="3" a="1"/>
  <c r="J3368" i="3" s="1"/>
  <c r="J3369" i="3" a="1"/>
  <c r="J3369" i="3" s="1"/>
  <c r="J3370" i="3" a="1"/>
  <c r="J3370" i="3" s="1"/>
  <c r="J3371" i="3" a="1"/>
  <c r="J3371" i="3" s="1"/>
  <c r="J3372" i="3" a="1"/>
  <c r="J3372" i="3" s="1"/>
  <c r="J3373" i="3" a="1"/>
  <c r="J3373" i="3" s="1"/>
  <c r="J3374" i="3" a="1"/>
  <c r="J3374" i="3" s="1"/>
  <c r="J3375" i="3" a="1"/>
  <c r="J3375" i="3" s="1"/>
  <c r="J3376" i="3" a="1"/>
  <c r="J3376" i="3" s="1"/>
  <c r="J3377" i="3" a="1"/>
  <c r="J3377" i="3" s="1"/>
  <c r="J3378" i="3" a="1"/>
  <c r="J3378" i="3" s="1"/>
  <c r="J3379" i="3" a="1"/>
  <c r="J3379" i="3" s="1"/>
  <c r="J3380" i="3" a="1"/>
  <c r="J3380" i="3" s="1"/>
  <c r="J3381" i="3" a="1"/>
  <c r="J3381" i="3" s="1"/>
  <c r="J3382" i="3" a="1"/>
  <c r="J3382" i="3" s="1"/>
  <c r="J3383" i="3" a="1"/>
  <c r="J3383" i="3" s="1"/>
  <c r="J3384" i="3" a="1"/>
  <c r="J3384" i="3" s="1"/>
  <c r="J3385" i="3" a="1"/>
  <c r="J3385" i="3" s="1"/>
  <c r="J3386" i="3" a="1"/>
  <c r="J3386" i="3" s="1"/>
  <c r="J3387" i="3" a="1"/>
  <c r="J3387" i="3" s="1"/>
  <c r="J3388" i="3" a="1"/>
  <c r="J3388" i="3" s="1"/>
  <c r="J3389" i="3" a="1"/>
  <c r="J3389" i="3" s="1"/>
  <c r="J3390" i="3" a="1"/>
  <c r="J3390" i="3" s="1"/>
  <c r="J3391" i="3" a="1"/>
  <c r="J3391" i="3" s="1"/>
  <c r="J3392" i="3" a="1"/>
  <c r="J3392" i="3" s="1"/>
  <c r="J3393" i="3" a="1"/>
  <c r="J3393" i="3" s="1"/>
  <c r="J3394" i="3" a="1"/>
  <c r="J3394" i="3" s="1"/>
  <c r="J3395" i="3" a="1"/>
  <c r="J3395" i="3" s="1"/>
  <c r="J3396" i="3" a="1"/>
  <c r="J3396" i="3" s="1"/>
  <c r="J3397" i="3" a="1"/>
  <c r="J3397" i="3" s="1"/>
  <c r="J3398" i="3" a="1"/>
  <c r="J3398" i="3" s="1"/>
  <c r="J3399" i="3" a="1"/>
  <c r="J3399" i="3" s="1"/>
  <c r="J3400" i="3" a="1"/>
  <c r="J3400" i="3" s="1"/>
  <c r="J3401" i="3" a="1"/>
  <c r="J3401" i="3" s="1"/>
  <c r="J3402" i="3" a="1"/>
  <c r="J3402" i="3" s="1"/>
  <c r="J3403" i="3" a="1"/>
  <c r="J3403" i="3" s="1"/>
  <c r="J3404" i="3" a="1"/>
  <c r="J3404" i="3" s="1"/>
  <c r="J3405" i="3" a="1"/>
  <c r="J3405" i="3" s="1"/>
  <c r="J3406" i="3" a="1"/>
  <c r="J3406" i="3" s="1"/>
  <c r="J3407" i="3" a="1"/>
  <c r="J3407" i="3" s="1"/>
  <c r="J3408" i="3" a="1"/>
  <c r="J3408" i="3" s="1"/>
  <c r="J3409" i="3" a="1"/>
  <c r="J3409" i="3" s="1"/>
  <c r="J3410" i="3" a="1"/>
  <c r="J3410" i="3" s="1"/>
  <c r="J3411" i="3" a="1"/>
  <c r="J3411" i="3" s="1"/>
  <c r="J3412" i="3" a="1"/>
  <c r="J3412" i="3" s="1"/>
  <c r="J3413" i="3" a="1"/>
  <c r="J3413" i="3" s="1"/>
  <c r="J3414" i="3" a="1"/>
  <c r="J3414" i="3" s="1"/>
  <c r="J3415" i="3" a="1"/>
  <c r="J3415" i="3" s="1"/>
  <c r="J3416" i="3" a="1"/>
  <c r="J3416" i="3" s="1"/>
  <c r="J3417" i="3" a="1"/>
  <c r="J3417" i="3" s="1"/>
  <c r="J3418" i="3" a="1"/>
  <c r="J3418" i="3" s="1"/>
  <c r="J3419" i="3" a="1"/>
  <c r="J3419" i="3" s="1"/>
  <c r="J3420" i="3" a="1"/>
  <c r="J3420" i="3" s="1"/>
  <c r="J3421" i="3" a="1"/>
  <c r="J3421" i="3" s="1"/>
  <c r="J3422" i="3" a="1"/>
  <c r="J3422" i="3" s="1"/>
  <c r="J3423" i="3" a="1"/>
  <c r="J3423" i="3" s="1"/>
  <c r="J3424" i="3" a="1"/>
  <c r="J3424" i="3" s="1"/>
  <c r="J3425" i="3" a="1"/>
  <c r="J3425" i="3" s="1"/>
  <c r="J3426" i="3" a="1"/>
  <c r="J3426" i="3" s="1"/>
  <c r="J3427" i="3" a="1"/>
  <c r="J3427" i="3" s="1"/>
  <c r="J3428" i="3" a="1"/>
  <c r="J3428" i="3" s="1"/>
  <c r="J3429" i="3" a="1"/>
  <c r="J3429" i="3" s="1"/>
  <c r="J3430" i="3" a="1"/>
  <c r="J3430" i="3" s="1"/>
  <c r="J3431" i="3" a="1"/>
  <c r="J3431" i="3" s="1"/>
  <c r="J3432" i="3" a="1"/>
  <c r="J3432" i="3" s="1"/>
  <c r="J3433" i="3" a="1"/>
  <c r="J3433" i="3" s="1"/>
  <c r="J3434" i="3" a="1"/>
  <c r="J3434" i="3" s="1"/>
  <c r="J3435" i="3" a="1"/>
  <c r="J3435" i="3" s="1"/>
  <c r="J3436" i="3" a="1"/>
  <c r="J3436" i="3" s="1"/>
  <c r="J3437" i="3" a="1"/>
  <c r="J3437" i="3" s="1"/>
  <c r="J3438" i="3" a="1"/>
  <c r="J3438" i="3" s="1"/>
  <c r="J3439" i="3" a="1"/>
  <c r="J3439" i="3" s="1"/>
  <c r="J3440" i="3" a="1"/>
  <c r="J3440" i="3" s="1"/>
  <c r="J3441" i="3" a="1"/>
  <c r="J3441" i="3" s="1"/>
  <c r="J3442" i="3" a="1"/>
  <c r="J3442" i="3" s="1"/>
  <c r="J3443" i="3" a="1"/>
  <c r="J3443" i="3" s="1"/>
  <c r="J3444" i="3" a="1"/>
  <c r="J3444" i="3" s="1"/>
  <c r="J3445" i="3" a="1"/>
  <c r="J3445" i="3" s="1"/>
  <c r="J3446" i="3" a="1"/>
  <c r="J3446" i="3" s="1"/>
  <c r="J3447" i="3" a="1"/>
  <c r="J3447" i="3" s="1"/>
  <c r="J3448" i="3" a="1"/>
  <c r="J3448" i="3" s="1"/>
  <c r="J3449" i="3" a="1"/>
  <c r="J3449" i="3" s="1"/>
  <c r="J3450" i="3" a="1"/>
  <c r="J3450" i="3" s="1"/>
  <c r="J3451" i="3" a="1"/>
  <c r="J3451" i="3" s="1"/>
  <c r="J3452" i="3" a="1"/>
  <c r="J3452" i="3" s="1"/>
  <c r="J3453" i="3" a="1"/>
  <c r="J3453" i="3" s="1"/>
  <c r="J3454" i="3" a="1"/>
  <c r="J3454" i="3" s="1"/>
  <c r="J3455" i="3" a="1"/>
  <c r="J3455" i="3" s="1"/>
  <c r="J3456" i="3" a="1"/>
  <c r="J3456" i="3" s="1"/>
  <c r="J3457" i="3" a="1"/>
  <c r="J3457" i="3" s="1"/>
  <c r="J3458" i="3" a="1"/>
  <c r="J3458" i="3" s="1"/>
  <c r="J3459" i="3" a="1"/>
  <c r="J3459" i="3" s="1"/>
  <c r="J3460" i="3" a="1"/>
  <c r="J3460" i="3" s="1"/>
  <c r="J3461" i="3" a="1"/>
  <c r="J3461" i="3" s="1"/>
  <c r="J3462" i="3" a="1"/>
  <c r="J3462" i="3" s="1"/>
  <c r="J3463" i="3" a="1"/>
  <c r="J3463" i="3" s="1"/>
  <c r="J3464" i="3" a="1"/>
  <c r="J3464" i="3" s="1"/>
  <c r="J3465" i="3" a="1"/>
  <c r="J3465" i="3" s="1"/>
  <c r="J3466" i="3" a="1"/>
  <c r="J3466" i="3" s="1"/>
  <c r="J3467" i="3" a="1"/>
  <c r="J3467" i="3" s="1"/>
  <c r="J3468" i="3" a="1"/>
  <c r="J3468" i="3" s="1"/>
  <c r="J3469" i="3" a="1"/>
  <c r="J3469" i="3" s="1"/>
  <c r="J3470" i="3" a="1"/>
  <c r="J3470" i="3" s="1"/>
  <c r="J3471" i="3" a="1"/>
  <c r="J3471" i="3" s="1"/>
  <c r="J3472" i="3" a="1"/>
  <c r="J3472" i="3" s="1"/>
  <c r="J3473" i="3" a="1"/>
  <c r="J3473" i="3" s="1"/>
  <c r="J3474" i="3" a="1"/>
  <c r="J3474" i="3" s="1"/>
  <c r="J3475" i="3" a="1"/>
  <c r="J3475" i="3" s="1"/>
  <c r="J3476" i="3" a="1"/>
  <c r="J3476" i="3" s="1"/>
  <c r="J3477" i="3" a="1"/>
  <c r="J3477" i="3" s="1"/>
  <c r="J3478" i="3" a="1"/>
  <c r="J3478" i="3" s="1"/>
  <c r="J3479" i="3" a="1"/>
  <c r="J3479" i="3" s="1"/>
  <c r="J3480" i="3" a="1"/>
  <c r="J3480" i="3" s="1"/>
  <c r="J3481" i="3" a="1"/>
  <c r="J3481" i="3" s="1"/>
  <c r="J3482" i="3" a="1"/>
  <c r="J3482" i="3" s="1"/>
  <c r="J3483" i="3" a="1"/>
  <c r="J3483" i="3" s="1"/>
  <c r="J3484" i="3" a="1"/>
  <c r="J3484" i="3" s="1"/>
  <c r="J3485" i="3" a="1"/>
  <c r="J3485" i="3" s="1"/>
  <c r="J3486" i="3" a="1"/>
  <c r="J3486" i="3" s="1"/>
  <c r="J3487" i="3" a="1"/>
  <c r="J3487" i="3" s="1"/>
  <c r="J3488" i="3" a="1"/>
  <c r="J3488" i="3" s="1"/>
  <c r="J3489" i="3" a="1"/>
  <c r="J3489" i="3" s="1"/>
  <c r="J3490" i="3" a="1"/>
  <c r="J3490" i="3" s="1"/>
  <c r="J3491" i="3" a="1"/>
  <c r="J3491" i="3" s="1"/>
  <c r="J3492" i="3" a="1"/>
  <c r="J3492" i="3" s="1"/>
  <c r="J3493" i="3" a="1"/>
  <c r="J3493" i="3" s="1"/>
  <c r="J3494" i="3" a="1"/>
  <c r="J3494" i="3" s="1"/>
  <c r="J3495" i="3" a="1"/>
  <c r="J3495" i="3" s="1"/>
  <c r="J3496" i="3" a="1"/>
  <c r="J3496" i="3" s="1"/>
  <c r="J3497" i="3" a="1"/>
  <c r="J3497" i="3" s="1"/>
  <c r="J3498" i="3" a="1"/>
  <c r="J3498" i="3" s="1"/>
  <c r="J3499" i="3" a="1"/>
  <c r="J3499" i="3" s="1"/>
  <c r="J3500" i="3" a="1"/>
  <c r="J3500" i="3" s="1"/>
  <c r="J3501" i="3" a="1"/>
  <c r="J3501" i="3" s="1"/>
  <c r="J3502" i="3" a="1"/>
  <c r="J3502" i="3" s="1"/>
  <c r="J3503" i="3" a="1"/>
  <c r="J3503" i="3" s="1"/>
  <c r="J3504" i="3" a="1"/>
  <c r="J3504" i="3" s="1"/>
  <c r="J3505" i="3" a="1"/>
  <c r="J3505" i="3" s="1"/>
  <c r="J3506" i="3" a="1"/>
  <c r="J3506" i="3" s="1"/>
  <c r="J3507" i="3" a="1"/>
  <c r="J3507" i="3" s="1"/>
  <c r="J3508" i="3" a="1"/>
  <c r="J3508" i="3" s="1"/>
  <c r="J3509" i="3" a="1"/>
  <c r="J3509" i="3" s="1"/>
  <c r="J3510" i="3" a="1"/>
  <c r="J3510" i="3" s="1"/>
  <c r="J3511" i="3" a="1"/>
  <c r="J3511" i="3" s="1"/>
  <c r="J3512" i="3" a="1"/>
  <c r="J3512" i="3" s="1"/>
  <c r="J3513" i="3" a="1"/>
  <c r="J3513" i="3" s="1"/>
  <c r="J3514" i="3" a="1"/>
  <c r="J3514" i="3" s="1"/>
  <c r="J3515" i="3" a="1"/>
  <c r="J3515" i="3" s="1"/>
  <c r="J3516" i="3" a="1"/>
  <c r="J3516" i="3" s="1"/>
  <c r="J3517" i="3" a="1"/>
  <c r="J3517" i="3" s="1"/>
  <c r="J3518" i="3" a="1"/>
  <c r="J3518" i="3" s="1"/>
  <c r="J3519" i="3" a="1"/>
  <c r="J3519" i="3" s="1"/>
  <c r="J3520" i="3" a="1"/>
  <c r="J3520" i="3" s="1"/>
  <c r="J3521" i="3" a="1"/>
  <c r="J3521" i="3" s="1"/>
  <c r="J3522" i="3" a="1"/>
  <c r="J3522" i="3" s="1"/>
  <c r="J3523" i="3" a="1"/>
  <c r="J3523" i="3" s="1"/>
  <c r="J3524" i="3" a="1"/>
  <c r="J3524" i="3" s="1"/>
  <c r="J3525" i="3" a="1"/>
  <c r="J3525" i="3" s="1"/>
  <c r="J3526" i="3" a="1"/>
  <c r="J3526" i="3" s="1"/>
  <c r="J3527" i="3" a="1"/>
  <c r="J3527" i="3" s="1"/>
  <c r="J3528" i="3" a="1"/>
  <c r="J3528" i="3" s="1"/>
  <c r="J3529" i="3" a="1"/>
  <c r="J3529" i="3" s="1"/>
  <c r="J3530" i="3" a="1"/>
  <c r="J3530" i="3" s="1"/>
  <c r="J3531" i="3" a="1"/>
  <c r="J3531" i="3" s="1"/>
  <c r="J3532" i="3" a="1"/>
  <c r="J3532" i="3" s="1"/>
  <c r="J3533" i="3" a="1"/>
  <c r="J3533" i="3" s="1"/>
  <c r="J3534" i="3" a="1"/>
  <c r="J3534" i="3" s="1"/>
  <c r="J3535" i="3" a="1"/>
  <c r="J3535" i="3" s="1"/>
  <c r="J3536" i="3" a="1"/>
  <c r="J3536" i="3" s="1"/>
  <c r="J3537" i="3" a="1"/>
  <c r="J3537" i="3" s="1"/>
  <c r="J3538" i="3" a="1"/>
  <c r="J3538" i="3" s="1"/>
  <c r="J3539" i="3" a="1"/>
  <c r="J3539" i="3" s="1"/>
  <c r="J3540" i="3" a="1"/>
  <c r="J3540" i="3" s="1"/>
  <c r="J3541" i="3" a="1"/>
  <c r="J3541" i="3" s="1"/>
  <c r="J3542" i="3" a="1"/>
  <c r="J3542" i="3" s="1"/>
  <c r="J3543" i="3" a="1"/>
  <c r="J3543" i="3" s="1"/>
  <c r="J3544" i="3" a="1"/>
  <c r="J3544" i="3" s="1"/>
  <c r="J3545" i="3" a="1"/>
  <c r="J3545" i="3" s="1"/>
  <c r="J3546" i="3" a="1"/>
  <c r="J3546" i="3" s="1"/>
  <c r="J3547" i="3" a="1"/>
  <c r="J3547" i="3" s="1"/>
  <c r="J3548" i="3" a="1"/>
  <c r="J3548" i="3" s="1"/>
  <c r="J3549" i="3" a="1"/>
  <c r="J3549" i="3" s="1"/>
  <c r="J3550" i="3" a="1"/>
  <c r="J3550" i="3" s="1"/>
  <c r="J3551" i="3" a="1"/>
  <c r="J3551" i="3" s="1"/>
  <c r="J3552" i="3" a="1"/>
  <c r="J3552" i="3" s="1"/>
  <c r="J3553" i="3" a="1"/>
  <c r="J3553" i="3" s="1"/>
  <c r="J3554" i="3" a="1"/>
  <c r="J3554" i="3" s="1"/>
  <c r="J3555" i="3" a="1"/>
  <c r="J3555" i="3" s="1"/>
  <c r="J3556" i="3" a="1"/>
  <c r="J3556" i="3" s="1"/>
  <c r="J3557" i="3" a="1"/>
  <c r="J3557" i="3" s="1"/>
  <c r="J3558" i="3" a="1"/>
  <c r="J3558" i="3" s="1"/>
  <c r="J3559" i="3" a="1"/>
  <c r="J3559" i="3" s="1"/>
  <c r="J3560" i="3" a="1"/>
  <c r="J3560" i="3" s="1"/>
  <c r="J3561" i="3" a="1"/>
  <c r="J3561" i="3" s="1"/>
  <c r="J3562" i="3" a="1"/>
  <c r="J3562" i="3" s="1"/>
  <c r="J3563" i="3" a="1"/>
  <c r="J3563" i="3" s="1"/>
  <c r="J3564" i="3" a="1"/>
  <c r="J3564" i="3" s="1"/>
  <c r="J3565" i="3" a="1"/>
  <c r="J3565" i="3" s="1"/>
  <c r="J3566" i="3" a="1"/>
  <c r="J3566" i="3" s="1"/>
  <c r="J3567" i="3" a="1"/>
  <c r="J3567" i="3" s="1"/>
  <c r="J3568" i="3" a="1"/>
  <c r="J3568" i="3" s="1"/>
  <c r="J3569" i="3" a="1"/>
  <c r="J3569" i="3" s="1"/>
  <c r="J3570" i="3" a="1"/>
  <c r="J3570" i="3" s="1"/>
  <c r="J3571" i="3" a="1"/>
  <c r="J3571" i="3" s="1"/>
  <c r="J3572" i="3" a="1"/>
  <c r="J3572" i="3" s="1"/>
  <c r="J3573" i="3" a="1"/>
  <c r="J3573" i="3" s="1"/>
  <c r="J3574" i="3" a="1"/>
  <c r="J3574" i="3" s="1"/>
  <c r="J3575" i="3" a="1"/>
  <c r="J3575" i="3" s="1"/>
  <c r="J3576" i="3" a="1"/>
  <c r="J3576" i="3" s="1"/>
  <c r="J3577" i="3" a="1"/>
  <c r="J3577" i="3" s="1"/>
  <c r="J3578" i="3" a="1"/>
  <c r="J3578" i="3" s="1"/>
  <c r="J3579" i="3" a="1"/>
  <c r="J3579" i="3" s="1"/>
  <c r="J3580" i="3" a="1"/>
  <c r="J3580" i="3" s="1"/>
  <c r="J3581" i="3" a="1"/>
  <c r="J3581" i="3" s="1"/>
  <c r="J3582" i="3" a="1"/>
  <c r="J3582" i="3" s="1"/>
  <c r="J3583" i="3" a="1"/>
  <c r="J3583" i="3" s="1"/>
  <c r="J3584" i="3" a="1"/>
  <c r="J3584" i="3" s="1"/>
  <c r="J3585" i="3" a="1"/>
  <c r="J3585" i="3" s="1"/>
  <c r="J3586" i="3" a="1"/>
  <c r="J3586" i="3" s="1"/>
  <c r="J3587" i="3" a="1"/>
  <c r="J3587" i="3" s="1"/>
  <c r="J3588" i="3" a="1"/>
  <c r="J3588" i="3" s="1"/>
  <c r="J3589" i="3" a="1"/>
  <c r="J3589" i="3" s="1"/>
  <c r="J3590" i="3" a="1"/>
  <c r="J3590" i="3" s="1"/>
  <c r="J3591" i="3" a="1"/>
  <c r="J3591" i="3" s="1"/>
  <c r="J3592" i="3" a="1"/>
  <c r="J3592" i="3" s="1"/>
  <c r="J3593" i="3" a="1"/>
  <c r="J3593" i="3" s="1"/>
  <c r="J3594" i="3" a="1"/>
  <c r="J3594" i="3" s="1"/>
  <c r="J3595" i="3" a="1"/>
  <c r="J3595" i="3" s="1"/>
  <c r="J3596" i="3" a="1"/>
  <c r="J3596" i="3" s="1"/>
  <c r="J3597" i="3" a="1"/>
  <c r="J3597" i="3" s="1"/>
  <c r="J3598" i="3" a="1"/>
  <c r="J3598" i="3" s="1"/>
  <c r="J3599" i="3" a="1"/>
  <c r="J3599" i="3" s="1"/>
  <c r="J3600" i="3" a="1"/>
  <c r="J3600" i="3" s="1"/>
  <c r="J3601" i="3" a="1"/>
  <c r="J3601" i="3" s="1"/>
  <c r="J3602" i="3" a="1"/>
  <c r="J3602" i="3" s="1"/>
  <c r="J3603" i="3" a="1"/>
  <c r="J3603" i="3" s="1"/>
  <c r="J3604" i="3" a="1"/>
  <c r="J3604" i="3" s="1"/>
  <c r="J3605" i="3" a="1"/>
  <c r="J3605" i="3" s="1"/>
  <c r="J3606" i="3" a="1"/>
  <c r="J3606" i="3" s="1"/>
  <c r="J3607" i="3" a="1"/>
  <c r="J3607" i="3" s="1"/>
  <c r="J3608" i="3" a="1"/>
  <c r="J3608" i="3" s="1"/>
  <c r="J3609" i="3" a="1"/>
  <c r="J3609" i="3" s="1"/>
  <c r="J3610" i="3" a="1"/>
  <c r="J3610" i="3" s="1"/>
  <c r="J3611" i="3" a="1"/>
  <c r="J3611" i="3" s="1"/>
  <c r="J3612" i="3" a="1"/>
  <c r="J3612" i="3" s="1"/>
  <c r="J3613" i="3" a="1"/>
  <c r="J3613" i="3" s="1"/>
  <c r="J3614" i="3" a="1"/>
  <c r="J3614" i="3" s="1"/>
  <c r="J3615" i="3" a="1"/>
  <c r="J3615" i="3" s="1"/>
  <c r="J3616" i="3" a="1"/>
  <c r="J3616" i="3" s="1"/>
  <c r="J3617" i="3" a="1"/>
  <c r="J3617" i="3" s="1"/>
  <c r="J3618" i="3" a="1"/>
  <c r="J3618" i="3" s="1"/>
  <c r="J3619" i="3" a="1"/>
  <c r="J3619" i="3" s="1"/>
  <c r="J3620" i="3" a="1"/>
  <c r="J3620" i="3" s="1"/>
  <c r="J3621" i="3" a="1"/>
  <c r="J3621" i="3" s="1"/>
  <c r="J3622" i="3" a="1"/>
  <c r="J3622" i="3" s="1"/>
  <c r="J3623" i="3" a="1"/>
  <c r="J3623" i="3" s="1"/>
  <c r="J3624" i="3" a="1"/>
  <c r="J3624" i="3" s="1"/>
  <c r="J3625" i="3" a="1"/>
  <c r="J3625" i="3" s="1"/>
  <c r="J3626" i="3" a="1"/>
  <c r="J3626" i="3" s="1"/>
  <c r="J3627" i="3" a="1"/>
  <c r="J3627" i="3" s="1"/>
  <c r="J3628" i="3" a="1"/>
  <c r="J3628" i="3" s="1"/>
  <c r="J3629" i="3" a="1"/>
  <c r="J3629" i="3" s="1"/>
  <c r="J3630" i="3" a="1"/>
  <c r="J3630" i="3" s="1"/>
  <c r="J3631" i="3" a="1"/>
  <c r="J3631" i="3" s="1"/>
  <c r="J3632" i="3" a="1"/>
  <c r="J3632" i="3" s="1"/>
  <c r="J3633" i="3" a="1"/>
  <c r="J3633" i="3" s="1"/>
  <c r="J3634" i="3" a="1"/>
  <c r="J3634" i="3" s="1"/>
  <c r="J3635" i="3" a="1"/>
  <c r="J3635" i="3" s="1"/>
  <c r="J3636" i="3" a="1"/>
  <c r="J3636" i="3" s="1"/>
  <c r="J3637" i="3" a="1"/>
  <c r="J3637" i="3" s="1"/>
  <c r="J3638" i="3" a="1"/>
  <c r="J3638" i="3" s="1"/>
  <c r="J3639" i="3" a="1"/>
  <c r="J3639" i="3" s="1"/>
  <c r="J3640" i="3" a="1"/>
  <c r="J3640" i="3" s="1"/>
  <c r="J3641" i="3" a="1"/>
  <c r="J3641" i="3" s="1"/>
  <c r="J3642" i="3" a="1"/>
  <c r="J3642" i="3" s="1"/>
  <c r="J3643" i="3" a="1"/>
  <c r="J3643" i="3" s="1"/>
  <c r="J3644" i="3" a="1"/>
  <c r="J3644" i="3" s="1"/>
  <c r="J3645" i="3" a="1"/>
  <c r="J3645" i="3" s="1"/>
  <c r="J3646" i="3" a="1"/>
  <c r="J3646" i="3" s="1"/>
  <c r="J3647" i="3" a="1"/>
  <c r="J3647" i="3" s="1"/>
  <c r="J3648" i="3" a="1"/>
  <c r="J3648" i="3" s="1"/>
  <c r="J3649" i="3" a="1"/>
  <c r="J3649" i="3" s="1"/>
  <c r="J3650" i="3" a="1"/>
  <c r="J3650" i="3" s="1"/>
  <c r="J3651" i="3" a="1"/>
  <c r="J3651" i="3" s="1"/>
  <c r="J3652" i="3" a="1"/>
  <c r="J3652" i="3" s="1"/>
  <c r="J3653" i="3" a="1"/>
  <c r="J3653" i="3" s="1"/>
  <c r="J3654" i="3" a="1"/>
  <c r="J3654" i="3" s="1"/>
  <c r="J3655" i="3" a="1"/>
  <c r="J3655" i="3" s="1"/>
  <c r="J3656" i="3" a="1"/>
  <c r="J3656" i="3" s="1"/>
  <c r="J3657" i="3" a="1"/>
  <c r="J3657" i="3" s="1"/>
  <c r="J3658" i="3" a="1"/>
  <c r="J3658" i="3" s="1"/>
  <c r="J3659" i="3" a="1"/>
  <c r="J3659" i="3" s="1"/>
  <c r="J3660" i="3" a="1"/>
  <c r="J3660" i="3" s="1"/>
  <c r="J3661" i="3" a="1"/>
  <c r="J3661" i="3" s="1"/>
  <c r="J3662" i="3" a="1"/>
  <c r="J3662" i="3" s="1"/>
  <c r="J3663" i="3" a="1"/>
  <c r="J3663" i="3" s="1"/>
  <c r="J3664" i="3" a="1"/>
  <c r="J3664" i="3" s="1"/>
  <c r="J3665" i="3" a="1"/>
  <c r="J3665" i="3" s="1"/>
  <c r="J3666" i="3" a="1"/>
  <c r="J3666" i="3" s="1"/>
  <c r="J3667" i="3" a="1"/>
  <c r="J3667" i="3" s="1"/>
  <c r="J3668" i="3" a="1"/>
  <c r="J3668" i="3" s="1"/>
  <c r="J3669" i="3" a="1"/>
  <c r="J3669" i="3" s="1"/>
  <c r="J3670" i="3" a="1"/>
  <c r="J3670" i="3" s="1"/>
  <c r="J3671" i="3" a="1"/>
  <c r="J3671" i="3" s="1"/>
  <c r="J3672" i="3" a="1"/>
  <c r="J3672" i="3" s="1"/>
  <c r="J3673" i="3" a="1"/>
  <c r="J3673" i="3" s="1"/>
  <c r="J3674" i="3" a="1"/>
  <c r="J3674" i="3" s="1"/>
  <c r="J3675" i="3" a="1"/>
  <c r="J3675" i="3" s="1"/>
  <c r="J3676" i="3" a="1"/>
  <c r="J3676" i="3" s="1"/>
  <c r="J3677" i="3" a="1"/>
  <c r="J3677" i="3" s="1"/>
  <c r="J3678" i="3" a="1"/>
  <c r="J3678" i="3" s="1"/>
  <c r="J3679" i="3" a="1"/>
  <c r="J3679" i="3" s="1"/>
  <c r="J3680" i="3" a="1"/>
  <c r="J3680" i="3" s="1"/>
  <c r="J3681" i="3" a="1"/>
  <c r="J3681" i="3" s="1"/>
  <c r="J3682" i="3" a="1"/>
  <c r="J3682" i="3" s="1"/>
  <c r="J3683" i="3" a="1"/>
  <c r="J3683" i="3" s="1"/>
  <c r="J3684" i="3" a="1"/>
  <c r="J3684" i="3" s="1"/>
  <c r="J3685" i="3" a="1"/>
  <c r="J3685" i="3" s="1"/>
  <c r="J3686" i="3" a="1"/>
  <c r="J3686" i="3" s="1"/>
  <c r="J3687" i="3" a="1"/>
  <c r="J3687" i="3" s="1"/>
  <c r="J3688" i="3" a="1"/>
  <c r="J3688" i="3" s="1"/>
  <c r="J3689" i="3" a="1"/>
  <c r="J3689" i="3" s="1"/>
  <c r="J3690" i="3" a="1"/>
  <c r="J3690" i="3" s="1"/>
  <c r="J3691" i="3" a="1"/>
  <c r="J3691" i="3" s="1"/>
  <c r="J3692" i="3" a="1"/>
  <c r="J3692" i="3" s="1"/>
  <c r="J3693" i="3" a="1"/>
  <c r="J3693" i="3" s="1"/>
  <c r="J3694" i="3" a="1"/>
  <c r="J3694" i="3" s="1"/>
  <c r="J3695" i="3" a="1"/>
  <c r="J3695" i="3" s="1"/>
  <c r="J3696" i="3" a="1"/>
  <c r="J3696" i="3" s="1"/>
  <c r="J3697" i="3" a="1"/>
  <c r="J3697" i="3" s="1"/>
  <c r="J3698" i="3" a="1"/>
  <c r="J3698" i="3" s="1"/>
  <c r="J3699" i="3" a="1"/>
  <c r="J3699" i="3" s="1"/>
  <c r="J3700" i="3" a="1"/>
  <c r="J3700" i="3" s="1"/>
  <c r="J3701" i="3" a="1"/>
  <c r="J3701" i="3" s="1"/>
  <c r="J3702" i="3" a="1"/>
  <c r="J3702" i="3" s="1"/>
  <c r="J3703" i="3" a="1"/>
  <c r="J3703" i="3" s="1"/>
  <c r="J3704" i="3" a="1"/>
  <c r="J3704" i="3" s="1"/>
  <c r="J3705" i="3" a="1"/>
  <c r="J3705" i="3" s="1"/>
  <c r="J3706" i="3" a="1"/>
  <c r="J3706" i="3" s="1"/>
  <c r="J3707" i="3" a="1"/>
  <c r="J3707" i="3" s="1"/>
  <c r="J3708" i="3" a="1"/>
  <c r="J3708" i="3" s="1"/>
  <c r="J3709" i="3" a="1"/>
  <c r="J3709" i="3" s="1"/>
  <c r="J3710" i="3" a="1"/>
  <c r="J3710" i="3" s="1"/>
  <c r="J3711" i="3" a="1"/>
  <c r="J3711" i="3" s="1"/>
  <c r="J3712" i="3" a="1"/>
  <c r="J3712" i="3" s="1"/>
  <c r="J3713" i="3" a="1"/>
  <c r="J3713" i="3" s="1"/>
  <c r="J3714" i="3" a="1"/>
  <c r="J3714" i="3" s="1"/>
  <c r="J3715" i="3" a="1"/>
  <c r="J3715" i="3" s="1"/>
  <c r="J3716" i="3" a="1"/>
  <c r="J3716" i="3" s="1"/>
  <c r="J3717" i="3" a="1"/>
  <c r="J3717" i="3" s="1"/>
  <c r="J3718" i="3" a="1"/>
  <c r="J3718" i="3" s="1"/>
  <c r="J3719" i="3" a="1"/>
  <c r="J3719" i="3" s="1"/>
  <c r="J3720" i="3" a="1"/>
  <c r="J3720" i="3" s="1"/>
  <c r="J3721" i="3" a="1"/>
  <c r="J3721" i="3" s="1"/>
  <c r="J3722" i="3" a="1"/>
  <c r="J3722" i="3" s="1"/>
  <c r="J3723" i="3" a="1"/>
  <c r="J3723" i="3" s="1"/>
  <c r="J3724" i="3" a="1"/>
  <c r="J3724" i="3" s="1"/>
  <c r="J3725" i="3" a="1"/>
  <c r="J3725" i="3" s="1"/>
  <c r="J3726" i="3" a="1"/>
  <c r="J3726" i="3" s="1"/>
  <c r="J3727" i="3" a="1"/>
  <c r="J3727" i="3" s="1"/>
  <c r="J3728" i="3" a="1"/>
  <c r="J3728" i="3" s="1"/>
  <c r="J3729" i="3" a="1"/>
  <c r="J3729" i="3" s="1"/>
  <c r="J3730" i="3" a="1"/>
  <c r="J3730" i="3" s="1"/>
  <c r="J3731" i="3" a="1"/>
  <c r="J3731" i="3" s="1"/>
  <c r="J3732" i="3" a="1"/>
  <c r="J3732" i="3" s="1"/>
  <c r="J3733" i="3" a="1"/>
  <c r="J3733" i="3" s="1"/>
  <c r="J3734" i="3" a="1"/>
  <c r="J3734" i="3" s="1"/>
  <c r="J3735" i="3" a="1"/>
  <c r="J3735" i="3" s="1"/>
  <c r="J3736" i="3" a="1"/>
  <c r="J3736" i="3" s="1"/>
  <c r="J3737" i="3" a="1"/>
  <c r="J3737" i="3" s="1"/>
  <c r="J3738" i="3" a="1"/>
  <c r="J3738" i="3" s="1"/>
  <c r="J3739" i="3" a="1"/>
  <c r="J3739" i="3" s="1"/>
  <c r="J3740" i="3" a="1"/>
  <c r="J3740" i="3" s="1"/>
  <c r="J3741" i="3" a="1"/>
  <c r="J3741" i="3" s="1"/>
  <c r="J3742" i="3" a="1"/>
  <c r="J3742" i="3" s="1"/>
  <c r="J3743" i="3" a="1"/>
  <c r="J3743" i="3" s="1"/>
  <c r="J3744" i="3" a="1"/>
  <c r="J3744" i="3" s="1"/>
  <c r="J3745" i="3" a="1"/>
  <c r="J3745" i="3" s="1"/>
  <c r="J3746" i="3" a="1"/>
  <c r="J3746" i="3" s="1"/>
  <c r="J3747" i="3" a="1"/>
  <c r="J3747" i="3" s="1"/>
  <c r="J3748" i="3" a="1"/>
  <c r="J3748" i="3" s="1"/>
  <c r="J3749" i="3" a="1"/>
  <c r="J3749" i="3" s="1"/>
  <c r="J3750" i="3" a="1"/>
  <c r="J3750" i="3" s="1"/>
  <c r="J3751" i="3" a="1"/>
  <c r="J3751" i="3" s="1"/>
  <c r="J3752" i="3" a="1"/>
  <c r="J3752" i="3" s="1"/>
  <c r="J3753" i="3" a="1"/>
  <c r="J3753" i="3" s="1"/>
  <c r="J3754" i="3" a="1"/>
  <c r="J3754" i="3" s="1"/>
  <c r="J3755" i="3" a="1"/>
  <c r="J3755" i="3" s="1"/>
  <c r="J3756" i="3" a="1"/>
  <c r="J3756" i="3" s="1"/>
  <c r="J3757" i="3" a="1"/>
  <c r="J3757" i="3" s="1"/>
  <c r="J3758" i="3" a="1"/>
  <c r="J3758" i="3" s="1"/>
  <c r="J3759" i="3" a="1"/>
  <c r="J3759" i="3" s="1"/>
  <c r="J3760" i="3" a="1"/>
  <c r="J3760" i="3" s="1"/>
  <c r="J3761" i="3" a="1"/>
  <c r="J3761" i="3" s="1"/>
  <c r="J3762" i="3" a="1"/>
  <c r="J3762" i="3" s="1"/>
  <c r="J3763" i="3" a="1"/>
  <c r="J3763" i="3" s="1"/>
  <c r="J3764" i="3" a="1"/>
  <c r="J3764" i="3" s="1"/>
  <c r="J3765" i="3" a="1"/>
  <c r="J3765" i="3" s="1"/>
  <c r="J3766" i="3" a="1"/>
  <c r="J3766" i="3" s="1"/>
  <c r="J3767" i="3" a="1"/>
  <c r="J3767" i="3" s="1"/>
  <c r="J3768" i="3" a="1"/>
  <c r="J3768" i="3" s="1"/>
  <c r="J3769" i="3" a="1"/>
  <c r="J3769" i="3" s="1"/>
  <c r="J3770" i="3" a="1"/>
  <c r="J3770" i="3" s="1"/>
  <c r="J3771" i="3" a="1"/>
  <c r="J3771" i="3" s="1"/>
  <c r="J3772" i="3" a="1"/>
  <c r="J3772" i="3" s="1"/>
  <c r="J3773" i="3" a="1"/>
  <c r="J3773" i="3" s="1"/>
  <c r="J3774" i="3" a="1"/>
  <c r="J3774" i="3" s="1"/>
  <c r="J3775" i="3" a="1"/>
  <c r="J3775" i="3" s="1"/>
  <c r="J3776" i="3" a="1"/>
  <c r="J3776" i="3" s="1"/>
  <c r="J3777" i="3" a="1"/>
  <c r="J3777" i="3" s="1"/>
  <c r="J3778" i="3" a="1"/>
  <c r="J3778" i="3" s="1"/>
  <c r="J3779" i="3" a="1"/>
  <c r="J3779" i="3" s="1"/>
  <c r="J3780" i="3" a="1"/>
  <c r="J3780" i="3" s="1"/>
  <c r="J3781" i="3" a="1"/>
  <c r="J3781" i="3" s="1"/>
  <c r="J3782" i="3" a="1"/>
  <c r="J3782" i="3" s="1"/>
  <c r="J3783" i="3" a="1"/>
  <c r="J3783" i="3" s="1"/>
  <c r="J3784" i="3" a="1"/>
  <c r="J3784" i="3" s="1"/>
  <c r="J3785" i="3" a="1"/>
  <c r="J3785" i="3" s="1"/>
  <c r="J3786" i="3" a="1"/>
  <c r="J3786" i="3" s="1"/>
  <c r="J3787" i="3" a="1"/>
  <c r="J3787" i="3" s="1"/>
  <c r="J3788" i="3" a="1"/>
  <c r="J3788" i="3" s="1"/>
  <c r="J3789" i="3" a="1"/>
  <c r="J3789" i="3" s="1"/>
  <c r="J3790" i="3" a="1"/>
  <c r="J3790" i="3" s="1"/>
  <c r="J3791" i="3" a="1"/>
  <c r="J3791" i="3" s="1"/>
  <c r="J3792" i="3" a="1"/>
  <c r="J3792" i="3" s="1"/>
  <c r="J3793" i="3" a="1"/>
  <c r="J3793" i="3" s="1"/>
  <c r="J3794" i="3" a="1"/>
  <c r="J3794" i="3" s="1"/>
  <c r="J3795" i="3" a="1"/>
  <c r="J3795" i="3" s="1"/>
  <c r="J3796" i="3" a="1"/>
  <c r="J3796" i="3" s="1"/>
  <c r="J3797" i="3" a="1"/>
  <c r="J3797" i="3" s="1"/>
  <c r="J3798" i="3" a="1"/>
  <c r="J3798" i="3" s="1"/>
  <c r="J3799" i="3" a="1"/>
  <c r="J3799" i="3" s="1"/>
  <c r="J3800" i="3" a="1"/>
  <c r="J3800" i="3" s="1"/>
  <c r="J3801" i="3" a="1"/>
  <c r="J3801" i="3" s="1"/>
  <c r="J3802" i="3" a="1"/>
  <c r="J3802" i="3" s="1"/>
  <c r="J3803" i="3" a="1"/>
  <c r="J3803" i="3" s="1"/>
  <c r="J3804" i="3" a="1"/>
  <c r="J3804" i="3" s="1"/>
  <c r="J3805" i="3" a="1"/>
  <c r="J3805" i="3" s="1"/>
  <c r="J3806" i="3" a="1"/>
  <c r="J3806" i="3" s="1"/>
  <c r="J3807" i="3" a="1"/>
  <c r="J3807" i="3" s="1"/>
  <c r="J3808" i="3" a="1"/>
  <c r="J3808" i="3" s="1"/>
  <c r="J3809" i="3" a="1"/>
  <c r="J3809" i="3" s="1"/>
  <c r="J3810" i="3" a="1"/>
  <c r="J3810" i="3" s="1"/>
  <c r="J3811" i="3" a="1"/>
  <c r="J3811" i="3" s="1"/>
  <c r="J3812" i="3" a="1"/>
  <c r="J3812" i="3" s="1"/>
  <c r="J3813" i="3" a="1"/>
  <c r="J3813" i="3" s="1"/>
  <c r="J3814" i="3" a="1"/>
  <c r="J3814" i="3" s="1"/>
  <c r="J3815" i="3" a="1"/>
  <c r="J3815" i="3" s="1"/>
  <c r="J3816" i="3" a="1"/>
  <c r="J3816" i="3" s="1"/>
  <c r="J3817" i="3" a="1"/>
  <c r="J3817" i="3" s="1"/>
  <c r="J3818" i="3" a="1"/>
  <c r="J3818" i="3" s="1"/>
  <c r="J3819" i="3" a="1"/>
  <c r="J3819" i="3" s="1"/>
  <c r="J3820" i="3" a="1"/>
  <c r="J3820" i="3" s="1"/>
  <c r="J3821" i="3" a="1"/>
  <c r="J3821" i="3" s="1"/>
  <c r="J3822" i="3" a="1"/>
  <c r="J3822" i="3" s="1"/>
  <c r="J3823" i="3" a="1"/>
  <c r="J3823" i="3" s="1"/>
  <c r="J3824" i="3" a="1"/>
  <c r="J3824" i="3" s="1"/>
  <c r="J3825" i="3" a="1"/>
  <c r="J3825" i="3" s="1"/>
  <c r="J3826" i="3" a="1"/>
  <c r="J3826" i="3" s="1"/>
  <c r="J3827" i="3" a="1"/>
  <c r="J3827" i="3" s="1"/>
  <c r="J3828" i="3" a="1"/>
  <c r="J3828" i="3" s="1"/>
  <c r="J3829" i="3" a="1"/>
  <c r="J3829" i="3" s="1"/>
  <c r="J3830" i="3" a="1"/>
  <c r="J3830" i="3" s="1"/>
  <c r="J3831" i="3" a="1"/>
  <c r="J3831" i="3" s="1"/>
  <c r="J3832" i="3" a="1"/>
  <c r="J3832" i="3" s="1"/>
  <c r="J3833" i="3" a="1"/>
  <c r="J3833" i="3" s="1"/>
  <c r="J3834" i="3" a="1"/>
  <c r="J3834" i="3" s="1"/>
  <c r="J3835" i="3" a="1"/>
  <c r="J3835" i="3" s="1"/>
  <c r="J3836" i="3" a="1"/>
  <c r="J3836" i="3" s="1"/>
  <c r="J3837" i="3" a="1"/>
  <c r="J3837" i="3" s="1"/>
  <c r="J3838" i="3" a="1"/>
  <c r="J3838" i="3" s="1"/>
  <c r="J3839" i="3" a="1"/>
  <c r="J3839" i="3" s="1"/>
  <c r="J3840" i="3" a="1"/>
  <c r="J3840" i="3" s="1"/>
  <c r="J3841" i="3" a="1"/>
  <c r="J3841" i="3" s="1"/>
  <c r="J3842" i="3" a="1"/>
  <c r="J3842" i="3" s="1"/>
  <c r="J3843" i="3" a="1"/>
  <c r="J3843" i="3" s="1"/>
  <c r="J3844" i="3" a="1"/>
  <c r="J3844" i="3" s="1"/>
  <c r="J3845" i="3" a="1"/>
  <c r="J3845" i="3" s="1"/>
  <c r="J3846" i="3" a="1"/>
  <c r="J3846" i="3" s="1"/>
  <c r="J3847" i="3" a="1"/>
  <c r="J3847" i="3" s="1"/>
  <c r="J3848" i="3" a="1"/>
  <c r="J3848" i="3" s="1"/>
  <c r="J3849" i="3" a="1"/>
  <c r="J3849" i="3" s="1"/>
  <c r="J3850" i="3" a="1"/>
  <c r="J3850" i="3" s="1"/>
  <c r="J3851" i="3" a="1"/>
  <c r="J3851" i="3" s="1"/>
  <c r="J3852" i="3" a="1"/>
  <c r="J3852" i="3" s="1"/>
  <c r="J3853" i="3" a="1"/>
  <c r="J3853" i="3" s="1"/>
  <c r="J3854" i="3" a="1"/>
  <c r="J3854" i="3" s="1"/>
  <c r="J3855" i="3" a="1"/>
  <c r="J3855" i="3" s="1"/>
  <c r="J3856" i="3" a="1"/>
  <c r="J3856" i="3" s="1"/>
  <c r="J3857" i="3" a="1"/>
  <c r="J3857" i="3" s="1"/>
  <c r="J3858" i="3" a="1"/>
  <c r="J3858" i="3" s="1"/>
  <c r="J3859" i="3" a="1"/>
  <c r="J3859" i="3" s="1"/>
  <c r="J3860" i="3" a="1"/>
  <c r="J3860" i="3" s="1"/>
  <c r="J3861" i="3" a="1"/>
  <c r="J3861" i="3" s="1"/>
  <c r="J3862" i="3" a="1"/>
  <c r="J3862" i="3" s="1"/>
  <c r="J3863" i="3" a="1"/>
  <c r="J3863" i="3" s="1"/>
  <c r="J3864" i="3" a="1"/>
  <c r="J3864" i="3" s="1"/>
  <c r="J3865" i="3" a="1"/>
  <c r="J3865" i="3" s="1"/>
  <c r="J3866" i="3" a="1"/>
  <c r="J3866" i="3" s="1"/>
  <c r="J3867" i="3" a="1"/>
  <c r="J3867" i="3" s="1"/>
  <c r="J3868" i="3" a="1"/>
  <c r="J3868" i="3" s="1"/>
  <c r="J3869" i="3" a="1"/>
  <c r="J3869" i="3" s="1"/>
  <c r="J3870" i="3" a="1"/>
  <c r="J3870" i="3" s="1"/>
  <c r="J3871" i="3" a="1"/>
  <c r="J3871" i="3" s="1"/>
  <c r="J3872" i="3" a="1"/>
  <c r="J3872" i="3" s="1"/>
  <c r="J3873" i="3" a="1"/>
  <c r="J3873" i="3" s="1"/>
  <c r="J3874" i="3" a="1"/>
  <c r="J3874" i="3" s="1"/>
  <c r="J3875" i="3" a="1"/>
  <c r="J3875" i="3" s="1"/>
  <c r="J3876" i="3" a="1"/>
  <c r="J3876" i="3" s="1"/>
  <c r="J3877" i="3" a="1"/>
  <c r="J3877" i="3" s="1"/>
  <c r="J3878" i="3" a="1"/>
  <c r="J3878" i="3" s="1"/>
  <c r="J3879" i="3" a="1"/>
  <c r="J3879" i="3" s="1"/>
  <c r="J3880" i="3" a="1"/>
  <c r="J3880" i="3" s="1"/>
  <c r="J3881" i="3" a="1"/>
  <c r="J3881" i="3" s="1"/>
  <c r="J3882" i="3" a="1"/>
  <c r="J3882" i="3" s="1"/>
  <c r="J3883" i="3" a="1"/>
  <c r="J3883" i="3" s="1"/>
  <c r="J3884" i="3" a="1"/>
  <c r="J3884" i="3" s="1"/>
  <c r="J3885" i="3" a="1"/>
  <c r="J3885" i="3" s="1"/>
  <c r="J3886" i="3" a="1"/>
  <c r="J3886" i="3" s="1"/>
  <c r="J3887" i="3" a="1"/>
  <c r="J3887" i="3" s="1"/>
  <c r="J3888" i="3" a="1"/>
  <c r="J3888" i="3" s="1"/>
  <c r="J3889" i="3" a="1"/>
  <c r="J3889" i="3" s="1"/>
  <c r="J3890" i="3" a="1"/>
  <c r="J3890" i="3" s="1"/>
  <c r="J3891" i="3" a="1"/>
  <c r="J3891" i="3" s="1"/>
  <c r="J3892" i="3" a="1"/>
  <c r="J3892" i="3" s="1"/>
  <c r="J3893" i="3" a="1"/>
  <c r="J3893" i="3" s="1"/>
  <c r="J3894" i="3" a="1"/>
  <c r="J3894" i="3" s="1"/>
  <c r="J3895" i="3" a="1"/>
  <c r="J3895" i="3" s="1"/>
  <c r="J3896" i="3" a="1"/>
  <c r="J3896" i="3" s="1"/>
  <c r="J3897" i="3" a="1"/>
  <c r="J3897" i="3" s="1"/>
  <c r="J3898" i="3" a="1"/>
  <c r="J3898" i="3" s="1"/>
  <c r="J3899" i="3" a="1"/>
  <c r="J3899" i="3" s="1"/>
  <c r="J3900" i="3" a="1"/>
  <c r="J3900" i="3" s="1"/>
  <c r="J3901" i="3" a="1"/>
  <c r="J3901" i="3" s="1"/>
  <c r="J3902" i="3" a="1"/>
  <c r="J3902" i="3" s="1"/>
  <c r="J3903" i="3" a="1"/>
  <c r="J3903" i="3" s="1"/>
  <c r="J3904" i="3" a="1"/>
  <c r="J3904" i="3" s="1"/>
  <c r="J3905" i="3" a="1"/>
  <c r="J3905" i="3" s="1"/>
  <c r="J3906" i="3" a="1"/>
  <c r="J3906" i="3" s="1"/>
  <c r="J3907" i="3" a="1"/>
  <c r="J3907" i="3" s="1"/>
  <c r="J3908" i="3" a="1"/>
  <c r="J3908" i="3" s="1"/>
  <c r="J3909" i="3" a="1"/>
  <c r="J3909" i="3" s="1"/>
  <c r="J3910" i="3" a="1"/>
  <c r="J3910" i="3" s="1"/>
  <c r="J3911" i="3" a="1"/>
  <c r="J3911" i="3" s="1"/>
  <c r="J3912" i="3" a="1"/>
  <c r="J3912" i="3" s="1"/>
  <c r="J3913" i="3" a="1"/>
  <c r="J3913" i="3" s="1"/>
  <c r="J3914" i="3" a="1"/>
  <c r="J3914" i="3" s="1"/>
  <c r="J3915" i="3" a="1"/>
  <c r="J3915" i="3" s="1"/>
  <c r="J3916" i="3" a="1"/>
  <c r="J3916" i="3" s="1"/>
  <c r="J3917" i="3" a="1"/>
  <c r="J3917" i="3" s="1"/>
  <c r="J3918" i="3" a="1"/>
  <c r="J3918" i="3" s="1"/>
  <c r="J3919" i="3" a="1"/>
  <c r="J3919" i="3" s="1"/>
  <c r="J3920" i="3" a="1"/>
  <c r="J3920" i="3" s="1"/>
  <c r="J3921" i="3" a="1"/>
  <c r="J3921" i="3" s="1"/>
  <c r="J3922" i="3" a="1"/>
  <c r="J3922" i="3" s="1"/>
  <c r="J3923" i="3" a="1"/>
  <c r="J3923" i="3" s="1"/>
  <c r="J3924" i="3" a="1"/>
  <c r="J3924" i="3" s="1"/>
  <c r="J3925" i="3" a="1"/>
  <c r="J3925" i="3" s="1"/>
  <c r="J3926" i="3" a="1"/>
  <c r="J3926" i="3" s="1"/>
  <c r="J3927" i="3" a="1"/>
  <c r="J3927" i="3" s="1"/>
  <c r="J3928" i="3" a="1"/>
  <c r="J3928" i="3" s="1"/>
  <c r="J3929" i="3" a="1"/>
  <c r="J3929" i="3" s="1"/>
  <c r="J3930" i="3" a="1"/>
  <c r="J3930" i="3" s="1"/>
  <c r="J3931" i="3" a="1"/>
  <c r="J3931" i="3" s="1"/>
  <c r="J3932" i="3" a="1"/>
  <c r="J3932" i="3" s="1"/>
  <c r="J3933" i="3" a="1"/>
  <c r="J3933" i="3" s="1"/>
  <c r="J3934" i="3" a="1"/>
  <c r="J3934" i="3" s="1"/>
  <c r="J3935" i="3" a="1"/>
  <c r="J3935" i="3" s="1"/>
  <c r="J3936" i="3" a="1"/>
  <c r="J3936" i="3" s="1"/>
  <c r="J3937" i="3" a="1"/>
  <c r="J3937" i="3" s="1"/>
  <c r="J3938" i="3" a="1"/>
  <c r="J3938" i="3" s="1"/>
  <c r="J3939" i="3" a="1"/>
  <c r="J3939" i="3" s="1"/>
  <c r="J3940" i="3" a="1"/>
  <c r="J3940" i="3" s="1"/>
  <c r="J3941" i="3" a="1"/>
  <c r="J3941" i="3" s="1"/>
  <c r="J3942" i="3" a="1"/>
  <c r="J3942" i="3" s="1"/>
  <c r="J3943" i="3" a="1"/>
  <c r="J3943" i="3" s="1"/>
  <c r="J3944" i="3" a="1"/>
  <c r="J3944" i="3" s="1"/>
  <c r="J3945" i="3" a="1"/>
  <c r="J3945" i="3" s="1"/>
  <c r="J3946" i="3" a="1"/>
  <c r="J3946" i="3" s="1"/>
  <c r="J3947" i="3" a="1"/>
  <c r="J3947" i="3" s="1"/>
  <c r="J3948" i="3" a="1"/>
  <c r="J3948" i="3" s="1"/>
  <c r="J3949" i="3" a="1"/>
  <c r="J3949" i="3" s="1"/>
  <c r="J3950" i="3" a="1"/>
  <c r="J3950" i="3" s="1"/>
  <c r="J3951" i="3" a="1"/>
  <c r="J3951" i="3" s="1"/>
  <c r="J3952" i="3" a="1"/>
  <c r="J3952" i="3" s="1"/>
  <c r="J3953" i="3" a="1"/>
  <c r="J3953" i="3" s="1"/>
  <c r="J3954" i="3" a="1"/>
  <c r="J3954" i="3" s="1"/>
  <c r="J3955" i="3" a="1"/>
  <c r="J3955" i="3" s="1"/>
  <c r="J3956" i="3" a="1"/>
  <c r="J3956" i="3" s="1"/>
  <c r="J3957" i="3" a="1"/>
  <c r="J3957" i="3" s="1"/>
  <c r="J3958" i="3" a="1"/>
  <c r="J3958" i="3" s="1"/>
  <c r="J3959" i="3" a="1"/>
  <c r="J3959" i="3" s="1"/>
  <c r="J3960" i="3" a="1"/>
  <c r="J3960" i="3" s="1"/>
  <c r="J3961" i="3" a="1"/>
  <c r="J3961" i="3" s="1"/>
  <c r="J3962" i="3" a="1"/>
  <c r="J3962" i="3" s="1"/>
  <c r="J3963" i="3" a="1"/>
  <c r="J3963" i="3" s="1"/>
  <c r="J3964" i="3" a="1"/>
  <c r="J3964" i="3" s="1"/>
  <c r="J3965" i="3" a="1"/>
  <c r="J3965" i="3" s="1"/>
  <c r="J3966" i="3" a="1"/>
  <c r="J3966" i="3" s="1"/>
  <c r="J3967" i="3" a="1"/>
  <c r="J3967" i="3" s="1"/>
  <c r="J3968" i="3" a="1"/>
  <c r="J3968" i="3" s="1"/>
  <c r="J3969" i="3" a="1"/>
  <c r="J3969" i="3" s="1"/>
  <c r="J3970" i="3" a="1"/>
  <c r="J3970" i="3" s="1"/>
  <c r="J3971" i="3" a="1"/>
  <c r="J3971" i="3" s="1"/>
  <c r="J3972" i="3" a="1"/>
  <c r="J3972" i="3" s="1"/>
  <c r="J3973" i="3" a="1"/>
  <c r="J3973" i="3" s="1"/>
  <c r="J3974" i="3" a="1"/>
  <c r="J3974" i="3" s="1"/>
  <c r="J3975" i="3" a="1"/>
  <c r="J3975" i="3" s="1"/>
  <c r="J3976" i="3" a="1"/>
  <c r="J3976" i="3" s="1"/>
  <c r="J3977" i="3" a="1"/>
  <c r="J3977" i="3" s="1"/>
  <c r="J3978" i="3" a="1"/>
  <c r="J3978" i="3" s="1"/>
  <c r="J3979" i="3" a="1"/>
  <c r="J3979" i="3" s="1"/>
  <c r="J3980" i="3" a="1"/>
  <c r="J3980" i="3" s="1"/>
  <c r="J3981" i="3" a="1"/>
  <c r="J3981" i="3" s="1"/>
  <c r="J3982" i="3" a="1"/>
  <c r="J3982" i="3" s="1"/>
  <c r="J3983" i="3" a="1"/>
  <c r="J3983" i="3" s="1"/>
  <c r="J3984" i="3" a="1"/>
  <c r="J3984" i="3" s="1"/>
  <c r="J3985" i="3" a="1"/>
  <c r="J3985" i="3" s="1"/>
  <c r="J3986" i="3" a="1"/>
  <c r="J3986" i="3" s="1"/>
  <c r="J3987" i="3" a="1"/>
  <c r="J3987" i="3" s="1"/>
  <c r="J3988" i="3" a="1"/>
  <c r="J3988" i="3" s="1"/>
  <c r="J3989" i="3" a="1"/>
  <c r="J3989" i="3" s="1"/>
  <c r="J3990" i="3" a="1"/>
  <c r="J3990" i="3" s="1"/>
  <c r="J3991" i="3" a="1"/>
  <c r="J3991" i="3" s="1"/>
  <c r="J3992" i="3" a="1"/>
  <c r="J3992" i="3" s="1"/>
  <c r="J3993" i="3" a="1"/>
  <c r="J3993" i="3" s="1"/>
  <c r="J3994" i="3" a="1"/>
  <c r="J3994" i="3" s="1"/>
  <c r="J3995" i="3" a="1"/>
  <c r="J3995" i="3" s="1"/>
  <c r="J3996" i="3" a="1"/>
  <c r="J3996" i="3" s="1"/>
  <c r="J3997" i="3" a="1"/>
  <c r="J3997" i="3" s="1"/>
  <c r="J3998" i="3" a="1"/>
  <c r="J3998" i="3" s="1"/>
  <c r="J3999" i="3" a="1"/>
  <c r="J3999" i="3" s="1"/>
  <c r="J4000" i="3" a="1"/>
  <c r="J4000" i="3" s="1"/>
  <c r="J4001" i="3" a="1"/>
  <c r="J4001" i="3" s="1"/>
  <c r="J4002" i="3" a="1"/>
  <c r="J4002" i="3" s="1"/>
  <c r="J4003" i="3" a="1"/>
  <c r="J4003" i="3" s="1"/>
  <c r="J4004" i="3" a="1"/>
  <c r="J4004" i="3" s="1"/>
  <c r="J4005" i="3" a="1"/>
  <c r="J4005" i="3" s="1"/>
  <c r="J4006" i="3" a="1"/>
  <c r="J4006" i="3" s="1"/>
  <c r="J4007" i="3" a="1"/>
  <c r="J4007" i="3" s="1"/>
  <c r="J4008" i="3" a="1"/>
  <c r="J4008" i="3" s="1"/>
  <c r="J4009" i="3" a="1"/>
  <c r="J4009" i="3" s="1"/>
  <c r="J4010" i="3" a="1"/>
  <c r="J4010" i="3" s="1"/>
  <c r="J4011" i="3" a="1"/>
  <c r="J4011" i="3" s="1"/>
  <c r="J4012" i="3" a="1"/>
  <c r="J4012" i="3" s="1"/>
  <c r="J4013" i="3" a="1"/>
  <c r="J4013" i="3" s="1"/>
  <c r="J4014" i="3" a="1"/>
  <c r="J4014" i="3" s="1"/>
  <c r="J4015" i="3" a="1"/>
  <c r="J4015" i="3" s="1"/>
  <c r="J4016" i="3" a="1"/>
  <c r="J4016" i="3" s="1"/>
  <c r="J4017" i="3" a="1"/>
  <c r="J4017" i="3" s="1"/>
  <c r="J4018" i="3" a="1"/>
  <c r="J4018" i="3" s="1"/>
  <c r="J4019" i="3" a="1"/>
  <c r="J4019" i="3" s="1"/>
  <c r="J4020" i="3" a="1"/>
  <c r="J4020" i="3" s="1"/>
  <c r="J4021" i="3" a="1"/>
  <c r="J4021" i="3" s="1"/>
  <c r="J4022" i="3" a="1"/>
  <c r="J4022" i="3" s="1"/>
  <c r="J4023" i="3" a="1"/>
  <c r="J4023" i="3" s="1"/>
  <c r="J4024" i="3" a="1"/>
  <c r="J4024" i="3" s="1"/>
  <c r="J4025" i="3" a="1"/>
  <c r="J4025" i="3" s="1"/>
  <c r="J4026" i="3" a="1"/>
  <c r="J4026" i="3" s="1"/>
  <c r="J4027" i="3" a="1"/>
  <c r="J4027" i="3" s="1"/>
  <c r="J4028" i="3" a="1"/>
  <c r="J4028" i="3" s="1"/>
  <c r="J4029" i="3" a="1"/>
  <c r="J4029" i="3" s="1"/>
  <c r="J4030" i="3" a="1"/>
  <c r="J4030" i="3" s="1"/>
  <c r="J4031" i="3" a="1"/>
  <c r="J4031" i="3" s="1"/>
  <c r="J4032" i="3" a="1"/>
  <c r="J4032" i="3" s="1"/>
  <c r="J4033" i="3" a="1"/>
  <c r="J4033" i="3" s="1"/>
  <c r="J4034" i="3" a="1"/>
  <c r="J4034" i="3" s="1"/>
  <c r="J4035" i="3" a="1"/>
  <c r="J4035" i="3" s="1"/>
  <c r="J4036" i="3" a="1"/>
  <c r="J4036" i="3" s="1"/>
  <c r="J4037" i="3" a="1"/>
  <c r="J4037" i="3" s="1"/>
  <c r="J4038" i="3" a="1"/>
  <c r="J4038" i="3" s="1"/>
  <c r="J4039" i="3" a="1"/>
  <c r="J4039" i="3" s="1"/>
  <c r="J4040" i="3" a="1"/>
  <c r="J4040" i="3" s="1"/>
  <c r="J4041" i="3" a="1"/>
  <c r="J4041" i="3" s="1"/>
  <c r="J4042" i="3" a="1"/>
  <c r="J4042" i="3" s="1"/>
  <c r="J4043" i="3" a="1"/>
  <c r="J4043" i="3" s="1"/>
  <c r="J4044" i="3" a="1"/>
  <c r="J4044" i="3" s="1"/>
  <c r="J4045" i="3" a="1"/>
  <c r="J4045" i="3" s="1"/>
  <c r="J4046" i="3" a="1"/>
  <c r="J4046" i="3" s="1"/>
  <c r="J4047" i="3" a="1"/>
  <c r="J4047" i="3" s="1"/>
  <c r="J4048" i="3" a="1"/>
  <c r="J4048" i="3" s="1"/>
  <c r="J4049" i="3" a="1"/>
  <c r="J4049" i="3" s="1"/>
  <c r="J4050" i="3" a="1"/>
  <c r="J4050" i="3" s="1"/>
  <c r="J4051" i="3" a="1"/>
  <c r="J4051" i="3" s="1"/>
  <c r="J4052" i="3" a="1"/>
  <c r="J4052" i="3" s="1"/>
  <c r="J4053" i="3" a="1"/>
  <c r="J4053" i="3" s="1"/>
  <c r="J4054" i="3" a="1"/>
  <c r="J4054" i="3" s="1"/>
  <c r="J4055" i="3" a="1"/>
  <c r="J4055" i="3" s="1"/>
  <c r="J4056" i="3" a="1"/>
  <c r="J4056" i="3" s="1"/>
  <c r="J4057" i="3" a="1"/>
  <c r="J4057" i="3" s="1"/>
  <c r="J4058" i="3" a="1"/>
  <c r="J4058" i="3" s="1"/>
  <c r="J4059" i="3" a="1"/>
  <c r="J4059" i="3" s="1"/>
  <c r="J4060" i="3" a="1"/>
  <c r="J4060" i="3" s="1"/>
  <c r="J4061" i="3" a="1"/>
  <c r="J4061" i="3" s="1"/>
  <c r="J4062" i="3" a="1"/>
  <c r="J4062" i="3" s="1"/>
  <c r="J4063" i="3" a="1"/>
  <c r="J4063" i="3" s="1"/>
  <c r="J4064" i="3" a="1"/>
  <c r="J4064" i="3" s="1"/>
  <c r="J4065" i="3" a="1"/>
  <c r="J4065" i="3" s="1"/>
  <c r="J4066" i="3" a="1"/>
  <c r="J4066" i="3" s="1"/>
  <c r="J4067" i="3" a="1"/>
  <c r="J4067" i="3" s="1"/>
  <c r="J4068" i="3" a="1"/>
  <c r="J4068" i="3" s="1"/>
  <c r="J4069" i="3" a="1"/>
  <c r="J4069" i="3" s="1"/>
  <c r="J4070" i="3" a="1"/>
  <c r="J4070" i="3" s="1"/>
  <c r="J4071" i="3" a="1"/>
  <c r="J4071" i="3" s="1"/>
  <c r="J4072" i="3" a="1"/>
  <c r="J4072" i="3" s="1"/>
  <c r="J4073" i="3" a="1"/>
  <c r="J4073" i="3" s="1"/>
  <c r="J4074" i="3" a="1"/>
  <c r="J4074" i="3" s="1"/>
  <c r="J4075" i="3" a="1"/>
  <c r="J4075" i="3" s="1"/>
  <c r="J4076" i="3" a="1"/>
  <c r="J4076" i="3" s="1"/>
  <c r="J4077" i="3" a="1"/>
  <c r="J4077" i="3" s="1"/>
  <c r="J4078" i="3" a="1"/>
  <c r="J4078" i="3" s="1"/>
  <c r="J4079" i="3" a="1"/>
  <c r="J4079" i="3" s="1"/>
  <c r="J4080" i="3" a="1"/>
  <c r="J4080" i="3" s="1"/>
  <c r="J4081" i="3" a="1"/>
  <c r="J4081" i="3" s="1"/>
  <c r="J4082" i="3" a="1"/>
  <c r="J4082" i="3" s="1"/>
  <c r="J4083" i="3" a="1"/>
  <c r="J4083" i="3" s="1"/>
  <c r="J4084" i="3" a="1"/>
  <c r="J4084" i="3" s="1"/>
  <c r="J4085" i="3" a="1"/>
  <c r="J4085" i="3" s="1"/>
  <c r="J4086" i="3" a="1"/>
  <c r="J4086" i="3" s="1"/>
  <c r="J4087" i="3" a="1"/>
  <c r="J4087" i="3" s="1"/>
  <c r="J4088" i="3" a="1"/>
  <c r="J4088" i="3" s="1"/>
  <c r="J4089" i="3" a="1"/>
  <c r="J4089" i="3" s="1"/>
  <c r="J4090" i="3" a="1"/>
  <c r="J4090" i="3" s="1"/>
  <c r="J4091" i="3" a="1"/>
  <c r="J4091" i="3" s="1"/>
  <c r="J4092" i="3" a="1"/>
  <c r="J4092" i="3" s="1"/>
  <c r="J4093" i="3" a="1"/>
  <c r="J4093" i="3" s="1"/>
  <c r="J4094" i="3" a="1"/>
  <c r="J4094" i="3" s="1"/>
  <c r="J4095" i="3" a="1"/>
  <c r="J4095" i="3" s="1"/>
  <c r="J4096" i="3" a="1"/>
  <c r="J4096" i="3" s="1"/>
  <c r="J4097" i="3" a="1"/>
  <c r="J4097" i="3" s="1"/>
  <c r="J4098" i="3" a="1"/>
  <c r="J4098" i="3" s="1"/>
  <c r="J4099" i="3" a="1"/>
  <c r="J4099" i="3" s="1"/>
  <c r="J4100" i="3" a="1"/>
  <c r="J4100" i="3" s="1"/>
  <c r="J4101" i="3" a="1"/>
  <c r="J4101" i="3" s="1"/>
  <c r="J4102" i="3" a="1"/>
  <c r="J4102" i="3" s="1"/>
  <c r="J4103" i="3" a="1"/>
  <c r="J4103" i="3" s="1"/>
  <c r="J4104" i="3" a="1"/>
  <c r="J4104" i="3" s="1"/>
  <c r="J4105" i="3" a="1"/>
  <c r="J4105" i="3" s="1"/>
  <c r="J4106" i="3" a="1"/>
  <c r="J4106" i="3" s="1"/>
  <c r="J4107" i="3" a="1"/>
  <c r="J4107" i="3" s="1"/>
  <c r="J4108" i="3" a="1"/>
  <c r="J4108" i="3" s="1"/>
  <c r="J4109" i="3" a="1"/>
  <c r="J4109" i="3" s="1"/>
  <c r="J4110" i="3" a="1"/>
  <c r="J4110" i="3" s="1"/>
  <c r="J4111" i="3" a="1"/>
  <c r="J4111" i="3" s="1"/>
  <c r="J4112" i="3" a="1"/>
  <c r="J4112" i="3" s="1"/>
  <c r="J4113" i="3" a="1"/>
  <c r="J4113" i="3" s="1"/>
  <c r="J4114" i="3" a="1"/>
  <c r="J4114" i="3" s="1"/>
  <c r="J4115" i="3" a="1"/>
  <c r="J4115" i="3" s="1"/>
  <c r="J4116" i="3" a="1"/>
  <c r="J4116" i="3" s="1"/>
  <c r="J4117" i="3" a="1"/>
  <c r="J4117" i="3" s="1"/>
  <c r="J4118" i="3" a="1"/>
  <c r="J4118" i="3" s="1"/>
  <c r="J4119" i="3" a="1"/>
  <c r="J4119" i="3" s="1"/>
  <c r="J4120" i="3" a="1"/>
  <c r="J4120" i="3" s="1"/>
  <c r="J4121" i="3" a="1"/>
  <c r="J4121" i="3" s="1"/>
  <c r="J4122" i="3" a="1"/>
  <c r="J4122" i="3" s="1"/>
  <c r="J4123" i="3" a="1"/>
  <c r="J4123" i="3" s="1"/>
  <c r="J4124" i="3" a="1"/>
  <c r="J4124" i="3" s="1"/>
  <c r="J4125" i="3" a="1"/>
  <c r="J4125" i="3" s="1"/>
  <c r="J4126" i="3" a="1"/>
  <c r="J4126" i="3" s="1"/>
  <c r="J4127" i="3" a="1"/>
  <c r="J4127" i="3"/>
  <c r="J4128" i="3" a="1"/>
  <c r="J4128" i="3" s="1"/>
  <c r="J4129" i="3" a="1"/>
  <c r="J4129" i="3" s="1"/>
  <c r="J4130" i="3" a="1"/>
  <c r="J4130" i="3" s="1"/>
  <c r="J4131" i="3" a="1"/>
  <c r="J4131" i="3" s="1"/>
  <c r="J4132" i="3" a="1"/>
  <c r="J4132" i="3" s="1"/>
  <c r="J4133" i="3" a="1"/>
  <c r="J4133" i="3" s="1"/>
  <c r="J4134" i="3" a="1"/>
  <c r="J4134" i="3" s="1"/>
  <c r="J4135" i="3" a="1"/>
  <c r="J4135" i="3" s="1"/>
  <c r="J4136" i="3" a="1"/>
  <c r="J4136" i="3" s="1"/>
  <c r="J4137" i="3" a="1"/>
  <c r="J4137" i="3" s="1"/>
  <c r="J4138" i="3" a="1"/>
  <c r="J4138" i="3" s="1"/>
  <c r="J4139" i="3" a="1"/>
  <c r="J4139" i="3" s="1"/>
  <c r="J4140" i="3" a="1"/>
  <c r="J4140" i="3" s="1"/>
  <c r="J4141" i="3" a="1"/>
  <c r="J4141" i="3" s="1"/>
  <c r="J4142" i="3" a="1"/>
  <c r="J4142" i="3" s="1"/>
  <c r="J4143" i="3" a="1"/>
  <c r="J4143" i="3" s="1"/>
  <c r="J4144" i="3" a="1"/>
  <c r="J4144" i="3" s="1"/>
  <c r="J4145" i="3" a="1"/>
  <c r="J4145" i="3" s="1"/>
  <c r="J4146" i="3" a="1"/>
  <c r="J4146" i="3" s="1"/>
  <c r="J4147" i="3" a="1"/>
  <c r="J4147" i="3" s="1"/>
  <c r="J4148" i="3" a="1"/>
  <c r="J4148" i="3" s="1"/>
  <c r="J4149" i="3" a="1"/>
  <c r="J4149" i="3" s="1"/>
  <c r="J4150" i="3" a="1"/>
  <c r="J4150" i="3" s="1"/>
  <c r="J4151" i="3" a="1"/>
  <c r="J4151" i="3" s="1"/>
  <c r="J4152" i="3" a="1"/>
  <c r="J4152" i="3" s="1"/>
  <c r="J4153" i="3" a="1"/>
  <c r="J4153" i="3" s="1"/>
  <c r="J4154" i="3" a="1"/>
  <c r="J4154" i="3" s="1"/>
  <c r="J4155" i="3" a="1"/>
  <c r="J4155" i="3" s="1"/>
  <c r="J4156" i="3" a="1"/>
  <c r="J4156" i="3" s="1"/>
  <c r="J4157" i="3" a="1"/>
  <c r="J4157" i="3" s="1"/>
  <c r="J4158" i="3" a="1"/>
  <c r="J4158" i="3" s="1"/>
  <c r="J4159" i="3" a="1"/>
  <c r="J4159" i="3" s="1"/>
  <c r="J4160" i="3" a="1"/>
  <c r="J4160" i="3" s="1"/>
  <c r="J4161" i="3" a="1"/>
  <c r="J4161" i="3" s="1"/>
  <c r="J4162" i="3" a="1"/>
  <c r="J4162" i="3" s="1"/>
  <c r="J4163" i="3" a="1"/>
  <c r="J4163" i="3" s="1"/>
  <c r="J4164" i="3" a="1"/>
  <c r="J4164" i="3" s="1"/>
  <c r="J4165" i="3" a="1"/>
  <c r="J4165" i="3" s="1"/>
  <c r="J4166" i="3" a="1"/>
  <c r="J4166" i="3" s="1"/>
  <c r="J4167" i="3" a="1"/>
  <c r="J4167" i="3" s="1"/>
  <c r="J4168" i="3" a="1"/>
  <c r="J4168" i="3" s="1"/>
  <c r="J4169" i="3" a="1"/>
  <c r="J4169" i="3" s="1"/>
  <c r="J4170" i="3" a="1"/>
  <c r="J4170" i="3" s="1"/>
  <c r="J4171" i="3" a="1"/>
  <c r="J4171" i="3" s="1"/>
  <c r="J4172" i="3" a="1"/>
  <c r="J4172" i="3" s="1"/>
  <c r="J4173" i="3" a="1"/>
  <c r="J4173" i="3" s="1"/>
  <c r="J4174" i="3" a="1"/>
  <c r="J4174" i="3" s="1"/>
  <c r="J4175" i="3" a="1"/>
  <c r="J4175" i="3" s="1"/>
  <c r="J4176" i="3" a="1"/>
  <c r="J4176" i="3" s="1"/>
  <c r="J4177" i="3" a="1"/>
  <c r="J4177" i="3" s="1"/>
  <c r="J4178" i="3" a="1"/>
  <c r="J4178" i="3" s="1"/>
  <c r="J4179" i="3" a="1"/>
  <c r="J4179" i="3" s="1"/>
  <c r="J4180" i="3" a="1"/>
  <c r="J4180" i="3" s="1"/>
  <c r="J4181" i="3" a="1"/>
  <c r="J4181" i="3" s="1"/>
  <c r="J4182" i="3" a="1"/>
  <c r="J4182" i="3" s="1"/>
  <c r="J4183" i="3" a="1"/>
  <c r="J4183" i="3" s="1"/>
  <c r="J4184" i="3" a="1"/>
  <c r="J4184" i="3" s="1"/>
  <c r="J4185" i="3" a="1"/>
  <c r="J4185" i="3" s="1"/>
  <c r="J4186" i="3" a="1"/>
  <c r="J4186" i="3" s="1"/>
  <c r="J4187" i="3" a="1"/>
  <c r="J4187" i="3" s="1"/>
  <c r="J4188" i="3" a="1"/>
  <c r="J4188" i="3" s="1"/>
  <c r="J4189" i="3" a="1"/>
  <c r="J4189" i="3" s="1"/>
  <c r="J4190" i="3" a="1"/>
  <c r="J4190" i="3" s="1"/>
  <c r="J4191" i="3" a="1"/>
  <c r="J4191" i="3" s="1"/>
  <c r="J4192" i="3" a="1"/>
  <c r="J4192" i="3" s="1"/>
  <c r="J4193" i="3" a="1"/>
  <c r="J4193" i="3" s="1"/>
  <c r="J4194" i="3" a="1"/>
  <c r="J4194" i="3" s="1"/>
  <c r="J4195" i="3" a="1"/>
  <c r="J4195" i="3" s="1"/>
  <c r="J4196" i="3" a="1"/>
  <c r="J4196" i="3" s="1"/>
  <c r="J4197" i="3" a="1"/>
  <c r="J4197" i="3" s="1"/>
  <c r="J4198" i="3" a="1"/>
  <c r="J4198" i="3" s="1"/>
  <c r="J4199" i="3" a="1"/>
  <c r="J4199" i="3" s="1"/>
  <c r="J4200" i="3" a="1"/>
  <c r="J4200" i="3" s="1"/>
  <c r="J4201" i="3" a="1"/>
  <c r="J4201" i="3" s="1"/>
  <c r="J4202" i="3" a="1"/>
  <c r="J4202" i="3" s="1"/>
  <c r="J4203" i="3" a="1"/>
  <c r="J4203" i="3" s="1"/>
  <c r="J4204" i="3" a="1"/>
  <c r="J4204" i="3" s="1"/>
  <c r="J4205" i="3" a="1"/>
  <c r="J4205" i="3" s="1"/>
  <c r="J4206" i="3" a="1"/>
  <c r="J4206" i="3" s="1"/>
  <c r="J4207" i="3" a="1"/>
  <c r="J4207" i="3" s="1"/>
  <c r="J4208" i="3" a="1"/>
  <c r="J4208" i="3" s="1"/>
  <c r="J4209" i="3" a="1"/>
  <c r="J4209" i="3" s="1"/>
  <c r="J4210" i="3" a="1"/>
  <c r="J4210" i="3" s="1"/>
  <c r="J4211" i="3" a="1"/>
  <c r="J4211" i="3" s="1"/>
  <c r="J4212" i="3" a="1"/>
  <c r="J4212" i="3" s="1"/>
  <c r="J4213" i="3" a="1"/>
  <c r="J4213" i="3" s="1"/>
  <c r="J4214" i="3" a="1"/>
  <c r="J4214" i="3" s="1"/>
  <c r="J4215" i="3" a="1"/>
  <c r="J4215" i="3" s="1"/>
  <c r="J4216" i="3" a="1"/>
  <c r="J4216" i="3" s="1"/>
  <c r="J4217" i="3" a="1"/>
  <c r="J4217" i="3" s="1"/>
  <c r="J4218" i="3" a="1"/>
  <c r="J4218" i="3" s="1"/>
  <c r="J4219" i="3" a="1"/>
  <c r="J4219" i="3" s="1"/>
  <c r="J4220" i="3" a="1"/>
  <c r="J4220" i="3" s="1"/>
  <c r="J4221" i="3" a="1"/>
  <c r="J4221" i="3" s="1"/>
  <c r="J4222" i="3" a="1"/>
  <c r="J4222" i="3" s="1"/>
  <c r="J4223" i="3" a="1"/>
  <c r="J4223" i="3" s="1"/>
  <c r="J4224" i="3" a="1"/>
  <c r="J4224" i="3" s="1"/>
  <c r="J4225" i="3" a="1"/>
  <c r="J4225" i="3" s="1"/>
  <c r="J4226" i="3" a="1"/>
  <c r="J4226" i="3" s="1"/>
  <c r="J4227" i="3" a="1"/>
  <c r="J4227" i="3" s="1"/>
  <c r="J4228" i="3" a="1"/>
  <c r="J4228" i="3" s="1"/>
  <c r="J4229" i="3" a="1"/>
  <c r="J4229" i="3" s="1"/>
  <c r="J4230" i="3" a="1"/>
  <c r="J4230" i="3" s="1"/>
  <c r="J4231" i="3" a="1"/>
  <c r="J4231" i="3" s="1"/>
  <c r="J4232" i="3" a="1"/>
  <c r="J4232" i="3" s="1"/>
  <c r="J4233" i="3" a="1"/>
  <c r="J4233" i="3" s="1"/>
  <c r="J4234" i="3" a="1"/>
  <c r="J4234" i="3" s="1"/>
  <c r="J4235" i="3" a="1"/>
  <c r="J4235" i="3" s="1"/>
  <c r="J4236" i="3" a="1"/>
  <c r="J4236" i="3" s="1"/>
  <c r="J4237" i="3" a="1"/>
  <c r="J4237" i="3" s="1"/>
  <c r="J4238" i="3" a="1"/>
  <c r="J4238" i="3" s="1"/>
  <c r="J4239" i="3" a="1"/>
  <c r="J4239" i="3" s="1"/>
  <c r="J4240" i="3" a="1"/>
  <c r="J4240" i="3" s="1"/>
  <c r="J4241" i="3" a="1"/>
  <c r="J4241" i="3" s="1"/>
  <c r="J4242" i="3" a="1"/>
  <c r="J4242" i="3" s="1"/>
  <c r="J4243" i="3" a="1"/>
  <c r="J4243" i="3" s="1"/>
  <c r="J4244" i="3" a="1"/>
  <c r="J4244" i="3" s="1"/>
  <c r="J4245" i="3" a="1"/>
  <c r="J4245" i="3" s="1"/>
  <c r="J4246" i="3" a="1"/>
  <c r="J4246" i="3" s="1"/>
  <c r="J4247" i="3" a="1"/>
  <c r="J4247" i="3" s="1"/>
  <c r="J4248" i="3" a="1"/>
  <c r="J4248" i="3" s="1"/>
  <c r="J4249" i="3" a="1"/>
  <c r="J4249" i="3" s="1"/>
  <c r="J4250" i="3" a="1"/>
  <c r="J4250" i="3" s="1"/>
  <c r="J4251" i="3" a="1"/>
  <c r="J4251" i="3" s="1"/>
  <c r="J4252" i="3" a="1"/>
  <c r="J4252" i="3" s="1"/>
  <c r="J4253" i="3" a="1"/>
  <c r="J4253" i="3" s="1"/>
  <c r="J4254" i="3" a="1"/>
  <c r="J4254" i="3" s="1"/>
  <c r="J4255" i="3" a="1"/>
  <c r="J4255" i="3" s="1"/>
  <c r="J4256" i="3" a="1"/>
  <c r="J4256" i="3" s="1"/>
  <c r="J4257" i="3" a="1"/>
  <c r="J4257" i="3" s="1"/>
  <c r="J4258" i="3" a="1"/>
  <c r="J4258" i="3" s="1"/>
  <c r="J4259" i="3" a="1"/>
  <c r="J4259" i="3" s="1"/>
  <c r="J4260" i="3" a="1"/>
  <c r="J4260" i="3" s="1"/>
  <c r="J4261" i="3" a="1"/>
  <c r="J4261" i="3" s="1"/>
  <c r="J4262" i="3" a="1"/>
  <c r="J4262" i="3" s="1"/>
  <c r="J4263" i="3" a="1"/>
  <c r="J4263" i="3" s="1"/>
  <c r="J4264" i="3" a="1"/>
  <c r="J4264" i="3" s="1"/>
  <c r="J4265" i="3" a="1"/>
  <c r="J4265" i="3" s="1"/>
  <c r="J4266" i="3" a="1"/>
  <c r="J4266" i="3" s="1"/>
  <c r="J4267" i="3" a="1"/>
  <c r="J4267" i="3" s="1"/>
  <c r="J4268" i="3" a="1"/>
  <c r="J4268" i="3" s="1"/>
  <c r="J4269" i="3" a="1"/>
  <c r="J4269" i="3" s="1"/>
  <c r="J4270" i="3" a="1"/>
  <c r="J4270" i="3" s="1"/>
  <c r="J4271" i="3" a="1"/>
  <c r="J4271" i="3" s="1"/>
  <c r="J4272" i="3" a="1"/>
  <c r="J4272" i="3" s="1"/>
  <c r="J4273" i="3" a="1"/>
  <c r="J4273" i="3" s="1"/>
  <c r="J4274" i="3" a="1"/>
  <c r="J4274" i="3" s="1"/>
  <c r="J4275" i="3" a="1"/>
  <c r="J4275" i="3" s="1"/>
  <c r="J4276" i="3" a="1"/>
  <c r="J4276" i="3" s="1"/>
  <c r="J4277" i="3" a="1"/>
  <c r="J4277" i="3" s="1"/>
  <c r="J4278" i="3" a="1"/>
  <c r="J4278" i="3" s="1"/>
  <c r="J4279" i="3" a="1"/>
  <c r="J4279" i="3" s="1"/>
  <c r="J4280" i="3" a="1"/>
  <c r="J4280" i="3" s="1"/>
  <c r="J4281" i="3" a="1"/>
  <c r="J4281" i="3" s="1"/>
  <c r="J4282" i="3" a="1"/>
  <c r="J4282" i="3" s="1"/>
  <c r="J4283" i="3" a="1"/>
  <c r="J4283" i="3" s="1"/>
  <c r="J4284" i="3" a="1"/>
  <c r="J4284" i="3" s="1"/>
  <c r="J4285" i="3" a="1"/>
  <c r="J4285" i="3" s="1"/>
  <c r="J4286" i="3" a="1"/>
  <c r="J4286" i="3" s="1"/>
  <c r="J4287" i="3" a="1"/>
  <c r="J4287" i="3" s="1"/>
  <c r="J4288" i="3" a="1"/>
  <c r="J4288" i="3" s="1"/>
  <c r="J4289" i="3" a="1"/>
  <c r="J4289" i="3" s="1"/>
  <c r="J4290" i="3" a="1"/>
  <c r="J4290" i="3" s="1"/>
  <c r="J4291" i="3" a="1"/>
  <c r="J4291" i="3" s="1"/>
  <c r="J4292" i="3" a="1"/>
  <c r="J4292" i="3" s="1"/>
  <c r="J4293" i="3" a="1"/>
  <c r="J4293" i="3" s="1"/>
  <c r="J4294" i="3" a="1"/>
  <c r="J4294" i="3" s="1"/>
  <c r="J4295" i="3" a="1"/>
  <c r="J4295" i="3" s="1"/>
  <c r="J4296" i="3" a="1"/>
  <c r="J4296" i="3" s="1"/>
  <c r="J4297" i="3" a="1"/>
  <c r="J4297" i="3" s="1"/>
  <c r="J4298" i="3" a="1"/>
  <c r="J4298" i="3" s="1"/>
  <c r="J4299" i="3" a="1"/>
  <c r="J4299" i="3" s="1"/>
  <c r="J4300" i="3" a="1"/>
  <c r="J4300" i="3" s="1"/>
  <c r="J4301" i="3" a="1"/>
  <c r="J4301" i="3" s="1"/>
  <c r="J4302" i="3" a="1"/>
  <c r="J4302" i="3" s="1"/>
  <c r="J4303" i="3" a="1"/>
  <c r="J4303" i="3" s="1"/>
  <c r="J4304" i="3" a="1"/>
  <c r="J4304" i="3" s="1"/>
  <c r="J4305" i="3" a="1"/>
  <c r="J4305" i="3" s="1"/>
  <c r="J4306" i="3" a="1"/>
  <c r="J4306" i="3" s="1"/>
  <c r="J4307" i="3" a="1"/>
  <c r="J4307" i="3" s="1"/>
  <c r="J4308" i="3" a="1"/>
  <c r="J4308" i="3" s="1"/>
  <c r="J4309" i="3" a="1"/>
  <c r="J4309" i="3" s="1"/>
  <c r="J4310" i="3" a="1"/>
  <c r="J4310" i="3" s="1"/>
  <c r="J4311" i="3" a="1"/>
  <c r="J4311" i="3" s="1"/>
  <c r="J4312" i="3" a="1"/>
  <c r="J4312" i="3" s="1"/>
  <c r="J4313" i="3" a="1"/>
  <c r="J4313" i="3" s="1"/>
  <c r="J4314" i="3" a="1"/>
  <c r="J4314" i="3" s="1"/>
  <c r="J4315" i="3" a="1"/>
  <c r="J4315" i="3" s="1"/>
  <c r="J4316" i="3" a="1"/>
  <c r="J4316" i="3" s="1"/>
  <c r="J4317" i="3" a="1"/>
  <c r="J4317" i="3" s="1"/>
  <c r="J4318" i="3" a="1"/>
  <c r="J4318" i="3" s="1"/>
  <c r="J4319" i="3" a="1"/>
  <c r="J4319" i="3" s="1"/>
  <c r="J4320" i="3" a="1"/>
  <c r="J4320" i="3" s="1"/>
  <c r="J4321" i="3" a="1"/>
  <c r="J4321" i="3" s="1"/>
  <c r="J4322" i="3" a="1"/>
  <c r="J4322" i="3" s="1"/>
  <c r="J4323" i="3" a="1"/>
  <c r="J4323" i="3" s="1"/>
  <c r="J4324" i="3" a="1"/>
  <c r="J4324" i="3" s="1"/>
  <c r="J4325" i="3" a="1"/>
  <c r="J4325" i="3" s="1"/>
  <c r="J4326" i="3" a="1"/>
  <c r="J4326" i="3" s="1"/>
  <c r="J4327" i="3" a="1"/>
  <c r="J4327" i="3" s="1"/>
  <c r="J4328" i="3" a="1"/>
  <c r="J4328" i="3" s="1"/>
  <c r="J4329" i="3" a="1"/>
  <c r="J4329" i="3" s="1"/>
  <c r="J4330" i="3" a="1"/>
  <c r="J4330" i="3" s="1"/>
  <c r="J4331" i="3" a="1"/>
  <c r="J4331" i="3" s="1"/>
  <c r="J4332" i="3" a="1"/>
  <c r="J4332" i="3" s="1"/>
  <c r="J4333" i="3" a="1"/>
  <c r="J4333" i="3" s="1"/>
  <c r="J4334" i="3" a="1"/>
  <c r="J4334" i="3" s="1"/>
  <c r="J4335" i="3" a="1"/>
  <c r="J4335" i="3" s="1"/>
  <c r="J4336" i="3" a="1"/>
  <c r="J4336" i="3" s="1"/>
  <c r="J4337" i="3" a="1"/>
  <c r="J4337" i="3" s="1"/>
  <c r="J4338" i="3" a="1"/>
  <c r="J4338" i="3" s="1"/>
  <c r="J4339" i="3" a="1"/>
  <c r="J4339" i="3" s="1"/>
  <c r="J4340" i="3" a="1"/>
  <c r="J4340" i="3" s="1"/>
  <c r="J4341" i="3" a="1"/>
  <c r="J4341" i="3" s="1"/>
  <c r="J4342" i="3" a="1"/>
  <c r="J4342" i="3" s="1"/>
  <c r="J4343" i="3" a="1"/>
  <c r="J4343" i="3" s="1"/>
  <c r="J4344" i="3" a="1"/>
  <c r="J4344" i="3" s="1"/>
  <c r="J4345" i="3" a="1"/>
  <c r="J4345" i="3" s="1"/>
  <c r="J4346" i="3" a="1"/>
  <c r="J4346" i="3" s="1"/>
  <c r="J4347" i="3" a="1"/>
  <c r="J4347" i="3" s="1"/>
  <c r="J4348" i="3" a="1"/>
  <c r="J4348" i="3" s="1"/>
  <c r="J4349" i="3" a="1"/>
  <c r="J4349" i="3" s="1"/>
  <c r="J4350" i="3" a="1"/>
  <c r="J4350" i="3" s="1"/>
  <c r="J4351" i="3" a="1"/>
  <c r="J4351" i="3" s="1"/>
  <c r="J4352" i="3" a="1"/>
  <c r="J4352" i="3" s="1"/>
  <c r="J4353" i="3" a="1"/>
  <c r="J4353" i="3" s="1"/>
  <c r="J4354" i="3" a="1"/>
  <c r="J4354" i="3" s="1"/>
  <c r="J4355" i="3" a="1"/>
  <c r="J4355" i="3" s="1"/>
  <c r="J4356" i="3" a="1"/>
  <c r="J4356" i="3" s="1"/>
  <c r="J4357" i="3" a="1"/>
  <c r="J4357" i="3" s="1"/>
  <c r="J4358" i="3" a="1"/>
  <c r="J4358" i="3" s="1"/>
  <c r="J4359" i="3" a="1"/>
  <c r="J4359" i="3" s="1"/>
  <c r="J4360" i="3" a="1"/>
  <c r="J4360" i="3" s="1"/>
  <c r="J4361" i="3" a="1"/>
  <c r="J4361" i="3" s="1"/>
  <c r="J4362" i="3" a="1"/>
  <c r="J4362" i="3" s="1"/>
  <c r="J4363" i="3" a="1"/>
  <c r="J4363" i="3" s="1"/>
  <c r="J4364" i="3" a="1"/>
  <c r="J4364" i="3" s="1"/>
  <c r="J4365" i="3" a="1"/>
  <c r="J4365" i="3" s="1"/>
  <c r="J4366" i="3" a="1"/>
  <c r="J4366" i="3" s="1"/>
  <c r="J4367" i="3" a="1"/>
  <c r="J4367" i="3" s="1"/>
  <c r="J4368" i="3" a="1"/>
  <c r="J4368" i="3" s="1"/>
  <c r="J4369" i="3" a="1"/>
  <c r="J4369" i="3" s="1"/>
  <c r="J4370" i="3" a="1"/>
  <c r="J4370" i="3" s="1"/>
  <c r="J4371" i="3" a="1"/>
  <c r="J4371" i="3" s="1"/>
  <c r="J4372" i="3" a="1"/>
  <c r="J4372" i="3" s="1"/>
  <c r="J4373" i="3" a="1"/>
  <c r="J4373" i="3" s="1"/>
  <c r="J4374" i="3" a="1"/>
  <c r="J4374" i="3" s="1"/>
  <c r="J4375" i="3" a="1"/>
  <c r="J4375" i="3" s="1"/>
  <c r="J4376" i="3" a="1"/>
  <c r="J4376" i="3" s="1"/>
  <c r="J4377" i="3" a="1"/>
  <c r="J4377" i="3" s="1"/>
  <c r="J4378" i="3" a="1"/>
  <c r="J4378" i="3" s="1"/>
  <c r="J4379" i="3" a="1"/>
  <c r="J4379" i="3" s="1"/>
  <c r="J4380" i="3" a="1"/>
  <c r="J4380" i="3" s="1"/>
  <c r="J4381" i="3" a="1"/>
  <c r="J4381" i="3" s="1"/>
  <c r="J4382" i="3" a="1"/>
  <c r="J4382" i="3" s="1"/>
  <c r="J4383" i="3" a="1"/>
  <c r="J4383" i="3" s="1"/>
  <c r="J4384" i="3" a="1"/>
  <c r="J4384" i="3" s="1"/>
  <c r="J4385" i="3" a="1"/>
  <c r="J4385" i="3" s="1"/>
  <c r="J4386" i="3" a="1"/>
  <c r="J4386" i="3" s="1"/>
  <c r="J4387" i="3" a="1"/>
  <c r="J4387" i="3" s="1"/>
  <c r="J4388" i="3" a="1"/>
  <c r="J4388" i="3" s="1"/>
  <c r="J4389" i="3" a="1"/>
  <c r="J4389" i="3" s="1"/>
  <c r="J4390" i="3" a="1"/>
  <c r="J4390" i="3" s="1"/>
  <c r="J4391" i="3" a="1"/>
  <c r="J4391" i="3" s="1"/>
  <c r="J4392" i="3" a="1"/>
  <c r="J4392" i="3" s="1"/>
  <c r="J4393" i="3" a="1"/>
  <c r="J4393" i="3" s="1"/>
  <c r="J4394" i="3" a="1"/>
  <c r="J4394" i="3" s="1"/>
  <c r="J4395" i="3" a="1"/>
  <c r="J4395" i="3" s="1"/>
  <c r="J4396" i="3" a="1"/>
  <c r="J4396" i="3" s="1"/>
  <c r="J4397" i="3" a="1"/>
  <c r="J4397" i="3" s="1"/>
  <c r="J4398" i="3" a="1"/>
  <c r="J4398" i="3" s="1"/>
  <c r="J4399" i="3" a="1"/>
  <c r="J4399" i="3" s="1"/>
  <c r="J4400" i="3" a="1"/>
  <c r="J4400" i="3" s="1"/>
  <c r="J4401" i="3" a="1"/>
  <c r="J4401" i="3" s="1"/>
  <c r="J4402" i="3" a="1"/>
  <c r="J4402" i="3" s="1"/>
  <c r="J4403" i="3" a="1"/>
  <c r="J4403" i="3" s="1"/>
  <c r="J4404" i="3" a="1"/>
  <c r="J4404" i="3" s="1"/>
  <c r="J4405" i="3" a="1"/>
  <c r="J4405" i="3" s="1"/>
  <c r="J4406" i="3" a="1"/>
  <c r="J4406" i="3" s="1"/>
  <c r="J4407" i="3" a="1"/>
  <c r="J4407" i="3" s="1"/>
  <c r="J4408" i="3" a="1"/>
  <c r="J4408" i="3" s="1"/>
  <c r="J4409" i="3" a="1"/>
  <c r="J4409" i="3" s="1"/>
  <c r="J4410" i="3" a="1"/>
  <c r="J4410" i="3" s="1"/>
  <c r="J4411" i="3" a="1"/>
  <c r="J4411" i="3" s="1"/>
  <c r="J4412" i="3" a="1"/>
  <c r="J4412" i="3" s="1"/>
  <c r="J4413" i="3" a="1"/>
  <c r="J4413" i="3" s="1"/>
  <c r="J4414" i="3" a="1"/>
  <c r="J4414" i="3" s="1"/>
  <c r="J4415" i="3" a="1"/>
  <c r="J4415" i="3" s="1"/>
  <c r="J4416" i="3" a="1"/>
  <c r="J4416" i="3" s="1"/>
  <c r="J4417" i="3" a="1"/>
  <c r="J4417" i="3" s="1"/>
  <c r="J4418" i="3" a="1"/>
  <c r="J4418" i="3" s="1"/>
  <c r="J4419" i="3" a="1"/>
  <c r="J4419" i="3" s="1"/>
  <c r="J4420" i="3" a="1"/>
  <c r="J4420" i="3" s="1"/>
  <c r="J4421" i="3" a="1"/>
  <c r="J4421" i="3" s="1"/>
  <c r="J4422" i="3" a="1"/>
  <c r="J4422" i="3" s="1"/>
  <c r="J4423" i="3" a="1"/>
  <c r="J4423" i="3" s="1"/>
  <c r="J4424" i="3" a="1"/>
  <c r="J4424" i="3" s="1"/>
  <c r="J4425" i="3" a="1"/>
  <c r="J4425" i="3" s="1"/>
  <c r="J4426" i="3" a="1"/>
  <c r="J4426" i="3" s="1"/>
  <c r="J4427" i="3" a="1"/>
  <c r="J4427" i="3" s="1"/>
  <c r="J4428" i="3" a="1"/>
  <c r="J4428" i="3" s="1"/>
  <c r="J4429" i="3" a="1"/>
  <c r="J4429" i="3" s="1"/>
  <c r="J4430" i="3" a="1"/>
  <c r="J4430" i="3" s="1"/>
  <c r="J4431" i="3" a="1"/>
  <c r="J4431" i="3" s="1"/>
  <c r="J4432" i="3" a="1"/>
  <c r="J4432" i="3" s="1"/>
  <c r="J4433" i="3" a="1"/>
  <c r="J4433" i="3" s="1"/>
  <c r="J4434" i="3" a="1"/>
  <c r="J4434" i="3" s="1"/>
  <c r="J4435" i="3" a="1"/>
  <c r="J4435" i="3" s="1"/>
  <c r="J4436" i="3" a="1"/>
  <c r="J4436" i="3" s="1"/>
  <c r="J4437" i="3" a="1"/>
  <c r="J4437" i="3" s="1"/>
  <c r="J4438" i="3" a="1"/>
  <c r="J4438" i="3" s="1"/>
  <c r="J4439" i="3" a="1"/>
  <c r="J4439" i="3" s="1"/>
  <c r="J4440" i="3" a="1"/>
  <c r="J4440" i="3" s="1"/>
  <c r="J4441" i="3" a="1"/>
  <c r="J4441" i="3" s="1"/>
  <c r="J4442" i="3" a="1"/>
  <c r="J4442" i="3" s="1"/>
  <c r="J4443" i="3" a="1"/>
  <c r="J4443" i="3" s="1"/>
  <c r="J4444" i="3" a="1"/>
  <c r="J4444" i="3" s="1"/>
  <c r="J4445" i="3" a="1"/>
  <c r="J4445" i="3" s="1"/>
  <c r="J4446" i="3" a="1"/>
  <c r="J4446" i="3" s="1"/>
  <c r="J4447" i="3" a="1"/>
  <c r="J4447" i="3" s="1"/>
  <c r="J4448" i="3" a="1"/>
  <c r="J4448" i="3" s="1"/>
  <c r="J4449" i="3" a="1"/>
  <c r="J4449" i="3" s="1"/>
  <c r="J4450" i="3" a="1"/>
  <c r="J4450" i="3" s="1"/>
  <c r="J4451" i="3" a="1"/>
  <c r="J4451" i="3" s="1"/>
  <c r="J4452" i="3" a="1"/>
  <c r="J4452" i="3" s="1"/>
  <c r="J4453" i="3" a="1"/>
  <c r="J4453" i="3" s="1"/>
  <c r="J4454" i="3" a="1"/>
  <c r="J4454" i="3" s="1"/>
  <c r="J4455" i="3" a="1"/>
  <c r="J4455" i="3" s="1"/>
  <c r="J4456" i="3" a="1"/>
  <c r="J4456" i="3" s="1"/>
  <c r="J4457" i="3" a="1"/>
  <c r="J4457" i="3" s="1"/>
  <c r="J4458" i="3" a="1"/>
  <c r="J4458" i="3" s="1"/>
  <c r="J4459" i="3" a="1"/>
  <c r="J4459" i="3" s="1"/>
  <c r="J4460" i="3" a="1"/>
  <c r="J4460" i="3" s="1"/>
  <c r="J4461" i="3" a="1"/>
  <c r="J4461" i="3" s="1"/>
  <c r="J4462" i="3" a="1"/>
  <c r="J4462" i="3" s="1"/>
  <c r="J4463" i="3" a="1"/>
  <c r="J4463" i="3" s="1"/>
  <c r="J4464" i="3" a="1"/>
  <c r="J4464" i="3" s="1"/>
  <c r="J4465" i="3" a="1"/>
  <c r="J4465" i="3" s="1"/>
  <c r="J4466" i="3" a="1"/>
  <c r="J4466" i="3" s="1"/>
  <c r="J4467" i="3" a="1"/>
  <c r="J4467" i="3" s="1"/>
  <c r="J4468" i="3" a="1"/>
  <c r="J4468" i="3" s="1"/>
  <c r="J4469" i="3" a="1"/>
  <c r="J4469" i="3" s="1"/>
  <c r="J4470" i="3" a="1"/>
  <c r="J4470" i="3" s="1"/>
  <c r="J4471" i="3" a="1"/>
  <c r="J4471" i="3" s="1"/>
  <c r="J4472" i="3" a="1"/>
  <c r="J4472" i="3" s="1"/>
  <c r="J4473" i="3" a="1"/>
  <c r="J4473" i="3" s="1"/>
  <c r="J4474" i="3" a="1"/>
  <c r="J4474" i="3" s="1"/>
  <c r="J4475" i="3" a="1"/>
  <c r="J4475" i="3" s="1"/>
  <c r="J4476" i="3" a="1"/>
  <c r="J4476" i="3" s="1"/>
  <c r="J4477" i="3" a="1"/>
  <c r="J4477" i="3" s="1"/>
  <c r="J4478" i="3" a="1"/>
  <c r="J4478" i="3" s="1"/>
  <c r="J4479" i="3" a="1"/>
  <c r="J4479" i="3" s="1"/>
  <c r="J4480" i="3" a="1"/>
  <c r="J4480" i="3" s="1"/>
  <c r="J4481" i="3" a="1"/>
  <c r="J4481" i="3" s="1"/>
  <c r="J4482" i="3" a="1"/>
  <c r="J4482" i="3" s="1"/>
  <c r="J4483" i="3" a="1"/>
  <c r="J4483" i="3" s="1"/>
  <c r="J4484" i="3" a="1"/>
  <c r="J4484" i="3" s="1"/>
  <c r="J4485" i="3" a="1"/>
  <c r="J4485" i="3" s="1"/>
  <c r="J4486" i="3" a="1"/>
  <c r="J4486" i="3" s="1"/>
  <c r="J4487" i="3" a="1"/>
  <c r="J4487" i="3" s="1"/>
  <c r="J4488" i="3" a="1"/>
  <c r="J4488" i="3" s="1"/>
  <c r="J4489" i="3" a="1"/>
  <c r="J4489" i="3" s="1"/>
  <c r="J4490" i="3" a="1"/>
  <c r="J4490" i="3" s="1"/>
  <c r="J4491" i="3" a="1"/>
  <c r="J4491" i="3" s="1"/>
  <c r="J4492" i="3" a="1"/>
  <c r="J4492" i="3" s="1"/>
  <c r="J4493" i="3" a="1"/>
  <c r="J4493" i="3" s="1"/>
  <c r="J4494" i="3" a="1"/>
  <c r="J4494" i="3" s="1"/>
  <c r="J4495" i="3" a="1"/>
  <c r="J4495" i="3" s="1"/>
  <c r="J4496" i="3" a="1"/>
  <c r="J4496" i="3" s="1"/>
  <c r="J4497" i="3" a="1"/>
  <c r="J4497" i="3" s="1"/>
  <c r="J4498" i="3" a="1"/>
  <c r="J4498" i="3" s="1"/>
  <c r="J4499" i="3" a="1"/>
  <c r="J4499" i="3" s="1"/>
  <c r="J4500" i="3" a="1"/>
  <c r="J4500" i="3" s="1"/>
  <c r="J4501" i="3" a="1"/>
  <c r="J4501" i="3" s="1"/>
  <c r="J4502" i="3" a="1"/>
  <c r="J4502" i="3" s="1"/>
  <c r="J4503" i="3" a="1"/>
  <c r="J4503" i="3" s="1"/>
  <c r="J4504" i="3" a="1"/>
  <c r="J4504" i="3" s="1"/>
  <c r="J4505" i="3" a="1"/>
  <c r="J4505" i="3" s="1"/>
  <c r="J4506" i="3" a="1"/>
  <c r="J4506" i="3" s="1"/>
  <c r="J4507" i="3" a="1"/>
  <c r="J4507" i="3" s="1"/>
  <c r="J4508" i="3" a="1"/>
  <c r="J4508" i="3" s="1"/>
  <c r="J4509" i="3" a="1"/>
  <c r="J4509" i="3" s="1"/>
  <c r="J4510" i="3" a="1"/>
  <c r="J4510" i="3" s="1"/>
  <c r="J4511" i="3" a="1"/>
  <c r="J4511" i="3" s="1"/>
  <c r="J4512" i="3" a="1"/>
  <c r="J4512" i="3" s="1"/>
  <c r="J4513" i="3" a="1"/>
  <c r="J4513" i="3" s="1"/>
  <c r="J4514" i="3" a="1"/>
  <c r="J4514" i="3" s="1"/>
  <c r="J4515" i="3" a="1"/>
  <c r="J4515" i="3" s="1"/>
  <c r="J4516" i="3" a="1"/>
  <c r="J4516" i="3" s="1"/>
  <c r="J4517" i="3" a="1"/>
  <c r="J4517" i="3" s="1"/>
  <c r="J4518" i="3" a="1"/>
  <c r="J4518" i="3" s="1"/>
  <c r="J4519" i="3" a="1"/>
  <c r="J4519" i="3" s="1"/>
  <c r="J4520" i="3" a="1"/>
  <c r="J4520" i="3" s="1"/>
  <c r="J4521" i="3" a="1"/>
  <c r="J4521" i="3" s="1"/>
  <c r="J4522" i="3" a="1"/>
  <c r="J4522" i="3" s="1"/>
  <c r="J4523" i="3" a="1"/>
  <c r="J4523" i="3" s="1"/>
  <c r="J4524" i="3" a="1"/>
  <c r="J4524" i="3" s="1"/>
  <c r="J4525" i="3" a="1"/>
  <c r="J4525" i="3" s="1"/>
  <c r="J4526" i="3" a="1"/>
  <c r="J4526" i="3" s="1"/>
  <c r="J4527" i="3" a="1"/>
  <c r="J4527" i="3" s="1"/>
  <c r="J4528" i="3" a="1"/>
  <c r="J4528" i="3" s="1"/>
  <c r="J4529" i="3" a="1"/>
  <c r="J4529" i="3" s="1"/>
  <c r="J4530" i="3" a="1"/>
  <c r="J4530" i="3" s="1"/>
  <c r="J4531" i="3" a="1"/>
  <c r="J4531" i="3" s="1"/>
  <c r="J4532" i="3" a="1"/>
  <c r="J4532" i="3" s="1"/>
  <c r="J4533" i="3" a="1"/>
  <c r="J4533" i="3" s="1"/>
  <c r="J4534" i="3" a="1"/>
  <c r="J4534" i="3" s="1"/>
  <c r="J4535" i="3" a="1"/>
  <c r="J4535" i="3" s="1"/>
  <c r="J4536" i="3" a="1"/>
  <c r="J4536" i="3" s="1"/>
  <c r="J4537" i="3" a="1"/>
  <c r="J4537" i="3" s="1"/>
  <c r="J4538" i="3" a="1"/>
  <c r="J4538" i="3" s="1"/>
  <c r="J4539" i="3" a="1"/>
  <c r="J4539" i="3" s="1"/>
  <c r="J4540" i="3" a="1"/>
  <c r="J4540" i="3" s="1"/>
  <c r="J4541" i="3" a="1"/>
  <c r="J4541" i="3" s="1"/>
  <c r="J4542" i="3" a="1"/>
  <c r="J4542" i="3" s="1"/>
  <c r="J4543" i="3" a="1"/>
  <c r="J4543" i="3" s="1"/>
  <c r="J4544" i="3" a="1"/>
  <c r="J4544" i="3" s="1"/>
  <c r="J4545" i="3" a="1"/>
  <c r="J4545" i="3" s="1"/>
  <c r="J4546" i="3" a="1"/>
  <c r="J4546" i="3" s="1"/>
  <c r="J4547" i="3" a="1"/>
  <c r="J4547" i="3" s="1"/>
  <c r="J4548" i="3" a="1"/>
  <c r="J4548" i="3" s="1"/>
  <c r="J4549" i="3" a="1"/>
  <c r="J4549" i="3" s="1"/>
  <c r="J4550" i="3" a="1"/>
  <c r="J4550" i="3" s="1"/>
  <c r="J4551" i="3" a="1"/>
  <c r="J4551" i="3" s="1"/>
  <c r="J4552" i="3" a="1"/>
  <c r="J4552" i="3" s="1"/>
  <c r="J4553" i="3" a="1"/>
  <c r="J4553" i="3" s="1"/>
  <c r="J4554" i="3" a="1"/>
  <c r="J4554" i="3" s="1"/>
  <c r="J4555" i="3" a="1"/>
  <c r="J4555" i="3" s="1"/>
  <c r="J4556" i="3" a="1"/>
  <c r="J4556" i="3" s="1"/>
  <c r="J4557" i="3" a="1"/>
  <c r="J4557" i="3" s="1"/>
  <c r="J4558" i="3" a="1"/>
  <c r="J4558" i="3" s="1"/>
  <c r="J4559" i="3" a="1"/>
  <c r="J4559" i="3" s="1"/>
  <c r="J4560" i="3" a="1"/>
  <c r="J4560" i="3" s="1"/>
  <c r="J4561" i="3" a="1"/>
  <c r="J4561" i="3" s="1"/>
  <c r="J4562" i="3" a="1"/>
  <c r="J4562" i="3" s="1"/>
  <c r="J4563" i="3" a="1"/>
  <c r="J4563" i="3" s="1"/>
  <c r="J4564" i="3" a="1"/>
  <c r="J4564" i="3" s="1"/>
  <c r="J4565" i="3" a="1"/>
  <c r="J4565" i="3" s="1"/>
  <c r="J4566" i="3" a="1"/>
  <c r="J4566" i="3" s="1"/>
  <c r="J4567" i="3" a="1"/>
  <c r="J4567" i="3" s="1"/>
  <c r="J4568" i="3" a="1"/>
  <c r="J4568" i="3" s="1"/>
  <c r="J4569" i="3" a="1"/>
  <c r="J4569" i="3" s="1"/>
  <c r="J4570" i="3" a="1"/>
  <c r="J4570" i="3" s="1"/>
  <c r="J4571" i="3" a="1"/>
  <c r="J4571" i="3" s="1"/>
  <c r="J4572" i="3" a="1"/>
  <c r="J4572" i="3" s="1"/>
  <c r="J4573" i="3" a="1"/>
  <c r="J4573" i="3" s="1"/>
  <c r="J4574" i="3" a="1"/>
  <c r="J4574" i="3" s="1"/>
  <c r="J4575" i="3" a="1"/>
  <c r="J4575" i="3" s="1"/>
  <c r="J4576" i="3" a="1"/>
  <c r="J4576" i="3" s="1"/>
  <c r="J4577" i="3" a="1"/>
  <c r="J4577" i="3" s="1"/>
  <c r="J4578" i="3" a="1"/>
  <c r="J4578" i="3" s="1"/>
  <c r="J4579" i="3" a="1"/>
  <c r="J4579" i="3" s="1"/>
  <c r="J4580" i="3" a="1"/>
  <c r="J4580" i="3" s="1"/>
  <c r="J4581" i="3" a="1"/>
  <c r="J4581" i="3" s="1"/>
  <c r="J4582" i="3" a="1"/>
  <c r="J4582" i="3" s="1"/>
  <c r="J4583" i="3" a="1"/>
  <c r="J4583" i="3" s="1"/>
  <c r="J4584" i="3" a="1"/>
  <c r="J4584" i="3" s="1"/>
  <c r="J4585" i="3" a="1"/>
  <c r="J4585" i="3" s="1"/>
  <c r="J4586" i="3" a="1"/>
  <c r="J4586" i="3" s="1"/>
  <c r="J4587" i="3" a="1"/>
  <c r="J4587" i="3" s="1"/>
  <c r="J4588" i="3" a="1"/>
  <c r="J4588" i="3" s="1"/>
  <c r="J4589" i="3" a="1"/>
  <c r="J4589" i="3" s="1"/>
  <c r="J4590" i="3" a="1"/>
  <c r="J4590" i="3" s="1"/>
  <c r="J4591" i="3" a="1"/>
  <c r="J4591" i="3" s="1"/>
  <c r="J4592" i="3" a="1"/>
  <c r="J4592" i="3" s="1"/>
  <c r="J4593" i="3" a="1"/>
  <c r="J4593" i="3" s="1"/>
  <c r="J4594" i="3" a="1"/>
  <c r="J4594" i="3" s="1"/>
  <c r="J4595" i="3" a="1"/>
  <c r="J4595" i="3" s="1"/>
  <c r="J4596" i="3" a="1"/>
  <c r="J4596" i="3" s="1"/>
  <c r="J4597" i="3" a="1"/>
  <c r="J4597" i="3" s="1"/>
  <c r="J4598" i="3" a="1"/>
  <c r="J4598" i="3" s="1"/>
  <c r="J4599" i="3" a="1"/>
  <c r="J4599" i="3" s="1"/>
  <c r="J4600" i="3" a="1"/>
  <c r="J4600" i="3" s="1"/>
  <c r="J4601" i="3" a="1"/>
  <c r="J4601" i="3" s="1"/>
  <c r="J4602" i="3" a="1"/>
  <c r="J4602" i="3" s="1"/>
  <c r="J4603" i="3" a="1"/>
  <c r="J4603" i="3" s="1"/>
  <c r="J4604" i="3" a="1"/>
  <c r="J4604" i="3" s="1"/>
  <c r="J4605" i="3" a="1"/>
  <c r="J4605" i="3" s="1"/>
  <c r="J4606" i="3" a="1"/>
  <c r="J4606" i="3" s="1"/>
  <c r="J4607" i="3" a="1"/>
  <c r="J4607" i="3" s="1"/>
  <c r="J4608" i="3" a="1"/>
  <c r="J4608" i="3" s="1"/>
  <c r="J4609" i="3" a="1"/>
  <c r="J4609" i="3" s="1"/>
  <c r="J4610" i="3" a="1"/>
  <c r="J4610" i="3" s="1"/>
  <c r="J4611" i="3" a="1"/>
  <c r="J4611" i="3" s="1"/>
  <c r="J4612" i="3" a="1"/>
  <c r="J4612" i="3" s="1"/>
  <c r="J4613" i="3" a="1"/>
  <c r="J4613" i="3" s="1"/>
  <c r="J4614" i="3" a="1"/>
  <c r="J4614" i="3" s="1"/>
  <c r="J4615" i="3" a="1"/>
  <c r="J4615" i="3" s="1"/>
  <c r="J4616" i="3" a="1"/>
  <c r="J4616" i="3" s="1"/>
  <c r="J4617" i="3" a="1"/>
  <c r="J4617" i="3" s="1"/>
  <c r="J4618" i="3" a="1"/>
  <c r="J4618" i="3" s="1"/>
  <c r="J4619" i="3" a="1"/>
  <c r="J4619" i="3" s="1"/>
  <c r="J4620" i="3" a="1"/>
  <c r="J4620" i="3" s="1"/>
  <c r="J4621" i="3" a="1"/>
  <c r="J4621" i="3" s="1"/>
  <c r="J4622" i="3" a="1"/>
  <c r="J4622" i="3" s="1"/>
  <c r="J4623" i="3" a="1"/>
  <c r="J4623" i="3" s="1"/>
  <c r="J4624" i="3" a="1"/>
  <c r="J4624" i="3" s="1"/>
  <c r="J4625" i="3" a="1"/>
  <c r="J4625" i="3" s="1"/>
  <c r="J4626" i="3" a="1"/>
  <c r="J4626" i="3" s="1"/>
  <c r="J4627" i="3" a="1"/>
  <c r="J4627" i="3" s="1"/>
  <c r="J4628" i="3" a="1"/>
  <c r="J4628" i="3" s="1"/>
  <c r="J4629" i="3" a="1"/>
  <c r="J4629" i="3" s="1"/>
  <c r="J4630" i="3" a="1"/>
  <c r="J4630" i="3" s="1"/>
  <c r="J4631" i="3" a="1"/>
  <c r="J4631" i="3" s="1"/>
  <c r="J4632" i="3" a="1"/>
  <c r="J4632" i="3" s="1"/>
  <c r="J4633" i="3" a="1"/>
  <c r="J4633" i="3" s="1"/>
  <c r="J4634" i="3" a="1"/>
  <c r="J4634" i="3" s="1"/>
  <c r="J4635" i="3" a="1"/>
  <c r="J4635" i="3" s="1"/>
  <c r="J4636" i="3" a="1"/>
  <c r="J4636" i="3" s="1"/>
  <c r="J4637" i="3" a="1"/>
  <c r="J4637" i="3" s="1"/>
  <c r="J4638" i="3" a="1"/>
  <c r="J4638" i="3" s="1"/>
  <c r="J4639" i="3" a="1"/>
  <c r="J4639" i="3" s="1"/>
  <c r="J4640" i="3" a="1"/>
  <c r="J4640" i="3" s="1"/>
  <c r="J4641" i="3" a="1"/>
  <c r="J4641" i="3" s="1"/>
  <c r="J4642" i="3" a="1"/>
  <c r="J4642" i="3" s="1"/>
  <c r="J4643" i="3" a="1"/>
  <c r="J4643" i="3" s="1"/>
  <c r="J4644" i="3" a="1"/>
  <c r="J4644" i="3" s="1"/>
  <c r="J4645" i="3" a="1"/>
  <c r="J4645" i="3" s="1"/>
  <c r="J4646" i="3" a="1"/>
  <c r="J4646" i="3" s="1"/>
  <c r="J4647" i="3" a="1"/>
  <c r="J4647" i="3" s="1"/>
  <c r="J4648" i="3" a="1"/>
  <c r="J4648" i="3" s="1"/>
  <c r="J4649" i="3" a="1"/>
  <c r="J4649" i="3" s="1"/>
  <c r="J4650" i="3" a="1"/>
  <c r="J4650" i="3" s="1"/>
  <c r="J4651" i="3" a="1"/>
  <c r="J4651" i="3" s="1"/>
  <c r="J4652" i="3" a="1"/>
  <c r="J4652" i="3" s="1"/>
  <c r="J4653" i="3" a="1"/>
  <c r="J4653" i="3" s="1"/>
  <c r="J4654" i="3" a="1"/>
  <c r="J4654" i="3" s="1"/>
  <c r="J4655" i="3" a="1"/>
  <c r="J4655" i="3" s="1"/>
  <c r="J4656" i="3" a="1"/>
  <c r="J4656" i="3" s="1"/>
  <c r="J4657" i="3" a="1"/>
  <c r="J4657" i="3" s="1"/>
  <c r="J4658" i="3" a="1"/>
  <c r="J4658" i="3" s="1"/>
  <c r="J4659" i="3" a="1"/>
  <c r="J4659" i="3" s="1"/>
  <c r="J4660" i="3" a="1"/>
  <c r="J4660" i="3" s="1"/>
  <c r="J4661" i="3" a="1"/>
  <c r="J4661" i="3" s="1"/>
  <c r="J4662" i="3" a="1"/>
  <c r="J4662" i="3" s="1"/>
  <c r="J4663" i="3" a="1"/>
  <c r="J4663" i="3" s="1"/>
  <c r="J4664" i="3" a="1"/>
  <c r="J4664" i="3" s="1"/>
  <c r="J4665" i="3" a="1"/>
  <c r="J4665" i="3" s="1"/>
  <c r="J4666" i="3" a="1"/>
  <c r="J4666" i="3" s="1"/>
  <c r="J4667" i="3" a="1"/>
  <c r="J4667" i="3" s="1"/>
  <c r="J4668" i="3" a="1"/>
  <c r="J4668" i="3" s="1"/>
  <c r="J4669" i="3" a="1"/>
  <c r="J4669" i="3" s="1"/>
  <c r="J4670" i="3" a="1"/>
  <c r="J4670" i="3" s="1"/>
  <c r="J4671" i="3" a="1"/>
  <c r="J4671" i="3" s="1"/>
  <c r="J4672" i="3" a="1"/>
  <c r="J4672" i="3" s="1"/>
  <c r="J4673" i="3" a="1"/>
  <c r="J4673" i="3" s="1"/>
  <c r="J4674" i="3" a="1"/>
  <c r="J4674" i="3" s="1"/>
  <c r="J4675" i="3" a="1"/>
  <c r="J4675" i="3" s="1"/>
  <c r="J4676" i="3" a="1"/>
  <c r="J4676" i="3" s="1"/>
  <c r="J4677" i="3" a="1"/>
  <c r="J4677" i="3" s="1"/>
  <c r="J4678" i="3" a="1"/>
  <c r="J4678" i="3" s="1"/>
  <c r="J4679" i="3" a="1"/>
  <c r="J4679" i="3" s="1"/>
  <c r="J4680" i="3" a="1"/>
  <c r="J4680" i="3" s="1"/>
  <c r="J4681" i="3" a="1"/>
  <c r="J4681" i="3" s="1"/>
  <c r="J4682" i="3" a="1"/>
  <c r="J4682" i="3" s="1"/>
  <c r="J4683" i="3" a="1"/>
  <c r="J4683" i="3" s="1"/>
  <c r="J4684" i="3" a="1"/>
  <c r="J4684" i="3" s="1"/>
  <c r="J4685" i="3" a="1"/>
  <c r="J4685" i="3" s="1"/>
  <c r="J4686" i="3" a="1"/>
  <c r="J4686" i="3" s="1"/>
  <c r="J4687" i="3" a="1"/>
  <c r="J4687" i="3" s="1"/>
  <c r="J4688" i="3" a="1"/>
  <c r="J4688" i="3" s="1"/>
  <c r="J4689" i="3" a="1"/>
  <c r="J4689" i="3" s="1"/>
  <c r="J4690" i="3" a="1"/>
  <c r="J4690" i="3" s="1"/>
  <c r="J4691" i="3" a="1"/>
  <c r="J4691" i="3" s="1"/>
  <c r="J4692" i="3" a="1"/>
  <c r="J4692" i="3" s="1"/>
  <c r="J4693" i="3" a="1"/>
  <c r="J4693" i="3" s="1"/>
  <c r="J4694" i="3" a="1"/>
  <c r="J4694" i="3" s="1"/>
  <c r="J4695" i="3" a="1"/>
  <c r="J4695" i="3" s="1"/>
  <c r="J4696" i="3" a="1"/>
  <c r="J4696" i="3" s="1"/>
  <c r="J4697" i="3" a="1"/>
  <c r="J4697" i="3" s="1"/>
  <c r="J4698" i="3" a="1"/>
  <c r="J4698" i="3" s="1"/>
  <c r="J4699" i="3" a="1"/>
  <c r="J4699" i="3" s="1"/>
  <c r="J4700" i="3" a="1"/>
  <c r="J4700" i="3" s="1"/>
  <c r="J4701" i="3" a="1"/>
  <c r="J4701" i="3" s="1"/>
  <c r="J4702" i="3" a="1"/>
  <c r="J4702" i="3" s="1"/>
  <c r="J4703" i="3" a="1"/>
  <c r="J4703" i="3" s="1"/>
  <c r="J4704" i="3" a="1"/>
  <c r="J4704" i="3" s="1"/>
  <c r="J4705" i="3" a="1"/>
  <c r="J4705" i="3" s="1"/>
  <c r="J4706" i="3" a="1"/>
  <c r="J4706" i="3" s="1"/>
  <c r="J4707" i="3" a="1"/>
  <c r="J4707" i="3" s="1"/>
  <c r="J4708" i="3" a="1"/>
  <c r="J4708" i="3" s="1"/>
  <c r="J4709" i="3" a="1"/>
  <c r="J4709" i="3" s="1"/>
  <c r="J4710" i="3" a="1"/>
  <c r="J4710" i="3" s="1"/>
  <c r="J4711" i="3" a="1"/>
  <c r="J4711" i="3" s="1"/>
  <c r="J4712" i="3" a="1"/>
  <c r="J4712" i="3" s="1"/>
  <c r="J4713" i="3" a="1"/>
  <c r="J4713" i="3" s="1"/>
  <c r="J4714" i="3" a="1"/>
  <c r="J4714" i="3" s="1"/>
  <c r="J4715" i="3" a="1"/>
  <c r="J4715" i="3" s="1"/>
  <c r="J4716" i="3" a="1"/>
  <c r="J4716" i="3" s="1"/>
  <c r="J4717" i="3" a="1"/>
  <c r="J4717" i="3" s="1"/>
  <c r="J4718" i="3" a="1"/>
  <c r="J4718" i="3" s="1"/>
  <c r="J4719" i="3" a="1"/>
  <c r="J4719" i="3" s="1"/>
  <c r="J4720" i="3" a="1"/>
  <c r="J4720" i="3" s="1"/>
  <c r="J4721" i="3" a="1"/>
  <c r="J4721" i="3" s="1"/>
  <c r="J4722" i="3" a="1"/>
  <c r="J4722" i="3" s="1"/>
  <c r="J4723" i="3" a="1"/>
  <c r="J4723" i="3" s="1"/>
  <c r="J4724" i="3" a="1"/>
  <c r="J4724" i="3" s="1"/>
  <c r="J4725" i="3" a="1"/>
  <c r="J4725" i="3" s="1"/>
  <c r="J4726" i="3" a="1"/>
  <c r="J4726" i="3" s="1"/>
  <c r="J4727" i="3" a="1"/>
  <c r="J4727" i="3" s="1"/>
  <c r="J4728" i="3" a="1"/>
  <c r="J4728" i="3" s="1"/>
  <c r="J4729" i="3" a="1"/>
  <c r="J4729" i="3" s="1"/>
  <c r="J4730" i="3" a="1"/>
  <c r="J4730" i="3" s="1"/>
  <c r="J4731" i="3" a="1"/>
  <c r="J4731" i="3" s="1"/>
  <c r="J4732" i="3" a="1"/>
  <c r="J4732" i="3" s="1"/>
  <c r="J4733" i="3" a="1"/>
  <c r="J4733" i="3" s="1"/>
  <c r="J4734" i="3" a="1"/>
  <c r="J4734" i="3" s="1"/>
  <c r="J4735" i="3" a="1"/>
  <c r="J4735" i="3" s="1"/>
  <c r="J4736" i="3" a="1"/>
  <c r="J4736" i="3" s="1"/>
  <c r="J4737" i="3" a="1"/>
  <c r="J4737" i="3" s="1"/>
  <c r="J4738" i="3" a="1"/>
  <c r="J4738" i="3" s="1"/>
  <c r="J4739" i="3" a="1"/>
  <c r="J4739" i="3" s="1"/>
  <c r="J4740" i="3" a="1"/>
  <c r="J4740" i="3" s="1"/>
  <c r="J4741" i="3" a="1"/>
  <c r="J4741" i="3" s="1"/>
  <c r="J4742" i="3" a="1"/>
  <c r="J4742" i="3" s="1"/>
  <c r="J4743" i="3" a="1"/>
  <c r="J4743" i="3" s="1"/>
  <c r="J4744" i="3" a="1"/>
  <c r="J4744" i="3" s="1"/>
  <c r="J4745" i="3" a="1"/>
  <c r="J4745" i="3" s="1"/>
  <c r="J4746" i="3" a="1"/>
  <c r="J4746" i="3" s="1"/>
  <c r="J4747" i="3" a="1"/>
  <c r="J4747" i="3" s="1"/>
  <c r="J4748" i="3" a="1"/>
  <c r="J4748" i="3" s="1"/>
  <c r="J4749" i="3" a="1"/>
  <c r="J4749" i="3" s="1"/>
  <c r="J4750" i="3" a="1"/>
  <c r="J4750" i="3" s="1"/>
  <c r="J4751" i="3" a="1"/>
  <c r="J4751" i="3" s="1"/>
  <c r="J4752" i="3" a="1"/>
  <c r="J4752" i="3" s="1"/>
  <c r="J4753" i="3" a="1"/>
  <c r="J4753" i="3" s="1"/>
  <c r="J4754" i="3" a="1"/>
  <c r="J4754" i="3" s="1"/>
  <c r="J4755" i="3" a="1"/>
  <c r="J4755" i="3" s="1"/>
  <c r="J4756" i="3" a="1"/>
  <c r="J4756" i="3" s="1"/>
  <c r="J4757" i="3" a="1"/>
  <c r="J4757" i="3" s="1"/>
  <c r="J4758" i="3" a="1"/>
  <c r="J4758" i="3" s="1"/>
  <c r="J4759" i="3" a="1"/>
  <c r="J4759" i="3" s="1"/>
  <c r="J4760" i="3" a="1"/>
  <c r="J4760" i="3" s="1"/>
  <c r="J4761" i="3" a="1"/>
  <c r="J4761" i="3" s="1"/>
  <c r="J4762" i="3" a="1"/>
  <c r="J4762" i="3" s="1"/>
  <c r="J4763" i="3" a="1"/>
  <c r="J4763" i="3" s="1"/>
  <c r="J4764" i="3" a="1"/>
  <c r="J4764" i="3" s="1"/>
  <c r="J4765" i="3" a="1"/>
  <c r="J4765" i="3" s="1"/>
  <c r="J4766" i="3" a="1"/>
  <c r="J4766" i="3" s="1"/>
  <c r="J4767" i="3" a="1"/>
  <c r="J4767" i="3" s="1"/>
  <c r="J4768" i="3" a="1"/>
  <c r="J4768" i="3" s="1"/>
  <c r="J4769" i="3" a="1"/>
  <c r="J4769" i="3" s="1"/>
  <c r="J4770" i="3" a="1"/>
  <c r="J4770" i="3" s="1"/>
  <c r="J4771" i="3" a="1"/>
  <c r="J4771" i="3" s="1"/>
  <c r="J4772" i="3" a="1"/>
  <c r="J4772" i="3" s="1"/>
  <c r="J4773" i="3" a="1"/>
  <c r="J4773" i="3" s="1"/>
  <c r="J4774" i="3" a="1"/>
  <c r="J4774" i="3" s="1"/>
  <c r="J4775" i="3" a="1"/>
  <c r="J4775" i="3" s="1"/>
  <c r="J4776" i="3" a="1"/>
  <c r="J4776" i="3" s="1"/>
  <c r="J4777" i="3" a="1"/>
  <c r="J4777" i="3" s="1"/>
  <c r="J4778" i="3" a="1"/>
  <c r="J4778" i="3" s="1"/>
  <c r="J4779" i="3" a="1"/>
  <c r="J4779" i="3" s="1"/>
  <c r="J4780" i="3" a="1"/>
  <c r="J4780" i="3" s="1"/>
  <c r="J4781" i="3" a="1"/>
  <c r="J4781" i="3" s="1"/>
  <c r="J4782" i="3" a="1"/>
  <c r="J4782" i="3" s="1"/>
  <c r="J4783" i="3" a="1"/>
  <c r="J4783" i="3" s="1"/>
  <c r="J4784" i="3" a="1"/>
  <c r="J4784" i="3" s="1"/>
  <c r="J4785" i="3" a="1"/>
  <c r="J4785" i="3" s="1"/>
  <c r="J4786" i="3" a="1"/>
  <c r="J4786" i="3" s="1"/>
  <c r="J4787" i="3" a="1"/>
  <c r="J4787" i="3" s="1"/>
  <c r="J4788" i="3" a="1"/>
  <c r="J4788" i="3" s="1"/>
  <c r="J4789" i="3" a="1"/>
  <c r="J4789" i="3" s="1"/>
  <c r="J4790" i="3" a="1"/>
  <c r="J4790" i="3" s="1"/>
  <c r="J4791" i="3" a="1"/>
  <c r="J4791" i="3" s="1"/>
  <c r="J4792" i="3" a="1"/>
  <c r="J4792" i="3" s="1"/>
  <c r="J4793" i="3" a="1"/>
  <c r="J4793" i="3" s="1"/>
  <c r="J4794" i="3" a="1"/>
  <c r="J4794" i="3" s="1"/>
  <c r="J4795" i="3" a="1"/>
  <c r="J4795" i="3" s="1"/>
  <c r="J4796" i="3" a="1"/>
  <c r="J4796" i="3" s="1"/>
  <c r="J4797" i="3" a="1"/>
  <c r="J4797" i="3" s="1"/>
  <c r="J4798" i="3" a="1"/>
  <c r="J4798" i="3" s="1"/>
  <c r="J4799" i="3" a="1"/>
  <c r="J4799" i="3" s="1"/>
  <c r="J4800" i="3" a="1"/>
  <c r="J4800" i="3" s="1"/>
  <c r="J4801" i="3" a="1"/>
  <c r="J4801" i="3" s="1"/>
  <c r="J4802" i="3" a="1"/>
  <c r="J4802" i="3" s="1"/>
  <c r="J4803" i="3" a="1"/>
  <c r="J4803" i="3" s="1"/>
  <c r="J4804" i="3" a="1"/>
  <c r="J4804" i="3" s="1"/>
  <c r="J4805" i="3" a="1"/>
  <c r="J4805" i="3" s="1"/>
  <c r="J4806" i="3" a="1"/>
  <c r="J4806" i="3" s="1"/>
  <c r="J4807" i="3" a="1"/>
  <c r="J4807" i="3" s="1"/>
  <c r="J4808" i="3" a="1"/>
  <c r="J4808" i="3" s="1"/>
  <c r="J4809" i="3" a="1"/>
  <c r="J4809" i="3" s="1"/>
  <c r="J4810" i="3" a="1"/>
  <c r="J4810" i="3" s="1"/>
  <c r="J4811" i="3" a="1"/>
  <c r="J4811" i="3" s="1"/>
  <c r="J4812" i="3" a="1"/>
  <c r="J4812" i="3" s="1"/>
  <c r="J4813" i="3" a="1"/>
  <c r="J4813" i="3" s="1"/>
  <c r="J4814" i="3" a="1"/>
  <c r="J4814" i="3" s="1"/>
  <c r="J4815" i="3" a="1"/>
  <c r="J4815" i="3" s="1"/>
  <c r="J4816" i="3" a="1"/>
  <c r="J4816" i="3" s="1"/>
  <c r="J4817" i="3" a="1"/>
  <c r="J4817" i="3" s="1"/>
  <c r="J4818" i="3" a="1"/>
  <c r="J4818" i="3" s="1"/>
  <c r="J4819" i="3" a="1"/>
  <c r="J4819" i="3" s="1"/>
  <c r="J4820" i="3" a="1"/>
  <c r="J4820" i="3" s="1"/>
  <c r="J4821" i="3" a="1"/>
  <c r="J4821" i="3" s="1"/>
  <c r="J4822" i="3" a="1"/>
  <c r="J4822" i="3" s="1"/>
  <c r="J4823" i="3" a="1"/>
  <c r="J4823" i="3" s="1"/>
  <c r="J4824" i="3" a="1"/>
  <c r="J4824" i="3" s="1"/>
  <c r="J4825" i="3" a="1"/>
  <c r="J4825" i="3" s="1"/>
  <c r="J4826" i="3" a="1"/>
  <c r="J4826" i="3" s="1"/>
  <c r="J4827" i="3" a="1"/>
  <c r="J4827" i="3" s="1"/>
  <c r="J4828" i="3" a="1"/>
  <c r="J4828" i="3" s="1"/>
  <c r="J4829" i="3" a="1"/>
  <c r="J4829" i="3" s="1"/>
  <c r="J4830" i="3" a="1"/>
  <c r="J4830" i="3" s="1"/>
  <c r="J4831" i="3" a="1"/>
  <c r="J4831" i="3" s="1"/>
  <c r="J4832" i="3" a="1"/>
  <c r="J4832" i="3" s="1"/>
  <c r="J4833" i="3" a="1"/>
  <c r="J4833" i="3" s="1"/>
  <c r="J4834" i="3" a="1"/>
  <c r="J4834" i="3" s="1"/>
  <c r="J4835" i="3" a="1"/>
  <c r="J4835" i="3" s="1"/>
  <c r="J4836" i="3" a="1"/>
  <c r="J4836" i="3" s="1"/>
  <c r="J4837" i="3" a="1"/>
  <c r="J4837" i="3" s="1"/>
  <c r="J4838" i="3" a="1"/>
  <c r="J4838" i="3" s="1"/>
  <c r="J4839" i="3" a="1"/>
  <c r="J4839" i="3" s="1"/>
  <c r="J4840" i="3" a="1"/>
  <c r="J4840" i="3" s="1"/>
  <c r="J4841" i="3" a="1"/>
  <c r="J4841" i="3" s="1"/>
  <c r="J4842" i="3" a="1"/>
  <c r="J4842" i="3" s="1"/>
  <c r="J4843" i="3" a="1"/>
  <c r="J4843" i="3" s="1"/>
  <c r="J4844" i="3" a="1"/>
  <c r="J4844" i="3" s="1"/>
  <c r="J4845" i="3" a="1"/>
  <c r="J4845" i="3" s="1"/>
  <c r="J4846" i="3" a="1"/>
  <c r="J4846" i="3" s="1"/>
  <c r="J4847" i="3" a="1"/>
  <c r="J4847" i="3" s="1"/>
  <c r="J4848" i="3" a="1"/>
  <c r="J4848" i="3" s="1"/>
  <c r="J4849" i="3" a="1"/>
  <c r="J4849" i="3" s="1"/>
  <c r="J4850" i="3" a="1"/>
  <c r="J4850" i="3" s="1"/>
  <c r="J4851" i="3" a="1"/>
  <c r="J4851" i="3" s="1"/>
  <c r="J4852" i="3" a="1"/>
  <c r="J4852" i="3" s="1"/>
  <c r="J4853" i="3" a="1"/>
  <c r="J4853" i="3" s="1"/>
  <c r="J4854" i="3" a="1"/>
  <c r="J4854" i="3" s="1"/>
  <c r="J4855" i="3" a="1"/>
  <c r="J4855" i="3" s="1"/>
  <c r="J4856" i="3" a="1"/>
  <c r="J4856" i="3" s="1"/>
  <c r="J4857" i="3" a="1"/>
  <c r="J4857" i="3" s="1"/>
  <c r="J4858" i="3" a="1"/>
  <c r="J4858" i="3" s="1"/>
  <c r="J4859" i="3" a="1"/>
  <c r="J4859" i="3" s="1"/>
  <c r="J4860" i="3" a="1"/>
  <c r="J4860" i="3" s="1"/>
  <c r="J4861" i="3" a="1"/>
  <c r="J4861" i="3" s="1"/>
  <c r="J4862" i="3" a="1"/>
  <c r="J4862" i="3" s="1"/>
  <c r="J4863" i="3" a="1"/>
  <c r="J4863" i="3" s="1"/>
  <c r="J4864" i="3" a="1"/>
  <c r="J4864" i="3" s="1"/>
  <c r="J4865" i="3" a="1"/>
  <c r="J4865" i="3" s="1"/>
  <c r="J4866" i="3" a="1"/>
  <c r="J4866" i="3" s="1"/>
  <c r="J4867" i="3" a="1"/>
  <c r="J4867" i="3" s="1"/>
  <c r="J4868" i="3" a="1"/>
  <c r="J4868" i="3" s="1"/>
  <c r="J4869" i="3" a="1"/>
  <c r="J4869" i="3" s="1"/>
  <c r="J4870" i="3" a="1"/>
  <c r="J4870" i="3" s="1"/>
  <c r="J4871" i="3" a="1"/>
  <c r="J4871" i="3" s="1"/>
  <c r="J4872" i="3" a="1"/>
  <c r="J4872" i="3" s="1"/>
  <c r="J4873" i="3" a="1"/>
  <c r="J4873" i="3" s="1"/>
  <c r="J4874" i="3" a="1"/>
  <c r="J4874" i="3" s="1"/>
  <c r="J4875" i="3" a="1"/>
  <c r="J4875" i="3" s="1"/>
  <c r="J4876" i="3" a="1"/>
  <c r="J4876" i="3" s="1"/>
  <c r="J4877" i="3" a="1"/>
  <c r="J4877" i="3" s="1"/>
  <c r="J4878" i="3" a="1"/>
  <c r="J4878" i="3" s="1"/>
  <c r="J4879" i="3" a="1"/>
  <c r="J4879" i="3" s="1"/>
  <c r="J4880" i="3" a="1"/>
  <c r="J4880" i="3" s="1"/>
  <c r="J4881" i="3" a="1"/>
  <c r="J4881" i="3" s="1"/>
  <c r="J4882" i="3" a="1"/>
  <c r="J4882" i="3" s="1"/>
  <c r="J4883" i="3" a="1"/>
  <c r="J4883" i="3" s="1"/>
  <c r="J4884" i="3" a="1"/>
  <c r="J4884" i="3" s="1"/>
  <c r="J4885" i="3" a="1"/>
  <c r="J4885" i="3" s="1"/>
  <c r="J4886" i="3" a="1"/>
  <c r="J4886" i="3" s="1"/>
  <c r="J4887" i="3" a="1"/>
  <c r="J4887" i="3" s="1"/>
  <c r="J4888" i="3" a="1"/>
  <c r="J4888" i="3" s="1"/>
  <c r="J4889" i="3" a="1"/>
  <c r="J4889" i="3" s="1"/>
  <c r="J4890" i="3" a="1"/>
  <c r="J4890" i="3" s="1"/>
  <c r="J4891" i="3" a="1"/>
  <c r="J4891" i="3" s="1"/>
  <c r="J4892" i="3" a="1"/>
  <c r="J4892" i="3" s="1"/>
  <c r="J4893" i="3" a="1"/>
  <c r="J4893" i="3" s="1"/>
  <c r="J4894" i="3" a="1"/>
  <c r="J4894" i="3" s="1"/>
  <c r="J4895" i="3" a="1"/>
  <c r="J4895" i="3" s="1"/>
  <c r="J4896" i="3" a="1"/>
  <c r="J4896" i="3" s="1"/>
  <c r="J4897" i="3" a="1"/>
  <c r="J4897" i="3" s="1"/>
  <c r="J4898" i="3" a="1"/>
  <c r="J4898" i="3" s="1"/>
  <c r="J4899" i="3" a="1"/>
  <c r="J4899" i="3" s="1"/>
  <c r="J4900" i="3" a="1"/>
  <c r="J4900" i="3" s="1"/>
  <c r="J4901" i="3" a="1"/>
  <c r="J4901" i="3" s="1"/>
  <c r="J4902" i="3" a="1"/>
  <c r="J4902" i="3" s="1"/>
  <c r="J4903" i="3" a="1"/>
  <c r="J4903" i="3" s="1"/>
  <c r="J4904" i="3" a="1"/>
  <c r="J4904" i="3" s="1"/>
  <c r="J4905" i="3" a="1"/>
  <c r="J4905" i="3" s="1"/>
  <c r="J4906" i="3" a="1"/>
  <c r="J4906" i="3" s="1"/>
  <c r="J4907" i="3" a="1"/>
  <c r="J4907" i="3" s="1"/>
  <c r="J4908" i="3" a="1"/>
  <c r="J4908" i="3" s="1"/>
  <c r="J4909" i="3" a="1"/>
  <c r="J4909" i="3" s="1"/>
  <c r="J4910" i="3" a="1"/>
  <c r="J4910" i="3" s="1"/>
  <c r="J4911" i="3" a="1"/>
  <c r="J4911" i="3" s="1"/>
  <c r="J4912" i="3" a="1"/>
  <c r="J4912" i="3" s="1"/>
  <c r="J4913" i="3" a="1"/>
  <c r="J4913" i="3" s="1"/>
  <c r="J4914" i="3" a="1"/>
  <c r="J4914" i="3" s="1"/>
  <c r="J4915" i="3" a="1"/>
  <c r="J4915" i="3" s="1"/>
  <c r="J4916" i="3" a="1"/>
  <c r="J4916" i="3" s="1"/>
  <c r="J4917" i="3" a="1"/>
  <c r="J4917" i="3" s="1"/>
  <c r="J4918" i="3" a="1"/>
  <c r="J4918" i="3" s="1"/>
  <c r="J4919" i="3" a="1"/>
  <c r="J4919" i="3" s="1"/>
  <c r="J4920" i="3" a="1"/>
  <c r="J4920" i="3" s="1"/>
  <c r="J4921" i="3" a="1"/>
  <c r="J4921" i="3" s="1"/>
  <c r="J4922" i="3" a="1"/>
  <c r="J4922" i="3" s="1"/>
  <c r="J4923" i="3" a="1"/>
  <c r="J4923" i="3" s="1"/>
  <c r="J4924" i="3" a="1"/>
  <c r="J4924" i="3" s="1"/>
  <c r="J4925" i="3" a="1"/>
  <c r="J4925" i="3" s="1"/>
  <c r="J4926" i="3" a="1"/>
  <c r="J4926" i="3" s="1"/>
  <c r="J4927" i="3" a="1"/>
  <c r="J4927" i="3" s="1"/>
  <c r="J4928" i="3" a="1"/>
  <c r="J4928" i="3" s="1"/>
  <c r="J4929" i="3" a="1"/>
  <c r="J4929" i="3" s="1"/>
  <c r="J4930" i="3" a="1"/>
  <c r="J4930" i="3" s="1"/>
  <c r="J4931" i="3" a="1"/>
  <c r="J4931" i="3" s="1"/>
  <c r="J4932" i="3" a="1"/>
  <c r="J4932" i="3" s="1"/>
  <c r="J4933" i="3" a="1"/>
  <c r="J4933" i="3" s="1"/>
  <c r="J4934" i="3" a="1"/>
  <c r="J4934" i="3" s="1"/>
  <c r="J4935" i="3" a="1"/>
  <c r="J4935" i="3" s="1"/>
  <c r="J4936" i="3" a="1"/>
  <c r="J4936" i="3" s="1"/>
  <c r="J4937" i="3" a="1"/>
  <c r="J4937" i="3" s="1"/>
  <c r="J4938" i="3" a="1"/>
  <c r="J4938" i="3" s="1"/>
  <c r="J4939" i="3" a="1"/>
  <c r="J4939" i="3" s="1"/>
  <c r="J4940" i="3" a="1"/>
  <c r="J4940" i="3" s="1"/>
  <c r="J4941" i="3" a="1"/>
  <c r="J4941" i="3" s="1"/>
  <c r="J4942" i="3" a="1"/>
  <c r="J4942" i="3" s="1"/>
  <c r="J4943" i="3" a="1"/>
  <c r="J4943" i="3" s="1"/>
  <c r="J4944" i="3" a="1"/>
  <c r="J4944" i="3" s="1"/>
  <c r="J4945" i="3" a="1"/>
  <c r="J4945" i="3" s="1"/>
  <c r="J4946" i="3" a="1"/>
  <c r="J4946" i="3" s="1"/>
  <c r="J4947" i="3" a="1"/>
  <c r="J4947" i="3" s="1"/>
  <c r="J4948" i="3" a="1"/>
  <c r="J4948" i="3" s="1"/>
  <c r="J4949" i="3" a="1"/>
  <c r="J4949" i="3" s="1"/>
  <c r="J4950" i="3" a="1"/>
  <c r="J4950" i="3" s="1"/>
  <c r="J4951" i="3" a="1"/>
  <c r="J4951" i="3" s="1"/>
  <c r="J4952" i="3" a="1"/>
  <c r="J4952" i="3" s="1"/>
  <c r="J4953" i="3" a="1"/>
  <c r="J4953" i="3" s="1"/>
  <c r="J4954" i="3" a="1"/>
  <c r="J4954" i="3" s="1"/>
  <c r="J4955" i="3" a="1"/>
  <c r="J4955" i="3" s="1"/>
  <c r="J4956" i="3" a="1"/>
  <c r="J4956" i="3" s="1"/>
  <c r="J4957" i="3" a="1"/>
  <c r="J4957" i="3" s="1"/>
  <c r="J4958" i="3" a="1"/>
  <c r="J4958" i="3" s="1"/>
  <c r="J4959" i="3" a="1"/>
  <c r="J4959" i="3" s="1"/>
  <c r="J4960" i="3" a="1"/>
  <c r="J4960" i="3" s="1"/>
  <c r="J4961" i="3" a="1"/>
  <c r="J4961" i="3" s="1"/>
  <c r="J4962" i="3" a="1"/>
  <c r="J4962" i="3" s="1"/>
  <c r="J4963" i="3" a="1"/>
  <c r="J4963" i="3" s="1"/>
  <c r="J4964" i="3" a="1"/>
  <c r="J4964" i="3" s="1"/>
  <c r="J4965" i="3" a="1"/>
  <c r="J4965" i="3" s="1"/>
  <c r="J4966" i="3" a="1"/>
  <c r="J4966" i="3" s="1"/>
  <c r="J4967" i="3" a="1"/>
  <c r="J4967" i="3" s="1"/>
  <c r="J4968" i="3" a="1"/>
  <c r="J4968" i="3" s="1"/>
  <c r="J4969" i="3" a="1"/>
  <c r="J4969" i="3" s="1"/>
  <c r="J4970" i="3" a="1"/>
  <c r="J4970" i="3" s="1"/>
  <c r="J4971" i="3" a="1"/>
  <c r="J4971" i="3" s="1"/>
  <c r="J4972" i="3" a="1"/>
  <c r="J4972" i="3" s="1"/>
  <c r="J4973" i="3" a="1"/>
  <c r="J4973" i="3" s="1"/>
  <c r="J4974" i="3" a="1"/>
  <c r="J4974" i="3" s="1"/>
  <c r="J4975" i="3" a="1"/>
  <c r="J4975" i="3" s="1"/>
  <c r="J4976" i="3" a="1"/>
  <c r="J4976" i="3" s="1"/>
  <c r="J4977" i="3" a="1"/>
  <c r="J4977" i="3" s="1"/>
  <c r="J4978" i="3" a="1"/>
  <c r="J4978" i="3" s="1"/>
  <c r="J4979" i="3" a="1"/>
  <c r="J4979" i="3" s="1"/>
  <c r="J4980" i="3" a="1"/>
  <c r="J4980" i="3" s="1"/>
  <c r="J4981" i="3" a="1"/>
  <c r="J4981" i="3" s="1"/>
  <c r="J4982" i="3" a="1"/>
  <c r="J4982" i="3" s="1"/>
  <c r="J4983" i="3" a="1"/>
  <c r="J4983" i="3" s="1"/>
  <c r="J4984" i="3" a="1"/>
  <c r="J4984" i="3" s="1"/>
  <c r="J4985" i="3" a="1"/>
  <c r="J4985" i="3" s="1"/>
  <c r="J4986" i="3" a="1"/>
  <c r="J4986" i="3" s="1"/>
  <c r="J4987" i="3" a="1"/>
  <c r="J4987" i="3" s="1"/>
  <c r="J4988" i="3" a="1"/>
  <c r="J4988" i="3" s="1"/>
  <c r="J4989" i="3" a="1"/>
  <c r="J4989" i="3" s="1"/>
  <c r="J4990" i="3" a="1"/>
  <c r="J4990" i="3" s="1"/>
  <c r="J4991" i="3" a="1"/>
  <c r="J4991" i="3" s="1"/>
  <c r="J4992" i="3" a="1"/>
  <c r="J4992" i="3" s="1"/>
  <c r="J4993" i="3" a="1"/>
  <c r="J4993" i="3" s="1"/>
  <c r="J4994" i="3" a="1"/>
  <c r="J4994" i="3" s="1"/>
  <c r="J4995" i="3" a="1"/>
  <c r="J4995" i="3" s="1"/>
  <c r="J4996" i="3" a="1"/>
  <c r="J4996" i="3" s="1"/>
  <c r="J4997" i="3" a="1"/>
  <c r="J4997" i="3" s="1"/>
  <c r="J4998" i="3" a="1"/>
  <c r="J4998" i="3" s="1"/>
  <c r="J4999" i="3" a="1"/>
  <c r="J4999" i="3" s="1"/>
  <c r="J5000" i="3" a="1"/>
  <c r="J5000" i="3" s="1"/>
  <c r="J5001" i="3" a="1"/>
  <c r="J5001" i="3" s="1"/>
  <c r="A2" i="3" a="1"/>
  <c r="A2" i="3" s="1"/>
  <c r="A3" i="3" a="1"/>
  <c r="A3" i="3" s="1"/>
  <c r="A4" i="3" a="1"/>
  <c r="A4" i="3" s="1"/>
  <c r="A5" i="3" a="1"/>
  <c r="A5" i="3" s="1"/>
  <c r="A6" i="3" a="1"/>
  <c r="A6" i="3" s="1"/>
  <c r="A7" i="3" a="1"/>
  <c r="A7" i="3" s="1"/>
  <c r="A8" i="3" a="1"/>
  <c r="A8" i="3" s="1"/>
  <c r="A9" i="3" a="1"/>
  <c r="A9" i="3" s="1"/>
  <c r="A10" i="3" a="1"/>
  <c r="A10" i="3" s="1"/>
  <c r="A11" i="3" a="1"/>
  <c r="A11" i="3" s="1"/>
  <c r="A12" i="3" a="1"/>
  <c r="A12" i="3" s="1"/>
  <c r="A13" i="3" a="1"/>
  <c r="A13" i="3" s="1"/>
  <c r="A14" i="3" a="1"/>
  <c r="A14" i="3" s="1"/>
  <c r="A15" i="3" a="1"/>
  <c r="A15" i="3" s="1"/>
  <c r="A16" i="3" a="1"/>
  <c r="A16" i="3" s="1"/>
  <c r="A17" i="3" a="1"/>
  <c r="A17" i="3" s="1"/>
  <c r="A18" i="3" a="1"/>
  <c r="A18" i="3" s="1"/>
  <c r="A19" i="3" a="1"/>
  <c r="A19" i="3" s="1"/>
  <c r="A20" i="3" a="1"/>
  <c r="A20" i="3" s="1"/>
  <c r="A21" i="3" a="1"/>
  <c r="A21" i="3" s="1"/>
  <c r="A22" i="3" a="1"/>
  <c r="A22" i="3" s="1"/>
  <c r="A23" i="3" a="1"/>
  <c r="A23" i="3" s="1"/>
  <c r="A24" i="3" a="1"/>
  <c r="A24" i="3" s="1"/>
  <c r="A25" i="3" a="1"/>
  <c r="A25" i="3" s="1"/>
  <c r="A26" i="3" a="1"/>
  <c r="A26" i="3" s="1"/>
  <c r="A27" i="3" a="1"/>
  <c r="A27" i="3" s="1"/>
  <c r="A28" i="3" a="1"/>
  <c r="A28" i="3" s="1"/>
  <c r="A29" i="3" a="1"/>
  <c r="A29" i="3" s="1"/>
  <c r="A30" i="3" a="1"/>
  <c r="A30" i="3" s="1"/>
  <c r="A31" i="3" a="1"/>
  <c r="A31" i="3" s="1"/>
  <c r="A32" i="3" a="1"/>
  <c r="A32" i="3" s="1"/>
  <c r="A33" i="3" a="1"/>
  <c r="A33" i="3" s="1"/>
  <c r="A34" i="3" a="1"/>
  <c r="A34" i="3" s="1"/>
  <c r="A35" i="3" a="1"/>
  <c r="A35" i="3" s="1"/>
  <c r="A36" i="3" a="1"/>
  <c r="A36" i="3" s="1"/>
  <c r="A37" i="3" a="1"/>
  <c r="A37" i="3" s="1"/>
  <c r="A38" i="3" a="1"/>
  <c r="A38" i="3" s="1"/>
  <c r="A39" i="3" a="1"/>
  <c r="A39" i="3" s="1"/>
  <c r="A40" i="3" a="1"/>
  <c r="A40" i="3" s="1"/>
  <c r="A41" i="3" a="1"/>
  <c r="A41" i="3" s="1"/>
  <c r="A42" i="3" a="1"/>
  <c r="A42" i="3" s="1"/>
  <c r="A43" i="3" a="1"/>
  <c r="A43" i="3" s="1"/>
  <c r="A44" i="3" a="1"/>
  <c r="A44" i="3" s="1"/>
  <c r="A45" i="3" a="1"/>
  <c r="A45" i="3" s="1"/>
  <c r="A46" i="3" a="1"/>
  <c r="A46" i="3" s="1"/>
  <c r="A47" i="3" a="1"/>
  <c r="A47" i="3" s="1"/>
  <c r="A48" i="3" a="1"/>
  <c r="A48" i="3" s="1"/>
  <c r="A49" i="3" a="1"/>
  <c r="A49" i="3" s="1"/>
  <c r="A50" i="3" a="1"/>
  <c r="A50" i="3" s="1"/>
  <c r="A51" i="3" a="1"/>
  <c r="A51" i="3" s="1"/>
  <c r="A52" i="3" a="1"/>
  <c r="A52" i="3" s="1"/>
  <c r="A53" i="3" a="1"/>
  <c r="A53" i="3" s="1"/>
  <c r="A54" i="3" a="1"/>
  <c r="A54" i="3" s="1"/>
  <c r="A55" i="3" a="1"/>
  <c r="A55" i="3" s="1"/>
  <c r="A56" i="3" a="1"/>
  <c r="A56" i="3" s="1"/>
  <c r="A57" i="3" a="1"/>
  <c r="A57" i="3" s="1"/>
  <c r="A58" i="3" a="1"/>
  <c r="A58" i="3" s="1"/>
  <c r="A59" i="3" a="1"/>
  <c r="A59" i="3" s="1"/>
  <c r="A60" i="3" a="1"/>
  <c r="A60" i="3" s="1"/>
  <c r="A61" i="3" a="1"/>
  <c r="A61" i="3" s="1"/>
  <c r="A62" i="3" a="1"/>
  <c r="A62" i="3" s="1"/>
  <c r="A63" i="3" a="1"/>
  <c r="A63" i="3" s="1"/>
  <c r="A64" i="3" a="1"/>
  <c r="A64" i="3" s="1"/>
  <c r="A65" i="3" a="1"/>
  <c r="A65" i="3" s="1"/>
  <c r="A66" i="3" a="1"/>
  <c r="A66" i="3" s="1"/>
  <c r="A67" i="3" a="1"/>
  <c r="A67" i="3" s="1"/>
  <c r="A68" i="3" a="1"/>
  <c r="A68" i="3" s="1"/>
  <c r="A69" i="3" a="1"/>
  <c r="A69" i="3" s="1"/>
  <c r="A70" i="3" a="1"/>
  <c r="A70" i="3" s="1"/>
  <c r="A71" i="3" a="1"/>
  <c r="A71" i="3" s="1"/>
  <c r="A72" i="3" a="1"/>
  <c r="A72" i="3" s="1"/>
  <c r="A73" i="3" a="1"/>
  <c r="A73" i="3" s="1"/>
  <c r="A74" i="3" a="1"/>
  <c r="A74" i="3" s="1"/>
  <c r="A75" i="3" a="1"/>
  <c r="A75" i="3" s="1"/>
  <c r="A76" i="3" a="1"/>
  <c r="A76" i="3" s="1"/>
  <c r="A77" i="3" a="1"/>
  <c r="A77" i="3" s="1"/>
  <c r="A78" i="3" a="1"/>
  <c r="A78" i="3" s="1"/>
  <c r="A79" i="3" a="1"/>
  <c r="A79" i="3" s="1"/>
  <c r="A80" i="3" a="1"/>
  <c r="A80" i="3" s="1"/>
  <c r="A81" i="3" a="1"/>
  <c r="A81" i="3" s="1"/>
  <c r="A82" i="3" a="1"/>
  <c r="A82" i="3" s="1"/>
  <c r="A83" i="3" a="1"/>
  <c r="A83" i="3" s="1"/>
  <c r="A84" i="3" a="1"/>
  <c r="A84" i="3" s="1"/>
  <c r="A85" i="3" a="1"/>
  <c r="A85" i="3" s="1"/>
  <c r="A86" i="3" a="1"/>
  <c r="A86" i="3" s="1"/>
  <c r="A87" i="3" a="1"/>
  <c r="A87" i="3" s="1"/>
  <c r="A88" i="3" a="1"/>
  <c r="A88" i="3" s="1"/>
  <c r="A89" i="3" a="1"/>
  <c r="A89" i="3" s="1"/>
  <c r="A90" i="3" a="1"/>
  <c r="A90" i="3" s="1"/>
  <c r="A91" i="3" a="1"/>
  <c r="A91" i="3" s="1"/>
  <c r="A92" i="3" a="1"/>
  <c r="A92" i="3" s="1"/>
  <c r="A93" i="3" a="1"/>
  <c r="A93" i="3" s="1"/>
  <c r="A94" i="3" a="1"/>
  <c r="A94" i="3" s="1"/>
  <c r="A95" i="3" a="1"/>
  <c r="A95" i="3" s="1"/>
  <c r="A96" i="3" a="1"/>
  <c r="A96" i="3" s="1"/>
  <c r="A97" i="3" a="1"/>
  <c r="A97" i="3" s="1"/>
  <c r="A98" i="3" a="1"/>
  <c r="A98" i="3" s="1"/>
  <c r="A99" i="3" a="1"/>
  <c r="A99" i="3" s="1"/>
  <c r="A100" i="3" a="1"/>
  <c r="A100" i="3" s="1"/>
  <c r="A101" i="3" a="1"/>
  <c r="A101" i="3" s="1"/>
  <c r="A102" i="3" a="1"/>
  <c r="A102" i="3" s="1"/>
  <c r="A103" i="3" a="1"/>
  <c r="A103" i="3" s="1"/>
  <c r="A104" i="3" a="1"/>
  <c r="A104" i="3" s="1"/>
  <c r="A105" i="3" a="1"/>
  <c r="A105" i="3" s="1"/>
  <c r="A106" i="3" a="1"/>
  <c r="A106" i="3" s="1"/>
  <c r="A107" i="3" a="1"/>
  <c r="A107" i="3" s="1"/>
  <c r="A108" i="3" a="1"/>
  <c r="A108" i="3" s="1"/>
  <c r="A109" i="3" a="1"/>
  <c r="A109" i="3" s="1"/>
  <c r="A110" i="3" a="1"/>
  <c r="A110" i="3" s="1"/>
  <c r="A111" i="3" a="1"/>
  <c r="A111" i="3" s="1"/>
  <c r="A112" i="3" a="1"/>
  <c r="A112" i="3" s="1"/>
  <c r="A113" i="3" a="1"/>
  <c r="A113" i="3" s="1"/>
  <c r="A114" i="3" a="1"/>
  <c r="A114" i="3" s="1"/>
  <c r="A115" i="3" a="1"/>
  <c r="A115" i="3" s="1"/>
  <c r="A116" i="3" a="1"/>
  <c r="A116" i="3" s="1"/>
  <c r="A117" i="3" a="1"/>
  <c r="A117" i="3" s="1"/>
  <c r="A118" i="3" a="1"/>
  <c r="A118" i="3" s="1"/>
  <c r="A119" i="3" a="1"/>
  <c r="A119" i="3" s="1"/>
  <c r="A120" i="3" a="1"/>
  <c r="A120" i="3" s="1"/>
  <c r="A121" i="3" a="1"/>
  <c r="A121" i="3" s="1"/>
  <c r="A122" i="3" a="1"/>
  <c r="A122" i="3" s="1"/>
  <c r="A123" i="3" a="1"/>
  <c r="A123" i="3" s="1"/>
  <c r="A124" i="3" a="1"/>
  <c r="A124" i="3" s="1"/>
  <c r="A125" i="3" a="1"/>
  <c r="A125" i="3" s="1"/>
  <c r="A126" i="3" a="1"/>
  <c r="A126" i="3" s="1"/>
  <c r="A127" i="3" a="1"/>
  <c r="A127" i="3" s="1"/>
  <c r="A128" i="3" a="1"/>
  <c r="A128" i="3" s="1"/>
  <c r="A129" i="3" a="1"/>
  <c r="A129" i="3" s="1"/>
  <c r="A130" i="3" a="1"/>
  <c r="A130" i="3" s="1"/>
  <c r="A131" i="3" a="1"/>
  <c r="A131" i="3" s="1"/>
  <c r="A132" i="3" a="1"/>
  <c r="A132" i="3" s="1"/>
  <c r="A133" i="3" a="1"/>
  <c r="A133" i="3" s="1"/>
  <c r="A134" i="3" a="1"/>
  <c r="A134" i="3" s="1"/>
  <c r="A135" i="3" a="1"/>
  <c r="A135" i="3" s="1"/>
  <c r="A136" i="3" a="1"/>
  <c r="A136" i="3" s="1"/>
  <c r="A137" i="3" a="1"/>
  <c r="A137" i="3" s="1"/>
  <c r="A138" i="3" a="1"/>
  <c r="A138" i="3" s="1"/>
  <c r="A139" i="3" a="1"/>
  <c r="A139" i="3" s="1"/>
  <c r="A140" i="3" a="1"/>
  <c r="A140" i="3" s="1"/>
  <c r="A141" i="3" a="1"/>
  <c r="A141" i="3" s="1"/>
  <c r="A142" i="3" a="1"/>
  <c r="A142" i="3" s="1"/>
  <c r="A143" i="3" a="1"/>
  <c r="A143" i="3" s="1"/>
  <c r="A144" i="3" a="1"/>
  <c r="A144" i="3" s="1"/>
  <c r="A145" i="3" a="1"/>
  <c r="A145" i="3" s="1"/>
  <c r="A146" i="3" a="1"/>
  <c r="A146" i="3" s="1"/>
  <c r="A147" i="3" a="1"/>
  <c r="A147" i="3" s="1"/>
  <c r="A148" i="3" a="1"/>
  <c r="A148" i="3" s="1"/>
  <c r="A149" i="3" a="1"/>
  <c r="A149" i="3" s="1"/>
  <c r="A150" i="3" a="1"/>
  <c r="A150" i="3" s="1"/>
  <c r="A151" i="3" a="1"/>
  <c r="A151" i="3" s="1"/>
  <c r="A152" i="3" a="1"/>
  <c r="A152" i="3" s="1"/>
  <c r="A153" i="3" a="1"/>
  <c r="A153" i="3" s="1"/>
  <c r="A154" i="3" a="1"/>
  <c r="A154" i="3" s="1"/>
  <c r="A155" i="3" a="1"/>
  <c r="A155" i="3" s="1"/>
  <c r="A156" i="3" a="1"/>
  <c r="A156" i="3" s="1"/>
  <c r="A157" i="3" a="1"/>
  <c r="A157" i="3" s="1"/>
  <c r="A158" i="3" a="1"/>
  <c r="A158" i="3" s="1"/>
  <c r="A159" i="3" a="1"/>
  <c r="A159" i="3" s="1"/>
  <c r="A160" i="3" a="1"/>
  <c r="A160" i="3" s="1"/>
  <c r="A161" i="3" a="1"/>
  <c r="A161" i="3" s="1"/>
  <c r="A162" i="3" a="1"/>
  <c r="A162" i="3" s="1"/>
  <c r="A163" i="3" a="1"/>
  <c r="A163" i="3" s="1"/>
  <c r="A164" i="3" a="1"/>
  <c r="A164" i="3" s="1"/>
  <c r="A165" i="3" a="1"/>
  <c r="A165" i="3" s="1"/>
  <c r="A166" i="3" a="1"/>
  <c r="A166" i="3" s="1"/>
  <c r="A167" i="3" a="1"/>
  <c r="A167" i="3" s="1"/>
  <c r="A168" i="3" a="1"/>
  <c r="A168" i="3" s="1"/>
  <c r="A169" i="3" a="1"/>
  <c r="A169" i="3" s="1"/>
  <c r="A170" i="3" a="1"/>
  <c r="A170" i="3" s="1"/>
  <c r="A171" i="3" a="1"/>
  <c r="A171" i="3" s="1"/>
  <c r="A172" i="3" a="1"/>
  <c r="A172" i="3" s="1"/>
  <c r="A173" i="3" a="1"/>
  <c r="A173" i="3" s="1"/>
  <c r="A174" i="3" a="1"/>
  <c r="A174" i="3" s="1"/>
  <c r="A175" i="3" a="1"/>
  <c r="A175" i="3" s="1"/>
  <c r="A176" i="3" a="1"/>
  <c r="A176" i="3" s="1"/>
  <c r="A177" i="3" a="1"/>
  <c r="A177" i="3" s="1"/>
  <c r="A178" i="3" a="1"/>
  <c r="A178" i="3" s="1"/>
  <c r="A179" i="3" a="1"/>
  <c r="A179" i="3" s="1"/>
  <c r="A180" i="3" a="1"/>
  <c r="A180" i="3" s="1"/>
  <c r="A181" i="3" a="1"/>
  <c r="A181" i="3" s="1"/>
  <c r="A182" i="3" a="1"/>
  <c r="A182" i="3" s="1"/>
  <c r="A183" i="3" a="1"/>
  <c r="A183" i="3" s="1"/>
  <c r="A184" i="3" a="1"/>
  <c r="A184" i="3" s="1"/>
  <c r="A185" i="3" a="1"/>
  <c r="A185" i="3" s="1"/>
  <c r="A186" i="3" a="1"/>
  <c r="A186" i="3" s="1"/>
  <c r="A187" i="3" a="1"/>
  <c r="A187" i="3" s="1"/>
  <c r="A188" i="3" a="1"/>
  <c r="A188" i="3" s="1"/>
  <c r="A189" i="3" a="1"/>
  <c r="A189" i="3" s="1"/>
  <c r="A190" i="3" a="1"/>
  <c r="A190" i="3" s="1"/>
  <c r="A191" i="3" a="1"/>
  <c r="A191" i="3" s="1"/>
  <c r="A192" i="3" a="1"/>
  <c r="A192" i="3" s="1"/>
  <c r="A193" i="3" a="1"/>
  <c r="A193" i="3" s="1"/>
  <c r="A194" i="3" a="1"/>
  <c r="A194" i="3" s="1"/>
  <c r="A195" i="3" a="1"/>
  <c r="A195" i="3" s="1"/>
  <c r="A196" i="3" a="1"/>
  <c r="A196" i="3" s="1"/>
  <c r="A197" i="3" a="1"/>
  <c r="A197" i="3" s="1"/>
  <c r="A198" i="3" a="1"/>
  <c r="A198" i="3" s="1"/>
  <c r="A199" i="3" a="1"/>
  <c r="A199" i="3" s="1"/>
  <c r="A200" i="3" a="1"/>
  <c r="A200" i="3" s="1"/>
  <c r="A201" i="3" a="1"/>
  <c r="A201" i="3" s="1"/>
  <c r="A202" i="3" a="1"/>
  <c r="A202" i="3" s="1"/>
  <c r="A203" i="3" a="1"/>
  <c r="A203" i="3" s="1"/>
  <c r="A204" i="3" a="1"/>
  <c r="A204" i="3" s="1"/>
  <c r="A205" i="3" a="1"/>
  <c r="A205" i="3" s="1"/>
  <c r="A206" i="3" a="1"/>
  <c r="A206" i="3" s="1"/>
  <c r="A207" i="3" a="1"/>
  <c r="A207" i="3" s="1"/>
  <c r="A208" i="3" a="1"/>
  <c r="A208" i="3" s="1"/>
  <c r="A209" i="3" a="1"/>
  <c r="A209" i="3" s="1"/>
  <c r="A210" i="3" a="1"/>
  <c r="A210" i="3" s="1"/>
  <c r="A211" i="3" a="1"/>
  <c r="A211" i="3" s="1"/>
  <c r="A212" i="3" a="1"/>
  <c r="A212" i="3" s="1"/>
  <c r="A213" i="3" a="1"/>
  <c r="A213" i="3" s="1"/>
  <c r="A214" i="3" a="1"/>
  <c r="A214" i="3" s="1"/>
  <c r="A215" i="3" a="1"/>
  <c r="A215" i="3" s="1"/>
  <c r="A216" i="3" a="1"/>
  <c r="A216" i="3" s="1"/>
  <c r="A217" i="3" a="1"/>
  <c r="A217" i="3" s="1"/>
  <c r="A218" i="3" a="1"/>
  <c r="A218" i="3" s="1"/>
  <c r="A219" i="3" a="1"/>
  <c r="A219" i="3" s="1"/>
  <c r="A220" i="3" a="1"/>
  <c r="A220" i="3" s="1"/>
  <c r="A221" i="3" a="1"/>
  <c r="A221" i="3" s="1"/>
  <c r="A222" i="3" a="1"/>
  <c r="A222" i="3" s="1"/>
  <c r="A223" i="3" a="1"/>
  <c r="A223" i="3" s="1"/>
  <c r="A224" i="3" a="1"/>
  <c r="A224" i="3" s="1"/>
  <c r="A225" i="3" a="1"/>
  <c r="A225" i="3" s="1"/>
  <c r="A226" i="3" a="1"/>
  <c r="A226" i="3" s="1"/>
  <c r="A227" i="3" a="1"/>
  <c r="A227" i="3" s="1"/>
  <c r="A228" i="3" a="1"/>
  <c r="A228" i="3" s="1"/>
  <c r="A229" i="3" a="1"/>
  <c r="A229" i="3" s="1"/>
  <c r="A230" i="3" a="1"/>
  <c r="A230" i="3" s="1"/>
  <c r="A231" i="3" a="1"/>
  <c r="A231" i="3" s="1"/>
  <c r="A232" i="3" a="1"/>
  <c r="A232" i="3" s="1"/>
  <c r="A233" i="3" a="1"/>
  <c r="A233" i="3" s="1"/>
  <c r="A234" i="3" a="1"/>
  <c r="A234" i="3" s="1"/>
  <c r="A235" i="3" a="1"/>
  <c r="A235" i="3" s="1"/>
  <c r="A236" i="3" a="1"/>
  <c r="A236" i="3" s="1"/>
  <c r="A237" i="3" a="1"/>
  <c r="A237" i="3" s="1"/>
  <c r="A238" i="3" a="1"/>
  <c r="A238" i="3" s="1"/>
  <c r="A239" i="3" a="1"/>
  <c r="A239" i="3" s="1"/>
  <c r="A240" i="3" a="1"/>
  <c r="A240" i="3" s="1"/>
  <c r="A241" i="3" a="1"/>
  <c r="A241" i="3" s="1"/>
  <c r="A242" i="3" a="1"/>
  <c r="A242" i="3" s="1"/>
  <c r="A243" i="3" a="1"/>
  <c r="A243" i="3" s="1"/>
  <c r="A244" i="3" a="1"/>
  <c r="A244" i="3" s="1"/>
  <c r="A245" i="3" a="1"/>
  <c r="A245" i="3" s="1"/>
  <c r="A246" i="3" a="1"/>
  <c r="A246" i="3" s="1"/>
  <c r="A247" i="3" a="1"/>
  <c r="A247" i="3" s="1"/>
  <c r="A248" i="3" a="1"/>
  <c r="A248" i="3" s="1"/>
  <c r="A249" i="3" a="1"/>
  <c r="A249" i="3" s="1"/>
  <c r="A250" i="3" a="1"/>
  <c r="A250" i="3" s="1"/>
  <c r="A251" i="3" a="1"/>
  <c r="A251" i="3" s="1"/>
  <c r="A252" i="3" a="1"/>
  <c r="A252" i="3" s="1"/>
  <c r="A253" i="3" a="1"/>
  <c r="A253" i="3" s="1"/>
  <c r="A254" i="3" a="1"/>
  <c r="A254" i="3" s="1"/>
  <c r="A255" i="3" a="1"/>
  <c r="A255" i="3" s="1"/>
  <c r="A256" i="3" a="1"/>
  <c r="A256" i="3" s="1"/>
  <c r="A257" i="3" a="1"/>
  <c r="A257" i="3" s="1"/>
  <c r="A258" i="3" a="1"/>
  <c r="A258" i="3" s="1"/>
  <c r="A259" i="3" a="1"/>
  <c r="A259" i="3" s="1"/>
  <c r="A260" i="3" a="1"/>
  <c r="A260" i="3" s="1"/>
  <c r="A261" i="3" a="1"/>
  <c r="A261" i="3" s="1"/>
  <c r="A262" i="3" a="1"/>
  <c r="A262" i="3" s="1"/>
  <c r="A263" i="3" a="1"/>
  <c r="A263" i="3" s="1"/>
  <c r="A264" i="3" a="1"/>
  <c r="A264" i="3" s="1"/>
  <c r="A265" i="3" a="1"/>
  <c r="A265" i="3" s="1"/>
  <c r="A266" i="3" a="1"/>
  <c r="A266" i="3" s="1"/>
  <c r="A267" i="3" a="1"/>
  <c r="A267" i="3" s="1"/>
  <c r="A268" i="3" a="1"/>
  <c r="A268" i="3" s="1"/>
  <c r="A269" i="3" a="1"/>
  <c r="A269" i="3" s="1"/>
  <c r="A270" i="3" a="1"/>
  <c r="A270" i="3" s="1"/>
  <c r="A271" i="3" a="1"/>
  <c r="A271" i="3" s="1"/>
  <c r="A272" i="3" a="1"/>
  <c r="A272" i="3" s="1"/>
  <c r="A273" i="3" a="1"/>
  <c r="A273" i="3" s="1"/>
  <c r="A274" i="3" a="1"/>
  <c r="A274" i="3" s="1"/>
  <c r="A275" i="3" a="1"/>
  <c r="A275" i="3" s="1"/>
  <c r="A276" i="3" a="1"/>
  <c r="A276" i="3" s="1"/>
  <c r="A277" i="3" a="1"/>
  <c r="A277" i="3" s="1"/>
  <c r="A278" i="3" a="1"/>
  <c r="A278" i="3" s="1"/>
  <c r="A279" i="3" a="1"/>
  <c r="A279" i="3" s="1"/>
  <c r="A280" i="3" a="1"/>
  <c r="A280" i="3" s="1"/>
  <c r="A281" i="3" a="1"/>
  <c r="A281" i="3" s="1"/>
  <c r="A282" i="3" a="1"/>
  <c r="A282" i="3" s="1"/>
  <c r="A283" i="3" a="1"/>
  <c r="A283" i="3" s="1"/>
  <c r="A284" i="3" a="1"/>
  <c r="A284" i="3" s="1"/>
  <c r="A285" i="3" a="1"/>
  <c r="A285" i="3" s="1"/>
  <c r="A286" i="3" a="1"/>
  <c r="A286" i="3" s="1"/>
  <c r="A287" i="3" a="1"/>
  <c r="A287" i="3" s="1"/>
  <c r="A288" i="3" a="1"/>
  <c r="A288" i="3" s="1"/>
  <c r="A289" i="3" a="1"/>
  <c r="A289" i="3" s="1"/>
  <c r="A290" i="3" a="1"/>
  <c r="A290" i="3" s="1"/>
  <c r="A291" i="3" a="1"/>
  <c r="A291" i="3" s="1"/>
  <c r="A292" i="3" a="1"/>
  <c r="A292" i="3" s="1"/>
  <c r="A293" i="3" a="1"/>
  <c r="A293" i="3" s="1"/>
  <c r="A294" i="3" a="1"/>
  <c r="A294" i="3" s="1"/>
  <c r="A295" i="3" a="1"/>
  <c r="A295" i="3" s="1"/>
  <c r="A296" i="3" a="1"/>
  <c r="A296" i="3" s="1"/>
  <c r="A297" i="3" a="1"/>
  <c r="A297" i="3" s="1"/>
  <c r="A298" i="3" a="1"/>
  <c r="A298" i="3" s="1"/>
  <c r="A299" i="3" a="1"/>
  <c r="A299" i="3" s="1"/>
  <c r="A300" i="3" a="1"/>
  <c r="A300" i="3"/>
  <c r="A301" i="3" a="1"/>
  <c r="A301" i="3" s="1"/>
  <c r="A302" i="3" a="1"/>
  <c r="A302" i="3" s="1"/>
  <c r="A303" i="3" a="1"/>
  <c r="A303" i="3" s="1"/>
  <c r="A304" i="3" a="1"/>
  <c r="A304" i="3" s="1"/>
  <c r="A305" i="3" a="1"/>
  <c r="A305" i="3" s="1"/>
  <c r="A306" i="3" a="1"/>
  <c r="A306" i="3" s="1"/>
  <c r="A307" i="3" a="1"/>
  <c r="A307" i="3" s="1"/>
  <c r="A308" i="3" a="1"/>
  <c r="A308" i="3" s="1"/>
  <c r="A309" i="3" a="1"/>
  <c r="A309" i="3" s="1"/>
  <c r="A310" i="3" a="1"/>
  <c r="A310" i="3" s="1"/>
  <c r="A311" i="3" a="1"/>
  <c r="A311" i="3" s="1"/>
  <c r="A312" i="3" a="1"/>
  <c r="A312" i="3" s="1"/>
  <c r="A313" i="3" a="1"/>
  <c r="A313" i="3" s="1"/>
  <c r="A314" i="3" a="1"/>
  <c r="A314" i="3" s="1"/>
  <c r="A315" i="3" a="1"/>
  <c r="A315" i="3" s="1"/>
  <c r="A316" i="3" a="1"/>
  <c r="A316" i="3" s="1"/>
  <c r="A317" i="3" a="1"/>
  <c r="A317" i="3" s="1"/>
  <c r="A318" i="3" a="1"/>
  <c r="A318" i="3" s="1"/>
  <c r="A319" i="3" a="1"/>
  <c r="A319" i="3" s="1"/>
  <c r="A320" i="3" a="1"/>
  <c r="A320" i="3" s="1"/>
  <c r="A321" i="3" a="1"/>
  <c r="A321" i="3" s="1"/>
  <c r="A322" i="3" a="1"/>
  <c r="A322" i="3" s="1"/>
  <c r="A323" i="3" a="1"/>
  <c r="A323" i="3" s="1"/>
  <c r="A324" i="3" a="1"/>
  <c r="A324" i="3" s="1"/>
  <c r="A325" i="3" a="1"/>
  <c r="A325" i="3" s="1"/>
  <c r="A326" i="3" a="1"/>
  <c r="A326" i="3" s="1"/>
  <c r="A327" i="3" a="1"/>
  <c r="A327" i="3" s="1"/>
  <c r="A328" i="3" a="1"/>
  <c r="A328" i="3" s="1"/>
  <c r="A329" i="3" a="1"/>
  <c r="A329" i="3" s="1"/>
  <c r="A330" i="3" a="1"/>
  <c r="A330" i="3" s="1"/>
  <c r="A331" i="3" a="1"/>
  <c r="A331" i="3" s="1"/>
  <c r="A332" i="3" a="1"/>
  <c r="A332" i="3" s="1"/>
  <c r="A333" i="3" a="1"/>
  <c r="A333" i="3" s="1"/>
  <c r="A334" i="3" a="1"/>
  <c r="A334" i="3" s="1"/>
  <c r="A335" i="3" a="1"/>
  <c r="A335" i="3" s="1"/>
  <c r="A336" i="3" a="1"/>
  <c r="A336" i="3" s="1"/>
  <c r="A337" i="3" a="1"/>
  <c r="A337" i="3" s="1"/>
  <c r="A338" i="3" a="1"/>
  <c r="A338" i="3" s="1"/>
  <c r="A339" i="3" a="1"/>
  <c r="A339" i="3" s="1"/>
  <c r="A340" i="3" a="1"/>
  <c r="A340" i="3" s="1"/>
  <c r="A341" i="3" a="1"/>
  <c r="A341" i="3" s="1"/>
  <c r="A342" i="3" a="1"/>
  <c r="A342" i="3" s="1"/>
  <c r="A343" i="3" a="1"/>
  <c r="A343" i="3" s="1"/>
  <c r="A344" i="3" a="1"/>
  <c r="A344" i="3" s="1"/>
  <c r="A345" i="3" a="1"/>
  <c r="A345" i="3" s="1"/>
  <c r="A346" i="3" a="1"/>
  <c r="A346" i="3" s="1"/>
  <c r="A347" i="3" a="1"/>
  <c r="A347" i="3" s="1"/>
  <c r="A348" i="3" a="1"/>
  <c r="A348" i="3" s="1"/>
  <c r="A349" i="3" a="1"/>
  <c r="A349" i="3" s="1"/>
  <c r="A350" i="3" a="1"/>
  <c r="A350" i="3" s="1"/>
  <c r="A351" i="3" a="1"/>
  <c r="A351" i="3" s="1"/>
  <c r="A352" i="3" a="1"/>
  <c r="A352" i="3" s="1"/>
  <c r="A353" i="3" a="1"/>
  <c r="A353" i="3" s="1"/>
  <c r="A354" i="3" a="1"/>
  <c r="A354" i="3" s="1"/>
  <c r="A355" i="3" a="1"/>
  <c r="A355" i="3" s="1"/>
  <c r="A356" i="3" a="1"/>
  <c r="A356" i="3" s="1"/>
  <c r="A357" i="3" a="1"/>
  <c r="A357" i="3" s="1"/>
  <c r="A358" i="3" a="1"/>
  <c r="A358" i="3" s="1"/>
  <c r="A359" i="3" a="1"/>
  <c r="A359" i="3" s="1"/>
  <c r="A360" i="3" a="1"/>
  <c r="A360" i="3" s="1"/>
  <c r="A361" i="3" a="1"/>
  <c r="A361" i="3" s="1"/>
  <c r="A362" i="3" a="1"/>
  <c r="A362" i="3"/>
  <c r="A363" i="3" a="1"/>
  <c r="A363" i="3" s="1"/>
  <c r="A364" i="3" a="1"/>
  <c r="A364" i="3" s="1"/>
  <c r="A365" i="3" a="1"/>
  <c r="A365" i="3" s="1"/>
  <c r="A366" i="3" a="1"/>
  <c r="A366" i="3" s="1"/>
  <c r="A367" i="3" a="1"/>
  <c r="A367" i="3" s="1"/>
  <c r="A368" i="3" a="1"/>
  <c r="A368" i="3" s="1"/>
  <c r="A369" i="3" a="1"/>
  <c r="A369" i="3"/>
  <c r="A370" i="3" a="1"/>
  <c r="A370" i="3" s="1"/>
  <c r="A371" i="3" a="1"/>
  <c r="A371" i="3" s="1"/>
  <c r="A372" i="3" a="1"/>
  <c r="A372" i="3" s="1"/>
  <c r="A373" i="3" a="1"/>
  <c r="A373" i="3" s="1"/>
  <c r="A374" i="3" a="1"/>
  <c r="A374" i="3" s="1"/>
  <c r="A375" i="3" a="1"/>
  <c r="A375" i="3" s="1"/>
  <c r="A376" i="3" a="1"/>
  <c r="A376" i="3" s="1"/>
  <c r="A377" i="3" a="1"/>
  <c r="A377" i="3" s="1"/>
  <c r="A378" i="3" a="1"/>
  <c r="A378" i="3" s="1"/>
  <c r="A379" i="3" a="1"/>
  <c r="A379" i="3" s="1"/>
  <c r="A380" i="3" a="1"/>
  <c r="A380" i="3" s="1"/>
  <c r="A381" i="3" a="1"/>
  <c r="A381" i="3" s="1"/>
  <c r="A382" i="3" a="1"/>
  <c r="A382" i="3" s="1"/>
  <c r="A383" i="3" a="1"/>
  <c r="A383" i="3" s="1"/>
  <c r="A384" i="3" a="1"/>
  <c r="A384" i="3" s="1"/>
  <c r="A385" i="3" a="1"/>
  <c r="A385" i="3" s="1"/>
  <c r="A386" i="3" a="1"/>
  <c r="A386" i="3" s="1"/>
  <c r="A387" i="3" a="1"/>
  <c r="A387" i="3" s="1"/>
  <c r="A388" i="3" a="1"/>
  <c r="A388" i="3" s="1"/>
  <c r="A389" i="3" a="1"/>
  <c r="A389" i="3" s="1"/>
  <c r="A390" i="3" a="1"/>
  <c r="A390" i="3" s="1"/>
  <c r="A391" i="3" a="1"/>
  <c r="A391" i="3" s="1"/>
  <c r="A392" i="3" a="1"/>
  <c r="A392" i="3" s="1"/>
  <c r="A393" i="3" a="1"/>
  <c r="A393" i="3" s="1"/>
  <c r="A394" i="3" a="1"/>
  <c r="A394" i="3" s="1"/>
  <c r="A395" i="3" a="1"/>
  <c r="A395" i="3" s="1"/>
  <c r="A396" i="3" a="1"/>
  <c r="A396" i="3" s="1"/>
  <c r="A397" i="3" a="1"/>
  <c r="A397" i="3" s="1"/>
  <c r="A398" i="3" a="1"/>
  <c r="A398" i="3" s="1"/>
  <c r="A399" i="3" a="1"/>
  <c r="A399" i="3" s="1"/>
  <c r="A400" i="3" a="1"/>
  <c r="A400" i="3" s="1"/>
  <c r="A401" i="3" a="1"/>
  <c r="A401" i="3" s="1"/>
  <c r="A402" i="3" a="1"/>
  <c r="A402" i="3" s="1"/>
  <c r="A403" i="3" a="1"/>
  <c r="A403" i="3" s="1"/>
  <c r="A404" i="3" a="1"/>
  <c r="A404" i="3" s="1"/>
  <c r="A405" i="3" a="1"/>
  <c r="A405" i="3" s="1"/>
  <c r="A406" i="3" a="1"/>
  <c r="A406" i="3" s="1"/>
  <c r="A407" i="3" a="1"/>
  <c r="A407" i="3" s="1"/>
  <c r="A408" i="3" a="1"/>
  <c r="A408" i="3" s="1"/>
  <c r="A409" i="3" a="1"/>
  <c r="A409" i="3" s="1"/>
  <c r="A410" i="3" a="1"/>
  <c r="A410" i="3" s="1"/>
  <c r="A411" i="3" a="1"/>
  <c r="A411" i="3" s="1"/>
  <c r="A412" i="3" a="1"/>
  <c r="A412" i="3" s="1"/>
  <c r="A413" i="3" a="1"/>
  <c r="A413" i="3" s="1"/>
  <c r="A414" i="3" a="1"/>
  <c r="A414" i="3" s="1"/>
  <c r="A415" i="3" a="1"/>
  <c r="A415" i="3" s="1"/>
  <c r="A416" i="3" a="1"/>
  <c r="A416" i="3" s="1"/>
  <c r="A417" i="3" a="1"/>
  <c r="A417" i="3" s="1"/>
  <c r="A418" i="3" a="1"/>
  <c r="A418" i="3" s="1"/>
  <c r="A419" i="3" a="1"/>
  <c r="A419" i="3" s="1"/>
  <c r="A420" i="3" a="1"/>
  <c r="A420" i="3" s="1"/>
  <c r="A421" i="3" a="1"/>
  <c r="A421" i="3" s="1"/>
  <c r="A422" i="3" a="1"/>
  <c r="A422" i="3" s="1"/>
  <c r="A423" i="3" a="1"/>
  <c r="A423" i="3" s="1"/>
  <c r="A424" i="3" a="1"/>
  <c r="A424" i="3" s="1"/>
  <c r="A425" i="3" a="1"/>
  <c r="A425" i="3" s="1"/>
  <c r="A426" i="3" a="1"/>
  <c r="A426" i="3" s="1"/>
  <c r="A427" i="3" a="1"/>
  <c r="A427" i="3" s="1"/>
  <c r="A428" i="3" a="1"/>
  <c r="A428" i="3" s="1"/>
  <c r="A429" i="3" a="1"/>
  <c r="A429" i="3" s="1"/>
  <c r="A430" i="3" a="1"/>
  <c r="A430" i="3" s="1"/>
  <c r="A431" i="3" a="1"/>
  <c r="A431" i="3" s="1"/>
  <c r="A432" i="3" a="1"/>
  <c r="A432" i="3" s="1"/>
  <c r="A433" i="3" a="1"/>
  <c r="A433" i="3" s="1"/>
  <c r="A434" i="3" a="1"/>
  <c r="A434" i="3" s="1"/>
  <c r="A435" i="3" a="1"/>
  <c r="A435" i="3" s="1"/>
  <c r="A436" i="3" a="1"/>
  <c r="A436" i="3" s="1"/>
  <c r="A437" i="3" a="1"/>
  <c r="A437" i="3" s="1"/>
  <c r="A438" i="3" a="1"/>
  <c r="A438" i="3" s="1"/>
  <c r="A439" i="3" a="1"/>
  <c r="A439" i="3" s="1"/>
  <c r="A440" i="3" a="1"/>
  <c r="A440" i="3" s="1"/>
  <c r="A441" i="3" a="1"/>
  <c r="A441" i="3" s="1"/>
  <c r="A442" i="3" a="1"/>
  <c r="A442" i="3" s="1"/>
  <c r="A443" i="3" a="1"/>
  <c r="A443" i="3" s="1"/>
  <c r="A444" i="3" a="1"/>
  <c r="A444" i="3" s="1"/>
  <c r="A445" i="3" a="1"/>
  <c r="A445" i="3" s="1"/>
  <c r="A446" i="3" a="1"/>
  <c r="A446" i="3" s="1"/>
  <c r="A447" i="3" a="1"/>
  <c r="A447" i="3" s="1"/>
  <c r="A448" i="3" a="1"/>
  <c r="A448" i="3" s="1"/>
  <c r="A449" i="3" a="1"/>
  <c r="A449" i="3" s="1"/>
  <c r="A450" i="3" a="1"/>
  <c r="A450" i="3" s="1"/>
  <c r="A451" i="3" a="1"/>
  <c r="A451" i="3" s="1"/>
  <c r="A452" i="3" a="1"/>
  <c r="A452" i="3" s="1"/>
  <c r="A453" i="3" a="1"/>
  <c r="A453" i="3" s="1"/>
  <c r="A454" i="3" a="1"/>
  <c r="A454" i="3" s="1"/>
  <c r="A455" i="3" a="1"/>
  <c r="A455" i="3" s="1"/>
  <c r="A456" i="3" a="1"/>
  <c r="A456" i="3" s="1"/>
  <c r="A457" i="3" a="1"/>
  <c r="A457" i="3" s="1"/>
  <c r="A458" i="3" a="1"/>
  <c r="A458" i="3" s="1"/>
  <c r="A459" i="3" a="1"/>
  <c r="A459" i="3" s="1"/>
  <c r="A460" i="3" a="1"/>
  <c r="A460" i="3" s="1"/>
  <c r="A461" i="3" a="1"/>
  <c r="A461" i="3" s="1"/>
  <c r="A462" i="3" a="1"/>
  <c r="A462" i="3" s="1"/>
  <c r="A463" i="3" a="1"/>
  <c r="A463" i="3" s="1"/>
  <c r="A464" i="3" a="1"/>
  <c r="A464" i="3" s="1"/>
  <c r="A465" i="3" a="1"/>
  <c r="A465" i="3" s="1"/>
  <c r="A466" i="3" a="1"/>
  <c r="A466" i="3" s="1"/>
  <c r="A467" i="3" a="1"/>
  <c r="A467" i="3" s="1"/>
  <c r="A468" i="3" a="1"/>
  <c r="A468" i="3" s="1"/>
  <c r="A469" i="3" a="1"/>
  <c r="A469" i="3" s="1"/>
  <c r="A470" i="3" a="1"/>
  <c r="A470" i="3" s="1"/>
  <c r="A471" i="3" a="1"/>
  <c r="A471" i="3" s="1"/>
  <c r="A472" i="3" a="1"/>
  <c r="A472" i="3" s="1"/>
  <c r="A473" i="3" a="1"/>
  <c r="A473" i="3" s="1"/>
  <c r="A474" i="3" a="1"/>
  <c r="A474" i="3" s="1"/>
  <c r="A475" i="3" a="1"/>
  <c r="A475" i="3" s="1"/>
  <c r="A476" i="3" a="1"/>
  <c r="A476" i="3" s="1"/>
  <c r="A477" i="3" a="1"/>
  <c r="A477" i="3" s="1"/>
  <c r="A478" i="3" a="1"/>
  <c r="A478" i="3" s="1"/>
  <c r="A479" i="3" a="1"/>
  <c r="A479" i="3" s="1"/>
  <c r="A480" i="3" a="1"/>
  <c r="A480" i="3" s="1"/>
  <c r="A481" i="3" a="1"/>
  <c r="A481" i="3" s="1"/>
  <c r="A482" i="3" a="1"/>
  <c r="A482" i="3" s="1"/>
  <c r="A483" i="3" a="1"/>
  <c r="A483" i="3" s="1"/>
  <c r="A484" i="3" a="1"/>
  <c r="A484" i="3" s="1"/>
  <c r="A485" i="3" a="1"/>
  <c r="A485" i="3" s="1"/>
  <c r="A486" i="3" a="1"/>
  <c r="A486" i="3" s="1"/>
  <c r="A487" i="3" a="1"/>
  <c r="A487" i="3" s="1"/>
  <c r="A488" i="3" a="1"/>
  <c r="A488" i="3" s="1"/>
  <c r="A489" i="3" a="1"/>
  <c r="A489" i="3" s="1"/>
  <c r="A490" i="3" a="1"/>
  <c r="A490" i="3"/>
  <c r="A491" i="3" a="1"/>
  <c r="A491" i="3" s="1"/>
  <c r="A492" i="3" a="1"/>
  <c r="A492" i="3" s="1"/>
  <c r="A493" i="3" a="1"/>
  <c r="A493" i="3" s="1"/>
  <c r="A494" i="3" a="1"/>
  <c r="A494" i="3" s="1"/>
  <c r="A495" i="3" a="1"/>
  <c r="A495" i="3" s="1"/>
  <c r="A496" i="3" a="1"/>
  <c r="A496" i="3" s="1"/>
  <c r="A497" i="3" a="1"/>
  <c r="A497" i="3"/>
  <c r="A498" i="3" a="1"/>
  <c r="A498" i="3" s="1"/>
  <c r="A499" i="3" a="1"/>
  <c r="A499" i="3" s="1"/>
  <c r="A500" i="3" a="1"/>
  <c r="A500" i="3" s="1"/>
  <c r="A501" i="3" a="1"/>
  <c r="A501" i="3" s="1"/>
  <c r="A502" i="3" a="1"/>
  <c r="A502" i="3" s="1"/>
  <c r="A503" i="3" a="1"/>
  <c r="A503" i="3" s="1"/>
  <c r="A504" i="3" a="1"/>
  <c r="A504" i="3" s="1"/>
  <c r="A505" i="3" a="1"/>
  <c r="A505" i="3" s="1"/>
  <c r="A506" i="3" a="1"/>
  <c r="A506" i="3" s="1"/>
  <c r="A507" i="3" a="1"/>
  <c r="A507" i="3" s="1"/>
  <c r="A508" i="3" a="1"/>
  <c r="A508" i="3" s="1"/>
  <c r="A509" i="3" a="1"/>
  <c r="A509" i="3" s="1"/>
  <c r="A510" i="3" a="1"/>
  <c r="A510" i="3" s="1"/>
  <c r="A511" i="3" a="1"/>
  <c r="A511" i="3" s="1"/>
  <c r="A512" i="3" a="1"/>
  <c r="A512" i="3" s="1"/>
  <c r="A513" i="3" a="1"/>
  <c r="A513" i="3" s="1"/>
  <c r="A514" i="3" a="1"/>
  <c r="A514" i="3" s="1"/>
  <c r="A515" i="3" a="1"/>
  <c r="A515" i="3" s="1"/>
  <c r="A516" i="3" a="1"/>
  <c r="A516" i="3" s="1"/>
  <c r="A517" i="3" a="1"/>
  <c r="A517" i="3" s="1"/>
  <c r="A518" i="3" a="1"/>
  <c r="A518" i="3" s="1"/>
  <c r="A519" i="3" a="1"/>
  <c r="A519" i="3" s="1"/>
  <c r="A520" i="3" a="1"/>
  <c r="A520" i="3" s="1"/>
  <c r="A521" i="3" a="1"/>
  <c r="A521" i="3" s="1"/>
  <c r="A522" i="3" a="1"/>
  <c r="A522" i="3" s="1"/>
  <c r="A523" i="3" a="1"/>
  <c r="A523" i="3" s="1"/>
  <c r="A524" i="3" a="1"/>
  <c r="A524" i="3" s="1"/>
  <c r="A525" i="3" a="1"/>
  <c r="A525" i="3" s="1"/>
  <c r="A526" i="3" a="1"/>
  <c r="A526" i="3" s="1"/>
  <c r="A527" i="3" a="1"/>
  <c r="A527" i="3" s="1"/>
  <c r="A528" i="3" a="1"/>
  <c r="A528" i="3" s="1"/>
  <c r="A529" i="3" a="1"/>
  <c r="A529" i="3" s="1"/>
  <c r="A530" i="3" a="1"/>
  <c r="A530" i="3" s="1"/>
  <c r="A531" i="3" a="1"/>
  <c r="A531" i="3" s="1"/>
  <c r="A532" i="3" a="1"/>
  <c r="A532" i="3" s="1"/>
  <c r="A533" i="3" a="1"/>
  <c r="A533" i="3" s="1"/>
  <c r="A534" i="3" a="1"/>
  <c r="A534" i="3" s="1"/>
  <c r="A535" i="3" a="1"/>
  <c r="A535" i="3" s="1"/>
  <c r="A536" i="3" a="1"/>
  <c r="A536" i="3" s="1"/>
  <c r="A537" i="3" a="1"/>
  <c r="A537" i="3" s="1"/>
  <c r="A538" i="3" a="1"/>
  <c r="A538" i="3" s="1"/>
  <c r="A539" i="3" a="1"/>
  <c r="A539" i="3" s="1"/>
  <c r="A540" i="3" a="1"/>
  <c r="A540" i="3" s="1"/>
  <c r="A541" i="3" a="1"/>
  <c r="A541" i="3" s="1"/>
  <c r="A542" i="3" a="1"/>
  <c r="A542" i="3" s="1"/>
  <c r="A543" i="3" a="1"/>
  <c r="A543" i="3" s="1"/>
  <c r="A544" i="3" a="1"/>
  <c r="A544" i="3" s="1"/>
  <c r="A545" i="3" a="1"/>
  <c r="A545" i="3" s="1"/>
  <c r="A546" i="3" a="1"/>
  <c r="A546" i="3" s="1"/>
  <c r="A547" i="3" a="1"/>
  <c r="A547" i="3" s="1"/>
  <c r="A548" i="3" a="1"/>
  <c r="A548" i="3" s="1"/>
  <c r="A549" i="3" a="1"/>
  <c r="A549" i="3" s="1"/>
  <c r="A550" i="3" a="1"/>
  <c r="A550" i="3" s="1"/>
  <c r="A551" i="3" a="1"/>
  <c r="A551" i="3" s="1"/>
  <c r="A552" i="3" a="1"/>
  <c r="A552" i="3" s="1"/>
  <c r="A553" i="3" a="1"/>
  <c r="A553" i="3" s="1"/>
  <c r="A554" i="3" a="1"/>
  <c r="A554" i="3" s="1"/>
  <c r="A555" i="3" a="1"/>
  <c r="A555" i="3" s="1"/>
  <c r="A556" i="3" a="1"/>
  <c r="A556" i="3" s="1"/>
  <c r="A557" i="3" a="1"/>
  <c r="A557" i="3" s="1"/>
  <c r="A558" i="3" a="1"/>
  <c r="A558" i="3" s="1"/>
  <c r="A559" i="3" a="1"/>
  <c r="A559" i="3" s="1"/>
  <c r="A560" i="3" a="1"/>
  <c r="A560" i="3" s="1"/>
  <c r="A561" i="3" a="1"/>
  <c r="A561" i="3" s="1"/>
  <c r="A562" i="3" a="1"/>
  <c r="A562" i="3" s="1"/>
  <c r="A563" i="3" a="1"/>
  <c r="A563" i="3" s="1"/>
  <c r="A564" i="3" a="1"/>
  <c r="A564" i="3" s="1"/>
  <c r="A565" i="3" a="1"/>
  <c r="A565" i="3" s="1"/>
  <c r="A566" i="3" a="1"/>
  <c r="A566" i="3" s="1"/>
  <c r="A567" i="3" a="1"/>
  <c r="A567" i="3" s="1"/>
  <c r="A568" i="3" a="1"/>
  <c r="A568" i="3" s="1"/>
  <c r="A569" i="3" a="1"/>
  <c r="A569" i="3" s="1"/>
  <c r="A570" i="3" a="1"/>
  <c r="A570" i="3" s="1"/>
  <c r="A571" i="3" a="1"/>
  <c r="A571" i="3" s="1"/>
  <c r="A572" i="3" a="1"/>
  <c r="A572" i="3" s="1"/>
  <c r="A573" i="3" a="1"/>
  <c r="A573" i="3" s="1"/>
  <c r="A574" i="3" a="1"/>
  <c r="A574" i="3" s="1"/>
  <c r="A575" i="3" a="1"/>
  <c r="A575" i="3" s="1"/>
  <c r="A576" i="3" a="1"/>
  <c r="A576" i="3" s="1"/>
  <c r="A577" i="3" a="1"/>
  <c r="A577" i="3" s="1"/>
  <c r="A578" i="3" a="1"/>
  <c r="A578" i="3" s="1"/>
  <c r="A579" i="3" a="1"/>
  <c r="A579" i="3" s="1"/>
  <c r="A580" i="3" a="1"/>
  <c r="A580" i="3" s="1"/>
  <c r="A581" i="3" a="1"/>
  <c r="A581" i="3" s="1"/>
  <c r="A582" i="3" a="1"/>
  <c r="A582" i="3" s="1"/>
  <c r="A583" i="3" a="1"/>
  <c r="A583" i="3" s="1"/>
  <c r="A584" i="3" a="1"/>
  <c r="A584" i="3" s="1"/>
  <c r="A585" i="3" a="1"/>
  <c r="A585" i="3" s="1"/>
  <c r="A586" i="3" a="1"/>
  <c r="A586" i="3" s="1"/>
  <c r="A587" i="3" a="1"/>
  <c r="A587" i="3" s="1"/>
  <c r="A588" i="3" a="1"/>
  <c r="A588" i="3" s="1"/>
  <c r="A589" i="3" a="1"/>
  <c r="A589" i="3" s="1"/>
  <c r="A590" i="3" a="1"/>
  <c r="A590" i="3" s="1"/>
  <c r="A591" i="3" a="1"/>
  <c r="A591" i="3" s="1"/>
  <c r="A592" i="3" a="1"/>
  <c r="A592" i="3" s="1"/>
  <c r="A593" i="3" a="1"/>
  <c r="A593" i="3" s="1"/>
  <c r="A594" i="3" a="1"/>
  <c r="A594" i="3" s="1"/>
  <c r="A595" i="3" a="1"/>
  <c r="A595" i="3" s="1"/>
  <c r="A596" i="3" a="1"/>
  <c r="A596" i="3" s="1"/>
  <c r="A597" i="3" a="1"/>
  <c r="A597" i="3" s="1"/>
  <c r="A598" i="3" a="1"/>
  <c r="A598" i="3" s="1"/>
  <c r="A599" i="3" a="1"/>
  <c r="A599" i="3" s="1"/>
  <c r="A600" i="3" a="1"/>
  <c r="A600" i="3" s="1"/>
  <c r="A601" i="3" a="1"/>
  <c r="A601" i="3" s="1"/>
  <c r="A602" i="3" a="1"/>
  <c r="A602" i="3" s="1"/>
  <c r="A603" i="3" a="1"/>
  <c r="A603" i="3" s="1"/>
  <c r="A604" i="3" a="1"/>
  <c r="A604" i="3" s="1"/>
  <c r="A605" i="3" a="1"/>
  <c r="A605" i="3" s="1"/>
  <c r="A606" i="3" a="1"/>
  <c r="A606" i="3" s="1"/>
  <c r="A607" i="3" a="1"/>
  <c r="A607" i="3" s="1"/>
  <c r="A608" i="3" a="1"/>
  <c r="A608" i="3" s="1"/>
  <c r="A609" i="3" a="1"/>
  <c r="A609" i="3" s="1"/>
  <c r="A610" i="3" a="1"/>
  <c r="A610" i="3" s="1"/>
  <c r="A611" i="3" a="1"/>
  <c r="A611" i="3" s="1"/>
  <c r="A612" i="3" a="1"/>
  <c r="A612" i="3" s="1"/>
  <c r="A613" i="3" a="1"/>
  <c r="A613" i="3" s="1"/>
  <c r="A614" i="3" a="1"/>
  <c r="A614" i="3" s="1"/>
  <c r="A615" i="3" a="1"/>
  <c r="A615" i="3" s="1"/>
  <c r="A616" i="3" a="1"/>
  <c r="A616" i="3" s="1"/>
  <c r="A617" i="3" a="1"/>
  <c r="A617" i="3" s="1"/>
  <c r="A618" i="3" a="1"/>
  <c r="A618" i="3"/>
  <c r="A619" i="3" a="1"/>
  <c r="A619" i="3" s="1"/>
  <c r="A620" i="3" a="1"/>
  <c r="A620" i="3" s="1"/>
  <c r="A621" i="3" a="1"/>
  <c r="A621" i="3" s="1"/>
  <c r="A622" i="3" a="1"/>
  <c r="A622" i="3" s="1"/>
  <c r="A623" i="3" a="1"/>
  <c r="A623" i="3" s="1"/>
  <c r="A624" i="3" a="1"/>
  <c r="A624" i="3" s="1"/>
  <c r="A625" i="3" a="1"/>
  <c r="A625" i="3"/>
  <c r="A626" i="3" a="1"/>
  <c r="A626" i="3" s="1"/>
  <c r="A627" i="3" a="1"/>
  <c r="A627" i="3" s="1"/>
  <c r="A628" i="3" a="1"/>
  <c r="A628" i="3" s="1"/>
  <c r="A629" i="3" a="1"/>
  <c r="A629" i="3" s="1"/>
  <c r="A630" i="3" a="1"/>
  <c r="A630" i="3" s="1"/>
  <c r="A631" i="3" a="1"/>
  <c r="A631" i="3" s="1"/>
  <c r="A632" i="3" a="1"/>
  <c r="A632" i="3" s="1"/>
  <c r="A633" i="3" a="1"/>
  <c r="A633" i="3" s="1"/>
  <c r="A634" i="3" a="1"/>
  <c r="A634" i="3" s="1"/>
  <c r="A635" i="3" a="1"/>
  <c r="A635" i="3" s="1"/>
  <c r="A636" i="3" a="1"/>
  <c r="A636" i="3" s="1"/>
  <c r="A637" i="3" a="1"/>
  <c r="A637" i="3" s="1"/>
  <c r="A638" i="3" a="1"/>
  <c r="A638" i="3" s="1"/>
  <c r="A639" i="3" a="1"/>
  <c r="A639" i="3" s="1"/>
  <c r="A640" i="3" a="1"/>
  <c r="A640" i="3" s="1"/>
  <c r="A641" i="3" a="1"/>
  <c r="A641" i="3" s="1"/>
  <c r="A642" i="3" a="1"/>
  <c r="A642" i="3" s="1"/>
  <c r="A643" i="3" a="1"/>
  <c r="A643" i="3" s="1"/>
  <c r="A644" i="3" a="1"/>
  <c r="A644" i="3" s="1"/>
  <c r="A645" i="3" a="1"/>
  <c r="A645" i="3" s="1"/>
  <c r="A646" i="3" a="1"/>
  <c r="A646" i="3" s="1"/>
  <c r="A647" i="3" a="1"/>
  <c r="A647" i="3" s="1"/>
  <c r="A648" i="3" a="1"/>
  <c r="A648" i="3" s="1"/>
  <c r="A649" i="3" a="1"/>
  <c r="A649" i="3" s="1"/>
  <c r="A650" i="3" a="1"/>
  <c r="A650" i="3" s="1"/>
  <c r="A651" i="3" a="1"/>
  <c r="A651" i="3" s="1"/>
  <c r="A652" i="3" a="1"/>
  <c r="A652" i="3" s="1"/>
  <c r="A653" i="3" a="1"/>
  <c r="A653" i="3" s="1"/>
  <c r="A654" i="3" a="1"/>
  <c r="A654" i="3" s="1"/>
  <c r="A655" i="3" a="1"/>
  <c r="A655" i="3" s="1"/>
  <c r="A656" i="3" a="1"/>
  <c r="A656" i="3" s="1"/>
  <c r="A657" i="3" a="1"/>
  <c r="A657" i="3" s="1"/>
  <c r="A658" i="3" a="1"/>
  <c r="A658" i="3" s="1"/>
  <c r="A659" i="3" a="1"/>
  <c r="A659" i="3" s="1"/>
  <c r="A660" i="3" a="1"/>
  <c r="A660" i="3" s="1"/>
  <c r="A661" i="3" a="1"/>
  <c r="A661" i="3" s="1"/>
  <c r="A662" i="3" a="1"/>
  <c r="A662" i="3" s="1"/>
  <c r="A663" i="3" a="1"/>
  <c r="A663" i="3" s="1"/>
  <c r="A664" i="3" a="1"/>
  <c r="A664" i="3" s="1"/>
  <c r="A665" i="3" a="1"/>
  <c r="A665" i="3" s="1"/>
  <c r="A666" i="3" a="1"/>
  <c r="A666" i="3" s="1"/>
  <c r="A667" i="3" a="1"/>
  <c r="A667" i="3" s="1"/>
  <c r="A668" i="3" a="1"/>
  <c r="A668" i="3" s="1"/>
  <c r="A669" i="3" a="1"/>
  <c r="A669" i="3" s="1"/>
  <c r="A670" i="3" a="1"/>
  <c r="A670" i="3" s="1"/>
  <c r="A671" i="3" a="1"/>
  <c r="A671" i="3" s="1"/>
  <c r="A672" i="3" a="1"/>
  <c r="A672" i="3" s="1"/>
  <c r="A673" i="3" a="1"/>
  <c r="A673" i="3" s="1"/>
  <c r="A674" i="3" a="1"/>
  <c r="A674" i="3" s="1"/>
  <c r="A675" i="3" a="1"/>
  <c r="A675" i="3" s="1"/>
  <c r="A676" i="3" a="1"/>
  <c r="A676" i="3" s="1"/>
  <c r="A677" i="3" a="1"/>
  <c r="A677" i="3" s="1"/>
  <c r="A678" i="3" a="1"/>
  <c r="A678" i="3" s="1"/>
  <c r="A679" i="3" a="1"/>
  <c r="A679" i="3" s="1"/>
  <c r="A680" i="3" a="1"/>
  <c r="A680" i="3" s="1"/>
  <c r="A681" i="3" a="1"/>
  <c r="A681" i="3" s="1"/>
  <c r="A682" i="3" a="1"/>
  <c r="A682" i="3" s="1"/>
  <c r="A683" i="3" a="1"/>
  <c r="A683" i="3" s="1"/>
  <c r="A684" i="3" a="1"/>
  <c r="A684" i="3" s="1"/>
  <c r="A685" i="3" a="1"/>
  <c r="A685" i="3" s="1"/>
  <c r="A686" i="3" a="1"/>
  <c r="A686" i="3" s="1"/>
  <c r="A687" i="3" a="1"/>
  <c r="A687" i="3" s="1"/>
  <c r="A688" i="3" a="1"/>
  <c r="A688" i="3" s="1"/>
  <c r="A689" i="3" a="1"/>
  <c r="A689" i="3" s="1"/>
  <c r="A690" i="3" a="1"/>
  <c r="A690" i="3" s="1"/>
  <c r="A691" i="3" a="1"/>
  <c r="A691" i="3" s="1"/>
  <c r="A692" i="3" a="1"/>
  <c r="A692" i="3" s="1"/>
  <c r="A693" i="3" a="1"/>
  <c r="A693" i="3" s="1"/>
  <c r="A694" i="3" a="1"/>
  <c r="A694" i="3" s="1"/>
  <c r="A695" i="3" a="1"/>
  <c r="A695" i="3" s="1"/>
  <c r="A696" i="3" a="1"/>
  <c r="A696" i="3" s="1"/>
  <c r="A697" i="3" a="1"/>
  <c r="A697" i="3" s="1"/>
  <c r="A698" i="3" a="1"/>
  <c r="A698" i="3" s="1"/>
  <c r="A699" i="3" a="1"/>
  <c r="A699" i="3" s="1"/>
  <c r="A700" i="3" a="1"/>
  <c r="A700" i="3" s="1"/>
  <c r="A701" i="3" a="1"/>
  <c r="A701" i="3" s="1"/>
  <c r="A702" i="3" a="1"/>
  <c r="A702" i="3" s="1"/>
  <c r="A703" i="3" a="1"/>
  <c r="A703" i="3" s="1"/>
  <c r="A704" i="3" a="1"/>
  <c r="A704" i="3" s="1"/>
  <c r="A705" i="3" a="1"/>
  <c r="A705" i="3" s="1"/>
  <c r="A706" i="3" a="1"/>
  <c r="A706" i="3" s="1"/>
  <c r="A707" i="3" a="1"/>
  <c r="A707" i="3" s="1"/>
  <c r="A708" i="3" a="1"/>
  <c r="A708" i="3" s="1"/>
  <c r="A709" i="3" a="1"/>
  <c r="A709" i="3" s="1"/>
  <c r="A710" i="3" a="1"/>
  <c r="A710" i="3" s="1"/>
  <c r="A711" i="3" a="1"/>
  <c r="A711" i="3" s="1"/>
  <c r="A712" i="3" a="1"/>
  <c r="A712" i="3" s="1"/>
  <c r="A713" i="3" a="1"/>
  <c r="A713" i="3" s="1"/>
  <c r="A714" i="3" a="1"/>
  <c r="A714" i="3" s="1"/>
  <c r="A715" i="3" a="1"/>
  <c r="A715" i="3" s="1"/>
  <c r="A716" i="3" a="1"/>
  <c r="A716" i="3" s="1"/>
  <c r="A717" i="3" a="1"/>
  <c r="A717" i="3" s="1"/>
  <c r="A718" i="3" a="1"/>
  <c r="A718" i="3" s="1"/>
  <c r="A719" i="3" a="1"/>
  <c r="A719" i="3" s="1"/>
  <c r="A720" i="3" a="1"/>
  <c r="A720" i="3" s="1"/>
  <c r="A721" i="3" a="1"/>
  <c r="A721" i="3" s="1"/>
  <c r="A722" i="3" a="1"/>
  <c r="A722" i="3" s="1"/>
  <c r="A723" i="3" a="1"/>
  <c r="A723" i="3" s="1"/>
  <c r="A724" i="3" a="1"/>
  <c r="A724" i="3" s="1"/>
  <c r="A725" i="3" a="1"/>
  <c r="A725" i="3" s="1"/>
  <c r="A726" i="3" a="1"/>
  <c r="A726" i="3" s="1"/>
  <c r="A727" i="3" a="1"/>
  <c r="A727" i="3" s="1"/>
  <c r="A728" i="3" a="1"/>
  <c r="A728" i="3" s="1"/>
  <c r="A729" i="3" a="1"/>
  <c r="A729" i="3" s="1"/>
  <c r="A730" i="3" a="1"/>
  <c r="A730" i="3" s="1"/>
  <c r="A731" i="3" a="1"/>
  <c r="A731" i="3" s="1"/>
  <c r="A732" i="3" a="1"/>
  <c r="A732" i="3" s="1"/>
  <c r="A733" i="3" a="1"/>
  <c r="A733" i="3" s="1"/>
  <c r="A734" i="3" a="1"/>
  <c r="A734" i="3" s="1"/>
  <c r="A735" i="3" a="1"/>
  <c r="A735" i="3" s="1"/>
  <c r="A736" i="3" a="1"/>
  <c r="A736" i="3" s="1"/>
  <c r="A737" i="3" a="1"/>
  <c r="A737" i="3" s="1"/>
  <c r="A738" i="3" a="1"/>
  <c r="A738" i="3" s="1"/>
  <c r="A739" i="3" a="1"/>
  <c r="A739" i="3" s="1"/>
  <c r="A740" i="3" a="1"/>
  <c r="A740" i="3" s="1"/>
  <c r="A741" i="3" a="1"/>
  <c r="A741" i="3" s="1"/>
  <c r="A742" i="3" a="1"/>
  <c r="A742" i="3" s="1"/>
  <c r="A743" i="3" a="1"/>
  <c r="A743" i="3" s="1"/>
  <c r="A744" i="3" a="1"/>
  <c r="A744" i="3" s="1"/>
  <c r="A745" i="3" a="1"/>
  <c r="A745" i="3" s="1"/>
  <c r="A746" i="3" a="1"/>
  <c r="A746" i="3" s="1"/>
  <c r="A747" i="3" a="1"/>
  <c r="A747" i="3" s="1"/>
  <c r="A748" i="3" a="1"/>
  <c r="A748" i="3" s="1"/>
  <c r="A749" i="3" a="1"/>
  <c r="A749" i="3" s="1"/>
  <c r="A750" i="3" a="1"/>
  <c r="A750" i="3" s="1"/>
  <c r="A751" i="3" a="1"/>
  <c r="A751" i="3" s="1"/>
  <c r="A752" i="3" a="1"/>
  <c r="A752" i="3" s="1"/>
  <c r="A753" i="3" a="1"/>
  <c r="A753" i="3" s="1"/>
  <c r="A754" i="3" a="1"/>
  <c r="A754" i="3" s="1"/>
  <c r="A755" i="3" a="1"/>
  <c r="A755" i="3" s="1"/>
  <c r="A756" i="3" a="1"/>
  <c r="A756" i="3" s="1"/>
  <c r="A757" i="3" a="1"/>
  <c r="A757" i="3" s="1"/>
  <c r="A758" i="3" a="1"/>
  <c r="A758" i="3" s="1"/>
  <c r="A759" i="3" a="1"/>
  <c r="A759" i="3" s="1"/>
  <c r="A760" i="3" a="1"/>
  <c r="A760" i="3" s="1"/>
  <c r="A761" i="3" a="1"/>
  <c r="A761" i="3" s="1"/>
  <c r="A762" i="3" a="1"/>
  <c r="A762" i="3" s="1"/>
  <c r="A763" i="3" a="1"/>
  <c r="A763" i="3" s="1"/>
  <c r="A764" i="3" a="1"/>
  <c r="A764" i="3" s="1"/>
  <c r="A765" i="3" a="1"/>
  <c r="A765" i="3" s="1"/>
  <c r="A766" i="3" a="1"/>
  <c r="A766" i="3" s="1"/>
  <c r="A767" i="3" a="1"/>
  <c r="A767" i="3" s="1"/>
  <c r="A768" i="3" a="1"/>
  <c r="A768" i="3" s="1"/>
  <c r="A769" i="3" a="1"/>
  <c r="A769" i="3" s="1"/>
  <c r="A770" i="3" a="1"/>
  <c r="A770" i="3" s="1"/>
  <c r="A771" i="3" a="1"/>
  <c r="A771" i="3" s="1"/>
  <c r="A772" i="3" a="1"/>
  <c r="A772" i="3" s="1"/>
  <c r="A773" i="3" a="1"/>
  <c r="A773" i="3" s="1"/>
  <c r="A774" i="3" a="1"/>
  <c r="A774" i="3" s="1"/>
  <c r="A775" i="3" a="1"/>
  <c r="A775" i="3" s="1"/>
  <c r="A776" i="3" a="1"/>
  <c r="A776" i="3" s="1"/>
  <c r="A777" i="3" a="1"/>
  <c r="A777" i="3" s="1"/>
  <c r="A778" i="3" a="1"/>
  <c r="A778" i="3" s="1"/>
  <c r="A779" i="3" a="1"/>
  <c r="A779" i="3" s="1"/>
  <c r="A780" i="3" a="1"/>
  <c r="A780" i="3" s="1"/>
  <c r="A781" i="3" a="1"/>
  <c r="A781" i="3" s="1"/>
  <c r="A782" i="3" a="1"/>
  <c r="A782" i="3" s="1"/>
  <c r="A783" i="3" a="1"/>
  <c r="A783" i="3" s="1"/>
  <c r="A784" i="3" a="1"/>
  <c r="A784" i="3" s="1"/>
  <c r="A785" i="3" a="1"/>
  <c r="A785" i="3" s="1"/>
  <c r="A786" i="3" a="1"/>
  <c r="A786" i="3" s="1"/>
  <c r="A787" i="3" a="1"/>
  <c r="A787" i="3" s="1"/>
  <c r="A788" i="3" a="1"/>
  <c r="A788" i="3" s="1"/>
  <c r="A789" i="3" a="1"/>
  <c r="A789" i="3" s="1"/>
  <c r="A790" i="3" a="1"/>
  <c r="A790" i="3" s="1"/>
  <c r="A791" i="3" a="1"/>
  <c r="A791" i="3" s="1"/>
  <c r="A792" i="3" a="1"/>
  <c r="A792" i="3" s="1"/>
  <c r="A793" i="3" a="1"/>
  <c r="A793" i="3" s="1"/>
  <c r="A794" i="3" a="1"/>
  <c r="A794" i="3" s="1"/>
  <c r="A795" i="3" a="1"/>
  <c r="A795" i="3" s="1"/>
  <c r="A796" i="3" a="1"/>
  <c r="A796" i="3" s="1"/>
  <c r="A797" i="3" a="1"/>
  <c r="A797" i="3" s="1"/>
  <c r="A798" i="3" a="1"/>
  <c r="A798" i="3" s="1"/>
  <c r="A799" i="3" a="1"/>
  <c r="A799" i="3" s="1"/>
  <c r="A800" i="3" a="1"/>
  <c r="A800" i="3" s="1"/>
  <c r="A801" i="3" a="1"/>
  <c r="A801" i="3" s="1"/>
  <c r="A802" i="3" a="1"/>
  <c r="A802" i="3" s="1"/>
  <c r="A803" i="3" a="1"/>
  <c r="A803" i="3" s="1"/>
  <c r="A804" i="3" a="1"/>
  <c r="A804" i="3" s="1"/>
  <c r="A805" i="3" a="1"/>
  <c r="A805" i="3" s="1"/>
  <c r="A806" i="3" a="1"/>
  <c r="A806" i="3" s="1"/>
  <c r="A807" i="3" a="1"/>
  <c r="A807" i="3" s="1"/>
  <c r="A808" i="3" a="1"/>
  <c r="A808" i="3" s="1"/>
  <c r="A809" i="3" a="1"/>
  <c r="A809" i="3" s="1"/>
  <c r="A810" i="3" a="1"/>
  <c r="A810" i="3" s="1"/>
  <c r="A811" i="3" a="1"/>
  <c r="A811" i="3" s="1"/>
  <c r="A812" i="3" a="1"/>
  <c r="A812" i="3" s="1"/>
  <c r="A813" i="3" a="1"/>
  <c r="A813" i="3" s="1"/>
  <c r="A814" i="3" a="1"/>
  <c r="A814" i="3" s="1"/>
  <c r="A815" i="3" a="1"/>
  <c r="A815" i="3" s="1"/>
  <c r="A816" i="3" a="1"/>
  <c r="A816" i="3" s="1"/>
  <c r="A817" i="3" a="1"/>
  <c r="A817" i="3" s="1"/>
  <c r="A818" i="3" a="1"/>
  <c r="A818" i="3" s="1"/>
  <c r="A819" i="3" a="1"/>
  <c r="A819" i="3" s="1"/>
  <c r="A820" i="3" a="1"/>
  <c r="A820" i="3" s="1"/>
  <c r="A821" i="3" a="1"/>
  <c r="A821" i="3" s="1"/>
  <c r="A822" i="3" a="1"/>
  <c r="A822" i="3" s="1"/>
  <c r="A823" i="3" a="1"/>
  <c r="A823" i="3" s="1"/>
  <c r="A824" i="3" a="1"/>
  <c r="A824" i="3" s="1"/>
  <c r="A825" i="3" a="1"/>
  <c r="A825" i="3" s="1"/>
  <c r="A826" i="3" a="1"/>
  <c r="A826" i="3" s="1"/>
  <c r="A827" i="3" a="1"/>
  <c r="A827" i="3" s="1"/>
  <c r="A828" i="3" a="1"/>
  <c r="A828" i="3" s="1"/>
  <c r="A829" i="3" a="1"/>
  <c r="A829" i="3" s="1"/>
  <c r="A830" i="3" a="1"/>
  <c r="A830" i="3" s="1"/>
  <c r="A831" i="3" a="1"/>
  <c r="A831" i="3" s="1"/>
  <c r="A832" i="3" a="1"/>
  <c r="A832" i="3" s="1"/>
  <c r="A833" i="3" a="1"/>
  <c r="A833" i="3" s="1"/>
  <c r="A834" i="3" a="1"/>
  <c r="A834" i="3" s="1"/>
  <c r="A835" i="3" a="1"/>
  <c r="A835" i="3" s="1"/>
  <c r="A836" i="3" a="1"/>
  <c r="A836" i="3" s="1"/>
  <c r="A837" i="3" a="1"/>
  <c r="A837" i="3" s="1"/>
  <c r="A838" i="3" a="1"/>
  <c r="A838" i="3" s="1"/>
  <c r="A839" i="3" a="1"/>
  <c r="A839" i="3" s="1"/>
  <c r="A840" i="3" a="1"/>
  <c r="A840" i="3" s="1"/>
  <c r="A841" i="3" a="1"/>
  <c r="A841" i="3" s="1"/>
  <c r="A842" i="3" a="1"/>
  <c r="A842" i="3" s="1"/>
  <c r="A843" i="3" a="1"/>
  <c r="A843" i="3" s="1"/>
  <c r="A844" i="3" a="1"/>
  <c r="A844" i="3" s="1"/>
  <c r="A845" i="3" a="1"/>
  <c r="A845" i="3" s="1"/>
  <c r="A846" i="3" a="1"/>
  <c r="A846" i="3" s="1"/>
  <c r="A847" i="3" a="1"/>
  <c r="A847" i="3" s="1"/>
  <c r="A848" i="3" a="1"/>
  <c r="A848" i="3" s="1"/>
  <c r="A849" i="3" a="1"/>
  <c r="A849" i="3" s="1"/>
  <c r="A850" i="3" a="1"/>
  <c r="A850" i="3" s="1"/>
  <c r="A851" i="3" a="1"/>
  <c r="A851" i="3" s="1"/>
  <c r="A852" i="3" a="1"/>
  <c r="A852" i="3"/>
  <c r="A853" i="3" a="1"/>
  <c r="A853" i="3" s="1"/>
  <c r="A854" i="3" a="1"/>
  <c r="A854" i="3" s="1"/>
  <c r="A855" i="3" a="1"/>
  <c r="A855" i="3" s="1"/>
  <c r="A856" i="3" a="1"/>
  <c r="A856" i="3" s="1"/>
  <c r="A857" i="3" a="1"/>
  <c r="A857" i="3" s="1"/>
  <c r="A858" i="3" a="1"/>
  <c r="A858" i="3" s="1"/>
  <c r="A859" i="3" a="1"/>
  <c r="A859" i="3" s="1"/>
  <c r="A860" i="3" a="1"/>
  <c r="A860" i="3" s="1"/>
  <c r="A861" i="3" a="1"/>
  <c r="A861" i="3" s="1"/>
  <c r="A862" i="3" a="1"/>
  <c r="A862" i="3" s="1"/>
  <c r="A863" i="3" a="1"/>
  <c r="A863" i="3" s="1"/>
  <c r="A864" i="3" a="1"/>
  <c r="A864" i="3" s="1"/>
  <c r="A865" i="3" a="1"/>
  <c r="A865" i="3" s="1"/>
  <c r="A866" i="3" a="1"/>
  <c r="A866" i="3" s="1"/>
  <c r="A867" i="3" a="1"/>
  <c r="A867" i="3" s="1"/>
  <c r="A868" i="3" a="1"/>
  <c r="A868" i="3" s="1"/>
  <c r="A869" i="3" a="1"/>
  <c r="A869" i="3" s="1"/>
  <c r="A870" i="3" a="1"/>
  <c r="A870" i="3" s="1"/>
  <c r="A871" i="3" a="1"/>
  <c r="A871" i="3" s="1"/>
  <c r="A872" i="3" a="1"/>
  <c r="A872" i="3" s="1"/>
  <c r="A873" i="3" a="1"/>
  <c r="A873" i="3" s="1"/>
  <c r="A874" i="3" a="1"/>
  <c r="A874" i="3" s="1"/>
  <c r="A875" i="3" a="1"/>
  <c r="A875" i="3" s="1"/>
  <c r="A876" i="3" a="1"/>
  <c r="A876" i="3" s="1"/>
  <c r="A877" i="3" a="1"/>
  <c r="A877" i="3" s="1"/>
  <c r="A878" i="3" a="1"/>
  <c r="A878" i="3" s="1"/>
  <c r="A879" i="3" a="1"/>
  <c r="A879" i="3" s="1"/>
  <c r="A880" i="3" a="1"/>
  <c r="A880" i="3" s="1"/>
  <c r="A881" i="3" a="1"/>
  <c r="A881" i="3" s="1"/>
  <c r="A882" i="3" a="1"/>
  <c r="A882" i="3" s="1"/>
  <c r="A883" i="3" a="1"/>
  <c r="A883" i="3" s="1"/>
  <c r="A884" i="3" a="1"/>
  <c r="A884" i="3" s="1"/>
  <c r="A885" i="3" a="1"/>
  <c r="A885" i="3" s="1"/>
  <c r="A886" i="3" a="1"/>
  <c r="A886" i="3" s="1"/>
  <c r="A887" i="3" a="1"/>
  <c r="A887" i="3" s="1"/>
  <c r="A888" i="3" a="1"/>
  <c r="A888" i="3" s="1"/>
  <c r="A889" i="3" a="1"/>
  <c r="A889" i="3" s="1"/>
  <c r="A890" i="3" a="1"/>
  <c r="A890" i="3" s="1"/>
  <c r="A891" i="3" a="1"/>
  <c r="A891" i="3" s="1"/>
  <c r="A892" i="3" a="1"/>
  <c r="A892" i="3" s="1"/>
  <c r="A893" i="3" a="1"/>
  <c r="A893" i="3" s="1"/>
  <c r="A894" i="3" a="1"/>
  <c r="A894" i="3" s="1"/>
  <c r="A895" i="3" a="1"/>
  <c r="A895" i="3" s="1"/>
  <c r="A896" i="3" a="1"/>
  <c r="A896" i="3" s="1"/>
  <c r="A897" i="3" a="1"/>
  <c r="A897" i="3" s="1"/>
  <c r="A898" i="3" a="1"/>
  <c r="A898" i="3" s="1"/>
  <c r="A899" i="3" a="1"/>
  <c r="A899" i="3" s="1"/>
  <c r="A900" i="3" a="1"/>
  <c r="A900" i="3" s="1"/>
  <c r="A901" i="3" a="1"/>
  <c r="A901" i="3" s="1"/>
  <c r="A902" i="3" a="1"/>
  <c r="A902" i="3" s="1"/>
  <c r="A903" i="3" a="1"/>
  <c r="A903" i="3" s="1"/>
  <c r="A904" i="3" a="1"/>
  <c r="A904" i="3" s="1"/>
  <c r="A905" i="3" a="1"/>
  <c r="A905" i="3"/>
  <c r="A906" i="3" a="1"/>
  <c r="A906" i="3" s="1"/>
  <c r="A907" i="3" a="1"/>
  <c r="A907" i="3" s="1"/>
  <c r="A908" i="3" a="1"/>
  <c r="A908" i="3" s="1"/>
  <c r="A909" i="3" a="1"/>
  <c r="A909" i="3" s="1"/>
  <c r="A910" i="3" a="1"/>
  <c r="A910" i="3" s="1"/>
  <c r="A911" i="3" a="1"/>
  <c r="A911" i="3" s="1"/>
  <c r="A912" i="3" a="1"/>
  <c r="A912" i="3" s="1"/>
  <c r="A913" i="3" a="1"/>
  <c r="A913" i="3" s="1"/>
  <c r="A914" i="3" a="1"/>
  <c r="A914" i="3" s="1"/>
  <c r="A915" i="3" a="1"/>
  <c r="A915" i="3" s="1"/>
  <c r="A916" i="3" a="1"/>
  <c r="A916" i="3" s="1"/>
  <c r="A917" i="3" a="1"/>
  <c r="A917" i="3"/>
  <c r="A918" i="3" a="1"/>
  <c r="A918" i="3" s="1"/>
  <c r="A919" i="3" a="1"/>
  <c r="A919" i="3" s="1"/>
  <c r="A920" i="3" a="1"/>
  <c r="A920" i="3" s="1"/>
  <c r="A921" i="3" a="1"/>
  <c r="A921" i="3" s="1"/>
  <c r="A922" i="3" a="1"/>
  <c r="A922" i="3" s="1"/>
  <c r="A923" i="3" a="1"/>
  <c r="A923" i="3" s="1"/>
  <c r="A924" i="3" a="1"/>
  <c r="A924" i="3" s="1"/>
  <c r="A925" i="3" a="1"/>
  <c r="A925" i="3" s="1"/>
  <c r="A926" i="3" a="1"/>
  <c r="A926" i="3" s="1"/>
  <c r="A927" i="3" a="1"/>
  <c r="A927" i="3" s="1"/>
  <c r="A928" i="3" a="1"/>
  <c r="A928" i="3" s="1"/>
  <c r="A929" i="3" a="1"/>
  <c r="A929" i="3" s="1"/>
  <c r="A930" i="3" a="1"/>
  <c r="A930" i="3" s="1"/>
  <c r="A931" i="3" a="1"/>
  <c r="A931" i="3" s="1"/>
  <c r="A932" i="3" a="1"/>
  <c r="A932" i="3" s="1"/>
  <c r="A933" i="3" a="1"/>
  <c r="A933" i="3" s="1"/>
  <c r="A934" i="3" a="1"/>
  <c r="A934" i="3" s="1"/>
  <c r="A935" i="3" a="1"/>
  <c r="A935" i="3" s="1"/>
  <c r="A936" i="3" a="1"/>
  <c r="A936" i="3" s="1"/>
  <c r="A937" i="3" a="1"/>
  <c r="A937" i="3" s="1"/>
  <c r="A938" i="3" a="1"/>
  <c r="A938" i="3" s="1"/>
  <c r="A939" i="3" a="1"/>
  <c r="A939" i="3" s="1"/>
  <c r="A940" i="3" a="1"/>
  <c r="A940" i="3" s="1"/>
  <c r="A941" i="3" a="1"/>
  <c r="A941" i="3" s="1"/>
  <c r="A942" i="3" a="1"/>
  <c r="A942" i="3" s="1"/>
  <c r="A943" i="3" a="1"/>
  <c r="A943" i="3" s="1"/>
  <c r="A944" i="3" a="1"/>
  <c r="A944" i="3" s="1"/>
  <c r="A945" i="3" a="1"/>
  <c r="A945" i="3" s="1"/>
  <c r="A946" i="3" a="1"/>
  <c r="A946" i="3" s="1"/>
  <c r="A947" i="3" a="1"/>
  <c r="A947" i="3" s="1"/>
  <c r="A948" i="3" a="1"/>
  <c r="A948" i="3" s="1"/>
  <c r="A949" i="3" a="1"/>
  <c r="A949" i="3" s="1"/>
  <c r="A950" i="3" a="1"/>
  <c r="A950" i="3" s="1"/>
  <c r="A951" i="3" a="1"/>
  <c r="A951" i="3" s="1"/>
  <c r="A952" i="3" a="1"/>
  <c r="A952" i="3" s="1"/>
  <c r="A953" i="3" a="1"/>
  <c r="A953" i="3" s="1"/>
  <c r="A954" i="3" a="1"/>
  <c r="A954" i="3" s="1"/>
  <c r="A955" i="3" a="1"/>
  <c r="A955" i="3" s="1"/>
  <c r="A956" i="3" a="1"/>
  <c r="A956" i="3" s="1"/>
  <c r="A957" i="3" a="1"/>
  <c r="A957" i="3" s="1"/>
  <c r="A958" i="3" a="1"/>
  <c r="A958" i="3" s="1"/>
  <c r="A959" i="3" a="1"/>
  <c r="A959" i="3" s="1"/>
  <c r="A960" i="3" a="1"/>
  <c r="A960" i="3" s="1"/>
  <c r="A961" i="3" a="1"/>
  <c r="A961" i="3" s="1"/>
  <c r="A962" i="3" a="1"/>
  <c r="A962" i="3" s="1"/>
  <c r="A963" i="3" a="1"/>
  <c r="A963" i="3" s="1"/>
  <c r="A964" i="3" a="1"/>
  <c r="A964" i="3" s="1"/>
  <c r="A965" i="3" a="1"/>
  <c r="A965" i="3" s="1"/>
  <c r="A966" i="3" a="1"/>
  <c r="A966" i="3" s="1"/>
  <c r="A967" i="3" a="1"/>
  <c r="A967" i="3" s="1"/>
  <c r="A968" i="3" a="1"/>
  <c r="A968" i="3" s="1"/>
  <c r="A969" i="3" a="1"/>
  <c r="A969" i="3" s="1"/>
  <c r="A970" i="3" a="1"/>
  <c r="A970" i="3" s="1"/>
  <c r="A971" i="3" a="1"/>
  <c r="A971" i="3" s="1"/>
  <c r="A972" i="3" a="1"/>
  <c r="A972" i="3" s="1"/>
  <c r="A973" i="3" a="1"/>
  <c r="A973" i="3" s="1"/>
  <c r="A974" i="3" a="1"/>
  <c r="A974" i="3" s="1"/>
  <c r="A975" i="3" a="1"/>
  <c r="A975" i="3" s="1"/>
  <c r="A976" i="3" a="1"/>
  <c r="A976" i="3" s="1"/>
  <c r="A977" i="3" a="1"/>
  <c r="A977" i="3" s="1"/>
  <c r="A978" i="3" a="1"/>
  <c r="A978" i="3" s="1"/>
  <c r="A979" i="3" a="1"/>
  <c r="A979" i="3" s="1"/>
  <c r="A980" i="3" a="1"/>
  <c r="A980" i="3" s="1"/>
  <c r="A981" i="3" a="1"/>
  <c r="A981" i="3" s="1"/>
  <c r="A982" i="3" a="1"/>
  <c r="A982" i="3" s="1"/>
  <c r="A983" i="3" a="1"/>
  <c r="A983" i="3" s="1"/>
  <c r="A984" i="3" a="1"/>
  <c r="A984" i="3" s="1"/>
  <c r="A985" i="3" a="1"/>
  <c r="A985" i="3" s="1"/>
  <c r="A986" i="3" a="1"/>
  <c r="A986" i="3" s="1"/>
  <c r="A987" i="3" a="1"/>
  <c r="A987" i="3" s="1"/>
  <c r="A988" i="3" a="1"/>
  <c r="A988" i="3" s="1"/>
  <c r="A989" i="3" a="1"/>
  <c r="A989" i="3" s="1"/>
  <c r="A990" i="3" a="1"/>
  <c r="A990" i="3" s="1"/>
  <c r="A991" i="3" a="1"/>
  <c r="A991" i="3" s="1"/>
  <c r="A992" i="3" a="1"/>
  <c r="A992" i="3" s="1"/>
  <c r="A993" i="3" a="1"/>
  <c r="A993" i="3" s="1"/>
  <c r="A994" i="3" a="1"/>
  <c r="A994" i="3" s="1"/>
  <c r="A995" i="3" a="1"/>
  <c r="A995" i="3" s="1"/>
  <c r="A996" i="3" a="1"/>
  <c r="A996" i="3" s="1"/>
  <c r="A997" i="3" a="1"/>
  <c r="A997" i="3" s="1"/>
  <c r="A998" i="3" a="1"/>
  <c r="A998" i="3" s="1"/>
  <c r="A999" i="3" a="1"/>
  <c r="A999" i="3" s="1"/>
  <c r="A1000" i="3" a="1"/>
  <c r="A1000" i="3" s="1"/>
  <c r="A1001" i="3" a="1"/>
  <c r="A1001" i="3" s="1"/>
  <c r="A1002" i="3" a="1"/>
  <c r="A1002" i="3" s="1"/>
  <c r="A1003" i="3" a="1"/>
  <c r="A1003" i="3" s="1"/>
  <c r="A1004" i="3" a="1"/>
  <c r="A1004" i="3" s="1"/>
  <c r="A1005" i="3" a="1"/>
  <c r="A1005" i="3" s="1"/>
  <c r="A1006" i="3" a="1"/>
  <c r="A1006" i="3" s="1"/>
  <c r="A1007" i="3" a="1"/>
  <c r="A1007" i="3" s="1"/>
  <c r="A1008" i="3" a="1"/>
  <c r="A1008" i="3" s="1"/>
  <c r="A1009" i="3" a="1"/>
  <c r="A1009" i="3" s="1"/>
  <c r="A1010" i="3" a="1"/>
  <c r="A1010" i="3" s="1"/>
  <c r="A1011" i="3" a="1"/>
  <c r="A1011" i="3" s="1"/>
  <c r="A1012" i="3" a="1"/>
  <c r="A1012" i="3" s="1"/>
  <c r="A1013" i="3" a="1"/>
  <c r="A1013" i="3" s="1"/>
  <c r="A1014" i="3" a="1"/>
  <c r="A1014" i="3" s="1"/>
  <c r="A1015" i="3" a="1"/>
  <c r="A1015" i="3" s="1"/>
  <c r="A1016" i="3" a="1"/>
  <c r="A1016" i="3" s="1"/>
  <c r="A1017" i="3" a="1"/>
  <c r="A1017" i="3" s="1"/>
  <c r="A1018" i="3" a="1"/>
  <c r="A1018" i="3" s="1"/>
  <c r="A1019" i="3" a="1"/>
  <c r="A1019" i="3" s="1"/>
  <c r="A1020" i="3" a="1"/>
  <c r="A1020" i="3" s="1"/>
  <c r="A1021" i="3" a="1"/>
  <c r="A1021" i="3" s="1"/>
  <c r="A1022" i="3" a="1"/>
  <c r="A1022" i="3" s="1"/>
  <c r="A1023" i="3" a="1"/>
  <c r="A1023" i="3" s="1"/>
  <c r="A1024" i="3" a="1"/>
  <c r="A1024" i="3" s="1"/>
  <c r="A1025" i="3" a="1"/>
  <c r="A1025" i="3" s="1"/>
  <c r="A1026" i="3" a="1"/>
  <c r="A1026" i="3" s="1"/>
  <c r="A1027" i="3" a="1"/>
  <c r="A1027" i="3" s="1"/>
  <c r="A1028" i="3" a="1"/>
  <c r="A1028" i="3" s="1"/>
  <c r="A1029" i="3" a="1"/>
  <c r="A1029" i="3" s="1"/>
  <c r="A1030" i="3" a="1"/>
  <c r="A1030" i="3" s="1"/>
  <c r="A1031" i="3" a="1"/>
  <c r="A1031" i="3" s="1"/>
  <c r="A1032" i="3" a="1"/>
  <c r="A1032" i="3" s="1"/>
  <c r="A1033" i="3" a="1"/>
  <c r="A1033" i="3" s="1"/>
  <c r="A1034" i="3" a="1"/>
  <c r="A1034" i="3" s="1"/>
  <c r="A1035" i="3" a="1"/>
  <c r="A1035" i="3" s="1"/>
  <c r="A1036" i="3" a="1"/>
  <c r="A1036" i="3" s="1"/>
  <c r="A1037" i="3" a="1"/>
  <c r="A1037" i="3" s="1"/>
  <c r="A1038" i="3" a="1"/>
  <c r="A1038" i="3" s="1"/>
  <c r="A1039" i="3" a="1"/>
  <c r="A1039" i="3" s="1"/>
  <c r="A1040" i="3" a="1"/>
  <c r="A1040" i="3" s="1"/>
  <c r="A1041" i="3" a="1"/>
  <c r="A1041" i="3" s="1"/>
  <c r="A1042" i="3" a="1"/>
  <c r="A1042" i="3" s="1"/>
  <c r="A1043" i="3" a="1"/>
  <c r="A1043" i="3" s="1"/>
  <c r="A1044" i="3" a="1"/>
  <c r="A1044" i="3" s="1"/>
  <c r="A1045" i="3" a="1"/>
  <c r="A1045" i="3" s="1"/>
  <c r="A1046" i="3" a="1"/>
  <c r="A1046" i="3" s="1"/>
  <c r="A1047" i="3" a="1"/>
  <c r="A1047" i="3" s="1"/>
  <c r="A1048" i="3" a="1"/>
  <c r="A1048" i="3" s="1"/>
  <c r="A1049" i="3" a="1"/>
  <c r="A1049" i="3" s="1"/>
  <c r="A1050" i="3" a="1"/>
  <c r="A1050" i="3" s="1"/>
  <c r="A1051" i="3" a="1"/>
  <c r="A1051" i="3" s="1"/>
  <c r="A1052" i="3" a="1"/>
  <c r="A1052" i="3" s="1"/>
  <c r="A1053" i="3" a="1"/>
  <c r="A1053" i="3" s="1"/>
  <c r="A1054" i="3" a="1"/>
  <c r="A1054" i="3" s="1"/>
  <c r="A1055" i="3" a="1"/>
  <c r="A1055" i="3" s="1"/>
  <c r="A1056" i="3" a="1"/>
  <c r="A1056" i="3" s="1"/>
  <c r="A1057" i="3" a="1"/>
  <c r="A1057" i="3" s="1"/>
  <c r="A1058" i="3" a="1"/>
  <c r="A1058" i="3" s="1"/>
  <c r="A1059" i="3" a="1"/>
  <c r="A1059" i="3" s="1"/>
  <c r="A1060" i="3" a="1"/>
  <c r="A1060" i="3" s="1"/>
  <c r="A1061" i="3" a="1"/>
  <c r="A1061" i="3" s="1"/>
  <c r="A1062" i="3" a="1"/>
  <c r="A1062" i="3" s="1"/>
  <c r="A1063" i="3" a="1"/>
  <c r="A1063" i="3" s="1"/>
  <c r="A1064" i="3" a="1"/>
  <c r="A1064" i="3" s="1"/>
  <c r="A1065" i="3" a="1"/>
  <c r="A1065" i="3" s="1"/>
  <c r="A1066" i="3" a="1"/>
  <c r="A1066" i="3" s="1"/>
  <c r="A1067" i="3" a="1"/>
  <c r="A1067" i="3" s="1"/>
  <c r="A1068" i="3" a="1"/>
  <c r="A1068" i="3" s="1"/>
  <c r="A1069" i="3" a="1"/>
  <c r="A1069" i="3" s="1"/>
  <c r="A1070" i="3" a="1"/>
  <c r="A1070" i="3" s="1"/>
  <c r="A1071" i="3" a="1"/>
  <c r="A1071" i="3" s="1"/>
  <c r="A1072" i="3" a="1"/>
  <c r="A1072" i="3" s="1"/>
  <c r="A1073" i="3" a="1"/>
  <c r="A1073" i="3" s="1"/>
  <c r="A1074" i="3" a="1"/>
  <c r="A1074" i="3" s="1"/>
  <c r="A1075" i="3" a="1"/>
  <c r="A1075" i="3" s="1"/>
  <c r="A1076" i="3" a="1"/>
  <c r="A1076" i="3" s="1"/>
  <c r="A1077" i="3" a="1"/>
  <c r="A1077" i="3" s="1"/>
  <c r="A1078" i="3" a="1"/>
  <c r="A1078" i="3" s="1"/>
  <c r="A1079" i="3" a="1"/>
  <c r="A1079" i="3" s="1"/>
  <c r="A1080" i="3" a="1"/>
  <c r="A1080" i="3" s="1"/>
  <c r="A1081" i="3" a="1"/>
  <c r="A1081" i="3" s="1"/>
  <c r="A1082" i="3" a="1"/>
  <c r="A1082" i="3" s="1"/>
  <c r="A1083" i="3" a="1"/>
  <c r="A1083" i="3" s="1"/>
  <c r="A1084" i="3" a="1"/>
  <c r="A1084" i="3" s="1"/>
  <c r="A1085" i="3" a="1"/>
  <c r="A1085" i="3" s="1"/>
  <c r="A1086" i="3" a="1"/>
  <c r="A1086" i="3" s="1"/>
  <c r="A1087" i="3" a="1"/>
  <c r="A1087" i="3" s="1"/>
  <c r="A1088" i="3" a="1"/>
  <c r="A1088" i="3" s="1"/>
  <c r="A1089" i="3" a="1"/>
  <c r="A1089" i="3" s="1"/>
  <c r="A1090" i="3" a="1"/>
  <c r="A1090" i="3" s="1"/>
  <c r="A1091" i="3" a="1"/>
  <c r="A1091" i="3" s="1"/>
  <c r="A1092" i="3" a="1"/>
  <c r="A1092" i="3" s="1"/>
  <c r="A1093" i="3" a="1"/>
  <c r="A1093" i="3" s="1"/>
  <c r="A1094" i="3" a="1"/>
  <c r="A1094" i="3" s="1"/>
  <c r="A1095" i="3" a="1"/>
  <c r="A1095" i="3" s="1"/>
  <c r="A1096" i="3" a="1"/>
  <c r="A1096" i="3" s="1"/>
  <c r="A1097" i="3" a="1"/>
  <c r="A1097" i="3" s="1"/>
  <c r="A1098" i="3" a="1"/>
  <c r="A1098" i="3" s="1"/>
  <c r="A1099" i="3" a="1"/>
  <c r="A1099" i="3" s="1"/>
  <c r="A1100" i="3" a="1"/>
  <c r="A1100" i="3" s="1"/>
  <c r="A1101" i="3" a="1"/>
  <c r="A1101" i="3" s="1"/>
  <c r="A1102" i="3" a="1"/>
  <c r="A1102" i="3" s="1"/>
  <c r="A1103" i="3" a="1"/>
  <c r="A1103" i="3" s="1"/>
  <c r="A1104" i="3" a="1"/>
  <c r="A1104" i="3" s="1"/>
  <c r="A1105" i="3" a="1"/>
  <c r="A1105" i="3" s="1"/>
  <c r="A1106" i="3" a="1"/>
  <c r="A1106" i="3" s="1"/>
  <c r="A1107" i="3" a="1"/>
  <c r="A1107" i="3" s="1"/>
  <c r="A1108" i="3" a="1"/>
  <c r="A1108" i="3" s="1"/>
  <c r="A1109" i="3" a="1"/>
  <c r="A1109" i="3" s="1"/>
  <c r="A1110" i="3" a="1"/>
  <c r="A1110" i="3" s="1"/>
  <c r="A1111" i="3" a="1"/>
  <c r="A1111" i="3" s="1"/>
  <c r="A1112" i="3" a="1"/>
  <c r="A1112" i="3" s="1"/>
  <c r="A1113" i="3" a="1"/>
  <c r="A1113" i="3" s="1"/>
  <c r="A1114" i="3" a="1"/>
  <c r="A1114" i="3" s="1"/>
  <c r="A1115" i="3" a="1"/>
  <c r="A1115" i="3" s="1"/>
  <c r="A1116" i="3" a="1"/>
  <c r="A1116" i="3" s="1"/>
  <c r="A1117" i="3" a="1"/>
  <c r="A1117" i="3" s="1"/>
  <c r="A1118" i="3" a="1"/>
  <c r="A1118" i="3" s="1"/>
  <c r="A1119" i="3" a="1"/>
  <c r="A1119" i="3" s="1"/>
  <c r="A1120" i="3" a="1"/>
  <c r="A1120" i="3" s="1"/>
  <c r="A1121" i="3" a="1"/>
  <c r="A1121" i="3" s="1"/>
  <c r="A1122" i="3" a="1"/>
  <c r="A1122" i="3" s="1"/>
  <c r="A1123" i="3" a="1"/>
  <c r="A1123" i="3" s="1"/>
  <c r="A1124" i="3" a="1"/>
  <c r="A1124" i="3" s="1"/>
  <c r="A1125" i="3" a="1"/>
  <c r="A1125" i="3" s="1"/>
  <c r="A1126" i="3" a="1"/>
  <c r="A1126" i="3" s="1"/>
  <c r="A1127" i="3" a="1"/>
  <c r="A1127" i="3" s="1"/>
  <c r="A1128" i="3" a="1"/>
  <c r="A1128" i="3" s="1"/>
  <c r="A1129" i="3" a="1"/>
  <c r="A1129" i="3" s="1"/>
  <c r="A1130" i="3" a="1"/>
  <c r="A1130" i="3" s="1"/>
  <c r="A1131" i="3" a="1"/>
  <c r="A1131" i="3" s="1"/>
  <c r="A1132" i="3" a="1"/>
  <c r="A1132" i="3" s="1"/>
  <c r="A1133" i="3" a="1"/>
  <c r="A1133" i="3" s="1"/>
  <c r="A1134" i="3" a="1"/>
  <c r="A1134" i="3" s="1"/>
  <c r="A1135" i="3" a="1"/>
  <c r="A1135" i="3" s="1"/>
  <c r="A1136" i="3" a="1"/>
  <c r="A1136" i="3" s="1"/>
  <c r="A1137" i="3" a="1"/>
  <c r="A1137" i="3" s="1"/>
  <c r="A1138" i="3" a="1"/>
  <c r="A1138" i="3" s="1"/>
  <c r="A1139" i="3" a="1"/>
  <c r="A1139" i="3" s="1"/>
  <c r="A1140" i="3" a="1"/>
  <c r="A1140" i="3" s="1"/>
  <c r="A1141" i="3" a="1"/>
  <c r="A1141" i="3" s="1"/>
  <c r="A1142" i="3" a="1"/>
  <c r="A1142" i="3" s="1"/>
  <c r="A1143" i="3" a="1"/>
  <c r="A1143" i="3" s="1"/>
  <c r="A1144" i="3" a="1"/>
  <c r="A1144" i="3" s="1"/>
  <c r="A1145" i="3" a="1"/>
  <c r="A1145" i="3" s="1"/>
  <c r="A1146" i="3" a="1"/>
  <c r="A1146" i="3" s="1"/>
  <c r="A1147" i="3" a="1"/>
  <c r="A1147" i="3" s="1"/>
  <c r="A1148" i="3" a="1"/>
  <c r="A1148" i="3" s="1"/>
  <c r="A1149" i="3" a="1"/>
  <c r="A1149" i="3" s="1"/>
  <c r="A1150" i="3" a="1"/>
  <c r="A1150" i="3" s="1"/>
  <c r="A1151" i="3" a="1"/>
  <c r="A1151" i="3" s="1"/>
  <c r="A1152" i="3" a="1"/>
  <c r="A1152" i="3" s="1"/>
  <c r="A1153" i="3" a="1"/>
  <c r="A1153" i="3" s="1"/>
  <c r="A1154" i="3" a="1"/>
  <c r="A1154" i="3" s="1"/>
  <c r="A1155" i="3" a="1"/>
  <c r="A1155" i="3" s="1"/>
  <c r="A1156" i="3" a="1"/>
  <c r="A1156" i="3" s="1"/>
  <c r="A1157" i="3" a="1"/>
  <c r="A1157" i="3" s="1"/>
  <c r="A1158" i="3" a="1"/>
  <c r="A1158" i="3" s="1"/>
  <c r="A1159" i="3" a="1"/>
  <c r="A1159" i="3" s="1"/>
  <c r="A1160" i="3" a="1"/>
  <c r="A1160" i="3" s="1"/>
  <c r="A1161" i="3" a="1"/>
  <c r="A1161" i="3" s="1"/>
  <c r="A1162" i="3" a="1"/>
  <c r="A1162" i="3" s="1"/>
  <c r="A1163" i="3" a="1"/>
  <c r="A1163" i="3" s="1"/>
  <c r="A1164" i="3" a="1"/>
  <c r="A1164" i="3" s="1"/>
  <c r="A1165" i="3" a="1"/>
  <c r="A1165" i="3" s="1"/>
  <c r="A1166" i="3" a="1"/>
  <c r="A1166" i="3" s="1"/>
  <c r="A1167" i="3" a="1"/>
  <c r="A1167" i="3" s="1"/>
  <c r="A1168" i="3" a="1"/>
  <c r="A1168" i="3" s="1"/>
  <c r="A1169" i="3" a="1"/>
  <c r="A1169" i="3" s="1"/>
  <c r="A1170" i="3" a="1"/>
  <c r="A1170" i="3" s="1"/>
  <c r="A1171" i="3" a="1"/>
  <c r="A1171" i="3" s="1"/>
  <c r="A1172" i="3" a="1"/>
  <c r="A1172" i="3" s="1"/>
  <c r="A1173" i="3" a="1"/>
  <c r="A1173" i="3" s="1"/>
  <c r="A1174" i="3" a="1"/>
  <c r="A1174" i="3" s="1"/>
  <c r="A1175" i="3" a="1"/>
  <c r="A1175" i="3" s="1"/>
  <c r="A1176" i="3" a="1"/>
  <c r="A1176" i="3" s="1"/>
  <c r="A1177" i="3" a="1"/>
  <c r="A1177" i="3" s="1"/>
  <c r="A1178" i="3" a="1"/>
  <c r="A1178" i="3" s="1"/>
  <c r="A1179" i="3" a="1"/>
  <c r="A1179" i="3" s="1"/>
  <c r="A1180" i="3" a="1"/>
  <c r="A1180" i="3" s="1"/>
  <c r="A1181" i="3" a="1"/>
  <c r="A1181" i="3" s="1"/>
  <c r="A1182" i="3" a="1"/>
  <c r="A1182" i="3" s="1"/>
  <c r="A1183" i="3" a="1"/>
  <c r="A1183" i="3" s="1"/>
  <c r="A1184" i="3" a="1"/>
  <c r="A1184" i="3" s="1"/>
  <c r="A1185" i="3" a="1"/>
  <c r="A1185" i="3" s="1"/>
  <c r="A1186" i="3" a="1"/>
  <c r="A1186" i="3" s="1"/>
  <c r="A1187" i="3" a="1"/>
  <c r="A1187" i="3" s="1"/>
  <c r="A1188" i="3" a="1"/>
  <c r="A1188" i="3" s="1"/>
  <c r="A1189" i="3" a="1"/>
  <c r="A1189" i="3" s="1"/>
  <c r="A1190" i="3" a="1"/>
  <c r="A1190" i="3" s="1"/>
  <c r="A1191" i="3" a="1"/>
  <c r="A1191" i="3" s="1"/>
  <c r="A1192" i="3" a="1"/>
  <c r="A1192" i="3" s="1"/>
  <c r="A1193" i="3" a="1"/>
  <c r="A1193" i="3" s="1"/>
  <c r="A1194" i="3" a="1"/>
  <c r="A1194" i="3"/>
  <c r="A1195" i="3" a="1"/>
  <c r="A1195" i="3" s="1"/>
  <c r="A1196" i="3" a="1"/>
  <c r="A1196" i="3" s="1"/>
  <c r="A1197" i="3" a="1"/>
  <c r="A1197" i="3" s="1"/>
  <c r="A1198" i="3" a="1"/>
  <c r="A1198" i="3" s="1"/>
  <c r="A1199" i="3" a="1"/>
  <c r="A1199" i="3" s="1"/>
  <c r="A1200" i="3" a="1"/>
  <c r="A1200" i="3" s="1"/>
  <c r="A1201" i="3" a="1"/>
  <c r="A1201" i="3"/>
  <c r="A1202" i="3" a="1"/>
  <c r="A1202" i="3" s="1"/>
  <c r="A1203" i="3" a="1"/>
  <c r="A1203" i="3" s="1"/>
  <c r="A1204" i="3" a="1"/>
  <c r="A1204" i="3" s="1"/>
  <c r="A1205" i="3" a="1"/>
  <c r="A1205" i="3" s="1"/>
  <c r="A1206" i="3" a="1"/>
  <c r="A1206" i="3" s="1"/>
  <c r="A1207" i="3" a="1"/>
  <c r="A1207" i="3" s="1"/>
  <c r="A1208" i="3" a="1"/>
  <c r="A1208" i="3"/>
  <c r="A1209" i="3" a="1"/>
  <c r="A1209" i="3" s="1"/>
  <c r="A1210" i="3" a="1"/>
  <c r="A1210" i="3" s="1"/>
  <c r="A1211" i="3" a="1"/>
  <c r="A1211" i="3" s="1"/>
  <c r="A1212" i="3" a="1"/>
  <c r="A1212" i="3" s="1"/>
  <c r="A1213" i="3" a="1"/>
  <c r="A1213" i="3" s="1"/>
  <c r="A1214" i="3" a="1"/>
  <c r="A1214" i="3" s="1"/>
  <c r="A1215" i="3" a="1"/>
  <c r="A1215" i="3" s="1"/>
  <c r="A1216" i="3" a="1"/>
  <c r="A1216" i="3" s="1"/>
  <c r="A1217" i="3" a="1"/>
  <c r="A1217" i="3" s="1"/>
  <c r="A1218" i="3" a="1"/>
  <c r="A1218" i="3" s="1"/>
  <c r="A1219" i="3" a="1"/>
  <c r="A1219" i="3" s="1"/>
  <c r="A1220" i="3" a="1"/>
  <c r="A1220" i="3" s="1"/>
  <c r="A1221" i="3" a="1"/>
  <c r="A1221" i="3" s="1"/>
  <c r="A1222" i="3" a="1"/>
  <c r="A1222" i="3" s="1"/>
  <c r="A1223" i="3" a="1"/>
  <c r="A1223" i="3" s="1"/>
  <c r="A1224" i="3" a="1"/>
  <c r="A1224" i="3" s="1"/>
  <c r="A1225" i="3" a="1"/>
  <c r="A1225" i="3" s="1"/>
  <c r="A1226" i="3" a="1"/>
  <c r="A1226" i="3" s="1"/>
  <c r="A1227" i="3" a="1"/>
  <c r="A1227" i="3" s="1"/>
  <c r="A1228" i="3" a="1"/>
  <c r="A1228" i="3" s="1"/>
  <c r="A1229" i="3" a="1"/>
  <c r="A1229" i="3" s="1"/>
  <c r="A1230" i="3" a="1"/>
  <c r="A1230" i="3" s="1"/>
  <c r="A1231" i="3" a="1"/>
  <c r="A1231" i="3" s="1"/>
  <c r="A1232" i="3" a="1"/>
  <c r="A1232" i="3" s="1"/>
  <c r="A1233" i="3" a="1"/>
  <c r="A1233" i="3" s="1"/>
  <c r="A1234" i="3" a="1"/>
  <c r="A1234" i="3" s="1"/>
  <c r="A1235" i="3" a="1"/>
  <c r="A1235" i="3" s="1"/>
  <c r="A1236" i="3" a="1"/>
  <c r="A1236" i="3" s="1"/>
  <c r="A1237" i="3" a="1"/>
  <c r="A1237" i="3" s="1"/>
  <c r="A1238" i="3" a="1"/>
  <c r="A1238" i="3" s="1"/>
  <c r="A1239" i="3" a="1"/>
  <c r="A1239" i="3" s="1"/>
  <c r="A1240" i="3" a="1"/>
  <c r="A1240" i="3" s="1"/>
  <c r="A1241" i="3" a="1"/>
  <c r="A1241" i="3" s="1"/>
  <c r="A1242" i="3" a="1"/>
  <c r="A1242" i="3" s="1"/>
  <c r="A1243" i="3" a="1"/>
  <c r="A1243" i="3" s="1"/>
  <c r="A1244" i="3" a="1"/>
  <c r="A1244" i="3" s="1"/>
  <c r="A1245" i="3" a="1"/>
  <c r="A1245" i="3" s="1"/>
  <c r="A1246" i="3" a="1"/>
  <c r="A1246" i="3" s="1"/>
  <c r="A1247" i="3" a="1"/>
  <c r="A1247" i="3" s="1"/>
  <c r="A1248" i="3" a="1"/>
  <c r="A1248" i="3" s="1"/>
  <c r="A1249" i="3" a="1"/>
  <c r="A1249" i="3" s="1"/>
  <c r="A1250" i="3" a="1"/>
  <c r="A1250" i="3" s="1"/>
  <c r="A1251" i="3" a="1"/>
  <c r="A1251" i="3" s="1"/>
  <c r="A1252" i="3" a="1"/>
  <c r="A1252" i="3" s="1"/>
  <c r="A1253" i="3" a="1"/>
  <c r="A1253" i="3" s="1"/>
  <c r="A1254" i="3" a="1"/>
  <c r="A1254" i="3" s="1"/>
  <c r="A1255" i="3" a="1"/>
  <c r="A1255" i="3" s="1"/>
  <c r="A1256" i="3" a="1"/>
  <c r="A1256" i="3" s="1"/>
  <c r="A1257" i="3" a="1"/>
  <c r="A1257" i="3" s="1"/>
  <c r="A1258" i="3" a="1"/>
  <c r="A1258" i="3" s="1"/>
  <c r="A1259" i="3" a="1"/>
  <c r="A1259" i="3" s="1"/>
  <c r="A1260" i="3" a="1"/>
  <c r="A1260" i="3" s="1"/>
  <c r="A1261" i="3" a="1"/>
  <c r="A1261" i="3" s="1"/>
  <c r="A1262" i="3" a="1"/>
  <c r="A1262" i="3" s="1"/>
  <c r="A1263" i="3" a="1"/>
  <c r="A1263" i="3" s="1"/>
  <c r="A1264" i="3" a="1"/>
  <c r="A1264" i="3" s="1"/>
  <c r="A1265" i="3" a="1"/>
  <c r="A1265" i="3" s="1"/>
  <c r="A1266" i="3" a="1"/>
  <c r="A1266" i="3" s="1"/>
  <c r="A1267" i="3" a="1"/>
  <c r="A1267" i="3" s="1"/>
  <c r="A1268" i="3" a="1"/>
  <c r="A1268" i="3" s="1"/>
  <c r="A1269" i="3" a="1"/>
  <c r="A1269" i="3" s="1"/>
  <c r="A1270" i="3" a="1"/>
  <c r="A1270" i="3" s="1"/>
  <c r="A1271" i="3" a="1"/>
  <c r="A1271" i="3" s="1"/>
  <c r="A1272" i="3" a="1"/>
  <c r="A1272" i="3" s="1"/>
  <c r="A1273" i="3" a="1"/>
  <c r="A1273" i="3" s="1"/>
  <c r="A1274" i="3" a="1"/>
  <c r="A1274" i="3" s="1"/>
  <c r="A1275" i="3" a="1"/>
  <c r="A1275" i="3" s="1"/>
  <c r="A1276" i="3" a="1"/>
  <c r="A1276" i="3" s="1"/>
  <c r="A1277" i="3" a="1"/>
  <c r="A1277" i="3" s="1"/>
  <c r="A1278" i="3" a="1"/>
  <c r="A1278" i="3" s="1"/>
  <c r="A1279" i="3" a="1"/>
  <c r="A1279" i="3" s="1"/>
  <c r="A1280" i="3" a="1"/>
  <c r="A1280" i="3" s="1"/>
  <c r="A1281" i="3" a="1"/>
  <c r="A1281" i="3" s="1"/>
  <c r="A1282" i="3" a="1"/>
  <c r="A1282" i="3" s="1"/>
  <c r="A1283" i="3" a="1"/>
  <c r="A1283" i="3" s="1"/>
  <c r="A1284" i="3" a="1"/>
  <c r="A1284" i="3" s="1"/>
  <c r="A1285" i="3" a="1"/>
  <c r="A1285" i="3" s="1"/>
  <c r="A1286" i="3" a="1"/>
  <c r="A1286" i="3" s="1"/>
  <c r="A1287" i="3" a="1"/>
  <c r="A1287" i="3" s="1"/>
  <c r="A1288" i="3" a="1"/>
  <c r="A1288" i="3" s="1"/>
  <c r="A1289" i="3" a="1"/>
  <c r="A1289" i="3" s="1"/>
  <c r="A1290" i="3" a="1"/>
  <c r="A1290" i="3"/>
  <c r="A1291" i="3" a="1"/>
  <c r="A1291" i="3" s="1"/>
  <c r="A1292" i="3" a="1"/>
  <c r="A1292" i="3" s="1"/>
  <c r="A1293" i="3" a="1"/>
  <c r="A1293" i="3" s="1"/>
  <c r="A1294" i="3" a="1"/>
  <c r="A1294" i="3" s="1"/>
  <c r="A1295" i="3" a="1"/>
  <c r="A1295" i="3" s="1"/>
  <c r="A1296" i="3" a="1"/>
  <c r="A1296" i="3" s="1"/>
  <c r="A1297" i="3" a="1"/>
  <c r="A1297" i="3" s="1"/>
  <c r="A1298" i="3" a="1"/>
  <c r="A1298" i="3" s="1"/>
  <c r="A1299" i="3" a="1"/>
  <c r="A1299" i="3" s="1"/>
  <c r="A1300" i="3" a="1"/>
  <c r="A1300" i="3" s="1"/>
  <c r="A1301" i="3" a="1"/>
  <c r="A1301" i="3" s="1"/>
  <c r="A1302" i="3" a="1"/>
  <c r="A1302" i="3" s="1"/>
  <c r="A1303" i="3" a="1"/>
  <c r="A1303" i="3" s="1"/>
  <c r="A1304" i="3" a="1"/>
  <c r="A1304" i="3" s="1"/>
  <c r="A1305" i="3" a="1"/>
  <c r="A1305" i="3" s="1"/>
  <c r="A1306" i="3" a="1"/>
  <c r="A1306" i="3"/>
  <c r="A1307" i="3" a="1"/>
  <c r="A1307" i="3" s="1"/>
  <c r="A1308" i="3" a="1"/>
  <c r="A1308" i="3" s="1"/>
  <c r="A1309" i="3" a="1"/>
  <c r="A1309" i="3" s="1"/>
  <c r="A1310" i="3" a="1"/>
  <c r="A1310" i="3" s="1"/>
  <c r="A1311" i="3" a="1"/>
  <c r="A1311" i="3" s="1"/>
  <c r="A1312" i="3" a="1"/>
  <c r="A1312" i="3" s="1"/>
  <c r="A1313" i="3" a="1"/>
  <c r="A1313" i="3" s="1"/>
  <c r="A1314" i="3" a="1"/>
  <c r="A1314" i="3" s="1"/>
  <c r="A1315" i="3" a="1"/>
  <c r="A1315" i="3" s="1"/>
  <c r="A1316" i="3" a="1"/>
  <c r="A1316" i="3" s="1"/>
  <c r="A1317" i="3" a="1"/>
  <c r="A1317" i="3" s="1"/>
  <c r="A1318" i="3" a="1"/>
  <c r="A1318" i="3" s="1"/>
  <c r="A1319" i="3" a="1"/>
  <c r="A1319" i="3" s="1"/>
  <c r="A1320" i="3" a="1"/>
  <c r="A1320" i="3" s="1"/>
  <c r="A1321" i="3" a="1"/>
  <c r="A1321" i="3" s="1"/>
  <c r="A1322" i="3" a="1"/>
  <c r="A1322" i="3" s="1"/>
  <c r="A1323" i="3" a="1"/>
  <c r="A1323" i="3" s="1"/>
  <c r="A1324" i="3" a="1"/>
  <c r="A1324" i="3" s="1"/>
  <c r="A1325" i="3" a="1"/>
  <c r="A1325" i="3" s="1"/>
  <c r="A1326" i="3" a="1"/>
  <c r="A1326" i="3" s="1"/>
  <c r="A1327" i="3" a="1"/>
  <c r="A1327" i="3" s="1"/>
  <c r="A1328" i="3" a="1"/>
  <c r="A1328" i="3" s="1"/>
  <c r="A1329" i="3" a="1"/>
  <c r="A1329" i="3" s="1"/>
  <c r="A1330" i="3" a="1"/>
  <c r="A1330" i="3" s="1"/>
  <c r="A1331" i="3" a="1"/>
  <c r="A1331" i="3" s="1"/>
  <c r="A1332" i="3" a="1"/>
  <c r="A1332" i="3" s="1"/>
  <c r="A1333" i="3" a="1"/>
  <c r="A1333" i="3" s="1"/>
  <c r="A1334" i="3" a="1"/>
  <c r="A1334" i="3" s="1"/>
  <c r="A1335" i="3" a="1"/>
  <c r="A1335" i="3" s="1"/>
  <c r="A1336" i="3" a="1"/>
  <c r="A1336" i="3" s="1"/>
  <c r="A1337" i="3" a="1"/>
  <c r="A1337" i="3" s="1"/>
  <c r="A1338" i="3" a="1"/>
  <c r="A1338" i="3" s="1"/>
  <c r="A1339" i="3" a="1"/>
  <c r="A1339" i="3" s="1"/>
  <c r="A1340" i="3" a="1"/>
  <c r="A1340" i="3" s="1"/>
  <c r="A1341" i="3" a="1"/>
  <c r="A1341" i="3" s="1"/>
  <c r="A1342" i="3" a="1"/>
  <c r="A1342" i="3" s="1"/>
  <c r="A1343" i="3" a="1"/>
  <c r="A1343" i="3" s="1"/>
  <c r="A1344" i="3" a="1"/>
  <c r="A1344" i="3" s="1"/>
  <c r="A1345" i="3" a="1"/>
  <c r="A1345" i="3" s="1"/>
  <c r="A1346" i="3" a="1"/>
  <c r="A1346" i="3" s="1"/>
  <c r="A1347" i="3" a="1"/>
  <c r="A1347" i="3" s="1"/>
  <c r="A1348" i="3" a="1"/>
  <c r="A1348" i="3" s="1"/>
  <c r="A1349" i="3" a="1"/>
  <c r="A1349" i="3" s="1"/>
  <c r="A1350" i="3" a="1"/>
  <c r="A1350" i="3" s="1"/>
  <c r="A1351" i="3" a="1"/>
  <c r="A1351" i="3" s="1"/>
  <c r="A1352" i="3" a="1"/>
  <c r="A1352" i="3" s="1"/>
  <c r="A1353" i="3" a="1"/>
  <c r="A1353" i="3" s="1"/>
  <c r="A1354" i="3" a="1"/>
  <c r="A1354" i="3" s="1"/>
  <c r="A1355" i="3" a="1"/>
  <c r="A1355" i="3" s="1"/>
  <c r="A1356" i="3" a="1"/>
  <c r="A1356" i="3" s="1"/>
  <c r="A1357" i="3" a="1"/>
  <c r="A1357" i="3" s="1"/>
  <c r="A1358" i="3" a="1"/>
  <c r="A1358" i="3" s="1"/>
  <c r="A1359" i="3" a="1"/>
  <c r="A1359" i="3" s="1"/>
  <c r="A1360" i="3" a="1"/>
  <c r="A1360" i="3" s="1"/>
  <c r="A1361" i="3" a="1"/>
  <c r="A1361" i="3" s="1"/>
  <c r="A1362" i="3" a="1"/>
  <c r="A1362" i="3" s="1"/>
  <c r="A1363" i="3" a="1"/>
  <c r="A1363" i="3" s="1"/>
  <c r="A1364" i="3" a="1"/>
  <c r="A1364" i="3" s="1"/>
  <c r="A1365" i="3" a="1"/>
  <c r="A1365" i="3" s="1"/>
  <c r="A1366" i="3" a="1"/>
  <c r="A1366" i="3" s="1"/>
  <c r="A1367" i="3" a="1"/>
  <c r="A1367" i="3" s="1"/>
  <c r="A1368" i="3" a="1"/>
  <c r="A1368" i="3" s="1"/>
  <c r="A1369" i="3" a="1"/>
  <c r="A1369" i="3" s="1"/>
  <c r="A1370" i="3" a="1"/>
  <c r="A1370" i="3" s="1"/>
  <c r="A1371" i="3" a="1"/>
  <c r="A1371" i="3" s="1"/>
  <c r="A1372" i="3" a="1"/>
  <c r="A1372" i="3" s="1"/>
  <c r="A1373" i="3" a="1"/>
  <c r="A1373" i="3" s="1"/>
  <c r="A1374" i="3" a="1"/>
  <c r="A1374" i="3" s="1"/>
  <c r="A1375" i="3" a="1"/>
  <c r="A1375" i="3" s="1"/>
  <c r="A1376" i="3" a="1"/>
  <c r="A1376" i="3" s="1"/>
  <c r="A1377" i="3" a="1"/>
  <c r="A1377" i="3" s="1"/>
  <c r="A1378" i="3" a="1"/>
  <c r="A1378" i="3" s="1"/>
  <c r="A1379" i="3" a="1"/>
  <c r="A1379" i="3" s="1"/>
  <c r="A1380" i="3" a="1"/>
  <c r="A1380" i="3" s="1"/>
  <c r="A1381" i="3" a="1"/>
  <c r="A1381" i="3" s="1"/>
  <c r="A1382" i="3" a="1"/>
  <c r="A1382" i="3" s="1"/>
  <c r="A1383" i="3" a="1"/>
  <c r="A1383" i="3" s="1"/>
  <c r="A1384" i="3" a="1"/>
  <c r="A1384" i="3" s="1"/>
  <c r="A1385" i="3" a="1"/>
  <c r="A1385" i="3" s="1"/>
  <c r="A1386" i="3" a="1"/>
  <c r="A1386" i="3" s="1"/>
  <c r="A1387" i="3" a="1"/>
  <c r="A1387" i="3" s="1"/>
  <c r="A1388" i="3" a="1"/>
  <c r="A1388" i="3" s="1"/>
  <c r="A1389" i="3" a="1"/>
  <c r="A1389" i="3" s="1"/>
  <c r="A1390" i="3" a="1"/>
  <c r="A1390" i="3" s="1"/>
  <c r="A1391" i="3" a="1"/>
  <c r="A1391" i="3" s="1"/>
  <c r="A1392" i="3" a="1"/>
  <c r="A1392" i="3" s="1"/>
  <c r="A1393" i="3" a="1"/>
  <c r="A1393" i="3" s="1"/>
  <c r="A1394" i="3" a="1"/>
  <c r="A1394" i="3" s="1"/>
  <c r="A1395" i="3" a="1"/>
  <c r="A1395" i="3" s="1"/>
  <c r="A1396" i="3" a="1"/>
  <c r="A1396" i="3" s="1"/>
  <c r="A1397" i="3" a="1"/>
  <c r="A1397" i="3" s="1"/>
  <c r="A1398" i="3" a="1"/>
  <c r="A1398" i="3" s="1"/>
  <c r="A1399" i="3" a="1"/>
  <c r="A1399" i="3" s="1"/>
  <c r="A1400" i="3" a="1"/>
  <c r="A1400" i="3" s="1"/>
  <c r="A1401" i="3" a="1"/>
  <c r="A1401" i="3" s="1"/>
  <c r="A1402" i="3" a="1"/>
  <c r="A1402" i="3" s="1"/>
  <c r="A1403" i="3" a="1"/>
  <c r="A1403" i="3" s="1"/>
  <c r="A1404" i="3" a="1"/>
  <c r="A1404" i="3" s="1"/>
  <c r="A1405" i="3" a="1"/>
  <c r="A1405" i="3" s="1"/>
  <c r="A1406" i="3" a="1"/>
  <c r="A1406" i="3" s="1"/>
  <c r="A1407" i="3" a="1"/>
  <c r="A1407" i="3" s="1"/>
  <c r="A1408" i="3" a="1"/>
  <c r="A1408" i="3" s="1"/>
  <c r="A1409" i="3" a="1"/>
  <c r="A1409" i="3" s="1"/>
  <c r="A1410" i="3" a="1"/>
  <c r="A1410" i="3" s="1"/>
  <c r="A1411" i="3" a="1"/>
  <c r="A1411" i="3" s="1"/>
  <c r="A1412" i="3" a="1"/>
  <c r="A1412" i="3" s="1"/>
  <c r="A1413" i="3" a="1"/>
  <c r="A1413" i="3" s="1"/>
  <c r="A1414" i="3" a="1"/>
  <c r="A1414" i="3" s="1"/>
  <c r="A1415" i="3" a="1"/>
  <c r="A1415" i="3" s="1"/>
  <c r="A1416" i="3" a="1"/>
  <c r="A1416" i="3" s="1"/>
  <c r="A1417" i="3" a="1"/>
  <c r="A1417" i="3" s="1"/>
  <c r="A1418" i="3" a="1"/>
  <c r="A1418" i="3" s="1"/>
  <c r="A1419" i="3" a="1"/>
  <c r="A1419" i="3" s="1"/>
  <c r="A1420" i="3" a="1"/>
  <c r="A1420" i="3" s="1"/>
  <c r="A1421" i="3" a="1"/>
  <c r="A1421" i="3" s="1"/>
  <c r="A1422" i="3" a="1"/>
  <c r="A1422" i="3" s="1"/>
  <c r="A1423" i="3" a="1"/>
  <c r="A1423" i="3" s="1"/>
  <c r="A1424" i="3" a="1"/>
  <c r="A1424" i="3" s="1"/>
  <c r="A1425" i="3" a="1"/>
  <c r="A1425" i="3" s="1"/>
  <c r="A1426" i="3" a="1"/>
  <c r="A1426" i="3" s="1"/>
  <c r="A1427" i="3" a="1"/>
  <c r="A1427" i="3" s="1"/>
  <c r="A1428" i="3" a="1"/>
  <c r="A1428" i="3" s="1"/>
  <c r="A1429" i="3" a="1"/>
  <c r="A1429" i="3" s="1"/>
  <c r="A1430" i="3" a="1"/>
  <c r="A1430" i="3" s="1"/>
  <c r="A1431" i="3" a="1"/>
  <c r="A1431" i="3" s="1"/>
  <c r="A1432" i="3" a="1"/>
  <c r="A1432" i="3" s="1"/>
  <c r="A1433" i="3" a="1"/>
  <c r="A1433" i="3" s="1"/>
  <c r="A1434" i="3" a="1"/>
  <c r="A1434" i="3" s="1"/>
  <c r="A1435" i="3" a="1"/>
  <c r="A1435" i="3" s="1"/>
  <c r="A1436" i="3" a="1"/>
  <c r="A1436" i="3" s="1"/>
  <c r="A1437" i="3" a="1"/>
  <c r="A1437" i="3" s="1"/>
  <c r="A1438" i="3" a="1"/>
  <c r="A1438" i="3" s="1"/>
  <c r="A1439" i="3" a="1"/>
  <c r="A1439" i="3" s="1"/>
  <c r="A1440" i="3" a="1"/>
  <c r="A1440" i="3" s="1"/>
  <c r="A1441" i="3" a="1"/>
  <c r="A1441" i="3" s="1"/>
  <c r="A1442" i="3" a="1"/>
  <c r="A1442" i="3" s="1"/>
  <c r="A1443" i="3" a="1"/>
  <c r="A1443" i="3" s="1"/>
  <c r="A1444" i="3" a="1"/>
  <c r="A1444" i="3" s="1"/>
  <c r="A1445" i="3" a="1"/>
  <c r="A1445" i="3" s="1"/>
  <c r="A1446" i="3" a="1"/>
  <c r="A1446" i="3" s="1"/>
  <c r="A1447" i="3" a="1"/>
  <c r="A1447" i="3" s="1"/>
  <c r="A1448" i="3" a="1"/>
  <c r="A1448" i="3" s="1"/>
  <c r="A1449" i="3" a="1"/>
  <c r="A1449" i="3" s="1"/>
  <c r="A1450" i="3" a="1"/>
  <c r="A1450" i="3" s="1"/>
  <c r="A1451" i="3" a="1"/>
  <c r="A1451" i="3" s="1"/>
  <c r="A1452" i="3" a="1"/>
  <c r="A1452" i="3" s="1"/>
  <c r="A1453" i="3" a="1"/>
  <c r="A1453" i="3" s="1"/>
  <c r="A1454" i="3" a="1"/>
  <c r="A1454" i="3" s="1"/>
  <c r="A1455" i="3" a="1"/>
  <c r="A1455" i="3" s="1"/>
  <c r="A1456" i="3" a="1"/>
  <c r="A1456" i="3" s="1"/>
  <c r="A1457" i="3" a="1"/>
  <c r="A1457" i="3" s="1"/>
  <c r="A1458" i="3" a="1"/>
  <c r="A1458" i="3"/>
  <c r="A1459" i="3" a="1"/>
  <c r="A1459" i="3" s="1"/>
  <c r="A1460" i="3" a="1"/>
  <c r="A1460" i="3" s="1"/>
  <c r="A1461" i="3" a="1"/>
  <c r="A1461" i="3" s="1"/>
  <c r="A1462" i="3" a="1"/>
  <c r="A1462" i="3" s="1"/>
  <c r="A1463" i="3" a="1"/>
  <c r="A1463" i="3" s="1"/>
  <c r="A1464" i="3" a="1"/>
  <c r="A1464" i="3" s="1"/>
  <c r="A1465" i="3" a="1"/>
  <c r="A1465" i="3" s="1"/>
  <c r="A1466" i="3" a="1"/>
  <c r="A1466" i="3" s="1"/>
  <c r="A1467" i="3" a="1"/>
  <c r="A1467" i="3" s="1"/>
  <c r="A1468" i="3" a="1"/>
  <c r="A1468" i="3" s="1"/>
  <c r="A1469" i="3" a="1"/>
  <c r="A1469" i="3" s="1"/>
  <c r="A1470" i="3" a="1"/>
  <c r="A1470" i="3" s="1"/>
  <c r="A1471" i="3" a="1"/>
  <c r="A1471" i="3" s="1"/>
  <c r="A1472" i="3" a="1"/>
  <c r="A1472" i="3" s="1"/>
  <c r="A1473" i="3" a="1"/>
  <c r="A1473" i="3" s="1"/>
  <c r="A1474" i="3" a="1"/>
  <c r="A1474" i="3" s="1"/>
  <c r="A1475" i="3" a="1"/>
  <c r="A1475" i="3" s="1"/>
  <c r="A1476" i="3" a="1"/>
  <c r="A1476" i="3" s="1"/>
  <c r="A1477" i="3" a="1"/>
  <c r="A1477" i="3" s="1"/>
  <c r="A1478" i="3" a="1"/>
  <c r="A1478" i="3" s="1"/>
  <c r="A1479" i="3" a="1"/>
  <c r="A1479" i="3" s="1"/>
  <c r="A1480" i="3" a="1"/>
  <c r="A1480" i="3" s="1"/>
  <c r="A1481" i="3" a="1"/>
  <c r="A1481" i="3" s="1"/>
  <c r="A1482" i="3" a="1"/>
  <c r="A1482" i="3" s="1"/>
  <c r="A1483" i="3" a="1"/>
  <c r="A1483" i="3" s="1"/>
  <c r="A1484" i="3" a="1"/>
  <c r="A1484" i="3" s="1"/>
  <c r="A1485" i="3" a="1"/>
  <c r="A1485" i="3" s="1"/>
  <c r="A1486" i="3" a="1"/>
  <c r="A1486" i="3" s="1"/>
  <c r="A1487" i="3" a="1"/>
  <c r="A1487" i="3" s="1"/>
  <c r="A1488" i="3" a="1"/>
  <c r="A1488" i="3" s="1"/>
  <c r="A1489" i="3" a="1"/>
  <c r="A1489" i="3" s="1"/>
  <c r="A1490" i="3" a="1"/>
  <c r="A1490" i="3" s="1"/>
  <c r="A1491" i="3" a="1"/>
  <c r="A1491" i="3" s="1"/>
  <c r="A1492" i="3" a="1"/>
  <c r="A1492" i="3" s="1"/>
  <c r="A1493" i="3" a="1"/>
  <c r="A1493" i="3" s="1"/>
  <c r="A1494" i="3" a="1"/>
  <c r="A1494" i="3" s="1"/>
  <c r="A1495" i="3" a="1"/>
  <c r="A1495" i="3" s="1"/>
  <c r="A1496" i="3" a="1"/>
  <c r="A1496" i="3" s="1"/>
  <c r="A1497" i="3" a="1"/>
  <c r="A1497" i="3" s="1"/>
  <c r="A1498" i="3" a="1"/>
  <c r="A1498" i="3" s="1"/>
  <c r="A1499" i="3" a="1"/>
  <c r="A1499" i="3" s="1"/>
  <c r="A1500" i="3" a="1"/>
  <c r="A1500" i="3" s="1"/>
  <c r="A1501" i="3" a="1"/>
  <c r="A1501" i="3" s="1"/>
  <c r="A1502" i="3" a="1"/>
  <c r="A1502" i="3" s="1"/>
  <c r="A1503" i="3" a="1"/>
  <c r="A1503" i="3" s="1"/>
  <c r="A1504" i="3" a="1"/>
  <c r="A1504" i="3" s="1"/>
  <c r="A1505" i="3" a="1"/>
  <c r="A1505" i="3" s="1"/>
  <c r="A1506" i="3" a="1"/>
  <c r="A1506" i="3" s="1"/>
  <c r="A1507" i="3" a="1"/>
  <c r="A1507" i="3" s="1"/>
  <c r="A1508" i="3" a="1"/>
  <c r="A1508" i="3" s="1"/>
  <c r="A1509" i="3" a="1"/>
  <c r="A1509" i="3" s="1"/>
  <c r="A1510" i="3" a="1"/>
  <c r="A1510" i="3" s="1"/>
  <c r="A1511" i="3" a="1"/>
  <c r="A1511" i="3" s="1"/>
  <c r="A1512" i="3" a="1"/>
  <c r="A1512" i="3" s="1"/>
  <c r="A1513" i="3" a="1"/>
  <c r="A1513" i="3" s="1"/>
  <c r="A1514" i="3" a="1"/>
  <c r="A1514" i="3" s="1"/>
  <c r="A1515" i="3" a="1"/>
  <c r="A1515" i="3" s="1"/>
  <c r="A1516" i="3" a="1"/>
  <c r="A1516" i="3" s="1"/>
  <c r="A1517" i="3" a="1"/>
  <c r="A1517" i="3" s="1"/>
  <c r="A1518" i="3" a="1"/>
  <c r="A1518" i="3" s="1"/>
  <c r="A1519" i="3" a="1"/>
  <c r="A1519" i="3" s="1"/>
  <c r="A1520" i="3" a="1"/>
  <c r="A1520" i="3" s="1"/>
  <c r="A1521" i="3" a="1"/>
  <c r="A1521" i="3" s="1"/>
  <c r="A1522" i="3" a="1"/>
  <c r="A1522" i="3" s="1"/>
  <c r="A1523" i="3" a="1"/>
  <c r="A1523" i="3" s="1"/>
  <c r="A1524" i="3" a="1"/>
  <c r="A1524" i="3" s="1"/>
  <c r="A1525" i="3" a="1"/>
  <c r="A1525" i="3" s="1"/>
  <c r="A1526" i="3" a="1"/>
  <c r="A1526" i="3" s="1"/>
  <c r="A1527" i="3" a="1"/>
  <c r="A1527" i="3" s="1"/>
  <c r="A1528" i="3" a="1"/>
  <c r="A1528" i="3" s="1"/>
  <c r="A1529" i="3" a="1"/>
  <c r="A1529" i="3" s="1"/>
  <c r="A1530" i="3" a="1"/>
  <c r="A1530" i="3" s="1"/>
  <c r="A1531" i="3" a="1"/>
  <c r="A1531" i="3" s="1"/>
  <c r="A1532" i="3" a="1"/>
  <c r="A1532" i="3" s="1"/>
  <c r="A1533" i="3" a="1"/>
  <c r="A1533" i="3" s="1"/>
  <c r="A1534" i="3" a="1"/>
  <c r="A1534" i="3" s="1"/>
  <c r="A1535" i="3" a="1"/>
  <c r="A1535" i="3" s="1"/>
  <c r="A1536" i="3" a="1"/>
  <c r="A1536" i="3" s="1"/>
  <c r="A1537" i="3" a="1"/>
  <c r="A1537" i="3" s="1"/>
  <c r="A1538" i="3" a="1"/>
  <c r="A1538" i="3" s="1"/>
  <c r="A1539" i="3" a="1"/>
  <c r="A1539" i="3" s="1"/>
  <c r="A1540" i="3" a="1"/>
  <c r="A1540" i="3" s="1"/>
  <c r="A1541" i="3" a="1"/>
  <c r="A1541" i="3" s="1"/>
  <c r="A1542" i="3" a="1"/>
  <c r="A1542" i="3" s="1"/>
  <c r="A1543" i="3" a="1"/>
  <c r="A1543" i="3" s="1"/>
  <c r="A1544" i="3" a="1"/>
  <c r="A1544" i="3" s="1"/>
  <c r="A1545" i="3" a="1"/>
  <c r="A1545" i="3" s="1"/>
  <c r="A1546" i="3" a="1"/>
  <c r="A1546" i="3" s="1"/>
  <c r="A1547" i="3" a="1"/>
  <c r="A1547" i="3" s="1"/>
  <c r="A1548" i="3" a="1"/>
  <c r="A1548" i="3" s="1"/>
  <c r="A1549" i="3" a="1"/>
  <c r="A1549" i="3" s="1"/>
  <c r="A1550" i="3" a="1"/>
  <c r="A1550" i="3" s="1"/>
  <c r="A1551" i="3" a="1"/>
  <c r="A1551" i="3" s="1"/>
  <c r="A1552" i="3" a="1"/>
  <c r="A1552" i="3" s="1"/>
  <c r="A1553" i="3" a="1"/>
  <c r="A1553" i="3" s="1"/>
  <c r="A1554" i="3" a="1"/>
  <c r="A1554" i="3" s="1"/>
  <c r="A1555" i="3" a="1"/>
  <c r="A1555" i="3" s="1"/>
  <c r="A1556" i="3" a="1"/>
  <c r="A1556" i="3" s="1"/>
  <c r="A1557" i="3" a="1"/>
  <c r="A1557" i="3" s="1"/>
  <c r="A1558" i="3" a="1"/>
  <c r="A1558" i="3" s="1"/>
  <c r="A1559" i="3" a="1"/>
  <c r="A1559" i="3" s="1"/>
  <c r="A1560" i="3" a="1"/>
  <c r="A1560" i="3" s="1"/>
  <c r="A1561" i="3" a="1"/>
  <c r="A1561" i="3" s="1"/>
  <c r="A1562" i="3" a="1"/>
  <c r="A1562" i="3" s="1"/>
  <c r="A1563" i="3" a="1"/>
  <c r="A1563" i="3" s="1"/>
  <c r="A1564" i="3" a="1"/>
  <c r="A1564" i="3" s="1"/>
  <c r="A1565" i="3" a="1"/>
  <c r="A1565" i="3" s="1"/>
  <c r="A1566" i="3" a="1"/>
  <c r="A1566" i="3" s="1"/>
  <c r="A1567" i="3" a="1"/>
  <c r="A1567" i="3" s="1"/>
  <c r="A1568" i="3" a="1"/>
  <c r="A1568" i="3" s="1"/>
  <c r="A1569" i="3" a="1"/>
  <c r="A1569" i="3" s="1"/>
  <c r="A1570" i="3" a="1"/>
  <c r="A1570" i="3" s="1"/>
  <c r="A1571" i="3" a="1"/>
  <c r="A1571" i="3" s="1"/>
  <c r="A1572" i="3" a="1"/>
  <c r="A1572" i="3" s="1"/>
  <c r="A1573" i="3" a="1"/>
  <c r="A1573" i="3" s="1"/>
  <c r="A1574" i="3" a="1"/>
  <c r="A1574" i="3" s="1"/>
  <c r="A1575" i="3" a="1"/>
  <c r="A1575" i="3" s="1"/>
  <c r="A1576" i="3" a="1"/>
  <c r="A1576" i="3" s="1"/>
  <c r="A1577" i="3" a="1"/>
  <c r="A1577" i="3" s="1"/>
  <c r="A1578" i="3" a="1"/>
  <c r="A1578" i="3" s="1"/>
  <c r="A1579" i="3" a="1"/>
  <c r="A1579" i="3" s="1"/>
  <c r="A1580" i="3" a="1"/>
  <c r="A1580" i="3" s="1"/>
  <c r="A1581" i="3" a="1"/>
  <c r="A1581" i="3" s="1"/>
  <c r="A1582" i="3" a="1"/>
  <c r="A1582" i="3" s="1"/>
  <c r="A1583" i="3" a="1"/>
  <c r="A1583" i="3" s="1"/>
  <c r="A1584" i="3" a="1"/>
  <c r="A1584" i="3" s="1"/>
  <c r="A1585" i="3" a="1"/>
  <c r="A1585" i="3" s="1"/>
  <c r="A1586" i="3" a="1"/>
  <c r="A1586" i="3" s="1"/>
  <c r="A1587" i="3" a="1"/>
  <c r="A1587" i="3" s="1"/>
  <c r="A1588" i="3" a="1"/>
  <c r="A1588" i="3" s="1"/>
  <c r="A1589" i="3" a="1"/>
  <c r="A1589" i="3" s="1"/>
  <c r="A1590" i="3" a="1"/>
  <c r="A1590" i="3" s="1"/>
  <c r="A1591" i="3" a="1"/>
  <c r="A1591" i="3" s="1"/>
  <c r="A1592" i="3" a="1"/>
  <c r="A1592" i="3" s="1"/>
  <c r="A1593" i="3" a="1"/>
  <c r="A1593" i="3" s="1"/>
  <c r="A1594" i="3" a="1"/>
  <c r="A1594" i="3" s="1"/>
  <c r="A1595" i="3" a="1"/>
  <c r="A1595" i="3" s="1"/>
  <c r="A1596" i="3" a="1"/>
  <c r="A1596" i="3" s="1"/>
  <c r="A1597" i="3" a="1"/>
  <c r="A1597" i="3" s="1"/>
  <c r="A1598" i="3" a="1"/>
  <c r="A1598" i="3" s="1"/>
  <c r="A1599" i="3" a="1"/>
  <c r="A1599" i="3" s="1"/>
  <c r="A1600" i="3" a="1"/>
  <c r="A1600" i="3" s="1"/>
  <c r="A1601" i="3" a="1"/>
  <c r="A1601" i="3" s="1"/>
  <c r="A1602" i="3" a="1"/>
  <c r="A1602" i="3" s="1"/>
  <c r="A1603" i="3" a="1"/>
  <c r="A1603" i="3" s="1"/>
  <c r="A1604" i="3" a="1"/>
  <c r="A1604" i="3" s="1"/>
  <c r="A1605" i="3" a="1"/>
  <c r="A1605" i="3" s="1"/>
  <c r="A1606" i="3" a="1"/>
  <c r="A1606" i="3" s="1"/>
  <c r="A1607" i="3" a="1"/>
  <c r="A1607" i="3" s="1"/>
  <c r="A1608" i="3" a="1"/>
  <c r="A1608" i="3" s="1"/>
  <c r="A1609" i="3" a="1"/>
  <c r="A1609" i="3" s="1"/>
  <c r="A1610" i="3" a="1"/>
  <c r="A1610" i="3" s="1"/>
  <c r="A1611" i="3" a="1"/>
  <c r="A1611" i="3" s="1"/>
  <c r="A1612" i="3" a="1"/>
  <c r="A1612" i="3" s="1"/>
  <c r="A1613" i="3" a="1"/>
  <c r="A1613" i="3" s="1"/>
  <c r="A1614" i="3" a="1"/>
  <c r="A1614" i="3" s="1"/>
  <c r="A1615" i="3" a="1"/>
  <c r="A1615" i="3" s="1"/>
  <c r="A1616" i="3" a="1"/>
  <c r="A1616" i="3" s="1"/>
  <c r="A1617" i="3" a="1"/>
  <c r="A1617" i="3" s="1"/>
  <c r="A1618" i="3" a="1"/>
  <c r="A1618" i="3" s="1"/>
  <c r="A1619" i="3" a="1"/>
  <c r="A1619" i="3" s="1"/>
  <c r="A1620" i="3" a="1"/>
  <c r="A1620" i="3" s="1"/>
  <c r="A1621" i="3" a="1"/>
  <c r="A1621" i="3" s="1"/>
  <c r="A1622" i="3" a="1"/>
  <c r="A1622" i="3" s="1"/>
  <c r="A1623" i="3" a="1"/>
  <c r="A1623" i="3" s="1"/>
  <c r="A1624" i="3" a="1"/>
  <c r="A1624" i="3" s="1"/>
  <c r="A1625" i="3" a="1"/>
  <c r="A1625" i="3" s="1"/>
  <c r="A1626" i="3" a="1"/>
  <c r="A1626" i="3" s="1"/>
  <c r="A1627" i="3" a="1"/>
  <c r="A1627" i="3" s="1"/>
  <c r="A1628" i="3" a="1"/>
  <c r="A1628" i="3" s="1"/>
  <c r="A1629" i="3" a="1"/>
  <c r="A1629" i="3" s="1"/>
  <c r="A1630" i="3" a="1"/>
  <c r="A1630" i="3" s="1"/>
  <c r="A1631" i="3" a="1"/>
  <c r="A1631" i="3" s="1"/>
  <c r="A1632" i="3" a="1"/>
  <c r="A1632" i="3" s="1"/>
  <c r="A1633" i="3" a="1"/>
  <c r="A1633" i="3" s="1"/>
  <c r="A1634" i="3" a="1"/>
  <c r="A1634" i="3" s="1"/>
  <c r="A1635" i="3" a="1"/>
  <c r="A1635" i="3" s="1"/>
  <c r="A1636" i="3" a="1"/>
  <c r="A1636" i="3" s="1"/>
  <c r="A1637" i="3" a="1"/>
  <c r="A1637" i="3" s="1"/>
  <c r="A1638" i="3" a="1"/>
  <c r="A1638" i="3" s="1"/>
  <c r="A1639" i="3" a="1"/>
  <c r="A1639" i="3" s="1"/>
  <c r="A1640" i="3" a="1"/>
  <c r="A1640" i="3" s="1"/>
  <c r="A1641" i="3" a="1"/>
  <c r="A1641" i="3" s="1"/>
  <c r="A1642" i="3" a="1"/>
  <c r="A1642" i="3" s="1"/>
  <c r="A1643" i="3" a="1"/>
  <c r="A1643" i="3" s="1"/>
  <c r="A1644" i="3" a="1"/>
  <c r="A1644" i="3" s="1"/>
  <c r="A1645" i="3" a="1"/>
  <c r="A1645" i="3" s="1"/>
  <c r="A1646" i="3" a="1"/>
  <c r="A1646" i="3" s="1"/>
  <c r="A1647" i="3" a="1"/>
  <c r="A1647" i="3" s="1"/>
  <c r="A1648" i="3" a="1"/>
  <c r="A1648" i="3" s="1"/>
  <c r="A1649" i="3" a="1"/>
  <c r="A1649" i="3" s="1"/>
  <c r="A1650" i="3" a="1"/>
  <c r="A1650" i="3" s="1"/>
  <c r="A1651" i="3" a="1"/>
  <c r="A1651" i="3" s="1"/>
  <c r="A1652" i="3" a="1"/>
  <c r="A1652" i="3" s="1"/>
  <c r="A1653" i="3" a="1"/>
  <c r="A1653" i="3" s="1"/>
  <c r="A1654" i="3" a="1"/>
  <c r="A1654" i="3" s="1"/>
  <c r="A1655" i="3" a="1"/>
  <c r="A1655" i="3" s="1"/>
  <c r="A1656" i="3" a="1"/>
  <c r="A1656" i="3" s="1"/>
  <c r="A1657" i="3" a="1"/>
  <c r="A1657" i="3" s="1"/>
  <c r="A1658" i="3" a="1"/>
  <c r="A1658" i="3" s="1"/>
  <c r="A1659" i="3" a="1"/>
  <c r="A1659" i="3" s="1"/>
  <c r="A1660" i="3" a="1"/>
  <c r="A1660" i="3" s="1"/>
  <c r="A1661" i="3" a="1"/>
  <c r="A1661" i="3" s="1"/>
  <c r="A1662" i="3" a="1"/>
  <c r="A1662" i="3" s="1"/>
  <c r="A1663" i="3" a="1"/>
  <c r="A1663" i="3" s="1"/>
  <c r="A1664" i="3" a="1"/>
  <c r="A1664" i="3" s="1"/>
  <c r="A1665" i="3" a="1"/>
  <c r="A1665" i="3" s="1"/>
  <c r="A1666" i="3" a="1"/>
  <c r="A1666" i="3" s="1"/>
  <c r="A1667" i="3" a="1"/>
  <c r="A1667" i="3" s="1"/>
  <c r="A1668" i="3" a="1"/>
  <c r="A1668" i="3" s="1"/>
  <c r="A1669" i="3" a="1"/>
  <c r="A1669" i="3" s="1"/>
  <c r="A1670" i="3" a="1"/>
  <c r="A1670" i="3" s="1"/>
  <c r="A1671" i="3" a="1"/>
  <c r="A1671" i="3" s="1"/>
  <c r="A1672" i="3" a="1"/>
  <c r="A1672" i="3" s="1"/>
  <c r="A1673" i="3" a="1"/>
  <c r="A1673" i="3" s="1"/>
  <c r="A1674" i="3" a="1"/>
  <c r="A1674" i="3" s="1"/>
  <c r="A1675" i="3" a="1"/>
  <c r="A1675" i="3" s="1"/>
  <c r="A1676" i="3" a="1"/>
  <c r="A1676" i="3" s="1"/>
  <c r="A1677" i="3" a="1"/>
  <c r="A1677" i="3" s="1"/>
  <c r="A1678" i="3" a="1"/>
  <c r="A1678" i="3" s="1"/>
  <c r="A1679" i="3" a="1"/>
  <c r="A1679" i="3" s="1"/>
  <c r="A1680" i="3" a="1"/>
  <c r="A1680" i="3" s="1"/>
  <c r="A1681" i="3" a="1"/>
  <c r="A1681" i="3" s="1"/>
  <c r="A1682" i="3" a="1"/>
  <c r="A1682" i="3" s="1"/>
  <c r="A1683" i="3" a="1"/>
  <c r="A1683" i="3" s="1"/>
  <c r="A1684" i="3" a="1"/>
  <c r="A1684" i="3" s="1"/>
  <c r="A1685" i="3" a="1"/>
  <c r="A1685" i="3" s="1"/>
  <c r="A1686" i="3" a="1"/>
  <c r="A1686" i="3" s="1"/>
  <c r="A1687" i="3" a="1"/>
  <c r="A1687" i="3" s="1"/>
  <c r="A1688" i="3" a="1"/>
  <c r="A1688" i="3" s="1"/>
  <c r="A1689" i="3" a="1"/>
  <c r="A1689" i="3" s="1"/>
  <c r="A1690" i="3" a="1"/>
  <c r="A1690" i="3" s="1"/>
  <c r="A1691" i="3" a="1"/>
  <c r="A1691" i="3" s="1"/>
  <c r="A1692" i="3" a="1"/>
  <c r="A1692" i="3" s="1"/>
  <c r="A1693" i="3" a="1"/>
  <c r="A1693" i="3" s="1"/>
  <c r="A1694" i="3" a="1"/>
  <c r="A1694" i="3" s="1"/>
  <c r="A1695" i="3" a="1"/>
  <c r="A1695" i="3" s="1"/>
  <c r="A1696" i="3" a="1"/>
  <c r="A1696" i="3" s="1"/>
  <c r="A1697" i="3" a="1"/>
  <c r="A1697" i="3" s="1"/>
  <c r="A1698" i="3" a="1"/>
  <c r="A1698" i="3" s="1"/>
  <c r="A1699" i="3" a="1"/>
  <c r="A1699" i="3" s="1"/>
  <c r="A1700" i="3" a="1"/>
  <c r="A1700" i="3" s="1"/>
  <c r="A1701" i="3" a="1"/>
  <c r="A1701" i="3" s="1"/>
  <c r="A1702" i="3" a="1"/>
  <c r="A1702" i="3" s="1"/>
  <c r="A1703" i="3" a="1"/>
  <c r="A1703" i="3" s="1"/>
  <c r="A1704" i="3" a="1"/>
  <c r="A1704" i="3" s="1"/>
  <c r="A1705" i="3" a="1"/>
  <c r="A1705" i="3" s="1"/>
  <c r="A1706" i="3" a="1"/>
  <c r="A1706" i="3" s="1"/>
  <c r="A1707" i="3" a="1"/>
  <c r="A1707" i="3" s="1"/>
  <c r="A1708" i="3" a="1"/>
  <c r="A1708" i="3" s="1"/>
  <c r="A1709" i="3" a="1"/>
  <c r="A1709" i="3" s="1"/>
  <c r="A1710" i="3" a="1"/>
  <c r="A1710" i="3" s="1"/>
  <c r="A1711" i="3" a="1"/>
  <c r="A1711" i="3" s="1"/>
  <c r="A1712" i="3" a="1"/>
  <c r="A1712" i="3" s="1"/>
  <c r="A1713" i="3" a="1"/>
  <c r="A1713" i="3" s="1"/>
  <c r="A1714" i="3" a="1"/>
  <c r="A1714" i="3" s="1"/>
  <c r="A1715" i="3" a="1"/>
  <c r="A1715" i="3" s="1"/>
  <c r="A1716" i="3" a="1"/>
  <c r="A1716" i="3" s="1"/>
  <c r="A1717" i="3" a="1"/>
  <c r="A1717" i="3" s="1"/>
  <c r="A1718" i="3" a="1"/>
  <c r="A1718" i="3" s="1"/>
  <c r="A1719" i="3" a="1"/>
  <c r="A1719" i="3" s="1"/>
  <c r="A1720" i="3" a="1"/>
  <c r="A1720" i="3" s="1"/>
  <c r="A1721" i="3" a="1"/>
  <c r="A1721" i="3" s="1"/>
  <c r="A1722" i="3" a="1"/>
  <c r="A1722" i="3" s="1"/>
  <c r="A1723" i="3" a="1"/>
  <c r="A1723" i="3" s="1"/>
  <c r="A1724" i="3" a="1"/>
  <c r="A1724" i="3" s="1"/>
  <c r="A1725" i="3" a="1"/>
  <c r="A1725" i="3" s="1"/>
  <c r="A1726" i="3" a="1"/>
  <c r="A1726" i="3" s="1"/>
  <c r="A1727" i="3" a="1"/>
  <c r="A1727" i="3" s="1"/>
  <c r="A1728" i="3" a="1"/>
  <c r="A1728" i="3" s="1"/>
  <c r="A1729" i="3" a="1"/>
  <c r="A1729" i="3" s="1"/>
  <c r="A1730" i="3" a="1"/>
  <c r="A1730" i="3" s="1"/>
  <c r="A1731" i="3" a="1"/>
  <c r="A1731" i="3" s="1"/>
  <c r="A1732" i="3" a="1"/>
  <c r="A1732" i="3" s="1"/>
  <c r="A1733" i="3" a="1"/>
  <c r="A1733" i="3" s="1"/>
  <c r="A1734" i="3" a="1"/>
  <c r="A1734" i="3" s="1"/>
  <c r="A1735" i="3" a="1"/>
  <c r="A1735" i="3" s="1"/>
  <c r="A1736" i="3" a="1"/>
  <c r="A1736" i="3" s="1"/>
  <c r="A1737" i="3" a="1"/>
  <c r="A1737" i="3" s="1"/>
  <c r="A1738" i="3" a="1"/>
  <c r="A1738" i="3" s="1"/>
  <c r="A1739" i="3" a="1"/>
  <c r="A1739" i="3" s="1"/>
  <c r="A1740" i="3" a="1"/>
  <c r="A1740" i="3" s="1"/>
  <c r="A1741" i="3" a="1"/>
  <c r="A1741" i="3" s="1"/>
  <c r="A1742" i="3" a="1"/>
  <c r="A1742" i="3" s="1"/>
  <c r="A1743" i="3" a="1"/>
  <c r="A1743" i="3" s="1"/>
  <c r="A1744" i="3" a="1"/>
  <c r="A1744" i="3" s="1"/>
  <c r="A1745" i="3" a="1"/>
  <c r="A1745" i="3" s="1"/>
  <c r="A1746" i="3" a="1"/>
  <c r="A1746" i="3" s="1"/>
  <c r="A1747" i="3" a="1"/>
  <c r="A1747" i="3" s="1"/>
  <c r="A1748" i="3" a="1"/>
  <c r="A1748" i="3" s="1"/>
  <c r="A1749" i="3" a="1"/>
  <c r="A1749" i="3" s="1"/>
  <c r="A1750" i="3" a="1"/>
  <c r="A1750" i="3" s="1"/>
  <c r="A1751" i="3" a="1"/>
  <c r="A1751" i="3" s="1"/>
  <c r="A1752" i="3" a="1"/>
  <c r="A1752" i="3" s="1"/>
  <c r="A1753" i="3" a="1"/>
  <c r="A1753" i="3" s="1"/>
  <c r="A1754" i="3" a="1"/>
  <c r="A1754" i="3" s="1"/>
  <c r="A1755" i="3" a="1"/>
  <c r="A1755" i="3" s="1"/>
  <c r="A1756" i="3" a="1"/>
  <c r="A1756" i="3" s="1"/>
  <c r="A1757" i="3" a="1"/>
  <c r="A1757" i="3" s="1"/>
  <c r="A1758" i="3" a="1"/>
  <c r="A1758" i="3" s="1"/>
  <c r="A1759" i="3" a="1"/>
  <c r="A1759" i="3" s="1"/>
  <c r="A1760" i="3" a="1"/>
  <c r="A1760" i="3" s="1"/>
  <c r="A1761" i="3" a="1"/>
  <c r="A1761" i="3" s="1"/>
  <c r="A1762" i="3" a="1"/>
  <c r="A1762" i="3" s="1"/>
  <c r="A1763" i="3" a="1"/>
  <c r="A1763" i="3" s="1"/>
  <c r="A1764" i="3" a="1"/>
  <c r="A1764" i="3" s="1"/>
  <c r="A1765" i="3" a="1"/>
  <c r="A1765" i="3" s="1"/>
  <c r="A1766" i="3" a="1"/>
  <c r="A1766" i="3" s="1"/>
  <c r="A1767" i="3" a="1"/>
  <c r="A1767" i="3" s="1"/>
  <c r="A1768" i="3" a="1"/>
  <c r="A1768" i="3" s="1"/>
  <c r="A1769" i="3" a="1"/>
  <c r="A1769" i="3" s="1"/>
  <c r="A1770" i="3" a="1"/>
  <c r="A1770" i="3" s="1"/>
  <c r="A1771" i="3" a="1"/>
  <c r="A1771" i="3" s="1"/>
  <c r="A1772" i="3" a="1"/>
  <c r="A1772" i="3" s="1"/>
  <c r="A1773" i="3" a="1"/>
  <c r="A1773" i="3" s="1"/>
  <c r="A1774" i="3" a="1"/>
  <c r="A1774" i="3" s="1"/>
  <c r="A1775" i="3" a="1"/>
  <c r="A1775" i="3" s="1"/>
  <c r="A1776" i="3" a="1"/>
  <c r="A1776" i="3" s="1"/>
  <c r="A1777" i="3" a="1"/>
  <c r="A1777" i="3" s="1"/>
  <c r="A1778" i="3" a="1"/>
  <c r="A1778" i="3" s="1"/>
  <c r="A1779" i="3" a="1"/>
  <c r="A1779" i="3" s="1"/>
  <c r="A1780" i="3" a="1"/>
  <c r="A1780" i="3" s="1"/>
  <c r="A1781" i="3" a="1"/>
  <c r="A1781" i="3" s="1"/>
  <c r="A1782" i="3" a="1"/>
  <c r="A1782" i="3" s="1"/>
  <c r="A1783" i="3" a="1"/>
  <c r="A1783" i="3" s="1"/>
  <c r="A1784" i="3" a="1"/>
  <c r="A1784" i="3" s="1"/>
  <c r="A1785" i="3" a="1"/>
  <c r="A1785" i="3" s="1"/>
  <c r="A1786" i="3" a="1"/>
  <c r="A1786" i="3" s="1"/>
  <c r="A1787" i="3" a="1"/>
  <c r="A1787" i="3" s="1"/>
  <c r="A1788" i="3" a="1"/>
  <c r="A1788" i="3" s="1"/>
  <c r="A1789" i="3" a="1"/>
  <c r="A1789" i="3" s="1"/>
  <c r="A1790" i="3" a="1"/>
  <c r="A1790" i="3" s="1"/>
  <c r="A1791" i="3" a="1"/>
  <c r="A1791" i="3" s="1"/>
  <c r="A1792" i="3" a="1"/>
  <c r="A1792" i="3" s="1"/>
  <c r="A1793" i="3" a="1"/>
  <c r="A1793" i="3" s="1"/>
  <c r="A1794" i="3" a="1"/>
  <c r="A1794" i="3" s="1"/>
  <c r="A1795" i="3" a="1"/>
  <c r="A1795" i="3" s="1"/>
  <c r="A1796" i="3" a="1"/>
  <c r="A1796" i="3" s="1"/>
  <c r="A1797" i="3" a="1"/>
  <c r="A1797" i="3" s="1"/>
  <c r="A1798" i="3" a="1"/>
  <c r="A1798" i="3"/>
  <c r="A1799" i="3" a="1"/>
  <c r="A1799" i="3" s="1"/>
  <c r="A1800" i="3" a="1"/>
  <c r="A1800" i="3" s="1"/>
  <c r="A1801" i="3" a="1"/>
  <c r="A1801" i="3" s="1"/>
  <c r="A1802" i="3" a="1"/>
  <c r="A1802" i="3" s="1"/>
  <c r="A1803" i="3" a="1"/>
  <c r="A1803" i="3" s="1"/>
  <c r="A1804" i="3" a="1"/>
  <c r="A1804" i="3" s="1"/>
  <c r="A1805" i="3" a="1"/>
  <c r="A1805" i="3" s="1"/>
  <c r="A1806" i="3" a="1"/>
  <c r="A1806" i="3" s="1"/>
  <c r="A1807" i="3" a="1"/>
  <c r="A1807" i="3" s="1"/>
  <c r="A1808" i="3" a="1"/>
  <c r="A1808" i="3" s="1"/>
  <c r="A1809" i="3" a="1"/>
  <c r="A1809" i="3" s="1"/>
  <c r="A1810" i="3" a="1"/>
  <c r="A1810" i="3" s="1"/>
  <c r="A1811" i="3" a="1"/>
  <c r="A1811" i="3" s="1"/>
  <c r="A1812" i="3" a="1"/>
  <c r="A1812" i="3" s="1"/>
  <c r="A1813" i="3" a="1"/>
  <c r="A1813" i="3" s="1"/>
  <c r="A1814" i="3" a="1"/>
  <c r="A1814" i="3" s="1"/>
  <c r="A1815" i="3" a="1"/>
  <c r="A1815" i="3" s="1"/>
  <c r="A1816" i="3" a="1"/>
  <c r="A1816" i="3" s="1"/>
  <c r="A1817" i="3" a="1"/>
  <c r="A1817" i="3" s="1"/>
  <c r="A1818" i="3" a="1"/>
  <c r="A1818" i="3" s="1"/>
  <c r="A1819" i="3" a="1"/>
  <c r="A1819" i="3" s="1"/>
  <c r="A1820" i="3" a="1"/>
  <c r="A1820" i="3" s="1"/>
  <c r="A1821" i="3" a="1"/>
  <c r="A1821" i="3" s="1"/>
  <c r="A1822" i="3" a="1"/>
  <c r="A1822" i="3" s="1"/>
  <c r="A1823" i="3" a="1"/>
  <c r="A1823" i="3" s="1"/>
  <c r="A1824" i="3" a="1"/>
  <c r="A1824" i="3" s="1"/>
  <c r="A1825" i="3" a="1"/>
  <c r="A1825" i="3" s="1"/>
  <c r="A1826" i="3" a="1"/>
  <c r="A1826" i="3" s="1"/>
  <c r="A1827" i="3" a="1"/>
  <c r="A1827" i="3"/>
  <c r="A1828" i="3" a="1"/>
  <c r="A1828" i="3" s="1"/>
  <c r="A1829" i="3" a="1"/>
  <c r="A1829" i="3" s="1"/>
  <c r="A1830" i="3" a="1"/>
  <c r="A1830" i="3"/>
  <c r="A1831" i="3" a="1"/>
  <c r="A1831" i="3" s="1"/>
  <c r="A1832" i="3" a="1"/>
  <c r="A1832" i="3" s="1"/>
  <c r="A1833" i="3" a="1"/>
  <c r="A1833" i="3" s="1"/>
  <c r="A1834" i="3" a="1"/>
  <c r="A1834" i="3" s="1"/>
  <c r="A1835" i="3" a="1"/>
  <c r="A1835" i="3" s="1"/>
  <c r="A1836" i="3" a="1"/>
  <c r="A1836" i="3" s="1"/>
  <c r="A1837" i="3" a="1"/>
  <c r="A1837" i="3" s="1"/>
  <c r="A1838" i="3" a="1"/>
  <c r="A1838" i="3" s="1"/>
  <c r="A1839" i="3" a="1"/>
  <c r="A1839" i="3" s="1"/>
  <c r="A1840" i="3" a="1"/>
  <c r="A1840" i="3" s="1"/>
  <c r="A1841" i="3" a="1"/>
  <c r="A1841" i="3" s="1"/>
  <c r="A1842" i="3" a="1"/>
  <c r="A1842" i="3" s="1"/>
  <c r="A1843" i="3" a="1"/>
  <c r="A1843" i="3" s="1"/>
  <c r="A1844" i="3" a="1"/>
  <c r="A1844" i="3" s="1"/>
  <c r="A1845" i="3" a="1"/>
  <c r="A1845" i="3" s="1"/>
  <c r="A1846" i="3" a="1"/>
  <c r="A1846" i="3" s="1"/>
  <c r="A1847" i="3" a="1"/>
  <c r="A1847" i="3" s="1"/>
  <c r="A1848" i="3" a="1"/>
  <c r="A1848" i="3" s="1"/>
  <c r="A1849" i="3" a="1"/>
  <c r="A1849" i="3" s="1"/>
  <c r="A1850" i="3" a="1"/>
  <c r="A1850" i="3" s="1"/>
  <c r="A1851" i="3" a="1"/>
  <c r="A1851" i="3" s="1"/>
  <c r="A1852" i="3" a="1"/>
  <c r="A1852" i="3" s="1"/>
  <c r="A1853" i="3" a="1"/>
  <c r="A1853" i="3" s="1"/>
  <c r="A1854" i="3" a="1"/>
  <c r="A1854" i="3" s="1"/>
  <c r="A1855" i="3" a="1"/>
  <c r="A1855" i="3" s="1"/>
  <c r="A1856" i="3" a="1"/>
  <c r="A1856" i="3" s="1"/>
  <c r="A1857" i="3" a="1"/>
  <c r="A1857" i="3" s="1"/>
  <c r="A1858" i="3" a="1"/>
  <c r="A1858" i="3" s="1"/>
  <c r="A1859" i="3" a="1"/>
  <c r="A1859" i="3" s="1"/>
  <c r="A1860" i="3" a="1"/>
  <c r="A1860" i="3" s="1"/>
  <c r="A1861" i="3" a="1"/>
  <c r="A1861" i="3" s="1"/>
  <c r="A1862" i="3" a="1"/>
  <c r="A1862" i="3" s="1"/>
  <c r="A1863" i="3" a="1"/>
  <c r="A1863" i="3" s="1"/>
  <c r="A1864" i="3" a="1"/>
  <c r="A1864" i="3" s="1"/>
  <c r="A1865" i="3" a="1"/>
  <c r="A1865" i="3" s="1"/>
  <c r="A1866" i="3" a="1"/>
  <c r="A1866" i="3" s="1"/>
  <c r="A1867" i="3" a="1"/>
  <c r="A1867" i="3" s="1"/>
  <c r="A1868" i="3" a="1"/>
  <c r="A1868" i="3" s="1"/>
  <c r="A1869" i="3" a="1"/>
  <c r="A1869" i="3" s="1"/>
  <c r="A1870" i="3" a="1"/>
  <c r="A1870" i="3" s="1"/>
  <c r="A1871" i="3" a="1"/>
  <c r="A1871" i="3" s="1"/>
  <c r="A1872" i="3" a="1"/>
  <c r="A1872" i="3" s="1"/>
  <c r="A1873" i="3" a="1"/>
  <c r="A1873" i="3" s="1"/>
  <c r="A1874" i="3" a="1"/>
  <c r="A1874" i="3" s="1"/>
  <c r="A1875" i="3" a="1"/>
  <c r="A1875" i="3" s="1"/>
  <c r="A1876" i="3" a="1"/>
  <c r="A1876" i="3" s="1"/>
  <c r="A1877" i="3" a="1"/>
  <c r="A1877" i="3" s="1"/>
  <c r="A1878" i="3" a="1"/>
  <c r="A1878" i="3" s="1"/>
  <c r="A1879" i="3" a="1"/>
  <c r="A1879" i="3" s="1"/>
  <c r="A1880" i="3" a="1"/>
  <c r="A1880" i="3" s="1"/>
  <c r="A1881" i="3" a="1"/>
  <c r="A1881" i="3" s="1"/>
  <c r="A1882" i="3" a="1"/>
  <c r="A1882" i="3" s="1"/>
  <c r="A1883" i="3" a="1"/>
  <c r="A1883" i="3" s="1"/>
  <c r="A1884" i="3" a="1"/>
  <c r="A1884" i="3" s="1"/>
  <c r="A1885" i="3" a="1"/>
  <c r="A1885" i="3" s="1"/>
  <c r="A1886" i="3" a="1"/>
  <c r="A1886" i="3" s="1"/>
  <c r="A1887" i="3" a="1"/>
  <c r="A1887" i="3" s="1"/>
  <c r="A1888" i="3" a="1"/>
  <c r="A1888" i="3" s="1"/>
  <c r="A1889" i="3" a="1"/>
  <c r="A1889" i="3" s="1"/>
  <c r="A1890" i="3" a="1"/>
  <c r="A1890" i="3" s="1"/>
  <c r="A1891" i="3" a="1"/>
  <c r="A1891" i="3" s="1"/>
  <c r="A1892" i="3" a="1"/>
  <c r="A1892" i="3" s="1"/>
  <c r="A1893" i="3" a="1"/>
  <c r="A1893" i="3" s="1"/>
  <c r="A1894" i="3" a="1"/>
  <c r="A1894" i="3" s="1"/>
  <c r="A1895" i="3" a="1"/>
  <c r="A1895" i="3" s="1"/>
  <c r="A1896" i="3" a="1"/>
  <c r="A1896" i="3" s="1"/>
  <c r="A1897" i="3" a="1"/>
  <c r="A1897" i="3" s="1"/>
  <c r="A1898" i="3" a="1"/>
  <c r="A1898" i="3" s="1"/>
  <c r="A1899" i="3" a="1"/>
  <c r="A1899" i="3" s="1"/>
  <c r="A1900" i="3" a="1"/>
  <c r="A1900" i="3" s="1"/>
  <c r="A1901" i="3" a="1"/>
  <c r="A1901" i="3" s="1"/>
  <c r="A1902" i="3" a="1"/>
  <c r="A1902" i="3" s="1"/>
  <c r="A1903" i="3" a="1"/>
  <c r="A1903" i="3" s="1"/>
  <c r="A1904" i="3" a="1"/>
  <c r="A1904" i="3" s="1"/>
  <c r="A1905" i="3" a="1"/>
  <c r="A1905" i="3" s="1"/>
  <c r="A1906" i="3" a="1"/>
  <c r="A1906" i="3" s="1"/>
  <c r="A1907" i="3" a="1"/>
  <c r="A1907" i="3" s="1"/>
  <c r="A1908" i="3" a="1"/>
  <c r="A1908" i="3" s="1"/>
  <c r="A1909" i="3" a="1"/>
  <c r="A1909" i="3" s="1"/>
  <c r="A1910" i="3" a="1"/>
  <c r="A1910" i="3" s="1"/>
  <c r="A1911" i="3" a="1"/>
  <c r="A1911" i="3" s="1"/>
  <c r="A1912" i="3" a="1"/>
  <c r="A1912" i="3" s="1"/>
  <c r="A1913" i="3" a="1"/>
  <c r="A1913" i="3" s="1"/>
  <c r="A1914" i="3" a="1"/>
  <c r="A1914" i="3" s="1"/>
  <c r="A1915" i="3" a="1"/>
  <c r="A1915" i="3" s="1"/>
  <c r="A1916" i="3" a="1"/>
  <c r="A1916" i="3" s="1"/>
  <c r="A1917" i="3" a="1"/>
  <c r="A1917" i="3" s="1"/>
  <c r="A1918" i="3" a="1"/>
  <c r="A1918" i="3" s="1"/>
  <c r="A1919" i="3" a="1"/>
  <c r="A1919" i="3" s="1"/>
  <c r="A1920" i="3" a="1"/>
  <c r="A1920" i="3" s="1"/>
  <c r="A1921" i="3" a="1"/>
  <c r="A1921" i="3" s="1"/>
  <c r="A1922" i="3" a="1"/>
  <c r="A1922" i="3"/>
  <c r="A1923" i="3" a="1"/>
  <c r="A1923" i="3" s="1"/>
  <c r="A1924" i="3" a="1"/>
  <c r="A1924" i="3" s="1"/>
  <c r="A1925" i="3" a="1"/>
  <c r="A1925" i="3" s="1"/>
  <c r="A1926" i="3" a="1"/>
  <c r="A1926" i="3" s="1"/>
  <c r="A1927" i="3" a="1"/>
  <c r="A1927" i="3" s="1"/>
  <c r="A1928" i="3" a="1"/>
  <c r="A1928" i="3" s="1"/>
  <c r="A1929" i="3" a="1"/>
  <c r="A1929" i="3" s="1"/>
  <c r="A1930" i="3" a="1"/>
  <c r="A1930" i="3" s="1"/>
  <c r="A1931" i="3" a="1"/>
  <c r="A1931" i="3" s="1"/>
  <c r="A1932" i="3" a="1"/>
  <c r="A1932" i="3" s="1"/>
  <c r="A1933" i="3" a="1"/>
  <c r="A1933" i="3" s="1"/>
  <c r="A1934" i="3" a="1"/>
  <c r="A1934" i="3" s="1"/>
  <c r="A1935" i="3" a="1"/>
  <c r="A1935" i="3" s="1"/>
  <c r="A1936" i="3" a="1"/>
  <c r="A1936" i="3" s="1"/>
  <c r="A1937" i="3" a="1"/>
  <c r="A1937" i="3" s="1"/>
  <c r="A1938" i="3" a="1"/>
  <c r="A1938" i="3" s="1"/>
  <c r="A1939" i="3" a="1"/>
  <c r="A1939" i="3" s="1"/>
  <c r="A1940" i="3" a="1"/>
  <c r="A1940" i="3" s="1"/>
  <c r="A1941" i="3" a="1"/>
  <c r="A1941" i="3" s="1"/>
  <c r="A1942" i="3" a="1"/>
  <c r="A1942" i="3" s="1"/>
  <c r="A1943" i="3" a="1"/>
  <c r="A1943" i="3" s="1"/>
  <c r="A1944" i="3" a="1"/>
  <c r="A1944" i="3" s="1"/>
  <c r="A1945" i="3" a="1"/>
  <c r="A1945" i="3" s="1"/>
  <c r="A1946" i="3" a="1"/>
  <c r="A1946" i="3" s="1"/>
  <c r="A1947" i="3" a="1"/>
  <c r="A1947" i="3" s="1"/>
  <c r="A1948" i="3" a="1"/>
  <c r="A1948" i="3" s="1"/>
  <c r="A1949" i="3" a="1"/>
  <c r="A1949" i="3" s="1"/>
  <c r="A1950" i="3" a="1"/>
  <c r="A1950" i="3" s="1"/>
  <c r="A1951" i="3" a="1"/>
  <c r="A1951" i="3" s="1"/>
  <c r="A1952" i="3" a="1"/>
  <c r="A1952" i="3" s="1"/>
  <c r="A1953" i="3" a="1"/>
  <c r="A1953" i="3" s="1"/>
  <c r="A1954" i="3" a="1"/>
  <c r="A1954" i="3" s="1"/>
  <c r="A1955" i="3" a="1"/>
  <c r="A1955" i="3" s="1"/>
  <c r="A1956" i="3" a="1"/>
  <c r="A1956" i="3" s="1"/>
  <c r="A1957" i="3" a="1"/>
  <c r="A1957" i="3" s="1"/>
  <c r="A1958" i="3" a="1"/>
  <c r="A1958" i="3"/>
  <c r="A1959" i="3" a="1"/>
  <c r="A1959" i="3" s="1"/>
  <c r="A1960" i="3" a="1"/>
  <c r="A1960" i="3" s="1"/>
  <c r="A1961" i="3" a="1"/>
  <c r="A1961" i="3" s="1"/>
  <c r="A1962" i="3" a="1"/>
  <c r="A1962" i="3" s="1"/>
  <c r="A1963" i="3" a="1"/>
  <c r="A1963" i="3" s="1"/>
  <c r="A1964" i="3" a="1"/>
  <c r="A1964" i="3" s="1"/>
  <c r="A1965" i="3" a="1"/>
  <c r="A1965" i="3" s="1"/>
  <c r="A1966" i="3" a="1"/>
  <c r="A1966" i="3" s="1"/>
  <c r="A1967" i="3" a="1"/>
  <c r="A1967" i="3" s="1"/>
  <c r="A1968" i="3" a="1"/>
  <c r="A1968" i="3" s="1"/>
  <c r="A1969" i="3" a="1"/>
  <c r="A1969" i="3" s="1"/>
  <c r="A1970" i="3" a="1"/>
  <c r="A1970" i="3" s="1"/>
  <c r="A1971" i="3" a="1"/>
  <c r="A1971" i="3" s="1"/>
  <c r="A1972" i="3" a="1"/>
  <c r="A1972" i="3" s="1"/>
  <c r="A1973" i="3" a="1"/>
  <c r="A1973" i="3" s="1"/>
  <c r="A1974" i="3" a="1"/>
  <c r="A1974" i="3" s="1"/>
  <c r="A1975" i="3" a="1"/>
  <c r="A1975" i="3" s="1"/>
  <c r="A1976" i="3" a="1"/>
  <c r="A1976" i="3" s="1"/>
  <c r="A1977" i="3" a="1"/>
  <c r="A1977" i="3" s="1"/>
  <c r="A1978" i="3" a="1"/>
  <c r="A1978" i="3" s="1"/>
  <c r="A1979" i="3" a="1"/>
  <c r="A1979" i="3" s="1"/>
  <c r="A1980" i="3" a="1"/>
  <c r="A1980" i="3" s="1"/>
  <c r="A1981" i="3" a="1"/>
  <c r="A1981" i="3" s="1"/>
  <c r="A1982" i="3" a="1"/>
  <c r="A1982" i="3" s="1"/>
  <c r="A1983" i="3" a="1"/>
  <c r="A1983" i="3" s="1"/>
  <c r="A1984" i="3" a="1"/>
  <c r="A1984" i="3" s="1"/>
  <c r="A1985" i="3" a="1"/>
  <c r="A1985" i="3" s="1"/>
  <c r="A1986" i="3" a="1"/>
  <c r="A1986" i="3" s="1"/>
  <c r="A1987" i="3" a="1"/>
  <c r="A1987" i="3" s="1"/>
  <c r="A1988" i="3" a="1"/>
  <c r="A1988" i="3" s="1"/>
  <c r="A1989" i="3" a="1"/>
  <c r="A1989" i="3" s="1"/>
  <c r="A1990" i="3" a="1"/>
  <c r="A1990" i="3" s="1"/>
  <c r="A1991" i="3" a="1"/>
  <c r="A1991" i="3" s="1"/>
  <c r="A1992" i="3" a="1"/>
  <c r="A1992" i="3" s="1"/>
  <c r="A1993" i="3" a="1"/>
  <c r="A1993" i="3" s="1"/>
  <c r="A1994" i="3" a="1"/>
  <c r="A1994" i="3" s="1"/>
  <c r="A1995" i="3" a="1"/>
  <c r="A1995" i="3" s="1"/>
  <c r="A1996" i="3" a="1"/>
  <c r="A1996" i="3" s="1"/>
  <c r="A1997" i="3" a="1"/>
  <c r="A1997" i="3" s="1"/>
  <c r="A1998" i="3" a="1"/>
  <c r="A1998" i="3" s="1"/>
  <c r="A1999" i="3" a="1"/>
  <c r="A1999" i="3" s="1"/>
  <c r="A2000" i="3" a="1"/>
  <c r="A2000" i="3" s="1"/>
  <c r="A2001" i="3" a="1"/>
  <c r="A2001" i="3" s="1"/>
  <c r="A2002" i="3" a="1"/>
  <c r="A2002" i="3" s="1"/>
  <c r="A2003" i="3" a="1"/>
  <c r="A2003" i="3" s="1"/>
  <c r="A2004" i="3" a="1"/>
  <c r="A2004" i="3" s="1"/>
  <c r="A2005" i="3" a="1"/>
  <c r="A2005" i="3" s="1"/>
  <c r="A2006" i="3" a="1"/>
  <c r="A2006" i="3" s="1"/>
  <c r="A2007" i="3" a="1"/>
  <c r="A2007" i="3" s="1"/>
  <c r="A2008" i="3" a="1"/>
  <c r="A2008" i="3" s="1"/>
  <c r="A2009" i="3" a="1"/>
  <c r="A2009" i="3"/>
  <c r="A2010" i="3" a="1"/>
  <c r="A2010" i="3" s="1"/>
  <c r="A2011" i="3" a="1"/>
  <c r="A2011" i="3" s="1"/>
  <c r="A2012" i="3" a="1"/>
  <c r="A2012" i="3" s="1"/>
  <c r="A2013" i="3" a="1"/>
  <c r="A2013" i="3" s="1"/>
  <c r="A2014" i="3" a="1"/>
  <c r="A2014" i="3" s="1"/>
  <c r="A2015" i="3" a="1"/>
  <c r="A2015" i="3" s="1"/>
  <c r="A2016" i="3" a="1"/>
  <c r="A2016" i="3" s="1"/>
  <c r="A2017" i="3" a="1"/>
  <c r="A2017" i="3" s="1"/>
  <c r="A2018" i="3" a="1"/>
  <c r="A2018" i="3" s="1"/>
  <c r="A2019" i="3" a="1"/>
  <c r="A2019" i="3" s="1"/>
  <c r="A2020" i="3" a="1"/>
  <c r="A2020" i="3" s="1"/>
  <c r="A2021" i="3" a="1"/>
  <c r="A2021" i="3" s="1"/>
  <c r="A2022" i="3" a="1"/>
  <c r="A2022" i="3" s="1"/>
  <c r="A2023" i="3" a="1"/>
  <c r="A2023" i="3" s="1"/>
  <c r="A2024" i="3" a="1"/>
  <c r="A2024" i="3" s="1"/>
  <c r="A2025" i="3" a="1"/>
  <c r="A2025" i="3" s="1"/>
  <c r="A2026" i="3" a="1"/>
  <c r="A2026" i="3" s="1"/>
  <c r="A2027" i="3" a="1"/>
  <c r="A2027" i="3" s="1"/>
  <c r="A2028" i="3" a="1"/>
  <c r="A2028" i="3" s="1"/>
  <c r="A2029" i="3" a="1"/>
  <c r="A2029" i="3" s="1"/>
  <c r="A2030" i="3" a="1"/>
  <c r="A2030" i="3" s="1"/>
  <c r="A2031" i="3" a="1"/>
  <c r="A2031" i="3" s="1"/>
  <c r="A2032" i="3" a="1"/>
  <c r="A2032" i="3" s="1"/>
  <c r="A2033" i="3" a="1"/>
  <c r="A2033" i="3" s="1"/>
  <c r="A2034" i="3" a="1"/>
  <c r="A2034" i="3" s="1"/>
  <c r="A2035" i="3" a="1"/>
  <c r="A2035" i="3" s="1"/>
  <c r="A2036" i="3" a="1"/>
  <c r="A2036" i="3" s="1"/>
  <c r="A2037" i="3" a="1"/>
  <c r="A2037" i="3" s="1"/>
  <c r="A2038" i="3" a="1"/>
  <c r="A2038" i="3" s="1"/>
  <c r="A2039" i="3" a="1"/>
  <c r="A2039" i="3" s="1"/>
  <c r="A2040" i="3" a="1"/>
  <c r="A2040" i="3" s="1"/>
  <c r="A2041" i="3" a="1"/>
  <c r="A2041" i="3" s="1"/>
  <c r="A2042" i="3" a="1"/>
  <c r="A2042" i="3" s="1"/>
  <c r="A2043" i="3" a="1"/>
  <c r="A2043" i="3" s="1"/>
  <c r="A2044" i="3" a="1"/>
  <c r="A2044" i="3" s="1"/>
  <c r="A2045" i="3" a="1"/>
  <c r="A2045" i="3" s="1"/>
  <c r="A2046" i="3" a="1"/>
  <c r="A2046" i="3" s="1"/>
  <c r="A2047" i="3" a="1"/>
  <c r="A2047" i="3" s="1"/>
  <c r="A2048" i="3" a="1"/>
  <c r="A2048" i="3" s="1"/>
  <c r="A2049" i="3" a="1"/>
  <c r="A2049" i="3" s="1"/>
  <c r="A2050" i="3" a="1"/>
  <c r="A2050" i="3" s="1"/>
  <c r="A2051" i="3" a="1"/>
  <c r="A2051" i="3" s="1"/>
  <c r="A2052" i="3" a="1"/>
  <c r="A2052" i="3" s="1"/>
  <c r="A2053" i="3" a="1"/>
  <c r="A2053" i="3" s="1"/>
  <c r="A2054" i="3" a="1"/>
  <c r="A2054" i="3" s="1"/>
  <c r="A2055" i="3" a="1"/>
  <c r="A2055" i="3" s="1"/>
  <c r="A2056" i="3" a="1"/>
  <c r="A2056" i="3" s="1"/>
  <c r="A2057" i="3" a="1"/>
  <c r="A2057" i="3" s="1"/>
  <c r="A2058" i="3" a="1"/>
  <c r="A2058" i="3" s="1"/>
  <c r="A2059" i="3" a="1"/>
  <c r="A2059" i="3" s="1"/>
  <c r="A2060" i="3" a="1"/>
  <c r="A2060" i="3" s="1"/>
  <c r="A2061" i="3" a="1"/>
  <c r="A2061" i="3" s="1"/>
  <c r="A2062" i="3" a="1"/>
  <c r="A2062" i="3" s="1"/>
  <c r="A2063" i="3" a="1"/>
  <c r="A2063" i="3" s="1"/>
  <c r="A2064" i="3" a="1"/>
  <c r="A2064" i="3" s="1"/>
  <c r="A2065" i="3" a="1"/>
  <c r="A2065" i="3" s="1"/>
  <c r="A2066" i="3" a="1"/>
  <c r="A2066" i="3" s="1"/>
  <c r="A2067" i="3" a="1"/>
  <c r="A2067" i="3" s="1"/>
  <c r="A2068" i="3" a="1"/>
  <c r="A2068" i="3" s="1"/>
  <c r="A2069" i="3" a="1"/>
  <c r="A2069" i="3" s="1"/>
  <c r="A2070" i="3" a="1"/>
  <c r="A2070" i="3" s="1"/>
  <c r="A2071" i="3" a="1"/>
  <c r="A2071" i="3" s="1"/>
  <c r="A2072" i="3" a="1"/>
  <c r="A2072" i="3" s="1"/>
  <c r="A2073" i="3" a="1"/>
  <c r="A2073" i="3" s="1"/>
  <c r="A2074" i="3" a="1"/>
  <c r="A2074" i="3" s="1"/>
  <c r="A2075" i="3" a="1"/>
  <c r="A2075" i="3" s="1"/>
  <c r="A2076" i="3" a="1"/>
  <c r="A2076" i="3" s="1"/>
  <c r="A2077" i="3" a="1"/>
  <c r="A2077" i="3" s="1"/>
  <c r="A2078" i="3" a="1"/>
  <c r="A2078" i="3" s="1"/>
  <c r="A2079" i="3" a="1"/>
  <c r="A2079" i="3" s="1"/>
  <c r="A2080" i="3" a="1"/>
  <c r="A2080" i="3" s="1"/>
  <c r="A2081" i="3" a="1"/>
  <c r="A2081" i="3" s="1"/>
  <c r="A2082" i="3" a="1"/>
  <c r="A2082" i="3" s="1"/>
  <c r="A2083" i="3" a="1"/>
  <c r="A2083" i="3" s="1"/>
  <c r="A2084" i="3" a="1"/>
  <c r="A2084" i="3" s="1"/>
  <c r="A2085" i="3" a="1"/>
  <c r="A2085" i="3" s="1"/>
  <c r="A2086" i="3" a="1"/>
  <c r="A2086" i="3" s="1"/>
  <c r="A2087" i="3" a="1"/>
  <c r="A2087" i="3" s="1"/>
  <c r="A2088" i="3" a="1"/>
  <c r="A2088" i="3" s="1"/>
  <c r="A2089" i="3" a="1"/>
  <c r="A2089" i="3" s="1"/>
  <c r="A2090" i="3" a="1"/>
  <c r="A2090" i="3" s="1"/>
  <c r="A2091" i="3" a="1"/>
  <c r="A2091" i="3" s="1"/>
  <c r="A2092" i="3" a="1"/>
  <c r="A2092" i="3" s="1"/>
  <c r="A2093" i="3" a="1"/>
  <c r="A2093" i="3" s="1"/>
  <c r="A2094" i="3" a="1"/>
  <c r="A2094" i="3" s="1"/>
  <c r="A2095" i="3" a="1"/>
  <c r="A2095" i="3" s="1"/>
  <c r="A2096" i="3" a="1"/>
  <c r="A2096" i="3" s="1"/>
  <c r="A2097" i="3" a="1"/>
  <c r="A2097" i="3" s="1"/>
  <c r="A2098" i="3" a="1"/>
  <c r="A2098" i="3" s="1"/>
  <c r="A2099" i="3" a="1"/>
  <c r="A2099" i="3" s="1"/>
  <c r="A2100" i="3" a="1"/>
  <c r="A2100" i="3" s="1"/>
  <c r="A2101" i="3" a="1"/>
  <c r="A2101" i="3" s="1"/>
  <c r="A2102" i="3" a="1"/>
  <c r="A2102" i="3" s="1"/>
  <c r="A2103" i="3" a="1"/>
  <c r="A2103" i="3" s="1"/>
  <c r="A2104" i="3" a="1"/>
  <c r="A2104" i="3" s="1"/>
  <c r="A2105" i="3" a="1"/>
  <c r="A2105" i="3" s="1"/>
  <c r="A2106" i="3" a="1"/>
  <c r="A2106" i="3" s="1"/>
  <c r="A2107" i="3" a="1"/>
  <c r="A2107" i="3" s="1"/>
  <c r="A2108" i="3" a="1"/>
  <c r="A2108" i="3" s="1"/>
  <c r="A2109" i="3" a="1"/>
  <c r="A2109" i="3" s="1"/>
  <c r="A2110" i="3" a="1"/>
  <c r="A2110" i="3" s="1"/>
  <c r="A2111" i="3" a="1"/>
  <c r="A2111" i="3"/>
  <c r="A2112" i="3" a="1"/>
  <c r="A2112" i="3" s="1"/>
  <c r="A2113" i="3" a="1"/>
  <c r="A2113" i="3" s="1"/>
  <c r="A2114" i="3" a="1"/>
  <c r="A2114" i="3" s="1"/>
  <c r="A2115" i="3" a="1"/>
  <c r="A2115" i="3" s="1"/>
  <c r="A2116" i="3" a="1"/>
  <c r="A2116" i="3" s="1"/>
  <c r="A2117" i="3" a="1"/>
  <c r="A2117" i="3" s="1"/>
  <c r="A2118" i="3" a="1"/>
  <c r="A2118" i="3" s="1"/>
  <c r="A2119" i="3" a="1"/>
  <c r="A2119" i="3" s="1"/>
  <c r="A2120" i="3" a="1"/>
  <c r="A2120" i="3" s="1"/>
  <c r="A2121" i="3" a="1"/>
  <c r="A2121" i="3" s="1"/>
  <c r="A2122" i="3" a="1"/>
  <c r="A2122" i="3" s="1"/>
  <c r="A2123" i="3" a="1"/>
  <c r="A2123" i="3" s="1"/>
  <c r="A2124" i="3" a="1"/>
  <c r="A2124" i="3" s="1"/>
  <c r="A2125" i="3" a="1"/>
  <c r="A2125" i="3" s="1"/>
  <c r="A2126" i="3" a="1"/>
  <c r="A2126" i="3" s="1"/>
  <c r="A2127" i="3" a="1"/>
  <c r="A2127" i="3" s="1"/>
  <c r="A2128" i="3" a="1"/>
  <c r="A2128" i="3" s="1"/>
  <c r="A2129" i="3" a="1"/>
  <c r="A2129" i="3" s="1"/>
  <c r="A2130" i="3" a="1"/>
  <c r="A2130" i="3" s="1"/>
  <c r="A2131" i="3" a="1"/>
  <c r="A2131" i="3" s="1"/>
  <c r="A2132" i="3" a="1"/>
  <c r="A2132" i="3" s="1"/>
  <c r="A2133" i="3" a="1"/>
  <c r="A2133" i="3" s="1"/>
  <c r="A2134" i="3" a="1"/>
  <c r="A2134" i="3" s="1"/>
  <c r="A2135" i="3" a="1"/>
  <c r="A2135" i="3" s="1"/>
  <c r="A2136" i="3" a="1"/>
  <c r="A2136" i="3" s="1"/>
  <c r="A2137" i="3" a="1"/>
  <c r="A2137" i="3" s="1"/>
  <c r="A2138" i="3" a="1"/>
  <c r="A2138" i="3" s="1"/>
  <c r="A2139" i="3" a="1"/>
  <c r="A2139" i="3" s="1"/>
  <c r="A2140" i="3" a="1"/>
  <c r="A2140" i="3" s="1"/>
  <c r="A2141" i="3" a="1"/>
  <c r="A2141" i="3" s="1"/>
  <c r="A2142" i="3" a="1"/>
  <c r="A2142" i="3" s="1"/>
  <c r="A2143" i="3" a="1"/>
  <c r="A2143" i="3" s="1"/>
  <c r="A2144" i="3" a="1"/>
  <c r="A2144" i="3" s="1"/>
  <c r="A2145" i="3" a="1"/>
  <c r="A2145" i="3" s="1"/>
  <c r="A2146" i="3" a="1"/>
  <c r="A2146" i="3"/>
  <c r="A2147" i="3" a="1"/>
  <c r="A2147" i="3" s="1"/>
  <c r="A2148" i="3" a="1"/>
  <c r="A2148" i="3" s="1"/>
  <c r="A2149" i="3" a="1"/>
  <c r="A2149" i="3" s="1"/>
  <c r="A2150" i="3" a="1"/>
  <c r="A2150" i="3" s="1"/>
  <c r="A2151" i="3" a="1"/>
  <c r="A2151" i="3" s="1"/>
  <c r="A2152" i="3" a="1"/>
  <c r="A2152" i="3" s="1"/>
  <c r="A2153" i="3" a="1"/>
  <c r="A2153" i="3" s="1"/>
  <c r="A2154" i="3" a="1"/>
  <c r="A2154" i="3" s="1"/>
  <c r="A2155" i="3" a="1"/>
  <c r="A2155" i="3" s="1"/>
  <c r="A2156" i="3" a="1"/>
  <c r="A2156" i="3" s="1"/>
  <c r="A2157" i="3" a="1"/>
  <c r="A2157" i="3" s="1"/>
  <c r="A2158" i="3" a="1"/>
  <c r="A2158" i="3" s="1"/>
  <c r="A2159" i="3" a="1"/>
  <c r="A2159" i="3" s="1"/>
  <c r="A2160" i="3" a="1"/>
  <c r="A2160" i="3" s="1"/>
  <c r="A2161" i="3" a="1"/>
  <c r="A2161" i="3" s="1"/>
  <c r="A2162" i="3" a="1"/>
  <c r="A2162" i="3" s="1"/>
  <c r="A2163" i="3" a="1"/>
  <c r="A2163" i="3" s="1"/>
  <c r="A2164" i="3" a="1"/>
  <c r="A2164" i="3" s="1"/>
  <c r="A2165" i="3" a="1"/>
  <c r="A2165" i="3" s="1"/>
  <c r="A2166" i="3" a="1"/>
  <c r="A2166" i="3" s="1"/>
  <c r="A2167" i="3" a="1"/>
  <c r="A2167" i="3" s="1"/>
  <c r="A2168" i="3" a="1"/>
  <c r="A2168" i="3" s="1"/>
  <c r="A2169" i="3" a="1"/>
  <c r="A2169" i="3" s="1"/>
  <c r="A2170" i="3" a="1"/>
  <c r="A2170" i="3" s="1"/>
  <c r="A2171" i="3" a="1"/>
  <c r="A2171" i="3" s="1"/>
  <c r="A2172" i="3" a="1"/>
  <c r="A2172" i="3" s="1"/>
  <c r="A2173" i="3" a="1"/>
  <c r="A2173" i="3" s="1"/>
  <c r="A2174" i="3" a="1"/>
  <c r="A2174" i="3" s="1"/>
  <c r="A2175" i="3" a="1"/>
  <c r="A2175" i="3"/>
  <c r="A2176" i="3" a="1"/>
  <c r="A2176" i="3" s="1"/>
  <c r="A2177" i="3" a="1"/>
  <c r="A2177" i="3" s="1"/>
  <c r="A2178" i="3" a="1"/>
  <c r="A2178" i="3" s="1"/>
  <c r="A2179" i="3" a="1"/>
  <c r="A2179" i="3" s="1"/>
  <c r="A2180" i="3" a="1"/>
  <c r="A2180" i="3" s="1"/>
  <c r="A2181" i="3" a="1"/>
  <c r="A2181" i="3" s="1"/>
  <c r="A2182" i="3" a="1"/>
  <c r="A2182" i="3" s="1"/>
  <c r="A2183" i="3" a="1"/>
  <c r="A2183" i="3" s="1"/>
  <c r="A2184" i="3" a="1"/>
  <c r="A2184" i="3" s="1"/>
  <c r="A2185" i="3" a="1"/>
  <c r="A2185" i="3" s="1"/>
  <c r="A2186" i="3" a="1"/>
  <c r="A2186" i="3" s="1"/>
  <c r="A2187" i="3" a="1"/>
  <c r="A2187" i="3" s="1"/>
  <c r="A2188" i="3" a="1"/>
  <c r="A2188" i="3" s="1"/>
  <c r="A2189" i="3" a="1"/>
  <c r="A2189" i="3" s="1"/>
  <c r="A2190" i="3" a="1"/>
  <c r="A2190" i="3" s="1"/>
  <c r="A2191" i="3" a="1"/>
  <c r="A2191" i="3" s="1"/>
  <c r="A2192" i="3" a="1"/>
  <c r="A2192" i="3" s="1"/>
  <c r="A2193" i="3" a="1"/>
  <c r="A2193" i="3" s="1"/>
  <c r="A2194" i="3" a="1"/>
  <c r="A2194" i="3" s="1"/>
  <c r="A2195" i="3" a="1"/>
  <c r="A2195" i="3" s="1"/>
  <c r="A2196" i="3" a="1"/>
  <c r="A2196" i="3" s="1"/>
  <c r="A2197" i="3" a="1"/>
  <c r="A2197" i="3" s="1"/>
  <c r="A2198" i="3" a="1"/>
  <c r="A2198" i="3" s="1"/>
  <c r="A2199" i="3" a="1"/>
  <c r="A2199" i="3" s="1"/>
  <c r="A2200" i="3" a="1"/>
  <c r="A2200" i="3" s="1"/>
  <c r="A2201" i="3" a="1"/>
  <c r="A2201" i="3" s="1"/>
  <c r="A2202" i="3" a="1"/>
  <c r="A2202" i="3" s="1"/>
  <c r="A2203" i="3" a="1"/>
  <c r="A2203" i="3" s="1"/>
  <c r="A2204" i="3" a="1"/>
  <c r="A2204" i="3" s="1"/>
  <c r="A2205" i="3" a="1"/>
  <c r="A2205" i="3" s="1"/>
  <c r="A2206" i="3" a="1"/>
  <c r="A2206" i="3" s="1"/>
  <c r="A2207" i="3" a="1"/>
  <c r="A2207" i="3" s="1"/>
  <c r="A2208" i="3" a="1"/>
  <c r="A2208" i="3" s="1"/>
  <c r="A2209" i="3" a="1"/>
  <c r="A2209" i="3" s="1"/>
  <c r="A2210" i="3" a="1"/>
  <c r="A2210" i="3" s="1"/>
  <c r="A2211" i="3" a="1"/>
  <c r="A2211" i="3" s="1"/>
  <c r="A2212" i="3" a="1"/>
  <c r="A2212" i="3" s="1"/>
  <c r="A2213" i="3" a="1"/>
  <c r="A2213" i="3" s="1"/>
  <c r="A2214" i="3" a="1"/>
  <c r="A2214" i="3" s="1"/>
  <c r="A2215" i="3" a="1"/>
  <c r="A2215" i="3" s="1"/>
  <c r="A2216" i="3" a="1"/>
  <c r="A2216" i="3" s="1"/>
  <c r="A2217" i="3" a="1"/>
  <c r="A2217" i="3" s="1"/>
  <c r="A2218" i="3" a="1"/>
  <c r="A2218" i="3" s="1"/>
  <c r="A2219" i="3" a="1"/>
  <c r="A2219" i="3" s="1"/>
  <c r="A2220" i="3" a="1"/>
  <c r="A2220" i="3" s="1"/>
  <c r="A2221" i="3" a="1"/>
  <c r="A2221" i="3" s="1"/>
  <c r="A2222" i="3" a="1"/>
  <c r="A2222" i="3" s="1"/>
  <c r="A2223" i="3" a="1"/>
  <c r="A2223" i="3" s="1"/>
  <c r="A2224" i="3" a="1"/>
  <c r="A2224" i="3" s="1"/>
  <c r="A2225" i="3" a="1"/>
  <c r="A2225" i="3"/>
  <c r="A2226" i="3" a="1"/>
  <c r="A2226" i="3" s="1"/>
  <c r="A2227" i="3" a="1"/>
  <c r="A2227" i="3" s="1"/>
  <c r="A2228" i="3" a="1"/>
  <c r="A2228" i="3" s="1"/>
  <c r="A2229" i="3" a="1"/>
  <c r="A2229" i="3" s="1"/>
  <c r="A2230" i="3" a="1"/>
  <c r="A2230" i="3" s="1"/>
  <c r="A2231" i="3" a="1"/>
  <c r="A2231" i="3" s="1"/>
  <c r="A2232" i="3" a="1"/>
  <c r="A2232" i="3" s="1"/>
  <c r="A2233" i="3" a="1"/>
  <c r="A2233" i="3" s="1"/>
  <c r="A2234" i="3" a="1"/>
  <c r="A2234" i="3" s="1"/>
  <c r="A2235" i="3" a="1"/>
  <c r="A2235" i="3" s="1"/>
  <c r="A2236" i="3" a="1"/>
  <c r="A2236" i="3" s="1"/>
  <c r="A2237" i="3" a="1"/>
  <c r="A2237" i="3" s="1"/>
  <c r="A2238" i="3" a="1"/>
  <c r="A2238" i="3" s="1"/>
  <c r="A2239" i="3" a="1"/>
  <c r="A2239" i="3" s="1"/>
  <c r="A2240" i="3" a="1"/>
  <c r="A2240" i="3" s="1"/>
  <c r="A2241" i="3" a="1"/>
  <c r="A2241" i="3" s="1"/>
  <c r="A2242" i="3" a="1"/>
  <c r="A2242" i="3" s="1"/>
  <c r="A2243" i="3" a="1"/>
  <c r="A2243" i="3" s="1"/>
  <c r="A2244" i="3" a="1"/>
  <c r="A2244" i="3" s="1"/>
  <c r="A2245" i="3" a="1"/>
  <c r="A2245" i="3" s="1"/>
  <c r="A2246" i="3" a="1"/>
  <c r="A2246" i="3" s="1"/>
  <c r="A2247" i="3" a="1"/>
  <c r="A2247" i="3" s="1"/>
  <c r="A2248" i="3" a="1"/>
  <c r="A2248" i="3" s="1"/>
  <c r="A2249" i="3" a="1"/>
  <c r="A2249" i="3" s="1"/>
  <c r="A2250" i="3" a="1"/>
  <c r="A2250" i="3" s="1"/>
  <c r="A2251" i="3" a="1"/>
  <c r="A2251" i="3" s="1"/>
  <c r="A2252" i="3" a="1"/>
  <c r="A2252" i="3" s="1"/>
  <c r="A2253" i="3" a="1"/>
  <c r="A2253" i="3" s="1"/>
  <c r="A2254" i="3" a="1"/>
  <c r="A2254" i="3" s="1"/>
  <c r="A2255" i="3" a="1"/>
  <c r="A2255" i="3" s="1"/>
  <c r="A2256" i="3" a="1"/>
  <c r="A2256" i="3" s="1"/>
  <c r="A2257" i="3" a="1"/>
  <c r="A2257" i="3" s="1"/>
  <c r="A2258" i="3" a="1"/>
  <c r="A2258" i="3" s="1"/>
  <c r="A2259" i="3" a="1"/>
  <c r="A2259" i="3" s="1"/>
  <c r="A2260" i="3" a="1"/>
  <c r="A2260" i="3" s="1"/>
  <c r="A2261" i="3" a="1"/>
  <c r="A2261" i="3" s="1"/>
  <c r="A2262" i="3" a="1"/>
  <c r="A2262" i="3" s="1"/>
  <c r="A2263" i="3" a="1"/>
  <c r="A2263" i="3" s="1"/>
  <c r="A2264" i="3" a="1"/>
  <c r="A2264" i="3" s="1"/>
  <c r="A2265" i="3" a="1"/>
  <c r="A2265" i="3" s="1"/>
  <c r="A2266" i="3" a="1"/>
  <c r="A2266" i="3" s="1"/>
  <c r="A2267" i="3" a="1"/>
  <c r="A2267" i="3" s="1"/>
  <c r="A2268" i="3" a="1"/>
  <c r="A2268" i="3" s="1"/>
  <c r="A2269" i="3" a="1"/>
  <c r="A2269" i="3" s="1"/>
  <c r="A2270" i="3" a="1"/>
  <c r="A2270" i="3" s="1"/>
  <c r="A2271" i="3" a="1"/>
  <c r="A2271" i="3" s="1"/>
  <c r="A2272" i="3" a="1"/>
  <c r="A2272" i="3" s="1"/>
  <c r="A2273" i="3" a="1"/>
  <c r="A2273" i="3" s="1"/>
  <c r="A2274" i="3" a="1"/>
  <c r="A2274" i="3" s="1"/>
  <c r="A2275" i="3" a="1"/>
  <c r="A2275" i="3" s="1"/>
  <c r="A2276" i="3" a="1"/>
  <c r="A2276" i="3" s="1"/>
  <c r="A2277" i="3" a="1"/>
  <c r="A2277" i="3" s="1"/>
  <c r="A2278" i="3" a="1"/>
  <c r="A2278" i="3" s="1"/>
  <c r="A2279" i="3" a="1"/>
  <c r="A2279" i="3" s="1"/>
  <c r="A2280" i="3" a="1"/>
  <c r="A2280" i="3" s="1"/>
  <c r="A2281" i="3" a="1"/>
  <c r="A2281" i="3" s="1"/>
  <c r="A2282" i="3" a="1"/>
  <c r="A2282" i="3" s="1"/>
  <c r="A2283" i="3" a="1"/>
  <c r="A2283" i="3" s="1"/>
  <c r="A2284" i="3" a="1"/>
  <c r="A2284" i="3" s="1"/>
  <c r="A2285" i="3" a="1"/>
  <c r="A2285" i="3" s="1"/>
  <c r="A2286" i="3" a="1"/>
  <c r="A2286" i="3" s="1"/>
  <c r="A2287" i="3" a="1"/>
  <c r="A2287" i="3" s="1"/>
  <c r="A2288" i="3" a="1"/>
  <c r="A2288" i="3" s="1"/>
  <c r="A2289" i="3" a="1"/>
  <c r="A2289" i="3" s="1"/>
  <c r="A2290" i="3" a="1"/>
  <c r="A2290" i="3" s="1"/>
  <c r="A2291" i="3" a="1"/>
  <c r="A2291" i="3" s="1"/>
  <c r="A2292" i="3" a="1"/>
  <c r="A2292" i="3" s="1"/>
  <c r="A2293" i="3" a="1"/>
  <c r="A2293" i="3" s="1"/>
  <c r="A2294" i="3" a="1"/>
  <c r="A2294" i="3" s="1"/>
  <c r="A2295" i="3" a="1"/>
  <c r="A2295" i="3" s="1"/>
  <c r="A2296" i="3" a="1"/>
  <c r="A2296" i="3" s="1"/>
  <c r="A2297" i="3" a="1"/>
  <c r="A2297" i="3" s="1"/>
  <c r="A2298" i="3" a="1"/>
  <c r="A2298" i="3" s="1"/>
  <c r="A2299" i="3" a="1"/>
  <c r="A2299" i="3" s="1"/>
  <c r="A2300" i="3" a="1"/>
  <c r="A2300" i="3" s="1"/>
  <c r="A2301" i="3" a="1"/>
  <c r="A2301" i="3" s="1"/>
  <c r="A2302" i="3" a="1"/>
  <c r="A2302" i="3" s="1"/>
  <c r="A2303" i="3" a="1"/>
  <c r="A2303" i="3" s="1"/>
  <c r="A2304" i="3" a="1"/>
  <c r="A2304" i="3" s="1"/>
  <c r="A2305" i="3" a="1"/>
  <c r="A2305" i="3" s="1"/>
  <c r="A2306" i="3" a="1"/>
  <c r="A2306" i="3" s="1"/>
  <c r="A2307" i="3" a="1"/>
  <c r="A2307" i="3" s="1"/>
  <c r="A2308" i="3" a="1"/>
  <c r="A2308" i="3" s="1"/>
  <c r="A2309" i="3" a="1"/>
  <c r="A2309" i="3" s="1"/>
  <c r="A2310" i="3" a="1"/>
  <c r="A2310" i="3" s="1"/>
  <c r="A2311" i="3" a="1"/>
  <c r="A2311" i="3" s="1"/>
  <c r="A2312" i="3" a="1"/>
  <c r="A2312" i="3" s="1"/>
  <c r="A2313" i="3" a="1"/>
  <c r="A2313" i="3" s="1"/>
  <c r="A2314" i="3" a="1"/>
  <c r="A2314" i="3" s="1"/>
  <c r="A2315" i="3" a="1"/>
  <c r="A2315" i="3" s="1"/>
  <c r="A2316" i="3" a="1"/>
  <c r="A2316" i="3" s="1"/>
  <c r="A2317" i="3" a="1"/>
  <c r="A2317" i="3" s="1"/>
  <c r="A2318" i="3" a="1"/>
  <c r="A2318" i="3" s="1"/>
  <c r="A2319" i="3" a="1"/>
  <c r="A2319" i="3" s="1"/>
  <c r="A2320" i="3" a="1"/>
  <c r="A2320" i="3" s="1"/>
  <c r="A2321" i="3" a="1"/>
  <c r="A2321" i="3" s="1"/>
  <c r="A2322" i="3" a="1"/>
  <c r="A2322" i="3" s="1"/>
  <c r="A2323" i="3" a="1"/>
  <c r="A2323" i="3"/>
  <c r="A2324" i="3" a="1"/>
  <c r="A2324" i="3" s="1"/>
  <c r="A2325" i="3" a="1"/>
  <c r="A2325" i="3" s="1"/>
  <c r="A2326" i="3" a="1"/>
  <c r="A2326" i="3"/>
  <c r="A2327" i="3" a="1"/>
  <c r="A2327" i="3" s="1"/>
  <c r="A2328" i="3" a="1"/>
  <c r="A2328" i="3"/>
  <c r="A2329" i="3" a="1"/>
  <c r="A2329" i="3" s="1"/>
  <c r="A2330" i="3" a="1"/>
  <c r="A2330" i="3" s="1"/>
  <c r="A2331" i="3" a="1"/>
  <c r="A2331" i="3" s="1"/>
  <c r="A2332" i="3" a="1"/>
  <c r="A2332" i="3" s="1"/>
  <c r="A2333" i="3" a="1"/>
  <c r="A2333" i="3" s="1"/>
  <c r="A2334" i="3" a="1"/>
  <c r="A2334" i="3" s="1"/>
  <c r="A2335" i="3" a="1"/>
  <c r="A2335" i="3" s="1"/>
  <c r="A2336" i="3" a="1"/>
  <c r="A2336" i="3" s="1"/>
  <c r="A2337" i="3" a="1"/>
  <c r="A2337" i="3" s="1"/>
  <c r="A2338" i="3" a="1"/>
  <c r="A2338" i="3"/>
  <c r="A2339" i="3" a="1"/>
  <c r="A2339" i="3" s="1"/>
  <c r="A2340" i="3" a="1"/>
  <c r="A2340" i="3" s="1"/>
  <c r="A2341" i="3" a="1"/>
  <c r="A2341" i="3" s="1"/>
  <c r="A2342" i="3" a="1"/>
  <c r="A2342" i="3" s="1"/>
  <c r="A2343" i="3" a="1"/>
  <c r="A2343" i="3"/>
  <c r="A2344" i="3" a="1"/>
  <c r="A2344" i="3" s="1"/>
  <c r="A2345" i="3" a="1"/>
  <c r="A2345" i="3" s="1"/>
  <c r="A2346" i="3" a="1"/>
  <c r="A2346" i="3" s="1"/>
  <c r="A2347" i="3" a="1"/>
  <c r="A2347" i="3" s="1"/>
  <c r="A2348" i="3" a="1"/>
  <c r="A2348" i="3" s="1"/>
  <c r="A2349" i="3" a="1"/>
  <c r="A2349" i="3" s="1"/>
  <c r="A2350" i="3" a="1"/>
  <c r="A2350" i="3" s="1"/>
  <c r="A2351" i="3" a="1"/>
  <c r="A2351" i="3" s="1"/>
  <c r="A2352" i="3" a="1"/>
  <c r="A2352" i="3" s="1"/>
  <c r="A2353" i="3" a="1"/>
  <c r="A2353" i="3" s="1"/>
  <c r="A2354" i="3" a="1"/>
  <c r="A2354" i="3" s="1"/>
  <c r="A2355" i="3" a="1"/>
  <c r="A2355" i="3" s="1"/>
  <c r="A2356" i="3" a="1"/>
  <c r="A2356" i="3" s="1"/>
  <c r="A2357" i="3" a="1"/>
  <c r="A2357" i="3" s="1"/>
  <c r="A2358" i="3" a="1"/>
  <c r="A2358" i="3" s="1"/>
  <c r="A2359" i="3" a="1"/>
  <c r="A2359" i="3" s="1"/>
  <c r="A2360" i="3" a="1"/>
  <c r="A2360" i="3" s="1"/>
  <c r="A2361" i="3" a="1"/>
  <c r="A2361" i="3" s="1"/>
  <c r="A2362" i="3" a="1"/>
  <c r="A2362" i="3" s="1"/>
  <c r="A2363" i="3" a="1"/>
  <c r="A2363" i="3" s="1"/>
  <c r="A2364" i="3" a="1"/>
  <c r="A2364" i="3" s="1"/>
  <c r="A2365" i="3" a="1"/>
  <c r="A2365" i="3" s="1"/>
  <c r="A2366" i="3" a="1"/>
  <c r="A2366" i="3" s="1"/>
  <c r="A2367" i="3" a="1"/>
  <c r="A2367" i="3" s="1"/>
  <c r="A2368" i="3" a="1"/>
  <c r="A2368" i="3" s="1"/>
  <c r="A2369" i="3" a="1"/>
  <c r="A2369" i="3" s="1"/>
  <c r="A2370" i="3" a="1"/>
  <c r="A2370" i="3" s="1"/>
  <c r="A2371" i="3" a="1"/>
  <c r="A2371" i="3" s="1"/>
  <c r="A2372" i="3" a="1"/>
  <c r="A2372" i="3" s="1"/>
  <c r="A2373" i="3" a="1"/>
  <c r="A2373" i="3" s="1"/>
  <c r="A2374" i="3" a="1"/>
  <c r="A2374" i="3" s="1"/>
  <c r="A2375" i="3" a="1"/>
  <c r="A2375" i="3" s="1"/>
  <c r="A2376" i="3" a="1"/>
  <c r="A2376" i="3" s="1"/>
  <c r="A2377" i="3" a="1"/>
  <c r="A2377" i="3" s="1"/>
  <c r="A2378" i="3" a="1"/>
  <c r="A2378" i="3" s="1"/>
  <c r="A2379" i="3" a="1"/>
  <c r="A2379" i="3" s="1"/>
  <c r="A2380" i="3" a="1"/>
  <c r="A2380" i="3" s="1"/>
  <c r="A2381" i="3" a="1"/>
  <c r="A2381" i="3" s="1"/>
  <c r="A2382" i="3" a="1"/>
  <c r="A2382" i="3" s="1"/>
  <c r="A2383" i="3" a="1"/>
  <c r="A2383" i="3" s="1"/>
  <c r="A2384" i="3" a="1"/>
  <c r="A2384" i="3" s="1"/>
  <c r="A2385" i="3" a="1"/>
  <c r="A2385" i="3" s="1"/>
  <c r="A2386" i="3" a="1"/>
  <c r="A2386" i="3" s="1"/>
  <c r="A2387" i="3" a="1"/>
  <c r="A2387" i="3" s="1"/>
  <c r="A2388" i="3" a="1"/>
  <c r="A2388" i="3" s="1"/>
  <c r="A2389" i="3" a="1"/>
  <c r="A2389" i="3" s="1"/>
  <c r="A2390" i="3" a="1"/>
  <c r="A2390" i="3" s="1"/>
  <c r="A2391" i="3" a="1"/>
  <c r="A2391" i="3" s="1"/>
  <c r="A2392" i="3" a="1"/>
  <c r="A2392" i="3" s="1"/>
  <c r="A2393" i="3" a="1"/>
  <c r="A2393" i="3" s="1"/>
  <c r="A2394" i="3" a="1"/>
  <c r="A2394" i="3" s="1"/>
  <c r="A2395" i="3" a="1"/>
  <c r="A2395" i="3" s="1"/>
  <c r="A2396" i="3" a="1"/>
  <c r="A2396" i="3"/>
  <c r="A2397" i="3" a="1"/>
  <c r="A2397" i="3" s="1"/>
  <c r="A2398" i="3" a="1"/>
  <c r="A2398" i="3" s="1"/>
  <c r="A2399" i="3" a="1"/>
  <c r="A2399" i="3" s="1"/>
  <c r="A2400" i="3" a="1"/>
  <c r="A2400" i="3" s="1"/>
  <c r="A2401" i="3" a="1"/>
  <c r="A2401" i="3" s="1"/>
  <c r="A2402" i="3" a="1"/>
  <c r="A2402" i="3" s="1"/>
  <c r="A2403" i="3" a="1"/>
  <c r="A2403" i="3" s="1"/>
  <c r="A2404" i="3" a="1"/>
  <c r="A2404" i="3" s="1"/>
  <c r="A2405" i="3" a="1"/>
  <c r="A2405" i="3" s="1"/>
  <c r="A2406" i="3" a="1"/>
  <c r="A2406" i="3" s="1"/>
  <c r="A2407" i="3" a="1"/>
  <c r="A2407" i="3" s="1"/>
  <c r="A2408" i="3" a="1"/>
  <c r="A2408" i="3" s="1"/>
  <c r="A2409" i="3" a="1"/>
  <c r="A2409" i="3" s="1"/>
  <c r="A2410" i="3" a="1"/>
  <c r="A2410" i="3"/>
  <c r="A2411" i="3" a="1"/>
  <c r="A2411" i="3" s="1"/>
  <c r="A2412" i="3" a="1"/>
  <c r="A2412" i="3" s="1"/>
  <c r="A2413" i="3" a="1"/>
  <c r="A2413" i="3" s="1"/>
  <c r="A2414" i="3" a="1"/>
  <c r="A2414" i="3" s="1"/>
  <c r="A2415" i="3" a="1"/>
  <c r="A2415" i="3" s="1"/>
  <c r="A2416" i="3" a="1"/>
  <c r="A2416" i="3" s="1"/>
  <c r="A2417" i="3" a="1"/>
  <c r="A2417" i="3" s="1"/>
  <c r="A2418" i="3" a="1"/>
  <c r="A2418" i="3" s="1"/>
  <c r="A2419" i="3" a="1"/>
  <c r="A2419" i="3" s="1"/>
  <c r="A2420" i="3" a="1"/>
  <c r="A2420" i="3" s="1"/>
  <c r="A2421" i="3" a="1"/>
  <c r="A2421" i="3" s="1"/>
  <c r="A2422" i="3" a="1"/>
  <c r="A2422" i="3" s="1"/>
  <c r="A2423" i="3" a="1"/>
  <c r="A2423" i="3" s="1"/>
  <c r="A2424" i="3" a="1"/>
  <c r="A2424" i="3" s="1"/>
  <c r="A2425" i="3" a="1"/>
  <c r="A2425" i="3" s="1"/>
  <c r="A2426" i="3" a="1"/>
  <c r="A2426" i="3" s="1"/>
  <c r="A2427" i="3" a="1"/>
  <c r="A2427" i="3" s="1"/>
  <c r="A2428" i="3" a="1"/>
  <c r="A2428" i="3" s="1"/>
  <c r="A2429" i="3" a="1"/>
  <c r="A2429" i="3" s="1"/>
  <c r="A2430" i="3" a="1"/>
  <c r="A2430" i="3" s="1"/>
  <c r="A2431" i="3" a="1"/>
  <c r="A2431" i="3" s="1"/>
  <c r="A2432" i="3" a="1"/>
  <c r="A2432" i="3" s="1"/>
  <c r="A2433" i="3" a="1"/>
  <c r="A2433" i="3" s="1"/>
  <c r="A2434" i="3" a="1"/>
  <c r="A2434" i="3" s="1"/>
  <c r="A2435" i="3" a="1"/>
  <c r="A2435" i="3" s="1"/>
  <c r="A2436" i="3" a="1"/>
  <c r="A2436" i="3" s="1"/>
  <c r="A2437" i="3" a="1"/>
  <c r="A2437" i="3" s="1"/>
  <c r="A2438" i="3" a="1"/>
  <c r="A2438" i="3" s="1"/>
  <c r="A2439" i="3" a="1"/>
  <c r="A2439" i="3" s="1"/>
  <c r="A2440" i="3" a="1"/>
  <c r="A2440" i="3" s="1"/>
  <c r="A2441" i="3" a="1"/>
  <c r="A2441" i="3" s="1"/>
  <c r="A2442" i="3" a="1"/>
  <c r="A2442" i="3" s="1"/>
  <c r="A2443" i="3" a="1"/>
  <c r="A2443" i="3" s="1"/>
  <c r="A2444" i="3" a="1"/>
  <c r="A2444" i="3" s="1"/>
  <c r="A2445" i="3" a="1"/>
  <c r="A2445" i="3" s="1"/>
  <c r="A2446" i="3" a="1"/>
  <c r="A2446" i="3" s="1"/>
  <c r="A2447" i="3" a="1"/>
  <c r="A2447" i="3" s="1"/>
  <c r="A2448" i="3" a="1"/>
  <c r="A2448" i="3" s="1"/>
  <c r="A2449" i="3" a="1"/>
  <c r="A2449" i="3" s="1"/>
  <c r="A2450" i="3" a="1"/>
  <c r="A2450" i="3" s="1"/>
  <c r="A2451" i="3" a="1"/>
  <c r="A2451" i="3" s="1"/>
  <c r="A2452" i="3" a="1"/>
  <c r="A2452" i="3" s="1"/>
  <c r="A2453" i="3" a="1"/>
  <c r="A2453" i="3" s="1"/>
  <c r="A2454" i="3" a="1"/>
  <c r="A2454" i="3" s="1"/>
  <c r="A2455" i="3" a="1"/>
  <c r="A2455" i="3" s="1"/>
  <c r="A2456" i="3" a="1"/>
  <c r="A2456" i="3" s="1"/>
  <c r="A2457" i="3" a="1"/>
  <c r="A2457" i="3" s="1"/>
  <c r="A2458" i="3" a="1"/>
  <c r="A2458" i="3" s="1"/>
  <c r="A2459" i="3" a="1"/>
  <c r="A2459" i="3" s="1"/>
  <c r="A2460" i="3" a="1"/>
  <c r="A2460" i="3" s="1"/>
  <c r="A2461" i="3" a="1"/>
  <c r="A2461" i="3" s="1"/>
  <c r="A2462" i="3" a="1"/>
  <c r="A2462" i="3" s="1"/>
  <c r="A2463" i="3" a="1"/>
  <c r="A2463" i="3" s="1"/>
  <c r="A2464" i="3" a="1"/>
  <c r="A2464" i="3" s="1"/>
  <c r="A2465" i="3" a="1"/>
  <c r="A2465" i="3" s="1"/>
  <c r="A2466" i="3" a="1"/>
  <c r="A2466" i="3" s="1"/>
  <c r="A2467" i="3" a="1"/>
  <c r="A2467" i="3" s="1"/>
  <c r="A2468" i="3" a="1"/>
  <c r="A2468" i="3" s="1"/>
  <c r="A2469" i="3" a="1"/>
  <c r="A2469" i="3" s="1"/>
  <c r="A2470" i="3" a="1"/>
  <c r="A2470" i="3" s="1"/>
  <c r="A2471" i="3" a="1"/>
  <c r="A2471" i="3" s="1"/>
  <c r="A2472" i="3" a="1"/>
  <c r="A2472" i="3" s="1"/>
  <c r="A2473" i="3" a="1"/>
  <c r="A2473" i="3" s="1"/>
  <c r="A2474" i="3" a="1"/>
  <c r="A2474" i="3" s="1"/>
  <c r="A2475" i="3" a="1"/>
  <c r="A2475" i="3" s="1"/>
  <c r="A2476" i="3" a="1"/>
  <c r="A2476" i="3" s="1"/>
  <c r="A2477" i="3" a="1"/>
  <c r="A2477" i="3" s="1"/>
  <c r="A2478" i="3" a="1"/>
  <c r="A2478" i="3" s="1"/>
  <c r="A2479" i="3" a="1"/>
  <c r="A2479" i="3" s="1"/>
  <c r="A2480" i="3" a="1"/>
  <c r="A2480" i="3" s="1"/>
  <c r="A2481" i="3" a="1"/>
  <c r="A2481" i="3" s="1"/>
  <c r="A2482" i="3" a="1"/>
  <c r="A2482" i="3" s="1"/>
  <c r="A2483" i="3" a="1"/>
  <c r="A2483" i="3" s="1"/>
  <c r="A2484" i="3" a="1"/>
  <c r="A2484" i="3" s="1"/>
  <c r="A2485" i="3" a="1"/>
  <c r="A2485" i="3" s="1"/>
  <c r="A2486" i="3" a="1"/>
  <c r="A2486" i="3" s="1"/>
  <c r="A2487" i="3" a="1"/>
  <c r="A2487" i="3" s="1"/>
  <c r="A2488" i="3" a="1"/>
  <c r="A2488" i="3" s="1"/>
  <c r="A2489" i="3" a="1"/>
  <c r="A2489" i="3" s="1"/>
  <c r="A2490" i="3" a="1"/>
  <c r="A2490" i="3" s="1"/>
  <c r="A2491" i="3" a="1"/>
  <c r="A2491" i="3" s="1"/>
  <c r="A2492" i="3" a="1"/>
  <c r="A2492" i="3" s="1"/>
  <c r="A2493" i="3" a="1"/>
  <c r="A2493" i="3" s="1"/>
  <c r="A2494" i="3" a="1"/>
  <c r="A2494" i="3" s="1"/>
  <c r="A2495" i="3" a="1"/>
  <c r="A2495" i="3" s="1"/>
  <c r="A2496" i="3" a="1"/>
  <c r="A2496" i="3" s="1"/>
  <c r="A2497" i="3" a="1"/>
  <c r="A2497" i="3" s="1"/>
  <c r="A2498" i="3" a="1"/>
  <c r="A2498" i="3" s="1"/>
  <c r="A2499" i="3" a="1"/>
  <c r="A2499" i="3" s="1"/>
  <c r="A2500" i="3" a="1"/>
  <c r="A2500" i="3" s="1"/>
  <c r="A2501" i="3" a="1"/>
  <c r="A2501" i="3" s="1"/>
  <c r="A2502" i="3" a="1"/>
  <c r="A2502" i="3" s="1"/>
  <c r="A2503" i="3" a="1"/>
  <c r="A2503" i="3" s="1"/>
  <c r="A2504" i="3" a="1"/>
  <c r="A2504" i="3" s="1"/>
  <c r="A2505" i="3" a="1"/>
  <c r="A2505" i="3" s="1"/>
  <c r="A2506" i="3" a="1"/>
  <c r="A2506" i="3" s="1"/>
  <c r="A2507" i="3" a="1"/>
  <c r="A2507" i="3" s="1"/>
  <c r="A2508" i="3" a="1"/>
  <c r="A2508" i="3" s="1"/>
  <c r="A2509" i="3" a="1"/>
  <c r="A2509" i="3" s="1"/>
  <c r="A2510" i="3" a="1"/>
  <c r="A2510" i="3" s="1"/>
  <c r="A2511" i="3" a="1"/>
  <c r="A2511" i="3" s="1"/>
  <c r="A2512" i="3" a="1"/>
  <c r="A2512" i="3" s="1"/>
  <c r="A2513" i="3" a="1"/>
  <c r="A2513" i="3" s="1"/>
  <c r="A2514" i="3" a="1"/>
  <c r="A2514" i="3" s="1"/>
  <c r="A2515" i="3" a="1"/>
  <c r="A2515" i="3" s="1"/>
  <c r="A2516" i="3" a="1"/>
  <c r="A2516" i="3" s="1"/>
  <c r="A2517" i="3" a="1"/>
  <c r="A2517" i="3" s="1"/>
  <c r="A2518" i="3" a="1"/>
  <c r="A2518" i="3" s="1"/>
  <c r="A2519" i="3" a="1"/>
  <c r="A2519" i="3" s="1"/>
  <c r="A2520" i="3" a="1"/>
  <c r="A2520" i="3" s="1"/>
  <c r="A2521" i="3" a="1"/>
  <c r="A2521" i="3" s="1"/>
  <c r="A2522" i="3" a="1"/>
  <c r="A2522" i="3" s="1"/>
  <c r="A2523" i="3" a="1"/>
  <c r="A2523" i="3" s="1"/>
  <c r="A2524" i="3" a="1"/>
  <c r="A2524" i="3" s="1"/>
  <c r="A2525" i="3" a="1"/>
  <c r="A2525" i="3" s="1"/>
  <c r="A2526" i="3" a="1"/>
  <c r="A2526" i="3" s="1"/>
  <c r="A2527" i="3" a="1"/>
  <c r="A2527" i="3" s="1"/>
  <c r="A2528" i="3" a="1"/>
  <c r="A2528" i="3" s="1"/>
  <c r="A2529" i="3" a="1"/>
  <c r="A2529" i="3" s="1"/>
  <c r="A2530" i="3" a="1"/>
  <c r="A2530" i="3" s="1"/>
  <c r="A2531" i="3" a="1"/>
  <c r="A2531" i="3" s="1"/>
  <c r="A2532" i="3" a="1"/>
  <c r="A2532" i="3" s="1"/>
  <c r="A2533" i="3" a="1"/>
  <c r="A2533" i="3" s="1"/>
  <c r="A2534" i="3" a="1"/>
  <c r="A2534" i="3" s="1"/>
  <c r="A2535" i="3" a="1"/>
  <c r="A2535" i="3" s="1"/>
  <c r="A2536" i="3" a="1"/>
  <c r="A2536" i="3" s="1"/>
  <c r="A2537" i="3" a="1"/>
  <c r="A2537" i="3" s="1"/>
  <c r="A2538" i="3" a="1"/>
  <c r="A2538" i="3" s="1"/>
  <c r="A2539" i="3" a="1"/>
  <c r="A2539" i="3" s="1"/>
  <c r="A2540" i="3" a="1"/>
  <c r="A2540" i="3" s="1"/>
  <c r="A2541" i="3" a="1"/>
  <c r="A2541" i="3" s="1"/>
  <c r="A2542" i="3" a="1"/>
  <c r="A2542" i="3" s="1"/>
  <c r="A2543" i="3" a="1"/>
  <c r="A2543" i="3" s="1"/>
  <c r="A2544" i="3" a="1"/>
  <c r="A2544" i="3" s="1"/>
  <c r="A2545" i="3" a="1"/>
  <c r="A2545" i="3" s="1"/>
  <c r="A2546" i="3" a="1"/>
  <c r="A2546" i="3" s="1"/>
  <c r="A2547" i="3" a="1"/>
  <c r="A2547" i="3" s="1"/>
  <c r="A2548" i="3" a="1"/>
  <c r="A2548" i="3" s="1"/>
  <c r="A2549" i="3" a="1"/>
  <c r="A2549" i="3" s="1"/>
  <c r="A2550" i="3" a="1"/>
  <c r="A2550" i="3" s="1"/>
  <c r="A2551" i="3" a="1"/>
  <c r="A2551" i="3" s="1"/>
  <c r="A2552" i="3" a="1"/>
  <c r="A2552" i="3" s="1"/>
  <c r="A2553" i="3" a="1"/>
  <c r="A2553" i="3" s="1"/>
  <c r="A2554" i="3" a="1"/>
  <c r="A2554" i="3" s="1"/>
  <c r="A2555" i="3" a="1"/>
  <c r="A2555" i="3" s="1"/>
  <c r="A2556" i="3" a="1"/>
  <c r="A2556" i="3" s="1"/>
  <c r="A2557" i="3" a="1"/>
  <c r="A2557" i="3" s="1"/>
  <c r="A2558" i="3" a="1"/>
  <c r="A2558" i="3" s="1"/>
  <c r="A2559" i="3" a="1"/>
  <c r="A2559" i="3" s="1"/>
  <c r="A2560" i="3" a="1"/>
  <c r="A2560" i="3" s="1"/>
  <c r="A2561" i="3" a="1"/>
  <c r="A2561" i="3" s="1"/>
  <c r="A2562" i="3" a="1"/>
  <c r="A2562" i="3" s="1"/>
  <c r="A2563" i="3" a="1"/>
  <c r="A2563" i="3" s="1"/>
  <c r="A2564" i="3" a="1"/>
  <c r="A2564" i="3" s="1"/>
  <c r="A2565" i="3" a="1"/>
  <c r="A2565" i="3" s="1"/>
  <c r="A2566" i="3" a="1"/>
  <c r="A2566" i="3" s="1"/>
  <c r="A2567" i="3" a="1"/>
  <c r="A2567" i="3" s="1"/>
  <c r="A2568" i="3" a="1"/>
  <c r="A2568" i="3" s="1"/>
  <c r="A2569" i="3" a="1"/>
  <c r="A2569" i="3" s="1"/>
  <c r="A2570" i="3" a="1"/>
  <c r="A2570" i="3" s="1"/>
  <c r="A2571" i="3" a="1"/>
  <c r="A2571" i="3" s="1"/>
  <c r="A2572" i="3" a="1"/>
  <c r="A2572" i="3" s="1"/>
  <c r="A2573" i="3" a="1"/>
  <c r="A2573" i="3" s="1"/>
  <c r="A2574" i="3" a="1"/>
  <c r="A2574" i="3" s="1"/>
  <c r="A2575" i="3" a="1"/>
  <c r="A2575" i="3" s="1"/>
  <c r="A2576" i="3" a="1"/>
  <c r="A2576" i="3" s="1"/>
  <c r="A2577" i="3" a="1"/>
  <c r="A2577" i="3" s="1"/>
  <c r="A2578" i="3" a="1"/>
  <c r="A2578" i="3" s="1"/>
  <c r="A2579" i="3" a="1"/>
  <c r="A2579" i="3" s="1"/>
  <c r="A2580" i="3" a="1"/>
  <c r="A2580" i="3" s="1"/>
  <c r="A2581" i="3" a="1"/>
  <c r="A2581" i="3" s="1"/>
  <c r="A2582" i="3" a="1"/>
  <c r="A2582" i="3" s="1"/>
  <c r="A2583" i="3" a="1"/>
  <c r="A2583" i="3" s="1"/>
  <c r="A2584" i="3" a="1"/>
  <c r="A2584" i="3" s="1"/>
  <c r="A2585" i="3" a="1"/>
  <c r="A2585" i="3" s="1"/>
  <c r="A2586" i="3" a="1"/>
  <c r="A2586" i="3" s="1"/>
  <c r="A2587" i="3" a="1"/>
  <c r="A2587" i="3" s="1"/>
  <c r="A2588" i="3" a="1"/>
  <c r="A2588" i="3" s="1"/>
  <c r="A2589" i="3" a="1"/>
  <c r="A2589" i="3" s="1"/>
  <c r="A2590" i="3" a="1"/>
  <c r="A2590" i="3" s="1"/>
  <c r="A2591" i="3" a="1"/>
  <c r="A2591" i="3" s="1"/>
  <c r="A2592" i="3" a="1"/>
  <c r="A2592" i="3" s="1"/>
  <c r="A2593" i="3" a="1"/>
  <c r="A2593" i="3" s="1"/>
  <c r="A2594" i="3" a="1"/>
  <c r="A2594" i="3" s="1"/>
  <c r="A2595" i="3" a="1"/>
  <c r="A2595" i="3" s="1"/>
  <c r="A2596" i="3" a="1"/>
  <c r="A2596" i="3" s="1"/>
  <c r="A2597" i="3" a="1"/>
  <c r="A2597" i="3" s="1"/>
  <c r="A2598" i="3" a="1"/>
  <c r="A2598" i="3" s="1"/>
  <c r="A2599" i="3" a="1"/>
  <c r="A2599" i="3" s="1"/>
  <c r="A2600" i="3" a="1"/>
  <c r="A2600" i="3" s="1"/>
  <c r="A2601" i="3" a="1"/>
  <c r="A2601" i="3" s="1"/>
  <c r="A2602" i="3" a="1"/>
  <c r="A2602" i="3" s="1"/>
  <c r="A2603" i="3" a="1"/>
  <c r="A2603" i="3" s="1"/>
  <c r="A2604" i="3" a="1"/>
  <c r="A2604" i="3" s="1"/>
  <c r="A2605" i="3" a="1"/>
  <c r="A2605" i="3" s="1"/>
  <c r="A2606" i="3" a="1"/>
  <c r="A2606" i="3" s="1"/>
  <c r="A2607" i="3" a="1"/>
  <c r="A2607" i="3" s="1"/>
  <c r="A2608" i="3" a="1"/>
  <c r="A2608" i="3" s="1"/>
  <c r="A2609" i="3" a="1"/>
  <c r="A2609" i="3" s="1"/>
  <c r="A2610" i="3" a="1"/>
  <c r="A2610" i="3" s="1"/>
  <c r="A2611" i="3" a="1"/>
  <c r="A2611" i="3" s="1"/>
  <c r="A2612" i="3" a="1"/>
  <c r="A2612" i="3" s="1"/>
  <c r="A2613" i="3" a="1"/>
  <c r="A2613" i="3" s="1"/>
  <c r="A2614" i="3" a="1"/>
  <c r="A2614" i="3" s="1"/>
  <c r="A2615" i="3" a="1"/>
  <c r="A2615" i="3" s="1"/>
  <c r="A2616" i="3" a="1"/>
  <c r="A2616" i="3" s="1"/>
  <c r="A2617" i="3" a="1"/>
  <c r="A2617" i="3" s="1"/>
  <c r="A2618" i="3" a="1"/>
  <c r="A2618" i="3" s="1"/>
  <c r="A2619" i="3" a="1"/>
  <c r="A2619" i="3" s="1"/>
  <c r="A2620" i="3" a="1"/>
  <c r="A2620" i="3" s="1"/>
  <c r="A2621" i="3" a="1"/>
  <c r="A2621" i="3" s="1"/>
  <c r="A2622" i="3" a="1"/>
  <c r="A2622" i="3" s="1"/>
  <c r="A2623" i="3" a="1"/>
  <c r="A2623" i="3" s="1"/>
  <c r="A2624" i="3" a="1"/>
  <c r="A2624" i="3" s="1"/>
  <c r="A2625" i="3" a="1"/>
  <c r="A2625" i="3" s="1"/>
  <c r="A2626" i="3" a="1"/>
  <c r="A2626" i="3" s="1"/>
  <c r="A2627" i="3" a="1"/>
  <c r="A2627" i="3" s="1"/>
  <c r="A2628" i="3" a="1"/>
  <c r="A2628" i="3" s="1"/>
  <c r="A2629" i="3" a="1"/>
  <c r="A2629" i="3" s="1"/>
  <c r="A2630" i="3" a="1"/>
  <c r="A2630" i="3" s="1"/>
  <c r="A2631" i="3" a="1"/>
  <c r="A2631" i="3" s="1"/>
  <c r="A2632" i="3" a="1"/>
  <c r="A2632" i="3" s="1"/>
  <c r="A2633" i="3" a="1"/>
  <c r="A2633" i="3" s="1"/>
  <c r="A2634" i="3" a="1"/>
  <c r="A2634" i="3" s="1"/>
  <c r="A2635" i="3" a="1"/>
  <c r="A2635" i="3" s="1"/>
  <c r="A2636" i="3" a="1"/>
  <c r="A2636" i="3" s="1"/>
  <c r="A2637" i="3" a="1"/>
  <c r="A2637" i="3" s="1"/>
  <c r="A2638" i="3" a="1"/>
  <c r="A2638" i="3" s="1"/>
  <c r="A2639" i="3" a="1"/>
  <c r="A2639" i="3" s="1"/>
  <c r="A2640" i="3" a="1"/>
  <c r="A2640" i="3" s="1"/>
  <c r="A2641" i="3" a="1"/>
  <c r="A2641" i="3" s="1"/>
  <c r="A2642" i="3" a="1"/>
  <c r="A2642" i="3" s="1"/>
  <c r="A2643" i="3" a="1"/>
  <c r="A2643" i="3" s="1"/>
  <c r="A2644" i="3" a="1"/>
  <c r="A2644" i="3" s="1"/>
  <c r="A2645" i="3" a="1"/>
  <c r="A2645" i="3" s="1"/>
  <c r="A2646" i="3" a="1"/>
  <c r="A2646" i="3" s="1"/>
  <c r="A2647" i="3" a="1"/>
  <c r="A2647" i="3" s="1"/>
  <c r="A2648" i="3" a="1"/>
  <c r="A2648" i="3" s="1"/>
  <c r="A2649" i="3" a="1"/>
  <c r="A2649" i="3" s="1"/>
  <c r="A2650" i="3" a="1"/>
  <c r="A2650" i="3" s="1"/>
  <c r="A2651" i="3" a="1"/>
  <c r="A2651" i="3" s="1"/>
  <c r="A2652" i="3" a="1"/>
  <c r="A2652" i="3" s="1"/>
  <c r="A2653" i="3" a="1"/>
  <c r="A2653" i="3" s="1"/>
  <c r="A2654" i="3" a="1"/>
  <c r="A2654" i="3" s="1"/>
  <c r="A2655" i="3" a="1"/>
  <c r="A2655" i="3" s="1"/>
  <c r="A2656" i="3" a="1"/>
  <c r="A2656" i="3" s="1"/>
  <c r="A2657" i="3" a="1"/>
  <c r="A2657" i="3" s="1"/>
  <c r="A2658" i="3" a="1"/>
  <c r="A2658" i="3" s="1"/>
  <c r="A2659" i="3" a="1"/>
  <c r="A2659" i="3" s="1"/>
  <c r="A2660" i="3" a="1"/>
  <c r="A2660" i="3" s="1"/>
  <c r="A2661" i="3" a="1"/>
  <c r="A2661" i="3" s="1"/>
  <c r="A2662" i="3" a="1"/>
  <c r="A2662" i="3" s="1"/>
  <c r="A2663" i="3" a="1"/>
  <c r="A2663" i="3" s="1"/>
  <c r="A2664" i="3" a="1"/>
  <c r="A2664" i="3" s="1"/>
  <c r="A2665" i="3" a="1"/>
  <c r="A2665" i="3" s="1"/>
  <c r="A2666" i="3" a="1"/>
  <c r="A2666" i="3" s="1"/>
  <c r="A2667" i="3" a="1"/>
  <c r="A2667" i="3" s="1"/>
  <c r="A2668" i="3" a="1"/>
  <c r="A2668" i="3" s="1"/>
  <c r="A2669" i="3" a="1"/>
  <c r="A2669" i="3" s="1"/>
  <c r="A2670" i="3" a="1"/>
  <c r="A2670" i="3" s="1"/>
  <c r="A2671" i="3" a="1"/>
  <c r="A2671" i="3" s="1"/>
  <c r="A2672" i="3" a="1"/>
  <c r="A2672" i="3" s="1"/>
  <c r="A2673" i="3" a="1"/>
  <c r="A2673" i="3" s="1"/>
  <c r="A2674" i="3" a="1"/>
  <c r="A2674" i="3" s="1"/>
  <c r="A2675" i="3" a="1"/>
  <c r="A2675" i="3" s="1"/>
  <c r="A2676" i="3" a="1"/>
  <c r="A2676" i="3" s="1"/>
  <c r="A2677" i="3" a="1"/>
  <c r="A2677" i="3" s="1"/>
  <c r="A2678" i="3" a="1"/>
  <c r="A2678" i="3" s="1"/>
  <c r="A2679" i="3" a="1"/>
  <c r="A2679" i="3" s="1"/>
  <c r="A2680" i="3" a="1"/>
  <c r="A2680" i="3" s="1"/>
  <c r="A2681" i="3" a="1"/>
  <c r="A2681" i="3" s="1"/>
  <c r="A2682" i="3" a="1"/>
  <c r="A2682" i="3" s="1"/>
  <c r="A2683" i="3" a="1"/>
  <c r="A2683" i="3" s="1"/>
  <c r="A2684" i="3" a="1"/>
  <c r="A2684" i="3" s="1"/>
  <c r="A2685" i="3" a="1"/>
  <c r="A2685" i="3" s="1"/>
  <c r="A2686" i="3" a="1"/>
  <c r="A2686" i="3" s="1"/>
  <c r="A2687" i="3" a="1"/>
  <c r="A2687" i="3" s="1"/>
  <c r="A2688" i="3" a="1"/>
  <c r="A2688" i="3" s="1"/>
  <c r="A2689" i="3" a="1"/>
  <c r="A2689" i="3" s="1"/>
  <c r="A2690" i="3" a="1"/>
  <c r="A2690" i="3" s="1"/>
  <c r="A2691" i="3" a="1"/>
  <c r="A2691" i="3" s="1"/>
  <c r="A2692" i="3" a="1"/>
  <c r="A2692" i="3" s="1"/>
  <c r="A2693" i="3" a="1"/>
  <c r="A2693" i="3" s="1"/>
  <c r="A2694" i="3" a="1"/>
  <c r="A2694" i="3" s="1"/>
  <c r="A2695" i="3" a="1"/>
  <c r="A2695" i="3" s="1"/>
  <c r="A2696" i="3" a="1"/>
  <c r="A2696" i="3" s="1"/>
  <c r="A2697" i="3" a="1"/>
  <c r="A2697" i="3" s="1"/>
  <c r="A2698" i="3" a="1"/>
  <c r="A2698" i="3" s="1"/>
  <c r="A2699" i="3" a="1"/>
  <c r="A2699" i="3" s="1"/>
  <c r="A2700" i="3" a="1"/>
  <c r="A2700" i="3" s="1"/>
  <c r="A2701" i="3" a="1"/>
  <c r="A2701" i="3" s="1"/>
  <c r="A2702" i="3" a="1"/>
  <c r="A2702" i="3" s="1"/>
  <c r="A2703" i="3" a="1"/>
  <c r="A2703" i="3" s="1"/>
  <c r="A2704" i="3" a="1"/>
  <c r="A2704" i="3" s="1"/>
  <c r="A2705" i="3" a="1"/>
  <c r="A2705" i="3" s="1"/>
  <c r="A2706" i="3" a="1"/>
  <c r="A2706" i="3" s="1"/>
  <c r="A2707" i="3" a="1"/>
  <c r="A2707" i="3" s="1"/>
  <c r="A2708" i="3" a="1"/>
  <c r="A2708" i="3" s="1"/>
  <c r="A2709" i="3" a="1"/>
  <c r="A2709" i="3" s="1"/>
  <c r="A2710" i="3" a="1"/>
  <c r="A2710" i="3" s="1"/>
  <c r="A2711" i="3" a="1"/>
  <c r="A2711" i="3" s="1"/>
  <c r="A2712" i="3" a="1"/>
  <c r="A2712" i="3" s="1"/>
  <c r="A2713" i="3" a="1"/>
  <c r="A2713" i="3" s="1"/>
  <c r="A2714" i="3" a="1"/>
  <c r="A2714" i="3" s="1"/>
  <c r="A2715" i="3" a="1"/>
  <c r="A2715" i="3" s="1"/>
  <c r="A2716" i="3" a="1"/>
  <c r="A2716" i="3" s="1"/>
  <c r="A2717" i="3" a="1"/>
  <c r="A2717" i="3" s="1"/>
  <c r="A2718" i="3" a="1"/>
  <c r="A2718" i="3" s="1"/>
  <c r="A2719" i="3" a="1"/>
  <c r="A2719" i="3" s="1"/>
  <c r="A2720" i="3" a="1"/>
  <c r="A2720" i="3" s="1"/>
  <c r="A2721" i="3" a="1"/>
  <c r="A2721" i="3" s="1"/>
  <c r="A2722" i="3" a="1"/>
  <c r="A2722" i="3" s="1"/>
  <c r="A2723" i="3" a="1"/>
  <c r="A2723" i="3" s="1"/>
  <c r="A2724" i="3" a="1"/>
  <c r="A2724" i="3" s="1"/>
  <c r="A2725" i="3" a="1"/>
  <c r="A2725" i="3" s="1"/>
  <c r="A2726" i="3" a="1"/>
  <c r="A2726" i="3" s="1"/>
  <c r="A2727" i="3" a="1"/>
  <c r="A2727" i="3" s="1"/>
  <c r="A2728" i="3" a="1"/>
  <c r="A2728" i="3" s="1"/>
  <c r="A2729" i="3" a="1"/>
  <c r="A2729" i="3" s="1"/>
  <c r="A2730" i="3" a="1"/>
  <c r="A2730" i="3" s="1"/>
  <c r="A2731" i="3" a="1"/>
  <c r="A2731" i="3" s="1"/>
  <c r="A2732" i="3" a="1"/>
  <c r="A2732" i="3" s="1"/>
  <c r="A2733" i="3" a="1"/>
  <c r="A2733" i="3" s="1"/>
  <c r="A2734" i="3" a="1"/>
  <c r="A2734" i="3" s="1"/>
  <c r="A2735" i="3" a="1"/>
  <c r="A2735" i="3" s="1"/>
  <c r="A2736" i="3" a="1"/>
  <c r="A2736" i="3" s="1"/>
  <c r="A2737" i="3" a="1"/>
  <c r="A2737" i="3" s="1"/>
  <c r="A2738" i="3" a="1"/>
  <c r="A2738" i="3" s="1"/>
  <c r="A2739" i="3" a="1"/>
  <c r="A2739" i="3" s="1"/>
  <c r="A2740" i="3" a="1"/>
  <c r="A2740" i="3" s="1"/>
  <c r="A2741" i="3" a="1"/>
  <c r="A2741" i="3" s="1"/>
  <c r="A2742" i="3" a="1"/>
  <c r="A2742" i="3" s="1"/>
  <c r="A2743" i="3" a="1"/>
  <c r="A2743" i="3" s="1"/>
  <c r="A2744" i="3" a="1"/>
  <c r="A2744" i="3" s="1"/>
  <c r="A2745" i="3" a="1"/>
  <c r="A2745" i="3" s="1"/>
  <c r="A2746" i="3" a="1"/>
  <c r="A2746" i="3" s="1"/>
  <c r="A2747" i="3" a="1"/>
  <c r="A2747" i="3" s="1"/>
  <c r="A2748" i="3" a="1"/>
  <c r="A2748" i="3" s="1"/>
  <c r="A2749" i="3" a="1"/>
  <c r="A2749" i="3" s="1"/>
  <c r="A2750" i="3" a="1"/>
  <c r="A2750" i="3" s="1"/>
  <c r="A2751" i="3" a="1"/>
  <c r="A2751" i="3" s="1"/>
  <c r="A2752" i="3" a="1"/>
  <c r="A2752" i="3" s="1"/>
  <c r="A2753" i="3" a="1"/>
  <c r="A2753" i="3" s="1"/>
  <c r="A2754" i="3" a="1"/>
  <c r="A2754" i="3" s="1"/>
  <c r="A2755" i="3" a="1"/>
  <c r="A2755" i="3" s="1"/>
  <c r="A2756" i="3" a="1"/>
  <c r="A2756" i="3" s="1"/>
  <c r="A2757" i="3" a="1"/>
  <c r="A2757" i="3" s="1"/>
  <c r="A2758" i="3" a="1"/>
  <c r="A2758" i="3" s="1"/>
  <c r="A2759" i="3" a="1"/>
  <c r="A2759" i="3" s="1"/>
  <c r="A2760" i="3" a="1"/>
  <c r="A2760" i="3" s="1"/>
  <c r="A2761" i="3" a="1"/>
  <c r="A2761" i="3" s="1"/>
  <c r="A2762" i="3" a="1"/>
  <c r="A2762" i="3" s="1"/>
  <c r="A2763" i="3" a="1"/>
  <c r="A2763" i="3" s="1"/>
  <c r="A2764" i="3" a="1"/>
  <c r="A2764" i="3" s="1"/>
  <c r="A2765" i="3" a="1"/>
  <c r="A2765" i="3" s="1"/>
  <c r="A2766" i="3" a="1"/>
  <c r="A2766" i="3" s="1"/>
  <c r="A2767" i="3" a="1"/>
  <c r="A2767" i="3" s="1"/>
  <c r="A2768" i="3" a="1"/>
  <c r="A2768" i="3" s="1"/>
  <c r="A2769" i="3" a="1"/>
  <c r="A2769" i="3" s="1"/>
  <c r="A2770" i="3" a="1"/>
  <c r="A2770" i="3" s="1"/>
  <c r="A2771" i="3" a="1"/>
  <c r="A2771" i="3" s="1"/>
  <c r="A2772" i="3" a="1"/>
  <c r="A2772" i="3" s="1"/>
  <c r="A2773" i="3" a="1"/>
  <c r="A2773" i="3" s="1"/>
  <c r="A2774" i="3" a="1"/>
  <c r="A2774" i="3" s="1"/>
  <c r="A2775" i="3" a="1"/>
  <c r="A2775" i="3" s="1"/>
  <c r="A2776" i="3" a="1"/>
  <c r="A2776" i="3" s="1"/>
  <c r="A2777" i="3" a="1"/>
  <c r="A2777" i="3" s="1"/>
  <c r="A2778" i="3" a="1"/>
  <c r="A2778" i="3" s="1"/>
  <c r="A2779" i="3" a="1"/>
  <c r="A2779" i="3" s="1"/>
  <c r="A2780" i="3" a="1"/>
  <c r="A2780" i="3" s="1"/>
  <c r="A2781" i="3" a="1"/>
  <c r="A2781" i="3" s="1"/>
  <c r="A2782" i="3" a="1"/>
  <c r="A2782" i="3" s="1"/>
  <c r="A2783" i="3" a="1"/>
  <c r="A2783" i="3" s="1"/>
  <c r="A2784" i="3" a="1"/>
  <c r="A2784" i="3" s="1"/>
  <c r="A2785" i="3" a="1"/>
  <c r="A2785" i="3" s="1"/>
  <c r="A2786" i="3" a="1"/>
  <c r="A2786" i="3" s="1"/>
  <c r="A2787" i="3" a="1"/>
  <c r="A2787" i="3" s="1"/>
  <c r="A2788" i="3" a="1"/>
  <c r="A2788" i="3" s="1"/>
  <c r="A2789" i="3" a="1"/>
  <c r="A2789" i="3" s="1"/>
  <c r="A2790" i="3" a="1"/>
  <c r="A2790" i="3" s="1"/>
  <c r="A2791" i="3" a="1"/>
  <c r="A2791" i="3" s="1"/>
  <c r="A2792" i="3" a="1"/>
  <c r="A2792" i="3" s="1"/>
  <c r="A2793" i="3" a="1"/>
  <c r="A2793" i="3" s="1"/>
  <c r="A2794" i="3" a="1"/>
  <c r="A2794" i="3" s="1"/>
  <c r="A2795" i="3" a="1"/>
  <c r="A2795" i="3" s="1"/>
  <c r="A2796" i="3" a="1"/>
  <c r="A2796" i="3" s="1"/>
  <c r="A2797" i="3" a="1"/>
  <c r="A2797" i="3" s="1"/>
  <c r="A2798" i="3" a="1"/>
  <c r="A2798" i="3" s="1"/>
  <c r="A2799" i="3" a="1"/>
  <c r="A2799" i="3" s="1"/>
  <c r="A2800" i="3" a="1"/>
  <c r="A2800" i="3" s="1"/>
  <c r="A2801" i="3" a="1"/>
  <c r="A2801" i="3" s="1"/>
  <c r="A2802" i="3" a="1"/>
  <c r="A2802" i="3" s="1"/>
  <c r="A2803" i="3" a="1"/>
  <c r="A2803" i="3" s="1"/>
  <c r="A2804" i="3" a="1"/>
  <c r="A2804" i="3" s="1"/>
  <c r="A2805" i="3" a="1"/>
  <c r="A2805" i="3" s="1"/>
  <c r="A2806" i="3" a="1"/>
  <c r="A2806" i="3" s="1"/>
  <c r="A2807" i="3" a="1"/>
  <c r="A2807" i="3" s="1"/>
  <c r="A2808" i="3" a="1"/>
  <c r="A2808" i="3" s="1"/>
  <c r="A2809" i="3" a="1"/>
  <c r="A2809" i="3" s="1"/>
  <c r="A2810" i="3" a="1"/>
  <c r="A2810" i="3" s="1"/>
  <c r="A2811" i="3" a="1"/>
  <c r="A2811" i="3" s="1"/>
  <c r="A2812" i="3" a="1"/>
  <c r="A2812" i="3" s="1"/>
  <c r="A2813" i="3" a="1"/>
  <c r="A2813" i="3" s="1"/>
  <c r="A2814" i="3" a="1"/>
  <c r="A2814" i="3" s="1"/>
  <c r="A2815" i="3" a="1"/>
  <c r="A2815" i="3" s="1"/>
  <c r="A2816" i="3" a="1"/>
  <c r="A2816" i="3" s="1"/>
  <c r="A2817" i="3" a="1"/>
  <c r="A2817" i="3" s="1"/>
  <c r="A2818" i="3" a="1"/>
  <c r="A2818" i="3" s="1"/>
  <c r="A2819" i="3" a="1"/>
  <c r="A2819" i="3" s="1"/>
  <c r="A2820" i="3" a="1"/>
  <c r="A2820" i="3" s="1"/>
  <c r="A2821" i="3" a="1"/>
  <c r="A2821" i="3" s="1"/>
  <c r="A2822" i="3" a="1"/>
  <c r="A2822" i="3" s="1"/>
  <c r="A2823" i="3" a="1"/>
  <c r="A2823" i="3" s="1"/>
  <c r="A2824" i="3" a="1"/>
  <c r="A2824" i="3" s="1"/>
  <c r="A2825" i="3" a="1"/>
  <c r="A2825" i="3" s="1"/>
  <c r="A2826" i="3" a="1"/>
  <c r="A2826" i="3" s="1"/>
  <c r="A2827" i="3" a="1"/>
  <c r="A2827" i="3" s="1"/>
  <c r="A2828" i="3" a="1"/>
  <c r="A2828" i="3" s="1"/>
  <c r="A2829" i="3" a="1"/>
  <c r="A2829" i="3" s="1"/>
  <c r="A2830" i="3" a="1"/>
  <c r="A2830" i="3" s="1"/>
  <c r="A2831" i="3" a="1"/>
  <c r="A2831" i="3" s="1"/>
  <c r="A2832" i="3" a="1"/>
  <c r="A2832" i="3" s="1"/>
  <c r="A2833" i="3" a="1"/>
  <c r="A2833" i="3" s="1"/>
  <c r="A2834" i="3" a="1"/>
  <c r="A2834" i="3" s="1"/>
  <c r="A2835" i="3" a="1"/>
  <c r="A2835" i="3" s="1"/>
  <c r="A2836" i="3" a="1"/>
  <c r="A2836" i="3" s="1"/>
  <c r="A2837" i="3" a="1"/>
  <c r="A2837" i="3" s="1"/>
  <c r="A2838" i="3" a="1"/>
  <c r="A2838" i="3" s="1"/>
  <c r="A2839" i="3" a="1"/>
  <c r="A2839" i="3" s="1"/>
  <c r="A2840" i="3" a="1"/>
  <c r="A2840" i="3" s="1"/>
  <c r="A2841" i="3" a="1"/>
  <c r="A2841" i="3" s="1"/>
  <c r="A2842" i="3" a="1"/>
  <c r="A2842" i="3" s="1"/>
  <c r="A2843" i="3" a="1"/>
  <c r="A2843" i="3" s="1"/>
  <c r="A2844" i="3" a="1"/>
  <c r="A2844" i="3" s="1"/>
  <c r="A2845" i="3" a="1"/>
  <c r="A2845" i="3" s="1"/>
  <c r="A2846" i="3" a="1"/>
  <c r="A2846" i="3" s="1"/>
  <c r="A2847" i="3" a="1"/>
  <c r="A2847" i="3" s="1"/>
  <c r="A2848" i="3" a="1"/>
  <c r="A2848" i="3" s="1"/>
  <c r="A2849" i="3" a="1"/>
  <c r="A2849" i="3" s="1"/>
  <c r="A2850" i="3" a="1"/>
  <c r="A2850" i="3" s="1"/>
  <c r="A2851" i="3" a="1"/>
  <c r="A2851" i="3" s="1"/>
  <c r="A2852" i="3" a="1"/>
  <c r="A2852" i="3" s="1"/>
  <c r="A2853" i="3" a="1"/>
  <c r="A2853" i="3" s="1"/>
  <c r="A2854" i="3" a="1"/>
  <c r="A2854" i="3" s="1"/>
  <c r="A2855" i="3" a="1"/>
  <c r="A2855" i="3" s="1"/>
  <c r="A2856" i="3" a="1"/>
  <c r="A2856" i="3" s="1"/>
  <c r="A2857" i="3" a="1"/>
  <c r="A2857" i="3" s="1"/>
  <c r="A2858" i="3" a="1"/>
  <c r="A2858" i="3" s="1"/>
  <c r="A2859" i="3" a="1"/>
  <c r="A2859" i="3" s="1"/>
  <c r="A2860" i="3" a="1"/>
  <c r="A2860" i="3" s="1"/>
  <c r="A2861" i="3" a="1"/>
  <c r="A2861" i="3" s="1"/>
  <c r="A2862" i="3" a="1"/>
  <c r="A2862" i="3" s="1"/>
  <c r="A2863" i="3" a="1"/>
  <c r="A2863" i="3" s="1"/>
  <c r="A2864" i="3" a="1"/>
  <c r="A2864" i="3" s="1"/>
  <c r="A2865" i="3" a="1"/>
  <c r="A2865" i="3" s="1"/>
  <c r="A2866" i="3" a="1"/>
  <c r="A2866" i="3" s="1"/>
  <c r="A2867" i="3" a="1"/>
  <c r="A2867" i="3" s="1"/>
  <c r="A2868" i="3" a="1"/>
  <c r="A2868" i="3" s="1"/>
  <c r="A2869" i="3" a="1"/>
  <c r="A2869" i="3" s="1"/>
  <c r="A2870" i="3" a="1"/>
  <c r="A2870" i="3" s="1"/>
  <c r="A2871" i="3" a="1"/>
  <c r="A2871" i="3" s="1"/>
  <c r="A2872" i="3" a="1"/>
  <c r="A2872" i="3" s="1"/>
  <c r="A2873" i="3" a="1"/>
  <c r="A2873" i="3" s="1"/>
  <c r="A2874" i="3" a="1"/>
  <c r="A2874" i="3" s="1"/>
  <c r="A2875" i="3" a="1"/>
  <c r="A2875" i="3" s="1"/>
  <c r="A2876" i="3" a="1"/>
  <c r="A2876" i="3" s="1"/>
  <c r="A2877" i="3" a="1"/>
  <c r="A2877" i="3" s="1"/>
  <c r="A2878" i="3" a="1"/>
  <c r="A2878" i="3" s="1"/>
  <c r="A2879" i="3" a="1"/>
  <c r="A2879" i="3" s="1"/>
  <c r="A2880" i="3" a="1"/>
  <c r="A2880" i="3" s="1"/>
  <c r="A2881" i="3" a="1"/>
  <c r="A2881" i="3" s="1"/>
  <c r="A2882" i="3" a="1"/>
  <c r="A2882" i="3" s="1"/>
  <c r="A2883" i="3" a="1"/>
  <c r="A2883" i="3" s="1"/>
  <c r="A2884" i="3" a="1"/>
  <c r="A2884" i="3" s="1"/>
  <c r="A2885" i="3" a="1"/>
  <c r="A2885" i="3" s="1"/>
  <c r="A2886" i="3" a="1"/>
  <c r="A2886" i="3" s="1"/>
  <c r="A2887" i="3" a="1"/>
  <c r="A2887" i="3" s="1"/>
  <c r="A2888" i="3" a="1"/>
  <c r="A2888" i="3" s="1"/>
  <c r="A2889" i="3" a="1"/>
  <c r="A2889" i="3" s="1"/>
  <c r="A2890" i="3" a="1"/>
  <c r="A2890" i="3" s="1"/>
  <c r="A2891" i="3" a="1"/>
  <c r="A2891" i="3" s="1"/>
  <c r="A2892" i="3" a="1"/>
  <c r="A2892" i="3" s="1"/>
  <c r="A2893" i="3" a="1"/>
  <c r="A2893" i="3" s="1"/>
  <c r="A2894" i="3" a="1"/>
  <c r="A2894" i="3" s="1"/>
  <c r="A2895" i="3" a="1"/>
  <c r="A2895" i="3" s="1"/>
  <c r="A2896" i="3" a="1"/>
  <c r="A2896" i="3" s="1"/>
  <c r="A2897" i="3" a="1"/>
  <c r="A2897" i="3" s="1"/>
  <c r="A2898" i="3" a="1"/>
  <c r="A2898" i="3" s="1"/>
  <c r="A2899" i="3" a="1"/>
  <c r="A2899" i="3" s="1"/>
  <c r="A2900" i="3" a="1"/>
  <c r="A2900" i="3" s="1"/>
  <c r="A2901" i="3" a="1"/>
  <c r="A2901" i="3" s="1"/>
  <c r="A2902" i="3" a="1"/>
  <c r="A2902" i="3" s="1"/>
  <c r="A2903" i="3" a="1"/>
  <c r="A2903" i="3" s="1"/>
  <c r="A2904" i="3" a="1"/>
  <c r="A2904" i="3" s="1"/>
  <c r="A2905" i="3" a="1"/>
  <c r="A2905" i="3" s="1"/>
  <c r="A2906" i="3" a="1"/>
  <c r="A2906" i="3" s="1"/>
  <c r="A2907" i="3" a="1"/>
  <c r="A2907" i="3" s="1"/>
  <c r="A2908" i="3" a="1"/>
  <c r="A2908" i="3" s="1"/>
  <c r="A2909" i="3" a="1"/>
  <c r="A2909" i="3" s="1"/>
  <c r="A2910" i="3" a="1"/>
  <c r="A2910" i="3" s="1"/>
  <c r="A2911" i="3" a="1"/>
  <c r="A2911" i="3" s="1"/>
  <c r="A2912" i="3" a="1"/>
  <c r="A2912" i="3" s="1"/>
  <c r="A2913" i="3" a="1"/>
  <c r="A2913" i="3" s="1"/>
  <c r="A2914" i="3" a="1"/>
  <c r="A2914" i="3" s="1"/>
  <c r="A2915" i="3" a="1"/>
  <c r="A2915" i="3" s="1"/>
  <c r="A2916" i="3" a="1"/>
  <c r="A2916" i="3" s="1"/>
  <c r="A2917" i="3" a="1"/>
  <c r="A2917" i="3" s="1"/>
  <c r="A2918" i="3" a="1"/>
  <c r="A2918" i="3" s="1"/>
  <c r="A2919" i="3" a="1"/>
  <c r="A2919" i="3" s="1"/>
  <c r="A2920" i="3" a="1"/>
  <c r="A2920" i="3" s="1"/>
  <c r="A2921" i="3" a="1"/>
  <c r="A2921" i="3" s="1"/>
  <c r="A2922" i="3" a="1"/>
  <c r="A2922" i="3" s="1"/>
  <c r="A2923" i="3" a="1"/>
  <c r="A2923" i="3" s="1"/>
  <c r="A2924" i="3" a="1"/>
  <c r="A2924" i="3" s="1"/>
  <c r="A2925" i="3" a="1"/>
  <c r="A2925" i="3" s="1"/>
  <c r="A2926" i="3" a="1"/>
  <c r="A2926" i="3" s="1"/>
  <c r="A2927" i="3" a="1"/>
  <c r="A2927" i="3" s="1"/>
  <c r="A2928" i="3" a="1"/>
  <c r="A2928" i="3" s="1"/>
  <c r="A2929" i="3" a="1"/>
  <c r="A2929" i="3" s="1"/>
  <c r="A2930" i="3" a="1"/>
  <c r="A2930" i="3" s="1"/>
  <c r="A2931" i="3" a="1"/>
  <c r="A2931" i="3" s="1"/>
  <c r="A2932" i="3" a="1"/>
  <c r="A2932" i="3" s="1"/>
  <c r="A2933" i="3" a="1"/>
  <c r="A2933" i="3" s="1"/>
  <c r="A2934" i="3" a="1"/>
  <c r="A2934" i="3" s="1"/>
  <c r="A2935" i="3" a="1"/>
  <c r="A2935" i="3" s="1"/>
  <c r="A2936" i="3" a="1"/>
  <c r="A2936" i="3" s="1"/>
  <c r="A2937" i="3" a="1"/>
  <c r="A2937" i="3" s="1"/>
  <c r="A2938" i="3" a="1"/>
  <c r="A2938" i="3" s="1"/>
  <c r="A2939" i="3" a="1"/>
  <c r="A2939" i="3" s="1"/>
  <c r="A2940" i="3" a="1"/>
  <c r="A2940" i="3" s="1"/>
  <c r="A2941" i="3" a="1"/>
  <c r="A2941" i="3" s="1"/>
  <c r="A2942" i="3" a="1"/>
  <c r="A2942" i="3" s="1"/>
  <c r="A2943" i="3" a="1"/>
  <c r="A2943" i="3" s="1"/>
  <c r="A2944" i="3" a="1"/>
  <c r="A2944" i="3" s="1"/>
  <c r="A2945" i="3" a="1"/>
  <c r="A2945" i="3" s="1"/>
  <c r="A2946" i="3" a="1"/>
  <c r="A2946" i="3" s="1"/>
  <c r="A2947" i="3" a="1"/>
  <c r="A2947" i="3" s="1"/>
  <c r="A2948" i="3" a="1"/>
  <c r="A2948" i="3" s="1"/>
  <c r="A2949" i="3" a="1"/>
  <c r="A2949" i="3" s="1"/>
  <c r="A2950" i="3" a="1"/>
  <c r="A2950" i="3" s="1"/>
  <c r="A2951" i="3" a="1"/>
  <c r="A2951" i="3" s="1"/>
  <c r="A2952" i="3" a="1"/>
  <c r="A2952" i="3" s="1"/>
  <c r="A2953" i="3" a="1"/>
  <c r="A2953" i="3" s="1"/>
  <c r="A2954" i="3" a="1"/>
  <c r="A2954" i="3" s="1"/>
  <c r="A2955" i="3" a="1"/>
  <c r="A2955" i="3" s="1"/>
  <c r="A2956" i="3" a="1"/>
  <c r="A2956" i="3" s="1"/>
  <c r="A2957" i="3" a="1"/>
  <c r="A2957" i="3" s="1"/>
  <c r="A2958" i="3" a="1"/>
  <c r="A2958" i="3" s="1"/>
  <c r="A2959" i="3" a="1"/>
  <c r="A2959" i="3" s="1"/>
  <c r="A2960" i="3" a="1"/>
  <c r="A2960" i="3" s="1"/>
  <c r="A2961" i="3" a="1"/>
  <c r="A2961" i="3" s="1"/>
  <c r="A2962" i="3" a="1"/>
  <c r="A2962" i="3" s="1"/>
  <c r="A2963" i="3" a="1"/>
  <c r="A2963" i="3" s="1"/>
  <c r="A2964" i="3" a="1"/>
  <c r="A2964" i="3" s="1"/>
  <c r="A2965" i="3" a="1"/>
  <c r="A2965" i="3" s="1"/>
  <c r="A2966" i="3" a="1"/>
  <c r="A2966" i="3" s="1"/>
  <c r="A2967" i="3" a="1"/>
  <c r="A2967" i="3" s="1"/>
  <c r="A2968" i="3" a="1"/>
  <c r="A2968" i="3" s="1"/>
  <c r="A2969" i="3" a="1"/>
  <c r="A2969" i="3" s="1"/>
  <c r="A2970" i="3" a="1"/>
  <c r="A2970" i="3" s="1"/>
  <c r="A2971" i="3" a="1"/>
  <c r="A2971" i="3" s="1"/>
  <c r="A2972" i="3" a="1"/>
  <c r="A2972" i="3" s="1"/>
  <c r="A2973" i="3" a="1"/>
  <c r="A2973" i="3" s="1"/>
  <c r="A2974" i="3" a="1"/>
  <c r="A2974" i="3" s="1"/>
  <c r="A2975" i="3" a="1"/>
  <c r="A2975" i="3" s="1"/>
  <c r="A2976" i="3" a="1"/>
  <c r="A2976" i="3" s="1"/>
  <c r="A2977" i="3" a="1"/>
  <c r="A2977" i="3" s="1"/>
  <c r="A2978" i="3" a="1"/>
  <c r="A2978" i="3" s="1"/>
  <c r="A2979" i="3" a="1"/>
  <c r="A2979" i="3" s="1"/>
  <c r="A2980" i="3" a="1"/>
  <c r="A2980" i="3" s="1"/>
  <c r="A2981" i="3" a="1"/>
  <c r="A2981" i="3" s="1"/>
  <c r="A2982" i="3" a="1"/>
  <c r="A2982" i="3" s="1"/>
  <c r="A2983" i="3" a="1"/>
  <c r="A2983" i="3" s="1"/>
  <c r="A2984" i="3" a="1"/>
  <c r="A2984" i="3" s="1"/>
  <c r="A2985" i="3" a="1"/>
  <c r="A2985" i="3" s="1"/>
  <c r="A2986" i="3" a="1"/>
  <c r="A2986" i="3" s="1"/>
  <c r="A2987" i="3" a="1"/>
  <c r="A2987" i="3" s="1"/>
  <c r="A2988" i="3" a="1"/>
  <c r="A2988" i="3" s="1"/>
  <c r="A2989" i="3" a="1"/>
  <c r="A2989" i="3" s="1"/>
  <c r="A2990" i="3" a="1"/>
  <c r="A2990" i="3" s="1"/>
  <c r="A2991" i="3" a="1"/>
  <c r="A2991" i="3" s="1"/>
  <c r="A2992" i="3" a="1"/>
  <c r="A2992" i="3" s="1"/>
  <c r="A2993" i="3" a="1"/>
  <c r="A2993" i="3" s="1"/>
  <c r="A2994" i="3" a="1"/>
  <c r="A2994" i="3" s="1"/>
  <c r="A2995" i="3" a="1"/>
  <c r="A2995" i="3" s="1"/>
  <c r="A2996" i="3" a="1"/>
  <c r="A2996" i="3" s="1"/>
  <c r="A2997" i="3" a="1"/>
  <c r="A2997" i="3" s="1"/>
  <c r="A2998" i="3" a="1"/>
  <c r="A2998" i="3" s="1"/>
  <c r="A2999" i="3" a="1"/>
  <c r="A2999" i="3" s="1"/>
  <c r="A3000" i="3" a="1"/>
  <c r="A3000" i="3" s="1"/>
  <c r="A3001" i="3" a="1"/>
  <c r="A3001" i="3" s="1"/>
  <c r="A3002" i="3" a="1"/>
  <c r="A3002" i="3" s="1"/>
  <c r="A3003" i="3" a="1"/>
  <c r="A3003" i="3" s="1"/>
  <c r="A3004" i="3" a="1"/>
  <c r="A3004" i="3" s="1"/>
  <c r="A3005" i="3" a="1"/>
  <c r="A3005" i="3" s="1"/>
  <c r="A3006" i="3" a="1"/>
  <c r="A3006" i="3" s="1"/>
  <c r="A3007" i="3" a="1"/>
  <c r="A3007" i="3" s="1"/>
  <c r="A3008" i="3" a="1"/>
  <c r="A3008" i="3" s="1"/>
  <c r="A3009" i="3" a="1"/>
  <c r="A3009" i="3" s="1"/>
  <c r="A3010" i="3" a="1"/>
  <c r="A3010" i="3" s="1"/>
  <c r="A3011" i="3" a="1"/>
  <c r="A3011" i="3" s="1"/>
  <c r="A3012" i="3" a="1"/>
  <c r="A3012" i="3" s="1"/>
  <c r="A3013" i="3" a="1"/>
  <c r="A3013" i="3" s="1"/>
  <c r="A3014" i="3" a="1"/>
  <c r="A3014" i="3" s="1"/>
  <c r="A3015" i="3" a="1"/>
  <c r="A3015" i="3" s="1"/>
  <c r="A3016" i="3" a="1"/>
  <c r="A3016" i="3" s="1"/>
  <c r="A3017" i="3" a="1"/>
  <c r="A3017" i="3" s="1"/>
  <c r="A3018" i="3" a="1"/>
  <c r="A3018" i="3" s="1"/>
  <c r="A3019" i="3" a="1"/>
  <c r="A3019" i="3" s="1"/>
  <c r="A3020" i="3" a="1"/>
  <c r="A3020" i="3" s="1"/>
  <c r="A3021" i="3" a="1"/>
  <c r="A3021" i="3" s="1"/>
  <c r="A3022" i="3" a="1"/>
  <c r="A3022" i="3" s="1"/>
  <c r="A3023" i="3" a="1"/>
  <c r="A3023" i="3" s="1"/>
  <c r="A3024" i="3" a="1"/>
  <c r="A3024" i="3" s="1"/>
  <c r="A3025" i="3" a="1"/>
  <c r="A3025" i="3" s="1"/>
  <c r="A3026" i="3" a="1"/>
  <c r="A3026" i="3" s="1"/>
  <c r="A3027" i="3" a="1"/>
  <c r="A3027" i="3" s="1"/>
  <c r="A3028" i="3" a="1"/>
  <c r="A3028" i="3" s="1"/>
  <c r="A3029" i="3" a="1"/>
  <c r="A3029" i="3" s="1"/>
  <c r="A3030" i="3" a="1"/>
  <c r="A3030" i="3" s="1"/>
  <c r="A3031" i="3" a="1"/>
  <c r="A3031" i="3" s="1"/>
  <c r="A3032" i="3" a="1"/>
  <c r="A3032" i="3" s="1"/>
  <c r="A3033" i="3" a="1"/>
  <c r="A3033" i="3" s="1"/>
  <c r="A3034" i="3" a="1"/>
  <c r="A3034" i="3" s="1"/>
  <c r="A3035" i="3" a="1"/>
  <c r="A3035" i="3" s="1"/>
  <c r="A3036" i="3" a="1"/>
  <c r="A3036" i="3" s="1"/>
  <c r="A3037" i="3" a="1"/>
  <c r="A3037" i="3" s="1"/>
  <c r="A3038" i="3" a="1"/>
  <c r="A3038" i="3" s="1"/>
  <c r="A3039" i="3" a="1"/>
  <c r="A3039" i="3" s="1"/>
  <c r="A3040" i="3" a="1"/>
  <c r="A3040" i="3" s="1"/>
  <c r="A3041" i="3" a="1"/>
  <c r="A3041" i="3" s="1"/>
  <c r="A3042" i="3" a="1"/>
  <c r="A3042" i="3" s="1"/>
  <c r="A3043" i="3" a="1"/>
  <c r="A3043" i="3" s="1"/>
  <c r="A3044" i="3" a="1"/>
  <c r="A3044" i="3" s="1"/>
  <c r="A3045" i="3" a="1"/>
  <c r="A3045" i="3" s="1"/>
  <c r="A3046" i="3" a="1"/>
  <c r="A3046" i="3" s="1"/>
  <c r="A3047" i="3" a="1"/>
  <c r="A3047" i="3" s="1"/>
  <c r="A3048" i="3" a="1"/>
  <c r="A3048" i="3" s="1"/>
  <c r="A3049" i="3" a="1"/>
  <c r="A3049" i="3" s="1"/>
  <c r="A3050" i="3" a="1"/>
  <c r="A3050" i="3" s="1"/>
  <c r="A3051" i="3" a="1"/>
  <c r="A3051" i="3" s="1"/>
  <c r="A3052" i="3" a="1"/>
  <c r="A3052" i="3" s="1"/>
  <c r="A3053" i="3" a="1"/>
  <c r="A3053" i="3" s="1"/>
  <c r="A3054" i="3" a="1"/>
  <c r="A3054" i="3" s="1"/>
  <c r="A3055" i="3" a="1"/>
  <c r="A3055" i="3" s="1"/>
  <c r="A3056" i="3" a="1"/>
  <c r="A3056" i="3" s="1"/>
  <c r="A3057" i="3" a="1"/>
  <c r="A3057" i="3" s="1"/>
  <c r="A3058" i="3" a="1"/>
  <c r="A3058" i="3" s="1"/>
  <c r="A3059" i="3" a="1"/>
  <c r="A3059" i="3" s="1"/>
  <c r="A3060" i="3" a="1"/>
  <c r="A3060" i="3" s="1"/>
  <c r="A3061" i="3" a="1"/>
  <c r="A3061" i="3" s="1"/>
  <c r="A3062" i="3" a="1"/>
  <c r="A3062" i="3" s="1"/>
  <c r="A3063" i="3" a="1"/>
  <c r="A3063" i="3" s="1"/>
  <c r="A3064" i="3" a="1"/>
  <c r="A3064" i="3" s="1"/>
  <c r="A3065" i="3" a="1"/>
  <c r="A3065" i="3" s="1"/>
  <c r="A3066" i="3" a="1"/>
  <c r="A3066" i="3" s="1"/>
  <c r="A3067" i="3" a="1"/>
  <c r="A3067" i="3" s="1"/>
  <c r="A3068" i="3" a="1"/>
  <c r="A3068" i="3" s="1"/>
  <c r="A3069" i="3" a="1"/>
  <c r="A3069" i="3" s="1"/>
  <c r="A3070" i="3" a="1"/>
  <c r="A3070" i="3" s="1"/>
  <c r="A3071" i="3" a="1"/>
  <c r="A3071" i="3" s="1"/>
  <c r="A3072" i="3" a="1"/>
  <c r="A3072" i="3" s="1"/>
  <c r="A3073" i="3" a="1"/>
  <c r="A3073" i="3" s="1"/>
  <c r="A3074" i="3" a="1"/>
  <c r="A3074" i="3" s="1"/>
  <c r="A3075" i="3" a="1"/>
  <c r="A3075" i="3" s="1"/>
  <c r="A3076" i="3" a="1"/>
  <c r="A3076" i="3" s="1"/>
  <c r="A3077" i="3" a="1"/>
  <c r="A3077" i="3" s="1"/>
  <c r="A3078" i="3" a="1"/>
  <c r="A3078" i="3" s="1"/>
  <c r="A3079" i="3" a="1"/>
  <c r="A3079" i="3" s="1"/>
  <c r="A3080" i="3" a="1"/>
  <c r="A3080" i="3" s="1"/>
  <c r="A3081" i="3" a="1"/>
  <c r="A3081" i="3" s="1"/>
  <c r="A3082" i="3" a="1"/>
  <c r="A3082" i="3" s="1"/>
  <c r="A3083" i="3" a="1"/>
  <c r="A3083" i="3" s="1"/>
  <c r="A3084" i="3" a="1"/>
  <c r="A3084" i="3" s="1"/>
  <c r="A3085" i="3" a="1"/>
  <c r="A3085" i="3" s="1"/>
  <c r="A3086" i="3" a="1"/>
  <c r="A3086" i="3" s="1"/>
  <c r="A3087" i="3" a="1"/>
  <c r="A3087" i="3" s="1"/>
  <c r="A3088" i="3" a="1"/>
  <c r="A3088" i="3" s="1"/>
  <c r="A3089" i="3" a="1"/>
  <c r="A3089" i="3" s="1"/>
  <c r="A3090" i="3" a="1"/>
  <c r="A3090" i="3" s="1"/>
  <c r="A3091" i="3" a="1"/>
  <c r="A3091" i="3" s="1"/>
  <c r="A3092" i="3" a="1"/>
  <c r="A3092" i="3" s="1"/>
  <c r="A3093" i="3" a="1"/>
  <c r="A3093" i="3" s="1"/>
  <c r="A3094" i="3" a="1"/>
  <c r="A3094" i="3" s="1"/>
  <c r="A3095" i="3" a="1"/>
  <c r="A3095" i="3" s="1"/>
  <c r="A3096" i="3" a="1"/>
  <c r="A3096" i="3" s="1"/>
  <c r="A3097" i="3" a="1"/>
  <c r="A3097" i="3" s="1"/>
  <c r="A3098" i="3" a="1"/>
  <c r="A3098" i="3" s="1"/>
  <c r="A3099" i="3" a="1"/>
  <c r="A3099" i="3" s="1"/>
  <c r="A3100" i="3" a="1"/>
  <c r="A3100" i="3" s="1"/>
  <c r="A3101" i="3" a="1"/>
  <c r="A3101" i="3" s="1"/>
  <c r="A3102" i="3" a="1"/>
  <c r="A3102" i="3" s="1"/>
  <c r="A3103" i="3" a="1"/>
  <c r="A3103" i="3" s="1"/>
  <c r="A3104" i="3" a="1"/>
  <c r="A3104" i="3" s="1"/>
  <c r="A3105" i="3" a="1"/>
  <c r="A3105" i="3" s="1"/>
  <c r="A3106" i="3" a="1"/>
  <c r="A3106" i="3" s="1"/>
  <c r="A3107" i="3" a="1"/>
  <c r="A3107" i="3" s="1"/>
  <c r="A3108" i="3" a="1"/>
  <c r="A3108" i="3" s="1"/>
  <c r="A3109" i="3" a="1"/>
  <c r="A3109" i="3" s="1"/>
  <c r="A3110" i="3" a="1"/>
  <c r="A3110" i="3" s="1"/>
  <c r="A3111" i="3" a="1"/>
  <c r="A3111" i="3" s="1"/>
  <c r="A3112" i="3" a="1"/>
  <c r="A3112" i="3" s="1"/>
  <c r="A3113" i="3" a="1"/>
  <c r="A3113" i="3" s="1"/>
  <c r="A3114" i="3" a="1"/>
  <c r="A3114" i="3" s="1"/>
  <c r="A3115" i="3" a="1"/>
  <c r="A3115" i="3" s="1"/>
  <c r="A3116" i="3" a="1"/>
  <c r="A3116" i="3" s="1"/>
  <c r="A3117" i="3" a="1"/>
  <c r="A3117" i="3" s="1"/>
  <c r="A3118" i="3" a="1"/>
  <c r="A3118" i="3" s="1"/>
  <c r="A3119" i="3" a="1"/>
  <c r="A3119" i="3" s="1"/>
  <c r="A3120" i="3" a="1"/>
  <c r="A3120" i="3" s="1"/>
  <c r="A3121" i="3" a="1"/>
  <c r="A3121" i="3" s="1"/>
  <c r="A3122" i="3" a="1"/>
  <c r="A3122" i="3" s="1"/>
  <c r="A3123" i="3" a="1"/>
  <c r="A3123" i="3" s="1"/>
  <c r="A3124" i="3" a="1"/>
  <c r="A3124" i="3" s="1"/>
  <c r="A3125" i="3" a="1"/>
  <c r="A3125" i="3" s="1"/>
  <c r="A3126" i="3" a="1"/>
  <c r="A3126" i="3" s="1"/>
  <c r="A3127" i="3" a="1"/>
  <c r="A3127" i="3" s="1"/>
  <c r="A3128" i="3" a="1"/>
  <c r="A3128" i="3" s="1"/>
  <c r="A3129" i="3" a="1"/>
  <c r="A3129" i="3" s="1"/>
  <c r="A3130" i="3" a="1"/>
  <c r="A3130" i="3" s="1"/>
  <c r="A3131" i="3" a="1"/>
  <c r="A3131" i="3" s="1"/>
  <c r="A3132" i="3" a="1"/>
  <c r="A3132" i="3" s="1"/>
  <c r="A3133" i="3" a="1"/>
  <c r="A3133" i="3" s="1"/>
  <c r="A3134" i="3" a="1"/>
  <c r="A3134" i="3" s="1"/>
  <c r="A3135" i="3" a="1"/>
  <c r="A3135" i="3" s="1"/>
  <c r="A3136" i="3" a="1"/>
  <c r="A3136" i="3" s="1"/>
  <c r="A3137" i="3" a="1"/>
  <c r="A3137" i="3" s="1"/>
  <c r="A3138" i="3" a="1"/>
  <c r="A3138" i="3" s="1"/>
  <c r="A3139" i="3" a="1"/>
  <c r="A3139" i="3" s="1"/>
  <c r="A3140" i="3" a="1"/>
  <c r="A3140" i="3" s="1"/>
  <c r="A3141" i="3" a="1"/>
  <c r="A3141" i="3" s="1"/>
  <c r="A3142" i="3" a="1"/>
  <c r="A3142" i="3" s="1"/>
  <c r="A3143" i="3" a="1"/>
  <c r="A3143" i="3" s="1"/>
  <c r="A3144" i="3" a="1"/>
  <c r="A3144" i="3" s="1"/>
  <c r="A3145" i="3" a="1"/>
  <c r="A3145" i="3" s="1"/>
  <c r="A3146" i="3" a="1"/>
  <c r="A3146" i="3" s="1"/>
  <c r="A3147" i="3" a="1"/>
  <c r="A3147" i="3" s="1"/>
  <c r="A3148" i="3" a="1"/>
  <c r="A3148" i="3" s="1"/>
  <c r="A3149" i="3" a="1"/>
  <c r="A3149" i="3" s="1"/>
  <c r="A3150" i="3" a="1"/>
  <c r="A3150" i="3" s="1"/>
  <c r="A3151" i="3" a="1"/>
  <c r="A3151" i="3" s="1"/>
  <c r="A3152" i="3" a="1"/>
  <c r="A3152" i="3" s="1"/>
  <c r="A3153" i="3" a="1"/>
  <c r="A3153" i="3" s="1"/>
  <c r="A3154" i="3" a="1"/>
  <c r="A3154" i="3" s="1"/>
  <c r="A3155" i="3" a="1"/>
  <c r="A3155" i="3" s="1"/>
  <c r="A3156" i="3" a="1"/>
  <c r="A3156" i="3" s="1"/>
  <c r="A3157" i="3" a="1"/>
  <c r="A3157" i="3" s="1"/>
  <c r="A3158" i="3" a="1"/>
  <c r="A3158" i="3" s="1"/>
  <c r="A3159" i="3" a="1"/>
  <c r="A3159" i="3" s="1"/>
  <c r="A3160" i="3" a="1"/>
  <c r="A3160" i="3" s="1"/>
  <c r="A3161" i="3" a="1"/>
  <c r="A3161" i="3" s="1"/>
  <c r="A3162" i="3" a="1"/>
  <c r="A3162" i="3" s="1"/>
  <c r="A3163" i="3" a="1"/>
  <c r="A3163" i="3" s="1"/>
  <c r="A3164" i="3" a="1"/>
  <c r="A3164" i="3" s="1"/>
  <c r="A3165" i="3" a="1"/>
  <c r="A3165" i="3" s="1"/>
  <c r="A3166" i="3" a="1"/>
  <c r="A3166" i="3" s="1"/>
  <c r="A3167" i="3" a="1"/>
  <c r="A3167" i="3" s="1"/>
  <c r="A3168" i="3" a="1"/>
  <c r="A3168" i="3" s="1"/>
  <c r="A3169" i="3" a="1"/>
  <c r="A3169" i="3" s="1"/>
  <c r="A3170" i="3" a="1"/>
  <c r="A3170" i="3" s="1"/>
  <c r="A3171" i="3" a="1"/>
  <c r="A3171" i="3" s="1"/>
  <c r="A3172" i="3" a="1"/>
  <c r="A3172" i="3" s="1"/>
  <c r="A3173" i="3" a="1"/>
  <c r="A3173" i="3" s="1"/>
  <c r="A3174" i="3" a="1"/>
  <c r="A3174" i="3" s="1"/>
  <c r="A3175" i="3" a="1"/>
  <c r="A3175" i="3" s="1"/>
  <c r="A3176" i="3" a="1"/>
  <c r="A3176" i="3" s="1"/>
  <c r="A3177" i="3" a="1"/>
  <c r="A3177" i="3" s="1"/>
  <c r="A3178" i="3" a="1"/>
  <c r="A3178" i="3" s="1"/>
  <c r="A3179" i="3" a="1"/>
  <c r="A3179" i="3" s="1"/>
  <c r="A3180" i="3" a="1"/>
  <c r="A3180" i="3" s="1"/>
  <c r="A3181" i="3" a="1"/>
  <c r="A3181" i="3" s="1"/>
  <c r="A3182" i="3" a="1"/>
  <c r="A3182" i="3" s="1"/>
  <c r="A3183" i="3" a="1"/>
  <c r="A3183" i="3" s="1"/>
  <c r="A3184" i="3" a="1"/>
  <c r="A3184" i="3" s="1"/>
  <c r="A3185" i="3" a="1"/>
  <c r="A3185" i="3" s="1"/>
  <c r="A3186" i="3" a="1"/>
  <c r="A3186" i="3" s="1"/>
  <c r="A3187" i="3" a="1"/>
  <c r="A3187" i="3" s="1"/>
  <c r="A3188" i="3" a="1"/>
  <c r="A3188" i="3" s="1"/>
  <c r="A3189" i="3" a="1"/>
  <c r="A3189" i="3" s="1"/>
  <c r="A3190" i="3" a="1"/>
  <c r="A3190" i="3" s="1"/>
  <c r="A3191" i="3" a="1"/>
  <c r="A3191" i="3" s="1"/>
  <c r="A3192" i="3" a="1"/>
  <c r="A3192" i="3" s="1"/>
  <c r="A3193" i="3" a="1"/>
  <c r="A3193" i="3" s="1"/>
  <c r="A3194" i="3" a="1"/>
  <c r="A3194" i="3" s="1"/>
  <c r="A3195" i="3" a="1"/>
  <c r="A3195" i="3" s="1"/>
  <c r="A3196" i="3" a="1"/>
  <c r="A3196" i="3" s="1"/>
  <c r="A3197" i="3" a="1"/>
  <c r="A3197" i="3" s="1"/>
  <c r="A3198" i="3" a="1"/>
  <c r="A3198" i="3" s="1"/>
  <c r="A3199" i="3" a="1"/>
  <c r="A3199" i="3" s="1"/>
  <c r="A3200" i="3" a="1"/>
  <c r="A3200" i="3" s="1"/>
  <c r="A3201" i="3" a="1"/>
  <c r="A3201" i="3" s="1"/>
  <c r="A3202" i="3" a="1"/>
  <c r="A3202" i="3" s="1"/>
  <c r="A3203" i="3" a="1"/>
  <c r="A3203" i="3" s="1"/>
  <c r="A3204" i="3" a="1"/>
  <c r="A3204" i="3" s="1"/>
  <c r="A3205" i="3" a="1"/>
  <c r="A3205" i="3" s="1"/>
  <c r="A3206" i="3" a="1"/>
  <c r="A3206" i="3" s="1"/>
  <c r="A3207" i="3" a="1"/>
  <c r="A3207" i="3" s="1"/>
  <c r="A3208" i="3" a="1"/>
  <c r="A3208" i="3" s="1"/>
  <c r="A3209" i="3" a="1"/>
  <c r="A3209" i="3" s="1"/>
  <c r="A3210" i="3" a="1"/>
  <c r="A3210" i="3" s="1"/>
  <c r="A3211" i="3" a="1"/>
  <c r="A3211" i="3" s="1"/>
  <c r="A3212" i="3" a="1"/>
  <c r="A3212" i="3" s="1"/>
  <c r="A3213" i="3" a="1"/>
  <c r="A3213" i="3" s="1"/>
  <c r="A3214" i="3" a="1"/>
  <c r="A3214" i="3" s="1"/>
  <c r="A3215" i="3" a="1"/>
  <c r="A3215" i="3" s="1"/>
  <c r="A3216" i="3" a="1"/>
  <c r="A3216" i="3" s="1"/>
  <c r="A3217" i="3" a="1"/>
  <c r="A3217" i="3" s="1"/>
  <c r="A3218" i="3" a="1"/>
  <c r="A3218" i="3" s="1"/>
  <c r="A3219" i="3" a="1"/>
  <c r="A3219" i="3" s="1"/>
  <c r="A3220" i="3" a="1"/>
  <c r="A3220" i="3" s="1"/>
  <c r="A3221" i="3" a="1"/>
  <c r="A3221" i="3" s="1"/>
  <c r="A3222" i="3" a="1"/>
  <c r="A3222" i="3" s="1"/>
  <c r="A3223" i="3" a="1"/>
  <c r="A3223" i="3" s="1"/>
  <c r="A3224" i="3" a="1"/>
  <c r="A3224" i="3" s="1"/>
  <c r="A3225" i="3" a="1"/>
  <c r="A3225" i="3" s="1"/>
  <c r="A3226" i="3" a="1"/>
  <c r="A3226" i="3" s="1"/>
  <c r="A3227" i="3" a="1"/>
  <c r="A3227" i="3" s="1"/>
  <c r="A3228" i="3" a="1"/>
  <c r="A3228" i="3" s="1"/>
  <c r="A3229" i="3" a="1"/>
  <c r="A3229" i="3" s="1"/>
  <c r="A3230" i="3" a="1"/>
  <c r="A3230" i="3" s="1"/>
  <c r="A3231" i="3" a="1"/>
  <c r="A3231" i="3" s="1"/>
  <c r="A3232" i="3" a="1"/>
  <c r="A3232" i="3" s="1"/>
  <c r="A3233" i="3" a="1"/>
  <c r="A3233" i="3" s="1"/>
  <c r="A3234" i="3" a="1"/>
  <c r="A3234" i="3" s="1"/>
  <c r="A3235" i="3" a="1"/>
  <c r="A3235" i="3" s="1"/>
  <c r="A3236" i="3" a="1"/>
  <c r="A3236" i="3" s="1"/>
  <c r="A3237" i="3" a="1"/>
  <c r="A3237" i="3" s="1"/>
  <c r="A3238" i="3" a="1"/>
  <c r="A3238" i="3" s="1"/>
  <c r="A3239" i="3" a="1"/>
  <c r="A3239" i="3" s="1"/>
  <c r="A3240" i="3" a="1"/>
  <c r="A3240" i="3" s="1"/>
  <c r="A3241" i="3" a="1"/>
  <c r="A3241" i="3" s="1"/>
  <c r="A3242" i="3" a="1"/>
  <c r="A3242" i="3" s="1"/>
  <c r="A3243" i="3" a="1"/>
  <c r="A3243" i="3" s="1"/>
  <c r="A3244" i="3" a="1"/>
  <c r="A3244" i="3" s="1"/>
  <c r="A3245" i="3" a="1"/>
  <c r="A3245" i="3" s="1"/>
  <c r="A3246" i="3" a="1"/>
  <c r="A3246" i="3" s="1"/>
  <c r="A3247" i="3" a="1"/>
  <c r="A3247" i="3" s="1"/>
  <c r="A3248" i="3" a="1"/>
  <c r="A3248" i="3" s="1"/>
  <c r="A3249" i="3" a="1"/>
  <c r="A3249" i="3" s="1"/>
  <c r="A3250" i="3" a="1"/>
  <c r="A3250" i="3" s="1"/>
  <c r="A3251" i="3" a="1"/>
  <c r="A3251" i="3" s="1"/>
  <c r="A3252" i="3" a="1"/>
  <c r="A3252" i="3" s="1"/>
  <c r="A3253" i="3" a="1"/>
  <c r="A3253" i="3" s="1"/>
  <c r="A3254" i="3" a="1"/>
  <c r="A3254" i="3" s="1"/>
  <c r="A3255" i="3" a="1"/>
  <c r="A3255" i="3" s="1"/>
  <c r="A3256" i="3" a="1"/>
  <c r="A3256" i="3" s="1"/>
  <c r="A3257" i="3" a="1"/>
  <c r="A3257" i="3" s="1"/>
  <c r="A3258" i="3" a="1"/>
  <c r="A3258" i="3" s="1"/>
  <c r="A3259" i="3" a="1"/>
  <c r="A3259" i="3" s="1"/>
  <c r="A3260" i="3" a="1"/>
  <c r="A3260" i="3" s="1"/>
  <c r="A3261" i="3" a="1"/>
  <c r="A3261" i="3" s="1"/>
  <c r="A3262" i="3" a="1"/>
  <c r="A3262" i="3" s="1"/>
  <c r="A3263" i="3" a="1"/>
  <c r="A3263" i="3" s="1"/>
  <c r="A3264" i="3" a="1"/>
  <c r="A3264" i="3" s="1"/>
  <c r="A3265" i="3" a="1"/>
  <c r="A3265" i="3" s="1"/>
  <c r="A3266" i="3" a="1"/>
  <c r="A3266" i="3" s="1"/>
  <c r="A3267" i="3" a="1"/>
  <c r="A3267" i="3" s="1"/>
  <c r="A3268" i="3" a="1"/>
  <c r="A3268" i="3" s="1"/>
  <c r="A3269" i="3" a="1"/>
  <c r="A3269" i="3" s="1"/>
  <c r="A3270" i="3" a="1"/>
  <c r="A3270" i="3" s="1"/>
  <c r="A3271" i="3" a="1"/>
  <c r="A3271" i="3" s="1"/>
  <c r="A3272" i="3" a="1"/>
  <c r="A3272" i="3" s="1"/>
  <c r="A3273" i="3" a="1"/>
  <c r="A3273" i="3" s="1"/>
  <c r="A3274" i="3" a="1"/>
  <c r="A3274" i="3" s="1"/>
  <c r="A3275" i="3" a="1"/>
  <c r="A3275" i="3" s="1"/>
  <c r="A3276" i="3" a="1"/>
  <c r="A3276" i="3" s="1"/>
  <c r="A3277" i="3" a="1"/>
  <c r="A3277" i="3" s="1"/>
  <c r="A3278" i="3" a="1"/>
  <c r="A3278" i="3" s="1"/>
  <c r="A3279" i="3" a="1"/>
  <c r="A3279" i="3" s="1"/>
  <c r="A3280" i="3" a="1"/>
  <c r="A3280" i="3" s="1"/>
  <c r="A3281" i="3" a="1"/>
  <c r="A3281" i="3" s="1"/>
  <c r="A3282" i="3" a="1"/>
  <c r="A3282" i="3" s="1"/>
  <c r="A3283" i="3" a="1"/>
  <c r="A3283" i="3" s="1"/>
  <c r="A3284" i="3" a="1"/>
  <c r="A3284" i="3" s="1"/>
  <c r="A3285" i="3" a="1"/>
  <c r="A3285" i="3" s="1"/>
  <c r="A3286" i="3" a="1"/>
  <c r="A3286" i="3" s="1"/>
  <c r="A3287" i="3" a="1"/>
  <c r="A3287" i="3" s="1"/>
  <c r="A3288" i="3" a="1"/>
  <c r="A3288" i="3" s="1"/>
  <c r="A3289" i="3" a="1"/>
  <c r="A3289" i="3" s="1"/>
  <c r="A3290" i="3" a="1"/>
  <c r="A3290" i="3" s="1"/>
  <c r="A3291" i="3" a="1"/>
  <c r="A3291" i="3" s="1"/>
  <c r="A3292" i="3" a="1"/>
  <c r="A3292" i="3" s="1"/>
  <c r="A3293" i="3" a="1"/>
  <c r="A3293" i="3" s="1"/>
  <c r="A3294" i="3" a="1"/>
  <c r="A3294" i="3" s="1"/>
  <c r="A3295" i="3" a="1"/>
  <c r="A3295" i="3" s="1"/>
  <c r="A3296" i="3" a="1"/>
  <c r="A3296" i="3" s="1"/>
  <c r="A3297" i="3" a="1"/>
  <c r="A3297" i="3" s="1"/>
  <c r="A3298" i="3" a="1"/>
  <c r="A3298" i="3" s="1"/>
  <c r="A3299" i="3" a="1"/>
  <c r="A3299" i="3" s="1"/>
  <c r="A3300" i="3" a="1"/>
  <c r="A3300" i="3" s="1"/>
  <c r="A3301" i="3" a="1"/>
  <c r="A3301" i="3" s="1"/>
  <c r="A3302" i="3" a="1"/>
  <c r="A3302" i="3" s="1"/>
  <c r="A3303" i="3" a="1"/>
  <c r="A3303" i="3" s="1"/>
  <c r="A3304" i="3" a="1"/>
  <c r="A3304" i="3" s="1"/>
  <c r="A3305" i="3" a="1"/>
  <c r="A3305" i="3" s="1"/>
  <c r="A3306" i="3" a="1"/>
  <c r="A3306" i="3" s="1"/>
  <c r="A3307" i="3" a="1"/>
  <c r="A3307" i="3" s="1"/>
  <c r="A3308" i="3" a="1"/>
  <c r="A3308" i="3" s="1"/>
  <c r="A3309" i="3" a="1"/>
  <c r="A3309" i="3" s="1"/>
  <c r="A3310" i="3" a="1"/>
  <c r="A3310" i="3" s="1"/>
  <c r="A3311" i="3" a="1"/>
  <c r="A3311" i="3" s="1"/>
  <c r="A3312" i="3" a="1"/>
  <c r="A3312" i="3" s="1"/>
  <c r="A3313" i="3" a="1"/>
  <c r="A3313" i="3" s="1"/>
  <c r="A3314" i="3" a="1"/>
  <c r="A3314" i="3" s="1"/>
  <c r="A3315" i="3" a="1"/>
  <c r="A3315" i="3" s="1"/>
  <c r="A3316" i="3" a="1"/>
  <c r="A3316" i="3" s="1"/>
  <c r="A3317" i="3" a="1"/>
  <c r="A3317" i="3" s="1"/>
  <c r="A3318" i="3" a="1"/>
  <c r="A3318" i="3" s="1"/>
  <c r="A3319" i="3" a="1"/>
  <c r="A3319" i="3" s="1"/>
  <c r="A3320" i="3" a="1"/>
  <c r="A3320" i="3" s="1"/>
  <c r="A3321" i="3" a="1"/>
  <c r="A3321" i="3" s="1"/>
  <c r="A3322" i="3" a="1"/>
  <c r="A3322" i="3" s="1"/>
  <c r="A3323" i="3" a="1"/>
  <c r="A3323" i="3" s="1"/>
  <c r="A3324" i="3" a="1"/>
  <c r="A3324" i="3" s="1"/>
  <c r="A3325" i="3" a="1"/>
  <c r="A3325" i="3" s="1"/>
  <c r="A3326" i="3" a="1"/>
  <c r="A3326" i="3" s="1"/>
  <c r="A3327" i="3" a="1"/>
  <c r="A3327" i="3" s="1"/>
  <c r="A3328" i="3" a="1"/>
  <c r="A3328" i="3" s="1"/>
  <c r="A3329" i="3" a="1"/>
  <c r="A3329" i="3" s="1"/>
  <c r="A3330" i="3" a="1"/>
  <c r="A3330" i="3" s="1"/>
  <c r="A3331" i="3" a="1"/>
  <c r="A3331" i="3" s="1"/>
  <c r="A3332" i="3" a="1"/>
  <c r="A3332" i="3" s="1"/>
  <c r="A3333" i="3" a="1"/>
  <c r="A3333" i="3" s="1"/>
  <c r="A3334" i="3" a="1"/>
  <c r="A3334" i="3" s="1"/>
  <c r="A3335" i="3" a="1"/>
  <c r="A3335" i="3" s="1"/>
  <c r="A3336" i="3" a="1"/>
  <c r="A3336" i="3" s="1"/>
  <c r="A3337" i="3" a="1"/>
  <c r="A3337" i="3" s="1"/>
  <c r="A3338" i="3" a="1"/>
  <c r="A3338" i="3" s="1"/>
  <c r="A3339" i="3" a="1"/>
  <c r="A3339" i="3" s="1"/>
  <c r="A3340" i="3" a="1"/>
  <c r="A3340" i="3" s="1"/>
  <c r="A3341" i="3" a="1"/>
  <c r="A3341" i="3" s="1"/>
  <c r="A3342" i="3" a="1"/>
  <c r="A3342" i="3" s="1"/>
  <c r="A3343" i="3" a="1"/>
  <c r="A3343" i="3" s="1"/>
  <c r="A3344" i="3" a="1"/>
  <c r="A3344" i="3" s="1"/>
  <c r="A3345" i="3" a="1"/>
  <c r="A3345" i="3" s="1"/>
  <c r="A3346" i="3" a="1"/>
  <c r="A3346" i="3" s="1"/>
  <c r="A3347" i="3" a="1"/>
  <c r="A3347" i="3" s="1"/>
  <c r="A3348" i="3" a="1"/>
  <c r="A3348" i="3" s="1"/>
  <c r="A3349" i="3" a="1"/>
  <c r="A3349" i="3" s="1"/>
  <c r="A3350" i="3" a="1"/>
  <c r="A3350" i="3" s="1"/>
  <c r="A3351" i="3" a="1"/>
  <c r="A3351" i="3" s="1"/>
  <c r="A3352" i="3" a="1"/>
  <c r="A3352" i="3" s="1"/>
  <c r="A3353" i="3" a="1"/>
  <c r="A3353" i="3" s="1"/>
  <c r="A3354" i="3" a="1"/>
  <c r="A3354" i="3" s="1"/>
  <c r="A3355" i="3" a="1"/>
  <c r="A3355" i="3" s="1"/>
  <c r="A3356" i="3" a="1"/>
  <c r="A3356" i="3" s="1"/>
  <c r="A3357" i="3" a="1"/>
  <c r="A3357" i="3" s="1"/>
  <c r="A3358" i="3" a="1"/>
  <c r="A3358" i="3" s="1"/>
  <c r="A3359" i="3" a="1"/>
  <c r="A3359" i="3" s="1"/>
  <c r="A3360" i="3" a="1"/>
  <c r="A3360" i="3" s="1"/>
  <c r="A3361" i="3" a="1"/>
  <c r="A3361" i="3" s="1"/>
  <c r="A3362" i="3" a="1"/>
  <c r="A3362" i="3" s="1"/>
  <c r="A3363" i="3" a="1"/>
  <c r="A3363" i="3" s="1"/>
  <c r="A3364" i="3" a="1"/>
  <c r="A3364" i="3" s="1"/>
  <c r="A3365" i="3" a="1"/>
  <c r="A3365" i="3" s="1"/>
  <c r="A3366" i="3" a="1"/>
  <c r="A3366" i="3" s="1"/>
  <c r="A3367" i="3" a="1"/>
  <c r="A3367" i="3" s="1"/>
  <c r="A3368" i="3" a="1"/>
  <c r="A3368" i="3" s="1"/>
  <c r="A3369" i="3" a="1"/>
  <c r="A3369" i="3" s="1"/>
  <c r="A3370" i="3" a="1"/>
  <c r="A3370" i="3" s="1"/>
  <c r="A3371" i="3" a="1"/>
  <c r="A3371" i="3" s="1"/>
  <c r="A3372" i="3" a="1"/>
  <c r="A3372" i="3" s="1"/>
  <c r="A3373" i="3" a="1"/>
  <c r="A3373" i="3" s="1"/>
  <c r="A3374" i="3" a="1"/>
  <c r="A3374" i="3" s="1"/>
  <c r="A3375" i="3" a="1"/>
  <c r="A3375" i="3" s="1"/>
  <c r="A3376" i="3" a="1"/>
  <c r="A3376" i="3" s="1"/>
  <c r="A3377" i="3" a="1"/>
  <c r="A3377" i="3" s="1"/>
  <c r="A3378" i="3" a="1"/>
  <c r="A3378" i="3" s="1"/>
  <c r="A3379" i="3" a="1"/>
  <c r="A3379" i="3" s="1"/>
  <c r="A3380" i="3" a="1"/>
  <c r="A3380" i="3" s="1"/>
  <c r="A3381" i="3" a="1"/>
  <c r="A3381" i="3" s="1"/>
  <c r="A3382" i="3" a="1"/>
  <c r="A3382" i="3" s="1"/>
  <c r="A3383" i="3" a="1"/>
  <c r="A3383" i="3" s="1"/>
  <c r="A3384" i="3" a="1"/>
  <c r="A3384" i="3" s="1"/>
  <c r="A3385" i="3" a="1"/>
  <c r="A3385" i="3" s="1"/>
  <c r="A3386" i="3" a="1"/>
  <c r="A3386" i="3" s="1"/>
  <c r="A3387" i="3" a="1"/>
  <c r="A3387" i="3" s="1"/>
  <c r="A3388" i="3" a="1"/>
  <c r="A3388" i="3" s="1"/>
  <c r="A3389" i="3" a="1"/>
  <c r="A3389" i="3" s="1"/>
  <c r="A3390" i="3" a="1"/>
  <c r="A3390" i="3" s="1"/>
  <c r="A3391" i="3" a="1"/>
  <c r="A3391" i="3" s="1"/>
  <c r="A3392" i="3" a="1"/>
  <c r="A3392" i="3" s="1"/>
  <c r="A3393" i="3" a="1"/>
  <c r="A3393" i="3" s="1"/>
  <c r="A3394" i="3" a="1"/>
  <c r="A3394" i="3" s="1"/>
  <c r="A3395" i="3" a="1"/>
  <c r="A3395" i="3" s="1"/>
  <c r="A3396" i="3" a="1"/>
  <c r="A3396" i="3" s="1"/>
  <c r="A3397" i="3" a="1"/>
  <c r="A3397" i="3" s="1"/>
  <c r="A3398" i="3" a="1"/>
  <c r="A3398" i="3" s="1"/>
  <c r="A3399" i="3" a="1"/>
  <c r="A3399" i="3" s="1"/>
  <c r="A3400" i="3" a="1"/>
  <c r="A3400" i="3" s="1"/>
  <c r="A3401" i="3" a="1"/>
  <c r="A3401" i="3" s="1"/>
  <c r="A3402" i="3" a="1"/>
  <c r="A3402" i="3" s="1"/>
  <c r="A3403" i="3" a="1"/>
  <c r="A3403" i="3" s="1"/>
  <c r="A3404" i="3" a="1"/>
  <c r="A3404" i="3" s="1"/>
  <c r="A3405" i="3" a="1"/>
  <c r="A3405" i="3" s="1"/>
  <c r="A3406" i="3" a="1"/>
  <c r="A3406" i="3" s="1"/>
  <c r="A3407" i="3" a="1"/>
  <c r="A3407" i="3" s="1"/>
  <c r="A3408" i="3" a="1"/>
  <c r="A3408" i="3" s="1"/>
  <c r="A3409" i="3" a="1"/>
  <c r="A3409" i="3" s="1"/>
  <c r="A3410" i="3" a="1"/>
  <c r="A3410" i="3" s="1"/>
  <c r="A3411" i="3" a="1"/>
  <c r="A3411" i="3" s="1"/>
  <c r="A3412" i="3" a="1"/>
  <c r="A3412" i="3" s="1"/>
  <c r="A3413" i="3" a="1"/>
  <c r="A3413" i="3" s="1"/>
  <c r="A3414" i="3" a="1"/>
  <c r="A3414" i="3" s="1"/>
  <c r="A3415" i="3" a="1"/>
  <c r="A3415" i="3" s="1"/>
  <c r="A3416" i="3" a="1"/>
  <c r="A3416" i="3" s="1"/>
  <c r="A3417" i="3" a="1"/>
  <c r="A3417" i="3" s="1"/>
  <c r="A3418" i="3" a="1"/>
  <c r="A3418" i="3" s="1"/>
  <c r="A3419" i="3" a="1"/>
  <c r="A3419" i="3" s="1"/>
  <c r="A3420" i="3" a="1"/>
  <c r="A3420" i="3" s="1"/>
  <c r="A3421" i="3" a="1"/>
  <c r="A3421" i="3" s="1"/>
  <c r="A3422" i="3" a="1"/>
  <c r="A3422" i="3" s="1"/>
  <c r="A3423" i="3" a="1"/>
  <c r="A3423" i="3" s="1"/>
  <c r="A3424" i="3" a="1"/>
  <c r="A3424" i="3" s="1"/>
  <c r="A3425" i="3" a="1"/>
  <c r="A3425" i="3" s="1"/>
  <c r="A3426" i="3" a="1"/>
  <c r="A3426" i="3" s="1"/>
  <c r="A3427" i="3" a="1"/>
  <c r="A3427" i="3" s="1"/>
  <c r="A3428" i="3" a="1"/>
  <c r="A3428" i="3" s="1"/>
  <c r="A3429" i="3" a="1"/>
  <c r="A3429" i="3" s="1"/>
  <c r="A3430" i="3" a="1"/>
  <c r="A3430" i="3" s="1"/>
  <c r="A3431" i="3" a="1"/>
  <c r="A3431" i="3" s="1"/>
  <c r="A3432" i="3" a="1"/>
  <c r="A3432" i="3" s="1"/>
  <c r="A3433" i="3" a="1"/>
  <c r="A3433" i="3" s="1"/>
  <c r="A3434" i="3" a="1"/>
  <c r="A3434" i="3" s="1"/>
  <c r="A3435" i="3" a="1"/>
  <c r="A3435" i="3" s="1"/>
  <c r="A3436" i="3" a="1"/>
  <c r="A3436" i="3" s="1"/>
  <c r="A3437" i="3" a="1"/>
  <c r="A3437" i="3" s="1"/>
  <c r="A3438" i="3" a="1"/>
  <c r="A3438" i="3" s="1"/>
  <c r="A3439" i="3" a="1"/>
  <c r="A3439" i="3"/>
  <c r="A3440" i="3" a="1"/>
  <c r="A3440" i="3" s="1"/>
  <c r="A3441" i="3" a="1"/>
  <c r="A3441" i="3" s="1"/>
  <c r="A3442" i="3" a="1"/>
  <c r="A3442" i="3" s="1"/>
  <c r="A3443" i="3" a="1"/>
  <c r="A3443" i="3" s="1"/>
  <c r="A3444" i="3" a="1"/>
  <c r="A3444" i="3" s="1"/>
  <c r="A3445" i="3" a="1"/>
  <c r="A3445" i="3" s="1"/>
  <c r="A3446" i="3" a="1"/>
  <c r="A3446" i="3" s="1"/>
  <c r="A3447" i="3" a="1"/>
  <c r="A3447" i="3" s="1"/>
  <c r="A3448" i="3" a="1"/>
  <c r="A3448" i="3" s="1"/>
  <c r="A3449" i="3" a="1"/>
  <c r="A3449" i="3" s="1"/>
  <c r="A3450" i="3" a="1"/>
  <c r="A3450" i="3" s="1"/>
  <c r="A3451" i="3" a="1"/>
  <c r="A3451" i="3" s="1"/>
  <c r="A3452" i="3" a="1"/>
  <c r="A3452" i="3" s="1"/>
  <c r="A3453" i="3" a="1"/>
  <c r="A3453" i="3" s="1"/>
  <c r="A3454" i="3" a="1"/>
  <c r="A3454" i="3" s="1"/>
  <c r="A3455" i="3" a="1"/>
  <c r="A3455" i="3" s="1"/>
  <c r="A3456" i="3" a="1"/>
  <c r="A3456" i="3" s="1"/>
  <c r="A3457" i="3" a="1"/>
  <c r="A3457" i="3" s="1"/>
  <c r="A3458" i="3" a="1"/>
  <c r="A3458" i="3" s="1"/>
  <c r="A3459" i="3" a="1"/>
  <c r="A3459" i="3" s="1"/>
  <c r="A3460" i="3" a="1"/>
  <c r="A3460" i="3" s="1"/>
  <c r="A3461" i="3" a="1"/>
  <c r="A3461" i="3" s="1"/>
  <c r="A3462" i="3" a="1"/>
  <c r="A3462" i="3" s="1"/>
  <c r="A3463" i="3" a="1"/>
  <c r="A3463" i="3" s="1"/>
  <c r="A3464" i="3" a="1"/>
  <c r="A3464" i="3" s="1"/>
  <c r="A3465" i="3" a="1"/>
  <c r="A3465" i="3" s="1"/>
  <c r="A3466" i="3" a="1"/>
  <c r="A3466" i="3" s="1"/>
  <c r="A3467" i="3" a="1"/>
  <c r="A3467" i="3" s="1"/>
  <c r="A3468" i="3" a="1"/>
  <c r="A3468" i="3" s="1"/>
  <c r="A3469" i="3" a="1"/>
  <c r="A3469" i="3" s="1"/>
  <c r="A3470" i="3" a="1"/>
  <c r="A3470" i="3" s="1"/>
  <c r="A3471" i="3" a="1"/>
  <c r="A3471" i="3" s="1"/>
  <c r="A3472" i="3" a="1"/>
  <c r="A3472" i="3" s="1"/>
  <c r="A3473" i="3" a="1"/>
  <c r="A3473" i="3" s="1"/>
  <c r="A3474" i="3" a="1"/>
  <c r="A3474" i="3" s="1"/>
  <c r="A3475" i="3" a="1"/>
  <c r="A3475" i="3" s="1"/>
  <c r="A3476" i="3" a="1"/>
  <c r="A3476" i="3" s="1"/>
  <c r="A3477" i="3" a="1"/>
  <c r="A3477" i="3" s="1"/>
  <c r="A3478" i="3" a="1"/>
  <c r="A3478" i="3" s="1"/>
  <c r="A3479" i="3" a="1"/>
  <c r="A3479" i="3" s="1"/>
  <c r="A3480" i="3" a="1"/>
  <c r="A3480" i="3" s="1"/>
  <c r="A3481" i="3" a="1"/>
  <c r="A3481" i="3" s="1"/>
  <c r="A3482" i="3" a="1"/>
  <c r="A3482" i="3" s="1"/>
  <c r="A3483" i="3" a="1"/>
  <c r="A3483" i="3"/>
  <c r="A3484" i="3" a="1"/>
  <c r="A3484" i="3" s="1"/>
  <c r="A3485" i="3" a="1"/>
  <c r="A3485" i="3" s="1"/>
  <c r="A3486" i="3" a="1"/>
  <c r="A3486" i="3" s="1"/>
  <c r="A3487" i="3" a="1"/>
  <c r="A3487" i="3" s="1"/>
  <c r="A3488" i="3" a="1"/>
  <c r="A3488" i="3" s="1"/>
  <c r="A3489" i="3" a="1"/>
  <c r="A3489" i="3" s="1"/>
  <c r="A3490" i="3" a="1"/>
  <c r="A3490" i="3" s="1"/>
  <c r="A3491" i="3" a="1"/>
  <c r="A3491" i="3" s="1"/>
  <c r="A3492" i="3" a="1"/>
  <c r="A3492" i="3" s="1"/>
  <c r="A3493" i="3" a="1"/>
  <c r="A3493" i="3" s="1"/>
  <c r="A3494" i="3" a="1"/>
  <c r="A3494" i="3" s="1"/>
  <c r="A3495" i="3" a="1"/>
  <c r="A3495" i="3" s="1"/>
  <c r="A3496" i="3" a="1"/>
  <c r="A3496" i="3" s="1"/>
  <c r="A3497" i="3" a="1"/>
  <c r="A3497" i="3" s="1"/>
  <c r="A3498" i="3" a="1"/>
  <c r="A3498" i="3" s="1"/>
  <c r="A3499" i="3" a="1"/>
  <c r="A3499" i="3" s="1"/>
  <c r="A3500" i="3" a="1"/>
  <c r="A3500" i="3" s="1"/>
  <c r="A3501" i="3" a="1"/>
  <c r="A3501" i="3" s="1"/>
  <c r="A3502" i="3" a="1"/>
  <c r="A3502" i="3" s="1"/>
  <c r="A3503" i="3" a="1"/>
  <c r="A3503" i="3" s="1"/>
  <c r="A3504" i="3" a="1"/>
  <c r="A3504" i="3" s="1"/>
  <c r="A3505" i="3" a="1"/>
  <c r="A3505" i="3" s="1"/>
  <c r="A3506" i="3" a="1"/>
  <c r="A3506" i="3" s="1"/>
  <c r="A3507" i="3" a="1"/>
  <c r="A3507" i="3" s="1"/>
  <c r="A3508" i="3" a="1"/>
  <c r="A3508" i="3" s="1"/>
  <c r="A3509" i="3" a="1"/>
  <c r="A3509" i="3" s="1"/>
  <c r="A3510" i="3" a="1"/>
  <c r="A3510" i="3" s="1"/>
  <c r="A3511" i="3" a="1"/>
  <c r="A3511" i="3" s="1"/>
  <c r="A3512" i="3" a="1"/>
  <c r="A3512" i="3" s="1"/>
  <c r="A3513" i="3" a="1"/>
  <c r="A3513" i="3" s="1"/>
  <c r="A3514" i="3" a="1"/>
  <c r="A3514" i="3" s="1"/>
  <c r="A3515" i="3" a="1"/>
  <c r="A3515" i="3" s="1"/>
  <c r="A3516" i="3" a="1"/>
  <c r="A3516" i="3" s="1"/>
  <c r="A3517" i="3" a="1"/>
  <c r="A3517" i="3" s="1"/>
  <c r="A3518" i="3" a="1"/>
  <c r="A3518" i="3" s="1"/>
  <c r="A3519" i="3" a="1"/>
  <c r="A3519" i="3" s="1"/>
  <c r="A3520" i="3" a="1"/>
  <c r="A3520" i="3" s="1"/>
  <c r="A3521" i="3" a="1"/>
  <c r="A3521" i="3" s="1"/>
  <c r="A3522" i="3" a="1"/>
  <c r="A3522" i="3" s="1"/>
  <c r="A3523" i="3" a="1"/>
  <c r="A3523" i="3" s="1"/>
  <c r="A3524" i="3" a="1"/>
  <c r="A3524" i="3" s="1"/>
  <c r="A3525" i="3" a="1"/>
  <c r="A3525" i="3" s="1"/>
  <c r="A3526" i="3" a="1"/>
  <c r="A3526" i="3" s="1"/>
  <c r="A3527" i="3" a="1"/>
  <c r="A3527" i="3" s="1"/>
  <c r="A3528" i="3" a="1"/>
  <c r="A3528" i="3" s="1"/>
  <c r="A3529" i="3" a="1"/>
  <c r="A3529" i="3" s="1"/>
  <c r="A3530" i="3" a="1"/>
  <c r="A3530" i="3" s="1"/>
  <c r="A3531" i="3" a="1"/>
  <c r="A3531" i="3" s="1"/>
  <c r="A3532" i="3" a="1"/>
  <c r="A3532" i="3" s="1"/>
  <c r="A3533" i="3" a="1"/>
  <c r="A3533" i="3" s="1"/>
  <c r="A3534" i="3" a="1"/>
  <c r="A3534" i="3" s="1"/>
  <c r="A3535" i="3" a="1"/>
  <c r="A3535" i="3" s="1"/>
  <c r="A3536" i="3" a="1"/>
  <c r="A3536" i="3" s="1"/>
  <c r="A3537" i="3" a="1"/>
  <c r="A3537" i="3" s="1"/>
  <c r="A3538" i="3" a="1"/>
  <c r="A3538" i="3" s="1"/>
  <c r="A3539" i="3" a="1"/>
  <c r="A3539" i="3" s="1"/>
  <c r="A3540" i="3" a="1"/>
  <c r="A3540" i="3" s="1"/>
  <c r="A3541" i="3" a="1"/>
  <c r="A3541" i="3" s="1"/>
  <c r="A3542" i="3" a="1"/>
  <c r="A3542" i="3" s="1"/>
  <c r="A3543" i="3" a="1"/>
  <c r="A3543" i="3" s="1"/>
  <c r="A3544" i="3" a="1"/>
  <c r="A3544" i="3" s="1"/>
  <c r="A3545" i="3" a="1"/>
  <c r="A3545" i="3" s="1"/>
  <c r="A3546" i="3" a="1"/>
  <c r="A3546" i="3" s="1"/>
  <c r="A3547" i="3" a="1"/>
  <c r="A3547" i="3" s="1"/>
  <c r="A3548" i="3" a="1"/>
  <c r="A3548" i="3" s="1"/>
  <c r="A3549" i="3" a="1"/>
  <c r="A3549" i="3" s="1"/>
  <c r="A3550" i="3" a="1"/>
  <c r="A3550" i="3" s="1"/>
  <c r="A3551" i="3" a="1"/>
  <c r="A3551" i="3" s="1"/>
  <c r="A3552" i="3" a="1"/>
  <c r="A3552" i="3" s="1"/>
  <c r="A3553" i="3" a="1"/>
  <c r="A3553" i="3" s="1"/>
  <c r="A3554" i="3" a="1"/>
  <c r="A3554" i="3" s="1"/>
  <c r="A3555" i="3" a="1"/>
  <c r="A3555" i="3" s="1"/>
  <c r="A3556" i="3" a="1"/>
  <c r="A3556" i="3" s="1"/>
  <c r="A3557" i="3" a="1"/>
  <c r="A3557" i="3" s="1"/>
  <c r="A3558" i="3" a="1"/>
  <c r="A3558" i="3" s="1"/>
  <c r="A3559" i="3" a="1"/>
  <c r="A3559" i="3" s="1"/>
  <c r="A3560" i="3" a="1"/>
  <c r="A3560" i="3" s="1"/>
  <c r="A3561" i="3" a="1"/>
  <c r="A3561" i="3" s="1"/>
  <c r="A3562" i="3" a="1"/>
  <c r="A3562" i="3" s="1"/>
  <c r="A3563" i="3" a="1"/>
  <c r="A3563" i="3" s="1"/>
  <c r="A3564" i="3" a="1"/>
  <c r="A3564" i="3" s="1"/>
  <c r="A3565" i="3" a="1"/>
  <c r="A3565" i="3" s="1"/>
  <c r="A3566" i="3" a="1"/>
  <c r="A3566" i="3" s="1"/>
  <c r="A3567" i="3" a="1"/>
  <c r="A3567" i="3" s="1"/>
  <c r="A3568" i="3" a="1"/>
  <c r="A3568" i="3" s="1"/>
  <c r="A3569" i="3" a="1"/>
  <c r="A3569" i="3" s="1"/>
  <c r="A3570" i="3" a="1"/>
  <c r="A3570" i="3" s="1"/>
  <c r="A3571" i="3" a="1"/>
  <c r="A3571" i="3" s="1"/>
  <c r="A3572" i="3" a="1"/>
  <c r="A3572" i="3" s="1"/>
  <c r="A3573" i="3" a="1"/>
  <c r="A3573" i="3" s="1"/>
  <c r="A3574" i="3" a="1"/>
  <c r="A3574" i="3" s="1"/>
  <c r="A3575" i="3" a="1"/>
  <c r="A3575" i="3" s="1"/>
  <c r="A3576" i="3" a="1"/>
  <c r="A3576" i="3" s="1"/>
  <c r="A3577" i="3" a="1"/>
  <c r="A3577" i="3" s="1"/>
  <c r="A3578" i="3" a="1"/>
  <c r="A3578" i="3" s="1"/>
  <c r="A3579" i="3" a="1"/>
  <c r="A3579" i="3" s="1"/>
  <c r="A3580" i="3" a="1"/>
  <c r="A3580" i="3" s="1"/>
  <c r="A3581" i="3" a="1"/>
  <c r="A3581" i="3" s="1"/>
  <c r="A3582" i="3" a="1"/>
  <c r="A3582" i="3" s="1"/>
  <c r="A3583" i="3" a="1"/>
  <c r="A3583" i="3" s="1"/>
  <c r="A3584" i="3" a="1"/>
  <c r="A3584" i="3" s="1"/>
  <c r="A3585" i="3" a="1"/>
  <c r="A3585" i="3" s="1"/>
  <c r="A3586" i="3" a="1"/>
  <c r="A3586" i="3" s="1"/>
  <c r="A3587" i="3" a="1"/>
  <c r="A3587" i="3" s="1"/>
  <c r="A3588" i="3" a="1"/>
  <c r="A3588" i="3" s="1"/>
  <c r="A3589" i="3" a="1"/>
  <c r="A3589" i="3" s="1"/>
  <c r="A3590" i="3" a="1"/>
  <c r="A3590" i="3" s="1"/>
  <c r="A3591" i="3" a="1"/>
  <c r="A3591" i="3" s="1"/>
  <c r="A3592" i="3" a="1"/>
  <c r="A3592" i="3" s="1"/>
  <c r="A3593" i="3" a="1"/>
  <c r="A3593" i="3" s="1"/>
  <c r="A3594" i="3" a="1"/>
  <c r="A3594" i="3" s="1"/>
  <c r="A3595" i="3" a="1"/>
  <c r="A3595" i="3" s="1"/>
  <c r="A3596" i="3" a="1"/>
  <c r="A3596" i="3" s="1"/>
  <c r="A3597" i="3" a="1"/>
  <c r="A3597" i="3" s="1"/>
  <c r="A3598" i="3" a="1"/>
  <c r="A3598" i="3" s="1"/>
  <c r="A3599" i="3" a="1"/>
  <c r="A3599" i="3" s="1"/>
  <c r="A3600" i="3" a="1"/>
  <c r="A3600" i="3" s="1"/>
  <c r="A3601" i="3" a="1"/>
  <c r="A3601" i="3" s="1"/>
  <c r="A3602" i="3" a="1"/>
  <c r="A3602" i="3" s="1"/>
  <c r="A3603" i="3" a="1"/>
  <c r="A3603" i="3" s="1"/>
  <c r="A3604" i="3" a="1"/>
  <c r="A3604" i="3" s="1"/>
  <c r="A3605" i="3" a="1"/>
  <c r="A3605" i="3" s="1"/>
  <c r="A3606" i="3" a="1"/>
  <c r="A3606" i="3" s="1"/>
  <c r="A3607" i="3" a="1"/>
  <c r="A3607" i="3" s="1"/>
  <c r="A3608" i="3" a="1"/>
  <c r="A3608" i="3" s="1"/>
  <c r="A3609" i="3" a="1"/>
  <c r="A3609" i="3" s="1"/>
  <c r="A3610" i="3" a="1"/>
  <c r="A3610" i="3" s="1"/>
  <c r="A3611" i="3" a="1"/>
  <c r="A3611" i="3" s="1"/>
  <c r="A3612" i="3" a="1"/>
  <c r="A3612" i="3" s="1"/>
  <c r="A3613" i="3" a="1"/>
  <c r="A3613" i="3" s="1"/>
  <c r="A3614" i="3" a="1"/>
  <c r="A3614" i="3" s="1"/>
  <c r="A3615" i="3" a="1"/>
  <c r="A3615" i="3" s="1"/>
  <c r="A3616" i="3" a="1"/>
  <c r="A3616" i="3" s="1"/>
  <c r="A3617" i="3" a="1"/>
  <c r="A3617" i="3" s="1"/>
  <c r="A3618" i="3" a="1"/>
  <c r="A3618" i="3" s="1"/>
  <c r="A3619" i="3" a="1"/>
  <c r="A3619" i="3" s="1"/>
  <c r="A3620" i="3" a="1"/>
  <c r="A3620" i="3" s="1"/>
  <c r="A3621" i="3" a="1"/>
  <c r="A3621" i="3" s="1"/>
  <c r="A3622" i="3" a="1"/>
  <c r="A3622" i="3" s="1"/>
  <c r="A3623" i="3" a="1"/>
  <c r="A3623" i="3" s="1"/>
  <c r="A3624" i="3" a="1"/>
  <c r="A3624" i="3" s="1"/>
  <c r="A3625" i="3" a="1"/>
  <c r="A3625" i="3" s="1"/>
  <c r="A3626" i="3" a="1"/>
  <c r="A3626" i="3" s="1"/>
  <c r="A3627" i="3" a="1"/>
  <c r="A3627" i="3" s="1"/>
  <c r="A3628" i="3" a="1"/>
  <c r="A3628" i="3" s="1"/>
  <c r="A3629" i="3" a="1"/>
  <c r="A3629" i="3" s="1"/>
  <c r="A3630" i="3" a="1"/>
  <c r="A3630" i="3" s="1"/>
  <c r="A3631" i="3" a="1"/>
  <c r="A3631" i="3" s="1"/>
  <c r="A3632" i="3" a="1"/>
  <c r="A3632" i="3" s="1"/>
  <c r="A3633" i="3" a="1"/>
  <c r="A3633" i="3" s="1"/>
  <c r="A3634" i="3" a="1"/>
  <c r="A3634" i="3" s="1"/>
  <c r="A3635" i="3" a="1"/>
  <c r="A3635" i="3" s="1"/>
  <c r="A3636" i="3" a="1"/>
  <c r="A3636" i="3" s="1"/>
  <c r="A3637" i="3" a="1"/>
  <c r="A3637" i="3" s="1"/>
  <c r="A3638" i="3" a="1"/>
  <c r="A3638" i="3" s="1"/>
  <c r="A3639" i="3" a="1"/>
  <c r="A3639" i="3" s="1"/>
  <c r="A3640" i="3" a="1"/>
  <c r="A3640" i="3" s="1"/>
  <c r="A3641" i="3" a="1"/>
  <c r="A3641" i="3" s="1"/>
  <c r="A3642" i="3" a="1"/>
  <c r="A3642" i="3" s="1"/>
  <c r="A3643" i="3" a="1"/>
  <c r="A3643" i="3" s="1"/>
  <c r="A3644" i="3" a="1"/>
  <c r="A3644" i="3" s="1"/>
  <c r="A3645" i="3" a="1"/>
  <c r="A3645" i="3" s="1"/>
  <c r="A3646" i="3" a="1"/>
  <c r="A3646" i="3" s="1"/>
  <c r="A3647" i="3" a="1"/>
  <c r="A3647" i="3"/>
  <c r="A3648" i="3" a="1"/>
  <c r="A3648" i="3" s="1"/>
  <c r="A3649" i="3" a="1"/>
  <c r="A3649" i="3" s="1"/>
  <c r="A3650" i="3" a="1"/>
  <c r="A3650" i="3" s="1"/>
  <c r="A3651" i="3" a="1"/>
  <c r="A3651" i="3" s="1"/>
  <c r="A3652" i="3" a="1"/>
  <c r="A3652" i="3" s="1"/>
  <c r="A3653" i="3" a="1"/>
  <c r="A3653" i="3" s="1"/>
  <c r="A3654" i="3" a="1"/>
  <c r="A3654" i="3" s="1"/>
  <c r="A3655" i="3" a="1"/>
  <c r="A3655" i="3" s="1"/>
  <c r="A3656" i="3" a="1"/>
  <c r="A3656" i="3" s="1"/>
  <c r="A3657" i="3" a="1"/>
  <c r="A3657" i="3" s="1"/>
  <c r="A3658" i="3" a="1"/>
  <c r="A3658" i="3" s="1"/>
  <c r="A3659" i="3" a="1"/>
  <c r="A3659" i="3" s="1"/>
  <c r="A3660" i="3" a="1"/>
  <c r="A3660" i="3" s="1"/>
  <c r="A3661" i="3" a="1"/>
  <c r="A3661" i="3" s="1"/>
  <c r="A3662" i="3" a="1"/>
  <c r="A3662" i="3" s="1"/>
  <c r="A3663" i="3" a="1"/>
  <c r="A3663" i="3" s="1"/>
  <c r="A3664" i="3" a="1"/>
  <c r="A3664" i="3" s="1"/>
  <c r="A3665" i="3" a="1"/>
  <c r="A3665" i="3" s="1"/>
  <c r="A3666" i="3" a="1"/>
  <c r="A3666" i="3" s="1"/>
  <c r="A3667" i="3" a="1"/>
  <c r="A3667" i="3" s="1"/>
  <c r="A3668" i="3" a="1"/>
  <c r="A3668" i="3" s="1"/>
  <c r="A3669" i="3" a="1"/>
  <c r="A3669" i="3" s="1"/>
  <c r="A3670" i="3" a="1"/>
  <c r="A3670" i="3" s="1"/>
  <c r="A3671" i="3" a="1"/>
  <c r="A3671" i="3" s="1"/>
  <c r="A3672" i="3" a="1"/>
  <c r="A3672" i="3" s="1"/>
  <c r="A3673" i="3" a="1"/>
  <c r="A3673" i="3" s="1"/>
  <c r="A3674" i="3" a="1"/>
  <c r="A3674" i="3" s="1"/>
  <c r="A3675" i="3" a="1"/>
  <c r="A3675" i="3" s="1"/>
  <c r="A3676" i="3" a="1"/>
  <c r="A3676" i="3" s="1"/>
  <c r="A3677" i="3" a="1"/>
  <c r="A3677" i="3" s="1"/>
  <c r="A3678" i="3" a="1"/>
  <c r="A3678" i="3" s="1"/>
  <c r="A3679" i="3" a="1"/>
  <c r="A3679" i="3" s="1"/>
  <c r="A3680" i="3" a="1"/>
  <c r="A3680" i="3" s="1"/>
  <c r="A3681" i="3" a="1"/>
  <c r="A3681" i="3" s="1"/>
  <c r="A3682" i="3" a="1"/>
  <c r="A3682" i="3" s="1"/>
  <c r="A3683" i="3" a="1"/>
  <c r="A3683" i="3" s="1"/>
  <c r="A3684" i="3" a="1"/>
  <c r="A3684" i="3" s="1"/>
  <c r="A3685" i="3" a="1"/>
  <c r="A3685" i="3" s="1"/>
  <c r="A3686" i="3" a="1"/>
  <c r="A3686" i="3" s="1"/>
  <c r="A3687" i="3" a="1"/>
  <c r="A3687" i="3" s="1"/>
  <c r="A3688" i="3" a="1"/>
  <c r="A3688" i="3" s="1"/>
  <c r="A3689" i="3" a="1"/>
  <c r="A3689" i="3" s="1"/>
  <c r="A3690" i="3" a="1"/>
  <c r="A3690" i="3" s="1"/>
  <c r="A3691" i="3" a="1"/>
  <c r="A3691" i="3" s="1"/>
  <c r="A3692" i="3" a="1"/>
  <c r="A3692" i="3" s="1"/>
  <c r="A3693" i="3" a="1"/>
  <c r="A3693" i="3" s="1"/>
  <c r="A3694" i="3" a="1"/>
  <c r="A3694" i="3" s="1"/>
  <c r="A3695" i="3" a="1"/>
  <c r="A3695" i="3" s="1"/>
  <c r="A3696" i="3" a="1"/>
  <c r="A3696" i="3" s="1"/>
  <c r="A3697" i="3" a="1"/>
  <c r="A3697" i="3" s="1"/>
  <c r="A3698" i="3" a="1"/>
  <c r="A3698" i="3" s="1"/>
  <c r="A3699" i="3" a="1"/>
  <c r="A3699" i="3" s="1"/>
  <c r="A3700" i="3" a="1"/>
  <c r="A3700" i="3" s="1"/>
  <c r="A3701" i="3" a="1"/>
  <c r="A3701" i="3" s="1"/>
  <c r="A3702" i="3" a="1"/>
  <c r="A3702" i="3" s="1"/>
  <c r="A3703" i="3" a="1"/>
  <c r="A3703" i="3" s="1"/>
  <c r="A3704" i="3" a="1"/>
  <c r="A3704" i="3" s="1"/>
  <c r="A3705" i="3" a="1"/>
  <c r="A3705" i="3" s="1"/>
  <c r="A3706" i="3" a="1"/>
  <c r="A3706" i="3" s="1"/>
  <c r="A3707" i="3" a="1"/>
  <c r="A3707" i="3" s="1"/>
  <c r="A3708" i="3" a="1"/>
  <c r="A3708" i="3" s="1"/>
  <c r="A3709" i="3" a="1"/>
  <c r="A3709" i="3" s="1"/>
  <c r="A3710" i="3" a="1"/>
  <c r="A3710" i="3" s="1"/>
  <c r="A3711" i="3" a="1"/>
  <c r="A3711" i="3" s="1"/>
  <c r="A3712" i="3" a="1"/>
  <c r="A3712" i="3" s="1"/>
  <c r="A3713" i="3" a="1"/>
  <c r="A3713" i="3" s="1"/>
  <c r="A3714" i="3" a="1"/>
  <c r="A3714" i="3" s="1"/>
  <c r="A3715" i="3" a="1"/>
  <c r="A3715" i="3" s="1"/>
  <c r="A3716" i="3" a="1"/>
  <c r="A3716" i="3" s="1"/>
  <c r="A3717" i="3" a="1"/>
  <c r="A3717" i="3" s="1"/>
  <c r="A3718" i="3" a="1"/>
  <c r="A3718" i="3" s="1"/>
  <c r="A3719" i="3" a="1"/>
  <c r="A3719" i="3" s="1"/>
  <c r="A3720" i="3" a="1"/>
  <c r="A3720" i="3" s="1"/>
  <c r="A3721" i="3" a="1"/>
  <c r="A3721" i="3" s="1"/>
  <c r="A3722" i="3" a="1"/>
  <c r="A3722" i="3" s="1"/>
  <c r="A3723" i="3" a="1"/>
  <c r="A3723" i="3" s="1"/>
  <c r="A3724" i="3" a="1"/>
  <c r="A3724" i="3" s="1"/>
  <c r="A3725" i="3" a="1"/>
  <c r="A3725" i="3" s="1"/>
  <c r="A3726" i="3" a="1"/>
  <c r="A3726" i="3" s="1"/>
  <c r="A3727" i="3" a="1"/>
  <c r="A3727" i="3" s="1"/>
  <c r="A3728" i="3" a="1"/>
  <c r="A3728" i="3" s="1"/>
  <c r="A3729" i="3" a="1"/>
  <c r="A3729" i="3" s="1"/>
  <c r="A3730" i="3" a="1"/>
  <c r="A3730" i="3" s="1"/>
  <c r="A3731" i="3" a="1"/>
  <c r="A3731" i="3" s="1"/>
  <c r="A3732" i="3" a="1"/>
  <c r="A3732" i="3" s="1"/>
  <c r="A3733" i="3" a="1"/>
  <c r="A3733" i="3" s="1"/>
  <c r="A3734" i="3" a="1"/>
  <c r="A3734" i="3" s="1"/>
  <c r="A3735" i="3" a="1"/>
  <c r="A3735" i="3" s="1"/>
  <c r="A3736" i="3" a="1"/>
  <c r="A3736" i="3" s="1"/>
  <c r="A3737" i="3" a="1"/>
  <c r="A3737" i="3" s="1"/>
  <c r="A3738" i="3" a="1"/>
  <c r="A3738" i="3" s="1"/>
  <c r="A3739" i="3" a="1"/>
  <c r="A3739" i="3" s="1"/>
  <c r="A3740" i="3" a="1"/>
  <c r="A3740" i="3" s="1"/>
  <c r="A3741" i="3" a="1"/>
  <c r="A3741" i="3" s="1"/>
  <c r="A3742" i="3" a="1"/>
  <c r="A3742" i="3" s="1"/>
  <c r="A3743" i="3" a="1"/>
  <c r="A3743" i="3" s="1"/>
  <c r="A3744" i="3" a="1"/>
  <c r="A3744" i="3" s="1"/>
  <c r="A3745" i="3" a="1"/>
  <c r="A3745" i="3" s="1"/>
  <c r="A3746" i="3" a="1"/>
  <c r="A3746" i="3" s="1"/>
  <c r="A3747" i="3" a="1"/>
  <c r="A3747" i="3" s="1"/>
  <c r="A3748" i="3" a="1"/>
  <c r="A3748" i="3" s="1"/>
  <c r="A3749" i="3" a="1"/>
  <c r="A3749" i="3" s="1"/>
  <c r="A3750" i="3" a="1"/>
  <c r="A3750" i="3" s="1"/>
  <c r="A3751" i="3" a="1"/>
  <c r="A3751" i="3" s="1"/>
  <c r="A3752" i="3" a="1"/>
  <c r="A3752" i="3" s="1"/>
  <c r="A3753" i="3" a="1"/>
  <c r="A3753" i="3" s="1"/>
  <c r="A3754" i="3" a="1"/>
  <c r="A3754" i="3" s="1"/>
  <c r="A3755" i="3" a="1"/>
  <c r="A3755" i="3" s="1"/>
  <c r="A3756" i="3" a="1"/>
  <c r="A3756" i="3" s="1"/>
  <c r="A3757" i="3" a="1"/>
  <c r="A3757" i="3" s="1"/>
  <c r="A3758" i="3" a="1"/>
  <c r="A3758" i="3" s="1"/>
  <c r="A3759" i="3" a="1"/>
  <c r="A3759" i="3" s="1"/>
  <c r="A3760" i="3" a="1"/>
  <c r="A3760" i="3" s="1"/>
  <c r="A3761" i="3" a="1"/>
  <c r="A3761" i="3" s="1"/>
  <c r="A3762" i="3" a="1"/>
  <c r="A3762" i="3" s="1"/>
  <c r="A3763" i="3" a="1"/>
  <c r="A3763" i="3" s="1"/>
  <c r="A3764" i="3" a="1"/>
  <c r="A3764" i="3" s="1"/>
  <c r="A3765" i="3" a="1"/>
  <c r="A3765" i="3" s="1"/>
  <c r="A3766" i="3" a="1"/>
  <c r="A3766" i="3" s="1"/>
  <c r="A3767" i="3" a="1"/>
  <c r="A3767" i="3" s="1"/>
  <c r="A3768" i="3" a="1"/>
  <c r="A3768" i="3" s="1"/>
  <c r="A3769" i="3" a="1"/>
  <c r="A3769" i="3" s="1"/>
  <c r="A3770" i="3" a="1"/>
  <c r="A3770" i="3" s="1"/>
  <c r="A3771" i="3" a="1"/>
  <c r="A3771" i="3" s="1"/>
  <c r="A3772" i="3" a="1"/>
  <c r="A3772" i="3" s="1"/>
  <c r="A3773" i="3" a="1"/>
  <c r="A3773" i="3" s="1"/>
  <c r="A3774" i="3" a="1"/>
  <c r="A3774" i="3" s="1"/>
  <c r="A3775" i="3" a="1"/>
  <c r="A3775" i="3" s="1"/>
  <c r="A3776" i="3" a="1"/>
  <c r="A3776" i="3" s="1"/>
  <c r="A3777" i="3" a="1"/>
  <c r="A3777" i="3" s="1"/>
  <c r="A3778" i="3" a="1"/>
  <c r="A3778" i="3" s="1"/>
  <c r="A3779" i="3" a="1"/>
  <c r="A3779" i="3" s="1"/>
  <c r="A3780" i="3" a="1"/>
  <c r="A3780" i="3" s="1"/>
  <c r="A3781" i="3" a="1"/>
  <c r="A3781" i="3" s="1"/>
  <c r="A3782" i="3" a="1"/>
  <c r="A3782" i="3" s="1"/>
  <c r="A3783" i="3" a="1"/>
  <c r="A3783" i="3" s="1"/>
  <c r="A3784" i="3" a="1"/>
  <c r="A3784" i="3" s="1"/>
  <c r="A3785" i="3" a="1"/>
  <c r="A3785" i="3" s="1"/>
  <c r="A3786" i="3" a="1"/>
  <c r="A3786" i="3" s="1"/>
  <c r="A3787" i="3" a="1"/>
  <c r="A3787" i="3" s="1"/>
  <c r="A3788" i="3" a="1"/>
  <c r="A3788" i="3" s="1"/>
  <c r="A3789" i="3" a="1"/>
  <c r="A3789" i="3" s="1"/>
  <c r="A3790" i="3" a="1"/>
  <c r="A3790" i="3" s="1"/>
  <c r="A3791" i="3" a="1"/>
  <c r="A3791" i="3" s="1"/>
  <c r="A3792" i="3" a="1"/>
  <c r="A3792" i="3" s="1"/>
  <c r="A3793" i="3" a="1"/>
  <c r="A3793" i="3" s="1"/>
  <c r="A3794" i="3" a="1"/>
  <c r="A3794" i="3" s="1"/>
  <c r="A3795" i="3" a="1"/>
  <c r="A3795" i="3" s="1"/>
  <c r="A3796" i="3" a="1"/>
  <c r="A3796" i="3" s="1"/>
  <c r="A3797" i="3" a="1"/>
  <c r="A3797" i="3" s="1"/>
  <c r="A3798" i="3" a="1"/>
  <c r="A3798" i="3" s="1"/>
  <c r="A3799" i="3" a="1"/>
  <c r="A3799" i="3" s="1"/>
  <c r="A3800" i="3" a="1"/>
  <c r="A3800" i="3" s="1"/>
  <c r="A3801" i="3" a="1"/>
  <c r="A3801" i="3" s="1"/>
  <c r="A3802" i="3" a="1"/>
  <c r="A3802" i="3" s="1"/>
  <c r="A3803" i="3" a="1"/>
  <c r="A3803" i="3" s="1"/>
  <c r="A3804" i="3" a="1"/>
  <c r="A3804" i="3" s="1"/>
  <c r="A3805" i="3" a="1"/>
  <c r="A3805" i="3" s="1"/>
  <c r="A3806" i="3" a="1"/>
  <c r="A3806" i="3" s="1"/>
  <c r="A3807" i="3" a="1"/>
  <c r="A3807" i="3" s="1"/>
  <c r="A3808" i="3" a="1"/>
  <c r="A3808" i="3" s="1"/>
  <c r="A3809" i="3" a="1"/>
  <c r="A3809" i="3" s="1"/>
  <c r="A3810" i="3" a="1"/>
  <c r="A3810" i="3" s="1"/>
  <c r="A3811" i="3" a="1"/>
  <c r="A3811" i="3" s="1"/>
  <c r="A3812" i="3" a="1"/>
  <c r="A3812" i="3" s="1"/>
  <c r="A3813" i="3" a="1"/>
  <c r="A3813" i="3" s="1"/>
  <c r="A3814" i="3" a="1"/>
  <c r="A3814" i="3" s="1"/>
  <c r="A3815" i="3" a="1"/>
  <c r="A3815" i="3" s="1"/>
  <c r="A3816" i="3" a="1"/>
  <c r="A3816" i="3" s="1"/>
  <c r="A3817" i="3" a="1"/>
  <c r="A3817" i="3" s="1"/>
  <c r="A3818" i="3" a="1"/>
  <c r="A3818" i="3" s="1"/>
  <c r="A3819" i="3" a="1"/>
  <c r="A3819" i="3" s="1"/>
  <c r="A3820" i="3" a="1"/>
  <c r="A3820" i="3" s="1"/>
  <c r="A3821" i="3" a="1"/>
  <c r="A3821" i="3" s="1"/>
  <c r="A3822" i="3" a="1"/>
  <c r="A3822" i="3" s="1"/>
  <c r="A3823" i="3" a="1"/>
  <c r="A3823" i="3" s="1"/>
  <c r="A3824" i="3" a="1"/>
  <c r="A3824" i="3" s="1"/>
  <c r="A3825" i="3" a="1"/>
  <c r="A3825" i="3" s="1"/>
  <c r="A3826" i="3" a="1"/>
  <c r="A3826" i="3" s="1"/>
  <c r="A3827" i="3" a="1"/>
  <c r="A3827" i="3" s="1"/>
  <c r="A3828" i="3" a="1"/>
  <c r="A3828" i="3" s="1"/>
  <c r="A3829" i="3" a="1"/>
  <c r="A3829" i="3" s="1"/>
  <c r="A3830" i="3" a="1"/>
  <c r="A3830" i="3" s="1"/>
  <c r="A3831" i="3" a="1"/>
  <c r="A3831" i="3" s="1"/>
  <c r="A3832" i="3" a="1"/>
  <c r="A3832" i="3" s="1"/>
  <c r="A3833" i="3" a="1"/>
  <c r="A3833" i="3" s="1"/>
  <c r="A3834" i="3" a="1"/>
  <c r="A3834" i="3" s="1"/>
  <c r="A3835" i="3" a="1"/>
  <c r="A3835" i="3" s="1"/>
  <c r="A3836" i="3" a="1"/>
  <c r="A3836" i="3" s="1"/>
  <c r="A3837" i="3" a="1"/>
  <c r="A3837" i="3" s="1"/>
  <c r="A3838" i="3" a="1"/>
  <c r="A3838" i="3" s="1"/>
  <c r="A3839" i="3" a="1"/>
  <c r="A3839" i="3" s="1"/>
  <c r="A3840" i="3" a="1"/>
  <c r="A3840" i="3" s="1"/>
  <c r="A3841" i="3" a="1"/>
  <c r="A3841" i="3" s="1"/>
  <c r="A3842" i="3" a="1"/>
  <c r="A3842" i="3" s="1"/>
  <c r="A3843" i="3" a="1"/>
  <c r="A3843" i="3" s="1"/>
  <c r="A3844" i="3" a="1"/>
  <c r="A3844" i="3" s="1"/>
  <c r="A3845" i="3" a="1"/>
  <c r="A3845" i="3" s="1"/>
  <c r="A3846" i="3" a="1"/>
  <c r="A3846" i="3" s="1"/>
  <c r="A3847" i="3" a="1"/>
  <c r="A3847" i="3" s="1"/>
  <c r="A3848" i="3" a="1"/>
  <c r="A3848" i="3" s="1"/>
  <c r="A3849" i="3" a="1"/>
  <c r="A3849" i="3" s="1"/>
  <c r="A3850" i="3" a="1"/>
  <c r="A3850" i="3" s="1"/>
  <c r="A3851" i="3" a="1"/>
  <c r="A3851" i="3" s="1"/>
  <c r="A3852" i="3" a="1"/>
  <c r="A3852" i="3" s="1"/>
  <c r="A3853" i="3" a="1"/>
  <c r="A3853" i="3" s="1"/>
  <c r="A3854" i="3" a="1"/>
  <c r="A3854" i="3" s="1"/>
  <c r="A3855" i="3" a="1"/>
  <c r="A3855" i="3" s="1"/>
  <c r="A3856" i="3" a="1"/>
  <c r="A3856" i="3" s="1"/>
  <c r="A3857" i="3" a="1"/>
  <c r="A3857" i="3" s="1"/>
  <c r="A3858" i="3" a="1"/>
  <c r="A3858" i="3" s="1"/>
  <c r="A3859" i="3" a="1"/>
  <c r="A3859" i="3" s="1"/>
  <c r="A3860" i="3" a="1"/>
  <c r="A3860" i="3" s="1"/>
  <c r="A3861" i="3" a="1"/>
  <c r="A3861" i="3" s="1"/>
  <c r="A3862" i="3" a="1"/>
  <c r="A3862" i="3" s="1"/>
  <c r="A3863" i="3" a="1"/>
  <c r="A3863" i="3" s="1"/>
  <c r="A3864" i="3" a="1"/>
  <c r="A3864" i="3" s="1"/>
  <c r="A3865" i="3" a="1"/>
  <c r="A3865" i="3" s="1"/>
  <c r="A3866" i="3" a="1"/>
  <c r="A3866" i="3" s="1"/>
  <c r="A3867" i="3" a="1"/>
  <c r="A3867" i="3" s="1"/>
  <c r="A3868" i="3" a="1"/>
  <c r="A3868" i="3" s="1"/>
  <c r="A3869" i="3" a="1"/>
  <c r="A3869" i="3" s="1"/>
  <c r="A3870" i="3" a="1"/>
  <c r="A3870" i="3" s="1"/>
  <c r="A3871" i="3" a="1"/>
  <c r="A3871" i="3" s="1"/>
  <c r="A3872" i="3" a="1"/>
  <c r="A3872" i="3" s="1"/>
  <c r="A3873" i="3" a="1"/>
  <c r="A3873" i="3" s="1"/>
  <c r="A3874" i="3" a="1"/>
  <c r="A3874" i="3" s="1"/>
  <c r="A3875" i="3" a="1"/>
  <c r="A3875" i="3" s="1"/>
  <c r="A3876" i="3" a="1"/>
  <c r="A3876" i="3" s="1"/>
  <c r="A3877" i="3" a="1"/>
  <c r="A3877" i="3" s="1"/>
  <c r="A3878" i="3" a="1"/>
  <c r="A3878" i="3" s="1"/>
  <c r="A3879" i="3" a="1"/>
  <c r="A3879" i="3" s="1"/>
  <c r="A3880" i="3" a="1"/>
  <c r="A3880" i="3" s="1"/>
  <c r="A3881" i="3" a="1"/>
  <c r="A3881" i="3" s="1"/>
  <c r="A3882" i="3" a="1"/>
  <c r="A3882" i="3" s="1"/>
  <c r="A3883" i="3" a="1"/>
  <c r="A3883" i="3" s="1"/>
  <c r="A3884" i="3" a="1"/>
  <c r="A3884" i="3" s="1"/>
  <c r="A3885" i="3" a="1"/>
  <c r="A3885" i="3" s="1"/>
  <c r="A3886" i="3" a="1"/>
  <c r="A3886" i="3" s="1"/>
  <c r="A3887" i="3" a="1"/>
  <c r="A3887" i="3" s="1"/>
  <c r="A3888" i="3" a="1"/>
  <c r="A3888" i="3" s="1"/>
  <c r="A3889" i="3" a="1"/>
  <c r="A3889" i="3" s="1"/>
  <c r="A3890" i="3" a="1"/>
  <c r="A3890" i="3" s="1"/>
  <c r="A3891" i="3" a="1"/>
  <c r="A3891" i="3" s="1"/>
  <c r="A3892" i="3" a="1"/>
  <c r="A3892" i="3" s="1"/>
  <c r="A3893" i="3" a="1"/>
  <c r="A3893" i="3" s="1"/>
  <c r="A3894" i="3" a="1"/>
  <c r="A3894" i="3" s="1"/>
  <c r="A3895" i="3" a="1"/>
  <c r="A3895" i="3" s="1"/>
  <c r="A3896" i="3" a="1"/>
  <c r="A3896" i="3" s="1"/>
  <c r="A3897" i="3" a="1"/>
  <c r="A3897" i="3" s="1"/>
  <c r="A3898" i="3" a="1"/>
  <c r="A3898" i="3" s="1"/>
  <c r="A3899" i="3" a="1"/>
  <c r="A3899" i="3" s="1"/>
  <c r="A3900" i="3" a="1"/>
  <c r="A3900" i="3" s="1"/>
  <c r="A3901" i="3" a="1"/>
  <c r="A3901" i="3" s="1"/>
  <c r="A3902" i="3" a="1"/>
  <c r="A3902" i="3" s="1"/>
  <c r="A3903" i="3" a="1"/>
  <c r="A3903" i="3" s="1"/>
  <c r="A3904" i="3" a="1"/>
  <c r="A3904" i="3" s="1"/>
  <c r="A3905" i="3" a="1"/>
  <c r="A3905" i="3" s="1"/>
  <c r="A3906" i="3" a="1"/>
  <c r="A3906" i="3" s="1"/>
  <c r="A3907" i="3" a="1"/>
  <c r="A3907" i="3" s="1"/>
  <c r="A3908" i="3" a="1"/>
  <c r="A3908" i="3" s="1"/>
  <c r="A3909" i="3" a="1"/>
  <c r="A3909" i="3" s="1"/>
  <c r="A3910" i="3" a="1"/>
  <c r="A3910" i="3" s="1"/>
  <c r="A3911" i="3" a="1"/>
  <c r="A3911" i="3" s="1"/>
  <c r="A3912" i="3" a="1"/>
  <c r="A3912" i="3" s="1"/>
  <c r="A3913" i="3" a="1"/>
  <c r="A3913" i="3" s="1"/>
  <c r="A3914" i="3" a="1"/>
  <c r="A3914" i="3" s="1"/>
  <c r="A3915" i="3" a="1"/>
  <c r="A3915" i="3" s="1"/>
  <c r="A3916" i="3" a="1"/>
  <c r="A3916" i="3" s="1"/>
  <c r="A3917" i="3" a="1"/>
  <c r="A3917" i="3" s="1"/>
  <c r="A3918" i="3" a="1"/>
  <c r="A3918" i="3" s="1"/>
  <c r="A3919" i="3" a="1"/>
  <c r="A3919" i="3" s="1"/>
  <c r="A3920" i="3" a="1"/>
  <c r="A3920" i="3" s="1"/>
  <c r="A3921" i="3" a="1"/>
  <c r="A3921" i="3" s="1"/>
  <c r="A3922" i="3" a="1"/>
  <c r="A3922" i="3"/>
  <c r="A3923" i="3" a="1"/>
  <c r="A3923" i="3" s="1"/>
  <c r="A3924" i="3" a="1"/>
  <c r="A3924" i="3" s="1"/>
  <c r="A3925" i="3" a="1"/>
  <c r="A3925" i="3" s="1"/>
  <c r="A3926" i="3" a="1"/>
  <c r="A3926" i="3" s="1"/>
  <c r="A3927" i="3" a="1"/>
  <c r="A3927" i="3" s="1"/>
  <c r="A3928" i="3" a="1"/>
  <c r="A3928" i="3" s="1"/>
  <c r="A3929" i="3" a="1"/>
  <c r="A3929" i="3" s="1"/>
  <c r="A3930" i="3" a="1"/>
  <c r="A3930" i="3" s="1"/>
  <c r="A3931" i="3" a="1"/>
  <c r="A3931" i="3"/>
  <c r="A3932" i="3" a="1"/>
  <c r="A3932" i="3" s="1"/>
  <c r="A3933" i="3" a="1"/>
  <c r="A3933" i="3" s="1"/>
  <c r="A3934" i="3" a="1"/>
  <c r="A3934" i="3" s="1"/>
  <c r="A3935" i="3" a="1"/>
  <c r="A3935" i="3" s="1"/>
  <c r="A3936" i="3" a="1"/>
  <c r="A3936" i="3" s="1"/>
  <c r="A3937" i="3" a="1"/>
  <c r="A3937" i="3" s="1"/>
  <c r="A3938" i="3" a="1"/>
  <c r="A3938" i="3" s="1"/>
  <c r="A3939" i="3" a="1"/>
  <c r="A3939" i="3" s="1"/>
  <c r="A3940" i="3" a="1"/>
  <c r="A3940" i="3" s="1"/>
  <c r="A3941" i="3" a="1"/>
  <c r="A3941" i="3" s="1"/>
  <c r="A3942" i="3" a="1"/>
  <c r="A3942" i="3" s="1"/>
  <c r="A3943" i="3" a="1"/>
  <c r="A3943" i="3" s="1"/>
  <c r="A3944" i="3" a="1"/>
  <c r="A3944" i="3" s="1"/>
  <c r="A3945" i="3" a="1"/>
  <c r="A3945" i="3" s="1"/>
  <c r="A3946" i="3" a="1"/>
  <c r="A3946" i="3" s="1"/>
  <c r="A3947" i="3" a="1"/>
  <c r="A3947" i="3" s="1"/>
  <c r="A3948" i="3" a="1"/>
  <c r="A3948" i="3" s="1"/>
  <c r="A3949" i="3" a="1"/>
  <c r="A3949" i="3" s="1"/>
  <c r="A3950" i="3" a="1"/>
  <c r="A3950" i="3" s="1"/>
  <c r="A3951" i="3" a="1"/>
  <c r="A3951" i="3" s="1"/>
  <c r="A3952" i="3" a="1"/>
  <c r="A3952" i="3" s="1"/>
  <c r="A3953" i="3" a="1"/>
  <c r="A3953" i="3" s="1"/>
  <c r="A3954" i="3" a="1"/>
  <c r="A3954" i="3" s="1"/>
  <c r="A3955" i="3" a="1"/>
  <c r="A3955" i="3" s="1"/>
  <c r="A3956" i="3" a="1"/>
  <c r="A3956" i="3" s="1"/>
  <c r="A3957" i="3" a="1"/>
  <c r="A3957" i="3" s="1"/>
  <c r="A3958" i="3" a="1"/>
  <c r="A3958" i="3" s="1"/>
  <c r="A3959" i="3" a="1"/>
  <c r="A3959" i="3" s="1"/>
  <c r="A3960" i="3" a="1"/>
  <c r="A3960" i="3" s="1"/>
  <c r="A3961" i="3" a="1"/>
  <c r="A3961" i="3" s="1"/>
  <c r="A3962" i="3" a="1"/>
  <c r="A3962" i="3" s="1"/>
  <c r="A3963" i="3" a="1"/>
  <c r="A3963" i="3" s="1"/>
  <c r="A3964" i="3" a="1"/>
  <c r="A3964" i="3" s="1"/>
  <c r="A3965" i="3" a="1"/>
  <c r="A3965" i="3" s="1"/>
  <c r="A3966" i="3" a="1"/>
  <c r="A3966" i="3" s="1"/>
  <c r="A3967" i="3" a="1"/>
  <c r="A3967" i="3" s="1"/>
  <c r="A3968" i="3" a="1"/>
  <c r="A3968" i="3" s="1"/>
  <c r="A3969" i="3" a="1"/>
  <c r="A3969" i="3" s="1"/>
  <c r="A3970" i="3" a="1"/>
  <c r="A3970" i="3" s="1"/>
  <c r="A3971" i="3" a="1"/>
  <c r="A3971" i="3" s="1"/>
  <c r="A3972" i="3" a="1"/>
  <c r="A3972" i="3" s="1"/>
  <c r="A3973" i="3" a="1"/>
  <c r="A3973" i="3" s="1"/>
  <c r="A3974" i="3" a="1"/>
  <c r="A3974" i="3" s="1"/>
  <c r="A3975" i="3" a="1"/>
  <c r="A3975" i="3" s="1"/>
  <c r="A3976" i="3" a="1"/>
  <c r="A3976" i="3" s="1"/>
  <c r="A3977" i="3" a="1"/>
  <c r="A3977" i="3" s="1"/>
  <c r="A3978" i="3" a="1"/>
  <c r="A3978" i="3" s="1"/>
  <c r="A3979" i="3" a="1"/>
  <c r="A3979" i="3" s="1"/>
  <c r="A3980" i="3" a="1"/>
  <c r="A3980" i="3" s="1"/>
  <c r="A3981" i="3" a="1"/>
  <c r="A3981" i="3" s="1"/>
  <c r="A3982" i="3" a="1"/>
  <c r="A3982" i="3" s="1"/>
  <c r="A3983" i="3" a="1"/>
  <c r="A3983" i="3" s="1"/>
  <c r="A3984" i="3" a="1"/>
  <c r="A3984" i="3" s="1"/>
  <c r="A3985" i="3" a="1"/>
  <c r="A3985" i="3" s="1"/>
  <c r="A3986" i="3" a="1"/>
  <c r="A3986" i="3" s="1"/>
  <c r="A3987" i="3" a="1"/>
  <c r="A3987" i="3" s="1"/>
  <c r="A3988" i="3" a="1"/>
  <c r="A3988" i="3" s="1"/>
  <c r="A3989" i="3" a="1"/>
  <c r="A3989" i="3" s="1"/>
  <c r="A3990" i="3" a="1"/>
  <c r="A3990" i="3" s="1"/>
  <c r="A3991" i="3" a="1"/>
  <c r="A3991" i="3" s="1"/>
  <c r="A3992" i="3" a="1"/>
  <c r="A3992" i="3" s="1"/>
  <c r="A3993" i="3" a="1"/>
  <c r="A3993" i="3" s="1"/>
  <c r="A3994" i="3" a="1"/>
  <c r="A3994" i="3" s="1"/>
  <c r="A3995" i="3" a="1"/>
  <c r="A3995" i="3" s="1"/>
  <c r="A3996" i="3" a="1"/>
  <c r="A3996" i="3" s="1"/>
  <c r="A3997" i="3" a="1"/>
  <c r="A3997" i="3" s="1"/>
  <c r="A3998" i="3" a="1"/>
  <c r="A3998" i="3" s="1"/>
  <c r="A3999" i="3" a="1"/>
  <c r="A3999" i="3" s="1"/>
  <c r="A4000" i="3" a="1"/>
  <c r="A4000" i="3" s="1"/>
  <c r="A4001" i="3" a="1"/>
  <c r="A4001" i="3" s="1"/>
  <c r="A4002" i="3" a="1"/>
  <c r="A4002" i="3" s="1"/>
  <c r="A4003" i="3" a="1"/>
  <c r="A4003" i="3" s="1"/>
  <c r="A4004" i="3" a="1"/>
  <c r="A4004" i="3" s="1"/>
  <c r="A4005" i="3" a="1"/>
  <c r="A4005" i="3" s="1"/>
  <c r="A4006" i="3" a="1"/>
  <c r="A4006" i="3" s="1"/>
  <c r="A4007" i="3" a="1"/>
  <c r="A4007" i="3" s="1"/>
  <c r="A4008" i="3" a="1"/>
  <c r="A4008" i="3" s="1"/>
  <c r="A4009" i="3" a="1"/>
  <c r="A4009" i="3" s="1"/>
  <c r="A4010" i="3" a="1"/>
  <c r="A4010" i="3" s="1"/>
  <c r="A4011" i="3" a="1"/>
  <c r="A4011" i="3" s="1"/>
  <c r="A4012" i="3" a="1"/>
  <c r="A4012" i="3" s="1"/>
  <c r="A4013" i="3" a="1"/>
  <c r="A4013" i="3" s="1"/>
  <c r="A4014" i="3" a="1"/>
  <c r="A4014" i="3" s="1"/>
  <c r="A4015" i="3" a="1"/>
  <c r="A4015" i="3" s="1"/>
  <c r="A4016" i="3" a="1"/>
  <c r="A4016" i="3" s="1"/>
  <c r="A4017" i="3" a="1"/>
  <c r="A4017" i="3" s="1"/>
  <c r="A4018" i="3" a="1"/>
  <c r="A4018" i="3" s="1"/>
  <c r="A4019" i="3" a="1"/>
  <c r="A4019" i="3" s="1"/>
  <c r="A4020" i="3" a="1"/>
  <c r="A4020" i="3" s="1"/>
  <c r="A4021" i="3" a="1"/>
  <c r="A4021" i="3" s="1"/>
  <c r="A4022" i="3" a="1"/>
  <c r="A4022" i="3" s="1"/>
  <c r="A4023" i="3" a="1"/>
  <c r="A4023" i="3" s="1"/>
  <c r="A4024" i="3" a="1"/>
  <c r="A4024" i="3" s="1"/>
  <c r="A4025" i="3" a="1"/>
  <c r="A4025" i="3" s="1"/>
  <c r="A4026" i="3" a="1"/>
  <c r="A4026" i="3" s="1"/>
  <c r="A4027" i="3" a="1"/>
  <c r="A4027" i="3" s="1"/>
  <c r="A4028" i="3" a="1"/>
  <c r="A4028" i="3" s="1"/>
  <c r="A4029" i="3" a="1"/>
  <c r="A4029" i="3" s="1"/>
  <c r="A4030" i="3" a="1"/>
  <c r="A4030" i="3" s="1"/>
  <c r="A4031" i="3" a="1"/>
  <c r="A4031" i="3" s="1"/>
  <c r="A4032" i="3" a="1"/>
  <c r="A4032" i="3" s="1"/>
  <c r="A4033" i="3" a="1"/>
  <c r="A4033" i="3" s="1"/>
  <c r="A4034" i="3" a="1"/>
  <c r="A4034" i="3" s="1"/>
  <c r="A4035" i="3" a="1"/>
  <c r="A4035" i="3" s="1"/>
  <c r="A4036" i="3" a="1"/>
  <c r="A4036" i="3" s="1"/>
  <c r="A4037" i="3" a="1"/>
  <c r="A4037" i="3" s="1"/>
  <c r="A4038" i="3" a="1"/>
  <c r="A4038" i="3" s="1"/>
  <c r="A4039" i="3" a="1"/>
  <c r="A4039" i="3" s="1"/>
  <c r="A4040" i="3" a="1"/>
  <c r="A4040" i="3" s="1"/>
  <c r="A4041" i="3" a="1"/>
  <c r="A4041" i="3" s="1"/>
  <c r="A4042" i="3" a="1"/>
  <c r="A4042" i="3" s="1"/>
  <c r="A4043" i="3" a="1"/>
  <c r="A4043" i="3" s="1"/>
  <c r="A4044" i="3" a="1"/>
  <c r="A4044" i="3" s="1"/>
  <c r="A4045" i="3" a="1"/>
  <c r="A4045" i="3" s="1"/>
  <c r="A4046" i="3" a="1"/>
  <c r="A4046" i="3" s="1"/>
  <c r="A4047" i="3" a="1"/>
  <c r="A4047" i="3" s="1"/>
  <c r="A4048" i="3" a="1"/>
  <c r="A4048" i="3" s="1"/>
  <c r="A4049" i="3" a="1"/>
  <c r="A4049" i="3" s="1"/>
  <c r="A4050" i="3" a="1"/>
  <c r="A4050" i="3" s="1"/>
  <c r="A4051" i="3" a="1"/>
  <c r="A4051" i="3" s="1"/>
  <c r="A4052" i="3" a="1"/>
  <c r="A4052" i="3" s="1"/>
  <c r="A4053" i="3" a="1"/>
  <c r="A4053" i="3" s="1"/>
  <c r="A4054" i="3" a="1"/>
  <c r="A4054" i="3" s="1"/>
  <c r="A4055" i="3" a="1"/>
  <c r="A4055" i="3" s="1"/>
  <c r="A4056" i="3" a="1"/>
  <c r="A4056" i="3" s="1"/>
  <c r="A4057" i="3" a="1"/>
  <c r="A4057" i="3" s="1"/>
  <c r="A4058" i="3" a="1"/>
  <c r="A4058" i="3" s="1"/>
  <c r="A4059" i="3" a="1"/>
  <c r="A4059" i="3" s="1"/>
  <c r="A4060" i="3" a="1"/>
  <c r="A4060" i="3" s="1"/>
  <c r="A4061" i="3" a="1"/>
  <c r="A4061" i="3" s="1"/>
  <c r="A4062" i="3" a="1"/>
  <c r="A4062" i="3" s="1"/>
  <c r="A4063" i="3" a="1"/>
  <c r="A4063" i="3" s="1"/>
  <c r="A4064" i="3" a="1"/>
  <c r="A4064" i="3" s="1"/>
  <c r="A4065" i="3" a="1"/>
  <c r="A4065" i="3" s="1"/>
  <c r="A4066" i="3" a="1"/>
  <c r="A4066" i="3" s="1"/>
  <c r="A4067" i="3" a="1"/>
  <c r="A4067" i="3" s="1"/>
  <c r="A4068" i="3" a="1"/>
  <c r="A4068" i="3" s="1"/>
  <c r="A4069" i="3" a="1"/>
  <c r="A4069" i="3" s="1"/>
  <c r="A4070" i="3" a="1"/>
  <c r="A4070" i="3" s="1"/>
  <c r="A4071" i="3" a="1"/>
  <c r="A4071" i="3" s="1"/>
  <c r="A4072" i="3" a="1"/>
  <c r="A4072" i="3" s="1"/>
  <c r="A4073" i="3" a="1"/>
  <c r="A4073" i="3" s="1"/>
  <c r="A4074" i="3" a="1"/>
  <c r="A4074" i="3" s="1"/>
  <c r="A4075" i="3" a="1"/>
  <c r="A4075" i="3" s="1"/>
  <c r="A4076" i="3" a="1"/>
  <c r="A4076" i="3"/>
  <c r="A4077" i="3" a="1"/>
  <c r="A4077" i="3" s="1"/>
  <c r="A4078" i="3" a="1"/>
  <c r="A4078" i="3" s="1"/>
  <c r="A4079" i="3" a="1"/>
  <c r="A4079" i="3" s="1"/>
  <c r="A4080" i="3" a="1"/>
  <c r="A4080" i="3" s="1"/>
  <c r="A4081" i="3" a="1"/>
  <c r="A4081" i="3" s="1"/>
  <c r="A4082" i="3" a="1"/>
  <c r="A4082" i="3" s="1"/>
  <c r="A4083" i="3" a="1"/>
  <c r="A4083" i="3" s="1"/>
  <c r="A4084" i="3" a="1"/>
  <c r="A4084" i="3" s="1"/>
  <c r="A4085" i="3" a="1"/>
  <c r="A4085" i="3" s="1"/>
  <c r="A4086" i="3" a="1"/>
  <c r="A4086" i="3" s="1"/>
  <c r="A4087" i="3" a="1"/>
  <c r="A4087" i="3" s="1"/>
  <c r="A4088" i="3" a="1"/>
  <c r="A4088" i="3" s="1"/>
  <c r="A4089" i="3" a="1"/>
  <c r="A4089" i="3" s="1"/>
  <c r="A4090" i="3" a="1"/>
  <c r="A4090" i="3" s="1"/>
  <c r="A4091" i="3" a="1"/>
  <c r="A4091" i="3"/>
  <c r="A4092" i="3" a="1"/>
  <c r="A4092" i="3"/>
  <c r="A4093" i="3" a="1"/>
  <c r="A4093" i="3"/>
  <c r="A4094" i="3" a="1"/>
  <c r="A4094" i="3" s="1"/>
  <c r="A4095" i="3" a="1"/>
  <c r="A4095" i="3" s="1"/>
  <c r="A4096" i="3" a="1"/>
  <c r="A4096" i="3" s="1"/>
  <c r="A4097" i="3" a="1"/>
  <c r="A4097" i="3" s="1"/>
  <c r="A4098" i="3" a="1"/>
  <c r="A4098" i="3" s="1"/>
  <c r="A4099" i="3" a="1"/>
  <c r="A4099" i="3" s="1"/>
  <c r="A4100" i="3" a="1"/>
  <c r="A4100" i="3" s="1"/>
  <c r="A4101" i="3" a="1"/>
  <c r="A4101" i="3" s="1"/>
  <c r="A4102" i="3" a="1"/>
  <c r="A4102" i="3" s="1"/>
  <c r="A4103" i="3" a="1"/>
  <c r="A4103" i="3" s="1"/>
  <c r="A4104" i="3" a="1"/>
  <c r="A4104" i="3" s="1"/>
  <c r="A4105" i="3" a="1"/>
  <c r="A4105" i="3" s="1"/>
  <c r="A4106" i="3" a="1"/>
  <c r="A4106" i="3" s="1"/>
  <c r="A4107" i="3" a="1"/>
  <c r="A4107" i="3" s="1"/>
  <c r="A4108" i="3" a="1"/>
  <c r="A4108" i="3" s="1"/>
  <c r="A4109" i="3" a="1"/>
  <c r="A4109" i="3" s="1"/>
  <c r="A4110" i="3" a="1"/>
  <c r="A4110" i="3" s="1"/>
  <c r="A4111" i="3" a="1"/>
  <c r="A4111" i="3" s="1"/>
  <c r="A4112" i="3" a="1"/>
  <c r="A4112" i="3" s="1"/>
  <c r="A4113" i="3" a="1"/>
  <c r="A4113" i="3" s="1"/>
  <c r="A4114" i="3" a="1"/>
  <c r="A4114" i="3" s="1"/>
  <c r="A4115" i="3" a="1"/>
  <c r="A4115" i="3" s="1"/>
  <c r="A4116" i="3" a="1"/>
  <c r="A4116" i="3" s="1"/>
  <c r="A4117" i="3" a="1"/>
  <c r="A4117" i="3" s="1"/>
  <c r="A4118" i="3" a="1"/>
  <c r="A4118" i="3" s="1"/>
  <c r="A4119" i="3" a="1"/>
  <c r="A4119" i="3" s="1"/>
  <c r="A4120" i="3" a="1"/>
  <c r="A4120" i="3" s="1"/>
  <c r="A4121" i="3" a="1"/>
  <c r="A4121" i="3" s="1"/>
  <c r="A4122" i="3" a="1"/>
  <c r="A4122" i="3" s="1"/>
  <c r="A4123" i="3" a="1"/>
  <c r="A4123" i="3" s="1"/>
  <c r="A4124" i="3" a="1"/>
  <c r="A4124" i="3"/>
  <c r="A4125" i="3" a="1"/>
  <c r="A4125" i="3" s="1"/>
  <c r="A4126" i="3" a="1"/>
  <c r="A4126" i="3" s="1"/>
  <c r="A4127" i="3" a="1"/>
  <c r="A4127" i="3" s="1"/>
  <c r="A4128" i="3" a="1"/>
  <c r="A4128" i="3" s="1"/>
  <c r="A4129" i="3" a="1"/>
  <c r="A4129" i="3" s="1"/>
  <c r="A4130" i="3" a="1"/>
  <c r="A4130" i="3" s="1"/>
  <c r="A4131" i="3" a="1"/>
  <c r="A4131" i="3" s="1"/>
  <c r="A4132" i="3" a="1"/>
  <c r="A4132" i="3" s="1"/>
  <c r="A4133" i="3" a="1"/>
  <c r="A4133" i="3" s="1"/>
  <c r="A4134" i="3" a="1"/>
  <c r="A4134" i="3" s="1"/>
  <c r="A4135" i="3" a="1"/>
  <c r="A4135" i="3" s="1"/>
  <c r="A4136" i="3" a="1"/>
  <c r="A4136" i="3" s="1"/>
  <c r="A4137" i="3" a="1"/>
  <c r="A4137" i="3" s="1"/>
  <c r="A4138" i="3" a="1"/>
  <c r="A4138" i="3" s="1"/>
  <c r="A4139" i="3" a="1"/>
  <c r="A4139" i="3" s="1"/>
  <c r="A4140" i="3" a="1"/>
  <c r="A4140" i="3" s="1"/>
  <c r="A4141" i="3" a="1"/>
  <c r="A4141" i="3" s="1"/>
  <c r="A4142" i="3" a="1"/>
  <c r="A4142" i="3" s="1"/>
  <c r="A4143" i="3" a="1"/>
  <c r="A4143" i="3" s="1"/>
  <c r="A4144" i="3" a="1"/>
  <c r="A4144" i="3" s="1"/>
  <c r="A4145" i="3" a="1"/>
  <c r="A4145" i="3" s="1"/>
  <c r="A4146" i="3" a="1"/>
  <c r="A4146" i="3" s="1"/>
  <c r="A4147" i="3" a="1"/>
  <c r="A4147" i="3" s="1"/>
  <c r="A4148" i="3" a="1"/>
  <c r="A4148" i="3" s="1"/>
  <c r="A4149" i="3" a="1"/>
  <c r="A4149" i="3" s="1"/>
  <c r="A4150" i="3" a="1"/>
  <c r="A4150" i="3" s="1"/>
  <c r="A4151" i="3" a="1"/>
  <c r="A4151" i="3" s="1"/>
  <c r="A4152" i="3" a="1"/>
  <c r="A4152" i="3" s="1"/>
  <c r="A4153" i="3" a="1"/>
  <c r="A4153" i="3" s="1"/>
  <c r="A4154" i="3" a="1"/>
  <c r="A4154" i="3" s="1"/>
  <c r="A4155" i="3" a="1"/>
  <c r="A4155" i="3" s="1"/>
  <c r="A4156" i="3" a="1"/>
  <c r="A4156" i="3" s="1"/>
  <c r="A4157" i="3" a="1"/>
  <c r="A4157" i="3" s="1"/>
  <c r="A4158" i="3" a="1"/>
  <c r="A4158" i="3" s="1"/>
  <c r="A4159" i="3" a="1"/>
  <c r="A4159" i="3" s="1"/>
  <c r="A4160" i="3" a="1"/>
  <c r="A4160" i="3" s="1"/>
  <c r="A4161" i="3" a="1"/>
  <c r="A4161" i="3" s="1"/>
  <c r="A4162" i="3" a="1"/>
  <c r="A4162" i="3" s="1"/>
  <c r="A4163" i="3" a="1"/>
  <c r="A4163" i="3" s="1"/>
  <c r="A4164" i="3" a="1"/>
  <c r="A4164" i="3" s="1"/>
  <c r="A4165" i="3" a="1"/>
  <c r="A4165" i="3" s="1"/>
  <c r="A4166" i="3" a="1"/>
  <c r="A4166" i="3" s="1"/>
  <c r="A4167" i="3" a="1"/>
  <c r="A4167" i="3" s="1"/>
  <c r="A4168" i="3" a="1"/>
  <c r="A4168" i="3" s="1"/>
  <c r="A4169" i="3" a="1"/>
  <c r="A4169" i="3" s="1"/>
  <c r="A4170" i="3" a="1"/>
  <c r="A4170" i="3" s="1"/>
  <c r="A4171" i="3" a="1"/>
  <c r="A4171" i="3" s="1"/>
  <c r="A4172" i="3" a="1"/>
  <c r="A4172" i="3" s="1"/>
  <c r="A4173" i="3" a="1"/>
  <c r="A4173" i="3" s="1"/>
  <c r="A4174" i="3" a="1"/>
  <c r="A4174" i="3" s="1"/>
  <c r="A4175" i="3" a="1"/>
  <c r="A4175" i="3" s="1"/>
  <c r="A4176" i="3" a="1"/>
  <c r="A4176" i="3" s="1"/>
  <c r="A4177" i="3" a="1"/>
  <c r="A4177" i="3" s="1"/>
  <c r="A4178" i="3" a="1"/>
  <c r="A4178" i="3" s="1"/>
  <c r="A4179" i="3" a="1"/>
  <c r="A4179" i="3" s="1"/>
  <c r="A4180" i="3" a="1"/>
  <c r="A4180" i="3" s="1"/>
  <c r="A4181" i="3" a="1"/>
  <c r="A4181" i="3" s="1"/>
  <c r="A4182" i="3" a="1"/>
  <c r="A4182" i="3" s="1"/>
  <c r="A4183" i="3" a="1"/>
  <c r="A4183" i="3" s="1"/>
  <c r="A4184" i="3" a="1"/>
  <c r="A4184" i="3" s="1"/>
  <c r="A4185" i="3" a="1"/>
  <c r="A4185" i="3" s="1"/>
  <c r="A4186" i="3" a="1"/>
  <c r="A4186" i="3" s="1"/>
  <c r="A4187" i="3" a="1"/>
  <c r="A4187" i="3" s="1"/>
  <c r="A4188" i="3" a="1"/>
  <c r="A4188" i="3" s="1"/>
  <c r="A4189" i="3" a="1"/>
  <c r="A4189" i="3" s="1"/>
  <c r="A4190" i="3" a="1"/>
  <c r="A4190" i="3" s="1"/>
  <c r="A4191" i="3" a="1"/>
  <c r="A4191" i="3" s="1"/>
  <c r="A4192" i="3" a="1"/>
  <c r="A4192" i="3" s="1"/>
  <c r="A4193" i="3" a="1"/>
  <c r="A4193" i="3" s="1"/>
  <c r="A4194" i="3" a="1"/>
  <c r="A4194" i="3" s="1"/>
  <c r="A4195" i="3" a="1"/>
  <c r="A4195" i="3" s="1"/>
  <c r="A4196" i="3" a="1"/>
  <c r="A4196" i="3" s="1"/>
  <c r="A4197" i="3" a="1"/>
  <c r="A4197" i="3" s="1"/>
  <c r="A4198" i="3" a="1"/>
  <c r="A4198" i="3" s="1"/>
  <c r="A4199" i="3" a="1"/>
  <c r="A4199" i="3" s="1"/>
  <c r="A4200" i="3" a="1"/>
  <c r="A4200" i="3" s="1"/>
  <c r="A4201" i="3" a="1"/>
  <c r="A4201" i="3" s="1"/>
  <c r="A4202" i="3" a="1"/>
  <c r="A4202" i="3" s="1"/>
  <c r="A4203" i="3" a="1"/>
  <c r="A4203" i="3" s="1"/>
  <c r="A4204" i="3" a="1"/>
  <c r="A4204" i="3" s="1"/>
  <c r="A4205" i="3" a="1"/>
  <c r="A4205" i="3" s="1"/>
  <c r="A4206" i="3" a="1"/>
  <c r="A4206" i="3" s="1"/>
  <c r="A4207" i="3" a="1"/>
  <c r="A4207" i="3" s="1"/>
  <c r="A4208" i="3" a="1"/>
  <c r="A4208" i="3" s="1"/>
  <c r="A4209" i="3" a="1"/>
  <c r="A4209" i="3" s="1"/>
  <c r="A4210" i="3" a="1"/>
  <c r="A4210" i="3" s="1"/>
  <c r="A4211" i="3" a="1"/>
  <c r="A4211" i="3" s="1"/>
  <c r="A4212" i="3" a="1"/>
  <c r="A4212" i="3" s="1"/>
  <c r="A4213" i="3" a="1"/>
  <c r="A4213" i="3" s="1"/>
  <c r="A4214" i="3" a="1"/>
  <c r="A4214" i="3" s="1"/>
  <c r="A4215" i="3" a="1"/>
  <c r="A4215" i="3" s="1"/>
  <c r="A4216" i="3" a="1"/>
  <c r="A4216" i="3" s="1"/>
  <c r="A4217" i="3" a="1"/>
  <c r="A4217" i="3" s="1"/>
  <c r="A4218" i="3" a="1"/>
  <c r="A4218" i="3" s="1"/>
  <c r="A4219" i="3" a="1"/>
  <c r="A4219" i="3" s="1"/>
  <c r="A4220" i="3" a="1"/>
  <c r="A4220" i="3"/>
  <c r="A4221" i="3" a="1"/>
  <c r="A4221" i="3"/>
  <c r="A4222" i="3" a="1"/>
  <c r="A4222" i="3" s="1"/>
  <c r="A4223" i="3" a="1"/>
  <c r="A4223" i="3" s="1"/>
  <c r="A4224" i="3" a="1"/>
  <c r="A4224" i="3" s="1"/>
  <c r="A4225" i="3" a="1"/>
  <c r="A4225" i="3" s="1"/>
  <c r="A4226" i="3" a="1"/>
  <c r="A4226" i="3" s="1"/>
  <c r="A4227" i="3" a="1"/>
  <c r="A4227" i="3" s="1"/>
  <c r="A4228" i="3" a="1"/>
  <c r="A4228" i="3" s="1"/>
  <c r="A4229" i="3" a="1"/>
  <c r="A4229" i="3" s="1"/>
  <c r="A4230" i="3" a="1"/>
  <c r="A4230" i="3" s="1"/>
  <c r="A4231" i="3" a="1"/>
  <c r="A4231" i="3" s="1"/>
  <c r="A4232" i="3" a="1"/>
  <c r="A4232" i="3" s="1"/>
  <c r="A4233" i="3" a="1"/>
  <c r="A4233" i="3" s="1"/>
  <c r="A4234" i="3" a="1"/>
  <c r="A4234" i="3" s="1"/>
  <c r="A4235" i="3" a="1"/>
  <c r="A4235" i="3" s="1"/>
  <c r="A4236" i="3" a="1"/>
  <c r="A4236" i="3" s="1"/>
  <c r="A4237" i="3" a="1"/>
  <c r="A4237" i="3" s="1"/>
  <c r="A4238" i="3" a="1"/>
  <c r="A4238" i="3" s="1"/>
  <c r="A4239" i="3" a="1"/>
  <c r="A4239" i="3" s="1"/>
  <c r="A4240" i="3" a="1"/>
  <c r="A4240" i="3" s="1"/>
  <c r="A4241" i="3" a="1"/>
  <c r="A4241" i="3" s="1"/>
  <c r="A4242" i="3" a="1"/>
  <c r="A4242" i="3" s="1"/>
  <c r="A4243" i="3" a="1"/>
  <c r="A4243" i="3" s="1"/>
  <c r="A4244" i="3" a="1"/>
  <c r="A4244" i="3" s="1"/>
  <c r="A4245" i="3" a="1"/>
  <c r="A4245" i="3" s="1"/>
  <c r="A4246" i="3" a="1"/>
  <c r="A4246" i="3" s="1"/>
  <c r="A4247" i="3" a="1"/>
  <c r="A4247" i="3" s="1"/>
  <c r="A4248" i="3" a="1"/>
  <c r="A4248" i="3" s="1"/>
  <c r="A4249" i="3" a="1"/>
  <c r="A4249" i="3" s="1"/>
  <c r="A4250" i="3" a="1"/>
  <c r="A4250" i="3" s="1"/>
  <c r="A4251" i="3" a="1"/>
  <c r="A4251" i="3" s="1"/>
  <c r="A4252" i="3" a="1"/>
  <c r="A4252" i="3"/>
  <c r="A4253" i="3" a="1"/>
  <c r="A4253" i="3" s="1"/>
  <c r="A4254" i="3" a="1"/>
  <c r="A4254" i="3" s="1"/>
  <c r="A4255" i="3" a="1"/>
  <c r="A4255" i="3" s="1"/>
  <c r="A4256" i="3" a="1"/>
  <c r="A4256" i="3" s="1"/>
  <c r="A4257" i="3" a="1"/>
  <c r="A4257" i="3" s="1"/>
  <c r="A4258" i="3" a="1"/>
  <c r="A4258" i="3" s="1"/>
  <c r="A4259" i="3" a="1"/>
  <c r="A4259" i="3" s="1"/>
  <c r="A4260" i="3" a="1"/>
  <c r="A4260" i="3" s="1"/>
  <c r="A4261" i="3" a="1"/>
  <c r="A4261" i="3" s="1"/>
  <c r="A4262" i="3" a="1"/>
  <c r="A4262" i="3" s="1"/>
  <c r="A4263" i="3" a="1"/>
  <c r="A4263" i="3" s="1"/>
  <c r="A4264" i="3" a="1"/>
  <c r="A4264" i="3" s="1"/>
  <c r="A4265" i="3" a="1"/>
  <c r="A4265" i="3" s="1"/>
  <c r="A4266" i="3" a="1"/>
  <c r="A4266" i="3" s="1"/>
  <c r="A4267" i="3" a="1"/>
  <c r="A4267" i="3" s="1"/>
  <c r="A4268" i="3" a="1"/>
  <c r="A4268" i="3" s="1"/>
  <c r="A4269" i="3" a="1"/>
  <c r="A4269" i="3" s="1"/>
  <c r="A4270" i="3" a="1"/>
  <c r="A4270" i="3" s="1"/>
  <c r="A4271" i="3" a="1"/>
  <c r="A4271" i="3" s="1"/>
  <c r="A4272" i="3" a="1"/>
  <c r="A4272" i="3" s="1"/>
  <c r="A4273" i="3" a="1"/>
  <c r="A4273" i="3" s="1"/>
  <c r="A4274" i="3" a="1"/>
  <c r="A4274" i="3" s="1"/>
  <c r="A4275" i="3" a="1"/>
  <c r="A4275" i="3" s="1"/>
  <c r="A4276" i="3" a="1"/>
  <c r="A4276" i="3" s="1"/>
  <c r="A4277" i="3" a="1"/>
  <c r="A4277" i="3" s="1"/>
  <c r="A4278" i="3" a="1"/>
  <c r="A4278" i="3" s="1"/>
  <c r="A4279" i="3" a="1"/>
  <c r="A4279" i="3" s="1"/>
  <c r="A4280" i="3" a="1"/>
  <c r="A4280" i="3" s="1"/>
  <c r="A4281" i="3" a="1"/>
  <c r="A4281" i="3" s="1"/>
  <c r="A4282" i="3" a="1"/>
  <c r="A4282" i="3" s="1"/>
  <c r="A4283" i="3" a="1"/>
  <c r="A4283" i="3" s="1"/>
  <c r="A4284" i="3" a="1"/>
  <c r="A4284" i="3" s="1"/>
  <c r="A4285" i="3" a="1"/>
  <c r="A4285" i="3"/>
  <c r="A4286" i="3" a="1"/>
  <c r="A4286" i="3" s="1"/>
  <c r="A4287" i="3" a="1"/>
  <c r="A4287" i="3" s="1"/>
  <c r="A4288" i="3" a="1"/>
  <c r="A4288" i="3" s="1"/>
  <c r="A4289" i="3" a="1"/>
  <c r="A4289" i="3" s="1"/>
  <c r="A4290" i="3" a="1"/>
  <c r="A4290" i="3" s="1"/>
  <c r="A4291" i="3" a="1"/>
  <c r="A4291" i="3" s="1"/>
  <c r="A4292" i="3" a="1"/>
  <c r="A4292" i="3"/>
  <c r="A4293" i="3" a="1"/>
  <c r="A4293" i="3" s="1"/>
  <c r="A4294" i="3" a="1"/>
  <c r="A4294" i="3" s="1"/>
  <c r="A4295" i="3" a="1"/>
  <c r="A4295" i="3" s="1"/>
  <c r="A4296" i="3" a="1"/>
  <c r="A4296" i="3" s="1"/>
  <c r="A4297" i="3" a="1"/>
  <c r="A4297" i="3" s="1"/>
  <c r="A4298" i="3" a="1"/>
  <c r="A4298" i="3" s="1"/>
  <c r="A4299" i="3" a="1"/>
  <c r="A4299" i="3" s="1"/>
  <c r="A4300" i="3" a="1"/>
  <c r="A4300" i="3" s="1"/>
  <c r="A4301" i="3" a="1"/>
  <c r="A4301" i="3" s="1"/>
  <c r="A4302" i="3" a="1"/>
  <c r="A4302" i="3" s="1"/>
  <c r="A4303" i="3" a="1"/>
  <c r="A4303" i="3" s="1"/>
  <c r="A4304" i="3" a="1"/>
  <c r="A4304" i="3" s="1"/>
  <c r="A4305" i="3" a="1"/>
  <c r="A4305" i="3" s="1"/>
  <c r="A4306" i="3" a="1"/>
  <c r="A4306" i="3" s="1"/>
  <c r="A4307" i="3" a="1"/>
  <c r="A4307" i="3" s="1"/>
  <c r="A4308" i="3" a="1"/>
  <c r="A4308" i="3" s="1"/>
  <c r="A4309" i="3" a="1"/>
  <c r="A4309" i="3" s="1"/>
  <c r="A4310" i="3" a="1"/>
  <c r="A4310" i="3" s="1"/>
  <c r="A4311" i="3" a="1"/>
  <c r="A4311" i="3" s="1"/>
  <c r="A4312" i="3" a="1"/>
  <c r="A4312" i="3" s="1"/>
  <c r="A4313" i="3" a="1"/>
  <c r="A4313" i="3" s="1"/>
  <c r="A4314" i="3" a="1"/>
  <c r="A4314" i="3" s="1"/>
  <c r="A4315" i="3" a="1"/>
  <c r="A4315" i="3" s="1"/>
  <c r="A4316" i="3" a="1"/>
  <c r="A4316" i="3" s="1"/>
  <c r="A4317" i="3" a="1"/>
  <c r="A4317" i="3" s="1"/>
  <c r="A4318" i="3" a="1"/>
  <c r="A4318" i="3" s="1"/>
  <c r="A4319" i="3" a="1"/>
  <c r="A4319" i="3" s="1"/>
  <c r="A4320" i="3" a="1"/>
  <c r="A4320" i="3" s="1"/>
  <c r="A4321" i="3" a="1"/>
  <c r="A4321" i="3" s="1"/>
  <c r="A4322" i="3" a="1"/>
  <c r="A4322" i="3" s="1"/>
  <c r="A4323" i="3" a="1"/>
  <c r="A4323" i="3" s="1"/>
  <c r="A4324" i="3" a="1"/>
  <c r="A4324" i="3" s="1"/>
  <c r="A4325" i="3" a="1"/>
  <c r="A4325" i="3"/>
  <c r="A4326" i="3" a="1"/>
  <c r="A4326" i="3" s="1"/>
  <c r="A4327" i="3" a="1"/>
  <c r="A4327" i="3" s="1"/>
  <c r="A4328" i="3" a="1"/>
  <c r="A4328" i="3" s="1"/>
  <c r="A4329" i="3" a="1"/>
  <c r="A4329" i="3" s="1"/>
  <c r="A4330" i="3" a="1"/>
  <c r="A4330" i="3" s="1"/>
  <c r="A4331" i="3" a="1"/>
  <c r="A4331" i="3" s="1"/>
  <c r="A4332" i="3" a="1"/>
  <c r="A4332" i="3" s="1"/>
  <c r="A4333" i="3" a="1"/>
  <c r="A4333" i="3" s="1"/>
  <c r="A4334" i="3" a="1"/>
  <c r="A4334" i="3" s="1"/>
  <c r="A4335" i="3" a="1"/>
  <c r="A4335" i="3" s="1"/>
  <c r="A4336" i="3" a="1"/>
  <c r="A4336" i="3" s="1"/>
  <c r="A4337" i="3" a="1"/>
  <c r="A4337" i="3" s="1"/>
  <c r="A4338" i="3" a="1"/>
  <c r="A4338" i="3" s="1"/>
  <c r="A4339" i="3" a="1"/>
  <c r="A4339" i="3" s="1"/>
  <c r="A4340" i="3" a="1"/>
  <c r="A4340" i="3" s="1"/>
  <c r="A4341" i="3" a="1"/>
  <c r="A4341" i="3" s="1"/>
  <c r="A4342" i="3" a="1"/>
  <c r="A4342" i="3" s="1"/>
  <c r="A4343" i="3" a="1"/>
  <c r="A4343" i="3" s="1"/>
  <c r="A4344" i="3" a="1"/>
  <c r="A4344" i="3" s="1"/>
  <c r="A4345" i="3" a="1"/>
  <c r="A4345" i="3" s="1"/>
  <c r="A4346" i="3" a="1"/>
  <c r="A4346" i="3" s="1"/>
  <c r="A4347" i="3" a="1"/>
  <c r="A4347" i="3" s="1"/>
  <c r="A4348" i="3" a="1"/>
  <c r="A4348" i="3" s="1"/>
  <c r="A4349" i="3" a="1"/>
  <c r="A4349" i="3" s="1"/>
  <c r="A4350" i="3" a="1"/>
  <c r="A4350" i="3" s="1"/>
  <c r="A4351" i="3" a="1"/>
  <c r="A4351" i="3" s="1"/>
  <c r="A4352" i="3" a="1"/>
  <c r="A4352" i="3" s="1"/>
  <c r="A4353" i="3" a="1"/>
  <c r="A4353" i="3" s="1"/>
  <c r="A4354" i="3" a="1"/>
  <c r="A4354" i="3" s="1"/>
  <c r="A4355" i="3" a="1"/>
  <c r="A4355" i="3" s="1"/>
  <c r="A4356" i="3" a="1"/>
  <c r="A4356" i="3" s="1"/>
  <c r="A4357" i="3" a="1"/>
  <c r="A4357" i="3" s="1"/>
  <c r="A4358" i="3" a="1"/>
  <c r="A4358" i="3" s="1"/>
  <c r="A4359" i="3" a="1"/>
  <c r="A4359" i="3" s="1"/>
  <c r="A4360" i="3" a="1"/>
  <c r="A4360" i="3" s="1"/>
  <c r="A4361" i="3" a="1"/>
  <c r="A4361" i="3" s="1"/>
  <c r="A4362" i="3" a="1"/>
  <c r="A4362" i="3" s="1"/>
  <c r="A4363" i="3" a="1"/>
  <c r="A4363" i="3" s="1"/>
  <c r="A4364" i="3" a="1"/>
  <c r="A4364" i="3" s="1"/>
  <c r="A4365" i="3" a="1"/>
  <c r="A4365" i="3" s="1"/>
  <c r="A4366" i="3" a="1"/>
  <c r="A4366" i="3" s="1"/>
  <c r="A4367" i="3" a="1"/>
  <c r="A4367" i="3" s="1"/>
  <c r="A4368" i="3" a="1"/>
  <c r="A4368" i="3" s="1"/>
  <c r="A4369" i="3" a="1"/>
  <c r="A4369" i="3" s="1"/>
  <c r="A4370" i="3" a="1"/>
  <c r="A4370" i="3" s="1"/>
  <c r="A4371" i="3" a="1"/>
  <c r="A4371" i="3" s="1"/>
  <c r="A4372" i="3" a="1"/>
  <c r="A4372" i="3" s="1"/>
  <c r="A4373" i="3" a="1"/>
  <c r="A4373" i="3" s="1"/>
  <c r="A4374" i="3" a="1"/>
  <c r="A4374" i="3" s="1"/>
  <c r="A4375" i="3" a="1"/>
  <c r="A4375" i="3" s="1"/>
  <c r="A4376" i="3" a="1"/>
  <c r="A4376" i="3" s="1"/>
  <c r="A4377" i="3" a="1"/>
  <c r="A4377" i="3" s="1"/>
  <c r="A4378" i="3" a="1"/>
  <c r="A4378" i="3" s="1"/>
  <c r="A4379" i="3" a="1"/>
  <c r="A4379" i="3" s="1"/>
  <c r="A4380" i="3" a="1"/>
  <c r="A4380" i="3" s="1"/>
  <c r="A4381" i="3" a="1"/>
  <c r="A4381" i="3" s="1"/>
  <c r="A4382" i="3" a="1"/>
  <c r="A4382" i="3" s="1"/>
  <c r="A4383" i="3" a="1"/>
  <c r="A4383" i="3" s="1"/>
  <c r="A4384" i="3" a="1"/>
  <c r="A4384" i="3" s="1"/>
  <c r="A4385" i="3" a="1"/>
  <c r="A4385" i="3" s="1"/>
  <c r="A4386" i="3" a="1"/>
  <c r="A4386" i="3" s="1"/>
  <c r="A4387" i="3" a="1"/>
  <c r="A4387" i="3" s="1"/>
  <c r="A4388" i="3" a="1"/>
  <c r="A4388" i="3" s="1"/>
  <c r="A4389" i="3" a="1"/>
  <c r="A4389" i="3" s="1"/>
  <c r="A4390" i="3" a="1"/>
  <c r="A4390" i="3" s="1"/>
  <c r="A4391" i="3" a="1"/>
  <c r="A4391" i="3" s="1"/>
  <c r="A4392" i="3" a="1"/>
  <c r="A4392" i="3" s="1"/>
  <c r="A4393" i="3" a="1"/>
  <c r="A4393" i="3" s="1"/>
  <c r="A4394" i="3" a="1"/>
  <c r="A4394" i="3" s="1"/>
  <c r="A4395" i="3" a="1"/>
  <c r="A4395" i="3" s="1"/>
  <c r="A4396" i="3" a="1"/>
  <c r="A4396" i="3" s="1"/>
  <c r="A4397" i="3" a="1"/>
  <c r="A4397" i="3" s="1"/>
  <c r="A4398" i="3" a="1"/>
  <c r="A4398" i="3" s="1"/>
  <c r="A4399" i="3" a="1"/>
  <c r="A4399" i="3" s="1"/>
  <c r="A4400" i="3" a="1"/>
  <c r="A4400" i="3" s="1"/>
  <c r="A4401" i="3" a="1"/>
  <c r="A4401" i="3" s="1"/>
  <c r="A4402" i="3" a="1"/>
  <c r="A4402" i="3" s="1"/>
  <c r="A4403" i="3" a="1"/>
  <c r="A4403" i="3" s="1"/>
  <c r="A4404" i="3" a="1"/>
  <c r="A4404" i="3" s="1"/>
  <c r="A4405" i="3" a="1"/>
  <c r="A4405" i="3" s="1"/>
  <c r="A4406" i="3" a="1"/>
  <c r="A4406" i="3" s="1"/>
  <c r="A4407" i="3" a="1"/>
  <c r="A4407" i="3" s="1"/>
  <c r="A4408" i="3" a="1"/>
  <c r="A4408" i="3" s="1"/>
  <c r="A4409" i="3" a="1"/>
  <c r="A4409" i="3" s="1"/>
  <c r="A4410" i="3" a="1"/>
  <c r="A4410" i="3" s="1"/>
  <c r="A4411" i="3" a="1"/>
  <c r="A4411" i="3" s="1"/>
  <c r="A4412" i="3" a="1"/>
  <c r="A4412" i="3" s="1"/>
  <c r="A4413" i="3" a="1"/>
  <c r="A4413" i="3" s="1"/>
  <c r="A4414" i="3" a="1"/>
  <c r="A4414" i="3" s="1"/>
  <c r="A4415" i="3" a="1"/>
  <c r="A4415" i="3" s="1"/>
  <c r="A4416" i="3" a="1"/>
  <c r="A4416" i="3" s="1"/>
  <c r="A4417" i="3" a="1"/>
  <c r="A4417" i="3" s="1"/>
  <c r="A4418" i="3" a="1"/>
  <c r="A4418" i="3" s="1"/>
  <c r="A4419" i="3" a="1"/>
  <c r="A4419" i="3" s="1"/>
  <c r="A4420" i="3" a="1"/>
  <c r="A4420" i="3" s="1"/>
  <c r="A4421" i="3" a="1"/>
  <c r="A4421" i="3" s="1"/>
  <c r="A4422" i="3" a="1"/>
  <c r="A4422" i="3" s="1"/>
  <c r="A4423" i="3" a="1"/>
  <c r="A4423" i="3" s="1"/>
  <c r="A4424" i="3" a="1"/>
  <c r="A4424" i="3" s="1"/>
  <c r="A4425" i="3" a="1"/>
  <c r="A4425" i="3" s="1"/>
  <c r="A4426" i="3" a="1"/>
  <c r="A4426" i="3" s="1"/>
  <c r="A4427" i="3" a="1"/>
  <c r="A4427" i="3" s="1"/>
  <c r="A4428" i="3" a="1"/>
  <c r="A4428" i="3" s="1"/>
  <c r="A4429" i="3" a="1"/>
  <c r="A4429" i="3" s="1"/>
  <c r="A4430" i="3" a="1"/>
  <c r="A4430" i="3" s="1"/>
  <c r="A4431" i="3" a="1"/>
  <c r="A4431" i="3" s="1"/>
  <c r="A4432" i="3" a="1"/>
  <c r="A4432" i="3" s="1"/>
  <c r="A4433" i="3" a="1"/>
  <c r="A4433" i="3" s="1"/>
  <c r="A4434" i="3" a="1"/>
  <c r="A4434" i="3" s="1"/>
  <c r="A4435" i="3" a="1"/>
  <c r="A4435" i="3" s="1"/>
  <c r="A4436" i="3" a="1"/>
  <c r="A4436" i="3" s="1"/>
  <c r="A4437" i="3" a="1"/>
  <c r="A4437" i="3" s="1"/>
  <c r="A4438" i="3" a="1"/>
  <c r="A4438" i="3" s="1"/>
  <c r="A4439" i="3" a="1"/>
  <c r="A4439" i="3" s="1"/>
  <c r="A4440" i="3" a="1"/>
  <c r="A4440" i="3" s="1"/>
  <c r="A4441" i="3" a="1"/>
  <c r="A4441" i="3" s="1"/>
  <c r="A4442" i="3" a="1"/>
  <c r="A4442" i="3" s="1"/>
  <c r="A4443" i="3" a="1"/>
  <c r="A4443" i="3" s="1"/>
  <c r="A4444" i="3" a="1"/>
  <c r="A4444" i="3" s="1"/>
  <c r="A4445" i="3" a="1"/>
  <c r="A4445" i="3" s="1"/>
  <c r="A4446" i="3" a="1"/>
  <c r="A4446" i="3" s="1"/>
  <c r="A4447" i="3" a="1"/>
  <c r="A4447" i="3" s="1"/>
  <c r="A4448" i="3" a="1"/>
  <c r="A4448" i="3" s="1"/>
  <c r="A4449" i="3" a="1"/>
  <c r="A4449" i="3" s="1"/>
  <c r="A4450" i="3" a="1"/>
  <c r="A4450" i="3" s="1"/>
  <c r="A4451" i="3" a="1"/>
  <c r="A4451" i="3"/>
  <c r="A4452" i="3" a="1"/>
  <c r="A4452" i="3" s="1"/>
  <c r="A4453" i="3" a="1"/>
  <c r="A4453" i="3" s="1"/>
  <c r="A4454" i="3" a="1"/>
  <c r="A4454" i="3" s="1"/>
  <c r="A4455" i="3" a="1"/>
  <c r="A4455" i="3" s="1"/>
  <c r="A4456" i="3" a="1"/>
  <c r="A4456" i="3" s="1"/>
  <c r="A4457" i="3" a="1"/>
  <c r="A4457" i="3" s="1"/>
  <c r="A4458" i="3" a="1"/>
  <c r="A4458" i="3" s="1"/>
  <c r="A4459" i="3" a="1"/>
  <c r="A4459" i="3" s="1"/>
  <c r="A4460" i="3" a="1"/>
  <c r="A4460" i="3" s="1"/>
  <c r="A4461" i="3" a="1"/>
  <c r="A4461" i="3" s="1"/>
  <c r="A4462" i="3" a="1"/>
  <c r="A4462" i="3" s="1"/>
  <c r="A4463" i="3" a="1"/>
  <c r="A4463" i="3" s="1"/>
  <c r="A4464" i="3" a="1"/>
  <c r="A4464" i="3" s="1"/>
  <c r="A4465" i="3" a="1"/>
  <c r="A4465" i="3" s="1"/>
  <c r="A4466" i="3" a="1"/>
  <c r="A4466" i="3" s="1"/>
  <c r="A4467" i="3" a="1"/>
  <c r="A4467" i="3" s="1"/>
  <c r="A4468" i="3" a="1"/>
  <c r="A4468" i="3" s="1"/>
  <c r="A4469" i="3" a="1"/>
  <c r="A4469" i="3" s="1"/>
  <c r="A4470" i="3" a="1"/>
  <c r="A4470" i="3" s="1"/>
  <c r="A4471" i="3" a="1"/>
  <c r="A4471" i="3" s="1"/>
  <c r="A4472" i="3" a="1"/>
  <c r="A4472" i="3" s="1"/>
  <c r="A4473" i="3" a="1"/>
  <c r="A4473" i="3" s="1"/>
  <c r="A4474" i="3" a="1"/>
  <c r="A4474" i="3" s="1"/>
  <c r="A4475" i="3" a="1"/>
  <c r="A4475" i="3" s="1"/>
  <c r="A4476" i="3" a="1"/>
  <c r="A4476" i="3" s="1"/>
  <c r="A4477" i="3" a="1"/>
  <c r="A4477" i="3" s="1"/>
  <c r="A4478" i="3" a="1"/>
  <c r="A4478" i="3" s="1"/>
  <c r="A4479" i="3" a="1"/>
  <c r="A4479" i="3" s="1"/>
  <c r="A4480" i="3" a="1"/>
  <c r="A4480" i="3" s="1"/>
  <c r="A4481" i="3" a="1"/>
  <c r="A4481" i="3" s="1"/>
  <c r="A4482" i="3" a="1"/>
  <c r="A4482" i="3" s="1"/>
  <c r="A4483" i="3" a="1"/>
  <c r="A4483" i="3" s="1"/>
  <c r="A4484" i="3" a="1"/>
  <c r="A4484" i="3" s="1"/>
  <c r="A4485" i="3" a="1"/>
  <c r="A4485" i="3" s="1"/>
  <c r="A4486" i="3" a="1"/>
  <c r="A4486" i="3" s="1"/>
  <c r="A4487" i="3" a="1"/>
  <c r="A4487" i="3" s="1"/>
  <c r="A4488" i="3" a="1"/>
  <c r="A4488" i="3" s="1"/>
  <c r="A4489" i="3" a="1"/>
  <c r="A4489" i="3" s="1"/>
  <c r="A4490" i="3" a="1"/>
  <c r="A4490" i="3" s="1"/>
  <c r="A4491" i="3" a="1"/>
  <c r="A4491" i="3" s="1"/>
  <c r="A4492" i="3" a="1"/>
  <c r="A4492" i="3" s="1"/>
  <c r="A4493" i="3" a="1"/>
  <c r="A4493" i="3" s="1"/>
  <c r="A4494" i="3" a="1"/>
  <c r="A4494" i="3" s="1"/>
  <c r="A4495" i="3" a="1"/>
  <c r="A4495" i="3" s="1"/>
  <c r="A4496" i="3" a="1"/>
  <c r="A4496" i="3" s="1"/>
  <c r="A4497" i="3" a="1"/>
  <c r="A4497" i="3" s="1"/>
  <c r="A4498" i="3" a="1"/>
  <c r="A4498" i="3" s="1"/>
  <c r="A4499" i="3" a="1"/>
  <c r="A4499" i="3" s="1"/>
  <c r="A4500" i="3" a="1"/>
  <c r="A4500" i="3" s="1"/>
  <c r="A4501" i="3" a="1"/>
  <c r="A4501" i="3" s="1"/>
  <c r="A4502" i="3" a="1"/>
  <c r="A4502" i="3" s="1"/>
  <c r="A4503" i="3" a="1"/>
  <c r="A4503" i="3" s="1"/>
  <c r="A4504" i="3" a="1"/>
  <c r="A4504" i="3" s="1"/>
  <c r="A4505" i="3" a="1"/>
  <c r="A4505" i="3" s="1"/>
  <c r="A4506" i="3" a="1"/>
  <c r="A4506" i="3" s="1"/>
  <c r="A4507" i="3" a="1"/>
  <c r="A4507" i="3" s="1"/>
  <c r="A4508" i="3" a="1"/>
  <c r="A4508" i="3" s="1"/>
  <c r="A4509" i="3" a="1"/>
  <c r="A4509" i="3" s="1"/>
  <c r="A4510" i="3" a="1"/>
  <c r="A4510" i="3" s="1"/>
  <c r="A4511" i="3" a="1"/>
  <c r="A4511" i="3" s="1"/>
  <c r="A4512" i="3" a="1"/>
  <c r="A4512" i="3" s="1"/>
  <c r="A4513" i="3" a="1"/>
  <c r="A4513" i="3" s="1"/>
  <c r="A4514" i="3" a="1"/>
  <c r="A4514" i="3" s="1"/>
  <c r="A4515" i="3" a="1"/>
  <c r="A4515" i="3" s="1"/>
  <c r="A4516" i="3" a="1"/>
  <c r="A4516" i="3" s="1"/>
  <c r="A4517" i="3" a="1"/>
  <c r="A4517" i="3" s="1"/>
  <c r="A4518" i="3" a="1"/>
  <c r="A4518" i="3" s="1"/>
  <c r="A4519" i="3" a="1"/>
  <c r="A4519" i="3" s="1"/>
  <c r="A4520" i="3" a="1"/>
  <c r="A4520" i="3" s="1"/>
  <c r="A4521" i="3" a="1"/>
  <c r="A4521" i="3" s="1"/>
  <c r="A4522" i="3" a="1"/>
  <c r="A4522" i="3" s="1"/>
  <c r="A4523" i="3" a="1"/>
  <c r="A4523" i="3" s="1"/>
  <c r="A4524" i="3" a="1"/>
  <c r="A4524" i="3" s="1"/>
  <c r="A4525" i="3" a="1"/>
  <c r="A4525" i="3" s="1"/>
  <c r="A4526" i="3" a="1"/>
  <c r="A4526" i="3" s="1"/>
  <c r="A4527" i="3" a="1"/>
  <c r="A4527" i="3" s="1"/>
  <c r="A4528" i="3" a="1"/>
  <c r="A4528" i="3" s="1"/>
  <c r="A4529" i="3" a="1"/>
  <c r="A4529" i="3" s="1"/>
  <c r="A4530" i="3" a="1"/>
  <c r="A4530" i="3" s="1"/>
  <c r="A4531" i="3" a="1"/>
  <c r="A4531" i="3" s="1"/>
  <c r="A4532" i="3" a="1"/>
  <c r="A4532" i="3" s="1"/>
  <c r="A4533" i="3" a="1"/>
  <c r="A4533" i="3" s="1"/>
  <c r="A4534" i="3" a="1"/>
  <c r="A4534" i="3" s="1"/>
  <c r="A4535" i="3" a="1"/>
  <c r="A4535" i="3" s="1"/>
  <c r="A4536" i="3" a="1"/>
  <c r="A4536" i="3" s="1"/>
  <c r="A4537" i="3" a="1"/>
  <c r="A4537" i="3" s="1"/>
  <c r="A4538" i="3" a="1"/>
  <c r="A4538" i="3" s="1"/>
  <c r="A4539" i="3" a="1"/>
  <c r="A4539" i="3" s="1"/>
  <c r="A4540" i="3" a="1"/>
  <c r="A4540" i="3" s="1"/>
  <c r="A4541" i="3" a="1"/>
  <c r="A4541" i="3" s="1"/>
  <c r="A4542" i="3" a="1"/>
  <c r="A4542" i="3" s="1"/>
  <c r="A4543" i="3" a="1"/>
  <c r="A4543" i="3" s="1"/>
  <c r="A4544" i="3" a="1"/>
  <c r="A4544" i="3" s="1"/>
  <c r="A4545" i="3" a="1"/>
  <c r="A4545" i="3" s="1"/>
  <c r="A4546" i="3" a="1"/>
  <c r="A4546" i="3" s="1"/>
  <c r="A4547" i="3" a="1"/>
  <c r="A4547" i="3" s="1"/>
  <c r="A4548" i="3" a="1"/>
  <c r="A4548" i="3" s="1"/>
  <c r="A4549" i="3" a="1"/>
  <c r="A4549" i="3" s="1"/>
  <c r="A4550" i="3" a="1"/>
  <c r="A4550" i="3" s="1"/>
  <c r="A4551" i="3" a="1"/>
  <c r="A4551" i="3" s="1"/>
  <c r="A4552" i="3" a="1"/>
  <c r="A4552" i="3" s="1"/>
  <c r="A4553" i="3" a="1"/>
  <c r="A4553" i="3" s="1"/>
  <c r="A4554" i="3" a="1"/>
  <c r="A4554" i="3" s="1"/>
  <c r="A4555" i="3" a="1"/>
  <c r="A4555" i="3" s="1"/>
  <c r="A4556" i="3" a="1"/>
  <c r="A4556" i="3" s="1"/>
  <c r="A4557" i="3" a="1"/>
  <c r="A4557" i="3" s="1"/>
  <c r="A4558" i="3" a="1"/>
  <c r="A4558" i="3" s="1"/>
  <c r="A4559" i="3" a="1"/>
  <c r="A4559" i="3" s="1"/>
  <c r="A4560" i="3" a="1"/>
  <c r="A4560" i="3" s="1"/>
  <c r="A4561" i="3" a="1"/>
  <c r="A4561" i="3" s="1"/>
  <c r="A4562" i="3" a="1"/>
  <c r="A4562" i="3" s="1"/>
  <c r="A4563" i="3" a="1"/>
  <c r="A4563" i="3" s="1"/>
  <c r="A4564" i="3" a="1"/>
  <c r="A4564" i="3" s="1"/>
  <c r="A4565" i="3" a="1"/>
  <c r="A4565" i="3" s="1"/>
  <c r="A4566" i="3" a="1"/>
  <c r="A4566" i="3" s="1"/>
  <c r="A4567" i="3" a="1"/>
  <c r="A4567" i="3" s="1"/>
  <c r="A4568" i="3" a="1"/>
  <c r="A4568" i="3" s="1"/>
  <c r="A4569" i="3" a="1"/>
  <c r="A4569" i="3" s="1"/>
  <c r="A4570" i="3" a="1"/>
  <c r="A4570" i="3" s="1"/>
  <c r="A4571" i="3" a="1"/>
  <c r="A4571" i="3" s="1"/>
  <c r="A4572" i="3" a="1"/>
  <c r="A4572" i="3" s="1"/>
  <c r="A4573" i="3" a="1"/>
  <c r="A4573" i="3" s="1"/>
  <c r="A4574" i="3" a="1"/>
  <c r="A4574" i="3" s="1"/>
  <c r="A4575" i="3" a="1"/>
  <c r="A4575" i="3" s="1"/>
  <c r="A4576" i="3" a="1"/>
  <c r="A4576" i="3" s="1"/>
  <c r="A4577" i="3" a="1"/>
  <c r="A4577" i="3" s="1"/>
  <c r="A4578" i="3" a="1"/>
  <c r="A4578" i="3" s="1"/>
  <c r="A4579" i="3" a="1"/>
  <c r="A4579" i="3" s="1"/>
  <c r="A4580" i="3" a="1"/>
  <c r="A4580" i="3" s="1"/>
  <c r="A4581" i="3" a="1"/>
  <c r="A4581" i="3" s="1"/>
  <c r="A4582" i="3" a="1"/>
  <c r="A4582" i="3" s="1"/>
  <c r="A4583" i="3" a="1"/>
  <c r="A4583" i="3" s="1"/>
  <c r="A4584" i="3" a="1"/>
  <c r="A4584" i="3" s="1"/>
  <c r="A4585" i="3" a="1"/>
  <c r="A4585" i="3" s="1"/>
  <c r="A4586" i="3" a="1"/>
  <c r="A4586" i="3" s="1"/>
  <c r="A4587" i="3" a="1"/>
  <c r="A4587" i="3" s="1"/>
  <c r="A4588" i="3" a="1"/>
  <c r="A4588" i="3" s="1"/>
  <c r="A4589" i="3" a="1"/>
  <c r="A4589" i="3" s="1"/>
  <c r="A4590" i="3" a="1"/>
  <c r="A4590" i="3" s="1"/>
  <c r="A4591" i="3" a="1"/>
  <c r="A4591" i="3" s="1"/>
  <c r="A4592" i="3" a="1"/>
  <c r="A4592" i="3" s="1"/>
  <c r="A4593" i="3" a="1"/>
  <c r="A4593" i="3" s="1"/>
  <c r="A4594" i="3" a="1"/>
  <c r="A4594" i="3" s="1"/>
  <c r="A4595" i="3" a="1"/>
  <c r="A4595" i="3" s="1"/>
  <c r="A4596" i="3" a="1"/>
  <c r="A4596" i="3" s="1"/>
  <c r="A4597" i="3" a="1"/>
  <c r="A4597" i="3" s="1"/>
  <c r="A4598" i="3" a="1"/>
  <c r="A4598" i="3" s="1"/>
  <c r="A4599" i="3" a="1"/>
  <c r="A4599" i="3" s="1"/>
  <c r="A4600" i="3" a="1"/>
  <c r="A4600" i="3" s="1"/>
  <c r="A4601" i="3" a="1"/>
  <c r="A4601" i="3" s="1"/>
  <c r="A4602" i="3" a="1"/>
  <c r="A4602" i="3" s="1"/>
  <c r="A4603" i="3" a="1"/>
  <c r="A4603" i="3" s="1"/>
  <c r="A4604" i="3" a="1"/>
  <c r="A4604" i="3" s="1"/>
  <c r="A4605" i="3" a="1"/>
  <c r="A4605" i="3" s="1"/>
  <c r="A4606" i="3" a="1"/>
  <c r="A4606" i="3" s="1"/>
  <c r="A4607" i="3" a="1"/>
  <c r="A4607" i="3" s="1"/>
  <c r="A4608" i="3" a="1"/>
  <c r="A4608" i="3" s="1"/>
  <c r="A4609" i="3" a="1"/>
  <c r="A4609" i="3" s="1"/>
  <c r="A4610" i="3" a="1"/>
  <c r="A4610" i="3" s="1"/>
  <c r="A4611" i="3" a="1"/>
  <c r="A4611" i="3" s="1"/>
  <c r="A4612" i="3" a="1"/>
  <c r="A4612" i="3" s="1"/>
  <c r="A4613" i="3" a="1"/>
  <c r="A4613" i="3" s="1"/>
  <c r="A4614" i="3" a="1"/>
  <c r="A4614" i="3" s="1"/>
  <c r="A4615" i="3" a="1"/>
  <c r="A4615" i="3" s="1"/>
  <c r="A4616" i="3" a="1"/>
  <c r="A4616" i="3" s="1"/>
  <c r="A4617" i="3" a="1"/>
  <c r="A4617" i="3" s="1"/>
  <c r="A4618" i="3" a="1"/>
  <c r="A4618" i="3" s="1"/>
  <c r="A4619" i="3" a="1"/>
  <c r="A4619" i="3" s="1"/>
  <c r="A4620" i="3" a="1"/>
  <c r="A4620" i="3" s="1"/>
  <c r="A4621" i="3" a="1"/>
  <c r="A4621" i="3" s="1"/>
  <c r="A4622" i="3" a="1"/>
  <c r="A4622" i="3" s="1"/>
  <c r="A4623" i="3" a="1"/>
  <c r="A4623" i="3" s="1"/>
  <c r="A4624" i="3" a="1"/>
  <c r="A4624" i="3" s="1"/>
  <c r="A4625" i="3" a="1"/>
  <c r="A4625" i="3" s="1"/>
  <c r="A4626" i="3" a="1"/>
  <c r="A4626" i="3" s="1"/>
  <c r="A4627" i="3" a="1"/>
  <c r="A4627" i="3" s="1"/>
  <c r="A4628" i="3" a="1"/>
  <c r="A4628" i="3" s="1"/>
  <c r="A4629" i="3" a="1"/>
  <c r="A4629" i="3" s="1"/>
  <c r="A4630" i="3" a="1"/>
  <c r="A4630" i="3" s="1"/>
  <c r="A4631" i="3" a="1"/>
  <c r="A4631" i="3" s="1"/>
  <c r="A4632" i="3" a="1"/>
  <c r="A4632" i="3" s="1"/>
  <c r="A4633" i="3" a="1"/>
  <c r="A4633" i="3" s="1"/>
  <c r="A4634" i="3" a="1"/>
  <c r="A4634" i="3" s="1"/>
  <c r="A4635" i="3" a="1"/>
  <c r="A4635" i="3" s="1"/>
  <c r="A4636" i="3" a="1"/>
  <c r="A4636" i="3" s="1"/>
  <c r="A4637" i="3" a="1"/>
  <c r="A4637" i="3" s="1"/>
  <c r="A4638" i="3" a="1"/>
  <c r="A4638" i="3" s="1"/>
  <c r="A4639" i="3" a="1"/>
  <c r="A4639" i="3" s="1"/>
  <c r="A4640" i="3" a="1"/>
  <c r="A4640" i="3" s="1"/>
  <c r="A4641" i="3" a="1"/>
  <c r="A4641" i="3" s="1"/>
  <c r="A4642" i="3" a="1"/>
  <c r="A4642" i="3" s="1"/>
  <c r="A4643" i="3" a="1"/>
  <c r="A4643" i="3" s="1"/>
  <c r="A4644" i="3" a="1"/>
  <c r="A4644" i="3" s="1"/>
  <c r="A4645" i="3" a="1"/>
  <c r="A4645" i="3" s="1"/>
  <c r="A4646" i="3" a="1"/>
  <c r="A4646" i="3" s="1"/>
  <c r="A4647" i="3" a="1"/>
  <c r="A4647" i="3" s="1"/>
  <c r="A4648" i="3" a="1"/>
  <c r="A4648" i="3" s="1"/>
  <c r="A4649" i="3" a="1"/>
  <c r="A4649" i="3" s="1"/>
  <c r="A4650" i="3" a="1"/>
  <c r="A4650" i="3" s="1"/>
  <c r="A4651" i="3" a="1"/>
  <c r="A4651" i="3" s="1"/>
  <c r="A4652" i="3" a="1"/>
  <c r="A4652" i="3" s="1"/>
  <c r="A4653" i="3" a="1"/>
  <c r="A4653" i="3" s="1"/>
  <c r="A4654" i="3" a="1"/>
  <c r="A4654" i="3" s="1"/>
  <c r="A4655" i="3" a="1"/>
  <c r="A4655" i="3" s="1"/>
  <c r="A4656" i="3" a="1"/>
  <c r="A4656" i="3" s="1"/>
  <c r="A4657" i="3" a="1"/>
  <c r="A4657" i="3" s="1"/>
  <c r="A4658" i="3" a="1"/>
  <c r="A4658" i="3" s="1"/>
  <c r="A4659" i="3" a="1"/>
  <c r="A4659" i="3" s="1"/>
  <c r="A4660" i="3" a="1"/>
  <c r="A4660" i="3" s="1"/>
  <c r="A4661" i="3" a="1"/>
  <c r="A4661" i="3" s="1"/>
  <c r="A4662" i="3" a="1"/>
  <c r="A4662" i="3" s="1"/>
  <c r="A4663" i="3" a="1"/>
  <c r="A4663" i="3" s="1"/>
  <c r="A4664" i="3" a="1"/>
  <c r="A4664" i="3" s="1"/>
  <c r="A4665" i="3" a="1"/>
  <c r="A4665" i="3" s="1"/>
  <c r="A4666" i="3" a="1"/>
  <c r="A4666" i="3" s="1"/>
  <c r="A4667" i="3" a="1"/>
  <c r="A4667" i="3" s="1"/>
  <c r="A4668" i="3" a="1"/>
  <c r="A4668" i="3" s="1"/>
  <c r="A4669" i="3" a="1"/>
  <c r="A4669" i="3" s="1"/>
  <c r="A4670" i="3" a="1"/>
  <c r="A4670" i="3" s="1"/>
  <c r="A4671" i="3" a="1"/>
  <c r="A4671" i="3" s="1"/>
  <c r="A4672" i="3" a="1"/>
  <c r="A4672" i="3" s="1"/>
  <c r="A4673" i="3" a="1"/>
  <c r="A4673" i="3" s="1"/>
  <c r="A4674" i="3" a="1"/>
  <c r="A4674" i="3" s="1"/>
  <c r="A4675" i="3" a="1"/>
  <c r="A4675" i="3" s="1"/>
  <c r="A4676" i="3" a="1"/>
  <c r="A4676" i="3" s="1"/>
  <c r="A4677" i="3" a="1"/>
  <c r="A4677" i="3" s="1"/>
  <c r="A4678" i="3" a="1"/>
  <c r="A4678" i="3" s="1"/>
  <c r="A4679" i="3" a="1"/>
  <c r="A4679" i="3" s="1"/>
  <c r="A4680" i="3" a="1"/>
  <c r="A4680" i="3" s="1"/>
  <c r="A4681" i="3" a="1"/>
  <c r="A4681" i="3" s="1"/>
  <c r="A4682" i="3" a="1"/>
  <c r="A4682" i="3" s="1"/>
  <c r="A4683" i="3" a="1"/>
  <c r="A4683" i="3" s="1"/>
  <c r="A4684" i="3" a="1"/>
  <c r="A4684" i="3" s="1"/>
  <c r="A4685" i="3" a="1"/>
  <c r="A4685" i="3" s="1"/>
  <c r="A4686" i="3" a="1"/>
  <c r="A4686" i="3" s="1"/>
  <c r="A4687" i="3" a="1"/>
  <c r="A4687" i="3" s="1"/>
  <c r="A4688" i="3" a="1"/>
  <c r="A4688" i="3" s="1"/>
  <c r="A4689" i="3" a="1"/>
  <c r="A4689" i="3" s="1"/>
  <c r="A4690" i="3" a="1"/>
  <c r="A4690" i="3" s="1"/>
  <c r="A4691" i="3" a="1"/>
  <c r="A4691" i="3" s="1"/>
  <c r="A4692" i="3" a="1"/>
  <c r="A4692" i="3" s="1"/>
  <c r="A4693" i="3" a="1"/>
  <c r="A4693" i="3" s="1"/>
  <c r="A4694" i="3" a="1"/>
  <c r="A4694" i="3" s="1"/>
  <c r="A4695" i="3" a="1"/>
  <c r="A4695" i="3" s="1"/>
  <c r="A4696" i="3" a="1"/>
  <c r="A4696" i="3" s="1"/>
  <c r="A4697" i="3" a="1"/>
  <c r="A4697" i="3" s="1"/>
  <c r="A4698" i="3" a="1"/>
  <c r="A4698" i="3" s="1"/>
  <c r="A4699" i="3" a="1"/>
  <c r="A4699" i="3" s="1"/>
  <c r="A4700" i="3" a="1"/>
  <c r="A4700" i="3" s="1"/>
  <c r="A4701" i="3" a="1"/>
  <c r="A4701" i="3" s="1"/>
  <c r="A4702" i="3" a="1"/>
  <c r="A4702" i="3" s="1"/>
  <c r="A4703" i="3" a="1"/>
  <c r="A4703" i="3" s="1"/>
  <c r="A4704" i="3" a="1"/>
  <c r="A4704" i="3" s="1"/>
  <c r="A4705" i="3" a="1"/>
  <c r="A4705" i="3" s="1"/>
  <c r="A4706" i="3" a="1"/>
  <c r="A4706" i="3" s="1"/>
  <c r="A4707" i="3" a="1"/>
  <c r="A4707" i="3" s="1"/>
  <c r="A4708" i="3" a="1"/>
  <c r="A4708" i="3" s="1"/>
  <c r="A4709" i="3" a="1"/>
  <c r="A4709" i="3" s="1"/>
  <c r="A4710" i="3" a="1"/>
  <c r="A4710" i="3" s="1"/>
  <c r="A4711" i="3" a="1"/>
  <c r="A4711" i="3" s="1"/>
  <c r="A4712" i="3" a="1"/>
  <c r="A4712" i="3" s="1"/>
  <c r="A4713" i="3" a="1"/>
  <c r="A4713" i="3" s="1"/>
  <c r="A4714" i="3" a="1"/>
  <c r="A4714" i="3" s="1"/>
  <c r="A4715" i="3" a="1"/>
  <c r="A4715" i="3" s="1"/>
  <c r="A4716" i="3" a="1"/>
  <c r="A4716" i="3" s="1"/>
  <c r="A4717" i="3" a="1"/>
  <c r="A4717" i="3" s="1"/>
  <c r="A4718" i="3" a="1"/>
  <c r="A4718" i="3" s="1"/>
  <c r="A4719" i="3" a="1"/>
  <c r="A4719" i="3" s="1"/>
  <c r="A4720" i="3" a="1"/>
  <c r="A4720" i="3" s="1"/>
  <c r="A4721" i="3" a="1"/>
  <c r="A4721" i="3" s="1"/>
  <c r="A4722" i="3" a="1"/>
  <c r="A4722" i="3" s="1"/>
  <c r="A4723" i="3" a="1"/>
  <c r="A4723" i="3" s="1"/>
  <c r="A4724" i="3" a="1"/>
  <c r="A4724" i="3" s="1"/>
  <c r="A4725" i="3" a="1"/>
  <c r="A4725" i="3" s="1"/>
  <c r="A4726" i="3" a="1"/>
  <c r="A4726" i="3" s="1"/>
  <c r="A4727" i="3" a="1"/>
  <c r="A4727" i="3" s="1"/>
  <c r="A4728" i="3" a="1"/>
  <c r="A4728" i="3" s="1"/>
  <c r="A4729" i="3" a="1"/>
  <c r="A4729" i="3" s="1"/>
  <c r="A4730" i="3" a="1"/>
  <c r="A4730" i="3" s="1"/>
  <c r="A4731" i="3" a="1"/>
  <c r="A4731" i="3" s="1"/>
  <c r="A4732" i="3" a="1"/>
  <c r="A4732" i="3" s="1"/>
  <c r="A4733" i="3" a="1"/>
  <c r="A4733" i="3" s="1"/>
  <c r="A4734" i="3" a="1"/>
  <c r="A4734" i="3" s="1"/>
  <c r="A4735" i="3" a="1"/>
  <c r="A4735" i="3" s="1"/>
  <c r="A4736" i="3" a="1"/>
  <c r="A4736" i="3" s="1"/>
  <c r="A4737" i="3" a="1"/>
  <c r="A4737" i="3" s="1"/>
  <c r="A4738" i="3" a="1"/>
  <c r="A4738" i="3" s="1"/>
  <c r="A4739" i="3" a="1"/>
  <c r="A4739" i="3" s="1"/>
  <c r="A4740" i="3" a="1"/>
  <c r="A4740" i="3" s="1"/>
  <c r="A4741" i="3" a="1"/>
  <c r="A4741" i="3" s="1"/>
  <c r="A4742" i="3" a="1"/>
  <c r="A4742" i="3" s="1"/>
  <c r="A4743" i="3" a="1"/>
  <c r="A4743" i="3" s="1"/>
  <c r="A4744" i="3" a="1"/>
  <c r="A4744" i="3" s="1"/>
  <c r="A4745" i="3" a="1"/>
  <c r="A4745" i="3" s="1"/>
  <c r="A4746" i="3" a="1"/>
  <c r="A4746" i="3" s="1"/>
  <c r="A4747" i="3" a="1"/>
  <c r="A4747" i="3" s="1"/>
  <c r="A4748" i="3" a="1"/>
  <c r="A4748" i="3" s="1"/>
  <c r="A4749" i="3" a="1"/>
  <c r="A4749" i="3" s="1"/>
  <c r="A4750" i="3" a="1"/>
  <c r="A4750" i="3" s="1"/>
  <c r="A4751" i="3" a="1"/>
  <c r="A4751" i="3" s="1"/>
  <c r="A4752" i="3" a="1"/>
  <c r="A4752" i="3" s="1"/>
  <c r="A4753" i="3" a="1"/>
  <c r="A4753" i="3" s="1"/>
  <c r="A4754" i="3" a="1"/>
  <c r="A4754" i="3" s="1"/>
  <c r="A4755" i="3" a="1"/>
  <c r="A4755" i="3" s="1"/>
  <c r="A4756" i="3" a="1"/>
  <c r="A4756" i="3" s="1"/>
  <c r="A4757" i="3" a="1"/>
  <c r="A4757" i="3" s="1"/>
  <c r="A4758" i="3" a="1"/>
  <c r="A4758" i="3" s="1"/>
  <c r="A4759" i="3" a="1"/>
  <c r="A4759" i="3" s="1"/>
  <c r="A4760" i="3" a="1"/>
  <c r="A4760" i="3" s="1"/>
  <c r="A4761" i="3" a="1"/>
  <c r="A4761" i="3" s="1"/>
  <c r="A4762" i="3" a="1"/>
  <c r="A4762" i="3" s="1"/>
  <c r="A4763" i="3" a="1"/>
  <c r="A4763" i="3" s="1"/>
  <c r="A4764" i="3" a="1"/>
  <c r="A4764" i="3" s="1"/>
  <c r="A4765" i="3" a="1"/>
  <c r="A4765" i="3" s="1"/>
  <c r="A4766" i="3" a="1"/>
  <c r="A4766" i="3" s="1"/>
  <c r="A4767" i="3" a="1"/>
  <c r="A4767" i="3" s="1"/>
  <c r="A4768" i="3" a="1"/>
  <c r="A4768" i="3" s="1"/>
  <c r="A4769" i="3" a="1"/>
  <c r="A4769" i="3" s="1"/>
  <c r="A4770" i="3" a="1"/>
  <c r="A4770" i="3" s="1"/>
  <c r="A4771" i="3" a="1"/>
  <c r="A4771" i="3" s="1"/>
  <c r="A4772" i="3" a="1"/>
  <c r="A4772" i="3" s="1"/>
  <c r="A4773" i="3" a="1"/>
  <c r="A4773" i="3" s="1"/>
  <c r="A4774" i="3" a="1"/>
  <c r="A4774" i="3" s="1"/>
  <c r="A4775" i="3" a="1"/>
  <c r="A4775" i="3" s="1"/>
  <c r="A4776" i="3" a="1"/>
  <c r="A4776" i="3" s="1"/>
  <c r="A4777" i="3" a="1"/>
  <c r="A4777" i="3" s="1"/>
  <c r="A4778" i="3" a="1"/>
  <c r="A4778" i="3" s="1"/>
  <c r="A4779" i="3" a="1"/>
  <c r="A4779" i="3" s="1"/>
  <c r="A4780" i="3" a="1"/>
  <c r="A4780" i="3" s="1"/>
  <c r="A4781" i="3" a="1"/>
  <c r="A4781" i="3" s="1"/>
  <c r="A4782" i="3" a="1"/>
  <c r="A4782" i="3" s="1"/>
  <c r="A4783" i="3" a="1"/>
  <c r="A4783" i="3" s="1"/>
  <c r="A4784" i="3" a="1"/>
  <c r="A4784" i="3" s="1"/>
  <c r="A4785" i="3" a="1"/>
  <c r="A4785" i="3" s="1"/>
  <c r="A4786" i="3" a="1"/>
  <c r="A4786" i="3" s="1"/>
  <c r="A4787" i="3" a="1"/>
  <c r="A4787" i="3" s="1"/>
  <c r="A4788" i="3" a="1"/>
  <c r="A4788" i="3" s="1"/>
  <c r="A4789" i="3" a="1"/>
  <c r="A4789" i="3" s="1"/>
  <c r="A4790" i="3" a="1"/>
  <c r="A4790" i="3" s="1"/>
  <c r="A4791" i="3" a="1"/>
  <c r="A4791" i="3" s="1"/>
  <c r="A4792" i="3" a="1"/>
  <c r="A4792" i="3" s="1"/>
  <c r="A4793" i="3" a="1"/>
  <c r="A4793" i="3" s="1"/>
  <c r="A4794" i="3" a="1"/>
  <c r="A4794" i="3" s="1"/>
  <c r="A4795" i="3" a="1"/>
  <c r="A4795" i="3" s="1"/>
  <c r="A4796" i="3" a="1"/>
  <c r="A4796" i="3" s="1"/>
  <c r="A4797" i="3" a="1"/>
  <c r="A4797" i="3" s="1"/>
  <c r="A4798" i="3" a="1"/>
  <c r="A4798" i="3" s="1"/>
  <c r="A4799" i="3" a="1"/>
  <c r="A4799" i="3" s="1"/>
  <c r="A4800" i="3" a="1"/>
  <c r="A4800" i="3" s="1"/>
  <c r="A4801" i="3" a="1"/>
  <c r="A4801" i="3" s="1"/>
  <c r="A4802" i="3" a="1"/>
  <c r="A4802" i="3" s="1"/>
  <c r="A4803" i="3" a="1"/>
  <c r="A4803" i="3" s="1"/>
  <c r="A4804" i="3" a="1"/>
  <c r="A4804" i="3" s="1"/>
  <c r="A4805" i="3" a="1"/>
  <c r="A4805" i="3" s="1"/>
  <c r="A4806" i="3" a="1"/>
  <c r="A4806" i="3" s="1"/>
  <c r="A4807" i="3" a="1"/>
  <c r="A4807" i="3" s="1"/>
  <c r="A4808" i="3" a="1"/>
  <c r="A4808" i="3" s="1"/>
  <c r="A4809" i="3" a="1"/>
  <c r="A4809" i="3" s="1"/>
  <c r="A4810" i="3" a="1"/>
  <c r="A4810" i="3" s="1"/>
  <c r="A4811" i="3" a="1"/>
  <c r="A4811" i="3" s="1"/>
  <c r="A4812" i="3" a="1"/>
  <c r="A4812" i="3" s="1"/>
  <c r="A4813" i="3" a="1"/>
  <c r="A4813" i="3" s="1"/>
  <c r="A4814" i="3" a="1"/>
  <c r="A4814" i="3" s="1"/>
  <c r="A4815" i="3" a="1"/>
  <c r="A4815" i="3" s="1"/>
  <c r="A4816" i="3" a="1"/>
  <c r="A4816" i="3" s="1"/>
  <c r="A4817" i="3" a="1"/>
  <c r="A4817" i="3" s="1"/>
  <c r="A4818" i="3" a="1"/>
  <c r="A4818" i="3" s="1"/>
  <c r="A4819" i="3" a="1"/>
  <c r="A4819" i="3" s="1"/>
  <c r="A4820" i="3" a="1"/>
  <c r="A4820" i="3" s="1"/>
  <c r="A4821" i="3" a="1"/>
  <c r="A4821" i="3" s="1"/>
  <c r="A4822" i="3" a="1"/>
  <c r="A4822" i="3" s="1"/>
  <c r="A4823" i="3" a="1"/>
  <c r="A4823" i="3" s="1"/>
  <c r="A4824" i="3" a="1"/>
  <c r="A4824" i="3" s="1"/>
  <c r="A4825" i="3" a="1"/>
  <c r="A4825" i="3" s="1"/>
  <c r="A4826" i="3" a="1"/>
  <c r="A4826" i="3" s="1"/>
  <c r="A4827" i="3" a="1"/>
  <c r="A4827" i="3" s="1"/>
  <c r="A4828" i="3" a="1"/>
  <c r="A4828" i="3" s="1"/>
  <c r="A4829" i="3" a="1"/>
  <c r="A4829" i="3" s="1"/>
  <c r="A4830" i="3" a="1"/>
  <c r="A4830" i="3" s="1"/>
  <c r="A4831" i="3" a="1"/>
  <c r="A4831" i="3" s="1"/>
  <c r="A4832" i="3" a="1"/>
  <c r="A4832" i="3" s="1"/>
  <c r="A4833" i="3" a="1"/>
  <c r="A4833" i="3" s="1"/>
  <c r="A4834" i="3" a="1"/>
  <c r="A4834" i="3" s="1"/>
  <c r="A4835" i="3" a="1"/>
  <c r="A4835" i="3" s="1"/>
  <c r="A4836" i="3" a="1"/>
  <c r="A4836" i="3" s="1"/>
  <c r="A4837" i="3" a="1"/>
  <c r="A4837" i="3" s="1"/>
  <c r="A4838" i="3" a="1"/>
  <c r="A4838" i="3" s="1"/>
  <c r="A4839" i="3" a="1"/>
  <c r="A4839" i="3" s="1"/>
  <c r="A4840" i="3" a="1"/>
  <c r="A4840" i="3" s="1"/>
  <c r="A4841" i="3" a="1"/>
  <c r="A4841" i="3" s="1"/>
  <c r="A4842" i="3" a="1"/>
  <c r="A4842" i="3" s="1"/>
  <c r="A4843" i="3" a="1"/>
  <c r="A4843" i="3" s="1"/>
  <c r="A4844" i="3" a="1"/>
  <c r="A4844" i="3" s="1"/>
  <c r="A4845" i="3" a="1"/>
  <c r="A4845" i="3" s="1"/>
  <c r="A4846" i="3" a="1"/>
  <c r="A4846" i="3" s="1"/>
  <c r="A4847" i="3" a="1"/>
  <c r="A4847" i="3" s="1"/>
  <c r="A4848" i="3" a="1"/>
  <c r="A4848" i="3" s="1"/>
  <c r="A4849" i="3" a="1"/>
  <c r="A4849" i="3" s="1"/>
  <c r="A4850" i="3" a="1"/>
  <c r="A4850" i="3" s="1"/>
  <c r="A4851" i="3" a="1"/>
  <c r="A4851" i="3" s="1"/>
  <c r="A4852" i="3" a="1"/>
  <c r="A4852" i="3" s="1"/>
  <c r="A4853" i="3" a="1"/>
  <c r="A4853" i="3" s="1"/>
  <c r="A4854" i="3" a="1"/>
  <c r="A4854" i="3" s="1"/>
  <c r="A4855" i="3" a="1"/>
  <c r="A4855" i="3" s="1"/>
  <c r="A4856" i="3" a="1"/>
  <c r="A4856" i="3" s="1"/>
  <c r="A4857" i="3" a="1"/>
  <c r="A4857" i="3" s="1"/>
  <c r="A4858" i="3" a="1"/>
  <c r="A4858" i="3" s="1"/>
  <c r="A4859" i="3" a="1"/>
  <c r="A4859" i="3" s="1"/>
  <c r="A4860" i="3" a="1"/>
  <c r="A4860" i="3" s="1"/>
  <c r="A4861" i="3" a="1"/>
  <c r="A4861" i="3" s="1"/>
  <c r="A4862" i="3" a="1"/>
  <c r="A4862" i="3" s="1"/>
  <c r="A4863" i="3" a="1"/>
  <c r="A4863" i="3" s="1"/>
  <c r="A4864" i="3" a="1"/>
  <c r="A4864" i="3" s="1"/>
  <c r="A4865" i="3" a="1"/>
  <c r="A4865" i="3" s="1"/>
  <c r="A4866" i="3" a="1"/>
  <c r="A4866" i="3" s="1"/>
  <c r="A4867" i="3" a="1"/>
  <c r="A4867" i="3" s="1"/>
  <c r="A4868" i="3" a="1"/>
  <c r="A4868" i="3" s="1"/>
  <c r="A4869" i="3" a="1"/>
  <c r="A4869" i="3" s="1"/>
  <c r="A4870" i="3" a="1"/>
  <c r="A4870" i="3" s="1"/>
  <c r="A4871" i="3" a="1"/>
  <c r="A4871" i="3" s="1"/>
  <c r="A4872" i="3" a="1"/>
  <c r="A4872" i="3" s="1"/>
  <c r="A4873" i="3" a="1"/>
  <c r="A4873" i="3" s="1"/>
  <c r="A4874" i="3" a="1"/>
  <c r="A4874" i="3" s="1"/>
  <c r="A4875" i="3" a="1"/>
  <c r="A4875" i="3" s="1"/>
  <c r="A4876" i="3" a="1"/>
  <c r="A4876" i="3" s="1"/>
  <c r="A4877" i="3" a="1"/>
  <c r="A4877" i="3" s="1"/>
  <c r="A4878" i="3" a="1"/>
  <c r="A4878" i="3" s="1"/>
  <c r="A4879" i="3" a="1"/>
  <c r="A4879" i="3" s="1"/>
  <c r="A4880" i="3" a="1"/>
  <c r="A4880" i="3" s="1"/>
  <c r="A4881" i="3" a="1"/>
  <c r="A4881" i="3" s="1"/>
  <c r="A4882" i="3" a="1"/>
  <c r="A4882" i="3" s="1"/>
  <c r="A4883" i="3" a="1"/>
  <c r="A4883" i="3" s="1"/>
  <c r="A4884" i="3" a="1"/>
  <c r="A4884" i="3" s="1"/>
  <c r="A4885" i="3" a="1"/>
  <c r="A4885" i="3" s="1"/>
  <c r="A4886" i="3" a="1"/>
  <c r="A4886" i="3" s="1"/>
  <c r="A4887" i="3" a="1"/>
  <c r="A4887" i="3" s="1"/>
  <c r="A4888" i="3" a="1"/>
  <c r="A4888" i="3" s="1"/>
  <c r="A4889" i="3" a="1"/>
  <c r="A4889" i="3" s="1"/>
  <c r="A4890" i="3" a="1"/>
  <c r="A4890" i="3" s="1"/>
  <c r="A4891" i="3" a="1"/>
  <c r="A4891" i="3" s="1"/>
  <c r="A4892" i="3" a="1"/>
  <c r="A4892" i="3" s="1"/>
  <c r="A4893" i="3" a="1"/>
  <c r="A4893" i="3" s="1"/>
  <c r="A4894" i="3" a="1"/>
  <c r="A4894" i="3" s="1"/>
  <c r="A4895" i="3" a="1"/>
  <c r="A4895" i="3" s="1"/>
  <c r="A4896" i="3" a="1"/>
  <c r="A4896" i="3" s="1"/>
  <c r="A4897" i="3" a="1"/>
  <c r="A4897" i="3" s="1"/>
  <c r="A4898" i="3" a="1"/>
  <c r="A4898" i="3" s="1"/>
  <c r="A4899" i="3" a="1"/>
  <c r="A4899" i="3" s="1"/>
  <c r="A4900" i="3" a="1"/>
  <c r="A4900" i="3" s="1"/>
  <c r="A4901" i="3" a="1"/>
  <c r="A4901" i="3" s="1"/>
  <c r="A4902" i="3" a="1"/>
  <c r="A4902" i="3" s="1"/>
  <c r="A4903" i="3" a="1"/>
  <c r="A4903" i="3" s="1"/>
  <c r="A4904" i="3" a="1"/>
  <c r="A4904" i="3" s="1"/>
  <c r="A4905" i="3" a="1"/>
  <c r="A4905" i="3" s="1"/>
  <c r="A4906" i="3" a="1"/>
  <c r="A4906" i="3" s="1"/>
  <c r="A4907" i="3" a="1"/>
  <c r="A4907" i="3" s="1"/>
  <c r="A4908" i="3" a="1"/>
  <c r="A4908" i="3" s="1"/>
  <c r="A4909" i="3" a="1"/>
  <c r="A4909" i="3" s="1"/>
  <c r="A4910" i="3" a="1"/>
  <c r="A4910" i="3" s="1"/>
  <c r="A4911" i="3" a="1"/>
  <c r="A4911" i="3" s="1"/>
  <c r="A4912" i="3" a="1"/>
  <c r="A4912" i="3" s="1"/>
  <c r="A4913" i="3" a="1"/>
  <c r="A4913" i="3" s="1"/>
  <c r="A4914" i="3" a="1"/>
  <c r="A4914" i="3" s="1"/>
  <c r="A4915" i="3" a="1"/>
  <c r="A4915" i="3" s="1"/>
  <c r="A4916" i="3" a="1"/>
  <c r="A4916" i="3" s="1"/>
  <c r="A4917" i="3" a="1"/>
  <c r="A4917" i="3" s="1"/>
  <c r="A4918" i="3" a="1"/>
  <c r="A4918" i="3" s="1"/>
  <c r="A4919" i="3" a="1"/>
  <c r="A4919" i="3" s="1"/>
  <c r="A4920" i="3" a="1"/>
  <c r="A4920" i="3" s="1"/>
  <c r="A4921" i="3" a="1"/>
  <c r="A4921" i="3" s="1"/>
  <c r="A4922" i="3" a="1"/>
  <c r="A4922" i="3" s="1"/>
  <c r="A4923" i="3" a="1"/>
  <c r="A4923" i="3" s="1"/>
  <c r="A4924" i="3" a="1"/>
  <c r="A4924" i="3" s="1"/>
  <c r="A4925" i="3" a="1"/>
  <c r="A4925" i="3" s="1"/>
  <c r="A4926" i="3" a="1"/>
  <c r="A4926" i="3" s="1"/>
  <c r="A4927" i="3" a="1"/>
  <c r="A4927" i="3" s="1"/>
  <c r="A4928" i="3" a="1"/>
  <c r="A4928" i="3" s="1"/>
  <c r="A4929" i="3" a="1"/>
  <c r="A4929" i="3" s="1"/>
  <c r="A4930" i="3" a="1"/>
  <c r="A4930" i="3" s="1"/>
  <c r="A4931" i="3" a="1"/>
  <c r="A4931" i="3" s="1"/>
  <c r="A4932" i="3" a="1"/>
  <c r="A4932" i="3" s="1"/>
  <c r="A4933" i="3" a="1"/>
  <c r="A4933" i="3" s="1"/>
  <c r="A4934" i="3" a="1"/>
  <c r="A4934" i="3" s="1"/>
  <c r="A4935" i="3" a="1"/>
  <c r="A4935" i="3" s="1"/>
  <c r="A4936" i="3" a="1"/>
  <c r="A4936" i="3" s="1"/>
  <c r="A4937" i="3" a="1"/>
  <c r="A4937" i="3" s="1"/>
  <c r="A4938" i="3" a="1"/>
  <c r="A4938" i="3" s="1"/>
  <c r="A4939" i="3" a="1"/>
  <c r="A4939" i="3" s="1"/>
  <c r="A4940" i="3" a="1"/>
  <c r="A4940" i="3" s="1"/>
  <c r="A4941" i="3" a="1"/>
  <c r="A4941" i="3" s="1"/>
  <c r="A4942" i="3" a="1"/>
  <c r="A4942" i="3" s="1"/>
  <c r="A4943" i="3" a="1"/>
  <c r="A4943" i="3" s="1"/>
  <c r="A4944" i="3" a="1"/>
  <c r="A4944" i="3" s="1"/>
  <c r="A4945" i="3" a="1"/>
  <c r="A4945" i="3" s="1"/>
  <c r="A4946" i="3" a="1"/>
  <c r="A4946" i="3" s="1"/>
  <c r="A4947" i="3" a="1"/>
  <c r="A4947" i="3" s="1"/>
  <c r="A4948" i="3" a="1"/>
  <c r="A4948" i="3" s="1"/>
  <c r="A4949" i="3" a="1"/>
  <c r="A4949" i="3" s="1"/>
  <c r="A4950" i="3" a="1"/>
  <c r="A4950" i="3" s="1"/>
  <c r="A4951" i="3" a="1"/>
  <c r="A4951" i="3" s="1"/>
  <c r="A4952" i="3" a="1"/>
  <c r="A4952" i="3" s="1"/>
  <c r="A4953" i="3" a="1"/>
  <c r="A4953" i="3" s="1"/>
  <c r="A4954" i="3" a="1"/>
  <c r="A4954" i="3" s="1"/>
  <c r="A4955" i="3" a="1"/>
  <c r="A4955" i="3" s="1"/>
  <c r="A4956" i="3" a="1"/>
  <c r="A4956" i="3" s="1"/>
  <c r="A4957" i="3" a="1"/>
  <c r="A4957" i="3" s="1"/>
  <c r="A4958" i="3" a="1"/>
  <c r="A4958" i="3" s="1"/>
  <c r="A4959" i="3" a="1"/>
  <c r="A4959" i="3" s="1"/>
  <c r="A4960" i="3" a="1"/>
  <c r="A4960" i="3" s="1"/>
  <c r="A4961" i="3" a="1"/>
  <c r="A4961" i="3" s="1"/>
  <c r="A4962" i="3" a="1"/>
  <c r="A4962" i="3" s="1"/>
  <c r="A4963" i="3" a="1"/>
  <c r="A4963" i="3" s="1"/>
  <c r="A4964" i="3" a="1"/>
  <c r="A4964" i="3" s="1"/>
  <c r="A4965" i="3" a="1"/>
  <c r="A4965" i="3" s="1"/>
  <c r="A4966" i="3" a="1"/>
  <c r="A4966" i="3" s="1"/>
  <c r="A4967" i="3" a="1"/>
  <c r="A4967" i="3" s="1"/>
  <c r="A4968" i="3" a="1"/>
  <c r="A4968" i="3" s="1"/>
  <c r="A4969" i="3" a="1"/>
  <c r="A4969" i="3" s="1"/>
  <c r="A4970" i="3" a="1"/>
  <c r="A4970" i="3" s="1"/>
  <c r="A4971" i="3" a="1"/>
  <c r="A4971" i="3" s="1"/>
  <c r="A4972" i="3" a="1"/>
  <c r="A4972" i="3" s="1"/>
  <c r="A4973" i="3" a="1"/>
  <c r="A4973" i="3" s="1"/>
  <c r="A4974" i="3" a="1"/>
  <c r="A4974" i="3" s="1"/>
  <c r="A4975" i="3" a="1"/>
  <c r="A4975" i="3" s="1"/>
  <c r="A4976" i="3" a="1"/>
  <c r="A4976" i="3" s="1"/>
  <c r="A4977" i="3" a="1"/>
  <c r="A4977" i="3" s="1"/>
  <c r="A4978" i="3" a="1"/>
  <c r="A4978" i="3" s="1"/>
  <c r="A4979" i="3" a="1"/>
  <c r="A4979" i="3" s="1"/>
  <c r="A4980" i="3" a="1"/>
  <c r="A4980" i="3" s="1"/>
  <c r="A4981" i="3" a="1"/>
  <c r="A4981" i="3" s="1"/>
  <c r="A4982" i="3" a="1"/>
  <c r="A4982" i="3" s="1"/>
  <c r="A4983" i="3" a="1"/>
  <c r="A4983" i="3" s="1"/>
  <c r="A4984" i="3" a="1"/>
  <c r="A4984" i="3" s="1"/>
  <c r="A4985" i="3" a="1"/>
  <c r="A4985" i="3" s="1"/>
  <c r="A4986" i="3" a="1"/>
  <c r="A4986" i="3" s="1"/>
  <c r="A4987" i="3" a="1"/>
  <c r="A4987" i="3" s="1"/>
  <c r="A4988" i="3" a="1"/>
  <c r="A4988" i="3" s="1"/>
  <c r="A4989" i="3" a="1"/>
  <c r="A4989" i="3" s="1"/>
  <c r="A4990" i="3" a="1"/>
  <c r="A4990" i="3" s="1"/>
  <c r="A4991" i="3" a="1"/>
  <c r="A4991" i="3" s="1"/>
  <c r="A4992" i="3" a="1"/>
  <c r="A4992" i="3" s="1"/>
  <c r="A4993" i="3" a="1"/>
  <c r="A4993" i="3" s="1"/>
  <c r="A4994" i="3" a="1"/>
  <c r="A4994" i="3" s="1"/>
  <c r="A4995" i="3" a="1"/>
  <c r="A4995" i="3" s="1"/>
  <c r="A4996" i="3" a="1"/>
  <c r="A4996" i="3" s="1"/>
  <c r="A4997" i="3" a="1"/>
  <c r="A4997" i="3" s="1"/>
  <c r="A4998" i="3" a="1"/>
  <c r="A4998" i="3" s="1"/>
  <c r="A4999" i="3" a="1"/>
  <c r="A4999" i="3" s="1"/>
  <c r="A5000" i="3" a="1"/>
  <c r="A5000" i="3" s="1"/>
  <c r="A5001" i="3" a="1"/>
  <c r="A5001" i="3" s="1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884" i="3"/>
  <c r="I3885" i="3"/>
  <c r="I3886" i="3"/>
  <c r="I3887" i="3"/>
  <c r="I3888" i="3"/>
  <c r="I3889" i="3"/>
  <c r="I3890" i="3"/>
  <c r="I3891" i="3"/>
  <c r="I3892" i="3"/>
  <c r="I3893" i="3"/>
  <c r="I3894" i="3"/>
  <c r="I3895" i="3"/>
  <c r="I3896" i="3"/>
  <c r="I3897" i="3"/>
  <c r="I3898" i="3"/>
  <c r="I3899" i="3"/>
  <c r="I3900" i="3"/>
  <c r="I3901" i="3"/>
  <c r="I3902" i="3"/>
  <c r="I3903" i="3"/>
  <c r="I3904" i="3"/>
  <c r="I3905" i="3"/>
  <c r="I3906" i="3"/>
  <c r="I3907" i="3"/>
  <c r="I3908" i="3"/>
  <c r="I3909" i="3"/>
  <c r="I3910" i="3"/>
  <c r="I3911" i="3"/>
  <c r="I3912" i="3"/>
  <c r="I3913" i="3"/>
  <c r="I3914" i="3"/>
  <c r="I3915" i="3"/>
  <c r="I3916" i="3"/>
  <c r="I3917" i="3"/>
  <c r="I3918" i="3"/>
  <c r="I3919" i="3"/>
  <c r="I3920" i="3"/>
  <c r="I3921" i="3"/>
  <c r="I3922" i="3"/>
  <c r="I3923" i="3"/>
  <c r="I3924" i="3"/>
  <c r="I3925" i="3"/>
  <c r="I3926" i="3"/>
  <c r="I3927" i="3"/>
  <c r="I3928" i="3"/>
  <c r="I3929" i="3"/>
  <c r="I3930" i="3"/>
  <c r="I3931" i="3"/>
  <c r="I3932" i="3"/>
  <c r="I3933" i="3"/>
  <c r="I3934" i="3"/>
  <c r="I3935" i="3"/>
  <c r="I3936" i="3"/>
  <c r="I3937" i="3"/>
  <c r="I3938" i="3"/>
  <c r="I3939" i="3"/>
  <c r="I3940" i="3"/>
  <c r="I3941" i="3"/>
  <c r="I3942" i="3"/>
  <c r="I3943" i="3"/>
  <c r="I3944" i="3"/>
  <c r="I3945" i="3"/>
  <c r="I3946" i="3"/>
  <c r="I3947" i="3"/>
  <c r="I3948" i="3"/>
  <c r="I3949" i="3"/>
  <c r="I3950" i="3"/>
  <c r="I3951" i="3"/>
  <c r="I3952" i="3"/>
  <c r="I3953" i="3"/>
  <c r="I3954" i="3"/>
  <c r="I3955" i="3"/>
  <c r="I3956" i="3"/>
  <c r="I3957" i="3"/>
  <c r="I3958" i="3"/>
  <c r="I3959" i="3"/>
  <c r="I3960" i="3"/>
  <c r="I3961" i="3"/>
  <c r="I3962" i="3"/>
  <c r="I3963" i="3"/>
  <c r="I3964" i="3"/>
  <c r="I3965" i="3"/>
  <c r="I3966" i="3"/>
  <c r="I3967" i="3"/>
  <c r="I3968" i="3"/>
  <c r="I3969" i="3"/>
  <c r="I3970" i="3"/>
  <c r="I3971" i="3"/>
  <c r="I3972" i="3"/>
  <c r="I3973" i="3"/>
  <c r="I3974" i="3"/>
  <c r="I3975" i="3"/>
  <c r="I3976" i="3"/>
  <c r="I3977" i="3"/>
  <c r="I3978" i="3"/>
  <c r="I3979" i="3"/>
  <c r="I3980" i="3"/>
  <c r="I3981" i="3"/>
  <c r="I3982" i="3"/>
  <c r="I3983" i="3"/>
  <c r="I3984" i="3"/>
  <c r="I3985" i="3"/>
  <c r="I3986" i="3"/>
  <c r="I3987" i="3"/>
  <c r="I3988" i="3"/>
  <c r="I3989" i="3"/>
  <c r="I3990" i="3"/>
  <c r="I3991" i="3"/>
  <c r="I3992" i="3"/>
  <c r="I3993" i="3"/>
  <c r="I3994" i="3"/>
  <c r="I3995" i="3"/>
  <c r="I3996" i="3"/>
  <c r="I3997" i="3"/>
  <c r="I3998" i="3"/>
  <c r="I3999" i="3"/>
  <c r="I4000" i="3"/>
  <c r="I4001" i="3"/>
  <c r="I4002" i="3"/>
  <c r="I4003" i="3"/>
  <c r="I4004" i="3"/>
  <c r="I4005" i="3"/>
  <c r="I4006" i="3"/>
  <c r="I4007" i="3"/>
  <c r="I4008" i="3"/>
  <c r="I4009" i="3"/>
  <c r="I4010" i="3"/>
  <c r="I4011" i="3"/>
  <c r="I4012" i="3"/>
  <c r="I4013" i="3"/>
  <c r="I4014" i="3"/>
  <c r="I4015" i="3"/>
  <c r="I4016" i="3"/>
  <c r="I4017" i="3"/>
  <c r="I4018" i="3"/>
  <c r="I4019" i="3"/>
  <c r="I4020" i="3"/>
  <c r="I4021" i="3"/>
  <c r="I4022" i="3"/>
  <c r="I4023" i="3"/>
  <c r="I4024" i="3"/>
  <c r="I4025" i="3"/>
  <c r="I4026" i="3"/>
  <c r="I4027" i="3"/>
  <c r="I4028" i="3"/>
  <c r="I4029" i="3"/>
  <c r="I4030" i="3"/>
  <c r="I4031" i="3"/>
  <c r="I4032" i="3"/>
  <c r="I4033" i="3"/>
  <c r="I4034" i="3"/>
  <c r="I4035" i="3"/>
  <c r="I4036" i="3"/>
  <c r="I4037" i="3"/>
  <c r="I4038" i="3"/>
  <c r="I4039" i="3"/>
  <c r="I4040" i="3"/>
  <c r="I4041" i="3"/>
  <c r="I4042" i="3"/>
  <c r="I4043" i="3"/>
  <c r="I4044" i="3"/>
  <c r="I4045" i="3"/>
  <c r="I4046" i="3"/>
  <c r="I4047" i="3"/>
  <c r="I4048" i="3"/>
  <c r="I4049" i="3"/>
  <c r="I4050" i="3"/>
  <c r="I4051" i="3"/>
  <c r="I4052" i="3"/>
  <c r="I4053" i="3"/>
  <c r="I4054" i="3"/>
  <c r="I4055" i="3"/>
  <c r="I4056" i="3"/>
  <c r="I4057" i="3"/>
  <c r="I4058" i="3"/>
  <c r="I4059" i="3"/>
  <c r="I4060" i="3"/>
  <c r="I4061" i="3"/>
  <c r="I4062" i="3"/>
  <c r="I4063" i="3"/>
  <c r="I4064" i="3"/>
  <c r="I4065" i="3"/>
  <c r="I4066" i="3"/>
  <c r="I4067" i="3"/>
  <c r="I4068" i="3"/>
  <c r="I4069" i="3"/>
  <c r="I4070" i="3"/>
  <c r="I4071" i="3"/>
  <c r="I4072" i="3"/>
  <c r="I4073" i="3"/>
  <c r="I4074" i="3"/>
  <c r="I4075" i="3"/>
  <c r="I4076" i="3"/>
  <c r="I4077" i="3"/>
  <c r="I4078" i="3"/>
  <c r="I4079" i="3"/>
  <c r="I4080" i="3"/>
  <c r="I4081" i="3"/>
  <c r="I4082" i="3"/>
  <c r="I4083" i="3"/>
  <c r="I4084" i="3"/>
  <c r="I4085" i="3"/>
  <c r="I4086" i="3"/>
  <c r="I4087" i="3"/>
  <c r="I4088" i="3"/>
  <c r="I4089" i="3"/>
  <c r="I4090" i="3"/>
  <c r="I4091" i="3"/>
  <c r="I4092" i="3"/>
  <c r="I4093" i="3"/>
  <c r="I4094" i="3"/>
  <c r="I4095" i="3"/>
  <c r="I4096" i="3"/>
  <c r="I4097" i="3"/>
  <c r="I4098" i="3"/>
  <c r="I4099" i="3"/>
  <c r="I4100" i="3"/>
  <c r="I4101" i="3"/>
  <c r="I4102" i="3"/>
  <c r="I4103" i="3"/>
  <c r="I4104" i="3"/>
  <c r="I4105" i="3"/>
  <c r="I4106" i="3"/>
  <c r="I4107" i="3"/>
  <c r="I4108" i="3"/>
  <c r="I4109" i="3"/>
  <c r="I4110" i="3"/>
  <c r="I4111" i="3"/>
  <c r="I4112" i="3"/>
  <c r="I4113" i="3"/>
  <c r="I4114" i="3"/>
  <c r="I4115" i="3"/>
  <c r="I4116" i="3"/>
  <c r="I4117" i="3"/>
  <c r="I4118" i="3"/>
  <c r="I4119" i="3"/>
  <c r="I4120" i="3"/>
  <c r="I4121" i="3"/>
  <c r="I4122" i="3"/>
  <c r="I4123" i="3"/>
  <c r="I4124" i="3"/>
  <c r="I4125" i="3"/>
  <c r="I4126" i="3"/>
  <c r="I4127" i="3"/>
  <c r="I4128" i="3"/>
  <c r="I4129" i="3"/>
  <c r="I4130" i="3"/>
  <c r="I4131" i="3"/>
  <c r="I4132" i="3"/>
  <c r="I4133" i="3"/>
  <c r="I4134" i="3"/>
  <c r="I4135" i="3"/>
  <c r="I4136" i="3"/>
  <c r="I4137" i="3"/>
  <c r="I4138" i="3"/>
  <c r="I4139" i="3"/>
  <c r="I4140" i="3"/>
  <c r="I4141" i="3"/>
  <c r="I4142" i="3"/>
  <c r="I4143" i="3"/>
  <c r="I4144" i="3"/>
  <c r="I4145" i="3"/>
  <c r="I4146" i="3"/>
  <c r="I4147" i="3"/>
  <c r="I4148" i="3"/>
  <c r="I4149" i="3"/>
  <c r="I4150" i="3"/>
  <c r="I4151" i="3"/>
  <c r="I4152" i="3"/>
  <c r="I4153" i="3"/>
  <c r="I4154" i="3"/>
  <c r="I4155" i="3"/>
  <c r="I4156" i="3"/>
  <c r="I4157" i="3"/>
  <c r="I4158" i="3"/>
  <c r="I4159" i="3"/>
  <c r="I4160" i="3"/>
  <c r="I4161" i="3"/>
  <c r="I4162" i="3"/>
  <c r="I4163" i="3"/>
  <c r="I4164" i="3"/>
  <c r="I4165" i="3"/>
  <c r="I4166" i="3"/>
  <c r="I4167" i="3"/>
  <c r="I4168" i="3"/>
  <c r="I4169" i="3"/>
  <c r="I4170" i="3"/>
  <c r="I4171" i="3"/>
  <c r="I4172" i="3"/>
  <c r="I4173" i="3"/>
  <c r="I4174" i="3"/>
  <c r="I4175" i="3"/>
  <c r="I4176" i="3"/>
  <c r="I4177" i="3"/>
  <c r="I4178" i="3"/>
  <c r="I4179" i="3"/>
  <c r="I4180" i="3"/>
  <c r="I4181" i="3"/>
  <c r="I4182" i="3"/>
  <c r="I4183" i="3"/>
  <c r="I4184" i="3"/>
  <c r="I4185" i="3"/>
  <c r="I4186" i="3"/>
  <c r="I4187" i="3"/>
  <c r="I4188" i="3"/>
  <c r="I4189" i="3"/>
  <c r="I4190" i="3"/>
  <c r="I4191" i="3"/>
  <c r="I4192" i="3"/>
  <c r="I4193" i="3"/>
  <c r="I4194" i="3"/>
  <c r="I4195" i="3"/>
  <c r="I4196" i="3"/>
  <c r="I4197" i="3"/>
  <c r="I4198" i="3"/>
  <c r="I4199" i="3"/>
  <c r="I4200" i="3"/>
  <c r="I4201" i="3"/>
  <c r="I4202" i="3"/>
  <c r="I4203" i="3"/>
  <c r="I4204" i="3"/>
  <c r="I4205" i="3"/>
  <c r="I4206" i="3"/>
  <c r="I4207" i="3"/>
  <c r="I4208" i="3"/>
  <c r="I4209" i="3"/>
  <c r="I4210" i="3"/>
  <c r="I4211" i="3"/>
  <c r="I4212" i="3"/>
  <c r="I4213" i="3"/>
  <c r="I4214" i="3"/>
  <c r="I4215" i="3"/>
  <c r="I4216" i="3"/>
  <c r="I4217" i="3"/>
  <c r="I4218" i="3"/>
  <c r="I4219" i="3"/>
  <c r="I4220" i="3"/>
  <c r="I4221" i="3"/>
  <c r="I4222" i="3"/>
  <c r="I4223" i="3"/>
  <c r="I4224" i="3"/>
  <c r="I4225" i="3"/>
  <c r="I4226" i="3"/>
  <c r="I4227" i="3"/>
  <c r="I4228" i="3"/>
  <c r="I4229" i="3"/>
  <c r="I4230" i="3"/>
  <c r="I4231" i="3"/>
  <c r="I4232" i="3"/>
  <c r="I4233" i="3"/>
  <c r="I4234" i="3"/>
  <c r="I4235" i="3"/>
  <c r="I4236" i="3"/>
  <c r="I4237" i="3"/>
  <c r="I4238" i="3"/>
  <c r="I4239" i="3"/>
  <c r="I4240" i="3"/>
  <c r="I4241" i="3"/>
  <c r="I4242" i="3"/>
  <c r="I4243" i="3"/>
  <c r="I4244" i="3"/>
  <c r="I4245" i="3"/>
  <c r="I4246" i="3"/>
  <c r="I4247" i="3"/>
  <c r="I4248" i="3"/>
  <c r="I4249" i="3"/>
  <c r="I4250" i="3"/>
  <c r="I4251" i="3"/>
  <c r="I4252" i="3"/>
  <c r="I4253" i="3"/>
  <c r="I4254" i="3"/>
  <c r="I4255" i="3"/>
  <c r="I4256" i="3"/>
  <c r="I4257" i="3"/>
  <c r="I4258" i="3"/>
  <c r="I4259" i="3"/>
  <c r="I4260" i="3"/>
  <c r="I4261" i="3"/>
  <c r="I4262" i="3"/>
  <c r="I4263" i="3"/>
  <c r="I4264" i="3"/>
  <c r="I4265" i="3"/>
  <c r="I4266" i="3"/>
  <c r="I4267" i="3"/>
  <c r="I4268" i="3"/>
  <c r="I4269" i="3"/>
  <c r="I4270" i="3"/>
  <c r="I4271" i="3"/>
  <c r="I4272" i="3"/>
  <c r="I4273" i="3"/>
  <c r="I4274" i="3"/>
  <c r="I4275" i="3"/>
  <c r="I4276" i="3"/>
  <c r="I4277" i="3"/>
  <c r="I4278" i="3"/>
  <c r="I4279" i="3"/>
  <c r="I4280" i="3"/>
  <c r="I4281" i="3"/>
  <c r="I4282" i="3"/>
  <c r="I4283" i="3"/>
  <c r="I4284" i="3"/>
  <c r="I4285" i="3"/>
  <c r="I4286" i="3"/>
  <c r="I4287" i="3"/>
  <c r="I4288" i="3"/>
  <c r="I4289" i="3"/>
  <c r="I4290" i="3"/>
  <c r="I4291" i="3"/>
  <c r="I4292" i="3"/>
  <c r="I4293" i="3"/>
  <c r="I4294" i="3"/>
  <c r="I4295" i="3"/>
  <c r="I4296" i="3"/>
  <c r="I4297" i="3"/>
  <c r="I4298" i="3"/>
  <c r="I4299" i="3"/>
  <c r="I4300" i="3"/>
  <c r="I4301" i="3"/>
  <c r="I4302" i="3"/>
  <c r="I4303" i="3"/>
  <c r="I4304" i="3"/>
  <c r="I4305" i="3"/>
  <c r="I4306" i="3"/>
  <c r="I4307" i="3"/>
  <c r="I4308" i="3"/>
  <c r="I4309" i="3"/>
  <c r="I4310" i="3"/>
  <c r="I4311" i="3"/>
  <c r="I4312" i="3"/>
  <c r="I4313" i="3"/>
  <c r="I4314" i="3"/>
  <c r="I4315" i="3"/>
  <c r="I4316" i="3"/>
  <c r="I4317" i="3"/>
  <c r="I4318" i="3"/>
  <c r="I4319" i="3"/>
  <c r="I4320" i="3"/>
  <c r="I4321" i="3"/>
  <c r="I4322" i="3"/>
  <c r="I4323" i="3"/>
  <c r="I4324" i="3"/>
  <c r="I4325" i="3"/>
  <c r="I4326" i="3"/>
  <c r="I4327" i="3"/>
  <c r="I4328" i="3"/>
  <c r="I4329" i="3"/>
  <c r="I4330" i="3"/>
  <c r="I4331" i="3"/>
  <c r="I4332" i="3"/>
  <c r="I4333" i="3"/>
  <c r="I4334" i="3"/>
  <c r="I4335" i="3"/>
  <c r="I4336" i="3"/>
  <c r="I4337" i="3"/>
  <c r="I4338" i="3"/>
  <c r="I4339" i="3"/>
  <c r="I4340" i="3"/>
  <c r="I4341" i="3"/>
  <c r="I4342" i="3"/>
  <c r="I4343" i="3"/>
  <c r="I4344" i="3"/>
  <c r="I4345" i="3"/>
  <c r="I4346" i="3"/>
  <c r="I4347" i="3"/>
  <c r="I4348" i="3"/>
  <c r="I4349" i="3"/>
  <c r="I4350" i="3"/>
  <c r="I4351" i="3"/>
  <c r="I4352" i="3"/>
  <c r="I4353" i="3"/>
  <c r="I4354" i="3"/>
  <c r="I4355" i="3"/>
  <c r="I4356" i="3"/>
  <c r="I4357" i="3"/>
  <c r="I4358" i="3"/>
  <c r="I4359" i="3"/>
  <c r="I4360" i="3"/>
  <c r="I4361" i="3"/>
  <c r="I4362" i="3"/>
  <c r="I4363" i="3"/>
  <c r="I4364" i="3"/>
  <c r="I4365" i="3"/>
  <c r="I4366" i="3"/>
  <c r="I4367" i="3"/>
  <c r="I4368" i="3"/>
  <c r="I4369" i="3"/>
  <c r="I4370" i="3"/>
  <c r="I4371" i="3"/>
  <c r="I4372" i="3"/>
  <c r="I4373" i="3"/>
  <c r="I4374" i="3"/>
  <c r="I4375" i="3"/>
  <c r="I4376" i="3"/>
  <c r="I4377" i="3"/>
  <c r="I4378" i="3"/>
  <c r="I4379" i="3"/>
  <c r="I4380" i="3"/>
  <c r="I4381" i="3"/>
  <c r="I4382" i="3"/>
  <c r="I4383" i="3"/>
  <c r="I4384" i="3"/>
  <c r="I4385" i="3"/>
  <c r="I4386" i="3"/>
  <c r="I4387" i="3"/>
  <c r="I4388" i="3"/>
  <c r="I4389" i="3"/>
  <c r="I4390" i="3"/>
  <c r="I4391" i="3"/>
  <c r="I4392" i="3"/>
  <c r="I4393" i="3"/>
  <c r="I4394" i="3"/>
  <c r="I4395" i="3"/>
  <c r="I4396" i="3"/>
  <c r="I4397" i="3"/>
  <c r="I4398" i="3"/>
  <c r="I4399" i="3"/>
  <c r="I4400" i="3"/>
  <c r="I4401" i="3"/>
  <c r="I4402" i="3"/>
  <c r="I4403" i="3"/>
  <c r="I4404" i="3"/>
  <c r="I4405" i="3"/>
  <c r="I4406" i="3"/>
  <c r="I4407" i="3"/>
  <c r="I4408" i="3"/>
  <c r="I4409" i="3"/>
  <c r="I4410" i="3"/>
  <c r="I4411" i="3"/>
  <c r="I4412" i="3"/>
  <c r="I4413" i="3"/>
  <c r="I4414" i="3"/>
  <c r="I4415" i="3"/>
  <c r="I4416" i="3"/>
  <c r="I4417" i="3"/>
  <c r="I4418" i="3"/>
  <c r="I4419" i="3"/>
  <c r="I4420" i="3"/>
  <c r="I4421" i="3"/>
  <c r="I4422" i="3"/>
  <c r="I4423" i="3"/>
  <c r="I4424" i="3"/>
  <c r="I4425" i="3"/>
  <c r="I4426" i="3"/>
  <c r="I4427" i="3"/>
  <c r="I4428" i="3"/>
  <c r="I4429" i="3"/>
  <c r="I4430" i="3"/>
  <c r="I4431" i="3"/>
  <c r="I4432" i="3"/>
  <c r="I4433" i="3"/>
  <c r="I4434" i="3"/>
  <c r="I4435" i="3"/>
  <c r="I4436" i="3"/>
  <c r="I4437" i="3"/>
  <c r="I4438" i="3"/>
  <c r="I4439" i="3"/>
  <c r="I4440" i="3"/>
  <c r="I4441" i="3"/>
  <c r="I4442" i="3"/>
  <c r="I4443" i="3"/>
  <c r="I4444" i="3"/>
  <c r="I4445" i="3"/>
  <c r="I4446" i="3"/>
  <c r="I4447" i="3"/>
  <c r="I4448" i="3"/>
  <c r="I4449" i="3"/>
  <c r="I4450" i="3"/>
  <c r="I4451" i="3"/>
  <c r="I4452" i="3"/>
  <c r="I4453" i="3"/>
  <c r="I4454" i="3"/>
  <c r="I4455" i="3"/>
  <c r="I4456" i="3"/>
  <c r="I4457" i="3"/>
  <c r="I4458" i="3"/>
  <c r="I4459" i="3"/>
  <c r="I4460" i="3"/>
  <c r="I4461" i="3"/>
  <c r="I4462" i="3"/>
  <c r="I4463" i="3"/>
  <c r="I4464" i="3"/>
  <c r="I4465" i="3"/>
  <c r="I4466" i="3"/>
  <c r="I4467" i="3"/>
  <c r="I4468" i="3"/>
  <c r="I4469" i="3"/>
  <c r="I4470" i="3"/>
  <c r="I4471" i="3"/>
  <c r="I4472" i="3"/>
  <c r="I4473" i="3"/>
  <c r="I4474" i="3"/>
  <c r="I4475" i="3"/>
  <c r="I4476" i="3"/>
  <c r="I4477" i="3"/>
  <c r="I4478" i="3"/>
  <c r="I4479" i="3"/>
  <c r="I4480" i="3"/>
  <c r="I4481" i="3"/>
  <c r="I4482" i="3"/>
  <c r="I4483" i="3"/>
  <c r="I4484" i="3"/>
  <c r="I4485" i="3"/>
  <c r="I4486" i="3"/>
  <c r="I4487" i="3"/>
  <c r="I4488" i="3"/>
  <c r="I4489" i="3"/>
  <c r="I4490" i="3"/>
  <c r="I4491" i="3"/>
  <c r="I4492" i="3"/>
  <c r="I4493" i="3"/>
  <c r="I4494" i="3"/>
  <c r="I4495" i="3"/>
  <c r="I4496" i="3"/>
  <c r="I4497" i="3"/>
  <c r="I4498" i="3"/>
  <c r="I4499" i="3"/>
  <c r="I4500" i="3"/>
  <c r="I4501" i="3"/>
  <c r="I4502" i="3"/>
  <c r="I4503" i="3"/>
  <c r="I4504" i="3"/>
  <c r="I4505" i="3"/>
  <c r="I4506" i="3"/>
  <c r="I4507" i="3"/>
  <c r="I4508" i="3"/>
  <c r="I4509" i="3"/>
  <c r="I4510" i="3"/>
  <c r="I4511" i="3"/>
  <c r="I4512" i="3"/>
  <c r="I4513" i="3"/>
  <c r="I4514" i="3"/>
  <c r="I4515" i="3"/>
  <c r="I4516" i="3"/>
  <c r="I4517" i="3"/>
  <c r="I4518" i="3"/>
  <c r="I4519" i="3"/>
  <c r="I4520" i="3"/>
  <c r="I4521" i="3"/>
  <c r="I4522" i="3"/>
  <c r="I4523" i="3"/>
  <c r="I4524" i="3"/>
  <c r="I4525" i="3"/>
  <c r="I4526" i="3"/>
  <c r="I4527" i="3"/>
  <c r="I4528" i="3"/>
  <c r="I4529" i="3"/>
  <c r="I4530" i="3"/>
  <c r="I4531" i="3"/>
  <c r="I4532" i="3"/>
  <c r="I4533" i="3"/>
  <c r="I4534" i="3"/>
  <c r="I4535" i="3"/>
  <c r="I4536" i="3"/>
  <c r="I4537" i="3"/>
  <c r="I4538" i="3"/>
  <c r="I4539" i="3"/>
  <c r="I4540" i="3"/>
  <c r="I4541" i="3"/>
  <c r="I4542" i="3"/>
  <c r="I4543" i="3"/>
  <c r="I4544" i="3"/>
  <c r="I4545" i="3"/>
  <c r="I4546" i="3"/>
  <c r="I4547" i="3"/>
  <c r="I4548" i="3"/>
  <c r="I4549" i="3"/>
  <c r="I4550" i="3"/>
  <c r="I4551" i="3"/>
  <c r="I4552" i="3"/>
  <c r="I4553" i="3"/>
  <c r="I4554" i="3"/>
  <c r="I4555" i="3"/>
  <c r="I4556" i="3"/>
  <c r="I4557" i="3"/>
  <c r="I4558" i="3"/>
  <c r="I4559" i="3"/>
  <c r="I4560" i="3"/>
  <c r="I4561" i="3"/>
  <c r="I4562" i="3"/>
  <c r="I4563" i="3"/>
  <c r="I4564" i="3"/>
  <c r="I4565" i="3"/>
  <c r="I4566" i="3"/>
  <c r="I4567" i="3"/>
  <c r="I4568" i="3"/>
  <c r="I4569" i="3"/>
  <c r="I4570" i="3"/>
  <c r="I4571" i="3"/>
  <c r="I4572" i="3"/>
  <c r="I4573" i="3"/>
  <c r="I4574" i="3"/>
  <c r="I4575" i="3"/>
  <c r="I4576" i="3"/>
  <c r="I4577" i="3"/>
  <c r="I4578" i="3"/>
  <c r="I4579" i="3"/>
  <c r="I4580" i="3"/>
  <c r="I4581" i="3"/>
  <c r="I4582" i="3"/>
  <c r="I4583" i="3"/>
  <c r="I4584" i="3"/>
  <c r="I4585" i="3"/>
  <c r="I4586" i="3"/>
  <c r="I4587" i="3"/>
  <c r="I4588" i="3"/>
  <c r="I4589" i="3"/>
  <c r="I4590" i="3"/>
  <c r="I4591" i="3"/>
  <c r="I4592" i="3"/>
  <c r="I4593" i="3"/>
  <c r="I4594" i="3"/>
  <c r="I4595" i="3"/>
  <c r="I4596" i="3"/>
  <c r="I4597" i="3"/>
  <c r="I4598" i="3"/>
  <c r="I4599" i="3"/>
  <c r="I4600" i="3"/>
  <c r="I4601" i="3"/>
  <c r="I4602" i="3"/>
  <c r="I4603" i="3"/>
  <c r="I4604" i="3"/>
  <c r="I4605" i="3"/>
  <c r="I4606" i="3"/>
  <c r="I4607" i="3"/>
  <c r="I4608" i="3"/>
  <c r="I4609" i="3"/>
  <c r="I4610" i="3"/>
  <c r="I4611" i="3"/>
  <c r="I4612" i="3"/>
  <c r="I4613" i="3"/>
  <c r="I4614" i="3"/>
  <c r="I4615" i="3"/>
  <c r="I4616" i="3"/>
  <c r="I4617" i="3"/>
  <c r="I4618" i="3"/>
  <c r="I4619" i="3"/>
  <c r="I4620" i="3"/>
  <c r="I4621" i="3"/>
  <c r="I4622" i="3"/>
  <c r="I4623" i="3"/>
  <c r="I4624" i="3"/>
  <c r="I4625" i="3"/>
  <c r="I4626" i="3"/>
  <c r="I4627" i="3"/>
  <c r="I4628" i="3"/>
  <c r="I4629" i="3"/>
  <c r="I4630" i="3"/>
  <c r="I4631" i="3"/>
  <c r="I4632" i="3"/>
  <c r="I4633" i="3"/>
  <c r="I4634" i="3"/>
  <c r="I4635" i="3"/>
  <c r="I4636" i="3"/>
  <c r="I4637" i="3"/>
  <c r="I4638" i="3"/>
  <c r="I4639" i="3"/>
  <c r="I4640" i="3"/>
  <c r="I4641" i="3"/>
  <c r="I4642" i="3"/>
  <c r="I4643" i="3"/>
  <c r="I4644" i="3"/>
  <c r="I4645" i="3"/>
  <c r="I4646" i="3"/>
  <c r="I4647" i="3"/>
  <c r="I4648" i="3"/>
  <c r="I4649" i="3"/>
  <c r="I4650" i="3"/>
  <c r="I4651" i="3"/>
  <c r="I4652" i="3"/>
  <c r="I4653" i="3"/>
  <c r="I4654" i="3"/>
  <c r="I4655" i="3"/>
  <c r="I4656" i="3"/>
  <c r="I4657" i="3"/>
  <c r="I4658" i="3"/>
  <c r="I4659" i="3"/>
  <c r="I4660" i="3"/>
  <c r="I4661" i="3"/>
  <c r="I4662" i="3"/>
  <c r="I4663" i="3"/>
  <c r="I4664" i="3"/>
  <c r="I4665" i="3"/>
  <c r="I4666" i="3"/>
  <c r="I4667" i="3"/>
  <c r="I4668" i="3"/>
  <c r="I4669" i="3"/>
  <c r="I4670" i="3"/>
  <c r="I4671" i="3"/>
  <c r="I4672" i="3"/>
  <c r="I4673" i="3"/>
  <c r="I4674" i="3"/>
  <c r="I4675" i="3"/>
  <c r="I4676" i="3"/>
  <c r="I4677" i="3"/>
  <c r="I4678" i="3"/>
  <c r="I4679" i="3"/>
  <c r="I4680" i="3"/>
  <c r="I4681" i="3"/>
  <c r="I4682" i="3"/>
  <c r="I4683" i="3"/>
  <c r="I4684" i="3"/>
  <c r="I4685" i="3"/>
  <c r="I4686" i="3"/>
  <c r="I4687" i="3"/>
  <c r="I4688" i="3"/>
  <c r="I4689" i="3"/>
  <c r="I4690" i="3"/>
  <c r="I4691" i="3"/>
  <c r="I4692" i="3"/>
  <c r="I4693" i="3"/>
  <c r="I4694" i="3"/>
  <c r="I4695" i="3"/>
  <c r="I4696" i="3"/>
  <c r="I4697" i="3"/>
  <c r="I4698" i="3"/>
  <c r="I4699" i="3"/>
  <c r="I4700" i="3"/>
  <c r="I4701" i="3"/>
  <c r="I4702" i="3"/>
  <c r="I4703" i="3"/>
  <c r="I4704" i="3"/>
  <c r="I4705" i="3"/>
  <c r="I4706" i="3"/>
  <c r="I4707" i="3"/>
  <c r="I4708" i="3"/>
  <c r="I4709" i="3"/>
  <c r="I4710" i="3"/>
  <c r="I4711" i="3"/>
  <c r="I4712" i="3"/>
  <c r="I4713" i="3"/>
  <c r="I4714" i="3"/>
  <c r="I4715" i="3"/>
  <c r="I4716" i="3"/>
  <c r="I4717" i="3"/>
  <c r="I4718" i="3"/>
  <c r="I4719" i="3"/>
  <c r="I4720" i="3"/>
  <c r="I4721" i="3"/>
  <c r="I4722" i="3"/>
  <c r="I4723" i="3"/>
  <c r="I4724" i="3"/>
  <c r="I4725" i="3"/>
  <c r="I4726" i="3"/>
  <c r="I4727" i="3"/>
  <c r="I4728" i="3"/>
  <c r="I4729" i="3"/>
  <c r="I4730" i="3"/>
  <c r="I4731" i="3"/>
  <c r="I4732" i="3"/>
  <c r="I4733" i="3"/>
  <c r="I4734" i="3"/>
  <c r="I4735" i="3"/>
  <c r="I4736" i="3"/>
  <c r="I4737" i="3"/>
  <c r="I4738" i="3"/>
  <c r="I4739" i="3"/>
  <c r="I4740" i="3"/>
  <c r="I4741" i="3"/>
  <c r="I4742" i="3"/>
  <c r="I4743" i="3"/>
  <c r="I4744" i="3"/>
  <c r="I4745" i="3"/>
  <c r="I4746" i="3"/>
  <c r="I4747" i="3"/>
  <c r="I4748" i="3"/>
  <c r="I4749" i="3"/>
  <c r="I4750" i="3"/>
  <c r="I4751" i="3"/>
  <c r="I4752" i="3"/>
  <c r="I4753" i="3"/>
  <c r="I4754" i="3"/>
  <c r="I4755" i="3"/>
  <c r="I4756" i="3"/>
  <c r="I4757" i="3"/>
  <c r="I4758" i="3"/>
  <c r="I4759" i="3"/>
  <c r="I4760" i="3"/>
  <c r="I4761" i="3"/>
  <c r="I4762" i="3"/>
  <c r="I4763" i="3"/>
  <c r="I4764" i="3"/>
  <c r="I4765" i="3"/>
  <c r="I4766" i="3"/>
  <c r="I4767" i="3"/>
  <c r="I4768" i="3"/>
  <c r="I4769" i="3"/>
  <c r="I4770" i="3"/>
  <c r="I4771" i="3"/>
  <c r="I4772" i="3"/>
  <c r="I4773" i="3"/>
  <c r="I4774" i="3"/>
  <c r="I4775" i="3"/>
  <c r="I4776" i="3"/>
  <c r="I4777" i="3"/>
  <c r="I4778" i="3"/>
  <c r="I4779" i="3"/>
  <c r="I4780" i="3"/>
  <c r="I4781" i="3"/>
  <c r="I4782" i="3"/>
  <c r="I4783" i="3"/>
  <c r="I4784" i="3"/>
  <c r="I4785" i="3"/>
  <c r="I4786" i="3"/>
  <c r="I4787" i="3"/>
  <c r="I4788" i="3"/>
  <c r="I4789" i="3"/>
  <c r="I4790" i="3"/>
  <c r="I4791" i="3"/>
  <c r="I4792" i="3"/>
  <c r="I4793" i="3"/>
  <c r="I4794" i="3"/>
  <c r="I4795" i="3"/>
  <c r="I4796" i="3"/>
  <c r="I4797" i="3"/>
  <c r="I4798" i="3"/>
  <c r="I4799" i="3"/>
  <c r="I4800" i="3"/>
  <c r="I4801" i="3"/>
  <c r="I4802" i="3"/>
  <c r="I4803" i="3"/>
  <c r="I4804" i="3"/>
  <c r="I4805" i="3"/>
  <c r="I4806" i="3"/>
  <c r="I4807" i="3"/>
  <c r="I4808" i="3"/>
  <c r="I4809" i="3"/>
  <c r="I4810" i="3"/>
  <c r="I4811" i="3"/>
  <c r="I4812" i="3"/>
  <c r="I4813" i="3"/>
  <c r="I4814" i="3"/>
  <c r="I4815" i="3"/>
  <c r="I4816" i="3"/>
  <c r="I4817" i="3"/>
  <c r="I4818" i="3"/>
  <c r="I4819" i="3"/>
  <c r="I4820" i="3"/>
  <c r="I4821" i="3"/>
  <c r="I4822" i="3"/>
  <c r="I4823" i="3"/>
  <c r="I4824" i="3"/>
  <c r="I4825" i="3"/>
  <c r="I4826" i="3"/>
  <c r="I4827" i="3"/>
  <c r="I4828" i="3"/>
  <c r="I4829" i="3"/>
  <c r="I4830" i="3"/>
  <c r="I4831" i="3"/>
  <c r="I4832" i="3"/>
  <c r="I4833" i="3"/>
  <c r="I4834" i="3"/>
  <c r="I4835" i="3"/>
  <c r="I4836" i="3"/>
  <c r="I4837" i="3"/>
  <c r="I4838" i="3"/>
  <c r="I4839" i="3"/>
  <c r="I4840" i="3"/>
  <c r="I4841" i="3"/>
  <c r="I4842" i="3"/>
  <c r="I4843" i="3"/>
  <c r="I4844" i="3"/>
  <c r="I4845" i="3"/>
  <c r="I4846" i="3"/>
  <c r="I4847" i="3"/>
  <c r="I4848" i="3"/>
  <c r="I4849" i="3"/>
  <c r="I4850" i="3"/>
  <c r="I4851" i="3"/>
  <c r="I4852" i="3"/>
  <c r="I4853" i="3"/>
  <c r="I4854" i="3"/>
  <c r="I4855" i="3"/>
  <c r="I4856" i="3"/>
  <c r="I4857" i="3"/>
  <c r="I4858" i="3"/>
  <c r="I4859" i="3"/>
  <c r="I4860" i="3"/>
  <c r="I4861" i="3"/>
  <c r="I4862" i="3"/>
  <c r="I4863" i="3"/>
  <c r="I4864" i="3"/>
  <c r="I4865" i="3"/>
  <c r="I4866" i="3"/>
  <c r="I4867" i="3"/>
  <c r="I4868" i="3"/>
  <c r="I4869" i="3"/>
  <c r="I4870" i="3"/>
  <c r="I4871" i="3"/>
  <c r="I4872" i="3"/>
  <c r="I4873" i="3"/>
  <c r="I4874" i="3"/>
  <c r="I4875" i="3"/>
  <c r="I4876" i="3"/>
  <c r="I4877" i="3"/>
  <c r="I4878" i="3"/>
  <c r="I4879" i="3"/>
  <c r="I4880" i="3"/>
  <c r="I4881" i="3"/>
  <c r="I4882" i="3"/>
  <c r="I4883" i="3"/>
  <c r="I4884" i="3"/>
  <c r="I4885" i="3"/>
  <c r="I4886" i="3"/>
  <c r="I4887" i="3"/>
  <c r="I4888" i="3"/>
  <c r="I4889" i="3"/>
  <c r="I4890" i="3"/>
  <c r="I4891" i="3"/>
  <c r="I4892" i="3"/>
  <c r="I4893" i="3"/>
  <c r="I4894" i="3"/>
  <c r="I4895" i="3"/>
  <c r="I4896" i="3"/>
  <c r="I4897" i="3"/>
  <c r="I4898" i="3"/>
  <c r="I4899" i="3"/>
  <c r="I4900" i="3"/>
  <c r="I4901" i="3"/>
  <c r="I4902" i="3"/>
  <c r="I4903" i="3"/>
  <c r="I4904" i="3"/>
  <c r="I4905" i="3"/>
  <c r="I4906" i="3"/>
  <c r="I4907" i="3"/>
  <c r="I4908" i="3"/>
  <c r="I4909" i="3"/>
  <c r="I4910" i="3"/>
  <c r="I4911" i="3"/>
  <c r="I4912" i="3"/>
  <c r="I4913" i="3"/>
  <c r="I4914" i="3"/>
  <c r="I4915" i="3"/>
  <c r="I4916" i="3"/>
  <c r="I4917" i="3"/>
  <c r="I4918" i="3"/>
  <c r="I4919" i="3"/>
  <c r="I4920" i="3"/>
  <c r="I4921" i="3"/>
  <c r="I4922" i="3"/>
  <c r="I4923" i="3"/>
  <c r="I4924" i="3"/>
  <c r="I4925" i="3"/>
  <c r="I4926" i="3"/>
  <c r="I4927" i="3"/>
  <c r="I4928" i="3"/>
  <c r="I4929" i="3"/>
  <c r="I4930" i="3"/>
  <c r="I4931" i="3"/>
  <c r="I4932" i="3"/>
  <c r="I4933" i="3"/>
  <c r="I4934" i="3"/>
  <c r="I4935" i="3"/>
  <c r="I4936" i="3"/>
  <c r="I4937" i="3"/>
  <c r="I4938" i="3"/>
  <c r="I4939" i="3"/>
  <c r="I4940" i="3"/>
  <c r="I4941" i="3"/>
  <c r="I4942" i="3"/>
  <c r="I4943" i="3"/>
  <c r="I4944" i="3"/>
  <c r="I4945" i="3"/>
  <c r="I4946" i="3"/>
  <c r="I4947" i="3"/>
  <c r="I4948" i="3"/>
  <c r="I4949" i="3"/>
  <c r="I4950" i="3"/>
  <c r="I4951" i="3"/>
  <c r="I4952" i="3"/>
  <c r="I4953" i="3"/>
  <c r="I4954" i="3"/>
  <c r="I4955" i="3"/>
  <c r="I4956" i="3"/>
  <c r="I4957" i="3"/>
  <c r="I4958" i="3"/>
  <c r="I4959" i="3"/>
  <c r="I4960" i="3"/>
  <c r="I4961" i="3"/>
  <c r="I4962" i="3"/>
  <c r="I4963" i="3"/>
  <c r="I4964" i="3"/>
  <c r="I4965" i="3"/>
  <c r="I4966" i="3"/>
  <c r="I4967" i="3"/>
  <c r="I4968" i="3"/>
  <c r="I4969" i="3"/>
  <c r="I4970" i="3"/>
  <c r="I4971" i="3"/>
  <c r="I4972" i="3"/>
  <c r="I4973" i="3"/>
  <c r="I4974" i="3"/>
  <c r="I4975" i="3"/>
  <c r="I4976" i="3"/>
  <c r="I4977" i="3"/>
  <c r="I4978" i="3"/>
  <c r="I4979" i="3"/>
  <c r="I4980" i="3"/>
  <c r="I4981" i="3"/>
  <c r="I4982" i="3"/>
  <c r="I4983" i="3"/>
  <c r="I4984" i="3"/>
  <c r="I4985" i="3"/>
  <c r="I4986" i="3"/>
  <c r="I4987" i="3"/>
  <c r="I4988" i="3"/>
  <c r="I4989" i="3"/>
  <c r="I4990" i="3"/>
  <c r="I4991" i="3"/>
  <c r="I4992" i="3"/>
  <c r="I4993" i="3"/>
  <c r="I4994" i="3"/>
  <c r="I4995" i="3"/>
  <c r="I4996" i="3"/>
  <c r="I4997" i="3"/>
  <c r="I4998" i="3"/>
  <c r="I4999" i="3"/>
  <c r="I5000" i="3"/>
  <c r="I5001" i="3"/>
  <c r="F4" i="17" l="1"/>
  <c r="E4" i="17"/>
  <c r="B2" i="23" a="1"/>
  <c r="B2" i="23" s="1"/>
  <c r="C86" i="27"/>
  <c r="D86" i="27"/>
  <c r="F86" i="27"/>
  <c r="G86" i="27"/>
  <c r="C87" i="27"/>
  <c r="D87" i="27"/>
  <c r="F87" i="27"/>
  <c r="G87" i="27"/>
  <c r="C88" i="27"/>
  <c r="D88" i="27"/>
  <c r="F88" i="27"/>
  <c r="G88" i="27"/>
  <c r="C89" i="27"/>
  <c r="D89" i="27"/>
  <c r="F89" i="27"/>
  <c r="G89" i="27"/>
  <c r="C90" i="27"/>
  <c r="D90" i="27"/>
  <c r="F90" i="27"/>
  <c r="G90" i="27"/>
  <c r="C91" i="27"/>
  <c r="D91" i="27"/>
  <c r="F91" i="27"/>
  <c r="G91" i="27"/>
  <c r="C92" i="27"/>
  <c r="D92" i="27"/>
  <c r="F92" i="27"/>
  <c r="G92" i="27"/>
  <c r="C93" i="27"/>
  <c r="D93" i="27"/>
  <c r="F93" i="27"/>
  <c r="G93" i="27"/>
  <c r="C94" i="27"/>
  <c r="D94" i="27"/>
  <c r="F94" i="27"/>
  <c r="G94" i="27"/>
  <c r="C95" i="27"/>
  <c r="D95" i="27"/>
  <c r="F95" i="27"/>
  <c r="G95" i="27"/>
  <c r="C96" i="27"/>
  <c r="D96" i="27"/>
  <c r="F96" i="27"/>
  <c r="G96" i="27"/>
  <c r="C97" i="27"/>
  <c r="D97" i="27"/>
  <c r="F97" i="27"/>
  <c r="G97" i="27"/>
  <c r="C98" i="27"/>
  <c r="D98" i="27"/>
  <c r="F98" i="27"/>
  <c r="G98" i="27"/>
  <c r="C99" i="27"/>
  <c r="D99" i="27"/>
  <c r="F99" i="27"/>
  <c r="G99" i="27"/>
  <c r="C100" i="27"/>
  <c r="D100" i="27"/>
  <c r="F100" i="27"/>
  <c r="G100" i="27"/>
  <c r="C101" i="27"/>
  <c r="D101" i="27"/>
  <c r="F101" i="27"/>
  <c r="G101" i="27"/>
  <c r="C102" i="27"/>
  <c r="D102" i="27"/>
  <c r="F102" i="27"/>
  <c r="G102" i="27"/>
  <c r="C103" i="27"/>
  <c r="D103" i="27"/>
  <c r="F103" i="27"/>
  <c r="G103" i="27"/>
  <c r="C104" i="27"/>
  <c r="D104" i="27"/>
  <c r="F104" i="27"/>
  <c r="G104" i="27"/>
  <c r="C105" i="27"/>
  <c r="D105" i="27"/>
  <c r="F105" i="27"/>
  <c r="G105" i="27"/>
  <c r="C106" i="27"/>
  <c r="D106" i="27"/>
  <c r="F106" i="27"/>
  <c r="G106" i="27"/>
  <c r="C107" i="27"/>
  <c r="D107" i="27"/>
  <c r="F107" i="27"/>
  <c r="G107" i="27"/>
  <c r="C108" i="27"/>
  <c r="D108" i="27"/>
  <c r="F108" i="27"/>
  <c r="G108" i="27"/>
  <c r="C109" i="27"/>
  <c r="D109" i="27"/>
  <c r="F109" i="27"/>
  <c r="G109" i="27"/>
  <c r="C110" i="27"/>
  <c r="D110" i="27"/>
  <c r="F110" i="27"/>
  <c r="G110" i="27"/>
  <c r="C111" i="27"/>
  <c r="D111" i="27"/>
  <c r="F111" i="27"/>
  <c r="G111" i="27"/>
  <c r="C112" i="27"/>
  <c r="D112" i="27"/>
  <c r="F112" i="27"/>
  <c r="G112" i="27"/>
  <c r="C113" i="27"/>
  <c r="D113" i="27"/>
  <c r="F113" i="27"/>
  <c r="G113" i="27"/>
  <c r="C114" i="27"/>
  <c r="D114" i="27"/>
  <c r="F114" i="27"/>
  <c r="G114" i="27"/>
  <c r="C115" i="27"/>
  <c r="D115" i="27"/>
  <c r="F115" i="27"/>
  <c r="G115" i="27"/>
  <c r="C116" i="27"/>
  <c r="D116" i="27"/>
  <c r="F116" i="27"/>
  <c r="G116" i="27"/>
  <c r="C117" i="27"/>
  <c r="D117" i="27"/>
  <c r="F117" i="27"/>
  <c r="G117" i="27"/>
  <c r="C118" i="27"/>
  <c r="D118" i="27"/>
  <c r="F118" i="27"/>
  <c r="G118" i="27"/>
  <c r="C119" i="27"/>
  <c r="D119" i="27"/>
  <c r="F119" i="27"/>
  <c r="G119" i="27"/>
  <c r="C120" i="27"/>
  <c r="D120" i="27"/>
  <c r="F120" i="27"/>
  <c r="G120" i="27"/>
  <c r="C121" i="27"/>
  <c r="D121" i="27"/>
  <c r="F121" i="27"/>
  <c r="G121" i="27"/>
  <c r="C122" i="27"/>
  <c r="D122" i="27"/>
  <c r="F122" i="27"/>
  <c r="G122" i="27"/>
  <c r="C123" i="27"/>
  <c r="D123" i="27"/>
  <c r="F123" i="27"/>
  <c r="G123" i="27"/>
  <c r="C124" i="27"/>
  <c r="D124" i="27"/>
  <c r="F124" i="27"/>
  <c r="G124" i="27"/>
  <c r="C125" i="27"/>
  <c r="D125" i="27"/>
  <c r="F125" i="27"/>
  <c r="G125" i="27"/>
  <c r="C126" i="27"/>
  <c r="D126" i="27"/>
  <c r="F126" i="27"/>
  <c r="G126" i="27"/>
  <c r="C127" i="27"/>
  <c r="D127" i="27"/>
  <c r="F127" i="27"/>
  <c r="G127" i="27"/>
  <c r="C128" i="27"/>
  <c r="D128" i="27"/>
  <c r="F128" i="27"/>
  <c r="G128" i="27"/>
  <c r="C129" i="27"/>
  <c r="D129" i="27"/>
  <c r="F129" i="27"/>
  <c r="G129" i="27"/>
  <c r="C130" i="27"/>
  <c r="D130" i="27"/>
  <c r="F130" i="27"/>
  <c r="G130" i="27"/>
  <c r="C131" i="27"/>
  <c r="D131" i="27"/>
  <c r="F131" i="27"/>
  <c r="G131" i="27"/>
  <c r="C132" i="27"/>
  <c r="D132" i="27"/>
  <c r="F132" i="27"/>
  <c r="G132" i="27"/>
  <c r="C133" i="27"/>
  <c r="D133" i="27"/>
  <c r="F133" i="27"/>
  <c r="G133" i="27"/>
  <c r="C134" i="27"/>
  <c r="D134" i="27"/>
  <c r="F134" i="27"/>
  <c r="G134" i="27"/>
  <c r="C135" i="27"/>
  <c r="D135" i="27"/>
  <c r="F135" i="27"/>
  <c r="G135" i="27"/>
  <c r="C136" i="27"/>
  <c r="D136" i="27"/>
  <c r="F136" i="27"/>
  <c r="G136" i="27"/>
  <c r="C137" i="27"/>
  <c r="D137" i="27"/>
  <c r="F137" i="27"/>
  <c r="G137" i="27"/>
  <c r="C138" i="27"/>
  <c r="D138" i="27"/>
  <c r="F138" i="27"/>
  <c r="G138" i="27"/>
  <c r="C139" i="27"/>
  <c r="D139" i="27"/>
  <c r="F139" i="27"/>
  <c r="G139" i="27"/>
  <c r="C140" i="27"/>
  <c r="D140" i="27"/>
  <c r="F140" i="27"/>
  <c r="G140" i="27"/>
  <c r="C141" i="27"/>
  <c r="D141" i="27"/>
  <c r="F141" i="27"/>
  <c r="G141" i="27"/>
  <c r="C142" i="27"/>
  <c r="D142" i="27"/>
  <c r="F142" i="27"/>
  <c r="G142" i="27"/>
  <c r="C143" i="27"/>
  <c r="D143" i="27"/>
  <c r="F143" i="27"/>
  <c r="G143" i="27"/>
  <c r="C144" i="27"/>
  <c r="D144" i="27"/>
  <c r="F144" i="27"/>
  <c r="G144" i="27"/>
  <c r="C145" i="27"/>
  <c r="D145" i="27"/>
  <c r="F145" i="27"/>
  <c r="G145" i="27"/>
  <c r="C146" i="27"/>
  <c r="D146" i="27"/>
  <c r="F146" i="27"/>
  <c r="G146" i="27"/>
  <c r="C147" i="27"/>
  <c r="D147" i="27"/>
  <c r="F147" i="27"/>
  <c r="G147" i="27"/>
  <c r="C148" i="27"/>
  <c r="D148" i="27"/>
  <c r="F148" i="27"/>
  <c r="G148" i="27"/>
  <c r="C149" i="27"/>
  <c r="D149" i="27"/>
  <c r="F149" i="27"/>
  <c r="G149" i="27"/>
  <c r="C150" i="27"/>
  <c r="D150" i="27"/>
  <c r="F150" i="27"/>
  <c r="G150" i="27"/>
  <c r="C151" i="27"/>
  <c r="D151" i="27"/>
  <c r="F151" i="27"/>
  <c r="G151" i="27"/>
  <c r="C152" i="27"/>
  <c r="D152" i="27"/>
  <c r="F152" i="27"/>
  <c r="G152" i="27"/>
  <c r="C153" i="27"/>
  <c r="D153" i="27"/>
  <c r="F153" i="27"/>
  <c r="G153" i="27"/>
  <c r="C154" i="27"/>
  <c r="D154" i="27"/>
  <c r="F154" i="27"/>
  <c r="G154" i="27"/>
  <c r="C155" i="27"/>
  <c r="D155" i="27"/>
  <c r="F155" i="27"/>
  <c r="G155" i="27"/>
  <c r="C156" i="27"/>
  <c r="D156" i="27"/>
  <c r="F156" i="27"/>
  <c r="G156" i="27"/>
  <c r="C157" i="27"/>
  <c r="D157" i="27"/>
  <c r="F157" i="27"/>
  <c r="G157" i="27"/>
  <c r="C158" i="27"/>
  <c r="D158" i="27"/>
  <c r="F158" i="27"/>
  <c r="G158" i="27"/>
  <c r="C159" i="27"/>
  <c r="D159" i="27"/>
  <c r="F159" i="27"/>
  <c r="G159" i="27"/>
  <c r="C160" i="27"/>
  <c r="D160" i="27"/>
  <c r="F160" i="27"/>
  <c r="G160" i="27"/>
  <c r="C161" i="27"/>
  <c r="D161" i="27"/>
  <c r="F161" i="27"/>
  <c r="G161" i="27"/>
  <c r="C162" i="27"/>
  <c r="D162" i="27"/>
  <c r="F162" i="27"/>
  <c r="G162" i="27"/>
  <c r="C163" i="27"/>
  <c r="D163" i="27"/>
  <c r="F163" i="27"/>
  <c r="G163" i="27"/>
  <c r="C164" i="27"/>
  <c r="D164" i="27"/>
  <c r="F164" i="27"/>
  <c r="G164" i="27"/>
  <c r="C165" i="27"/>
  <c r="D165" i="27"/>
  <c r="F165" i="27"/>
  <c r="G165" i="27"/>
  <c r="C166" i="27"/>
  <c r="D166" i="27"/>
  <c r="F166" i="27"/>
  <c r="G166" i="27"/>
  <c r="C167" i="27"/>
  <c r="D167" i="27"/>
  <c r="F167" i="27"/>
  <c r="G167" i="27"/>
  <c r="C168" i="27"/>
  <c r="D168" i="27"/>
  <c r="F168" i="27"/>
  <c r="G168" i="27"/>
  <c r="C169" i="27"/>
  <c r="D169" i="27"/>
  <c r="F169" i="27"/>
  <c r="G169" i="27"/>
  <c r="C170" i="27"/>
  <c r="D170" i="27"/>
  <c r="F170" i="27"/>
  <c r="G170" i="27"/>
  <c r="C171" i="27"/>
  <c r="D171" i="27"/>
  <c r="F171" i="27"/>
  <c r="G171" i="27"/>
  <c r="C172" i="27"/>
  <c r="D172" i="27"/>
  <c r="F172" i="27"/>
  <c r="G172" i="27"/>
  <c r="C173" i="27"/>
  <c r="D173" i="27"/>
  <c r="F173" i="27"/>
  <c r="G173" i="27"/>
  <c r="C174" i="27"/>
  <c r="D174" i="27"/>
  <c r="F174" i="27"/>
  <c r="G174" i="27"/>
  <c r="C175" i="27"/>
  <c r="D175" i="27"/>
  <c r="F175" i="27"/>
  <c r="G175" i="27"/>
  <c r="C176" i="27"/>
  <c r="D176" i="27"/>
  <c r="F176" i="27"/>
  <c r="G176" i="27"/>
  <c r="C177" i="27"/>
  <c r="D177" i="27"/>
  <c r="F177" i="27"/>
  <c r="G177" i="27"/>
  <c r="C178" i="27"/>
  <c r="D178" i="27"/>
  <c r="F178" i="27"/>
  <c r="G178" i="27"/>
  <c r="C179" i="27"/>
  <c r="D179" i="27"/>
  <c r="F179" i="27"/>
  <c r="G179" i="27"/>
  <c r="C180" i="27"/>
  <c r="D180" i="27"/>
  <c r="F180" i="27"/>
  <c r="G180" i="27"/>
  <c r="C181" i="27"/>
  <c r="D181" i="27"/>
  <c r="F181" i="27"/>
  <c r="G181" i="27"/>
  <c r="C182" i="27"/>
  <c r="D182" i="27"/>
  <c r="F182" i="27"/>
  <c r="G182" i="27"/>
  <c r="C183" i="27"/>
  <c r="D183" i="27"/>
  <c r="F183" i="27"/>
  <c r="G183" i="27"/>
  <c r="C184" i="27"/>
  <c r="D184" i="27"/>
  <c r="F184" i="27"/>
  <c r="G184" i="27"/>
  <c r="C185" i="27"/>
  <c r="D185" i="27"/>
  <c r="F185" i="27"/>
  <c r="G185" i="27"/>
  <c r="C186" i="27"/>
  <c r="D186" i="27"/>
  <c r="F186" i="27"/>
  <c r="G186" i="27"/>
  <c r="C187" i="27"/>
  <c r="D187" i="27"/>
  <c r="F187" i="27"/>
  <c r="G187" i="27"/>
  <c r="C188" i="27"/>
  <c r="D188" i="27"/>
  <c r="F188" i="27"/>
  <c r="G188" i="27"/>
  <c r="C189" i="27"/>
  <c r="D189" i="27"/>
  <c r="F189" i="27"/>
  <c r="G189" i="27"/>
  <c r="C190" i="27"/>
  <c r="D190" i="27"/>
  <c r="F190" i="27"/>
  <c r="G190" i="27"/>
  <c r="C191" i="27"/>
  <c r="D191" i="27"/>
  <c r="F191" i="27"/>
  <c r="G191" i="27"/>
  <c r="C192" i="27"/>
  <c r="D192" i="27"/>
  <c r="F192" i="27"/>
  <c r="G192" i="27"/>
  <c r="C193" i="27"/>
  <c r="D193" i="27"/>
  <c r="F193" i="27"/>
  <c r="G193" i="27"/>
  <c r="C194" i="27"/>
  <c r="D194" i="27"/>
  <c r="F194" i="27"/>
  <c r="G194" i="27"/>
  <c r="C195" i="27"/>
  <c r="D195" i="27"/>
  <c r="F195" i="27"/>
  <c r="G195" i="27"/>
  <c r="C196" i="27"/>
  <c r="D196" i="27"/>
  <c r="F196" i="27"/>
  <c r="G196" i="27"/>
  <c r="C197" i="27"/>
  <c r="D197" i="27"/>
  <c r="F197" i="27"/>
  <c r="G197" i="27"/>
  <c r="C198" i="27"/>
  <c r="D198" i="27"/>
  <c r="F198" i="27"/>
  <c r="G198" i="27"/>
  <c r="C199" i="27"/>
  <c r="D199" i="27"/>
  <c r="F199" i="27"/>
  <c r="G199" i="27"/>
  <c r="C200" i="27"/>
  <c r="D200" i="27"/>
  <c r="F200" i="27"/>
  <c r="G200" i="27"/>
  <c r="C201" i="27"/>
  <c r="D201" i="27"/>
  <c r="F201" i="27"/>
  <c r="G201" i="27"/>
  <c r="C202" i="27"/>
  <c r="D202" i="27"/>
  <c r="F202" i="27"/>
  <c r="G202" i="27"/>
  <c r="C203" i="27"/>
  <c r="D203" i="27"/>
  <c r="F203" i="27"/>
  <c r="G203" i="27"/>
  <c r="C204" i="27"/>
  <c r="D204" i="27"/>
  <c r="F204" i="27"/>
  <c r="G204" i="27"/>
  <c r="C205" i="27"/>
  <c r="D205" i="27"/>
  <c r="F205" i="27"/>
  <c r="G205" i="27"/>
  <c r="C206" i="27"/>
  <c r="D206" i="27"/>
  <c r="F206" i="27"/>
  <c r="G206" i="27"/>
  <c r="C207" i="27"/>
  <c r="D207" i="27"/>
  <c r="F207" i="27"/>
  <c r="G207" i="27"/>
  <c r="C208" i="27"/>
  <c r="D208" i="27"/>
  <c r="F208" i="27"/>
  <c r="G208" i="27"/>
  <c r="C209" i="27"/>
  <c r="D209" i="27"/>
  <c r="F209" i="27"/>
  <c r="G209" i="27"/>
  <c r="C210" i="27"/>
  <c r="D210" i="27"/>
  <c r="F210" i="27"/>
  <c r="G210" i="27"/>
  <c r="C211" i="27"/>
  <c r="D211" i="27"/>
  <c r="F211" i="27"/>
  <c r="G211" i="27"/>
  <c r="C212" i="27"/>
  <c r="D212" i="27"/>
  <c r="F212" i="27"/>
  <c r="G212" i="27"/>
  <c r="C213" i="27"/>
  <c r="D213" i="27"/>
  <c r="F213" i="27"/>
  <c r="G213" i="27"/>
  <c r="C214" i="27"/>
  <c r="D214" i="27"/>
  <c r="F214" i="27"/>
  <c r="G214" i="27"/>
  <c r="C215" i="27"/>
  <c r="D215" i="27"/>
  <c r="F215" i="27"/>
  <c r="G215" i="27"/>
  <c r="C216" i="27"/>
  <c r="D216" i="27"/>
  <c r="F216" i="27"/>
  <c r="G216" i="27"/>
  <c r="C217" i="27"/>
  <c r="D217" i="27"/>
  <c r="F217" i="27"/>
  <c r="G217" i="27"/>
  <c r="C218" i="27"/>
  <c r="D218" i="27"/>
  <c r="F218" i="27"/>
  <c r="G218" i="27"/>
  <c r="C219" i="27"/>
  <c r="D219" i="27"/>
  <c r="F219" i="27"/>
  <c r="G219" i="27"/>
  <c r="C220" i="27"/>
  <c r="D220" i="27"/>
  <c r="F220" i="27"/>
  <c r="G220" i="27"/>
  <c r="C221" i="27"/>
  <c r="D221" i="27"/>
  <c r="F221" i="27"/>
  <c r="G221" i="27"/>
  <c r="C222" i="27"/>
  <c r="D222" i="27"/>
  <c r="F222" i="27"/>
  <c r="G222" i="27"/>
  <c r="C223" i="27"/>
  <c r="D223" i="27"/>
  <c r="F223" i="27"/>
  <c r="G223" i="27"/>
  <c r="C224" i="27"/>
  <c r="D224" i="27"/>
  <c r="F224" i="27"/>
  <c r="G224" i="27"/>
  <c r="C225" i="27"/>
  <c r="D225" i="27"/>
  <c r="F225" i="27"/>
  <c r="G225" i="27"/>
  <c r="C226" i="27"/>
  <c r="D226" i="27"/>
  <c r="F226" i="27"/>
  <c r="G226" i="27"/>
  <c r="C227" i="27"/>
  <c r="D227" i="27"/>
  <c r="F227" i="27"/>
  <c r="G227" i="27"/>
  <c r="C228" i="27"/>
  <c r="D228" i="27"/>
  <c r="F228" i="27"/>
  <c r="G228" i="27"/>
  <c r="C229" i="27"/>
  <c r="D229" i="27"/>
  <c r="F229" i="27"/>
  <c r="G229" i="27"/>
  <c r="C230" i="27"/>
  <c r="D230" i="27"/>
  <c r="F230" i="27"/>
  <c r="G230" i="27"/>
  <c r="C231" i="27"/>
  <c r="D231" i="27"/>
  <c r="F231" i="27"/>
  <c r="G231" i="27"/>
  <c r="C232" i="27"/>
  <c r="D232" i="27"/>
  <c r="F232" i="27"/>
  <c r="G232" i="27"/>
  <c r="C233" i="27"/>
  <c r="D233" i="27"/>
  <c r="F233" i="27"/>
  <c r="G233" i="27"/>
  <c r="C234" i="27"/>
  <c r="D234" i="27"/>
  <c r="F234" i="27"/>
  <c r="G234" i="27"/>
  <c r="C235" i="27"/>
  <c r="D235" i="27"/>
  <c r="F235" i="27"/>
  <c r="G235" i="27"/>
  <c r="C236" i="27"/>
  <c r="D236" i="27"/>
  <c r="F236" i="27"/>
  <c r="G236" i="27"/>
  <c r="C237" i="27"/>
  <c r="D237" i="27"/>
  <c r="F237" i="27"/>
  <c r="G237" i="27"/>
  <c r="C238" i="27"/>
  <c r="D238" i="27"/>
  <c r="F238" i="27"/>
  <c r="G238" i="27"/>
  <c r="C239" i="27"/>
  <c r="D239" i="27"/>
  <c r="F239" i="27"/>
  <c r="G239" i="27"/>
  <c r="C240" i="27"/>
  <c r="D240" i="27"/>
  <c r="F240" i="27"/>
  <c r="G240" i="27"/>
  <c r="C241" i="27"/>
  <c r="D241" i="27"/>
  <c r="F241" i="27"/>
  <c r="G241" i="27"/>
  <c r="C242" i="27"/>
  <c r="D242" i="27"/>
  <c r="F242" i="27"/>
  <c r="G242" i="27"/>
  <c r="C243" i="27"/>
  <c r="D243" i="27"/>
  <c r="F243" i="27"/>
  <c r="G243" i="27"/>
  <c r="C244" i="27"/>
  <c r="D244" i="27"/>
  <c r="F244" i="27"/>
  <c r="G244" i="27"/>
  <c r="C245" i="27"/>
  <c r="D245" i="27"/>
  <c r="F245" i="27"/>
  <c r="G245" i="27"/>
  <c r="C246" i="27"/>
  <c r="D246" i="27"/>
  <c r="F246" i="27"/>
  <c r="G246" i="27"/>
  <c r="C247" i="27"/>
  <c r="D247" i="27"/>
  <c r="F247" i="27"/>
  <c r="G247" i="27"/>
  <c r="C248" i="27"/>
  <c r="D248" i="27"/>
  <c r="F248" i="27"/>
  <c r="G248" i="27"/>
  <c r="C249" i="27"/>
  <c r="D249" i="27"/>
  <c r="F249" i="27"/>
  <c r="G249" i="27"/>
  <c r="C250" i="27"/>
  <c r="D250" i="27"/>
  <c r="F250" i="27"/>
  <c r="G250" i="27"/>
  <c r="C251" i="27"/>
  <c r="D251" i="27"/>
  <c r="F251" i="27"/>
  <c r="G251" i="27"/>
  <c r="A2" i="27" a="1"/>
  <c r="A2" i="27" s="1"/>
  <c r="D2" i="27" s="1"/>
  <c r="H167" i="27" l="1"/>
  <c r="H153" i="27"/>
  <c r="H135" i="27"/>
  <c r="H133" i="27"/>
  <c r="H87" i="27"/>
  <c r="F85" i="27"/>
  <c r="F77" i="27"/>
  <c r="F71" i="27"/>
  <c r="F61" i="27"/>
  <c r="F55" i="27"/>
  <c r="F47" i="27"/>
  <c r="F39" i="27"/>
  <c r="F33" i="27"/>
  <c r="F7" i="27"/>
  <c r="G84" i="27"/>
  <c r="G82" i="27"/>
  <c r="G80" i="27"/>
  <c r="G78" i="27"/>
  <c r="G76" i="27"/>
  <c r="G74" i="27"/>
  <c r="G72" i="27"/>
  <c r="G70" i="27"/>
  <c r="G68" i="27"/>
  <c r="G66" i="27"/>
  <c r="G64" i="27"/>
  <c r="G62" i="27"/>
  <c r="G60" i="27"/>
  <c r="G58" i="27"/>
  <c r="G56" i="27"/>
  <c r="G54" i="27"/>
  <c r="G52" i="27"/>
  <c r="G50" i="27"/>
  <c r="G48" i="27"/>
  <c r="G46" i="27"/>
  <c r="G44" i="27"/>
  <c r="G42" i="27"/>
  <c r="G40" i="27"/>
  <c r="G38" i="27"/>
  <c r="G36" i="27"/>
  <c r="G34" i="27"/>
  <c r="G32" i="27"/>
  <c r="G30" i="27"/>
  <c r="G28" i="27"/>
  <c r="G26" i="27"/>
  <c r="G24" i="27"/>
  <c r="G22" i="27"/>
  <c r="G20" i="27"/>
  <c r="G18" i="27"/>
  <c r="G16" i="27"/>
  <c r="G14" i="27"/>
  <c r="G12" i="27"/>
  <c r="G10" i="27"/>
  <c r="G8" i="27"/>
  <c r="G6" i="27"/>
  <c r="G4" i="27"/>
  <c r="F82" i="27"/>
  <c r="F76" i="27"/>
  <c r="F70" i="27"/>
  <c r="F62" i="27"/>
  <c r="H62" i="27" s="1"/>
  <c r="F54" i="27"/>
  <c r="F48" i="27"/>
  <c r="F40" i="27"/>
  <c r="F34" i="27"/>
  <c r="F30" i="27"/>
  <c r="F28" i="27"/>
  <c r="F26" i="27"/>
  <c r="F24" i="27"/>
  <c r="F22" i="27"/>
  <c r="F20" i="27"/>
  <c r="F18" i="27"/>
  <c r="F16" i="27"/>
  <c r="F14" i="27"/>
  <c r="F12" i="27"/>
  <c r="F6" i="27"/>
  <c r="F4" i="27"/>
  <c r="F84" i="27"/>
  <c r="F78" i="27"/>
  <c r="F72" i="27"/>
  <c r="F66" i="27"/>
  <c r="F60" i="27"/>
  <c r="F56" i="27"/>
  <c r="F52" i="27"/>
  <c r="F46" i="27"/>
  <c r="H46" i="27" s="1"/>
  <c r="F42" i="27"/>
  <c r="H42" i="27" s="1"/>
  <c r="F36" i="27"/>
  <c r="F10" i="27"/>
  <c r="D84" i="27"/>
  <c r="D82" i="27"/>
  <c r="D80" i="27"/>
  <c r="D78" i="27"/>
  <c r="D76" i="27"/>
  <c r="D74" i="27"/>
  <c r="D72" i="27"/>
  <c r="D70" i="27"/>
  <c r="D68" i="27"/>
  <c r="D66" i="27"/>
  <c r="D64" i="27"/>
  <c r="D62" i="27"/>
  <c r="D60" i="27"/>
  <c r="D58" i="27"/>
  <c r="D56" i="27"/>
  <c r="D54" i="27"/>
  <c r="D52" i="27"/>
  <c r="D50" i="27"/>
  <c r="D48" i="27"/>
  <c r="D46" i="27"/>
  <c r="D44" i="27"/>
  <c r="D42" i="27"/>
  <c r="D40" i="27"/>
  <c r="D38" i="27"/>
  <c r="D36" i="27"/>
  <c r="D34" i="27"/>
  <c r="D32" i="27"/>
  <c r="D30" i="27"/>
  <c r="D28" i="27"/>
  <c r="D26" i="27"/>
  <c r="D24" i="27"/>
  <c r="D22" i="27"/>
  <c r="D20" i="27"/>
  <c r="D18" i="27"/>
  <c r="D16" i="27"/>
  <c r="D14" i="27"/>
  <c r="D12" i="27"/>
  <c r="D10" i="27"/>
  <c r="D8" i="27"/>
  <c r="D6" i="27"/>
  <c r="D4" i="27"/>
  <c r="C84" i="27"/>
  <c r="C82" i="27"/>
  <c r="C80" i="27"/>
  <c r="C78" i="27"/>
  <c r="C76" i="27"/>
  <c r="C74" i="27"/>
  <c r="C72" i="27"/>
  <c r="C70" i="27"/>
  <c r="C68" i="27"/>
  <c r="C66" i="27"/>
  <c r="C64" i="27"/>
  <c r="C62" i="27"/>
  <c r="C60" i="27"/>
  <c r="C58" i="27"/>
  <c r="C56" i="27"/>
  <c r="C54" i="27"/>
  <c r="C52" i="27"/>
  <c r="C50" i="27"/>
  <c r="C48" i="27"/>
  <c r="C46" i="27"/>
  <c r="C44" i="27"/>
  <c r="C42" i="27"/>
  <c r="C40" i="27"/>
  <c r="C38" i="27"/>
  <c r="C36" i="27"/>
  <c r="C34" i="27"/>
  <c r="C32" i="27"/>
  <c r="C30" i="27"/>
  <c r="C28" i="27"/>
  <c r="C26" i="27"/>
  <c r="C24" i="27"/>
  <c r="C22" i="27"/>
  <c r="C20" i="27"/>
  <c r="C18" i="27"/>
  <c r="C16" i="27"/>
  <c r="C14" i="27"/>
  <c r="C12" i="27"/>
  <c r="C10" i="27"/>
  <c r="C8" i="27"/>
  <c r="C6" i="27"/>
  <c r="C4" i="27"/>
  <c r="F80" i="27"/>
  <c r="F74" i="27"/>
  <c r="F68" i="27"/>
  <c r="F64" i="27"/>
  <c r="H64" i="27" s="1"/>
  <c r="F58" i="27"/>
  <c r="F50" i="27"/>
  <c r="F44" i="27"/>
  <c r="F38" i="27"/>
  <c r="F32" i="27"/>
  <c r="F8" i="27"/>
  <c r="G85" i="27"/>
  <c r="H85" i="27" s="1"/>
  <c r="G83" i="27"/>
  <c r="G81" i="27"/>
  <c r="G79" i="27"/>
  <c r="G77" i="27"/>
  <c r="H77" i="27" s="1"/>
  <c r="G75" i="27"/>
  <c r="G73" i="27"/>
  <c r="G71" i="27"/>
  <c r="G69" i="27"/>
  <c r="G67" i="27"/>
  <c r="G65" i="27"/>
  <c r="G63" i="27"/>
  <c r="G61" i="27"/>
  <c r="H61" i="27" s="1"/>
  <c r="G59" i="27"/>
  <c r="G57" i="27"/>
  <c r="G55" i="27"/>
  <c r="H55" i="27" s="1"/>
  <c r="G53" i="27"/>
  <c r="G51" i="27"/>
  <c r="G49" i="27"/>
  <c r="G47" i="27"/>
  <c r="G45" i="27"/>
  <c r="G43" i="27"/>
  <c r="G41" i="27"/>
  <c r="G39" i="27"/>
  <c r="H39" i="27" s="1"/>
  <c r="G37" i="27"/>
  <c r="G35" i="27"/>
  <c r="G33" i="27"/>
  <c r="H33" i="27" s="1"/>
  <c r="G31" i="27"/>
  <c r="G29" i="27"/>
  <c r="G27" i="27"/>
  <c r="G25" i="27"/>
  <c r="G23" i="27"/>
  <c r="G21" i="27"/>
  <c r="G19" i="27"/>
  <c r="G17" i="27"/>
  <c r="G15" i="27"/>
  <c r="G13" i="27"/>
  <c r="G11" i="27"/>
  <c r="G9" i="27"/>
  <c r="G7" i="27"/>
  <c r="G5" i="27"/>
  <c r="G3" i="27"/>
  <c r="F79" i="27"/>
  <c r="F65" i="27"/>
  <c r="F51" i="27"/>
  <c r="F43" i="27"/>
  <c r="F37" i="27"/>
  <c r="F31" i="27"/>
  <c r="F29" i="27"/>
  <c r="F27" i="27"/>
  <c r="F25" i="27"/>
  <c r="F23" i="27"/>
  <c r="F21" i="27"/>
  <c r="F19" i="27"/>
  <c r="F17" i="27"/>
  <c r="F15" i="27"/>
  <c r="F13" i="27"/>
  <c r="F5" i="27"/>
  <c r="F3" i="27"/>
  <c r="F81" i="27"/>
  <c r="F73" i="27"/>
  <c r="F67" i="27"/>
  <c r="F59" i="27"/>
  <c r="F53" i="27"/>
  <c r="F45" i="27"/>
  <c r="F35" i="27"/>
  <c r="H35" i="27" s="1"/>
  <c r="F9" i="27"/>
  <c r="D85" i="27"/>
  <c r="D83" i="27"/>
  <c r="D81" i="27"/>
  <c r="D79" i="27"/>
  <c r="D77" i="27"/>
  <c r="D75" i="27"/>
  <c r="D73" i="27"/>
  <c r="D71" i="27"/>
  <c r="D69" i="27"/>
  <c r="D67" i="27"/>
  <c r="D65" i="27"/>
  <c r="D63" i="27"/>
  <c r="D61" i="27"/>
  <c r="D59" i="27"/>
  <c r="D57" i="27"/>
  <c r="D55" i="27"/>
  <c r="D53" i="27"/>
  <c r="D51" i="27"/>
  <c r="D49" i="27"/>
  <c r="D47" i="27"/>
  <c r="D45" i="27"/>
  <c r="D43" i="27"/>
  <c r="D41" i="27"/>
  <c r="D39" i="27"/>
  <c r="D37" i="27"/>
  <c r="D35" i="27"/>
  <c r="D33" i="27"/>
  <c r="D31" i="27"/>
  <c r="D29" i="27"/>
  <c r="D27" i="27"/>
  <c r="D25" i="27"/>
  <c r="D23" i="27"/>
  <c r="D21" i="27"/>
  <c r="D19" i="27"/>
  <c r="D17" i="27"/>
  <c r="D15" i="27"/>
  <c r="D13" i="27"/>
  <c r="D11" i="27"/>
  <c r="D9" i="27"/>
  <c r="D7" i="27"/>
  <c r="D5" i="27"/>
  <c r="D3" i="27"/>
  <c r="F83" i="27"/>
  <c r="F75" i="27"/>
  <c r="F69" i="27"/>
  <c r="F63" i="27"/>
  <c r="F57" i="27"/>
  <c r="F49" i="27"/>
  <c r="H49" i="27" s="1"/>
  <c r="F41" i="27"/>
  <c r="F11" i="27"/>
  <c r="C85" i="27"/>
  <c r="C83" i="27"/>
  <c r="C81" i="27"/>
  <c r="C79" i="27"/>
  <c r="C77" i="27"/>
  <c r="C75" i="27"/>
  <c r="C73" i="27"/>
  <c r="C71" i="27"/>
  <c r="C69" i="27"/>
  <c r="C67" i="27"/>
  <c r="C65" i="27"/>
  <c r="C63" i="27"/>
  <c r="C61" i="27"/>
  <c r="C59" i="27"/>
  <c r="C57" i="27"/>
  <c r="C55" i="27"/>
  <c r="C53" i="27"/>
  <c r="C51" i="27"/>
  <c r="C49" i="27"/>
  <c r="C47" i="27"/>
  <c r="C45" i="27"/>
  <c r="C43" i="27"/>
  <c r="C41" i="27"/>
  <c r="C39" i="27"/>
  <c r="C37" i="27"/>
  <c r="C35" i="27"/>
  <c r="C33" i="27"/>
  <c r="C31" i="27"/>
  <c r="C29" i="27"/>
  <c r="C27" i="27"/>
  <c r="C25" i="27"/>
  <c r="C23" i="27"/>
  <c r="C21" i="27"/>
  <c r="C19" i="27"/>
  <c r="C17" i="27"/>
  <c r="C15" i="27"/>
  <c r="C13" i="27"/>
  <c r="C11" i="27"/>
  <c r="C9" i="27"/>
  <c r="C7" i="27"/>
  <c r="C5" i="27"/>
  <c r="C3" i="27"/>
  <c r="H227" i="27"/>
  <c r="H215" i="27"/>
  <c r="H171" i="27"/>
  <c r="H159" i="27"/>
  <c r="H229" i="27"/>
  <c r="H199" i="27"/>
  <c r="H173" i="27"/>
  <c r="H161" i="27"/>
  <c r="H169" i="27"/>
  <c r="H155" i="27"/>
  <c r="H186" i="27"/>
  <c r="H182" i="27"/>
  <c r="H231" i="27"/>
  <c r="H187" i="27"/>
  <c r="H163" i="27"/>
  <c r="H213" i="27"/>
  <c r="H175" i="27"/>
  <c r="H165" i="27"/>
  <c r="E250" i="27"/>
  <c r="E159" i="27"/>
  <c r="E151" i="27"/>
  <c r="E143" i="27"/>
  <c r="E103" i="27"/>
  <c r="E226" i="27"/>
  <c r="E210" i="27"/>
  <c r="E202" i="27"/>
  <c r="E247" i="27"/>
  <c r="E199" i="27"/>
  <c r="H132" i="27"/>
  <c r="H100" i="27"/>
  <c r="H96" i="27"/>
  <c r="H239" i="27"/>
  <c r="H179" i="27"/>
  <c r="E242" i="27"/>
  <c r="E155" i="27"/>
  <c r="E87" i="27"/>
  <c r="E230" i="27"/>
  <c r="H86" i="27"/>
  <c r="H247" i="27"/>
  <c r="H245" i="27"/>
  <c r="H243" i="27"/>
  <c r="H195" i="27"/>
  <c r="E122" i="27"/>
  <c r="E120" i="27"/>
  <c r="E116" i="27"/>
  <c r="E112" i="27"/>
  <c r="E94" i="27"/>
  <c r="E92" i="27"/>
  <c r="E86" i="27"/>
  <c r="E239" i="27"/>
  <c r="E223" i="27"/>
  <c r="H143" i="27"/>
  <c r="E183" i="27"/>
  <c r="H151" i="27"/>
  <c r="H28" i="27"/>
  <c r="H246" i="27"/>
  <c r="H242" i="27"/>
  <c r="E231" i="27"/>
  <c r="H197" i="27"/>
  <c r="E174" i="27"/>
  <c r="E162" i="27"/>
  <c r="H214" i="27"/>
  <c r="H223" i="27"/>
  <c r="H211" i="27"/>
  <c r="H174" i="27"/>
  <c r="H170" i="27"/>
  <c r="H166" i="27"/>
  <c r="H162" i="27"/>
  <c r="H154" i="27"/>
  <c r="E135" i="27"/>
  <c r="H198" i="27"/>
  <c r="E175" i="27"/>
  <c r="E167" i="27"/>
  <c r="E163" i="27"/>
  <c r="H131" i="27"/>
  <c r="H251" i="27"/>
  <c r="E248" i="27"/>
  <c r="E246" i="27"/>
  <c r="E244" i="27"/>
  <c r="H230" i="27"/>
  <c r="H226" i="27"/>
  <c r="E215" i="27"/>
  <c r="H185" i="27"/>
  <c r="H183" i="27"/>
  <c r="H181" i="27"/>
  <c r="H134" i="27"/>
  <c r="H76" i="27"/>
  <c r="H238" i="27"/>
  <c r="H234" i="27"/>
  <c r="H221" i="27"/>
  <c r="H219" i="27"/>
  <c r="H217" i="27"/>
  <c r="H194" i="27"/>
  <c r="H190" i="27"/>
  <c r="E179" i="27"/>
  <c r="H157" i="27"/>
  <c r="E146" i="27"/>
  <c r="H142" i="27"/>
  <c r="H138" i="27"/>
  <c r="E131" i="27"/>
  <c r="E127" i="27"/>
  <c r="E123" i="27"/>
  <c r="E111" i="27"/>
  <c r="E107" i="27"/>
  <c r="E99" i="27"/>
  <c r="E95" i="27"/>
  <c r="H241" i="27"/>
  <c r="E238" i="27"/>
  <c r="E234" i="27"/>
  <c r="H209" i="27"/>
  <c r="H207" i="27"/>
  <c r="H205" i="27"/>
  <c r="H203" i="27"/>
  <c r="H201" i="27"/>
  <c r="E194" i="27"/>
  <c r="E190" i="27"/>
  <c r="H178" i="27"/>
  <c r="H149" i="27"/>
  <c r="H147" i="27"/>
  <c r="H145" i="27"/>
  <c r="E142" i="27"/>
  <c r="H130" i="27"/>
  <c r="H126" i="27"/>
  <c r="H122" i="27"/>
  <c r="H118" i="27"/>
  <c r="H114" i="27"/>
  <c r="H110" i="27"/>
  <c r="H106" i="27"/>
  <c r="H102" i="27"/>
  <c r="H98" i="27"/>
  <c r="H94" i="27"/>
  <c r="H90" i="27"/>
  <c r="H250" i="27"/>
  <c r="H237" i="27"/>
  <c r="H235" i="27"/>
  <c r="H233" i="27"/>
  <c r="H222" i="27"/>
  <c r="H218" i="27"/>
  <c r="E211" i="27"/>
  <c r="E207" i="27"/>
  <c r="E203" i="27"/>
  <c r="H193" i="27"/>
  <c r="H191" i="27"/>
  <c r="H189" i="27"/>
  <c r="E178" i="27"/>
  <c r="H158" i="27"/>
  <c r="E147" i="27"/>
  <c r="H141" i="27"/>
  <c r="H139" i="27"/>
  <c r="H137" i="27"/>
  <c r="E130" i="27"/>
  <c r="E126" i="27"/>
  <c r="E114" i="27"/>
  <c r="E106" i="27"/>
  <c r="E98" i="27"/>
  <c r="E90" i="27"/>
  <c r="H22" i="27"/>
  <c r="H225" i="27"/>
  <c r="E222" i="27"/>
  <c r="H210" i="27"/>
  <c r="H206" i="27"/>
  <c r="H202" i="27"/>
  <c r="E195" i="27"/>
  <c r="E191" i="27"/>
  <c r="H177" i="27"/>
  <c r="E158" i="27"/>
  <c r="H150" i="27"/>
  <c r="H146" i="27"/>
  <c r="H129" i="27"/>
  <c r="H127" i="27"/>
  <c r="H125" i="27"/>
  <c r="H123" i="27"/>
  <c r="H121" i="27"/>
  <c r="H119" i="27"/>
  <c r="H117" i="27"/>
  <c r="H115" i="27"/>
  <c r="H113" i="27"/>
  <c r="H111" i="27"/>
  <c r="H109" i="27"/>
  <c r="H107" i="27"/>
  <c r="H105" i="27"/>
  <c r="H103" i="27"/>
  <c r="H101" i="27"/>
  <c r="H99" i="27"/>
  <c r="H97" i="27"/>
  <c r="H95" i="27"/>
  <c r="H93" i="27"/>
  <c r="H91" i="27"/>
  <c r="H89" i="27"/>
  <c r="E214" i="27"/>
  <c r="E198" i="27"/>
  <c r="E187" i="27"/>
  <c r="E154" i="27"/>
  <c r="H144" i="27"/>
  <c r="E134" i="27"/>
  <c r="E110" i="27"/>
  <c r="E104" i="27"/>
  <c r="E235" i="27"/>
  <c r="E219" i="27"/>
  <c r="E170" i="27"/>
  <c r="E150" i="27"/>
  <c r="H140" i="27"/>
  <c r="E139" i="27"/>
  <c r="E119" i="27"/>
  <c r="E115" i="27"/>
  <c r="E102" i="27"/>
  <c r="E91" i="27"/>
  <c r="H136" i="27"/>
  <c r="E124" i="27"/>
  <c r="H120" i="27"/>
  <c r="H92" i="27"/>
  <c r="E251" i="27"/>
  <c r="E206" i="27"/>
  <c r="E186" i="27"/>
  <c r="E166" i="27"/>
  <c r="E243" i="27"/>
  <c r="E227" i="27"/>
  <c r="E218" i="27"/>
  <c r="E182" i="27"/>
  <c r="E171" i="27"/>
  <c r="E138" i="27"/>
  <c r="H128" i="27"/>
  <c r="E118" i="27"/>
  <c r="H104" i="27"/>
  <c r="E88" i="27"/>
  <c r="E236" i="27"/>
  <c r="E228" i="27"/>
  <c r="E220" i="27"/>
  <c r="E212" i="27"/>
  <c r="E204" i="27"/>
  <c r="E196" i="27"/>
  <c r="E188" i="27"/>
  <c r="E180" i="27"/>
  <c r="E172" i="27"/>
  <c r="E164" i="27"/>
  <c r="E156" i="27"/>
  <c r="E148" i="27"/>
  <c r="E140" i="27"/>
  <c r="E132" i="27"/>
  <c r="H112" i="27"/>
  <c r="E96" i="27"/>
  <c r="H84" i="27"/>
  <c r="H248" i="27"/>
  <c r="H240" i="27"/>
  <c r="H232" i="27"/>
  <c r="H224" i="27"/>
  <c r="H216" i="27"/>
  <c r="H208" i="27"/>
  <c r="H200" i="27"/>
  <c r="H192" i="27"/>
  <c r="H184" i="27"/>
  <c r="H176" i="27"/>
  <c r="H168" i="27"/>
  <c r="H160" i="27"/>
  <c r="H152" i="27"/>
  <c r="H108" i="27"/>
  <c r="E240" i="27"/>
  <c r="E232" i="27"/>
  <c r="E224" i="27"/>
  <c r="E216" i="27"/>
  <c r="E208" i="27"/>
  <c r="E200" i="27"/>
  <c r="E192" i="27"/>
  <c r="E184" i="27"/>
  <c r="E176" i="27"/>
  <c r="E168" i="27"/>
  <c r="E160" i="27"/>
  <c r="E152" i="27"/>
  <c r="E144" i="27"/>
  <c r="E136" i="27"/>
  <c r="E128" i="27"/>
  <c r="H116" i="27"/>
  <c r="E100" i="27"/>
  <c r="H80" i="27"/>
  <c r="H32" i="27"/>
  <c r="H124" i="27"/>
  <c r="E108" i="27"/>
  <c r="H88" i="27"/>
  <c r="H244" i="27"/>
  <c r="H236" i="27"/>
  <c r="H228" i="27"/>
  <c r="H220" i="27"/>
  <c r="H212" i="27"/>
  <c r="H204" i="27"/>
  <c r="H196" i="27"/>
  <c r="H188" i="27"/>
  <c r="H180" i="27"/>
  <c r="H172" i="27"/>
  <c r="H164" i="27"/>
  <c r="H156" i="27"/>
  <c r="H148" i="27"/>
  <c r="E245" i="27"/>
  <c r="E237" i="27"/>
  <c r="E229" i="27"/>
  <c r="E221" i="27"/>
  <c r="E213" i="27"/>
  <c r="E205" i="27"/>
  <c r="E197" i="27"/>
  <c r="E189" i="27"/>
  <c r="E181" i="27"/>
  <c r="E173" i="27"/>
  <c r="E165" i="27"/>
  <c r="E157" i="27"/>
  <c r="E149" i="27"/>
  <c r="E141" i="27"/>
  <c r="E133" i="27"/>
  <c r="E125" i="27"/>
  <c r="E117" i="27"/>
  <c r="E109" i="27"/>
  <c r="E101" i="27"/>
  <c r="E93" i="27"/>
  <c r="H249" i="27"/>
  <c r="E249" i="27"/>
  <c r="E241" i="27"/>
  <c r="E233" i="27"/>
  <c r="E225" i="27"/>
  <c r="E217" i="27"/>
  <c r="E209" i="27"/>
  <c r="E201" i="27"/>
  <c r="E193" i="27"/>
  <c r="E185" i="27"/>
  <c r="E177" i="27"/>
  <c r="E169" i="27"/>
  <c r="E161" i="27"/>
  <c r="E153" i="27"/>
  <c r="E145" i="27"/>
  <c r="E137" i="27"/>
  <c r="E129" i="27"/>
  <c r="E121" i="27"/>
  <c r="E113" i="27"/>
  <c r="E105" i="27"/>
  <c r="E97" i="27"/>
  <c r="E89" i="27"/>
  <c r="G2" i="27"/>
  <c r="D155" i="6"/>
  <c r="D174" i="6"/>
  <c r="D193" i="6"/>
  <c r="D212" i="6"/>
  <c r="D214" i="6"/>
  <c r="D213" i="6"/>
  <c r="D194" i="6"/>
  <c r="B190" i="6"/>
  <c r="B189" i="6"/>
  <c r="D78" i="6"/>
  <c r="D57" i="6"/>
  <c r="D36" i="6"/>
  <c r="D15" i="6"/>
  <c r="E28" i="27" l="1"/>
  <c r="E76" i="27"/>
  <c r="H12" i="27"/>
  <c r="H60" i="27"/>
  <c r="H44" i="27"/>
  <c r="E44" i="27"/>
  <c r="H37" i="27"/>
  <c r="E60" i="27"/>
  <c r="E12" i="27"/>
  <c r="H82" i="27"/>
  <c r="H41" i="27"/>
  <c r="H58" i="27"/>
  <c r="H74" i="27"/>
  <c r="E16" i="27"/>
  <c r="E32" i="27"/>
  <c r="E64" i="27"/>
  <c r="E80" i="27"/>
  <c r="E47" i="27"/>
  <c r="E63" i="27"/>
  <c r="E79" i="27"/>
  <c r="E48" i="27"/>
  <c r="H70" i="27"/>
  <c r="E31" i="27"/>
  <c r="H83" i="27"/>
  <c r="H26" i="27"/>
  <c r="E14" i="27"/>
  <c r="E30" i="27"/>
  <c r="E46" i="27"/>
  <c r="E62" i="27"/>
  <c r="E78" i="27"/>
  <c r="E15" i="27"/>
  <c r="H30" i="27"/>
  <c r="H21" i="27"/>
  <c r="H16" i="27"/>
  <c r="H53" i="27"/>
  <c r="H66" i="27"/>
  <c r="H29" i="27"/>
  <c r="H4" i="27"/>
  <c r="H52" i="27"/>
  <c r="H68" i="27"/>
  <c r="E84" i="27"/>
  <c r="E77" i="27"/>
  <c r="E66" i="27"/>
  <c r="H18" i="27"/>
  <c r="E20" i="27"/>
  <c r="H69" i="27"/>
  <c r="H23" i="27"/>
  <c r="H10" i="27"/>
  <c r="H13" i="27"/>
  <c r="H31" i="27"/>
  <c r="E6" i="27"/>
  <c r="E22" i="27"/>
  <c r="E38" i="27"/>
  <c r="E54" i="27"/>
  <c r="E70" i="27"/>
  <c r="H6" i="27"/>
  <c r="H54" i="27"/>
  <c r="H7" i="27"/>
  <c r="E21" i="27"/>
  <c r="E37" i="27"/>
  <c r="E53" i="27"/>
  <c r="E69" i="27"/>
  <c r="H38" i="27"/>
  <c r="H63" i="27"/>
  <c r="H15" i="27"/>
  <c r="E5" i="27"/>
  <c r="H5" i="27"/>
  <c r="H51" i="27"/>
  <c r="E4" i="27"/>
  <c r="E36" i="27"/>
  <c r="E52" i="27"/>
  <c r="E68" i="27"/>
  <c r="E18" i="27"/>
  <c r="E34" i="27"/>
  <c r="E50" i="27"/>
  <c r="E82" i="27"/>
  <c r="H14" i="27"/>
  <c r="H34" i="27"/>
  <c r="H50" i="27"/>
  <c r="E73" i="27"/>
  <c r="H11" i="27"/>
  <c r="H43" i="27"/>
  <c r="H27" i="27"/>
  <c r="H9" i="27"/>
  <c r="H45" i="27"/>
  <c r="E17" i="27"/>
  <c r="E33" i="27"/>
  <c r="E49" i="27"/>
  <c r="E65" i="27"/>
  <c r="E81" i="27"/>
  <c r="H67" i="27"/>
  <c r="H40" i="27"/>
  <c r="E45" i="27"/>
  <c r="H25" i="27"/>
  <c r="H48" i="27"/>
  <c r="E85" i="27"/>
  <c r="H19" i="27"/>
  <c r="E9" i="27"/>
  <c r="E25" i="27"/>
  <c r="E41" i="27"/>
  <c r="E57" i="27"/>
  <c r="E43" i="27"/>
  <c r="E59" i="27"/>
  <c r="H3" i="27"/>
  <c r="H79" i="27"/>
  <c r="H65" i="27"/>
  <c r="H81" i="27"/>
  <c r="E10" i="27"/>
  <c r="E26" i="27"/>
  <c r="E42" i="27"/>
  <c r="E58" i="27"/>
  <c r="E74" i="27"/>
  <c r="E8" i="27"/>
  <c r="E24" i="27"/>
  <c r="E40" i="27"/>
  <c r="E56" i="27"/>
  <c r="E72" i="27"/>
  <c r="H36" i="27"/>
  <c r="H78" i="27"/>
  <c r="H20" i="27"/>
  <c r="H8" i="27"/>
  <c r="H24" i="27"/>
  <c r="H56" i="27"/>
  <c r="H72" i="27"/>
  <c r="E67" i="27"/>
  <c r="E83" i="27"/>
  <c r="H75" i="27"/>
  <c r="H57" i="27"/>
  <c r="H17" i="27"/>
  <c r="E7" i="27"/>
  <c r="E23" i="27"/>
  <c r="E39" i="27"/>
  <c r="E55" i="27"/>
  <c r="E71" i="27"/>
  <c r="H73" i="27"/>
  <c r="E19" i="27"/>
  <c r="E11" i="27"/>
  <c r="E27" i="27"/>
  <c r="E75" i="27"/>
  <c r="E3" i="27"/>
  <c r="E51" i="27"/>
  <c r="E13" i="27"/>
  <c r="E29" i="27"/>
  <c r="E61" i="27"/>
  <c r="E35" i="27"/>
  <c r="H47" i="27"/>
  <c r="H59" i="27"/>
  <c r="H71" i="27"/>
  <c r="D176" i="6"/>
  <c r="D175" i="6"/>
  <c r="B171" i="6"/>
  <c r="B170" i="6"/>
  <c r="D157" i="6"/>
  <c r="D156" i="6"/>
  <c r="D80" i="6"/>
  <c r="D79" i="6"/>
  <c r="D59" i="6"/>
  <c r="D58" i="6"/>
  <c r="D38" i="6"/>
  <c r="D37" i="6"/>
  <c r="D17" i="6"/>
  <c r="D16" i="6"/>
  <c r="B54" i="6"/>
  <c r="B53" i="6"/>
  <c r="B62" i="6" s="1"/>
  <c r="I22" i="15"/>
  <c r="I15" i="15"/>
  <c r="J15" i="15" s="1"/>
  <c r="B126" i="25"/>
  <c r="B127" i="25"/>
  <c r="B124" i="25"/>
  <c r="B123" i="25"/>
  <c r="B111" i="25"/>
  <c r="B97" i="25"/>
  <c r="B96" i="25"/>
  <c r="B83" i="25"/>
  <c r="B65" i="25"/>
  <c r="B64" i="25"/>
  <c r="B26" i="25"/>
  <c r="I21" i="15" l="1"/>
  <c r="J21" i="15" s="1"/>
  <c r="I19" i="15"/>
  <c r="J19" i="15" s="1"/>
  <c r="J22" i="15"/>
  <c r="I17" i="15"/>
  <c r="J17" i="15" s="1"/>
  <c r="I18" i="15"/>
  <c r="J18" i="15" s="1"/>
  <c r="I14" i="15"/>
  <c r="J14" i="15" s="1"/>
  <c r="I16" i="15"/>
  <c r="J16" i="15" s="1"/>
  <c r="B128" i="25"/>
  <c r="B119" i="6"/>
  <c r="F113" i="25"/>
  <c r="F114" i="25"/>
  <c r="F47" i="25"/>
  <c r="F63" i="25"/>
  <c r="F45" i="25"/>
  <c r="F25" i="25"/>
  <c r="D8" i="28"/>
  <c r="E8" i="28"/>
  <c r="D9" i="28"/>
  <c r="E9" i="28"/>
  <c r="D10" i="28"/>
  <c r="E10" i="28"/>
  <c r="D11" i="28"/>
  <c r="E11" i="28"/>
  <c r="D12" i="28"/>
  <c r="E12" i="28"/>
  <c r="D13" i="28"/>
  <c r="E13" i="28"/>
  <c r="D14" i="28"/>
  <c r="E14" i="28"/>
  <c r="D15" i="28"/>
  <c r="E15" i="28"/>
  <c r="D16" i="28"/>
  <c r="E16" i="28"/>
  <c r="D17" i="28"/>
  <c r="E17" i="28"/>
  <c r="D18" i="28"/>
  <c r="E18" i="28"/>
  <c r="D19" i="28"/>
  <c r="E19" i="28"/>
  <c r="D20" i="28"/>
  <c r="E20" i="28"/>
  <c r="D21" i="28"/>
  <c r="E21" i="28"/>
  <c r="D22" i="28"/>
  <c r="E22" i="28"/>
  <c r="D23" i="28"/>
  <c r="E23" i="28"/>
  <c r="D24" i="28"/>
  <c r="E24" i="28"/>
  <c r="D25" i="28"/>
  <c r="E25" i="28"/>
  <c r="D26" i="28"/>
  <c r="E26" i="28"/>
  <c r="D27" i="28"/>
  <c r="E27" i="28"/>
  <c r="D28" i="28"/>
  <c r="E28" i="28"/>
  <c r="D29" i="28"/>
  <c r="E29" i="28"/>
  <c r="D30" i="28"/>
  <c r="E30" i="28"/>
  <c r="D31" i="28"/>
  <c r="E31" i="28"/>
  <c r="D32" i="28"/>
  <c r="E32" i="28"/>
  <c r="D33" i="28"/>
  <c r="E33" i="28"/>
  <c r="D34" i="28"/>
  <c r="E34" i="28"/>
  <c r="D35" i="28"/>
  <c r="E35" i="28"/>
  <c r="D36" i="28"/>
  <c r="E36" i="28"/>
  <c r="D37" i="28"/>
  <c r="E37" i="28"/>
  <c r="D38" i="28"/>
  <c r="E38" i="28"/>
  <c r="D39" i="28"/>
  <c r="E39" i="28"/>
  <c r="D40" i="28"/>
  <c r="E40" i="28"/>
  <c r="D41" i="28"/>
  <c r="E41" i="28"/>
  <c r="D42" i="28"/>
  <c r="E42" i="28"/>
  <c r="D43" i="28"/>
  <c r="E43" i="28"/>
  <c r="D44" i="28"/>
  <c r="E44" i="28"/>
  <c r="D45" i="28"/>
  <c r="E45" i="28"/>
  <c r="D46" i="28"/>
  <c r="E46" i="28"/>
  <c r="D47" i="28"/>
  <c r="E47" i="28"/>
  <c r="D48" i="28"/>
  <c r="E48" i="28"/>
  <c r="D49" i="28"/>
  <c r="E49" i="28"/>
  <c r="D50" i="28"/>
  <c r="E50" i="28"/>
  <c r="D51" i="28"/>
  <c r="E51" i="28"/>
  <c r="D52" i="28"/>
  <c r="E52" i="28"/>
  <c r="D53" i="28"/>
  <c r="E53" i="28"/>
  <c r="D54" i="28"/>
  <c r="E54" i="28"/>
  <c r="D55" i="28"/>
  <c r="E55" i="28"/>
  <c r="D56" i="28"/>
  <c r="E56" i="28"/>
  <c r="D57" i="28"/>
  <c r="E57" i="28"/>
  <c r="D58" i="28"/>
  <c r="E58" i="28"/>
  <c r="D59" i="28"/>
  <c r="E59" i="28"/>
  <c r="D60" i="28"/>
  <c r="E60" i="28"/>
  <c r="D61" i="28"/>
  <c r="E61" i="28"/>
  <c r="D62" i="28"/>
  <c r="E62" i="28"/>
  <c r="D63" i="28"/>
  <c r="E63" i="28"/>
  <c r="D64" i="28"/>
  <c r="E64" i="28"/>
  <c r="D65" i="28"/>
  <c r="E65" i="28"/>
  <c r="D66" i="28"/>
  <c r="E66" i="28"/>
  <c r="D67" i="28"/>
  <c r="E67" i="28"/>
  <c r="D68" i="28"/>
  <c r="E68" i="28"/>
  <c r="D69" i="28"/>
  <c r="E69" i="28"/>
  <c r="D70" i="28"/>
  <c r="E70" i="28"/>
  <c r="D71" i="28"/>
  <c r="E71" i="28"/>
  <c r="D72" i="28"/>
  <c r="E72" i="28"/>
  <c r="D73" i="28"/>
  <c r="E73" i="28"/>
  <c r="D74" i="28"/>
  <c r="E74" i="28"/>
  <c r="D75" i="28"/>
  <c r="E75" i="28"/>
  <c r="D76" i="28"/>
  <c r="E76" i="28"/>
  <c r="D77" i="28"/>
  <c r="E77" i="28"/>
  <c r="D78" i="28"/>
  <c r="E78" i="28"/>
  <c r="D79" i="28"/>
  <c r="E79" i="28"/>
  <c r="D80" i="28"/>
  <c r="E80" i="28"/>
  <c r="D81" i="28"/>
  <c r="E81" i="28"/>
  <c r="D82" i="28"/>
  <c r="E82" i="28"/>
  <c r="D83" i="28"/>
  <c r="E83" i="28"/>
  <c r="D84" i="28"/>
  <c r="E84" i="28"/>
  <c r="D85" i="28"/>
  <c r="E85" i="28"/>
  <c r="D86" i="28"/>
  <c r="E86" i="28"/>
  <c r="D87" i="28"/>
  <c r="E87" i="28"/>
  <c r="D88" i="28"/>
  <c r="E88" i="28"/>
  <c r="D89" i="28"/>
  <c r="E89" i="28"/>
  <c r="D90" i="28"/>
  <c r="E90" i="28"/>
  <c r="D91" i="28"/>
  <c r="E91" i="28"/>
  <c r="D92" i="28"/>
  <c r="E92" i="28"/>
  <c r="D93" i="28"/>
  <c r="E93" i="28"/>
  <c r="D94" i="28"/>
  <c r="E94" i="28"/>
  <c r="D95" i="28"/>
  <c r="E95" i="28"/>
  <c r="D96" i="28"/>
  <c r="E96" i="28"/>
  <c r="D97" i="28"/>
  <c r="E97" i="28"/>
  <c r="D98" i="28"/>
  <c r="E98" i="28"/>
  <c r="D99" i="28"/>
  <c r="E99" i="28"/>
  <c r="D100" i="28"/>
  <c r="E100" i="28"/>
  <c r="D101" i="28"/>
  <c r="E101" i="28"/>
  <c r="D102" i="28"/>
  <c r="E102" i="28"/>
  <c r="D103" i="28"/>
  <c r="E103" i="28"/>
  <c r="D104" i="28"/>
  <c r="E104" i="28"/>
  <c r="D105" i="28"/>
  <c r="E105" i="28"/>
  <c r="D106" i="28"/>
  <c r="E106" i="28"/>
  <c r="D107" i="28"/>
  <c r="E107" i="28"/>
  <c r="D108" i="28"/>
  <c r="E108" i="28"/>
  <c r="D109" i="28"/>
  <c r="E109" i="28"/>
  <c r="D110" i="28"/>
  <c r="E110" i="28"/>
  <c r="D111" i="28"/>
  <c r="E111" i="28"/>
  <c r="D112" i="28"/>
  <c r="E112" i="28"/>
  <c r="D113" i="28"/>
  <c r="E113" i="28"/>
  <c r="D114" i="28"/>
  <c r="E114" i="28"/>
  <c r="D115" i="28"/>
  <c r="E115" i="28"/>
  <c r="D116" i="28"/>
  <c r="E116" i="28"/>
  <c r="D117" i="28"/>
  <c r="E117" i="28"/>
  <c r="D118" i="28"/>
  <c r="E118" i="28"/>
  <c r="D119" i="28"/>
  <c r="E119" i="28"/>
  <c r="D120" i="28"/>
  <c r="E120" i="28"/>
  <c r="D121" i="28"/>
  <c r="E121" i="28"/>
  <c r="D122" i="28"/>
  <c r="E122" i="28"/>
  <c r="D123" i="28"/>
  <c r="E123" i="28"/>
  <c r="D124" i="28"/>
  <c r="E124" i="28"/>
  <c r="D125" i="28"/>
  <c r="E125" i="28"/>
  <c r="D126" i="28"/>
  <c r="E126" i="28"/>
  <c r="D127" i="28"/>
  <c r="E127" i="28"/>
  <c r="D128" i="28"/>
  <c r="E128" i="28"/>
  <c r="D129" i="28"/>
  <c r="E129" i="28"/>
  <c r="D130" i="28"/>
  <c r="E130" i="28"/>
  <c r="D131" i="28"/>
  <c r="E131" i="28"/>
  <c r="D132" i="28"/>
  <c r="E132" i="28"/>
  <c r="D133" i="28"/>
  <c r="E133" i="28"/>
  <c r="D134" i="28"/>
  <c r="E134" i="28"/>
  <c r="D135" i="28"/>
  <c r="E135" i="28"/>
  <c r="D136" i="28"/>
  <c r="E136" i="28"/>
  <c r="D137" i="28"/>
  <c r="E137" i="28"/>
  <c r="D138" i="28"/>
  <c r="E138" i="28"/>
  <c r="D139" i="28"/>
  <c r="E139" i="28"/>
  <c r="D140" i="28"/>
  <c r="E140" i="28"/>
  <c r="D141" i="28"/>
  <c r="E141" i="28"/>
  <c r="D142" i="28"/>
  <c r="E142" i="28"/>
  <c r="D143" i="28"/>
  <c r="E143" i="28"/>
  <c r="D144" i="28"/>
  <c r="E144" i="28"/>
  <c r="D145" i="28"/>
  <c r="E145" i="28"/>
  <c r="D146" i="28"/>
  <c r="E146" i="28"/>
  <c r="D147" i="28"/>
  <c r="E147" i="28"/>
  <c r="D148" i="28"/>
  <c r="E148" i="28"/>
  <c r="D149" i="28"/>
  <c r="E149" i="28"/>
  <c r="D150" i="28"/>
  <c r="E150" i="28"/>
  <c r="D151" i="28"/>
  <c r="E151" i="28"/>
  <c r="D152" i="28"/>
  <c r="E152" i="28"/>
  <c r="D153" i="28"/>
  <c r="E153" i="28"/>
  <c r="D154" i="28"/>
  <c r="E154" i="28"/>
  <c r="D155" i="28"/>
  <c r="E155" i="28"/>
  <c r="D156" i="28"/>
  <c r="E156" i="28"/>
  <c r="D157" i="28"/>
  <c r="E157" i="28"/>
  <c r="D158" i="28"/>
  <c r="E158" i="28"/>
  <c r="D159" i="28"/>
  <c r="E159" i="28"/>
  <c r="D160" i="28"/>
  <c r="E160" i="28"/>
  <c r="D161" i="28"/>
  <c r="E161" i="28"/>
  <c r="D162" i="28"/>
  <c r="E162" i="28"/>
  <c r="D163" i="28"/>
  <c r="E163" i="28"/>
  <c r="D164" i="28"/>
  <c r="E164" i="28"/>
  <c r="D165" i="28"/>
  <c r="E165" i="28"/>
  <c r="D166" i="28"/>
  <c r="E166" i="28"/>
  <c r="D167" i="28"/>
  <c r="E167" i="28"/>
  <c r="D168" i="28"/>
  <c r="E168" i="28"/>
  <c r="D169" i="28"/>
  <c r="E169" i="28"/>
  <c r="D170" i="28"/>
  <c r="E170" i="28"/>
  <c r="D171" i="28"/>
  <c r="E171" i="28"/>
  <c r="D172" i="28"/>
  <c r="E172" i="28"/>
  <c r="D173" i="28"/>
  <c r="E173" i="28"/>
  <c r="D174" i="28"/>
  <c r="E174" i="28"/>
  <c r="D175" i="28"/>
  <c r="E175" i="28"/>
  <c r="D176" i="28"/>
  <c r="E176" i="28"/>
  <c r="D177" i="28"/>
  <c r="E177" i="28"/>
  <c r="D178" i="28"/>
  <c r="E178" i="28"/>
  <c r="D179" i="28"/>
  <c r="E179" i="28"/>
  <c r="D180" i="28"/>
  <c r="E180" i="28"/>
  <c r="D181" i="28"/>
  <c r="E181" i="28"/>
  <c r="D182" i="28"/>
  <c r="E182" i="28"/>
  <c r="D183" i="28"/>
  <c r="E183" i="28"/>
  <c r="D184" i="28"/>
  <c r="E184" i="28"/>
  <c r="D185" i="28"/>
  <c r="E185" i="28"/>
  <c r="D186" i="28"/>
  <c r="E186" i="28"/>
  <c r="D187" i="28"/>
  <c r="E187" i="28"/>
  <c r="D188" i="28"/>
  <c r="E188" i="28"/>
  <c r="D189" i="28"/>
  <c r="E189" i="28"/>
  <c r="D190" i="28"/>
  <c r="E190" i="28"/>
  <c r="D191" i="28"/>
  <c r="E191" i="28"/>
  <c r="D192" i="28"/>
  <c r="E192" i="28"/>
  <c r="D193" i="28"/>
  <c r="E193" i="28"/>
  <c r="D194" i="28"/>
  <c r="E194" i="28"/>
  <c r="D195" i="28"/>
  <c r="E195" i="28"/>
  <c r="D196" i="28"/>
  <c r="E196" i="28"/>
  <c r="D197" i="28"/>
  <c r="E197" i="28"/>
  <c r="D198" i="28"/>
  <c r="E198" i="28"/>
  <c r="D199" i="28"/>
  <c r="E199" i="28"/>
  <c r="D200" i="28"/>
  <c r="E200" i="28"/>
  <c r="D201" i="28"/>
  <c r="E201" i="28"/>
  <c r="D202" i="28"/>
  <c r="E202" i="28"/>
  <c r="D203" i="28"/>
  <c r="E203" i="28"/>
  <c r="D204" i="28"/>
  <c r="E204" i="28"/>
  <c r="D205" i="28"/>
  <c r="E205" i="28"/>
  <c r="D206" i="28"/>
  <c r="E206" i="28"/>
  <c r="D207" i="28"/>
  <c r="E207" i="28"/>
  <c r="D208" i="28"/>
  <c r="E208" i="28"/>
  <c r="D209" i="28"/>
  <c r="E209" i="28"/>
  <c r="D210" i="28"/>
  <c r="E210" i="28"/>
  <c r="D211" i="28"/>
  <c r="E211" i="28"/>
  <c r="D212" i="28"/>
  <c r="E212" i="28"/>
  <c r="D213" i="28"/>
  <c r="E213" i="28"/>
  <c r="D214" i="28"/>
  <c r="E214" i="28"/>
  <c r="D215" i="28"/>
  <c r="E215" i="28"/>
  <c r="D216" i="28"/>
  <c r="E216" i="28"/>
  <c r="D217" i="28"/>
  <c r="E217" i="28"/>
  <c r="D218" i="28"/>
  <c r="E218" i="28"/>
  <c r="D219" i="28"/>
  <c r="E219" i="28"/>
  <c r="D220" i="28"/>
  <c r="E220" i="28"/>
  <c r="D221" i="28"/>
  <c r="E221" i="28"/>
  <c r="D222" i="28"/>
  <c r="E222" i="28"/>
  <c r="D223" i="28"/>
  <c r="E223" i="28"/>
  <c r="D224" i="28"/>
  <c r="E224" i="28"/>
  <c r="D225" i="28"/>
  <c r="E225" i="28"/>
  <c r="D226" i="28"/>
  <c r="E226" i="28"/>
  <c r="D227" i="28"/>
  <c r="E227" i="28"/>
  <c r="D228" i="28"/>
  <c r="E228" i="28"/>
  <c r="D229" i="28"/>
  <c r="E229" i="28"/>
  <c r="D230" i="28"/>
  <c r="E230" i="28"/>
  <c r="D231" i="28"/>
  <c r="E231" i="28"/>
  <c r="D232" i="28"/>
  <c r="E232" i="28"/>
  <c r="D233" i="28"/>
  <c r="E233" i="28"/>
  <c r="D234" i="28"/>
  <c r="E234" i="28"/>
  <c r="D235" i="28"/>
  <c r="E235" i="28"/>
  <c r="D236" i="28"/>
  <c r="E236" i="28"/>
  <c r="D237" i="28"/>
  <c r="E237" i="28"/>
  <c r="D238" i="28"/>
  <c r="E238" i="28"/>
  <c r="D239" i="28"/>
  <c r="E239" i="28"/>
  <c r="D240" i="28"/>
  <c r="E240" i="28"/>
  <c r="D241" i="28"/>
  <c r="E241" i="28"/>
  <c r="D242" i="28"/>
  <c r="E242" i="28"/>
  <c r="D243" i="28"/>
  <c r="E243" i="28"/>
  <c r="D244" i="28"/>
  <c r="E244" i="28"/>
  <c r="D245" i="28"/>
  <c r="E245" i="28"/>
  <c r="D246" i="28"/>
  <c r="E246" i="28"/>
  <c r="D247" i="28"/>
  <c r="E247" i="28"/>
  <c r="D248" i="28"/>
  <c r="E248" i="28"/>
  <c r="D249" i="28"/>
  <c r="E249" i="28"/>
  <c r="D250" i="28"/>
  <c r="E250" i="28"/>
  <c r="D251" i="28"/>
  <c r="E251" i="28"/>
  <c r="D252" i="28"/>
  <c r="E252" i="28"/>
  <c r="D253" i="28"/>
  <c r="E253" i="28"/>
  <c r="D254" i="28"/>
  <c r="E254" i="28"/>
  <c r="B8" i="28"/>
  <c r="C8" i="28"/>
  <c r="B9" i="28"/>
  <c r="C9" i="28"/>
  <c r="B10" i="28"/>
  <c r="C10" i="28"/>
  <c r="B11" i="28"/>
  <c r="C11" i="28"/>
  <c r="B12" i="28"/>
  <c r="C12" i="28"/>
  <c r="B13" i="28"/>
  <c r="C13" i="28"/>
  <c r="B14" i="28"/>
  <c r="C14" i="28"/>
  <c r="B15" i="28"/>
  <c r="C15" i="28"/>
  <c r="B16" i="28"/>
  <c r="C16" i="28"/>
  <c r="B17" i="28"/>
  <c r="C17" i="28"/>
  <c r="B18" i="28"/>
  <c r="C18" i="28"/>
  <c r="B19" i="28"/>
  <c r="C19" i="28"/>
  <c r="B20" i="28"/>
  <c r="C20" i="28"/>
  <c r="B21" i="28"/>
  <c r="C21" i="28"/>
  <c r="B22" i="28"/>
  <c r="C22" i="28"/>
  <c r="B23" i="28"/>
  <c r="C23" i="28"/>
  <c r="B24" i="28"/>
  <c r="C24" i="28"/>
  <c r="B25" i="28"/>
  <c r="C25" i="28"/>
  <c r="B26" i="28"/>
  <c r="C26" i="28"/>
  <c r="B27" i="28"/>
  <c r="C27" i="28"/>
  <c r="B28" i="28"/>
  <c r="C28" i="28"/>
  <c r="B29" i="28"/>
  <c r="C29" i="28"/>
  <c r="B30" i="28"/>
  <c r="C30" i="28"/>
  <c r="B31" i="28"/>
  <c r="C31" i="28"/>
  <c r="B32" i="28"/>
  <c r="C32" i="28"/>
  <c r="B33" i="28"/>
  <c r="C33" i="28"/>
  <c r="B34" i="28"/>
  <c r="C34" i="28"/>
  <c r="B35" i="28"/>
  <c r="C35" i="28"/>
  <c r="B36" i="28"/>
  <c r="C36" i="28"/>
  <c r="B37" i="28"/>
  <c r="C37" i="28"/>
  <c r="B38" i="28"/>
  <c r="C38" i="28"/>
  <c r="B39" i="28"/>
  <c r="C39" i="28"/>
  <c r="B40" i="28"/>
  <c r="C40" i="28"/>
  <c r="B41" i="28"/>
  <c r="C41" i="28"/>
  <c r="B42" i="28"/>
  <c r="C42" i="28"/>
  <c r="B43" i="28"/>
  <c r="C43" i="28"/>
  <c r="B44" i="28"/>
  <c r="C44" i="28"/>
  <c r="B45" i="28"/>
  <c r="C45" i="28"/>
  <c r="B46" i="28"/>
  <c r="C46" i="28"/>
  <c r="B47" i="28"/>
  <c r="C47" i="28"/>
  <c r="B48" i="28"/>
  <c r="C48" i="28"/>
  <c r="B49" i="28"/>
  <c r="C49" i="28"/>
  <c r="B50" i="28"/>
  <c r="C50" i="28"/>
  <c r="B51" i="28"/>
  <c r="C51" i="28"/>
  <c r="B52" i="28"/>
  <c r="C52" i="28"/>
  <c r="B53" i="28"/>
  <c r="C53" i="28"/>
  <c r="B54" i="28"/>
  <c r="C54" i="28"/>
  <c r="B55" i="28"/>
  <c r="C55" i="28"/>
  <c r="B56" i="28"/>
  <c r="C56" i="28"/>
  <c r="B57" i="28"/>
  <c r="C57" i="28"/>
  <c r="B58" i="28"/>
  <c r="C58" i="28"/>
  <c r="B59" i="28"/>
  <c r="C59" i="28"/>
  <c r="B60" i="28"/>
  <c r="C60" i="28"/>
  <c r="B61" i="28"/>
  <c r="C61" i="28"/>
  <c r="B62" i="28"/>
  <c r="C62" i="28"/>
  <c r="B63" i="28"/>
  <c r="C63" i="28"/>
  <c r="B64" i="28"/>
  <c r="C64" i="28"/>
  <c r="B65" i="28"/>
  <c r="C65" i="28"/>
  <c r="B66" i="28"/>
  <c r="C66" i="28"/>
  <c r="B67" i="28"/>
  <c r="C67" i="28"/>
  <c r="B68" i="28"/>
  <c r="C68" i="28"/>
  <c r="B69" i="28"/>
  <c r="C69" i="28"/>
  <c r="B70" i="28"/>
  <c r="C70" i="28"/>
  <c r="B71" i="28"/>
  <c r="C71" i="28"/>
  <c r="B72" i="28"/>
  <c r="C72" i="28"/>
  <c r="B73" i="28"/>
  <c r="C73" i="28"/>
  <c r="B74" i="28"/>
  <c r="C74" i="28"/>
  <c r="B75" i="28"/>
  <c r="C75" i="28"/>
  <c r="B76" i="28"/>
  <c r="C76" i="28"/>
  <c r="B77" i="28"/>
  <c r="C77" i="28"/>
  <c r="B78" i="28"/>
  <c r="C78" i="28"/>
  <c r="B79" i="28"/>
  <c r="C79" i="28"/>
  <c r="B80" i="28"/>
  <c r="C80" i="28"/>
  <c r="B81" i="28"/>
  <c r="C81" i="28"/>
  <c r="B82" i="28"/>
  <c r="C82" i="28"/>
  <c r="B83" i="28"/>
  <c r="C83" i="28"/>
  <c r="B84" i="28"/>
  <c r="C84" i="28"/>
  <c r="B85" i="28"/>
  <c r="C85" i="28"/>
  <c r="B86" i="28"/>
  <c r="C86" i="28"/>
  <c r="B87" i="28"/>
  <c r="C87" i="28"/>
  <c r="B88" i="28"/>
  <c r="C88" i="28"/>
  <c r="B89" i="28"/>
  <c r="C89" i="28"/>
  <c r="B90" i="28"/>
  <c r="C90" i="28"/>
  <c r="B91" i="28"/>
  <c r="C91" i="28"/>
  <c r="B92" i="28"/>
  <c r="C92" i="28"/>
  <c r="B93" i="28"/>
  <c r="C93" i="28"/>
  <c r="B94" i="28"/>
  <c r="C94" i="28"/>
  <c r="B95" i="28"/>
  <c r="C95" i="28"/>
  <c r="B96" i="28"/>
  <c r="C96" i="28"/>
  <c r="B97" i="28"/>
  <c r="C97" i="28"/>
  <c r="B98" i="28"/>
  <c r="C98" i="28"/>
  <c r="B99" i="28"/>
  <c r="C99" i="28"/>
  <c r="B100" i="28"/>
  <c r="C100" i="28"/>
  <c r="B101" i="28"/>
  <c r="C101" i="28"/>
  <c r="B102" i="28"/>
  <c r="C102" i="28"/>
  <c r="B103" i="28"/>
  <c r="C103" i="28"/>
  <c r="B104" i="28"/>
  <c r="C104" i="28"/>
  <c r="B105" i="28"/>
  <c r="C105" i="28"/>
  <c r="B106" i="28"/>
  <c r="C106" i="28"/>
  <c r="B107" i="28"/>
  <c r="C107" i="28"/>
  <c r="B108" i="28"/>
  <c r="C108" i="28"/>
  <c r="B109" i="28"/>
  <c r="C109" i="28"/>
  <c r="B110" i="28"/>
  <c r="C110" i="28"/>
  <c r="B111" i="28"/>
  <c r="C111" i="28"/>
  <c r="B112" i="28"/>
  <c r="C112" i="28"/>
  <c r="B113" i="28"/>
  <c r="C113" i="28"/>
  <c r="B114" i="28"/>
  <c r="C114" i="28"/>
  <c r="B115" i="28"/>
  <c r="C115" i="28"/>
  <c r="B116" i="28"/>
  <c r="C116" i="28"/>
  <c r="B117" i="28"/>
  <c r="C117" i="28"/>
  <c r="B118" i="28"/>
  <c r="C118" i="28"/>
  <c r="B119" i="28"/>
  <c r="C119" i="28"/>
  <c r="B120" i="28"/>
  <c r="C120" i="28"/>
  <c r="B121" i="28"/>
  <c r="C121" i="28"/>
  <c r="B122" i="28"/>
  <c r="C122" i="28"/>
  <c r="B123" i="28"/>
  <c r="C123" i="28"/>
  <c r="B124" i="28"/>
  <c r="C124" i="28"/>
  <c r="B125" i="28"/>
  <c r="C125" i="28"/>
  <c r="B126" i="28"/>
  <c r="C126" i="28"/>
  <c r="B127" i="28"/>
  <c r="C127" i="28"/>
  <c r="B128" i="28"/>
  <c r="C128" i="28"/>
  <c r="B129" i="28"/>
  <c r="C129" i="28"/>
  <c r="B130" i="28"/>
  <c r="C130" i="28"/>
  <c r="B131" i="28"/>
  <c r="C131" i="28"/>
  <c r="B132" i="28"/>
  <c r="C132" i="28"/>
  <c r="B133" i="28"/>
  <c r="C133" i="28"/>
  <c r="B134" i="28"/>
  <c r="C134" i="28"/>
  <c r="B135" i="28"/>
  <c r="C135" i="28"/>
  <c r="B136" i="28"/>
  <c r="C136" i="28"/>
  <c r="B137" i="28"/>
  <c r="C137" i="28"/>
  <c r="B138" i="28"/>
  <c r="C138" i="28"/>
  <c r="B139" i="28"/>
  <c r="C139" i="28"/>
  <c r="B140" i="28"/>
  <c r="C140" i="28"/>
  <c r="B141" i="28"/>
  <c r="C141" i="28"/>
  <c r="B142" i="28"/>
  <c r="C142" i="28"/>
  <c r="B143" i="28"/>
  <c r="C143" i="28"/>
  <c r="B144" i="28"/>
  <c r="C144" i="28"/>
  <c r="B145" i="28"/>
  <c r="C145" i="28"/>
  <c r="B146" i="28"/>
  <c r="C146" i="28"/>
  <c r="B147" i="28"/>
  <c r="C147" i="28"/>
  <c r="B148" i="28"/>
  <c r="C148" i="28"/>
  <c r="B149" i="28"/>
  <c r="C149" i="28"/>
  <c r="B150" i="28"/>
  <c r="C150" i="28"/>
  <c r="B151" i="28"/>
  <c r="C151" i="28"/>
  <c r="B152" i="28"/>
  <c r="C152" i="28"/>
  <c r="B153" i="28"/>
  <c r="C153" i="28"/>
  <c r="B154" i="28"/>
  <c r="C154" i="28"/>
  <c r="B155" i="28"/>
  <c r="C155" i="28"/>
  <c r="B156" i="28"/>
  <c r="C156" i="28"/>
  <c r="B157" i="28"/>
  <c r="C157" i="28"/>
  <c r="B158" i="28"/>
  <c r="C158" i="28"/>
  <c r="B159" i="28"/>
  <c r="C159" i="28"/>
  <c r="B160" i="28"/>
  <c r="C160" i="28"/>
  <c r="B161" i="28"/>
  <c r="C161" i="28"/>
  <c r="B162" i="28"/>
  <c r="C162" i="28"/>
  <c r="B163" i="28"/>
  <c r="C163" i="28"/>
  <c r="B164" i="28"/>
  <c r="C164" i="28"/>
  <c r="B165" i="28"/>
  <c r="C165" i="28"/>
  <c r="B166" i="28"/>
  <c r="C166" i="28"/>
  <c r="B167" i="28"/>
  <c r="C167" i="28"/>
  <c r="B168" i="28"/>
  <c r="C168" i="28"/>
  <c r="B169" i="28"/>
  <c r="C169" i="28"/>
  <c r="B170" i="28"/>
  <c r="C170" i="28"/>
  <c r="B171" i="28"/>
  <c r="C171" i="28"/>
  <c r="B172" i="28"/>
  <c r="C172" i="28"/>
  <c r="B173" i="28"/>
  <c r="C173" i="28"/>
  <c r="B174" i="28"/>
  <c r="C174" i="28"/>
  <c r="B175" i="28"/>
  <c r="C175" i="28"/>
  <c r="B176" i="28"/>
  <c r="C176" i="28"/>
  <c r="B177" i="28"/>
  <c r="C177" i="28"/>
  <c r="B178" i="28"/>
  <c r="C178" i="28"/>
  <c r="B179" i="28"/>
  <c r="C179" i="28"/>
  <c r="B180" i="28"/>
  <c r="C180" i="28"/>
  <c r="B181" i="28"/>
  <c r="C181" i="28"/>
  <c r="B182" i="28"/>
  <c r="C182" i="28"/>
  <c r="B183" i="28"/>
  <c r="C183" i="28"/>
  <c r="B184" i="28"/>
  <c r="C184" i="28"/>
  <c r="B185" i="28"/>
  <c r="C185" i="28"/>
  <c r="B186" i="28"/>
  <c r="C186" i="28"/>
  <c r="B187" i="28"/>
  <c r="C187" i="28"/>
  <c r="B188" i="28"/>
  <c r="C188" i="28"/>
  <c r="B189" i="28"/>
  <c r="C189" i="28"/>
  <c r="B190" i="28"/>
  <c r="C190" i="28"/>
  <c r="B191" i="28"/>
  <c r="C191" i="28"/>
  <c r="B192" i="28"/>
  <c r="C192" i="28"/>
  <c r="B193" i="28"/>
  <c r="C193" i="28"/>
  <c r="B194" i="28"/>
  <c r="C194" i="28"/>
  <c r="B195" i="28"/>
  <c r="C195" i="28"/>
  <c r="B196" i="28"/>
  <c r="C196" i="28"/>
  <c r="B197" i="28"/>
  <c r="C197" i="28"/>
  <c r="B198" i="28"/>
  <c r="C198" i="28"/>
  <c r="B199" i="28"/>
  <c r="C199" i="28"/>
  <c r="B200" i="28"/>
  <c r="C200" i="28"/>
  <c r="B201" i="28"/>
  <c r="C201" i="28"/>
  <c r="B202" i="28"/>
  <c r="C202" i="28"/>
  <c r="B203" i="28"/>
  <c r="C203" i="28"/>
  <c r="B204" i="28"/>
  <c r="C204" i="28"/>
  <c r="B205" i="28"/>
  <c r="C205" i="28"/>
  <c r="B206" i="28"/>
  <c r="C206" i="28"/>
  <c r="B207" i="28"/>
  <c r="C207" i="28"/>
  <c r="B208" i="28"/>
  <c r="C208" i="28"/>
  <c r="B209" i="28"/>
  <c r="C209" i="28"/>
  <c r="B210" i="28"/>
  <c r="C210" i="28"/>
  <c r="B211" i="28"/>
  <c r="C211" i="28"/>
  <c r="B212" i="28"/>
  <c r="C212" i="28"/>
  <c r="B213" i="28"/>
  <c r="C213" i="28"/>
  <c r="B214" i="28"/>
  <c r="C214" i="28"/>
  <c r="B215" i="28"/>
  <c r="C215" i="28"/>
  <c r="B216" i="28"/>
  <c r="C216" i="28"/>
  <c r="B217" i="28"/>
  <c r="C217" i="28"/>
  <c r="B218" i="28"/>
  <c r="C218" i="28"/>
  <c r="B219" i="28"/>
  <c r="C219" i="28"/>
  <c r="B220" i="28"/>
  <c r="C220" i="28"/>
  <c r="B221" i="28"/>
  <c r="C221" i="28"/>
  <c r="B222" i="28"/>
  <c r="C222" i="28"/>
  <c r="B223" i="28"/>
  <c r="C223" i="28"/>
  <c r="B224" i="28"/>
  <c r="C224" i="28"/>
  <c r="B225" i="28"/>
  <c r="C225" i="28"/>
  <c r="B226" i="28"/>
  <c r="C226" i="28"/>
  <c r="B227" i="28"/>
  <c r="C227" i="28"/>
  <c r="B228" i="28"/>
  <c r="C228" i="28"/>
  <c r="B229" i="28"/>
  <c r="C229" i="28"/>
  <c r="B230" i="28"/>
  <c r="C230" i="28"/>
  <c r="B231" i="28"/>
  <c r="C231" i="28"/>
  <c r="B232" i="28"/>
  <c r="C232" i="28"/>
  <c r="B233" i="28"/>
  <c r="C233" i="28"/>
  <c r="B234" i="28"/>
  <c r="C234" i="28"/>
  <c r="B235" i="28"/>
  <c r="C235" i="28"/>
  <c r="B236" i="28"/>
  <c r="C236" i="28"/>
  <c r="B237" i="28"/>
  <c r="C237" i="28"/>
  <c r="B238" i="28"/>
  <c r="C238" i="28"/>
  <c r="B239" i="28"/>
  <c r="C239" i="28"/>
  <c r="B240" i="28"/>
  <c r="C240" i="28"/>
  <c r="B241" i="28"/>
  <c r="C241" i="28"/>
  <c r="B242" i="28"/>
  <c r="C242" i="28"/>
  <c r="B243" i="28"/>
  <c r="C243" i="28"/>
  <c r="B244" i="28"/>
  <c r="C244" i="28"/>
  <c r="B245" i="28"/>
  <c r="C245" i="28"/>
  <c r="B246" i="28"/>
  <c r="C246" i="28"/>
  <c r="B247" i="28"/>
  <c r="C247" i="28"/>
  <c r="B248" i="28"/>
  <c r="C248" i="28"/>
  <c r="B249" i="28"/>
  <c r="C249" i="28"/>
  <c r="B250" i="28"/>
  <c r="C250" i="28"/>
  <c r="B251" i="28"/>
  <c r="C251" i="28"/>
  <c r="B252" i="28"/>
  <c r="C252" i="28"/>
  <c r="B253" i="28"/>
  <c r="C253" i="28"/>
  <c r="B254" i="28"/>
  <c r="C254" i="28"/>
  <c r="A4" i="28" a="1"/>
  <c r="E5" i="28" s="1"/>
  <c r="AM4" i="7"/>
  <c r="AM5" i="7"/>
  <c r="AM6" i="7"/>
  <c r="AM7" i="7"/>
  <c r="AM8" i="7"/>
  <c r="AM9" i="7"/>
  <c r="AM10" i="7"/>
  <c r="AM11" i="7"/>
  <c r="AM12" i="7"/>
  <c r="AM13" i="7"/>
  <c r="AM14" i="7"/>
  <c r="AM15" i="7"/>
  <c r="AM16" i="7"/>
  <c r="AM17" i="7"/>
  <c r="AM18" i="7"/>
  <c r="AM19" i="7"/>
  <c r="AM20" i="7"/>
  <c r="AM21" i="7"/>
  <c r="AM22" i="7"/>
  <c r="AM23" i="7"/>
  <c r="AM24" i="7"/>
  <c r="AM25" i="7"/>
  <c r="AM26" i="7"/>
  <c r="AM27" i="7"/>
  <c r="AM28" i="7"/>
  <c r="AM29" i="7"/>
  <c r="AM30" i="7"/>
  <c r="AM31" i="7"/>
  <c r="AM32" i="7"/>
  <c r="AM33" i="7"/>
  <c r="AM34" i="7"/>
  <c r="AM35" i="7"/>
  <c r="AM36" i="7"/>
  <c r="AM37" i="7"/>
  <c r="AM38" i="7"/>
  <c r="AM39" i="7"/>
  <c r="AM40" i="7"/>
  <c r="AM41" i="7"/>
  <c r="AM42" i="7"/>
  <c r="AM43" i="7"/>
  <c r="AM44" i="7"/>
  <c r="AM45" i="7"/>
  <c r="AM46" i="7"/>
  <c r="AM47" i="7"/>
  <c r="AM48" i="7"/>
  <c r="AM49" i="7"/>
  <c r="AM50" i="7"/>
  <c r="AM51" i="7"/>
  <c r="AM52" i="7"/>
  <c r="AM53" i="7"/>
  <c r="AM54" i="7"/>
  <c r="AM55" i="7"/>
  <c r="AM56" i="7"/>
  <c r="AM57" i="7"/>
  <c r="AM58" i="7"/>
  <c r="AM59" i="7"/>
  <c r="AM60" i="7"/>
  <c r="AM61" i="7"/>
  <c r="AM62" i="7"/>
  <c r="AM63" i="7"/>
  <c r="AM64" i="7"/>
  <c r="AM65" i="7"/>
  <c r="AM66" i="7"/>
  <c r="AM67" i="7"/>
  <c r="AM68" i="7"/>
  <c r="AM69" i="7"/>
  <c r="AM70" i="7"/>
  <c r="AM71" i="7"/>
  <c r="AM72" i="7"/>
  <c r="AM73" i="7"/>
  <c r="AM74" i="7"/>
  <c r="AM75" i="7"/>
  <c r="AM76" i="7"/>
  <c r="AM77" i="7"/>
  <c r="AM78" i="7"/>
  <c r="AM79" i="7"/>
  <c r="AM80" i="7"/>
  <c r="AM81" i="7"/>
  <c r="AM82" i="7"/>
  <c r="AM83" i="7"/>
  <c r="AM84" i="7"/>
  <c r="AM85" i="7"/>
  <c r="AM86" i="7"/>
  <c r="AM87" i="7"/>
  <c r="AM88" i="7"/>
  <c r="AM89" i="7"/>
  <c r="AM90" i="7"/>
  <c r="AM91" i="7"/>
  <c r="AM92" i="7"/>
  <c r="AM93" i="7"/>
  <c r="AM94" i="7"/>
  <c r="AM95" i="7"/>
  <c r="AM96" i="7"/>
  <c r="AM97" i="7"/>
  <c r="AM98" i="7"/>
  <c r="AM99" i="7"/>
  <c r="AM100" i="7"/>
  <c r="AM101" i="7"/>
  <c r="AM102" i="7"/>
  <c r="AM103" i="7"/>
  <c r="AM104" i="7"/>
  <c r="AM105" i="7"/>
  <c r="AM106" i="7"/>
  <c r="AM107" i="7"/>
  <c r="AM108" i="7"/>
  <c r="AM109" i="7"/>
  <c r="AM110" i="7"/>
  <c r="AM111" i="7"/>
  <c r="AM112" i="7"/>
  <c r="AM113" i="7"/>
  <c r="AM114" i="7"/>
  <c r="AM115" i="7"/>
  <c r="AM116" i="7"/>
  <c r="AM117" i="7"/>
  <c r="AM118" i="7"/>
  <c r="AM119" i="7"/>
  <c r="AM120" i="7"/>
  <c r="AM121" i="7"/>
  <c r="AM122" i="7"/>
  <c r="AM123" i="7"/>
  <c r="AM124" i="7"/>
  <c r="AM125" i="7"/>
  <c r="AM126" i="7"/>
  <c r="AM127" i="7"/>
  <c r="AM128" i="7"/>
  <c r="AM129" i="7"/>
  <c r="AM130" i="7"/>
  <c r="AM131" i="7"/>
  <c r="AM132" i="7"/>
  <c r="AM133" i="7"/>
  <c r="AM134" i="7"/>
  <c r="AM135" i="7"/>
  <c r="AM136" i="7"/>
  <c r="AM137" i="7"/>
  <c r="AM138" i="7"/>
  <c r="AM139" i="7"/>
  <c r="AM140" i="7"/>
  <c r="AM141" i="7"/>
  <c r="AM142" i="7"/>
  <c r="AM143" i="7"/>
  <c r="AM144" i="7"/>
  <c r="AM145" i="7"/>
  <c r="AM146" i="7"/>
  <c r="AM147" i="7"/>
  <c r="AM148" i="7"/>
  <c r="AM149" i="7"/>
  <c r="AM150" i="7"/>
  <c r="AM151" i="7"/>
  <c r="AM152" i="7"/>
  <c r="AM153" i="7"/>
  <c r="AM154" i="7"/>
  <c r="AM155" i="7"/>
  <c r="AM156" i="7"/>
  <c r="AM157" i="7"/>
  <c r="AM158" i="7"/>
  <c r="AM159" i="7"/>
  <c r="AM160" i="7"/>
  <c r="AM161" i="7"/>
  <c r="AM162" i="7"/>
  <c r="AM163" i="7"/>
  <c r="AM164" i="7"/>
  <c r="AM165" i="7"/>
  <c r="AM166" i="7"/>
  <c r="AM167" i="7"/>
  <c r="AM168" i="7"/>
  <c r="AM169" i="7"/>
  <c r="AM170" i="7"/>
  <c r="AM171" i="7"/>
  <c r="AM172" i="7"/>
  <c r="AM173" i="7"/>
  <c r="AM174" i="7"/>
  <c r="AM175" i="7"/>
  <c r="AM176" i="7"/>
  <c r="AM177" i="7"/>
  <c r="AM178" i="7"/>
  <c r="AM179" i="7"/>
  <c r="AM180" i="7"/>
  <c r="AM181" i="7"/>
  <c r="AM182" i="7"/>
  <c r="AM183" i="7"/>
  <c r="AM184" i="7"/>
  <c r="AM185" i="7"/>
  <c r="AM186" i="7"/>
  <c r="AM187" i="7"/>
  <c r="AM188" i="7"/>
  <c r="AM189" i="7"/>
  <c r="AM190" i="7"/>
  <c r="AM191" i="7"/>
  <c r="AM192" i="7"/>
  <c r="AM193" i="7"/>
  <c r="AM194" i="7"/>
  <c r="AM195" i="7"/>
  <c r="AM196" i="7"/>
  <c r="AM197" i="7"/>
  <c r="AM198" i="7"/>
  <c r="AM199" i="7"/>
  <c r="AM200" i="7"/>
  <c r="AM201" i="7"/>
  <c r="AM202" i="7"/>
  <c r="AM203" i="7"/>
  <c r="AM204" i="7"/>
  <c r="AM205" i="7"/>
  <c r="AM206" i="7"/>
  <c r="AM207" i="7"/>
  <c r="AM208" i="7"/>
  <c r="AM209" i="7"/>
  <c r="AM210" i="7"/>
  <c r="AM211" i="7"/>
  <c r="AM212" i="7"/>
  <c r="AM213" i="7"/>
  <c r="AM214" i="7"/>
  <c r="AM215" i="7"/>
  <c r="AM216" i="7"/>
  <c r="AM217" i="7"/>
  <c r="AM218" i="7"/>
  <c r="AM219" i="7"/>
  <c r="AM220" i="7"/>
  <c r="AM221" i="7"/>
  <c r="AM222" i="7"/>
  <c r="AM223" i="7"/>
  <c r="AM224" i="7"/>
  <c r="AM225" i="7"/>
  <c r="AM226" i="7"/>
  <c r="AM227" i="7"/>
  <c r="AM228" i="7"/>
  <c r="AM229" i="7"/>
  <c r="AM230" i="7"/>
  <c r="AM231" i="7"/>
  <c r="AM232" i="7"/>
  <c r="AM233" i="7"/>
  <c r="AM234" i="7"/>
  <c r="AM235" i="7"/>
  <c r="AM236" i="7"/>
  <c r="AM237" i="7"/>
  <c r="AM238" i="7"/>
  <c r="AM239" i="7"/>
  <c r="AM240" i="7"/>
  <c r="AM241" i="7"/>
  <c r="AM242" i="7"/>
  <c r="AM243" i="7"/>
  <c r="AM244" i="7"/>
  <c r="AM245" i="7"/>
  <c r="AM246" i="7"/>
  <c r="AM247" i="7"/>
  <c r="AM248" i="7"/>
  <c r="AM249" i="7"/>
  <c r="AM250" i="7"/>
  <c r="AM251" i="7"/>
  <c r="AM252" i="7"/>
  <c r="AM253" i="7"/>
  <c r="AM254" i="7"/>
  <c r="AM255" i="7"/>
  <c r="AM256" i="7"/>
  <c r="AM257" i="7"/>
  <c r="AM258" i="7"/>
  <c r="AM259" i="7"/>
  <c r="AM260" i="7"/>
  <c r="AM261" i="7"/>
  <c r="AM262" i="7"/>
  <c r="AM263" i="7"/>
  <c r="AM264" i="7"/>
  <c r="AM265" i="7"/>
  <c r="AM266" i="7"/>
  <c r="AM267" i="7"/>
  <c r="AM268" i="7"/>
  <c r="AM269" i="7"/>
  <c r="AM270" i="7"/>
  <c r="AM271" i="7"/>
  <c r="AM272" i="7"/>
  <c r="AM273" i="7"/>
  <c r="AM274" i="7"/>
  <c r="AM275" i="7"/>
  <c r="AM276" i="7"/>
  <c r="AM277" i="7"/>
  <c r="AM278" i="7"/>
  <c r="AM279" i="7"/>
  <c r="AM280" i="7"/>
  <c r="AM281" i="7"/>
  <c r="AM282" i="7"/>
  <c r="AM283" i="7"/>
  <c r="AM284" i="7"/>
  <c r="AM285" i="7"/>
  <c r="AM286" i="7"/>
  <c r="AM287" i="7"/>
  <c r="AM288" i="7"/>
  <c r="AM289" i="7"/>
  <c r="AM290" i="7"/>
  <c r="AM291" i="7"/>
  <c r="AM292" i="7"/>
  <c r="AM293" i="7"/>
  <c r="AM294" i="7"/>
  <c r="AM295" i="7"/>
  <c r="AM296" i="7"/>
  <c r="AM297" i="7"/>
  <c r="AM298" i="7"/>
  <c r="AM299" i="7"/>
  <c r="AM300" i="7"/>
  <c r="AM301" i="7"/>
  <c r="AM302" i="7"/>
  <c r="AM303" i="7"/>
  <c r="AM304" i="7"/>
  <c r="AM305" i="7"/>
  <c r="AM306" i="7"/>
  <c r="AM307" i="7"/>
  <c r="AM308" i="7"/>
  <c r="AM309" i="7"/>
  <c r="AM310" i="7"/>
  <c r="AM311" i="7"/>
  <c r="AM312" i="7"/>
  <c r="AM313" i="7"/>
  <c r="AM314" i="7"/>
  <c r="AM315" i="7"/>
  <c r="AM316" i="7"/>
  <c r="AM317" i="7"/>
  <c r="AM318" i="7"/>
  <c r="AM319" i="7"/>
  <c r="AM320" i="7"/>
  <c r="AM321" i="7"/>
  <c r="AM322" i="7"/>
  <c r="AM323" i="7"/>
  <c r="AM324" i="7"/>
  <c r="AM325" i="7"/>
  <c r="AM326" i="7"/>
  <c r="AM327" i="7"/>
  <c r="AM328" i="7"/>
  <c r="AM329" i="7"/>
  <c r="AM330" i="7"/>
  <c r="AM331" i="7"/>
  <c r="AM332" i="7"/>
  <c r="AM333" i="7"/>
  <c r="AM334" i="7"/>
  <c r="AM335" i="7"/>
  <c r="AM336" i="7"/>
  <c r="AM337" i="7"/>
  <c r="AM338" i="7"/>
  <c r="AM339" i="7"/>
  <c r="AM340" i="7"/>
  <c r="AM341" i="7"/>
  <c r="AM342" i="7"/>
  <c r="AM343" i="7"/>
  <c r="AM344" i="7"/>
  <c r="AM345" i="7"/>
  <c r="AM346" i="7"/>
  <c r="AM347" i="7"/>
  <c r="AM348" i="7"/>
  <c r="AM349" i="7"/>
  <c r="AM350" i="7"/>
  <c r="AM351" i="7"/>
  <c r="AM352" i="7"/>
  <c r="AM353" i="7"/>
  <c r="AM354" i="7"/>
  <c r="AM355" i="7"/>
  <c r="AM356" i="7"/>
  <c r="AM357" i="7"/>
  <c r="AM358" i="7"/>
  <c r="AM359" i="7"/>
  <c r="AM360" i="7"/>
  <c r="AM361" i="7"/>
  <c r="AM362" i="7"/>
  <c r="AM363" i="7"/>
  <c r="AM364" i="7"/>
  <c r="AM365" i="7"/>
  <c r="AM366" i="7"/>
  <c r="AM367" i="7"/>
  <c r="AM368" i="7"/>
  <c r="AM369" i="7"/>
  <c r="AM370" i="7"/>
  <c r="AM371" i="7"/>
  <c r="AM372" i="7"/>
  <c r="AM373" i="7"/>
  <c r="AM374" i="7"/>
  <c r="AM375" i="7"/>
  <c r="AM376" i="7"/>
  <c r="AM377" i="7"/>
  <c r="AM378" i="7"/>
  <c r="AM379" i="7"/>
  <c r="AM380" i="7"/>
  <c r="AM381" i="7"/>
  <c r="AM382" i="7"/>
  <c r="AM383" i="7"/>
  <c r="AM384" i="7"/>
  <c r="AM385" i="7"/>
  <c r="AM386" i="7"/>
  <c r="AM387" i="7"/>
  <c r="AM388" i="7"/>
  <c r="AM389" i="7"/>
  <c r="AM390" i="7"/>
  <c r="AM391" i="7"/>
  <c r="AM392" i="7"/>
  <c r="AM393" i="7"/>
  <c r="AM394" i="7"/>
  <c r="AM395" i="7"/>
  <c r="AM396" i="7"/>
  <c r="AM397" i="7"/>
  <c r="AM398" i="7"/>
  <c r="AM399" i="7"/>
  <c r="AM400" i="7"/>
  <c r="AM401" i="7"/>
  <c r="AM402" i="7"/>
  <c r="AM403" i="7"/>
  <c r="AM404" i="7"/>
  <c r="AM405" i="7"/>
  <c r="AM406" i="7"/>
  <c r="AM407" i="7"/>
  <c r="AM408" i="7"/>
  <c r="AM409" i="7"/>
  <c r="AM410" i="7"/>
  <c r="AM411" i="7"/>
  <c r="AM412" i="7"/>
  <c r="AM413" i="7"/>
  <c r="AM414" i="7"/>
  <c r="AM415" i="7"/>
  <c r="AM416" i="7"/>
  <c r="AM417" i="7"/>
  <c r="AM418" i="7"/>
  <c r="AM419" i="7"/>
  <c r="AM420" i="7"/>
  <c r="AM421" i="7"/>
  <c r="AM422" i="7"/>
  <c r="AM423" i="7"/>
  <c r="AM424" i="7"/>
  <c r="AM425" i="7"/>
  <c r="AM426" i="7"/>
  <c r="AM427" i="7"/>
  <c r="AM428" i="7"/>
  <c r="AM429" i="7"/>
  <c r="AM430" i="7"/>
  <c r="AM431" i="7"/>
  <c r="AM432" i="7"/>
  <c r="AM433" i="7"/>
  <c r="AM434" i="7"/>
  <c r="AM435" i="7"/>
  <c r="AM436" i="7"/>
  <c r="AM437" i="7"/>
  <c r="AM438" i="7"/>
  <c r="AM439" i="7"/>
  <c r="AM440" i="7"/>
  <c r="AM441" i="7"/>
  <c r="AM442" i="7"/>
  <c r="AM443" i="7"/>
  <c r="AM444" i="7"/>
  <c r="AM445" i="7"/>
  <c r="AM446" i="7"/>
  <c r="AM447" i="7"/>
  <c r="AM448" i="7"/>
  <c r="AM449" i="7"/>
  <c r="AM450" i="7"/>
  <c r="AM451" i="7"/>
  <c r="AM452" i="7"/>
  <c r="AM453" i="7"/>
  <c r="AM454" i="7"/>
  <c r="AM455" i="7"/>
  <c r="AM456" i="7"/>
  <c r="AM457" i="7"/>
  <c r="AM458" i="7"/>
  <c r="AM459" i="7"/>
  <c r="AM460" i="7"/>
  <c r="AM461" i="7"/>
  <c r="AM462" i="7"/>
  <c r="AM463" i="7"/>
  <c r="AM464" i="7"/>
  <c r="AM465" i="7"/>
  <c r="AM466" i="7"/>
  <c r="AM467" i="7"/>
  <c r="AM468" i="7"/>
  <c r="AM469" i="7"/>
  <c r="AM470" i="7"/>
  <c r="AM471" i="7"/>
  <c r="AM472" i="7"/>
  <c r="AM473" i="7"/>
  <c r="AM474" i="7"/>
  <c r="AM475" i="7"/>
  <c r="AM476" i="7"/>
  <c r="AM477" i="7"/>
  <c r="AM478" i="7"/>
  <c r="AM479" i="7"/>
  <c r="AM480" i="7"/>
  <c r="AM481" i="7"/>
  <c r="AM482" i="7"/>
  <c r="AM483" i="7"/>
  <c r="AM484" i="7"/>
  <c r="AM485" i="7"/>
  <c r="AM486" i="7"/>
  <c r="AM487" i="7"/>
  <c r="AM488" i="7"/>
  <c r="AM489" i="7"/>
  <c r="AM490" i="7"/>
  <c r="AM491" i="7"/>
  <c r="AM492" i="7"/>
  <c r="AM493" i="7"/>
  <c r="AM494" i="7"/>
  <c r="AM495" i="7"/>
  <c r="AM496" i="7"/>
  <c r="AM497" i="7"/>
  <c r="AM498" i="7"/>
  <c r="AM499" i="7"/>
  <c r="AM500" i="7"/>
  <c r="AM501" i="7"/>
  <c r="AM502" i="7"/>
  <c r="AM503" i="7"/>
  <c r="AM504" i="7"/>
  <c r="AM505" i="7"/>
  <c r="AM506" i="7"/>
  <c r="AM507" i="7"/>
  <c r="AM508" i="7"/>
  <c r="AM509" i="7"/>
  <c r="AM510" i="7"/>
  <c r="AM511" i="7"/>
  <c r="AM512" i="7"/>
  <c r="AM513" i="7"/>
  <c r="AM514" i="7"/>
  <c r="AM515" i="7"/>
  <c r="AM516" i="7"/>
  <c r="AM517" i="7"/>
  <c r="AM518" i="7"/>
  <c r="AM519" i="7"/>
  <c r="AM520" i="7"/>
  <c r="AM521" i="7"/>
  <c r="AM522" i="7"/>
  <c r="AM523" i="7"/>
  <c r="AM524" i="7"/>
  <c r="AM525" i="7"/>
  <c r="AM526" i="7"/>
  <c r="AM527" i="7"/>
  <c r="AM528" i="7"/>
  <c r="AM529" i="7"/>
  <c r="AM530" i="7"/>
  <c r="AM531" i="7"/>
  <c r="AM532" i="7"/>
  <c r="AM533" i="7"/>
  <c r="AM534" i="7"/>
  <c r="AM535" i="7"/>
  <c r="AM536" i="7"/>
  <c r="AM537" i="7"/>
  <c r="AM538" i="7"/>
  <c r="AM539" i="7"/>
  <c r="AM540" i="7"/>
  <c r="AM541" i="7"/>
  <c r="AM542" i="7"/>
  <c r="AM543" i="7"/>
  <c r="AM544" i="7"/>
  <c r="AM545" i="7"/>
  <c r="AM546" i="7"/>
  <c r="AM547" i="7"/>
  <c r="AM548" i="7"/>
  <c r="AM549" i="7"/>
  <c r="AM550" i="7"/>
  <c r="AM551" i="7"/>
  <c r="AM552" i="7"/>
  <c r="AM553" i="7"/>
  <c r="AM554" i="7"/>
  <c r="AM555" i="7"/>
  <c r="AM556" i="7"/>
  <c r="AM557" i="7"/>
  <c r="AM558" i="7"/>
  <c r="AM559" i="7"/>
  <c r="AM560" i="7"/>
  <c r="AM561" i="7"/>
  <c r="AM562" i="7"/>
  <c r="AM563" i="7"/>
  <c r="AM564" i="7"/>
  <c r="AM565" i="7"/>
  <c r="AM566" i="7"/>
  <c r="AM567" i="7"/>
  <c r="AM568" i="7"/>
  <c r="AM569" i="7"/>
  <c r="AM570" i="7"/>
  <c r="AM571" i="7"/>
  <c r="AM572" i="7"/>
  <c r="AM573" i="7"/>
  <c r="AM574" i="7"/>
  <c r="AM575" i="7"/>
  <c r="AM576" i="7"/>
  <c r="AM577" i="7"/>
  <c r="AM578" i="7"/>
  <c r="AM579" i="7"/>
  <c r="AM580" i="7"/>
  <c r="AM581" i="7"/>
  <c r="AM582" i="7"/>
  <c r="AM583" i="7"/>
  <c r="AM584" i="7"/>
  <c r="AM585" i="7"/>
  <c r="AM586" i="7"/>
  <c r="AM587" i="7"/>
  <c r="AM588" i="7"/>
  <c r="AM589" i="7"/>
  <c r="AM590" i="7"/>
  <c r="AM591" i="7"/>
  <c r="AM592" i="7"/>
  <c r="AM593" i="7"/>
  <c r="AM594" i="7"/>
  <c r="AM595" i="7"/>
  <c r="AM596" i="7"/>
  <c r="AM597" i="7"/>
  <c r="AM598" i="7"/>
  <c r="AM599" i="7"/>
  <c r="AM600" i="7"/>
  <c r="AM601" i="7"/>
  <c r="AM602" i="7"/>
  <c r="AM603" i="7"/>
  <c r="AM604" i="7"/>
  <c r="AM605" i="7"/>
  <c r="AM606" i="7"/>
  <c r="AM607" i="7"/>
  <c r="AM608" i="7"/>
  <c r="AM609" i="7"/>
  <c r="AM610" i="7"/>
  <c r="AM611" i="7"/>
  <c r="AM612" i="7"/>
  <c r="AM613" i="7"/>
  <c r="AM614" i="7"/>
  <c r="AM615" i="7"/>
  <c r="AM616" i="7"/>
  <c r="AM617" i="7"/>
  <c r="AM618" i="7"/>
  <c r="AM619" i="7"/>
  <c r="AM620" i="7"/>
  <c r="AM621" i="7"/>
  <c r="AM622" i="7"/>
  <c r="AM623" i="7"/>
  <c r="AM624" i="7"/>
  <c r="AM625" i="7"/>
  <c r="AM626" i="7"/>
  <c r="AM627" i="7"/>
  <c r="AM628" i="7"/>
  <c r="AM629" i="7"/>
  <c r="AM630" i="7"/>
  <c r="AM631" i="7"/>
  <c r="AM632" i="7"/>
  <c r="AM633" i="7"/>
  <c r="AM634" i="7"/>
  <c r="AM635" i="7"/>
  <c r="AM636" i="7"/>
  <c r="AM637" i="7"/>
  <c r="AM638" i="7"/>
  <c r="AM639" i="7"/>
  <c r="AM640" i="7"/>
  <c r="AM641" i="7"/>
  <c r="AM642" i="7"/>
  <c r="AM643" i="7"/>
  <c r="AM644" i="7"/>
  <c r="AM645" i="7"/>
  <c r="AM646" i="7"/>
  <c r="AM647" i="7"/>
  <c r="AM648" i="7"/>
  <c r="AM649" i="7"/>
  <c r="AM650" i="7"/>
  <c r="AM651" i="7"/>
  <c r="AM652" i="7"/>
  <c r="AM653" i="7"/>
  <c r="AM654" i="7"/>
  <c r="AM655" i="7"/>
  <c r="AM656" i="7"/>
  <c r="AM657" i="7"/>
  <c r="AM658" i="7"/>
  <c r="AM659" i="7"/>
  <c r="AM660" i="7"/>
  <c r="AM661" i="7"/>
  <c r="AM662" i="7"/>
  <c r="AM663" i="7"/>
  <c r="AM664" i="7"/>
  <c r="AM665" i="7"/>
  <c r="AM666" i="7"/>
  <c r="AM667" i="7"/>
  <c r="AM668" i="7"/>
  <c r="AM669" i="7"/>
  <c r="AM670" i="7"/>
  <c r="AM671" i="7"/>
  <c r="AM672" i="7"/>
  <c r="AM673" i="7"/>
  <c r="AM674" i="7"/>
  <c r="AM675" i="7"/>
  <c r="AM676" i="7"/>
  <c r="AM677" i="7"/>
  <c r="AM678" i="7"/>
  <c r="AM679" i="7"/>
  <c r="AM680" i="7"/>
  <c r="AM681" i="7"/>
  <c r="AM682" i="7"/>
  <c r="AM683" i="7"/>
  <c r="AM684" i="7"/>
  <c r="AM685" i="7"/>
  <c r="AM686" i="7"/>
  <c r="AM687" i="7"/>
  <c r="AM688" i="7"/>
  <c r="AM689" i="7"/>
  <c r="AM690" i="7"/>
  <c r="AM691" i="7"/>
  <c r="AM692" i="7"/>
  <c r="AM693" i="7"/>
  <c r="AM694" i="7"/>
  <c r="AM695" i="7"/>
  <c r="AM696" i="7"/>
  <c r="AM697" i="7"/>
  <c r="AM698" i="7"/>
  <c r="AM699" i="7"/>
  <c r="AM700" i="7"/>
  <c r="AM701" i="7"/>
  <c r="AM702" i="7"/>
  <c r="AM703" i="7"/>
  <c r="AM704" i="7"/>
  <c r="AM705" i="7"/>
  <c r="AM706" i="7"/>
  <c r="AM707" i="7"/>
  <c r="AM708" i="7"/>
  <c r="AM709" i="7"/>
  <c r="AM710" i="7"/>
  <c r="AM711" i="7"/>
  <c r="AM712" i="7"/>
  <c r="AM713" i="7"/>
  <c r="AM714" i="7"/>
  <c r="AM715" i="7"/>
  <c r="AM716" i="7"/>
  <c r="AM717" i="7"/>
  <c r="AM718" i="7"/>
  <c r="AM719" i="7"/>
  <c r="AM720" i="7"/>
  <c r="AM721" i="7"/>
  <c r="AM722" i="7"/>
  <c r="AM723" i="7"/>
  <c r="AM724" i="7"/>
  <c r="AM725" i="7"/>
  <c r="AM726" i="7"/>
  <c r="AM727" i="7"/>
  <c r="AM728" i="7"/>
  <c r="AM729" i="7"/>
  <c r="AM730" i="7"/>
  <c r="AM731" i="7"/>
  <c r="AM732" i="7"/>
  <c r="AM733" i="7"/>
  <c r="AM734" i="7"/>
  <c r="AM735" i="7"/>
  <c r="AM736" i="7"/>
  <c r="AM737" i="7"/>
  <c r="AM738" i="7"/>
  <c r="AM739" i="7"/>
  <c r="AM740" i="7"/>
  <c r="AM741" i="7"/>
  <c r="AM742" i="7"/>
  <c r="AM743" i="7"/>
  <c r="AM744" i="7"/>
  <c r="AM745" i="7"/>
  <c r="AM746" i="7"/>
  <c r="AM747" i="7"/>
  <c r="AM748" i="7"/>
  <c r="AM749" i="7"/>
  <c r="AM750" i="7"/>
  <c r="AM751" i="7"/>
  <c r="AM752" i="7"/>
  <c r="AM753" i="7"/>
  <c r="AM754" i="7"/>
  <c r="AM755" i="7"/>
  <c r="AM756" i="7"/>
  <c r="AM757" i="7"/>
  <c r="AM758" i="7"/>
  <c r="AM759" i="7"/>
  <c r="AM760" i="7"/>
  <c r="AM761" i="7"/>
  <c r="AM762" i="7"/>
  <c r="AM763" i="7"/>
  <c r="AM764" i="7"/>
  <c r="AM765" i="7"/>
  <c r="AM766" i="7"/>
  <c r="AM767" i="7"/>
  <c r="AM768" i="7"/>
  <c r="AM769" i="7"/>
  <c r="AM770" i="7"/>
  <c r="AM771" i="7"/>
  <c r="AM772" i="7"/>
  <c r="AM773" i="7"/>
  <c r="AM774" i="7"/>
  <c r="AM775" i="7"/>
  <c r="AM776" i="7"/>
  <c r="AM777" i="7"/>
  <c r="AM778" i="7"/>
  <c r="AM779" i="7"/>
  <c r="AM780" i="7"/>
  <c r="AM781" i="7"/>
  <c r="AM782" i="7"/>
  <c r="AM783" i="7"/>
  <c r="AM784" i="7"/>
  <c r="AM785" i="7"/>
  <c r="AM786" i="7"/>
  <c r="AM787" i="7"/>
  <c r="AM788" i="7"/>
  <c r="AM789" i="7"/>
  <c r="AM790" i="7"/>
  <c r="AM791" i="7"/>
  <c r="AM792" i="7"/>
  <c r="AM793" i="7"/>
  <c r="AM794" i="7"/>
  <c r="AM795" i="7"/>
  <c r="AM796" i="7"/>
  <c r="AM797" i="7"/>
  <c r="AM798" i="7"/>
  <c r="AM799" i="7"/>
  <c r="AM800" i="7"/>
  <c r="AM801" i="7"/>
  <c r="AM802" i="7"/>
  <c r="AM803" i="7"/>
  <c r="AM804" i="7"/>
  <c r="AM805" i="7"/>
  <c r="AM806" i="7"/>
  <c r="AM807" i="7"/>
  <c r="AM808" i="7"/>
  <c r="AM809" i="7"/>
  <c r="AM810" i="7"/>
  <c r="AM811" i="7"/>
  <c r="AM812" i="7"/>
  <c r="AM813" i="7"/>
  <c r="AM814" i="7"/>
  <c r="AM815" i="7"/>
  <c r="AM816" i="7"/>
  <c r="AM817" i="7"/>
  <c r="AM818" i="7"/>
  <c r="AM819" i="7"/>
  <c r="AM820" i="7"/>
  <c r="AM821" i="7"/>
  <c r="AM822" i="7"/>
  <c r="AM823" i="7"/>
  <c r="AM824" i="7"/>
  <c r="AM825" i="7"/>
  <c r="AM826" i="7"/>
  <c r="AM827" i="7"/>
  <c r="AM828" i="7"/>
  <c r="AM829" i="7"/>
  <c r="AM830" i="7"/>
  <c r="AM831" i="7"/>
  <c r="AM832" i="7"/>
  <c r="AM833" i="7"/>
  <c r="AM834" i="7"/>
  <c r="AM835" i="7"/>
  <c r="AM836" i="7"/>
  <c r="AM837" i="7"/>
  <c r="AM838" i="7"/>
  <c r="AM839" i="7"/>
  <c r="AM840" i="7"/>
  <c r="AM841" i="7"/>
  <c r="AM842" i="7"/>
  <c r="AM843" i="7"/>
  <c r="AM844" i="7"/>
  <c r="AM845" i="7"/>
  <c r="AM846" i="7"/>
  <c r="AM847" i="7"/>
  <c r="AM848" i="7"/>
  <c r="AM849" i="7"/>
  <c r="AM850" i="7"/>
  <c r="AM851" i="7"/>
  <c r="AM852" i="7"/>
  <c r="AM853" i="7"/>
  <c r="AM854" i="7"/>
  <c r="AM855" i="7"/>
  <c r="AM856" i="7"/>
  <c r="AM857" i="7"/>
  <c r="AM858" i="7"/>
  <c r="AM859" i="7"/>
  <c r="AM860" i="7"/>
  <c r="AM861" i="7"/>
  <c r="AM862" i="7"/>
  <c r="AM863" i="7"/>
  <c r="AM864" i="7"/>
  <c r="AM865" i="7"/>
  <c r="AM866" i="7"/>
  <c r="AM867" i="7"/>
  <c r="AM868" i="7"/>
  <c r="AM869" i="7"/>
  <c r="AM870" i="7"/>
  <c r="AM871" i="7"/>
  <c r="AM872" i="7"/>
  <c r="AM873" i="7"/>
  <c r="AM874" i="7"/>
  <c r="AM875" i="7"/>
  <c r="AM876" i="7"/>
  <c r="AM877" i="7"/>
  <c r="AM878" i="7"/>
  <c r="AM879" i="7"/>
  <c r="AM880" i="7"/>
  <c r="AM881" i="7"/>
  <c r="AM882" i="7"/>
  <c r="AM883" i="7"/>
  <c r="AM884" i="7"/>
  <c r="AM885" i="7"/>
  <c r="AM886" i="7"/>
  <c r="AM887" i="7"/>
  <c r="AM888" i="7"/>
  <c r="AM889" i="7"/>
  <c r="AM890" i="7"/>
  <c r="AM891" i="7"/>
  <c r="AM892" i="7"/>
  <c r="AM893" i="7"/>
  <c r="AM894" i="7"/>
  <c r="AM895" i="7"/>
  <c r="AM896" i="7"/>
  <c r="AM897" i="7"/>
  <c r="AM898" i="7"/>
  <c r="AM899" i="7"/>
  <c r="AM900" i="7"/>
  <c r="AM901" i="7"/>
  <c r="AM902" i="7"/>
  <c r="AM903" i="7"/>
  <c r="AM904" i="7"/>
  <c r="AM905" i="7"/>
  <c r="AM906" i="7"/>
  <c r="AM907" i="7"/>
  <c r="AM908" i="7"/>
  <c r="AM909" i="7"/>
  <c r="AM910" i="7"/>
  <c r="AM911" i="7"/>
  <c r="AM912" i="7"/>
  <c r="AM913" i="7"/>
  <c r="AM914" i="7"/>
  <c r="AM915" i="7"/>
  <c r="AM916" i="7"/>
  <c r="AM917" i="7"/>
  <c r="AM918" i="7"/>
  <c r="AM919" i="7"/>
  <c r="AM920" i="7"/>
  <c r="AM921" i="7"/>
  <c r="AM922" i="7"/>
  <c r="AM923" i="7"/>
  <c r="AM924" i="7"/>
  <c r="AM925" i="7"/>
  <c r="AM926" i="7"/>
  <c r="AM927" i="7"/>
  <c r="AM928" i="7"/>
  <c r="AM929" i="7"/>
  <c r="AM930" i="7"/>
  <c r="AM931" i="7"/>
  <c r="AM932" i="7"/>
  <c r="AM933" i="7"/>
  <c r="AM934" i="7"/>
  <c r="AM935" i="7"/>
  <c r="AM936" i="7"/>
  <c r="AM937" i="7"/>
  <c r="AM938" i="7"/>
  <c r="AM939" i="7"/>
  <c r="AM940" i="7"/>
  <c r="AM941" i="7"/>
  <c r="AM942" i="7"/>
  <c r="AM943" i="7"/>
  <c r="AM944" i="7"/>
  <c r="AM945" i="7"/>
  <c r="AM946" i="7"/>
  <c r="AM947" i="7"/>
  <c r="AM948" i="7"/>
  <c r="AM949" i="7"/>
  <c r="AM950" i="7"/>
  <c r="AM951" i="7"/>
  <c r="AM952" i="7"/>
  <c r="AM953" i="7"/>
  <c r="AM954" i="7"/>
  <c r="AM955" i="7"/>
  <c r="AM956" i="7"/>
  <c r="AM957" i="7"/>
  <c r="AM958" i="7"/>
  <c r="AM959" i="7"/>
  <c r="AM960" i="7"/>
  <c r="AM961" i="7"/>
  <c r="AM962" i="7"/>
  <c r="AM963" i="7"/>
  <c r="AM964" i="7"/>
  <c r="AM965" i="7"/>
  <c r="AM966" i="7"/>
  <c r="AM967" i="7"/>
  <c r="AM968" i="7"/>
  <c r="AM969" i="7"/>
  <c r="AM970" i="7"/>
  <c r="AM971" i="7"/>
  <c r="AM972" i="7"/>
  <c r="AM973" i="7"/>
  <c r="AM974" i="7"/>
  <c r="AM975" i="7"/>
  <c r="AM976" i="7"/>
  <c r="AM977" i="7"/>
  <c r="AM978" i="7"/>
  <c r="AM979" i="7"/>
  <c r="AM980" i="7"/>
  <c r="AM981" i="7"/>
  <c r="AM982" i="7"/>
  <c r="AM983" i="7"/>
  <c r="AM984" i="7"/>
  <c r="AM985" i="7"/>
  <c r="AM986" i="7"/>
  <c r="AM987" i="7"/>
  <c r="AM988" i="7"/>
  <c r="AM989" i="7"/>
  <c r="AM990" i="7"/>
  <c r="AM991" i="7"/>
  <c r="AM992" i="7"/>
  <c r="AM993" i="7"/>
  <c r="AM994" i="7"/>
  <c r="AM995" i="7"/>
  <c r="AM996" i="7"/>
  <c r="AM997" i="7"/>
  <c r="AM998" i="7"/>
  <c r="AM999" i="7"/>
  <c r="AM1000" i="7"/>
  <c r="AM1001" i="7"/>
  <c r="AM1002" i="7"/>
  <c r="AM1003" i="7"/>
  <c r="AM1004" i="7"/>
  <c r="AM1005" i="7"/>
  <c r="AM1006" i="7"/>
  <c r="AM1007" i="7"/>
  <c r="AM1008" i="7"/>
  <c r="AM1009" i="7"/>
  <c r="AM1010" i="7"/>
  <c r="AM1011" i="7"/>
  <c r="AM1012" i="7"/>
  <c r="AM1013" i="7"/>
  <c r="AM1014" i="7"/>
  <c r="AM1015" i="7"/>
  <c r="AM1016" i="7"/>
  <c r="AM1017" i="7"/>
  <c r="AM1018" i="7"/>
  <c r="AM1019" i="7"/>
  <c r="AM1020" i="7"/>
  <c r="AM1021" i="7"/>
  <c r="AM1022" i="7"/>
  <c r="AM1023" i="7"/>
  <c r="AM1024" i="7"/>
  <c r="AM1025" i="7"/>
  <c r="AM1026" i="7"/>
  <c r="AM1027" i="7"/>
  <c r="AM1028" i="7"/>
  <c r="AM1029" i="7"/>
  <c r="AM1030" i="7"/>
  <c r="AM1031" i="7"/>
  <c r="AM1032" i="7"/>
  <c r="AM1033" i="7"/>
  <c r="AM1034" i="7"/>
  <c r="AM1035" i="7"/>
  <c r="AM1036" i="7"/>
  <c r="AM1037" i="7"/>
  <c r="AM1038" i="7"/>
  <c r="AM1039" i="7"/>
  <c r="AM1040" i="7"/>
  <c r="AM1041" i="7"/>
  <c r="AM1042" i="7"/>
  <c r="AM1043" i="7"/>
  <c r="AM1044" i="7"/>
  <c r="AM1045" i="7"/>
  <c r="AM1046" i="7"/>
  <c r="AM1047" i="7"/>
  <c r="AM1048" i="7"/>
  <c r="AM1049" i="7"/>
  <c r="AM1050" i="7"/>
  <c r="AM1051" i="7"/>
  <c r="AM1052" i="7"/>
  <c r="AM1053" i="7"/>
  <c r="AM1054" i="7"/>
  <c r="AM1055" i="7"/>
  <c r="AM1056" i="7"/>
  <c r="AM1057" i="7"/>
  <c r="AM1058" i="7"/>
  <c r="AM1059" i="7"/>
  <c r="AM1060" i="7"/>
  <c r="AM1061" i="7"/>
  <c r="AM1062" i="7"/>
  <c r="AM1063" i="7"/>
  <c r="AM1064" i="7"/>
  <c r="AM1065" i="7"/>
  <c r="AM1066" i="7"/>
  <c r="AM1067" i="7"/>
  <c r="AM1068" i="7"/>
  <c r="AM1069" i="7"/>
  <c r="AM1070" i="7"/>
  <c r="AM1071" i="7"/>
  <c r="AM1072" i="7"/>
  <c r="AM1073" i="7"/>
  <c r="AM1074" i="7"/>
  <c r="AM1075" i="7"/>
  <c r="AM1076" i="7"/>
  <c r="AM1077" i="7"/>
  <c r="AM1078" i="7"/>
  <c r="AM1079" i="7"/>
  <c r="AM1080" i="7"/>
  <c r="AM1081" i="7"/>
  <c r="AM1082" i="7"/>
  <c r="AM1083" i="7"/>
  <c r="AM1084" i="7"/>
  <c r="AM1085" i="7"/>
  <c r="AM1086" i="7"/>
  <c r="AM1087" i="7"/>
  <c r="AM1088" i="7"/>
  <c r="AM1089" i="7"/>
  <c r="AM1090" i="7"/>
  <c r="AM1091" i="7"/>
  <c r="AM1092" i="7"/>
  <c r="AM1093" i="7"/>
  <c r="AM1094" i="7"/>
  <c r="AM1095" i="7"/>
  <c r="AM1096" i="7"/>
  <c r="AM1097" i="7"/>
  <c r="AM1098" i="7"/>
  <c r="AM1099" i="7"/>
  <c r="AM1100" i="7"/>
  <c r="AM1101" i="7"/>
  <c r="AM1102" i="7"/>
  <c r="AM1103" i="7"/>
  <c r="AM1104" i="7"/>
  <c r="AM1105" i="7"/>
  <c r="AM1106" i="7"/>
  <c r="AM1107" i="7"/>
  <c r="AM1108" i="7"/>
  <c r="AM1109" i="7"/>
  <c r="AM1110" i="7"/>
  <c r="AM1111" i="7"/>
  <c r="AM1112" i="7"/>
  <c r="AM1113" i="7"/>
  <c r="AM1114" i="7"/>
  <c r="AM1115" i="7"/>
  <c r="AM1116" i="7"/>
  <c r="AM1117" i="7"/>
  <c r="AM1118" i="7"/>
  <c r="AM1119" i="7"/>
  <c r="AM1120" i="7"/>
  <c r="AM1121" i="7"/>
  <c r="AM1122" i="7"/>
  <c r="AM1123" i="7"/>
  <c r="AM1124" i="7"/>
  <c r="AM1125" i="7"/>
  <c r="AM1126" i="7"/>
  <c r="AM1127" i="7"/>
  <c r="AM1128" i="7"/>
  <c r="AM1129" i="7"/>
  <c r="AM1130" i="7"/>
  <c r="AM1131" i="7"/>
  <c r="AM1132" i="7"/>
  <c r="AM1133" i="7"/>
  <c r="AM1134" i="7"/>
  <c r="AM1135" i="7"/>
  <c r="AM1136" i="7"/>
  <c r="AM1137" i="7"/>
  <c r="AM1138" i="7"/>
  <c r="AM1139" i="7"/>
  <c r="AM1140" i="7"/>
  <c r="AM1141" i="7"/>
  <c r="AM1142" i="7"/>
  <c r="AM1143" i="7"/>
  <c r="AM1144" i="7"/>
  <c r="AM1145" i="7"/>
  <c r="AM1146" i="7"/>
  <c r="AM1147" i="7"/>
  <c r="AM1148" i="7"/>
  <c r="AM1149" i="7"/>
  <c r="AM1150" i="7"/>
  <c r="AM1151" i="7"/>
  <c r="AM1152" i="7"/>
  <c r="AM1153" i="7"/>
  <c r="AM1154" i="7"/>
  <c r="AM1155" i="7"/>
  <c r="AM1156" i="7"/>
  <c r="AM1157" i="7"/>
  <c r="AM1158" i="7"/>
  <c r="AM1159" i="7"/>
  <c r="AM1160" i="7"/>
  <c r="AM1161" i="7"/>
  <c r="AM1162" i="7"/>
  <c r="AM1163" i="7"/>
  <c r="AM1164" i="7"/>
  <c r="AM1165" i="7"/>
  <c r="AM1166" i="7"/>
  <c r="AM1167" i="7"/>
  <c r="AM1168" i="7"/>
  <c r="AM1169" i="7"/>
  <c r="AM1170" i="7"/>
  <c r="AM1171" i="7"/>
  <c r="AM1172" i="7"/>
  <c r="AM1173" i="7"/>
  <c r="AM1174" i="7"/>
  <c r="AM1175" i="7"/>
  <c r="AM1176" i="7"/>
  <c r="AM1177" i="7"/>
  <c r="AM1178" i="7"/>
  <c r="AM1179" i="7"/>
  <c r="AM1180" i="7"/>
  <c r="AM1181" i="7"/>
  <c r="AM1182" i="7"/>
  <c r="AM1183" i="7"/>
  <c r="AM1184" i="7"/>
  <c r="AM1185" i="7"/>
  <c r="AM1186" i="7"/>
  <c r="AM1187" i="7"/>
  <c r="AM1188" i="7"/>
  <c r="AM1189" i="7"/>
  <c r="AM1190" i="7"/>
  <c r="AM1191" i="7"/>
  <c r="AM1192" i="7"/>
  <c r="AM1193" i="7"/>
  <c r="AM1194" i="7"/>
  <c r="AM1195" i="7"/>
  <c r="AM1196" i="7"/>
  <c r="AM1197" i="7"/>
  <c r="AM1198" i="7"/>
  <c r="AM1199" i="7"/>
  <c r="AM1200" i="7"/>
  <c r="AM1201" i="7"/>
  <c r="AM1202" i="7"/>
  <c r="AM1203" i="7"/>
  <c r="AM1204" i="7"/>
  <c r="AM1205" i="7"/>
  <c r="AM1206" i="7"/>
  <c r="AM1207" i="7"/>
  <c r="AM1208" i="7"/>
  <c r="AM1209" i="7"/>
  <c r="AM1210" i="7"/>
  <c r="AM1211" i="7"/>
  <c r="AM1212" i="7"/>
  <c r="AM1213" i="7"/>
  <c r="AM1214" i="7"/>
  <c r="AM1215" i="7"/>
  <c r="AM1216" i="7"/>
  <c r="AM1217" i="7"/>
  <c r="AM1218" i="7"/>
  <c r="AM1219" i="7"/>
  <c r="AM1220" i="7"/>
  <c r="AM1221" i="7"/>
  <c r="AM1222" i="7"/>
  <c r="AM1223" i="7"/>
  <c r="AM1224" i="7"/>
  <c r="AM1225" i="7"/>
  <c r="AM1226" i="7"/>
  <c r="AM1227" i="7"/>
  <c r="AM1228" i="7"/>
  <c r="AM1229" i="7"/>
  <c r="AM1230" i="7"/>
  <c r="AM1231" i="7"/>
  <c r="AM1232" i="7"/>
  <c r="AM1233" i="7"/>
  <c r="AM1234" i="7"/>
  <c r="AM1235" i="7"/>
  <c r="AM1236" i="7"/>
  <c r="AM1237" i="7"/>
  <c r="AM1238" i="7"/>
  <c r="AM1239" i="7"/>
  <c r="AM1240" i="7"/>
  <c r="AM1241" i="7"/>
  <c r="AM1242" i="7"/>
  <c r="AM1243" i="7"/>
  <c r="AM1244" i="7"/>
  <c r="AM1245" i="7"/>
  <c r="AM1246" i="7"/>
  <c r="AM1247" i="7"/>
  <c r="AM1248" i="7"/>
  <c r="AM1249" i="7"/>
  <c r="AM1250" i="7"/>
  <c r="AM1251" i="7"/>
  <c r="AM1252" i="7"/>
  <c r="AM1253" i="7"/>
  <c r="AM1254" i="7"/>
  <c r="AM1255" i="7"/>
  <c r="AM1256" i="7"/>
  <c r="AM1257" i="7"/>
  <c r="AM1258" i="7"/>
  <c r="AM1259" i="7"/>
  <c r="AM1260" i="7"/>
  <c r="AM1261" i="7"/>
  <c r="AM1262" i="7"/>
  <c r="AM1263" i="7"/>
  <c r="AM1264" i="7"/>
  <c r="AM1265" i="7"/>
  <c r="AM1266" i="7"/>
  <c r="AM1267" i="7"/>
  <c r="AM1268" i="7"/>
  <c r="AM1269" i="7"/>
  <c r="AM1270" i="7"/>
  <c r="AM1271" i="7"/>
  <c r="AM1272" i="7"/>
  <c r="AM1273" i="7"/>
  <c r="AM1274" i="7"/>
  <c r="AM1275" i="7"/>
  <c r="AM1276" i="7"/>
  <c r="AM1277" i="7"/>
  <c r="AM1278" i="7"/>
  <c r="AM1279" i="7"/>
  <c r="AM1280" i="7"/>
  <c r="AM1281" i="7"/>
  <c r="AM1282" i="7"/>
  <c r="AM1283" i="7"/>
  <c r="AM1284" i="7"/>
  <c r="AM1285" i="7"/>
  <c r="AM1286" i="7"/>
  <c r="AM1287" i="7"/>
  <c r="AM1288" i="7"/>
  <c r="AM1289" i="7"/>
  <c r="AM1290" i="7"/>
  <c r="AM1291" i="7"/>
  <c r="AM1292" i="7"/>
  <c r="AM1293" i="7"/>
  <c r="AM1294" i="7"/>
  <c r="AM1295" i="7"/>
  <c r="AM1296" i="7"/>
  <c r="AM1297" i="7"/>
  <c r="AM1298" i="7"/>
  <c r="AM1299" i="7"/>
  <c r="AM1300" i="7"/>
  <c r="AM1301" i="7"/>
  <c r="AM1302" i="7"/>
  <c r="AM1303" i="7"/>
  <c r="AM1304" i="7"/>
  <c r="AM1305" i="7"/>
  <c r="AM1306" i="7"/>
  <c r="AM1307" i="7"/>
  <c r="AM1308" i="7"/>
  <c r="AM1309" i="7"/>
  <c r="AM1310" i="7"/>
  <c r="AM1311" i="7"/>
  <c r="AM1312" i="7"/>
  <c r="AM1313" i="7"/>
  <c r="AM1314" i="7"/>
  <c r="AM1315" i="7"/>
  <c r="AM1316" i="7"/>
  <c r="AM1317" i="7"/>
  <c r="AM1318" i="7"/>
  <c r="AM1319" i="7"/>
  <c r="AM1320" i="7"/>
  <c r="AM1321" i="7"/>
  <c r="AM1322" i="7"/>
  <c r="AM1323" i="7"/>
  <c r="AM1324" i="7"/>
  <c r="AM1325" i="7"/>
  <c r="AM1326" i="7"/>
  <c r="AM1327" i="7"/>
  <c r="AM1328" i="7"/>
  <c r="AM1329" i="7"/>
  <c r="AM1330" i="7"/>
  <c r="AM1331" i="7"/>
  <c r="AM1332" i="7"/>
  <c r="AM1333" i="7"/>
  <c r="AM1334" i="7"/>
  <c r="AM1335" i="7"/>
  <c r="AM1336" i="7"/>
  <c r="AM1337" i="7"/>
  <c r="AM1338" i="7"/>
  <c r="AM1339" i="7"/>
  <c r="AM1340" i="7"/>
  <c r="AM1341" i="7"/>
  <c r="AM1342" i="7"/>
  <c r="AM1343" i="7"/>
  <c r="AM1344" i="7"/>
  <c r="AM1345" i="7"/>
  <c r="AM1346" i="7"/>
  <c r="AM1347" i="7"/>
  <c r="AM1348" i="7"/>
  <c r="AM1349" i="7"/>
  <c r="AM1350" i="7"/>
  <c r="AM1351" i="7"/>
  <c r="AM1352" i="7"/>
  <c r="AM1353" i="7"/>
  <c r="AM1354" i="7"/>
  <c r="AM1355" i="7"/>
  <c r="AM1356" i="7"/>
  <c r="AM1357" i="7"/>
  <c r="AM1358" i="7"/>
  <c r="AM1359" i="7"/>
  <c r="AM1360" i="7"/>
  <c r="AM1361" i="7"/>
  <c r="AM1362" i="7"/>
  <c r="AM1363" i="7"/>
  <c r="AM1364" i="7"/>
  <c r="AM1365" i="7"/>
  <c r="AM1366" i="7"/>
  <c r="AM1367" i="7"/>
  <c r="AM1368" i="7"/>
  <c r="AM1369" i="7"/>
  <c r="AM1370" i="7"/>
  <c r="AM1371" i="7"/>
  <c r="AM1372" i="7"/>
  <c r="AM1373" i="7"/>
  <c r="AM1374" i="7"/>
  <c r="AM1375" i="7"/>
  <c r="AM1376" i="7"/>
  <c r="AM1377" i="7"/>
  <c r="AM1378" i="7"/>
  <c r="AM1379" i="7"/>
  <c r="AM1380" i="7"/>
  <c r="AM1381" i="7"/>
  <c r="AM1382" i="7"/>
  <c r="AM1383" i="7"/>
  <c r="AM1384" i="7"/>
  <c r="AM1385" i="7"/>
  <c r="AM1386" i="7"/>
  <c r="AM1387" i="7"/>
  <c r="AM1388" i="7"/>
  <c r="AM1389" i="7"/>
  <c r="AM1390" i="7"/>
  <c r="AM1391" i="7"/>
  <c r="AM1392" i="7"/>
  <c r="AM1393" i="7"/>
  <c r="AM1394" i="7"/>
  <c r="AM1395" i="7"/>
  <c r="AM1396" i="7"/>
  <c r="AM1397" i="7"/>
  <c r="AM1398" i="7"/>
  <c r="AM1399" i="7"/>
  <c r="AM1400" i="7"/>
  <c r="AM1401" i="7"/>
  <c r="AM1402" i="7"/>
  <c r="AM1403" i="7"/>
  <c r="AM1404" i="7"/>
  <c r="AM1405" i="7"/>
  <c r="AM1406" i="7"/>
  <c r="AM1407" i="7"/>
  <c r="AM1408" i="7"/>
  <c r="AM1409" i="7"/>
  <c r="AM1410" i="7"/>
  <c r="AM1411" i="7"/>
  <c r="AM1412" i="7"/>
  <c r="AM1413" i="7"/>
  <c r="AM1414" i="7"/>
  <c r="AM1415" i="7"/>
  <c r="AM1416" i="7"/>
  <c r="AM1417" i="7"/>
  <c r="AM1418" i="7"/>
  <c r="AM1419" i="7"/>
  <c r="AM1420" i="7"/>
  <c r="AM1421" i="7"/>
  <c r="AM1422" i="7"/>
  <c r="AM1423" i="7"/>
  <c r="AM1424" i="7"/>
  <c r="AM1425" i="7"/>
  <c r="AM1426" i="7"/>
  <c r="AM1427" i="7"/>
  <c r="AM1428" i="7"/>
  <c r="AM1429" i="7"/>
  <c r="AM1430" i="7"/>
  <c r="AM1431" i="7"/>
  <c r="AM1432" i="7"/>
  <c r="AM1433" i="7"/>
  <c r="AM1434" i="7"/>
  <c r="AM1435" i="7"/>
  <c r="AM1436" i="7"/>
  <c r="AM1437" i="7"/>
  <c r="AM1438" i="7"/>
  <c r="AM1439" i="7"/>
  <c r="AM1440" i="7"/>
  <c r="AM1441" i="7"/>
  <c r="AM1442" i="7"/>
  <c r="AM1443" i="7"/>
  <c r="AM1444" i="7"/>
  <c r="AM1445" i="7"/>
  <c r="AM1446" i="7"/>
  <c r="AM1447" i="7"/>
  <c r="AM1448" i="7"/>
  <c r="AM1449" i="7"/>
  <c r="AM1450" i="7"/>
  <c r="AM1451" i="7"/>
  <c r="AM1452" i="7"/>
  <c r="AM1453" i="7"/>
  <c r="AM1454" i="7"/>
  <c r="AM1455" i="7"/>
  <c r="AM1456" i="7"/>
  <c r="AM1457" i="7"/>
  <c r="AM1458" i="7"/>
  <c r="AM1459" i="7"/>
  <c r="AM1460" i="7"/>
  <c r="AM1461" i="7"/>
  <c r="AM1462" i="7"/>
  <c r="AM1463" i="7"/>
  <c r="AM1464" i="7"/>
  <c r="AM1465" i="7"/>
  <c r="AM1466" i="7"/>
  <c r="AM1467" i="7"/>
  <c r="AM1468" i="7"/>
  <c r="AM1469" i="7"/>
  <c r="AM1470" i="7"/>
  <c r="AM1471" i="7"/>
  <c r="AM1472" i="7"/>
  <c r="AM1473" i="7"/>
  <c r="AM1474" i="7"/>
  <c r="AM1475" i="7"/>
  <c r="AM1476" i="7"/>
  <c r="AM1477" i="7"/>
  <c r="AM1478" i="7"/>
  <c r="AM1479" i="7"/>
  <c r="AM1480" i="7"/>
  <c r="AM1481" i="7"/>
  <c r="AM1482" i="7"/>
  <c r="AM1483" i="7"/>
  <c r="AM1484" i="7"/>
  <c r="AM1485" i="7"/>
  <c r="AM1486" i="7"/>
  <c r="AM1487" i="7"/>
  <c r="AM1488" i="7"/>
  <c r="AM1489" i="7"/>
  <c r="AM1490" i="7"/>
  <c r="AM1491" i="7"/>
  <c r="AM1492" i="7"/>
  <c r="AM1493" i="7"/>
  <c r="AM1494" i="7"/>
  <c r="AM1495" i="7"/>
  <c r="AM1496" i="7"/>
  <c r="AM1497" i="7"/>
  <c r="AM1498" i="7"/>
  <c r="AM1499" i="7"/>
  <c r="AM1500" i="7"/>
  <c r="AM1501" i="7"/>
  <c r="AM1502" i="7"/>
  <c r="AM1503" i="7"/>
  <c r="AM1504" i="7"/>
  <c r="AM1505" i="7"/>
  <c r="AM1506" i="7"/>
  <c r="AM1507" i="7"/>
  <c r="AM1508" i="7"/>
  <c r="AM1509" i="7"/>
  <c r="AM1510" i="7"/>
  <c r="AM1511" i="7"/>
  <c r="AM1512" i="7"/>
  <c r="AM1513" i="7"/>
  <c r="AM1514" i="7"/>
  <c r="AM1515" i="7"/>
  <c r="AM1516" i="7"/>
  <c r="AM1517" i="7"/>
  <c r="AM1518" i="7"/>
  <c r="AM1519" i="7"/>
  <c r="AM1520" i="7"/>
  <c r="AM1521" i="7"/>
  <c r="AM1522" i="7"/>
  <c r="AM1523" i="7"/>
  <c r="AM1524" i="7"/>
  <c r="AM1525" i="7"/>
  <c r="AM1526" i="7"/>
  <c r="AM1527" i="7"/>
  <c r="AM1528" i="7"/>
  <c r="AM1529" i="7"/>
  <c r="AM1530" i="7"/>
  <c r="AM1531" i="7"/>
  <c r="AM1532" i="7"/>
  <c r="AM1533" i="7"/>
  <c r="AM1534" i="7"/>
  <c r="AM1535" i="7"/>
  <c r="AM1536" i="7"/>
  <c r="AM1537" i="7"/>
  <c r="AM1538" i="7"/>
  <c r="AM1539" i="7"/>
  <c r="AM1540" i="7"/>
  <c r="AM1541" i="7"/>
  <c r="AM1542" i="7"/>
  <c r="AM1543" i="7"/>
  <c r="AM1544" i="7"/>
  <c r="AM1545" i="7"/>
  <c r="AM1546" i="7"/>
  <c r="AM1547" i="7"/>
  <c r="AM1548" i="7"/>
  <c r="AM1549" i="7"/>
  <c r="AM1550" i="7"/>
  <c r="AM1551" i="7"/>
  <c r="AM1552" i="7"/>
  <c r="AM1553" i="7"/>
  <c r="AM1554" i="7"/>
  <c r="AM1555" i="7"/>
  <c r="AM1556" i="7"/>
  <c r="AM1557" i="7"/>
  <c r="AM1558" i="7"/>
  <c r="AM1559" i="7"/>
  <c r="AM1560" i="7"/>
  <c r="AM1561" i="7"/>
  <c r="AM1562" i="7"/>
  <c r="AM1563" i="7"/>
  <c r="AM1564" i="7"/>
  <c r="AM1565" i="7"/>
  <c r="AM1566" i="7"/>
  <c r="AM1567" i="7"/>
  <c r="AM1568" i="7"/>
  <c r="AM1569" i="7"/>
  <c r="AM1570" i="7"/>
  <c r="AM1571" i="7"/>
  <c r="AM1572" i="7"/>
  <c r="AM1573" i="7"/>
  <c r="AM1574" i="7"/>
  <c r="AM1575" i="7"/>
  <c r="AM1576" i="7"/>
  <c r="AM1577" i="7"/>
  <c r="AM1578" i="7"/>
  <c r="AM1579" i="7"/>
  <c r="AM1580" i="7"/>
  <c r="AM1581" i="7"/>
  <c r="AM1582" i="7"/>
  <c r="AM1583" i="7"/>
  <c r="AM1584" i="7"/>
  <c r="AM1585" i="7"/>
  <c r="AM1586" i="7"/>
  <c r="AM1587" i="7"/>
  <c r="AM1588" i="7"/>
  <c r="AM1589" i="7"/>
  <c r="AM1590" i="7"/>
  <c r="AM1591" i="7"/>
  <c r="AM1592" i="7"/>
  <c r="AM1593" i="7"/>
  <c r="AM1594" i="7"/>
  <c r="AM1595" i="7"/>
  <c r="AM1596" i="7"/>
  <c r="AM1597" i="7"/>
  <c r="AM1598" i="7"/>
  <c r="AM1599" i="7"/>
  <c r="AM1600" i="7"/>
  <c r="AM1601" i="7"/>
  <c r="AM1602" i="7"/>
  <c r="AM1603" i="7"/>
  <c r="AM1604" i="7"/>
  <c r="AM1605" i="7"/>
  <c r="AM1606" i="7"/>
  <c r="AM1607" i="7"/>
  <c r="AM1608" i="7"/>
  <c r="AM1609" i="7"/>
  <c r="AM1610" i="7"/>
  <c r="AM1611" i="7"/>
  <c r="AM1612" i="7"/>
  <c r="AM1613" i="7"/>
  <c r="AM1614" i="7"/>
  <c r="AM1615" i="7"/>
  <c r="AM1616" i="7"/>
  <c r="AM1617" i="7"/>
  <c r="AM1618" i="7"/>
  <c r="AM1619" i="7"/>
  <c r="AM1620" i="7"/>
  <c r="AM1621" i="7"/>
  <c r="AM1622" i="7"/>
  <c r="AM1623" i="7"/>
  <c r="AM1624" i="7"/>
  <c r="AM1625" i="7"/>
  <c r="AM1626" i="7"/>
  <c r="AM1627" i="7"/>
  <c r="AM1628" i="7"/>
  <c r="AM1629" i="7"/>
  <c r="AM1630" i="7"/>
  <c r="AM1631" i="7"/>
  <c r="AM1632" i="7"/>
  <c r="AM1633" i="7"/>
  <c r="AM1634" i="7"/>
  <c r="AM1635" i="7"/>
  <c r="AM1636" i="7"/>
  <c r="AM1637" i="7"/>
  <c r="AM1638" i="7"/>
  <c r="AM1639" i="7"/>
  <c r="AM1640" i="7"/>
  <c r="AM1641" i="7"/>
  <c r="AM1642" i="7"/>
  <c r="AM1643" i="7"/>
  <c r="AM1644" i="7"/>
  <c r="AM1645" i="7"/>
  <c r="AM1646" i="7"/>
  <c r="AM1647" i="7"/>
  <c r="AM1648" i="7"/>
  <c r="AM1649" i="7"/>
  <c r="AM1650" i="7"/>
  <c r="AM1651" i="7"/>
  <c r="AM1652" i="7"/>
  <c r="AM1653" i="7"/>
  <c r="AM1654" i="7"/>
  <c r="AM1655" i="7"/>
  <c r="AM1656" i="7"/>
  <c r="AM1657" i="7"/>
  <c r="AM1658" i="7"/>
  <c r="AM1659" i="7"/>
  <c r="AM1660" i="7"/>
  <c r="AM1661" i="7"/>
  <c r="AM1662" i="7"/>
  <c r="AM1663" i="7"/>
  <c r="AM1664" i="7"/>
  <c r="AM1665" i="7"/>
  <c r="AM1666" i="7"/>
  <c r="AM1667" i="7"/>
  <c r="AM1668" i="7"/>
  <c r="AM1669" i="7"/>
  <c r="AM1670" i="7"/>
  <c r="AM1671" i="7"/>
  <c r="AM1672" i="7"/>
  <c r="AM1673" i="7"/>
  <c r="AM1674" i="7"/>
  <c r="AM1675" i="7"/>
  <c r="AM1676" i="7"/>
  <c r="AM1677" i="7"/>
  <c r="AM1678" i="7"/>
  <c r="AM1679" i="7"/>
  <c r="AM1680" i="7"/>
  <c r="AM1681" i="7"/>
  <c r="AM1682" i="7"/>
  <c r="AM1683" i="7"/>
  <c r="AM1684" i="7"/>
  <c r="AM1685" i="7"/>
  <c r="AM1686" i="7"/>
  <c r="AM1687" i="7"/>
  <c r="AM1688" i="7"/>
  <c r="AM1689" i="7"/>
  <c r="AM1690" i="7"/>
  <c r="AM1691" i="7"/>
  <c r="AM1692" i="7"/>
  <c r="AM1693" i="7"/>
  <c r="AM1694" i="7"/>
  <c r="AM1695" i="7"/>
  <c r="AM1696" i="7"/>
  <c r="AM1697" i="7"/>
  <c r="AM1698" i="7"/>
  <c r="AM1699" i="7"/>
  <c r="AM1700" i="7"/>
  <c r="AM1701" i="7"/>
  <c r="AM1702" i="7"/>
  <c r="AM1703" i="7"/>
  <c r="AM1704" i="7"/>
  <c r="AM1705" i="7"/>
  <c r="AM1706" i="7"/>
  <c r="AM1707" i="7"/>
  <c r="AM1708" i="7"/>
  <c r="AM1709" i="7"/>
  <c r="AM1710" i="7"/>
  <c r="AM1711" i="7"/>
  <c r="AM1712" i="7"/>
  <c r="AM1713" i="7"/>
  <c r="AM1714" i="7"/>
  <c r="AM1715" i="7"/>
  <c r="AM1716" i="7"/>
  <c r="AM1717" i="7"/>
  <c r="AM1718" i="7"/>
  <c r="AM1719" i="7"/>
  <c r="AM1720" i="7"/>
  <c r="AM1721" i="7"/>
  <c r="AM1722" i="7"/>
  <c r="AM1723" i="7"/>
  <c r="AM1724" i="7"/>
  <c r="AM1725" i="7"/>
  <c r="AM1726" i="7"/>
  <c r="AM1727" i="7"/>
  <c r="AM1728" i="7"/>
  <c r="AM1729" i="7"/>
  <c r="AM1730" i="7"/>
  <c r="AM1731" i="7"/>
  <c r="AM1732" i="7"/>
  <c r="AM1733" i="7"/>
  <c r="AM1734" i="7"/>
  <c r="AM1735" i="7"/>
  <c r="AM1736" i="7"/>
  <c r="AM1737" i="7"/>
  <c r="AM1738" i="7"/>
  <c r="AM1739" i="7"/>
  <c r="AM1740" i="7"/>
  <c r="AM1741" i="7"/>
  <c r="AM1742" i="7"/>
  <c r="AM1743" i="7"/>
  <c r="AM1744" i="7"/>
  <c r="AM1745" i="7"/>
  <c r="AM1746" i="7"/>
  <c r="AM1747" i="7"/>
  <c r="AM1748" i="7"/>
  <c r="AM1749" i="7"/>
  <c r="AM1750" i="7"/>
  <c r="AM1751" i="7"/>
  <c r="AM1752" i="7"/>
  <c r="AM1753" i="7"/>
  <c r="AM1754" i="7"/>
  <c r="AM1755" i="7"/>
  <c r="AM1756" i="7"/>
  <c r="AM1757" i="7"/>
  <c r="AM1758" i="7"/>
  <c r="AM1759" i="7"/>
  <c r="AM1760" i="7"/>
  <c r="AM1761" i="7"/>
  <c r="AM1762" i="7"/>
  <c r="AM1763" i="7"/>
  <c r="AM1764" i="7"/>
  <c r="AM1765" i="7"/>
  <c r="AM1766" i="7"/>
  <c r="AM1767" i="7"/>
  <c r="AM1768" i="7"/>
  <c r="AM1769" i="7"/>
  <c r="AM1770" i="7"/>
  <c r="AM1771" i="7"/>
  <c r="AM1772" i="7"/>
  <c r="AM1773" i="7"/>
  <c r="AM1774" i="7"/>
  <c r="AM1775" i="7"/>
  <c r="AM1776" i="7"/>
  <c r="AM1777" i="7"/>
  <c r="AM1778" i="7"/>
  <c r="AM1779" i="7"/>
  <c r="AM1780" i="7"/>
  <c r="AM1781" i="7"/>
  <c r="AM1782" i="7"/>
  <c r="AM1783" i="7"/>
  <c r="AM1784" i="7"/>
  <c r="AM1785" i="7"/>
  <c r="AM1786" i="7"/>
  <c r="AM1787" i="7"/>
  <c r="AM1788" i="7"/>
  <c r="AM1789" i="7"/>
  <c r="AM1790" i="7"/>
  <c r="AM1791" i="7"/>
  <c r="AM1792" i="7"/>
  <c r="AM1793" i="7"/>
  <c r="AM1794" i="7"/>
  <c r="AM1795" i="7"/>
  <c r="AM1796" i="7"/>
  <c r="AM1797" i="7"/>
  <c r="AM1798" i="7"/>
  <c r="AM1799" i="7"/>
  <c r="AM1800" i="7"/>
  <c r="AM1801" i="7"/>
  <c r="AM1802" i="7"/>
  <c r="AM1803" i="7"/>
  <c r="AM1804" i="7"/>
  <c r="AM1805" i="7"/>
  <c r="AM1806" i="7"/>
  <c r="AM1807" i="7"/>
  <c r="AM1808" i="7"/>
  <c r="AM1809" i="7"/>
  <c r="AM1810" i="7"/>
  <c r="AM1811" i="7"/>
  <c r="AM1812" i="7"/>
  <c r="AM1813" i="7"/>
  <c r="AM1814" i="7"/>
  <c r="AM1815" i="7"/>
  <c r="AM1816" i="7"/>
  <c r="AM1817" i="7"/>
  <c r="AM1818" i="7"/>
  <c r="AM1819" i="7"/>
  <c r="AM1820" i="7"/>
  <c r="AM1821" i="7"/>
  <c r="AM1822" i="7"/>
  <c r="AM1823" i="7"/>
  <c r="AM1824" i="7"/>
  <c r="AM1825" i="7"/>
  <c r="AM1826" i="7"/>
  <c r="AM1827" i="7"/>
  <c r="AM1828" i="7"/>
  <c r="AM1829" i="7"/>
  <c r="AM1830" i="7"/>
  <c r="AM1831" i="7"/>
  <c r="AM1832" i="7"/>
  <c r="AM1833" i="7"/>
  <c r="AM1834" i="7"/>
  <c r="AM1835" i="7"/>
  <c r="AM1836" i="7"/>
  <c r="AM1837" i="7"/>
  <c r="AM1838" i="7"/>
  <c r="AM1839" i="7"/>
  <c r="AM1840" i="7"/>
  <c r="AM1841" i="7"/>
  <c r="AM1842" i="7"/>
  <c r="AM1843" i="7"/>
  <c r="AM1844" i="7"/>
  <c r="AM1845" i="7"/>
  <c r="AM1846" i="7"/>
  <c r="AM1847" i="7"/>
  <c r="AM1848" i="7"/>
  <c r="AM1849" i="7"/>
  <c r="AM1850" i="7"/>
  <c r="AM1851" i="7"/>
  <c r="AM1852" i="7"/>
  <c r="AM1853" i="7"/>
  <c r="AM1854" i="7"/>
  <c r="AM1855" i="7"/>
  <c r="AM1856" i="7"/>
  <c r="AM1857" i="7"/>
  <c r="AM1858" i="7"/>
  <c r="AM1859" i="7"/>
  <c r="AM1860" i="7"/>
  <c r="AM1861" i="7"/>
  <c r="AM1862" i="7"/>
  <c r="AM1863" i="7"/>
  <c r="AM1864" i="7"/>
  <c r="AM1865" i="7"/>
  <c r="AM1866" i="7"/>
  <c r="AM1867" i="7"/>
  <c r="AM1868" i="7"/>
  <c r="AM1869" i="7"/>
  <c r="AM1870" i="7"/>
  <c r="AM1871" i="7"/>
  <c r="AM1872" i="7"/>
  <c r="AM1873" i="7"/>
  <c r="AM1874" i="7"/>
  <c r="AM1875" i="7"/>
  <c r="AM1876" i="7"/>
  <c r="AM1877" i="7"/>
  <c r="AM1878" i="7"/>
  <c r="AM1879" i="7"/>
  <c r="AM1880" i="7"/>
  <c r="AM1881" i="7"/>
  <c r="AM1882" i="7"/>
  <c r="AM1883" i="7"/>
  <c r="AM1884" i="7"/>
  <c r="AM1885" i="7"/>
  <c r="AM1886" i="7"/>
  <c r="AM1887" i="7"/>
  <c r="AM1888" i="7"/>
  <c r="AM1889" i="7"/>
  <c r="AM1890" i="7"/>
  <c r="AM1891" i="7"/>
  <c r="AM1892" i="7"/>
  <c r="AM1893" i="7"/>
  <c r="AM1894" i="7"/>
  <c r="AM1895" i="7"/>
  <c r="AM1896" i="7"/>
  <c r="AM1897" i="7"/>
  <c r="AM1898" i="7"/>
  <c r="AM1899" i="7"/>
  <c r="AM1900" i="7"/>
  <c r="AM1901" i="7"/>
  <c r="AM1902" i="7"/>
  <c r="AM1903" i="7"/>
  <c r="AM1904" i="7"/>
  <c r="AM1905" i="7"/>
  <c r="AM1906" i="7"/>
  <c r="AM1907" i="7"/>
  <c r="AM1908" i="7"/>
  <c r="AM1909" i="7"/>
  <c r="AM1910" i="7"/>
  <c r="AM1911" i="7"/>
  <c r="AM1912" i="7"/>
  <c r="AM1913" i="7"/>
  <c r="AM1914" i="7"/>
  <c r="AM1915" i="7"/>
  <c r="AM1916" i="7"/>
  <c r="AM1917" i="7"/>
  <c r="AM1918" i="7"/>
  <c r="AM1919" i="7"/>
  <c r="AM1920" i="7"/>
  <c r="AM1921" i="7"/>
  <c r="AM1922" i="7"/>
  <c r="AM1923" i="7"/>
  <c r="AM1924" i="7"/>
  <c r="AM1925" i="7"/>
  <c r="AM1926" i="7"/>
  <c r="AM1927" i="7"/>
  <c r="AM1928" i="7"/>
  <c r="AM1929" i="7"/>
  <c r="AM1930" i="7"/>
  <c r="AM1931" i="7"/>
  <c r="AM1932" i="7"/>
  <c r="AM1933" i="7"/>
  <c r="AM1934" i="7"/>
  <c r="AM1935" i="7"/>
  <c r="AM1936" i="7"/>
  <c r="AM1937" i="7"/>
  <c r="AM1938" i="7"/>
  <c r="AM1939" i="7"/>
  <c r="AM1940" i="7"/>
  <c r="AM1941" i="7"/>
  <c r="AM1942" i="7"/>
  <c r="AM1943" i="7"/>
  <c r="AM1944" i="7"/>
  <c r="AM1945" i="7"/>
  <c r="AM1946" i="7"/>
  <c r="AM1947" i="7"/>
  <c r="AM1948" i="7"/>
  <c r="AM1949" i="7"/>
  <c r="AM1950" i="7"/>
  <c r="AM1951" i="7"/>
  <c r="AM1952" i="7"/>
  <c r="AM1953" i="7"/>
  <c r="AM1954" i="7"/>
  <c r="AM1955" i="7"/>
  <c r="AM1956" i="7"/>
  <c r="AM1957" i="7"/>
  <c r="AM1958" i="7"/>
  <c r="AM1959" i="7"/>
  <c r="AM1960" i="7"/>
  <c r="AM1961" i="7"/>
  <c r="AM1962" i="7"/>
  <c r="AM1963" i="7"/>
  <c r="AM1964" i="7"/>
  <c r="AM1965" i="7"/>
  <c r="AM1966" i="7"/>
  <c r="AM1967" i="7"/>
  <c r="AM1968" i="7"/>
  <c r="AM1969" i="7"/>
  <c r="AM1970" i="7"/>
  <c r="AM1971" i="7"/>
  <c r="AM1972" i="7"/>
  <c r="AM1973" i="7"/>
  <c r="AM1974" i="7"/>
  <c r="AM1975" i="7"/>
  <c r="AM1976" i="7"/>
  <c r="AM1977" i="7"/>
  <c r="AM1978" i="7"/>
  <c r="AM1979" i="7"/>
  <c r="AM1980" i="7"/>
  <c r="AM1981" i="7"/>
  <c r="AM1982" i="7"/>
  <c r="AM1983" i="7"/>
  <c r="AM1984" i="7"/>
  <c r="AM1985" i="7"/>
  <c r="AM1986" i="7"/>
  <c r="AM1987" i="7"/>
  <c r="AM1988" i="7"/>
  <c r="AM1989" i="7"/>
  <c r="AM1990" i="7"/>
  <c r="AM1991" i="7"/>
  <c r="AM1992" i="7"/>
  <c r="AM1993" i="7"/>
  <c r="AM1994" i="7"/>
  <c r="AM1995" i="7"/>
  <c r="AM1996" i="7"/>
  <c r="AM1997" i="7"/>
  <c r="AM1998" i="7"/>
  <c r="AM1999" i="7"/>
  <c r="AM2000" i="7"/>
  <c r="AM2001" i="7"/>
  <c r="AM2002" i="7"/>
  <c r="AM2003" i="7"/>
  <c r="AM2004" i="7"/>
  <c r="AM2005" i="7"/>
  <c r="AM2006" i="7"/>
  <c r="AM2007" i="7"/>
  <c r="AM2008" i="7"/>
  <c r="AM2009" i="7"/>
  <c r="AM2010" i="7"/>
  <c r="AM2011" i="7"/>
  <c r="AM2012" i="7"/>
  <c r="AM2013" i="7"/>
  <c r="AM2014" i="7"/>
  <c r="AM2015" i="7"/>
  <c r="AM2016" i="7"/>
  <c r="AM2017" i="7"/>
  <c r="AM2018" i="7"/>
  <c r="AM2019" i="7"/>
  <c r="AM2020" i="7"/>
  <c r="AM2021" i="7"/>
  <c r="AM2022" i="7"/>
  <c r="AM2023" i="7"/>
  <c r="AM2024" i="7"/>
  <c r="AM2025" i="7"/>
  <c r="AM2026" i="7"/>
  <c r="AM2027" i="7"/>
  <c r="AM2028" i="7"/>
  <c r="AM2029" i="7"/>
  <c r="AM2030" i="7"/>
  <c r="AM2031" i="7"/>
  <c r="AM2032" i="7"/>
  <c r="AM2033" i="7"/>
  <c r="AM2034" i="7"/>
  <c r="AM2035" i="7"/>
  <c r="AM2036" i="7"/>
  <c r="AM2037" i="7"/>
  <c r="AM2038" i="7"/>
  <c r="AM2039" i="7"/>
  <c r="AM2040" i="7"/>
  <c r="AM2041" i="7"/>
  <c r="AM2042" i="7"/>
  <c r="AM2043" i="7"/>
  <c r="AM2044" i="7"/>
  <c r="AM2045" i="7"/>
  <c r="AM2046" i="7"/>
  <c r="AM2047" i="7"/>
  <c r="AM2048" i="7"/>
  <c r="AM2049" i="7"/>
  <c r="AM2050" i="7"/>
  <c r="AM2051" i="7"/>
  <c r="AM2052" i="7"/>
  <c r="AM2053" i="7"/>
  <c r="AM2054" i="7"/>
  <c r="AM2055" i="7"/>
  <c r="AM2056" i="7"/>
  <c r="AM2057" i="7"/>
  <c r="AM2058" i="7"/>
  <c r="AM2059" i="7"/>
  <c r="AM2060" i="7"/>
  <c r="AM2061" i="7"/>
  <c r="AM2062" i="7"/>
  <c r="AM2063" i="7"/>
  <c r="AM2064" i="7"/>
  <c r="AM2065" i="7"/>
  <c r="AM2066" i="7"/>
  <c r="AM2067" i="7"/>
  <c r="AM2068" i="7"/>
  <c r="AM2069" i="7"/>
  <c r="AM2070" i="7"/>
  <c r="AM2071" i="7"/>
  <c r="AM2072" i="7"/>
  <c r="AM2073" i="7"/>
  <c r="AM2074" i="7"/>
  <c r="AM2075" i="7"/>
  <c r="AM2076" i="7"/>
  <c r="AM2077" i="7"/>
  <c r="AM2078" i="7"/>
  <c r="AM2079" i="7"/>
  <c r="AM2080" i="7"/>
  <c r="AM2081" i="7"/>
  <c r="AM2082" i="7"/>
  <c r="AM2083" i="7"/>
  <c r="AM2084" i="7"/>
  <c r="AM2085" i="7"/>
  <c r="AM2086" i="7"/>
  <c r="AM2087" i="7"/>
  <c r="AM2088" i="7"/>
  <c r="AM2089" i="7"/>
  <c r="AM2090" i="7"/>
  <c r="AM2091" i="7"/>
  <c r="AM2092" i="7"/>
  <c r="AM2093" i="7"/>
  <c r="AM2094" i="7"/>
  <c r="AM2095" i="7"/>
  <c r="AM2096" i="7"/>
  <c r="AM2097" i="7"/>
  <c r="AM2098" i="7"/>
  <c r="AM2099" i="7"/>
  <c r="AM2100" i="7"/>
  <c r="AM2101" i="7"/>
  <c r="AM2102" i="7"/>
  <c r="AM2103" i="7"/>
  <c r="AM2104" i="7"/>
  <c r="AM2105" i="7"/>
  <c r="AM2106" i="7"/>
  <c r="AM2107" i="7"/>
  <c r="AM2108" i="7"/>
  <c r="AM2109" i="7"/>
  <c r="AM2110" i="7"/>
  <c r="AM2111" i="7"/>
  <c r="AM2112" i="7"/>
  <c r="AM2113" i="7"/>
  <c r="AM2114" i="7"/>
  <c r="AM2115" i="7"/>
  <c r="AM2116" i="7"/>
  <c r="AM2117" i="7"/>
  <c r="AM2118" i="7"/>
  <c r="AM2119" i="7"/>
  <c r="AM2120" i="7"/>
  <c r="AM2121" i="7"/>
  <c r="AM2122" i="7"/>
  <c r="AM2123" i="7"/>
  <c r="AM2124" i="7"/>
  <c r="AM2125" i="7"/>
  <c r="AM2126" i="7"/>
  <c r="AM2127" i="7"/>
  <c r="AM2128" i="7"/>
  <c r="AM2129" i="7"/>
  <c r="AM2130" i="7"/>
  <c r="AM2131" i="7"/>
  <c r="AM2132" i="7"/>
  <c r="AM2133" i="7"/>
  <c r="AM2134" i="7"/>
  <c r="AM2135" i="7"/>
  <c r="AM2136" i="7"/>
  <c r="AM2137" i="7"/>
  <c r="AM2138" i="7"/>
  <c r="AM2139" i="7"/>
  <c r="AM2140" i="7"/>
  <c r="AM2141" i="7"/>
  <c r="AM2142" i="7"/>
  <c r="AM2143" i="7"/>
  <c r="AM2144" i="7"/>
  <c r="AM2145" i="7"/>
  <c r="AM2146" i="7"/>
  <c r="AM2147" i="7"/>
  <c r="AM2148" i="7"/>
  <c r="AM2149" i="7"/>
  <c r="AM2150" i="7"/>
  <c r="AM2151" i="7"/>
  <c r="AM2152" i="7"/>
  <c r="AM2153" i="7"/>
  <c r="AM2154" i="7"/>
  <c r="AM2155" i="7"/>
  <c r="AM2156" i="7"/>
  <c r="AM2157" i="7"/>
  <c r="AM2158" i="7"/>
  <c r="AM2159" i="7"/>
  <c r="AM2160" i="7"/>
  <c r="AM2161" i="7"/>
  <c r="AM2162" i="7"/>
  <c r="AM2163" i="7"/>
  <c r="AM2164" i="7"/>
  <c r="AM2165" i="7"/>
  <c r="AM2166" i="7"/>
  <c r="AM2167" i="7"/>
  <c r="AM2168" i="7"/>
  <c r="AM2169" i="7"/>
  <c r="AM2170" i="7"/>
  <c r="AM2171" i="7"/>
  <c r="AM2172" i="7"/>
  <c r="AM2173" i="7"/>
  <c r="AM2174" i="7"/>
  <c r="AM2175" i="7"/>
  <c r="AM2176" i="7"/>
  <c r="AM2177" i="7"/>
  <c r="AM2178" i="7"/>
  <c r="AM2179" i="7"/>
  <c r="AM2180" i="7"/>
  <c r="AM2181" i="7"/>
  <c r="AM2182" i="7"/>
  <c r="AM2183" i="7"/>
  <c r="AM2184" i="7"/>
  <c r="AM2185" i="7"/>
  <c r="AM2186" i="7"/>
  <c r="AM2187" i="7"/>
  <c r="AM2188" i="7"/>
  <c r="AM2189" i="7"/>
  <c r="AM2190" i="7"/>
  <c r="AM2191" i="7"/>
  <c r="AM2192" i="7"/>
  <c r="AM2193" i="7"/>
  <c r="AM2194" i="7"/>
  <c r="AM2195" i="7"/>
  <c r="AM2196" i="7"/>
  <c r="AM2197" i="7"/>
  <c r="AM2198" i="7"/>
  <c r="AM2199" i="7"/>
  <c r="AM2200" i="7"/>
  <c r="AM2201" i="7"/>
  <c r="AM2202" i="7"/>
  <c r="AM2203" i="7"/>
  <c r="AM2204" i="7"/>
  <c r="AM2205" i="7"/>
  <c r="AM2206" i="7"/>
  <c r="AM2207" i="7"/>
  <c r="AM2208" i="7"/>
  <c r="AM2209" i="7"/>
  <c r="AM2210" i="7"/>
  <c r="AM2211" i="7"/>
  <c r="AM2212" i="7"/>
  <c r="AM2213" i="7"/>
  <c r="AM2214" i="7"/>
  <c r="AM2215" i="7"/>
  <c r="AM2216" i="7"/>
  <c r="AM2217" i="7"/>
  <c r="AM2218" i="7"/>
  <c r="AM2219" i="7"/>
  <c r="AM2220" i="7"/>
  <c r="AM2221" i="7"/>
  <c r="AM2222" i="7"/>
  <c r="AM2223" i="7"/>
  <c r="AM2224" i="7"/>
  <c r="AM2225" i="7"/>
  <c r="AM2226" i="7"/>
  <c r="AM2227" i="7"/>
  <c r="AM2228" i="7"/>
  <c r="AM2229" i="7"/>
  <c r="AM2230" i="7"/>
  <c r="AM2231" i="7"/>
  <c r="AM2232" i="7"/>
  <c r="AM2233" i="7"/>
  <c r="AM2234" i="7"/>
  <c r="AM2235" i="7"/>
  <c r="AM2236" i="7"/>
  <c r="AM2237" i="7"/>
  <c r="AM2238" i="7"/>
  <c r="AM2239" i="7"/>
  <c r="AM2240" i="7"/>
  <c r="AM2241" i="7"/>
  <c r="AM2242" i="7"/>
  <c r="AM2243" i="7"/>
  <c r="AM2244" i="7"/>
  <c r="AM2245" i="7"/>
  <c r="AM2246" i="7"/>
  <c r="AM2247" i="7"/>
  <c r="AM2248" i="7"/>
  <c r="AM2249" i="7"/>
  <c r="AM2250" i="7"/>
  <c r="AM2251" i="7"/>
  <c r="AM2252" i="7"/>
  <c r="AM2253" i="7"/>
  <c r="AM2254" i="7"/>
  <c r="AM2255" i="7"/>
  <c r="AM2256" i="7"/>
  <c r="AM2257" i="7"/>
  <c r="AM2258" i="7"/>
  <c r="AM2259" i="7"/>
  <c r="AM2260" i="7"/>
  <c r="AM2261" i="7"/>
  <c r="AM2262" i="7"/>
  <c r="AM2263" i="7"/>
  <c r="AM2264" i="7"/>
  <c r="AM2265" i="7"/>
  <c r="AM2266" i="7"/>
  <c r="AM2267" i="7"/>
  <c r="AM2268" i="7"/>
  <c r="AM2269" i="7"/>
  <c r="AM2270" i="7"/>
  <c r="AM2271" i="7"/>
  <c r="AM2272" i="7"/>
  <c r="AM2273" i="7"/>
  <c r="AM2274" i="7"/>
  <c r="AM2275" i="7"/>
  <c r="AM2276" i="7"/>
  <c r="AM2277" i="7"/>
  <c r="AM2278" i="7"/>
  <c r="AM2279" i="7"/>
  <c r="AM2280" i="7"/>
  <c r="AM2281" i="7"/>
  <c r="AM2282" i="7"/>
  <c r="AM2283" i="7"/>
  <c r="AM2284" i="7"/>
  <c r="AM2285" i="7"/>
  <c r="AM2286" i="7"/>
  <c r="AM2287" i="7"/>
  <c r="AM2288" i="7"/>
  <c r="AM2289" i="7"/>
  <c r="AM2290" i="7"/>
  <c r="AM2291" i="7"/>
  <c r="AM2292" i="7"/>
  <c r="AM2293" i="7"/>
  <c r="AM2294" i="7"/>
  <c r="AM2295" i="7"/>
  <c r="AM2296" i="7"/>
  <c r="AM2297" i="7"/>
  <c r="AM2298" i="7"/>
  <c r="AM2299" i="7"/>
  <c r="AM2300" i="7"/>
  <c r="AM2301" i="7"/>
  <c r="AM2302" i="7"/>
  <c r="AM2303" i="7"/>
  <c r="AM2304" i="7"/>
  <c r="AM2305" i="7"/>
  <c r="AM2306" i="7"/>
  <c r="AM2307" i="7"/>
  <c r="AM2308" i="7"/>
  <c r="AM2309" i="7"/>
  <c r="AM2310" i="7"/>
  <c r="AM2311" i="7"/>
  <c r="AM2312" i="7"/>
  <c r="AM2313" i="7"/>
  <c r="AM2314" i="7"/>
  <c r="AM2315" i="7"/>
  <c r="AM2316" i="7"/>
  <c r="AM2317" i="7"/>
  <c r="AM2318" i="7"/>
  <c r="AM2319" i="7"/>
  <c r="AM2320" i="7"/>
  <c r="AM2321" i="7"/>
  <c r="AM2322" i="7"/>
  <c r="AM2323" i="7"/>
  <c r="AM2324" i="7"/>
  <c r="AM2325" i="7"/>
  <c r="AM2326" i="7"/>
  <c r="AM2327" i="7"/>
  <c r="AM2328" i="7"/>
  <c r="AM2329" i="7"/>
  <c r="AM2330" i="7"/>
  <c r="AM2331" i="7"/>
  <c r="AM2332" i="7"/>
  <c r="AM2333" i="7"/>
  <c r="AM2334" i="7"/>
  <c r="AM2335" i="7"/>
  <c r="AM2336" i="7"/>
  <c r="AM2337" i="7"/>
  <c r="AM2338" i="7"/>
  <c r="AM2339" i="7"/>
  <c r="AM2340" i="7"/>
  <c r="AM2341" i="7"/>
  <c r="AM2342" i="7"/>
  <c r="AM2343" i="7"/>
  <c r="AM2344" i="7"/>
  <c r="AM2345" i="7"/>
  <c r="AM2346" i="7"/>
  <c r="AM2347" i="7"/>
  <c r="AM2348" i="7"/>
  <c r="AM2349" i="7"/>
  <c r="AM2350" i="7"/>
  <c r="AM2351" i="7"/>
  <c r="AM2352" i="7"/>
  <c r="AM2353" i="7"/>
  <c r="AM2354" i="7"/>
  <c r="AM2355" i="7"/>
  <c r="AM2356" i="7"/>
  <c r="AM2357" i="7"/>
  <c r="AM2358" i="7"/>
  <c r="AM2359" i="7"/>
  <c r="AM2360" i="7"/>
  <c r="AM2361" i="7"/>
  <c r="AM2362" i="7"/>
  <c r="AM2363" i="7"/>
  <c r="AM2364" i="7"/>
  <c r="AM2365" i="7"/>
  <c r="AM2366" i="7"/>
  <c r="AM2367" i="7"/>
  <c r="AM2368" i="7"/>
  <c r="AM2369" i="7"/>
  <c r="AM2370" i="7"/>
  <c r="AM2371" i="7"/>
  <c r="AM2372" i="7"/>
  <c r="AM2373" i="7"/>
  <c r="AM2374" i="7"/>
  <c r="AM2375" i="7"/>
  <c r="AM2376" i="7"/>
  <c r="AM2377" i="7"/>
  <c r="AM2378" i="7"/>
  <c r="AM2379" i="7"/>
  <c r="AM2380" i="7"/>
  <c r="AM2381" i="7"/>
  <c r="AM2382" i="7"/>
  <c r="AM2383" i="7"/>
  <c r="AM2384" i="7"/>
  <c r="AM2385" i="7"/>
  <c r="AM2386" i="7"/>
  <c r="AM2387" i="7"/>
  <c r="AM2388" i="7"/>
  <c r="AM2389" i="7"/>
  <c r="AM2390" i="7"/>
  <c r="AM2391" i="7"/>
  <c r="AM2392" i="7"/>
  <c r="AM2393" i="7"/>
  <c r="AM2394" i="7"/>
  <c r="AM2395" i="7"/>
  <c r="AM2396" i="7"/>
  <c r="AM2397" i="7"/>
  <c r="AM2398" i="7"/>
  <c r="AM2399" i="7"/>
  <c r="AM2400" i="7"/>
  <c r="AM2401" i="7"/>
  <c r="AM2402" i="7"/>
  <c r="AM2403" i="7"/>
  <c r="AM2404" i="7"/>
  <c r="AM2405" i="7"/>
  <c r="AM2406" i="7"/>
  <c r="AM2407" i="7"/>
  <c r="AM2408" i="7"/>
  <c r="AM2409" i="7"/>
  <c r="AM2410" i="7"/>
  <c r="AM2411" i="7"/>
  <c r="AM2412" i="7"/>
  <c r="AM2413" i="7"/>
  <c r="AM2414" i="7"/>
  <c r="AM2415" i="7"/>
  <c r="AM2416" i="7"/>
  <c r="AM2417" i="7"/>
  <c r="AM2418" i="7"/>
  <c r="AM2419" i="7"/>
  <c r="AM2420" i="7"/>
  <c r="AM2421" i="7"/>
  <c r="AM2422" i="7"/>
  <c r="AM2423" i="7"/>
  <c r="AM2424" i="7"/>
  <c r="AM2425" i="7"/>
  <c r="AM2426" i="7"/>
  <c r="AM2427" i="7"/>
  <c r="AM2428" i="7"/>
  <c r="AM2429" i="7"/>
  <c r="AM2430" i="7"/>
  <c r="AM2431" i="7"/>
  <c r="AM2432" i="7"/>
  <c r="AM2433" i="7"/>
  <c r="AM2434" i="7"/>
  <c r="AM2435" i="7"/>
  <c r="AM2436" i="7"/>
  <c r="AM2437" i="7"/>
  <c r="AM2438" i="7"/>
  <c r="AM2439" i="7"/>
  <c r="AM2440" i="7"/>
  <c r="AM2441" i="7"/>
  <c r="AM2442" i="7"/>
  <c r="AM2443" i="7"/>
  <c r="AM2444" i="7"/>
  <c r="AM2445" i="7"/>
  <c r="AM2446" i="7"/>
  <c r="AM2447" i="7"/>
  <c r="AM2448" i="7"/>
  <c r="AM2449" i="7"/>
  <c r="AM2450" i="7"/>
  <c r="AM2451" i="7"/>
  <c r="AM2452" i="7"/>
  <c r="AM2453" i="7"/>
  <c r="AM2454" i="7"/>
  <c r="AM2455" i="7"/>
  <c r="AM2456" i="7"/>
  <c r="AM2457" i="7"/>
  <c r="AM2458" i="7"/>
  <c r="AM2459" i="7"/>
  <c r="AM2460" i="7"/>
  <c r="AM2461" i="7"/>
  <c r="AM2462" i="7"/>
  <c r="AM2463" i="7"/>
  <c r="AM2464" i="7"/>
  <c r="AM2465" i="7"/>
  <c r="AM2466" i="7"/>
  <c r="AM2467" i="7"/>
  <c r="AM2468" i="7"/>
  <c r="AM2469" i="7"/>
  <c r="AM2470" i="7"/>
  <c r="AM2471" i="7"/>
  <c r="AM2472" i="7"/>
  <c r="AM2473" i="7"/>
  <c r="AM2474" i="7"/>
  <c r="AM2475" i="7"/>
  <c r="AM2476" i="7"/>
  <c r="AM2477" i="7"/>
  <c r="AM2478" i="7"/>
  <c r="AM2479" i="7"/>
  <c r="AM2480" i="7"/>
  <c r="AM2481" i="7"/>
  <c r="AM2482" i="7"/>
  <c r="AM2483" i="7"/>
  <c r="AM2484" i="7"/>
  <c r="AM2485" i="7"/>
  <c r="AM2486" i="7"/>
  <c r="AM2487" i="7"/>
  <c r="AM2488" i="7"/>
  <c r="AM2489" i="7"/>
  <c r="AM2490" i="7"/>
  <c r="AM2491" i="7"/>
  <c r="AM2492" i="7"/>
  <c r="AM2493" i="7"/>
  <c r="AM2494" i="7"/>
  <c r="AM2495" i="7"/>
  <c r="AM2496" i="7"/>
  <c r="AM2497" i="7"/>
  <c r="AM2498" i="7"/>
  <c r="AM2499" i="7"/>
  <c r="AM2500" i="7"/>
  <c r="AM2501" i="7"/>
  <c r="AM2502" i="7"/>
  <c r="AM2503" i="7"/>
  <c r="AM2504" i="7"/>
  <c r="AM2505" i="7"/>
  <c r="AM2506" i="7"/>
  <c r="AM2507" i="7"/>
  <c r="AM2508" i="7"/>
  <c r="AM2509" i="7"/>
  <c r="AM2510" i="7"/>
  <c r="AM2511" i="7"/>
  <c r="AM2512" i="7"/>
  <c r="AM2513" i="7"/>
  <c r="AM2514" i="7"/>
  <c r="AM2515" i="7"/>
  <c r="AM2516" i="7"/>
  <c r="AM2517" i="7"/>
  <c r="AM2518" i="7"/>
  <c r="AM2519" i="7"/>
  <c r="AM2520" i="7"/>
  <c r="AM2521" i="7"/>
  <c r="AM2522" i="7"/>
  <c r="AM2523" i="7"/>
  <c r="AM2524" i="7"/>
  <c r="AM2525" i="7"/>
  <c r="AM2526" i="7"/>
  <c r="AM2527" i="7"/>
  <c r="AM2528" i="7"/>
  <c r="AM2529" i="7"/>
  <c r="AM2530" i="7"/>
  <c r="AM2531" i="7"/>
  <c r="AM2532" i="7"/>
  <c r="AM2533" i="7"/>
  <c r="AM2534" i="7"/>
  <c r="AM2535" i="7"/>
  <c r="AM2536" i="7"/>
  <c r="AM2537" i="7"/>
  <c r="AM2538" i="7"/>
  <c r="AM2539" i="7"/>
  <c r="AM2540" i="7"/>
  <c r="AM2541" i="7"/>
  <c r="AM2542" i="7"/>
  <c r="AM2543" i="7"/>
  <c r="AM2544" i="7"/>
  <c r="AM2545" i="7"/>
  <c r="AM2546" i="7"/>
  <c r="AM2547" i="7"/>
  <c r="AM2548" i="7"/>
  <c r="AM2549" i="7"/>
  <c r="AM2550" i="7"/>
  <c r="AM2551" i="7"/>
  <c r="AM2552" i="7"/>
  <c r="AM2553" i="7"/>
  <c r="AM2554" i="7"/>
  <c r="AM2555" i="7"/>
  <c r="AM2556" i="7"/>
  <c r="AM2557" i="7"/>
  <c r="AM2558" i="7"/>
  <c r="AM2559" i="7"/>
  <c r="AM2560" i="7"/>
  <c r="AM2561" i="7"/>
  <c r="AM2562" i="7"/>
  <c r="AM2563" i="7"/>
  <c r="AM2564" i="7"/>
  <c r="AM2565" i="7"/>
  <c r="AM2566" i="7"/>
  <c r="AM2567" i="7"/>
  <c r="AM2568" i="7"/>
  <c r="AM2569" i="7"/>
  <c r="AM2570" i="7"/>
  <c r="AM2571" i="7"/>
  <c r="AM2572" i="7"/>
  <c r="AM2573" i="7"/>
  <c r="AM2574" i="7"/>
  <c r="AM2575" i="7"/>
  <c r="AM2576" i="7"/>
  <c r="AM2577" i="7"/>
  <c r="AM2578" i="7"/>
  <c r="AM2579" i="7"/>
  <c r="AM2580" i="7"/>
  <c r="AM2581" i="7"/>
  <c r="AM2582" i="7"/>
  <c r="AM2583" i="7"/>
  <c r="AM2584" i="7"/>
  <c r="AM2585" i="7"/>
  <c r="AM2586" i="7"/>
  <c r="AM2587" i="7"/>
  <c r="AM2588" i="7"/>
  <c r="AM2589" i="7"/>
  <c r="AM2590" i="7"/>
  <c r="AM2591" i="7"/>
  <c r="AM2592" i="7"/>
  <c r="AM2593" i="7"/>
  <c r="AM2594" i="7"/>
  <c r="AM2595" i="7"/>
  <c r="AM2596" i="7"/>
  <c r="AM2597" i="7"/>
  <c r="AM2598" i="7"/>
  <c r="AM2599" i="7"/>
  <c r="AM2600" i="7"/>
  <c r="AM2601" i="7"/>
  <c r="AM2602" i="7"/>
  <c r="AM2603" i="7"/>
  <c r="AM2604" i="7"/>
  <c r="AM2605" i="7"/>
  <c r="AM2606" i="7"/>
  <c r="AM2607" i="7"/>
  <c r="AM2608" i="7"/>
  <c r="AM2609" i="7"/>
  <c r="AM2610" i="7"/>
  <c r="AM2611" i="7"/>
  <c r="AM2612" i="7"/>
  <c r="AM2613" i="7"/>
  <c r="AM2614" i="7"/>
  <c r="AM2615" i="7"/>
  <c r="AM2616" i="7"/>
  <c r="AM2617" i="7"/>
  <c r="AM2618" i="7"/>
  <c r="AM2619" i="7"/>
  <c r="AM2620" i="7"/>
  <c r="AM2621" i="7"/>
  <c r="AM2622" i="7"/>
  <c r="AM2623" i="7"/>
  <c r="AM2624" i="7"/>
  <c r="AM2625" i="7"/>
  <c r="AM2626" i="7"/>
  <c r="AM2627" i="7"/>
  <c r="AM2628" i="7"/>
  <c r="AM2629" i="7"/>
  <c r="AM2630" i="7"/>
  <c r="AM2631" i="7"/>
  <c r="AM2632" i="7"/>
  <c r="AM2633" i="7"/>
  <c r="AM2634" i="7"/>
  <c r="AM2635" i="7"/>
  <c r="AM2636" i="7"/>
  <c r="AM2637" i="7"/>
  <c r="AM2638" i="7"/>
  <c r="AM2639" i="7"/>
  <c r="AM2640" i="7"/>
  <c r="AM2641" i="7"/>
  <c r="AM2642" i="7"/>
  <c r="AM2643" i="7"/>
  <c r="AM2644" i="7"/>
  <c r="AM2645" i="7"/>
  <c r="AM2646" i="7"/>
  <c r="AM2647" i="7"/>
  <c r="AM2648" i="7"/>
  <c r="AM2649" i="7"/>
  <c r="AM2650" i="7"/>
  <c r="AM2651" i="7"/>
  <c r="AM2652" i="7"/>
  <c r="AM2653" i="7"/>
  <c r="AM2654" i="7"/>
  <c r="AM2655" i="7"/>
  <c r="AM2656" i="7"/>
  <c r="AM2657" i="7"/>
  <c r="AM2658" i="7"/>
  <c r="AM2659" i="7"/>
  <c r="AM2660" i="7"/>
  <c r="AM2661" i="7"/>
  <c r="AM2662" i="7"/>
  <c r="AM2663" i="7"/>
  <c r="AM2664" i="7"/>
  <c r="AM2665" i="7"/>
  <c r="AM2666" i="7"/>
  <c r="AM2667" i="7"/>
  <c r="AM2668" i="7"/>
  <c r="AM2669" i="7"/>
  <c r="AM2670" i="7"/>
  <c r="AM2671" i="7"/>
  <c r="AM2672" i="7"/>
  <c r="AM2673" i="7"/>
  <c r="AM2674" i="7"/>
  <c r="AM2675" i="7"/>
  <c r="AM2676" i="7"/>
  <c r="AM2677" i="7"/>
  <c r="AM2678" i="7"/>
  <c r="AM2679" i="7"/>
  <c r="AM2680" i="7"/>
  <c r="AM2681" i="7"/>
  <c r="AM2682" i="7"/>
  <c r="AM2683" i="7"/>
  <c r="AM2684" i="7"/>
  <c r="AM2685" i="7"/>
  <c r="AM2686" i="7"/>
  <c r="AM2687" i="7"/>
  <c r="AM2688" i="7"/>
  <c r="AM2689" i="7"/>
  <c r="AM2690" i="7"/>
  <c r="AM2691" i="7"/>
  <c r="AM2692" i="7"/>
  <c r="AM2693" i="7"/>
  <c r="AM2694" i="7"/>
  <c r="AM2695" i="7"/>
  <c r="AM2696" i="7"/>
  <c r="AM2697" i="7"/>
  <c r="AM2698" i="7"/>
  <c r="AM2699" i="7"/>
  <c r="AM2700" i="7"/>
  <c r="AM2701" i="7"/>
  <c r="AM2702" i="7"/>
  <c r="AM2703" i="7"/>
  <c r="AM2704" i="7"/>
  <c r="AM2705" i="7"/>
  <c r="AM2706" i="7"/>
  <c r="AM2707" i="7"/>
  <c r="AM2708" i="7"/>
  <c r="AM2709" i="7"/>
  <c r="AM2710" i="7"/>
  <c r="AM2711" i="7"/>
  <c r="AM2712" i="7"/>
  <c r="AM2713" i="7"/>
  <c r="AM2714" i="7"/>
  <c r="AM2715" i="7"/>
  <c r="AM2716" i="7"/>
  <c r="AM2717" i="7"/>
  <c r="AM2718" i="7"/>
  <c r="AM2719" i="7"/>
  <c r="AM2720" i="7"/>
  <c r="AM2721" i="7"/>
  <c r="AM2722" i="7"/>
  <c r="AM2723" i="7"/>
  <c r="AM2724" i="7"/>
  <c r="AM2725" i="7"/>
  <c r="AM2726" i="7"/>
  <c r="AM2727" i="7"/>
  <c r="AM2728" i="7"/>
  <c r="AM2729" i="7"/>
  <c r="AM2730" i="7"/>
  <c r="AM2731" i="7"/>
  <c r="AM2732" i="7"/>
  <c r="AM2733" i="7"/>
  <c r="AM2734" i="7"/>
  <c r="AM2735" i="7"/>
  <c r="AM2736" i="7"/>
  <c r="AM2737" i="7"/>
  <c r="AM2738" i="7"/>
  <c r="AM2739" i="7"/>
  <c r="AM2740" i="7"/>
  <c r="AM2741" i="7"/>
  <c r="AM2742" i="7"/>
  <c r="AM2743" i="7"/>
  <c r="AM2744" i="7"/>
  <c r="AM2745" i="7"/>
  <c r="AM2746" i="7"/>
  <c r="AM2747" i="7"/>
  <c r="AM2748" i="7"/>
  <c r="AM2749" i="7"/>
  <c r="AM2750" i="7"/>
  <c r="AM2751" i="7"/>
  <c r="AM2752" i="7"/>
  <c r="AM2753" i="7"/>
  <c r="AM2754" i="7"/>
  <c r="AM2755" i="7"/>
  <c r="AM2756" i="7"/>
  <c r="AM2757" i="7"/>
  <c r="AM2758" i="7"/>
  <c r="AM2759" i="7"/>
  <c r="AM2760" i="7"/>
  <c r="AM2761" i="7"/>
  <c r="AM2762" i="7"/>
  <c r="AM2763" i="7"/>
  <c r="AM2764" i="7"/>
  <c r="AM2765" i="7"/>
  <c r="AM2766" i="7"/>
  <c r="AM2767" i="7"/>
  <c r="AM2768" i="7"/>
  <c r="AM2769" i="7"/>
  <c r="AM2770" i="7"/>
  <c r="AM2771" i="7"/>
  <c r="AM2772" i="7"/>
  <c r="AM2773" i="7"/>
  <c r="AM2774" i="7"/>
  <c r="AM2775" i="7"/>
  <c r="AM2776" i="7"/>
  <c r="AM2777" i="7"/>
  <c r="AM2778" i="7"/>
  <c r="AM2779" i="7"/>
  <c r="AM2780" i="7"/>
  <c r="AM2781" i="7"/>
  <c r="AM2782" i="7"/>
  <c r="AM2783" i="7"/>
  <c r="AM2784" i="7"/>
  <c r="AM2785" i="7"/>
  <c r="AM2786" i="7"/>
  <c r="AM2787" i="7"/>
  <c r="AM2788" i="7"/>
  <c r="AM2789" i="7"/>
  <c r="AM2790" i="7"/>
  <c r="AM2791" i="7"/>
  <c r="AM2792" i="7"/>
  <c r="AM2793" i="7"/>
  <c r="AM2794" i="7"/>
  <c r="AM2795" i="7"/>
  <c r="AM2796" i="7"/>
  <c r="AM2797" i="7"/>
  <c r="AM2798" i="7"/>
  <c r="AM2799" i="7"/>
  <c r="AM2800" i="7"/>
  <c r="AM2801" i="7"/>
  <c r="AM2802" i="7"/>
  <c r="AM2803" i="7"/>
  <c r="AM2804" i="7"/>
  <c r="AM2805" i="7"/>
  <c r="AM2806" i="7"/>
  <c r="AM2807" i="7"/>
  <c r="AM2808" i="7"/>
  <c r="AM2809" i="7"/>
  <c r="AM2810" i="7"/>
  <c r="AM2811" i="7"/>
  <c r="AM2812" i="7"/>
  <c r="AM2813" i="7"/>
  <c r="AM2814" i="7"/>
  <c r="AM2815" i="7"/>
  <c r="AM2816" i="7"/>
  <c r="AM2817" i="7"/>
  <c r="AM2818" i="7"/>
  <c r="AM2819" i="7"/>
  <c r="AM2820" i="7"/>
  <c r="AM2821" i="7"/>
  <c r="AM2822" i="7"/>
  <c r="AM2823" i="7"/>
  <c r="AM2824" i="7"/>
  <c r="AM2825" i="7"/>
  <c r="AM2826" i="7"/>
  <c r="AM2827" i="7"/>
  <c r="AM2828" i="7"/>
  <c r="AM2829" i="7"/>
  <c r="AM2830" i="7"/>
  <c r="AM2831" i="7"/>
  <c r="AM2832" i="7"/>
  <c r="AM2833" i="7"/>
  <c r="AM2834" i="7"/>
  <c r="AM2835" i="7"/>
  <c r="AM2836" i="7"/>
  <c r="AM2837" i="7"/>
  <c r="AM2838" i="7"/>
  <c r="AM2839" i="7"/>
  <c r="AM2840" i="7"/>
  <c r="AM2841" i="7"/>
  <c r="AM2842" i="7"/>
  <c r="AM2843" i="7"/>
  <c r="AM2844" i="7"/>
  <c r="AM2845" i="7"/>
  <c r="AM2846" i="7"/>
  <c r="AM2847" i="7"/>
  <c r="AM2848" i="7"/>
  <c r="AM2849" i="7"/>
  <c r="AM2850" i="7"/>
  <c r="AM2851" i="7"/>
  <c r="AM2852" i="7"/>
  <c r="AM2853" i="7"/>
  <c r="AM2854" i="7"/>
  <c r="AM2855" i="7"/>
  <c r="AM2856" i="7"/>
  <c r="AM2857" i="7"/>
  <c r="AM2858" i="7"/>
  <c r="AM2859" i="7"/>
  <c r="AM2860" i="7"/>
  <c r="AM2861" i="7"/>
  <c r="AM2862" i="7"/>
  <c r="AM2863" i="7"/>
  <c r="AM2864" i="7"/>
  <c r="AM2865" i="7"/>
  <c r="AM2866" i="7"/>
  <c r="AM2867" i="7"/>
  <c r="AM2868" i="7"/>
  <c r="AM2869" i="7"/>
  <c r="AM2870" i="7"/>
  <c r="AM2871" i="7"/>
  <c r="AM2872" i="7"/>
  <c r="AM2873" i="7"/>
  <c r="AM2874" i="7"/>
  <c r="AM2875" i="7"/>
  <c r="AM2876" i="7"/>
  <c r="AM2877" i="7"/>
  <c r="AM2878" i="7"/>
  <c r="AM2879" i="7"/>
  <c r="AM2880" i="7"/>
  <c r="AM2881" i="7"/>
  <c r="AM2882" i="7"/>
  <c r="AM2883" i="7"/>
  <c r="AM2884" i="7"/>
  <c r="AM2885" i="7"/>
  <c r="AM2886" i="7"/>
  <c r="AM2887" i="7"/>
  <c r="AM2888" i="7"/>
  <c r="AM2889" i="7"/>
  <c r="AM2890" i="7"/>
  <c r="AM2891" i="7"/>
  <c r="AM2892" i="7"/>
  <c r="AM2893" i="7"/>
  <c r="AM2894" i="7"/>
  <c r="AM2895" i="7"/>
  <c r="AM2896" i="7"/>
  <c r="AM2897" i="7"/>
  <c r="AM2898" i="7"/>
  <c r="AM2899" i="7"/>
  <c r="AM2900" i="7"/>
  <c r="AM2901" i="7"/>
  <c r="AM2902" i="7"/>
  <c r="AM2903" i="7"/>
  <c r="AM2904" i="7"/>
  <c r="AM2905" i="7"/>
  <c r="AM2906" i="7"/>
  <c r="AM2907" i="7"/>
  <c r="AM2908" i="7"/>
  <c r="AM2909" i="7"/>
  <c r="AM2910" i="7"/>
  <c r="AM2911" i="7"/>
  <c r="AM2912" i="7"/>
  <c r="AM2913" i="7"/>
  <c r="AM2914" i="7"/>
  <c r="AM2915" i="7"/>
  <c r="AM2916" i="7"/>
  <c r="AM2917" i="7"/>
  <c r="AM2918" i="7"/>
  <c r="AM2919" i="7"/>
  <c r="AM2920" i="7"/>
  <c r="AM2921" i="7"/>
  <c r="AM2922" i="7"/>
  <c r="AM2923" i="7"/>
  <c r="AM2924" i="7"/>
  <c r="AM2925" i="7"/>
  <c r="AM2926" i="7"/>
  <c r="AM2927" i="7"/>
  <c r="AM2928" i="7"/>
  <c r="AM2929" i="7"/>
  <c r="AM2930" i="7"/>
  <c r="AM2931" i="7"/>
  <c r="AM2932" i="7"/>
  <c r="AM2933" i="7"/>
  <c r="AM2934" i="7"/>
  <c r="AM2935" i="7"/>
  <c r="AM2936" i="7"/>
  <c r="AM2937" i="7"/>
  <c r="AM2938" i="7"/>
  <c r="AM2939" i="7"/>
  <c r="AM2940" i="7"/>
  <c r="AM2941" i="7"/>
  <c r="AM2942" i="7"/>
  <c r="AM2943" i="7"/>
  <c r="AM2944" i="7"/>
  <c r="AM2945" i="7"/>
  <c r="AM2946" i="7"/>
  <c r="AM2947" i="7"/>
  <c r="AM2948" i="7"/>
  <c r="AM2949" i="7"/>
  <c r="AM2950" i="7"/>
  <c r="AM2951" i="7"/>
  <c r="AM2952" i="7"/>
  <c r="AM2953" i="7"/>
  <c r="AM2954" i="7"/>
  <c r="AM2955" i="7"/>
  <c r="AM2956" i="7"/>
  <c r="AM2957" i="7"/>
  <c r="AM2958" i="7"/>
  <c r="AM2959" i="7"/>
  <c r="AM2960" i="7"/>
  <c r="AM2961" i="7"/>
  <c r="AM2962" i="7"/>
  <c r="AM2963" i="7"/>
  <c r="AM2964" i="7"/>
  <c r="AM2965" i="7"/>
  <c r="AM2966" i="7"/>
  <c r="AM2967" i="7"/>
  <c r="AM2968" i="7"/>
  <c r="AM2969" i="7"/>
  <c r="AM2970" i="7"/>
  <c r="AM2971" i="7"/>
  <c r="AM2972" i="7"/>
  <c r="AM2973" i="7"/>
  <c r="AM2974" i="7"/>
  <c r="AM2975" i="7"/>
  <c r="AM2976" i="7"/>
  <c r="AM2977" i="7"/>
  <c r="AM2978" i="7"/>
  <c r="AM2979" i="7"/>
  <c r="AM2980" i="7"/>
  <c r="AM2981" i="7"/>
  <c r="AM2982" i="7"/>
  <c r="AM2983" i="7"/>
  <c r="AM2984" i="7"/>
  <c r="AM2985" i="7"/>
  <c r="AM2986" i="7"/>
  <c r="AM2987" i="7"/>
  <c r="AM2988" i="7"/>
  <c r="AM2989" i="7"/>
  <c r="AM2990" i="7"/>
  <c r="AM2991" i="7"/>
  <c r="AM2992" i="7"/>
  <c r="AM2993" i="7"/>
  <c r="AM2994" i="7"/>
  <c r="AM2995" i="7"/>
  <c r="AM2996" i="7"/>
  <c r="AM2997" i="7"/>
  <c r="AM2998" i="7"/>
  <c r="AM2999" i="7"/>
  <c r="AM3000" i="7"/>
  <c r="AM3001" i="7"/>
  <c r="AM3002" i="7"/>
  <c r="AC4" i="7"/>
  <c r="AC5" i="7"/>
  <c r="AC6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AC53" i="7"/>
  <c r="AC54" i="7"/>
  <c r="AC55" i="7"/>
  <c r="AC56" i="7"/>
  <c r="AC57" i="7"/>
  <c r="AC58" i="7"/>
  <c r="AC59" i="7"/>
  <c r="AC60" i="7"/>
  <c r="AC61" i="7"/>
  <c r="AC62" i="7"/>
  <c r="AC63" i="7"/>
  <c r="AC64" i="7"/>
  <c r="AC65" i="7"/>
  <c r="AC66" i="7"/>
  <c r="AC67" i="7"/>
  <c r="AC68" i="7"/>
  <c r="AC69" i="7"/>
  <c r="AC70" i="7"/>
  <c r="AC71" i="7"/>
  <c r="AC72" i="7"/>
  <c r="AC73" i="7"/>
  <c r="AC74" i="7"/>
  <c r="AC75" i="7"/>
  <c r="AC76" i="7"/>
  <c r="AC77" i="7"/>
  <c r="AC78" i="7"/>
  <c r="AC79" i="7"/>
  <c r="AC80" i="7"/>
  <c r="AC81" i="7"/>
  <c r="AC82" i="7"/>
  <c r="AC83" i="7"/>
  <c r="AC84" i="7"/>
  <c r="AC85" i="7"/>
  <c r="AC86" i="7"/>
  <c r="AC87" i="7"/>
  <c r="AC88" i="7"/>
  <c r="AC89" i="7"/>
  <c r="AC90" i="7"/>
  <c r="AC91" i="7"/>
  <c r="AC92" i="7"/>
  <c r="AC93" i="7"/>
  <c r="AC94" i="7"/>
  <c r="AC95" i="7"/>
  <c r="AC96" i="7"/>
  <c r="AC97" i="7"/>
  <c r="AC98" i="7"/>
  <c r="AC99" i="7"/>
  <c r="AC100" i="7"/>
  <c r="AC101" i="7"/>
  <c r="AC102" i="7"/>
  <c r="AC103" i="7"/>
  <c r="AC104" i="7"/>
  <c r="AC105" i="7"/>
  <c r="AC106" i="7"/>
  <c r="AC107" i="7"/>
  <c r="AC108" i="7"/>
  <c r="AC109" i="7"/>
  <c r="AC110" i="7"/>
  <c r="AC111" i="7"/>
  <c r="AC112" i="7"/>
  <c r="AC113" i="7"/>
  <c r="AC114" i="7"/>
  <c r="AC115" i="7"/>
  <c r="AC116" i="7"/>
  <c r="AC117" i="7"/>
  <c r="AC118" i="7"/>
  <c r="AC119" i="7"/>
  <c r="AC120" i="7"/>
  <c r="AC121" i="7"/>
  <c r="AC122" i="7"/>
  <c r="AC123" i="7"/>
  <c r="AC124" i="7"/>
  <c r="AC125" i="7"/>
  <c r="AC126" i="7"/>
  <c r="AC127" i="7"/>
  <c r="AC128" i="7"/>
  <c r="AC129" i="7"/>
  <c r="AC130" i="7"/>
  <c r="AC131" i="7"/>
  <c r="AC132" i="7"/>
  <c r="AC133" i="7"/>
  <c r="AC134" i="7"/>
  <c r="AC135" i="7"/>
  <c r="AC136" i="7"/>
  <c r="AC137" i="7"/>
  <c r="AC138" i="7"/>
  <c r="AC139" i="7"/>
  <c r="AC140" i="7"/>
  <c r="AC141" i="7"/>
  <c r="AC142" i="7"/>
  <c r="AC143" i="7"/>
  <c r="AC144" i="7"/>
  <c r="AC145" i="7"/>
  <c r="AC146" i="7"/>
  <c r="AC147" i="7"/>
  <c r="AC148" i="7"/>
  <c r="AC149" i="7"/>
  <c r="AC150" i="7"/>
  <c r="AC151" i="7"/>
  <c r="AC152" i="7"/>
  <c r="AC153" i="7"/>
  <c r="AC154" i="7"/>
  <c r="AC155" i="7"/>
  <c r="AC156" i="7"/>
  <c r="AC157" i="7"/>
  <c r="AC158" i="7"/>
  <c r="AC159" i="7"/>
  <c r="AC160" i="7"/>
  <c r="AC161" i="7"/>
  <c r="AC162" i="7"/>
  <c r="AC163" i="7"/>
  <c r="AC164" i="7"/>
  <c r="AC165" i="7"/>
  <c r="AC166" i="7"/>
  <c r="AC167" i="7"/>
  <c r="AC168" i="7"/>
  <c r="AC169" i="7"/>
  <c r="AC170" i="7"/>
  <c r="AC171" i="7"/>
  <c r="AC172" i="7"/>
  <c r="AC173" i="7"/>
  <c r="AC174" i="7"/>
  <c r="AC175" i="7"/>
  <c r="AC176" i="7"/>
  <c r="AC177" i="7"/>
  <c r="AC178" i="7"/>
  <c r="AC179" i="7"/>
  <c r="AC180" i="7"/>
  <c r="AC181" i="7"/>
  <c r="AC182" i="7"/>
  <c r="AC183" i="7"/>
  <c r="AC184" i="7"/>
  <c r="AC185" i="7"/>
  <c r="AC186" i="7"/>
  <c r="AC187" i="7"/>
  <c r="AC188" i="7"/>
  <c r="AC189" i="7"/>
  <c r="AC190" i="7"/>
  <c r="AC191" i="7"/>
  <c r="AC192" i="7"/>
  <c r="AC193" i="7"/>
  <c r="AC194" i="7"/>
  <c r="AC195" i="7"/>
  <c r="AC196" i="7"/>
  <c r="AC197" i="7"/>
  <c r="AC198" i="7"/>
  <c r="AC199" i="7"/>
  <c r="AC200" i="7"/>
  <c r="AC201" i="7"/>
  <c r="AC202" i="7"/>
  <c r="AC203" i="7"/>
  <c r="AC204" i="7"/>
  <c r="AC205" i="7"/>
  <c r="AC206" i="7"/>
  <c r="AC207" i="7"/>
  <c r="AC208" i="7"/>
  <c r="AC209" i="7"/>
  <c r="AC210" i="7"/>
  <c r="AC211" i="7"/>
  <c r="AC212" i="7"/>
  <c r="AC213" i="7"/>
  <c r="AC214" i="7"/>
  <c r="AC215" i="7"/>
  <c r="AC216" i="7"/>
  <c r="AC217" i="7"/>
  <c r="AC218" i="7"/>
  <c r="AC219" i="7"/>
  <c r="AC220" i="7"/>
  <c r="AC221" i="7"/>
  <c r="AC222" i="7"/>
  <c r="AC223" i="7"/>
  <c r="AC224" i="7"/>
  <c r="AC225" i="7"/>
  <c r="AC226" i="7"/>
  <c r="AC227" i="7"/>
  <c r="AC228" i="7"/>
  <c r="AC229" i="7"/>
  <c r="AC230" i="7"/>
  <c r="AC231" i="7"/>
  <c r="AC232" i="7"/>
  <c r="AC233" i="7"/>
  <c r="AC234" i="7"/>
  <c r="AC235" i="7"/>
  <c r="AC236" i="7"/>
  <c r="AC237" i="7"/>
  <c r="AC238" i="7"/>
  <c r="AC239" i="7"/>
  <c r="AC240" i="7"/>
  <c r="AC241" i="7"/>
  <c r="AC242" i="7"/>
  <c r="AC243" i="7"/>
  <c r="AC244" i="7"/>
  <c r="AC245" i="7"/>
  <c r="AC246" i="7"/>
  <c r="AC247" i="7"/>
  <c r="AC248" i="7"/>
  <c r="AC249" i="7"/>
  <c r="AC250" i="7"/>
  <c r="AC251" i="7"/>
  <c r="AC252" i="7"/>
  <c r="AC253" i="7"/>
  <c r="AC254" i="7"/>
  <c r="AC255" i="7"/>
  <c r="AC256" i="7"/>
  <c r="AC257" i="7"/>
  <c r="AC258" i="7"/>
  <c r="AC259" i="7"/>
  <c r="AC260" i="7"/>
  <c r="AC261" i="7"/>
  <c r="AC262" i="7"/>
  <c r="AC263" i="7"/>
  <c r="AC264" i="7"/>
  <c r="AC265" i="7"/>
  <c r="AC266" i="7"/>
  <c r="AC267" i="7"/>
  <c r="AC268" i="7"/>
  <c r="AC269" i="7"/>
  <c r="AC270" i="7"/>
  <c r="AC271" i="7"/>
  <c r="AC272" i="7"/>
  <c r="AC273" i="7"/>
  <c r="AC274" i="7"/>
  <c r="AC275" i="7"/>
  <c r="AC276" i="7"/>
  <c r="AC277" i="7"/>
  <c r="AC278" i="7"/>
  <c r="AC279" i="7"/>
  <c r="AC280" i="7"/>
  <c r="AC281" i="7"/>
  <c r="AC282" i="7"/>
  <c r="AC283" i="7"/>
  <c r="AC284" i="7"/>
  <c r="AC285" i="7"/>
  <c r="AC286" i="7"/>
  <c r="AC287" i="7"/>
  <c r="AC288" i="7"/>
  <c r="AC289" i="7"/>
  <c r="AC290" i="7"/>
  <c r="AC291" i="7"/>
  <c r="AC292" i="7"/>
  <c r="AC293" i="7"/>
  <c r="AC294" i="7"/>
  <c r="AC295" i="7"/>
  <c r="AC296" i="7"/>
  <c r="AC297" i="7"/>
  <c r="AC298" i="7"/>
  <c r="AC299" i="7"/>
  <c r="AC300" i="7"/>
  <c r="AC301" i="7"/>
  <c r="AC302" i="7"/>
  <c r="AC303" i="7"/>
  <c r="AC304" i="7"/>
  <c r="AC305" i="7"/>
  <c r="AC306" i="7"/>
  <c r="AC307" i="7"/>
  <c r="AC308" i="7"/>
  <c r="AC309" i="7"/>
  <c r="AC310" i="7"/>
  <c r="AC311" i="7"/>
  <c r="AC312" i="7"/>
  <c r="AC313" i="7"/>
  <c r="AC314" i="7"/>
  <c r="AC315" i="7"/>
  <c r="AC316" i="7"/>
  <c r="AC317" i="7"/>
  <c r="AC318" i="7"/>
  <c r="AC319" i="7"/>
  <c r="AC320" i="7"/>
  <c r="AC321" i="7"/>
  <c r="AC322" i="7"/>
  <c r="AC323" i="7"/>
  <c r="AC324" i="7"/>
  <c r="AC325" i="7"/>
  <c r="AC326" i="7"/>
  <c r="AC327" i="7"/>
  <c r="AC328" i="7"/>
  <c r="AC329" i="7"/>
  <c r="AC330" i="7"/>
  <c r="AC331" i="7"/>
  <c r="AC332" i="7"/>
  <c r="AC333" i="7"/>
  <c r="AC334" i="7"/>
  <c r="AC335" i="7"/>
  <c r="AC336" i="7"/>
  <c r="AC337" i="7"/>
  <c r="AC338" i="7"/>
  <c r="AC339" i="7"/>
  <c r="AC340" i="7"/>
  <c r="AC341" i="7"/>
  <c r="AC342" i="7"/>
  <c r="AC343" i="7"/>
  <c r="AC344" i="7"/>
  <c r="AC345" i="7"/>
  <c r="AC346" i="7"/>
  <c r="AC347" i="7"/>
  <c r="AC348" i="7"/>
  <c r="AC349" i="7"/>
  <c r="AC350" i="7"/>
  <c r="AC351" i="7"/>
  <c r="AC352" i="7"/>
  <c r="AC353" i="7"/>
  <c r="AC354" i="7"/>
  <c r="AC355" i="7"/>
  <c r="AC356" i="7"/>
  <c r="AC357" i="7"/>
  <c r="AC358" i="7"/>
  <c r="AC359" i="7"/>
  <c r="AC360" i="7"/>
  <c r="AC361" i="7"/>
  <c r="AC362" i="7"/>
  <c r="AC363" i="7"/>
  <c r="AC364" i="7"/>
  <c r="AC365" i="7"/>
  <c r="AC366" i="7"/>
  <c r="AC367" i="7"/>
  <c r="AC368" i="7"/>
  <c r="AC369" i="7"/>
  <c r="AC370" i="7"/>
  <c r="AC371" i="7"/>
  <c r="AC372" i="7"/>
  <c r="AC373" i="7"/>
  <c r="AC374" i="7"/>
  <c r="AC375" i="7"/>
  <c r="AC376" i="7"/>
  <c r="AC377" i="7"/>
  <c r="AC378" i="7"/>
  <c r="AC379" i="7"/>
  <c r="AC380" i="7"/>
  <c r="AC381" i="7"/>
  <c r="AC382" i="7"/>
  <c r="AC383" i="7"/>
  <c r="AC384" i="7"/>
  <c r="AC385" i="7"/>
  <c r="AC386" i="7"/>
  <c r="AC387" i="7"/>
  <c r="AC388" i="7"/>
  <c r="AC389" i="7"/>
  <c r="AC390" i="7"/>
  <c r="AC391" i="7"/>
  <c r="AC392" i="7"/>
  <c r="AC393" i="7"/>
  <c r="AC394" i="7"/>
  <c r="AC395" i="7"/>
  <c r="AC396" i="7"/>
  <c r="AC397" i="7"/>
  <c r="AC398" i="7"/>
  <c r="AC399" i="7"/>
  <c r="AC400" i="7"/>
  <c r="AC401" i="7"/>
  <c r="AC402" i="7"/>
  <c r="AC403" i="7"/>
  <c r="AC404" i="7"/>
  <c r="AC405" i="7"/>
  <c r="AC406" i="7"/>
  <c r="AC407" i="7"/>
  <c r="AC408" i="7"/>
  <c r="AC409" i="7"/>
  <c r="AC410" i="7"/>
  <c r="AC411" i="7"/>
  <c r="AC412" i="7"/>
  <c r="AC413" i="7"/>
  <c r="AC414" i="7"/>
  <c r="AC415" i="7"/>
  <c r="AC416" i="7"/>
  <c r="AC417" i="7"/>
  <c r="AC418" i="7"/>
  <c r="AC419" i="7"/>
  <c r="AC420" i="7"/>
  <c r="AC421" i="7"/>
  <c r="AC422" i="7"/>
  <c r="AC423" i="7"/>
  <c r="AC424" i="7"/>
  <c r="AC425" i="7"/>
  <c r="AC426" i="7"/>
  <c r="AC427" i="7"/>
  <c r="AC428" i="7"/>
  <c r="AC429" i="7"/>
  <c r="AC430" i="7"/>
  <c r="AC431" i="7"/>
  <c r="AC432" i="7"/>
  <c r="AC433" i="7"/>
  <c r="AC434" i="7"/>
  <c r="AC435" i="7"/>
  <c r="AC436" i="7"/>
  <c r="AC437" i="7"/>
  <c r="AC438" i="7"/>
  <c r="AC439" i="7"/>
  <c r="AC440" i="7"/>
  <c r="AC441" i="7"/>
  <c r="AC442" i="7"/>
  <c r="AC443" i="7"/>
  <c r="AC444" i="7"/>
  <c r="AC445" i="7"/>
  <c r="AC446" i="7"/>
  <c r="AC447" i="7"/>
  <c r="AC448" i="7"/>
  <c r="AC449" i="7"/>
  <c r="AC450" i="7"/>
  <c r="AC451" i="7"/>
  <c r="AC452" i="7"/>
  <c r="AC453" i="7"/>
  <c r="AC454" i="7"/>
  <c r="AC455" i="7"/>
  <c r="AC456" i="7"/>
  <c r="AC457" i="7"/>
  <c r="AC458" i="7"/>
  <c r="AC459" i="7"/>
  <c r="AC460" i="7"/>
  <c r="AC461" i="7"/>
  <c r="AC462" i="7"/>
  <c r="AC463" i="7"/>
  <c r="AC464" i="7"/>
  <c r="AC465" i="7"/>
  <c r="AC466" i="7"/>
  <c r="AC467" i="7"/>
  <c r="AC468" i="7"/>
  <c r="AC469" i="7"/>
  <c r="AC470" i="7"/>
  <c r="AC471" i="7"/>
  <c r="AC472" i="7"/>
  <c r="AC473" i="7"/>
  <c r="AC474" i="7"/>
  <c r="AC475" i="7"/>
  <c r="AC476" i="7"/>
  <c r="AC477" i="7"/>
  <c r="AC478" i="7"/>
  <c r="AC479" i="7"/>
  <c r="AC480" i="7"/>
  <c r="AC481" i="7"/>
  <c r="AC482" i="7"/>
  <c r="AC483" i="7"/>
  <c r="AC484" i="7"/>
  <c r="AC485" i="7"/>
  <c r="AC486" i="7"/>
  <c r="AC487" i="7"/>
  <c r="AC488" i="7"/>
  <c r="AC489" i="7"/>
  <c r="AC490" i="7"/>
  <c r="AC491" i="7"/>
  <c r="AC492" i="7"/>
  <c r="AC493" i="7"/>
  <c r="AC494" i="7"/>
  <c r="AC495" i="7"/>
  <c r="AC496" i="7"/>
  <c r="AC497" i="7"/>
  <c r="AC498" i="7"/>
  <c r="AC499" i="7"/>
  <c r="AC500" i="7"/>
  <c r="AC501" i="7"/>
  <c r="AC502" i="7"/>
  <c r="AC503" i="7"/>
  <c r="AC504" i="7"/>
  <c r="AC505" i="7"/>
  <c r="AC506" i="7"/>
  <c r="AC507" i="7"/>
  <c r="AC508" i="7"/>
  <c r="AC509" i="7"/>
  <c r="AC510" i="7"/>
  <c r="AC511" i="7"/>
  <c r="AC512" i="7"/>
  <c r="AC513" i="7"/>
  <c r="AC514" i="7"/>
  <c r="AC515" i="7"/>
  <c r="AC516" i="7"/>
  <c r="AC517" i="7"/>
  <c r="AC518" i="7"/>
  <c r="AC519" i="7"/>
  <c r="AC520" i="7"/>
  <c r="AC521" i="7"/>
  <c r="AC522" i="7"/>
  <c r="AC523" i="7"/>
  <c r="AC524" i="7"/>
  <c r="AC525" i="7"/>
  <c r="AC526" i="7"/>
  <c r="AC527" i="7"/>
  <c r="AC528" i="7"/>
  <c r="AC529" i="7"/>
  <c r="AC530" i="7"/>
  <c r="AC531" i="7"/>
  <c r="AC532" i="7"/>
  <c r="AC533" i="7"/>
  <c r="AC534" i="7"/>
  <c r="AC535" i="7"/>
  <c r="AC536" i="7"/>
  <c r="AC537" i="7"/>
  <c r="AC538" i="7"/>
  <c r="AC539" i="7"/>
  <c r="AC540" i="7"/>
  <c r="AC541" i="7"/>
  <c r="AC542" i="7"/>
  <c r="AC543" i="7"/>
  <c r="AC544" i="7"/>
  <c r="AC545" i="7"/>
  <c r="AC546" i="7"/>
  <c r="AC547" i="7"/>
  <c r="AC548" i="7"/>
  <c r="AC549" i="7"/>
  <c r="AC550" i="7"/>
  <c r="AC551" i="7"/>
  <c r="AC552" i="7"/>
  <c r="AC553" i="7"/>
  <c r="AC554" i="7"/>
  <c r="AC555" i="7"/>
  <c r="AC556" i="7"/>
  <c r="AC557" i="7"/>
  <c r="AC558" i="7"/>
  <c r="AC559" i="7"/>
  <c r="AC560" i="7"/>
  <c r="AC561" i="7"/>
  <c r="AC562" i="7"/>
  <c r="AC563" i="7"/>
  <c r="AC564" i="7"/>
  <c r="AC565" i="7"/>
  <c r="AC566" i="7"/>
  <c r="AC567" i="7"/>
  <c r="AC568" i="7"/>
  <c r="AC569" i="7"/>
  <c r="AC570" i="7"/>
  <c r="AC571" i="7"/>
  <c r="AC572" i="7"/>
  <c r="AC573" i="7"/>
  <c r="AC574" i="7"/>
  <c r="AC575" i="7"/>
  <c r="AC576" i="7"/>
  <c r="AC577" i="7"/>
  <c r="AC578" i="7"/>
  <c r="AC579" i="7"/>
  <c r="AC580" i="7"/>
  <c r="AC581" i="7"/>
  <c r="AC582" i="7"/>
  <c r="AC583" i="7"/>
  <c r="AC584" i="7"/>
  <c r="AC585" i="7"/>
  <c r="AC586" i="7"/>
  <c r="AC587" i="7"/>
  <c r="AC588" i="7"/>
  <c r="AC589" i="7"/>
  <c r="AC590" i="7"/>
  <c r="AC591" i="7"/>
  <c r="AC592" i="7"/>
  <c r="AC593" i="7"/>
  <c r="AC594" i="7"/>
  <c r="AC595" i="7"/>
  <c r="AC596" i="7"/>
  <c r="AC597" i="7"/>
  <c r="AC598" i="7"/>
  <c r="AC599" i="7"/>
  <c r="AC600" i="7"/>
  <c r="AC601" i="7"/>
  <c r="AC602" i="7"/>
  <c r="AC603" i="7"/>
  <c r="AC604" i="7"/>
  <c r="AC605" i="7"/>
  <c r="AC606" i="7"/>
  <c r="AC607" i="7"/>
  <c r="AC608" i="7"/>
  <c r="AC609" i="7"/>
  <c r="AC610" i="7"/>
  <c r="AC611" i="7"/>
  <c r="AC612" i="7"/>
  <c r="AC613" i="7"/>
  <c r="AC614" i="7"/>
  <c r="AC615" i="7"/>
  <c r="AC616" i="7"/>
  <c r="AC617" i="7"/>
  <c r="AC618" i="7"/>
  <c r="AC619" i="7"/>
  <c r="AC620" i="7"/>
  <c r="AC621" i="7"/>
  <c r="AC622" i="7"/>
  <c r="AC623" i="7"/>
  <c r="AC624" i="7"/>
  <c r="AC625" i="7"/>
  <c r="AC626" i="7"/>
  <c r="AC627" i="7"/>
  <c r="AC628" i="7"/>
  <c r="AC629" i="7"/>
  <c r="AC630" i="7"/>
  <c r="AC631" i="7"/>
  <c r="AC632" i="7"/>
  <c r="AC633" i="7"/>
  <c r="AC634" i="7"/>
  <c r="AC635" i="7"/>
  <c r="AC636" i="7"/>
  <c r="AC637" i="7"/>
  <c r="AC638" i="7"/>
  <c r="AC639" i="7"/>
  <c r="AC640" i="7"/>
  <c r="AC641" i="7"/>
  <c r="AC642" i="7"/>
  <c r="AC643" i="7"/>
  <c r="AC644" i="7"/>
  <c r="AC645" i="7"/>
  <c r="AC646" i="7"/>
  <c r="AC647" i="7"/>
  <c r="AC648" i="7"/>
  <c r="AC649" i="7"/>
  <c r="AC650" i="7"/>
  <c r="AC651" i="7"/>
  <c r="AC652" i="7"/>
  <c r="AC653" i="7"/>
  <c r="AC654" i="7"/>
  <c r="AC655" i="7"/>
  <c r="AC656" i="7"/>
  <c r="AC657" i="7"/>
  <c r="AC658" i="7"/>
  <c r="AC659" i="7"/>
  <c r="AC660" i="7"/>
  <c r="AC661" i="7"/>
  <c r="AC662" i="7"/>
  <c r="AC663" i="7"/>
  <c r="AC664" i="7"/>
  <c r="AC665" i="7"/>
  <c r="AC666" i="7"/>
  <c r="AC667" i="7"/>
  <c r="AC668" i="7"/>
  <c r="AC669" i="7"/>
  <c r="AC670" i="7"/>
  <c r="AC671" i="7"/>
  <c r="AC672" i="7"/>
  <c r="AC673" i="7"/>
  <c r="AC674" i="7"/>
  <c r="AC675" i="7"/>
  <c r="AC676" i="7"/>
  <c r="AC677" i="7"/>
  <c r="AC678" i="7"/>
  <c r="AC679" i="7"/>
  <c r="AC680" i="7"/>
  <c r="AC681" i="7"/>
  <c r="AC682" i="7"/>
  <c r="AC683" i="7"/>
  <c r="AC684" i="7"/>
  <c r="AC685" i="7"/>
  <c r="AC686" i="7"/>
  <c r="AC687" i="7"/>
  <c r="AC688" i="7"/>
  <c r="AC689" i="7"/>
  <c r="AC690" i="7"/>
  <c r="AC691" i="7"/>
  <c r="AC692" i="7"/>
  <c r="AC693" i="7"/>
  <c r="AC694" i="7"/>
  <c r="AC695" i="7"/>
  <c r="AC696" i="7"/>
  <c r="AC697" i="7"/>
  <c r="AC698" i="7"/>
  <c r="AC699" i="7"/>
  <c r="AC700" i="7"/>
  <c r="AC701" i="7"/>
  <c r="AC702" i="7"/>
  <c r="AC703" i="7"/>
  <c r="AC704" i="7"/>
  <c r="AC705" i="7"/>
  <c r="AC706" i="7"/>
  <c r="AC707" i="7"/>
  <c r="AC708" i="7"/>
  <c r="AC709" i="7"/>
  <c r="AC710" i="7"/>
  <c r="AC711" i="7"/>
  <c r="AC712" i="7"/>
  <c r="AC713" i="7"/>
  <c r="AC714" i="7"/>
  <c r="AC715" i="7"/>
  <c r="AC716" i="7"/>
  <c r="AC717" i="7"/>
  <c r="AC718" i="7"/>
  <c r="AC719" i="7"/>
  <c r="AC720" i="7"/>
  <c r="AC721" i="7"/>
  <c r="AC722" i="7"/>
  <c r="AC723" i="7"/>
  <c r="AC724" i="7"/>
  <c r="AC725" i="7"/>
  <c r="AC726" i="7"/>
  <c r="AC727" i="7"/>
  <c r="AC728" i="7"/>
  <c r="AC729" i="7"/>
  <c r="AC730" i="7"/>
  <c r="AC731" i="7"/>
  <c r="AC732" i="7"/>
  <c r="AC733" i="7"/>
  <c r="AC734" i="7"/>
  <c r="AC735" i="7"/>
  <c r="AC736" i="7"/>
  <c r="AC737" i="7"/>
  <c r="AC738" i="7"/>
  <c r="AC739" i="7"/>
  <c r="AC740" i="7"/>
  <c r="AC741" i="7"/>
  <c r="AC742" i="7"/>
  <c r="AC743" i="7"/>
  <c r="AC744" i="7"/>
  <c r="AC745" i="7"/>
  <c r="AC746" i="7"/>
  <c r="AC747" i="7"/>
  <c r="AC748" i="7"/>
  <c r="AC749" i="7"/>
  <c r="AC750" i="7"/>
  <c r="AC751" i="7"/>
  <c r="AC752" i="7"/>
  <c r="AC753" i="7"/>
  <c r="AC754" i="7"/>
  <c r="AC755" i="7"/>
  <c r="AC756" i="7"/>
  <c r="AC757" i="7"/>
  <c r="AC758" i="7"/>
  <c r="AC759" i="7"/>
  <c r="AC760" i="7"/>
  <c r="AC761" i="7"/>
  <c r="AC762" i="7"/>
  <c r="AC763" i="7"/>
  <c r="AC764" i="7"/>
  <c r="AC765" i="7"/>
  <c r="AC766" i="7"/>
  <c r="AC767" i="7"/>
  <c r="AC768" i="7"/>
  <c r="AC769" i="7"/>
  <c r="AC770" i="7"/>
  <c r="AC771" i="7"/>
  <c r="AC772" i="7"/>
  <c r="AC773" i="7"/>
  <c r="AC774" i="7"/>
  <c r="AC775" i="7"/>
  <c r="AC776" i="7"/>
  <c r="AC777" i="7"/>
  <c r="AC778" i="7"/>
  <c r="AC779" i="7"/>
  <c r="AC780" i="7"/>
  <c r="AC781" i="7"/>
  <c r="AC782" i="7"/>
  <c r="AC783" i="7"/>
  <c r="AC784" i="7"/>
  <c r="AC785" i="7"/>
  <c r="AC786" i="7"/>
  <c r="AC787" i="7"/>
  <c r="AC788" i="7"/>
  <c r="AC789" i="7"/>
  <c r="AC790" i="7"/>
  <c r="AC791" i="7"/>
  <c r="AC792" i="7"/>
  <c r="AC793" i="7"/>
  <c r="AC794" i="7"/>
  <c r="AC795" i="7"/>
  <c r="AC796" i="7"/>
  <c r="AC797" i="7"/>
  <c r="AC798" i="7"/>
  <c r="AC799" i="7"/>
  <c r="AC800" i="7"/>
  <c r="AC801" i="7"/>
  <c r="AC802" i="7"/>
  <c r="AC803" i="7"/>
  <c r="AC804" i="7"/>
  <c r="AC805" i="7"/>
  <c r="AC806" i="7"/>
  <c r="AC807" i="7"/>
  <c r="AC808" i="7"/>
  <c r="AC809" i="7"/>
  <c r="AC810" i="7"/>
  <c r="AC811" i="7"/>
  <c r="AC812" i="7"/>
  <c r="AC813" i="7"/>
  <c r="AC814" i="7"/>
  <c r="AC815" i="7"/>
  <c r="AC816" i="7"/>
  <c r="AC817" i="7"/>
  <c r="AC818" i="7"/>
  <c r="AC819" i="7"/>
  <c r="AC820" i="7"/>
  <c r="AC821" i="7"/>
  <c r="AC822" i="7"/>
  <c r="AC823" i="7"/>
  <c r="AC824" i="7"/>
  <c r="AC825" i="7"/>
  <c r="AC826" i="7"/>
  <c r="AC827" i="7"/>
  <c r="AC828" i="7"/>
  <c r="AC829" i="7"/>
  <c r="AC830" i="7"/>
  <c r="AC831" i="7"/>
  <c r="AC832" i="7"/>
  <c r="AC833" i="7"/>
  <c r="AC834" i="7"/>
  <c r="AC835" i="7"/>
  <c r="AC836" i="7"/>
  <c r="AC837" i="7"/>
  <c r="AC838" i="7"/>
  <c r="AC839" i="7"/>
  <c r="AC840" i="7"/>
  <c r="AC841" i="7"/>
  <c r="AC842" i="7"/>
  <c r="AC843" i="7"/>
  <c r="AC844" i="7"/>
  <c r="AC845" i="7"/>
  <c r="AC846" i="7"/>
  <c r="AC847" i="7"/>
  <c r="AC848" i="7"/>
  <c r="AC849" i="7"/>
  <c r="AC850" i="7"/>
  <c r="AC851" i="7"/>
  <c r="AC852" i="7"/>
  <c r="AC853" i="7"/>
  <c r="AC854" i="7"/>
  <c r="AC855" i="7"/>
  <c r="AC856" i="7"/>
  <c r="AC857" i="7"/>
  <c r="AC858" i="7"/>
  <c r="AC859" i="7"/>
  <c r="AC860" i="7"/>
  <c r="AC861" i="7"/>
  <c r="AC862" i="7"/>
  <c r="AC863" i="7"/>
  <c r="AC864" i="7"/>
  <c r="AC865" i="7"/>
  <c r="AC866" i="7"/>
  <c r="AC867" i="7"/>
  <c r="AC868" i="7"/>
  <c r="AC869" i="7"/>
  <c r="AC870" i="7"/>
  <c r="AC871" i="7"/>
  <c r="AC872" i="7"/>
  <c r="AC873" i="7"/>
  <c r="AC874" i="7"/>
  <c r="AC875" i="7"/>
  <c r="AC876" i="7"/>
  <c r="AC877" i="7"/>
  <c r="AC878" i="7"/>
  <c r="AC879" i="7"/>
  <c r="AC880" i="7"/>
  <c r="AC881" i="7"/>
  <c r="AC882" i="7"/>
  <c r="AC883" i="7"/>
  <c r="AC884" i="7"/>
  <c r="AC885" i="7"/>
  <c r="AC886" i="7"/>
  <c r="AC887" i="7"/>
  <c r="AC888" i="7"/>
  <c r="AC889" i="7"/>
  <c r="AC890" i="7"/>
  <c r="AC891" i="7"/>
  <c r="AC892" i="7"/>
  <c r="AC893" i="7"/>
  <c r="AC894" i="7"/>
  <c r="AC895" i="7"/>
  <c r="AC896" i="7"/>
  <c r="AC897" i="7"/>
  <c r="AC898" i="7"/>
  <c r="AC899" i="7"/>
  <c r="AC900" i="7"/>
  <c r="AC901" i="7"/>
  <c r="AC902" i="7"/>
  <c r="AC903" i="7"/>
  <c r="AC904" i="7"/>
  <c r="AC905" i="7"/>
  <c r="AC906" i="7"/>
  <c r="AC907" i="7"/>
  <c r="AC908" i="7"/>
  <c r="AC909" i="7"/>
  <c r="AC910" i="7"/>
  <c r="AC911" i="7"/>
  <c r="AC912" i="7"/>
  <c r="AC913" i="7"/>
  <c r="AC914" i="7"/>
  <c r="AC915" i="7"/>
  <c r="AC916" i="7"/>
  <c r="AC917" i="7"/>
  <c r="AC918" i="7"/>
  <c r="AC919" i="7"/>
  <c r="AC920" i="7"/>
  <c r="AC921" i="7"/>
  <c r="AC922" i="7"/>
  <c r="AC923" i="7"/>
  <c r="AC924" i="7"/>
  <c r="AC925" i="7"/>
  <c r="AC926" i="7"/>
  <c r="AC927" i="7"/>
  <c r="AC928" i="7"/>
  <c r="AC929" i="7"/>
  <c r="AC930" i="7"/>
  <c r="AC931" i="7"/>
  <c r="AC932" i="7"/>
  <c r="AC933" i="7"/>
  <c r="AC934" i="7"/>
  <c r="AC935" i="7"/>
  <c r="AC936" i="7"/>
  <c r="AC937" i="7"/>
  <c r="AC938" i="7"/>
  <c r="AC939" i="7"/>
  <c r="AC940" i="7"/>
  <c r="AC941" i="7"/>
  <c r="AC942" i="7"/>
  <c r="AC943" i="7"/>
  <c r="AC944" i="7"/>
  <c r="AC945" i="7"/>
  <c r="AC946" i="7"/>
  <c r="AC947" i="7"/>
  <c r="AC948" i="7"/>
  <c r="AC949" i="7"/>
  <c r="AC950" i="7"/>
  <c r="AC951" i="7"/>
  <c r="AC952" i="7"/>
  <c r="AC953" i="7"/>
  <c r="AC954" i="7"/>
  <c r="AC955" i="7"/>
  <c r="AC956" i="7"/>
  <c r="AC957" i="7"/>
  <c r="AC958" i="7"/>
  <c r="AC959" i="7"/>
  <c r="AC960" i="7"/>
  <c r="AC961" i="7"/>
  <c r="AC962" i="7"/>
  <c r="AC963" i="7"/>
  <c r="AC964" i="7"/>
  <c r="AC965" i="7"/>
  <c r="AC966" i="7"/>
  <c r="AC967" i="7"/>
  <c r="AC968" i="7"/>
  <c r="AC969" i="7"/>
  <c r="AC970" i="7"/>
  <c r="AC971" i="7"/>
  <c r="AC972" i="7"/>
  <c r="AC973" i="7"/>
  <c r="AC974" i="7"/>
  <c r="AC975" i="7"/>
  <c r="AC976" i="7"/>
  <c r="AC977" i="7"/>
  <c r="AC978" i="7"/>
  <c r="AC979" i="7"/>
  <c r="AC980" i="7"/>
  <c r="AC981" i="7"/>
  <c r="AC982" i="7"/>
  <c r="AC983" i="7"/>
  <c r="AC984" i="7"/>
  <c r="AC985" i="7"/>
  <c r="AC986" i="7"/>
  <c r="AC987" i="7"/>
  <c r="AC988" i="7"/>
  <c r="AC989" i="7"/>
  <c r="AC990" i="7"/>
  <c r="AC991" i="7"/>
  <c r="AC992" i="7"/>
  <c r="AC993" i="7"/>
  <c r="AC994" i="7"/>
  <c r="AC995" i="7"/>
  <c r="AC996" i="7"/>
  <c r="AC997" i="7"/>
  <c r="AC998" i="7"/>
  <c r="AC999" i="7"/>
  <c r="AC1000" i="7"/>
  <c r="AC1001" i="7"/>
  <c r="AC1002" i="7"/>
  <c r="AC1003" i="7"/>
  <c r="AC1004" i="7"/>
  <c r="AC1005" i="7"/>
  <c r="AC1006" i="7"/>
  <c r="AC1007" i="7"/>
  <c r="AC1008" i="7"/>
  <c r="AC1009" i="7"/>
  <c r="AC1010" i="7"/>
  <c r="AC1011" i="7"/>
  <c r="AC1012" i="7"/>
  <c r="AC1013" i="7"/>
  <c r="AC1014" i="7"/>
  <c r="AC1015" i="7"/>
  <c r="AC1016" i="7"/>
  <c r="AC1017" i="7"/>
  <c r="AC1018" i="7"/>
  <c r="AC1019" i="7"/>
  <c r="AC1020" i="7"/>
  <c r="AC1021" i="7"/>
  <c r="AC1022" i="7"/>
  <c r="AC1023" i="7"/>
  <c r="AC1024" i="7"/>
  <c r="AC1025" i="7"/>
  <c r="AC1026" i="7"/>
  <c r="AC1027" i="7"/>
  <c r="AC1028" i="7"/>
  <c r="AC1029" i="7"/>
  <c r="AC1030" i="7"/>
  <c r="AC1031" i="7"/>
  <c r="AC1032" i="7"/>
  <c r="AC1033" i="7"/>
  <c r="AC1034" i="7"/>
  <c r="AC1035" i="7"/>
  <c r="AC1036" i="7"/>
  <c r="AC1037" i="7"/>
  <c r="AC1038" i="7"/>
  <c r="AC1039" i="7"/>
  <c r="AC1040" i="7"/>
  <c r="AC1041" i="7"/>
  <c r="AC1042" i="7"/>
  <c r="AC1043" i="7"/>
  <c r="AC1044" i="7"/>
  <c r="AC1045" i="7"/>
  <c r="AC1046" i="7"/>
  <c r="AC1047" i="7"/>
  <c r="AC1048" i="7"/>
  <c r="AC1049" i="7"/>
  <c r="AC1050" i="7"/>
  <c r="AC1051" i="7"/>
  <c r="AC1052" i="7"/>
  <c r="AC1053" i="7"/>
  <c r="AC1054" i="7"/>
  <c r="AC1055" i="7"/>
  <c r="AC1056" i="7"/>
  <c r="AC1057" i="7"/>
  <c r="AC1058" i="7"/>
  <c r="AC1059" i="7"/>
  <c r="AC1060" i="7"/>
  <c r="AC1061" i="7"/>
  <c r="AC1062" i="7"/>
  <c r="AC1063" i="7"/>
  <c r="AC1064" i="7"/>
  <c r="AC1065" i="7"/>
  <c r="AC1066" i="7"/>
  <c r="AC1067" i="7"/>
  <c r="AC1068" i="7"/>
  <c r="AC1069" i="7"/>
  <c r="AC1070" i="7"/>
  <c r="AC1071" i="7"/>
  <c r="AC1072" i="7"/>
  <c r="AC1073" i="7"/>
  <c r="AC1074" i="7"/>
  <c r="AC1075" i="7"/>
  <c r="AC1076" i="7"/>
  <c r="AC1077" i="7"/>
  <c r="AC1078" i="7"/>
  <c r="AC1079" i="7"/>
  <c r="AC1080" i="7"/>
  <c r="AC1081" i="7"/>
  <c r="AC1082" i="7"/>
  <c r="AC1083" i="7"/>
  <c r="AC1084" i="7"/>
  <c r="AC1085" i="7"/>
  <c r="AC1086" i="7"/>
  <c r="AC1087" i="7"/>
  <c r="AC1088" i="7"/>
  <c r="AC1089" i="7"/>
  <c r="AC1090" i="7"/>
  <c r="AC1091" i="7"/>
  <c r="AC1092" i="7"/>
  <c r="AC1093" i="7"/>
  <c r="AC1094" i="7"/>
  <c r="AC1095" i="7"/>
  <c r="AC1096" i="7"/>
  <c r="AC1097" i="7"/>
  <c r="AC1098" i="7"/>
  <c r="AC1099" i="7"/>
  <c r="AC1100" i="7"/>
  <c r="AC1101" i="7"/>
  <c r="AC1102" i="7"/>
  <c r="AC1103" i="7"/>
  <c r="AC1104" i="7"/>
  <c r="AC1105" i="7"/>
  <c r="AC1106" i="7"/>
  <c r="AC1107" i="7"/>
  <c r="AC1108" i="7"/>
  <c r="AC1109" i="7"/>
  <c r="AC1110" i="7"/>
  <c r="AC1111" i="7"/>
  <c r="AC1112" i="7"/>
  <c r="AC1113" i="7"/>
  <c r="AC1114" i="7"/>
  <c r="AC1115" i="7"/>
  <c r="AC1116" i="7"/>
  <c r="AC1117" i="7"/>
  <c r="AC1118" i="7"/>
  <c r="AC1119" i="7"/>
  <c r="AC1120" i="7"/>
  <c r="AC1121" i="7"/>
  <c r="AC1122" i="7"/>
  <c r="AC1123" i="7"/>
  <c r="AC1124" i="7"/>
  <c r="AC1125" i="7"/>
  <c r="AC1126" i="7"/>
  <c r="AC1127" i="7"/>
  <c r="AC1128" i="7"/>
  <c r="AC1129" i="7"/>
  <c r="AC1130" i="7"/>
  <c r="AC1131" i="7"/>
  <c r="AC1132" i="7"/>
  <c r="AC1133" i="7"/>
  <c r="AC1134" i="7"/>
  <c r="AC1135" i="7"/>
  <c r="AC1136" i="7"/>
  <c r="AC1137" i="7"/>
  <c r="AC1138" i="7"/>
  <c r="AC1139" i="7"/>
  <c r="AC1140" i="7"/>
  <c r="AC1141" i="7"/>
  <c r="AC1142" i="7"/>
  <c r="AC1143" i="7"/>
  <c r="AC1144" i="7"/>
  <c r="AC1145" i="7"/>
  <c r="AC1146" i="7"/>
  <c r="AC1147" i="7"/>
  <c r="AC1148" i="7"/>
  <c r="AC1149" i="7"/>
  <c r="AC1150" i="7"/>
  <c r="AC1151" i="7"/>
  <c r="AC1152" i="7"/>
  <c r="AC1153" i="7"/>
  <c r="AC1154" i="7"/>
  <c r="AC1155" i="7"/>
  <c r="AC1156" i="7"/>
  <c r="AC1157" i="7"/>
  <c r="AC1158" i="7"/>
  <c r="AC1159" i="7"/>
  <c r="AC1160" i="7"/>
  <c r="AC1161" i="7"/>
  <c r="AC1162" i="7"/>
  <c r="AC1163" i="7"/>
  <c r="AC1164" i="7"/>
  <c r="AC1165" i="7"/>
  <c r="AC1166" i="7"/>
  <c r="AC1167" i="7"/>
  <c r="AC1168" i="7"/>
  <c r="AC1169" i="7"/>
  <c r="AC1170" i="7"/>
  <c r="AC1171" i="7"/>
  <c r="AC1172" i="7"/>
  <c r="AC1173" i="7"/>
  <c r="AC1174" i="7"/>
  <c r="AC1175" i="7"/>
  <c r="AC1176" i="7"/>
  <c r="AC1177" i="7"/>
  <c r="AC1178" i="7"/>
  <c r="AC1179" i="7"/>
  <c r="AC1180" i="7"/>
  <c r="AC1181" i="7"/>
  <c r="AC1182" i="7"/>
  <c r="AC1183" i="7"/>
  <c r="AC1184" i="7"/>
  <c r="AC1185" i="7"/>
  <c r="AC1186" i="7"/>
  <c r="AC1187" i="7"/>
  <c r="AC1188" i="7"/>
  <c r="AC1189" i="7"/>
  <c r="AC1190" i="7"/>
  <c r="AC1191" i="7"/>
  <c r="AC1192" i="7"/>
  <c r="AC1193" i="7"/>
  <c r="AC1194" i="7"/>
  <c r="AC1195" i="7"/>
  <c r="AC1196" i="7"/>
  <c r="AC1197" i="7"/>
  <c r="AC1198" i="7"/>
  <c r="AC1199" i="7"/>
  <c r="AC1200" i="7"/>
  <c r="AC1201" i="7"/>
  <c r="AC1202" i="7"/>
  <c r="AC1203" i="7"/>
  <c r="AC1204" i="7"/>
  <c r="AC1205" i="7"/>
  <c r="AC1206" i="7"/>
  <c r="AC1207" i="7"/>
  <c r="AC1208" i="7"/>
  <c r="AC1209" i="7"/>
  <c r="AC1210" i="7"/>
  <c r="AC1211" i="7"/>
  <c r="AC1212" i="7"/>
  <c r="AC1213" i="7"/>
  <c r="AC1214" i="7"/>
  <c r="AC1215" i="7"/>
  <c r="AC1216" i="7"/>
  <c r="AC1217" i="7"/>
  <c r="AC1218" i="7"/>
  <c r="AC1219" i="7"/>
  <c r="AC1220" i="7"/>
  <c r="AC1221" i="7"/>
  <c r="AC1222" i="7"/>
  <c r="AC1223" i="7"/>
  <c r="AC1224" i="7"/>
  <c r="AC1225" i="7"/>
  <c r="AC1226" i="7"/>
  <c r="AC1227" i="7"/>
  <c r="AC1228" i="7"/>
  <c r="AC1229" i="7"/>
  <c r="AC1230" i="7"/>
  <c r="AC1231" i="7"/>
  <c r="AC1232" i="7"/>
  <c r="AC1233" i="7"/>
  <c r="AC1234" i="7"/>
  <c r="AC1235" i="7"/>
  <c r="AC1236" i="7"/>
  <c r="AC1237" i="7"/>
  <c r="AC1238" i="7"/>
  <c r="AC1239" i="7"/>
  <c r="AC1240" i="7"/>
  <c r="AC1241" i="7"/>
  <c r="AC1242" i="7"/>
  <c r="AC1243" i="7"/>
  <c r="AC1244" i="7"/>
  <c r="AC1245" i="7"/>
  <c r="AC1246" i="7"/>
  <c r="AC1247" i="7"/>
  <c r="AC1248" i="7"/>
  <c r="AC1249" i="7"/>
  <c r="AC1250" i="7"/>
  <c r="AC1251" i="7"/>
  <c r="AC1252" i="7"/>
  <c r="AC1253" i="7"/>
  <c r="AC1254" i="7"/>
  <c r="AC1255" i="7"/>
  <c r="AC1256" i="7"/>
  <c r="AC1257" i="7"/>
  <c r="AC1258" i="7"/>
  <c r="AC1259" i="7"/>
  <c r="AC1260" i="7"/>
  <c r="AC1261" i="7"/>
  <c r="AC1262" i="7"/>
  <c r="AC1263" i="7"/>
  <c r="AC1264" i="7"/>
  <c r="AC1265" i="7"/>
  <c r="AC1266" i="7"/>
  <c r="AC1267" i="7"/>
  <c r="AC1268" i="7"/>
  <c r="AC1269" i="7"/>
  <c r="AC1270" i="7"/>
  <c r="AC1271" i="7"/>
  <c r="AC1272" i="7"/>
  <c r="AC1273" i="7"/>
  <c r="AC1274" i="7"/>
  <c r="AC1275" i="7"/>
  <c r="AC1276" i="7"/>
  <c r="AC1277" i="7"/>
  <c r="AC1278" i="7"/>
  <c r="AC1279" i="7"/>
  <c r="AC1280" i="7"/>
  <c r="AC1281" i="7"/>
  <c r="AC1282" i="7"/>
  <c r="AC1283" i="7"/>
  <c r="AC1284" i="7"/>
  <c r="AC1285" i="7"/>
  <c r="AC1286" i="7"/>
  <c r="AC1287" i="7"/>
  <c r="AC1288" i="7"/>
  <c r="AC1289" i="7"/>
  <c r="AC1290" i="7"/>
  <c r="AC1291" i="7"/>
  <c r="AC1292" i="7"/>
  <c r="AC1293" i="7"/>
  <c r="AC1294" i="7"/>
  <c r="AC1295" i="7"/>
  <c r="AC1296" i="7"/>
  <c r="AC1297" i="7"/>
  <c r="AC1298" i="7"/>
  <c r="AC1299" i="7"/>
  <c r="AC1300" i="7"/>
  <c r="AC1301" i="7"/>
  <c r="AC1302" i="7"/>
  <c r="AC1303" i="7"/>
  <c r="AC1304" i="7"/>
  <c r="AC1305" i="7"/>
  <c r="AC1306" i="7"/>
  <c r="AC1307" i="7"/>
  <c r="AC1308" i="7"/>
  <c r="AC1309" i="7"/>
  <c r="AC1310" i="7"/>
  <c r="AC1311" i="7"/>
  <c r="AC1312" i="7"/>
  <c r="AC1313" i="7"/>
  <c r="AC1314" i="7"/>
  <c r="AC1315" i="7"/>
  <c r="AC1316" i="7"/>
  <c r="AC1317" i="7"/>
  <c r="AC1318" i="7"/>
  <c r="AC1319" i="7"/>
  <c r="AC1320" i="7"/>
  <c r="AC1321" i="7"/>
  <c r="AC1322" i="7"/>
  <c r="AC1323" i="7"/>
  <c r="AC1324" i="7"/>
  <c r="AC1325" i="7"/>
  <c r="AC1326" i="7"/>
  <c r="AC1327" i="7"/>
  <c r="AC1328" i="7"/>
  <c r="AC1329" i="7"/>
  <c r="AC1330" i="7"/>
  <c r="AC1331" i="7"/>
  <c r="AC1332" i="7"/>
  <c r="AC1333" i="7"/>
  <c r="AC1334" i="7"/>
  <c r="AC1335" i="7"/>
  <c r="AC1336" i="7"/>
  <c r="AC1337" i="7"/>
  <c r="AC1338" i="7"/>
  <c r="AC1339" i="7"/>
  <c r="AC1340" i="7"/>
  <c r="AC1341" i="7"/>
  <c r="AC1342" i="7"/>
  <c r="AC1343" i="7"/>
  <c r="AC1344" i="7"/>
  <c r="AC1345" i="7"/>
  <c r="AC1346" i="7"/>
  <c r="AC1347" i="7"/>
  <c r="AC1348" i="7"/>
  <c r="AC1349" i="7"/>
  <c r="AC1350" i="7"/>
  <c r="AC1351" i="7"/>
  <c r="AC1352" i="7"/>
  <c r="AC1353" i="7"/>
  <c r="AC1354" i="7"/>
  <c r="AC1355" i="7"/>
  <c r="AC1356" i="7"/>
  <c r="AC1357" i="7"/>
  <c r="AC1358" i="7"/>
  <c r="AC1359" i="7"/>
  <c r="AC1360" i="7"/>
  <c r="AC1361" i="7"/>
  <c r="AC1362" i="7"/>
  <c r="AC1363" i="7"/>
  <c r="AC1364" i="7"/>
  <c r="AC1365" i="7"/>
  <c r="AC1366" i="7"/>
  <c r="AC1367" i="7"/>
  <c r="AC1368" i="7"/>
  <c r="AC1369" i="7"/>
  <c r="AC1370" i="7"/>
  <c r="AC1371" i="7"/>
  <c r="AC1372" i="7"/>
  <c r="AC1373" i="7"/>
  <c r="AC1374" i="7"/>
  <c r="AC1375" i="7"/>
  <c r="AC1376" i="7"/>
  <c r="AC1377" i="7"/>
  <c r="AC1378" i="7"/>
  <c r="AC1379" i="7"/>
  <c r="AC1380" i="7"/>
  <c r="AC1381" i="7"/>
  <c r="AC1382" i="7"/>
  <c r="AC1383" i="7"/>
  <c r="AC1384" i="7"/>
  <c r="AC1385" i="7"/>
  <c r="AC1386" i="7"/>
  <c r="AC1387" i="7"/>
  <c r="AC1388" i="7"/>
  <c r="AC1389" i="7"/>
  <c r="AC1390" i="7"/>
  <c r="AC1391" i="7"/>
  <c r="AC1392" i="7"/>
  <c r="AC1393" i="7"/>
  <c r="AC1394" i="7"/>
  <c r="AC1395" i="7"/>
  <c r="AC1396" i="7"/>
  <c r="AC1397" i="7"/>
  <c r="AC1398" i="7"/>
  <c r="AC1399" i="7"/>
  <c r="AC1400" i="7"/>
  <c r="AC1401" i="7"/>
  <c r="AC1402" i="7"/>
  <c r="AC1403" i="7"/>
  <c r="AC1404" i="7"/>
  <c r="AC1405" i="7"/>
  <c r="AC1406" i="7"/>
  <c r="AC1407" i="7"/>
  <c r="AC1408" i="7"/>
  <c r="AC1409" i="7"/>
  <c r="AC1410" i="7"/>
  <c r="AC1411" i="7"/>
  <c r="AC1412" i="7"/>
  <c r="AC1413" i="7"/>
  <c r="AC1414" i="7"/>
  <c r="AC1415" i="7"/>
  <c r="AC1416" i="7"/>
  <c r="AC1417" i="7"/>
  <c r="AC1418" i="7"/>
  <c r="AC1419" i="7"/>
  <c r="AC1420" i="7"/>
  <c r="AC1421" i="7"/>
  <c r="AC1422" i="7"/>
  <c r="AC1423" i="7"/>
  <c r="AC1424" i="7"/>
  <c r="AC1425" i="7"/>
  <c r="AC1426" i="7"/>
  <c r="AC1427" i="7"/>
  <c r="AC1428" i="7"/>
  <c r="AC1429" i="7"/>
  <c r="AC1430" i="7"/>
  <c r="AC1431" i="7"/>
  <c r="AC1432" i="7"/>
  <c r="AC1433" i="7"/>
  <c r="AC1434" i="7"/>
  <c r="AC1435" i="7"/>
  <c r="AC1436" i="7"/>
  <c r="AC1437" i="7"/>
  <c r="AC1438" i="7"/>
  <c r="AC1439" i="7"/>
  <c r="AC1440" i="7"/>
  <c r="AC1441" i="7"/>
  <c r="AC1442" i="7"/>
  <c r="AC1443" i="7"/>
  <c r="AC1444" i="7"/>
  <c r="AC1445" i="7"/>
  <c r="AC1446" i="7"/>
  <c r="AC1447" i="7"/>
  <c r="AC1448" i="7"/>
  <c r="AC1449" i="7"/>
  <c r="AC1450" i="7"/>
  <c r="AC1451" i="7"/>
  <c r="AC1452" i="7"/>
  <c r="AC1453" i="7"/>
  <c r="AC1454" i="7"/>
  <c r="AC1455" i="7"/>
  <c r="AC1456" i="7"/>
  <c r="AC1457" i="7"/>
  <c r="AC1458" i="7"/>
  <c r="AC1459" i="7"/>
  <c r="AC1460" i="7"/>
  <c r="AC1461" i="7"/>
  <c r="AC1462" i="7"/>
  <c r="AC1463" i="7"/>
  <c r="AC1464" i="7"/>
  <c r="AC1465" i="7"/>
  <c r="AC1466" i="7"/>
  <c r="AC1467" i="7"/>
  <c r="AC1468" i="7"/>
  <c r="AC1469" i="7"/>
  <c r="AC1470" i="7"/>
  <c r="AC1471" i="7"/>
  <c r="AC1472" i="7"/>
  <c r="AC1473" i="7"/>
  <c r="AC1474" i="7"/>
  <c r="AC1475" i="7"/>
  <c r="AC1476" i="7"/>
  <c r="AC1477" i="7"/>
  <c r="AC1478" i="7"/>
  <c r="AC1479" i="7"/>
  <c r="AC1480" i="7"/>
  <c r="AC1481" i="7"/>
  <c r="AC1482" i="7"/>
  <c r="AC1483" i="7"/>
  <c r="AC1484" i="7"/>
  <c r="AC1485" i="7"/>
  <c r="AC1486" i="7"/>
  <c r="AC1487" i="7"/>
  <c r="AC1488" i="7"/>
  <c r="AC1489" i="7"/>
  <c r="AC1490" i="7"/>
  <c r="AC1491" i="7"/>
  <c r="AC1492" i="7"/>
  <c r="AC1493" i="7"/>
  <c r="AC1494" i="7"/>
  <c r="AC1495" i="7"/>
  <c r="AC1496" i="7"/>
  <c r="AC1497" i="7"/>
  <c r="AC1498" i="7"/>
  <c r="AC1499" i="7"/>
  <c r="AC1500" i="7"/>
  <c r="AC1501" i="7"/>
  <c r="AC1502" i="7"/>
  <c r="AC1503" i="7"/>
  <c r="AC1504" i="7"/>
  <c r="AC1505" i="7"/>
  <c r="AC1506" i="7"/>
  <c r="AC1507" i="7"/>
  <c r="AC1508" i="7"/>
  <c r="AC1509" i="7"/>
  <c r="AC1510" i="7"/>
  <c r="AC1511" i="7"/>
  <c r="AC1512" i="7"/>
  <c r="AC1513" i="7"/>
  <c r="AC1514" i="7"/>
  <c r="AC1515" i="7"/>
  <c r="AC1516" i="7"/>
  <c r="AC1517" i="7"/>
  <c r="AC1518" i="7"/>
  <c r="AC1519" i="7"/>
  <c r="AC1520" i="7"/>
  <c r="AC1521" i="7"/>
  <c r="AC1522" i="7"/>
  <c r="AC1523" i="7"/>
  <c r="AC1524" i="7"/>
  <c r="AC1525" i="7"/>
  <c r="AC1526" i="7"/>
  <c r="AC1527" i="7"/>
  <c r="AC1528" i="7"/>
  <c r="AC1529" i="7"/>
  <c r="AC1530" i="7"/>
  <c r="AC1531" i="7"/>
  <c r="AC1532" i="7"/>
  <c r="AC1533" i="7"/>
  <c r="AC1534" i="7"/>
  <c r="AC1535" i="7"/>
  <c r="AC1536" i="7"/>
  <c r="AC1537" i="7"/>
  <c r="AC1538" i="7"/>
  <c r="AC1539" i="7"/>
  <c r="AC1540" i="7"/>
  <c r="AC1541" i="7"/>
  <c r="AC1542" i="7"/>
  <c r="AC1543" i="7"/>
  <c r="AC1544" i="7"/>
  <c r="AC1545" i="7"/>
  <c r="AC1546" i="7"/>
  <c r="AC1547" i="7"/>
  <c r="AC1548" i="7"/>
  <c r="AC1549" i="7"/>
  <c r="AC1550" i="7"/>
  <c r="AC1551" i="7"/>
  <c r="AC1552" i="7"/>
  <c r="AC1553" i="7"/>
  <c r="AC1554" i="7"/>
  <c r="AC1555" i="7"/>
  <c r="AC1556" i="7"/>
  <c r="AC1557" i="7"/>
  <c r="AC1558" i="7"/>
  <c r="AC1559" i="7"/>
  <c r="AC1560" i="7"/>
  <c r="AC1561" i="7"/>
  <c r="AC1562" i="7"/>
  <c r="AC1563" i="7"/>
  <c r="AC1564" i="7"/>
  <c r="AC1565" i="7"/>
  <c r="AC1566" i="7"/>
  <c r="AC1567" i="7"/>
  <c r="AC1568" i="7"/>
  <c r="AC1569" i="7"/>
  <c r="AC1570" i="7"/>
  <c r="AC1571" i="7"/>
  <c r="AC1572" i="7"/>
  <c r="AC1573" i="7"/>
  <c r="AC1574" i="7"/>
  <c r="AC1575" i="7"/>
  <c r="AC1576" i="7"/>
  <c r="AC1577" i="7"/>
  <c r="AC1578" i="7"/>
  <c r="AC1579" i="7"/>
  <c r="AC1580" i="7"/>
  <c r="AC1581" i="7"/>
  <c r="AC1582" i="7"/>
  <c r="AC1583" i="7"/>
  <c r="AC1584" i="7"/>
  <c r="AC1585" i="7"/>
  <c r="AC1586" i="7"/>
  <c r="AC1587" i="7"/>
  <c r="AC1588" i="7"/>
  <c r="AC1589" i="7"/>
  <c r="AC1590" i="7"/>
  <c r="AC1591" i="7"/>
  <c r="AC1592" i="7"/>
  <c r="AC1593" i="7"/>
  <c r="AC1594" i="7"/>
  <c r="AC1595" i="7"/>
  <c r="AC1596" i="7"/>
  <c r="AC1597" i="7"/>
  <c r="AC1598" i="7"/>
  <c r="AC1599" i="7"/>
  <c r="AC1600" i="7"/>
  <c r="AC1601" i="7"/>
  <c r="AC1602" i="7"/>
  <c r="AC1603" i="7"/>
  <c r="AC1604" i="7"/>
  <c r="AC1605" i="7"/>
  <c r="AC1606" i="7"/>
  <c r="AC1607" i="7"/>
  <c r="AC1608" i="7"/>
  <c r="AC1609" i="7"/>
  <c r="AC1610" i="7"/>
  <c r="AC1611" i="7"/>
  <c r="AC1612" i="7"/>
  <c r="AC1613" i="7"/>
  <c r="AC1614" i="7"/>
  <c r="AC1615" i="7"/>
  <c r="AC1616" i="7"/>
  <c r="AC1617" i="7"/>
  <c r="AC1618" i="7"/>
  <c r="AC1619" i="7"/>
  <c r="AC1620" i="7"/>
  <c r="AC1621" i="7"/>
  <c r="AC1622" i="7"/>
  <c r="AC1623" i="7"/>
  <c r="AC1624" i="7"/>
  <c r="AC1625" i="7"/>
  <c r="AC1626" i="7"/>
  <c r="AC1627" i="7"/>
  <c r="AC1628" i="7"/>
  <c r="AC1629" i="7"/>
  <c r="AC1630" i="7"/>
  <c r="AC1631" i="7"/>
  <c r="AC1632" i="7"/>
  <c r="AC1633" i="7"/>
  <c r="AC1634" i="7"/>
  <c r="AC1635" i="7"/>
  <c r="AC1636" i="7"/>
  <c r="AC1637" i="7"/>
  <c r="AC1638" i="7"/>
  <c r="AC1639" i="7"/>
  <c r="AC1640" i="7"/>
  <c r="AC1641" i="7"/>
  <c r="AC1642" i="7"/>
  <c r="AC1643" i="7"/>
  <c r="AC1644" i="7"/>
  <c r="AC1645" i="7"/>
  <c r="AC1646" i="7"/>
  <c r="AC1647" i="7"/>
  <c r="AC1648" i="7"/>
  <c r="AC1649" i="7"/>
  <c r="AC1650" i="7"/>
  <c r="AC1651" i="7"/>
  <c r="AC1652" i="7"/>
  <c r="AC1653" i="7"/>
  <c r="AC1654" i="7"/>
  <c r="AC1655" i="7"/>
  <c r="AC1656" i="7"/>
  <c r="AC1657" i="7"/>
  <c r="AC1658" i="7"/>
  <c r="AC1659" i="7"/>
  <c r="AC1660" i="7"/>
  <c r="AC1661" i="7"/>
  <c r="AC1662" i="7"/>
  <c r="AC1663" i="7"/>
  <c r="AC1664" i="7"/>
  <c r="AC1665" i="7"/>
  <c r="AC1666" i="7"/>
  <c r="AC1667" i="7"/>
  <c r="AC1668" i="7"/>
  <c r="AC1669" i="7"/>
  <c r="AC1670" i="7"/>
  <c r="AC1671" i="7"/>
  <c r="AC1672" i="7"/>
  <c r="AC1673" i="7"/>
  <c r="AC1674" i="7"/>
  <c r="AC1675" i="7"/>
  <c r="AC1676" i="7"/>
  <c r="AC1677" i="7"/>
  <c r="AC1678" i="7"/>
  <c r="AC1679" i="7"/>
  <c r="AC1680" i="7"/>
  <c r="AC1681" i="7"/>
  <c r="AC1682" i="7"/>
  <c r="AC1683" i="7"/>
  <c r="AC1684" i="7"/>
  <c r="AC1685" i="7"/>
  <c r="AC1686" i="7"/>
  <c r="AC1687" i="7"/>
  <c r="AC1688" i="7"/>
  <c r="AC1689" i="7"/>
  <c r="AC1690" i="7"/>
  <c r="AC1691" i="7"/>
  <c r="AC1692" i="7"/>
  <c r="AC1693" i="7"/>
  <c r="AC1694" i="7"/>
  <c r="AC1695" i="7"/>
  <c r="AC1696" i="7"/>
  <c r="AC1697" i="7"/>
  <c r="AC1698" i="7"/>
  <c r="AC1699" i="7"/>
  <c r="AC1700" i="7"/>
  <c r="AC1701" i="7"/>
  <c r="AC1702" i="7"/>
  <c r="AC1703" i="7"/>
  <c r="AC1704" i="7"/>
  <c r="AC1705" i="7"/>
  <c r="AC1706" i="7"/>
  <c r="AC1707" i="7"/>
  <c r="AC1708" i="7"/>
  <c r="AC1709" i="7"/>
  <c r="AC1710" i="7"/>
  <c r="AC1711" i="7"/>
  <c r="AC1712" i="7"/>
  <c r="AC1713" i="7"/>
  <c r="AC1714" i="7"/>
  <c r="AC1715" i="7"/>
  <c r="AC1716" i="7"/>
  <c r="AC1717" i="7"/>
  <c r="AC1718" i="7"/>
  <c r="AC1719" i="7"/>
  <c r="AC1720" i="7"/>
  <c r="AC1721" i="7"/>
  <c r="AC1722" i="7"/>
  <c r="AC1723" i="7"/>
  <c r="AC1724" i="7"/>
  <c r="AC1725" i="7"/>
  <c r="AC1726" i="7"/>
  <c r="AC1727" i="7"/>
  <c r="AC1728" i="7"/>
  <c r="AC1729" i="7"/>
  <c r="AC1730" i="7"/>
  <c r="AC1731" i="7"/>
  <c r="AC1732" i="7"/>
  <c r="AC1733" i="7"/>
  <c r="AC1734" i="7"/>
  <c r="AC1735" i="7"/>
  <c r="AC1736" i="7"/>
  <c r="AC1737" i="7"/>
  <c r="AC1738" i="7"/>
  <c r="AC1739" i="7"/>
  <c r="AC1740" i="7"/>
  <c r="AC1741" i="7"/>
  <c r="AC1742" i="7"/>
  <c r="AC1743" i="7"/>
  <c r="AC1744" i="7"/>
  <c r="AC1745" i="7"/>
  <c r="AC1746" i="7"/>
  <c r="AC1747" i="7"/>
  <c r="AC1748" i="7"/>
  <c r="AC1749" i="7"/>
  <c r="AC1750" i="7"/>
  <c r="AC1751" i="7"/>
  <c r="AC1752" i="7"/>
  <c r="AC1753" i="7"/>
  <c r="AC1754" i="7"/>
  <c r="AC1755" i="7"/>
  <c r="AC1756" i="7"/>
  <c r="AC1757" i="7"/>
  <c r="AC1758" i="7"/>
  <c r="AC1759" i="7"/>
  <c r="AC1760" i="7"/>
  <c r="AC1761" i="7"/>
  <c r="AC1762" i="7"/>
  <c r="AC1763" i="7"/>
  <c r="AC1764" i="7"/>
  <c r="AC1765" i="7"/>
  <c r="AC1766" i="7"/>
  <c r="AC1767" i="7"/>
  <c r="AC1768" i="7"/>
  <c r="AC1769" i="7"/>
  <c r="AC1770" i="7"/>
  <c r="AC1771" i="7"/>
  <c r="AC1772" i="7"/>
  <c r="AC1773" i="7"/>
  <c r="AC1774" i="7"/>
  <c r="AC1775" i="7"/>
  <c r="AC1776" i="7"/>
  <c r="AC1777" i="7"/>
  <c r="AC1778" i="7"/>
  <c r="AC1779" i="7"/>
  <c r="AC1780" i="7"/>
  <c r="AC1781" i="7"/>
  <c r="AC1782" i="7"/>
  <c r="AC1783" i="7"/>
  <c r="AC1784" i="7"/>
  <c r="AC1785" i="7"/>
  <c r="AC1786" i="7"/>
  <c r="AC1787" i="7"/>
  <c r="AC1788" i="7"/>
  <c r="AC1789" i="7"/>
  <c r="AC1790" i="7"/>
  <c r="AC1791" i="7"/>
  <c r="AC1792" i="7"/>
  <c r="AC1793" i="7"/>
  <c r="AC1794" i="7"/>
  <c r="AC1795" i="7"/>
  <c r="AC1796" i="7"/>
  <c r="AC1797" i="7"/>
  <c r="AC1798" i="7"/>
  <c r="AC1799" i="7"/>
  <c r="AC1800" i="7"/>
  <c r="AC1801" i="7"/>
  <c r="AC1802" i="7"/>
  <c r="AC1803" i="7"/>
  <c r="AC1804" i="7"/>
  <c r="AC1805" i="7"/>
  <c r="AC1806" i="7"/>
  <c r="AC1807" i="7"/>
  <c r="AC1808" i="7"/>
  <c r="AC1809" i="7"/>
  <c r="AC1810" i="7"/>
  <c r="AC1811" i="7"/>
  <c r="AC1812" i="7"/>
  <c r="AC1813" i="7"/>
  <c r="AC1814" i="7"/>
  <c r="AC1815" i="7"/>
  <c r="AC1816" i="7"/>
  <c r="AC1817" i="7"/>
  <c r="AC1818" i="7"/>
  <c r="AC1819" i="7"/>
  <c r="AC1820" i="7"/>
  <c r="AC1821" i="7"/>
  <c r="AC1822" i="7"/>
  <c r="AC1823" i="7"/>
  <c r="AC1824" i="7"/>
  <c r="AC1825" i="7"/>
  <c r="AC1826" i="7"/>
  <c r="AC1827" i="7"/>
  <c r="AC1828" i="7"/>
  <c r="AC1829" i="7"/>
  <c r="AC1830" i="7"/>
  <c r="AC1831" i="7"/>
  <c r="AC1832" i="7"/>
  <c r="AC1833" i="7"/>
  <c r="AC1834" i="7"/>
  <c r="AC1835" i="7"/>
  <c r="AC1836" i="7"/>
  <c r="AC1837" i="7"/>
  <c r="AC1838" i="7"/>
  <c r="AC1839" i="7"/>
  <c r="AC1840" i="7"/>
  <c r="AC1841" i="7"/>
  <c r="AC1842" i="7"/>
  <c r="AC1843" i="7"/>
  <c r="AC1844" i="7"/>
  <c r="AC1845" i="7"/>
  <c r="AC1846" i="7"/>
  <c r="AC1847" i="7"/>
  <c r="AC1848" i="7"/>
  <c r="AC1849" i="7"/>
  <c r="AC1850" i="7"/>
  <c r="AC1851" i="7"/>
  <c r="AC1852" i="7"/>
  <c r="AC1853" i="7"/>
  <c r="AC1854" i="7"/>
  <c r="AC1855" i="7"/>
  <c r="AC1856" i="7"/>
  <c r="AC1857" i="7"/>
  <c r="AC1858" i="7"/>
  <c r="AC1859" i="7"/>
  <c r="AC1860" i="7"/>
  <c r="AC1861" i="7"/>
  <c r="AC1862" i="7"/>
  <c r="AC1863" i="7"/>
  <c r="AC1864" i="7"/>
  <c r="AC1865" i="7"/>
  <c r="AC1866" i="7"/>
  <c r="AC1867" i="7"/>
  <c r="AC1868" i="7"/>
  <c r="AC1869" i="7"/>
  <c r="AC1870" i="7"/>
  <c r="AC1871" i="7"/>
  <c r="AC1872" i="7"/>
  <c r="AC1873" i="7"/>
  <c r="AC1874" i="7"/>
  <c r="AC1875" i="7"/>
  <c r="AC1876" i="7"/>
  <c r="AC1877" i="7"/>
  <c r="AC1878" i="7"/>
  <c r="AC1879" i="7"/>
  <c r="AC1880" i="7"/>
  <c r="AC1881" i="7"/>
  <c r="AC1882" i="7"/>
  <c r="AC1883" i="7"/>
  <c r="AC1884" i="7"/>
  <c r="AC1885" i="7"/>
  <c r="AC1886" i="7"/>
  <c r="AC1887" i="7"/>
  <c r="AC1888" i="7"/>
  <c r="AC1889" i="7"/>
  <c r="AC1890" i="7"/>
  <c r="AC1891" i="7"/>
  <c r="AC1892" i="7"/>
  <c r="AC1893" i="7"/>
  <c r="AC1894" i="7"/>
  <c r="AC1895" i="7"/>
  <c r="AC1896" i="7"/>
  <c r="AC1897" i="7"/>
  <c r="AC1898" i="7"/>
  <c r="AC1899" i="7"/>
  <c r="AC1900" i="7"/>
  <c r="AC1901" i="7"/>
  <c r="AC1902" i="7"/>
  <c r="AC1903" i="7"/>
  <c r="AC1904" i="7"/>
  <c r="AC1905" i="7"/>
  <c r="AC1906" i="7"/>
  <c r="AC1907" i="7"/>
  <c r="AC1908" i="7"/>
  <c r="AC1909" i="7"/>
  <c r="AC1910" i="7"/>
  <c r="AC1911" i="7"/>
  <c r="AC1912" i="7"/>
  <c r="AC1913" i="7"/>
  <c r="AC1914" i="7"/>
  <c r="AC1915" i="7"/>
  <c r="AC1916" i="7"/>
  <c r="AC1917" i="7"/>
  <c r="AC1918" i="7"/>
  <c r="AC1919" i="7"/>
  <c r="AC1920" i="7"/>
  <c r="AC1921" i="7"/>
  <c r="AC1922" i="7"/>
  <c r="AC1923" i="7"/>
  <c r="AC1924" i="7"/>
  <c r="AC1925" i="7"/>
  <c r="AC1926" i="7"/>
  <c r="AC1927" i="7"/>
  <c r="AC1928" i="7"/>
  <c r="AC1929" i="7"/>
  <c r="AC1930" i="7"/>
  <c r="AC1931" i="7"/>
  <c r="AC1932" i="7"/>
  <c r="AC1933" i="7"/>
  <c r="AC1934" i="7"/>
  <c r="AC1935" i="7"/>
  <c r="AC1936" i="7"/>
  <c r="AC1937" i="7"/>
  <c r="AC1938" i="7"/>
  <c r="AC1939" i="7"/>
  <c r="AC1940" i="7"/>
  <c r="AC1941" i="7"/>
  <c r="AC1942" i="7"/>
  <c r="AC1943" i="7"/>
  <c r="AC1944" i="7"/>
  <c r="AC1945" i="7"/>
  <c r="AC1946" i="7"/>
  <c r="AC1947" i="7"/>
  <c r="AC1948" i="7"/>
  <c r="AC1949" i="7"/>
  <c r="AC1950" i="7"/>
  <c r="AC1951" i="7"/>
  <c r="AC1952" i="7"/>
  <c r="AC1953" i="7"/>
  <c r="AC1954" i="7"/>
  <c r="AC1955" i="7"/>
  <c r="AC1956" i="7"/>
  <c r="AC1957" i="7"/>
  <c r="AC1958" i="7"/>
  <c r="AC1959" i="7"/>
  <c r="AC1960" i="7"/>
  <c r="AC1961" i="7"/>
  <c r="AC1962" i="7"/>
  <c r="AC1963" i="7"/>
  <c r="AC1964" i="7"/>
  <c r="AC1965" i="7"/>
  <c r="AC1966" i="7"/>
  <c r="AC1967" i="7"/>
  <c r="AC1968" i="7"/>
  <c r="AC1969" i="7"/>
  <c r="AC1970" i="7"/>
  <c r="AC1971" i="7"/>
  <c r="AC1972" i="7"/>
  <c r="AC1973" i="7"/>
  <c r="AC1974" i="7"/>
  <c r="AC1975" i="7"/>
  <c r="AC1976" i="7"/>
  <c r="AC1977" i="7"/>
  <c r="AC1978" i="7"/>
  <c r="AC1979" i="7"/>
  <c r="AC1980" i="7"/>
  <c r="AC1981" i="7"/>
  <c r="AC1982" i="7"/>
  <c r="AC1983" i="7"/>
  <c r="AC1984" i="7"/>
  <c r="AC1985" i="7"/>
  <c r="AC1986" i="7"/>
  <c r="AC1987" i="7"/>
  <c r="AC1988" i="7"/>
  <c r="AC1989" i="7"/>
  <c r="AC1990" i="7"/>
  <c r="AC1991" i="7"/>
  <c r="AC1992" i="7"/>
  <c r="AC1993" i="7"/>
  <c r="AC1994" i="7"/>
  <c r="AC1995" i="7"/>
  <c r="AC1996" i="7"/>
  <c r="AC1997" i="7"/>
  <c r="AC1998" i="7"/>
  <c r="AC1999" i="7"/>
  <c r="AC2000" i="7"/>
  <c r="AC2001" i="7"/>
  <c r="AC2002" i="7"/>
  <c r="AC2003" i="7"/>
  <c r="AC2004" i="7"/>
  <c r="AC2005" i="7"/>
  <c r="AC2006" i="7"/>
  <c r="AC2007" i="7"/>
  <c r="AC2008" i="7"/>
  <c r="AC2009" i="7"/>
  <c r="AC2010" i="7"/>
  <c r="AC2011" i="7"/>
  <c r="AC2012" i="7"/>
  <c r="AC2013" i="7"/>
  <c r="AC2014" i="7"/>
  <c r="AC2015" i="7"/>
  <c r="AC2016" i="7"/>
  <c r="AC2017" i="7"/>
  <c r="AC2018" i="7"/>
  <c r="AC2019" i="7"/>
  <c r="AC2020" i="7"/>
  <c r="AC2021" i="7"/>
  <c r="AC2022" i="7"/>
  <c r="AC2023" i="7"/>
  <c r="AC2024" i="7"/>
  <c r="AC2025" i="7"/>
  <c r="AC2026" i="7"/>
  <c r="AC2027" i="7"/>
  <c r="AC2028" i="7"/>
  <c r="AC2029" i="7"/>
  <c r="AC2030" i="7"/>
  <c r="AC2031" i="7"/>
  <c r="AC2032" i="7"/>
  <c r="AC2033" i="7"/>
  <c r="AC2034" i="7"/>
  <c r="AC2035" i="7"/>
  <c r="AC2036" i="7"/>
  <c r="AC2037" i="7"/>
  <c r="AC2038" i="7"/>
  <c r="AC2039" i="7"/>
  <c r="AC2040" i="7"/>
  <c r="AC2041" i="7"/>
  <c r="AC2042" i="7"/>
  <c r="AC2043" i="7"/>
  <c r="AC2044" i="7"/>
  <c r="AC2045" i="7"/>
  <c r="AC2046" i="7"/>
  <c r="AC2047" i="7"/>
  <c r="AC2048" i="7"/>
  <c r="AC2049" i="7"/>
  <c r="AC2050" i="7"/>
  <c r="AC2051" i="7"/>
  <c r="AC2052" i="7"/>
  <c r="AC2053" i="7"/>
  <c r="AC2054" i="7"/>
  <c r="AC2055" i="7"/>
  <c r="AC2056" i="7"/>
  <c r="AC2057" i="7"/>
  <c r="AC2058" i="7"/>
  <c r="AC2059" i="7"/>
  <c r="AC2060" i="7"/>
  <c r="AC2061" i="7"/>
  <c r="AC2062" i="7"/>
  <c r="AC2063" i="7"/>
  <c r="AC2064" i="7"/>
  <c r="AC2065" i="7"/>
  <c r="AC2066" i="7"/>
  <c r="AC2067" i="7"/>
  <c r="AC2068" i="7"/>
  <c r="AC2069" i="7"/>
  <c r="AC2070" i="7"/>
  <c r="AC2071" i="7"/>
  <c r="AC2072" i="7"/>
  <c r="AC2073" i="7"/>
  <c r="AC2074" i="7"/>
  <c r="AC2075" i="7"/>
  <c r="AC2076" i="7"/>
  <c r="AC2077" i="7"/>
  <c r="AC2078" i="7"/>
  <c r="AC2079" i="7"/>
  <c r="AC2080" i="7"/>
  <c r="AC2081" i="7"/>
  <c r="AC2082" i="7"/>
  <c r="AC2083" i="7"/>
  <c r="AC2084" i="7"/>
  <c r="AC2085" i="7"/>
  <c r="AC2086" i="7"/>
  <c r="AC2087" i="7"/>
  <c r="AC2088" i="7"/>
  <c r="AC2089" i="7"/>
  <c r="AC2090" i="7"/>
  <c r="AC2091" i="7"/>
  <c r="AC2092" i="7"/>
  <c r="AC2093" i="7"/>
  <c r="AC2094" i="7"/>
  <c r="AC2095" i="7"/>
  <c r="AC2096" i="7"/>
  <c r="AC2097" i="7"/>
  <c r="AC2098" i="7"/>
  <c r="AC2099" i="7"/>
  <c r="AC2100" i="7"/>
  <c r="AC2101" i="7"/>
  <c r="AC2102" i="7"/>
  <c r="AC2103" i="7"/>
  <c r="AC2104" i="7"/>
  <c r="AC2105" i="7"/>
  <c r="AC2106" i="7"/>
  <c r="AC2107" i="7"/>
  <c r="AC2108" i="7"/>
  <c r="AC2109" i="7"/>
  <c r="AC2110" i="7"/>
  <c r="AC2111" i="7"/>
  <c r="AC2112" i="7"/>
  <c r="AC2113" i="7"/>
  <c r="AC2114" i="7"/>
  <c r="AC2115" i="7"/>
  <c r="AC2116" i="7"/>
  <c r="AC2117" i="7"/>
  <c r="AC2118" i="7"/>
  <c r="AC2119" i="7"/>
  <c r="AC2120" i="7"/>
  <c r="AC2121" i="7"/>
  <c r="AC2122" i="7"/>
  <c r="AC2123" i="7"/>
  <c r="AC2124" i="7"/>
  <c r="AC2125" i="7"/>
  <c r="AC2126" i="7"/>
  <c r="AC2127" i="7"/>
  <c r="AC2128" i="7"/>
  <c r="AC2129" i="7"/>
  <c r="AC2130" i="7"/>
  <c r="AC2131" i="7"/>
  <c r="AC2132" i="7"/>
  <c r="AC2133" i="7"/>
  <c r="AC2134" i="7"/>
  <c r="AC2135" i="7"/>
  <c r="AC2136" i="7"/>
  <c r="AC2137" i="7"/>
  <c r="AC2138" i="7"/>
  <c r="AC2139" i="7"/>
  <c r="AC2140" i="7"/>
  <c r="AC2141" i="7"/>
  <c r="AC2142" i="7"/>
  <c r="AC2143" i="7"/>
  <c r="AC2144" i="7"/>
  <c r="AC2145" i="7"/>
  <c r="AC2146" i="7"/>
  <c r="AC2147" i="7"/>
  <c r="AC2148" i="7"/>
  <c r="AC2149" i="7"/>
  <c r="AC2150" i="7"/>
  <c r="AC2151" i="7"/>
  <c r="AC2152" i="7"/>
  <c r="AC2153" i="7"/>
  <c r="AC2154" i="7"/>
  <c r="AC2155" i="7"/>
  <c r="AC2156" i="7"/>
  <c r="AC2157" i="7"/>
  <c r="AC2158" i="7"/>
  <c r="AC2159" i="7"/>
  <c r="AC2160" i="7"/>
  <c r="AC2161" i="7"/>
  <c r="AC2162" i="7"/>
  <c r="AC2163" i="7"/>
  <c r="AC2164" i="7"/>
  <c r="AC2165" i="7"/>
  <c r="AC2166" i="7"/>
  <c r="AC2167" i="7"/>
  <c r="AC2168" i="7"/>
  <c r="AC2169" i="7"/>
  <c r="AC2170" i="7"/>
  <c r="AC2171" i="7"/>
  <c r="AC2172" i="7"/>
  <c r="AC2173" i="7"/>
  <c r="AC2174" i="7"/>
  <c r="AC2175" i="7"/>
  <c r="AC2176" i="7"/>
  <c r="AC2177" i="7"/>
  <c r="AC2178" i="7"/>
  <c r="AC2179" i="7"/>
  <c r="AC2180" i="7"/>
  <c r="AC2181" i="7"/>
  <c r="AC2182" i="7"/>
  <c r="AC2183" i="7"/>
  <c r="AC2184" i="7"/>
  <c r="AC2185" i="7"/>
  <c r="AC2186" i="7"/>
  <c r="AC2187" i="7"/>
  <c r="AC2188" i="7"/>
  <c r="AC2189" i="7"/>
  <c r="AC2190" i="7"/>
  <c r="AC2191" i="7"/>
  <c r="AC2192" i="7"/>
  <c r="AC2193" i="7"/>
  <c r="AC2194" i="7"/>
  <c r="AC2195" i="7"/>
  <c r="AC2196" i="7"/>
  <c r="AC2197" i="7"/>
  <c r="AC2198" i="7"/>
  <c r="AC2199" i="7"/>
  <c r="AC2200" i="7"/>
  <c r="AC2201" i="7"/>
  <c r="AC2202" i="7"/>
  <c r="AC2203" i="7"/>
  <c r="AC2204" i="7"/>
  <c r="AC2205" i="7"/>
  <c r="AC2206" i="7"/>
  <c r="AC2207" i="7"/>
  <c r="AC2208" i="7"/>
  <c r="AC2209" i="7"/>
  <c r="AC2210" i="7"/>
  <c r="AC2211" i="7"/>
  <c r="AC2212" i="7"/>
  <c r="AC2213" i="7"/>
  <c r="AC2214" i="7"/>
  <c r="AC2215" i="7"/>
  <c r="AC2216" i="7"/>
  <c r="AC2217" i="7"/>
  <c r="AC2218" i="7"/>
  <c r="AC2219" i="7"/>
  <c r="AC2220" i="7"/>
  <c r="AC2221" i="7"/>
  <c r="AC2222" i="7"/>
  <c r="AC2223" i="7"/>
  <c r="AC2224" i="7"/>
  <c r="AC2225" i="7"/>
  <c r="AC2226" i="7"/>
  <c r="AC2227" i="7"/>
  <c r="AC2228" i="7"/>
  <c r="AC2229" i="7"/>
  <c r="AC2230" i="7"/>
  <c r="AC2231" i="7"/>
  <c r="AC2232" i="7"/>
  <c r="AC2233" i="7"/>
  <c r="AC2234" i="7"/>
  <c r="AC2235" i="7"/>
  <c r="AC2236" i="7"/>
  <c r="AC2237" i="7"/>
  <c r="AC2238" i="7"/>
  <c r="AC2239" i="7"/>
  <c r="AC2240" i="7"/>
  <c r="AC2241" i="7"/>
  <c r="AC2242" i="7"/>
  <c r="AC2243" i="7"/>
  <c r="AC2244" i="7"/>
  <c r="AC2245" i="7"/>
  <c r="AC2246" i="7"/>
  <c r="AC2247" i="7"/>
  <c r="AC2248" i="7"/>
  <c r="AC2249" i="7"/>
  <c r="AC2250" i="7"/>
  <c r="AC2251" i="7"/>
  <c r="AC2252" i="7"/>
  <c r="AC2253" i="7"/>
  <c r="AC2254" i="7"/>
  <c r="AC2255" i="7"/>
  <c r="AC2256" i="7"/>
  <c r="AC2257" i="7"/>
  <c r="AC2258" i="7"/>
  <c r="AC2259" i="7"/>
  <c r="AC2260" i="7"/>
  <c r="AC2261" i="7"/>
  <c r="AC2262" i="7"/>
  <c r="AC2263" i="7"/>
  <c r="AC2264" i="7"/>
  <c r="AC2265" i="7"/>
  <c r="AC2266" i="7"/>
  <c r="AC2267" i="7"/>
  <c r="AC2268" i="7"/>
  <c r="AC2269" i="7"/>
  <c r="AC2270" i="7"/>
  <c r="AC2271" i="7"/>
  <c r="AC2272" i="7"/>
  <c r="AC2273" i="7"/>
  <c r="AC2274" i="7"/>
  <c r="AC2275" i="7"/>
  <c r="AC2276" i="7"/>
  <c r="AC2277" i="7"/>
  <c r="AC2278" i="7"/>
  <c r="AC2279" i="7"/>
  <c r="AC2280" i="7"/>
  <c r="AC2281" i="7"/>
  <c r="AC2282" i="7"/>
  <c r="AC2283" i="7"/>
  <c r="AC2284" i="7"/>
  <c r="AC2285" i="7"/>
  <c r="AC2286" i="7"/>
  <c r="AC2287" i="7"/>
  <c r="AC2288" i="7"/>
  <c r="AC2289" i="7"/>
  <c r="AC2290" i="7"/>
  <c r="AC2291" i="7"/>
  <c r="AC2292" i="7"/>
  <c r="AC2293" i="7"/>
  <c r="AC2294" i="7"/>
  <c r="AC2295" i="7"/>
  <c r="AC2296" i="7"/>
  <c r="AC2297" i="7"/>
  <c r="AC2298" i="7"/>
  <c r="AC2299" i="7"/>
  <c r="AC2300" i="7"/>
  <c r="AC2301" i="7"/>
  <c r="AC2302" i="7"/>
  <c r="AC2303" i="7"/>
  <c r="AC2304" i="7"/>
  <c r="AC2305" i="7"/>
  <c r="AC2306" i="7"/>
  <c r="AC2307" i="7"/>
  <c r="AC2308" i="7"/>
  <c r="AC2309" i="7"/>
  <c r="AC2310" i="7"/>
  <c r="AC2311" i="7"/>
  <c r="AC2312" i="7"/>
  <c r="AC2313" i="7"/>
  <c r="AC2314" i="7"/>
  <c r="AC2315" i="7"/>
  <c r="AC2316" i="7"/>
  <c r="AC2317" i="7"/>
  <c r="AC2318" i="7"/>
  <c r="AC2319" i="7"/>
  <c r="AC2320" i="7"/>
  <c r="AC2321" i="7"/>
  <c r="AC2322" i="7"/>
  <c r="AC2323" i="7"/>
  <c r="AC2324" i="7"/>
  <c r="AC2325" i="7"/>
  <c r="AC2326" i="7"/>
  <c r="AC2327" i="7"/>
  <c r="AC2328" i="7"/>
  <c r="AC2329" i="7"/>
  <c r="AC2330" i="7"/>
  <c r="AC2331" i="7"/>
  <c r="AC2332" i="7"/>
  <c r="AC2333" i="7"/>
  <c r="AC2334" i="7"/>
  <c r="AC2335" i="7"/>
  <c r="AC2336" i="7"/>
  <c r="AC2337" i="7"/>
  <c r="AC2338" i="7"/>
  <c r="AC2339" i="7"/>
  <c r="AC2340" i="7"/>
  <c r="AC2341" i="7"/>
  <c r="AC2342" i="7"/>
  <c r="AC2343" i="7"/>
  <c r="AC2344" i="7"/>
  <c r="AC2345" i="7"/>
  <c r="AC2346" i="7"/>
  <c r="AC2347" i="7"/>
  <c r="AC2348" i="7"/>
  <c r="AC2349" i="7"/>
  <c r="AC2350" i="7"/>
  <c r="AC2351" i="7"/>
  <c r="AC2352" i="7"/>
  <c r="AC2353" i="7"/>
  <c r="AC2354" i="7"/>
  <c r="AC2355" i="7"/>
  <c r="AC2356" i="7"/>
  <c r="AC2357" i="7"/>
  <c r="AC2358" i="7"/>
  <c r="AC2359" i="7"/>
  <c r="AC2360" i="7"/>
  <c r="AC2361" i="7"/>
  <c r="AC2362" i="7"/>
  <c r="AC2363" i="7"/>
  <c r="AC2364" i="7"/>
  <c r="AC2365" i="7"/>
  <c r="AC2366" i="7"/>
  <c r="AC2367" i="7"/>
  <c r="AC2368" i="7"/>
  <c r="AC2369" i="7"/>
  <c r="AC2370" i="7"/>
  <c r="AC2371" i="7"/>
  <c r="AC2372" i="7"/>
  <c r="AC2373" i="7"/>
  <c r="AC2374" i="7"/>
  <c r="AC2375" i="7"/>
  <c r="AC2376" i="7"/>
  <c r="AC2377" i="7"/>
  <c r="AC2378" i="7"/>
  <c r="AC2379" i="7"/>
  <c r="AC2380" i="7"/>
  <c r="AC2381" i="7"/>
  <c r="AC2382" i="7"/>
  <c r="AC2383" i="7"/>
  <c r="AC2384" i="7"/>
  <c r="AC2385" i="7"/>
  <c r="AC2386" i="7"/>
  <c r="AC2387" i="7"/>
  <c r="AC2388" i="7"/>
  <c r="AC2389" i="7"/>
  <c r="AC2390" i="7"/>
  <c r="AC2391" i="7"/>
  <c r="AC2392" i="7"/>
  <c r="AC2393" i="7"/>
  <c r="AC2394" i="7"/>
  <c r="AC2395" i="7"/>
  <c r="AC2396" i="7"/>
  <c r="AC2397" i="7"/>
  <c r="AC2398" i="7"/>
  <c r="AC2399" i="7"/>
  <c r="AC2400" i="7"/>
  <c r="AC2401" i="7"/>
  <c r="AC2402" i="7"/>
  <c r="AC2403" i="7"/>
  <c r="AC2404" i="7"/>
  <c r="AC2405" i="7"/>
  <c r="AC2406" i="7"/>
  <c r="AC2407" i="7"/>
  <c r="AC2408" i="7"/>
  <c r="AC2409" i="7"/>
  <c r="AC2410" i="7"/>
  <c r="AC2411" i="7"/>
  <c r="AC2412" i="7"/>
  <c r="AC2413" i="7"/>
  <c r="AC2414" i="7"/>
  <c r="AC2415" i="7"/>
  <c r="AC2416" i="7"/>
  <c r="AC2417" i="7"/>
  <c r="AC2418" i="7"/>
  <c r="AC2419" i="7"/>
  <c r="AC2420" i="7"/>
  <c r="AC2421" i="7"/>
  <c r="AC2422" i="7"/>
  <c r="AC2423" i="7"/>
  <c r="AC2424" i="7"/>
  <c r="AC2425" i="7"/>
  <c r="AC2426" i="7"/>
  <c r="AC2427" i="7"/>
  <c r="AC2428" i="7"/>
  <c r="AC2429" i="7"/>
  <c r="AC2430" i="7"/>
  <c r="AC2431" i="7"/>
  <c r="AC2432" i="7"/>
  <c r="AC2433" i="7"/>
  <c r="AC2434" i="7"/>
  <c r="AC2435" i="7"/>
  <c r="AC2436" i="7"/>
  <c r="AC2437" i="7"/>
  <c r="AC2438" i="7"/>
  <c r="AC2439" i="7"/>
  <c r="AC2440" i="7"/>
  <c r="AC2441" i="7"/>
  <c r="AC2442" i="7"/>
  <c r="AC2443" i="7"/>
  <c r="AC2444" i="7"/>
  <c r="AC2445" i="7"/>
  <c r="AC2446" i="7"/>
  <c r="AC2447" i="7"/>
  <c r="AC2448" i="7"/>
  <c r="AC2449" i="7"/>
  <c r="AC2450" i="7"/>
  <c r="AC2451" i="7"/>
  <c r="AC2452" i="7"/>
  <c r="AC2453" i="7"/>
  <c r="AC2454" i="7"/>
  <c r="AC2455" i="7"/>
  <c r="AC2456" i="7"/>
  <c r="AC2457" i="7"/>
  <c r="AC2458" i="7"/>
  <c r="AC2459" i="7"/>
  <c r="AC2460" i="7"/>
  <c r="AC2461" i="7"/>
  <c r="AC2462" i="7"/>
  <c r="AC2463" i="7"/>
  <c r="AC2464" i="7"/>
  <c r="AC2465" i="7"/>
  <c r="AC2466" i="7"/>
  <c r="AC2467" i="7"/>
  <c r="AC2468" i="7"/>
  <c r="AC2469" i="7"/>
  <c r="AC2470" i="7"/>
  <c r="AC2471" i="7"/>
  <c r="AC2472" i="7"/>
  <c r="AC2473" i="7"/>
  <c r="AC2474" i="7"/>
  <c r="AC2475" i="7"/>
  <c r="AC2476" i="7"/>
  <c r="AC2477" i="7"/>
  <c r="AC2478" i="7"/>
  <c r="AC2479" i="7"/>
  <c r="AC2480" i="7"/>
  <c r="AC2481" i="7"/>
  <c r="AC2482" i="7"/>
  <c r="AC2483" i="7"/>
  <c r="AC2484" i="7"/>
  <c r="AC2485" i="7"/>
  <c r="AC2486" i="7"/>
  <c r="AC2487" i="7"/>
  <c r="AC2488" i="7"/>
  <c r="AC2489" i="7"/>
  <c r="AC2490" i="7"/>
  <c r="AC2491" i="7"/>
  <c r="AC2492" i="7"/>
  <c r="AC2493" i="7"/>
  <c r="AC2494" i="7"/>
  <c r="AC2495" i="7"/>
  <c r="AC2496" i="7"/>
  <c r="AC2497" i="7"/>
  <c r="AC2498" i="7"/>
  <c r="AC2499" i="7"/>
  <c r="AC2500" i="7"/>
  <c r="AC2501" i="7"/>
  <c r="AC2502" i="7"/>
  <c r="AC2503" i="7"/>
  <c r="AC2504" i="7"/>
  <c r="AC2505" i="7"/>
  <c r="AC2506" i="7"/>
  <c r="AC2507" i="7"/>
  <c r="AC2508" i="7"/>
  <c r="AC2509" i="7"/>
  <c r="AC2510" i="7"/>
  <c r="AC2511" i="7"/>
  <c r="AC2512" i="7"/>
  <c r="AC2513" i="7"/>
  <c r="AC2514" i="7"/>
  <c r="AC2515" i="7"/>
  <c r="AC2516" i="7"/>
  <c r="AC2517" i="7"/>
  <c r="AC2518" i="7"/>
  <c r="AC2519" i="7"/>
  <c r="AC2520" i="7"/>
  <c r="AC2521" i="7"/>
  <c r="AC2522" i="7"/>
  <c r="AC2523" i="7"/>
  <c r="AC2524" i="7"/>
  <c r="AC2525" i="7"/>
  <c r="AC2526" i="7"/>
  <c r="AC2527" i="7"/>
  <c r="AC2528" i="7"/>
  <c r="AC2529" i="7"/>
  <c r="AC2530" i="7"/>
  <c r="AC2531" i="7"/>
  <c r="AC2532" i="7"/>
  <c r="AC2533" i="7"/>
  <c r="AC2534" i="7"/>
  <c r="AC2535" i="7"/>
  <c r="AC2536" i="7"/>
  <c r="AC2537" i="7"/>
  <c r="AC2538" i="7"/>
  <c r="AC2539" i="7"/>
  <c r="AC2540" i="7"/>
  <c r="AC2541" i="7"/>
  <c r="AC2542" i="7"/>
  <c r="AC2543" i="7"/>
  <c r="AC2544" i="7"/>
  <c r="AC2545" i="7"/>
  <c r="AC2546" i="7"/>
  <c r="AC2547" i="7"/>
  <c r="AC2548" i="7"/>
  <c r="AC2549" i="7"/>
  <c r="AC2550" i="7"/>
  <c r="AC2551" i="7"/>
  <c r="AC2552" i="7"/>
  <c r="AC2553" i="7"/>
  <c r="AC2554" i="7"/>
  <c r="AC2555" i="7"/>
  <c r="AC2556" i="7"/>
  <c r="AC2557" i="7"/>
  <c r="AC2558" i="7"/>
  <c r="AC2559" i="7"/>
  <c r="AC2560" i="7"/>
  <c r="AC2561" i="7"/>
  <c r="AC2562" i="7"/>
  <c r="AC2563" i="7"/>
  <c r="AC2564" i="7"/>
  <c r="AC2565" i="7"/>
  <c r="AC2566" i="7"/>
  <c r="AC2567" i="7"/>
  <c r="AC2568" i="7"/>
  <c r="AC2569" i="7"/>
  <c r="AC2570" i="7"/>
  <c r="AC2571" i="7"/>
  <c r="AC2572" i="7"/>
  <c r="AC2573" i="7"/>
  <c r="AC2574" i="7"/>
  <c r="AC2575" i="7"/>
  <c r="AC2576" i="7"/>
  <c r="AC2577" i="7"/>
  <c r="AC2578" i="7"/>
  <c r="AC2579" i="7"/>
  <c r="AC2580" i="7"/>
  <c r="AC2581" i="7"/>
  <c r="AC2582" i="7"/>
  <c r="AC2583" i="7"/>
  <c r="AC2584" i="7"/>
  <c r="AC2585" i="7"/>
  <c r="AC2586" i="7"/>
  <c r="AC2587" i="7"/>
  <c r="AC2588" i="7"/>
  <c r="AC2589" i="7"/>
  <c r="AC2590" i="7"/>
  <c r="AC2591" i="7"/>
  <c r="AC2592" i="7"/>
  <c r="AC2593" i="7"/>
  <c r="AC2594" i="7"/>
  <c r="AC2595" i="7"/>
  <c r="AC2596" i="7"/>
  <c r="AC2597" i="7"/>
  <c r="AC2598" i="7"/>
  <c r="AC2599" i="7"/>
  <c r="AC2600" i="7"/>
  <c r="AC2601" i="7"/>
  <c r="AC2602" i="7"/>
  <c r="AC2603" i="7"/>
  <c r="AC2604" i="7"/>
  <c r="AC2605" i="7"/>
  <c r="AC2606" i="7"/>
  <c r="AC2607" i="7"/>
  <c r="AC2608" i="7"/>
  <c r="AC2609" i="7"/>
  <c r="AC2610" i="7"/>
  <c r="AC2611" i="7"/>
  <c r="AC2612" i="7"/>
  <c r="AC2613" i="7"/>
  <c r="AC2614" i="7"/>
  <c r="AC2615" i="7"/>
  <c r="AC2616" i="7"/>
  <c r="AC2617" i="7"/>
  <c r="AC2618" i="7"/>
  <c r="AC2619" i="7"/>
  <c r="AC2620" i="7"/>
  <c r="AC2621" i="7"/>
  <c r="AC2622" i="7"/>
  <c r="AC2623" i="7"/>
  <c r="AC2624" i="7"/>
  <c r="AC2625" i="7"/>
  <c r="AC2626" i="7"/>
  <c r="AC2627" i="7"/>
  <c r="AC2628" i="7"/>
  <c r="AC2629" i="7"/>
  <c r="AC2630" i="7"/>
  <c r="AC2631" i="7"/>
  <c r="AC2632" i="7"/>
  <c r="AC2633" i="7"/>
  <c r="AC2634" i="7"/>
  <c r="AC2635" i="7"/>
  <c r="AC2636" i="7"/>
  <c r="AC2637" i="7"/>
  <c r="AC2638" i="7"/>
  <c r="AC2639" i="7"/>
  <c r="AC2640" i="7"/>
  <c r="AC2641" i="7"/>
  <c r="AC2642" i="7"/>
  <c r="AC2643" i="7"/>
  <c r="AC2644" i="7"/>
  <c r="AC2645" i="7"/>
  <c r="AC2646" i="7"/>
  <c r="AC2647" i="7"/>
  <c r="AC2648" i="7"/>
  <c r="AC2649" i="7"/>
  <c r="AC2650" i="7"/>
  <c r="AC2651" i="7"/>
  <c r="AC2652" i="7"/>
  <c r="AC2653" i="7"/>
  <c r="AC2654" i="7"/>
  <c r="AC2655" i="7"/>
  <c r="AC2656" i="7"/>
  <c r="AC2657" i="7"/>
  <c r="AC2658" i="7"/>
  <c r="AC2659" i="7"/>
  <c r="AC2660" i="7"/>
  <c r="AC2661" i="7"/>
  <c r="AC2662" i="7"/>
  <c r="AC2663" i="7"/>
  <c r="AC2664" i="7"/>
  <c r="AC2665" i="7"/>
  <c r="AC2666" i="7"/>
  <c r="AC2667" i="7"/>
  <c r="AC2668" i="7"/>
  <c r="AC2669" i="7"/>
  <c r="AC2670" i="7"/>
  <c r="AC2671" i="7"/>
  <c r="AC2672" i="7"/>
  <c r="AC2673" i="7"/>
  <c r="AC2674" i="7"/>
  <c r="AC2675" i="7"/>
  <c r="AC2676" i="7"/>
  <c r="AC2677" i="7"/>
  <c r="AC2678" i="7"/>
  <c r="AC2679" i="7"/>
  <c r="AC2680" i="7"/>
  <c r="AC2681" i="7"/>
  <c r="AC2682" i="7"/>
  <c r="AC2683" i="7"/>
  <c r="AC2684" i="7"/>
  <c r="AC2685" i="7"/>
  <c r="AC2686" i="7"/>
  <c r="AC2687" i="7"/>
  <c r="AC2688" i="7"/>
  <c r="AC2689" i="7"/>
  <c r="AC2690" i="7"/>
  <c r="AC2691" i="7"/>
  <c r="AC2692" i="7"/>
  <c r="AC2693" i="7"/>
  <c r="AC2694" i="7"/>
  <c r="AC2695" i="7"/>
  <c r="AC2696" i="7"/>
  <c r="AC2697" i="7"/>
  <c r="AC2698" i="7"/>
  <c r="AC2699" i="7"/>
  <c r="AC2700" i="7"/>
  <c r="AC2701" i="7"/>
  <c r="AC2702" i="7"/>
  <c r="AC2703" i="7"/>
  <c r="AC2704" i="7"/>
  <c r="AC2705" i="7"/>
  <c r="AC2706" i="7"/>
  <c r="AC2707" i="7"/>
  <c r="AC2708" i="7"/>
  <c r="AC2709" i="7"/>
  <c r="AC2710" i="7"/>
  <c r="AC2711" i="7"/>
  <c r="AC2712" i="7"/>
  <c r="AC2713" i="7"/>
  <c r="AC2714" i="7"/>
  <c r="AC2715" i="7"/>
  <c r="AC2716" i="7"/>
  <c r="AC2717" i="7"/>
  <c r="AC2718" i="7"/>
  <c r="AC2719" i="7"/>
  <c r="AC2720" i="7"/>
  <c r="AC2721" i="7"/>
  <c r="AC2722" i="7"/>
  <c r="AC2723" i="7"/>
  <c r="AC2724" i="7"/>
  <c r="AC2725" i="7"/>
  <c r="AC2726" i="7"/>
  <c r="AC2727" i="7"/>
  <c r="AC2728" i="7"/>
  <c r="AC2729" i="7"/>
  <c r="AC2730" i="7"/>
  <c r="AC2731" i="7"/>
  <c r="AC2732" i="7"/>
  <c r="AC2733" i="7"/>
  <c r="AC2734" i="7"/>
  <c r="AC2735" i="7"/>
  <c r="AC2736" i="7"/>
  <c r="AC2737" i="7"/>
  <c r="AC2738" i="7"/>
  <c r="AC2739" i="7"/>
  <c r="AC2740" i="7"/>
  <c r="AC2741" i="7"/>
  <c r="AC2742" i="7"/>
  <c r="AC2743" i="7"/>
  <c r="AC2744" i="7"/>
  <c r="AC2745" i="7"/>
  <c r="AC2746" i="7"/>
  <c r="AC2747" i="7"/>
  <c r="AC2748" i="7"/>
  <c r="AC2749" i="7"/>
  <c r="AC2750" i="7"/>
  <c r="AC2751" i="7"/>
  <c r="AC2752" i="7"/>
  <c r="AC2753" i="7"/>
  <c r="AC2754" i="7"/>
  <c r="AC2755" i="7"/>
  <c r="AC2756" i="7"/>
  <c r="AC2757" i="7"/>
  <c r="AC2758" i="7"/>
  <c r="AC2759" i="7"/>
  <c r="AC2760" i="7"/>
  <c r="AC2761" i="7"/>
  <c r="AC2762" i="7"/>
  <c r="AC2763" i="7"/>
  <c r="AC2764" i="7"/>
  <c r="AC2765" i="7"/>
  <c r="AC2766" i="7"/>
  <c r="AC2767" i="7"/>
  <c r="AC2768" i="7"/>
  <c r="AC2769" i="7"/>
  <c r="AC2770" i="7"/>
  <c r="AC2771" i="7"/>
  <c r="AC2772" i="7"/>
  <c r="AC2773" i="7"/>
  <c r="AC2774" i="7"/>
  <c r="AC2775" i="7"/>
  <c r="AC2776" i="7"/>
  <c r="AC2777" i="7"/>
  <c r="AC2778" i="7"/>
  <c r="AC2779" i="7"/>
  <c r="AC2780" i="7"/>
  <c r="AC2781" i="7"/>
  <c r="AC2782" i="7"/>
  <c r="AC2783" i="7"/>
  <c r="AC2784" i="7"/>
  <c r="AC2785" i="7"/>
  <c r="AC2786" i="7"/>
  <c r="AC2787" i="7"/>
  <c r="AC2788" i="7"/>
  <c r="AC2789" i="7"/>
  <c r="AC2790" i="7"/>
  <c r="AC2791" i="7"/>
  <c r="AC2792" i="7"/>
  <c r="AC2793" i="7"/>
  <c r="AC2794" i="7"/>
  <c r="AC2795" i="7"/>
  <c r="AC2796" i="7"/>
  <c r="AC2797" i="7"/>
  <c r="AC2798" i="7"/>
  <c r="AC2799" i="7"/>
  <c r="AC2800" i="7"/>
  <c r="AC2801" i="7"/>
  <c r="AC2802" i="7"/>
  <c r="AC2803" i="7"/>
  <c r="AC2804" i="7"/>
  <c r="AC2805" i="7"/>
  <c r="AC2806" i="7"/>
  <c r="AC2807" i="7"/>
  <c r="AC2808" i="7"/>
  <c r="AC2809" i="7"/>
  <c r="AC2810" i="7"/>
  <c r="AC2811" i="7"/>
  <c r="AC2812" i="7"/>
  <c r="AC2813" i="7"/>
  <c r="AC2814" i="7"/>
  <c r="AC2815" i="7"/>
  <c r="AC2816" i="7"/>
  <c r="AC2817" i="7"/>
  <c r="AC2818" i="7"/>
  <c r="AC2819" i="7"/>
  <c r="AC2820" i="7"/>
  <c r="AC2821" i="7"/>
  <c r="AC2822" i="7"/>
  <c r="AC2823" i="7"/>
  <c r="AC2824" i="7"/>
  <c r="AC2825" i="7"/>
  <c r="AC2826" i="7"/>
  <c r="AC2827" i="7"/>
  <c r="AC2828" i="7"/>
  <c r="AC2829" i="7"/>
  <c r="AC2830" i="7"/>
  <c r="AC2831" i="7"/>
  <c r="AC2832" i="7"/>
  <c r="AC2833" i="7"/>
  <c r="AC2834" i="7"/>
  <c r="AC2835" i="7"/>
  <c r="AC2836" i="7"/>
  <c r="AC2837" i="7"/>
  <c r="AC2838" i="7"/>
  <c r="AC2839" i="7"/>
  <c r="AC2840" i="7"/>
  <c r="AC2841" i="7"/>
  <c r="AC2842" i="7"/>
  <c r="AC2843" i="7"/>
  <c r="AC2844" i="7"/>
  <c r="AC2845" i="7"/>
  <c r="AC2846" i="7"/>
  <c r="AC2847" i="7"/>
  <c r="AC2848" i="7"/>
  <c r="AC2849" i="7"/>
  <c r="AC2850" i="7"/>
  <c r="AC2851" i="7"/>
  <c r="AC2852" i="7"/>
  <c r="AC2853" i="7"/>
  <c r="AC2854" i="7"/>
  <c r="AC2855" i="7"/>
  <c r="AC2856" i="7"/>
  <c r="AC2857" i="7"/>
  <c r="AC2858" i="7"/>
  <c r="AC2859" i="7"/>
  <c r="AC2860" i="7"/>
  <c r="AC2861" i="7"/>
  <c r="AC2862" i="7"/>
  <c r="AC2863" i="7"/>
  <c r="AC2864" i="7"/>
  <c r="AC2865" i="7"/>
  <c r="AC2866" i="7"/>
  <c r="AC2867" i="7"/>
  <c r="AC2868" i="7"/>
  <c r="AC2869" i="7"/>
  <c r="AC2870" i="7"/>
  <c r="AC2871" i="7"/>
  <c r="AC2872" i="7"/>
  <c r="AC2873" i="7"/>
  <c r="AC2874" i="7"/>
  <c r="AC2875" i="7"/>
  <c r="AC2876" i="7"/>
  <c r="AC2877" i="7"/>
  <c r="AC2878" i="7"/>
  <c r="AC2879" i="7"/>
  <c r="AC2880" i="7"/>
  <c r="AC2881" i="7"/>
  <c r="AC2882" i="7"/>
  <c r="AC2883" i="7"/>
  <c r="AC2884" i="7"/>
  <c r="AC2885" i="7"/>
  <c r="AC2886" i="7"/>
  <c r="AC2887" i="7"/>
  <c r="AC2888" i="7"/>
  <c r="AC2889" i="7"/>
  <c r="AC2890" i="7"/>
  <c r="AC2891" i="7"/>
  <c r="AC2892" i="7"/>
  <c r="AC2893" i="7"/>
  <c r="AC2894" i="7"/>
  <c r="AC2895" i="7"/>
  <c r="AC2896" i="7"/>
  <c r="AC2897" i="7"/>
  <c r="AC2898" i="7"/>
  <c r="AC2899" i="7"/>
  <c r="AC2900" i="7"/>
  <c r="AC2901" i="7"/>
  <c r="AC2902" i="7"/>
  <c r="AC2903" i="7"/>
  <c r="AC2904" i="7"/>
  <c r="AC2905" i="7"/>
  <c r="AC2906" i="7"/>
  <c r="AC2907" i="7"/>
  <c r="AC2908" i="7"/>
  <c r="AC2909" i="7"/>
  <c r="AC2910" i="7"/>
  <c r="AC2911" i="7"/>
  <c r="AC2912" i="7"/>
  <c r="AC2913" i="7"/>
  <c r="AC2914" i="7"/>
  <c r="AC2915" i="7"/>
  <c r="AC2916" i="7"/>
  <c r="AC2917" i="7"/>
  <c r="AC2918" i="7"/>
  <c r="AC2919" i="7"/>
  <c r="AC2920" i="7"/>
  <c r="AC2921" i="7"/>
  <c r="AC2922" i="7"/>
  <c r="AC2923" i="7"/>
  <c r="AC2924" i="7"/>
  <c r="AC2925" i="7"/>
  <c r="AC2926" i="7"/>
  <c r="AC2927" i="7"/>
  <c r="AC2928" i="7"/>
  <c r="AC2929" i="7"/>
  <c r="AC2930" i="7"/>
  <c r="AC2931" i="7"/>
  <c r="AC2932" i="7"/>
  <c r="AC2933" i="7"/>
  <c r="AC2934" i="7"/>
  <c r="AC2935" i="7"/>
  <c r="AC2936" i="7"/>
  <c r="AC2937" i="7"/>
  <c r="AC2938" i="7"/>
  <c r="AC2939" i="7"/>
  <c r="AC2940" i="7"/>
  <c r="AC2941" i="7"/>
  <c r="AC2942" i="7"/>
  <c r="AC2943" i="7"/>
  <c r="AC2944" i="7"/>
  <c r="AC2945" i="7"/>
  <c r="AC2946" i="7"/>
  <c r="AC2947" i="7"/>
  <c r="AC2948" i="7"/>
  <c r="AC2949" i="7"/>
  <c r="AC2950" i="7"/>
  <c r="AC2951" i="7"/>
  <c r="AC2952" i="7"/>
  <c r="AC2953" i="7"/>
  <c r="AC2954" i="7"/>
  <c r="AC2955" i="7"/>
  <c r="AC2956" i="7"/>
  <c r="AC2957" i="7"/>
  <c r="AC2958" i="7"/>
  <c r="AC2959" i="7"/>
  <c r="AC2960" i="7"/>
  <c r="AC2961" i="7"/>
  <c r="AC2962" i="7"/>
  <c r="AC2963" i="7"/>
  <c r="AC2964" i="7"/>
  <c r="AC2965" i="7"/>
  <c r="AC2966" i="7"/>
  <c r="AC2967" i="7"/>
  <c r="AC2968" i="7"/>
  <c r="AC2969" i="7"/>
  <c r="AC2970" i="7"/>
  <c r="AC2971" i="7"/>
  <c r="AC2972" i="7"/>
  <c r="AC2973" i="7"/>
  <c r="AC2974" i="7"/>
  <c r="AC2975" i="7"/>
  <c r="AC2976" i="7"/>
  <c r="AC2977" i="7"/>
  <c r="AC2978" i="7"/>
  <c r="AC2979" i="7"/>
  <c r="AC2980" i="7"/>
  <c r="AC2981" i="7"/>
  <c r="AC2982" i="7"/>
  <c r="AC2983" i="7"/>
  <c r="AC2984" i="7"/>
  <c r="AC2985" i="7"/>
  <c r="AC2986" i="7"/>
  <c r="AC2987" i="7"/>
  <c r="AC2988" i="7"/>
  <c r="AC2989" i="7"/>
  <c r="AC2990" i="7"/>
  <c r="AC2991" i="7"/>
  <c r="AC2992" i="7"/>
  <c r="AC2993" i="7"/>
  <c r="AC2994" i="7"/>
  <c r="AC2995" i="7"/>
  <c r="AC2996" i="7"/>
  <c r="AC2997" i="7"/>
  <c r="AC2998" i="7"/>
  <c r="AC2999" i="7"/>
  <c r="AC3000" i="7"/>
  <c r="AC3001" i="7"/>
  <c r="AC3002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S178" i="7"/>
  <c r="S179" i="7"/>
  <c r="S180" i="7"/>
  <c r="S181" i="7"/>
  <c r="S182" i="7"/>
  <c r="S183" i="7"/>
  <c r="S184" i="7"/>
  <c r="S185" i="7"/>
  <c r="S186" i="7"/>
  <c r="S187" i="7"/>
  <c r="S188" i="7"/>
  <c r="S189" i="7"/>
  <c r="S190" i="7"/>
  <c r="S191" i="7"/>
  <c r="S192" i="7"/>
  <c r="S193" i="7"/>
  <c r="S194" i="7"/>
  <c r="S195" i="7"/>
  <c r="S196" i="7"/>
  <c r="S197" i="7"/>
  <c r="S198" i="7"/>
  <c r="S199" i="7"/>
  <c r="S200" i="7"/>
  <c r="S201" i="7"/>
  <c r="S202" i="7"/>
  <c r="S203" i="7"/>
  <c r="S204" i="7"/>
  <c r="S205" i="7"/>
  <c r="S206" i="7"/>
  <c r="S207" i="7"/>
  <c r="S208" i="7"/>
  <c r="S209" i="7"/>
  <c r="S210" i="7"/>
  <c r="S211" i="7"/>
  <c r="S212" i="7"/>
  <c r="S213" i="7"/>
  <c r="S214" i="7"/>
  <c r="S215" i="7"/>
  <c r="S216" i="7"/>
  <c r="S217" i="7"/>
  <c r="S218" i="7"/>
  <c r="S219" i="7"/>
  <c r="S220" i="7"/>
  <c r="S221" i="7"/>
  <c r="S222" i="7"/>
  <c r="S223" i="7"/>
  <c r="S224" i="7"/>
  <c r="S225" i="7"/>
  <c r="S226" i="7"/>
  <c r="S227" i="7"/>
  <c r="S228" i="7"/>
  <c r="S229" i="7"/>
  <c r="S230" i="7"/>
  <c r="S231" i="7"/>
  <c r="S232" i="7"/>
  <c r="S233" i="7"/>
  <c r="S234" i="7"/>
  <c r="S235" i="7"/>
  <c r="S236" i="7"/>
  <c r="S237" i="7"/>
  <c r="S238" i="7"/>
  <c r="S239" i="7"/>
  <c r="S240" i="7"/>
  <c r="S241" i="7"/>
  <c r="S242" i="7"/>
  <c r="S243" i="7"/>
  <c r="S244" i="7"/>
  <c r="S245" i="7"/>
  <c r="S246" i="7"/>
  <c r="S247" i="7"/>
  <c r="S248" i="7"/>
  <c r="S249" i="7"/>
  <c r="S250" i="7"/>
  <c r="S251" i="7"/>
  <c r="S252" i="7"/>
  <c r="S253" i="7"/>
  <c r="S254" i="7"/>
  <c r="S255" i="7"/>
  <c r="S256" i="7"/>
  <c r="S257" i="7"/>
  <c r="S258" i="7"/>
  <c r="S259" i="7"/>
  <c r="S260" i="7"/>
  <c r="S261" i="7"/>
  <c r="S262" i="7"/>
  <c r="S263" i="7"/>
  <c r="S264" i="7"/>
  <c r="S265" i="7"/>
  <c r="S266" i="7"/>
  <c r="S267" i="7"/>
  <c r="S268" i="7"/>
  <c r="S269" i="7"/>
  <c r="S270" i="7"/>
  <c r="S271" i="7"/>
  <c r="S272" i="7"/>
  <c r="S273" i="7"/>
  <c r="S274" i="7"/>
  <c r="S275" i="7"/>
  <c r="S276" i="7"/>
  <c r="S277" i="7"/>
  <c r="S278" i="7"/>
  <c r="S279" i="7"/>
  <c r="S280" i="7"/>
  <c r="S281" i="7"/>
  <c r="S282" i="7"/>
  <c r="S283" i="7"/>
  <c r="S284" i="7"/>
  <c r="S285" i="7"/>
  <c r="S286" i="7"/>
  <c r="S287" i="7"/>
  <c r="S288" i="7"/>
  <c r="S289" i="7"/>
  <c r="S290" i="7"/>
  <c r="S291" i="7"/>
  <c r="S292" i="7"/>
  <c r="S293" i="7"/>
  <c r="S294" i="7"/>
  <c r="S295" i="7"/>
  <c r="S296" i="7"/>
  <c r="S297" i="7"/>
  <c r="S298" i="7"/>
  <c r="S299" i="7"/>
  <c r="S300" i="7"/>
  <c r="S301" i="7"/>
  <c r="S302" i="7"/>
  <c r="S303" i="7"/>
  <c r="S304" i="7"/>
  <c r="S305" i="7"/>
  <c r="S306" i="7"/>
  <c r="S307" i="7"/>
  <c r="S308" i="7"/>
  <c r="S309" i="7"/>
  <c r="S310" i="7"/>
  <c r="S311" i="7"/>
  <c r="S312" i="7"/>
  <c r="S313" i="7"/>
  <c r="S314" i="7"/>
  <c r="S315" i="7"/>
  <c r="S316" i="7"/>
  <c r="S317" i="7"/>
  <c r="S318" i="7"/>
  <c r="S319" i="7"/>
  <c r="S320" i="7"/>
  <c r="S321" i="7"/>
  <c r="S322" i="7"/>
  <c r="S323" i="7"/>
  <c r="S324" i="7"/>
  <c r="S325" i="7"/>
  <c r="S326" i="7"/>
  <c r="S327" i="7"/>
  <c r="S328" i="7"/>
  <c r="S329" i="7"/>
  <c r="S330" i="7"/>
  <c r="S331" i="7"/>
  <c r="S332" i="7"/>
  <c r="S333" i="7"/>
  <c r="S334" i="7"/>
  <c r="S335" i="7"/>
  <c r="S336" i="7"/>
  <c r="S337" i="7"/>
  <c r="S338" i="7"/>
  <c r="S339" i="7"/>
  <c r="S340" i="7"/>
  <c r="S341" i="7"/>
  <c r="S342" i="7"/>
  <c r="S343" i="7"/>
  <c r="S344" i="7"/>
  <c r="S345" i="7"/>
  <c r="S346" i="7"/>
  <c r="S347" i="7"/>
  <c r="S348" i="7"/>
  <c r="S349" i="7"/>
  <c r="S350" i="7"/>
  <c r="S351" i="7"/>
  <c r="S352" i="7"/>
  <c r="S353" i="7"/>
  <c r="S354" i="7"/>
  <c r="S355" i="7"/>
  <c r="S356" i="7"/>
  <c r="S357" i="7"/>
  <c r="S358" i="7"/>
  <c r="S359" i="7"/>
  <c r="S360" i="7"/>
  <c r="S361" i="7"/>
  <c r="S362" i="7"/>
  <c r="S363" i="7"/>
  <c r="S364" i="7"/>
  <c r="S365" i="7"/>
  <c r="S366" i="7"/>
  <c r="S367" i="7"/>
  <c r="S368" i="7"/>
  <c r="S369" i="7"/>
  <c r="S370" i="7"/>
  <c r="S371" i="7"/>
  <c r="S372" i="7"/>
  <c r="S373" i="7"/>
  <c r="S374" i="7"/>
  <c r="S375" i="7"/>
  <c r="S376" i="7"/>
  <c r="S377" i="7"/>
  <c r="S378" i="7"/>
  <c r="S379" i="7"/>
  <c r="S380" i="7"/>
  <c r="S381" i="7"/>
  <c r="S382" i="7"/>
  <c r="S383" i="7"/>
  <c r="S384" i="7"/>
  <c r="S385" i="7"/>
  <c r="S386" i="7"/>
  <c r="S387" i="7"/>
  <c r="S388" i="7"/>
  <c r="S389" i="7"/>
  <c r="S390" i="7"/>
  <c r="S391" i="7"/>
  <c r="S392" i="7"/>
  <c r="S393" i="7"/>
  <c r="S394" i="7"/>
  <c r="S395" i="7"/>
  <c r="S396" i="7"/>
  <c r="S397" i="7"/>
  <c r="S398" i="7"/>
  <c r="S399" i="7"/>
  <c r="S400" i="7"/>
  <c r="S401" i="7"/>
  <c r="S402" i="7"/>
  <c r="S403" i="7"/>
  <c r="S404" i="7"/>
  <c r="S405" i="7"/>
  <c r="S406" i="7"/>
  <c r="S407" i="7"/>
  <c r="S408" i="7"/>
  <c r="S409" i="7"/>
  <c r="S410" i="7"/>
  <c r="S411" i="7"/>
  <c r="S412" i="7"/>
  <c r="S413" i="7"/>
  <c r="S414" i="7"/>
  <c r="S415" i="7"/>
  <c r="S416" i="7"/>
  <c r="S417" i="7"/>
  <c r="S418" i="7"/>
  <c r="S419" i="7"/>
  <c r="S420" i="7"/>
  <c r="S421" i="7"/>
  <c r="S422" i="7"/>
  <c r="S423" i="7"/>
  <c r="S424" i="7"/>
  <c r="S425" i="7"/>
  <c r="S426" i="7"/>
  <c r="S427" i="7"/>
  <c r="S428" i="7"/>
  <c r="S429" i="7"/>
  <c r="S430" i="7"/>
  <c r="S431" i="7"/>
  <c r="S432" i="7"/>
  <c r="S433" i="7"/>
  <c r="S434" i="7"/>
  <c r="S435" i="7"/>
  <c r="S436" i="7"/>
  <c r="S437" i="7"/>
  <c r="S438" i="7"/>
  <c r="S439" i="7"/>
  <c r="S440" i="7"/>
  <c r="S441" i="7"/>
  <c r="S442" i="7"/>
  <c r="S443" i="7"/>
  <c r="S444" i="7"/>
  <c r="S445" i="7"/>
  <c r="S446" i="7"/>
  <c r="S447" i="7"/>
  <c r="S448" i="7"/>
  <c r="S449" i="7"/>
  <c r="S450" i="7"/>
  <c r="S451" i="7"/>
  <c r="S452" i="7"/>
  <c r="S453" i="7"/>
  <c r="S454" i="7"/>
  <c r="S455" i="7"/>
  <c r="S456" i="7"/>
  <c r="S457" i="7"/>
  <c r="S458" i="7"/>
  <c r="S459" i="7"/>
  <c r="S460" i="7"/>
  <c r="S461" i="7"/>
  <c r="S462" i="7"/>
  <c r="S463" i="7"/>
  <c r="S464" i="7"/>
  <c r="S465" i="7"/>
  <c r="S466" i="7"/>
  <c r="S467" i="7"/>
  <c r="S468" i="7"/>
  <c r="S469" i="7"/>
  <c r="S470" i="7"/>
  <c r="S471" i="7"/>
  <c r="S472" i="7"/>
  <c r="S473" i="7"/>
  <c r="S474" i="7"/>
  <c r="S475" i="7"/>
  <c r="S476" i="7"/>
  <c r="S477" i="7"/>
  <c r="S478" i="7"/>
  <c r="S479" i="7"/>
  <c r="S480" i="7"/>
  <c r="S481" i="7"/>
  <c r="S482" i="7"/>
  <c r="S483" i="7"/>
  <c r="S484" i="7"/>
  <c r="S485" i="7"/>
  <c r="S486" i="7"/>
  <c r="S487" i="7"/>
  <c r="S488" i="7"/>
  <c r="S489" i="7"/>
  <c r="S490" i="7"/>
  <c r="S491" i="7"/>
  <c r="S492" i="7"/>
  <c r="S493" i="7"/>
  <c r="S494" i="7"/>
  <c r="S495" i="7"/>
  <c r="S496" i="7"/>
  <c r="S497" i="7"/>
  <c r="S498" i="7"/>
  <c r="S499" i="7"/>
  <c r="S500" i="7"/>
  <c r="S501" i="7"/>
  <c r="S502" i="7"/>
  <c r="S503" i="7"/>
  <c r="S504" i="7"/>
  <c r="S505" i="7"/>
  <c r="S506" i="7"/>
  <c r="S507" i="7"/>
  <c r="S508" i="7"/>
  <c r="S509" i="7"/>
  <c r="S510" i="7"/>
  <c r="S511" i="7"/>
  <c r="S512" i="7"/>
  <c r="S513" i="7"/>
  <c r="S514" i="7"/>
  <c r="S515" i="7"/>
  <c r="S516" i="7"/>
  <c r="S517" i="7"/>
  <c r="S518" i="7"/>
  <c r="S519" i="7"/>
  <c r="S520" i="7"/>
  <c r="S521" i="7"/>
  <c r="S522" i="7"/>
  <c r="S523" i="7"/>
  <c r="S524" i="7"/>
  <c r="S525" i="7"/>
  <c r="S526" i="7"/>
  <c r="S527" i="7"/>
  <c r="S528" i="7"/>
  <c r="S529" i="7"/>
  <c r="S530" i="7"/>
  <c r="S531" i="7"/>
  <c r="S532" i="7"/>
  <c r="S533" i="7"/>
  <c r="S534" i="7"/>
  <c r="S535" i="7"/>
  <c r="S536" i="7"/>
  <c r="S537" i="7"/>
  <c r="S538" i="7"/>
  <c r="S539" i="7"/>
  <c r="S540" i="7"/>
  <c r="S541" i="7"/>
  <c r="S542" i="7"/>
  <c r="S543" i="7"/>
  <c r="S544" i="7"/>
  <c r="S545" i="7"/>
  <c r="S546" i="7"/>
  <c r="S547" i="7"/>
  <c r="S548" i="7"/>
  <c r="S549" i="7"/>
  <c r="S550" i="7"/>
  <c r="S551" i="7"/>
  <c r="S552" i="7"/>
  <c r="S553" i="7"/>
  <c r="S554" i="7"/>
  <c r="S555" i="7"/>
  <c r="S556" i="7"/>
  <c r="S557" i="7"/>
  <c r="S558" i="7"/>
  <c r="S559" i="7"/>
  <c r="S560" i="7"/>
  <c r="S561" i="7"/>
  <c r="S562" i="7"/>
  <c r="S563" i="7"/>
  <c r="S564" i="7"/>
  <c r="S565" i="7"/>
  <c r="S566" i="7"/>
  <c r="S567" i="7"/>
  <c r="S568" i="7"/>
  <c r="S569" i="7"/>
  <c r="S570" i="7"/>
  <c r="S571" i="7"/>
  <c r="S572" i="7"/>
  <c r="S573" i="7"/>
  <c r="S574" i="7"/>
  <c r="S575" i="7"/>
  <c r="S576" i="7"/>
  <c r="S577" i="7"/>
  <c r="S578" i="7"/>
  <c r="S579" i="7"/>
  <c r="S580" i="7"/>
  <c r="S581" i="7"/>
  <c r="S582" i="7"/>
  <c r="S583" i="7"/>
  <c r="S584" i="7"/>
  <c r="S585" i="7"/>
  <c r="S586" i="7"/>
  <c r="S587" i="7"/>
  <c r="S588" i="7"/>
  <c r="S589" i="7"/>
  <c r="S590" i="7"/>
  <c r="S591" i="7"/>
  <c r="S592" i="7"/>
  <c r="S593" i="7"/>
  <c r="S594" i="7"/>
  <c r="S595" i="7"/>
  <c r="S596" i="7"/>
  <c r="S597" i="7"/>
  <c r="S598" i="7"/>
  <c r="S599" i="7"/>
  <c r="S600" i="7"/>
  <c r="S601" i="7"/>
  <c r="S602" i="7"/>
  <c r="S603" i="7"/>
  <c r="S604" i="7"/>
  <c r="S605" i="7"/>
  <c r="S606" i="7"/>
  <c r="S607" i="7"/>
  <c r="S608" i="7"/>
  <c r="S609" i="7"/>
  <c r="S610" i="7"/>
  <c r="S611" i="7"/>
  <c r="S612" i="7"/>
  <c r="S613" i="7"/>
  <c r="S614" i="7"/>
  <c r="S615" i="7"/>
  <c r="S616" i="7"/>
  <c r="S617" i="7"/>
  <c r="S618" i="7"/>
  <c r="S619" i="7"/>
  <c r="S620" i="7"/>
  <c r="S621" i="7"/>
  <c r="S622" i="7"/>
  <c r="S623" i="7"/>
  <c r="S624" i="7"/>
  <c r="S625" i="7"/>
  <c r="S626" i="7"/>
  <c r="S627" i="7"/>
  <c r="S628" i="7"/>
  <c r="S629" i="7"/>
  <c r="S630" i="7"/>
  <c r="S631" i="7"/>
  <c r="S632" i="7"/>
  <c r="S633" i="7"/>
  <c r="S634" i="7"/>
  <c r="S635" i="7"/>
  <c r="S636" i="7"/>
  <c r="S637" i="7"/>
  <c r="S638" i="7"/>
  <c r="S639" i="7"/>
  <c r="S640" i="7"/>
  <c r="S641" i="7"/>
  <c r="S642" i="7"/>
  <c r="S643" i="7"/>
  <c r="S644" i="7"/>
  <c r="S645" i="7"/>
  <c r="S646" i="7"/>
  <c r="S647" i="7"/>
  <c r="S648" i="7"/>
  <c r="S649" i="7"/>
  <c r="S650" i="7"/>
  <c r="S651" i="7"/>
  <c r="S652" i="7"/>
  <c r="S653" i="7"/>
  <c r="S654" i="7"/>
  <c r="S655" i="7"/>
  <c r="S656" i="7"/>
  <c r="S657" i="7"/>
  <c r="S658" i="7"/>
  <c r="S659" i="7"/>
  <c r="S660" i="7"/>
  <c r="S661" i="7"/>
  <c r="S662" i="7"/>
  <c r="S663" i="7"/>
  <c r="S664" i="7"/>
  <c r="S665" i="7"/>
  <c r="S666" i="7"/>
  <c r="S667" i="7"/>
  <c r="S668" i="7"/>
  <c r="S669" i="7"/>
  <c r="S670" i="7"/>
  <c r="S671" i="7"/>
  <c r="S672" i="7"/>
  <c r="S673" i="7"/>
  <c r="S674" i="7"/>
  <c r="S675" i="7"/>
  <c r="S676" i="7"/>
  <c r="S677" i="7"/>
  <c r="S678" i="7"/>
  <c r="S679" i="7"/>
  <c r="S680" i="7"/>
  <c r="S681" i="7"/>
  <c r="S682" i="7"/>
  <c r="S683" i="7"/>
  <c r="S684" i="7"/>
  <c r="S685" i="7"/>
  <c r="S686" i="7"/>
  <c r="S687" i="7"/>
  <c r="S688" i="7"/>
  <c r="S689" i="7"/>
  <c r="S690" i="7"/>
  <c r="S691" i="7"/>
  <c r="S692" i="7"/>
  <c r="S693" i="7"/>
  <c r="S694" i="7"/>
  <c r="S695" i="7"/>
  <c r="S696" i="7"/>
  <c r="S697" i="7"/>
  <c r="S698" i="7"/>
  <c r="S699" i="7"/>
  <c r="S700" i="7"/>
  <c r="S701" i="7"/>
  <c r="S702" i="7"/>
  <c r="S703" i="7"/>
  <c r="S704" i="7"/>
  <c r="S705" i="7"/>
  <c r="S706" i="7"/>
  <c r="S707" i="7"/>
  <c r="S708" i="7"/>
  <c r="S709" i="7"/>
  <c r="S710" i="7"/>
  <c r="S711" i="7"/>
  <c r="S712" i="7"/>
  <c r="S713" i="7"/>
  <c r="S714" i="7"/>
  <c r="S715" i="7"/>
  <c r="S716" i="7"/>
  <c r="S717" i="7"/>
  <c r="S718" i="7"/>
  <c r="S719" i="7"/>
  <c r="S720" i="7"/>
  <c r="S721" i="7"/>
  <c r="S722" i="7"/>
  <c r="S723" i="7"/>
  <c r="S724" i="7"/>
  <c r="S725" i="7"/>
  <c r="S726" i="7"/>
  <c r="S727" i="7"/>
  <c r="S728" i="7"/>
  <c r="S729" i="7"/>
  <c r="S730" i="7"/>
  <c r="S731" i="7"/>
  <c r="S732" i="7"/>
  <c r="S733" i="7"/>
  <c r="S734" i="7"/>
  <c r="S735" i="7"/>
  <c r="S736" i="7"/>
  <c r="S737" i="7"/>
  <c r="S738" i="7"/>
  <c r="S739" i="7"/>
  <c r="S740" i="7"/>
  <c r="S741" i="7"/>
  <c r="S742" i="7"/>
  <c r="S743" i="7"/>
  <c r="S744" i="7"/>
  <c r="S745" i="7"/>
  <c r="S746" i="7"/>
  <c r="S747" i="7"/>
  <c r="S748" i="7"/>
  <c r="S749" i="7"/>
  <c r="S750" i="7"/>
  <c r="S751" i="7"/>
  <c r="S752" i="7"/>
  <c r="S753" i="7"/>
  <c r="S754" i="7"/>
  <c r="S755" i="7"/>
  <c r="S756" i="7"/>
  <c r="S757" i="7"/>
  <c r="S758" i="7"/>
  <c r="S759" i="7"/>
  <c r="S760" i="7"/>
  <c r="S761" i="7"/>
  <c r="S762" i="7"/>
  <c r="S763" i="7"/>
  <c r="S764" i="7"/>
  <c r="S765" i="7"/>
  <c r="S766" i="7"/>
  <c r="S767" i="7"/>
  <c r="S768" i="7"/>
  <c r="S769" i="7"/>
  <c r="S770" i="7"/>
  <c r="S771" i="7"/>
  <c r="S772" i="7"/>
  <c r="S773" i="7"/>
  <c r="S774" i="7"/>
  <c r="S775" i="7"/>
  <c r="S776" i="7"/>
  <c r="S777" i="7"/>
  <c r="S778" i="7"/>
  <c r="S779" i="7"/>
  <c r="S780" i="7"/>
  <c r="S781" i="7"/>
  <c r="S782" i="7"/>
  <c r="S783" i="7"/>
  <c r="S784" i="7"/>
  <c r="S785" i="7"/>
  <c r="S786" i="7"/>
  <c r="S787" i="7"/>
  <c r="S788" i="7"/>
  <c r="S789" i="7"/>
  <c r="S790" i="7"/>
  <c r="S791" i="7"/>
  <c r="S792" i="7"/>
  <c r="S793" i="7"/>
  <c r="S794" i="7"/>
  <c r="S795" i="7"/>
  <c r="S796" i="7"/>
  <c r="S797" i="7"/>
  <c r="S798" i="7"/>
  <c r="S799" i="7"/>
  <c r="S800" i="7"/>
  <c r="S801" i="7"/>
  <c r="S802" i="7"/>
  <c r="S803" i="7"/>
  <c r="S804" i="7"/>
  <c r="S805" i="7"/>
  <c r="S806" i="7"/>
  <c r="S807" i="7"/>
  <c r="S808" i="7"/>
  <c r="S809" i="7"/>
  <c r="S810" i="7"/>
  <c r="S811" i="7"/>
  <c r="S812" i="7"/>
  <c r="S813" i="7"/>
  <c r="S814" i="7"/>
  <c r="S815" i="7"/>
  <c r="S816" i="7"/>
  <c r="S817" i="7"/>
  <c r="S818" i="7"/>
  <c r="S819" i="7"/>
  <c r="S820" i="7"/>
  <c r="S821" i="7"/>
  <c r="S822" i="7"/>
  <c r="S823" i="7"/>
  <c r="S824" i="7"/>
  <c r="S825" i="7"/>
  <c r="S826" i="7"/>
  <c r="S827" i="7"/>
  <c r="S828" i="7"/>
  <c r="S829" i="7"/>
  <c r="S830" i="7"/>
  <c r="S831" i="7"/>
  <c r="S832" i="7"/>
  <c r="S833" i="7"/>
  <c r="S834" i="7"/>
  <c r="S835" i="7"/>
  <c r="S836" i="7"/>
  <c r="S837" i="7"/>
  <c r="S838" i="7"/>
  <c r="S839" i="7"/>
  <c r="S840" i="7"/>
  <c r="S841" i="7"/>
  <c r="S842" i="7"/>
  <c r="S843" i="7"/>
  <c r="S844" i="7"/>
  <c r="S845" i="7"/>
  <c r="S846" i="7"/>
  <c r="S847" i="7"/>
  <c r="S848" i="7"/>
  <c r="S849" i="7"/>
  <c r="S850" i="7"/>
  <c r="S851" i="7"/>
  <c r="S852" i="7"/>
  <c r="S853" i="7"/>
  <c r="S854" i="7"/>
  <c r="S855" i="7"/>
  <c r="S856" i="7"/>
  <c r="S857" i="7"/>
  <c r="S858" i="7"/>
  <c r="S859" i="7"/>
  <c r="S860" i="7"/>
  <c r="S861" i="7"/>
  <c r="S862" i="7"/>
  <c r="S863" i="7"/>
  <c r="S864" i="7"/>
  <c r="S865" i="7"/>
  <c r="S866" i="7"/>
  <c r="S867" i="7"/>
  <c r="S868" i="7"/>
  <c r="S869" i="7"/>
  <c r="S870" i="7"/>
  <c r="S871" i="7"/>
  <c r="S872" i="7"/>
  <c r="S873" i="7"/>
  <c r="S874" i="7"/>
  <c r="S875" i="7"/>
  <c r="S876" i="7"/>
  <c r="S877" i="7"/>
  <c r="S878" i="7"/>
  <c r="S879" i="7"/>
  <c r="S880" i="7"/>
  <c r="S881" i="7"/>
  <c r="S882" i="7"/>
  <c r="S883" i="7"/>
  <c r="S884" i="7"/>
  <c r="S885" i="7"/>
  <c r="S886" i="7"/>
  <c r="S887" i="7"/>
  <c r="S888" i="7"/>
  <c r="S889" i="7"/>
  <c r="S890" i="7"/>
  <c r="S891" i="7"/>
  <c r="S892" i="7"/>
  <c r="S893" i="7"/>
  <c r="S894" i="7"/>
  <c r="S895" i="7"/>
  <c r="S896" i="7"/>
  <c r="S897" i="7"/>
  <c r="S898" i="7"/>
  <c r="S899" i="7"/>
  <c r="S900" i="7"/>
  <c r="S901" i="7"/>
  <c r="S902" i="7"/>
  <c r="S903" i="7"/>
  <c r="S904" i="7"/>
  <c r="S905" i="7"/>
  <c r="S906" i="7"/>
  <c r="S907" i="7"/>
  <c r="S908" i="7"/>
  <c r="S909" i="7"/>
  <c r="S910" i="7"/>
  <c r="S911" i="7"/>
  <c r="S912" i="7"/>
  <c r="S913" i="7"/>
  <c r="S914" i="7"/>
  <c r="S915" i="7"/>
  <c r="S916" i="7"/>
  <c r="S917" i="7"/>
  <c r="S918" i="7"/>
  <c r="S919" i="7"/>
  <c r="S920" i="7"/>
  <c r="S921" i="7"/>
  <c r="S922" i="7"/>
  <c r="S923" i="7"/>
  <c r="S924" i="7"/>
  <c r="S925" i="7"/>
  <c r="S926" i="7"/>
  <c r="S927" i="7"/>
  <c r="S928" i="7"/>
  <c r="S929" i="7"/>
  <c r="S930" i="7"/>
  <c r="S931" i="7"/>
  <c r="S932" i="7"/>
  <c r="S933" i="7"/>
  <c r="S934" i="7"/>
  <c r="S935" i="7"/>
  <c r="S936" i="7"/>
  <c r="S937" i="7"/>
  <c r="S938" i="7"/>
  <c r="S939" i="7"/>
  <c r="S940" i="7"/>
  <c r="S941" i="7"/>
  <c r="S942" i="7"/>
  <c r="S943" i="7"/>
  <c r="S944" i="7"/>
  <c r="S945" i="7"/>
  <c r="S946" i="7"/>
  <c r="S947" i="7"/>
  <c r="S948" i="7"/>
  <c r="S949" i="7"/>
  <c r="S950" i="7"/>
  <c r="S951" i="7"/>
  <c r="S952" i="7"/>
  <c r="S953" i="7"/>
  <c r="S954" i="7"/>
  <c r="S955" i="7"/>
  <c r="S956" i="7"/>
  <c r="S957" i="7"/>
  <c r="S958" i="7"/>
  <c r="S959" i="7"/>
  <c r="S960" i="7"/>
  <c r="S961" i="7"/>
  <c r="S962" i="7"/>
  <c r="S963" i="7"/>
  <c r="S964" i="7"/>
  <c r="S965" i="7"/>
  <c r="S966" i="7"/>
  <c r="S967" i="7"/>
  <c r="S968" i="7"/>
  <c r="S969" i="7"/>
  <c r="S970" i="7"/>
  <c r="S971" i="7"/>
  <c r="S972" i="7"/>
  <c r="S973" i="7"/>
  <c r="S974" i="7"/>
  <c r="S975" i="7"/>
  <c r="S976" i="7"/>
  <c r="S977" i="7"/>
  <c r="S978" i="7"/>
  <c r="S979" i="7"/>
  <c r="S980" i="7"/>
  <c r="S981" i="7"/>
  <c r="S982" i="7"/>
  <c r="S983" i="7"/>
  <c r="S984" i="7"/>
  <c r="S985" i="7"/>
  <c r="S986" i="7"/>
  <c r="S987" i="7"/>
  <c r="S988" i="7"/>
  <c r="S989" i="7"/>
  <c r="S990" i="7"/>
  <c r="S991" i="7"/>
  <c r="S992" i="7"/>
  <c r="S993" i="7"/>
  <c r="S994" i="7"/>
  <c r="S995" i="7"/>
  <c r="S996" i="7"/>
  <c r="S997" i="7"/>
  <c r="S998" i="7"/>
  <c r="S999" i="7"/>
  <c r="S1000" i="7"/>
  <c r="S1001" i="7"/>
  <c r="S1002" i="7"/>
  <c r="S1003" i="7"/>
  <c r="S1004" i="7"/>
  <c r="S1005" i="7"/>
  <c r="S1006" i="7"/>
  <c r="S1007" i="7"/>
  <c r="S1008" i="7"/>
  <c r="S1009" i="7"/>
  <c r="S1010" i="7"/>
  <c r="S1011" i="7"/>
  <c r="S1012" i="7"/>
  <c r="S1013" i="7"/>
  <c r="S1014" i="7"/>
  <c r="S1015" i="7"/>
  <c r="S1016" i="7"/>
  <c r="S1017" i="7"/>
  <c r="S1018" i="7"/>
  <c r="S1019" i="7"/>
  <c r="S1020" i="7"/>
  <c r="S1021" i="7"/>
  <c r="S1022" i="7"/>
  <c r="S1023" i="7"/>
  <c r="S1024" i="7"/>
  <c r="S1025" i="7"/>
  <c r="S1026" i="7"/>
  <c r="S1027" i="7"/>
  <c r="S1028" i="7"/>
  <c r="S1029" i="7"/>
  <c r="S1030" i="7"/>
  <c r="S1031" i="7"/>
  <c r="S1032" i="7"/>
  <c r="S1033" i="7"/>
  <c r="S1034" i="7"/>
  <c r="S1035" i="7"/>
  <c r="S1036" i="7"/>
  <c r="S1037" i="7"/>
  <c r="S1038" i="7"/>
  <c r="S1039" i="7"/>
  <c r="S1040" i="7"/>
  <c r="S1041" i="7"/>
  <c r="S1042" i="7"/>
  <c r="S1043" i="7"/>
  <c r="S1044" i="7"/>
  <c r="S1045" i="7"/>
  <c r="S1046" i="7"/>
  <c r="S1047" i="7"/>
  <c r="S1048" i="7"/>
  <c r="S1049" i="7"/>
  <c r="S1050" i="7"/>
  <c r="S1051" i="7"/>
  <c r="S1052" i="7"/>
  <c r="S1053" i="7"/>
  <c r="S1054" i="7"/>
  <c r="S1055" i="7"/>
  <c r="S1056" i="7"/>
  <c r="S1057" i="7"/>
  <c r="S1058" i="7"/>
  <c r="S1059" i="7"/>
  <c r="S1060" i="7"/>
  <c r="S1061" i="7"/>
  <c r="S1062" i="7"/>
  <c r="S1063" i="7"/>
  <c r="S1064" i="7"/>
  <c r="S1065" i="7"/>
  <c r="S1066" i="7"/>
  <c r="S1067" i="7"/>
  <c r="S1068" i="7"/>
  <c r="S1069" i="7"/>
  <c r="S1070" i="7"/>
  <c r="S1071" i="7"/>
  <c r="S1072" i="7"/>
  <c r="S1073" i="7"/>
  <c r="S1074" i="7"/>
  <c r="S1075" i="7"/>
  <c r="S1076" i="7"/>
  <c r="S1077" i="7"/>
  <c r="S1078" i="7"/>
  <c r="S1079" i="7"/>
  <c r="S1080" i="7"/>
  <c r="S1081" i="7"/>
  <c r="S1082" i="7"/>
  <c r="S1083" i="7"/>
  <c r="S1084" i="7"/>
  <c r="S1085" i="7"/>
  <c r="S1086" i="7"/>
  <c r="S1087" i="7"/>
  <c r="S1088" i="7"/>
  <c r="S1089" i="7"/>
  <c r="S1090" i="7"/>
  <c r="S1091" i="7"/>
  <c r="S1092" i="7"/>
  <c r="S1093" i="7"/>
  <c r="S1094" i="7"/>
  <c r="S1095" i="7"/>
  <c r="S1096" i="7"/>
  <c r="S1097" i="7"/>
  <c r="S1098" i="7"/>
  <c r="S1099" i="7"/>
  <c r="S1100" i="7"/>
  <c r="S1101" i="7"/>
  <c r="S1102" i="7"/>
  <c r="S1103" i="7"/>
  <c r="S1104" i="7"/>
  <c r="S1105" i="7"/>
  <c r="S1106" i="7"/>
  <c r="S1107" i="7"/>
  <c r="S1108" i="7"/>
  <c r="S1109" i="7"/>
  <c r="S1110" i="7"/>
  <c r="S1111" i="7"/>
  <c r="S1112" i="7"/>
  <c r="S1113" i="7"/>
  <c r="S1114" i="7"/>
  <c r="S1115" i="7"/>
  <c r="S1116" i="7"/>
  <c r="S1117" i="7"/>
  <c r="S1118" i="7"/>
  <c r="S1119" i="7"/>
  <c r="S1120" i="7"/>
  <c r="S1121" i="7"/>
  <c r="S1122" i="7"/>
  <c r="S1123" i="7"/>
  <c r="S1124" i="7"/>
  <c r="S1125" i="7"/>
  <c r="S1126" i="7"/>
  <c r="S1127" i="7"/>
  <c r="S1128" i="7"/>
  <c r="S1129" i="7"/>
  <c r="S1130" i="7"/>
  <c r="S1131" i="7"/>
  <c r="S1132" i="7"/>
  <c r="S1133" i="7"/>
  <c r="S1134" i="7"/>
  <c r="S1135" i="7"/>
  <c r="S1136" i="7"/>
  <c r="S1137" i="7"/>
  <c r="S1138" i="7"/>
  <c r="S1139" i="7"/>
  <c r="S1140" i="7"/>
  <c r="S1141" i="7"/>
  <c r="S1142" i="7"/>
  <c r="S1143" i="7"/>
  <c r="S1144" i="7"/>
  <c r="S1145" i="7"/>
  <c r="S1146" i="7"/>
  <c r="S1147" i="7"/>
  <c r="S1148" i="7"/>
  <c r="S1149" i="7"/>
  <c r="S1150" i="7"/>
  <c r="S1151" i="7"/>
  <c r="S1152" i="7"/>
  <c r="S1153" i="7"/>
  <c r="S1154" i="7"/>
  <c r="S1155" i="7"/>
  <c r="S1156" i="7"/>
  <c r="S1157" i="7"/>
  <c r="S1158" i="7"/>
  <c r="S1159" i="7"/>
  <c r="S1160" i="7"/>
  <c r="S1161" i="7"/>
  <c r="S1162" i="7"/>
  <c r="S1163" i="7"/>
  <c r="S1164" i="7"/>
  <c r="S1165" i="7"/>
  <c r="S1166" i="7"/>
  <c r="S1167" i="7"/>
  <c r="S1168" i="7"/>
  <c r="S1169" i="7"/>
  <c r="S1170" i="7"/>
  <c r="S1171" i="7"/>
  <c r="S1172" i="7"/>
  <c r="S1173" i="7"/>
  <c r="S1174" i="7"/>
  <c r="S1175" i="7"/>
  <c r="S1176" i="7"/>
  <c r="S1177" i="7"/>
  <c r="S1178" i="7"/>
  <c r="S1179" i="7"/>
  <c r="S1180" i="7"/>
  <c r="S1181" i="7"/>
  <c r="S1182" i="7"/>
  <c r="S1183" i="7"/>
  <c r="S1184" i="7"/>
  <c r="S1185" i="7"/>
  <c r="S1186" i="7"/>
  <c r="S1187" i="7"/>
  <c r="S1188" i="7"/>
  <c r="S1189" i="7"/>
  <c r="S1190" i="7"/>
  <c r="S1191" i="7"/>
  <c r="S1192" i="7"/>
  <c r="S1193" i="7"/>
  <c r="S1194" i="7"/>
  <c r="S1195" i="7"/>
  <c r="S1196" i="7"/>
  <c r="S1197" i="7"/>
  <c r="S1198" i="7"/>
  <c r="S1199" i="7"/>
  <c r="S1200" i="7"/>
  <c r="S1201" i="7"/>
  <c r="S1202" i="7"/>
  <c r="S1203" i="7"/>
  <c r="S1204" i="7"/>
  <c r="S1205" i="7"/>
  <c r="S1206" i="7"/>
  <c r="S1207" i="7"/>
  <c r="S1208" i="7"/>
  <c r="S1209" i="7"/>
  <c r="S1210" i="7"/>
  <c r="S1211" i="7"/>
  <c r="S1212" i="7"/>
  <c r="S1213" i="7"/>
  <c r="S1214" i="7"/>
  <c r="S1215" i="7"/>
  <c r="S1216" i="7"/>
  <c r="S1217" i="7"/>
  <c r="S1218" i="7"/>
  <c r="S1219" i="7"/>
  <c r="S1220" i="7"/>
  <c r="S1221" i="7"/>
  <c r="S1222" i="7"/>
  <c r="S1223" i="7"/>
  <c r="S1224" i="7"/>
  <c r="S1225" i="7"/>
  <c r="S1226" i="7"/>
  <c r="S1227" i="7"/>
  <c r="S1228" i="7"/>
  <c r="S1229" i="7"/>
  <c r="S1230" i="7"/>
  <c r="S1231" i="7"/>
  <c r="S1232" i="7"/>
  <c r="S1233" i="7"/>
  <c r="S1234" i="7"/>
  <c r="S1235" i="7"/>
  <c r="S1236" i="7"/>
  <c r="S1237" i="7"/>
  <c r="S1238" i="7"/>
  <c r="S1239" i="7"/>
  <c r="S1240" i="7"/>
  <c r="S1241" i="7"/>
  <c r="S1242" i="7"/>
  <c r="S1243" i="7"/>
  <c r="S1244" i="7"/>
  <c r="S1245" i="7"/>
  <c r="S1246" i="7"/>
  <c r="S1247" i="7"/>
  <c r="S1248" i="7"/>
  <c r="S1249" i="7"/>
  <c r="S1250" i="7"/>
  <c r="S1251" i="7"/>
  <c r="S1252" i="7"/>
  <c r="S1253" i="7"/>
  <c r="S1254" i="7"/>
  <c r="S1255" i="7"/>
  <c r="S1256" i="7"/>
  <c r="S1257" i="7"/>
  <c r="S1258" i="7"/>
  <c r="S1259" i="7"/>
  <c r="S1260" i="7"/>
  <c r="S1261" i="7"/>
  <c r="S1262" i="7"/>
  <c r="S1263" i="7"/>
  <c r="S1264" i="7"/>
  <c r="S1265" i="7"/>
  <c r="S1266" i="7"/>
  <c r="S1267" i="7"/>
  <c r="S1268" i="7"/>
  <c r="S1269" i="7"/>
  <c r="S1270" i="7"/>
  <c r="S1271" i="7"/>
  <c r="S1272" i="7"/>
  <c r="S1273" i="7"/>
  <c r="S1274" i="7"/>
  <c r="S1275" i="7"/>
  <c r="S1276" i="7"/>
  <c r="S1277" i="7"/>
  <c r="S1278" i="7"/>
  <c r="S1279" i="7"/>
  <c r="S1280" i="7"/>
  <c r="S1281" i="7"/>
  <c r="S1282" i="7"/>
  <c r="S1283" i="7"/>
  <c r="S1284" i="7"/>
  <c r="S1285" i="7"/>
  <c r="S1286" i="7"/>
  <c r="S1287" i="7"/>
  <c r="S1288" i="7"/>
  <c r="S1289" i="7"/>
  <c r="S1290" i="7"/>
  <c r="S1291" i="7"/>
  <c r="S1292" i="7"/>
  <c r="S1293" i="7"/>
  <c r="S1294" i="7"/>
  <c r="S1295" i="7"/>
  <c r="S1296" i="7"/>
  <c r="S1297" i="7"/>
  <c r="S1298" i="7"/>
  <c r="S1299" i="7"/>
  <c r="S1300" i="7"/>
  <c r="S1301" i="7"/>
  <c r="S1302" i="7"/>
  <c r="S1303" i="7"/>
  <c r="S1304" i="7"/>
  <c r="S1305" i="7"/>
  <c r="S1306" i="7"/>
  <c r="S1307" i="7"/>
  <c r="S1308" i="7"/>
  <c r="S1309" i="7"/>
  <c r="S1310" i="7"/>
  <c r="S1311" i="7"/>
  <c r="S1312" i="7"/>
  <c r="S1313" i="7"/>
  <c r="S1314" i="7"/>
  <c r="S1315" i="7"/>
  <c r="S1316" i="7"/>
  <c r="S1317" i="7"/>
  <c r="S1318" i="7"/>
  <c r="S1319" i="7"/>
  <c r="S1320" i="7"/>
  <c r="S1321" i="7"/>
  <c r="S1322" i="7"/>
  <c r="S1323" i="7"/>
  <c r="S1324" i="7"/>
  <c r="S1325" i="7"/>
  <c r="S1326" i="7"/>
  <c r="S1327" i="7"/>
  <c r="S1328" i="7"/>
  <c r="S1329" i="7"/>
  <c r="S1330" i="7"/>
  <c r="S1331" i="7"/>
  <c r="S1332" i="7"/>
  <c r="S1333" i="7"/>
  <c r="S1334" i="7"/>
  <c r="S1335" i="7"/>
  <c r="S1336" i="7"/>
  <c r="S1337" i="7"/>
  <c r="S1338" i="7"/>
  <c r="S1339" i="7"/>
  <c r="S1340" i="7"/>
  <c r="S1341" i="7"/>
  <c r="S1342" i="7"/>
  <c r="S1343" i="7"/>
  <c r="S1344" i="7"/>
  <c r="S1345" i="7"/>
  <c r="S1346" i="7"/>
  <c r="S1347" i="7"/>
  <c r="S1348" i="7"/>
  <c r="S1349" i="7"/>
  <c r="S1350" i="7"/>
  <c r="S1351" i="7"/>
  <c r="S1352" i="7"/>
  <c r="S1353" i="7"/>
  <c r="S1354" i="7"/>
  <c r="S1355" i="7"/>
  <c r="S1356" i="7"/>
  <c r="S1357" i="7"/>
  <c r="S1358" i="7"/>
  <c r="S1359" i="7"/>
  <c r="S1360" i="7"/>
  <c r="S1361" i="7"/>
  <c r="S1362" i="7"/>
  <c r="S1363" i="7"/>
  <c r="S1364" i="7"/>
  <c r="S1365" i="7"/>
  <c r="S1366" i="7"/>
  <c r="S1367" i="7"/>
  <c r="S1368" i="7"/>
  <c r="S1369" i="7"/>
  <c r="S1370" i="7"/>
  <c r="S1371" i="7"/>
  <c r="S1372" i="7"/>
  <c r="S1373" i="7"/>
  <c r="S1374" i="7"/>
  <c r="S1375" i="7"/>
  <c r="S1376" i="7"/>
  <c r="S1377" i="7"/>
  <c r="S1378" i="7"/>
  <c r="S1379" i="7"/>
  <c r="S1380" i="7"/>
  <c r="S1381" i="7"/>
  <c r="S1382" i="7"/>
  <c r="S1383" i="7"/>
  <c r="S1384" i="7"/>
  <c r="S1385" i="7"/>
  <c r="S1386" i="7"/>
  <c r="S1387" i="7"/>
  <c r="S1388" i="7"/>
  <c r="S1389" i="7"/>
  <c r="S1390" i="7"/>
  <c r="S1391" i="7"/>
  <c r="S1392" i="7"/>
  <c r="S1393" i="7"/>
  <c r="S1394" i="7"/>
  <c r="S1395" i="7"/>
  <c r="S1396" i="7"/>
  <c r="S1397" i="7"/>
  <c r="S1398" i="7"/>
  <c r="S1399" i="7"/>
  <c r="S1400" i="7"/>
  <c r="S1401" i="7"/>
  <c r="S1402" i="7"/>
  <c r="S1403" i="7"/>
  <c r="S1404" i="7"/>
  <c r="S1405" i="7"/>
  <c r="S1406" i="7"/>
  <c r="S1407" i="7"/>
  <c r="S1408" i="7"/>
  <c r="S1409" i="7"/>
  <c r="S1410" i="7"/>
  <c r="S1411" i="7"/>
  <c r="S1412" i="7"/>
  <c r="S1413" i="7"/>
  <c r="S1414" i="7"/>
  <c r="S1415" i="7"/>
  <c r="S1416" i="7"/>
  <c r="S1417" i="7"/>
  <c r="S1418" i="7"/>
  <c r="S1419" i="7"/>
  <c r="S1420" i="7"/>
  <c r="S1421" i="7"/>
  <c r="S1422" i="7"/>
  <c r="S1423" i="7"/>
  <c r="S1424" i="7"/>
  <c r="S1425" i="7"/>
  <c r="S1426" i="7"/>
  <c r="S1427" i="7"/>
  <c r="S1428" i="7"/>
  <c r="S1429" i="7"/>
  <c r="S1430" i="7"/>
  <c r="S1431" i="7"/>
  <c r="S1432" i="7"/>
  <c r="S1433" i="7"/>
  <c r="S1434" i="7"/>
  <c r="S1435" i="7"/>
  <c r="S1436" i="7"/>
  <c r="S1437" i="7"/>
  <c r="S1438" i="7"/>
  <c r="S1439" i="7"/>
  <c r="S1440" i="7"/>
  <c r="S1441" i="7"/>
  <c r="S1442" i="7"/>
  <c r="S1443" i="7"/>
  <c r="S1444" i="7"/>
  <c r="S1445" i="7"/>
  <c r="S1446" i="7"/>
  <c r="S1447" i="7"/>
  <c r="S1448" i="7"/>
  <c r="S1449" i="7"/>
  <c r="S1450" i="7"/>
  <c r="S1451" i="7"/>
  <c r="S1452" i="7"/>
  <c r="S1453" i="7"/>
  <c r="S1454" i="7"/>
  <c r="S1455" i="7"/>
  <c r="S1456" i="7"/>
  <c r="S1457" i="7"/>
  <c r="S1458" i="7"/>
  <c r="S1459" i="7"/>
  <c r="S1460" i="7"/>
  <c r="S1461" i="7"/>
  <c r="S1462" i="7"/>
  <c r="S1463" i="7"/>
  <c r="S1464" i="7"/>
  <c r="S1465" i="7"/>
  <c r="S1466" i="7"/>
  <c r="S1467" i="7"/>
  <c r="S1468" i="7"/>
  <c r="S1469" i="7"/>
  <c r="S1470" i="7"/>
  <c r="S1471" i="7"/>
  <c r="S1472" i="7"/>
  <c r="S1473" i="7"/>
  <c r="S1474" i="7"/>
  <c r="S1475" i="7"/>
  <c r="S1476" i="7"/>
  <c r="S1477" i="7"/>
  <c r="S1478" i="7"/>
  <c r="S1479" i="7"/>
  <c r="S1480" i="7"/>
  <c r="S1481" i="7"/>
  <c r="S1482" i="7"/>
  <c r="S1483" i="7"/>
  <c r="S1484" i="7"/>
  <c r="S1485" i="7"/>
  <c r="S1486" i="7"/>
  <c r="S1487" i="7"/>
  <c r="S1488" i="7"/>
  <c r="S1489" i="7"/>
  <c r="S1490" i="7"/>
  <c r="S1491" i="7"/>
  <c r="S1492" i="7"/>
  <c r="S1493" i="7"/>
  <c r="S1494" i="7"/>
  <c r="S1495" i="7"/>
  <c r="S1496" i="7"/>
  <c r="S1497" i="7"/>
  <c r="S1498" i="7"/>
  <c r="S1499" i="7"/>
  <c r="S1500" i="7"/>
  <c r="S1501" i="7"/>
  <c r="S1502" i="7"/>
  <c r="S1503" i="7"/>
  <c r="S1504" i="7"/>
  <c r="S1505" i="7"/>
  <c r="S1506" i="7"/>
  <c r="S1507" i="7"/>
  <c r="S1508" i="7"/>
  <c r="S1509" i="7"/>
  <c r="S1510" i="7"/>
  <c r="S1511" i="7"/>
  <c r="S1512" i="7"/>
  <c r="S1513" i="7"/>
  <c r="S1514" i="7"/>
  <c r="S1515" i="7"/>
  <c r="S1516" i="7"/>
  <c r="S1517" i="7"/>
  <c r="S1518" i="7"/>
  <c r="S1519" i="7"/>
  <c r="S1520" i="7"/>
  <c r="S1521" i="7"/>
  <c r="S1522" i="7"/>
  <c r="S1523" i="7"/>
  <c r="S1524" i="7"/>
  <c r="S1525" i="7"/>
  <c r="S1526" i="7"/>
  <c r="S1527" i="7"/>
  <c r="S1528" i="7"/>
  <c r="S1529" i="7"/>
  <c r="S1530" i="7"/>
  <c r="S1531" i="7"/>
  <c r="S1532" i="7"/>
  <c r="S1533" i="7"/>
  <c r="S1534" i="7"/>
  <c r="S1535" i="7"/>
  <c r="S1536" i="7"/>
  <c r="S1537" i="7"/>
  <c r="S1538" i="7"/>
  <c r="S1539" i="7"/>
  <c r="S1540" i="7"/>
  <c r="S1541" i="7"/>
  <c r="S1542" i="7"/>
  <c r="S1543" i="7"/>
  <c r="S1544" i="7"/>
  <c r="S1545" i="7"/>
  <c r="S1546" i="7"/>
  <c r="S1547" i="7"/>
  <c r="S1548" i="7"/>
  <c r="S1549" i="7"/>
  <c r="S1550" i="7"/>
  <c r="S1551" i="7"/>
  <c r="S1552" i="7"/>
  <c r="S1553" i="7"/>
  <c r="S1554" i="7"/>
  <c r="S1555" i="7"/>
  <c r="S1556" i="7"/>
  <c r="S1557" i="7"/>
  <c r="S1558" i="7"/>
  <c r="S1559" i="7"/>
  <c r="S1560" i="7"/>
  <c r="S1561" i="7"/>
  <c r="S1562" i="7"/>
  <c r="S1563" i="7"/>
  <c r="S1564" i="7"/>
  <c r="S1565" i="7"/>
  <c r="S1566" i="7"/>
  <c r="S1567" i="7"/>
  <c r="S1568" i="7"/>
  <c r="S1569" i="7"/>
  <c r="S1570" i="7"/>
  <c r="S1571" i="7"/>
  <c r="S1572" i="7"/>
  <c r="S1573" i="7"/>
  <c r="S1574" i="7"/>
  <c r="S1575" i="7"/>
  <c r="S1576" i="7"/>
  <c r="S1577" i="7"/>
  <c r="S1578" i="7"/>
  <c r="S1579" i="7"/>
  <c r="S1580" i="7"/>
  <c r="S1581" i="7"/>
  <c r="S1582" i="7"/>
  <c r="S1583" i="7"/>
  <c r="S1584" i="7"/>
  <c r="S1585" i="7"/>
  <c r="S1586" i="7"/>
  <c r="S1587" i="7"/>
  <c r="S1588" i="7"/>
  <c r="S1589" i="7"/>
  <c r="S1590" i="7"/>
  <c r="S1591" i="7"/>
  <c r="S1592" i="7"/>
  <c r="S1593" i="7"/>
  <c r="S1594" i="7"/>
  <c r="S1595" i="7"/>
  <c r="S1596" i="7"/>
  <c r="S1597" i="7"/>
  <c r="S1598" i="7"/>
  <c r="S1599" i="7"/>
  <c r="S1600" i="7"/>
  <c r="S1601" i="7"/>
  <c r="S1602" i="7"/>
  <c r="S1603" i="7"/>
  <c r="S1604" i="7"/>
  <c r="S1605" i="7"/>
  <c r="S1606" i="7"/>
  <c r="S1607" i="7"/>
  <c r="S1608" i="7"/>
  <c r="S1609" i="7"/>
  <c r="S1610" i="7"/>
  <c r="S1611" i="7"/>
  <c r="S1612" i="7"/>
  <c r="S1613" i="7"/>
  <c r="S1614" i="7"/>
  <c r="S1615" i="7"/>
  <c r="S1616" i="7"/>
  <c r="S1617" i="7"/>
  <c r="S1618" i="7"/>
  <c r="S1619" i="7"/>
  <c r="S1620" i="7"/>
  <c r="S1621" i="7"/>
  <c r="S1622" i="7"/>
  <c r="S1623" i="7"/>
  <c r="S1624" i="7"/>
  <c r="S1625" i="7"/>
  <c r="S1626" i="7"/>
  <c r="S1627" i="7"/>
  <c r="S1628" i="7"/>
  <c r="S1629" i="7"/>
  <c r="S1630" i="7"/>
  <c r="S1631" i="7"/>
  <c r="S1632" i="7"/>
  <c r="S1633" i="7"/>
  <c r="S1634" i="7"/>
  <c r="S1635" i="7"/>
  <c r="S1636" i="7"/>
  <c r="S1637" i="7"/>
  <c r="S1638" i="7"/>
  <c r="S1639" i="7"/>
  <c r="S1640" i="7"/>
  <c r="S1641" i="7"/>
  <c r="S1642" i="7"/>
  <c r="S1643" i="7"/>
  <c r="S1644" i="7"/>
  <c r="S1645" i="7"/>
  <c r="S1646" i="7"/>
  <c r="S1647" i="7"/>
  <c r="S1648" i="7"/>
  <c r="S1649" i="7"/>
  <c r="S1650" i="7"/>
  <c r="S1651" i="7"/>
  <c r="S1652" i="7"/>
  <c r="S1653" i="7"/>
  <c r="S1654" i="7"/>
  <c r="S1655" i="7"/>
  <c r="S1656" i="7"/>
  <c r="S1657" i="7"/>
  <c r="S1658" i="7"/>
  <c r="S1659" i="7"/>
  <c r="S1660" i="7"/>
  <c r="S1661" i="7"/>
  <c r="S1662" i="7"/>
  <c r="S1663" i="7"/>
  <c r="S1664" i="7"/>
  <c r="S1665" i="7"/>
  <c r="S1666" i="7"/>
  <c r="S1667" i="7"/>
  <c r="S1668" i="7"/>
  <c r="S1669" i="7"/>
  <c r="S1670" i="7"/>
  <c r="S1671" i="7"/>
  <c r="S1672" i="7"/>
  <c r="S1673" i="7"/>
  <c r="S1674" i="7"/>
  <c r="S1675" i="7"/>
  <c r="S1676" i="7"/>
  <c r="S1677" i="7"/>
  <c r="S1678" i="7"/>
  <c r="S1679" i="7"/>
  <c r="S1680" i="7"/>
  <c r="S1681" i="7"/>
  <c r="S1682" i="7"/>
  <c r="S1683" i="7"/>
  <c r="S1684" i="7"/>
  <c r="S1685" i="7"/>
  <c r="S1686" i="7"/>
  <c r="S1687" i="7"/>
  <c r="S1688" i="7"/>
  <c r="S1689" i="7"/>
  <c r="S1690" i="7"/>
  <c r="S1691" i="7"/>
  <c r="S1692" i="7"/>
  <c r="S1693" i="7"/>
  <c r="S1694" i="7"/>
  <c r="S1695" i="7"/>
  <c r="S1696" i="7"/>
  <c r="S1697" i="7"/>
  <c r="S1698" i="7"/>
  <c r="S1699" i="7"/>
  <c r="S1700" i="7"/>
  <c r="S1701" i="7"/>
  <c r="S1702" i="7"/>
  <c r="S1703" i="7"/>
  <c r="S1704" i="7"/>
  <c r="S1705" i="7"/>
  <c r="S1706" i="7"/>
  <c r="S1707" i="7"/>
  <c r="S1708" i="7"/>
  <c r="S1709" i="7"/>
  <c r="S1710" i="7"/>
  <c r="S1711" i="7"/>
  <c r="S1712" i="7"/>
  <c r="S1713" i="7"/>
  <c r="S1714" i="7"/>
  <c r="S1715" i="7"/>
  <c r="S1716" i="7"/>
  <c r="S1717" i="7"/>
  <c r="S1718" i="7"/>
  <c r="S1719" i="7"/>
  <c r="S1720" i="7"/>
  <c r="S1721" i="7"/>
  <c r="S1722" i="7"/>
  <c r="S1723" i="7"/>
  <c r="S1724" i="7"/>
  <c r="S1725" i="7"/>
  <c r="S1726" i="7"/>
  <c r="S1727" i="7"/>
  <c r="S1728" i="7"/>
  <c r="S1729" i="7"/>
  <c r="S1730" i="7"/>
  <c r="S1731" i="7"/>
  <c r="S1732" i="7"/>
  <c r="S1733" i="7"/>
  <c r="S1734" i="7"/>
  <c r="S1735" i="7"/>
  <c r="S1736" i="7"/>
  <c r="S1737" i="7"/>
  <c r="S1738" i="7"/>
  <c r="S1739" i="7"/>
  <c r="S1740" i="7"/>
  <c r="S1741" i="7"/>
  <c r="S1742" i="7"/>
  <c r="S1743" i="7"/>
  <c r="S1744" i="7"/>
  <c r="S1745" i="7"/>
  <c r="S1746" i="7"/>
  <c r="S1747" i="7"/>
  <c r="S1748" i="7"/>
  <c r="S1749" i="7"/>
  <c r="S1750" i="7"/>
  <c r="S1751" i="7"/>
  <c r="S1752" i="7"/>
  <c r="S1753" i="7"/>
  <c r="S1754" i="7"/>
  <c r="S1755" i="7"/>
  <c r="S1756" i="7"/>
  <c r="S1757" i="7"/>
  <c r="S1758" i="7"/>
  <c r="S1759" i="7"/>
  <c r="S1760" i="7"/>
  <c r="S1761" i="7"/>
  <c r="S1762" i="7"/>
  <c r="S1763" i="7"/>
  <c r="S1764" i="7"/>
  <c r="S1765" i="7"/>
  <c r="S1766" i="7"/>
  <c r="S1767" i="7"/>
  <c r="S1768" i="7"/>
  <c r="S1769" i="7"/>
  <c r="S1770" i="7"/>
  <c r="S1771" i="7"/>
  <c r="S1772" i="7"/>
  <c r="S1773" i="7"/>
  <c r="S1774" i="7"/>
  <c r="S1775" i="7"/>
  <c r="S1776" i="7"/>
  <c r="S1777" i="7"/>
  <c r="S1778" i="7"/>
  <c r="S1779" i="7"/>
  <c r="S1780" i="7"/>
  <c r="S1781" i="7"/>
  <c r="S1782" i="7"/>
  <c r="S1783" i="7"/>
  <c r="S1784" i="7"/>
  <c r="S1785" i="7"/>
  <c r="S1786" i="7"/>
  <c r="S1787" i="7"/>
  <c r="S1788" i="7"/>
  <c r="S1789" i="7"/>
  <c r="S1790" i="7"/>
  <c r="S1791" i="7"/>
  <c r="S1792" i="7"/>
  <c r="S1793" i="7"/>
  <c r="S1794" i="7"/>
  <c r="S1795" i="7"/>
  <c r="S1796" i="7"/>
  <c r="S1797" i="7"/>
  <c r="S1798" i="7"/>
  <c r="S1799" i="7"/>
  <c r="S1800" i="7"/>
  <c r="S1801" i="7"/>
  <c r="S1802" i="7"/>
  <c r="S1803" i="7"/>
  <c r="S1804" i="7"/>
  <c r="S1805" i="7"/>
  <c r="S1806" i="7"/>
  <c r="S1807" i="7"/>
  <c r="S1808" i="7"/>
  <c r="S1809" i="7"/>
  <c r="S1810" i="7"/>
  <c r="S1811" i="7"/>
  <c r="S1812" i="7"/>
  <c r="S1813" i="7"/>
  <c r="S1814" i="7"/>
  <c r="S1815" i="7"/>
  <c r="S1816" i="7"/>
  <c r="S1817" i="7"/>
  <c r="S1818" i="7"/>
  <c r="S1819" i="7"/>
  <c r="S1820" i="7"/>
  <c r="S1821" i="7"/>
  <c r="S1822" i="7"/>
  <c r="S1823" i="7"/>
  <c r="S1824" i="7"/>
  <c r="S1825" i="7"/>
  <c r="S1826" i="7"/>
  <c r="S1827" i="7"/>
  <c r="S1828" i="7"/>
  <c r="S1829" i="7"/>
  <c r="S1830" i="7"/>
  <c r="S1831" i="7"/>
  <c r="S1832" i="7"/>
  <c r="S1833" i="7"/>
  <c r="S1834" i="7"/>
  <c r="S1835" i="7"/>
  <c r="S1836" i="7"/>
  <c r="S1837" i="7"/>
  <c r="S1838" i="7"/>
  <c r="S1839" i="7"/>
  <c r="S1840" i="7"/>
  <c r="S1841" i="7"/>
  <c r="S1842" i="7"/>
  <c r="S1843" i="7"/>
  <c r="S1844" i="7"/>
  <c r="S1845" i="7"/>
  <c r="S1846" i="7"/>
  <c r="S1847" i="7"/>
  <c r="S1848" i="7"/>
  <c r="S1849" i="7"/>
  <c r="S1850" i="7"/>
  <c r="S1851" i="7"/>
  <c r="S1852" i="7"/>
  <c r="S1853" i="7"/>
  <c r="S1854" i="7"/>
  <c r="S1855" i="7"/>
  <c r="S1856" i="7"/>
  <c r="S1857" i="7"/>
  <c r="S1858" i="7"/>
  <c r="S1859" i="7"/>
  <c r="S1860" i="7"/>
  <c r="S1861" i="7"/>
  <c r="S1862" i="7"/>
  <c r="S1863" i="7"/>
  <c r="S1864" i="7"/>
  <c r="S1865" i="7"/>
  <c r="S1866" i="7"/>
  <c r="S1867" i="7"/>
  <c r="S1868" i="7"/>
  <c r="S1869" i="7"/>
  <c r="S1870" i="7"/>
  <c r="S1871" i="7"/>
  <c r="S1872" i="7"/>
  <c r="S1873" i="7"/>
  <c r="S1874" i="7"/>
  <c r="S1875" i="7"/>
  <c r="S1876" i="7"/>
  <c r="S1877" i="7"/>
  <c r="S1878" i="7"/>
  <c r="S1879" i="7"/>
  <c r="S1880" i="7"/>
  <c r="S1881" i="7"/>
  <c r="S1882" i="7"/>
  <c r="S1883" i="7"/>
  <c r="S1884" i="7"/>
  <c r="S1885" i="7"/>
  <c r="S1886" i="7"/>
  <c r="S1887" i="7"/>
  <c r="S1888" i="7"/>
  <c r="S1889" i="7"/>
  <c r="S1890" i="7"/>
  <c r="S1891" i="7"/>
  <c r="S1892" i="7"/>
  <c r="S1893" i="7"/>
  <c r="S1894" i="7"/>
  <c r="S1895" i="7"/>
  <c r="S1896" i="7"/>
  <c r="S1897" i="7"/>
  <c r="S1898" i="7"/>
  <c r="S1899" i="7"/>
  <c r="S1900" i="7"/>
  <c r="S1901" i="7"/>
  <c r="S1902" i="7"/>
  <c r="S1903" i="7"/>
  <c r="S1904" i="7"/>
  <c r="S1905" i="7"/>
  <c r="S1906" i="7"/>
  <c r="S1907" i="7"/>
  <c r="S1908" i="7"/>
  <c r="S1909" i="7"/>
  <c r="S1910" i="7"/>
  <c r="S1911" i="7"/>
  <c r="S1912" i="7"/>
  <c r="S1913" i="7"/>
  <c r="S1914" i="7"/>
  <c r="S1915" i="7"/>
  <c r="S1916" i="7"/>
  <c r="S1917" i="7"/>
  <c r="S1918" i="7"/>
  <c r="S1919" i="7"/>
  <c r="S1920" i="7"/>
  <c r="S1921" i="7"/>
  <c r="S1922" i="7"/>
  <c r="S1923" i="7"/>
  <c r="S1924" i="7"/>
  <c r="S1925" i="7"/>
  <c r="S1926" i="7"/>
  <c r="S1927" i="7"/>
  <c r="S1928" i="7"/>
  <c r="S1929" i="7"/>
  <c r="S1930" i="7"/>
  <c r="S1931" i="7"/>
  <c r="S1932" i="7"/>
  <c r="S1933" i="7"/>
  <c r="S1934" i="7"/>
  <c r="S1935" i="7"/>
  <c r="S1936" i="7"/>
  <c r="S1937" i="7"/>
  <c r="S1938" i="7"/>
  <c r="S1939" i="7"/>
  <c r="S1940" i="7"/>
  <c r="S1941" i="7"/>
  <c r="S1942" i="7"/>
  <c r="S1943" i="7"/>
  <c r="S1944" i="7"/>
  <c r="S1945" i="7"/>
  <c r="S1946" i="7"/>
  <c r="S1947" i="7"/>
  <c r="S1948" i="7"/>
  <c r="S1949" i="7"/>
  <c r="S1950" i="7"/>
  <c r="S1951" i="7"/>
  <c r="S1952" i="7"/>
  <c r="S1953" i="7"/>
  <c r="S1954" i="7"/>
  <c r="S1955" i="7"/>
  <c r="S1956" i="7"/>
  <c r="S1957" i="7"/>
  <c r="S1958" i="7"/>
  <c r="S1959" i="7"/>
  <c r="S1960" i="7"/>
  <c r="S1961" i="7"/>
  <c r="S1962" i="7"/>
  <c r="S1963" i="7"/>
  <c r="S1964" i="7"/>
  <c r="S1965" i="7"/>
  <c r="S1966" i="7"/>
  <c r="S1967" i="7"/>
  <c r="S1968" i="7"/>
  <c r="S1969" i="7"/>
  <c r="S1970" i="7"/>
  <c r="S1971" i="7"/>
  <c r="S1972" i="7"/>
  <c r="S1973" i="7"/>
  <c r="S1974" i="7"/>
  <c r="S1975" i="7"/>
  <c r="S1976" i="7"/>
  <c r="S1977" i="7"/>
  <c r="S1978" i="7"/>
  <c r="S1979" i="7"/>
  <c r="S1980" i="7"/>
  <c r="S1981" i="7"/>
  <c r="S1982" i="7"/>
  <c r="S1983" i="7"/>
  <c r="S1984" i="7"/>
  <c r="S1985" i="7"/>
  <c r="S1986" i="7"/>
  <c r="S1987" i="7"/>
  <c r="S1988" i="7"/>
  <c r="S1989" i="7"/>
  <c r="S1990" i="7"/>
  <c r="S1991" i="7"/>
  <c r="S1992" i="7"/>
  <c r="S1993" i="7"/>
  <c r="S1994" i="7"/>
  <c r="S1995" i="7"/>
  <c r="S1996" i="7"/>
  <c r="S1997" i="7"/>
  <c r="S1998" i="7"/>
  <c r="S1999" i="7"/>
  <c r="S2000" i="7"/>
  <c r="S2001" i="7"/>
  <c r="S2002" i="7"/>
  <c r="S2003" i="7"/>
  <c r="S2004" i="7"/>
  <c r="S2005" i="7"/>
  <c r="S2006" i="7"/>
  <c r="S2007" i="7"/>
  <c r="S2008" i="7"/>
  <c r="S2009" i="7"/>
  <c r="S2010" i="7"/>
  <c r="S2011" i="7"/>
  <c r="S2012" i="7"/>
  <c r="S2013" i="7"/>
  <c r="S2014" i="7"/>
  <c r="S2015" i="7"/>
  <c r="S2016" i="7"/>
  <c r="S2017" i="7"/>
  <c r="S2018" i="7"/>
  <c r="S2019" i="7"/>
  <c r="S2020" i="7"/>
  <c r="S2021" i="7"/>
  <c r="S2022" i="7"/>
  <c r="S2023" i="7"/>
  <c r="S2024" i="7"/>
  <c r="S2025" i="7"/>
  <c r="S2026" i="7"/>
  <c r="S2027" i="7"/>
  <c r="S2028" i="7"/>
  <c r="S2029" i="7"/>
  <c r="S2030" i="7"/>
  <c r="S2031" i="7"/>
  <c r="S2032" i="7"/>
  <c r="S2033" i="7"/>
  <c r="S2034" i="7"/>
  <c r="S2035" i="7"/>
  <c r="S2036" i="7"/>
  <c r="S2037" i="7"/>
  <c r="S2038" i="7"/>
  <c r="S2039" i="7"/>
  <c r="S2040" i="7"/>
  <c r="S2041" i="7"/>
  <c r="S2042" i="7"/>
  <c r="S2043" i="7"/>
  <c r="S2044" i="7"/>
  <c r="S2045" i="7"/>
  <c r="S2046" i="7"/>
  <c r="S2047" i="7"/>
  <c r="S2048" i="7"/>
  <c r="S2049" i="7"/>
  <c r="S2050" i="7"/>
  <c r="S2051" i="7"/>
  <c r="S2052" i="7"/>
  <c r="S2053" i="7"/>
  <c r="S2054" i="7"/>
  <c r="S2055" i="7"/>
  <c r="S2056" i="7"/>
  <c r="S2057" i="7"/>
  <c r="S2058" i="7"/>
  <c r="S2059" i="7"/>
  <c r="S2060" i="7"/>
  <c r="S2061" i="7"/>
  <c r="S2062" i="7"/>
  <c r="S2063" i="7"/>
  <c r="S2064" i="7"/>
  <c r="S2065" i="7"/>
  <c r="S2066" i="7"/>
  <c r="S2067" i="7"/>
  <c r="S2068" i="7"/>
  <c r="S2069" i="7"/>
  <c r="S2070" i="7"/>
  <c r="S2071" i="7"/>
  <c r="S2072" i="7"/>
  <c r="S2073" i="7"/>
  <c r="S2074" i="7"/>
  <c r="S2075" i="7"/>
  <c r="S2076" i="7"/>
  <c r="S2077" i="7"/>
  <c r="S2078" i="7"/>
  <c r="S2079" i="7"/>
  <c r="S2080" i="7"/>
  <c r="S2081" i="7"/>
  <c r="S2082" i="7"/>
  <c r="S2083" i="7"/>
  <c r="S2084" i="7"/>
  <c r="S2085" i="7"/>
  <c r="S2086" i="7"/>
  <c r="S2087" i="7"/>
  <c r="S2088" i="7"/>
  <c r="S2089" i="7"/>
  <c r="S2090" i="7"/>
  <c r="S2091" i="7"/>
  <c r="S2092" i="7"/>
  <c r="S2093" i="7"/>
  <c r="S2094" i="7"/>
  <c r="S2095" i="7"/>
  <c r="S2096" i="7"/>
  <c r="S2097" i="7"/>
  <c r="S2098" i="7"/>
  <c r="S2099" i="7"/>
  <c r="S2100" i="7"/>
  <c r="S2101" i="7"/>
  <c r="S2102" i="7"/>
  <c r="S2103" i="7"/>
  <c r="S2104" i="7"/>
  <c r="S2105" i="7"/>
  <c r="S2106" i="7"/>
  <c r="S2107" i="7"/>
  <c r="S2108" i="7"/>
  <c r="S2109" i="7"/>
  <c r="S2110" i="7"/>
  <c r="S2111" i="7"/>
  <c r="S2112" i="7"/>
  <c r="S2113" i="7"/>
  <c r="S2114" i="7"/>
  <c r="S2115" i="7"/>
  <c r="S2116" i="7"/>
  <c r="S2117" i="7"/>
  <c r="S2118" i="7"/>
  <c r="S2119" i="7"/>
  <c r="S2120" i="7"/>
  <c r="S2121" i="7"/>
  <c r="S2122" i="7"/>
  <c r="S2123" i="7"/>
  <c r="S2124" i="7"/>
  <c r="S2125" i="7"/>
  <c r="S2126" i="7"/>
  <c r="S2127" i="7"/>
  <c r="S2128" i="7"/>
  <c r="S2129" i="7"/>
  <c r="S2130" i="7"/>
  <c r="S2131" i="7"/>
  <c r="S2132" i="7"/>
  <c r="S2133" i="7"/>
  <c r="S2134" i="7"/>
  <c r="S2135" i="7"/>
  <c r="S2136" i="7"/>
  <c r="S2137" i="7"/>
  <c r="S2138" i="7"/>
  <c r="S2139" i="7"/>
  <c r="S2140" i="7"/>
  <c r="S2141" i="7"/>
  <c r="S2142" i="7"/>
  <c r="S2143" i="7"/>
  <c r="S2144" i="7"/>
  <c r="S2145" i="7"/>
  <c r="S2146" i="7"/>
  <c r="S2147" i="7"/>
  <c r="S2148" i="7"/>
  <c r="S2149" i="7"/>
  <c r="S2150" i="7"/>
  <c r="S2151" i="7"/>
  <c r="S2152" i="7"/>
  <c r="S2153" i="7"/>
  <c r="S2154" i="7"/>
  <c r="S2155" i="7"/>
  <c r="S2156" i="7"/>
  <c r="S2157" i="7"/>
  <c r="S2158" i="7"/>
  <c r="S2159" i="7"/>
  <c r="S2160" i="7"/>
  <c r="S2161" i="7"/>
  <c r="S2162" i="7"/>
  <c r="S2163" i="7"/>
  <c r="S2164" i="7"/>
  <c r="S2165" i="7"/>
  <c r="S2166" i="7"/>
  <c r="S2167" i="7"/>
  <c r="S2168" i="7"/>
  <c r="S2169" i="7"/>
  <c r="S2170" i="7"/>
  <c r="S2171" i="7"/>
  <c r="S2172" i="7"/>
  <c r="S2173" i="7"/>
  <c r="S2174" i="7"/>
  <c r="S2175" i="7"/>
  <c r="S2176" i="7"/>
  <c r="S2177" i="7"/>
  <c r="S2178" i="7"/>
  <c r="S2179" i="7"/>
  <c r="S2180" i="7"/>
  <c r="S2181" i="7"/>
  <c r="S2182" i="7"/>
  <c r="S2183" i="7"/>
  <c r="S2184" i="7"/>
  <c r="S2185" i="7"/>
  <c r="S2186" i="7"/>
  <c r="S2187" i="7"/>
  <c r="S2188" i="7"/>
  <c r="S2189" i="7"/>
  <c r="S2190" i="7"/>
  <c r="S2191" i="7"/>
  <c r="S2192" i="7"/>
  <c r="S2193" i="7"/>
  <c r="S2194" i="7"/>
  <c r="S2195" i="7"/>
  <c r="S2196" i="7"/>
  <c r="S2197" i="7"/>
  <c r="S2198" i="7"/>
  <c r="S2199" i="7"/>
  <c r="S2200" i="7"/>
  <c r="S2201" i="7"/>
  <c r="S2202" i="7"/>
  <c r="S2203" i="7"/>
  <c r="S2204" i="7"/>
  <c r="S2205" i="7"/>
  <c r="S2206" i="7"/>
  <c r="S2207" i="7"/>
  <c r="S2208" i="7"/>
  <c r="S2209" i="7"/>
  <c r="S2210" i="7"/>
  <c r="S2211" i="7"/>
  <c r="S2212" i="7"/>
  <c r="S2213" i="7"/>
  <c r="S2214" i="7"/>
  <c r="S2215" i="7"/>
  <c r="S2216" i="7"/>
  <c r="S2217" i="7"/>
  <c r="S2218" i="7"/>
  <c r="S2219" i="7"/>
  <c r="S2220" i="7"/>
  <c r="S2221" i="7"/>
  <c r="S2222" i="7"/>
  <c r="S2223" i="7"/>
  <c r="S2224" i="7"/>
  <c r="S2225" i="7"/>
  <c r="S2226" i="7"/>
  <c r="S2227" i="7"/>
  <c r="S2228" i="7"/>
  <c r="S2229" i="7"/>
  <c r="S2230" i="7"/>
  <c r="S2231" i="7"/>
  <c r="S2232" i="7"/>
  <c r="S2233" i="7"/>
  <c r="S2234" i="7"/>
  <c r="S2235" i="7"/>
  <c r="S2236" i="7"/>
  <c r="S2237" i="7"/>
  <c r="S2238" i="7"/>
  <c r="S2239" i="7"/>
  <c r="S2240" i="7"/>
  <c r="S2241" i="7"/>
  <c r="S2242" i="7"/>
  <c r="S2243" i="7"/>
  <c r="S2244" i="7"/>
  <c r="S2245" i="7"/>
  <c r="S2246" i="7"/>
  <c r="S2247" i="7"/>
  <c r="S2248" i="7"/>
  <c r="S2249" i="7"/>
  <c r="S2250" i="7"/>
  <c r="S2251" i="7"/>
  <c r="S2252" i="7"/>
  <c r="S2253" i="7"/>
  <c r="S2254" i="7"/>
  <c r="S2255" i="7"/>
  <c r="S2256" i="7"/>
  <c r="S2257" i="7"/>
  <c r="S2258" i="7"/>
  <c r="S2259" i="7"/>
  <c r="S2260" i="7"/>
  <c r="S2261" i="7"/>
  <c r="S2262" i="7"/>
  <c r="S2263" i="7"/>
  <c r="S2264" i="7"/>
  <c r="S2265" i="7"/>
  <c r="S2266" i="7"/>
  <c r="S2267" i="7"/>
  <c r="S2268" i="7"/>
  <c r="S2269" i="7"/>
  <c r="S2270" i="7"/>
  <c r="S2271" i="7"/>
  <c r="S2272" i="7"/>
  <c r="S2273" i="7"/>
  <c r="S2274" i="7"/>
  <c r="S2275" i="7"/>
  <c r="S2276" i="7"/>
  <c r="S2277" i="7"/>
  <c r="S2278" i="7"/>
  <c r="S2279" i="7"/>
  <c r="S2280" i="7"/>
  <c r="S2281" i="7"/>
  <c r="S2282" i="7"/>
  <c r="S2283" i="7"/>
  <c r="S2284" i="7"/>
  <c r="S2285" i="7"/>
  <c r="S2286" i="7"/>
  <c r="S2287" i="7"/>
  <c r="S2288" i="7"/>
  <c r="S2289" i="7"/>
  <c r="S2290" i="7"/>
  <c r="S2291" i="7"/>
  <c r="S2292" i="7"/>
  <c r="S2293" i="7"/>
  <c r="S2294" i="7"/>
  <c r="S2295" i="7"/>
  <c r="S2296" i="7"/>
  <c r="S2297" i="7"/>
  <c r="S2298" i="7"/>
  <c r="S2299" i="7"/>
  <c r="S2300" i="7"/>
  <c r="S2301" i="7"/>
  <c r="S2302" i="7"/>
  <c r="S2303" i="7"/>
  <c r="S2304" i="7"/>
  <c r="S2305" i="7"/>
  <c r="S2306" i="7"/>
  <c r="S2307" i="7"/>
  <c r="S2308" i="7"/>
  <c r="S2309" i="7"/>
  <c r="S2310" i="7"/>
  <c r="S2311" i="7"/>
  <c r="S2312" i="7"/>
  <c r="S2313" i="7"/>
  <c r="S2314" i="7"/>
  <c r="S2315" i="7"/>
  <c r="S2316" i="7"/>
  <c r="S2317" i="7"/>
  <c r="S2318" i="7"/>
  <c r="S2319" i="7"/>
  <c r="S2320" i="7"/>
  <c r="S2321" i="7"/>
  <c r="S2322" i="7"/>
  <c r="S2323" i="7"/>
  <c r="S2324" i="7"/>
  <c r="S2325" i="7"/>
  <c r="S2326" i="7"/>
  <c r="S2327" i="7"/>
  <c r="S2328" i="7"/>
  <c r="S2329" i="7"/>
  <c r="S2330" i="7"/>
  <c r="S2331" i="7"/>
  <c r="S2332" i="7"/>
  <c r="S2333" i="7"/>
  <c r="S2334" i="7"/>
  <c r="S2335" i="7"/>
  <c r="S2336" i="7"/>
  <c r="S2337" i="7"/>
  <c r="S2338" i="7"/>
  <c r="S2339" i="7"/>
  <c r="S2340" i="7"/>
  <c r="S2341" i="7"/>
  <c r="S2342" i="7"/>
  <c r="S2343" i="7"/>
  <c r="S2344" i="7"/>
  <c r="S2345" i="7"/>
  <c r="S2346" i="7"/>
  <c r="S2347" i="7"/>
  <c r="S2348" i="7"/>
  <c r="S2349" i="7"/>
  <c r="S2350" i="7"/>
  <c r="S2351" i="7"/>
  <c r="S2352" i="7"/>
  <c r="S2353" i="7"/>
  <c r="S2354" i="7"/>
  <c r="S2355" i="7"/>
  <c r="S2356" i="7"/>
  <c r="S2357" i="7"/>
  <c r="S2358" i="7"/>
  <c r="S2359" i="7"/>
  <c r="S2360" i="7"/>
  <c r="S2361" i="7"/>
  <c r="S2362" i="7"/>
  <c r="S2363" i="7"/>
  <c r="S2364" i="7"/>
  <c r="S2365" i="7"/>
  <c r="S2366" i="7"/>
  <c r="S2367" i="7"/>
  <c r="S2368" i="7"/>
  <c r="S2369" i="7"/>
  <c r="S2370" i="7"/>
  <c r="S2371" i="7"/>
  <c r="S2372" i="7"/>
  <c r="S2373" i="7"/>
  <c r="S2374" i="7"/>
  <c r="S2375" i="7"/>
  <c r="S2376" i="7"/>
  <c r="S2377" i="7"/>
  <c r="S2378" i="7"/>
  <c r="S2379" i="7"/>
  <c r="S2380" i="7"/>
  <c r="S2381" i="7"/>
  <c r="S2382" i="7"/>
  <c r="S2383" i="7"/>
  <c r="S2384" i="7"/>
  <c r="S2385" i="7"/>
  <c r="S2386" i="7"/>
  <c r="S2387" i="7"/>
  <c r="S2388" i="7"/>
  <c r="S2389" i="7"/>
  <c r="S2390" i="7"/>
  <c r="S2391" i="7"/>
  <c r="S2392" i="7"/>
  <c r="S2393" i="7"/>
  <c r="S2394" i="7"/>
  <c r="S2395" i="7"/>
  <c r="S2396" i="7"/>
  <c r="S2397" i="7"/>
  <c r="S2398" i="7"/>
  <c r="S2399" i="7"/>
  <c r="S2400" i="7"/>
  <c r="S2401" i="7"/>
  <c r="S2402" i="7"/>
  <c r="S2403" i="7"/>
  <c r="S2404" i="7"/>
  <c r="S2405" i="7"/>
  <c r="S2406" i="7"/>
  <c r="S2407" i="7"/>
  <c r="S2408" i="7"/>
  <c r="S2409" i="7"/>
  <c r="S2410" i="7"/>
  <c r="S2411" i="7"/>
  <c r="S2412" i="7"/>
  <c r="S2413" i="7"/>
  <c r="S2414" i="7"/>
  <c r="S2415" i="7"/>
  <c r="S2416" i="7"/>
  <c r="S2417" i="7"/>
  <c r="S2418" i="7"/>
  <c r="S2419" i="7"/>
  <c r="S2420" i="7"/>
  <c r="S2421" i="7"/>
  <c r="S2422" i="7"/>
  <c r="S2423" i="7"/>
  <c r="S2424" i="7"/>
  <c r="S2425" i="7"/>
  <c r="S2426" i="7"/>
  <c r="S2427" i="7"/>
  <c r="S2428" i="7"/>
  <c r="S2429" i="7"/>
  <c r="S2430" i="7"/>
  <c r="S2431" i="7"/>
  <c r="S2432" i="7"/>
  <c r="S2433" i="7"/>
  <c r="S2434" i="7"/>
  <c r="S2435" i="7"/>
  <c r="S2436" i="7"/>
  <c r="S2437" i="7"/>
  <c r="S2438" i="7"/>
  <c r="S2439" i="7"/>
  <c r="S2440" i="7"/>
  <c r="S2441" i="7"/>
  <c r="S2442" i="7"/>
  <c r="S2443" i="7"/>
  <c r="S2444" i="7"/>
  <c r="S2445" i="7"/>
  <c r="S2446" i="7"/>
  <c r="S2447" i="7"/>
  <c r="S2448" i="7"/>
  <c r="S2449" i="7"/>
  <c r="S2450" i="7"/>
  <c r="S2451" i="7"/>
  <c r="S2452" i="7"/>
  <c r="S2453" i="7"/>
  <c r="S2454" i="7"/>
  <c r="S2455" i="7"/>
  <c r="S2456" i="7"/>
  <c r="S2457" i="7"/>
  <c r="S2458" i="7"/>
  <c r="S2459" i="7"/>
  <c r="S2460" i="7"/>
  <c r="S2461" i="7"/>
  <c r="S2462" i="7"/>
  <c r="S2463" i="7"/>
  <c r="S2464" i="7"/>
  <c r="S2465" i="7"/>
  <c r="S2466" i="7"/>
  <c r="S2467" i="7"/>
  <c r="S2468" i="7"/>
  <c r="S2469" i="7"/>
  <c r="S2470" i="7"/>
  <c r="S2471" i="7"/>
  <c r="S2472" i="7"/>
  <c r="S2473" i="7"/>
  <c r="S2474" i="7"/>
  <c r="S2475" i="7"/>
  <c r="S2476" i="7"/>
  <c r="S2477" i="7"/>
  <c r="S2478" i="7"/>
  <c r="S2479" i="7"/>
  <c r="S2480" i="7"/>
  <c r="S2481" i="7"/>
  <c r="S2482" i="7"/>
  <c r="S2483" i="7"/>
  <c r="S2484" i="7"/>
  <c r="S2485" i="7"/>
  <c r="S2486" i="7"/>
  <c r="S2487" i="7"/>
  <c r="S2488" i="7"/>
  <c r="S2489" i="7"/>
  <c r="S2490" i="7"/>
  <c r="S2491" i="7"/>
  <c r="S2492" i="7"/>
  <c r="S2493" i="7"/>
  <c r="S2494" i="7"/>
  <c r="S2495" i="7"/>
  <c r="S2496" i="7"/>
  <c r="S2497" i="7"/>
  <c r="S2498" i="7"/>
  <c r="S2499" i="7"/>
  <c r="S2500" i="7"/>
  <c r="S2501" i="7"/>
  <c r="S2502" i="7"/>
  <c r="S2503" i="7"/>
  <c r="S2504" i="7"/>
  <c r="S2505" i="7"/>
  <c r="S2506" i="7"/>
  <c r="S2507" i="7"/>
  <c r="S2508" i="7"/>
  <c r="S2509" i="7"/>
  <c r="S2510" i="7"/>
  <c r="S2511" i="7"/>
  <c r="S2512" i="7"/>
  <c r="S2513" i="7"/>
  <c r="S2514" i="7"/>
  <c r="S2515" i="7"/>
  <c r="S2516" i="7"/>
  <c r="S2517" i="7"/>
  <c r="S2518" i="7"/>
  <c r="S2519" i="7"/>
  <c r="S2520" i="7"/>
  <c r="S2521" i="7"/>
  <c r="S2522" i="7"/>
  <c r="S2523" i="7"/>
  <c r="S2524" i="7"/>
  <c r="S2525" i="7"/>
  <c r="S2526" i="7"/>
  <c r="S2527" i="7"/>
  <c r="S2528" i="7"/>
  <c r="S2529" i="7"/>
  <c r="S2530" i="7"/>
  <c r="S2531" i="7"/>
  <c r="S2532" i="7"/>
  <c r="S2533" i="7"/>
  <c r="S2534" i="7"/>
  <c r="S2535" i="7"/>
  <c r="S2536" i="7"/>
  <c r="S2537" i="7"/>
  <c r="S2538" i="7"/>
  <c r="S2539" i="7"/>
  <c r="S2540" i="7"/>
  <c r="S2541" i="7"/>
  <c r="S2542" i="7"/>
  <c r="S2543" i="7"/>
  <c r="S2544" i="7"/>
  <c r="S2545" i="7"/>
  <c r="S2546" i="7"/>
  <c r="S2547" i="7"/>
  <c r="S2548" i="7"/>
  <c r="S2549" i="7"/>
  <c r="S2550" i="7"/>
  <c r="S2551" i="7"/>
  <c r="S2552" i="7"/>
  <c r="S2553" i="7"/>
  <c r="S2554" i="7"/>
  <c r="S2555" i="7"/>
  <c r="S2556" i="7"/>
  <c r="S2557" i="7"/>
  <c r="S2558" i="7"/>
  <c r="S2559" i="7"/>
  <c r="S2560" i="7"/>
  <c r="S2561" i="7"/>
  <c r="S2562" i="7"/>
  <c r="S2563" i="7"/>
  <c r="S2564" i="7"/>
  <c r="S2565" i="7"/>
  <c r="S2566" i="7"/>
  <c r="S2567" i="7"/>
  <c r="S2568" i="7"/>
  <c r="S2569" i="7"/>
  <c r="S2570" i="7"/>
  <c r="S2571" i="7"/>
  <c r="S2572" i="7"/>
  <c r="S2573" i="7"/>
  <c r="S2574" i="7"/>
  <c r="S2575" i="7"/>
  <c r="S2576" i="7"/>
  <c r="S2577" i="7"/>
  <c r="S2578" i="7"/>
  <c r="S2579" i="7"/>
  <c r="S2580" i="7"/>
  <c r="S2581" i="7"/>
  <c r="S2582" i="7"/>
  <c r="S2583" i="7"/>
  <c r="S2584" i="7"/>
  <c r="S2585" i="7"/>
  <c r="S2586" i="7"/>
  <c r="S2587" i="7"/>
  <c r="S2588" i="7"/>
  <c r="S2589" i="7"/>
  <c r="S2590" i="7"/>
  <c r="S2591" i="7"/>
  <c r="S2592" i="7"/>
  <c r="S2593" i="7"/>
  <c r="S2594" i="7"/>
  <c r="S2595" i="7"/>
  <c r="S2596" i="7"/>
  <c r="S2597" i="7"/>
  <c r="S2598" i="7"/>
  <c r="S2599" i="7"/>
  <c r="S2600" i="7"/>
  <c r="S2601" i="7"/>
  <c r="S2602" i="7"/>
  <c r="S2603" i="7"/>
  <c r="S2604" i="7"/>
  <c r="S2605" i="7"/>
  <c r="S2606" i="7"/>
  <c r="S2607" i="7"/>
  <c r="S2608" i="7"/>
  <c r="S2609" i="7"/>
  <c r="S2610" i="7"/>
  <c r="S2611" i="7"/>
  <c r="S2612" i="7"/>
  <c r="S2613" i="7"/>
  <c r="S2614" i="7"/>
  <c r="S2615" i="7"/>
  <c r="S2616" i="7"/>
  <c r="S2617" i="7"/>
  <c r="S2618" i="7"/>
  <c r="S2619" i="7"/>
  <c r="S2620" i="7"/>
  <c r="S2621" i="7"/>
  <c r="S2622" i="7"/>
  <c r="S2623" i="7"/>
  <c r="S2624" i="7"/>
  <c r="S2625" i="7"/>
  <c r="S2626" i="7"/>
  <c r="S2627" i="7"/>
  <c r="S2628" i="7"/>
  <c r="S2629" i="7"/>
  <c r="S2630" i="7"/>
  <c r="S2631" i="7"/>
  <c r="S2632" i="7"/>
  <c r="S2633" i="7"/>
  <c r="S2634" i="7"/>
  <c r="S2635" i="7"/>
  <c r="S2636" i="7"/>
  <c r="S2637" i="7"/>
  <c r="S2638" i="7"/>
  <c r="S2639" i="7"/>
  <c r="S2640" i="7"/>
  <c r="S2641" i="7"/>
  <c r="S2642" i="7"/>
  <c r="S2643" i="7"/>
  <c r="S2644" i="7"/>
  <c r="S2645" i="7"/>
  <c r="S2646" i="7"/>
  <c r="S2647" i="7"/>
  <c r="S2648" i="7"/>
  <c r="S2649" i="7"/>
  <c r="S2650" i="7"/>
  <c r="S2651" i="7"/>
  <c r="S2652" i="7"/>
  <c r="S2653" i="7"/>
  <c r="S2654" i="7"/>
  <c r="S2655" i="7"/>
  <c r="S2656" i="7"/>
  <c r="S2657" i="7"/>
  <c r="S2658" i="7"/>
  <c r="S2659" i="7"/>
  <c r="S2660" i="7"/>
  <c r="S2661" i="7"/>
  <c r="S2662" i="7"/>
  <c r="S2663" i="7"/>
  <c r="S2664" i="7"/>
  <c r="S2665" i="7"/>
  <c r="S2666" i="7"/>
  <c r="S2667" i="7"/>
  <c r="S2668" i="7"/>
  <c r="S2669" i="7"/>
  <c r="S2670" i="7"/>
  <c r="S2671" i="7"/>
  <c r="S2672" i="7"/>
  <c r="S2673" i="7"/>
  <c r="S2674" i="7"/>
  <c r="S2675" i="7"/>
  <c r="S2676" i="7"/>
  <c r="S2677" i="7"/>
  <c r="S2678" i="7"/>
  <c r="S2679" i="7"/>
  <c r="S2680" i="7"/>
  <c r="S2681" i="7"/>
  <c r="S2682" i="7"/>
  <c r="S2683" i="7"/>
  <c r="S2684" i="7"/>
  <c r="S2685" i="7"/>
  <c r="S2686" i="7"/>
  <c r="S2687" i="7"/>
  <c r="S2688" i="7"/>
  <c r="S2689" i="7"/>
  <c r="S2690" i="7"/>
  <c r="S2691" i="7"/>
  <c r="S2692" i="7"/>
  <c r="S2693" i="7"/>
  <c r="S2694" i="7"/>
  <c r="S2695" i="7"/>
  <c r="S2696" i="7"/>
  <c r="S2697" i="7"/>
  <c r="S2698" i="7"/>
  <c r="S2699" i="7"/>
  <c r="S2700" i="7"/>
  <c r="S2701" i="7"/>
  <c r="S2702" i="7"/>
  <c r="S2703" i="7"/>
  <c r="S2704" i="7"/>
  <c r="S2705" i="7"/>
  <c r="S2706" i="7"/>
  <c r="S2707" i="7"/>
  <c r="S2708" i="7"/>
  <c r="S2709" i="7"/>
  <c r="S2710" i="7"/>
  <c r="S2711" i="7"/>
  <c r="S2712" i="7"/>
  <c r="S2713" i="7"/>
  <c r="S2714" i="7"/>
  <c r="S2715" i="7"/>
  <c r="S2716" i="7"/>
  <c r="S2717" i="7"/>
  <c r="S2718" i="7"/>
  <c r="S2719" i="7"/>
  <c r="S2720" i="7"/>
  <c r="S2721" i="7"/>
  <c r="S2722" i="7"/>
  <c r="S2723" i="7"/>
  <c r="S2724" i="7"/>
  <c r="S2725" i="7"/>
  <c r="S2726" i="7"/>
  <c r="S2727" i="7"/>
  <c r="S2728" i="7"/>
  <c r="S2729" i="7"/>
  <c r="S2730" i="7"/>
  <c r="S2731" i="7"/>
  <c r="S2732" i="7"/>
  <c r="S2733" i="7"/>
  <c r="S2734" i="7"/>
  <c r="S2735" i="7"/>
  <c r="S2736" i="7"/>
  <c r="S2737" i="7"/>
  <c r="S2738" i="7"/>
  <c r="S2739" i="7"/>
  <c r="S2740" i="7"/>
  <c r="S2741" i="7"/>
  <c r="S2742" i="7"/>
  <c r="S2743" i="7"/>
  <c r="S2744" i="7"/>
  <c r="S2745" i="7"/>
  <c r="S2746" i="7"/>
  <c r="S2747" i="7"/>
  <c r="S2748" i="7"/>
  <c r="S2749" i="7"/>
  <c r="S2750" i="7"/>
  <c r="S2751" i="7"/>
  <c r="S2752" i="7"/>
  <c r="S2753" i="7"/>
  <c r="S2754" i="7"/>
  <c r="S2755" i="7"/>
  <c r="S2756" i="7"/>
  <c r="S2757" i="7"/>
  <c r="S2758" i="7"/>
  <c r="S2759" i="7"/>
  <c r="S2760" i="7"/>
  <c r="S2761" i="7"/>
  <c r="S2762" i="7"/>
  <c r="S2763" i="7"/>
  <c r="S2764" i="7"/>
  <c r="S2765" i="7"/>
  <c r="S2766" i="7"/>
  <c r="S2767" i="7"/>
  <c r="S2768" i="7"/>
  <c r="S2769" i="7"/>
  <c r="S2770" i="7"/>
  <c r="S2771" i="7"/>
  <c r="S2772" i="7"/>
  <c r="S2773" i="7"/>
  <c r="S2774" i="7"/>
  <c r="S2775" i="7"/>
  <c r="S2776" i="7"/>
  <c r="S2777" i="7"/>
  <c r="S2778" i="7"/>
  <c r="S2779" i="7"/>
  <c r="S2780" i="7"/>
  <c r="S2781" i="7"/>
  <c r="S2782" i="7"/>
  <c r="S2783" i="7"/>
  <c r="S2784" i="7"/>
  <c r="S2785" i="7"/>
  <c r="S2786" i="7"/>
  <c r="S2787" i="7"/>
  <c r="S2788" i="7"/>
  <c r="S2789" i="7"/>
  <c r="S2790" i="7"/>
  <c r="S2791" i="7"/>
  <c r="S2792" i="7"/>
  <c r="S2793" i="7"/>
  <c r="S2794" i="7"/>
  <c r="S2795" i="7"/>
  <c r="S2796" i="7"/>
  <c r="S2797" i="7"/>
  <c r="S2798" i="7"/>
  <c r="S2799" i="7"/>
  <c r="S2800" i="7"/>
  <c r="S2801" i="7"/>
  <c r="S2802" i="7"/>
  <c r="S2803" i="7"/>
  <c r="S2804" i="7"/>
  <c r="S2805" i="7"/>
  <c r="S2806" i="7"/>
  <c r="S2807" i="7"/>
  <c r="S2808" i="7"/>
  <c r="S2809" i="7"/>
  <c r="S2810" i="7"/>
  <c r="S2811" i="7"/>
  <c r="S2812" i="7"/>
  <c r="S2813" i="7"/>
  <c r="S2814" i="7"/>
  <c r="S2815" i="7"/>
  <c r="S2816" i="7"/>
  <c r="S2817" i="7"/>
  <c r="S2818" i="7"/>
  <c r="S2819" i="7"/>
  <c r="S2820" i="7"/>
  <c r="S2821" i="7"/>
  <c r="S2822" i="7"/>
  <c r="S2823" i="7"/>
  <c r="S2824" i="7"/>
  <c r="S2825" i="7"/>
  <c r="S2826" i="7"/>
  <c r="S2827" i="7"/>
  <c r="S2828" i="7"/>
  <c r="S2829" i="7"/>
  <c r="S2830" i="7"/>
  <c r="S2831" i="7"/>
  <c r="S2832" i="7"/>
  <c r="S2833" i="7"/>
  <c r="S2834" i="7"/>
  <c r="S2835" i="7"/>
  <c r="S2836" i="7"/>
  <c r="S2837" i="7"/>
  <c r="S2838" i="7"/>
  <c r="S2839" i="7"/>
  <c r="S2840" i="7"/>
  <c r="S2841" i="7"/>
  <c r="S2842" i="7"/>
  <c r="S2843" i="7"/>
  <c r="S2844" i="7"/>
  <c r="S2845" i="7"/>
  <c r="S2846" i="7"/>
  <c r="S2847" i="7"/>
  <c r="S2848" i="7"/>
  <c r="S2849" i="7"/>
  <c r="S2850" i="7"/>
  <c r="S2851" i="7"/>
  <c r="S2852" i="7"/>
  <c r="S2853" i="7"/>
  <c r="S2854" i="7"/>
  <c r="S2855" i="7"/>
  <c r="S2856" i="7"/>
  <c r="S2857" i="7"/>
  <c r="S2858" i="7"/>
  <c r="S2859" i="7"/>
  <c r="S2860" i="7"/>
  <c r="S2861" i="7"/>
  <c r="S2862" i="7"/>
  <c r="S2863" i="7"/>
  <c r="S2864" i="7"/>
  <c r="S2865" i="7"/>
  <c r="S2866" i="7"/>
  <c r="S2867" i="7"/>
  <c r="S2868" i="7"/>
  <c r="S2869" i="7"/>
  <c r="S2870" i="7"/>
  <c r="S2871" i="7"/>
  <c r="S2872" i="7"/>
  <c r="S2873" i="7"/>
  <c r="S2874" i="7"/>
  <c r="S2875" i="7"/>
  <c r="S2876" i="7"/>
  <c r="S2877" i="7"/>
  <c r="S2878" i="7"/>
  <c r="S2879" i="7"/>
  <c r="S2880" i="7"/>
  <c r="S2881" i="7"/>
  <c r="S2882" i="7"/>
  <c r="S2883" i="7"/>
  <c r="S2884" i="7"/>
  <c r="S2885" i="7"/>
  <c r="S2886" i="7"/>
  <c r="S2887" i="7"/>
  <c r="S2888" i="7"/>
  <c r="S2889" i="7"/>
  <c r="S2890" i="7"/>
  <c r="S2891" i="7"/>
  <c r="S2892" i="7"/>
  <c r="S2893" i="7"/>
  <c r="S2894" i="7"/>
  <c r="S2895" i="7"/>
  <c r="S2896" i="7"/>
  <c r="S2897" i="7"/>
  <c r="S2898" i="7"/>
  <c r="S2899" i="7"/>
  <c r="S2900" i="7"/>
  <c r="S2901" i="7"/>
  <c r="S2902" i="7"/>
  <c r="S2903" i="7"/>
  <c r="S2904" i="7"/>
  <c r="S2905" i="7"/>
  <c r="S2906" i="7"/>
  <c r="S2907" i="7"/>
  <c r="S2908" i="7"/>
  <c r="S2909" i="7"/>
  <c r="S2910" i="7"/>
  <c r="S2911" i="7"/>
  <c r="S2912" i="7"/>
  <c r="S2913" i="7"/>
  <c r="S2914" i="7"/>
  <c r="S2915" i="7"/>
  <c r="S2916" i="7"/>
  <c r="S2917" i="7"/>
  <c r="S2918" i="7"/>
  <c r="S2919" i="7"/>
  <c r="S2920" i="7"/>
  <c r="S2921" i="7"/>
  <c r="S2922" i="7"/>
  <c r="S2923" i="7"/>
  <c r="S2924" i="7"/>
  <c r="S2925" i="7"/>
  <c r="S2926" i="7"/>
  <c r="S2927" i="7"/>
  <c r="S2928" i="7"/>
  <c r="S2929" i="7"/>
  <c r="S2930" i="7"/>
  <c r="S2931" i="7"/>
  <c r="S2932" i="7"/>
  <c r="S2933" i="7"/>
  <c r="S2934" i="7"/>
  <c r="S2935" i="7"/>
  <c r="S2936" i="7"/>
  <c r="S2937" i="7"/>
  <c r="S2938" i="7"/>
  <c r="S2939" i="7"/>
  <c r="S2940" i="7"/>
  <c r="S2941" i="7"/>
  <c r="S2942" i="7"/>
  <c r="S2943" i="7"/>
  <c r="S2944" i="7"/>
  <c r="S2945" i="7"/>
  <c r="S2946" i="7"/>
  <c r="S2947" i="7"/>
  <c r="S2948" i="7"/>
  <c r="S2949" i="7"/>
  <c r="S2950" i="7"/>
  <c r="S2951" i="7"/>
  <c r="S2952" i="7"/>
  <c r="S2953" i="7"/>
  <c r="S2954" i="7"/>
  <c r="S2955" i="7"/>
  <c r="S2956" i="7"/>
  <c r="S2957" i="7"/>
  <c r="S2958" i="7"/>
  <c r="S2959" i="7"/>
  <c r="S2960" i="7"/>
  <c r="S2961" i="7"/>
  <c r="S2962" i="7"/>
  <c r="S2963" i="7"/>
  <c r="S2964" i="7"/>
  <c r="S2965" i="7"/>
  <c r="S2966" i="7"/>
  <c r="S2967" i="7"/>
  <c r="S2968" i="7"/>
  <c r="S2969" i="7"/>
  <c r="S2970" i="7"/>
  <c r="S2971" i="7"/>
  <c r="S2972" i="7"/>
  <c r="S2973" i="7"/>
  <c r="S2974" i="7"/>
  <c r="S2975" i="7"/>
  <c r="S2976" i="7"/>
  <c r="S2977" i="7"/>
  <c r="S2978" i="7"/>
  <c r="S2979" i="7"/>
  <c r="S2980" i="7"/>
  <c r="S2981" i="7"/>
  <c r="S2982" i="7"/>
  <c r="S2983" i="7"/>
  <c r="S2984" i="7"/>
  <c r="S2985" i="7"/>
  <c r="S2986" i="7"/>
  <c r="S2987" i="7"/>
  <c r="S2988" i="7"/>
  <c r="S2989" i="7"/>
  <c r="S2990" i="7"/>
  <c r="S2991" i="7"/>
  <c r="S2992" i="7"/>
  <c r="S2993" i="7"/>
  <c r="S2994" i="7"/>
  <c r="S2995" i="7"/>
  <c r="S2996" i="7"/>
  <c r="S2997" i="7"/>
  <c r="S2998" i="7"/>
  <c r="S2999" i="7"/>
  <c r="S3000" i="7"/>
  <c r="S3001" i="7"/>
  <c r="S3002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I1203" i="7"/>
  <c r="I1204" i="7"/>
  <c r="I1205" i="7"/>
  <c r="I1206" i="7"/>
  <c r="I1207" i="7"/>
  <c r="I1208" i="7"/>
  <c r="I1209" i="7"/>
  <c r="I1210" i="7"/>
  <c r="I1211" i="7"/>
  <c r="I1212" i="7"/>
  <c r="I1213" i="7"/>
  <c r="I1214" i="7"/>
  <c r="I1215" i="7"/>
  <c r="I1216" i="7"/>
  <c r="I1217" i="7"/>
  <c r="I1218" i="7"/>
  <c r="I1219" i="7"/>
  <c r="I1220" i="7"/>
  <c r="I1221" i="7"/>
  <c r="I1222" i="7"/>
  <c r="I1223" i="7"/>
  <c r="I1224" i="7"/>
  <c r="I1225" i="7"/>
  <c r="I1226" i="7"/>
  <c r="I1227" i="7"/>
  <c r="I1228" i="7"/>
  <c r="I1229" i="7"/>
  <c r="I1230" i="7"/>
  <c r="I1231" i="7"/>
  <c r="I1232" i="7"/>
  <c r="I1233" i="7"/>
  <c r="I1234" i="7"/>
  <c r="I1235" i="7"/>
  <c r="I1236" i="7"/>
  <c r="I1237" i="7"/>
  <c r="I1238" i="7"/>
  <c r="I1239" i="7"/>
  <c r="I1240" i="7"/>
  <c r="I1241" i="7"/>
  <c r="I1242" i="7"/>
  <c r="I1243" i="7"/>
  <c r="I1244" i="7"/>
  <c r="I1245" i="7"/>
  <c r="I1246" i="7"/>
  <c r="I1247" i="7"/>
  <c r="I1248" i="7"/>
  <c r="I1249" i="7"/>
  <c r="I1250" i="7"/>
  <c r="I1251" i="7"/>
  <c r="I1252" i="7"/>
  <c r="I1253" i="7"/>
  <c r="I1254" i="7"/>
  <c r="I1255" i="7"/>
  <c r="I1256" i="7"/>
  <c r="I1257" i="7"/>
  <c r="I1258" i="7"/>
  <c r="I1259" i="7"/>
  <c r="I1260" i="7"/>
  <c r="I1261" i="7"/>
  <c r="I1262" i="7"/>
  <c r="I1263" i="7"/>
  <c r="I1264" i="7"/>
  <c r="I1265" i="7"/>
  <c r="I1266" i="7"/>
  <c r="I1267" i="7"/>
  <c r="I1268" i="7"/>
  <c r="I1269" i="7"/>
  <c r="I1270" i="7"/>
  <c r="I1271" i="7"/>
  <c r="I1272" i="7"/>
  <c r="I1273" i="7"/>
  <c r="I1274" i="7"/>
  <c r="I1275" i="7"/>
  <c r="I1276" i="7"/>
  <c r="I1277" i="7"/>
  <c r="I1278" i="7"/>
  <c r="I1279" i="7"/>
  <c r="I1280" i="7"/>
  <c r="I1281" i="7"/>
  <c r="I1282" i="7"/>
  <c r="I1283" i="7"/>
  <c r="I1284" i="7"/>
  <c r="I1285" i="7"/>
  <c r="I1286" i="7"/>
  <c r="I1287" i="7"/>
  <c r="I1288" i="7"/>
  <c r="I1289" i="7"/>
  <c r="I1290" i="7"/>
  <c r="I1291" i="7"/>
  <c r="I1292" i="7"/>
  <c r="I1293" i="7"/>
  <c r="I1294" i="7"/>
  <c r="I1295" i="7"/>
  <c r="I1296" i="7"/>
  <c r="I1297" i="7"/>
  <c r="I1298" i="7"/>
  <c r="I1299" i="7"/>
  <c r="I1300" i="7"/>
  <c r="I1301" i="7"/>
  <c r="I1302" i="7"/>
  <c r="I1303" i="7"/>
  <c r="I1304" i="7"/>
  <c r="I1305" i="7"/>
  <c r="I1306" i="7"/>
  <c r="I1307" i="7"/>
  <c r="I1308" i="7"/>
  <c r="I1309" i="7"/>
  <c r="I1310" i="7"/>
  <c r="I1311" i="7"/>
  <c r="I1312" i="7"/>
  <c r="I1313" i="7"/>
  <c r="I1314" i="7"/>
  <c r="I1315" i="7"/>
  <c r="I1316" i="7"/>
  <c r="I1317" i="7"/>
  <c r="I1318" i="7"/>
  <c r="I1319" i="7"/>
  <c r="I1320" i="7"/>
  <c r="I1321" i="7"/>
  <c r="I1322" i="7"/>
  <c r="I1323" i="7"/>
  <c r="I1324" i="7"/>
  <c r="I1325" i="7"/>
  <c r="I1326" i="7"/>
  <c r="I1327" i="7"/>
  <c r="I1328" i="7"/>
  <c r="I1329" i="7"/>
  <c r="I1330" i="7"/>
  <c r="I1331" i="7"/>
  <c r="I1332" i="7"/>
  <c r="I1333" i="7"/>
  <c r="I1334" i="7"/>
  <c r="I1335" i="7"/>
  <c r="I1336" i="7"/>
  <c r="I1337" i="7"/>
  <c r="I1338" i="7"/>
  <c r="I1339" i="7"/>
  <c r="I1340" i="7"/>
  <c r="I1341" i="7"/>
  <c r="I1342" i="7"/>
  <c r="I1343" i="7"/>
  <c r="I1344" i="7"/>
  <c r="I1345" i="7"/>
  <c r="I1346" i="7"/>
  <c r="I1347" i="7"/>
  <c r="I1348" i="7"/>
  <c r="I1349" i="7"/>
  <c r="I1350" i="7"/>
  <c r="I1351" i="7"/>
  <c r="I1352" i="7"/>
  <c r="I1353" i="7"/>
  <c r="I1354" i="7"/>
  <c r="I1355" i="7"/>
  <c r="I1356" i="7"/>
  <c r="I1357" i="7"/>
  <c r="I1358" i="7"/>
  <c r="I1359" i="7"/>
  <c r="I1360" i="7"/>
  <c r="I1361" i="7"/>
  <c r="I1362" i="7"/>
  <c r="I1363" i="7"/>
  <c r="I1364" i="7"/>
  <c r="I1365" i="7"/>
  <c r="I1366" i="7"/>
  <c r="I1367" i="7"/>
  <c r="I1368" i="7"/>
  <c r="I1369" i="7"/>
  <c r="I1370" i="7"/>
  <c r="I1371" i="7"/>
  <c r="I1372" i="7"/>
  <c r="I1373" i="7"/>
  <c r="I1374" i="7"/>
  <c r="I1375" i="7"/>
  <c r="I1376" i="7"/>
  <c r="I1377" i="7"/>
  <c r="I1378" i="7"/>
  <c r="I1379" i="7"/>
  <c r="I1380" i="7"/>
  <c r="I1381" i="7"/>
  <c r="I1382" i="7"/>
  <c r="I1383" i="7"/>
  <c r="I1384" i="7"/>
  <c r="I1385" i="7"/>
  <c r="I1386" i="7"/>
  <c r="I1387" i="7"/>
  <c r="I1388" i="7"/>
  <c r="I1389" i="7"/>
  <c r="I1390" i="7"/>
  <c r="I1391" i="7"/>
  <c r="I1392" i="7"/>
  <c r="I1393" i="7"/>
  <c r="I1394" i="7"/>
  <c r="I1395" i="7"/>
  <c r="I1396" i="7"/>
  <c r="I1397" i="7"/>
  <c r="I1398" i="7"/>
  <c r="I1399" i="7"/>
  <c r="I1400" i="7"/>
  <c r="I1401" i="7"/>
  <c r="I1402" i="7"/>
  <c r="I1403" i="7"/>
  <c r="I1404" i="7"/>
  <c r="I1405" i="7"/>
  <c r="I1406" i="7"/>
  <c r="I1407" i="7"/>
  <c r="I1408" i="7"/>
  <c r="I1409" i="7"/>
  <c r="I1410" i="7"/>
  <c r="I1411" i="7"/>
  <c r="I1412" i="7"/>
  <c r="I1413" i="7"/>
  <c r="I1414" i="7"/>
  <c r="I1415" i="7"/>
  <c r="I1416" i="7"/>
  <c r="I1417" i="7"/>
  <c r="I1418" i="7"/>
  <c r="I1419" i="7"/>
  <c r="I1420" i="7"/>
  <c r="I1421" i="7"/>
  <c r="I1422" i="7"/>
  <c r="I1423" i="7"/>
  <c r="I1424" i="7"/>
  <c r="I1425" i="7"/>
  <c r="I1426" i="7"/>
  <c r="I1427" i="7"/>
  <c r="I1428" i="7"/>
  <c r="I1429" i="7"/>
  <c r="I1430" i="7"/>
  <c r="I1431" i="7"/>
  <c r="I1432" i="7"/>
  <c r="I1433" i="7"/>
  <c r="I1434" i="7"/>
  <c r="I1435" i="7"/>
  <c r="I1436" i="7"/>
  <c r="I1437" i="7"/>
  <c r="I1438" i="7"/>
  <c r="I1439" i="7"/>
  <c r="I1440" i="7"/>
  <c r="I1441" i="7"/>
  <c r="I1442" i="7"/>
  <c r="I1443" i="7"/>
  <c r="I1444" i="7"/>
  <c r="I1445" i="7"/>
  <c r="I1446" i="7"/>
  <c r="I1447" i="7"/>
  <c r="I1448" i="7"/>
  <c r="I1449" i="7"/>
  <c r="I1450" i="7"/>
  <c r="I1451" i="7"/>
  <c r="I1452" i="7"/>
  <c r="I1453" i="7"/>
  <c r="I1454" i="7"/>
  <c r="I1455" i="7"/>
  <c r="I1456" i="7"/>
  <c r="I1457" i="7"/>
  <c r="I1458" i="7"/>
  <c r="I1459" i="7"/>
  <c r="I1460" i="7"/>
  <c r="I1461" i="7"/>
  <c r="I1462" i="7"/>
  <c r="I1463" i="7"/>
  <c r="I1464" i="7"/>
  <c r="I1465" i="7"/>
  <c r="I1466" i="7"/>
  <c r="I1467" i="7"/>
  <c r="I1468" i="7"/>
  <c r="I1469" i="7"/>
  <c r="I1470" i="7"/>
  <c r="I1471" i="7"/>
  <c r="I1472" i="7"/>
  <c r="I1473" i="7"/>
  <c r="I1474" i="7"/>
  <c r="I1475" i="7"/>
  <c r="I1476" i="7"/>
  <c r="I1477" i="7"/>
  <c r="I1478" i="7"/>
  <c r="I1479" i="7"/>
  <c r="I1480" i="7"/>
  <c r="I1481" i="7"/>
  <c r="I1482" i="7"/>
  <c r="I1483" i="7"/>
  <c r="I1484" i="7"/>
  <c r="I1485" i="7"/>
  <c r="I1486" i="7"/>
  <c r="I1487" i="7"/>
  <c r="I1488" i="7"/>
  <c r="I1489" i="7"/>
  <c r="I1490" i="7"/>
  <c r="I1491" i="7"/>
  <c r="I1492" i="7"/>
  <c r="I1493" i="7"/>
  <c r="I1494" i="7"/>
  <c r="I1495" i="7"/>
  <c r="I1496" i="7"/>
  <c r="I1497" i="7"/>
  <c r="I1498" i="7"/>
  <c r="I1499" i="7"/>
  <c r="I1500" i="7"/>
  <c r="I1501" i="7"/>
  <c r="I1502" i="7"/>
  <c r="I1503" i="7"/>
  <c r="I1504" i="7"/>
  <c r="I1505" i="7"/>
  <c r="I1506" i="7"/>
  <c r="I1507" i="7"/>
  <c r="I1508" i="7"/>
  <c r="I1509" i="7"/>
  <c r="I1510" i="7"/>
  <c r="I1511" i="7"/>
  <c r="I1512" i="7"/>
  <c r="I1513" i="7"/>
  <c r="I1514" i="7"/>
  <c r="I1515" i="7"/>
  <c r="I1516" i="7"/>
  <c r="I1517" i="7"/>
  <c r="I1518" i="7"/>
  <c r="I1519" i="7"/>
  <c r="I1520" i="7"/>
  <c r="I1521" i="7"/>
  <c r="I1522" i="7"/>
  <c r="I1523" i="7"/>
  <c r="I1524" i="7"/>
  <c r="I1525" i="7"/>
  <c r="I1526" i="7"/>
  <c r="I1527" i="7"/>
  <c r="I1528" i="7"/>
  <c r="I1529" i="7"/>
  <c r="I1530" i="7"/>
  <c r="I1531" i="7"/>
  <c r="I1532" i="7"/>
  <c r="I1533" i="7"/>
  <c r="I1534" i="7"/>
  <c r="I1535" i="7"/>
  <c r="I1536" i="7"/>
  <c r="I1537" i="7"/>
  <c r="I1538" i="7"/>
  <c r="I1539" i="7"/>
  <c r="I1540" i="7"/>
  <c r="I1541" i="7"/>
  <c r="I1542" i="7"/>
  <c r="I1543" i="7"/>
  <c r="I1544" i="7"/>
  <c r="I1545" i="7"/>
  <c r="I1546" i="7"/>
  <c r="I1547" i="7"/>
  <c r="I1548" i="7"/>
  <c r="I1549" i="7"/>
  <c r="I1550" i="7"/>
  <c r="I1551" i="7"/>
  <c r="I1552" i="7"/>
  <c r="I1553" i="7"/>
  <c r="I1554" i="7"/>
  <c r="I1555" i="7"/>
  <c r="I1556" i="7"/>
  <c r="I1557" i="7"/>
  <c r="I1558" i="7"/>
  <c r="I1559" i="7"/>
  <c r="I1560" i="7"/>
  <c r="I1561" i="7"/>
  <c r="I1562" i="7"/>
  <c r="I1563" i="7"/>
  <c r="I1564" i="7"/>
  <c r="I1565" i="7"/>
  <c r="I1566" i="7"/>
  <c r="I1567" i="7"/>
  <c r="I1568" i="7"/>
  <c r="I1569" i="7"/>
  <c r="I1570" i="7"/>
  <c r="I1571" i="7"/>
  <c r="I1572" i="7"/>
  <c r="I1573" i="7"/>
  <c r="I1574" i="7"/>
  <c r="I1575" i="7"/>
  <c r="I1576" i="7"/>
  <c r="I1577" i="7"/>
  <c r="I1578" i="7"/>
  <c r="I1579" i="7"/>
  <c r="I1580" i="7"/>
  <c r="I1581" i="7"/>
  <c r="I1582" i="7"/>
  <c r="I1583" i="7"/>
  <c r="I1584" i="7"/>
  <c r="I1585" i="7"/>
  <c r="I1586" i="7"/>
  <c r="I1587" i="7"/>
  <c r="I1588" i="7"/>
  <c r="I1589" i="7"/>
  <c r="I1590" i="7"/>
  <c r="I1591" i="7"/>
  <c r="I1592" i="7"/>
  <c r="I1593" i="7"/>
  <c r="I1594" i="7"/>
  <c r="I1595" i="7"/>
  <c r="I1596" i="7"/>
  <c r="I1597" i="7"/>
  <c r="I1598" i="7"/>
  <c r="I1599" i="7"/>
  <c r="I1600" i="7"/>
  <c r="I1601" i="7"/>
  <c r="I1602" i="7"/>
  <c r="I1603" i="7"/>
  <c r="I1604" i="7"/>
  <c r="I1605" i="7"/>
  <c r="I1606" i="7"/>
  <c r="I1607" i="7"/>
  <c r="I1608" i="7"/>
  <c r="I1609" i="7"/>
  <c r="I1610" i="7"/>
  <c r="I1611" i="7"/>
  <c r="I1612" i="7"/>
  <c r="I1613" i="7"/>
  <c r="I1614" i="7"/>
  <c r="I1615" i="7"/>
  <c r="I1616" i="7"/>
  <c r="I1617" i="7"/>
  <c r="I1618" i="7"/>
  <c r="I1619" i="7"/>
  <c r="I1620" i="7"/>
  <c r="I1621" i="7"/>
  <c r="I1622" i="7"/>
  <c r="I1623" i="7"/>
  <c r="I1624" i="7"/>
  <c r="I1625" i="7"/>
  <c r="I1626" i="7"/>
  <c r="I1627" i="7"/>
  <c r="I1628" i="7"/>
  <c r="I1629" i="7"/>
  <c r="I1630" i="7"/>
  <c r="I1631" i="7"/>
  <c r="I1632" i="7"/>
  <c r="I1633" i="7"/>
  <c r="I1634" i="7"/>
  <c r="I1635" i="7"/>
  <c r="I1636" i="7"/>
  <c r="I1637" i="7"/>
  <c r="I1638" i="7"/>
  <c r="I1639" i="7"/>
  <c r="I1640" i="7"/>
  <c r="I1641" i="7"/>
  <c r="I1642" i="7"/>
  <c r="I1643" i="7"/>
  <c r="I1644" i="7"/>
  <c r="I1645" i="7"/>
  <c r="I1646" i="7"/>
  <c r="I1647" i="7"/>
  <c r="I1648" i="7"/>
  <c r="I1649" i="7"/>
  <c r="I1650" i="7"/>
  <c r="I1651" i="7"/>
  <c r="I1652" i="7"/>
  <c r="I1653" i="7"/>
  <c r="I1654" i="7"/>
  <c r="I1655" i="7"/>
  <c r="I1656" i="7"/>
  <c r="I1657" i="7"/>
  <c r="I1658" i="7"/>
  <c r="I1659" i="7"/>
  <c r="I1660" i="7"/>
  <c r="I1661" i="7"/>
  <c r="I1662" i="7"/>
  <c r="I1663" i="7"/>
  <c r="I1664" i="7"/>
  <c r="I1665" i="7"/>
  <c r="I1666" i="7"/>
  <c r="I1667" i="7"/>
  <c r="I1668" i="7"/>
  <c r="I1669" i="7"/>
  <c r="I1670" i="7"/>
  <c r="I1671" i="7"/>
  <c r="I1672" i="7"/>
  <c r="I1673" i="7"/>
  <c r="I1674" i="7"/>
  <c r="I1675" i="7"/>
  <c r="I1676" i="7"/>
  <c r="I1677" i="7"/>
  <c r="I1678" i="7"/>
  <c r="I1679" i="7"/>
  <c r="I1680" i="7"/>
  <c r="I1681" i="7"/>
  <c r="I1682" i="7"/>
  <c r="I1683" i="7"/>
  <c r="I1684" i="7"/>
  <c r="I1685" i="7"/>
  <c r="I1686" i="7"/>
  <c r="I1687" i="7"/>
  <c r="I1688" i="7"/>
  <c r="I1689" i="7"/>
  <c r="I1690" i="7"/>
  <c r="I1691" i="7"/>
  <c r="I1692" i="7"/>
  <c r="I1693" i="7"/>
  <c r="I1694" i="7"/>
  <c r="I1695" i="7"/>
  <c r="I1696" i="7"/>
  <c r="I1697" i="7"/>
  <c r="I1698" i="7"/>
  <c r="I1699" i="7"/>
  <c r="I1700" i="7"/>
  <c r="I1701" i="7"/>
  <c r="I1702" i="7"/>
  <c r="I1703" i="7"/>
  <c r="I1704" i="7"/>
  <c r="I1705" i="7"/>
  <c r="I1706" i="7"/>
  <c r="I1707" i="7"/>
  <c r="I1708" i="7"/>
  <c r="I1709" i="7"/>
  <c r="I1710" i="7"/>
  <c r="I1711" i="7"/>
  <c r="I1712" i="7"/>
  <c r="I1713" i="7"/>
  <c r="I1714" i="7"/>
  <c r="I1715" i="7"/>
  <c r="I1716" i="7"/>
  <c r="I1717" i="7"/>
  <c r="I1718" i="7"/>
  <c r="I1719" i="7"/>
  <c r="I1720" i="7"/>
  <c r="I1721" i="7"/>
  <c r="I1722" i="7"/>
  <c r="I1723" i="7"/>
  <c r="I1724" i="7"/>
  <c r="I1725" i="7"/>
  <c r="I1726" i="7"/>
  <c r="I1727" i="7"/>
  <c r="I1728" i="7"/>
  <c r="I1729" i="7"/>
  <c r="I1730" i="7"/>
  <c r="I1731" i="7"/>
  <c r="I1732" i="7"/>
  <c r="I1733" i="7"/>
  <c r="I1734" i="7"/>
  <c r="I1735" i="7"/>
  <c r="I1736" i="7"/>
  <c r="I1737" i="7"/>
  <c r="I1738" i="7"/>
  <c r="I1739" i="7"/>
  <c r="I1740" i="7"/>
  <c r="I1741" i="7"/>
  <c r="I1742" i="7"/>
  <c r="I1743" i="7"/>
  <c r="I1744" i="7"/>
  <c r="I1745" i="7"/>
  <c r="I1746" i="7"/>
  <c r="I1747" i="7"/>
  <c r="I1748" i="7"/>
  <c r="I1749" i="7"/>
  <c r="I1750" i="7"/>
  <c r="I1751" i="7"/>
  <c r="I1752" i="7"/>
  <c r="I1753" i="7"/>
  <c r="I1754" i="7"/>
  <c r="I1755" i="7"/>
  <c r="I1756" i="7"/>
  <c r="I1757" i="7"/>
  <c r="I1758" i="7"/>
  <c r="I1759" i="7"/>
  <c r="I1760" i="7"/>
  <c r="I1761" i="7"/>
  <c r="I1762" i="7"/>
  <c r="I1763" i="7"/>
  <c r="I1764" i="7"/>
  <c r="I1765" i="7"/>
  <c r="I1766" i="7"/>
  <c r="I1767" i="7"/>
  <c r="I1768" i="7"/>
  <c r="I1769" i="7"/>
  <c r="I1770" i="7"/>
  <c r="I1771" i="7"/>
  <c r="I1772" i="7"/>
  <c r="I1773" i="7"/>
  <c r="I1774" i="7"/>
  <c r="I1775" i="7"/>
  <c r="I1776" i="7"/>
  <c r="I1777" i="7"/>
  <c r="I1778" i="7"/>
  <c r="I1779" i="7"/>
  <c r="I1780" i="7"/>
  <c r="I1781" i="7"/>
  <c r="I1782" i="7"/>
  <c r="I1783" i="7"/>
  <c r="I1784" i="7"/>
  <c r="I1785" i="7"/>
  <c r="I1786" i="7"/>
  <c r="I1787" i="7"/>
  <c r="I1788" i="7"/>
  <c r="I1789" i="7"/>
  <c r="I1790" i="7"/>
  <c r="I1791" i="7"/>
  <c r="I1792" i="7"/>
  <c r="I1793" i="7"/>
  <c r="I1794" i="7"/>
  <c r="I1795" i="7"/>
  <c r="I1796" i="7"/>
  <c r="I1797" i="7"/>
  <c r="I1798" i="7"/>
  <c r="I1799" i="7"/>
  <c r="I1800" i="7"/>
  <c r="I1801" i="7"/>
  <c r="I1802" i="7"/>
  <c r="I1803" i="7"/>
  <c r="I1804" i="7"/>
  <c r="I1805" i="7"/>
  <c r="I1806" i="7"/>
  <c r="I1807" i="7"/>
  <c r="I1808" i="7"/>
  <c r="I1809" i="7"/>
  <c r="I1810" i="7"/>
  <c r="I1811" i="7"/>
  <c r="I1812" i="7"/>
  <c r="I1813" i="7"/>
  <c r="I1814" i="7"/>
  <c r="I1815" i="7"/>
  <c r="I1816" i="7"/>
  <c r="I1817" i="7"/>
  <c r="I1818" i="7"/>
  <c r="I1819" i="7"/>
  <c r="I1820" i="7"/>
  <c r="I1821" i="7"/>
  <c r="I1822" i="7"/>
  <c r="I1823" i="7"/>
  <c r="I1824" i="7"/>
  <c r="I1825" i="7"/>
  <c r="I1826" i="7"/>
  <c r="I1827" i="7"/>
  <c r="I1828" i="7"/>
  <c r="I1829" i="7"/>
  <c r="I1830" i="7"/>
  <c r="I1831" i="7"/>
  <c r="I1832" i="7"/>
  <c r="I1833" i="7"/>
  <c r="I1834" i="7"/>
  <c r="I1835" i="7"/>
  <c r="I1836" i="7"/>
  <c r="I1837" i="7"/>
  <c r="I1838" i="7"/>
  <c r="I1839" i="7"/>
  <c r="I1840" i="7"/>
  <c r="I1841" i="7"/>
  <c r="I1842" i="7"/>
  <c r="I1843" i="7"/>
  <c r="I1844" i="7"/>
  <c r="I1845" i="7"/>
  <c r="I1846" i="7"/>
  <c r="I1847" i="7"/>
  <c r="I1848" i="7"/>
  <c r="I1849" i="7"/>
  <c r="I1850" i="7"/>
  <c r="I1851" i="7"/>
  <c r="I1852" i="7"/>
  <c r="I1853" i="7"/>
  <c r="I1854" i="7"/>
  <c r="I1855" i="7"/>
  <c r="I1856" i="7"/>
  <c r="I1857" i="7"/>
  <c r="I1858" i="7"/>
  <c r="I1859" i="7"/>
  <c r="I1860" i="7"/>
  <c r="I1861" i="7"/>
  <c r="I1862" i="7"/>
  <c r="I1863" i="7"/>
  <c r="I1864" i="7"/>
  <c r="I1865" i="7"/>
  <c r="I1866" i="7"/>
  <c r="I1867" i="7"/>
  <c r="I1868" i="7"/>
  <c r="I1869" i="7"/>
  <c r="I1870" i="7"/>
  <c r="I1871" i="7"/>
  <c r="I1872" i="7"/>
  <c r="I1873" i="7"/>
  <c r="I1874" i="7"/>
  <c r="I1875" i="7"/>
  <c r="I1876" i="7"/>
  <c r="I1877" i="7"/>
  <c r="I1878" i="7"/>
  <c r="I1879" i="7"/>
  <c r="I1880" i="7"/>
  <c r="I1881" i="7"/>
  <c r="I1882" i="7"/>
  <c r="I1883" i="7"/>
  <c r="I1884" i="7"/>
  <c r="I1885" i="7"/>
  <c r="I1886" i="7"/>
  <c r="I1887" i="7"/>
  <c r="I1888" i="7"/>
  <c r="I1889" i="7"/>
  <c r="I1890" i="7"/>
  <c r="I1891" i="7"/>
  <c r="I1892" i="7"/>
  <c r="I1893" i="7"/>
  <c r="I1894" i="7"/>
  <c r="I1895" i="7"/>
  <c r="I1896" i="7"/>
  <c r="I1897" i="7"/>
  <c r="I1898" i="7"/>
  <c r="I1899" i="7"/>
  <c r="I1900" i="7"/>
  <c r="I1901" i="7"/>
  <c r="I1902" i="7"/>
  <c r="I1903" i="7"/>
  <c r="I1904" i="7"/>
  <c r="I1905" i="7"/>
  <c r="I1906" i="7"/>
  <c r="I1907" i="7"/>
  <c r="I1908" i="7"/>
  <c r="I1909" i="7"/>
  <c r="I1910" i="7"/>
  <c r="I1911" i="7"/>
  <c r="I1912" i="7"/>
  <c r="I1913" i="7"/>
  <c r="I1914" i="7"/>
  <c r="I1915" i="7"/>
  <c r="I1916" i="7"/>
  <c r="I1917" i="7"/>
  <c r="I1918" i="7"/>
  <c r="I1919" i="7"/>
  <c r="I1920" i="7"/>
  <c r="I1921" i="7"/>
  <c r="I1922" i="7"/>
  <c r="I1923" i="7"/>
  <c r="I1924" i="7"/>
  <c r="I1925" i="7"/>
  <c r="I1926" i="7"/>
  <c r="I1927" i="7"/>
  <c r="I1928" i="7"/>
  <c r="I1929" i="7"/>
  <c r="I1930" i="7"/>
  <c r="I1931" i="7"/>
  <c r="I1932" i="7"/>
  <c r="I1933" i="7"/>
  <c r="I1934" i="7"/>
  <c r="I1935" i="7"/>
  <c r="I1936" i="7"/>
  <c r="I1937" i="7"/>
  <c r="I1938" i="7"/>
  <c r="I1939" i="7"/>
  <c r="I1940" i="7"/>
  <c r="I1941" i="7"/>
  <c r="I1942" i="7"/>
  <c r="I1943" i="7"/>
  <c r="I1944" i="7"/>
  <c r="I1945" i="7"/>
  <c r="I1946" i="7"/>
  <c r="I1947" i="7"/>
  <c r="I1948" i="7"/>
  <c r="I1949" i="7"/>
  <c r="I1950" i="7"/>
  <c r="I1951" i="7"/>
  <c r="I1952" i="7"/>
  <c r="I1953" i="7"/>
  <c r="I1954" i="7"/>
  <c r="I1955" i="7"/>
  <c r="I1956" i="7"/>
  <c r="I1957" i="7"/>
  <c r="I1958" i="7"/>
  <c r="I1959" i="7"/>
  <c r="I1960" i="7"/>
  <c r="I1961" i="7"/>
  <c r="I1962" i="7"/>
  <c r="I1963" i="7"/>
  <c r="I1964" i="7"/>
  <c r="I1965" i="7"/>
  <c r="I1966" i="7"/>
  <c r="I1967" i="7"/>
  <c r="I1968" i="7"/>
  <c r="I1969" i="7"/>
  <c r="I1970" i="7"/>
  <c r="I1971" i="7"/>
  <c r="I1972" i="7"/>
  <c r="I1973" i="7"/>
  <c r="I1974" i="7"/>
  <c r="I1975" i="7"/>
  <c r="I1976" i="7"/>
  <c r="I1977" i="7"/>
  <c r="I1978" i="7"/>
  <c r="I1979" i="7"/>
  <c r="I1980" i="7"/>
  <c r="I1981" i="7"/>
  <c r="I1982" i="7"/>
  <c r="I1983" i="7"/>
  <c r="I1984" i="7"/>
  <c r="I1985" i="7"/>
  <c r="I1986" i="7"/>
  <c r="I1987" i="7"/>
  <c r="I1988" i="7"/>
  <c r="I1989" i="7"/>
  <c r="I1990" i="7"/>
  <c r="I1991" i="7"/>
  <c r="I1992" i="7"/>
  <c r="I1993" i="7"/>
  <c r="I1994" i="7"/>
  <c r="I1995" i="7"/>
  <c r="I1996" i="7"/>
  <c r="I1997" i="7"/>
  <c r="I1998" i="7"/>
  <c r="I1999" i="7"/>
  <c r="I2000" i="7"/>
  <c r="I2001" i="7"/>
  <c r="I2002" i="7"/>
  <c r="I2003" i="7"/>
  <c r="I2004" i="7"/>
  <c r="I2005" i="7"/>
  <c r="I2006" i="7"/>
  <c r="I2007" i="7"/>
  <c r="I2008" i="7"/>
  <c r="I2009" i="7"/>
  <c r="I2010" i="7"/>
  <c r="I2011" i="7"/>
  <c r="I2012" i="7"/>
  <c r="I2013" i="7"/>
  <c r="I2014" i="7"/>
  <c r="I2015" i="7"/>
  <c r="I2016" i="7"/>
  <c r="I2017" i="7"/>
  <c r="I2018" i="7"/>
  <c r="I2019" i="7"/>
  <c r="I2020" i="7"/>
  <c r="I2021" i="7"/>
  <c r="I2022" i="7"/>
  <c r="I2023" i="7"/>
  <c r="I2024" i="7"/>
  <c r="I2025" i="7"/>
  <c r="I2026" i="7"/>
  <c r="I2027" i="7"/>
  <c r="I2028" i="7"/>
  <c r="I2029" i="7"/>
  <c r="I2030" i="7"/>
  <c r="I2031" i="7"/>
  <c r="I2032" i="7"/>
  <c r="I2033" i="7"/>
  <c r="I2034" i="7"/>
  <c r="I2035" i="7"/>
  <c r="I2036" i="7"/>
  <c r="I2037" i="7"/>
  <c r="I2038" i="7"/>
  <c r="I2039" i="7"/>
  <c r="I2040" i="7"/>
  <c r="I2041" i="7"/>
  <c r="I2042" i="7"/>
  <c r="I2043" i="7"/>
  <c r="I2044" i="7"/>
  <c r="I2045" i="7"/>
  <c r="I2046" i="7"/>
  <c r="I2047" i="7"/>
  <c r="I2048" i="7"/>
  <c r="I2049" i="7"/>
  <c r="I2050" i="7"/>
  <c r="I2051" i="7"/>
  <c r="I2052" i="7"/>
  <c r="I2053" i="7"/>
  <c r="I2054" i="7"/>
  <c r="I2055" i="7"/>
  <c r="I2056" i="7"/>
  <c r="I2057" i="7"/>
  <c r="I2058" i="7"/>
  <c r="I2059" i="7"/>
  <c r="I2060" i="7"/>
  <c r="I2061" i="7"/>
  <c r="I2062" i="7"/>
  <c r="I2063" i="7"/>
  <c r="I2064" i="7"/>
  <c r="I2065" i="7"/>
  <c r="I2066" i="7"/>
  <c r="I2067" i="7"/>
  <c r="I2068" i="7"/>
  <c r="I2069" i="7"/>
  <c r="I2070" i="7"/>
  <c r="I2071" i="7"/>
  <c r="I2072" i="7"/>
  <c r="I2073" i="7"/>
  <c r="I2074" i="7"/>
  <c r="I2075" i="7"/>
  <c r="I2076" i="7"/>
  <c r="I2077" i="7"/>
  <c r="I2078" i="7"/>
  <c r="I2079" i="7"/>
  <c r="I2080" i="7"/>
  <c r="I2081" i="7"/>
  <c r="I2082" i="7"/>
  <c r="I2083" i="7"/>
  <c r="I2084" i="7"/>
  <c r="I2085" i="7"/>
  <c r="I2086" i="7"/>
  <c r="I2087" i="7"/>
  <c r="I2088" i="7"/>
  <c r="I2089" i="7"/>
  <c r="I2090" i="7"/>
  <c r="I2091" i="7"/>
  <c r="I2092" i="7"/>
  <c r="I2093" i="7"/>
  <c r="I2094" i="7"/>
  <c r="I2095" i="7"/>
  <c r="I2096" i="7"/>
  <c r="I2097" i="7"/>
  <c r="I2098" i="7"/>
  <c r="I2099" i="7"/>
  <c r="I2100" i="7"/>
  <c r="I2101" i="7"/>
  <c r="I2102" i="7"/>
  <c r="I2103" i="7"/>
  <c r="I2104" i="7"/>
  <c r="I2105" i="7"/>
  <c r="I2106" i="7"/>
  <c r="I2107" i="7"/>
  <c r="I2108" i="7"/>
  <c r="I2109" i="7"/>
  <c r="I2110" i="7"/>
  <c r="I2111" i="7"/>
  <c r="I2112" i="7"/>
  <c r="I2113" i="7"/>
  <c r="I2114" i="7"/>
  <c r="I2115" i="7"/>
  <c r="I2116" i="7"/>
  <c r="I2117" i="7"/>
  <c r="I2118" i="7"/>
  <c r="I2119" i="7"/>
  <c r="I2120" i="7"/>
  <c r="I2121" i="7"/>
  <c r="I2122" i="7"/>
  <c r="I2123" i="7"/>
  <c r="I2124" i="7"/>
  <c r="I2125" i="7"/>
  <c r="I2126" i="7"/>
  <c r="I2127" i="7"/>
  <c r="I2128" i="7"/>
  <c r="I2129" i="7"/>
  <c r="I2130" i="7"/>
  <c r="I2131" i="7"/>
  <c r="I2132" i="7"/>
  <c r="I2133" i="7"/>
  <c r="I2134" i="7"/>
  <c r="I2135" i="7"/>
  <c r="I2136" i="7"/>
  <c r="I2137" i="7"/>
  <c r="I2138" i="7"/>
  <c r="I2139" i="7"/>
  <c r="I2140" i="7"/>
  <c r="I2141" i="7"/>
  <c r="I2142" i="7"/>
  <c r="I2143" i="7"/>
  <c r="I2144" i="7"/>
  <c r="I2145" i="7"/>
  <c r="I2146" i="7"/>
  <c r="I2147" i="7"/>
  <c r="I2148" i="7"/>
  <c r="I2149" i="7"/>
  <c r="I2150" i="7"/>
  <c r="I2151" i="7"/>
  <c r="I2152" i="7"/>
  <c r="I2153" i="7"/>
  <c r="I2154" i="7"/>
  <c r="I2155" i="7"/>
  <c r="I2156" i="7"/>
  <c r="I2157" i="7"/>
  <c r="I2158" i="7"/>
  <c r="I2159" i="7"/>
  <c r="I2160" i="7"/>
  <c r="I2161" i="7"/>
  <c r="I2162" i="7"/>
  <c r="I2163" i="7"/>
  <c r="I2164" i="7"/>
  <c r="I2165" i="7"/>
  <c r="I2166" i="7"/>
  <c r="I2167" i="7"/>
  <c r="I2168" i="7"/>
  <c r="I2169" i="7"/>
  <c r="I2170" i="7"/>
  <c r="I2171" i="7"/>
  <c r="I2172" i="7"/>
  <c r="I2173" i="7"/>
  <c r="I2174" i="7"/>
  <c r="I2175" i="7"/>
  <c r="I2176" i="7"/>
  <c r="I2177" i="7"/>
  <c r="I2178" i="7"/>
  <c r="I2179" i="7"/>
  <c r="I2180" i="7"/>
  <c r="I2181" i="7"/>
  <c r="I2182" i="7"/>
  <c r="I2183" i="7"/>
  <c r="I2184" i="7"/>
  <c r="I2185" i="7"/>
  <c r="I2186" i="7"/>
  <c r="I2187" i="7"/>
  <c r="I2188" i="7"/>
  <c r="I2189" i="7"/>
  <c r="I2190" i="7"/>
  <c r="I2191" i="7"/>
  <c r="I2192" i="7"/>
  <c r="I2193" i="7"/>
  <c r="I2194" i="7"/>
  <c r="I2195" i="7"/>
  <c r="I2196" i="7"/>
  <c r="I2197" i="7"/>
  <c r="I2198" i="7"/>
  <c r="I2199" i="7"/>
  <c r="I2200" i="7"/>
  <c r="I2201" i="7"/>
  <c r="I2202" i="7"/>
  <c r="I2203" i="7"/>
  <c r="I2204" i="7"/>
  <c r="I2205" i="7"/>
  <c r="I2206" i="7"/>
  <c r="I2207" i="7"/>
  <c r="I2208" i="7"/>
  <c r="I2209" i="7"/>
  <c r="I2210" i="7"/>
  <c r="I2211" i="7"/>
  <c r="I2212" i="7"/>
  <c r="I2213" i="7"/>
  <c r="I2214" i="7"/>
  <c r="I2215" i="7"/>
  <c r="I2216" i="7"/>
  <c r="I2217" i="7"/>
  <c r="I2218" i="7"/>
  <c r="I2219" i="7"/>
  <c r="I2220" i="7"/>
  <c r="I2221" i="7"/>
  <c r="I2222" i="7"/>
  <c r="I2223" i="7"/>
  <c r="I2224" i="7"/>
  <c r="I2225" i="7"/>
  <c r="I2226" i="7"/>
  <c r="I2227" i="7"/>
  <c r="I2228" i="7"/>
  <c r="I2229" i="7"/>
  <c r="I2230" i="7"/>
  <c r="I2231" i="7"/>
  <c r="I2232" i="7"/>
  <c r="I2233" i="7"/>
  <c r="I2234" i="7"/>
  <c r="I2235" i="7"/>
  <c r="I2236" i="7"/>
  <c r="I2237" i="7"/>
  <c r="I2238" i="7"/>
  <c r="I2239" i="7"/>
  <c r="I2240" i="7"/>
  <c r="I2241" i="7"/>
  <c r="I2242" i="7"/>
  <c r="I2243" i="7"/>
  <c r="I2244" i="7"/>
  <c r="I2245" i="7"/>
  <c r="I2246" i="7"/>
  <c r="I2247" i="7"/>
  <c r="I2248" i="7"/>
  <c r="I2249" i="7"/>
  <c r="I2250" i="7"/>
  <c r="I2251" i="7"/>
  <c r="I2252" i="7"/>
  <c r="I2253" i="7"/>
  <c r="I2254" i="7"/>
  <c r="I2255" i="7"/>
  <c r="I2256" i="7"/>
  <c r="I2257" i="7"/>
  <c r="I2258" i="7"/>
  <c r="I2259" i="7"/>
  <c r="I2260" i="7"/>
  <c r="I2261" i="7"/>
  <c r="I2262" i="7"/>
  <c r="I2263" i="7"/>
  <c r="I2264" i="7"/>
  <c r="I2265" i="7"/>
  <c r="I2266" i="7"/>
  <c r="I2267" i="7"/>
  <c r="I2268" i="7"/>
  <c r="I2269" i="7"/>
  <c r="I2270" i="7"/>
  <c r="I2271" i="7"/>
  <c r="I2272" i="7"/>
  <c r="I2273" i="7"/>
  <c r="I2274" i="7"/>
  <c r="I2275" i="7"/>
  <c r="I2276" i="7"/>
  <c r="I2277" i="7"/>
  <c r="I2278" i="7"/>
  <c r="I2279" i="7"/>
  <c r="I2280" i="7"/>
  <c r="I2281" i="7"/>
  <c r="I2282" i="7"/>
  <c r="I2283" i="7"/>
  <c r="I2284" i="7"/>
  <c r="I2285" i="7"/>
  <c r="I2286" i="7"/>
  <c r="I2287" i="7"/>
  <c r="I2288" i="7"/>
  <c r="I2289" i="7"/>
  <c r="I2290" i="7"/>
  <c r="I2291" i="7"/>
  <c r="I2292" i="7"/>
  <c r="I2293" i="7"/>
  <c r="I2294" i="7"/>
  <c r="I2295" i="7"/>
  <c r="I2296" i="7"/>
  <c r="I2297" i="7"/>
  <c r="I2298" i="7"/>
  <c r="I2299" i="7"/>
  <c r="I2300" i="7"/>
  <c r="I2301" i="7"/>
  <c r="I2302" i="7"/>
  <c r="I2303" i="7"/>
  <c r="I2304" i="7"/>
  <c r="I2305" i="7"/>
  <c r="I2306" i="7"/>
  <c r="I2307" i="7"/>
  <c r="I2308" i="7"/>
  <c r="I2309" i="7"/>
  <c r="I2310" i="7"/>
  <c r="I2311" i="7"/>
  <c r="I2312" i="7"/>
  <c r="I2313" i="7"/>
  <c r="I2314" i="7"/>
  <c r="I2315" i="7"/>
  <c r="I2316" i="7"/>
  <c r="I2317" i="7"/>
  <c r="I2318" i="7"/>
  <c r="I2319" i="7"/>
  <c r="I2320" i="7"/>
  <c r="I2321" i="7"/>
  <c r="I2322" i="7"/>
  <c r="I2323" i="7"/>
  <c r="I2324" i="7"/>
  <c r="I2325" i="7"/>
  <c r="I2326" i="7"/>
  <c r="I2327" i="7"/>
  <c r="I2328" i="7"/>
  <c r="I2329" i="7"/>
  <c r="I2330" i="7"/>
  <c r="I2331" i="7"/>
  <c r="I2332" i="7"/>
  <c r="I2333" i="7"/>
  <c r="I2334" i="7"/>
  <c r="I2335" i="7"/>
  <c r="I2336" i="7"/>
  <c r="I2337" i="7"/>
  <c r="I2338" i="7"/>
  <c r="I2339" i="7"/>
  <c r="I2340" i="7"/>
  <c r="I2341" i="7"/>
  <c r="I2342" i="7"/>
  <c r="I2343" i="7"/>
  <c r="I2344" i="7"/>
  <c r="I2345" i="7"/>
  <c r="I2346" i="7"/>
  <c r="I2347" i="7"/>
  <c r="I2348" i="7"/>
  <c r="I2349" i="7"/>
  <c r="I2350" i="7"/>
  <c r="I2351" i="7"/>
  <c r="I2352" i="7"/>
  <c r="I2353" i="7"/>
  <c r="I2354" i="7"/>
  <c r="I2355" i="7"/>
  <c r="I2356" i="7"/>
  <c r="I2357" i="7"/>
  <c r="I2358" i="7"/>
  <c r="I2359" i="7"/>
  <c r="I2360" i="7"/>
  <c r="I2361" i="7"/>
  <c r="I2362" i="7"/>
  <c r="I2363" i="7"/>
  <c r="I2364" i="7"/>
  <c r="I2365" i="7"/>
  <c r="I2366" i="7"/>
  <c r="I2367" i="7"/>
  <c r="I2368" i="7"/>
  <c r="I2369" i="7"/>
  <c r="I2370" i="7"/>
  <c r="I2371" i="7"/>
  <c r="I2372" i="7"/>
  <c r="I2373" i="7"/>
  <c r="I2374" i="7"/>
  <c r="I2375" i="7"/>
  <c r="I2376" i="7"/>
  <c r="I2377" i="7"/>
  <c r="I2378" i="7"/>
  <c r="I2379" i="7"/>
  <c r="I2380" i="7"/>
  <c r="I2381" i="7"/>
  <c r="I2382" i="7"/>
  <c r="I2383" i="7"/>
  <c r="I2384" i="7"/>
  <c r="I2385" i="7"/>
  <c r="I2386" i="7"/>
  <c r="I2387" i="7"/>
  <c r="I2388" i="7"/>
  <c r="I2389" i="7"/>
  <c r="I2390" i="7"/>
  <c r="I2391" i="7"/>
  <c r="I2392" i="7"/>
  <c r="I2393" i="7"/>
  <c r="I2394" i="7"/>
  <c r="I2395" i="7"/>
  <c r="I2396" i="7"/>
  <c r="I2397" i="7"/>
  <c r="I2398" i="7"/>
  <c r="I2399" i="7"/>
  <c r="I2400" i="7"/>
  <c r="I2401" i="7"/>
  <c r="I2402" i="7"/>
  <c r="I2403" i="7"/>
  <c r="I2404" i="7"/>
  <c r="I2405" i="7"/>
  <c r="I2406" i="7"/>
  <c r="I2407" i="7"/>
  <c r="I2408" i="7"/>
  <c r="I2409" i="7"/>
  <c r="I2410" i="7"/>
  <c r="I2411" i="7"/>
  <c r="I2412" i="7"/>
  <c r="I2413" i="7"/>
  <c r="I2414" i="7"/>
  <c r="I2415" i="7"/>
  <c r="I2416" i="7"/>
  <c r="I2417" i="7"/>
  <c r="I2418" i="7"/>
  <c r="I2419" i="7"/>
  <c r="I2420" i="7"/>
  <c r="I2421" i="7"/>
  <c r="I2422" i="7"/>
  <c r="I2423" i="7"/>
  <c r="I2424" i="7"/>
  <c r="I2425" i="7"/>
  <c r="I2426" i="7"/>
  <c r="I2427" i="7"/>
  <c r="I2428" i="7"/>
  <c r="I2429" i="7"/>
  <c r="I2430" i="7"/>
  <c r="I2431" i="7"/>
  <c r="I2432" i="7"/>
  <c r="I2433" i="7"/>
  <c r="I2434" i="7"/>
  <c r="I2435" i="7"/>
  <c r="I2436" i="7"/>
  <c r="I2437" i="7"/>
  <c r="I2438" i="7"/>
  <c r="I2439" i="7"/>
  <c r="I2440" i="7"/>
  <c r="I2441" i="7"/>
  <c r="I2442" i="7"/>
  <c r="I2443" i="7"/>
  <c r="I2444" i="7"/>
  <c r="I2445" i="7"/>
  <c r="I2446" i="7"/>
  <c r="I2447" i="7"/>
  <c r="I2448" i="7"/>
  <c r="I2449" i="7"/>
  <c r="I2450" i="7"/>
  <c r="I2451" i="7"/>
  <c r="I2452" i="7"/>
  <c r="I2453" i="7"/>
  <c r="I2454" i="7"/>
  <c r="I2455" i="7"/>
  <c r="I2456" i="7"/>
  <c r="I2457" i="7"/>
  <c r="I2458" i="7"/>
  <c r="I2459" i="7"/>
  <c r="I2460" i="7"/>
  <c r="I2461" i="7"/>
  <c r="I2462" i="7"/>
  <c r="I2463" i="7"/>
  <c r="I2464" i="7"/>
  <c r="I2465" i="7"/>
  <c r="I2466" i="7"/>
  <c r="I2467" i="7"/>
  <c r="I2468" i="7"/>
  <c r="I2469" i="7"/>
  <c r="I2470" i="7"/>
  <c r="I2471" i="7"/>
  <c r="I2472" i="7"/>
  <c r="I2473" i="7"/>
  <c r="I2474" i="7"/>
  <c r="I2475" i="7"/>
  <c r="I2476" i="7"/>
  <c r="I2477" i="7"/>
  <c r="I2478" i="7"/>
  <c r="I2479" i="7"/>
  <c r="I2480" i="7"/>
  <c r="I2481" i="7"/>
  <c r="I2482" i="7"/>
  <c r="I2483" i="7"/>
  <c r="I2484" i="7"/>
  <c r="I2485" i="7"/>
  <c r="I2486" i="7"/>
  <c r="I2487" i="7"/>
  <c r="I2488" i="7"/>
  <c r="I2489" i="7"/>
  <c r="I2490" i="7"/>
  <c r="I2491" i="7"/>
  <c r="I2492" i="7"/>
  <c r="I2493" i="7"/>
  <c r="I2494" i="7"/>
  <c r="I2495" i="7"/>
  <c r="I2496" i="7"/>
  <c r="I2497" i="7"/>
  <c r="I2498" i="7"/>
  <c r="I2499" i="7"/>
  <c r="I2500" i="7"/>
  <c r="I2501" i="7"/>
  <c r="I2502" i="7"/>
  <c r="I2503" i="7"/>
  <c r="I2504" i="7"/>
  <c r="I2505" i="7"/>
  <c r="I2506" i="7"/>
  <c r="I2507" i="7"/>
  <c r="I2508" i="7"/>
  <c r="I2509" i="7"/>
  <c r="I2510" i="7"/>
  <c r="I2511" i="7"/>
  <c r="I2512" i="7"/>
  <c r="I2513" i="7"/>
  <c r="I2514" i="7"/>
  <c r="I2515" i="7"/>
  <c r="I2516" i="7"/>
  <c r="I2517" i="7"/>
  <c r="I2518" i="7"/>
  <c r="I2519" i="7"/>
  <c r="I2520" i="7"/>
  <c r="I2521" i="7"/>
  <c r="I2522" i="7"/>
  <c r="I2523" i="7"/>
  <c r="I2524" i="7"/>
  <c r="I2525" i="7"/>
  <c r="I2526" i="7"/>
  <c r="I2527" i="7"/>
  <c r="I2528" i="7"/>
  <c r="I2529" i="7"/>
  <c r="I2530" i="7"/>
  <c r="I2531" i="7"/>
  <c r="I2532" i="7"/>
  <c r="I2533" i="7"/>
  <c r="I2534" i="7"/>
  <c r="I2535" i="7"/>
  <c r="I2536" i="7"/>
  <c r="I2537" i="7"/>
  <c r="I2538" i="7"/>
  <c r="I2539" i="7"/>
  <c r="I2540" i="7"/>
  <c r="I2541" i="7"/>
  <c r="I2542" i="7"/>
  <c r="I2543" i="7"/>
  <c r="I2544" i="7"/>
  <c r="I2545" i="7"/>
  <c r="I2546" i="7"/>
  <c r="I2547" i="7"/>
  <c r="I2548" i="7"/>
  <c r="I2549" i="7"/>
  <c r="I2550" i="7"/>
  <c r="I2551" i="7"/>
  <c r="I2552" i="7"/>
  <c r="I2553" i="7"/>
  <c r="I2554" i="7"/>
  <c r="I2555" i="7"/>
  <c r="I2556" i="7"/>
  <c r="I2557" i="7"/>
  <c r="I2558" i="7"/>
  <c r="I2559" i="7"/>
  <c r="I2560" i="7"/>
  <c r="I2561" i="7"/>
  <c r="I2562" i="7"/>
  <c r="I2563" i="7"/>
  <c r="I2564" i="7"/>
  <c r="I2565" i="7"/>
  <c r="I2566" i="7"/>
  <c r="I2567" i="7"/>
  <c r="I2568" i="7"/>
  <c r="I2569" i="7"/>
  <c r="I2570" i="7"/>
  <c r="I2571" i="7"/>
  <c r="I2572" i="7"/>
  <c r="I2573" i="7"/>
  <c r="I2574" i="7"/>
  <c r="I2575" i="7"/>
  <c r="I2576" i="7"/>
  <c r="I2577" i="7"/>
  <c r="I2578" i="7"/>
  <c r="I2579" i="7"/>
  <c r="I2580" i="7"/>
  <c r="I2581" i="7"/>
  <c r="I2582" i="7"/>
  <c r="I2583" i="7"/>
  <c r="I2584" i="7"/>
  <c r="I2585" i="7"/>
  <c r="I2586" i="7"/>
  <c r="I2587" i="7"/>
  <c r="I2588" i="7"/>
  <c r="I2589" i="7"/>
  <c r="I2590" i="7"/>
  <c r="I2591" i="7"/>
  <c r="I2592" i="7"/>
  <c r="I2593" i="7"/>
  <c r="I2594" i="7"/>
  <c r="I2595" i="7"/>
  <c r="I2596" i="7"/>
  <c r="I2597" i="7"/>
  <c r="I2598" i="7"/>
  <c r="I2599" i="7"/>
  <c r="I2600" i="7"/>
  <c r="I2601" i="7"/>
  <c r="I2602" i="7"/>
  <c r="I2603" i="7"/>
  <c r="I2604" i="7"/>
  <c r="I2605" i="7"/>
  <c r="I2606" i="7"/>
  <c r="I2607" i="7"/>
  <c r="I2608" i="7"/>
  <c r="I2609" i="7"/>
  <c r="I2610" i="7"/>
  <c r="I2611" i="7"/>
  <c r="I2612" i="7"/>
  <c r="I2613" i="7"/>
  <c r="I2614" i="7"/>
  <c r="I2615" i="7"/>
  <c r="I2616" i="7"/>
  <c r="I2617" i="7"/>
  <c r="I2618" i="7"/>
  <c r="I2619" i="7"/>
  <c r="I2620" i="7"/>
  <c r="I2621" i="7"/>
  <c r="I2622" i="7"/>
  <c r="I2623" i="7"/>
  <c r="I2624" i="7"/>
  <c r="I2625" i="7"/>
  <c r="I2626" i="7"/>
  <c r="I2627" i="7"/>
  <c r="I2628" i="7"/>
  <c r="I2629" i="7"/>
  <c r="I2630" i="7"/>
  <c r="I2631" i="7"/>
  <c r="I2632" i="7"/>
  <c r="I2633" i="7"/>
  <c r="I2634" i="7"/>
  <c r="I2635" i="7"/>
  <c r="I2636" i="7"/>
  <c r="I2637" i="7"/>
  <c r="I2638" i="7"/>
  <c r="I2639" i="7"/>
  <c r="I2640" i="7"/>
  <c r="I2641" i="7"/>
  <c r="I2642" i="7"/>
  <c r="I2643" i="7"/>
  <c r="I2644" i="7"/>
  <c r="I2645" i="7"/>
  <c r="I2646" i="7"/>
  <c r="I2647" i="7"/>
  <c r="I2648" i="7"/>
  <c r="I2649" i="7"/>
  <c r="I2650" i="7"/>
  <c r="I2651" i="7"/>
  <c r="I2652" i="7"/>
  <c r="I2653" i="7"/>
  <c r="I2654" i="7"/>
  <c r="I2655" i="7"/>
  <c r="I2656" i="7"/>
  <c r="I2657" i="7"/>
  <c r="I2658" i="7"/>
  <c r="I2659" i="7"/>
  <c r="I2660" i="7"/>
  <c r="I2661" i="7"/>
  <c r="I2662" i="7"/>
  <c r="I2663" i="7"/>
  <c r="I2664" i="7"/>
  <c r="I2665" i="7"/>
  <c r="I2666" i="7"/>
  <c r="I2667" i="7"/>
  <c r="I2668" i="7"/>
  <c r="I2669" i="7"/>
  <c r="I2670" i="7"/>
  <c r="I2671" i="7"/>
  <c r="I2672" i="7"/>
  <c r="I2673" i="7"/>
  <c r="I2674" i="7"/>
  <c r="I2675" i="7"/>
  <c r="I2676" i="7"/>
  <c r="I2677" i="7"/>
  <c r="I2678" i="7"/>
  <c r="I2679" i="7"/>
  <c r="I2680" i="7"/>
  <c r="I2681" i="7"/>
  <c r="I2682" i="7"/>
  <c r="I2683" i="7"/>
  <c r="I2684" i="7"/>
  <c r="I2685" i="7"/>
  <c r="I2686" i="7"/>
  <c r="I2687" i="7"/>
  <c r="I2688" i="7"/>
  <c r="I2689" i="7"/>
  <c r="I2690" i="7"/>
  <c r="I2691" i="7"/>
  <c r="I2692" i="7"/>
  <c r="I2693" i="7"/>
  <c r="I2694" i="7"/>
  <c r="I2695" i="7"/>
  <c r="I2696" i="7"/>
  <c r="I2697" i="7"/>
  <c r="I2698" i="7"/>
  <c r="I2699" i="7"/>
  <c r="I2700" i="7"/>
  <c r="I2701" i="7"/>
  <c r="I2702" i="7"/>
  <c r="I2703" i="7"/>
  <c r="I2704" i="7"/>
  <c r="I2705" i="7"/>
  <c r="I2706" i="7"/>
  <c r="I2707" i="7"/>
  <c r="I2708" i="7"/>
  <c r="I2709" i="7"/>
  <c r="I2710" i="7"/>
  <c r="I2711" i="7"/>
  <c r="I2712" i="7"/>
  <c r="I2713" i="7"/>
  <c r="I2714" i="7"/>
  <c r="I2715" i="7"/>
  <c r="I2716" i="7"/>
  <c r="I2717" i="7"/>
  <c r="I2718" i="7"/>
  <c r="I2719" i="7"/>
  <c r="I2720" i="7"/>
  <c r="I2721" i="7"/>
  <c r="I2722" i="7"/>
  <c r="I2723" i="7"/>
  <c r="I2724" i="7"/>
  <c r="I2725" i="7"/>
  <c r="I2726" i="7"/>
  <c r="I2727" i="7"/>
  <c r="I2728" i="7"/>
  <c r="I2729" i="7"/>
  <c r="I2730" i="7"/>
  <c r="I2731" i="7"/>
  <c r="I2732" i="7"/>
  <c r="I2733" i="7"/>
  <c r="I2734" i="7"/>
  <c r="I2735" i="7"/>
  <c r="I2736" i="7"/>
  <c r="I2737" i="7"/>
  <c r="I2738" i="7"/>
  <c r="I2739" i="7"/>
  <c r="I2740" i="7"/>
  <c r="I2741" i="7"/>
  <c r="I2742" i="7"/>
  <c r="I2743" i="7"/>
  <c r="I2744" i="7"/>
  <c r="I2745" i="7"/>
  <c r="I2746" i="7"/>
  <c r="I2747" i="7"/>
  <c r="I2748" i="7"/>
  <c r="I2749" i="7"/>
  <c r="I2750" i="7"/>
  <c r="I2751" i="7"/>
  <c r="I2752" i="7"/>
  <c r="I2753" i="7"/>
  <c r="I2754" i="7"/>
  <c r="I2755" i="7"/>
  <c r="I2756" i="7"/>
  <c r="I2757" i="7"/>
  <c r="I2758" i="7"/>
  <c r="I2759" i="7"/>
  <c r="I2760" i="7"/>
  <c r="I2761" i="7"/>
  <c r="I2762" i="7"/>
  <c r="I2763" i="7"/>
  <c r="I2764" i="7"/>
  <c r="I2765" i="7"/>
  <c r="I2766" i="7"/>
  <c r="I2767" i="7"/>
  <c r="I2768" i="7"/>
  <c r="I2769" i="7"/>
  <c r="I2770" i="7"/>
  <c r="I2771" i="7"/>
  <c r="I2772" i="7"/>
  <c r="I2773" i="7"/>
  <c r="I2774" i="7"/>
  <c r="I2775" i="7"/>
  <c r="I2776" i="7"/>
  <c r="I2777" i="7"/>
  <c r="I2778" i="7"/>
  <c r="I2779" i="7"/>
  <c r="I2780" i="7"/>
  <c r="I2781" i="7"/>
  <c r="I2782" i="7"/>
  <c r="I2783" i="7"/>
  <c r="I2784" i="7"/>
  <c r="I2785" i="7"/>
  <c r="I2786" i="7"/>
  <c r="I2787" i="7"/>
  <c r="I2788" i="7"/>
  <c r="I2789" i="7"/>
  <c r="I2790" i="7"/>
  <c r="I2791" i="7"/>
  <c r="I2792" i="7"/>
  <c r="I2793" i="7"/>
  <c r="I2794" i="7"/>
  <c r="I2795" i="7"/>
  <c r="I2796" i="7"/>
  <c r="I2797" i="7"/>
  <c r="I2798" i="7"/>
  <c r="I2799" i="7"/>
  <c r="I2800" i="7"/>
  <c r="I2801" i="7"/>
  <c r="I2802" i="7"/>
  <c r="I2803" i="7"/>
  <c r="I2804" i="7"/>
  <c r="I2805" i="7"/>
  <c r="I2806" i="7"/>
  <c r="I2807" i="7"/>
  <c r="I2808" i="7"/>
  <c r="I2809" i="7"/>
  <c r="I2810" i="7"/>
  <c r="I2811" i="7"/>
  <c r="I2812" i="7"/>
  <c r="I2813" i="7"/>
  <c r="I2814" i="7"/>
  <c r="I2815" i="7"/>
  <c r="I2816" i="7"/>
  <c r="I2817" i="7"/>
  <c r="I2818" i="7"/>
  <c r="I2819" i="7"/>
  <c r="I2820" i="7"/>
  <c r="I2821" i="7"/>
  <c r="I2822" i="7"/>
  <c r="I2823" i="7"/>
  <c r="I2824" i="7"/>
  <c r="I2825" i="7"/>
  <c r="I2826" i="7"/>
  <c r="I2827" i="7"/>
  <c r="I2828" i="7"/>
  <c r="I2829" i="7"/>
  <c r="I2830" i="7"/>
  <c r="I2831" i="7"/>
  <c r="I2832" i="7"/>
  <c r="I2833" i="7"/>
  <c r="I2834" i="7"/>
  <c r="I2835" i="7"/>
  <c r="I2836" i="7"/>
  <c r="I2837" i="7"/>
  <c r="I2838" i="7"/>
  <c r="I2839" i="7"/>
  <c r="I2840" i="7"/>
  <c r="I2841" i="7"/>
  <c r="I2842" i="7"/>
  <c r="I2843" i="7"/>
  <c r="I2844" i="7"/>
  <c r="I2845" i="7"/>
  <c r="I2846" i="7"/>
  <c r="I2847" i="7"/>
  <c r="I2848" i="7"/>
  <c r="I2849" i="7"/>
  <c r="I2850" i="7"/>
  <c r="I2851" i="7"/>
  <c r="I2852" i="7"/>
  <c r="I2853" i="7"/>
  <c r="I2854" i="7"/>
  <c r="I2855" i="7"/>
  <c r="I2856" i="7"/>
  <c r="I2857" i="7"/>
  <c r="I2858" i="7"/>
  <c r="I2859" i="7"/>
  <c r="I2860" i="7"/>
  <c r="I2861" i="7"/>
  <c r="I2862" i="7"/>
  <c r="I2863" i="7"/>
  <c r="I2864" i="7"/>
  <c r="I2865" i="7"/>
  <c r="I2866" i="7"/>
  <c r="I2867" i="7"/>
  <c r="I2868" i="7"/>
  <c r="I2869" i="7"/>
  <c r="I2870" i="7"/>
  <c r="I2871" i="7"/>
  <c r="I2872" i="7"/>
  <c r="I2873" i="7"/>
  <c r="I2874" i="7"/>
  <c r="I2875" i="7"/>
  <c r="I2876" i="7"/>
  <c r="I2877" i="7"/>
  <c r="I2878" i="7"/>
  <c r="I2879" i="7"/>
  <c r="I2880" i="7"/>
  <c r="I2881" i="7"/>
  <c r="I2882" i="7"/>
  <c r="I2883" i="7"/>
  <c r="I2884" i="7"/>
  <c r="I2885" i="7"/>
  <c r="I2886" i="7"/>
  <c r="I2887" i="7"/>
  <c r="I2888" i="7"/>
  <c r="I2889" i="7"/>
  <c r="I2890" i="7"/>
  <c r="I2891" i="7"/>
  <c r="I2892" i="7"/>
  <c r="I2893" i="7"/>
  <c r="I2894" i="7"/>
  <c r="I2895" i="7"/>
  <c r="I2896" i="7"/>
  <c r="I2897" i="7"/>
  <c r="I2898" i="7"/>
  <c r="I2899" i="7"/>
  <c r="I2900" i="7"/>
  <c r="I2901" i="7"/>
  <c r="I2902" i="7"/>
  <c r="I2903" i="7"/>
  <c r="I2904" i="7"/>
  <c r="I2905" i="7"/>
  <c r="I2906" i="7"/>
  <c r="I2907" i="7"/>
  <c r="I2908" i="7"/>
  <c r="I2909" i="7"/>
  <c r="I2910" i="7"/>
  <c r="I2911" i="7"/>
  <c r="I2912" i="7"/>
  <c r="I2913" i="7"/>
  <c r="I2914" i="7"/>
  <c r="I2915" i="7"/>
  <c r="I2916" i="7"/>
  <c r="I2917" i="7"/>
  <c r="I2918" i="7"/>
  <c r="I2919" i="7"/>
  <c r="I2920" i="7"/>
  <c r="I2921" i="7"/>
  <c r="I2922" i="7"/>
  <c r="I2923" i="7"/>
  <c r="I2924" i="7"/>
  <c r="I2925" i="7"/>
  <c r="I2926" i="7"/>
  <c r="I2927" i="7"/>
  <c r="I2928" i="7"/>
  <c r="I2929" i="7"/>
  <c r="I2930" i="7"/>
  <c r="I2931" i="7"/>
  <c r="I2932" i="7"/>
  <c r="I2933" i="7"/>
  <c r="I2934" i="7"/>
  <c r="I2935" i="7"/>
  <c r="I2936" i="7"/>
  <c r="I2937" i="7"/>
  <c r="I2938" i="7"/>
  <c r="I2939" i="7"/>
  <c r="I2940" i="7"/>
  <c r="I2941" i="7"/>
  <c r="I2942" i="7"/>
  <c r="I2943" i="7"/>
  <c r="I2944" i="7"/>
  <c r="I2945" i="7"/>
  <c r="I2946" i="7"/>
  <c r="I2947" i="7"/>
  <c r="I2948" i="7"/>
  <c r="I2949" i="7"/>
  <c r="I2950" i="7"/>
  <c r="I2951" i="7"/>
  <c r="I2952" i="7"/>
  <c r="I2953" i="7"/>
  <c r="I2954" i="7"/>
  <c r="I2955" i="7"/>
  <c r="I2956" i="7"/>
  <c r="I2957" i="7"/>
  <c r="I2958" i="7"/>
  <c r="I2959" i="7"/>
  <c r="I2960" i="7"/>
  <c r="I2961" i="7"/>
  <c r="I2962" i="7"/>
  <c r="I2963" i="7"/>
  <c r="I2964" i="7"/>
  <c r="I2965" i="7"/>
  <c r="I2966" i="7"/>
  <c r="I2967" i="7"/>
  <c r="I2968" i="7"/>
  <c r="I2969" i="7"/>
  <c r="I2970" i="7"/>
  <c r="I2971" i="7"/>
  <c r="I2972" i="7"/>
  <c r="I2973" i="7"/>
  <c r="I2974" i="7"/>
  <c r="I2975" i="7"/>
  <c r="I2976" i="7"/>
  <c r="I2977" i="7"/>
  <c r="I2978" i="7"/>
  <c r="I2979" i="7"/>
  <c r="I2980" i="7"/>
  <c r="I2981" i="7"/>
  <c r="I2982" i="7"/>
  <c r="I2983" i="7"/>
  <c r="I2984" i="7"/>
  <c r="I2985" i="7"/>
  <c r="I2986" i="7"/>
  <c r="I2987" i="7"/>
  <c r="I2988" i="7"/>
  <c r="I2989" i="7"/>
  <c r="I2990" i="7"/>
  <c r="I2991" i="7"/>
  <c r="I2992" i="7"/>
  <c r="I2993" i="7"/>
  <c r="I2994" i="7"/>
  <c r="I2995" i="7"/>
  <c r="I2996" i="7"/>
  <c r="I2997" i="7"/>
  <c r="I2998" i="7"/>
  <c r="I2999" i="7"/>
  <c r="I3000" i="7"/>
  <c r="I3001" i="7"/>
  <c r="I3002" i="7"/>
  <c r="AM3" i="7"/>
  <c r="B74" i="6" s="1"/>
  <c r="AC3" i="7"/>
  <c r="S3" i="7"/>
  <c r="I3" i="7"/>
  <c r="B4" i="5"/>
  <c r="D53" i="25"/>
  <c r="D52" i="25"/>
  <c r="D51" i="25"/>
  <c r="D50" i="25"/>
  <c r="F120" i="25"/>
  <c r="D120" i="25"/>
  <c r="D116" i="25"/>
  <c r="D113" i="25"/>
  <c r="D105" i="25"/>
  <c r="F108" i="25"/>
  <c r="D108" i="25"/>
  <c r="D106" i="25"/>
  <c r="D100" i="25"/>
  <c r="F102" i="25"/>
  <c r="F101" i="25"/>
  <c r="F100" i="25"/>
  <c r="F86" i="25"/>
  <c r="F87" i="25"/>
  <c r="F85" i="25"/>
  <c r="F90" i="25"/>
  <c r="D102" i="25"/>
  <c r="D101" i="25"/>
  <c r="D87" i="25"/>
  <c r="D86" i="25"/>
  <c r="D85" i="25"/>
  <c r="D78" i="25"/>
  <c r="F92" i="25"/>
  <c r="F78" i="25"/>
  <c r="D89" i="25"/>
  <c r="D79" i="25"/>
  <c r="D68" i="25"/>
  <c r="F79" i="25"/>
  <c r="F74" i="25"/>
  <c r="F73" i="25"/>
  <c r="F70" i="25"/>
  <c r="F68" i="25"/>
  <c r="D70" i="25"/>
  <c r="D69" i="25"/>
  <c r="D59" i="25"/>
  <c r="F58" i="25"/>
  <c r="F60" i="25"/>
  <c r="F56" i="25"/>
  <c r="D58" i="25"/>
  <c r="D23" i="25"/>
  <c r="D49" i="25"/>
  <c r="D48" i="25"/>
  <c r="D47" i="25"/>
  <c r="D39" i="25"/>
  <c r="D22" i="25"/>
  <c r="F40" i="25"/>
  <c r="F41" i="25"/>
  <c r="F42" i="25"/>
  <c r="F33" i="25"/>
  <c r="F31" i="25"/>
  <c r="F28" i="25"/>
  <c r="F15" i="25"/>
  <c r="F5" i="25"/>
  <c r="F6" i="25"/>
  <c r="F8" i="25"/>
  <c r="E3" i="17"/>
  <c r="F3" i="17"/>
  <c r="B202" i="6"/>
  <c r="A202" i="6" s="1"/>
  <c r="B203" i="6"/>
  <c r="A203" i="6" s="1"/>
  <c r="B204" i="6"/>
  <c r="A204" i="6" s="1"/>
  <c r="B205" i="6"/>
  <c r="A205" i="6" s="1"/>
  <c r="B201" i="6"/>
  <c r="A201" i="6" s="1"/>
  <c r="C197" i="6"/>
  <c r="C198" i="6" s="1"/>
  <c r="D195" i="6"/>
  <c r="B68" i="6"/>
  <c r="A68" i="6" s="1"/>
  <c r="B69" i="6"/>
  <c r="A69" i="6" s="1"/>
  <c r="B70" i="6"/>
  <c r="A70" i="6" s="1"/>
  <c r="B71" i="6"/>
  <c r="A71" i="6" s="1"/>
  <c r="B67" i="6"/>
  <c r="C63" i="6"/>
  <c r="C62" i="6"/>
  <c r="CP2" i="7" a="1"/>
  <c r="CP2" i="7" s="1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35" i="7"/>
  <c r="CQ36" i="7"/>
  <c r="CQ37" i="7"/>
  <c r="CQ38" i="7"/>
  <c r="CQ39" i="7"/>
  <c r="CQ40" i="7"/>
  <c r="CQ41" i="7"/>
  <c r="CQ42" i="7"/>
  <c r="CQ43" i="7"/>
  <c r="CQ44" i="7"/>
  <c r="CQ45" i="7"/>
  <c r="CQ46" i="7"/>
  <c r="CQ47" i="7"/>
  <c r="CQ48" i="7"/>
  <c r="CQ49" i="7"/>
  <c r="CQ50" i="7"/>
  <c r="CQ51" i="7"/>
  <c r="CQ52" i="7"/>
  <c r="CQ53" i="7"/>
  <c r="CQ54" i="7"/>
  <c r="CQ55" i="7"/>
  <c r="CQ56" i="7"/>
  <c r="CQ57" i="7"/>
  <c r="CQ58" i="7"/>
  <c r="CQ59" i="7"/>
  <c r="CQ60" i="7"/>
  <c r="CQ61" i="7"/>
  <c r="CQ62" i="7"/>
  <c r="CQ63" i="7"/>
  <c r="CQ64" i="7"/>
  <c r="CQ65" i="7"/>
  <c r="CQ66" i="7"/>
  <c r="CQ67" i="7"/>
  <c r="CQ68" i="7"/>
  <c r="CQ69" i="7"/>
  <c r="CQ70" i="7"/>
  <c r="CQ71" i="7"/>
  <c r="CQ72" i="7"/>
  <c r="CQ73" i="7"/>
  <c r="CQ74" i="7"/>
  <c r="CQ75" i="7"/>
  <c r="CQ76" i="7"/>
  <c r="CQ77" i="7"/>
  <c r="CQ78" i="7"/>
  <c r="CQ79" i="7"/>
  <c r="CQ80" i="7"/>
  <c r="CQ81" i="7"/>
  <c r="CQ82" i="7"/>
  <c r="CQ83" i="7"/>
  <c r="CQ84" i="7"/>
  <c r="CQ85" i="7"/>
  <c r="CQ86" i="7"/>
  <c r="CQ87" i="7"/>
  <c r="CQ88" i="7"/>
  <c r="CQ89" i="7"/>
  <c r="CQ90" i="7"/>
  <c r="CQ91" i="7"/>
  <c r="CQ92" i="7"/>
  <c r="CQ93" i="7"/>
  <c r="CQ94" i="7"/>
  <c r="CQ95" i="7"/>
  <c r="CQ96" i="7"/>
  <c r="CQ97" i="7"/>
  <c r="CQ98" i="7"/>
  <c r="CQ99" i="7"/>
  <c r="CQ100" i="7"/>
  <c r="CQ101" i="7"/>
  <c r="CQ102" i="7"/>
  <c r="CQ103" i="7"/>
  <c r="CQ104" i="7"/>
  <c r="CQ105" i="7"/>
  <c r="CQ106" i="7"/>
  <c r="CQ107" i="7"/>
  <c r="CQ108" i="7"/>
  <c r="CQ109" i="7"/>
  <c r="CQ110" i="7"/>
  <c r="CQ111" i="7"/>
  <c r="CQ112" i="7"/>
  <c r="CQ113" i="7"/>
  <c r="CQ114" i="7"/>
  <c r="CQ115" i="7"/>
  <c r="CQ116" i="7"/>
  <c r="CQ117" i="7"/>
  <c r="CQ118" i="7"/>
  <c r="CQ119" i="7"/>
  <c r="CQ120" i="7"/>
  <c r="CQ121" i="7"/>
  <c r="CQ122" i="7"/>
  <c r="CQ123" i="7"/>
  <c r="CQ124" i="7"/>
  <c r="CQ125" i="7"/>
  <c r="CQ126" i="7"/>
  <c r="CQ127" i="7"/>
  <c r="CQ128" i="7"/>
  <c r="CQ129" i="7"/>
  <c r="CQ130" i="7"/>
  <c r="CQ131" i="7"/>
  <c r="CQ132" i="7"/>
  <c r="CQ133" i="7"/>
  <c r="CQ134" i="7"/>
  <c r="CQ135" i="7"/>
  <c r="CQ136" i="7"/>
  <c r="CQ137" i="7"/>
  <c r="CQ138" i="7"/>
  <c r="CQ139" i="7"/>
  <c r="CQ140" i="7"/>
  <c r="CQ141" i="7"/>
  <c r="CQ142" i="7"/>
  <c r="CQ143" i="7"/>
  <c r="CQ144" i="7"/>
  <c r="CQ145" i="7"/>
  <c r="CQ146" i="7"/>
  <c r="CQ147" i="7"/>
  <c r="CQ148" i="7"/>
  <c r="CQ149" i="7"/>
  <c r="CQ150" i="7"/>
  <c r="CQ151" i="7"/>
  <c r="CQ152" i="7"/>
  <c r="CQ153" i="7"/>
  <c r="CQ154" i="7"/>
  <c r="CQ155" i="7"/>
  <c r="CQ156" i="7"/>
  <c r="CQ157" i="7"/>
  <c r="CQ158" i="7"/>
  <c r="CQ159" i="7"/>
  <c r="CQ160" i="7"/>
  <c r="CQ161" i="7"/>
  <c r="CQ162" i="7"/>
  <c r="CQ163" i="7"/>
  <c r="CQ164" i="7"/>
  <c r="CQ165" i="7"/>
  <c r="CQ166" i="7"/>
  <c r="CQ167" i="7"/>
  <c r="CQ168" i="7"/>
  <c r="CQ169" i="7"/>
  <c r="CQ170" i="7"/>
  <c r="CQ171" i="7"/>
  <c r="CQ172" i="7"/>
  <c r="CQ173" i="7"/>
  <c r="CQ174" i="7"/>
  <c r="CQ175" i="7"/>
  <c r="CQ176" i="7"/>
  <c r="CQ177" i="7"/>
  <c r="CQ178" i="7"/>
  <c r="CQ179" i="7"/>
  <c r="CQ180" i="7"/>
  <c r="CQ181" i="7"/>
  <c r="CQ182" i="7"/>
  <c r="CQ183" i="7"/>
  <c r="CQ184" i="7"/>
  <c r="CQ185" i="7"/>
  <c r="CQ186" i="7"/>
  <c r="CQ187" i="7"/>
  <c r="CQ188" i="7"/>
  <c r="CQ189" i="7"/>
  <c r="CQ190" i="7"/>
  <c r="CQ191" i="7"/>
  <c r="CQ192" i="7"/>
  <c r="CQ193" i="7"/>
  <c r="CQ194" i="7"/>
  <c r="CQ195" i="7"/>
  <c r="CQ196" i="7"/>
  <c r="CQ197" i="7"/>
  <c r="CQ198" i="7"/>
  <c r="CQ199" i="7"/>
  <c r="CQ200" i="7"/>
  <c r="CQ201" i="7"/>
  <c r="CQ202" i="7"/>
  <c r="CQ203" i="7"/>
  <c r="CQ204" i="7"/>
  <c r="CQ205" i="7"/>
  <c r="CQ206" i="7"/>
  <c r="CQ207" i="7"/>
  <c r="CQ208" i="7"/>
  <c r="CQ209" i="7"/>
  <c r="CQ210" i="7"/>
  <c r="CQ211" i="7"/>
  <c r="CQ212" i="7"/>
  <c r="CQ213" i="7"/>
  <c r="CQ214" i="7"/>
  <c r="CQ215" i="7"/>
  <c r="CQ216" i="7"/>
  <c r="CQ217" i="7"/>
  <c r="CQ218" i="7"/>
  <c r="CQ219" i="7"/>
  <c r="CQ220" i="7"/>
  <c r="CQ221" i="7"/>
  <c r="CQ222" i="7"/>
  <c r="CQ223" i="7"/>
  <c r="CQ224" i="7"/>
  <c r="CQ225" i="7"/>
  <c r="CQ226" i="7"/>
  <c r="CQ227" i="7"/>
  <c r="CQ228" i="7"/>
  <c r="CQ229" i="7"/>
  <c r="CQ230" i="7"/>
  <c r="CQ231" i="7"/>
  <c r="CQ232" i="7"/>
  <c r="CQ233" i="7"/>
  <c r="CQ234" i="7"/>
  <c r="CQ235" i="7"/>
  <c r="CQ236" i="7"/>
  <c r="CQ237" i="7"/>
  <c r="CQ238" i="7"/>
  <c r="CQ239" i="7"/>
  <c r="CQ240" i="7"/>
  <c r="CQ241" i="7"/>
  <c r="CQ242" i="7"/>
  <c r="CQ243" i="7"/>
  <c r="CQ244" i="7"/>
  <c r="CQ245" i="7"/>
  <c r="CQ246" i="7"/>
  <c r="CQ247" i="7"/>
  <c r="CQ248" i="7"/>
  <c r="CQ249" i="7"/>
  <c r="CQ250" i="7"/>
  <c r="CQ251" i="7"/>
  <c r="CQ252" i="7"/>
  <c r="CQ253" i="7"/>
  <c r="CQ254" i="7"/>
  <c r="CQ255" i="7"/>
  <c r="CQ256" i="7"/>
  <c r="CQ257" i="7"/>
  <c r="CQ258" i="7"/>
  <c r="CQ259" i="7"/>
  <c r="CQ260" i="7"/>
  <c r="CQ261" i="7"/>
  <c r="CQ262" i="7"/>
  <c r="CQ263" i="7"/>
  <c r="CQ264" i="7"/>
  <c r="CQ265" i="7"/>
  <c r="CQ266" i="7"/>
  <c r="CQ267" i="7"/>
  <c r="CQ268" i="7"/>
  <c r="CQ269" i="7"/>
  <c r="CQ270" i="7"/>
  <c r="CQ271" i="7"/>
  <c r="CQ272" i="7"/>
  <c r="CQ273" i="7"/>
  <c r="CQ274" i="7"/>
  <c r="CQ275" i="7"/>
  <c r="CQ276" i="7"/>
  <c r="CQ277" i="7"/>
  <c r="CQ278" i="7"/>
  <c r="CQ279" i="7"/>
  <c r="CQ280" i="7"/>
  <c r="CQ281" i="7"/>
  <c r="CQ282" i="7"/>
  <c r="CQ283" i="7"/>
  <c r="CQ284" i="7"/>
  <c r="CQ285" i="7"/>
  <c r="CQ286" i="7"/>
  <c r="CQ287" i="7"/>
  <c r="CQ288" i="7"/>
  <c r="CQ289" i="7"/>
  <c r="CQ290" i="7"/>
  <c r="CQ291" i="7"/>
  <c r="CQ292" i="7"/>
  <c r="CQ293" i="7"/>
  <c r="CQ294" i="7"/>
  <c r="CQ295" i="7"/>
  <c r="CQ296" i="7"/>
  <c r="CQ297" i="7"/>
  <c r="CQ298" i="7"/>
  <c r="CQ299" i="7"/>
  <c r="CQ300" i="7"/>
  <c r="CQ301" i="7"/>
  <c r="CQ302" i="7"/>
  <c r="CQ303" i="7"/>
  <c r="CQ304" i="7"/>
  <c r="CQ305" i="7"/>
  <c r="CQ306" i="7"/>
  <c r="CQ307" i="7"/>
  <c r="CQ308" i="7"/>
  <c r="CQ309" i="7"/>
  <c r="CQ310" i="7"/>
  <c r="CQ311" i="7"/>
  <c r="CQ312" i="7"/>
  <c r="CQ313" i="7"/>
  <c r="CQ314" i="7"/>
  <c r="CQ315" i="7"/>
  <c r="CQ316" i="7"/>
  <c r="CQ317" i="7"/>
  <c r="CQ318" i="7"/>
  <c r="CQ319" i="7"/>
  <c r="CQ320" i="7"/>
  <c r="CQ321" i="7"/>
  <c r="CQ322" i="7"/>
  <c r="CQ323" i="7"/>
  <c r="CQ324" i="7"/>
  <c r="CQ325" i="7"/>
  <c r="CQ326" i="7"/>
  <c r="CQ327" i="7"/>
  <c r="CQ328" i="7"/>
  <c r="CQ329" i="7"/>
  <c r="CQ330" i="7"/>
  <c r="CQ331" i="7"/>
  <c r="CQ332" i="7"/>
  <c r="CQ333" i="7"/>
  <c r="CQ334" i="7"/>
  <c r="CQ335" i="7"/>
  <c r="CQ336" i="7"/>
  <c r="CQ337" i="7"/>
  <c r="CQ338" i="7"/>
  <c r="CQ339" i="7"/>
  <c r="CQ340" i="7"/>
  <c r="CQ341" i="7"/>
  <c r="CQ342" i="7"/>
  <c r="CQ343" i="7"/>
  <c r="CQ344" i="7"/>
  <c r="CQ345" i="7"/>
  <c r="CQ346" i="7"/>
  <c r="CQ347" i="7"/>
  <c r="CQ348" i="7"/>
  <c r="CQ349" i="7"/>
  <c r="CQ350" i="7"/>
  <c r="CQ351" i="7"/>
  <c r="CQ352" i="7"/>
  <c r="CQ353" i="7"/>
  <c r="CQ354" i="7"/>
  <c r="CQ355" i="7"/>
  <c r="CQ356" i="7"/>
  <c r="CQ357" i="7"/>
  <c r="CQ358" i="7"/>
  <c r="CQ359" i="7"/>
  <c r="CQ360" i="7"/>
  <c r="CQ361" i="7"/>
  <c r="CQ362" i="7"/>
  <c r="CQ363" i="7"/>
  <c r="CQ364" i="7"/>
  <c r="CQ365" i="7"/>
  <c r="CQ366" i="7"/>
  <c r="CQ367" i="7"/>
  <c r="CQ368" i="7"/>
  <c r="CQ369" i="7"/>
  <c r="CQ370" i="7"/>
  <c r="CQ371" i="7"/>
  <c r="CQ372" i="7"/>
  <c r="CQ373" i="7"/>
  <c r="CQ374" i="7"/>
  <c r="CQ375" i="7"/>
  <c r="CQ376" i="7"/>
  <c r="CQ377" i="7"/>
  <c r="CQ378" i="7"/>
  <c r="CQ379" i="7"/>
  <c r="CQ380" i="7"/>
  <c r="CQ381" i="7"/>
  <c r="CQ382" i="7"/>
  <c r="CQ383" i="7"/>
  <c r="CQ384" i="7"/>
  <c r="CQ385" i="7"/>
  <c r="CQ386" i="7"/>
  <c r="CQ387" i="7"/>
  <c r="CQ388" i="7"/>
  <c r="CQ389" i="7"/>
  <c r="CQ390" i="7"/>
  <c r="CQ391" i="7"/>
  <c r="CQ392" i="7"/>
  <c r="CQ393" i="7"/>
  <c r="CQ394" i="7"/>
  <c r="CQ395" i="7"/>
  <c r="CQ396" i="7"/>
  <c r="CQ397" i="7"/>
  <c r="CQ398" i="7"/>
  <c r="CQ399" i="7"/>
  <c r="CQ400" i="7"/>
  <c r="CQ401" i="7"/>
  <c r="CQ402" i="7"/>
  <c r="CQ403" i="7"/>
  <c r="CQ404" i="7"/>
  <c r="CQ405" i="7"/>
  <c r="CQ406" i="7"/>
  <c r="CQ407" i="7"/>
  <c r="CQ408" i="7"/>
  <c r="CQ409" i="7"/>
  <c r="CQ410" i="7"/>
  <c r="CQ411" i="7"/>
  <c r="CQ412" i="7"/>
  <c r="CQ413" i="7"/>
  <c r="CQ414" i="7"/>
  <c r="CQ415" i="7"/>
  <c r="CQ416" i="7"/>
  <c r="CQ417" i="7"/>
  <c r="CQ418" i="7"/>
  <c r="CQ419" i="7"/>
  <c r="CQ420" i="7"/>
  <c r="CQ421" i="7"/>
  <c r="CQ422" i="7"/>
  <c r="CQ423" i="7"/>
  <c r="CQ424" i="7"/>
  <c r="CQ425" i="7"/>
  <c r="CQ426" i="7"/>
  <c r="CQ427" i="7"/>
  <c r="CQ428" i="7"/>
  <c r="CQ429" i="7"/>
  <c r="CQ430" i="7"/>
  <c r="CQ431" i="7"/>
  <c r="CQ432" i="7"/>
  <c r="CQ433" i="7"/>
  <c r="CQ434" i="7"/>
  <c r="CQ435" i="7"/>
  <c r="CQ436" i="7"/>
  <c r="CQ437" i="7"/>
  <c r="CQ438" i="7"/>
  <c r="CQ439" i="7"/>
  <c r="CQ440" i="7"/>
  <c r="CQ441" i="7"/>
  <c r="CQ442" i="7"/>
  <c r="CQ443" i="7"/>
  <c r="CQ444" i="7"/>
  <c r="CQ445" i="7"/>
  <c r="CQ446" i="7"/>
  <c r="CQ447" i="7"/>
  <c r="CQ448" i="7"/>
  <c r="CQ449" i="7"/>
  <c r="CQ450" i="7"/>
  <c r="CQ451" i="7"/>
  <c r="CQ452" i="7"/>
  <c r="CQ453" i="7"/>
  <c r="CQ454" i="7"/>
  <c r="CQ455" i="7"/>
  <c r="CQ456" i="7"/>
  <c r="CQ457" i="7"/>
  <c r="CQ458" i="7"/>
  <c r="CQ459" i="7"/>
  <c r="CQ460" i="7"/>
  <c r="CQ461" i="7"/>
  <c r="CQ462" i="7"/>
  <c r="CQ463" i="7"/>
  <c r="CQ464" i="7"/>
  <c r="CQ465" i="7"/>
  <c r="CQ466" i="7"/>
  <c r="CQ467" i="7"/>
  <c r="CQ468" i="7"/>
  <c r="CQ469" i="7"/>
  <c r="CQ470" i="7"/>
  <c r="CQ471" i="7"/>
  <c r="CQ472" i="7"/>
  <c r="CQ473" i="7"/>
  <c r="CQ474" i="7"/>
  <c r="CQ475" i="7"/>
  <c r="CQ476" i="7"/>
  <c r="CQ477" i="7"/>
  <c r="CQ478" i="7"/>
  <c r="CQ479" i="7"/>
  <c r="CQ480" i="7"/>
  <c r="CQ481" i="7"/>
  <c r="CQ482" i="7"/>
  <c r="CQ483" i="7"/>
  <c r="CQ484" i="7"/>
  <c r="CQ485" i="7"/>
  <c r="CQ486" i="7"/>
  <c r="CQ487" i="7"/>
  <c r="CQ488" i="7"/>
  <c r="CQ489" i="7"/>
  <c r="CQ490" i="7"/>
  <c r="CQ491" i="7"/>
  <c r="CQ492" i="7"/>
  <c r="CQ493" i="7"/>
  <c r="CQ494" i="7"/>
  <c r="CQ495" i="7"/>
  <c r="CQ496" i="7"/>
  <c r="CQ497" i="7"/>
  <c r="CQ498" i="7"/>
  <c r="CQ499" i="7"/>
  <c r="CQ500" i="7"/>
  <c r="CQ501" i="7"/>
  <c r="CQ502" i="7"/>
  <c r="CQ503" i="7"/>
  <c r="CQ504" i="7"/>
  <c r="CQ505" i="7"/>
  <c r="CQ506" i="7"/>
  <c r="CQ507" i="7"/>
  <c r="CQ508" i="7"/>
  <c r="CQ509" i="7"/>
  <c r="CQ510" i="7"/>
  <c r="CQ511" i="7"/>
  <c r="CQ512" i="7"/>
  <c r="CQ513" i="7"/>
  <c r="CQ514" i="7"/>
  <c r="CQ515" i="7"/>
  <c r="CQ516" i="7"/>
  <c r="CQ517" i="7"/>
  <c r="CQ518" i="7"/>
  <c r="CQ519" i="7"/>
  <c r="CQ520" i="7"/>
  <c r="CQ521" i="7"/>
  <c r="CQ522" i="7"/>
  <c r="CQ523" i="7"/>
  <c r="CQ524" i="7"/>
  <c r="CQ525" i="7"/>
  <c r="CQ526" i="7"/>
  <c r="CQ527" i="7"/>
  <c r="CQ528" i="7"/>
  <c r="CQ529" i="7"/>
  <c r="CQ530" i="7"/>
  <c r="CQ531" i="7"/>
  <c r="CQ532" i="7"/>
  <c r="CQ533" i="7"/>
  <c r="CQ534" i="7"/>
  <c r="CQ535" i="7"/>
  <c r="CQ536" i="7"/>
  <c r="CQ537" i="7"/>
  <c r="CQ538" i="7"/>
  <c r="CQ539" i="7"/>
  <c r="CQ540" i="7"/>
  <c r="CQ541" i="7"/>
  <c r="CQ542" i="7"/>
  <c r="CQ543" i="7"/>
  <c r="CQ544" i="7"/>
  <c r="CQ545" i="7"/>
  <c r="CQ546" i="7"/>
  <c r="CQ547" i="7"/>
  <c r="CQ548" i="7"/>
  <c r="CQ549" i="7"/>
  <c r="CQ550" i="7"/>
  <c r="CQ551" i="7"/>
  <c r="CQ552" i="7"/>
  <c r="CQ553" i="7"/>
  <c r="CQ554" i="7"/>
  <c r="CQ555" i="7"/>
  <c r="CQ556" i="7"/>
  <c r="CQ557" i="7"/>
  <c r="CQ558" i="7"/>
  <c r="CQ559" i="7"/>
  <c r="CQ560" i="7"/>
  <c r="CQ561" i="7"/>
  <c r="CQ562" i="7"/>
  <c r="CQ563" i="7"/>
  <c r="CQ564" i="7"/>
  <c r="CQ565" i="7"/>
  <c r="CQ566" i="7"/>
  <c r="CQ567" i="7"/>
  <c r="CQ568" i="7"/>
  <c r="CQ569" i="7"/>
  <c r="CQ570" i="7"/>
  <c r="CQ571" i="7"/>
  <c r="CQ572" i="7"/>
  <c r="CQ573" i="7"/>
  <c r="CQ574" i="7"/>
  <c r="CQ575" i="7"/>
  <c r="CQ576" i="7"/>
  <c r="CQ577" i="7"/>
  <c r="CQ578" i="7"/>
  <c r="CQ579" i="7"/>
  <c r="CQ580" i="7"/>
  <c r="CQ581" i="7"/>
  <c r="CQ582" i="7"/>
  <c r="CQ583" i="7"/>
  <c r="CQ584" i="7"/>
  <c r="CQ585" i="7"/>
  <c r="CQ586" i="7"/>
  <c r="CQ587" i="7"/>
  <c r="CQ588" i="7"/>
  <c r="CQ589" i="7"/>
  <c r="CQ590" i="7"/>
  <c r="CQ591" i="7"/>
  <c r="CQ592" i="7"/>
  <c r="CQ593" i="7"/>
  <c r="CQ594" i="7"/>
  <c r="CQ595" i="7"/>
  <c r="CQ596" i="7"/>
  <c r="CQ597" i="7"/>
  <c r="CQ598" i="7"/>
  <c r="CQ599" i="7"/>
  <c r="CQ600" i="7"/>
  <c r="CQ601" i="7"/>
  <c r="CQ602" i="7"/>
  <c r="CQ603" i="7"/>
  <c r="CQ604" i="7"/>
  <c r="CQ605" i="7"/>
  <c r="CQ606" i="7"/>
  <c r="CQ607" i="7"/>
  <c r="CQ608" i="7"/>
  <c r="CQ609" i="7"/>
  <c r="CQ610" i="7"/>
  <c r="CQ611" i="7"/>
  <c r="CQ612" i="7"/>
  <c r="CQ613" i="7"/>
  <c r="CQ614" i="7"/>
  <c r="CQ615" i="7"/>
  <c r="CQ616" i="7"/>
  <c r="CQ617" i="7"/>
  <c r="CQ618" i="7"/>
  <c r="CQ619" i="7"/>
  <c r="CQ620" i="7"/>
  <c r="CQ621" i="7"/>
  <c r="CQ622" i="7"/>
  <c r="CQ623" i="7"/>
  <c r="CQ624" i="7"/>
  <c r="CQ625" i="7"/>
  <c r="CQ626" i="7"/>
  <c r="CQ627" i="7"/>
  <c r="CQ628" i="7"/>
  <c r="CQ629" i="7"/>
  <c r="CQ630" i="7"/>
  <c r="CQ631" i="7"/>
  <c r="CQ632" i="7"/>
  <c r="CQ633" i="7"/>
  <c r="CQ634" i="7"/>
  <c r="CQ635" i="7"/>
  <c r="CQ636" i="7"/>
  <c r="CQ637" i="7"/>
  <c r="CQ638" i="7"/>
  <c r="CQ639" i="7"/>
  <c r="CQ640" i="7"/>
  <c r="CQ641" i="7"/>
  <c r="CQ642" i="7"/>
  <c r="CQ643" i="7"/>
  <c r="CQ644" i="7"/>
  <c r="CQ645" i="7"/>
  <c r="CQ646" i="7"/>
  <c r="CQ647" i="7"/>
  <c r="CQ648" i="7"/>
  <c r="CQ649" i="7"/>
  <c r="CQ650" i="7"/>
  <c r="CQ651" i="7"/>
  <c r="CQ652" i="7"/>
  <c r="CQ653" i="7"/>
  <c r="CQ654" i="7"/>
  <c r="CQ655" i="7"/>
  <c r="CQ656" i="7"/>
  <c r="CQ657" i="7"/>
  <c r="CQ658" i="7"/>
  <c r="CQ659" i="7"/>
  <c r="CQ660" i="7"/>
  <c r="CQ661" i="7"/>
  <c r="CQ662" i="7"/>
  <c r="CQ663" i="7"/>
  <c r="CQ664" i="7"/>
  <c r="CQ665" i="7"/>
  <c r="CQ666" i="7"/>
  <c r="CQ667" i="7"/>
  <c r="CQ668" i="7"/>
  <c r="CQ669" i="7"/>
  <c r="CQ670" i="7"/>
  <c r="CQ671" i="7"/>
  <c r="CQ672" i="7"/>
  <c r="CQ673" i="7"/>
  <c r="CQ674" i="7"/>
  <c r="CQ675" i="7"/>
  <c r="CQ676" i="7"/>
  <c r="CQ677" i="7"/>
  <c r="CQ678" i="7"/>
  <c r="CQ679" i="7"/>
  <c r="CQ680" i="7"/>
  <c r="CQ681" i="7"/>
  <c r="CQ682" i="7"/>
  <c r="CQ683" i="7"/>
  <c r="CQ684" i="7"/>
  <c r="CQ685" i="7"/>
  <c r="CQ686" i="7"/>
  <c r="CQ687" i="7"/>
  <c r="CQ688" i="7"/>
  <c r="CQ689" i="7"/>
  <c r="CQ690" i="7"/>
  <c r="CQ691" i="7"/>
  <c r="CQ692" i="7"/>
  <c r="CQ693" i="7"/>
  <c r="CQ694" i="7"/>
  <c r="CQ695" i="7"/>
  <c r="CQ696" i="7"/>
  <c r="CQ697" i="7"/>
  <c r="CQ698" i="7"/>
  <c r="CQ699" i="7"/>
  <c r="CQ700" i="7"/>
  <c r="CQ701" i="7"/>
  <c r="CQ702" i="7"/>
  <c r="CQ703" i="7"/>
  <c r="CQ704" i="7"/>
  <c r="CQ705" i="7"/>
  <c r="CQ706" i="7"/>
  <c r="CQ707" i="7"/>
  <c r="CQ708" i="7"/>
  <c r="CQ709" i="7"/>
  <c r="CQ710" i="7"/>
  <c r="CQ711" i="7"/>
  <c r="CQ712" i="7"/>
  <c r="CQ713" i="7"/>
  <c r="CQ714" i="7"/>
  <c r="CQ715" i="7"/>
  <c r="CQ716" i="7"/>
  <c r="CQ717" i="7"/>
  <c r="CQ718" i="7"/>
  <c r="CQ719" i="7"/>
  <c r="CQ720" i="7"/>
  <c r="CQ721" i="7"/>
  <c r="CQ722" i="7"/>
  <c r="CQ723" i="7"/>
  <c r="CQ724" i="7"/>
  <c r="CQ725" i="7"/>
  <c r="CQ726" i="7"/>
  <c r="CQ727" i="7"/>
  <c r="CQ728" i="7"/>
  <c r="CQ729" i="7"/>
  <c r="CQ730" i="7"/>
  <c r="CQ731" i="7"/>
  <c r="CQ732" i="7"/>
  <c r="CQ733" i="7"/>
  <c r="CQ734" i="7"/>
  <c r="CQ735" i="7"/>
  <c r="CQ736" i="7"/>
  <c r="CQ737" i="7"/>
  <c r="CQ738" i="7"/>
  <c r="CQ739" i="7"/>
  <c r="CQ740" i="7"/>
  <c r="CQ741" i="7"/>
  <c r="CQ742" i="7"/>
  <c r="CQ743" i="7"/>
  <c r="CQ744" i="7"/>
  <c r="CQ745" i="7"/>
  <c r="CQ746" i="7"/>
  <c r="CQ747" i="7"/>
  <c r="CQ748" i="7"/>
  <c r="CQ749" i="7"/>
  <c r="CQ750" i="7"/>
  <c r="CQ751" i="7"/>
  <c r="CQ752" i="7"/>
  <c r="CQ753" i="7"/>
  <c r="CQ754" i="7"/>
  <c r="CQ755" i="7"/>
  <c r="CQ756" i="7"/>
  <c r="CQ757" i="7"/>
  <c r="CQ758" i="7"/>
  <c r="CQ759" i="7"/>
  <c r="CQ760" i="7"/>
  <c r="CQ761" i="7"/>
  <c r="CQ762" i="7"/>
  <c r="CQ763" i="7"/>
  <c r="CQ764" i="7"/>
  <c r="CQ765" i="7"/>
  <c r="CQ766" i="7"/>
  <c r="CQ767" i="7"/>
  <c r="CQ768" i="7"/>
  <c r="CQ769" i="7"/>
  <c r="CQ770" i="7"/>
  <c r="CQ771" i="7"/>
  <c r="CQ772" i="7"/>
  <c r="CQ773" i="7"/>
  <c r="CQ774" i="7"/>
  <c r="CQ775" i="7"/>
  <c r="CQ776" i="7"/>
  <c r="CQ777" i="7"/>
  <c r="CQ778" i="7"/>
  <c r="CQ779" i="7"/>
  <c r="CQ780" i="7"/>
  <c r="CQ781" i="7"/>
  <c r="CQ782" i="7"/>
  <c r="CQ783" i="7"/>
  <c r="CQ784" i="7"/>
  <c r="CQ785" i="7"/>
  <c r="CQ786" i="7"/>
  <c r="CQ787" i="7"/>
  <c r="CQ788" i="7"/>
  <c r="CQ789" i="7"/>
  <c r="CQ790" i="7"/>
  <c r="CQ791" i="7"/>
  <c r="CQ792" i="7"/>
  <c r="CQ793" i="7"/>
  <c r="CQ794" i="7"/>
  <c r="CQ795" i="7"/>
  <c r="CQ796" i="7"/>
  <c r="CQ797" i="7"/>
  <c r="CQ798" i="7"/>
  <c r="CQ799" i="7"/>
  <c r="CQ800" i="7"/>
  <c r="CQ801" i="7"/>
  <c r="CQ802" i="7"/>
  <c r="CQ803" i="7"/>
  <c r="CQ804" i="7"/>
  <c r="CQ805" i="7"/>
  <c r="CQ806" i="7"/>
  <c r="CQ807" i="7"/>
  <c r="CQ808" i="7"/>
  <c r="CQ809" i="7"/>
  <c r="CQ810" i="7"/>
  <c r="CQ811" i="7"/>
  <c r="CQ812" i="7"/>
  <c r="CQ813" i="7"/>
  <c r="CQ814" i="7"/>
  <c r="CQ815" i="7"/>
  <c r="CQ816" i="7"/>
  <c r="CQ817" i="7"/>
  <c r="CQ818" i="7"/>
  <c r="CQ819" i="7"/>
  <c r="CQ820" i="7"/>
  <c r="CQ821" i="7"/>
  <c r="CQ822" i="7"/>
  <c r="CQ823" i="7"/>
  <c r="CQ824" i="7"/>
  <c r="CQ825" i="7"/>
  <c r="CQ826" i="7"/>
  <c r="CQ827" i="7"/>
  <c r="CQ828" i="7"/>
  <c r="CQ829" i="7"/>
  <c r="CQ830" i="7"/>
  <c r="CQ831" i="7"/>
  <c r="CQ832" i="7"/>
  <c r="CQ833" i="7"/>
  <c r="CQ834" i="7"/>
  <c r="CQ835" i="7"/>
  <c r="CQ836" i="7"/>
  <c r="CQ837" i="7"/>
  <c r="CQ838" i="7"/>
  <c r="CQ839" i="7"/>
  <c r="CQ840" i="7"/>
  <c r="CQ841" i="7"/>
  <c r="CQ842" i="7"/>
  <c r="CQ843" i="7"/>
  <c r="CQ844" i="7"/>
  <c r="CQ845" i="7"/>
  <c r="CQ846" i="7"/>
  <c r="CQ847" i="7"/>
  <c r="CQ848" i="7"/>
  <c r="CQ849" i="7"/>
  <c r="CQ850" i="7"/>
  <c r="CQ851" i="7"/>
  <c r="CQ852" i="7"/>
  <c r="CQ853" i="7"/>
  <c r="CQ854" i="7"/>
  <c r="CQ855" i="7"/>
  <c r="CQ856" i="7"/>
  <c r="CQ857" i="7"/>
  <c r="CQ858" i="7"/>
  <c r="CQ859" i="7"/>
  <c r="CQ860" i="7"/>
  <c r="CQ861" i="7"/>
  <c r="CQ862" i="7"/>
  <c r="CQ863" i="7"/>
  <c r="CQ864" i="7"/>
  <c r="CQ865" i="7"/>
  <c r="CQ866" i="7"/>
  <c r="CQ867" i="7"/>
  <c r="CQ868" i="7"/>
  <c r="CQ869" i="7"/>
  <c r="CQ870" i="7"/>
  <c r="CQ871" i="7"/>
  <c r="CQ872" i="7"/>
  <c r="CQ873" i="7"/>
  <c r="CQ874" i="7"/>
  <c r="CQ875" i="7"/>
  <c r="CQ876" i="7"/>
  <c r="CQ877" i="7"/>
  <c r="CQ878" i="7"/>
  <c r="CQ879" i="7"/>
  <c r="CQ880" i="7"/>
  <c r="CQ881" i="7"/>
  <c r="CQ882" i="7"/>
  <c r="CQ883" i="7"/>
  <c r="CQ884" i="7"/>
  <c r="CQ885" i="7"/>
  <c r="CQ886" i="7"/>
  <c r="CQ887" i="7"/>
  <c r="CQ888" i="7"/>
  <c r="CQ889" i="7"/>
  <c r="CQ890" i="7"/>
  <c r="CQ891" i="7"/>
  <c r="CQ892" i="7"/>
  <c r="CQ893" i="7"/>
  <c r="CQ894" i="7"/>
  <c r="CQ895" i="7"/>
  <c r="CQ896" i="7"/>
  <c r="CQ897" i="7"/>
  <c r="CQ898" i="7"/>
  <c r="CQ899" i="7"/>
  <c r="CQ900" i="7"/>
  <c r="CQ901" i="7"/>
  <c r="CQ902" i="7"/>
  <c r="CQ903" i="7"/>
  <c r="CQ904" i="7"/>
  <c r="CQ905" i="7"/>
  <c r="CQ906" i="7"/>
  <c r="CQ907" i="7"/>
  <c r="CQ908" i="7"/>
  <c r="CQ909" i="7"/>
  <c r="CQ910" i="7"/>
  <c r="CQ911" i="7"/>
  <c r="CQ912" i="7"/>
  <c r="CQ913" i="7"/>
  <c r="CQ914" i="7"/>
  <c r="CQ915" i="7"/>
  <c r="CQ916" i="7"/>
  <c r="CQ917" i="7"/>
  <c r="CQ918" i="7"/>
  <c r="CQ919" i="7"/>
  <c r="CQ920" i="7"/>
  <c r="CQ921" i="7"/>
  <c r="CQ922" i="7"/>
  <c r="CQ923" i="7"/>
  <c r="CQ924" i="7"/>
  <c r="CQ925" i="7"/>
  <c r="CQ926" i="7"/>
  <c r="CQ927" i="7"/>
  <c r="CQ928" i="7"/>
  <c r="CQ929" i="7"/>
  <c r="CQ930" i="7"/>
  <c r="CQ931" i="7"/>
  <c r="CQ932" i="7"/>
  <c r="CQ933" i="7"/>
  <c r="CQ934" i="7"/>
  <c r="CQ935" i="7"/>
  <c r="CQ936" i="7"/>
  <c r="CQ937" i="7"/>
  <c r="CQ938" i="7"/>
  <c r="CQ939" i="7"/>
  <c r="CQ940" i="7"/>
  <c r="CQ941" i="7"/>
  <c r="CQ942" i="7"/>
  <c r="CQ943" i="7"/>
  <c r="CQ944" i="7"/>
  <c r="CQ945" i="7"/>
  <c r="CQ946" i="7"/>
  <c r="CQ947" i="7"/>
  <c r="CQ948" i="7"/>
  <c r="CQ949" i="7"/>
  <c r="CQ950" i="7"/>
  <c r="CQ951" i="7"/>
  <c r="CQ952" i="7"/>
  <c r="CQ953" i="7"/>
  <c r="CQ954" i="7"/>
  <c r="CQ955" i="7"/>
  <c r="CQ956" i="7"/>
  <c r="CQ957" i="7"/>
  <c r="CQ958" i="7"/>
  <c r="CQ959" i="7"/>
  <c r="CQ960" i="7"/>
  <c r="CQ961" i="7"/>
  <c r="CQ962" i="7"/>
  <c r="CQ963" i="7"/>
  <c r="CQ964" i="7"/>
  <c r="CQ965" i="7"/>
  <c r="CQ966" i="7"/>
  <c r="CQ967" i="7"/>
  <c r="CQ968" i="7"/>
  <c r="CQ969" i="7"/>
  <c r="CQ970" i="7"/>
  <c r="CQ971" i="7"/>
  <c r="CQ972" i="7"/>
  <c r="CQ973" i="7"/>
  <c r="CQ974" i="7"/>
  <c r="CQ975" i="7"/>
  <c r="CQ976" i="7"/>
  <c r="CQ977" i="7"/>
  <c r="CQ978" i="7"/>
  <c r="CQ979" i="7"/>
  <c r="CQ980" i="7"/>
  <c r="CQ981" i="7"/>
  <c r="CQ982" i="7"/>
  <c r="CQ983" i="7"/>
  <c r="CQ984" i="7"/>
  <c r="CQ985" i="7"/>
  <c r="CQ986" i="7"/>
  <c r="CQ987" i="7"/>
  <c r="CQ988" i="7"/>
  <c r="CQ989" i="7"/>
  <c r="CQ990" i="7"/>
  <c r="CQ991" i="7"/>
  <c r="CQ992" i="7"/>
  <c r="CQ993" i="7"/>
  <c r="CQ994" i="7"/>
  <c r="CQ995" i="7"/>
  <c r="CQ996" i="7"/>
  <c r="CQ997" i="7"/>
  <c r="CQ998" i="7"/>
  <c r="CQ999" i="7"/>
  <c r="CQ1000" i="7"/>
  <c r="CQ1001" i="7"/>
  <c r="CQ1002" i="7"/>
  <c r="CQ1003" i="7"/>
  <c r="CQ1004" i="7"/>
  <c r="CQ1005" i="7"/>
  <c r="CQ1006" i="7"/>
  <c r="CQ1007" i="7"/>
  <c r="CQ1008" i="7"/>
  <c r="CQ1009" i="7"/>
  <c r="CQ1010" i="7"/>
  <c r="CQ1011" i="7"/>
  <c r="CQ1012" i="7"/>
  <c r="CQ1013" i="7"/>
  <c r="CQ1014" i="7"/>
  <c r="CQ1015" i="7"/>
  <c r="CQ1016" i="7"/>
  <c r="CQ1017" i="7"/>
  <c r="CQ1018" i="7"/>
  <c r="CQ1019" i="7"/>
  <c r="CQ1020" i="7"/>
  <c r="CQ1021" i="7"/>
  <c r="CQ1022" i="7"/>
  <c r="CQ1023" i="7"/>
  <c r="CQ1024" i="7"/>
  <c r="CQ1025" i="7"/>
  <c r="CQ1026" i="7"/>
  <c r="CQ1027" i="7"/>
  <c r="CQ1028" i="7"/>
  <c r="CQ1029" i="7"/>
  <c r="CQ1030" i="7"/>
  <c r="CQ1031" i="7"/>
  <c r="CQ1032" i="7"/>
  <c r="CQ1033" i="7"/>
  <c r="CQ1034" i="7"/>
  <c r="CQ1035" i="7"/>
  <c r="CQ1036" i="7"/>
  <c r="CQ1037" i="7"/>
  <c r="CQ1038" i="7"/>
  <c r="CQ1039" i="7"/>
  <c r="CQ1040" i="7"/>
  <c r="CQ1041" i="7"/>
  <c r="CQ1042" i="7"/>
  <c r="CQ1043" i="7"/>
  <c r="CQ1044" i="7"/>
  <c r="CQ1045" i="7"/>
  <c r="CQ1046" i="7"/>
  <c r="CQ1047" i="7"/>
  <c r="CQ1048" i="7"/>
  <c r="CQ1049" i="7"/>
  <c r="CQ1050" i="7"/>
  <c r="CQ1051" i="7"/>
  <c r="CQ1052" i="7"/>
  <c r="CQ1053" i="7"/>
  <c r="CQ1054" i="7"/>
  <c r="CQ1055" i="7"/>
  <c r="CQ1056" i="7"/>
  <c r="CQ1057" i="7"/>
  <c r="CQ1058" i="7"/>
  <c r="CQ1059" i="7"/>
  <c r="CQ1060" i="7"/>
  <c r="CQ1061" i="7"/>
  <c r="CQ1062" i="7"/>
  <c r="CQ1063" i="7"/>
  <c r="CQ1064" i="7"/>
  <c r="CQ1065" i="7"/>
  <c r="CQ1066" i="7"/>
  <c r="CQ1067" i="7"/>
  <c r="CQ1068" i="7"/>
  <c r="CQ1069" i="7"/>
  <c r="CQ1070" i="7"/>
  <c r="CQ1071" i="7"/>
  <c r="CQ1072" i="7"/>
  <c r="CQ1073" i="7"/>
  <c r="CQ1074" i="7"/>
  <c r="CQ1075" i="7"/>
  <c r="CQ1076" i="7"/>
  <c r="CQ1077" i="7"/>
  <c r="CQ1078" i="7"/>
  <c r="CQ1079" i="7"/>
  <c r="CQ1080" i="7"/>
  <c r="CQ1081" i="7"/>
  <c r="CQ1082" i="7"/>
  <c r="CQ1083" i="7"/>
  <c r="CQ1084" i="7"/>
  <c r="CQ1085" i="7"/>
  <c r="CQ1086" i="7"/>
  <c r="CQ1087" i="7"/>
  <c r="CQ1088" i="7"/>
  <c r="CQ1089" i="7"/>
  <c r="CQ1090" i="7"/>
  <c r="CQ1091" i="7"/>
  <c r="CQ1092" i="7"/>
  <c r="CQ1093" i="7"/>
  <c r="CQ1094" i="7"/>
  <c r="CQ1095" i="7"/>
  <c r="CQ1096" i="7"/>
  <c r="CQ1097" i="7"/>
  <c r="CQ1098" i="7"/>
  <c r="CQ1099" i="7"/>
  <c r="CQ1100" i="7"/>
  <c r="CQ1101" i="7"/>
  <c r="CQ1102" i="7"/>
  <c r="CQ1103" i="7"/>
  <c r="CQ1104" i="7"/>
  <c r="CQ1105" i="7"/>
  <c r="CQ1106" i="7"/>
  <c r="CQ1107" i="7"/>
  <c r="CQ1108" i="7"/>
  <c r="CQ1109" i="7"/>
  <c r="CQ1110" i="7"/>
  <c r="CQ1111" i="7"/>
  <c r="CQ1112" i="7"/>
  <c r="CQ1113" i="7"/>
  <c r="CQ1114" i="7"/>
  <c r="CQ1115" i="7"/>
  <c r="CQ1116" i="7"/>
  <c r="CQ1117" i="7"/>
  <c r="CQ1118" i="7"/>
  <c r="CQ1119" i="7"/>
  <c r="CQ1120" i="7"/>
  <c r="CQ1121" i="7"/>
  <c r="CQ1122" i="7"/>
  <c r="CQ1123" i="7"/>
  <c r="CQ1124" i="7"/>
  <c r="CQ1125" i="7"/>
  <c r="CQ1126" i="7"/>
  <c r="CQ1127" i="7"/>
  <c r="CQ1128" i="7"/>
  <c r="CQ1129" i="7"/>
  <c r="CQ1130" i="7"/>
  <c r="CQ1131" i="7"/>
  <c r="CQ1132" i="7"/>
  <c r="CQ1133" i="7"/>
  <c r="CQ1134" i="7"/>
  <c r="CQ1135" i="7"/>
  <c r="CQ1136" i="7"/>
  <c r="CQ1137" i="7"/>
  <c r="CQ1138" i="7"/>
  <c r="CQ1139" i="7"/>
  <c r="CQ1140" i="7"/>
  <c r="CQ1141" i="7"/>
  <c r="CQ1142" i="7"/>
  <c r="CQ1143" i="7"/>
  <c r="CQ1144" i="7"/>
  <c r="CQ1145" i="7"/>
  <c r="CQ1146" i="7"/>
  <c r="CQ1147" i="7"/>
  <c r="CQ1148" i="7"/>
  <c r="CQ1149" i="7"/>
  <c r="CQ1150" i="7"/>
  <c r="CQ1151" i="7"/>
  <c r="CQ1152" i="7"/>
  <c r="CQ1153" i="7"/>
  <c r="CQ1154" i="7"/>
  <c r="CQ1155" i="7"/>
  <c r="CQ1156" i="7"/>
  <c r="CQ1157" i="7"/>
  <c r="CQ1158" i="7"/>
  <c r="CQ1159" i="7"/>
  <c r="CQ1160" i="7"/>
  <c r="CQ1161" i="7"/>
  <c r="CQ1162" i="7"/>
  <c r="CQ1163" i="7"/>
  <c r="CQ1164" i="7"/>
  <c r="CQ1165" i="7"/>
  <c r="CQ1166" i="7"/>
  <c r="CQ1167" i="7"/>
  <c r="CQ1168" i="7"/>
  <c r="CQ1169" i="7"/>
  <c r="CQ1170" i="7"/>
  <c r="CQ1171" i="7"/>
  <c r="CQ1172" i="7"/>
  <c r="CQ1173" i="7"/>
  <c r="CQ1174" i="7"/>
  <c r="CQ1175" i="7"/>
  <c r="CQ1176" i="7"/>
  <c r="CQ1177" i="7"/>
  <c r="CQ1178" i="7"/>
  <c r="CQ1179" i="7"/>
  <c r="CQ1180" i="7"/>
  <c r="CQ1181" i="7"/>
  <c r="CQ1182" i="7"/>
  <c r="CQ1183" i="7"/>
  <c r="CQ1184" i="7"/>
  <c r="CQ1185" i="7"/>
  <c r="CQ1186" i="7"/>
  <c r="CQ1187" i="7"/>
  <c r="CQ1188" i="7"/>
  <c r="CQ1189" i="7"/>
  <c r="CQ1190" i="7"/>
  <c r="CQ1191" i="7"/>
  <c r="CQ1192" i="7"/>
  <c r="CQ1193" i="7"/>
  <c r="CQ1194" i="7"/>
  <c r="CQ1195" i="7"/>
  <c r="CQ1196" i="7"/>
  <c r="CQ1197" i="7"/>
  <c r="CQ1198" i="7"/>
  <c r="CQ1199" i="7"/>
  <c r="CQ1200" i="7"/>
  <c r="CQ1201" i="7"/>
  <c r="CQ1202" i="7"/>
  <c r="CQ1203" i="7"/>
  <c r="CQ1204" i="7"/>
  <c r="CQ1205" i="7"/>
  <c r="CQ1206" i="7"/>
  <c r="CQ1207" i="7"/>
  <c r="CQ1208" i="7"/>
  <c r="CQ1209" i="7"/>
  <c r="CQ1210" i="7"/>
  <c r="CQ1211" i="7"/>
  <c r="CQ1212" i="7"/>
  <c r="CQ1213" i="7"/>
  <c r="CQ1214" i="7"/>
  <c r="CQ1215" i="7"/>
  <c r="CQ1216" i="7"/>
  <c r="CQ1217" i="7"/>
  <c r="CQ1218" i="7"/>
  <c r="CQ1219" i="7"/>
  <c r="CQ1220" i="7"/>
  <c r="CQ1221" i="7"/>
  <c r="CQ1222" i="7"/>
  <c r="CQ1223" i="7"/>
  <c r="CQ1224" i="7"/>
  <c r="CQ1225" i="7"/>
  <c r="CQ1226" i="7"/>
  <c r="CQ1227" i="7"/>
  <c r="CQ1228" i="7"/>
  <c r="CQ1229" i="7"/>
  <c r="CQ1230" i="7"/>
  <c r="CQ1231" i="7"/>
  <c r="CQ1232" i="7"/>
  <c r="CQ1233" i="7"/>
  <c r="CQ1234" i="7"/>
  <c r="CQ1235" i="7"/>
  <c r="CQ1236" i="7"/>
  <c r="CQ1237" i="7"/>
  <c r="CQ1238" i="7"/>
  <c r="CQ1239" i="7"/>
  <c r="CQ1240" i="7"/>
  <c r="CQ1241" i="7"/>
  <c r="CQ1242" i="7"/>
  <c r="CQ1243" i="7"/>
  <c r="CQ1244" i="7"/>
  <c r="CQ1245" i="7"/>
  <c r="CQ1246" i="7"/>
  <c r="CQ1247" i="7"/>
  <c r="CQ1248" i="7"/>
  <c r="CQ1249" i="7"/>
  <c r="CQ1250" i="7"/>
  <c r="CQ1251" i="7"/>
  <c r="CQ1252" i="7"/>
  <c r="CQ1253" i="7"/>
  <c r="CQ1254" i="7"/>
  <c r="CQ1255" i="7"/>
  <c r="CQ1256" i="7"/>
  <c r="CQ1257" i="7"/>
  <c r="CQ1258" i="7"/>
  <c r="CQ1259" i="7"/>
  <c r="CQ1260" i="7"/>
  <c r="CQ1261" i="7"/>
  <c r="CQ1262" i="7"/>
  <c r="CQ1263" i="7"/>
  <c r="CQ1264" i="7"/>
  <c r="CQ1265" i="7"/>
  <c r="CQ1266" i="7"/>
  <c r="CQ1267" i="7"/>
  <c r="CQ1268" i="7"/>
  <c r="CQ1269" i="7"/>
  <c r="CQ1270" i="7"/>
  <c r="CQ1271" i="7"/>
  <c r="CQ1272" i="7"/>
  <c r="CQ1273" i="7"/>
  <c r="CQ1274" i="7"/>
  <c r="CQ1275" i="7"/>
  <c r="CQ1276" i="7"/>
  <c r="CQ1277" i="7"/>
  <c r="CQ1278" i="7"/>
  <c r="CQ1279" i="7"/>
  <c r="CQ1280" i="7"/>
  <c r="CQ1281" i="7"/>
  <c r="CQ1282" i="7"/>
  <c r="CQ1283" i="7"/>
  <c r="CQ1284" i="7"/>
  <c r="CQ1285" i="7"/>
  <c r="CQ1286" i="7"/>
  <c r="CQ1287" i="7"/>
  <c r="CQ1288" i="7"/>
  <c r="CQ1289" i="7"/>
  <c r="CQ1290" i="7"/>
  <c r="CQ1291" i="7"/>
  <c r="CQ1292" i="7"/>
  <c r="CQ1293" i="7"/>
  <c r="CQ1294" i="7"/>
  <c r="CQ1295" i="7"/>
  <c r="CQ1296" i="7"/>
  <c r="CQ1297" i="7"/>
  <c r="CQ1298" i="7"/>
  <c r="CQ1299" i="7"/>
  <c r="CQ1300" i="7"/>
  <c r="CQ1301" i="7"/>
  <c r="CQ1302" i="7"/>
  <c r="CQ1303" i="7"/>
  <c r="CQ1304" i="7"/>
  <c r="CQ1305" i="7"/>
  <c r="CQ1306" i="7"/>
  <c r="CQ1307" i="7"/>
  <c r="CQ1308" i="7"/>
  <c r="CQ1309" i="7"/>
  <c r="CQ1310" i="7"/>
  <c r="CQ1311" i="7"/>
  <c r="CQ1312" i="7"/>
  <c r="CQ1313" i="7"/>
  <c r="CQ1314" i="7"/>
  <c r="CQ1315" i="7"/>
  <c r="CQ1316" i="7"/>
  <c r="CQ1317" i="7"/>
  <c r="CQ1318" i="7"/>
  <c r="CQ1319" i="7"/>
  <c r="CQ1320" i="7"/>
  <c r="CQ1321" i="7"/>
  <c r="CQ1322" i="7"/>
  <c r="CQ1323" i="7"/>
  <c r="CQ1324" i="7"/>
  <c r="CQ1325" i="7"/>
  <c r="CQ1326" i="7"/>
  <c r="CQ1327" i="7"/>
  <c r="CQ1328" i="7"/>
  <c r="CQ1329" i="7"/>
  <c r="CQ1330" i="7"/>
  <c r="CQ1331" i="7"/>
  <c r="CQ1332" i="7"/>
  <c r="CQ1333" i="7"/>
  <c r="CQ1334" i="7"/>
  <c r="CQ1335" i="7"/>
  <c r="CQ1336" i="7"/>
  <c r="CQ1337" i="7"/>
  <c r="CQ1338" i="7"/>
  <c r="CQ1339" i="7"/>
  <c r="CQ1340" i="7"/>
  <c r="CQ1341" i="7"/>
  <c r="CQ1342" i="7"/>
  <c r="CQ1343" i="7"/>
  <c r="CQ1344" i="7"/>
  <c r="CQ1345" i="7"/>
  <c r="CQ1346" i="7"/>
  <c r="CQ1347" i="7"/>
  <c r="CQ1348" i="7"/>
  <c r="CQ1349" i="7"/>
  <c r="CQ1350" i="7"/>
  <c r="CQ1351" i="7"/>
  <c r="CQ1352" i="7"/>
  <c r="CQ1353" i="7"/>
  <c r="CQ1354" i="7"/>
  <c r="CQ1355" i="7"/>
  <c r="CQ1356" i="7"/>
  <c r="CQ1357" i="7"/>
  <c r="CQ1358" i="7"/>
  <c r="CQ1359" i="7"/>
  <c r="CQ1360" i="7"/>
  <c r="CQ1361" i="7"/>
  <c r="CQ1362" i="7"/>
  <c r="CQ1363" i="7"/>
  <c r="CQ1364" i="7"/>
  <c r="CQ1365" i="7"/>
  <c r="CQ1366" i="7"/>
  <c r="CQ1367" i="7"/>
  <c r="CQ1368" i="7"/>
  <c r="CQ1369" i="7"/>
  <c r="CQ1370" i="7"/>
  <c r="CQ1371" i="7"/>
  <c r="CQ1372" i="7"/>
  <c r="CQ1373" i="7"/>
  <c r="CQ1374" i="7"/>
  <c r="CQ1375" i="7"/>
  <c r="CQ1376" i="7"/>
  <c r="CQ1377" i="7"/>
  <c r="CQ1378" i="7"/>
  <c r="CQ1379" i="7"/>
  <c r="CQ1380" i="7"/>
  <c r="CQ1381" i="7"/>
  <c r="CQ1382" i="7"/>
  <c r="CQ1383" i="7"/>
  <c r="CQ1384" i="7"/>
  <c r="CQ1385" i="7"/>
  <c r="CQ1386" i="7"/>
  <c r="CQ1387" i="7"/>
  <c r="CQ1388" i="7"/>
  <c r="CQ1389" i="7"/>
  <c r="CQ1390" i="7"/>
  <c r="CQ1391" i="7"/>
  <c r="CQ1392" i="7"/>
  <c r="CQ1393" i="7"/>
  <c r="CQ1394" i="7"/>
  <c r="CQ1395" i="7"/>
  <c r="CQ1396" i="7"/>
  <c r="CQ1397" i="7"/>
  <c r="CQ1398" i="7"/>
  <c r="CQ1399" i="7"/>
  <c r="CQ1400" i="7"/>
  <c r="CQ1401" i="7"/>
  <c r="CQ1402" i="7"/>
  <c r="CQ1403" i="7"/>
  <c r="CQ1404" i="7"/>
  <c r="CQ1405" i="7"/>
  <c r="CQ1406" i="7"/>
  <c r="CQ1407" i="7"/>
  <c r="CQ1408" i="7"/>
  <c r="CQ1409" i="7"/>
  <c r="CQ1410" i="7"/>
  <c r="CQ1411" i="7"/>
  <c r="CQ1412" i="7"/>
  <c r="CQ1413" i="7"/>
  <c r="CQ1414" i="7"/>
  <c r="CQ1415" i="7"/>
  <c r="CQ1416" i="7"/>
  <c r="CQ1417" i="7"/>
  <c r="CQ1418" i="7"/>
  <c r="CQ1419" i="7"/>
  <c r="CQ1420" i="7"/>
  <c r="CQ1421" i="7"/>
  <c r="CQ1422" i="7"/>
  <c r="CQ1423" i="7"/>
  <c r="CQ1424" i="7"/>
  <c r="CQ1425" i="7"/>
  <c r="CQ1426" i="7"/>
  <c r="CQ1427" i="7"/>
  <c r="CQ1428" i="7"/>
  <c r="CQ1429" i="7"/>
  <c r="CQ1430" i="7"/>
  <c r="CQ1431" i="7"/>
  <c r="CQ1432" i="7"/>
  <c r="CQ1433" i="7"/>
  <c r="CQ1434" i="7"/>
  <c r="CQ1435" i="7"/>
  <c r="CQ1436" i="7"/>
  <c r="CQ1437" i="7"/>
  <c r="CQ1438" i="7"/>
  <c r="CQ1439" i="7"/>
  <c r="CQ1440" i="7"/>
  <c r="CQ1441" i="7"/>
  <c r="CQ1442" i="7"/>
  <c r="CQ1443" i="7"/>
  <c r="CQ1444" i="7"/>
  <c r="CQ1445" i="7"/>
  <c r="CQ1446" i="7"/>
  <c r="CQ1447" i="7"/>
  <c r="CQ1448" i="7"/>
  <c r="CQ1449" i="7"/>
  <c r="CQ1450" i="7"/>
  <c r="CQ1451" i="7"/>
  <c r="CQ1452" i="7"/>
  <c r="CQ1453" i="7"/>
  <c r="CQ1454" i="7"/>
  <c r="CQ1455" i="7"/>
  <c r="CQ1456" i="7"/>
  <c r="CQ1457" i="7"/>
  <c r="CQ1458" i="7"/>
  <c r="CQ1459" i="7"/>
  <c r="CQ1460" i="7"/>
  <c r="CQ1461" i="7"/>
  <c r="CQ1462" i="7"/>
  <c r="CQ1463" i="7"/>
  <c r="CQ1464" i="7"/>
  <c r="CQ1465" i="7"/>
  <c r="CQ1466" i="7"/>
  <c r="CQ1467" i="7"/>
  <c r="CQ1468" i="7"/>
  <c r="CQ1469" i="7"/>
  <c r="CQ1470" i="7"/>
  <c r="CQ1471" i="7"/>
  <c r="CQ1472" i="7"/>
  <c r="CQ1473" i="7"/>
  <c r="CQ1474" i="7"/>
  <c r="CQ1475" i="7"/>
  <c r="CQ1476" i="7"/>
  <c r="CQ1477" i="7"/>
  <c r="CQ1478" i="7"/>
  <c r="CQ1479" i="7"/>
  <c r="CQ1480" i="7"/>
  <c r="CQ1481" i="7"/>
  <c r="CQ1482" i="7"/>
  <c r="CQ1483" i="7"/>
  <c r="CQ1484" i="7"/>
  <c r="CQ1485" i="7"/>
  <c r="CQ1486" i="7"/>
  <c r="CQ1487" i="7"/>
  <c r="CQ1488" i="7"/>
  <c r="CQ1489" i="7"/>
  <c r="CQ1490" i="7"/>
  <c r="CQ1491" i="7"/>
  <c r="CQ1492" i="7"/>
  <c r="CQ1493" i="7"/>
  <c r="CQ1494" i="7"/>
  <c r="CQ1495" i="7"/>
  <c r="CQ1496" i="7"/>
  <c r="CQ1497" i="7"/>
  <c r="CQ1498" i="7"/>
  <c r="CQ1499" i="7"/>
  <c r="CQ1500" i="7"/>
  <c r="CQ1501" i="7"/>
  <c r="CQ1502" i="7"/>
  <c r="CQ1503" i="7"/>
  <c r="CQ1504" i="7"/>
  <c r="CQ1505" i="7"/>
  <c r="CQ1506" i="7"/>
  <c r="CQ1507" i="7"/>
  <c r="CQ1508" i="7"/>
  <c r="CQ1509" i="7"/>
  <c r="CQ1510" i="7"/>
  <c r="CQ1511" i="7"/>
  <c r="CQ1512" i="7"/>
  <c r="CQ1513" i="7"/>
  <c r="CQ1514" i="7"/>
  <c r="CQ1515" i="7"/>
  <c r="CQ1516" i="7"/>
  <c r="CQ1517" i="7"/>
  <c r="CQ1518" i="7"/>
  <c r="CQ1519" i="7"/>
  <c r="CQ1520" i="7"/>
  <c r="CQ1521" i="7"/>
  <c r="CQ1522" i="7"/>
  <c r="CQ1523" i="7"/>
  <c r="CQ1524" i="7"/>
  <c r="CQ1525" i="7"/>
  <c r="CQ1526" i="7"/>
  <c r="CQ1527" i="7"/>
  <c r="CQ1528" i="7"/>
  <c r="CQ1529" i="7"/>
  <c r="CQ1530" i="7"/>
  <c r="CQ1531" i="7"/>
  <c r="CQ1532" i="7"/>
  <c r="CQ1533" i="7"/>
  <c r="CQ1534" i="7"/>
  <c r="CQ1535" i="7"/>
  <c r="CQ1536" i="7"/>
  <c r="CQ1537" i="7"/>
  <c r="CQ1538" i="7"/>
  <c r="CQ1539" i="7"/>
  <c r="CQ1540" i="7"/>
  <c r="CQ1541" i="7"/>
  <c r="CQ1542" i="7"/>
  <c r="CQ1543" i="7"/>
  <c r="CQ1544" i="7"/>
  <c r="CQ1545" i="7"/>
  <c r="CQ1546" i="7"/>
  <c r="CQ1547" i="7"/>
  <c r="CQ1548" i="7"/>
  <c r="CQ1549" i="7"/>
  <c r="CQ1550" i="7"/>
  <c r="CQ1551" i="7"/>
  <c r="CQ1552" i="7"/>
  <c r="CQ1553" i="7"/>
  <c r="CQ1554" i="7"/>
  <c r="CQ1555" i="7"/>
  <c r="CQ1556" i="7"/>
  <c r="CQ1557" i="7"/>
  <c r="CQ1558" i="7"/>
  <c r="CQ1559" i="7"/>
  <c r="CQ1560" i="7"/>
  <c r="CQ1561" i="7"/>
  <c r="CQ1562" i="7"/>
  <c r="CQ1563" i="7"/>
  <c r="CQ1564" i="7"/>
  <c r="CQ1565" i="7"/>
  <c r="CQ1566" i="7"/>
  <c r="CQ1567" i="7"/>
  <c r="CQ1568" i="7"/>
  <c r="CQ1569" i="7"/>
  <c r="CQ1570" i="7"/>
  <c r="CQ1571" i="7"/>
  <c r="CQ1572" i="7"/>
  <c r="CQ1573" i="7"/>
  <c r="CQ1574" i="7"/>
  <c r="CQ1575" i="7"/>
  <c r="CQ1576" i="7"/>
  <c r="CQ1577" i="7"/>
  <c r="CQ1578" i="7"/>
  <c r="CQ1579" i="7"/>
  <c r="CQ1580" i="7"/>
  <c r="CQ1581" i="7"/>
  <c r="CQ1582" i="7"/>
  <c r="CQ1583" i="7"/>
  <c r="CQ1584" i="7"/>
  <c r="CQ1585" i="7"/>
  <c r="CQ1586" i="7"/>
  <c r="CQ1587" i="7"/>
  <c r="CQ1588" i="7"/>
  <c r="CQ1589" i="7"/>
  <c r="CQ1590" i="7"/>
  <c r="CQ1591" i="7"/>
  <c r="CQ1592" i="7"/>
  <c r="CQ1593" i="7"/>
  <c r="CQ1594" i="7"/>
  <c r="CQ1595" i="7"/>
  <c r="CQ1596" i="7"/>
  <c r="CQ1597" i="7"/>
  <c r="CQ1598" i="7"/>
  <c r="CQ1599" i="7"/>
  <c r="CQ1600" i="7"/>
  <c r="CQ1601" i="7"/>
  <c r="CQ1602" i="7"/>
  <c r="CQ1603" i="7"/>
  <c r="CQ1604" i="7"/>
  <c r="CQ1605" i="7"/>
  <c r="CQ1606" i="7"/>
  <c r="CQ1607" i="7"/>
  <c r="CQ1608" i="7"/>
  <c r="CQ1609" i="7"/>
  <c r="CQ1610" i="7"/>
  <c r="CQ1611" i="7"/>
  <c r="CQ1612" i="7"/>
  <c r="CQ1613" i="7"/>
  <c r="CQ1614" i="7"/>
  <c r="CQ1615" i="7"/>
  <c r="CQ1616" i="7"/>
  <c r="CQ1617" i="7"/>
  <c r="CQ1618" i="7"/>
  <c r="CQ1619" i="7"/>
  <c r="CQ1620" i="7"/>
  <c r="CQ1621" i="7"/>
  <c r="CQ1622" i="7"/>
  <c r="CQ1623" i="7"/>
  <c r="CQ1624" i="7"/>
  <c r="CQ1625" i="7"/>
  <c r="CQ1626" i="7"/>
  <c r="CQ1627" i="7"/>
  <c r="CQ1628" i="7"/>
  <c r="CQ1629" i="7"/>
  <c r="CQ1630" i="7"/>
  <c r="CQ1631" i="7"/>
  <c r="CQ1632" i="7"/>
  <c r="CQ1633" i="7"/>
  <c r="CQ1634" i="7"/>
  <c r="CQ1635" i="7"/>
  <c r="CQ1636" i="7"/>
  <c r="CQ1637" i="7"/>
  <c r="CQ1638" i="7"/>
  <c r="CQ1639" i="7"/>
  <c r="CQ1640" i="7"/>
  <c r="CQ1641" i="7"/>
  <c r="CQ1642" i="7"/>
  <c r="CQ1643" i="7"/>
  <c r="CQ1644" i="7"/>
  <c r="CQ1645" i="7"/>
  <c r="CQ1646" i="7"/>
  <c r="CQ1647" i="7"/>
  <c r="CQ1648" i="7"/>
  <c r="CQ1649" i="7"/>
  <c r="CQ1650" i="7"/>
  <c r="CQ1651" i="7"/>
  <c r="CQ1652" i="7"/>
  <c r="CQ1653" i="7"/>
  <c r="CQ1654" i="7"/>
  <c r="CQ1655" i="7"/>
  <c r="CQ1656" i="7"/>
  <c r="CQ1657" i="7"/>
  <c r="CQ1658" i="7"/>
  <c r="CQ1659" i="7"/>
  <c r="CQ1660" i="7"/>
  <c r="CQ1661" i="7"/>
  <c r="CQ1662" i="7"/>
  <c r="CQ1663" i="7"/>
  <c r="CQ1664" i="7"/>
  <c r="CQ1665" i="7"/>
  <c r="CQ1666" i="7"/>
  <c r="CQ1667" i="7"/>
  <c r="CQ1668" i="7"/>
  <c r="CQ1669" i="7"/>
  <c r="CQ1670" i="7"/>
  <c r="CQ1671" i="7"/>
  <c r="CQ1672" i="7"/>
  <c r="CQ1673" i="7"/>
  <c r="CQ1674" i="7"/>
  <c r="CQ1675" i="7"/>
  <c r="CQ1676" i="7"/>
  <c r="CQ1677" i="7"/>
  <c r="CQ1678" i="7"/>
  <c r="CQ1679" i="7"/>
  <c r="CQ1680" i="7"/>
  <c r="CQ1681" i="7"/>
  <c r="CQ1682" i="7"/>
  <c r="CQ1683" i="7"/>
  <c r="CQ1684" i="7"/>
  <c r="CQ1685" i="7"/>
  <c r="CQ1686" i="7"/>
  <c r="CQ1687" i="7"/>
  <c r="CQ1688" i="7"/>
  <c r="CQ1689" i="7"/>
  <c r="CQ1690" i="7"/>
  <c r="CQ1691" i="7"/>
  <c r="CQ1692" i="7"/>
  <c r="CQ1693" i="7"/>
  <c r="CQ1694" i="7"/>
  <c r="CQ1695" i="7"/>
  <c r="CQ1696" i="7"/>
  <c r="CQ1697" i="7"/>
  <c r="CQ1698" i="7"/>
  <c r="CQ1699" i="7"/>
  <c r="CQ1700" i="7"/>
  <c r="CQ1701" i="7"/>
  <c r="CQ1702" i="7"/>
  <c r="CQ1703" i="7"/>
  <c r="CQ1704" i="7"/>
  <c r="CQ1705" i="7"/>
  <c r="CQ1706" i="7"/>
  <c r="CQ1707" i="7"/>
  <c r="CQ1708" i="7"/>
  <c r="CQ1709" i="7"/>
  <c r="CQ1710" i="7"/>
  <c r="CQ1711" i="7"/>
  <c r="CQ1712" i="7"/>
  <c r="CQ1713" i="7"/>
  <c r="CQ1714" i="7"/>
  <c r="CQ1715" i="7"/>
  <c r="CQ1716" i="7"/>
  <c r="CQ1717" i="7"/>
  <c r="CQ1718" i="7"/>
  <c r="CQ1719" i="7"/>
  <c r="CQ1720" i="7"/>
  <c r="CQ1721" i="7"/>
  <c r="CQ1722" i="7"/>
  <c r="CQ1723" i="7"/>
  <c r="CQ1724" i="7"/>
  <c r="CQ1725" i="7"/>
  <c r="CQ1726" i="7"/>
  <c r="CQ1727" i="7"/>
  <c r="CQ1728" i="7"/>
  <c r="CQ1729" i="7"/>
  <c r="CQ1730" i="7"/>
  <c r="CQ1731" i="7"/>
  <c r="CQ1732" i="7"/>
  <c r="CQ1733" i="7"/>
  <c r="CQ1734" i="7"/>
  <c r="CQ1735" i="7"/>
  <c r="CQ1736" i="7"/>
  <c r="CQ1737" i="7"/>
  <c r="CQ1738" i="7"/>
  <c r="CQ1739" i="7"/>
  <c r="CQ1740" i="7"/>
  <c r="CQ1741" i="7"/>
  <c r="CQ1742" i="7"/>
  <c r="CQ1743" i="7"/>
  <c r="CQ1744" i="7"/>
  <c r="CQ1745" i="7"/>
  <c r="CQ1746" i="7"/>
  <c r="CQ1747" i="7"/>
  <c r="CQ1748" i="7"/>
  <c r="CQ1749" i="7"/>
  <c r="CQ1750" i="7"/>
  <c r="CQ1751" i="7"/>
  <c r="CQ1752" i="7"/>
  <c r="CQ1753" i="7"/>
  <c r="CQ1754" i="7"/>
  <c r="CQ1755" i="7"/>
  <c r="CQ1756" i="7"/>
  <c r="CQ1757" i="7"/>
  <c r="CQ1758" i="7"/>
  <c r="CQ1759" i="7"/>
  <c r="CQ1760" i="7"/>
  <c r="CQ1761" i="7"/>
  <c r="CQ1762" i="7"/>
  <c r="CQ1763" i="7"/>
  <c r="CQ1764" i="7"/>
  <c r="CQ1765" i="7"/>
  <c r="CQ1766" i="7"/>
  <c r="CQ1767" i="7"/>
  <c r="CQ1768" i="7"/>
  <c r="CQ1769" i="7"/>
  <c r="CQ1770" i="7"/>
  <c r="CQ1771" i="7"/>
  <c r="CQ1772" i="7"/>
  <c r="CQ1773" i="7"/>
  <c r="CQ1774" i="7"/>
  <c r="CQ1775" i="7"/>
  <c r="CQ1776" i="7"/>
  <c r="CQ1777" i="7"/>
  <c r="CQ1778" i="7"/>
  <c r="CQ1779" i="7"/>
  <c r="CQ1780" i="7"/>
  <c r="CQ1781" i="7"/>
  <c r="CQ1782" i="7"/>
  <c r="CQ1783" i="7"/>
  <c r="CQ1784" i="7"/>
  <c r="CQ1785" i="7"/>
  <c r="CQ1786" i="7"/>
  <c r="CQ1787" i="7"/>
  <c r="CQ1788" i="7"/>
  <c r="CQ1789" i="7"/>
  <c r="CQ1790" i="7"/>
  <c r="CQ1791" i="7"/>
  <c r="CQ1792" i="7"/>
  <c r="CQ1793" i="7"/>
  <c r="CQ1794" i="7"/>
  <c r="CQ1795" i="7"/>
  <c r="CQ1796" i="7"/>
  <c r="CQ1797" i="7"/>
  <c r="CQ1798" i="7"/>
  <c r="CQ1799" i="7"/>
  <c r="CQ1800" i="7"/>
  <c r="CQ1801" i="7"/>
  <c r="CQ1802" i="7"/>
  <c r="CQ1803" i="7"/>
  <c r="CQ1804" i="7"/>
  <c r="CQ1805" i="7"/>
  <c r="CQ1806" i="7"/>
  <c r="CQ1807" i="7"/>
  <c r="CQ1808" i="7"/>
  <c r="CQ1809" i="7"/>
  <c r="CQ1810" i="7"/>
  <c r="CQ1811" i="7"/>
  <c r="CQ1812" i="7"/>
  <c r="CQ1813" i="7"/>
  <c r="CQ1814" i="7"/>
  <c r="CQ1815" i="7"/>
  <c r="CQ1816" i="7"/>
  <c r="CQ1817" i="7"/>
  <c r="CQ1818" i="7"/>
  <c r="CQ1819" i="7"/>
  <c r="CQ1820" i="7"/>
  <c r="CQ1821" i="7"/>
  <c r="CQ1822" i="7"/>
  <c r="CQ1823" i="7"/>
  <c r="CQ1824" i="7"/>
  <c r="CQ1825" i="7"/>
  <c r="CQ1826" i="7"/>
  <c r="CQ1827" i="7"/>
  <c r="CQ1828" i="7"/>
  <c r="CQ1829" i="7"/>
  <c r="CQ1830" i="7"/>
  <c r="CQ1831" i="7"/>
  <c r="CQ1832" i="7"/>
  <c r="CQ1833" i="7"/>
  <c r="CQ1834" i="7"/>
  <c r="CQ1835" i="7"/>
  <c r="CQ1836" i="7"/>
  <c r="CQ1837" i="7"/>
  <c r="CQ1838" i="7"/>
  <c r="CQ1839" i="7"/>
  <c r="CQ1840" i="7"/>
  <c r="CQ1841" i="7"/>
  <c r="CQ1842" i="7"/>
  <c r="CQ1843" i="7"/>
  <c r="CQ1844" i="7"/>
  <c r="CQ1845" i="7"/>
  <c r="CQ1846" i="7"/>
  <c r="CQ1847" i="7"/>
  <c r="CQ1848" i="7"/>
  <c r="CQ1849" i="7"/>
  <c r="CQ1850" i="7"/>
  <c r="CQ1851" i="7"/>
  <c r="CQ1852" i="7"/>
  <c r="CQ1853" i="7"/>
  <c r="CQ1854" i="7"/>
  <c r="CQ1855" i="7"/>
  <c r="CQ1856" i="7"/>
  <c r="CQ1857" i="7"/>
  <c r="CQ1858" i="7"/>
  <c r="CQ1859" i="7"/>
  <c r="CQ1860" i="7"/>
  <c r="CQ1861" i="7"/>
  <c r="CQ1862" i="7"/>
  <c r="CQ1863" i="7"/>
  <c r="CQ1864" i="7"/>
  <c r="CQ1865" i="7"/>
  <c r="CQ1866" i="7"/>
  <c r="CQ1867" i="7"/>
  <c r="CQ1868" i="7"/>
  <c r="CQ1869" i="7"/>
  <c r="CQ1870" i="7"/>
  <c r="CQ1871" i="7"/>
  <c r="CQ1872" i="7"/>
  <c r="CQ1873" i="7"/>
  <c r="CQ1874" i="7"/>
  <c r="CQ1875" i="7"/>
  <c r="CQ1876" i="7"/>
  <c r="CQ1877" i="7"/>
  <c r="CQ1878" i="7"/>
  <c r="CQ1879" i="7"/>
  <c r="CQ1880" i="7"/>
  <c r="CQ1881" i="7"/>
  <c r="CQ1882" i="7"/>
  <c r="CQ1883" i="7"/>
  <c r="CQ1884" i="7"/>
  <c r="CQ1885" i="7"/>
  <c r="CQ1886" i="7"/>
  <c r="CQ1887" i="7"/>
  <c r="CQ1888" i="7"/>
  <c r="CQ1889" i="7"/>
  <c r="CQ1890" i="7"/>
  <c r="CQ1891" i="7"/>
  <c r="CQ1892" i="7"/>
  <c r="CQ1893" i="7"/>
  <c r="CQ1894" i="7"/>
  <c r="CQ1895" i="7"/>
  <c r="CQ1896" i="7"/>
  <c r="CQ1897" i="7"/>
  <c r="CQ1898" i="7"/>
  <c r="CQ1899" i="7"/>
  <c r="CQ1900" i="7"/>
  <c r="CQ1901" i="7"/>
  <c r="CQ1902" i="7"/>
  <c r="CQ1903" i="7"/>
  <c r="CQ1904" i="7"/>
  <c r="CQ1905" i="7"/>
  <c r="CQ1906" i="7"/>
  <c r="CQ1907" i="7"/>
  <c r="CQ1908" i="7"/>
  <c r="CQ1909" i="7"/>
  <c r="CQ1910" i="7"/>
  <c r="CQ1911" i="7"/>
  <c r="CQ1912" i="7"/>
  <c r="CQ1913" i="7"/>
  <c r="CQ1914" i="7"/>
  <c r="CQ1915" i="7"/>
  <c r="CQ1916" i="7"/>
  <c r="CQ1917" i="7"/>
  <c r="CQ1918" i="7"/>
  <c r="CQ1919" i="7"/>
  <c r="CQ1920" i="7"/>
  <c r="CQ1921" i="7"/>
  <c r="CQ1922" i="7"/>
  <c r="CQ1923" i="7"/>
  <c r="CQ1924" i="7"/>
  <c r="CQ1925" i="7"/>
  <c r="CQ1926" i="7"/>
  <c r="CQ1927" i="7"/>
  <c r="CQ1928" i="7"/>
  <c r="CQ1929" i="7"/>
  <c r="CQ1930" i="7"/>
  <c r="CQ1931" i="7"/>
  <c r="CQ1932" i="7"/>
  <c r="CQ1933" i="7"/>
  <c r="CQ1934" i="7"/>
  <c r="CQ1935" i="7"/>
  <c r="CQ1936" i="7"/>
  <c r="CQ1937" i="7"/>
  <c r="CQ1938" i="7"/>
  <c r="CQ1939" i="7"/>
  <c r="CQ1940" i="7"/>
  <c r="CQ1941" i="7"/>
  <c r="CQ1942" i="7"/>
  <c r="CQ1943" i="7"/>
  <c r="CQ1944" i="7"/>
  <c r="CQ1945" i="7"/>
  <c r="CQ1946" i="7"/>
  <c r="CQ1947" i="7"/>
  <c r="CQ1948" i="7"/>
  <c r="CQ1949" i="7"/>
  <c r="CQ1950" i="7"/>
  <c r="CQ1951" i="7"/>
  <c r="CQ1952" i="7"/>
  <c r="CQ1953" i="7"/>
  <c r="CQ1954" i="7"/>
  <c r="CQ1955" i="7"/>
  <c r="CQ1956" i="7"/>
  <c r="CQ1957" i="7"/>
  <c r="CQ1958" i="7"/>
  <c r="CQ1959" i="7"/>
  <c r="CQ1960" i="7"/>
  <c r="CQ1961" i="7"/>
  <c r="CQ1962" i="7"/>
  <c r="CQ1963" i="7"/>
  <c r="CQ1964" i="7"/>
  <c r="CQ1965" i="7"/>
  <c r="CQ1966" i="7"/>
  <c r="CQ1967" i="7"/>
  <c r="CQ1968" i="7"/>
  <c r="CQ1969" i="7"/>
  <c r="CQ1970" i="7"/>
  <c r="CQ1971" i="7"/>
  <c r="CQ1972" i="7"/>
  <c r="CQ1973" i="7"/>
  <c r="CQ1974" i="7"/>
  <c r="CQ1975" i="7"/>
  <c r="CQ1976" i="7"/>
  <c r="CQ1977" i="7"/>
  <c r="CQ1978" i="7"/>
  <c r="CQ1979" i="7"/>
  <c r="CQ1980" i="7"/>
  <c r="CQ1981" i="7"/>
  <c r="CQ1982" i="7"/>
  <c r="CQ1983" i="7"/>
  <c r="CQ1984" i="7"/>
  <c r="CQ1985" i="7"/>
  <c r="CQ1986" i="7"/>
  <c r="CQ1987" i="7"/>
  <c r="CQ1988" i="7"/>
  <c r="CQ1989" i="7"/>
  <c r="CQ1990" i="7"/>
  <c r="CQ1991" i="7"/>
  <c r="CQ1992" i="7"/>
  <c r="CQ1993" i="7"/>
  <c r="CQ1994" i="7"/>
  <c r="CQ1995" i="7"/>
  <c r="CQ1996" i="7"/>
  <c r="CQ1997" i="7"/>
  <c r="CQ1998" i="7"/>
  <c r="CQ1999" i="7"/>
  <c r="CQ2000" i="7"/>
  <c r="CQ2001" i="7"/>
  <c r="CQ2002" i="7"/>
  <c r="CQ2003" i="7"/>
  <c r="CQ2004" i="7"/>
  <c r="CQ2005" i="7"/>
  <c r="CQ2006" i="7"/>
  <c r="CQ2007" i="7"/>
  <c r="CQ2008" i="7"/>
  <c r="CQ2009" i="7"/>
  <c r="CQ2010" i="7"/>
  <c r="CQ2011" i="7"/>
  <c r="CQ2012" i="7"/>
  <c r="CQ2013" i="7"/>
  <c r="CQ2014" i="7"/>
  <c r="CQ2015" i="7"/>
  <c r="CQ2016" i="7"/>
  <c r="CQ2017" i="7"/>
  <c r="CQ2018" i="7"/>
  <c r="CQ2019" i="7"/>
  <c r="CQ2020" i="7"/>
  <c r="CQ2021" i="7"/>
  <c r="CQ2022" i="7"/>
  <c r="CQ2023" i="7"/>
  <c r="CQ2024" i="7"/>
  <c r="CQ2025" i="7"/>
  <c r="CQ2026" i="7"/>
  <c r="CQ2027" i="7"/>
  <c r="CQ2028" i="7"/>
  <c r="CQ2029" i="7"/>
  <c r="CQ2030" i="7"/>
  <c r="CQ2031" i="7"/>
  <c r="CQ2032" i="7"/>
  <c r="CQ2033" i="7"/>
  <c r="CQ2034" i="7"/>
  <c r="CQ2035" i="7"/>
  <c r="CQ2036" i="7"/>
  <c r="CQ2037" i="7"/>
  <c r="CQ2038" i="7"/>
  <c r="CQ2039" i="7"/>
  <c r="CQ2040" i="7"/>
  <c r="CQ2041" i="7"/>
  <c r="CQ2042" i="7"/>
  <c r="CQ2043" i="7"/>
  <c r="CQ2044" i="7"/>
  <c r="CQ2045" i="7"/>
  <c r="CQ2046" i="7"/>
  <c r="CQ2047" i="7"/>
  <c r="CQ2048" i="7"/>
  <c r="CQ2049" i="7"/>
  <c r="CQ2050" i="7"/>
  <c r="CQ2051" i="7"/>
  <c r="CQ2052" i="7"/>
  <c r="CQ2053" i="7"/>
  <c r="CQ2054" i="7"/>
  <c r="CQ2055" i="7"/>
  <c r="CQ2056" i="7"/>
  <c r="CQ2057" i="7"/>
  <c r="CQ2058" i="7"/>
  <c r="CQ2059" i="7"/>
  <c r="CQ2060" i="7"/>
  <c r="CQ2061" i="7"/>
  <c r="CQ2062" i="7"/>
  <c r="CQ2063" i="7"/>
  <c r="CQ2064" i="7"/>
  <c r="CQ2065" i="7"/>
  <c r="CQ2066" i="7"/>
  <c r="CQ2067" i="7"/>
  <c r="CQ2068" i="7"/>
  <c r="CQ2069" i="7"/>
  <c r="CQ2070" i="7"/>
  <c r="CQ2071" i="7"/>
  <c r="CQ2072" i="7"/>
  <c r="CQ2073" i="7"/>
  <c r="CQ2074" i="7"/>
  <c r="CQ2075" i="7"/>
  <c r="CQ2076" i="7"/>
  <c r="CQ2077" i="7"/>
  <c r="CQ2078" i="7"/>
  <c r="CQ2079" i="7"/>
  <c r="CQ2080" i="7"/>
  <c r="CQ2081" i="7"/>
  <c r="CQ2082" i="7"/>
  <c r="CQ2083" i="7"/>
  <c r="CQ2084" i="7"/>
  <c r="CQ2085" i="7"/>
  <c r="CQ2086" i="7"/>
  <c r="CQ2087" i="7"/>
  <c r="CQ2088" i="7"/>
  <c r="CQ2089" i="7"/>
  <c r="CQ2090" i="7"/>
  <c r="CQ2091" i="7"/>
  <c r="CQ2092" i="7"/>
  <c r="CQ2093" i="7"/>
  <c r="CQ2094" i="7"/>
  <c r="CQ2095" i="7"/>
  <c r="CQ2096" i="7"/>
  <c r="CQ2097" i="7"/>
  <c r="CQ2098" i="7"/>
  <c r="CQ2099" i="7"/>
  <c r="CQ2100" i="7"/>
  <c r="CQ2101" i="7"/>
  <c r="CQ2102" i="7"/>
  <c r="CQ2103" i="7"/>
  <c r="CQ2104" i="7"/>
  <c r="CQ2105" i="7"/>
  <c r="CQ2106" i="7"/>
  <c r="CQ2107" i="7"/>
  <c r="CQ2108" i="7"/>
  <c r="CQ2109" i="7"/>
  <c r="CQ2110" i="7"/>
  <c r="CQ2111" i="7"/>
  <c r="CQ2112" i="7"/>
  <c r="CQ2113" i="7"/>
  <c r="CQ2114" i="7"/>
  <c r="CQ2115" i="7"/>
  <c r="CQ2116" i="7"/>
  <c r="CQ2117" i="7"/>
  <c r="CQ2118" i="7"/>
  <c r="CQ2119" i="7"/>
  <c r="CQ2120" i="7"/>
  <c r="CQ2121" i="7"/>
  <c r="CQ2122" i="7"/>
  <c r="CQ2123" i="7"/>
  <c r="CQ2124" i="7"/>
  <c r="CQ2125" i="7"/>
  <c r="CQ2126" i="7"/>
  <c r="CQ2127" i="7"/>
  <c r="CQ2128" i="7"/>
  <c r="CQ2129" i="7"/>
  <c r="CQ2130" i="7"/>
  <c r="CQ2131" i="7"/>
  <c r="CQ2132" i="7"/>
  <c r="CQ2133" i="7"/>
  <c r="CQ2134" i="7"/>
  <c r="CQ2135" i="7"/>
  <c r="CQ2136" i="7"/>
  <c r="CQ2137" i="7"/>
  <c r="CQ2138" i="7"/>
  <c r="CQ2139" i="7"/>
  <c r="CQ2140" i="7"/>
  <c r="CQ2141" i="7"/>
  <c r="CQ2142" i="7"/>
  <c r="CQ2143" i="7"/>
  <c r="CQ2144" i="7"/>
  <c r="CQ2145" i="7"/>
  <c r="CQ2146" i="7"/>
  <c r="CQ2147" i="7"/>
  <c r="CQ2148" i="7"/>
  <c r="CQ2149" i="7"/>
  <c r="CQ2150" i="7"/>
  <c r="CQ2151" i="7"/>
  <c r="CQ2152" i="7"/>
  <c r="CQ2153" i="7"/>
  <c r="CQ2154" i="7"/>
  <c r="CQ2155" i="7"/>
  <c r="CQ2156" i="7"/>
  <c r="CQ2157" i="7"/>
  <c r="CQ2158" i="7"/>
  <c r="CQ2159" i="7"/>
  <c r="CQ2160" i="7"/>
  <c r="CQ2161" i="7"/>
  <c r="CQ2162" i="7"/>
  <c r="CQ2163" i="7"/>
  <c r="CQ2164" i="7"/>
  <c r="CQ2165" i="7"/>
  <c r="CQ2166" i="7"/>
  <c r="CQ2167" i="7"/>
  <c r="CQ2168" i="7"/>
  <c r="CQ2169" i="7"/>
  <c r="CQ2170" i="7"/>
  <c r="CQ2171" i="7"/>
  <c r="CQ2172" i="7"/>
  <c r="CQ2173" i="7"/>
  <c r="CQ2174" i="7"/>
  <c r="CQ2175" i="7"/>
  <c r="CQ2176" i="7"/>
  <c r="CQ2177" i="7"/>
  <c r="CQ2178" i="7"/>
  <c r="CQ2179" i="7"/>
  <c r="CQ2180" i="7"/>
  <c r="CQ2181" i="7"/>
  <c r="CQ2182" i="7"/>
  <c r="CQ2183" i="7"/>
  <c r="CQ2184" i="7"/>
  <c r="CQ2185" i="7"/>
  <c r="CQ2186" i="7"/>
  <c r="CQ2187" i="7"/>
  <c r="CQ2188" i="7"/>
  <c r="CQ2189" i="7"/>
  <c r="CQ2190" i="7"/>
  <c r="CQ2191" i="7"/>
  <c r="CQ2192" i="7"/>
  <c r="CQ2193" i="7"/>
  <c r="CQ2194" i="7"/>
  <c r="CQ2195" i="7"/>
  <c r="CQ2196" i="7"/>
  <c r="CQ2197" i="7"/>
  <c r="CQ2198" i="7"/>
  <c r="CQ2199" i="7"/>
  <c r="CQ2200" i="7"/>
  <c r="CQ2201" i="7"/>
  <c r="CQ2202" i="7"/>
  <c r="CQ2203" i="7"/>
  <c r="CQ2204" i="7"/>
  <c r="CQ2205" i="7"/>
  <c r="CQ2206" i="7"/>
  <c r="CQ2207" i="7"/>
  <c r="CQ2208" i="7"/>
  <c r="CQ2209" i="7"/>
  <c r="CQ2210" i="7"/>
  <c r="CQ2211" i="7"/>
  <c r="CQ2212" i="7"/>
  <c r="CQ2213" i="7"/>
  <c r="CQ2214" i="7"/>
  <c r="CQ2215" i="7"/>
  <c r="CQ2216" i="7"/>
  <c r="CQ2217" i="7"/>
  <c r="CQ2218" i="7"/>
  <c r="CQ2219" i="7"/>
  <c r="CQ2220" i="7"/>
  <c r="CQ2221" i="7"/>
  <c r="CQ2222" i="7"/>
  <c r="CQ2223" i="7"/>
  <c r="CQ2224" i="7"/>
  <c r="CQ2225" i="7"/>
  <c r="CQ2226" i="7"/>
  <c r="CQ2227" i="7"/>
  <c r="CQ2228" i="7"/>
  <c r="CQ2229" i="7"/>
  <c r="CQ2230" i="7"/>
  <c r="CQ2231" i="7"/>
  <c r="CQ2232" i="7"/>
  <c r="CQ2233" i="7"/>
  <c r="CQ2234" i="7"/>
  <c r="CQ2235" i="7"/>
  <c r="CQ2236" i="7"/>
  <c r="CQ2237" i="7"/>
  <c r="CQ2238" i="7"/>
  <c r="CQ2239" i="7"/>
  <c r="CQ2240" i="7"/>
  <c r="CQ2241" i="7"/>
  <c r="CQ2242" i="7"/>
  <c r="CQ2243" i="7"/>
  <c r="CQ2244" i="7"/>
  <c r="CQ2245" i="7"/>
  <c r="CQ2246" i="7"/>
  <c r="CQ2247" i="7"/>
  <c r="CQ2248" i="7"/>
  <c r="CQ2249" i="7"/>
  <c r="CQ2250" i="7"/>
  <c r="CQ2251" i="7"/>
  <c r="CQ2252" i="7"/>
  <c r="CQ2253" i="7"/>
  <c r="CQ2254" i="7"/>
  <c r="CQ2255" i="7"/>
  <c r="CQ2256" i="7"/>
  <c r="CQ2257" i="7"/>
  <c r="CQ2258" i="7"/>
  <c r="CQ2259" i="7"/>
  <c r="CQ2260" i="7"/>
  <c r="CQ2261" i="7"/>
  <c r="CQ2262" i="7"/>
  <c r="CQ2263" i="7"/>
  <c r="CQ2264" i="7"/>
  <c r="CQ2265" i="7"/>
  <c r="CQ2266" i="7"/>
  <c r="CQ2267" i="7"/>
  <c r="CQ2268" i="7"/>
  <c r="CQ2269" i="7"/>
  <c r="CQ2270" i="7"/>
  <c r="CQ2271" i="7"/>
  <c r="CQ2272" i="7"/>
  <c r="CQ2273" i="7"/>
  <c r="CQ2274" i="7"/>
  <c r="CQ2275" i="7"/>
  <c r="CQ2276" i="7"/>
  <c r="CQ2277" i="7"/>
  <c r="CQ2278" i="7"/>
  <c r="CQ2279" i="7"/>
  <c r="CQ2280" i="7"/>
  <c r="CQ2281" i="7"/>
  <c r="CQ2282" i="7"/>
  <c r="CQ2283" i="7"/>
  <c r="CQ2284" i="7"/>
  <c r="CQ2285" i="7"/>
  <c r="CQ2286" i="7"/>
  <c r="CQ2287" i="7"/>
  <c r="CQ2288" i="7"/>
  <c r="CQ2289" i="7"/>
  <c r="CQ2290" i="7"/>
  <c r="CQ2291" i="7"/>
  <c r="CQ2292" i="7"/>
  <c r="CQ2293" i="7"/>
  <c r="CQ2294" i="7"/>
  <c r="CQ2295" i="7"/>
  <c r="CQ2296" i="7"/>
  <c r="CQ2297" i="7"/>
  <c r="CQ2298" i="7"/>
  <c r="CQ2299" i="7"/>
  <c r="CQ2300" i="7"/>
  <c r="CQ2301" i="7"/>
  <c r="CQ2302" i="7"/>
  <c r="CQ2303" i="7"/>
  <c r="CQ2304" i="7"/>
  <c r="CQ2305" i="7"/>
  <c r="CQ2306" i="7"/>
  <c r="CQ2307" i="7"/>
  <c r="CQ2308" i="7"/>
  <c r="CQ2309" i="7"/>
  <c r="CQ2310" i="7"/>
  <c r="CQ2311" i="7"/>
  <c r="CQ2312" i="7"/>
  <c r="CQ2313" i="7"/>
  <c r="CQ2314" i="7"/>
  <c r="CQ2315" i="7"/>
  <c r="CQ2316" i="7"/>
  <c r="CQ2317" i="7"/>
  <c r="CQ2318" i="7"/>
  <c r="CQ2319" i="7"/>
  <c r="CQ2320" i="7"/>
  <c r="CQ2321" i="7"/>
  <c r="CQ2322" i="7"/>
  <c r="CQ2323" i="7"/>
  <c r="CQ2324" i="7"/>
  <c r="CQ2325" i="7"/>
  <c r="CQ2326" i="7"/>
  <c r="CQ2327" i="7"/>
  <c r="CQ2328" i="7"/>
  <c r="CQ2329" i="7"/>
  <c r="CQ2330" i="7"/>
  <c r="CQ2331" i="7"/>
  <c r="CQ2332" i="7"/>
  <c r="CQ2333" i="7"/>
  <c r="CQ2334" i="7"/>
  <c r="CQ2335" i="7"/>
  <c r="CQ2336" i="7"/>
  <c r="CQ2337" i="7"/>
  <c r="CQ2338" i="7"/>
  <c r="CQ2339" i="7"/>
  <c r="CQ2340" i="7"/>
  <c r="CQ2341" i="7"/>
  <c r="CQ2342" i="7"/>
  <c r="CQ2343" i="7"/>
  <c r="CQ2344" i="7"/>
  <c r="CQ2345" i="7"/>
  <c r="CQ2346" i="7"/>
  <c r="CQ2347" i="7"/>
  <c r="CQ2348" i="7"/>
  <c r="CQ2349" i="7"/>
  <c r="CQ2350" i="7"/>
  <c r="CQ2351" i="7"/>
  <c r="CQ2352" i="7"/>
  <c r="CQ2353" i="7"/>
  <c r="CQ2354" i="7"/>
  <c r="CQ2355" i="7"/>
  <c r="CQ2356" i="7"/>
  <c r="CQ2357" i="7"/>
  <c r="CQ2358" i="7"/>
  <c r="CQ2359" i="7"/>
  <c r="CQ2360" i="7"/>
  <c r="CQ2361" i="7"/>
  <c r="CQ2362" i="7"/>
  <c r="CQ2363" i="7"/>
  <c r="CQ2364" i="7"/>
  <c r="CQ2365" i="7"/>
  <c r="CQ2366" i="7"/>
  <c r="CQ2367" i="7"/>
  <c r="CQ2368" i="7"/>
  <c r="CQ2369" i="7"/>
  <c r="CQ2370" i="7"/>
  <c r="CQ2371" i="7"/>
  <c r="CQ2372" i="7"/>
  <c r="CQ2373" i="7"/>
  <c r="CQ2374" i="7"/>
  <c r="CQ2375" i="7"/>
  <c r="CQ2376" i="7"/>
  <c r="CQ2377" i="7"/>
  <c r="CQ2378" i="7"/>
  <c r="CQ2379" i="7"/>
  <c r="CQ2380" i="7"/>
  <c r="CQ2381" i="7"/>
  <c r="CQ2382" i="7"/>
  <c r="CQ2383" i="7"/>
  <c r="CQ2384" i="7"/>
  <c r="CQ2385" i="7"/>
  <c r="CQ2386" i="7"/>
  <c r="CQ2387" i="7"/>
  <c r="CQ2388" i="7"/>
  <c r="CQ2389" i="7"/>
  <c r="CQ2390" i="7"/>
  <c r="CQ2391" i="7"/>
  <c r="CQ2392" i="7"/>
  <c r="CQ2393" i="7"/>
  <c r="CQ2394" i="7"/>
  <c r="CQ2395" i="7"/>
  <c r="CQ2396" i="7"/>
  <c r="CQ2397" i="7"/>
  <c r="CQ2398" i="7"/>
  <c r="CQ2399" i="7"/>
  <c r="CQ2400" i="7"/>
  <c r="CQ2401" i="7"/>
  <c r="CQ2402" i="7"/>
  <c r="CQ2403" i="7"/>
  <c r="CQ2404" i="7"/>
  <c r="CQ2405" i="7"/>
  <c r="CQ2406" i="7"/>
  <c r="CQ2407" i="7"/>
  <c r="CQ2408" i="7"/>
  <c r="CQ2409" i="7"/>
  <c r="CQ2410" i="7"/>
  <c r="CQ2411" i="7"/>
  <c r="CQ2412" i="7"/>
  <c r="CQ2413" i="7"/>
  <c r="CQ2414" i="7"/>
  <c r="CQ2415" i="7"/>
  <c r="CQ2416" i="7"/>
  <c r="CQ2417" i="7"/>
  <c r="CQ2418" i="7"/>
  <c r="CQ2419" i="7"/>
  <c r="CQ2420" i="7"/>
  <c r="CQ2421" i="7"/>
  <c r="CQ2422" i="7"/>
  <c r="CQ2423" i="7"/>
  <c r="CQ2424" i="7"/>
  <c r="CQ2425" i="7"/>
  <c r="CQ2426" i="7"/>
  <c r="CQ2427" i="7"/>
  <c r="CQ2428" i="7"/>
  <c r="CQ2429" i="7"/>
  <c r="CQ2430" i="7"/>
  <c r="CQ2431" i="7"/>
  <c r="CQ2432" i="7"/>
  <c r="CQ2433" i="7"/>
  <c r="CQ2434" i="7"/>
  <c r="CQ2435" i="7"/>
  <c r="CQ2436" i="7"/>
  <c r="CQ2437" i="7"/>
  <c r="CQ2438" i="7"/>
  <c r="CQ2439" i="7"/>
  <c r="CQ2440" i="7"/>
  <c r="CQ2441" i="7"/>
  <c r="CQ2442" i="7"/>
  <c r="CQ2443" i="7"/>
  <c r="CQ2444" i="7"/>
  <c r="CQ2445" i="7"/>
  <c r="CQ2446" i="7"/>
  <c r="CQ2447" i="7"/>
  <c r="CQ2448" i="7"/>
  <c r="CQ2449" i="7"/>
  <c r="CQ2450" i="7"/>
  <c r="CQ2451" i="7"/>
  <c r="CQ2452" i="7"/>
  <c r="CQ2453" i="7"/>
  <c r="CQ2454" i="7"/>
  <c r="CQ2455" i="7"/>
  <c r="CQ2456" i="7"/>
  <c r="CQ2457" i="7"/>
  <c r="CQ2458" i="7"/>
  <c r="CQ2459" i="7"/>
  <c r="CQ2460" i="7"/>
  <c r="CQ2461" i="7"/>
  <c r="CQ2462" i="7"/>
  <c r="CQ2463" i="7"/>
  <c r="CQ2464" i="7"/>
  <c r="CQ2465" i="7"/>
  <c r="CQ2466" i="7"/>
  <c r="CQ2467" i="7"/>
  <c r="CQ2468" i="7"/>
  <c r="CQ2469" i="7"/>
  <c r="CQ2470" i="7"/>
  <c r="CQ2471" i="7"/>
  <c r="CQ2472" i="7"/>
  <c r="CQ2473" i="7"/>
  <c r="CQ2474" i="7"/>
  <c r="CQ2475" i="7"/>
  <c r="CQ2476" i="7"/>
  <c r="CQ2477" i="7"/>
  <c r="CQ2478" i="7"/>
  <c r="CQ2479" i="7"/>
  <c r="CQ2480" i="7"/>
  <c r="CQ2481" i="7"/>
  <c r="CQ2482" i="7"/>
  <c r="CQ2483" i="7"/>
  <c r="CQ2484" i="7"/>
  <c r="CQ2485" i="7"/>
  <c r="CQ2486" i="7"/>
  <c r="CQ2487" i="7"/>
  <c r="CQ2488" i="7"/>
  <c r="CQ2489" i="7"/>
  <c r="CQ2490" i="7"/>
  <c r="CQ2491" i="7"/>
  <c r="CQ2492" i="7"/>
  <c r="CQ2493" i="7"/>
  <c r="CQ2494" i="7"/>
  <c r="CQ2495" i="7"/>
  <c r="CQ2496" i="7"/>
  <c r="CQ2497" i="7"/>
  <c r="CQ2498" i="7"/>
  <c r="CQ2499" i="7"/>
  <c r="CQ2500" i="7"/>
  <c r="CQ2501" i="7"/>
  <c r="CQ2502" i="7"/>
  <c r="CQ2503" i="7"/>
  <c r="CQ2504" i="7"/>
  <c r="CQ2505" i="7"/>
  <c r="CQ2506" i="7"/>
  <c r="CQ2507" i="7"/>
  <c r="CQ2508" i="7"/>
  <c r="CQ2509" i="7"/>
  <c r="CQ2510" i="7"/>
  <c r="CQ2511" i="7"/>
  <c r="CQ2512" i="7"/>
  <c r="CQ2513" i="7"/>
  <c r="CQ2514" i="7"/>
  <c r="CQ2515" i="7"/>
  <c r="CQ2516" i="7"/>
  <c r="CQ2517" i="7"/>
  <c r="CQ2518" i="7"/>
  <c r="CQ2519" i="7"/>
  <c r="CQ2520" i="7"/>
  <c r="CQ2521" i="7"/>
  <c r="CQ2522" i="7"/>
  <c r="CQ2523" i="7"/>
  <c r="CQ2524" i="7"/>
  <c r="CQ2525" i="7"/>
  <c r="CQ2526" i="7"/>
  <c r="CQ2527" i="7"/>
  <c r="CQ2528" i="7"/>
  <c r="CQ2529" i="7"/>
  <c r="CQ2530" i="7"/>
  <c r="CQ2531" i="7"/>
  <c r="CQ2532" i="7"/>
  <c r="CQ2533" i="7"/>
  <c r="CQ2534" i="7"/>
  <c r="CQ2535" i="7"/>
  <c r="CQ2536" i="7"/>
  <c r="CQ2537" i="7"/>
  <c r="CQ2538" i="7"/>
  <c r="CQ2539" i="7"/>
  <c r="CQ2540" i="7"/>
  <c r="CQ2541" i="7"/>
  <c r="CQ2542" i="7"/>
  <c r="CQ2543" i="7"/>
  <c r="CQ2544" i="7"/>
  <c r="CQ2545" i="7"/>
  <c r="CQ2546" i="7"/>
  <c r="CQ2547" i="7"/>
  <c r="CQ2548" i="7"/>
  <c r="CQ2549" i="7"/>
  <c r="CQ2550" i="7"/>
  <c r="CQ2551" i="7"/>
  <c r="CQ2552" i="7"/>
  <c r="CQ2553" i="7"/>
  <c r="CQ2554" i="7"/>
  <c r="CQ2555" i="7"/>
  <c r="CQ2556" i="7"/>
  <c r="CQ2557" i="7"/>
  <c r="CQ2558" i="7"/>
  <c r="CQ2559" i="7"/>
  <c r="CQ2560" i="7"/>
  <c r="CQ2561" i="7"/>
  <c r="CQ2562" i="7"/>
  <c r="CQ2563" i="7"/>
  <c r="CQ2564" i="7"/>
  <c r="CQ2565" i="7"/>
  <c r="CQ2566" i="7"/>
  <c r="CQ2567" i="7"/>
  <c r="CQ2568" i="7"/>
  <c r="CQ2569" i="7"/>
  <c r="CQ2570" i="7"/>
  <c r="CQ2571" i="7"/>
  <c r="CQ2572" i="7"/>
  <c r="CQ2573" i="7"/>
  <c r="CQ2574" i="7"/>
  <c r="CQ2575" i="7"/>
  <c r="CQ2576" i="7"/>
  <c r="CQ2577" i="7"/>
  <c r="CQ2578" i="7"/>
  <c r="CQ2579" i="7"/>
  <c r="CQ2580" i="7"/>
  <c r="CQ2581" i="7"/>
  <c r="CQ2582" i="7"/>
  <c r="CQ2583" i="7"/>
  <c r="CQ2584" i="7"/>
  <c r="CQ2585" i="7"/>
  <c r="CQ2586" i="7"/>
  <c r="CQ2587" i="7"/>
  <c r="CQ2588" i="7"/>
  <c r="CQ2589" i="7"/>
  <c r="CQ2590" i="7"/>
  <c r="CQ2591" i="7"/>
  <c r="CQ2592" i="7"/>
  <c r="CQ2593" i="7"/>
  <c r="CQ2594" i="7"/>
  <c r="CQ2595" i="7"/>
  <c r="CQ2596" i="7"/>
  <c r="CQ2597" i="7"/>
  <c r="CQ2598" i="7"/>
  <c r="CQ2599" i="7"/>
  <c r="CQ2600" i="7"/>
  <c r="CQ2601" i="7"/>
  <c r="CQ2602" i="7"/>
  <c r="CQ2603" i="7"/>
  <c r="CQ2604" i="7"/>
  <c r="CQ2605" i="7"/>
  <c r="CQ2606" i="7"/>
  <c r="CQ2607" i="7"/>
  <c r="CQ2608" i="7"/>
  <c r="CQ2609" i="7"/>
  <c r="CQ2610" i="7"/>
  <c r="CQ2611" i="7"/>
  <c r="CQ2612" i="7"/>
  <c r="CQ2613" i="7"/>
  <c r="CQ2614" i="7"/>
  <c r="CQ2615" i="7"/>
  <c r="CQ2616" i="7"/>
  <c r="CQ2617" i="7"/>
  <c r="CQ2618" i="7"/>
  <c r="CQ2619" i="7"/>
  <c r="CQ2620" i="7"/>
  <c r="CQ2621" i="7"/>
  <c r="CQ2622" i="7"/>
  <c r="CQ2623" i="7"/>
  <c r="CQ2624" i="7"/>
  <c r="CQ2625" i="7"/>
  <c r="CQ2626" i="7"/>
  <c r="CQ2627" i="7"/>
  <c r="CQ2628" i="7"/>
  <c r="CQ2629" i="7"/>
  <c r="CQ2630" i="7"/>
  <c r="CQ2631" i="7"/>
  <c r="CQ2632" i="7"/>
  <c r="CQ2633" i="7"/>
  <c r="CQ2634" i="7"/>
  <c r="CQ2635" i="7"/>
  <c r="CQ2636" i="7"/>
  <c r="CQ2637" i="7"/>
  <c r="CQ2638" i="7"/>
  <c r="CQ2639" i="7"/>
  <c r="CQ2640" i="7"/>
  <c r="CQ2641" i="7"/>
  <c r="CQ2642" i="7"/>
  <c r="CQ2643" i="7"/>
  <c r="CQ2644" i="7"/>
  <c r="CQ2645" i="7"/>
  <c r="CQ2646" i="7"/>
  <c r="CQ2647" i="7"/>
  <c r="CQ2648" i="7"/>
  <c r="CQ2649" i="7"/>
  <c r="CQ2650" i="7"/>
  <c r="CQ2651" i="7"/>
  <c r="CQ2652" i="7"/>
  <c r="CQ2653" i="7"/>
  <c r="CQ2654" i="7"/>
  <c r="CQ2655" i="7"/>
  <c r="CQ2656" i="7"/>
  <c r="CQ2657" i="7"/>
  <c r="CQ2658" i="7"/>
  <c r="CQ2659" i="7"/>
  <c r="CQ2660" i="7"/>
  <c r="CQ2661" i="7"/>
  <c r="CQ2662" i="7"/>
  <c r="CQ2663" i="7"/>
  <c r="CQ2664" i="7"/>
  <c r="CQ2665" i="7"/>
  <c r="CQ2666" i="7"/>
  <c r="CQ2667" i="7"/>
  <c r="CQ2668" i="7"/>
  <c r="CQ2669" i="7"/>
  <c r="CQ2670" i="7"/>
  <c r="CQ2671" i="7"/>
  <c r="CQ2672" i="7"/>
  <c r="CQ2673" i="7"/>
  <c r="CQ2674" i="7"/>
  <c r="CQ2675" i="7"/>
  <c r="CQ2676" i="7"/>
  <c r="CQ2677" i="7"/>
  <c r="CQ2678" i="7"/>
  <c r="CQ2679" i="7"/>
  <c r="CQ2680" i="7"/>
  <c r="CQ2681" i="7"/>
  <c r="CQ2682" i="7"/>
  <c r="CQ2683" i="7"/>
  <c r="CQ2684" i="7"/>
  <c r="CQ2685" i="7"/>
  <c r="CQ2686" i="7"/>
  <c r="CQ2687" i="7"/>
  <c r="CQ2688" i="7"/>
  <c r="CQ2689" i="7"/>
  <c r="CQ2690" i="7"/>
  <c r="CQ2691" i="7"/>
  <c r="CQ2692" i="7"/>
  <c r="CQ2693" i="7"/>
  <c r="CQ2694" i="7"/>
  <c r="CQ2695" i="7"/>
  <c r="CQ2696" i="7"/>
  <c r="CQ2697" i="7"/>
  <c r="CQ2698" i="7"/>
  <c r="CQ2699" i="7"/>
  <c r="CQ2700" i="7"/>
  <c r="CQ2701" i="7"/>
  <c r="CQ2702" i="7"/>
  <c r="CQ2703" i="7"/>
  <c r="CQ2704" i="7"/>
  <c r="CQ2705" i="7"/>
  <c r="CQ2706" i="7"/>
  <c r="CQ2707" i="7"/>
  <c r="CQ2708" i="7"/>
  <c r="CQ2709" i="7"/>
  <c r="CQ2710" i="7"/>
  <c r="CQ2711" i="7"/>
  <c r="CQ2712" i="7"/>
  <c r="CQ2713" i="7"/>
  <c r="CQ2714" i="7"/>
  <c r="CQ2715" i="7"/>
  <c r="CQ2716" i="7"/>
  <c r="CQ2717" i="7"/>
  <c r="CQ2718" i="7"/>
  <c r="CQ2719" i="7"/>
  <c r="CQ2720" i="7"/>
  <c r="CQ2721" i="7"/>
  <c r="CQ2722" i="7"/>
  <c r="CQ2723" i="7"/>
  <c r="CQ2724" i="7"/>
  <c r="CQ2725" i="7"/>
  <c r="CQ2726" i="7"/>
  <c r="CQ2727" i="7"/>
  <c r="CQ2728" i="7"/>
  <c r="CQ2729" i="7"/>
  <c r="CQ2730" i="7"/>
  <c r="CQ2731" i="7"/>
  <c r="CQ2732" i="7"/>
  <c r="CQ2733" i="7"/>
  <c r="CQ2734" i="7"/>
  <c r="CQ2735" i="7"/>
  <c r="CQ2736" i="7"/>
  <c r="CQ2737" i="7"/>
  <c r="CQ2738" i="7"/>
  <c r="CQ2739" i="7"/>
  <c r="CQ2740" i="7"/>
  <c r="CQ2741" i="7"/>
  <c r="CQ2742" i="7"/>
  <c r="CQ2743" i="7"/>
  <c r="CQ2744" i="7"/>
  <c r="CQ2745" i="7"/>
  <c r="CQ2746" i="7"/>
  <c r="CQ2747" i="7"/>
  <c r="CQ2748" i="7"/>
  <c r="CQ2749" i="7"/>
  <c r="CQ2750" i="7"/>
  <c r="CQ2751" i="7"/>
  <c r="CQ2752" i="7"/>
  <c r="CQ2753" i="7"/>
  <c r="CQ2754" i="7"/>
  <c r="CQ2755" i="7"/>
  <c r="CQ2756" i="7"/>
  <c r="CQ2757" i="7"/>
  <c r="CQ2758" i="7"/>
  <c r="CQ2759" i="7"/>
  <c r="CQ2760" i="7"/>
  <c r="CQ2761" i="7"/>
  <c r="CQ2762" i="7"/>
  <c r="CQ2763" i="7"/>
  <c r="CQ2764" i="7"/>
  <c r="CQ2765" i="7"/>
  <c r="CQ2766" i="7"/>
  <c r="CQ2767" i="7"/>
  <c r="CQ2768" i="7"/>
  <c r="CQ2769" i="7"/>
  <c r="CQ2770" i="7"/>
  <c r="CQ2771" i="7"/>
  <c r="CQ2772" i="7"/>
  <c r="CQ2773" i="7"/>
  <c r="CQ2774" i="7"/>
  <c r="CQ2775" i="7"/>
  <c r="CQ2776" i="7"/>
  <c r="CQ2777" i="7"/>
  <c r="CQ2778" i="7"/>
  <c r="CQ2779" i="7"/>
  <c r="CQ2780" i="7"/>
  <c r="CQ2781" i="7"/>
  <c r="CQ2782" i="7"/>
  <c r="CQ2783" i="7"/>
  <c r="CQ2784" i="7"/>
  <c r="CQ2785" i="7"/>
  <c r="CQ2786" i="7"/>
  <c r="CQ2787" i="7"/>
  <c r="CQ2788" i="7"/>
  <c r="CQ2789" i="7"/>
  <c r="CQ2790" i="7"/>
  <c r="CQ2791" i="7"/>
  <c r="CQ2792" i="7"/>
  <c r="CQ2793" i="7"/>
  <c r="CQ2794" i="7"/>
  <c r="CQ2795" i="7"/>
  <c r="CQ2796" i="7"/>
  <c r="CQ2797" i="7"/>
  <c r="CQ2798" i="7"/>
  <c r="CQ2799" i="7"/>
  <c r="CQ2800" i="7"/>
  <c r="CQ2801" i="7"/>
  <c r="CQ2802" i="7"/>
  <c r="CQ2803" i="7"/>
  <c r="CQ2804" i="7"/>
  <c r="CQ2805" i="7"/>
  <c r="CQ2806" i="7"/>
  <c r="CQ2807" i="7"/>
  <c r="CQ2808" i="7"/>
  <c r="CQ2809" i="7"/>
  <c r="CQ2810" i="7"/>
  <c r="CQ2811" i="7"/>
  <c r="CQ2812" i="7"/>
  <c r="CQ2813" i="7"/>
  <c r="CQ2814" i="7"/>
  <c r="CQ2815" i="7"/>
  <c r="CQ2816" i="7"/>
  <c r="CQ2817" i="7"/>
  <c r="CQ2818" i="7"/>
  <c r="CQ2819" i="7"/>
  <c r="CQ2820" i="7"/>
  <c r="CQ2821" i="7"/>
  <c r="CQ2822" i="7"/>
  <c r="CQ2823" i="7"/>
  <c r="CQ2824" i="7"/>
  <c r="CQ2825" i="7"/>
  <c r="CQ2826" i="7"/>
  <c r="CQ2827" i="7"/>
  <c r="CQ2828" i="7"/>
  <c r="CQ2829" i="7"/>
  <c r="CQ2830" i="7"/>
  <c r="CQ2831" i="7"/>
  <c r="CQ2832" i="7"/>
  <c r="CQ2833" i="7"/>
  <c r="CQ2834" i="7"/>
  <c r="CQ2835" i="7"/>
  <c r="CQ2836" i="7"/>
  <c r="CQ2837" i="7"/>
  <c r="CQ2838" i="7"/>
  <c r="CQ2839" i="7"/>
  <c r="CQ2840" i="7"/>
  <c r="CQ2841" i="7"/>
  <c r="CQ2842" i="7"/>
  <c r="CQ2843" i="7"/>
  <c r="CQ2844" i="7"/>
  <c r="CQ2845" i="7"/>
  <c r="CQ2846" i="7"/>
  <c r="CQ2847" i="7"/>
  <c r="CQ2848" i="7"/>
  <c r="CQ2849" i="7"/>
  <c r="CQ2850" i="7"/>
  <c r="CQ2851" i="7"/>
  <c r="CQ2852" i="7"/>
  <c r="CQ2853" i="7"/>
  <c r="CQ2854" i="7"/>
  <c r="CQ2855" i="7"/>
  <c r="CQ2856" i="7"/>
  <c r="CQ2857" i="7"/>
  <c r="CQ2858" i="7"/>
  <c r="CQ2859" i="7"/>
  <c r="CQ2860" i="7"/>
  <c r="CQ2861" i="7"/>
  <c r="CQ2862" i="7"/>
  <c r="CQ2863" i="7"/>
  <c r="CQ2864" i="7"/>
  <c r="CQ2865" i="7"/>
  <c r="CQ2866" i="7"/>
  <c r="CQ2867" i="7"/>
  <c r="CQ2868" i="7"/>
  <c r="CQ2869" i="7"/>
  <c r="CQ2870" i="7"/>
  <c r="CQ2871" i="7"/>
  <c r="CQ2872" i="7"/>
  <c r="CQ2873" i="7"/>
  <c r="CQ2874" i="7"/>
  <c r="CQ2875" i="7"/>
  <c r="CQ2876" i="7"/>
  <c r="CQ2877" i="7"/>
  <c r="CQ2878" i="7"/>
  <c r="CQ2879" i="7"/>
  <c r="CQ2880" i="7"/>
  <c r="CQ2881" i="7"/>
  <c r="CQ2882" i="7"/>
  <c r="CQ2883" i="7"/>
  <c r="CQ2884" i="7"/>
  <c r="CQ2885" i="7"/>
  <c r="CQ2886" i="7"/>
  <c r="CQ2887" i="7"/>
  <c r="CQ2888" i="7"/>
  <c r="CQ2889" i="7"/>
  <c r="CQ2890" i="7"/>
  <c r="CQ2891" i="7"/>
  <c r="CQ2892" i="7"/>
  <c r="CQ2893" i="7"/>
  <c r="CQ2894" i="7"/>
  <c r="CQ2895" i="7"/>
  <c r="CQ2896" i="7"/>
  <c r="CQ2897" i="7"/>
  <c r="CQ2898" i="7"/>
  <c r="CQ2899" i="7"/>
  <c r="CQ2900" i="7"/>
  <c r="CQ2901" i="7"/>
  <c r="CQ2902" i="7"/>
  <c r="CQ2903" i="7"/>
  <c r="CQ2904" i="7"/>
  <c r="CQ2905" i="7"/>
  <c r="CQ2906" i="7"/>
  <c r="CQ2907" i="7"/>
  <c r="CQ2908" i="7"/>
  <c r="CQ2909" i="7"/>
  <c r="CQ2910" i="7"/>
  <c r="CQ2911" i="7"/>
  <c r="CQ2912" i="7"/>
  <c r="CQ2913" i="7"/>
  <c r="CQ2914" i="7"/>
  <c r="CQ2915" i="7"/>
  <c r="CQ2916" i="7"/>
  <c r="CQ2917" i="7"/>
  <c r="CQ2918" i="7"/>
  <c r="CQ2919" i="7"/>
  <c r="CQ2920" i="7"/>
  <c r="CQ2921" i="7"/>
  <c r="CQ2922" i="7"/>
  <c r="CQ2923" i="7"/>
  <c r="CQ2924" i="7"/>
  <c r="CQ2925" i="7"/>
  <c r="CQ2926" i="7"/>
  <c r="CQ2927" i="7"/>
  <c r="CQ2928" i="7"/>
  <c r="CQ2929" i="7"/>
  <c r="CQ2930" i="7"/>
  <c r="CQ2931" i="7"/>
  <c r="CQ2932" i="7"/>
  <c r="CQ2933" i="7"/>
  <c r="CQ2934" i="7"/>
  <c r="CQ2935" i="7"/>
  <c r="CQ2936" i="7"/>
  <c r="CQ2937" i="7"/>
  <c r="CQ2938" i="7"/>
  <c r="CQ2939" i="7"/>
  <c r="CQ2940" i="7"/>
  <c r="CQ2941" i="7"/>
  <c r="CQ2942" i="7"/>
  <c r="CQ2943" i="7"/>
  <c r="CQ2944" i="7"/>
  <c r="CQ2945" i="7"/>
  <c r="CQ2946" i="7"/>
  <c r="CQ2947" i="7"/>
  <c r="CQ2948" i="7"/>
  <c r="CQ2949" i="7"/>
  <c r="CQ2950" i="7"/>
  <c r="CQ2951" i="7"/>
  <c r="CQ2952" i="7"/>
  <c r="CQ2953" i="7"/>
  <c r="CQ2954" i="7"/>
  <c r="CQ2955" i="7"/>
  <c r="CQ2956" i="7"/>
  <c r="CQ2957" i="7"/>
  <c r="CQ2958" i="7"/>
  <c r="CQ2959" i="7"/>
  <c r="CQ2960" i="7"/>
  <c r="CQ2961" i="7"/>
  <c r="CQ2962" i="7"/>
  <c r="CQ2963" i="7"/>
  <c r="CQ2964" i="7"/>
  <c r="CQ2965" i="7"/>
  <c r="CQ2966" i="7"/>
  <c r="CQ2967" i="7"/>
  <c r="CQ2968" i="7"/>
  <c r="CQ2969" i="7"/>
  <c r="CQ2970" i="7"/>
  <c r="CQ2971" i="7"/>
  <c r="CQ2972" i="7"/>
  <c r="CQ2973" i="7"/>
  <c r="CQ2974" i="7"/>
  <c r="CQ2975" i="7"/>
  <c r="CQ2976" i="7"/>
  <c r="CQ2977" i="7"/>
  <c r="CQ2978" i="7"/>
  <c r="CQ2979" i="7"/>
  <c r="CQ2980" i="7"/>
  <c r="CQ2981" i="7"/>
  <c r="CQ2982" i="7"/>
  <c r="CQ2983" i="7"/>
  <c r="CQ2984" i="7"/>
  <c r="CQ2985" i="7"/>
  <c r="CQ2986" i="7"/>
  <c r="CQ2987" i="7"/>
  <c r="CQ2988" i="7"/>
  <c r="CQ2989" i="7"/>
  <c r="CQ2990" i="7"/>
  <c r="CQ2991" i="7"/>
  <c r="CQ2992" i="7"/>
  <c r="CQ2993" i="7"/>
  <c r="CQ2994" i="7"/>
  <c r="CQ2995" i="7"/>
  <c r="CQ2996" i="7"/>
  <c r="CQ2997" i="7"/>
  <c r="CQ2998" i="7"/>
  <c r="CQ2999" i="7"/>
  <c r="CQ3000" i="7"/>
  <c r="CQ3001" i="7"/>
  <c r="CQ3002" i="7"/>
  <c r="CQ4" i="7"/>
  <c r="CH2" i="7" a="1"/>
  <c r="CH2" i="7" s="1"/>
  <c r="CI5" i="7"/>
  <c r="CI6" i="7"/>
  <c r="CI7" i="7"/>
  <c r="CI8" i="7"/>
  <c r="CI9" i="7"/>
  <c r="CI10" i="7"/>
  <c r="CI11" i="7"/>
  <c r="CI12" i="7"/>
  <c r="CI13" i="7"/>
  <c r="CI14" i="7"/>
  <c r="CI15" i="7"/>
  <c r="CI16" i="7"/>
  <c r="CI17" i="7"/>
  <c r="CI18" i="7"/>
  <c r="CI19" i="7"/>
  <c r="CI20" i="7"/>
  <c r="CI21" i="7"/>
  <c r="CI22" i="7"/>
  <c r="CI23" i="7"/>
  <c r="CI24" i="7"/>
  <c r="CI25" i="7"/>
  <c r="CI26" i="7"/>
  <c r="CI27" i="7"/>
  <c r="CI28" i="7"/>
  <c r="CI29" i="7"/>
  <c r="CI30" i="7"/>
  <c r="CI31" i="7"/>
  <c r="CI32" i="7"/>
  <c r="CI33" i="7"/>
  <c r="CI34" i="7"/>
  <c r="CI35" i="7"/>
  <c r="CI36" i="7"/>
  <c r="CI37" i="7"/>
  <c r="CI38" i="7"/>
  <c r="CI39" i="7"/>
  <c r="CI40" i="7"/>
  <c r="CI41" i="7"/>
  <c r="CI42" i="7"/>
  <c r="CI43" i="7"/>
  <c r="CI44" i="7"/>
  <c r="CI45" i="7"/>
  <c r="CI46" i="7"/>
  <c r="CI47" i="7"/>
  <c r="CI48" i="7"/>
  <c r="CI49" i="7"/>
  <c r="CI50" i="7"/>
  <c r="CI51" i="7"/>
  <c r="CI52" i="7"/>
  <c r="CI53" i="7"/>
  <c r="CI54" i="7"/>
  <c r="CI55" i="7"/>
  <c r="CI56" i="7"/>
  <c r="CI57" i="7"/>
  <c r="CI58" i="7"/>
  <c r="CI59" i="7"/>
  <c r="CI60" i="7"/>
  <c r="CI61" i="7"/>
  <c r="CI62" i="7"/>
  <c r="CI63" i="7"/>
  <c r="CI64" i="7"/>
  <c r="CI65" i="7"/>
  <c r="CI66" i="7"/>
  <c r="CI67" i="7"/>
  <c r="CI68" i="7"/>
  <c r="CI69" i="7"/>
  <c r="CI70" i="7"/>
  <c r="CI71" i="7"/>
  <c r="CI72" i="7"/>
  <c r="CI73" i="7"/>
  <c r="CI74" i="7"/>
  <c r="CI75" i="7"/>
  <c r="CI76" i="7"/>
  <c r="CI77" i="7"/>
  <c r="CI78" i="7"/>
  <c r="CI79" i="7"/>
  <c r="CI80" i="7"/>
  <c r="CI81" i="7"/>
  <c r="CI82" i="7"/>
  <c r="CI83" i="7"/>
  <c r="CI84" i="7"/>
  <c r="CI85" i="7"/>
  <c r="CI86" i="7"/>
  <c r="CI87" i="7"/>
  <c r="CI88" i="7"/>
  <c r="CI89" i="7"/>
  <c r="CI90" i="7"/>
  <c r="CI91" i="7"/>
  <c r="CI92" i="7"/>
  <c r="CI93" i="7"/>
  <c r="CI94" i="7"/>
  <c r="CI95" i="7"/>
  <c r="CI96" i="7"/>
  <c r="CI97" i="7"/>
  <c r="CI98" i="7"/>
  <c r="CI99" i="7"/>
  <c r="CI100" i="7"/>
  <c r="CI101" i="7"/>
  <c r="CI102" i="7"/>
  <c r="CI103" i="7"/>
  <c r="CI104" i="7"/>
  <c r="CI105" i="7"/>
  <c r="CI106" i="7"/>
  <c r="CI107" i="7"/>
  <c r="CI108" i="7"/>
  <c r="CI109" i="7"/>
  <c r="CI110" i="7"/>
  <c r="CI111" i="7"/>
  <c r="CI112" i="7"/>
  <c r="CI113" i="7"/>
  <c r="CI114" i="7"/>
  <c r="CI115" i="7"/>
  <c r="CI116" i="7"/>
  <c r="CI117" i="7"/>
  <c r="CI118" i="7"/>
  <c r="CI119" i="7"/>
  <c r="CI120" i="7"/>
  <c r="CI121" i="7"/>
  <c r="CI122" i="7"/>
  <c r="CI123" i="7"/>
  <c r="CI124" i="7"/>
  <c r="CI125" i="7"/>
  <c r="CI126" i="7"/>
  <c r="CI127" i="7"/>
  <c r="CI128" i="7"/>
  <c r="CI129" i="7"/>
  <c r="CI130" i="7"/>
  <c r="CI131" i="7"/>
  <c r="CI132" i="7"/>
  <c r="CI133" i="7"/>
  <c r="CI134" i="7"/>
  <c r="CI135" i="7"/>
  <c r="CI136" i="7"/>
  <c r="CI137" i="7"/>
  <c r="CI138" i="7"/>
  <c r="CI139" i="7"/>
  <c r="CI140" i="7"/>
  <c r="CI141" i="7"/>
  <c r="CI142" i="7"/>
  <c r="CI143" i="7"/>
  <c r="CI144" i="7"/>
  <c r="CI145" i="7"/>
  <c r="CI146" i="7"/>
  <c r="CI147" i="7"/>
  <c r="CI148" i="7"/>
  <c r="CI149" i="7"/>
  <c r="CI150" i="7"/>
  <c r="CI151" i="7"/>
  <c r="CI152" i="7"/>
  <c r="CI153" i="7"/>
  <c r="CI154" i="7"/>
  <c r="CI155" i="7"/>
  <c r="CI156" i="7"/>
  <c r="CI157" i="7"/>
  <c r="CI158" i="7"/>
  <c r="CI159" i="7"/>
  <c r="CI160" i="7"/>
  <c r="CI161" i="7"/>
  <c r="CI162" i="7"/>
  <c r="CI163" i="7"/>
  <c r="CI164" i="7"/>
  <c r="CI165" i="7"/>
  <c r="CI166" i="7"/>
  <c r="CI167" i="7"/>
  <c r="CI168" i="7"/>
  <c r="CI169" i="7"/>
  <c r="CI170" i="7"/>
  <c r="CI171" i="7"/>
  <c r="CI172" i="7"/>
  <c r="CI173" i="7"/>
  <c r="CI174" i="7"/>
  <c r="CI175" i="7"/>
  <c r="CI176" i="7"/>
  <c r="CI177" i="7"/>
  <c r="CI178" i="7"/>
  <c r="CI179" i="7"/>
  <c r="CI180" i="7"/>
  <c r="CI181" i="7"/>
  <c r="CI182" i="7"/>
  <c r="CI183" i="7"/>
  <c r="CI184" i="7"/>
  <c r="CI185" i="7"/>
  <c r="CI186" i="7"/>
  <c r="CI187" i="7"/>
  <c r="CI188" i="7"/>
  <c r="CI189" i="7"/>
  <c r="CI190" i="7"/>
  <c r="CI191" i="7"/>
  <c r="CI192" i="7"/>
  <c r="CI193" i="7"/>
  <c r="CI194" i="7"/>
  <c r="CI195" i="7"/>
  <c r="CI196" i="7"/>
  <c r="CI197" i="7"/>
  <c r="CI198" i="7"/>
  <c r="CI199" i="7"/>
  <c r="CI200" i="7"/>
  <c r="CI201" i="7"/>
  <c r="CI202" i="7"/>
  <c r="CI203" i="7"/>
  <c r="CI204" i="7"/>
  <c r="CI205" i="7"/>
  <c r="CI206" i="7"/>
  <c r="CI207" i="7"/>
  <c r="CI208" i="7"/>
  <c r="CI209" i="7"/>
  <c r="CI210" i="7"/>
  <c r="CI211" i="7"/>
  <c r="CI212" i="7"/>
  <c r="CI213" i="7"/>
  <c r="CI214" i="7"/>
  <c r="CI215" i="7"/>
  <c r="CI216" i="7"/>
  <c r="CI217" i="7"/>
  <c r="CI218" i="7"/>
  <c r="CI219" i="7"/>
  <c r="CI220" i="7"/>
  <c r="CI221" i="7"/>
  <c r="CI222" i="7"/>
  <c r="CI223" i="7"/>
  <c r="CI224" i="7"/>
  <c r="CI225" i="7"/>
  <c r="CI226" i="7"/>
  <c r="CI227" i="7"/>
  <c r="CI228" i="7"/>
  <c r="CI229" i="7"/>
  <c r="CI230" i="7"/>
  <c r="CI231" i="7"/>
  <c r="CI232" i="7"/>
  <c r="CI233" i="7"/>
  <c r="CI234" i="7"/>
  <c r="CI235" i="7"/>
  <c r="CI236" i="7"/>
  <c r="CI237" i="7"/>
  <c r="CI238" i="7"/>
  <c r="CI239" i="7"/>
  <c r="CI240" i="7"/>
  <c r="CI241" i="7"/>
  <c r="CI242" i="7"/>
  <c r="CI243" i="7"/>
  <c r="CI244" i="7"/>
  <c r="CI245" i="7"/>
  <c r="CI246" i="7"/>
  <c r="CI247" i="7"/>
  <c r="CI248" i="7"/>
  <c r="CI249" i="7"/>
  <c r="CI250" i="7"/>
  <c r="CI251" i="7"/>
  <c r="CI252" i="7"/>
  <c r="CI253" i="7"/>
  <c r="CI254" i="7"/>
  <c r="CI255" i="7"/>
  <c r="CI256" i="7"/>
  <c r="CI257" i="7"/>
  <c r="CI258" i="7"/>
  <c r="CI259" i="7"/>
  <c r="CI260" i="7"/>
  <c r="CI261" i="7"/>
  <c r="CI262" i="7"/>
  <c r="CI263" i="7"/>
  <c r="CI264" i="7"/>
  <c r="CI265" i="7"/>
  <c r="CI266" i="7"/>
  <c r="CI267" i="7"/>
  <c r="CI268" i="7"/>
  <c r="CI269" i="7"/>
  <c r="CI270" i="7"/>
  <c r="CI271" i="7"/>
  <c r="CI272" i="7"/>
  <c r="CI273" i="7"/>
  <c r="CI274" i="7"/>
  <c r="CI275" i="7"/>
  <c r="CI276" i="7"/>
  <c r="CI277" i="7"/>
  <c r="CI278" i="7"/>
  <c r="CI279" i="7"/>
  <c r="CI280" i="7"/>
  <c r="CI281" i="7"/>
  <c r="CI282" i="7"/>
  <c r="CI283" i="7"/>
  <c r="CI284" i="7"/>
  <c r="CI285" i="7"/>
  <c r="CI286" i="7"/>
  <c r="CI287" i="7"/>
  <c r="CI288" i="7"/>
  <c r="CI289" i="7"/>
  <c r="CI290" i="7"/>
  <c r="CI291" i="7"/>
  <c r="CI292" i="7"/>
  <c r="CI293" i="7"/>
  <c r="CI294" i="7"/>
  <c r="CI295" i="7"/>
  <c r="CI296" i="7"/>
  <c r="CI297" i="7"/>
  <c r="CI298" i="7"/>
  <c r="CI299" i="7"/>
  <c r="CI300" i="7"/>
  <c r="CI301" i="7"/>
  <c r="CI302" i="7"/>
  <c r="CI303" i="7"/>
  <c r="CI304" i="7"/>
  <c r="CI305" i="7"/>
  <c r="CI306" i="7"/>
  <c r="CI307" i="7"/>
  <c r="CI308" i="7"/>
  <c r="CI309" i="7"/>
  <c r="CI310" i="7"/>
  <c r="CI311" i="7"/>
  <c r="CI312" i="7"/>
  <c r="CI313" i="7"/>
  <c r="CI314" i="7"/>
  <c r="CI315" i="7"/>
  <c r="CI316" i="7"/>
  <c r="CI317" i="7"/>
  <c r="CI318" i="7"/>
  <c r="CI319" i="7"/>
  <c r="CI320" i="7"/>
  <c r="CI321" i="7"/>
  <c r="CI322" i="7"/>
  <c r="CI323" i="7"/>
  <c r="CI324" i="7"/>
  <c r="CI325" i="7"/>
  <c r="CI326" i="7"/>
  <c r="CI327" i="7"/>
  <c r="CI328" i="7"/>
  <c r="CI329" i="7"/>
  <c r="CI330" i="7"/>
  <c r="CI331" i="7"/>
  <c r="CI332" i="7"/>
  <c r="CI333" i="7"/>
  <c r="CI334" i="7"/>
  <c r="CI335" i="7"/>
  <c r="CI336" i="7"/>
  <c r="CI337" i="7"/>
  <c r="CI338" i="7"/>
  <c r="CI339" i="7"/>
  <c r="CI340" i="7"/>
  <c r="CI341" i="7"/>
  <c r="CI342" i="7"/>
  <c r="CI343" i="7"/>
  <c r="CI344" i="7"/>
  <c r="CI345" i="7"/>
  <c r="CI346" i="7"/>
  <c r="CI347" i="7"/>
  <c r="CI348" i="7"/>
  <c r="CI349" i="7"/>
  <c r="CI350" i="7"/>
  <c r="CI351" i="7"/>
  <c r="CI352" i="7"/>
  <c r="CI353" i="7"/>
  <c r="CI354" i="7"/>
  <c r="CI355" i="7"/>
  <c r="CI356" i="7"/>
  <c r="CI357" i="7"/>
  <c r="CI358" i="7"/>
  <c r="CI359" i="7"/>
  <c r="CI360" i="7"/>
  <c r="CI361" i="7"/>
  <c r="CI362" i="7"/>
  <c r="CI363" i="7"/>
  <c r="CI364" i="7"/>
  <c r="CI365" i="7"/>
  <c r="CI366" i="7"/>
  <c r="CI367" i="7"/>
  <c r="CI368" i="7"/>
  <c r="CI369" i="7"/>
  <c r="CI370" i="7"/>
  <c r="CI371" i="7"/>
  <c r="CI372" i="7"/>
  <c r="CI373" i="7"/>
  <c r="CI374" i="7"/>
  <c r="CI375" i="7"/>
  <c r="CI376" i="7"/>
  <c r="CI377" i="7"/>
  <c r="CI378" i="7"/>
  <c r="CI379" i="7"/>
  <c r="CI380" i="7"/>
  <c r="CI381" i="7"/>
  <c r="CI382" i="7"/>
  <c r="CI383" i="7"/>
  <c r="CI384" i="7"/>
  <c r="CI385" i="7"/>
  <c r="CI386" i="7"/>
  <c r="CI387" i="7"/>
  <c r="CI388" i="7"/>
  <c r="CI389" i="7"/>
  <c r="CI390" i="7"/>
  <c r="CI391" i="7"/>
  <c r="CI392" i="7"/>
  <c r="CI393" i="7"/>
  <c r="CI394" i="7"/>
  <c r="CI395" i="7"/>
  <c r="CI396" i="7"/>
  <c r="CI397" i="7"/>
  <c r="CI398" i="7"/>
  <c r="CI399" i="7"/>
  <c r="CI400" i="7"/>
  <c r="CI401" i="7"/>
  <c r="CI402" i="7"/>
  <c r="CI403" i="7"/>
  <c r="CI404" i="7"/>
  <c r="CI405" i="7"/>
  <c r="CI406" i="7"/>
  <c r="CI407" i="7"/>
  <c r="CI408" i="7"/>
  <c r="CI409" i="7"/>
  <c r="CI410" i="7"/>
  <c r="CI411" i="7"/>
  <c r="CI412" i="7"/>
  <c r="CI413" i="7"/>
  <c r="CI414" i="7"/>
  <c r="CI415" i="7"/>
  <c r="CI416" i="7"/>
  <c r="CI417" i="7"/>
  <c r="CI418" i="7"/>
  <c r="CI419" i="7"/>
  <c r="CI420" i="7"/>
  <c r="CI421" i="7"/>
  <c r="CI422" i="7"/>
  <c r="CI423" i="7"/>
  <c r="CI424" i="7"/>
  <c r="CI425" i="7"/>
  <c r="CI426" i="7"/>
  <c r="CI427" i="7"/>
  <c r="CI428" i="7"/>
  <c r="CI429" i="7"/>
  <c r="CI430" i="7"/>
  <c r="CI431" i="7"/>
  <c r="CI432" i="7"/>
  <c r="CI433" i="7"/>
  <c r="CI434" i="7"/>
  <c r="CI435" i="7"/>
  <c r="CI436" i="7"/>
  <c r="CI437" i="7"/>
  <c r="CI438" i="7"/>
  <c r="CI439" i="7"/>
  <c r="CI440" i="7"/>
  <c r="CI441" i="7"/>
  <c r="CI442" i="7"/>
  <c r="CI443" i="7"/>
  <c r="CI444" i="7"/>
  <c r="CI445" i="7"/>
  <c r="CI446" i="7"/>
  <c r="CI447" i="7"/>
  <c r="CI448" i="7"/>
  <c r="CI449" i="7"/>
  <c r="CI450" i="7"/>
  <c r="CI451" i="7"/>
  <c r="CI452" i="7"/>
  <c r="CI453" i="7"/>
  <c r="CI454" i="7"/>
  <c r="CI455" i="7"/>
  <c r="CI456" i="7"/>
  <c r="CI457" i="7"/>
  <c r="CI458" i="7"/>
  <c r="CI459" i="7"/>
  <c r="CI460" i="7"/>
  <c r="CI461" i="7"/>
  <c r="CI462" i="7"/>
  <c r="CI463" i="7"/>
  <c r="CI464" i="7"/>
  <c r="CI465" i="7"/>
  <c r="CI466" i="7"/>
  <c r="CI467" i="7"/>
  <c r="CI468" i="7"/>
  <c r="CI469" i="7"/>
  <c r="CI470" i="7"/>
  <c r="CI471" i="7"/>
  <c r="CI472" i="7"/>
  <c r="CI473" i="7"/>
  <c r="CI474" i="7"/>
  <c r="CI475" i="7"/>
  <c r="CI476" i="7"/>
  <c r="CI477" i="7"/>
  <c r="CI478" i="7"/>
  <c r="CI479" i="7"/>
  <c r="CI480" i="7"/>
  <c r="CI481" i="7"/>
  <c r="CI482" i="7"/>
  <c r="CI483" i="7"/>
  <c r="CI484" i="7"/>
  <c r="CI485" i="7"/>
  <c r="CI486" i="7"/>
  <c r="CI487" i="7"/>
  <c r="CI488" i="7"/>
  <c r="CI489" i="7"/>
  <c r="CI490" i="7"/>
  <c r="CI491" i="7"/>
  <c r="CI492" i="7"/>
  <c r="CI493" i="7"/>
  <c r="CI494" i="7"/>
  <c r="CI495" i="7"/>
  <c r="CI496" i="7"/>
  <c r="CI497" i="7"/>
  <c r="CI498" i="7"/>
  <c r="CI499" i="7"/>
  <c r="CI500" i="7"/>
  <c r="CI501" i="7"/>
  <c r="CI502" i="7"/>
  <c r="CI503" i="7"/>
  <c r="CI504" i="7"/>
  <c r="CI505" i="7"/>
  <c r="CI506" i="7"/>
  <c r="CI507" i="7"/>
  <c r="CI508" i="7"/>
  <c r="CI509" i="7"/>
  <c r="CI510" i="7"/>
  <c r="CI511" i="7"/>
  <c r="CI512" i="7"/>
  <c r="CI513" i="7"/>
  <c r="CI514" i="7"/>
  <c r="CI515" i="7"/>
  <c r="CI516" i="7"/>
  <c r="CI517" i="7"/>
  <c r="CI518" i="7"/>
  <c r="CI519" i="7"/>
  <c r="CI520" i="7"/>
  <c r="CI521" i="7"/>
  <c r="CI522" i="7"/>
  <c r="CI523" i="7"/>
  <c r="CI524" i="7"/>
  <c r="CI525" i="7"/>
  <c r="CI526" i="7"/>
  <c r="CI527" i="7"/>
  <c r="CI528" i="7"/>
  <c r="CI529" i="7"/>
  <c r="CI530" i="7"/>
  <c r="CI531" i="7"/>
  <c r="CI532" i="7"/>
  <c r="CI533" i="7"/>
  <c r="CI534" i="7"/>
  <c r="CI535" i="7"/>
  <c r="CI536" i="7"/>
  <c r="CI537" i="7"/>
  <c r="CI538" i="7"/>
  <c r="CI539" i="7"/>
  <c r="CI540" i="7"/>
  <c r="CI541" i="7"/>
  <c r="CI542" i="7"/>
  <c r="CI543" i="7"/>
  <c r="CI544" i="7"/>
  <c r="CI545" i="7"/>
  <c r="CI546" i="7"/>
  <c r="CI547" i="7"/>
  <c r="CI548" i="7"/>
  <c r="CI549" i="7"/>
  <c r="CI550" i="7"/>
  <c r="CI551" i="7"/>
  <c r="CI552" i="7"/>
  <c r="CI553" i="7"/>
  <c r="CI554" i="7"/>
  <c r="CI555" i="7"/>
  <c r="CI556" i="7"/>
  <c r="CI557" i="7"/>
  <c r="CI558" i="7"/>
  <c r="CI559" i="7"/>
  <c r="CI560" i="7"/>
  <c r="CI561" i="7"/>
  <c r="CI562" i="7"/>
  <c r="CI563" i="7"/>
  <c r="CI564" i="7"/>
  <c r="CI565" i="7"/>
  <c r="CI566" i="7"/>
  <c r="CI567" i="7"/>
  <c r="CI568" i="7"/>
  <c r="CI569" i="7"/>
  <c r="CI570" i="7"/>
  <c r="CI571" i="7"/>
  <c r="CI572" i="7"/>
  <c r="CI573" i="7"/>
  <c r="CI574" i="7"/>
  <c r="CI575" i="7"/>
  <c r="CI576" i="7"/>
  <c r="CI577" i="7"/>
  <c r="CI578" i="7"/>
  <c r="CI579" i="7"/>
  <c r="CI580" i="7"/>
  <c r="CI581" i="7"/>
  <c r="CI582" i="7"/>
  <c r="CI583" i="7"/>
  <c r="CI584" i="7"/>
  <c r="CI585" i="7"/>
  <c r="CI586" i="7"/>
  <c r="CI587" i="7"/>
  <c r="CI588" i="7"/>
  <c r="CI589" i="7"/>
  <c r="CI590" i="7"/>
  <c r="CI591" i="7"/>
  <c r="CI592" i="7"/>
  <c r="CI593" i="7"/>
  <c r="CI594" i="7"/>
  <c r="CI595" i="7"/>
  <c r="CI596" i="7"/>
  <c r="CI597" i="7"/>
  <c r="CI598" i="7"/>
  <c r="CI599" i="7"/>
  <c r="CI600" i="7"/>
  <c r="CI601" i="7"/>
  <c r="CI602" i="7"/>
  <c r="CI603" i="7"/>
  <c r="CI604" i="7"/>
  <c r="CI605" i="7"/>
  <c r="CI606" i="7"/>
  <c r="CI607" i="7"/>
  <c r="CI608" i="7"/>
  <c r="CI609" i="7"/>
  <c r="CI610" i="7"/>
  <c r="CI611" i="7"/>
  <c r="CI612" i="7"/>
  <c r="CI613" i="7"/>
  <c r="CI614" i="7"/>
  <c r="CI615" i="7"/>
  <c r="CI616" i="7"/>
  <c r="CI617" i="7"/>
  <c r="CI618" i="7"/>
  <c r="CI619" i="7"/>
  <c r="CI620" i="7"/>
  <c r="CI621" i="7"/>
  <c r="CI622" i="7"/>
  <c r="CI623" i="7"/>
  <c r="CI624" i="7"/>
  <c r="CI625" i="7"/>
  <c r="CI626" i="7"/>
  <c r="CI627" i="7"/>
  <c r="CI628" i="7"/>
  <c r="CI629" i="7"/>
  <c r="CI630" i="7"/>
  <c r="CI631" i="7"/>
  <c r="CI632" i="7"/>
  <c r="CI633" i="7"/>
  <c r="CI634" i="7"/>
  <c r="CI635" i="7"/>
  <c r="CI636" i="7"/>
  <c r="CI637" i="7"/>
  <c r="CI638" i="7"/>
  <c r="CI639" i="7"/>
  <c r="CI640" i="7"/>
  <c r="CI641" i="7"/>
  <c r="CI642" i="7"/>
  <c r="CI643" i="7"/>
  <c r="CI644" i="7"/>
  <c r="CI645" i="7"/>
  <c r="CI646" i="7"/>
  <c r="CI647" i="7"/>
  <c r="CI648" i="7"/>
  <c r="CI649" i="7"/>
  <c r="CI650" i="7"/>
  <c r="CI651" i="7"/>
  <c r="CI652" i="7"/>
  <c r="CI653" i="7"/>
  <c r="CI654" i="7"/>
  <c r="CI655" i="7"/>
  <c r="CI656" i="7"/>
  <c r="CI657" i="7"/>
  <c r="CI658" i="7"/>
  <c r="CI659" i="7"/>
  <c r="CI660" i="7"/>
  <c r="CI661" i="7"/>
  <c r="CI662" i="7"/>
  <c r="CI663" i="7"/>
  <c r="CI664" i="7"/>
  <c r="CI665" i="7"/>
  <c r="CI666" i="7"/>
  <c r="CI667" i="7"/>
  <c r="CI668" i="7"/>
  <c r="CI669" i="7"/>
  <c r="CI670" i="7"/>
  <c r="CI671" i="7"/>
  <c r="CI672" i="7"/>
  <c r="CI673" i="7"/>
  <c r="CI674" i="7"/>
  <c r="CI675" i="7"/>
  <c r="CI676" i="7"/>
  <c r="CI677" i="7"/>
  <c r="CI678" i="7"/>
  <c r="CI679" i="7"/>
  <c r="CI680" i="7"/>
  <c r="CI681" i="7"/>
  <c r="CI682" i="7"/>
  <c r="CI683" i="7"/>
  <c r="CI684" i="7"/>
  <c r="CI685" i="7"/>
  <c r="CI686" i="7"/>
  <c r="CI687" i="7"/>
  <c r="CI688" i="7"/>
  <c r="CI689" i="7"/>
  <c r="CI690" i="7"/>
  <c r="CI691" i="7"/>
  <c r="CI692" i="7"/>
  <c r="CI693" i="7"/>
  <c r="CI694" i="7"/>
  <c r="CI695" i="7"/>
  <c r="CI696" i="7"/>
  <c r="CI697" i="7"/>
  <c r="CI698" i="7"/>
  <c r="CI699" i="7"/>
  <c r="CI700" i="7"/>
  <c r="CI701" i="7"/>
  <c r="CI702" i="7"/>
  <c r="CI703" i="7"/>
  <c r="CI704" i="7"/>
  <c r="CI705" i="7"/>
  <c r="CI706" i="7"/>
  <c r="CI707" i="7"/>
  <c r="CI708" i="7"/>
  <c r="CI709" i="7"/>
  <c r="CI710" i="7"/>
  <c r="CI711" i="7"/>
  <c r="CI712" i="7"/>
  <c r="CI713" i="7"/>
  <c r="CI714" i="7"/>
  <c r="CI715" i="7"/>
  <c r="CI716" i="7"/>
  <c r="CI717" i="7"/>
  <c r="CI718" i="7"/>
  <c r="CI719" i="7"/>
  <c r="CI720" i="7"/>
  <c r="CI721" i="7"/>
  <c r="CI722" i="7"/>
  <c r="CI723" i="7"/>
  <c r="CI724" i="7"/>
  <c r="CI725" i="7"/>
  <c r="CI726" i="7"/>
  <c r="CI727" i="7"/>
  <c r="CI728" i="7"/>
  <c r="CI729" i="7"/>
  <c r="CI730" i="7"/>
  <c r="CI731" i="7"/>
  <c r="CI732" i="7"/>
  <c r="CI733" i="7"/>
  <c r="CI734" i="7"/>
  <c r="CI735" i="7"/>
  <c r="CI736" i="7"/>
  <c r="CI737" i="7"/>
  <c r="CI738" i="7"/>
  <c r="CI739" i="7"/>
  <c r="CI740" i="7"/>
  <c r="CI741" i="7"/>
  <c r="CI742" i="7"/>
  <c r="CI743" i="7"/>
  <c r="CI744" i="7"/>
  <c r="CI745" i="7"/>
  <c r="CI746" i="7"/>
  <c r="CI747" i="7"/>
  <c r="CI748" i="7"/>
  <c r="CI749" i="7"/>
  <c r="CI750" i="7"/>
  <c r="CI751" i="7"/>
  <c r="CI752" i="7"/>
  <c r="CI753" i="7"/>
  <c r="CI754" i="7"/>
  <c r="CI755" i="7"/>
  <c r="CI756" i="7"/>
  <c r="CI757" i="7"/>
  <c r="CI758" i="7"/>
  <c r="CI759" i="7"/>
  <c r="CI760" i="7"/>
  <c r="CI761" i="7"/>
  <c r="CI762" i="7"/>
  <c r="CI763" i="7"/>
  <c r="CI764" i="7"/>
  <c r="CI765" i="7"/>
  <c r="CI766" i="7"/>
  <c r="CI767" i="7"/>
  <c r="CI768" i="7"/>
  <c r="CI769" i="7"/>
  <c r="CI770" i="7"/>
  <c r="CI771" i="7"/>
  <c r="CI772" i="7"/>
  <c r="CI773" i="7"/>
  <c r="CI774" i="7"/>
  <c r="CI775" i="7"/>
  <c r="CI776" i="7"/>
  <c r="CI777" i="7"/>
  <c r="CI778" i="7"/>
  <c r="CI779" i="7"/>
  <c r="CI780" i="7"/>
  <c r="CI781" i="7"/>
  <c r="CI782" i="7"/>
  <c r="CI783" i="7"/>
  <c r="CI784" i="7"/>
  <c r="CI785" i="7"/>
  <c r="CI786" i="7"/>
  <c r="CI787" i="7"/>
  <c r="CI788" i="7"/>
  <c r="CI789" i="7"/>
  <c r="CI790" i="7"/>
  <c r="CI791" i="7"/>
  <c r="CI792" i="7"/>
  <c r="CI793" i="7"/>
  <c r="CI794" i="7"/>
  <c r="CI795" i="7"/>
  <c r="CI796" i="7"/>
  <c r="CI797" i="7"/>
  <c r="CI798" i="7"/>
  <c r="CI799" i="7"/>
  <c r="CI800" i="7"/>
  <c r="CI801" i="7"/>
  <c r="CI802" i="7"/>
  <c r="CI803" i="7"/>
  <c r="CI804" i="7"/>
  <c r="CI805" i="7"/>
  <c r="CI806" i="7"/>
  <c r="CI807" i="7"/>
  <c r="CI808" i="7"/>
  <c r="CI809" i="7"/>
  <c r="CI810" i="7"/>
  <c r="CI811" i="7"/>
  <c r="CI812" i="7"/>
  <c r="CI813" i="7"/>
  <c r="CI814" i="7"/>
  <c r="CI815" i="7"/>
  <c r="CI816" i="7"/>
  <c r="CI817" i="7"/>
  <c r="CI818" i="7"/>
  <c r="CI819" i="7"/>
  <c r="CI820" i="7"/>
  <c r="CI821" i="7"/>
  <c r="CI822" i="7"/>
  <c r="CI823" i="7"/>
  <c r="CI824" i="7"/>
  <c r="CI825" i="7"/>
  <c r="CI826" i="7"/>
  <c r="CI827" i="7"/>
  <c r="CI828" i="7"/>
  <c r="CI829" i="7"/>
  <c r="CI830" i="7"/>
  <c r="CI831" i="7"/>
  <c r="CI832" i="7"/>
  <c r="CI833" i="7"/>
  <c r="CI834" i="7"/>
  <c r="CI835" i="7"/>
  <c r="CI836" i="7"/>
  <c r="CI837" i="7"/>
  <c r="CI838" i="7"/>
  <c r="CI839" i="7"/>
  <c r="CI840" i="7"/>
  <c r="CI841" i="7"/>
  <c r="CI842" i="7"/>
  <c r="CI843" i="7"/>
  <c r="CI844" i="7"/>
  <c r="CI845" i="7"/>
  <c r="CI846" i="7"/>
  <c r="CI847" i="7"/>
  <c r="CI848" i="7"/>
  <c r="CI849" i="7"/>
  <c r="CI850" i="7"/>
  <c r="CI851" i="7"/>
  <c r="CI852" i="7"/>
  <c r="CI853" i="7"/>
  <c r="CI854" i="7"/>
  <c r="CI855" i="7"/>
  <c r="CI856" i="7"/>
  <c r="CI857" i="7"/>
  <c r="CI858" i="7"/>
  <c r="CI859" i="7"/>
  <c r="CI860" i="7"/>
  <c r="CI861" i="7"/>
  <c r="CI862" i="7"/>
  <c r="CI863" i="7"/>
  <c r="CI864" i="7"/>
  <c r="CI865" i="7"/>
  <c r="CI866" i="7"/>
  <c r="CI867" i="7"/>
  <c r="CI868" i="7"/>
  <c r="CI869" i="7"/>
  <c r="CI870" i="7"/>
  <c r="CI871" i="7"/>
  <c r="CI872" i="7"/>
  <c r="CI873" i="7"/>
  <c r="CI874" i="7"/>
  <c r="CI875" i="7"/>
  <c r="CI876" i="7"/>
  <c r="CI877" i="7"/>
  <c r="CI878" i="7"/>
  <c r="CI879" i="7"/>
  <c r="CI880" i="7"/>
  <c r="CI881" i="7"/>
  <c r="CI882" i="7"/>
  <c r="CI883" i="7"/>
  <c r="CI884" i="7"/>
  <c r="CI885" i="7"/>
  <c r="CI886" i="7"/>
  <c r="CI887" i="7"/>
  <c r="CI888" i="7"/>
  <c r="CI889" i="7"/>
  <c r="CI890" i="7"/>
  <c r="CI891" i="7"/>
  <c r="CI892" i="7"/>
  <c r="CI893" i="7"/>
  <c r="CI894" i="7"/>
  <c r="CI895" i="7"/>
  <c r="CI896" i="7"/>
  <c r="CI897" i="7"/>
  <c r="CI898" i="7"/>
  <c r="CI899" i="7"/>
  <c r="CI900" i="7"/>
  <c r="CI901" i="7"/>
  <c r="CI902" i="7"/>
  <c r="CI903" i="7"/>
  <c r="CI904" i="7"/>
  <c r="CI905" i="7"/>
  <c r="CI906" i="7"/>
  <c r="CI907" i="7"/>
  <c r="CI908" i="7"/>
  <c r="CI909" i="7"/>
  <c r="CI910" i="7"/>
  <c r="CI911" i="7"/>
  <c r="CI912" i="7"/>
  <c r="CI913" i="7"/>
  <c r="CI914" i="7"/>
  <c r="CI915" i="7"/>
  <c r="CI916" i="7"/>
  <c r="CI917" i="7"/>
  <c r="CI918" i="7"/>
  <c r="CI919" i="7"/>
  <c r="CI920" i="7"/>
  <c r="CI921" i="7"/>
  <c r="CI922" i="7"/>
  <c r="CI923" i="7"/>
  <c r="CI924" i="7"/>
  <c r="CI925" i="7"/>
  <c r="CI926" i="7"/>
  <c r="CI927" i="7"/>
  <c r="CI928" i="7"/>
  <c r="CI929" i="7"/>
  <c r="CI930" i="7"/>
  <c r="CI931" i="7"/>
  <c r="CI932" i="7"/>
  <c r="CI933" i="7"/>
  <c r="CI934" i="7"/>
  <c r="CI935" i="7"/>
  <c r="CI936" i="7"/>
  <c r="CI937" i="7"/>
  <c r="CI938" i="7"/>
  <c r="CI939" i="7"/>
  <c r="CI940" i="7"/>
  <c r="CI941" i="7"/>
  <c r="CI942" i="7"/>
  <c r="CI943" i="7"/>
  <c r="CI944" i="7"/>
  <c r="CI945" i="7"/>
  <c r="CI946" i="7"/>
  <c r="CI947" i="7"/>
  <c r="CI948" i="7"/>
  <c r="CI949" i="7"/>
  <c r="CI950" i="7"/>
  <c r="CI951" i="7"/>
  <c r="CI952" i="7"/>
  <c r="CI953" i="7"/>
  <c r="CI954" i="7"/>
  <c r="CI955" i="7"/>
  <c r="CI956" i="7"/>
  <c r="CI957" i="7"/>
  <c r="CI958" i="7"/>
  <c r="CI959" i="7"/>
  <c r="CI960" i="7"/>
  <c r="CI961" i="7"/>
  <c r="CI962" i="7"/>
  <c r="CI963" i="7"/>
  <c r="CI964" i="7"/>
  <c r="CI965" i="7"/>
  <c r="CI966" i="7"/>
  <c r="CI967" i="7"/>
  <c r="CI968" i="7"/>
  <c r="CI969" i="7"/>
  <c r="CI970" i="7"/>
  <c r="CI971" i="7"/>
  <c r="CI972" i="7"/>
  <c r="CI973" i="7"/>
  <c r="CI974" i="7"/>
  <c r="CI975" i="7"/>
  <c r="CI976" i="7"/>
  <c r="CI977" i="7"/>
  <c r="CI978" i="7"/>
  <c r="CI979" i="7"/>
  <c r="CI980" i="7"/>
  <c r="CI981" i="7"/>
  <c r="CI982" i="7"/>
  <c r="CI983" i="7"/>
  <c r="CI984" i="7"/>
  <c r="CI985" i="7"/>
  <c r="CI986" i="7"/>
  <c r="CI987" i="7"/>
  <c r="CI988" i="7"/>
  <c r="CI989" i="7"/>
  <c r="CI990" i="7"/>
  <c r="CI991" i="7"/>
  <c r="CI992" i="7"/>
  <c r="CI993" i="7"/>
  <c r="CI994" i="7"/>
  <c r="CI995" i="7"/>
  <c r="CI996" i="7"/>
  <c r="CI997" i="7"/>
  <c r="CI998" i="7"/>
  <c r="CI999" i="7"/>
  <c r="CI1000" i="7"/>
  <c r="CI1001" i="7"/>
  <c r="CI1002" i="7"/>
  <c r="CI1003" i="7"/>
  <c r="CI1004" i="7"/>
  <c r="CI1005" i="7"/>
  <c r="CI1006" i="7"/>
  <c r="CI1007" i="7"/>
  <c r="CI1008" i="7"/>
  <c r="CI1009" i="7"/>
  <c r="CI1010" i="7"/>
  <c r="CI1011" i="7"/>
  <c r="CI1012" i="7"/>
  <c r="CI1013" i="7"/>
  <c r="CI1014" i="7"/>
  <c r="CI1015" i="7"/>
  <c r="CI1016" i="7"/>
  <c r="CI1017" i="7"/>
  <c r="CI1018" i="7"/>
  <c r="CI1019" i="7"/>
  <c r="CI1020" i="7"/>
  <c r="CI1021" i="7"/>
  <c r="CI1022" i="7"/>
  <c r="CI1023" i="7"/>
  <c r="CI1024" i="7"/>
  <c r="CI1025" i="7"/>
  <c r="CI1026" i="7"/>
  <c r="CI1027" i="7"/>
  <c r="CI1028" i="7"/>
  <c r="CI1029" i="7"/>
  <c r="CI1030" i="7"/>
  <c r="CI1031" i="7"/>
  <c r="CI1032" i="7"/>
  <c r="CI1033" i="7"/>
  <c r="CI1034" i="7"/>
  <c r="CI1035" i="7"/>
  <c r="CI1036" i="7"/>
  <c r="CI1037" i="7"/>
  <c r="CI1038" i="7"/>
  <c r="CI1039" i="7"/>
  <c r="CI1040" i="7"/>
  <c r="CI1041" i="7"/>
  <c r="CI1042" i="7"/>
  <c r="CI1043" i="7"/>
  <c r="CI1044" i="7"/>
  <c r="CI1045" i="7"/>
  <c r="CI1046" i="7"/>
  <c r="CI1047" i="7"/>
  <c r="CI1048" i="7"/>
  <c r="CI1049" i="7"/>
  <c r="CI1050" i="7"/>
  <c r="CI1051" i="7"/>
  <c r="CI1052" i="7"/>
  <c r="CI1053" i="7"/>
  <c r="CI1054" i="7"/>
  <c r="CI1055" i="7"/>
  <c r="CI1056" i="7"/>
  <c r="CI1057" i="7"/>
  <c r="CI1058" i="7"/>
  <c r="CI1059" i="7"/>
  <c r="CI1060" i="7"/>
  <c r="CI1061" i="7"/>
  <c r="CI1062" i="7"/>
  <c r="CI1063" i="7"/>
  <c r="CI1064" i="7"/>
  <c r="CI1065" i="7"/>
  <c r="CI1066" i="7"/>
  <c r="CI1067" i="7"/>
  <c r="CI1068" i="7"/>
  <c r="CI1069" i="7"/>
  <c r="CI1070" i="7"/>
  <c r="CI1071" i="7"/>
  <c r="CI1072" i="7"/>
  <c r="CI1073" i="7"/>
  <c r="CI1074" i="7"/>
  <c r="CI1075" i="7"/>
  <c r="CI1076" i="7"/>
  <c r="CI1077" i="7"/>
  <c r="CI1078" i="7"/>
  <c r="CI1079" i="7"/>
  <c r="CI1080" i="7"/>
  <c r="CI1081" i="7"/>
  <c r="CI1082" i="7"/>
  <c r="CI1083" i="7"/>
  <c r="CI1084" i="7"/>
  <c r="CI1085" i="7"/>
  <c r="CI1086" i="7"/>
  <c r="CI1087" i="7"/>
  <c r="CI1088" i="7"/>
  <c r="CI1089" i="7"/>
  <c r="CI1090" i="7"/>
  <c r="CI1091" i="7"/>
  <c r="CI1092" i="7"/>
  <c r="CI1093" i="7"/>
  <c r="CI1094" i="7"/>
  <c r="CI1095" i="7"/>
  <c r="CI1096" i="7"/>
  <c r="CI1097" i="7"/>
  <c r="CI1098" i="7"/>
  <c r="CI1099" i="7"/>
  <c r="CI1100" i="7"/>
  <c r="CI1101" i="7"/>
  <c r="CI1102" i="7"/>
  <c r="CI1103" i="7"/>
  <c r="CI1104" i="7"/>
  <c r="CI1105" i="7"/>
  <c r="CI1106" i="7"/>
  <c r="CI1107" i="7"/>
  <c r="CI1108" i="7"/>
  <c r="CI1109" i="7"/>
  <c r="CI1110" i="7"/>
  <c r="CI1111" i="7"/>
  <c r="CI1112" i="7"/>
  <c r="CI1113" i="7"/>
  <c r="CI1114" i="7"/>
  <c r="CI1115" i="7"/>
  <c r="CI1116" i="7"/>
  <c r="CI1117" i="7"/>
  <c r="CI1118" i="7"/>
  <c r="CI1119" i="7"/>
  <c r="CI1120" i="7"/>
  <c r="CI1121" i="7"/>
  <c r="CI1122" i="7"/>
  <c r="CI1123" i="7"/>
  <c r="CI1124" i="7"/>
  <c r="CI1125" i="7"/>
  <c r="CI1126" i="7"/>
  <c r="CI1127" i="7"/>
  <c r="CI1128" i="7"/>
  <c r="CI1129" i="7"/>
  <c r="CI1130" i="7"/>
  <c r="CI1131" i="7"/>
  <c r="CI1132" i="7"/>
  <c r="CI1133" i="7"/>
  <c r="CI1134" i="7"/>
  <c r="CI1135" i="7"/>
  <c r="CI1136" i="7"/>
  <c r="CI1137" i="7"/>
  <c r="CI1138" i="7"/>
  <c r="CI1139" i="7"/>
  <c r="CI1140" i="7"/>
  <c r="CI1141" i="7"/>
  <c r="CI1142" i="7"/>
  <c r="CI1143" i="7"/>
  <c r="CI1144" i="7"/>
  <c r="CI1145" i="7"/>
  <c r="CI1146" i="7"/>
  <c r="CI1147" i="7"/>
  <c r="CI1148" i="7"/>
  <c r="CI1149" i="7"/>
  <c r="CI1150" i="7"/>
  <c r="CI1151" i="7"/>
  <c r="CI1152" i="7"/>
  <c r="CI1153" i="7"/>
  <c r="CI1154" i="7"/>
  <c r="CI1155" i="7"/>
  <c r="CI1156" i="7"/>
  <c r="CI1157" i="7"/>
  <c r="CI1158" i="7"/>
  <c r="CI1159" i="7"/>
  <c r="CI1160" i="7"/>
  <c r="CI1161" i="7"/>
  <c r="CI1162" i="7"/>
  <c r="CI1163" i="7"/>
  <c r="CI1164" i="7"/>
  <c r="CI1165" i="7"/>
  <c r="CI1166" i="7"/>
  <c r="CI1167" i="7"/>
  <c r="CI1168" i="7"/>
  <c r="CI1169" i="7"/>
  <c r="CI1170" i="7"/>
  <c r="CI1171" i="7"/>
  <c r="CI1172" i="7"/>
  <c r="CI1173" i="7"/>
  <c r="CI1174" i="7"/>
  <c r="CI1175" i="7"/>
  <c r="CI1176" i="7"/>
  <c r="CI1177" i="7"/>
  <c r="CI1178" i="7"/>
  <c r="CI1179" i="7"/>
  <c r="CI1180" i="7"/>
  <c r="CI1181" i="7"/>
  <c r="CI1182" i="7"/>
  <c r="CI1183" i="7"/>
  <c r="CI1184" i="7"/>
  <c r="CI1185" i="7"/>
  <c r="CI1186" i="7"/>
  <c r="CI1187" i="7"/>
  <c r="CI1188" i="7"/>
  <c r="CI1189" i="7"/>
  <c r="CI1190" i="7"/>
  <c r="CI1191" i="7"/>
  <c r="CI1192" i="7"/>
  <c r="CI1193" i="7"/>
  <c r="CI1194" i="7"/>
  <c r="CI1195" i="7"/>
  <c r="CI1196" i="7"/>
  <c r="CI1197" i="7"/>
  <c r="CI1198" i="7"/>
  <c r="CI1199" i="7"/>
  <c r="CI1200" i="7"/>
  <c r="CI1201" i="7"/>
  <c r="CI1202" i="7"/>
  <c r="CI1203" i="7"/>
  <c r="CI1204" i="7"/>
  <c r="CI1205" i="7"/>
  <c r="CI1206" i="7"/>
  <c r="CI1207" i="7"/>
  <c r="CI1208" i="7"/>
  <c r="CI1209" i="7"/>
  <c r="CI1210" i="7"/>
  <c r="CI1211" i="7"/>
  <c r="CI1212" i="7"/>
  <c r="CI1213" i="7"/>
  <c r="CI1214" i="7"/>
  <c r="CI1215" i="7"/>
  <c r="CI1216" i="7"/>
  <c r="CI1217" i="7"/>
  <c r="CI1218" i="7"/>
  <c r="CI1219" i="7"/>
  <c r="CI1220" i="7"/>
  <c r="CI1221" i="7"/>
  <c r="CI1222" i="7"/>
  <c r="CI1223" i="7"/>
  <c r="CI1224" i="7"/>
  <c r="CI1225" i="7"/>
  <c r="CI1226" i="7"/>
  <c r="CI1227" i="7"/>
  <c r="CI1228" i="7"/>
  <c r="CI1229" i="7"/>
  <c r="CI1230" i="7"/>
  <c r="CI1231" i="7"/>
  <c r="CI1232" i="7"/>
  <c r="CI1233" i="7"/>
  <c r="CI1234" i="7"/>
  <c r="CI1235" i="7"/>
  <c r="CI1236" i="7"/>
  <c r="CI1237" i="7"/>
  <c r="CI1238" i="7"/>
  <c r="CI1239" i="7"/>
  <c r="CI1240" i="7"/>
  <c r="CI1241" i="7"/>
  <c r="CI1242" i="7"/>
  <c r="CI1243" i="7"/>
  <c r="CI1244" i="7"/>
  <c r="CI1245" i="7"/>
  <c r="CI1246" i="7"/>
  <c r="CI1247" i="7"/>
  <c r="CI1248" i="7"/>
  <c r="CI1249" i="7"/>
  <c r="CI1250" i="7"/>
  <c r="CI1251" i="7"/>
  <c r="CI1252" i="7"/>
  <c r="CI1253" i="7"/>
  <c r="CI1254" i="7"/>
  <c r="CI1255" i="7"/>
  <c r="CI1256" i="7"/>
  <c r="CI1257" i="7"/>
  <c r="CI1258" i="7"/>
  <c r="CI1259" i="7"/>
  <c r="CI1260" i="7"/>
  <c r="CI1261" i="7"/>
  <c r="CI1262" i="7"/>
  <c r="CI1263" i="7"/>
  <c r="CI1264" i="7"/>
  <c r="CI1265" i="7"/>
  <c r="CI1266" i="7"/>
  <c r="CI1267" i="7"/>
  <c r="CI1268" i="7"/>
  <c r="CI1269" i="7"/>
  <c r="CI1270" i="7"/>
  <c r="CI1271" i="7"/>
  <c r="CI1272" i="7"/>
  <c r="CI1273" i="7"/>
  <c r="CI1274" i="7"/>
  <c r="CI1275" i="7"/>
  <c r="CI1276" i="7"/>
  <c r="CI1277" i="7"/>
  <c r="CI1278" i="7"/>
  <c r="CI1279" i="7"/>
  <c r="CI1280" i="7"/>
  <c r="CI1281" i="7"/>
  <c r="CI1282" i="7"/>
  <c r="CI1283" i="7"/>
  <c r="CI1284" i="7"/>
  <c r="CI1285" i="7"/>
  <c r="CI1286" i="7"/>
  <c r="CI1287" i="7"/>
  <c r="CI1288" i="7"/>
  <c r="CI1289" i="7"/>
  <c r="CI1290" i="7"/>
  <c r="CI1291" i="7"/>
  <c r="CI1292" i="7"/>
  <c r="CI1293" i="7"/>
  <c r="CI1294" i="7"/>
  <c r="CI1295" i="7"/>
  <c r="CI1296" i="7"/>
  <c r="CI1297" i="7"/>
  <c r="CI1298" i="7"/>
  <c r="CI1299" i="7"/>
  <c r="CI1300" i="7"/>
  <c r="CI1301" i="7"/>
  <c r="CI1302" i="7"/>
  <c r="CI1303" i="7"/>
  <c r="CI1304" i="7"/>
  <c r="CI1305" i="7"/>
  <c r="CI1306" i="7"/>
  <c r="CI1307" i="7"/>
  <c r="CI1308" i="7"/>
  <c r="CI1309" i="7"/>
  <c r="CI1310" i="7"/>
  <c r="CI1311" i="7"/>
  <c r="CI1312" i="7"/>
  <c r="CI1313" i="7"/>
  <c r="CI1314" i="7"/>
  <c r="CI1315" i="7"/>
  <c r="CI1316" i="7"/>
  <c r="CI1317" i="7"/>
  <c r="CI1318" i="7"/>
  <c r="CI1319" i="7"/>
  <c r="CI1320" i="7"/>
  <c r="CI1321" i="7"/>
  <c r="CI1322" i="7"/>
  <c r="CI1323" i="7"/>
  <c r="CI1324" i="7"/>
  <c r="CI1325" i="7"/>
  <c r="CI1326" i="7"/>
  <c r="CI1327" i="7"/>
  <c r="CI1328" i="7"/>
  <c r="CI1329" i="7"/>
  <c r="CI1330" i="7"/>
  <c r="CI1331" i="7"/>
  <c r="CI1332" i="7"/>
  <c r="CI1333" i="7"/>
  <c r="CI1334" i="7"/>
  <c r="CI1335" i="7"/>
  <c r="CI1336" i="7"/>
  <c r="CI1337" i="7"/>
  <c r="CI1338" i="7"/>
  <c r="CI1339" i="7"/>
  <c r="CI1340" i="7"/>
  <c r="CI1341" i="7"/>
  <c r="CI1342" i="7"/>
  <c r="CI1343" i="7"/>
  <c r="CI1344" i="7"/>
  <c r="CI1345" i="7"/>
  <c r="CI1346" i="7"/>
  <c r="CI1347" i="7"/>
  <c r="CI1348" i="7"/>
  <c r="CI1349" i="7"/>
  <c r="CI1350" i="7"/>
  <c r="CI1351" i="7"/>
  <c r="CI1352" i="7"/>
  <c r="CI1353" i="7"/>
  <c r="CI1354" i="7"/>
  <c r="CI1355" i="7"/>
  <c r="CI1356" i="7"/>
  <c r="CI1357" i="7"/>
  <c r="CI1358" i="7"/>
  <c r="CI1359" i="7"/>
  <c r="CI1360" i="7"/>
  <c r="CI1361" i="7"/>
  <c r="CI1362" i="7"/>
  <c r="CI1363" i="7"/>
  <c r="CI1364" i="7"/>
  <c r="CI1365" i="7"/>
  <c r="CI1366" i="7"/>
  <c r="CI1367" i="7"/>
  <c r="CI1368" i="7"/>
  <c r="CI1369" i="7"/>
  <c r="CI1370" i="7"/>
  <c r="CI1371" i="7"/>
  <c r="CI1372" i="7"/>
  <c r="CI1373" i="7"/>
  <c r="CI1374" i="7"/>
  <c r="CI1375" i="7"/>
  <c r="CI1376" i="7"/>
  <c r="CI1377" i="7"/>
  <c r="CI1378" i="7"/>
  <c r="CI1379" i="7"/>
  <c r="CI1380" i="7"/>
  <c r="CI1381" i="7"/>
  <c r="CI1382" i="7"/>
  <c r="CI1383" i="7"/>
  <c r="CI1384" i="7"/>
  <c r="CI1385" i="7"/>
  <c r="CI1386" i="7"/>
  <c r="CI1387" i="7"/>
  <c r="CI1388" i="7"/>
  <c r="CI1389" i="7"/>
  <c r="CI1390" i="7"/>
  <c r="CI1391" i="7"/>
  <c r="CI1392" i="7"/>
  <c r="CI1393" i="7"/>
  <c r="CI1394" i="7"/>
  <c r="CI1395" i="7"/>
  <c r="CI1396" i="7"/>
  <c r="CI1397" i="7"/>
  <c r="CI1398" i="7"/>
  <c r="CI1399" i="7"/>
  <c r="CI1400" i="7"/>
  <c r="CI1401" i="7"/>
  <c r="CI1402" i="7"/>
  <c r="CI1403" i="7"/>
  <c r="CI1404" i="7"/>
  <c r="CI1405" i="7"/>
  <c r="CI1406" i="7"/>
  <c r="CI1407" i="7"/>
  <c r="CI1408" i="7"/>
  <c r="CI1409" i="7"/>
  <c r="CI1410" i="7"/>
  <c r="CI1411" i="7"/>
  <c r="CI1412" i="7"/>
  <c r="CI1413" i="7"/>
  <c r="CI1414" i="7"/>
  <c r="CI1415" i="7"/>
  <c r="CI1416" i="7"/>
  <c r="CI1417" i="7"/>
  <c r="CI1418" i="7"/>
  <c r="CI1419" i="7"/>
  <c r="CI1420" i="7"/>
  <c r="CI1421" i="7"/>
  <c r="CI1422" i="7"/>
  <c r="CI1423" i="7"/>
  <c r="CI1424" i="7"/>
  <c r="CI1425" i="7"/>
  <c r="CI1426" i="7"/>
  <c r="CI1427" i="7"/>
  <c r="CI1428" i="7"/>
  <c r="CI1429" i="7"/>
  <c r="CI1430" i="7"/>
  <c r="CI1431" i="7"/>
  <c r="CI1432" i="7"/>
  <c r="CI1433" i="7"/>
  <c r="CI1434" i="7"/>
  <c r="CI1435" i="7"/>
  <c r="CI1436" i="7"/>
  <c r="CI1437" i="7"/>
  <c r="CI1438" i="7"/>
  <c r="CI1439" i="7"/>
  <c r="CI1440" i="7"/>
  <c r="CI1441" i="7"/>
  <c r="CI1442" i="7"/>
  <c r="CI1443" i="7"/>
  <c r="CI1444" i="7"/>
  <c r="CI1445" i="7"/>
  <c r="CI1446" i="7"/>
  <c r="CI1447" i="7"/>
  <c r="CI1448" i="7"/>
  <c r="CI1449" i="7"/>
  <c r="CI1450" i="7"/>
  <c r="CI1451" i="7"/>
  <c r="CI1452" i="7"/>
  <c r="CI1453" i="7"/>
  <c r="CI1454" i="7"/>
  <c r="CI1455" i="7"/>
  <c r="CI1456" i="7"/>
  <c r="CI1457" i="7"/>
  <c r="CI1458" i="7"/>
  <c r="CI1459" i="7"/>
  <c r="CI1460" i="7"/>
  <c r="CI1461" i="7"/>
  <c r="CI1462" i="7"/>
  <c r="CI1463" i="7"/>
  <c r="CI1464" i="7"/>
  <c r="CI1465" i="7"/>
  <c r="CI1466" i="7"/>
  <c r="CI1467" i="7"/>
  <c r="CI1468" i="7"/>
  <c r="CI1469" i="7"/>
  <c r="CI1470" i="7"/>
  <c r="CI1471" i="7"/>
  <c r="CI1472" i="7"/>
  <c r="CI1473" i="7"/>
  <c r="CI1474" i="7"/>
  <c r="CI1475" i="7"/>
  <c r="CI1476" i="7"/>
  <c r="CI1477" i="7"/>
  <c r="CI1478" i="7"/>
  <c r="CI1479" i="7"/>
  <c r="CI1480" i="7"/>
  <c r="CI1481" i="7"/>
  <c r="CI1482" i="7"/>
  <c r="CI1483" i="7"/>
  <c r="CI1484" i="7"/>
  <c r="CI1485" i="7"/>
  <c r="CI1486" i="7"/>
  <c r="CI1487" i="7"/>
  <c r="CI1488" i="7"/>
  <c r="CI1489" i="7"/>
  <c r="CI1490" i="7"/>
  <c r="CI1491" i="7"/>
  <c r="CI1492" i="7"/>
  <c r="CI1493" i="7"/>
  <c r="CI1494" i="7"/>
  <c r="CI1495" i="7"/>
  <c r="CI1496" i="7"/>
  <c r="CI1497" i="7"/>
  <c r="CI1498" i="7"/>
  <c r="CI1499" i="7"/>
  <c r="CI1500" i="7"/>
  <c r="CI1501" i="7"/>
  <c r="CI1502" i="7"/>
  <c r="CI1503" i="7"/>
  <c r="CI1504" i="7"/>
  <c r="CI1505" i="7"/>
  <c r="CI1506" i="7"/>
  <c r="CI1507" i="7"/>
  <c r="CI1508" i="7"/>
  <c r="CI1509" i="7"/>
  <c r="CI1510" i="7"/>
  <c r="CI1511" i="7"/>
  <c r="CI1512" i="7"/>
  <c r="CI1513" i="7"/>
  <c r="CI1514" i="7"/>
  <c r="CI1515" i="7"/>
  <c r="CI1516" i="7"/>
  <c r="CI1517" i="7"/>
  <c r="CI1518" i="7"/>
  <c r="CI1519" i="7"/>
  <c r="CI1520" i="7"/>
  <c r="CI1521" i="7"/>
  <c r="CI1522" i="7"/>
  <c r="CI1523" i="7"/>
  <c r="CI1524" i="7"/>
  <c r="CI1525" i="7"/>
  <c r="CI1526" i="7"/>
  <c r="CI1527" i="7"/>
  <c r="CI1528" i="7"/>
  <c r="CI1529" i="7"/>
  <c r="CI1530" i="7"/>
  <c r="CI1531" i="7"/>
  <c r="CI1532" i="7"/>
  <c r="CI1533" i="7"/>
  <c r="CI1534" i="7"/>
  <c r="CI1535" i="7"/>
  <c r="CI1536" i="7"/>
  <c r="CI1537" i="7"/>
  <c r="CI1538" i="7"/>
  <c r="CI1539" i="7"/>
  <c r="CI1540" i="7"/>
  <c r="CI1541" i="7"/>
  <c r="CI1542" i="7"/>
  <c r="CI1543" i="7"/>
  <c r="CI1544" i="7"/>
  <c r="CI1545" i="7"/>
  <c r="CI1546" i="7"/>
  <c r="CI1547" i="7"/>
  <c r="CI1548" i="7"/>
  <c r="CI1549" i="7"/>
  <c r="CI1550" i="7"/>
  <c r="CI1551" i="7"/>
  <c r="CI1552" i="7"/>
  <c r="CI1553" i="7"/>
  <c r="CI1554" i="7"/>
  <c r="CI1555" i="7"/>
  <c r="CI1556" i="7"/>
  <c r="CI1557" i="7"/>
  <c r="CI1558" i="7"/>
  <c r="CI1559" i="7"/>
  <c r="CI1560" i="7"/>
  <c r="CI1561" i="7"/>
  <c r="CI1562" i="7"/>
  <c r="CI1563" i="7"/>
  <c r="CI1564" i="7"/>
  <c r="CI1565" i="7"/>
  <c r="CI1566" i="7"/>
  <c r="CI1567" i="7"/>
  <c r="CI1568" i="7"/>
  <c r="CI1569" i="7"/>
  <c r="CI1570" i="7"/>
  <c r="CI1571" i="7"/>
  <c r="CI1572" i="7"/>
  <c r="CI1573" i="7"/>
  <c r="CI1574" i="7"/>
  <c r="CI1575" i="7"/>
  <c r="CI1576" i="7"/>
  <c r="CI1577" i="7"/>
  <c r="CI1578" i="7"/>
  <c r="CI1579" i="7"/>
  <c r="CI1580" i="7"/>
  <c r="CI1581" i="7"/>
  <c r="CI1582" i="7"/>
  <c r="CI1583" i="7"/>
  <c r="CI1584" i="7"/>
  <c r="CI1585" i="7"/>
  <c r="CI1586" i="7"/>
  <c r="CI1587" i="7"/>
  <c r="CI1588" i="7"/>
  <c r="CI1589" i="7"/>
  <c r="CI1590" i="7"/>
  <c r="CI1591" i="7"/>
  <c r="CI1592" i="7"/>
  <c r="CI1593" i="7"/>
  <c r="CI1594" i="7"/>
  <c r="CI1595" i="7"/>
  <c r="CI1596" i="7"/>
  <c r="CI1597" i="7"/>
  <c r="CI1598" i="7"/>
  <c r="CI1599" i="7"/>
  <c r="CI1600" i="7"/>
  <c r="CI1601" i="7"/>
  <c r="CI1602" i="7"/>
  <c r="CI1603" i="7"/>
  <c r="CI1604" i="7"/>
  <c r="CI1605" i="7"/>
  <c r="CI1606" i="7"/>
  <c r="CI1607" i="7"/>
  <c r="CI1608" i="7"/>
  <c r="CI1609" i="7"/>
  <c r="CI1610" i="7"/>
  <c r="CI1611" i="7"/>
  <c r="CI1612" i="7"/>
  <c r="CI1613" i="7"/>
  <c r="CI1614" i="7"/>
  <c r="CI1615" i="7"/>
  <c r="CI1616" i="7"/>
  <c r="CI1617" i="7"/>
  <c r="CI1618" i="7"/>
  <c r="CI1619" i="7"/>
  <c r="CI1620" i="7"/>
  <c r="CI1621" i="7"/>
  <c r="CI1622" i="7"/>
  <c r="CI1623" i="7"/>
  <c r="CI1624" i="7"/>
  <c r="CI1625" i="7"/>
  <c r="CI1626" i="7"/>
  <c r="CI1627" i="7"/>
  <c r="CI1628" i="7"/>
  <c r="CI1629" i="7"/>
  <c r="CI1630" i="7"/>
  <c r="CI1631" i="7"/>
  <c r="CI1632" i="7"/>
  <c r="CI1633" i="7"/>
  <c r="CI1634" i="7"/>
  <c r="CI1635" i="7"/>
  <c r="CI1636" i="7"/>
  <c r="CI1637" i="7"/>
  <c r="CI1638" i="7"/>
  <c r="CI1639" i="7"/>
  <c r="CI1640" i="7"/>
  <c r="CI1641" i="7"/>
  <c r="CI1642" i="7"/>
  <c r="CI1643" i="7"/>
  <c r="CI1644" i="7"/>
  <c r="CI1645" i="7"/>
  <c r="CI1646" i="7"/>
  <c r="CI1647" i="7"/>
  <c r="CI1648" i="7"/>
  <c r="CI1649" i="7"/>
  <c r="CI1650" i="7"/>
  <c r="CI1651" i="7"/>
  <c r="CI1652" i="7"/>
  <c r="CI1653" i="7"/>
  <c r="CI1654" i="7"/>
  <c r="CI1655" i="7"/>
  <c r="CI1656" i="7"/>
  <c r="CI1657" i="7"/>
  <c r="CI1658" i="7"/>
  <c r="CI1659" i="7"/>
  <c r="CI1660" i="7"/>
  <c r="CI1661" i="7"/>
  <c r="CI1662" i="7"/>
  <c r="CI1663" i="7"/>
  <c r="CI1664" i="7"/>
  <c r="CI1665" i="7"/>
  <c r="CI1666" i="7"/>
  <c r="CI1667" i="7"/>
  <c r="CI1668" i="7"/>
  <c r="CI1669" i="7"/>
  <c r="CI1670" i="7"/>
  <c r="CI1671" i="7"/>
  <c r="CI1672" i="7"/>
  <c r="CI1673" i="7"/>
  <c r="CI1674" i="7"/>
  <c r="CI1675" i="7"/>
  <c r="CI1676" i="7"/>
  <c r="CI1677" i="7"/>
  <c r="CI1678" i="7"/>
  <c r="CI1679" i="7"/>
  <c r="CI1680" i="7"/>
  <c r="CI1681" i="7"/>
  <c r="CI1682" i="7"/>
  <c r="CI1683" i="7"/>
  <c r="CI1684" i="7"/>
  <c r="CI1685" i="7"/>
  <c r="CI1686" i="7"/>
  <c r="CI1687" i="7"/>
  <c r="CI1688" i="7"/>
  <c r="CI1689" i="7"/>
  <c r="CI1690" i="7"/>
  <c r="CI1691" i="7"/>
  <c r="CI1692" i="7"/>
  <c r="CI1693" i="7"/>
  <c r="CI1694" i="7"/>
  <c r="CI1695" i="7"/>
  <c r="CI1696" i="7"/>
  <c r="CI1697" i="7"/>
  <c r="CI1698" i="7"/>
  <c r="CI1699" i="7"/>
  <c r="CI1700" i="7"/>
  <c r="CI1701" i="7"/>
  <c r="CI1702" i="7"/>
  <c r="CI1703" i="7"/>
  <c r="CI1704" i="7"/>
  <c r="CI1705" i="7"/>
  <c r="CI1706" i="7"/>
  <c r="CI1707" i="7"/>
  <c r="CI1708" i="7"/>
  <c r="CI1709" i="7"/>
  <c r="CI1710" i="7"/>
  <c r="CI1711" i="7"/>
  <c r="CI1712" i="7"/>
  <c r="CI1713" i="7"/>
  <c r="CI1714" i="7"/>
  <c r="CI1715" i="7"/>
  <c r="CI1716" i="7"/>
  <c r="CI1717" i="7"/>
  <c r="CI1718" i="7"/>
  <c r="CI1719" i="7"/>
  <c r="CI1720" i="7"/>
  <c r="CI1721" i="7"/>
  <c r="CI1722" i="7"/>
  <c r="CI1723" i="7"/>
  <c r="CI1724" i="7"/>
  <c r="CI1725" i="7"/>
  <c r="CI1726" i="7"/>
  <c r="CI1727" i="7"/>
  <c r="CI1728" i="7"/>
  <c r="CI1729" i="7"/>
  <c r="CI1730" i="7"/>
  <c r="CI1731" i="7"/>
  <c r="CI1732" i="7"/>
  <c r="CI1733" i="7"/>
  <c r="CI1734" i="7"/>
  <c r="CI1735" i="7"/>
  <c r="CI1736" i="7"/>
  <c r="CI1737" i="7"/>
  <c r="CI1738" i="7"/>
  <c r="CI1739" i="7"/>
  <c r="CI1740" i="7"/>
  <c r="CI1741" i="7"/>
  <c r="CI1742" i="7"/>
  <c r="CI1743" i="7"/>
  <c r="CI1744" i="7"/>
  <c r="CI1745" i="7"/>
  <c r="CI1746" i="7"/>
  <c r="CI1747" i="7"/>
  <c r="CI1748" i="7"/>
  <c r="CI1749" i="7"/>
  <c r="CI1750" i="7"/>
  <c r="CI1751" i="7"/>
  <c r="CI1752" i="7"/>
  <c r="CI1753" i="7"/>
  <c r="CI1754" i="7"/>
  <c r="CI1755" i="7"/>
  <c r="CI1756" i="7"/>
  <c r="CI1757" i="7"/>
  <c r="CI1758" i="7"/>
  <c r="CI1759" i="7"/>
  <c r="CI1760" i="7"/>
  <c r="CI1761" i="7"/>
  <c r="CI1762" i="7"/>
  <c r="CI1763" i="7"/>
  <c r="CI1764" i="7"/>
  <c r="CI1765" i="7"/>
  <c r="CI1766" i="7"/>
  <c r="CI1767" i="7"/>
  <c r="CI1768" i="7"/>
  <c r="CI1769" i="7"/>
  <c r="CI1770" i="7"/>
  <c r="CI1771" i="7"/>
  <c r="CI1772" i="7"/>
  <c r="CI1773" i="7"/>
  <c r="CI1774" i="7"/>
  <c r="CI1775" i="7"/>
  <c r="CI1776" i="7"/>
  <c r="CI1777" i="7"/>
  <c r="CI1778" i="7"/>
  <c r="CI1779" i="7"/>
  <c r="CI1780" i="7"/>
  <c r="CI1781" i="7"/>
  <c r="CI1782" i="7"/>
  <c r="CI1783" i="7"/>
  <c r="CI1784" i="7"/>
  <c r="CI1785" i="7"/>
  <c r="CI1786" i="7"/>
  <c r="CI1787" i="7"/>
  <c r="CI1788" i="7"/>
  <c r="CI1789" i="7"/>
  <c r="CI1790" i="7"/>
  <c r="CI1791" i="7"/>
  <c r="CI1792" i="7"/>
  <c r="CI1793" i="7"/>
  <c r="CI1794" i="7"/>
  <c r="CI1795" i="7"/>
  <c r="CI1796" i="7"/>
  <c r="CI1797" i="7"/>
  <c r="CI1798" i="7"/>
  <c r="CI1799" i="7"/>
  <c r="CI1800" i="7"/>
  <c r="CI1801" i="7"/>
  <c r="CI1802" i="7"/>
  <c r="CI1803" i="7"/>
  <c r="CI1804" i="7"/>
  <c r="CI1805" i="7"/>
  <c r="CI1806" i="7"/>
  <c r="CI1807" i="7"/>
  <c r="CI1808" i="7"/>
  <c r="CI1809" i="7"/>
  <c r="CI1810" i="7"/>
  <c r="CI1811" i="7"/>
  <c r="CI1812" i="7"/>
  <c r="CI1813" i="7"/>
  <c r="CI1814" i="7"/>
  <c r="CI1815" i="7"/>
  <c r="CI1816" i="7"/>
  <c r="CI1817" i="7"/>
  <c r="CI1818" i="7"/>
  <c r="CI1819" i="7"/>
  <c r="CI1820" i="7"/>
  <c r="CI1821" i="7"/>
  <c r="CI1822" i="7"/>
  <c r="CI1823" i="7"/>
  <c r="CI1824" i="7"/>
  <c r="CI1825" i="7"/>
  <c r="CI1826" i="7"/>
  <c r="CI1827" i="7"/>
  <c r="CI1828" i="7"/>
  <c r="CI1829" i="7"/>
  <c r="CI1830" i="7"/>
  <c r="CI1831" i="7"/>
  <c r="CI1832" i="7"/>
  <c r="CI1833" i="7"/>
  <c r="CI1834" i="7"/>
  <c r="CI1835" i="7"/>
  <c r="CI1836" i="7"/>
  <c r="CI1837" i="7"/>
  <c r="CI1838" i="7"/>
  <c r="CI1839" i="7"/>
  <c r="CI1840" i="7"/>
  <c r="CI1841" i="7"/>
  <c r="CI1842" i="7"/>
  <c r="CI1843" i="7"/>
  <c r="CI1844" i="7"/>
  <c r="CI1845" i="7"/>
  <c r="CI1846" i="7"/>
  <c r="CI1847" i="7"/>
  <c r="CI1848" i="7"/>
  <c r="CI1849" i="7"/>
  <c r="CI1850" i="7"/>
  <c r="CI1851" i="7"/>
  <c r="CI1852" i="7"/>
  <c r="CI1853" i="7"/>
  <c r="CI1854" i="7"/>
  <c r="CI1855" i="7"/>
  <c r="CI1856" i="7"/>
  <c r="CI1857" i="7"/>
  <c r="CI1858" i="7"/>
  <c r="CI1859" i="7"/>
  <c r="CI1860" i="7"/>
  <c r="CI1861" i="7"/>
  <c r="CI1862" i="7"/>
  <c r="CI1863" i="7"/>
  <c r="CI1864" i="7"/>
  <c r="CI1865" i="7"/>
  <c r="CI1866" i="7"/>
  <c r="CI1867" i="7"/>
  <c r="CI1868" i="7"/>
  <c r="CI1869" i="7"/>
  <c r="CI1870" i="7"/>
  <c r="CI1871" i="7"/>
  <c r="CI1872" i="7"/>
  <c r="CI1873" i="7"/>
  <c r="CI1874" i="7"/>
  <c r="CI1875" i="7"/>
  <c r="CI1876" i="7"/>
  <c r="CI1877" i="7"/>
  <c r="CI1878" i="7"/>
  <c r="CI1879" i="7"/>
  <c r="CI1880" i="7"/>
  <c r="CI1881" i="7"/>
  <c r="CI1882" i="7"/>
  <c r="CI1883" i="7"/>
  <c r="CI1884" i="7"/>
  <c r="CI1885" i="7"/>
  <c r="CI1886" i="7"/>
  <c r="CI1887" i="7"/>
  <c r="CI1888" i="7"/>
  <c r="CI1889" i="7"/>
  <c r="CI1890" i="7"/>
  <c r="CI1891" i="7"/>
  <c r="CI1892" i="7"/>
  <c r="CI1893" i="7"/>
  <c r="CI1894" i="7"/>
  <c r="CI1895" i="7"/>
  <c r="CI1896" i="7"/>
  <c r="CI1897" i="7"/>
  <c r="CI1898" i="7"/>
  <c r="CI1899" i="7"/>
  <c r="CI1900" i="7"/>
  <c r="CI1901" i="7"/>
  <c r="CI1902" i="7"/>
  <c r="CI1903" i="7"/>
  <c r="CI1904" i="7"/>
  <c r="CI1905" i="7"/>
  <c r="CI1906" i="7"/>
  <c r="CI1907" i="7"/>
  <c r="CI1908" i="7"/>
  <c r="CI1909" i="7"/>
  <c r="CI1910" i="7"/>
  <c r="CI1911" i="7"/>
  <c r="CI1912" i="7"/>
  <c r="CI1913" i="7"/>
  <c r="CI1914" i="7"/>
  <c r="CI1915" i="7"/>
  <c r="CI1916" i="7"/>
  <c r="CI1917" i="7"/>
  <c r="CI1918" i="7"/>
  <c r="CI1919" i="7"/>
  <c r="CI1920" i="7"/>
  <c r="CI1921" i="7"/>
  <c r="CI1922" i="7"/>
  <c r="CI1923" i="7"/>
  <c r="CI1924" i="7"/>
  <c r="CI1925" i="7"/>
  <c r="CI1926" i="7"/>
  <c r="CI1927" i="7"/>
  <c r="CI1928" i="7"/>
  <c r="CI1929" i="7"/>
  <c r="CI1930" i="7"/>
  <c r="CI1931" i="7"/>
  <c r="CI1932" i="7"/>
  <c r="CI1933" i="7"/>
  <c r="CI1934" i="7"/>
  <c r="CI1935" i="7"/>
  <c r="CI1936" i="7"/>
  <c r="CI1937" i="7"/>
  <c r="CI1938" i="7"/>
  <c r="CI1939" i="7"/>
  <c r="CI1940" i="7"/>
  <c r="CI1941" i="7"/>
  <c r="CI1942" i="7"/>
  <c r="CI1943" i="7"/>
  <c r="CI1944" i="7"/>
  <c r="CI1945" i="7"/>
  <c r="CI1946" i="7"/>
  <c r="CI1947" i="7"/>
  <c r="CI1948" i="7"/>
  <c r="CI1949" i="7"/>
  <c r="CI1950" i="7"/>
  <c r="CI1951" i="7"/>
  <c r="CI1952" i="7"/>
  <c r="CI1953" i="7"/>
  <c r="CI1954" i="7"/>
  <c r="CI1955" i="7"/>
  <c r="CI1956" i="7"/>
  <c r="CI1957" i="7"/>
  <c r="CI1958" i="7"/>
  <c r="CI1959" i="7"/>
  <c r="CI1960" i="7"/>
  <c r="CI1961" i="7"/>
  <c r="CI1962" i="7"/>
  <c r="CI1963" i="7"/>
  <c r="CI1964" i="7"/>
  <c r="CI1965" i="7"/>
  <c r="CI1966" i="7"/>
  <c r="CI1967" i="7"/>
  <c r="CI1968" i="7"/>
  <c r="CI1969" i="7"/>
  <c r="CI1970" i="7"/>
  <c r="CI1971" i="7"/>
  <c r="CI1972" i="7"/>
  <c r="CI1973" i="7"/>
  <c r="CI1974" i="7"/>
  <c r="CI1975" i="7"/>
  <c r="CI1976" i="7"/>
  <c r="CI1977" i="7"/>
  <c r="CI1978" i="7"/>
  <c r="CI1979" i="7"/>
  <c r="CI1980" i="7"/>
  <c r="CI1981" i="7"/>
  <c r="CI1982" i="7"/>
  <c r="CI1983" i="7"/>
  <c r="CI1984" i="7"/>
  <c r="CI1985" i="7"/>
  <c r="CI1986" i="7"/>
  <c r="CI1987" i="7"/>
  <c r="CI1988" i="7"/>
  <c r="CI1989" i="7"/>
  <c r="CI1990" i="7"/>
  <c r="CI1991" i="7"/>
  <c r="CI1992" i="7"/>
  <c r="CI1993" i="7"/>
  <c r="CI1994" i="7"/>
  <c r="CI1995" i="7"/>
  <c r="CI1996" i="7"/>
  <c r="CI1997" i="7"/>
  <c r="CI1998" i="7"/>
  <c r="CI1999" i="7"/>
  <c r="CI2000" i="7"/>
  <c r="CI2001" i="7"/>
  <c r="CI2002" i="7"/>
  <c r="CI2003" i="7"/>
  <c r="CI2004" i="7"/>
  <c r="CI2005" i="7"/>
  <c r="CI2006" i="7"/>
  <c r="CI2007" i="7"/>
  <c r="CI2008" i="7"/>
  <c r="CI2009" i="7"/>
  <c r="CI2010" i="7"/>
  <c r="CI2011" i="7"/>
  <c r="CI2012" i="7"/>
  <c r="CI2013" i="7"/>
  <c r="CI2014" i="7"/>
  <c r="CI2015" i="7"/>
  <c r="CI2016" i="7"/>
  <c r="CI2017" i="7"/>
  <c r="CI2018" i="7"/>
  <c r="CI2019" i="7"/>
  <c r="CI2020" i="7"/>
  <c r="CI2021" i="7"/>
  <c r="CI2022" i="7"/>
  <c r="CI2023" i="7"/>
  <c r="CI2024" i="7"/>
  <c r="CI2025" i="7"/>
  <c r="CI2026" i="7"/>
  <c r="CI2027" i="7"/>
  <c r="CI2028" i="7"/>
  <c r="CI2029" i="7"/>
  <c r="CI2030" i="7"/>
  <c r="CI2031" i="7"/>
  <c r="CI2032" i="7"/>
  <c r="CI2033" i="7"/>
  <c r="CI2034" i="7"/>
  <c r="CI2035" i="7"/>
  <c r="CI2036" i="7"/>
  <c r="CI2037" i="7"/>
  <c r="CI2038" i="7"/>
  <c r="CI2039" i="7"/>
  <c r="CI2040" i="7"/>
  <c r="CI2041" i="7"/>
  <c r="CI2042" i="7"/>
  <c r="CI2043" i="7"/>
  <c r="CI2044" i="7"/>
  <c r="CI2045" i="7"/>
  <c r="CI2046" i="7"/>
  <c r="CI2047" i="7"/>
  <c r="CI2048" i="7"/>
  <c r="CI2049" i="7"/>
  <c r="CI2050" i="7"/>
  <c r="CI2051" i="7"/>
  <c r="CI2052" i="7"/>
  <c r="CI2053" i="7"/>
  <c r="CI2054" i="7"/>
  <c r="CI2055" i="7"/>
  <c r="CI2056" i="7"/>
  <c r="CI2057" i="7"/>
  <c r="CI2058" i="7"/>
  <c r="CI2059" i="7"/>
  <c r="CI2060" i="7"/>
  <c r="CI2061" i="7"/>
  <c r="CI2062" i="7"/>
  <c r="CI2063" i="7"/>
  <c r="CI2064" i="7"/>
  <c r="CI2065" i="7"/>
  <c r="CI2066" i="7"/>
  <c r="CI2067" i="7"/>
  <c r="CI2068" i="7"/>
  <c r="CI2069" i="7"/>
  <c r="CI2070" i="7"/>
  <c r="CI2071" i="7"/>
  <c r="CI2072" i="7"/>
  <c r="CI2073" i="7"/>
  <c r="CI2074" i="7"/>
  <c r="CI2075" i="7"/>
  <c r="CI2076" i="7"/>
  <c r="CI2077" i="7"/>
  <c r="CI2078" i="7"/>
  <c r="CI2079" i="7"/>
  <c r="CI2080" i="7"/>
  <c r="CI2081" i="7"/>
  <c r="CI2082" i="7"/>
  <c r="CI2083" i="7"/>
  <c r="CI2084" i="7"/>
  <c r="CI2085" i="7"/>
  <c r="CI2086" i="7"/>
  <c r="CI2087" i="7"/>
  <c r="CI2088" i="7"/>
  <c r="CI2089" i="7"/>
  <c r="CI2090" i="7"/>
  <c r="CI2091" i="7"/>
  <c r="CI2092" i="7"/>
  <c r="CI2093" i="7"/>
  <c r="CI2094" i="7"/>
  <c r="CI2095" i="7"/>
  <c r="CI2096" i="7"/>
  <c r="CI2097" i="7"/>
  <c r="CI2098" i="7"/>
  <c r="CI2099" i="7"/>
  <c r="CI2100" i="7"/>
  <c r="CI2101" i="7"/>
  <c r="CI2102" i="7"/>
  <c r="CI2103" i="7"/>
  <c r="CI2104" i="7"/>
  <c r="CI2105" i="7"/>
  <c r="CI2106" i="7"/>
  <c r="CI2107" i="7"/>
  <c r="CI2108" i="7"/>
  <c r="CI2109" i="7"/>
  <c r="CI2110" i="7"/>
  <c r="CI2111" i="7"/>
  <c r="CI2112" i="7"/>
  <c r="CI2113" i="7"/>
  <c r="CI2114" i="7"/>
  <c r="CI2115" i="7"/>
  <c r="CI2116" i="7"/>
  <c r="CI2117" i="7"/>
  <c r="CI2118" i="7"/>
  <c r="CI2119" i="7"/>
  <c r="CI2120" i="7"/>
  <c r="CI2121" i="7"/>
  <c r="CI2122" i="7"/>
  <c r="CI2123" i="7"/>
  <c r="CI2124" i="7"/>
  <c r="CI2125" i="7"/>
  <c r="CI2126" i="7"/>
  <c r="CI2127" i="7"/>
  <c r="CI2128" i="7"/>
  <c r="CI2129" i="7"/>
  <c r="CI2130" i="7"/>
  <c r="CI2131" i="7"/>
  <c r="CI2132" i="7"/>
  <c r="CI2133" i="7"/>
  <c r="CI2134" i="7"/>
  <c r="CI2135" i="7"/>
  <c r="CI2136" i="7"/>
  <c r="CI2137" i="7"/>
  <c r="CI2138" i="7"/>
  <c r="CI2139" i="7"/>
  <c r="CI2140" i="7"/>
  <c r="CI2141" i="7"/>
  <c r="CI2142" i="7"/>
  <c r="CI2143" i="7"/>
  <c r="CI2144" i="7"/>
  <c r="CI2145" i="7"/>
  <c r="CI2146" i="7"/>
  <c r="CI2147" i="7"/>
  <c r="CI2148" i="7"/>
  <c r="CI2149" i="7"/>
  <c r="CI2150" i="7"/>
  <c r="CI2151" i="7"/>
  <c r="CI2152" i="7"/>
  <c r="CI2153" i="7"/>
  <c r="CI2154" i="7"/>
  <c r="CI2155" i="7"/>
  <c r="CI2156" i="7"/>
  <c r="CI2157" i="7"/>
  <c r="CI2158" i="7"/>
  <c r="CI2159" i="7"/>
  <c r="CI2160" i="7"/>
  <c r="CI2161" i="7"/>
  <c r="CI2162" i="7"/>
  <c r="CI2163" i="7"/>
  <c r="CI2164" i="7"/>
  <c r="CI2165" i="7"/>
  <c r="CI2166" i="7"/>
  <c r="CI2167" i="7"/>
  <c r="CI2168" i="7"/>
  <c r="CI2169" i="7"/>
  <c r="CI2170" i="7"/>
  <c r="CI2171" i="7"/>
  <c r="CI2172" i="7"/>
  <c r="CI2173" i="7"/>
  <c r="CI2174" i="7"/>
  <c r="CI2175" i="7"/>
  <c r="CI2176" i="7"/>
  <c r="CI2177" i="7"/>
  <c r="CI2178" i="7"/>
  <c r="CI2179" i="7"/>
  <c r="CI2180" i="7"/>
  <c r="CI2181" i="7"/>
  <c r="CI2182" i="7"/>
  <c r="CI2183" i="7"/>
  <c r="CI2184" i="7"/>
  <c r="CI2185" i="7"/>
  <c r="CI2186" i="7"/>
  <c r="CI2187" i="7"/>
  <c r="CI2188" i="7"/>
  <c r="CI2189" i="7"/>
  <c r="CI2190" i="7"/>
  <c r="CI2191" i="7"/>
  <c r="CI2192" i="7"/>
  <c r="CI2193" i="7"/>
  <c r="CI2194" i="7"/>
  <c r="CI2195" i="7"/>
  <c r="CI2196" i="7"/>
  <c r="CI2197" i="7"/>
  <c r="CI2198" i="7"/>
  <c r="CI2199" i="7"/>
  <c r="CI2200" i="7"/>
  <c r="CI2201" i="7"/>
  <c r="CI2202" i="7"/>
  <c r="CI2203" i="7"/>
  <c r="CI2204" i="7"/>
  <c r="CI2205" i="7"/>
  <c r="CI2206" i="7"/>
  <c r="CI2207" i="7"/>
  <c r="CI2208" i="7"/>
  <c r="CI2209" i="7"/>
  <c r="CI2210" i="7"/>
  <c r="CI2211" i="7"/>
  <c r="CI2212" i="7"/>
  <c r="CI2213" i="7"/>
  <c r="CI2214" i="7"/>
  <c r="CI2215" i="7"/>
  <c r="CI2216" i="7"/>
  <c r="CI2217" i="7"/>
  <c r="CI2218" i="7"/>
  <c r="CI2219" i="7"/>
  <c r="CI2220" i="7"/>
  <c r="CI2221" i="7"/>
  <c r="CI2222" i="7"/>
  <c r="CI2223" i="7"/>
  <c r="CI2224" i="7"/>
  <c r="CI2225" i="7"/>
  <c r="CI2226" i="7"/>
  <c r="CI2227" i="7"/>
  <c r="CI2228" i="7"/>
  <c r="CI2229" i="7"/>
  <c r="CI2230" i="7"/>
  <c r="CI2231" i="7"/>
  <c r="CI2232" i="7"/>
  <c r="CI2233" i="7"/>
  <c r="CI2234" i="7"/>
  <c r="CI2235" i="7"/>
  <c r="CI2236" i="7"/>
  <c r="CI2237" i="7"/>
  <c r="CI2238" i="7"/>
  <c r="CI2239" i="7"/>
  <c r="CI2240" i="7"/>
  <c r="CI2241" i="7"/>
  <c r="CI2242" i="7"/>
  <c r="CI2243" i="7"/>
  <c r="CI2244" i="7"/>
  <c r="CI2245" i="7"/>
  <c r="CI2246" i="7"/>
  <c r="CI2247" i="7"/>
  <c r="CI2248" i="7"/>
  <c r="CI2249" i="7"/>
  <c r="CI2250" i="7"/>
  <c r="CI2251" i="7"/>
  <c r="CI2252" i="7"/>
  <c r="CI2253" i="7"/>
  <c r="CI2254" i="7"/>
  <c r="CI2255" i="7"/>
  <c r="CI2256" i="7"/>
  <c r="CI2257" i="7"/>
  <c r="CI2258" i="7"/>
  <c r="CI2259" i="7"/>
  <c r="CI2260" i="7"/>
  <c r="CI2261" i="7"/>
  <c r="CI2262" i="7"/>
  <c r="CI2263" i="7"/>
  <c r="CI2264" i="7"/>
  <c r="CI2265" i="7"/>
  <c r="CI2266" i="7"/>
  <c r="CI2267" i="7"/>
  <c r="CI2268" i="7"/>
  <c r="CI2269" i="7"/>
  <c r="CI2270" i="7"/>
  <c r="CI2271" i="7"/>
  <c r="CI2272" i="7"/>
  <c r="CI2273" i="7"/>
  <c r="CI2274" i="7"/>
  <c r="CI2275" i="7"/>
  <c r="CI2276" i="7"/>
  <c r="CI2277" i="7"/>
  <c r="CI2278" i="7"/>
  <c r="CI2279" i="7"/>
  <c r="CI2280" i="7"/>
  <c r="CI2281" i="7"/>
  <c r="CI2282" i="7"/>
  <c r="CI2283" i="7"/>
  <c r="CI2284" i="7"/>
  <c r="CI2285" i="7"/>
  <c r="CI2286" i="7"/>
  <c r="CI2287" i="7"/>
  <c r="CI2288" i="7"/>
  <c r="CI2289" i="7"/>
  <c r="CI2290" i="7"/>
  <c r="CI2291" i="7"/>
  <c r="CI2292" i="7"/>
  <c r="CI2293" i="7"/>
  <c r="CI2294" i="7"/>
  <c r="CI2295" i="7"/>
  <c r="CI2296" i="7"/>
  <c r="CI2297" i="7"/>
  <c r="CI2298" i="7"/>
  <c r="CI2299" i="7"/>
  <c r="CI2300" i="7"/>
  <c r="CI2301" i="7"/>
  <c r="CI2302" i="7"/>
  <c r="CI2303" i="7"/>
  <c r="CI2304" i="7"/>
  <c r="CI2305" i="7"/>
  <c r="CI2306" i="7"/>
  <c r="CI2307" i="7"/>
  <c r="CI2308" i="7"/>
  <c r="CI2309" i="7"/>
  <c r="CI2310" i="7"/>
  <c r="CI2311" i="7"/>
  <c r="CI2312" i="7"/>
  <c r="CI2313" i="7"/>
  <c r="CI2314" i="7"/>
  <c r="CI2315" i="7"/>
  <c r="CI2316" i="7"/>
  <c r="CI2317" i="7"/>
  <c r="CI2318" i="7"/>
  <c r="CI2319" i="7"/>
  <c r="CI2320" i="7"/>
  <c r="CI2321" i="7"/>
  <c r="CI2322" i="7"/>
  <c r="CI2323" i="7"/>
  <c r="CI2324" i="7"/>
  <c r="CI2325" i="7"/>
  <c r="CI2326" i="7"/>
  <c r="CI2327" i="7"/>
  <c r="CI2328" i="7"/>
  <c r="CI2329" i="7"/>
  <c r="CI2330" i="7"/>
  <c r="CI2331" i="7"/>
  <c r="CI2332" i="7"/>
  <c r="CI2333" i="7"/>
  <c r="CI2334" i="7"/>
  <c r="CI2335" i="7"/>
  <c r="CI2336" i="7"/>
  <c r="CI2337" i="7"/>
  <c r="CI2338" i="7"/>
  <c r="CI2339" i="7"/>
  <c r="CI2340" i="7"/>
  <c r="CI2341" i="7"/>
  <c r="CI2342" i="7"/>
  <c r="CI2343" i="7"/>
  <c r="CI2344" i="7"/>
  <c r="CI2345" i="7"/>
  <c r="CI2346" i="7"/>
  <c r="CI2347" i="7"/>
  <c r="CI2348" i="7"/>
  <c r="CI2349" i="7"/>
  <c r="CI2350" i="7"/>
  <c r="CI2351" i="7"/>
  <c r="CI2352" i="7"/>
  <c r="CI2353" i="7"/>
  <c r="CI2354" i="7"/>
  <c r="CI2355" i="7"/>
  <c r="CI2356" i="7"/>
  <c r="CI2357" i="7"/>
  <c r="CI2358" i="7"/>
  <c r="CI2359" i="7"/>
  <c r="CI2360" i="7"/>
  <c r="CI2361" i="7"/>
  <c r="CI2362" i="7"/>
  <c r="CI2363" i="7"/>
  <c r="CI2364" i="7"/>
  <c r="CI2365" i="7"/>
  <c r="CI2366" i="7"/>
  <c r="CI2367" i="7"/>
  <c r="CI2368" i="7"/>
  <c r="CI2369" i="7"/>
  <c r="CI2370" i="7"/>
  <c r="CI2371" i="7"/>
  <c r="CI2372" i="7"/>
  <c r="CI2373" i="7"/>
  <c r="CI2374" i="7"/>
  <c r="CI2375" i="7"/>
  <c r="CI2376" i="7"/>
  <c r="CI2377" i="7"/>
  <c r="CI2378" i="7"/>
  <c r="CI2379" i="7"/>
  <c r="CI2380" i="7"/>
  <c r="CI2381" i="7"/>
  <c r="CI2382" i="7"/>
  <c r="CI2383" i="7"/>
  <c r="CI2384" i="7"/>
  <c r="CI2385" i="7"/>
  <c r="CI2386" i="7"/>
  <c r="CI2387" i="7"/>
  <c r="CI2388" i="7"/>
  <c r="CI2389" i="7"/>
  <c r="CI2390" i="7"/>
  <c r="CI2391" i="7"/>
  <c r="CI2392" i="7"/>
  <c r="CI2393" i="7"/>
  <c r="CI2394" i="7"/>
  <c r="CI2395" i="7"/>
  <c r="CI2396" i="7"/>
  <c r="CI2397" i="7"/>
  <c r="CI2398" i="7"/>
  <c r="CI2399" i="7"/>
  <c r="CI2400" i="7"/>
  <c r="CI2401" i="7"/>
  <c r="CI2402" i="7"/>
  <c r="CI2403" i="7"/>
  <c r="CI2404" i="7"/>
  <c r="CI2405" i="7"/>
  <c r="CI2406" i="7"/>
  <c r="CI2407" i="7"/>
  <c r="CI2408" i="7"/>
  <c r="CI2409" i="7"/>
  <c r="CI2410" i="7"/>
  <c r="CI2411" i="7"/>
  <c r="CI2412" i="7"/>
  <c r="CI2413" i="7"/>
  <c r="CI2414" i="7"/>
  <c r="CI2415" i="7"/>
  <c r="CI2416" i="7"/>
  <c r="CI2417" i="7"/>
  <c r="CI2418" i="7"/>
  <c r="CI2419" i="7"/>
  <c r="CI2420" i="7"/>
  <c r="CI2421" i="7"/>
  <c r="CI2422" i="7"/>
  <c r="CI2423" i="7"/>
  <c r="CI2424" i="7"/>
  <c r="CI2425" i="7"/>
  <c r="CI2426" i="7"/>
  <c r="CI2427" i="7"/>
  <c r="CI2428" i="7"/>
  <c r="CI2429" i="7"/>
  <c r="CI2430" i="7"/>
  <c r="CI2431" i="7"/>
  <c r="CI2432" i="7"/>
  <c r="CI2433" i="7"/>
  <c r="CI2434" i="7"/>
  <c r="CI2435" i="7"/>
  <c r="CI2436" i="7"/>
  <c r="CI2437" i="7"/>
  <c r="CI2438" i="7"/>
  <c r="CI2439" i="7"/>
  <c r="CI2440" i="7"/>
  <c r="CI2441" i="7"/>
  <c r="CI2442" i="7"/>
  <c r="CI2443" i="7"/>
  <c r="CI2444" i="7"/>
  <c r="CI2445" i="7"/>
  <c r="CI2446" i="7"/>
  <c r="CI2447" i="7"/>
  <c r="CI2448" i="7"/>
  <c r="CI2449" i="7"/>
  <c r="CI2450" i="7"/>
  <c r="CI2451" i="7"/>
  <c r="CI2452" i="7"/>
  <c r="CI2453" i="7"/>
  <c r="CI2454" i="7"/>
  <c r="CI2455" i="7"/>
  <c r="CI2456" i="7"/>
  <c r="CI2457" i="7"/>
  <c r="CI2458" i="7"/>
  <c r="CI2459" i="7"/>
  <c r="CI2460" i="7"/>
  <c r="CI2461" i="7"/>
  <c r="CI2462" i="7"/>
  <c r="CI2463" i="7"/>
  <c r="CI2464" i="7"/>
  <c r="CI2465" i="7"/>
  <c r="CI2466" i="7"/>
  <c r="CI2467" i="7"/>
  <c r="CI2468" i="7"/>
  <c r="CI2469" i="7"/>
  <c r="CI2470" i="7"/>
  <c r="CI2471" i="7"/>
  <c r="CI2472" i="7"/>
  <c r="CI2473" i="7"/>
  <c r="CI2474" i="7"/>
  <c r="CI2475" i="7"/>
  <c r="CI2476" i="7"/>
  <c r="CI2477" i="7"/>
  <c r="CI2478" i="7"/>
  <c r="CI2479" i="7"/>
  <c r="CI2480" i="7"/>
  <c r="CI2481" i="7"/>
  <c r="CI2482" i="7"/>
  <c r="CI2483" i="7"/>
  <c r="CI2484" i="7"/>
  <c r="CI2485" i="7"/>
  <c r="CI2486" i="7"/>
  <c r="CI2487" i="7"/>
  <c r="CI2488" i="7"/>
  <c r="CI2489" i="7"/>
  <c r="CI2490" i="7"/>
  <c r="CI2491" i="7"/>
  <c r="CI2492" i="7"/>
  <c r="CI2493" i="7"/>
  <c r="CI2494" i="7"/>
  <c r="CI2495" i="7"/>
  <c r="CI2496" i="7"/>
  <c r="CI2497" i="7"/>
  <c r="CI2498" i="7"/>
  <c r="CI2499" i="7"/>
  <c r="CI2500" i="7"/>
  <c r="CI2501" i="7"/>
  <c r="CI2502" i="7"/>
  <c r="CI2503" i="7"/>
  <c r="CI2504" i="7"/>
  <c r="CI2505" i="7"/>
  <c r="CI2506" i="7"/>
  <c r="CI2507" i="7"/>
  <c r="CI2508" i="7"/>
  <c r="CI2509" i="7"/>
  <c r="CI2510" i="7"/>
  <c r="CI2511" i="7"/>
  <c r="CI2512" i="7"/>
  <c r="CI2513" i="7"/>
  <c r="CI2514" i="7"/>
  <c r="CI2515" i="7"/>
  <c r="CI2516" i="7"/>
  <c r="CI2517" i="7"/>
  <c r="CI2518" i="7"/>
  <c r="CI2519" i="7"/>
  <c r="CI2520" i="7"/>
  <c r="CI2521" i="7"/>
  <c r="CI2522" i="7"/>
  <c r="CI2523" i="7"/>
  <c r="CI2524" i="7"/>
  <c r="CI2525" i="7"/>
  <c r="CI2526" i="7"/>
  <c r="CI2527" i="7"/>
  <c r="CI2528" i="7"/>
  <c r="CI2529" i="7"/>
  <c r="CI2530" i="7"/>
  <c r="CI2531" i="7"/>
  <c r="CI2532" i="7"/>
  <c r="CI2533" i="7"/>
  <c r="CI2534" i="7"/>
  <c r="CI2535" i="7"/>
  <c r="CI2536" i="7"/>
  <c r="CI2537" i="7"/>
  <c r="CI2538" i="7"/>
  <c r="CI2539" i="7"/>
  <c r="CI2540" i="7"/>
  <c r="CI2541" i="7"/>
  <c r="CI2542" i="7"/>
  <c r="CI2543" i="7"/>
  <c r="CI2544" i="7"/>
  <c r="CI2545" i="7"/>
  <c r="CI2546" i="7"/>
  <c r="CI2547" i="7"/>
  <c r="CI2548" i="7"/>
  <c r="CI2549" i="7"/>
  <c r="CI2550" i="7"/>
  <c r="CI2551" i="7"/>
  <c r="CI2552" i="7"/>
  <c r="CI2553" i="7"/>
  <c r="CI2554" i="7"/>
  <c r="CI2555" i="7"/>
  <c r="CI2556" i="7"/>
  <c r="CI2557" i="7"/>
  <c r="CI2558" i="7"/>
  <c r="CI2559" i="7"/>
  <c r="CI2560" i="7"/>
  <c r="CI2561" i="7"/>
  <c r="CI2562" i="7"/>
  <c r="CI2563" i="7"/>
  <c r="CI2564" i="7"/>
  <c r="CI2565" i="7"/>
  <c r="CI2566" i="7"/>
  <c r="CI2567" i="7"/>
  <c r="CI2568" i="7"/>
  <c r="CI2569" i="7"/>
  <c r="CI2570" i="7"/>
  <c r="CI2571" i="7"/>
  <c r="CI2572" i="7"/>
  <c r="CI2573" i="7"/>
  <c r="CI2574" i="7"/>
  <c r="CI2575" i="7"/>
  <c r="CI2576" i="7"/>
  <c r="CI2577" i="7"/>
  <c r="CI2578" i="7"/>
  <c r="CI2579" i="7"/>
  <c r="CI2580" i="7"/>
  <c r="CI2581" i="7"/>
  <c r="CI2582" i="7"/>
  <c r="CI2583" i="7"/>
  <c r="CI2584" i="7"/>
  <c r="CI2585" i="7"/>
  <c r="CI2586" i="7"/>
  <c r="CI2587" i="7"/>
  <c r="CI2588" i="7"/>
  <c r="CI2589" i="7"/>
  <c r="CI2590" i="7"/>
  <c r="CI2591" i="7"/>
  <c r="CI2592" i="7"/>
  <c r="CI2593" i="7"/>
  <c r="CI2594" i="7"/>
  <c r="CI2595" i="7"/>
  <c r="CI2596" i="7"/>
  <c r="CI2597" i="7"/>
  <c r="CI2598" i="7"/>
  <c r="CI2599" i="7"/>
  <c r="CI2600" i="7"/>
  <c r="CI2601" i="7"/>
  <c r="CI2602" i="7"/>
  <c r="CI2603" i="7"/>
  <c r="CI2604" i="7"/>
  <c r="CI2605" i="7"/>
  <c r="CI2606" i="7"/>
  <c r="CI2607" i="7"/>
  <c r="CI2608" i="7"/>
  <c r="CI2609" i="7"/>
  <c r="CI2610" i="7"/>
  <c r="CI2611" i="7"/>
  <c r="CI2612" i="7"/>
  <c r="CI2613" i="7"/>
  <c r="CI2614" i="7"/>
  <c r="CI2615" i="7"/>
  <c r="CI2616" i="7"/>
  <c r="CI2617" i="7"/>
  <c r="CI2618" i="7"/>
  <c r="CI2619" i="7"/>
  <c r="CI2620" i="7"/>
  <c r="CI2621" i="7"/>
  <c r="CI2622" i="7"/>
  <c r="CI2623" i="7"/>
  <c r="CI2624" i="7"/>
  <c r="CI2625" i="7"/>
  <c r="CI2626" i="7"/>
  <c r="CI2627" i="7"/>
  <c r="CI2628" i="7"/>
  <c r="CI2629" i="7"/>
  <c r="CI2630" i="7"/>
  <c r="CI2631" i="7"/>
  <c r="CI2632" i="7"/>
  <c r="CI2633" i="7"/>
  <c r="CI2634" i="7"/>
  <c r="CI2635" i="7"/>
  <c r="CI2636" i="7"/>
  <c r="CI2637" i="7"/>
  <c r="CI2638" i="7"/>
  <c r="CI2639" i="7"/>
  <c r="CI2640" i="7"/>
  <c r="CI2641" i="7"/>
  <c r="CI2642" i="7"/>
  <c r="CI2643" i="7"/>
  <c r="CI2644" i="7"/>
  <c r="CI2645" i="7"/>
  <c r="CI2646" i="7"/>
  <c r="CI2647" i="7"/>
  <c r="CI2648" i="7"/>
  <c r="CI2649" i="7"/>
  <c r="CI2650" i="7"/>
  <c r="CI2651" i="7"/>
  <c r="CI2652" i="7"/>
  <c r="CI2653" i="7"/>
  <c r="CI2654" i="7"/>
  <c r="CI2655" i="7"/>
  <c r="CI2656" i="7"/>
  <c r="CI2657" i="7"/>
  <c r="CI2658" i="7"/>
  <c r="CI2659" i="7"/>
  <c r="CI2660" i="7"/>
  <c r="CI2661" i="7"/>
  <c r="CI2662" i="7"/>
  <c r="CI2663" i="7"/>
  <c r="CI2664" i="7"/>
  <c r="CI2665" i="7"/>
  <c r="CI2666" i="7"/>
  <c r="CI2667" i="7"/>
  <c r="CI2668" i="7"/>
  <c r="CI2669" i="7"/>
  <c r="CI2670" i="7"/>
  <c r="CI2671" i="7"/>
  <c r="CI2672" i="7"/>
  <c r="CI2673" i="7"/>
  <c r="CI2674" i="7"/>
  <c r="CI2675" i="7"/>
  <c r="CI2676" i="7"/>
  <c r="CI2677" i="7"/>
  <c r="CI2678" i="7"/>
  <c r="CI2679" i="7"/>
  <c r="CI2680" i="7"/>
  <c r="CI2681" i="7"/>
  <c r="CI2682" i="7"/>
  <c r="CI2683" i="7"/>
  <c r="CI2684" i="7"/>
  <c r="CI2685" i="7"/>
  <c r="CI2686" i="7"/>
  <c r="CI2687" i="7"/>
  <c r="CI2688" i="7"/>
  <c r="CI2689" i="7"/>
  <c r="CI2690" i="7"/>
  <c r="CI2691" i="7"/>
  <c r="CI2692" i="7"/>
  <c r="CI2693" i="7"/>
  <c r="CI2694" i="7"/>
  <c r="CI2695" i="7"/>
  <c r="CI2696" i="7"/>
  <c r="CI2697" i="7"/>
  <c r="CI2698" i="7"/>
  <c r="CI2699" i="7"/>
  <c r="CI2700" i="7"/>
  <c r="CI2701" i="7"/>
  <c r="CI2702" i="7"/>
  <c r="CI2703" i="7"/>
  <c r="CI2704" i="7"/>
  <c r="CI2705" i="7"/>
  <c r="CI2706" i="7"/>
  <c r="CI2707" i="7"/>
  <c r="CI2708" i="7"/>
  <c r="CI2709" i="7"/>
  <c r="CI2710" i="7"/>
  <c r="CI2711" i="7"/>
  <c r="CI2712" i="7"/>
  <c r="CI2713" i="7"/>
  <c r="CI2714" i="7"/>
  <c r="CI2715" i="7"/>
  <c r="CI2716" i="7"/>
  <c r="CI2717" i="7"/>
  <c r="CI2718" i="7"/>
  <c r="CI2719" i="7"/>
  <c r="CI2720" i="7"/>
  <c r="CI2721" i="7"/>
  <c r="CI2722" i="7"/>
  <c r="CI2723" i="7"/>
  <c r="CI2724" i="7"/>
  <c r="CI2725" i="7"/>
  <c r="CI2726" i="7"/>
  <c r="CI2727" i="7"/>
  <c r="CI2728" i="7"/>
  <c r="CI2729" i="7"/>
  <c r="CI2730" i="7"/>
  <c r="CI2731" i="7"/>
  <c r="CI2732" i="7"/>
  <c r="CI2733" i="7"/>
  <c r="CI2734" i="7"/>
  <c r="CI2735" i="7"/>
  <c r="CI2736" i="7"/>
  <c r="CI2737" i="7"/>
  <c r="CI2738" i="7"/>
  <c r="CI2739" i="7"/>
  <c r="CI2740" i="7"/>
  <c r="CI2741" i="7"/>
  <c r="CI2742" i="7"/>
  <c r="CI2743" i="7"/>
  <c r="CI2744" i="7"/>
  <c r="CI2745" i="7"/>
  <c r="CI2746" i="7"/>
  <c r="CI2747" i="7"/>
  <c r="CI2748" i="7"/>
  <c r="CI2749" i="7"/>
  <c r="CI2750" i="7"/>
  <c r="CI2751" i="7"/>
  <c r="CI2752" i="7"/>
  <c r="CI2753" i="7"/>
  <c r="CI2754" i="7"/>
  <c r="CI2755" i="7"/>
  <c r="CI2756" i="7"/>
  <c r="CI2757" i="7"/>
  <c r="CI2758" i="7"/>
  <c r="CI2759" i="7"/>
  <c r="CI2760" i="7"/>
  <c r="CI2761" i="7"/>
  <c r="CI2762" i="7"/>
  <c r="CI2763" i="7"/>
  <c r="CI2764" i="7"/>
  <c r="CI2765" i="7"/>
  <c r="CI2766" i="7"/>
  <c r="CI2767" i="7"/>
  <c r="CI2768" i="7"/>
  <c r="CI2769" i="7"/>
  <c r="CI2770" i="7"/>
  <c r="CI2771" i="7"/>
  <c r="CI2772" i="7"/>
  <c r="CI2773" i="7"/>
  <c r="CI2774" i="7"/>
  <c r="CI2775" i="7"/>
  <c r="CI2776" i="7"/>
  <c r="CI2777" i="7"/>
  <c r="CI2778" i="7"/>
  <c r="CI2779" i="7"/>
  <c r="CI2780" i="7"/>
  <c r="CI2781" i="7"/>
  <c r="CI2782" i="7"/>
  <c r="CI2783" i="7"/>
  <c r="CI2784" i="7"/>
  <c r="CI2785" i="7"/>
  <c r="CI2786" i="7"/>
  <c r="CI2787" i="7"/>
  <c r="CI2788" i="7"/>
  <c r="CI2789" i="7"/>
  <c r="CI2790" i="7"/>
  <c r="CI2791" i="7"/>
  <c r="CI2792" i="7"/>
  <c r="CI2793" i="7"/>
  <c r="CI2794" i="7"/>
  <c r="CI2795" i="7"/>
  <c r="CI2796" i="7"/>
  <c r="CI2797" i="7"/>
  <c r="CI2798" i="7"/>
  <c r="CI2799" i="7"/>
  <c r="CI2800" i="7"/>
  <c r="CI2801" i="7"/>
  <c r="CI2802" i="7"/>
  <c r="CI2803" i="7"/>
  <c r="CI2804" i="7"/>
  <c r="CI2805" i="7"/>
  <c r="CI2806" i="7"/>
  <c r="CI2807" i="7"/>
  <c r="CI2808" i="7"/>
  <c r="CI2809" i="7"/>
  <c r="CI2810" i="7"/>
  <c r="CI2811" i="7"/>
  <c r="CI2812" i="7"/>
  <c r="CI2813" i="7"/>
  <c r="CI2814" i="7"/>
  <c r="CI2815" i="7"/>
  <c r="CI2816" i="7"/>
  <c r="CI2817" i="7"/>
  <c r="CI2818" i="7"/>
  <c r="CI2819" i="7"/>
  <c r="CI2820" i="7"/>
  <c r="CI2821" i="7"/>
  <c r="CI2822" i="7"/>
  <c r="CI2823" i="7"/>
  <c r="CI2824" i="7"/>
  <c r="CI2825" i="7"/>
  <c r="CI2826" i="7"/>
  <c r="CI2827" i="7"/>
  <c r="CI2828" i="7"/>
  <c r="CI2829" i="7"/>
  <c r="CI2830" i="7"/>
  <c r="CI2831" i="7"/>
  <c r="CI2832" i="7"/>
  <c r="CI2833" i="7"/>
  <c r="CI2834" i="7"/>
  <c r="CI2835" i="7"/>
  <c r="CI2836" i="7"/>
  <c r="CI2837" i="7"/>
  <c r="CI2838" i="7"/>
  <c r="CI2839" i="7"/>
  <c r="CI2840" i="7"/>
  <c r="CI2841" i="7"/>
  <c r="CI2842" i="7"/>
  <c r="CI2843" i="7"/>
  <c r="CI2844" i="7"/>
  <c r="CI2845" i="7"/>
  <c r="CI2846" i="7"/>
  <c r="CI2847" i="7"/>
  <c r="CI2848" i="7"/>
  <c r="CI2849" i="7"/>
  <c r="CI2850" i="7"/>
  <c r="CI2851" i="7"/>
  <c r="CI2852" i="7"/>
  <c r="CI2853" i="7"/>
  <c r="CI2854" i="7"/>
  <c r="CI2855" i="7"/>
  <c r="CI2856" i="7"/>
  <c r="CI2857" i="7"/>
  <c r="CI2858" i="7"/>
  <c r="CI2859" i="7"/>
  <c r="CI2860" i="7"/>
  <c r="CI2861" i="7"/>
  <c r="CI2862" i="7"/>
  <c r="CI2863" i="7"/>
  <c r="CI2864" i="7"/>
  <c r="CI2865" i="7"/>
  <c r="CI2866" i="7"/>
  <c r="CI2867" i="7"/>
  <c r="CI2868" i="7"/>
  <c r="CI2869" i="7"/>
  <c r="CI2870" i="7"/>
  <c r="CI2871" i="7"/>
  <c r="CI2872" i="7"/>
  <c r="CI2873" i="7"/>
  <c r="CI2874" i="7"/>
  <c r="CI2875" i="7"/>
  <c r="CI2876" i="7"/>
  <c r="CI2877" i="7"/>
  <c r="CI2878" i="7"/>
  <c r="CI2879" i="7"/>
  <c r="CI2880" i="7"/>
  <c r="CI2881" i="7"/>
  <c r="CI2882" i="7"/>
  <c r="CI2883" i="7"/>
  <c r="CI2884" i="7"/>
  <c r="CI2885" i="7"/>
  <c r="CI2886" i="7"/>
  <c r="CI2887" i="7"/>
  <c r="CI2888" i="7"/>
  <c r="CI2889" i="7"/>
  <c r="CI2890" i="7"/>
  <c r="CI2891" i="7"/>
  <c r="CI2892" i="7"/>
  <c r="CI2893" i="7"/>
  <c r="CI2894" i="7"/>
  <c r="CI2895" i="7"/>
  <c r="CI2896" i="7"/>
  <c r="CI2897" i="7"/>
  <c r="CI2898" i="7"/>
  <c r="CI2899" i="7"/>
  <c r="CI2900" i="7"/>
  <c r="CI2901" i="7"/>
  <c r="CI2902" i="7"/>
  <c r="CI2903" i="7"/>
  <c r="CI2904" i="7"/>
  <c r="CI2905" i="7"/>
  <c r="CI2906" i="7"/>
  <c r="CI2907" i="7"/>
  <c r="CI2908" i="7"/>
  <c r="CI2909" i="7"/>
  <c r="CI2910" i="7"/>
  <c r="CI2911" i="7"/>
  <c r="CI2912" i="7"/>
  <c r="CI2913" i="7"/>
  <c r="CI2914" i="7"/>
  <c r="CI2915" i="7"/>
  <c r="CI2916" i="7"/>
  <c r="CI2917" i="7"/>
  <c r="CI2918" i="7"/>
  <c r="CI2919" i="7"/>
  <c r="CI2920" i="7"/>
  <c r="CI2921" i="7"/>
  <c r="CI2922" i="7"/>
  <c r="CI2923" i="7"/>
  <c r="CI2924" i="7"/>
  <c r="CI2925" i="7"/>
  <c r="CI2926" i="7"/>
  <c r="CI2927" i="7"/>
  <c r="CI2928" i="7"/>
  <c r="CI2929" i="7"/>
  <c r="CI2930" i="7"/>
  <c r="CI2931" i="7"/>
  <c r="CI2932" i="7"/>
  <c r="CI2933" i="7"/>
  <c r="CI2934" i="7"/>
  <c r="CI2935" i="7"/>
  <c r="CI2936" i="7"/>
  <c r="CI2937" i="7"/>
  <c r="CI2938" i="7"/>
  <c r="CI2939" i="7"/>
  <c r="CI2940" i="7"/>
  <c r="CI2941" i="7"/>
  <c r="CI2942" i="7"/>
  <c r="CI2943" i="7"/>
  <c r="CI2944" i="7"/>
  <c r="CI2945" i="7"/>
  <c r="CI2946" i="7"/>
  <c r="CI2947" i="7"/>
  <c r="CI2948" i="7"/>
  <c r="CI2949" i="7"/>
  <c r="CI2950" i="7"/>
  <c r="CI2951" i="7"/>
  <c r="CI2952" i="7"/>
  <c r="CI2953" i="7"/>
  <c r="CI2954" i="7"/>
  <c r="CI2955" i="7"/>
  <c r="CI2956" i="7"/>
  <c r="CI2957" i="7"/>
  <c r="CI2958" i="7"/>
  <c r="CI2959" i="7"/>
  <c r="CI2960" i="7"/>
  <c r="CI2961" i="7"/>
  <c r="CI2962" i="7"/>
  <c r="CI2963" i="7"/>
  <c r="CI2964" i="7"/>
  <c r="CI2965" i="7"/>
  <c r="CI2966" i="7"/>
  <c r="CI2967" i="7"/>
  <c r="CI2968" i="7"/>
  <c r="CI2969" i="7"/>
  <c r="CI2970" i="7"/>
  <c r="CI2971" i="7"/>
  <c r="CI2972" i="7"/>
  <c r="CI2973" i="7"/>
  <c r="CI2974" i="7"/>
  <c r="CI2975" i="7"/>
  <c r="CI2976" i="7"/>
  <c r="CI2977" i="7"/>
  <c r="CI2978" i="7"/>
  <c r="CI2979" i="7"/>
  <c r="CI2980" i="7"/>
  <c r="CI2981" i="7"/>
  <c r="CI2982" i="7"/>
  <c r="CI2983" i="7"/>
  <c r="CI2984" i="7"/>
  <c r="CI2985" i="7"/>
  <c r="CI2986" i="7"/>
  <c r="CI2987" i="7"/>
  <c r="CI2988" i="7"/>
  <c r="CI2989" i="7"/>
  <c r="CI2990" i="7"/>
  <c r="CI2991" i="7"/>
  <c r="CI2992" i="7"/>
  <c r="CI2993" i="7"/>
  <c r="CI2994" i="7"/>
  <c r="CI2995" i="7"/>
  <c r="CI2996" i="7"/>
  <c r="CI2997" i="7"/>
  <c r="CI2998" i="7"/>
  <c r="CI2999" i="7"/>
  <c r="CI3000" i="7"/>
  <c r="CI3001" i="7"/>
  <c r="CI3002" i="7"/>
  <c r="CI4" i="7"/>
  <c r="AN26" i="7"/>
  <c r="AN27" i="7"/>
  <c r="AN28" i="7"/>
  <c r="AN29" i="7"/>
  <c r="AN30" i="7"/>
  <c r="AN31" i="7"/>
  <c r="AN32" i="7"/>
  <c r="AN33" i="7"/>
  <c r="AN34" i="7"/>
  <c r="AN35" i="7"/>
  <c r="AN36" i="7"/>
  <c r="AN37" i="7"/>
  <c r="AN38" i="7"/>
  <c r="AN39" i="7"/>
  <c r="AN40" i="7"/>
  <c r="AN41" i="7"/>
  <c r="AN42" i="7"/>
  <c r="AN43" i="7"/>
  <c r="AN44" i="7"/>
  <c r="AN45" i="7"/>
  <c r="AN46" i="7"/>
  <c r="AN47" i="7"/>
  <c r="AN48" i="7"/>
  <c r="AN49" i="7"/>
  <c r="AN50" i="7"/>
  <c r="AN51" i="7"/>
  <c r="AN52" i="7"/>
  <c r="AN53" i="7"/>
  <c r="AN54" i="7"/>
  <c r="AN55" i="7"/>
  <c r="AN56" i="7"/>
  <c r="AN57" i="7"/>
  <c r="AN58" i="7"/>
  <c r="AN59" i="7"/>
  <c r="AN60" i="7"/>
  <c r="AN61" i="7"/>
  <c r="AN62" i="7"/>
  <c r="AN63" i="7"/>
  <c r="AN64" i="7"/>
  <c r="AN65" i="7"/>
  <c r="AN66" i="7"/>
  <c r="AN67" i="7"/>
  <c r="AN68" i="7"/>
  <c r="AN69" i="7"/>
  <c r="AN70" i="7"/>
  <c r="AN71" i="7"/>
  <c r="AN72" i="7"/>
  <c r="AN73" i="7"/>
  <c r="AN74" i="7"/>
  <c r="AN75" i="7"/>
  <c r="AN76" i="7"/>
  <c r="AN77" i="7"/>
  <c r="AN78" i="7"/>
  <c r="AN79" i="7"/>
  <c r="AN80" i="7"/>
  <c r="AN81" i="7"/>
  <c r="AN82" i="7"/>
  <c r="AN83" i="7"/>
  <c r="AN84" i="7"/>
  <c r="AN85" i="7"/>
  <c r="AN86" i="7"/>
  <c r="AN87" i="7"/>
  <c r="AN88" i="7"/>
  <c r="AN89" i="7"/>
  <c r="AN90" i="7"/>
  <c r="AN91" i="7"/>
  <c r="AN92" i="7"/>
  <c r="AN93" i="7"/>
  <c r="AN94" i="7"/>
  <c r="AN95" i="7"/>
  <c r="AN96" i="7"/>
  <c r="AN97" i="7"/>
  <c r="AN98" i="7"/>
  <c r="AN99" i="7"/>
  <c r="AN100" i="7"/>
  <c r="AN101" i="7"/>
  <c r="AN102" i="7"/>
  <c r="AN103" i="7"/>
  <c r="AN104" i="7"/>
  <c r="AN105" i="7"/>
  <c r="AN106" i="7"/>
  <c r="AN107" i="7"/>
  <c r="AN108" i="7"/>
  <c r="AN109" i="7"/>
  <c r="AN110" i="7"/>
  <c r="AN111" i="7"/>
  <c r="AN112" i="7"/>
  <c r="AN113" i="7"/>
  <c r="AN114" i="7"/>
  <c r="AN115" i="7"/>
  <c r="AN116" i="7"/>
  <c r="AN117" i="7"/>
  <c r="AN118" i="7"/>
  <c r="AN119" i="7"/>
  <c r="AN120" i="7"/>
  <c r="AN121" i="7"/>
  <c r="AN122" i="7"/>
  <c r="AN123" i="7"/>
  <c r="AN124" i="7"/>
  <c r="AN125" i="7"/>
  <c r="AN126" i="7"/>
  <c r="AN127" i="7"/>
  <c r="AN128" i="7"/>
  <c r="AN129" i="7"/>
  <c r="AN130" i="7"/>
  <c r="AN131" i="7"/>
  <c r="AN132" i="7"/>
  <c r="AN133" i="7"/>
  <c r="AN134" i="7"/>
  <c r="AN135" i="7"/>
  <c r="AN136" i="7"/>
  <c r="AN137" i="7"/>
  <c r="AN138" i="7"/>
  <c r="AN139" i="7"/>
  <c r="AN140" i="7"/>
  <c r="AN141" i="7"/>
  <c r="AN142" i="7"/>
  <c r="AN143" i="7"/>
  <c r="AN144" i="7"/>
  <c r="AN145" i="7"/>
  <c r="AN146" i="7"/>
  <c r="AN147" i="7"/>
  <c r="AN148" i="7"/>
  <c r="AN149" i="7"/>
  <c r="AN150" i="7"/>
  <c r="AN151" i="7"/>
  <c r="AN152" i="7"/>
  <c r="AN153" i="7"/>
  <c r="AN154" i="7"/>
  <c r="AN155" i="7"/>
  <c r="AN156" i="7"/>
  <c r="AN157" i="7"/>
  <c r="AN158" i="7"/>
  <c r="AN159" i="7"/>
  <c r="AN160" i="7"/>
  <c r="AN161" i="7"/>
  <c r="AN162" i="7"/>
  <c r="AN163" i="7"/>
  <c r="AN164" i="7"/>
  <c r="AN165" i="7"/>
  <c r="AN166" i="7"/>
  <c r="AN167" i="7"/>
  <c r="AN168" i="7"/>
  <c r="AN169" i="7"/>
  <c r="AN170" i="7"/>
  <c r="AN171" i="7"/>
  <c r="AN172" i="7"/>
  <c r="AN173" i="7"/>
  <c r="AN174" i="7"/>
  <c r="AN175" i="7"/>
  <c r="AN176" i="7"/>
  <c r="AN177" i="7"/>
  <c r="AN178" i="7"/>
  <c r="AN179" i="7"/>
  <c r="AN180" i="7"/>
  <c r="AN181" i="7"/>
  <c r="AN182" i="7"/>
  <c r="AN183" i="7"/>
  <c r="AN184" i="7"/>
  <c r="AN185" i="7"/>
  <c r="AN186" i="7"/>
  <c r="AN187" i="7"/>
  <c r="AN188" i="7"/>
  <c r="AN189" i="7"/>
  <c r="AN190" i="7"/>
  <c r="AN191" i="7"/>
  <c r="AN192" i="7"/>
  <c r="AN193" i="7"/>
  <c r="AN194" i="7"/>
  <c r="AN195" i="7"/>
  <c r="AN196" i="7"/>
  <c r="AN197" i="7"/>
  <c r="AN198" i="7"/>
  <c r="AN199" i="7"/>
  <c r="AN200" i="7"/>
  <c r="AN201" i="7"/>
  <c r="AN202" i="7"/>
  <c r="AN203" i="7"/>
  <c r="AN204" i="7"/>
  <c r="AN205" i="7"/>
  <c r="AN206" i="7"/>
  <c r="AN207" i="7"/>
  <c r="AN208" i="7"/>
  <c r="AN209" i="7"/>
  <c r="AN210" i="7"/>
  <c r="AN211" i="7"/>
  <c r="AN212" i="7"/>
  <c r="AN213" i="7"/>
  <c r="AN214" i="7"/>
  <c r="AN215" i="7"/>
  <c r="AN216" i="7"/>
  <c r="AN217" i="7"/>
  <c r="AN218" i="7"/>
  <c r="AN219" i="7"/>
  <c r="AN220" i="7"/>
  <c r="AN221" i="7"/>
  <c r="AN222" i="7"/>
  <c r="AN223" i="7"/>
  <c r="AN224" i="7"/>
  <c r="AN225" i="7"/>
  <c r="AN226" i="7"/>
  <c r="AN227" i="7"/>
  <c r="AN228" i="7"/>
  <c r="AN229" i="7"/>
  <c r="AN230" i="7"/>
  <c r="AN231" i="7"/>
  <c r="AN232" i="7"/>
  <c r="AN233" i="7"/>
  <c r="AN234" i="7"/>
  <c r="AN235" i="7"/>
  <c r="AN236" i="7"/>
  <c r="AN237" i="7"/>
  <c r="AN238" i="7"/>
  <c r="AN239" i="7"/>
  <c r="AN240" i="7"/>
  <c r="AN241" i="7"/>
  <c r="AN242" i="7"/>
  <c r="AN243" i="7"/>
  <c r="AN244" i="7"/>
  <c r="AN245" i="7"/>
  <c r="AN246" i="7"/>
  <c r="AN247" i="7"/>
  <c r="AN248" i="7"/>
  <c r="AN249" i="7"/>
  <c r="AN250" i="7"/>
  <c r="AN251" i="7"/>
  <c r="AN252" i="7"/>
  <c r="AN253" i="7"/>
  <c r="AN254" i="7"/>
  <c r="AN255" i="7"/>
  <c r="AN256" i="7"/>
  <c r="AN257" i="7"/>
  <c r="AN258" i="7"/>
  <c r="AN259" i="7"/>
  <c r="AN260" i="7"/>
  <c r="AN261" i="7"/>
  <c r="AN262" i="7"/>
  <c r="AN263" i="7"/>
  <c r="AN264" i="7"/>
  <c r="AN265" i="7"/>
  <c r="AN266" i="7"/>
  <c r="AN267" i="7"/>
  <c r="AN268" i="7"/>
  <c r="AN269" i="7"/>
  <c r="AN270" i="7"/>
  <c r="AN271" i="7"/>
  <c r="AN272" i="7"/>
  <c r="AN273" i="7"/>
  <c r="AN274" i="7"/>
  <c r="AN275" i="7"/>
  <c r="AN276" i="7"/>
  <c r="AN277" i="7"/>
  <c r="AN278" i="7"/>
  <c r="AN279" i="7"/>
  <c r="AN280" i="7"/>
  <c r="AN281" i="7"/>
  <c r="AN282" i="7"/>
  <c r="AN283" i="7"/>
  <c r="AN284" i="7"/>
  <c r="AN285" i="7"/>
  <c r="AN286" i="7"/>
  <c r="AN287" i="7"/>
  <c r="AN288" i="7"/>
  <c r="AN289" i="7"/>
  <c r="AN290" i="7"/>
  <c r="AN291" i="7"/>
  <c r="AN292" i="7"/>
  <c r="AN293" i="7"/>
  <c r="AN294" i="7"/>
  <c r="AN295" i="7"/>
  <c r="AN296" i="7"/>
  <c r="AN297" i="7"/>
  <c r="AN298" i="7"/>
  <c r="AN299" i="7"/>
  <c r="AN300" i="7"/>
  <c r="AN301" i="7"/>
  <c r="AN302" i="7"/>
  <c r="AN303" i="7"/>
  <c r="AN304" i="7"/>
  <c r="AN305" i="7"/>
  <c r="AN306" i="7"/>
  <c r="AN307" i="7"/>
  <c r="AN308" i="7"/>
  <c r="AN309" i="7"/>
  <c r="AN310" i="7"/>
  <c r="AN311" i="7"/>
  <c r="AN312" i="7"/>
  <c r="AN313" i="7"/>
  <c r="AN314" i="7"/>
  <c r="AN315" i="7"/>
  <c r="AN316" i="7"/>
  <c r="AN317" i="7"/>
  <c r="AN318" i="7"/>
  <c r="AN319" i="7"/>
  <c r="AN320" i="7"/>
  <c r="AN321" i="7"/>
  <c r="AN322" i="7"/>
  <c r="AN323" i="7"/>
  <c r="AN324" i="7"/>
  <c r="AN325" i="7"/>
  <c r="AN326" i="7"/>
  <c r="AN327" i="7"/>
  <c r="AN328" i="7"/>
  <c r="AN329" i="7"/>
  <c r="AN330" i="7"/>
  <c r="AN331" i="7"/>
  <c r="AN332" i="7"/>
  <c r="AN333" i="7"/>
  <c r="AN334" i="7"/>
  <c r="AN335" i="7"/>
  <c r="AN336" i="7"/>
  <c r="AN337" i="7"/>
  <c r="AN338" i="7"/>
  <c r="AN339" i="7"/>
  <c r="AN340" i="7"/>
  <c r="AN341" i="7"/>
  <c r="AN342" i="7"/>
  <c r="AN343" i="7"/>
  <c r="AN344" i="7"/>
  <c r="AN345" i="7"/>
  <c r="AN346" i="7"/>
  <c r="AN347" i="7"/>
  <c r="AN348" i="7"/>
  <c r="AN349" i="7"/>
  <c r="AN350" i="7"/>
  <c r="AN351" i="7"/>
  <c r="AN352" i="7"/>
  <c r="AN353" i="7"/>
  <c r="AN354" i="7"/>
  <c r="AN355" i="7"/>
  <c r="AN356" i="7"/>
  <c r="AN357" i="7"/>
  <c r="AN358" i="7"/>
  <c r="AN359" i="7"/>
  <c r="AN360" i="7"/>
  <c r="AN361" i="7"/>
  <c r="AN362" i="7"/>
  <c r="AN363" i="7"/>
  <c r="AN364" i="7"/>
  <c r="AN365" i="7"/>
  <c r="AN366" i="7"/>
  <c r="AN367" i="7"/>
  <c r="AN368" i="7"/>
  <c r="AN369" i="7"/>
  <c r="AN370" i="7"/>
  <c r="AN371" i="7"/>
  <c r="AN372" i="7"/>
  <c r="AN373" i="7"/>
  <c r="AN374" i="7"/>
  <c r="AN375" i="7"/>
  <c r="AN376" i="7"/>
  <c r="AN377" i="7"/>
  <c r="AN378" i="7"/>
  <c r="AN379" i="7"/>
  <c r="AN380" i="7"/>
  <c r="AN381" i="7"/>
  <c r="AN382" i="7"/>
  <c r="AN383" i="7"/>
  <c r="AN384" i="7"/>
  <c r="AN385" i="7"/>
  <c r="AN386" i="7"/>
  <c r="AN387" i="7"/>
  <c r="AN388" i="7"/>
  <c r="AN389" i="7"/>
  <c r="AN390" i="7"/>
  <c r="AN391" i="7"/>
  <c r="AN392" i="7"/>
  <c r="AN393" i="7"/>
  <c r="AN394" i="7"/>
  <c r="AN395" i="7"/>
  <c r="AN396" i="7"/>
  <c r="AN397" i="7"/>
  <c r="AN398" i="7"/>
  <c r="AN399" i="7"/>
  <c r="AN400" i="7"/>
  <c r="AN401" i="7"/>
  <c r="AN402" i="7"/>
  <c r="AN403" i="7"/>
  <c r="AN404" i="7"/>
  <c r="AN405" i="7"/>
  <c r="AN406" i="7"/>
  <c r="AN407" i="7"/>
  <c r="AN408" i="7"/>
  <c r="AN409" i="7"/>
  <c r="AN410" i="7"/>
  <c r="AN411" i="7"/>
  <c r="AN412" i="7"/>
  <c r="AN413" i="7"/>
  <c r="AN414" i="7"/>
  <c r="AN415" i="7"/>
  <c r="AN416" i="7"/>
  <c r="AN417" i="7"/>
  <c r="AN418" i="7"/>
  <c r="AN419" i="7"/>
  <c r="AN420" i="7"/>
  <c r="AN421" i="7"/>
  <c r="AN422" i="7"/>
  <c r="AN423" i="7"/>
  <c r="AN424" i="7"/>
  <c r="AN425" i="7"/>
  <c r="AN426" i="7"/>
  <c r="AN427" i="7"/>
  <c r="AN428" i="7"/>
  <c r="AN429" i="7"/>
  <c r="AN430" i="7"/>
  <c r="AN431" i="7"/>
  <c r="AN432" i="7"/>
  <c r="AN433" i="7"/>
  <c r="AN434" i="7"/>
  <c r="AN435" i="7"/>
  <c r="AN436" i="7"/>
  <c r="AN437" i="7"/>
  <c r="AN438" i="7"/>
  <c r="AN439" i="7"/>
  <c r="AN440" i="7"/>
  <c r="AN441" i="7"/>
  <c r="AN442" i="7"/>
  <c r="AN443" i="7"/>
  <c r="AN444" i="7"/>
  <c r="AN445" i="7"/>
  <c r="AN446" i="7"/>
  <c r="AN447" i="7"/>
  <c r="AN448" i="7"/>
  <c r="AN449" i="7"/>
  <c r="AN450" i="7"/>
  <c r="AN451" i="7"/>
  <c r="AN452" i="7"/>
  <c r="AN453" i="7"/>
  <c r="AN454" i="7"/>
  <c r="AN455" i="7"/>
  <c r="AN456" i="7"/>
  <c r="AN457" i="7"/>
  <c r="AN458" i="7"/>
  <c r="AN459" i="7"/>
  <c r="AN460" i="7"/>
  <c r="AN461" i="7"/>
  <c r="AN462" i="7"/>
  <c r="AN463" i="7"/>
  <c r="AN464" i="7"/>
  <c r="AN465" i="7"/>
  <c r="AN466" i="7"/>
  <c r="AN467" i="7"/>
  <c r="AN468" i="7"/>
  <c r="AN469" i="7"/>
  <c r="AN470" i="7"/>
  <c r="AN471" i="7"/>
  <c r="AN472" i="7"/>
  <c r="AN473" i="7"/>
  <c r="AN474" i="7"/>
  <c r="AN475" i="7"/>
  <c r="AN476" i="7"/>
  <c r="AN477" i="7"/>
  <c r="AN478" i="7"/>
  <c r="AN479" i="7"/>
  <c r="AN480" i="7"/>
  <c r="AN481" i="7"/>
  <c r="AN482" i="7"/>
  <c r="AN483" i="7"/>
  <c r="AN484" i="7"/>
  <c r="AN485" i="7"/>
  <c r="AN486" i="7"/>
  <c r="AN487" i="7"/>
  <c r="AN488" i="7"/>
  <c r="AN489" i="7"/>
  <c r="AN490" i="7"/>
  <c r="AN491" i="7"/>
  <c r="AN492" i="7"/>
  <c r="AN493" i="7"/>
  <c r="AN494" i="7"/>
  <c r="AN495" i="7"/>
  <c r="AN496" i="7"/>
  <c r="AN497" i="7"/>
  <c r="AN498" i="7"/>
  <c r="AN499" i="7"/>
  <c r="AN500" i="7"/>
  <c r="AN501" i="7"/>
  <c r="AN502" i="7"/>
  <c r="AN503" i="7"/>
  <c r="AN504" i="7"/>
  <c r="AN505" i="7"/>
  <c r="AN506" i="7"/>
  <c r="AN507" i="7"/>
  <c r="AN508" i="7"/>
  <c r="AN509" i="7"/>
  <c r="AN510" i="7"/>
  <c r="AN511" i="7"/>
  <c r="AN512" i="7"/>
  <c r="AN513" i="7"/>
  <c r="AN514" i="7"/>
  <c r="AN515" i="7"/>
  <c r="AN516" i="7"/>
  <c r="AN517" i="7"/>
  <c r="AN518" i="7"/>
  <c r="AN519" i="7"/>
  <c r="AN520" i="7"/>
  <c r="AN521" i="7"/>
  <c r="AN522" i="7"/>
  <c r="AN523" i="7"/>
  <c r="AN524" i="7"/>
  <c r="AN525" i="7"/>
  <c r="AN526" i="7"/>
  <c r="AN527" i="7"/>
  <c r="AN528" i="7"/>
  <c r="AN529" i="7"/>
  <c r="AN530" i="7"/>
  <c r="AN531" i="7"/>
  <c r="AN532" i="7"/>
  <c r="AN533" i="7"/>
  <c r="AN534" i="7"/>
  <c r="AN535" i="7"/>
  <c r="AN536" i="7"/>
  <c r="AN537" i="7"/>
  <c r="AN538" i="7"/>
  <c r="AN539" i="7"/>
  <c r="AN540" i="7"/>
  <c r="AN541" i="7"/>
  <c r="AN542" i="7"/>
  <c r="AN543" i="7"/>
  <c r="AN544" i="7"/>
  <c r="AN545" i="7"/>
  <c r="AN546" i="7"/>
  <c r="AN547" i="7"/>
  <c r="AN548" i="7"/>
  <c r="AN549" i="7"/>
  <c r="AN550" i="7"/>
  <c r="AN551" i="7"/>
  <c r="AN552" i="7"/>
  <c r="AN553" i="7"/>
  <c r="AN554" i="7"/>
  <c r="AN555" i="7"/>
  <c r="AN556" i="7"/>
  <c r="AN557" i="7"/>
  <c r="AN558" i="7"/>
  <c r="AN559" i="7"/>
  <c r="AN560" i="7"/>
  <c r="AN561" i="7"/>
  <c r="AN562" i="7"/>
  <c r="AN563" i="7"/>
  <c r="AN564" i="7"/>
  <c r="AN565" i="7"/>
  <c r="AN566" i="7"/>
  <c r="AN567" i="7"/>
  <c r="AN568" i="7"/>
  <c r="AN569" i="7"/>
  <c r="AN570" i="7"/>
  <c r="AN571" i="7"/>
  <c r="AN572" i="7"/>
  <c r="AN573" i="7"/>
  <c r="AN574" i="7"/>
  <c r="AN575" i="7"/>
  <c r="AN576" i="7"/>
  <c r="AN577" i="7"/>
  <c r="AN578" i="7"/>
  <c r="AN579" i="7"/>
  <c r="AN580" i="7"/>
  <c r="AN581" i="7"/>
  <c r="AN582" i="7"/>
  <c r="AN583" i="7"/>
  <c r="AN584" i="7"/>
  <c r="AN585" i="7"/>
  <c r="AN586" i="7"/>
  <c r="AN587" i="7"/>
  <c r="AN588" i="7"/>
  <c r="AN589" i="7"/>
  <c r="AN590" i="7"/>
  <c r="AN591" i="7"/>
  <c r="AN592" i="7"/>
  <c r="AN593" i="7"/>
  <c r="AN594" i="7"/>
  <c r="AN595" i="7"/>
  <c r="AN596" i="7"/>
  <c r="AN597" i="7"/>
  <c r="AN598" i="7"/>
  <c r="AN599" i="7"/>
  <c r="AN600" i="7"/>
  <c r="AN601" i="7"/>
  <c r="AN602" i="7"/>
  <c r="AN603" i="7"/>
  <c r="AN604" i="7"/>
  <c r="AN605" i="7"/>
  <c r="AN606" i="7"/>
  <c r="AN607" i="7"/>
  <c r="AN608" i="7"/>
  <c r="AN609" i="7"/>
  <c r="AN610" i="7"/>
  <c r="AN611" i="7"/>
  <c r="AN612" i="7"/>
  <c r="AN613" i="7"/>
  <c r="AN614" i="7"/>
  <c r="AN615" i="7"/>
  <c r="AN616" i="7"/>
  <c r="AN617" i="7"/>
  <c r="AN618" i="7"/>
  <c r="AN619" i="7"/>
  <c r="AN620" i="7"/>
  <c r="AN621" i="7"/>
  <c r="AN622" i="7"/>
  <c r="AN623" i="7"/>
  <c r="AN624" i="7"/>
  <c r="AN625" i="7"/>
  <c r="AN626" i="7"/>
  <c r="AN627" i="7"/>
  <c r="AN628" i="7"/>
  <c r="AN629" i="7"/>
  <c r="AN630" i="7"/>
  <c r="AN631" i="7"/>
  <c r="AN632" i="7"/>
  <c r="AN633" i="7"/>
  <c r="AN634" i="7"/>
  <c r="AN635" i="7"/>
  <c r="AN636" i="7"/>
  <c r="AN637" i="7"/>
  <c r="AN638" i="7"/>
  <c r="AN639" i="7"/>
  <c r="AN640" i="7"/>
  <c r="AN641" i="7"/>
  <c r="AN642" i="7"/>
  <c r="AN643" i="7"/>
  <c r="AN644" i="7"/>
  <c r="AN645" i="7"/>
  <c r="AN646" i="7"/>
  <c r="AN647" i="7"/>
  <c r="AN648" i="7"/>
  <c r="AN649" i="7"/>
  <c r="AN650" i="7"/>
  <c r="AN651" i="7"/>
  <c r="AN652" i="7"/>
  <c r="AN653" i="7"/>
  <c r="AN654" i="7"/>
  <c r="AN655" i="7"/>
  <c r="AN656" i="7"/>
  <c r="AN657" i="7"/>
  <c r="AN658" i="7"/>
  <c r="AN659" i="7"/>
  <c r="AN660" i="7"/>
  <c r="AN661" i="7"/>
  <c r="AN662" i="7"/>
  <c r="AN663" i="7"/>
  <c r="AN664" i="7"/>
  <c r="AN665" i="7"/>
  <c r="AN666" i="7"/>
  <c r="AN667" i="7"/>
  <c r="AN668" i="7"/>
  <c r="AN669" i="7"/>
  <c r="AN670" i="7"/>
  <c r="AN671" i="7"/>
  <c r="AN672" i="7"/>
  <c r="AN673" i="7"/>
  <c r="AN674" i="7"/>
  <c r="AN675" i="7"/>
  <c r="AN676" i="7"/>
  <c r="AN677" i="7"/>
  <c r="AN678" i="7"/>
  <c r="AN679" i="7"/>
  <c r="AN680" i="7"/>
  <c r="AN681" i="7"/>
  <c r="AN682" i="7"/>
  <c r="AN683" i="7"/>
  <c r="AN684" i="7"/>
  <c r="AN685" i="7"/>
  <c r="AN686" i="7"/>
  <c r="AN687" i="7"/>
  <c r="AN688" i="7"/>
  <c r="AN689" i="7"/>
  <c r="AN690" i="7"/>
  <c r="AN691" i="7"/>
  <c r="AN692" i="7"/>
  <c r="AN693" i="7"/>
  <c r="AN694" i="7"/>
  <c r="AN695" i="7"/>
  <c r="AN696" i="7"/>
  <c r="AN697" i="7"/>
  <c r="AN698" i="7"/>
  <c r="AN699" i="7"/>
  <c r="AN700" i="7"/>
  <c r="AN701" i="7"/>
  <c r="AN702" i="7"/>
  <c r="AN703" i="7"/>
  <c r="AN704" i="7"/>
  <c r="AN705" i="7"/>
  <c r="AN706" i="7"/>
  <c r="AN707" i="7"/>
  <c r="AN708" i="7"/>
  <c r="AN709" i="7"/>
  <c r="AN710" i="7"/>
  <c r="AN711" i="7"/>
  <c r="AN712" i="7"/>
  <c r="AN713" i="7"/>
  <c r="AN714" i="7"/>
  <c r="AN715" i="7"/>
  <c r="AN716" i="7"/>
  <c r="AN717" i="7"/>
  <c r="AN718" i="7"/>
  <c r="AN719" i="7"/>
  <c r="AN720" i="7"/>
  <c r="AN721" i="7"/>
  <c r="AN722" i="7"/>
  <c r="AN723" i="7"/>
  <c r="AN724" i="7"/>
  <c r="AN725" i="7"/>
  <c r="AN726" i="7"/>
  <c r="AN727" i="7"/>
  <c r="AN728" i="7"/>
  <c r="AN729" i="7"/>
  <c r="AN730" i="7"/>
  <c r="AN731" i="7"/>
  <c r="AN732" i="7"/>
  <c r="AN733" i="7"/>
  <c r="AN734" i="7"/>
  <c r="AN735" i="7"/>
  <c r="AN736" i="7"/>
  <c r="AN737" i="7"/>
  <c r="AN738" i="7"/>
  <c r="AN739" i="7"/>
  <c r="AN740" i="7"/>
  <c r="AN741" i="7"/>
  <c r="AN742" i="7"/>
  <c r="AN743" i="7"/>
  <c r="AN744" i="7"/>
  <c r="AN745" i="7"/>
  <c r="AN746" i="7"/>
  <c r="AN747" i="7"/>
  <c r="AN748" i="7"/>
  <c r="AN749" i="7"/>
  <c r="AN750" i="7"/>
  <c r="AN751" i="7"/>
  <c r="AN752" i="7"/>
  <c r="AN753" i="7"/>
  <c r="AN754" i="7"/>
  <c r="AN755" i="7"/>
  <c r="AN756" i="7"/>
  <c r="AN757" i="7"/>
  <c r="AN758" i="7"/>
  <c r="AN759" i="7"/>
  <c r="AN760" i="7"/>
  <c r="AN761" i="7"/>
  <c r="AN762" i="7"/>
  <c r="AN763" i="7"/>
  <c r="AN764" i="7"/>
  <c r="AN765" i="7"/>
  <c r="AN766" i="7"/>
  <c r="AN767" i="7"/>
  <c r="AN768" i="7"/>
  <c r="AN769" i="7"/>
  <c r="AN770" i="7"/>
  <c r="AN771" i="7"/>
  <c r="AN772" i="7"/>
  <c r="AN773" i="7"/>
  <c r="AN774" i="7"/>
  <c r="AN775" i="7"/>
  <c r="AN776" i="7"/>
  <c r="AN777" i="7"/>
  <c r="AN778" i="7"/>
  <c r="AN779" i="7"/>
  <c r="AN780" i="7"/>
  <c r="AN781" i="7"/>
  <c r="AN782" i="7"/>
  <c r="AN783" i="7"/>
  <c r="AN784" i="7"/>
  <c r="AN785" i="7"/>
  <c r="AN786" i="7"/>
  <c r="AN787" i="7"/>
  <c r="AN788" i="7"/>
  <c r="AN789" i="7"/>
  <c r="AN790" i="7"/>
  <c r="AN791" i="7"/>
  <c r="AN792" i="7"/>
  <c r="AN793" i="7"/>
  <c r="AN794" i="7"/>
  <c r="AN795" i="7"/>
  <c r="AN796" i="7"/>
  <c r="AN797" i="7"/>
  <c r="AN798" i="7"/>
  <c r="AN799" i="7"/>
  <c r="AN800" i="7"/>
  <c r="AN801" i="7"/>
  <c r="AN802" i="7"/>
  <c r="AN803" i="7"/>
  <c r="AN804" i="7"/>
  <c r="AN805" i="7"/>
  <c r="AN806" i="7"/>
  <c r="AN807" i="7"/>
  <c r="AN808" i="7"/>
  <c r="AN809" i="7"/>
  <c r="AN810" i="7"/>
  <c r="AN811" i="7"/>
  <c r="AN812" i="7"/>
  <c r="AN813" i="7"/>
  <c r="AN814" i="7"/>
  <c r="AN815" i="7"/>
  <c r="AN816" i="7"/>
  <c r="AN817" i="7"/>
  <c r="AN818" i="7"/>
  <c r="AN819" i="7"/>
  <c r="AN820" i="7"/>
  <c r="AN821" i="7"/>
  <c r="AN822" i="7"/>
  <c r="AN823" i="7"/>
  <c r="AN824" i="7"/>
  <c r="AN825" i="7"/>
  <c r="AN826" i="7"/>
  <c r="AN827" i="7"/>
  <c r="AN828" i="7"/>
  <c r="AN829" i="7"/>
  <c r="AN830" i="7"/>
  <c r="AN831" i="7"/>
  <c r="AN832" i="7"/>
  <c r="AN833" i="7"/>
  <c r="AN834" i="7"/>
  <c r="AN835" i="7"/>
  <c r="AN836" i="7"/>
  <c r="AN837" i="7"/>
  <c r="AN838" i="7"/>
  <c r="AN839" i="7"/>
  <c r="AN840" i="7"/>
  <c r="AN841" i="7"/>
  <c r="AN842" i="7"/>
  <c r="AN843" i="7"/>
  <c r="AN844" i="7"/>
  <c r="AN845" i="7"/>
  <c r="AN846" i="7"/>
  <c r="AN847" i="7"/>
  <c r="AN848" i="7"/>
  <c r="AN849" i="7"/>
  <c r="AN850" i="7"/>
  <c r="AN851" i="7"/>
  <c r="AN852" i="7"/>
  <c r="AN853" i="7"/>
  <c r="AN854" i="7"/>
  <c r="AN855" i="7"/>
  <c r="AN856" i="7"/>
  <c r="AN857" i="7"/>
  <c r="AN858" i="7"/>
  <c r="AN859" i="7"/>
  <c r="AN860" i="7"/>
  <c r="AN861" i="7"/>
  <c r="AN862" i="7"/>
  <c r="AN863" i="7"/>
  <c r="AN864" i="7"/>
  <c r="AN865" i="7"/>
  <c r="AN866" i="7"/>
  <c r="AN867" i="7"/>
  <c r="AN868" i="7"/>
  <c r="AN869" i="7"/>
  <c r="AN870" i="7"/>
  <c r="AN871" i="7"/>
  <c r="AN872" i="7"/>
  <c r="AN873" i="7"/>
  <c r="AN874" i="7"/>
  <c r="AN875" i="7"/>
  <c r="AN876" i="7"/>
  <c r="AN877" i="7"/>
  <c r="AN878" i="7"/>
  <c r="AN879" i="7"/>
  <c r="AN880" i="7"/>
  <c r="AN881" i="7"/>
  <c r="AN882" i="7"/>
  <c r="AN883" i="7"/>
  <c r="AN884" i="7"/>
  <c r="AN885" i="7"/>
  <c r="AN886" i="7"/>
  <c r="AN887" i="7"/>
  <c r="AN888" i="7"/>
  <c r="AN889" i="7"/>
  <c r="AN890" i="7"/>
  <c r="AN891" i="7"/>
  <c r="AN892" i="7"/>
  <c r="AN893" i="7"/>
  <c r="AN894" i="7"/>
  <c r="AN895" i="7"/>
  <c r="AN896" i="7"/>
  <c r="AN897" i="7"/>
  <c r="AN898" i="7"/>
  <c r="AN899" i="7"/>
  <c r="AN900" i="7"/>
  <c r="AN901" i="7"/>
  <c r="AN902" i="7"/>
  <c r="AN903" i="7"/>
  <c r="AN904" i="7"/>
  <c r="AN905" i="7"/>
  <c r="AN906" i="7"/>
  <c r="AN907" i="7"/>
  <c r="AN908" i="7"/>
  <c r="AN909" i="7"/>
  <c r="AN910" i="7"/>
  <c r="AN911" i="7"/>
  <c r="AN912" i="7"/>
  <c r="AN913" i="7"/>
  <c r="AN914" i="7"/>
  <c r="AN915" i="7"/>
  <c r="AN916" i="7"/>
  <c r="AN917" i="7"/>
  <c r="AN918" i="7"/>
  <c r="AN919" i="7"/>
  <c r="AN920" i="7"/>
  <c r="AN921" i="7"/>
  <c r="AN922" i="7"/>
  <c r="AN923" i="7"/>
  <c r="AN924" i="7"/>
  <c r="AN925" i="7"/>
  <c r="AN926" i="7"/>
  <c r="AN927" i="7"/>
  <c r="AN928" i="7"/>
  <c r="AN929" i="7"/>
  <c r="AN930" i="7"/>
  <c r="AN931" i="7"/>
  <c r="AN932" i="7"/>
  <c r="AN933" i="7"/>
  <c r="AN934" i="7"/>
  <c r="AN935" i="7"/>
  <c r="AN936" i="7"/>
  <c r="AN937" i="7"/>
  <c r="AN938" i="7"/>
  <c r="AN939" i="7"/>
  <c r="AN940" i="7"/>
  <c r="AN941" i="7"/>
  <c r="AN942" i="7"/>
  <c r="AN943" i="7"/>
  <c r="AN944" i="7"/>
  <c r="AN945" i="7"/>
  <c r="AN946" i="7"/>
  <c r="AN947" i="7"/>
  <c r="AN948" i="7"/>
  <c r="AN949" i="7"/>
  <c r="AN950" i="7"/>
  <c r="AN951" i="7"/>
  <c r="AN952" i="7"/>
  <c r="AN953" i="7"/>
  <c r="AN954" i="7"/>
  <c r="AN955" i="7"/>
  <c r="AN956" i="7"/>
  <c r="AN957" i="7"/>
  <c r="AN958" i="7"/>
  <c r="AN959" i="7"/>
  <c r="AN960" i="7"/>
  <c r="AN961" i="7"/>
  <c r="AN962" i="7"/>
  <c r="AN963" i="7"/>
  <c r="AN964" i="7"/>
  <c r="AN965" i="7"/>
  <c r="AN966" i="7"/>
  <c r="AN967" i="7"/>
  <c r="AN968" i="7"/>
  <c r="AN969" i="7"/>
  <c r="AN970" i="7"/>
  <c r="AN971" i="7"/>
  <c r="AN972" i="7"/>
  <c r="AN973" i="7"/>
  <c r="AN974" i="7"/>
  <c r="AN975" i="7"/>
  <c r="AN976" i="7"/>
  <c r="AN977" i="7"/>
  <c r="AN978" i="7"/>
  <c r="AN979" i="7"/>
  <c r="AN980" i="7"/>
  <c r="AN981" i="7"/>
  <c r="AN982" i="7"/>
  <c r="AN983" i="7"/>
  <c r="AN984" i="7"/>
  <c r="AN985" i="7"/>
  <c r="AN986" i="7"/>
  <c r="AN987" i="7"/>
  <c r="AN988" i="7"/>
  <c r="AN989" i="7"/>
  <c r="AN990" i="7"/>
  <c r="AN991" i="7"/>
  <c r="AN992" i="7"/>
  <c r="AN993" i="7"/>
  <c r="AN994" i="7"/>
  <c r="AN995" i="7"/>
  <c r="AN996" i="7"/>
  <c r="AN997" i="7"/>
  <c r="AN998" i="7"/>
  <c r="AN999" i="7"/>
  <c r="AN1000" i="7"/>
  <c r="AN1001" i="7"/>
  <c r="AN1002" i="7"/>
  <c r="AN1003" i="7"/>
  <c r="AN1004" i="7"/>
  <c r="AN1005" i="7"/>
  <c r="AN1006" i="7"/>
  <c r="AN1007" i="7"/>
  <c r="AN1008" i="7"/>
  <c r="AN1009" i="7"/>
  <c r="AN1010" i="7"/>
  <c r="AN1011" i="7"/>
  <c r="AN1012" i="7"/>
  <c r="AN1013" i="7"/>
  <c r="AN1014" i="7"/>
  <c r="AN1015" i="7"/>
  <c r="AN1016" i="7"/>
  <c r="AN1017" i="7"/>
  <c r="AN1018" i="7"/>
  <c r="AN1019" i="7"/>
  <c r="AN1020" i="7"/>
  <c r="AN1021" i="7"/>
  <c r="AN1022" i="7"/>
  <c r="AN1023" i="7"/>
  <c r="AN1024" i="7"/>
  <c r="AN1025" i="7"/>
  <c r="AN1026" i="7"/>
  <c r="AN1027" i="7"/>
  <c r="AN1028" i="7"/>
  <c r="AN1029" i="7"/>
  <c r="AN1030" i="7"/>
  <c r="AN1031" i="7"/>
  <c r="AN1032" i="7"/>
  <c r="AN1033" i="7"/>
  <c r="AN1034" i="7"/>
  <c r="AN1035" i="7"/>
  <c r="AN1036" i="7"/>
  <c r="AN1037" i="7"/>
  <c r="AN1038" i="7"/>
  <c r="AN1039" i="7"/>
  <c r="AN1040" i="7"/>
  <c r="AN1041" i="7"/>
  <c r="AN1042" i="7"/>
  <c r="AN1043" i="7"/>
  <c r="AN1044" i="7"/>
  <c r="AN1045" i="7"/>
  <c r="AN1046" i="7"/>
  <c r="AN1047" i="7"/>
  <c r="AN1048" i="7"/>
  <c r="AN1049" i="7"/>
  <c r="AN1050" i="7"/>
  <c r="AN1051" i="7"/>
  <c r="AN1052" i="7"/>
  <c r="AN1053" i="7"/>
  <c r="AN1054" i="7"/>
  <c r="AN1055" i="7"/>
  <c r="AN1056" i="7"/>
  <c r="AN1057" i="7"/>
  <c r="AN1058" i="7"/>
  <c r="AN1059" i="7"/>
  <c r="AN1060" i="7"/>
  <c r="AN1061" i="7"/>
  <c r="AN1062" i="7"/>
  <c r="AN1063" i="7"/>
  <c r="AN1064" i="7"/>
  <c r="AN1065" i="7"/>
  <c r="AN1066" i="7"/>
  <c r="AN1067" i="7"/>
  <c r="AN1068" i="7"/>
  <c r="AN1069" i="7"/>
  <c r="AN1070" i="7"/>
  <c r="AN1071" i="7"/>
  <c r="AN1072" i="7"/>
  <c r="AN1073" i="7"/>
  <c r="AN1074" i="7"/>
  <c r="AN1075" i="7"/>
  <c r="AN1076" i="7"/>
  <c r="AN1077" i="7"/>
  <c r="AN1078" i="7"/>
  <c r="AN1079" i="7"/>
  <c r="AN1080" i="7"/>
  <c r="AN1081" i="7"/>
  <c r="AN1082" i="7"/>
  <c r="AN1083" i="7"/>
  <c r="AN1084" i="7"/>
  <c r="AN1085" i="7"/>
  <c r="AN1086" i="7"/>
  <c r="AN1087" i="7"/>
  <c r="AN1088" i="7"/>
  <c r="AN1089" i="7"/>
  <c r="AN1090" i="7"/>
  <c r="AN1091" i="7"/>
  <c r="AN1092" i="7"/>
  <c r="AN1093" i="7"/>
  <c r="AN1094" i="7"/>
  <c r="AN1095" i="7"/>
  <c r="AN1096" i="7"/>
  <c r="AN1097" i="7"/>
  <c r="AN1098" i="7"/>
  <c r="AN1099" i="7"/>
  <c r="AN1100" i="7"/>
  <c r="AN1101" i="7"/>
  <c r="AN1102" i="7"/>
  <c r="AN1103" i="7"/>
  <c r="AN1104" i="7"/>
  <c r="AN1105" i="7"/>
  <c r="AN1106" i="7"/>
  <c r="AN1107" i="7"/>
  <c r="AN1108" i="7"/>
  <c r="AN1109" i="7"/>
  <c r="AN1110" i="7"/>
  <c r="AN1111" i="7"/>
  <c r="AN1112" i="7"/>
  <c r="AN1113" i="7"/>
  <c r="AN1114" i="7"/>
  <c r="AN1115" i="7"/>
  <c r="AN1116" i="7"/>
  <c r="AN1117" i="7"/>
  <c r="AN1118" i="7"/>
  <c r="AN1119" i="7"/>
  <c r="AN1120" i="7"/>
  <c r="AN1121" i="7"/>
  <c r="AN1122" i="7"/>
  <c r="AN1123" i="7"/>
  <c r="AN1124" i="7"/>
  <c r="AN1125" i="7"/>
  <c r="AN1126" i="7"/>
  <c r="AN1127" i="7"/>
  <c r="AN1128" i="7"/>
  <c r="AN1129" i="7"/>
  <c r="AN1130" i="7"/>
  <c r="AN1131" i="7"/>
  <c r="AN1132" i="7"/>
  <c r="AN1133" i="7"/>
  <c r="AN1134" i="7"/>
  <c r="AN1135" i="7"/>
  <c r="AN1136" i="7"/>
  <c r="AN1137" i="7"/>
  <c r="AN1138" i="7"/>
  <c r="AN1139" i="7"/>
  <c r="AN1140" i="7"/>
  <c r="AN1141" i="7"/>
  <c r="AN1142" i="7"/>
  <c r="AN1143" i="7"/>
  <c r="AN1144" i="7"/>
  <c r="AN1145" i="7"/>
  <c r="AN1146" i="7"/>
  <c r="AN1147" i="7"/>
  <c r="AN1148" i="7"/>
  <c r="AN1149" i="7"/>
  <c r="AN1150" i="7"/>
  <c r="AN1151" i="7"/>
  <c r="AN1152" i="7"/>
  <c r="AN1153" i="7"/>
  <c r="AN1154" i="7"/>
  <c r="AN1155" i="7"/>
  <c r="AN1156" i="7"/>
  <c r="AN1157" i="7"/>
  <c r="AN1158" i="7"/>
  <c r="AN1159" i="7"/>
  <c r="AN1160" i="7"/>
  <c r="AN1161" i="7"/>
  <c r="AN1162" i="7"/>
  <c r="AN1163" i="7"/>
  <c r="AN1164" i="7"/>
  <c r="AN1165" i="7"/>
  <c r="AN1166" i="7"/>
  <c r="AN1167" i="7"/>
  <c r="AN1168" i="7"/>
  <c r="AN1169" i="7"/>
  <c r="AN1170" i="7"/>
  <c r="AN1171" i="7"/>
  <c r="AN1172" i="7"/>
  <c r="AN1173" i="7"/>
  <c r="AN1174" i="7"/>
  <c r="AN1175" i="7"/>
  <c r="AN1176" i="7"/>
  <c r="AN1177" i="7"/>
  <c r="AN1178" i="7"/>
  <c r="AN1179" i="7"/>
  <c r="AN1180" i="7"/>
  <c r="AN1181" i="7"/>
  <c r="AN1182" i="7"/>
  <c r="AN1183" i="7"/>
  <c r="AN1184" i="7"/>
  <c r="AN1185" i="7"/>
  <c r="AN1186" i="7"/>
  <c r="AN1187" i="7"/>
  <c r="AN1188" i="7"/>
  <c r="AN1189" i="7"/>
  <c r="AN1190" i="7"/>
  <c r="AN1191" i="7"/>
  <c r="AN1192" i="7"/>
  <c r="AN1193" i="7"/>
  <c r="AN1194" i="7"/>
  <c r="AN1195" i="7"/>
  <c r="AN1196" i="7"/>
  <c r="AN1197" i="7"/>
  <c r="AN1198" i="7"/>
  <c r="AN1199" i="7"/>
  <c r="AN1200" i="7"/>
  <c r="AN1201" i="7"/>
  <c r="AN1202" i="7"/>
  <c r="AN1203" i="7"/>
  <c r="AN1204" i="7"/>
  <c r="AN1205" i="7"/>
  <c r="AN1206" i="7"/>
  <c r="AN1207" i="7"/>
  <c r="AN1208" i="7"/>
  <c r="AN1209" i="7"/>
  <c r="AN1210" i="7"/>
  <c r="AN1211" i="7"/>
  <c r="AN1212" i="7"/>
  <c r="AN1213" i="7"/>
  <c r="AN1214" i="7"/>
  <c r="AN1215" i="7"/>
  <c r="AN1216" i="7"/>
  <c r="AN1217" i="7"/>
  <c r="AN1218" i="7"/>
  <c r="AN1219" i="7"/>
  <c r="AN1220" i="7"/>
  <c r="AN1221" i="7"/>
  <c r="AN1222" i="7"/>
  <c r="AN1223" i="7"/>
  <c r="AN1224" i="7"/>
  <c r="AN1225" i="7"/>
  <c r="AN1226" i="7"/>
  <c r="AN1227" i="7"/>
  <c r="AN1228" i="7"/>
  <c r="AN1229" i="7"/>
  <c r="AN1230" i="7"/>
  <c r="AN1231" i="7"/>
  <c r="AN1232" i="7"/>
  <c r="AN1233" i="7"/>
  <c r="AN1234" i="7"/>
  <c r="AN1235" i="7"/>
  <c r="AN1236" i="7"/>
  <c r="AN1237" i="7"/>
  <c r="AN1238" i="7"/>
  <c r="AN1239" i="7"/>
  <c r="AN1240" i="7"/>
  <c r="AN1241" i="7"/>
  <c r="AN1242" i="7"/>
  <c r="AN1243" i="7"/>
  <c r="AN1244" i="7"/>
  <c r="AN1245" i="7"/>
  <c r="AN1246" i="7"/>
  <c r="AN1247" i="7"/>
  <c r="AN1248" i="7"/>
  <c r="AN1249" i="7"/>
  <c r="AN1250" i="7"/>
  <c r="AN1251" i="7"/>
  <c r="AN1252" i="7"/>
  <c r="AN1253" i="7"/>
  <c r="AN1254" i="7"/>
  <c r="AN1255" i="7"/>
  <c r="AN1256" i="7"/>
  <c r="AN1257" i="7"/>
  <c r="AN1258" i="7"/>
  <c r="AN1259" i="7"/>
  <c r="AN1260" i="7"/>
  <c r="AN1261" i="7"/>
  <c r="AN1262" i="7"/>
  <c r="AN1263" i="7"/>
  <c r="AN1264" i="7"/>
  <c r="AN1265" i="7"/>
  <c r="AN1266" i="7"/>
  <c r="AN1267" i="7"/>
  <c r="AN1268" i="7"/>
  <c r="AN1269" i="7"/>
  <c r="AN1270" i="7"/>
  <c r="AN1271" i="7"/>
  <c r="AN1272" i="7"/>
  <c r="AN1273" i="7"/>
  <c r="AN1274" i="7"/>
  <c r="AN1275" i="7"/>
  <c r="AN1276" i="7"/>
  <c r="AN1277" i="7"/>
  <c r="AN1278" i="7"/>
  <c r="AN1279" i="7"/>
  <c r="AN1280" i="7"/>
  <c r="AN1281" i="7"/>
  <c r="AN1282" i="7"/>
  <c r="AN1283" i="7"/>
  <c r="AN1284" i="7"/>
  <c r="AN1285" i="7"/>
  <c r="AN1286" i="7"/>
  <c r="AN1287" i="7"/>
  <c r="AN1288" i="7"/>
  <c r="AN1289" i="7"/>
  <c r="AN1290" i="7"/>
  <c r="AN1291" i="7"/>
  <c r="AN1292" i="7"/>
  <c r="AN1293" i="7"/>
  <c r="AN1294" i="7"/>
  <c r="AN1295" i="7"/>
  <c r="AN1296" i="7"/>
  <c r="AN1297" i="7"/>
  <c r="AN1298" i="7"/>
  <c r="AN1299" i="7"/>
  <c r="AN1300" i="7"/>
  <c r="AN1301" i="7"/>
  <c r="AN1302" i="7"/>
  <c r="AN1303" i="7"/>
  <c r="AN1304" i="7"/>
  <c r="AN1305" i="7"/>
  <c r="AN1306" i="7"/>
  <c r="AN1307" i="7"/>
  <c r="AN1308" i="7"/>
  <c r="AN1309" i="7"/>
  <c r="AN1310" i="7"/>
  <c r="AN1311" i="7"/>
  <c r="AN1312" i="7"/>
  <c r="AN1313" i="7"/>
  <c r="AN1314" i="7"/>
  <c r="AN1315" i="7"/>
  <c r="AN1316" i="7"/>
  <c r="AN1317" i="7"/>
  <c r="AN1318" i="7"/>
  <c r="AN1319" i="7"/>
  <c r="AN1320" i="7"/>
  <c r="AN1321" i="7"/>
  <c r="AN1322" i="7"/>
  <c r="AN1323" i="7"/>
  <c r="AN1324" i="7"/>
  <c r="AN1325" i="7"/>
  <c r="AN1326" i="7"/>
  <c r="AN1327" i="7"/>
  <c r="AN1328" i="7"/>
  <c r="AN1329" i="7"/>
  <c r="AN1330" i="7"/>
  <c r="AN1331" i="7"/>
  <c r="AN1332" i="7"/>
  <c r="AN1333" i="7"/>
  <c r="AN1334" i="7"/>
  <c r="AN1335" i="7"/>
  <c r="AN1336" i="7"/>
  <c r="AN1337" i="7"/>
  <c r="AN1338" i="7"/>
  <c r="AN1339" i="7"/>
  <c r="AN1340" i="7"/>
  <c r="AN1341" i="7"/>
  <c r="AN1342" i="7"/>
  <c r="AN1343" i="7"/>
  <c r="AN1344" i="7"/>
  <c r="AN1345" i="7"/>
  <c r="AN1346" i="7"/>
  <c r="AN1347" i="7"/>
  <c r="AN1348" i="7"/>
  <c r="AN1349" i="7"/>
  <c r="AN1350" i="7"/>
  <c r="AN1351" i="7"/>
  <c r="AN1352" i="7"/>
  <c r="AN1353" i="7"/>
  <c r="AN1354" i="7"/>
  <c r="AN1355" i="7"/>
  <c r="AN1356" i="7"/>
  <c r="AN1357" i="7"/>
  <c r="AN1358" i="7"/>
  <c r="AN1359" i="7"/>
  <c r="AN1360" i="7"/>
  <c r="AN1361" i="7"/>
  <c r="AN1362" i="7"/>
  <c r="AN1363" i="7"/>
  <c r="AN1364" i="7"/>
  <c r="AN1365" i="7"/>
  <c r="AN1366" i="7"/>
  <c r="AN1367" i="7"/>
  <c r="AN1368" i="7"/>
  <c r="AN1369" i="7"/>
  <c r="AN1370" i="7"/>
  <c r="AN1371" i="7"/>
  <c r="AN1372" i="7"/>
  <c r="AN1373" i="7"/>
  <c r="AN1374" i="7"/>
  <c r="AN1375" i="7"/>
  <c r="AN1376" i="7"/>
  <c r="AN1377" i="7"/>
  <c r="AN1378" i="7"/>
  <c r="AN1379" i="7"/>
  <c r="AN1380" i="7"/>
  <c r="AN1381" i="7"/>
  <c r="AN1382" i="7"/>
  <c r="AN1383" i="7"/>
  <c r="AN1384" i="7"/>
  <c r="AN1385" i="7"/>
  <c r="AN1386" i="7"/>
  <c r="AN1387" i="7"/>
  <c r="AN1388" i="7"/>
  <c r="AN1389" i="7"/>
  <c r="AN1390" i="7"/>
  <c r="AN1391" i="7"/>
  <c r="AN1392" i="7"/>
  <c r="AN1393" i="7"/>
  <c r="AN1394" i="7"/>
  <c r="AN1395" i="7"/>
  <c r="AN1396" i="7"/>
  <c r="AN1397" i="7"/>
  <c r="AN1398" i="7"/>
  <c r="AN1399" i="7"/>
  <c r="AN1400" i="7"/>
  <c r="AN1401" i="7"/>
  <c r="AN1402" i="7"/>
  <c r="AN1403" i="7"/>
  <c r="AN1404" i="7"/>
  <c r="AN1405" i="7"/>
  <c r="AN1406" i="7"/>
  <c r="AN1407" i="7"/>
  <c r="AN1408" i="7"/>
  <c r="AN1409" i="7"/>
  <c r="AN1410" i="7"/>
  <c r="AN1411" i="7"/>
  <c r="AN1412" i="7"/>
  <c r="AN1413" i="7"/>
  <c r="AN1414" i="7"/>
  <c r="AN1415" i="7"/>
  <c r="AN1416" i="7"/>
  <c r="AN1417" i="7"/>
  <c r="AN1418" i="7"/>
  <c r="AN1419" i="7"/>
  <c r="AN1420" i="7"/>
  <c r="AN1421" i="7"/>
  <c r="AN1422" i="7"/>
  <c r="AN1423" i="7"/>
  <c r="AN1424" i="7"/>
  <c r="AN1425" i="7"/>
  <c r="AN1426" i="7"/>
  <c r="AN1427" i="7"/>
  <c r="AN1428" i="7"/>
  <c r="AN1429" i="7"/>
  <c r="AN1430" i="7"/>
  <c r="AN1431" i="7"/>
  <c r="AN1432" i="7"/>
  <c r="AN1433" i="7"/>
  <c r="AN1434" i="7"/>
  <c r="AN1435" i="7"/>
  <c r="AN1436" i="7"/>
  <c r="AN1437" i="7"/>
  <c r="AN1438" i="7"/>
  <c r="AN1439" i="7"/>
  <c r="AN1440" i="7"/>
  <c r="AN1441" i="7"/>
  <c r="AN1442" i="7"/>
  <c r="AN1443" i="7"/>
  <c r="AN1444" i="7"/>
  <c r="AN1445" i="7"/>
  <c r="AN1446" i="7"/>
  <c r="AN1447" i="7"/>
  <c r="AN1448" i="7"/>
  <c r="AN1449" i="7"/>
  <c r="AN1450" i="7"/>
  <c r="AN1451" i="7"/>
  <c r="AN1452" i="7"/>
  <c r="AN1453" i="7"/>
  <c r="AN1454" i="7"/>
  <c r="AN1455" i="7"/>
  <c r="AN1456" i="7"/>
  <c r="AN1457" i="7"/>
  <c r="AN1458" i="7"/>
  <c r="AN1459" i="7"/>
  <c r="AN1460" i="7"/>
  <c r="AN1461" i="7"/>
  <c r="AN1462" i="7"/>
  <c r="AN1463" i="7"/>
  <c r="AN1464" i="7"/>
  <c r="AN1465" i="7"/>
  <c r="AN1466" i="7"/>
  <c r="AN1467" i="7"/>
  <c r="AN1468" i="7"/>
  <c r="AN1469" i="7"/>
  <c r="AN1470" i="7"/>
  <c r="AN1471" i="7"/>
  <c r="AN1472" i="7"/>
  <c r="AN1473" i="7"/>
  <c r="AN1474" i="7"/>
  <c r="AN1475" i="7"/>
  <c r="AN1476" i="7"/>
  <c r="AN1477" i="7"/>
  <c r="AN1478" i="7"/>
  <c r="AN1479" i="7"/>
  <c r="AN1480" i="7"/>
  <c r="AN1481" i="7"/>
  <c r="AN1482" i="7"/>
  <c r="AN1483" i="7"/>
  <c r="AN1484" i="7"/>
  <c r="AN1485" i="7"/>
  <c r="AN1486" i="7"/>
  <c r="AN1487" i="7"/>
  <c r="AN1488" i="7"/>
  <c r="AN1489" i="7"/>
  <c r="AN1490" i="7"/>
  <c r="AN1491" i="7"/>
  <c r="AN1492" i="7"/>
  <c r="AN1493" i="7"/>
  <c r="AN1494" i="7"/>
  <c r="AN1495" i="7"/>
  <c r="AN1496" i="7"/>
  <c r="AN1497" i="7"/>
  <c r="AN1498" i="7"/>
  <c r="AN1499" i="7"/>
  <c r="AN1500" i="7"/>
  <c r="AN1501" i="7"/>
  <c r="AN1502" i="7"/>
  <c r="AN1503" i="7"/>
  <c r="AN1504" i="7"/>
  <c r="AN1505" i="7"/>
  <c r="AN1506" i="7"/>
  <c r="AN1507" i="7"/>
  <c r="AN1508" i="7"/>
  <c r="AN1509" i="7"/>
  <c r="AN1510" i="7"/>
  <c r="AN1511" i="7"/>
  <c r="AN1512" i="7"/>
  <c r="AN1513" i="7"/>
  <c r="AN1514" i="7"/>
  <c r="AN1515" i="7"/>
  <c r="AN1516" i="7"/>
  <c r="AN1517" i="7"/>
  <c r="AN1518" i="7"/>
  <c r="AN1519" i="7"/>
  <c r="AN1520" i="7"/>
  <c r="AN1521" i="7"/>
  <c r="AN1522" i="7"/>
  <c r="AN1523" i="7"/>
  <c r="AN1524" i="7"/>
  <c r="AN1525" i="7"/>
  <c r="AN1526" i="7"/>
  <c r="AN1527" i="7"/>
  <c r="AN1528" i="7"/>
  <c r="AN1529" i="7"/>
  <c r="AN1530" i="7"/>
  <c r="AN1531" i="7"/>
  <c r="AN1532" i="7"/>
  <c r="AN1533" i="7"/>
  <c r="AN1534" i="7"/>
  <c r="AN1535" i="7"/>
  <c r="AN1536" i="7"/>
  <c r="AN1537" i="7"/>
  <c r="AN1538" i="7"/>
  <c r="AN1539" i="7"/>
  <c r="AN1540" i="7"/>
  <c r="AN1541" i="7"/>
  <c r="AN1542" i="7"/>
  <c r="AN1543" i="7"/>
  <c r="AN1544" i="7"/>
  <c r="AN1545" i="7"/>
  <c r="AN1546" i="7"/>
  <c r="AN1547" i="7"/>
  <c r="AN1548" i="7"/>
  <c r="AN1549" i="7"/>
  <c r="AN1550" i="7"/>
  <c r="AN1551" i="7"/>
  <c r="AN1552" i="7"/>
  <c r="AN1553" i="7"/>
  <c r="AN1554" i="7"/>
  <c r="AN1555" i="7"/>
  <c r="AN1556" i="7"/>
  <c r="AN1557" i="7"/>
  <c r="AN1558" i="7"/>
  <c r="AN1559" i="7"/>
  <c r="AN1560" i="7"/>
  <c r="AN1561" i="7"/>
  <c r="AN1562" i="7"/>
  <c r="AN1563" i="7"/>
  <c r="AN1564" i="7"/>
  <c r="AN1565" i="7"/>
  <c r="AN1566" i="7"/>
  <c r="AN1567" i="7"/>
  <c r="AN1568" i="7"/>
  <c r="AN1569" i="7"/>
  <c r="AN1570" i="7"/>
  <c r="AN1571" i="7"/>
  <c r="AN1572" i="7"/>
  <c r="AN1573" i="7"/>
  <c r="AN1574" i="7"/>
  <c r="AN1575" i="7"/>
  <c r="AN1576" i="7"/>
  <c r="AN1577" i="7"/>
  <c r="AN1578" i="7"/>
  <c r="AN1579" i="7"/>
  <c r="AN1580" i="7"/>
  <c r="AN1581" i="7"/>
  <c r="AN1582" i="7"/>
  <c r="AN1583" i="7"/>
  <c r="AN1584" i="7"/>
  <c r="AN1585" i="7"/>
  <c r="AN1586" i="7"/>
  <c r="AN1587" i="7"/>
  <c r="AN1588" i="7"/>
  <c r="AN1589" i="7"/>
  <c r="AN1590" i="7"/>
  <c r="AN1591" i="7"/>
  <c r="AN1592" i="7"/>
  <c r="AN1593" i="7"/>
  <c r="AN1594" i="7"/>
  <c r="AN1595" i="7"/>
  <c r="AN1596" i="7"/>
  <c r="AN1597" i="7"/>
  <c r="AN1598" i="7"/>
  <c r="AN1599" i="7"/>
  <c r="AN1600" i="7"/>
  <c r="AN1601" i="7"/>
  <c r="AN1602" i="7"/>
  <c r="AN1603" i="7"/>
  <c r="AN1604" i="7"/>
  <c r="AN1605" i="7"/>
  <c r="AN1606" i="7"/>
  <c r="AN1607" i="7"/>
  <c r="AN1608" i="7"/>
  <c r="AN1609" i="7"/>
  <c r="AN1610" i="7"/>
  <c r="AN1611" i="7"/>
  <c r="AN1612" i="7"/>
  <c r="AN1613" i="7"/>
  <c r="AN1614" i="7"/>
  <c r="AN1615" i="7"/>
  <c r="AN1616" i="7"/>
  <c r="AN1617" i="7"/>
  <c r="AN1618" i="7"/>
  <c r="AN1619" i="7"/>
  <c r="AN1620" i="7"/>
  <c r="AN1621" i="7"/>
  <c r="AN1622" i="7"/>
  <c r="AN1623" i="7"/>
  <c r="AN1624" i="7"/>
  <c r="AN1625" i="7"/>
  <c r="AN1626" i="7"/>
  <c r="AN1627" i="7"/>
  <c r="AN1628" i="7"/>
  <c r="AN1629" i="7"/>
  <c r="AN1630" i="7"/>
  <c r="AN1631" i="7"/>
  <c r="AN1632" i="7"/>
  <c r="AN1633" i="7"/>
  <c r="AN1634" i="7"/>
  <c r="AN1635" i="7"/>
  <c r="AN1636" i="7"/>
  <c r="AN1637" i="7"/>
  <c r="AN1638" i="7"/>
  <c r="AN1639" i="7"/>
  <c r="AN1640" i="7"/>
  <c r="AN1641" i="7"/>
  <c r="AN1642" i="7"/>
  <c r="AN1643" i="7"/>
  <c r="AN1644" i="7"/>
  <c r="AN1645" i="7"/>
  <c r="AN1646" i="7"/>
  <c r="AN1647" i="7"/>
  <c r="AN1648" i="7"/>
  <c r="AN1649" i="7"/>
  <c r="AN1650" i="7"/>
  <c r="AN1651" i="7"/>
  <c r="AN1652" i="7"/>
  <c r="AN1653" i="7"/>
  <c r="AN1654" i="7"/>
  <c r="AN1655" i="7"/>
  <c r="AN1656" i="7"/>
  <c r="AN1657" i="7"/>
  <c r="AN1658" i="7"/>
  <c r="AN1659" i="7"/>
  <c r="AN1660" i="7"/>
  <c r="AN1661" i="7"/>
  <c r="AN1662" i="7"/>
  <c r="AN1663" i="7"/>
  <c r="AN1664" i="7"/>
  <c r="AN1665" i="7"/>
  <c r="AN1666" i="7"/>
  <c r="AN1667" i="7"/>
  <c r="AN1668" i="7"/>
  <c r="AN1669" i="7"/>
  <c r="AN1670" i="7"/>
  <c r="AN1671" i="7"/>
  <c r="AN1672" i="7"/>
  <c r="AN1673" i="7"/>
  <c r="AN1674" i="7"/>
  <c r="AN1675" i="7"/>
  <c r="AN1676" i="7"/>
  <c r="AN1677" i="7"/>
  <c r="AN1678" i="7"/>
  <c r="AN1679" i="7"/>
  <c r="AN1680" i="7"/>
  <c r="AN1681" i="7"/>
  <c r="AN1682" i="7"/>
  <c r="AN1683" i="7"/>
  <c r="AN1684" i="7"/>
  <c r="AN1685" i="7"/>
  <c r="AN1686" i="7"/>
  <c r="AN1687" i="7"/>
  <c r="AN1688" i="7"/>
  <c r="AN1689" i="7"/>
  <c r="AN1690" i="7"/>
  <c r="AN1691" i="7"/>
  <c r="AN1692" i="7"/>
  <c r="AN1693" i="7"/>
  <c r="AN1694" i="7"/>
  <c r="AN1695" i="7"/>
  <c r="AN1696" i="7"/>
  <c r="AN1697" i="7"/>
  <c r="AN1698" i="7"/>
  <c r="AN1699" i="7"/>
  <c r="AN1700" i="7"/>
  <c r="AN1701" i="7"/>
  <c r="AN1702" i="7"/>
  <c r="AN1703" i="7"/>
  <c r="AN1704" i="7"/>
  <c r="AN1705" i="7"/>
  <c r="AN1706" i="7"/>
  <c r="AN1707" i="7"/>
  <c r="AN1708" i="7"/>
  <c r="AN1709" i="7"/>
  <c r="AN1710" i="7"/>
  <c r="AN1711" i="7"/>
  <c r="AN1712" i="7"/>
  <c r="AN1713" i="7"/>
  <c r="AN1714" i="7"/>
  <c r="AN1715" i="7"/>
  <c r="AN1716" i="7"/>
  <c r="AN1717" i="7"/>
  <c r="AN1718" i="7"/>
  <c r="AN1719" i="7"/>
  <c r="AN1720" i="7"/>
  <c r="AN1721" i="7"/>
  <c r="AN1722" i="7"/>
  <c r="AN1723" i="7"/>
  <c r="AN1724" i="7"/>
  <c r="AN1725" i="7"/>
  <c r="AN1726" i="7"/>
  <c r="AN1727" i="7"/>
  <c r="AN1728" i="7"/>
  <c r="AN1729" i="7"/>
  <c r="AN1730" i="7"/>
  <c r="AN1731" i="7"/>
  <c r="AN1732" i="7"/>
  <c r="AN1733" i="7"/>
  <c r="AN1734" i="7"/>
  <c r="AN1735" i="7"/>
  <c r="AN1736" i="7"/>
  <c r="AN1737" i="7"/>
  <c r="AN1738" i="7"/>
  <c r="AN1739" i="7"/>
  <c r="AN1740" i="7"/>
  <c r="AN1741" i="7"/>
  <c r="AN1742" i="7"/>
  <c r="AN1743" i="7"/>
  <c r="AN1744" i="7"/>
  <c r="AN1745" i="7"/>
  <c r="AN1746" i="7"/>
  <c r="AN1747" i="7"/>
  <c r="AN1748" i="7"/>
  <c r="AN1749" i="7"/>
  <c r="AN1750" i="7"/>
  <c r="AN1751" i="7"/>
  <c r="AN1752" i="7"/>
  <c r="AN1753" i="7"/>
  <c r="AN1754" i="7"/>
  <c r="AN1755" i="7"/>
  <c r="AN1756" i="7"/>
  <c r="AN1757" i="7"/>
  <c r="AN1758" i="7"/>
  <c r="AN1759" i="7"/>
  <c r="AN1760" i="7"/>
  <c r="AN1761" i="7"/>
  <c r="AN1762" i="7"/>
  <c r="AN1763" i="7"/>
  <c r="AN1764" i="7"/>
  <c r="AN1765" i="7"/>
  <c r="AN1766" i="7"/>
  <c r="AN1767" i="7"/>
  <c r="AN1768" i="7"/>
  <c r="AN1769" i="7"/>
  <c r="AN1770" i="7"/>
  <c r="AN1771" i="7"/>
  <c r="AN1772" i="7"/>
  <c r="AN1773" i="7"/>
  <c r="AN1774" i="7"/>
  <c r="AN1775" i="7"/>
  <c r="AN1776" i="7"/>
  <c r="AN1777" i="7"/>
  <c r="AN1778" i="7"/>
  <c r="AN1779" i="7"/>
  <c r="AN1780" i="7"/>
  <c r="AN1781" i="7"/>
  <c r="AN1782" i="7"/>
  <c r="AN1783" i="7"/>
  <c r="AN1784" i="7"/>
  <c r="AN1785" i="7"/>
  <c r="AN1786" i="7"/>
  <c r="AN1787" i="7"/>
  <c r="AN1788" i="7"/>
  <c r="AN1789" i="7"/>
  <c r="AN1790" i="7"/>
  <c r="AN1791" i="7"/>
  <c r="AN1792" i="7"/>
  <c r="AN1793" i="7"/>
  <c r="AN1794" i="7"/>
  <c r="AN1795" i="7"/>
  <c r="AN1796" i="7"/>
  <c r="AN1797" i="7"/>
  <c r="AN1798" i="7"/>
  <c r="AN1799" i="7"/>
  <c r="AN1800" i="7"/>
  <c r="AN1801" i="7"/>
  <c r="AN1802" i="7"/>
  <c r="AN1803" i="7"/>
  <c r="AN1804" i="7"/>
  <c r="AN1805" i="7"/>
  <c r="AN1806" i="7"/>
  <c r="AN1807" i="7"/>
  <c r="AN1808" i="7"/>
  <c r="AN1809" i="7"/>
  <c r="AN1810" i="7"/>
  <c r="AN1811" i="7"/>
  <c r="AN1812" i="7"/>
  <c r="AN1813" i="7"/>
  <c r="AN1814" i="7"/>
  <c r="AN1815" i="7"/>
  <c r="AN1816" i="7"/>
  <c r="AN1817" i="7"/>
  <c r="AN1818" i="7"/>
  <c r="AN1819" i="7"/>
  <c r="AN1820" i="7"/>
  <c r="AN1821" i="7"/>
  <c r="AN1822" i="7"/>
  <c r="AN1823" i="7"/>
  <c r="AN1824" i="7"/>
  <c r="AN1825" i="7"/>
  <c r="AN1826" i="7"/>
  <c r="AN1827" i="7"/>
  <c r="AN1828" i="7"/>
  <c r="AN1829" i="7"/>
  <c r="AN1830" i="7"/>
  <c r="AN1831" i="7"/>
  <c r="AN1832" i="7"/>
  <c r="AN1833" i="7"/>
  <c r="AN1834" i="7"/>
  <c r="AN1835" i="7"/>
  <c r="AN1836" i="7"/>
  <c r="AN1837" i="7"/>
  <c r="AN1838" i="7"/>
  <c r="AN1839" i="7"/>
  <c r="AN1840" i="7"/>
  <c r="AN1841" i="7"/>
  <c r="AN1842" i="7"/>
  <c r="AN1843" i="7"/>
  <c r="AN1844" i="7"/>
  <c r="AN1845" i="7"/>
  <c r="AN1846" i="7"/>
  <c r="AN1847" i="7"/>
  <c r="AN1848" i="7"/>
  <c r="AN1849" i="7"/>
  <c r="AN1850" i="7"/>
  <c r="AN1851" i="7"/>
  <c r="AN1852" i="7"/>
  <c r="AN1853" i="7"/>
  <c r="AN1854" i="7"/>
  <c r="AN1855" i="7"/>
  <c r="AN1856" i="7"/>
  <c r="AN1857" i="7"/>
  <c r="AN1858" i="7"/>
  <c r="AN1859" i="7"/>
  <c r="AN1860" i="7"/>
  <c r="AN1861" i="7"/>
  <c r="AN1862" i="7"/>
  <c r="AN1863" i="7"/>
  <c r="AN1864" i="7"/>
  <c r="AN1865" i="7"/>
  <c r="AN1866" i="7"/>
  <c r="AN1867" i="7"/>
  <c r="AN1868" i="7"/>
  <c r="AN1869" i="7"/>
  <c r="AN1870" i="7"/>
  <c r="AN1871" i="7"/>
  <c r="AN1872" i="7"/>
  <c r="AN1873" i="7"/>
  <c r="AN1874" i="7"/>
  <c r="AN1875" i="7"/>
  <c r="AN1876" i="7"/>
  <c r="AN1877" i="7"/>
  <c r="AN1878" i="7"/>
  <c r="AN1879" i="7"/>
  <c r="AN1880" i="7"/>
  <c r="AN1881" i="7"/>
  <c r="AN1882" i="7"/>
  <c r="AN1883" i="7"/>
  <c r="AN1884" i="7"/>
  <c r="AN1885" i="7"/>
  <c r="AN1886" i="7"/>
  <c r="AN1887" i="7"/>
  <c r="AN1888" i="7"/>
  <c r="AN1889" i="7"/>
  <c r="AN1890" i="7"/>
  <c r="AN1891" i="7"/>
  <c r="AN1892" i="7"/>
  <c r="AN1893" i="7"/>
  <c r="AN1894" i="7"/>
  <c r="AN1895" i="7"/>
  <c r="AN1896" i="7"/>
  <c r="AN1897" i="7"/>
  <c r="AN1898" i="7"/>
  <c r="AN1899" i="7"/>
  <c r="AN1900" i="7"/>
  <c r="AN1901" i="7"/>
  <c r="AN1902" i="7"/>
  <c r="AN1903" i="7"/>
  <c r="AN1904" i="7"/>
  <c r="AN1905" i="7"/>
  <c r="AN1906" i="7"/>
  <c r="AN1907" i="7"/>
  <c r="AN1908" i="7"/>
  <c r="AN1909" i="7"/>
  <c r="AN1910" i="7"/>
  <c r="AN1911" i="7"/>
  <c r="AN1912" i="7"/>
  <c r="AN1913" i="7"/>
  <c r="AN1914" i="7"/>
  <c r="AN1915" i="7"/>
  <c r="AN1916" i="7"/>
  <c r="AN1917" i="7"/>
  <c r="AN1918" i="7"/>
  <c r="AN1919" i="7"/>
  <c r="AN1920" i="7"/>
  <c r="AN1921" i="7"/>
  <c r="AN1922" i="7"/>
  <c r="AN1923" i="7"/>
  <c r="AN1924" i="7"/>
  <c r="AN1925" i="7"/>
  <c r="AN1926" i="7"/>
  <c r="AN1927" i="7"/>
  <c r="AN1928" i="7"/>
  <c r="AN1929" i="7"/>
  <c r="AN1930" i="7"/>
  <c r="AN1931" i="7"/>
  <c r="AN1932" i="7"/>
  <c r="AN1933" i="7"/>
  <c r="AN1934" i="7"/>
  <c r="AN1935" i="7"/>
  <c r="AN1936" i="7"/>
  <c r="AN1937" i="7"/>
  <c r="AN1938" i="7"/>
  <c r="AN1939" i="7"/>
  <c r="AN1940" i="7"/>
  <c r="AN1941" i="7"/>
  <c r="AN1942" i="7"/>
  <c r="AN1943" i="7"/>
  <c r="AN1944" i="7"/>
  <c r="AN1945" i="7"/>
  <c r="AN1946" i="7"/>
  <c r="AN1947" i="7"/>
  <c r="AN1948" i="7"/>
  <c r="AN1949" i="7"/>
  <c r="AN1950" i="7"/>
  <c r="AN1951" i="7"/>
  <c r="AN1952" i="7"/>
  <c r="AN1953" i="7"/>
  <c r="AN1954" i="7"/>
  <c r="AN1955" i="7"/>
  <c r="AN1956" i="7"/>
  <c r="AN1957" i="7"/>
  <c r="AN1958" i="7"/>
  <c r="AN1959" i="7"/>
  <c r="AN1960" i="7"/>
  <c r="AN1961" i="7"/>
  <c r="AN1962" i="7"/>
  <c r="AN1963" i="7"/>
  <c r="AN1964" i="7"/>
  <c r="AN1965" i="7"/>
  <c r="AN1966" i="7"/>
  <c r="AN1967" i="7"/>
  <c r="AN1968" i="7"/>
  <c r="AN1969" i="7"/>
  <c r="AN1970" i="7"/>
  <c r="AN1971" i="7"/>
  <c r="AN1972" i="7"/>
  <c r="AN1973" i="7"/>
  <c r="AN1974" i="7"/>
  <c r="AN1975" i="7"/>
  <c r="AN1976" i="7"/>
  <c r="AN1977" i="7"/>
  <c r="AN1978" i="7"/>
  <c r="AN1979" i="7"/>
  <c r="AN1980" i="7"/>
  <c r="AN1981" i="7"/>
  <c r="AN1982" i="7"/>
  <c r="AN1983" i="7"/>
  <c r="AN1984" i="7"/>
  <c r="AN1985" i="7"/>
  <c r="AN1986" i="7"/>
  <c r="AN1987" i="7"/>
  <c r="AN1988" i="7"/>
  <c r="AN1989" i="7"/>
  <c r="AN1990" i="7"/>
  <c r="AN1991" i="7"/>
  <c r="AN1992" i="7"/>
  <c r="AN1993" i="7"/>
  <c r="AN1994" i="7"/>
  <c r="AN1995" i="7"/>
  <c r="AN1996" i="7"/>
  <c r="AN1997" i="7"/>
  <c r="AN1998" i="7"/>
  <c r="AN1999" i="7"/>
  <c r="AN2000" i="7"/>
  <c r="AN2001" i="7"/>
  <c r="AN2002" i="7"/>
  <c r="AN2003" i="7"/>
  <c r="AN2004" i="7"/>
  <c r="AN2005" i="7"/>
  <c r="AN2006" i="7"/>
  <c r="AN2007" i="7"/>
  <c r="AN2008" i="7"/>
  <c r="AN2009" i="7"/>
  <c r="AN2010" i="7"/>
  <c r="AN2011" i="7"/>
  <c r="AN2012" i="7"/>
  <c r="AN2013" i="7"/>
  <c r="AN2014" i="7"/>
  <c r="AN2015" i="7"/>
  <c r="AN2016" i="7"/>
  <c r="AN2017" i="7"/>
  <c r="AN2018" i="7"/>
  <c r="AN2019" i="7"/>
  <c r="AN2020" i="7"/>
  <c r="AN2021" i="7"/>
  <c r="AN2022" i="7"/>
  <c r="AN2023" i="7"/>
  <c r="AN2024" i="7"/>
  <c r="AN2025" i="7"/>
  <c r="AN2026" i="7"/>
  <c r="AN2027" i="7"/>
  <c r="AN2028" i="7"/>
  <c r="AN2029" i="7"/>
  <c r="AN2030" i="7"/>
  <c r="AN2031" i="7"/>
  <c r="AN2032" i="7"/>
  <c r="AN2033" i="7"/>
  <c r="AN2034" i="7"/>
  <c r="AN2035" i="7"/>
  <c r="AN2036" i="7"/>
  <c r="AN2037" i="7"/>
  <c r="AN2038" i="7"/>
  <c r="AN2039" i="7"/>
  <c r="AN2040" i="7"/>
  <c r="AN2041" i="7"/>
  <c r="AN2042" i="7"/>
  <c r="AN2043" i="7"/>
  <c r="AN2044" i="7"/>
  <c r="AN2045" i="7"/>
  <c r="AN2046" i="7"/>
  <c r="AN2047" i="7"/>
  <c r="AN2048" i="7"/>
  <c r="AN2049" i="7"/>
  <c r="AN2050" i="7"/>
  <c r="AN2051" i="7"/>
  <c r="AN2052" i="7"/>
  <c r="AN2053" i="7"/>
  <c r="AN2054" i="7"/>
  <c r="AN2055" i="7"/>
  <c r="AN2056" i="7"/>
  <c r="AN2057" i="7"/>
  <c r="AN2058" i="7"/>
  <c r="AN2059" i="7"/>
  <c r="AN2060" i="7"/>
  <c r="AN2061" i="7"/>
  <c r="AN2062" i="7"/>
  <c r="AN2063" i="7"/>
  <c r="AN2064" i="7"/>
  <c r="AN2065" i="7"/>
  <c r="AN2066" i="7"/>
  <c r="AN2067" i="7"/>
  <c r="AN2068" i="7"/>
  <c r="AN2069" i="7"/>
  <c r="AN2070" i="7"/>
  <c r="AN2071" i="7"/>
  <c r="AN2072" i="7"/>
  <c r="AN2073" i="7"/>
  <c r="AN2074" i="7"/>
  <c r="AN2075" i="7"/>
  <c r="AN2076" i="7"/>
  <c r="AN2077" i="7"/>
  <c r="AN2078" i="7"/>
  <c r="AN2079" i="7"/>
  <c r="AN2080" i="7"/>
  <c r="AN2081" i="7"/>
  <c r="AN2082" i="7"/>
  <c r="AN2083" i="7"/>
  <c r="AN2084" i="7"/>
  <c r="AN2085" i="7"/>
  <c r="AN2086" i="7"/>
  <c r="AN2087" i="7"/>
  <c r="AN2088" i="7"/>
  <c r="AN2089" i="7"/>
  <c r="AN2090" i="7"/>
  <c r="AN2091" i="7"/>
  <c r="AN2092" i="7"/>
  <c r="AN2093" i="7"/>
  <c r="AN2094" i="7"/>
  <c r="AN2095" i="7"/>
  <c r="AN2096" i="7"/>
  <c r="AN2097" i="7"/>
  <c r="AN2098" i="7"/>
  <c r="AN2099" i="7"/>
  <c r="AN2100" i="7"/>
  <c r="AN2101" i="7"/>
  <c r="AN2102" i="7"/>
  <c r="AN2103" i="7"/>
  <c r="AN2104" i="7"/>
  <c r="AN2105" i="7"/>
  <c r="AN2106" i="7"/>
  <c r="AN2107" i="7"/>
  <c r="AN2108" i="7"/>
  <c r="AN2109" i="7"/>
  <c r="AN2110" i="7"/>
  <c r="AN2111" i="7"/>
  <c r="AN2112" i="7"/>
  <c r="AN2113" i="7"/>
  <c r="AN2114" i="7"/>
  <c r="AN2115" i="7"/>
  <c r="AN2116" i="7"/>
  <c r="AN2117" i="7"/>
  <c r="AN2118" i="7"/>
  <c r="AN2119" i="7"/>
  <c r="AN2120" i="7"/>
  <c r="AN2121" i="7"/>
  <c r="AN2122" i="7"/>
  <c r="AN2123" i="7"/>
  <c r="AN2124" i="7"/>
  <c r="AN2125" i="7"/>
  <c r="AN2126" i="7"/>
  <c r="AN2127" i="7"/>
  <c r="AN2128" i="7"/>
  <c r="AN2129" i="7"/>
  <c r="AN2130" i="7"/>
  <c r="AN2131" i="7"/>
  <c r="AN2132" i="7"/>
  <c r="AN2133" i="7"/>
  <c r="AN2134" i="7"/>
  <c r="AN2135" i="7"/>
  <c r="AN2136" i="7"/>
  <c r="AN2137" i="7"/>
  <c r="AN2138" i="7"/>
  <c r="AN2139" i="7"/>
  <c r="AN2140" i="7"/>
  <c r="AN2141" i="7"/>
  <c r="AN2142" i="7"/>
  <c r="AN2143" i="7"/>
  <c r="AN2144" i="7"/>
  <c r="AN2145" i="7"/>
  <c r="AN2146" i="7"/>
  <c r="AN2147" i="7"/>
  <c r="AN2148" i="7"/>
  <c r="AN2149" i="7"/>
  <c r="AN2150" i="7"/>
  <c r="AN2151" i="7"/>
  <c r="AN2152" i="7"/>
  <c r="AN2153" i="7"/>
  <c r="AN2154" i="7"/>
  <c r="AN2155" i="7"/>
  <c r="AN2156" i="7"/>
  <c r="AN2157" i="7"/>
  <c r="AN2158" i="7"/>
  <c r="AN2159" i="7"/>
  <c r="AN2160" i="7"/>
  <c r="AN2161" i="7"/>
  <c r="AN2162" i="7"/>
  <c r="AN2163" i="7"/>
  <c r="AN2164" i="7"/>
  <c r="AN2165" i="7"/>
  <c r="AN2166" i="7"/>
  <c r="AN2167" i="7"/>
  <c r="AN2168" i="7"/>
  <c r="AN2169" i="7"/>
  <c r="AN2170" i="7"/>
  <c r="AN2171" i="7"/>
  <c r="AN2172" i="7"/>
  <c r="AN2173" i="7"/>
  <c r="AN2174" i="7"/>
  <c r="AN2175" i="7"/>
  <c r="AN2176" i="7"/>
  <c r="AN2177" i="7"/>
  <c r="AN2178" i="7"/>
  <c r="AN2179" i="7"/>
  <c r="AN2180" i="7"/>
  <c r="AN2181" i="7"/>
  <c r="AN2182" i="7"/>
  <c r="AN2183" i="7"/>
  <c r="AN2184" i="7"/>
  <c r="AN2185" i="7"/>
  <c r="AN2186" i="7"/>
  <c r="AN2187" i="7"/>
  <c r="AN2188" i="7"/>
  <c r="AN2189" i="7"/>
  <c r="AN2190" i="7"/>
  <c r="AN2191" i="7"/>
  <c r="AN2192" i="7"/>
  <c r="AN2193" i="7"/>
  <c r="AN2194" i="7"/>
  <c r="AN2195" i="7"/>
  <c r="AN2196" i="7"/>
  <c r="AN2197" i="7"/>
  <c r="AN2198" i="7"/>
  <c r="AN2199" i="7"/>
  <c r="AN2200" i="7"/>
  <c r="AN2201" i="7"/>
  <c r="AN2202" i="7"/>
  <c r="AN2203" i="7"/>
  <c r="AN2204" i="7"/>
  <c r="AN2205" i="7"/>
  <c r="AN2206" i="7"/>
  <c r="AN2207" i="7"/>
  <c r="AN2208" i="7"/>
  <c r="AN2209" i="7"/>
  <c r="AN2210" i="7"/>
  <c r="AN2211" i="7"/>
  <c r="AN2212" i="7"/>
  <c r="AN2213" i="7"/>
  <c r="AN2214" i="7"/>
  <c r="AN2215" i="7"/>
  <c r="AN2216" i="7"/>
  <c r="AN2217" i="7"/>
  <c r="AN2218" i="7"/>
  <c r="AN2219" i="7"/>
  <c r="AN2220" i="7"/>
  <c r="AN2221" i="7"/>
  <c r="AN2222" i="7"/>
  <c r="AN2223" i="7"/>
  <c r="AN2224" i="7"/>
  <c r="AN2225" i="7"/>
  <c r="AN2226" i="7"/>
  <c r="AN2227" i="7"/>
  <c r="AN2228" i="7"/>
  <c r="AN2229" i="7"/>
  <c r="AN2230" i="7"/>
  <c r="AN2231" i="7"/>
  <c r="AN2232" i="7"/>
  <c r="AN2233" i="7"/>
  <c r="AN2234" i="7"/>
  <c r="AN2235" i="7"/>
  <c r="AN2236" i="7"/>
  <c r="AN2237" i="7"/>
  <c r="AN2238" i="7"/>
  <c r="AN2239" i="7"/>
  <c r="AN2240" i="7"/>
  <c r="AN2241" i="7"/>
  <c r="AN2242" i="7"/>
  <c r="AN2243" i="7"/>
  <c r="AN2244" i="7"/>
  <c r="AN2245" i="7"/>
  <c r="AN2246" i="7"/>
  <c r="AN2247" i="7"/>
  <c r="AN2248" i="7"/>
  <c r="AN2249" i="7"/>
  <c r="AN2250" i="7"/>
  <c r="AN2251" i="7"/>
  <c r="AN2252" i="7"/>
  <c r="AN2253" i="7"/>
  <c r="AN2254" i="7"/>
  <c r="AN2255" i="7"/>
  <c r="AN2256" i="7"/>
  <c r="AN2257" i="7"/>
  <c r="AN2258" i="7"/>
  <c r="AN2259" i="7"/>
  <c r="AN2260" i="7"/>
  <c r="AN2261" i="7"/>
  <c r="AN2262" i="7"/>
  <c r="AN2263" i="7"/>
  <c r="AN2264" i="7"/>
  <c r="AN2265" i="7"/>
  <c r="AN2266" i="7"/>
  <c r="AN2267" i="7"/>
  <c r="AN2268" i="7"/>
  <c r="AN2269" i="7"/>
  <c r="AN2270" i="7"/>
  <c r="AN2271" i="7"/>
  <c r="AN2272" i="7"/>
  <c r="AN2273" i="7"/>
  <c r="AN2274" i="7"/>
  <c r="AN2275" i="7"/>
  <c r="AN2276" i="7"/>
  <c r="AN2277" i="7"/>
  <c r="AN2278" i="7"/>
  <c r="AN2279" i="7"/>
  <c r="AN2280" i="7"/>
  <c r="AN2281" i="7"/>
  <c r="AN2282" i="7"/>
  <c r="AN2283" i="7"/>
  <c r="AN2284" i="7"/>
  <c r="AN2285" i="7"/>
  <c r="AN2286" i="7"/>
  <c r="AN2287" i="7"/>
  <c r="AN2288" i="7"/>
  <c r="AN2289" i="7"/>
  <c r="AN2290" i="7"/>
  <c r="AN2291" i="7"/>
  <c r="AN2292" i="7"/>
  <c r="AN2293" i="7"/>
  <c r="AN2294" i="7"/>
  <c r="AN2295" i="7"/>
  <c r="AN2296" i="7"/>
  <c r="AN2297" i="7"/>
  <c r="AN2298" i="7"/>
  <c r="AN2299" i="7"/>
  <c r="AN2300" i="7"/>
  <c r="AN2301" i="7"/>
  <c r="AN2302" i="7"/>
  <c r="AN2303" i="7"/>
  <c r="AN2304" i="7"/>
  <c r="AN2305" i="7"/>
  <c r="AN2306" i="7"/>
  <c r="AN2307" i="7"/>
  <c r="AN2308" i="7"/>
  <c r="AN2309" i="7"/>
  <c r="AN2310" i="7"/>
  <c r="AN2311" i="7"/>
  <c r="AN2312" i="7"/>
  <c r="AN2313" i="7"/>
  <c r="AN2314" i="7"/>
  <c r="AN2315" i="7"/>
  <c r="AN2316" i="7"/>
  <c r="AN2317" i="7"/>
  <c r="AN2318" i="7"/>
  <c r="AN2319" i="7"/>
  <c r="AN2320" i="7"/>
  <c r="AN2321" i="7"/>
  <c r="AN2322" i="7"/>
  <c r="AN2323" i="7"/>
  <c r="AN2324" i="7"/>
  <c r="AN2325" i="7"/>
  <c r="AN2326" i="7"/>
  <c r="AN2327" i="7"/>
  <c r="AN2328" i="7"/>
  <c r="AN2329" i="7"/>
  <c r="AN2330" i="7"/>
  <c r="AN2331" i="7"/>
  <c r="AN2332" i="7"/>
  <c r="AN2333" i="7"/>
  <c r="AN2334" i="7"/>
  <c r="AN2335" i="7"/>
  <c r="AN2336" i="7"/>
  <c r="AN2337" i="7"/>
  <c r="AN2338" i="7"/>
  <c r="AN2339" i="7"/>
  <c r="AN2340" i="7"/>
  <c r="AN2341" i="7"/>
  <c r="AN2342" i="7"/>
  <c r="AN2343" i="7"/>
  <c r="AN2344" i="7"/>
  <c r="AN2345" i="7"/>
  <c r="AN2346" i="7"/>
  <c r="AN2347" i="7"/>
  <c r="AN2348" i="7"/>
  <c r="AN2349" i="7"/>
  <c r="AN2350" i="7"/>
  <c r="AN2351" i="7"/>
  <c r="AN2352" i="7"/>
  <c r="AN2353" i="7"/>
  <c r="AN2354" i="7"/>
  <c r="AN2355" i="7"/>
  <c r="AN2356" i="7"/>
  <c r="AN2357" i="7"/>
  <c r="AN2358" i="7"/>
  <c r="AN2359" i="7"/>
  <c r="AN2360" i="7"/>
  <c r="AN2361" i="7"/>
  <c r="AN2362" i="7"/>
  <c r="AN2363" i="7"/>
  <c r="AN2364" i="7"/>
  <c r="AN2365" i="7"/>
  <c r="AN2366" i="7"/>
  <c r="AN2367" i="7"/>
  <c r="AN2368" i="7"/>
  <c r="AN2369" i="7"/>
  <c r="AN2370" i="7"/>
  <c r="AN2371" i="7"/>
  <c r="AN2372" i="7"/>
  <c r="AN2373" i="7"/>
  <c r="AN2374" i="7"/>
  <c r="AN2375" i="7"/>
  <c r="AN2376" i="7"/>
  <c r="AN2377" i="7"/>
  <c r="AN2378" i="7"/>
  <c r="AN2379" i="7"/>
  <c r="AN2380" i="7"/>
  <c r="AN2381" i="7"/>
  <c r="AN2382" i="7"/>
  <c r="AN2383" i="7"/>
  <c r="AN2384" i="7"/>
  <c r="AN2385" i="7"/>
  <c r="AN2386" i="7"/>
  <c r="AN2387" i="7"/>
  <c r="AN2388" i="7"/>
  <c r="AN2389" i="7"/>
  <c r="AN2390" i="7"/>
  <c r="AN2391" i="7"/>
  <c r="AN2392" i="7"/>
  <c r="AN2393" i="7"/>
  <c r="AN2394" i="7"/>
  <c r="AN2395" i="7"/>
  <c r="AN2396" i="7"/>
  <c r="AN2397" i="7"/>
  <c r="AN2398" i="7"/>
  <c r="AN2399" i="7"/>
  <c r="AN2400" i="7"/>
  <c r="AN2401" i="7"/>
  <c r="AN2402" i="7"/>
  <c r="AN2403" i="7"/>
  <c r="AN2404" i="7"/>
  <c r="AN2405" i="7"/>
  <c r="AN2406" i="7"/>
  <c r="AN2407" i="7"/>
  <c r="AN2408" i="7"/>
  <c r="AN2409" i="7"/>
  <c r="AN2410" i="7"/>
  <c r="AN2411" i="7"/>
  <c r="AN2412" i="7"/>
  <c r="AN2413" i="7"/>
  <c r="AN2414" i="7"/>
  <c r="AN2415" i="7"/>
  <c r="AN2416" i="7"/>
  <c r="AN2417" i="7"/>
  <c r="AN2418" i="7"/>
  <c r="AN2419" i="7"/>
  <c r="AN2420" i="7"/>
  <c r="AN2421" i="7"/>
  <c r="AN2422" i="7"/>
  <c r="AN2423" i="7"/>
  <c r="AN2424" i="7"/>
  <c r="AN2425" i="7"/>
  <c r="AN2426" i="7"/>
  <c r="AN2427" i="7"/>
  <c r="AN2428" i="7"/>
  <c r="AN2429" i="7"/>
  <c r="AN2430" i="7"/>
  <c r="AN2431" i="7"/>
  <c r="AN2432" i="7"/>
  <c r="AN2433" i="7"/>
  <c r="AN2434" i="7"/>
  <c r="AN2435" i="7"/>
  <c r="AN2436" i="7"/>
  <c r="AN2437" i="7"/>
  <c r="AN2438" i="7"/>
  <c r="AN2439" i="7"/>
  <c r="AN2440" i="7"/>
  <c r="AN2441" i="7"/>
  <c r="AN2442" i="7"/>
  <c r="AN2443" i="7"/>
  <c r="AN2444" i="7"/>
  <c r="AN2445" i="7"/>
  <c r="AN2446" i="7"/>
  <c r="AN2447" i="7"/>
  <c r="AN2448" i="7"/>
  <c r="AN2449" i="7"/>
  <c r="AN2450" i="7"/>
  <c r="AN2451" i="7"/>
  <c r="AN2452" i="7"/>
  <c r="AN2453" i="7"/>
  <c r="AN2454" i="7"/>
  <c r="AN2455" i="7"/>
  <c r="AN2456" i="7"/>
  <c r="AN2457" i="7"/>
  <c r="AN2458" i="7"/>
  <c r="AN2459" i="7"/>
  <c r="AN2460" i="7"/>
  <c r="AN2461" i="7"/>
  <c r="AN2462" i="7"/>
  <c r="AN2463" i="7"/>
  <c r="AN2464" i="7"/>
  <c r="AN2465" i="7"/>
  <c r="AN2466" i="7"/>
  <c r="AN2467" i="7"/>
  <c r="AN2468" i="7"/>
  <c r="AN2469" i="7"/>
  <c r="AN2470" i="7"/>
  <c r="AN2471" i="7"/>
  <c r="AN2472" i="7"/>
  <c r="AN2473" i="7"/>
  <c r="AN2474" i="7"/>
  <c r="AN2475" i="7"/>
  <c r="AN2476" i="7"/>
  <c r="AN2477" i="7"/>
  <c r="AN2478" i="7"/>
  <c r="AN2479" i="7"/>
  <c r="AN2480" i="7"/>
  <c r="AN2481" i="7"/>
  <c r="AN2482" i="7"/>
  <c r="AN2483" i="7"/>
  <c r="AN2484" i="7"/>
  <c r="AN2485" i="7"/>
  <c r="AN2486" i="7"/>
  <c r="AN2487" i="7"/>
  <c r="AN2488" i="7"/>
  <c r="AN2489" i="7"/>
  <c r="AN2490" i="7"/>
  <c r="AN2491" i="7"/>
  <c r="AN2492" i="7"/>
  <c r="AN2493" i="7"/>
  <c r="AN2494" i="7"/>
  <c r="AN2495" i="7"/>
  <c r="AN2496" i="7"/>
  <c r="AN2497" i="7"/>
  <c r="AN2498" i="7"/>
  <c r="AN2499" i="7"/>
  <c r="AN2500" i="7"/>
  <c r="AN2501" i="7"/>
  <c r="AN2502" i="7"/>
  <c r="AN2503" i="7"/>
  <c r="AN2504" i="7"/>
  <c r="AN2505" i="7"/>
  <c r="AN2506" i="7"/>
  <c r="AN2507" i="7"/>
  <c r="AN2508" i="7"/>
  <c r="AN2509" i="7"/>
  <c r="AN2510" i="7"/>
  <c r="AN2511" i="7"/>
  <c r="AN2512" i="7"/>
  <c r="AN2513" i="7"/>
  <c r="AN2514" i="7"/>
  <c r="AN2515" i="7"/>
  <c r="AN2516" i="7"/>
  <c r="AN2517" i="7"/>
  <c r="AN2518" i="7"/>
  <c r="AN2519" i="7"/>
  <c r="AN2520" i="7"/>
  <c r="AN2521" i="7"/>
  <c r="AN2522" i="7"/>
  <c r="AN2523" i="7"/>
  <c r="AN2524" i="7"/>
  <c r="AN2525" i="7"/>
  <c r="AN2526" i="7"/>
  <c r="AN2527" i="7"/>
  <c r="AN2528" i="7"/>
  <c r="AN2529" i="7"/>
  <c r="AN2530" i="7"/>
  <c r="AN2531" i="7"/>
  <c r="AN2532" i="7"/>
  <c r="AN2533" i="7"/>
  <c r="AN2534" i="7"/>
  <c r="AN2535" i="7"/>
  <c r="AN2536" i="7"/>
  <c r="AN2537" i="7"/>
  <c r="AN2538" i="7"/>
  <c r="AN2539" i="7"/>
  <c r="AN2540" i="7"/>
  <c r="AN2541" i="7"/>
  <c r="AN2542" i="7"/>
  <c r="AN2543" i="7"/>
  <c r="AN2544" i="7"/>
  <c r="AN2545" i="7"/>
  <c r="AN2546" i="7"/>
  <c r="AN2547" i="7"/>
  <c r="AN2548" i="7"/>
  <c r="AN2549" i="7"/>
  <c r="AN2550" i="7"/>
  <c r="AN2551" i="7"/>
  <c r="AN2552" i="7"/>
  <c r="AN2553" i="7"/>
  <c r="AN2554" i="7"/>
  <c r="AN2555" i="7"/>
  <c r="AN2556" i="7"/>
  <c r="AN2557" i="7"/>
  <c r="AN2558" i="7"/>
  <c r="AN2559" i="7"/>
  <c r="AN2560" i="7"/>
  <c r="AN2561" i="7"/>
  <c r="AN2562" i="7"/>
  <c r="AN2563" i="7"/>
  <c r="AN2564" i="7"/>
  <c r="AN2565" i="7"/>
  <c r="AN2566" i="7"/>
  <c r="AN2567" i="7"/>
  <c r="AN2568" i="7"/>
  <c r="AN2569" i="7"/>
  <c r="AN2570" i="7"/>
  <c r="AN2571" i="7"/>
  <c r="AN2572" i="7"/>
  <c r="AN2573" i="7"/>
  <c r="AN2574" i="7"/>
  <c r="AN2575" i="7"/>
  <c r="AN2576" i="7"/>
  <c r="AN2577" i="7"/>
  <c r="AN2578" i="7"/>
  <c r="AN2579" i="7"/>
  <c r="AN2580" i="7"/>
  <c r="AN2581" i="7"/>
  <c r="AN2582" i="7"/>
  <c r="AN2583" i="7"/>
  <c r="AN2584" i="7"/>
  <c r="AN2585" i="7"/>
  <c r="AN2586" i="7"/>
  <c r="AN2587" i="7"/>
  <c r="AN2588" i="7"/>
  <c r="AN2589" i="7"/>
  <c r="AN2590" i="7"/>
  <c r="AN2591" i="7"/>
  <c r="AN2592" i="7"/>
  <c r="AN2593" i="7"/>
  <c r="AN2594" i="7"/>
  <c r="AN2595" i="7"/>
  <c r="AN2596" i="7"/>
  <c r="AN2597" i="7"/>
  <c r="AN2598" i="7"/>
  <c r="AN2599" i="7"/>
  <c r="AN2600" i="7"/>
  <c r="AN2601" i="7"/>
  <c r="AN2602" i="7"/>
  <c r="AN2603" i="7"/>
  <c r="AN2604" i="7"/>
  <c r="AN2605" i="7"/>
  <c r="AN2606" i="7"/>
  <c r="AN2607" i="7"/>
  <c r="AN2608" i="7"/>
  <c r="AN2609" i="7"/>
  <c r="AN2610" i="7"/>
  <c r="AN2611" i="7"/>
  <c r="AN2612" i="7"/>
  <c r="AN2613" i="7"/>
  <c r="AN2614" i="7"/>
  <c r="AN2615" i="7"/>
  <c r="AN2616" i="7"/>
  <c r="AN2617" i="7"/>
  <c r="AN2618" i="7"/>
  <c r="AN2619" i="7"/>
  <c r="AN2620" i="7"/>
  <c r="AN2621" i="7"/>
  <c r="AN2622" i="7"/>
  <c r="AN2623" i="7"/>
  <c r="AN2624" i="7"/>
  <c r="AN2625" i="7"/>
  <c r="AN2626" i="7"/>
  <c r="AN2627" i="7"/>
  <c r="AN2628" i="7"/>
  <c r="AN2629" i="7"/>
  <c r="AN2630" i="7"/>
  <c r="AN2631" i="7"/>
  <c r="AN2632" i="7"/>
  <c r="AN2633" i="7"/>
  <c r="AN2634" i="7"/>
  <c r="AN2635" i="7"/>
  <c r="AN2636" i="7"/>
  <c r="AN2637" i="7"/>
  <c r="AN2638" i="7"/>
  <c r="AN2639" i="7"/>
  <c r="AN2640" i="7"/>
  <c r="AN2641" i="7"/>
  <c r="AN2642" i="7"/>
  <c r="AN2643" i="7"/>
  <c r="AN2644" i="7"/>
  <c r="AN2645" i="7"/>
  <c r="AN2646" i="7"/>
  <c r="AN2647" i="7"/>
  <c r="AN2648" i="7"/>
  <c r="AN2649" i="7"/>
  <c r="AN2650" i="7"/>
  <c r="AN2651" i="7"/>
  <c r="AN2652" i="7"/>
  <c r="AN2653" i="7"/>
  <c r="AN2654" i="7"/>
  <c r="AN2655" i="7"/>
  <c r="AN2656" i="7"/>
  <c r="AN2657" i="7"/>
  <c r="AN2658" i="7"/>
  <c r="AN2659" i="7"/>
  <c r="AN2660" i="7"/>
  <c r="AN2661" i="7"/>
  <c r="AN2662" i="7"/>
  <c r="AN2663" i="7"/>
  <c r="AN2664" i="7"/>
  <c r="AN2665" i="7"/>
  <c r="AN2666" i="7"/>
  <c r="AN2667" i="7"/>
  <c r="AN2668" i="7"/>
  <c r="AN2669" i="7"/>
  <c r="AN2670" i="7"/>
  <c r="AN2671" i="7"/>
  <c r="AN2672" i="7"/>
  <c r="AN2673" i="7"/>
  <c r="AN2674" i="7"/>
  <c r="AN2675" i="7"/>
  <c r="AN2676" i="7"/>
  <c r="AN2677" i="7"/>
  <c r="AN2678" i="7"/>
  <c r="AN2679" i="7"/>
  <c r="AN2680" i="7"/>
  <c r="AN2681" i="7"/>
  <c r="AN2682" i="7"/>
  <c r="AN2683" i="7"/>
  <c r="AN2684" i="7"/>
  <c r="AN2685" i="7"/>
  <c r="AN2686" i="7"/>
  <c r="AN2687" i="7"/>
  <c r="AN2688" i="7"/>
  <c r="AN2689" i="7"/>
  <c r="AN2690" i="7"/>
  <c r="AN2691" i="7"/>
  <c r="AN2692" i="7"/>
  <c r="AN2693" i="7"/>
  <c r="AN2694" i="7"/>
  <c r="AN2695" i="7"/>
  <c r="AN2696" i="7"/>
  <c r="AN2697" i="7"/>
  <c r="AN2698" i="7"/>
  <c r="AN2699" i="7"/>
  <c r="AN2700" i="7"/>
  <c r="AN2701" i="7"/>
  <c r="AN2702" i="7"/>
  <c r="AN2703" i="7"/>
  <c r="AN2704" i="7"/>
  <c r="AN2705" i="7"/>
  <c r="AN2706" i="7"/>
  <c r="AN2707" i="7"/>
  <c r="AN2708" i="7"/>
  <c r="AN2709" i="7"/>
  <c r="AN2710" i="7"/>
  <c r="AN2711" i="7"/>
  <c r="AN2712" i="7"/>
  <c r="AN2713" i="7"/>
  <c r="AN2714" i="7"/>
  <c r="AN2715" i="7"/>
  <c r="AN2716" i="7"/>
  <c r="AN2717" i="7"/>
  <c r="AN2718" i="7"/>
  <c r="AN2719" i="7"/>
  <c r="AN2720" i="7"/>
  <c r="AN2721" i="7"/>
  <c r="AN2722" i="7"/>
  <c r="AN2723" i="7"/>
  <c r="AN2724" i="7"/>
  <c r="AN2725" i="7"/>
  <c r="AN2726" i="7"/>
  <c r="AN2727" i="7"/>
  <c r="AN2728" i="7"/>
  <c r="AN2729" i="7"/>
  <c r="AN2730" i="7"/>
  <c r="AN2731" i="7"/>
  <c r="AN2732" i="7"/>
  <c r="AN2733" i="7"/>
  <c r="AN2734" i="7"/>
  <c r="AN2735" i="7"/>
  <c r="AN2736" i="7"/>
  <c r="AN2737" i="7"/>
  <c r="AN2738" i="7"/>
  <c r="AN2739" i="7"/>
  <c r="AN2740" i="7"/>
  <c r="AN2741" i="7"/>
  <c r="AN2742" i="7"/>
  <c r="AN2743" i="7"/>
  <c r="AN2744" i="7"/>
  <c r="AN2745" i="7"/>
  <c r="AN2746" i="7"/>
  <c r="AN2747" i="7"/>
  <c r="AN2748" i="7"/>
  <c r="AN2749" i="7"/>
  <c r="AN2750" i="7"/>
  <c r="AN2751" i="7"/>
  <c r="AN2752" i="7"/>
  <c r="AN2753" i="7"/>
  <c r="AN2754" i="7"/>
  <c r="AN2755" i="7"/>
  <c r="AN2756" i="7"/>
  <c r="AN2757" i="7"/>
  <c r="AN2758" i="7"/>
  <c r="AN2759" i="7"/>
  <c r="AN2760" i="7"/>
  <c r="AN2761" i="7"/>
  <c r="AN2762" i="7"/>
  <c r="AN2763" i="7"/>
  <c r="AN2764" i="7"/>
  <c r="AN2765" i="7"/>
  <c r="AN2766" i="7"/>
  <c r="AN2767" i="7"/>
  <c r="AN2768" i="7"/>
  <c r="AN2769" i="7"/>
  <c r="AN2770" i="7"/>
  <c r="AN2771" i="7"/>
  <c r="AN2772" i="7"/>
  <c r="AN2773" i="7"/>
  <c r="AN2774" i="7"/>
  <c r="AN2775" i="7"/>
  <c r="AN2776" i="7"/>
  <c r="AN2777" i="7"/>
  <c r="AN2778" i="7"/>
  <c r="AN2779" i="7"/>
  <c r="AN2780" i="7"/>
  <c r="AN2781" i="7"/>
  <c r="AN2782" i="7"/>
  <c r="AN2783" i="7"/>
  <c r="AN2784" i="7"/>
  <c r="AN2785" i="7"/>
  <c r="AN2786" i="7"/>
  <c r="AN2787" i="7"/>
  <c r="AN2788" i="7"/>
  <c r="AN2789" i="7"/>
  <c r="AN2790" i="7"/>
  <c r="AN2791" i="7"/>
  <c r="AN2792" i="7"/>
  <c r="AN2793" i="7"/>
  <c r="AN2794" i="7"/>
  <c r="AN2795" i="7"/>
  <c r="AN2796" i="7"/>
  <c r="AN2797" i="7"/>
  <c r="AN2798" i="7"/>
  <c r="AN2799" i="7"/>
  <c r="AN2800" i="7"/>
  <c r="AN2801" i="7"/>
  <c r="AN2802" i="7"/>
  <c r="AN2803" i="7"/>
  <c r="AN2804" i="7"/>
  <c r="AN2805" i="7"/>
  <c r="AN2806" i="7"/>
  <c r="AN2807" i="7"/>
  <c r="AN2808" i="7"/>
  <c r="AN2809" i="7"/>
  <c r="AN2810" i="7"/>
  <c r="AN2811" i="7"/>
  <c r="AN2812" i="7"/>
  <c r="AN2813" i="7"/>
  <c r="AN2814" i="7"/>
  <c r="AN2815" i="7"/>
  <c r="AN2816" i="7"/>
  <c r="AN2817" i="7"/>
  <c r="AN2818" i="7"/>
  <c r="AN2819" i="7"/>
  <c r="AN2820" i="7"/>
  <c r="AN2821" i="7"/>
  <c r="AN2822" i="7"/>
  <c r="AN2823" i="7"/>
  <c r="AN2824" i="7"/>
  <c r="AN2825" i="7"/>
  <c r="AN2826" i="7"/>
  <c r="AN2827" i="7"/>
  <c r="AN2828" i="7"/>
  <c r="AN2829" i="7"/>
  <c r="AN2830" i="7"/>
  <c r="AN2831" i="7"/>
  <c r="AN2832" i="7"/>
  <c r="AN2833" i="7"/>
  <c r="AN2834" i="7"/>
  <c r="AN2835" i="7"/>
  <c r="AN2836" i="7"/>
  <c r="AN2837" i="7"/>
  <c r="AN2838" i="7"/>
  <c r="AN2839" i="7"/>
  <c r="AN2840" i="7"/>
  <c r="AN2841" i="7"/>
  <c r="AN2842" i="7"/>
  <c r="AN2843" i="7"/>
  <c r="AN2844" i="7"/>
  <c r="AN2845" i="7"/>
  <c r="AN2846" i="7"/>
  <c r="AN2847" i="7"/>
  <c r="AN2848" i="7"/>
  <c r="AN2849" i="7"/>
  <c r="AN2850" i="7"/>
  <c r="AN2851" i="7"/>
  <c r="AN2852" i="7"/>
  <c r="AN2853" i="7"/>
  <c r="AN2854" i="7"/>
  <c r="AN2855" i="7"/>
  <c r="AN2856" i="7"/>
  <c r="AN2857" i="7"/>
  <c r="AN2858" i="7"/>
  <c r="AN2859" i="7"/>
  <c r="AN2860" i="7"/>
  <c r="AN2861" i="7"/>
  <c r="AN2862" i="7"/>
  <c r="AN2863" i="7"/>
  <c r="AN2864" i="7"/>
  <c r="AN2865" i="7"/>
  <c r="AN2866" i="7"/>
  <c r="AN2867" i="7"/>
  <c r="AN2868" i="7"/>
  <c r="AN2869" i="7"/>
  <c r="AN2870" i="7"/>
  <c r="AN2871" i="7"/>
  <c r="AN2872" i="7"/>
  <c r="AN2873" i="7"/>
  <c r="AN2874" i="7"/>
  <c r="AN2875" i="7"/>
  <c r="AN2876" i="7"/>
  <c r="AN2877" i="7"/>
  <c r="AN2878" i="7"/>
  <c r="AN2879" i="7"/>
  <c r="AN2880" i="7"/>
  <c r="AN2881" i="7"/>
  <c r="AN2882" i="7"/>
  <c r="AN2883" i="7"/>
  <c r="AN2884" i="7"/>
  <c r="AN2885" i="7"/>
  <c r="AN2886" i="7"/>
  <c r="AN2887" i="7"/>
  <c r="AN2888" i="7"/>
  <c r="AN2889" i="7"/>
  <c r="AN2890" i="7"/>
  <c r="AN2891" i="7"/>
  <c r="AN2892" i="7"/>
  <c r="AN2893" i="7"/>
  <c r="AN2894" i="7"/>
  <c r="AN2895" i="7"/>
  <c r="AN2896" i="7"/>
  <c r="AN2897" i="7"/>
  <c r="AN2898" i="7"/>
  <c r="AN2899" i="7"/>
  <c r="AN2900" i="7"/>
  <c r="AN2901" i="7"/>
  <c r="AN2902" i="7"/>
  <c r="AN2903" i="7"/>
  <c r="AN2904" i="7"/>
  <c r="AN2905" i="7"/>
  <c r="AN2906" i="7"/>
  <c r="AN2907" i="7"/>
  <c r="AN2908" i="7"/>
  <c r="AN2909" i="7"/>
  <c r="AN2910" i="7"/>
  <c r="AN2911" i="7"/>
  <c r="AN2912" i="7"/>
  <c r="AN2913" i="7"/>
  <c r="AN2914" i="7"/>
  <c r="AN2915" i="7"/>
  <c r="AN2916" i="7"/>
  <c r="AN2917" i="7"/>
  <c r="AN2918" i="7"/>
  <c r="AN2919" i="7"/>
  <c r="AN2920" i="7"/>
  <c r="AN2921" i="7"/>
  <c r="AN2922" i="7"/>
  <c r="AN2923" i="7"/>
  <c r="AN2924" i="7"/>
  <c r="AN2925" i="7"/>
  <c r="AN2926" i="7"/>
  <c r="AN2927" i="7"/>
  <c r="AN2928" i="7"/>
  <c r="AN2929" i="7"/>
  <c r="AN2930" i="7"/>
  <c r="AN2931" i="7"/>
  <c r="AN2932" i="7"/>
  <c r="AN2933" i="7"/>
  <c r="AN2934" i="7"/>
  <c r="AN2935" i="7"/>
  <c r="AN2936" i="7"/>
  <c r="AN2937" i="7"/>
  <c r="AN2938" i="7"/>
  <c r="AN2939" i="7"/>
  <c r="AN2940" i="7"/>
  <c r="AN2941" i="7"/>
  <c r="AN2942" i="7"/>
  <c r="AN2943" i="7"/>
  <c r="AN2944" i="7"/>
  <c r="AN2945" i="7"/>
  <c r="AN2946" i="7"/>
  <c r="AN2947" i="7"/>
  <c r="AN2948" i="7"/>
  <c r="AN2949" i="7"/>
  <c r="AN2950" i="7"/>
  <c r="AN2951" i="7"/>
  <c r="AN2952" i="7"/>
  <c r="AN2953" i="7"/>
  <c r="AN2954" i="7"/>
  <c r="AN2955" i="7"/>
  <c r="AN2956" i="7"/>
  <c r="AN2957" i="7"/>
  <c r="AN2958" i="7"/>
  <c r="AN2959" i="7"/>
  <c r="AN2960" i="7"/>
  <c r="AN2961" i="7"/>
  <c r="AN2962" i="7"/>
  <c r="AN2963" i="7"/>
  <c r="AN2964" i="7"/>
  <c r="AN2965" i="7"/>
  <c r="AN2966" i="7"/>
  <c r="AN2967" i="7"/>
  <c r="AN2968" i="7"/>
  <c r="AN2969" i="7"/>
  <c r="AN2970" i="7"/>
  <c r="AN2971" i="7"/>
  <c r="AN2972" i="7"/>
  <c r="AN2973" i="7"/>
  <c r="AN2974" i="7"/>
  <c r="AN2975" i="7"/>
  <c r="AN2976" i="7"/>
  <c r="AN2977" i="7"/>
  <c r="AN2978" i="7"/>
  <c r="AN2979" i="7"/>
  <c r="AN2980" i="7"/>
  <c r="AN2981" i="7"/>
  <c r="AN2982" i="7"/>
  <c r="AN2983" i="7"/>
  <c r="AN2984" i="7"/>
  <c r="AN2985" i="7"/>
  <c r="AN2986" i="7"/>
  <c r="AN2987" i="7"/>
  <c r="AN2988" i="7"/>
  <c r="AN2989" i="7"/>
  <c r="AN2990" i="7"/>
  <c r="AN2991" i="7"/>
  <c r="AN2992" i="7"/>
  <c r="AN2993" i="7"/>
  <c r="AN2994" i="7"/>
  <c r="AN2995" i="7"/>
  <c r="AN2996" i="7"/>
  <c r="AN2997" i="7"/>
  <c r="AN2998" i="7"/>
  <c r="AN2999" i="7"/>
  <c r="AN3000" i="7"/>
  <c r="AN3001" i="7"/>
  <c r="AN3002" i="7"/>
  <c r="CA13" i="7"/>
  <c r="CB13" i="7"/>
  <c r="CA14" i="7"/>
  <c r="CB14" i="7"/>
  <c r="CA15" i="7"/>
  <c r="CB15" i="7"/>
  <c r="CA16" i="7"/>
  <c r="CB16" i="7"/>
  <c r="CA17" i="7"/>
  <c r="CB17" i="7"/>
  <c r="CA18" i="7"/>
  <c r="CB18" i="7"/>
  <c r="CA19" i="7"/>
  <c r="CB19" i="7"/>
  <c r="CA20" i="7"/>
  <c r="CB20" i="7"/>
  <c r="CA21" i="7"/>
  <c r="CB21" i="7"/>
  <c r="CA22" i="7"/>
  <c r="CB22" i="7"/>
  <c r="CA23" i="7"/>
  <c r="CB23" i="7"/>
  <c r="CA24" i="7"/>
  <c r="CB24" i="7"/>
  <c r="CA25" i="7"/>
  <c r="CB25" i="7"/>
  <c r="CA26" i="7"/>
  <c r="CB26" i="7"/>
  <c r="CA27" i="7"/>
  <c r="CB27" i="7"/>
  <c r="CA28" i="7"/>
  <c r="CB28" i="7"/>
  <c r="CA29" i="7"/>
  <c r="CB29" i="7"/>
  <c r="CA30" i="7"/>
  <c r="CB30" i="7"/>
  <c r="CA31" i="7"/>
  <c r="CB31" i="7"/>
  <c r="CA32" i="7"/>
  <c r="CB32" i="7"/>
  <c r="CA33" i="7"/>
  <c r="CB33" i="7"/>
  <c r="CA34" i="7"/>
  <c r="CB34" i="7"/>
  <c r="CA35" i="7"/>
  <c r="CB35" i="7"/>
  <c r="CA36" i="7"/>
  <c r="CB36" i="7"/>
  <c r="CA37" i="7"/>
  <c r="CB37" i="7"/>
  <c r="CA38" i="7"/>
  <c r="CB38" i="7"/>
  <c r="CA39" i="7"/>
  <c r="CB39" i="7"/>
  <c r="CA40" i="7"/>
  <c r="CB40" i="7"/>
  <c r="CA41" i="7"/>
  <c r="CB41" i="7"/>
  <c r="CA42" i="7"/>
  <c r="CB42" i="7"/>
  <c r="CA43" i="7"/>
  <c r="CB43" i="7"/>
  <c r="CA44" i="7"/>
  <c r="CB44" i="7"/>
  <c r="CA45" i="7"/>
  <c r="CB45" i="7"/>
  <c r="CA46" i="7"/>
  <c r="CB46" i="7"/>
  <c r="CA47" i="7"/>
  <c r="CB47" i="7"/>
  <c r="CA48" i="7"/>
  <c r="CB48" i="7"/>
  <c r="CA49" i="7"/>
  <c r="CB49" i="7"/>
  <c r="CA50" i="7"/>
  <c r="CB50" i="7"/>
  <c r="CA51" i="7"/>
  <c r="CB51" i="7"/>
  <c r="CA52" i="7"/>
  <c r="CB52" i="7"/>
  <c r="CA53" i="7"/>
  <c r="CB53" i="7"/>
  <c r="CA54" i="7"/>
  <c r="CB54" i="7"/>
  <c r="CA55" i="7"/>
  <c r="CB55" i="7"/>
  <c r="CA56" i="7"/>
  <c r="CB56" i="7"/>
  <c r="CA57" i="7"/>
  <c r="CB57" i="7"/>
  <c r="CA58" i="7"/>
  <c r="CB58" i="7"/>
  <c r="CA59" i="7"/>
  <c r="CB59" i="7"/>
  <c r="CA60" i="7"/>
  <c r="CB60" i="7"/>
  <c r="CA61" i="7"/>
  <c r="CB61" i="7"/>
  <c r="CA62" i="7"/>
  <c r="CB62" i="7"/>
  <c r="CA63" i="7"/>
  <c r="CB63" i="7"/>
  <c r="CA64" i="7"/>
  <c r="CB64" i="7"/>
  <c r="CA65" i="7"/>
  <c r="CB65" i="7"/>
  <c r="CA66" i="7"/>
  <c r="CB66" i="7"/>
  <c r="CA67" i="7"/>
  <c r="CB67" i="7"/>
  <c r="CA68" i="7"/>
  <c r="CB68" i="7"/>
  <c r="CA69" i="7"/>
  <c r="CB69" i="7"/>
  <c r="CA70" i="7"/>
  <c r="CB70" i="7"/>
  <c r="CA71" i="7"/>
  <c r="CB71" i="7"/>
  <c r="CA72" i="7"/>
  <c r="CB72" i="7"/>
  <c r="CA73" i="7"/>
  <c r="CB73" i="7"/>
  <c r="CA74" i="7"/>
  <c r="CB74" i="7"/>
  <c r="CA75" i="7"/>
  <c r="CB75" i="7"/>
  <c r="CA76" i="7"/>
  <c r="CB76" i="7"/>
  <c r="CA77" i="7"/>
  <c r="CB77" i="7"/>
  <c r="CA78" i="7"/>
  <c r="CB78" i="7"/>
  <c r="CA79" i="7"/>
  <c r="CB79" i="7"/>
  <c r="CA80" i="7"/>
  <c r="CB80" i="7"/>
  <c r="CA81" i="7"/>
  <c r="CB81" i="7"/>
  <c r="CA82" i="7"/>
  <c r="CB82" i="7"/>
  <c r="CA83" i="7"/>
  <c r="CB83" i="7"/>
  <c r="CA84" i="7"/>
  <c r="CB84" i="7"/>
  <c r="CA85" i="7"/>
  <c r="CB85" i="7"/>
  <c r="CA86" i="7"/>
  <c r="CB86" i="7"/>
  <c r="CA87" i="7"/>
  <c r="CB87" i="7"/>
  <c r="CA88" i="7"/>
  <c r="CB88" i="7"/>
  <c r="CA89" i="7"/>
  <c r="CB89" i="7"/>
  <c r="CA90" i="7"/>
  <c r="CB90" i="7"/>
  <c r="CA91" i="7"/>
  <c r="CB91" i="7"/>
  <c r="CA92" i="7"/>
  <c r="CB92" i="7"/>
  <c r="CA93" i="7"/>
  <c r="CB93" i="7"/>
  <c r="CA94" i="7"/>
  <c r="CB94" i="7"/>
  <c r="CA95" i="7"/>
  <c r="CB95" i="7"/>
  <c r="CA96" i="7"/>
  <c r="CB96" i="7"/>
  <c r="CA97" i="7"/>
  <c r="CB97" i="7"/>
  <c r="CA98" i="7"/>
  <c r="CB98" i="7"/>
  <c r="CA99" i="7"/>
  <c r="CB99" i="7"/>
  <c r="CA100" i="7"/>
  <c r="CB100" i="7"/>
  <c r="CA101" i="7"/>
  <c r="CB101" i="7"/>
  <c r="CA102" i="7"/>
  <c r="CB102" i="7"/>
  <c r="CA103" i="7"/>
  <c r="CB103" i="7"/>
  <c r="CA104" i="7"/>
  <c r="CB104" i="7"/>
  <c r="CA105" i="7"/>
  <c r="CB105" i="7"/>
  <c r="CA106" i="7"/>
  <c r="CB106" i="7"/>
  <c r="CA107" i="7"/>
  <c r="CB107" i="7"/>
  <c r="CA108" i="7"/>
  <c r="CB108" i="7"/>
  <c r="CA109" i="7"/>
  <c r="CB109" i="7"/>
  <c r="CA110" i="7"/>
  <c r="CB110" i="7"/>
  <c r="CA111" i="7"/>
  <c r="CB111" i="7"/>
  <c r="CA112" i="7"/>
  <c r="CB112" i="7"/>
  <c r="CA113" i="7"/>
  <c r="CB113" i="7"/>
  <c r="CA114" i="7"/>
  <c r="CB114" i="7"/>
  <c r="CA115" i="7"/>
  <c r="CB115" i="7"/>
  <c r="CA116" i="7"/>
  <c r="CB116" i="7"/>
  <c r="CA117" i="7"/>
  <c r="CB117" i="7"/>
  <c r="CA118" i="7"/>
  <c r="CB118" i="7"/>
  <c r="CA119" i="7"/>
  <c r="CB119" i="7"/>
  <c r="CA120" i="7"/>
  <c r="CB120" i="7"/>
  <c r="CA121" i="7"/>
  <c r="CB121" i="7"/>
  <c r="CA122" i="7"/>
  <c r="CB122" i="7"/>
  <c r="CA123" i="7"/>
  <c r="CB123" i="7"/>
  <c r="CA124" i="7"/>
  <c r="CB124" i="7"/>
  <c r="CA125" i="7"/>
  <c r="CB125" i="7"/>
  <c r="CA126" i="7"/>
  <c r="CB126" i="7"/>
  <c r="CA127" i="7"/>
  <c r="CB127" i="7"/>
  <c r="CA128" i="7"/>
  <c r="CB128" i="7"/>
  <c r="CA129" i="7"/>
  <c r="CB129" i="7"/>
  <c r="CA130" i="7"/>
  <c r="CB130" i="7"/>
  <c r="CA131" i="7"/>
  <c r="CB131" i="7"/>
  <c r="CA132" i="7"/>
  <c r="CB132" i="7"/>
  <c r="CA133" i="7"/>
  <c r="CB133" i="7"/>
  <c r="CA134" i="7"/>
  <c r="CB134" i="7"/>
  <c r="CA135" i="7"/>
  <c r="CB135" i="7"/>
  <c r="CA136" i="7"/>
  <c r="CB136" i="7"/>
  <c r="CA137" i="7"/>
  <c r="CB137" i="7"/>
  <c r="CA138" i="7"/>
  <c r="CB138" i="7"/>
  <c r="CA139" i="7"/>
  <c r="CB139" i="7"/>
  <c r="CA140" i="7"/>
  <c r="CB140" i="7"/>
  <c r="CA141" i="7"/>
  <c r="CB141" i="7"/>
  <c r="CA142" i="7"/>
  <c r="CB142" i="7"/>
  <c r="CA143" i="7"/>
  <c r="CB143" i="7"/>
  <c r="CA144" i="7"/>
  <c r="CB144" i="7"/>
  <c r="CA145" i="7"/>
  <c r="CB145" i="7"/>
  <c r="CA146" i="7"/>
  <c r="CB146" i="7"/>
  <c r="CA147" i="7"/>
  <c r="CB147" i="7"/>
  <c r="CA148" i="7"/>
  <c r="CB148" i="7"/>
  <c r="CA149" i="7"/>
  <c r="CB149" i="7"/>
  <c r="CA150" i="7"/>
  <c r="CB150" i="7"/>
  <c r="CA151" i="7"/>
  <c r="CB151" i="7"/>
  <c r="CA152" i="7"/>
  <c r="CB152" i="7"/>
  <c r="CA153" i="7"/>
  <c r="CB153" i="7"/>
  <c r="CA154" i="7"/>
  <c r="CB154" i="7"/>
  <c r="CA155" i="7"/>
  <c r="CB155" i="7"/>
  <c r="CA156" i="7"/>
  <c r="CB156" i="7"/>
  <c r="CA157" i="7"/>
  <c r="CB157" i="7"/>
  <c r="CA158" i="7"/>
  <c r="CB158" i="7"/>
  <c r="CA159" i="7"/>
  <c r="CB159" i="7"/>
  <c r="CA160" i="7"/>
  <c r="CB160" i="7"/>
  <c r="CA161" i="7"/>
  <c r="CB161" i="7"/>
  <c r="CA162" i="7"/>
  <c r="CB162" i="7"/>
  <c r="CA163" i="7"/>
  <c r="CB163" i="7"/>
  <c r="CA164" i="7"/>
  <c r="CB164" i="7"/>
  <c r="CA165" i="7"/>
  <c r="CB165" i="7"/>
  <c r="CA166" i="7"/>
  <c r="CB166" i="7"/>
  <c r="CA167" i="7"/>
  <c r="CB167" i="7"/>
  <c r="CA168" i="7"/>
  <c r="CB168" i="7"/>
  <c r="CA169" i="7"/>
  <c r="CB169" i="7"/>
  <c r="CA170" i="7"/>
  <c r="CB170" i="7"/>
  <c r="CA171" i="7"/>
  <c r="CB171" i="7"/>
  <c r="CA172" i="7"/>
  <c r="CB172" i="7"/>
  <c r="CA173" i="7"/>
  <c r="CB173" i="7"/>
  <c r="CA174" i="7"/>
  <c r="CB174" i="7"/>
  <c r="CA175" i="7"/>
  <c r="CB175" i="7"/>
  <c r="CA176" i="7"/>
  <c r="CB176" i="7"/>
  <c r="CA177" i="7"/>
  <c r="CB177" i="7"/>
  <c r="CA178" i="7"/>
  <c r="CB178" i="7"/>
  <c r="CA179" i="7"/>
  <c r="CB179" i="7"/>
  <c r="CA180" i="7"/>
  <c r="CB180" i="7"/>
  <c r="CA181" i="7"/>
  <c r="CB181" i="7"/>
  <c r="CA182" i="7"/>
  <c r="CB182" i="7"/>
  <c r="CA183" i="7"/>
  <c r="CB183" i="7"/>
  <c r="CA184" i="7"/>
  <c r="CB184" i="7"/>
  <c r="CA185" i="7"/>
  <c r="CB185" i="7"/>
  <c r="CA186" i="7"/>
  <c r="CB186" i="7"/>
  <c r="CA187" i="7"/>
  <c r="CB187" i="7"/>
  <c r="CA188" i="7"/>
  <c r="CB188" i="7"/>
  <c r="CA189" i="7"/>
  <c r="CB189" i="7"/>
  <c r="CA190" i="7"/>
  <c r="CB190" i="7"/>
  <c r="CA191" i="7"/>
  <c r="CB191" i="7"/>
  <c r="CA192" i="7"/>
  <c r="CB192" i="7"/>
  <c r="CA193" i="7"/>
  <c r="CB193" i="7"/>
  <c r="CA194" i="7"/>
  <c r="CB194" i="7"/>
  <c r="CA195" i="7"/>
  <c r="CB195" i="7"/>
  <c r="CA196" i="7"/>
  <c r="CB196" i="7"/>
  <c r="CA197" i="7"/>
  <c r="CB197" i="7"/>
  <c r="CA198" i="7"/>
  <c r="CB198" i="7"/>
  <c r="CA199" i="7"/>
  <c r="CB199" i="7"/>
  <c r="CA200" i="7"/>
  <c r="CB200" i="7"/>
  <c r="CA201" i="7"/>
  <c r="CB201" i="7"/>
  <c r="CA202" i="7"/>
  <c r="CB202" i="7"/>
  <c r="CA203" i="7"/>
  <c r="CB203" i="7"/>
  <c r="CA204" i="7"/>
  <c r="CB204" i="7"/>
  <c r="CA205" i="7"/>
  <c r="CB205" i="7"/>
  <c r="CA206" i="7"/>
  <c r="CB206" i="7"/>
  <c r="CA207" i="7"/>
  <c r="CB207" i="7"/>
  <c r="CA208" i="7"/>
  <c r="CB208" i="7"/>
  <c r="CA209" i="7"/>
  <c r="CB209" i="7"/>
  <c r="CA210" i="7"/>
  <c r="CB210" i="7"/>
  <c r="CA211" i="7"/>
  <c r="CB211" i="7"/>
  <c r="CA212" i="7"/>
  <c r="CB212" i="7"/>
  <c r="CA213" i="7"/>
  <c r="CB213" i="7"/>
  <c r="CA214" i="7"/>
  <c r="CB214" i="7"/>
  <c r="CA215" i="7"/>
  <c r="CB215" i="7"/>
  <c r="CA216" i="7"/>
  <c r="CB216" i="7"/>
  <c r="CA217" i="7"/>
  <c r="CB217" i="7"/>
  <c r="CA218" i="7"/>
  <c r="CB218" i="7"/>
  <c r="CA219" i="7"/>
  <c r="CB219" i="7"/>
  <c r="CA220" i="7"/>
  <c r="CB220" i="7"/>
  <c r="CA221" i="7"/>
  <c r="CB221" i="7"/>
  <c r="CA222" i="7"/>
  <c r="CB222" i="7"/>
  <c r="CA223" i="7"/>
  <c r="CB223" i="7"/>
  <c r="CA224" i="7"/>
  <c r="CB224" i="7"/>
  <c r="CA225" i="7"/>
  <c r="CB225" i="7"/>
  <c r="CA226" i="7"/>
  <c r="CB226" i="7"/>
  <c r="CA227" i="7"/>
  <c r="CB227" i="7"/>
  <c r="CA228" i="7"/>
  <c r="CB228" i="7"/>
  <c r="CA229" i="7"/>
  <c r="CB229" i="7"/>
  <c r="CA230" i="7"/>
  <c r="CB230" i="7"/>
  <c r="CA231" i="7"/>
  <c r="CB231" i="7"/>
  <c r="CA232" i="7"/>
  <c r="CB232" i="7"/>
  <c r="CA233" i="7"/>
  <c r="CB233" i="7"/>
  <c r="CA234" i="7"/>
  <c r="CB234" i="7"/>
  <c r="CA235" i="7"/>
  <c r="CB235" i="7"/>
  <c r="CA236" i="7"/>
  <c r="CB236" i="7"/>
  <c r="CA237" i="7"/>
  <c r="CB237" i="7"/>
  <c r="CA238" i="7"/>
  <c r="CB238" i="7"/>
  <c r="CA239" i="7"/>
  <c r="CB239" i="7"/>
  <c r="CA240" i="7"/>
  <c r="CB240" i="7"/>
  <c r="CA241" i="7"/>
  <c r="CB241" i="7"/>
  <c r="CA242" i="7"/>
  <c r="CB242" i="7"/>
  <c r="CA243" i="7"/>
  <c r="CB243" i="7"/>
  <c r="CA244" i="7"/>
  <c r="CB244" i="7"/>
  <c r="CA245" i="7"/>
  <c r="CB245" i="7"/>
  <c r="CA246" i="7"/>
  <c r="CB246" i="7"/>
  <c r="CA247" i="7"/>
  <c r="CB247" i="7"/>
  <c r="CA248" i="7"/>
  <c r="CB248" i="7"/>
  <c r="CA249" i="7"/>
  <c r="CB249" i="7"/>
  <c r="CA250" i="7"/>
  <c r="CB250" i="7"/>
  <c r="CA251" i="7"/>
  <c r="CB251" i="7"/>
  <c r="CA252" i="7"/>
  <c r="CB252" i="7"/>
  <c r="CA253" i="7"/>
  <c r="CB253" i="7"/>
  <c r="CA254" i="7"/>
  <c r="CB254" i="7"/>
  <c r="CA255" i="7"/>
  <c r="CB255" i="7"/>
  <c r="CA256" i="7"/>
  <c r="CB256" i="7"/>
  <c r="CA257" i="7"/>
  <c r="CB257" i="7"/>
  <c r="CA258" i="7"/>
  <c r="CB258" i="7"/>
  <c r="CA259" i="7"/>
  <c r="CB259" i="7"/>
  <c r="CA260" i="7"/>
  <c r="CB260" i="7"/>
  <c r="CA261" i="7"/>
  <c r="CB261" i="7"/>
  <c r="CA262" i="7"/>
  <c r="CB262" i="7"/>
  <c r="CA263" i="7"/>
  <c r="CB263" i="7"/>
  <c r="CA264" i="7"/>
  <c r="CB264" i="7"/>
  <c r="CA265" i="7"/>
  <c r="CB265" i="7"/>
  <c r="CA266" i="7"/>
  <c r="CB266" i="7"/>
  <c r="CA267" i="7"/>
  <c r="CB267" i="7"/>
  <c r="CA268" i="7"/>
  <c r="CB268" i="7"/>
  <c r="CA269" i="7"/>
  <c r="CB269" i="7"/>
  <c r="CA270" i="7"/>
  <c r="CB270" i="7"/>
  <c r="CA271" i="7"/>
  <c r="CB271" i="7"/>
  <c r="CA272" i="7"/>
  <c r="CB272" i="7"/>
  <c r="CA273" i="7"/>
  <c r="CB273" i="7"/>
  <c r="CA274" i="7"/>
  <c r="CB274" i="7"/>
  <c r="CA275" i="7"/>
  <c r="CB275" i="7"/>
  <c r="CA276" i="7"/>
  <c r="CB276" i="7"/>
  <c r="CA277" i="7"/>
  <c r="CB277" i="7"/>
  <c r="CA278" i="7"/>
  <c r="CB278" i="7"/>
  <c r="CA279" i="7"/>
  <c r="CB279" i="7"/>
  <c r="CA280" i="7"/>
  <c r="CB280" i="7"/>
  <c r="CA281" i="7"/>
  <c r="CB281" i="7"/>
  <c r="CA282" i="7"/>
  <c r="CB282" i="7"/>
  <c r="CA283" i="7"/>
  <c r="CB283" i="7"/>
  <c r="CA284" i="7"/>
  <c r="CB284" i="7"/>
  <c r="CA285" i="7"/>
  <c r="CB285" i="7"/>
  <c r="CA286" i="7"/>
  <c r="CB286" i="7"/>
  <c r="CA287" i="7"/>
  <c r="CB287" i="7"/>
  <c r="CA288" i="7"/>
  <c r="CB288" i="7"/>
  <c r="CA289" i="7"/>
  <c r="CB289" i="7"/>
  <c r="CA290" i="7"/>
  <c r="CB290" i="7"/>
  <c r="CA291" i="7"/>
  <c r="CB291" i="7"/>
  <c r="CA292" i="7"/>
  <c r="CB292" i="7"/>
  <c r="CA293" i="7"/>
  <c r="CB293" i="7"/>
  <c r="CA294" i="7"/>
  <c r="CB294" i="7"/>
  <c r="CA295" i="7"/>
  <c r="CB295" i="7"/>
  <c r="CA296" i="7"/>
  <c r="CB296" i="7"/>
  <c r="CA297" i="7"/>
  <c r="CB297" i="7"/>
  <c r="CA298" i="7"/>
  <c r="CB298" i="7"/>
  <c r="CA299" i="7"/>
  <c r="CB299" i="7"/>
  <c r="CA300" i="7"/>
  <c r="CB300" i="7"/>
  <c r="CA301" i="7"/>
  <c r="CB301" i="7"/>
  <c r="CA302" i="7"/>
  <c r="CB302" i="7"/>
  <c r="CA303" i="7"/>
  <c r="CB303" i="7"/>
  <c r="CA304" i="7"/>
  <c r="CB304" i="7"/>
  <c r="CA305" i="7"/>
  <c r="CB305" i="7"/>
  <c r="CA306" i="7"/>
  <c r="CB306" i="7"/>
  <c r="CA307" i="7"/>
  <c r="CB307" i="7"/>
  <c r="CA308" i="7"/>
  <c r="CB308" i="7"/>
  <c r="CA309" i="7"/>
  <c r="CB309" i="7"/>
  <c r="CA310" i="7"/>
  <c r="CB310" i="7"/>
  <c r="CA311" i="7"/>
  <c r="CB311" i="7"/>
  <c r="CA312" i="7"/>
  <c r="CB312" i="7"/>
  <c r="CA313" i="7"/>
  <c r="CB313" i="7"/>
  <c r="CA314" i="7"/>
  <c r="CB314" i="7"/>
  <c r="CA315" i="7"/>
  <c r="CB315" i="7"/>
  <c r="CA316" i="7"/>
  <c r="CB316" i="7"/>
  <c r="CA317" i="7"/>
  <c r="CB317" i="7"/>
  <c r="CA318" i="7"/>
  <c r="CB318" i="7"/>
  <c r="CA319" i="7"/>
  <c r="CB319" i="7"/>
  <c r="CA320" i="7"/>
  <c r="CB320" i="7"/>
  <c r="CA321" i="7"/>
  <c r="CB321" i="7"/>
  <c r="CA322" i="7"/>
  <c r="CB322" i="7"/>
  <c r="CA323" i="7"/>
  <c r="CB323" i="7"/>
  <c r="CA324" i="7"/>
  <c r="CB324" i="7"/>
  <c r="CA325" i="7"/>
  <c r="CB325" i="7"/>
  <c r="CA326" i="7"/>
  <c r="CB326" i="7"/>
  <c r="CA327" i="7"/>
  <c r="CB327" i="7"/>
  <c r="CA328" i="7"/>
  <c r="CB328" i="7"/>
  <c r="CA329" i="7"/>
  <c r="CB329" i="7"/>
  <c r="CA330" i="7"/>
  <c r="CB330" i="7"/>
  <c r="CA331" i="7"/>
  <c r="CB331" i="7"/>
  <c r="CA332" i="7"/>
  <c r="CB332" i="7"/>
  <c r="CA333" i="7"/>
  <c r="CB333" i="7"/>
  <c r="CA334" i="7"/>
  <c r="CB334" i="7"/>
  <c r="CA335" i="7"/>
  <c r="CB335" i="7"/>
  <c r="CA336" i="7"/>
  <c r="CB336" i="7"/>
  <c r="CA337" i="7"/>
  <c r="CB337" i="7"/>
  <c r="CA338" i="7"/>
  <c r="CB338" i="7"/>
  <c r="CA339" i="7"/>
  <c r="CB339" i="7"/>
  <c r="CA340" i="7"/>
  <c r="CB340" i="7"/>
  <c r="CA341" i="7"/>
  <c r="CB341" i="7"/>
  <c r="CA342" i="7"/>
  <c r="CB342" i="7"/>
  <c r="CA343" i="7"/>
  <c r="CB343" i="7"/>
  <c r="CA344" i="7"/>
  <c r="CB344" i="7"/>
  <c r="CA345" i="7"/>
  <c r="CB345" i="7"/>
  <c r="CA346" i="7"/>
  <c r="CB346" i="7"/>
  <c r="CA347" i="7"/>
  <c r="CB347" i="7"/>
  <c r="CA348" i="7"/>
  <c r="CB348" i="7"/>
  <c r="CA349" i="7"/>
  <c r="CB349" i="7"/>
  <c r="CA350" i="7"/>
  <c r="CB350" i="7"/>
  <c r="CA351" i="7"/>
  <c r="CB351" i="7"/>
  <c r="CA352" i="7"/>
  <c r="CB352" i="7"/>
  <c r="CA353" i="7"/>
  <c r="CB353" i="7"/>
  <c r="CA354" i="7"/>
  <c r="CB354" i="7"/>
  <c r="CA355" i="7"/>
  <c r="CB355" i="7"/>
  <c r="CA356" i="7"/>
  <c r="CB356" i="7"/>
  <c r="CA357" i="7"/>
  <c r="CB357" i="7"/>
  <c r="CA358" i="7"/>
  <c r="CB358" i="7"/>
  <c r="CA359" i="7"/>
  <c r="CB359" i="7"/>
  <c r="CA360" i="7"/>
  <c r="CB360" i="7"/>
  <c r="CA361" i="7"/>
  <c r="CB361" i="7"/>
  <c r="CA362" i="7"/>
  <c r="CB362" i="7"/>
  <c r="CA363" i="7"/>
  <c r="CB363" i="7"/>
  <c r="CA364" i="7"/>
  <c r="CB364" i="7"/>
  <c r="CA365" i="7"/>
  <c r="CB365" i="7"/>
  <c r="CA366" i="7"/>
  <c r="CB366" i="7"/>
  <c r="CA367" i="7"/>
  <c r="CB367" i="7"/>
  <c r="CA368" i="7"/>
  <c r="CB368" i="7"/>
  <c r="CA369" i="7"/>
  <c r="CB369" i="7"/>
  <c r="CA370" i="7"/>
  <c r="CB370" i="7"/>
  <c r="CA371" i="7"/>
  <c r="CB371" i="7"/>
  <c r="CA372" i="7"/>
  <c r="CB372" i="7"/>
  <c r="CA373" i="7"/>
  <c r="CB373" i="7"/>
  <c r="CA374" i="7"/>
  <c r="CB374" i="7"/>
  <c r="CA375" i="7"/>
  <c r="CB375" i="7"/>
  <c r="CA376" i="7"/>
  <c r="CB376" i="7"/>
  <c r="CA377" i="7"/>
  <c r="CB377" i="7"/>
  <c r="CA378" i="7"/>
  <c r="CB378" i="7"/>
  <c r="CA379" i="7"/>
  <c r="CB379" i="7"/>
  <c r="CA380" i="7"/>
  <c r="CB380" i="7"/>
  <c r="CA381" i="7"/>
  <c r="CB381" i="7"/>
  <c r="CA382" i="7"/>
  <c r="CB382" i="7"/>
  <c r="CA383" i="7"/>
  <c r="CB383" i="7"/>
  <c r="CA384" i="7"/>
  <c r="CB384" i="7"/>
  <c r="CA385" i="7"/>
  <c r="CB385" i="7"/>
  <c r="CA386" i="7"/>
  <c r="CB386" i="7"/>
  <c r="CA387" i="7"/>
  <c r="CB387" i="7"/>
  <c r="CA388" i="7"/>
  <c r="CB388" i="7"/>
  <c r="CA389" i="7"/>
  <c r="CB389" i="7"/>
  <c r="CA390" i="7"/>
  <c r="CB390" i="7"/>
  <c r="CA391" i="7"/>
  <c r="CB391" i="7"/>
  <c r="CA392" i="7"/>
  <c r="CB392" i="7"/>
  <c r="CA393" i="7"/>
  <c r="CB393" i="7"/>
  <c r="CA394" i="7"/>
  <c r="CB394" i="7"/>
  <c r="CA395" i="7"/>
  <c r="CB395" i="7"/>
  <c r="CA396" i="7"/>
  <c r="CB396" i="7"/>
  <c r="CA397" i="7"/>
  <c r="CB397" i="7"/>
  <c r="CA398" i="7"/>
  <c r="CB398" i="7"/>
  <c r="CA399" i="7"/>
  <c r="CB399" i="7"/>
  <c r="CA400" i="7"/>
  <c r="CB400" i="7"/>
  <c r="CA401" i="7"/>
  <c r="CB401" i="7"/>
  <c r="CA402" i="7"/>
  <c r="CB402" i="7"/>
  <c r="CA403" i="7"/>
  <c r="CB403" i="7"/>
  <c r="CA404" i="7"/>
  <c r="CB404" i="7"/>
  <c r="CA405" i="7"/>
  <c r="CB405" i="7"/>
  <c r="CA406" i="7"/>
  <c r="CB406" i="7"/>
  <c r="CA407" i="7"/>
  <c r="CB407" i="7"/>
  <c r="CA408" i="7"/>
  <c r="CB408" i="7"/>
  <c r="CA409" i="7"/>
  <c r="CB409" i="7"/>
  <c r="CA410" i="7"/>
  <c r="CB410" i="7"/>
  <c r="CA411" i="7"/>
  <c r="CB411" i="7"/>
  <c r="CA412" i="7"/>
  <c r="CB412" i="7"/>
  <c r="CA413" i="7"/>
  <c r="CB413" i="7"/>
  <c r="CA414" i="7"/>
  <c r="CB414" i="7"/>
  <c r="CA415" i="7"/>
  <c r="CB415" i="7"/>
  <c r="CA416" i="7"/>
  <c r="CB416" i="7"/>
  <c r="CA417" i="7"/>
  <c r="CB417" i="7"/>
  <c r="CA418" i="7"/>
  <c r="CB418" i="7"/>
  <c r="CA419" i="7"/>
  <c r="CB419" i="7"/>
  <c r="CA420" i="7"/>
  <c r="CB420" i="7"/>
  <c r="CA421" i="7"/>
  <c r="CB421" i="7"/>
  <c r="CA422" i="7"/>
  <c r="CB422" i="7"/>
  <c r="CA423" i="7"/>
  <c r="CB423" i="7"/>
  <c r="CA424" i="7"/>
  <c r="CB424" i="7"/>
  <c r="CA425" i="7"/>
  <c r="CB425" i="7"/>
  <c r="CA426" i="7"/>
  <c r="CB426" i="7"/>
  <c r="CA427" i="7"/>
  <c r="CB427" i="7"/>
  <c r="CA428" i="7"/>
  <c r="CB428" i="7"/>
  <c r="CA429" i="7"/>
  <c r="CB429" i="7"/>
  <c r="CA430" i="7"/>
  <c r="CB430" i="7"/>
  <c r="CA431" i="7"/>
  <c r="CB431" i="7"/>
  <c r="CA432" i="7"/>
  <c r="CB432" i="7"/>
  <c r="CA433" i="7"/>
  <c r="CB433" i="7"/>
  <c r="CA434" i="7"/>
  <c r="CB434" i="7"/>
  <c r="CA435" i="7"/>
  <c r="CB435" i="7"/>
  <c r="CA436" i="7"/>
  <c r="CB436" i="7"/>
  <c r="CA437" i="7"/>
  <c r="CB437" i="7"/>
  <c r="CA438" i="7"/>
  <c r="CB438" i="7"/>
  <c r="CA439" i="7"/>
  <c r="CB439" i="7"/>
  <c r="CA440" i="7"/>
  <c r="CB440" i="7"/>
  <c r="CA441" i="7"/>
  <c r="CB441" i="7"/>
  <c r="CA442" i="7"/>
  <c r="CB442" i="7"/>
  <c r="CA443" i="7"/>
  <c r="CB443" i="7"/>
  <c r="CA444" i="7"/>
  <c r="CB444" i="7"/>
  <c r="CA445" i="7"/>
  <c r="CB445" i="7"/>
  <c r="CA446" i="7"/>
  <c r="CB446" i="7"/>
  <c r="CA447" i="7"/>
  <c r="CB447" i="7"/>
  <c r="CA448" i="7"/>
  <c r="CB448" i="7"/>
  <c r="CA449" i="7"/>
  <c r="CB449" i="7"/>
  <c r="CA450" i="7"/>
  <c r="CB450" i="7"/>
  <c r="CA451" i="7"/>
  <c r="CB451" i="7"/>
  <c r="CA452" i="7"/>
  <c r="CB452" i="7"/>
  <c r="CA453" i="7"/>
  <c r="CB453" i="7"/>
  <c r="CA454" i="7"/>
  <c r="CB454" i="7"/>
  <c r="CA455" i="7"/>
  <c r="CB455" i="7"/>
  <c r="CA456" i="7"/>
  <c r="CB456" i="7"/>
  <c r="CA457" i="7"/>
  <c r="CB457" i="7"/>
  <c r="CA458" i="7"/>
  <c r="CB458" i="7"/>
  <c r="CA459" i="7"/>
  <c r="CB459" i="7"/>
  <c r="CA460" i="7"/>
  <c r="CB460" i="7"/>
  <c r="CA461" i="7"/>
  <c r="CB461" i="7"/>
  <c r="CA462" i="7"/>
  <c r="CB462" i="7"/>
  <c r="CA463" i="7"/>
  <c r="CB463" i="7"/>
  <c r="CA464" i="7"/>
  <c r="CB464" i="7"/>
  <c r="CA465" i="7"/>
  <c r="CB465" i="7"/>
  <c r="CA466" i="7"/>
  <c r="CB466" i="7"/>
  <c r="CA467" i="7"/>
  <c r="CB467" i="7"/>
  <c r="CA468" i="7"/>
  <c r="CB468" i="7"/>
  <c r="CA469" i="7"/>
  <c r="CB469" i="7"/>
  <c r="CA470" i="7"/>
  <c r="CB470" i="7"/>
  <c r="CA471" i="7"/>
  <c r="CB471" i="7"/>
  <c r="CA472" i="7"/>
  <c r="CB472" i="7"/>
  <c r="CA473" i="7"/>
  <c r="CB473" i="7"/>
  <c r="CA474" i="7"/>
  <c r="CB474" i="7"/>
  <c r="CA475" i="7"/>
  <c r="CB475" i="7"/>
  <c r="CA476" i="7"/>
  <c r="CB476" i="7"/>
  <c r="CA477" i="7"/>
  <c r="CB477" i="7"/>
  <c r="CA478" i="7"/>
  <c r="CB478" i="7"/>
  <c r="CA479" i="7"/>
  <c r="CB479" i="7"/>
  <c r="CA480" i="7"/>
  <c r="CB480" i="7"/>
  <c r="CA481" i="7"/>
  <c r="CB481" i="7"/>
  <c r="CA482" i="7"/>
  <c r="CB482" i="7"/>
  <c r="CA483" i="7"/>
  <c r="CB483" i="7"/>
  <c r="CA484" i="7"/>
  <c r="CB484" i="7"/>
  <c r="CA485" i="7"/>
  <c r="CB485" i="7"/>
  <c r="CA486" i="7"/>
  <c r="CB486" i="7"/>
  <c r="CA487" i="7"/>
  <c r="CB487" i="7"/>
  <c r="CA488" i="7"/>
  <c r="CB488" i="7"/>
  <c r="CA489" i="7"/>
  <c r="CB489" i="7"/>
  <c r="CA490" i="7"/>
  <c r="CB490" i="7"/>
  <c r="CA491" i="7"/>
  <c r="CB491" i="7"/>
  <c r="CA492" i="7"/>
  <c r="CB492" i="7"/>
  <c r="CA493" i="7"/>
  <c r="CB493" i="7"/>
  <c r="CA494" i="7"/>
  <c r="CB494" i="7"/>
  <c r="CA495" i="7"/>
  <c r="CB495" i="7"/>
  <c r="CA496" i="7"/>
  <c r="CB496" i="7"/>
  <c r="CA497" i="7"/>
  <c r="CB497" i="7"/>
  <c r="CA498" i="7"/>
  <c r="CB498" i="7"/>
  <c r="CA499" i="7"/>
  <c r="CB499" i="7"/>
  <c r="CA500" i="7"/>
  <c r="CB500" i="7"/>
  <c r="CA501" i="7"/>
  <c r="CB501" i="7"/>
  <c r="CA502" i="7"/>
  <c r="CB502" i="7"/>
  <c r="CA503" i="7"/>
  <c r="CB503" i="7"/>
  <c r="CA504" i="7"/>
  <c r="CB504" i="7"/>
  <c r="CA505" i="7"/>
  <c r="CB505" i="7"/>
  <c r="CA506" i="7"/>
  <c r="CB506" i="7"/>
  <c r="CA507" i="7"/>
  <c r="CB507" i="7"/>
  <c r="CA508" i="7"/>
  <c r="CB508" i="7"/>
  <c r="CA509" i="7"/>
  <c r="CB509" i="7"/>
  <c r="CA510" i="7"/>
  <c r="CB510" i="7"/>
  <c r="CA511" i="7"/>
  <c r="CB511" i="7"/>
  <c r="CA512" i="7"/>
  <c r="CB512" i="7"/>
  <c r="CA513" i="7"/>
  <c r="CB513" i="7"/>
  <c r="CA514" i="7"/>
  <c r="CB514" i="7"/>
  <c r="CA515" i="7"/>
  <c r="CB515" i="7"/>
  <c r="CA516" i="7"/>
  <c r="CB516" i="7"/>
  <c r="CA517" i="7"/>
  <c r="CB517" i="7"/>
  <c r="CA518" i="7"/>
  <c r="CB518" i="7"/>
  <c r="CA519" i="7"/>
  <c r="CB519" i="7"/>
  <c r="CA520" i="7"/>
  <c r="CB520" i="7"/>
  <c r="CA521" i="7"/>
  <c r="CB521" i="7"/>
  <c r="CA522" i="7"/>
  <c r="CB522" i="7"/>
  <c r="CA523" i="7"/>
  <c r="CB523" i="7"/>
  <c r="CA524" i="7"/>
  <c r="CB524" i="7"/>
  <c r="CA525" i="7"/>
  <c r="CB525" i="7"/>
  <c r="CA526" i="7"/>
  <c r="CB526" i="7"/>
  <c r="CA527" i="7"/>
  <c r="CB527" i="7"/>
  <c r="CA528" i="7"/>
  <c r="CB528" i="7"/>
  <c r="CA529" i="7"/>
  <c r="CB529" i="7"/>
  <c r="CA530" i="7"/>
  <c r="CB530" i="7"/>
  <c r="CA531" i="7"/>
  <c r="CB531" i="7"/>
  <c r="CA532" i="7"/>
  <c r="CB532" i="7"/>
  <c r="CA533" i="7"/>
  <c r="CB533" i="7"/>
  <c r="CA534" i="7"/>
  <c r="CB534" i="7"/>
  <c r="CA535" i="7"/>
  <c r="CB535" i="7"/>
  <c r="CA536" i="7"/>
  <c r="CB536" i="7"/>
  <c r="CA537" i="7"/>
  <c r="CB537" i="7"/>
  <c r="CA538" i="7"/>
  <c r="CB538" i="7"/>
  <c r="CA539" i="7"/>
  <c r="CB539" i="7"/>
  <c r="CA540" i="7"/>
  <c r="CB540" i="7"/>
  <c r="CA541" i="7"/>
  <c r="CB541" i="7"/>
  <c r="CA542" i="7"/>
  <c r="CB542" i="7"/>
  <c r="CA543" i="7"/>
  <c r="CB543" i="7"/>
  <c r="CA544" i="7"/>
  <c r="CB544" i="7"/>
  <c r="CA545" i="7"/>
  <c r="CB545" i="7"/>
  <c r="CA546" i="7"/>
  <c r="CB546" i="7"/>
  <c r="CA547" i="7"/>
  <c r="CB547" i="7"/>
  <c r="CA548" i="7"/>
  <c r="CB548" i="7"/>
  <c r="CA549" i="7"/>
  <c r="CB549" i="7"/>
  <c r="CA550" i="7"/>
  <c r="CB550" i="7"/>
  <c r="CA551" i="7"/>
  <c r="CB551" i="7"/>
  <c r="CA552" i="7"/>
  <c r="CB552" i="7"/>
  <c r="CA553" i="7"/>
  <c r="CB553" i="7"/>
  <c r="CA554" i="7"/>
  <c r="CB554" i="7"/>
  <c r="CA555" i="7"/>
  <c r="CB555" i="7"/>
  <c r="CA556" i="7"/>
  <c r="CB556" i="7"/>
  <c r="CA557" i="7"/>
  <c r="CB557" i="7"/>
  <c r="CA558" i="7"/>
  <c r="CB558" i="7"/>
  <c r="CA559" i="7"/>
  <c r="CB559" i="7"/>
  <c r="CA560" i="7"/>
  <c r="CB560" i="7"/>
  <c r="CA561" i="7"/>
  <c r="CB561" i="7"/>
  <c r="CA562" i="7"/>
  <c r="CB562" i="7"/>
  <c r="CA563" i="7"/>
  <c r="CB563" i="7"/>
  <c r="CA564" i="7"/>
  <c r="CB564" i="7"/>
  <c r="CA565" i="7"/>
  <c r="CB565" i="7"/>
  <c r="CA566" i="7"/>
  <c r="CB566" i="7"/>
  <c r="CA567" i="7"/>
  <c r="CB567" i="7"/>
  <c r="CA568" i="7"/>
  <c r="CB568" i="7"/>
  <c r="CA569" i="7"/>
  <c r="CB569" i="7"/>
  <c r="CA570" i="7"/>
  <c r="CB570" i="7"/>
  <c r="CA571" i="7"/>
  <c r="CB571" i="7"/>
  <c r="CA572" i="7"/>
  <c r="CB572" i="7"/>
  <c r="CA573" i="7"/>
  <c r="CB573" i="7"/>
  <c r="CA574" i="7"/>
  <c r="CB574" i="7"/>
  <c r="CA575" i="7"/>
  <c r="CB575" i="7"/>
  <c r="CA576" i="7"/>
  <c r="CB576" i="7"/>
  <c r="CA577" i="7"/>
  <c r="CB577" i="7"/>
  <c r="CA578" i="7"/>
  <c r="CB578" i="7"/>
  <c r="CA579" i="7"/>
  <c r="CB579" i="7"/>
  <c r="CA580" i="7"/>
  <c r="CB580" i="7"/>
  <c r="CA581" i="7"/>
  <c r="CB581" i="7"/>
  <c r="CA582" i="7"/>
  <c r="CB582" i="7"/>
  <c r="CA583" i="7"/>
  <c r="CB583" i="7"/>
  <c r="CA584" i="7"/>
  <c r="CB584" i="7"/>
  <c r="CA585" i="7"/>
  <c r="CB585" i="7"/>
  <c r="CA586" i="7"/>
  <c r="CB586" i="7"/>
  <c r="CA587" i="7"/>
  <c r="CB587" i="7"/>
  <c r="CA588" i="7"/>
  <c r="CB588" i="7"/>
  <c r="CA589" i="7"/>
  <c r="CB589" i="7"/>
  <c r="CA590" i="7"/>
  <c r="CB590" i="7"/>
  <c r="CA591" i="7"/>
  <c r="CB591" i="7"/>
  <c r="CA592" i="7"/>
  <c r="CB592" i="7"/>
  <c r="CA593" i="7"/>
  <c r="CB593" i="7"/>
  <c r="CA594" i="7"/>
  <c r="CB594" i="7"/>
  <c r="CA595" i="7"/>
  <c r="CB595" i="7"/>
  <c r="CA596" i="7"/>
  <c r="CB596" i="7"/>
  <c r="CA597" i="7"/>
  <c r="CB597" i="7"/>
  <c r="CA598" i="7"/>
  <c r="CB598" i="7"/>
  <c r="CA599" i="7"/>
  <c r="CB599" i="7"/>
  <c r="CA600" i="7"/>
  <c r="CB600" i="7"/>
  <c r="CA601" i="7"/>
  <c r="CB601" i="7"/>
  <c r="CA602" i="7"/>
  <c r="CB602" i="7"/>
  <c r="CA603" i="7"/>
  <c r="CB603" i="7"/>
  <c r="CA604" i="7"/>
  <c r="CB604" i="7"/>
  <c r="CA605" i="7"/>
  <c r="CB605" i="7"/>
  <c r="CA606" i="7"/>
  <c r="CB606" i="7"/>
  <c r="CA607" i="7"/>
  <c r="CB607" i="7"/>
  <c r="CA608" i="7"/>
  <c r="CB608" i="7"/>
  <c r="CA609" i="7"/>
  <c r="CB609" i="7"/>
  <c r="CA610" i="7"/>
  <c r="CB610" i="7"/>
  <c r="CA611" i="7"/>
  <c r="CB611" i="7"/>
  <c r="CA612" i="7"/>
  <c r="CB612" i="7"/>
  <c r="CA613" i="7"/>
  <c r="CB613" i="7"/>
  <c r="CA614" i="7"/>
  <c r="CB614" i="7"/>
  <c r="CA615" i="7"/>
  <c r="CB615" i="7"/>
  <c r="CA616" i="7"/>
  <c r="CB616" i="7"/>
  <c r="CA617" i="7"/>
  <c r="CB617" i="7"/>
  <c r="CA618" i="7"/>
  <c r="CB618" i="7"/>
  <c r="CA619" i="7"/>
  <c r="CB619" i="7"/>
  <c r="CA620" i="7"/>
  <c r="CB620" i="7"/>
  <c r="CA621" i="7"/>
  <c r="CB621" i="7"/>
  <c r="CA622" i="7"/>
  <c r="CB622" i="7"/>
  <c r="CA623" i="7"/>
  <c r="CB623" i="7"/>
  <c r="CA624" i="7"/>
  <c r="CB624" i="7"/>
  <c r="CA625" i="7"/>
  <c r="CB625" i="7"/>
  <c r="CA626" i="7"/>
  <c r="CB626" i="7"/>
  <c r="CA627" i="7"/>
  <c r="CB627" i="7"/>
  <c r="CA628" i="7"/>
  <c r="CB628" i="7"/>
  <c r="CA629" i="7"/>
  <c r="CB629" i="7"/>
  <c r="CA630" i="7"/>
  <c r="CB630" i="7"/>
  <c r="CA631" i="7"/>
  <c r="CB631" i="7"/>
  <c r="CA632" i="7"/>
  <c r="CB632" i="7"/>
  <c r="CA633" i="7"/>
  <c r="CB633" i="7"/>
  <c r="CA634" i="7"/>
  <c r="CB634" i="7"/>
  <c r="CA635" i="7"/>
  <c r="CB635" i="7"/>
  <c r="CA636" i="7"/>
  <c r="CB636" i="7"/>
  <c r="CA637" i="7"/>
  <c r="CB637" i="7"/>
  <c r="CA638" i="7"/>
  <c r="CB638" i="7"/>
  <c r="CA639" i="7"/>
  <c r="CB639" i="7"/>
  <c r="CA640" i="7"/>
  <c r="CB640" i="7"/>
  <c r="CA641" i="7"/>
  <c r="CB641" i="7"/>
  <c r="CA642" i="7"/>
  <c r="CB642" i="7"/>
  <c r="CA643" i="7"/>
  <c r="CB643" i="7"/>
  <c r="CA644" i="7"/>
  <c r="CB644" i="7"/>
  <c r="CA645" i="7"/>
  <c r="CB645" i="7"/>
  <c r="CA646" i="7"/>
  <c r="CB646" i="7"/>
  <c r="CA647" i="7"/>
  <c r="CB647" i="7"/>
  <c r="CA648" i="7"/>
  <c r="CB648" i="7"/>
  <c r="CA649" i="7"/>
  <c r="CB649" i="7"/>
  <c r="CA650" i="7"/>
  <c r="CB650" i="7"/>
  <c r="CA651" i="7"/>
  <c r="CB651" i="7"/>
  <c r="CA652" i="7"/>
  <c r="CB652" i="7"/>
  <c r="CA653" i="7"/>
  <c r="CB653" i="7"/>
  <c r="CA654" i="7"/>
  <c r="CB654" i="7"/>
  <c r="CA655" i="7"/>
  <c r="CB655" i="7"/>
  <c r="CA656" i="7"/>
  <c r="CB656" i="7"/>
  <c r="CA657" i="7"/>
  <c r="CB657" i="7"/>
  <c r="CA658" i="7"/>
  <c r="CB658" i="7"/>
  <c r="CA659" i="7"/>
  <c r="CB659" i="7"/>
  <c r="CA660" i="7"/>
  <c r="CB660" i="7"/>
  <c r="CA661" i="7"/>
  <c r="CB661" i="7"/>
  <c r="CA662" i="7"/>
  <c r="CB662" i="7"/>
  <c r="CA663" i="7"/>
  <c r="CB663" i="7"/>
  <c r="CA664" i="7"/>
  <c r="CB664" i="7"/>
  <c r="CA665" i="7"/>
  <c r="CB665" i="7"/>
  <c r="CA666" i="7"/>
  <c r="CB666" i="7"/>
  <c r="CA667" i="7"/>
  <c r="CB667" i="7"/>
  <c r="CA668" i="7"/>
  <c r="CB668" i="7"/>
  <c r="CA669" i="7"/>
  <c r="CB669" i="7"/>
  <c r="CA670" i="7"/>
  <c r="CB670" i="7"/>
  <c r="CA671" i="7"/>
  <c r="CB671" i="7"/>
  <c r="CA672" i="7"/>
  <c r="CB672" i="7"/>
  <c r="CA673" i="7"/>
  <c r="CB673" i="7"/>
  <c r="CA674" i="7"/>
  <c r="CB674" i="7"/>
  <c r="CA675" i="7"/>
  <c r="CB675" i="7"/>
  <c r="CA676" i="7"/>
  <c r="CB676" i="7"/>
  <c r="CA677" i="7"/>
  <c r="CB677" i="7"/>
  <c r="CA678" i="7"/>
  <c r="CB678" i="7"/>
  <c r="CA679" i="7"/>
  <c r="CB679" i="7"/>
  <c r="CA680" i="7"/>
  <c r="CB680" i="7"/>
  <c r="CA681" i="7"/>
  <c r="CB681" i="7"/>
  <c r="CA682" i="7"/>
  <c r="CB682" i="7"/>
  <c r="CA683" i="7"/>
  <c r="CB683" i="7"/>
  <c r="CA684" i="7"/>
  <c r="CB684" i="7"/>
  <c r="CA685" i="7"/>
  <c r="CB685" i="7"/>
  <c r="CA686" i="7"/>
  <c r="CB686" i="7"/>
  <c r="CA687" i="7"/>
  <c r="CB687" i="7"/>
  <c r="CA688" i="7"/>
  <c r="CB688" i="7"/>
  <c r="CA689" i="7"/>
  <c r="CB689" i="7"/>
  <c r="CA690" i="7"/>
  <c r="CB690" i="7"/>
  <c r="CA691" i="7"/>
  <c r="CB691" i="7"/>
  <c r="CA692" i="7"/>
  <c r="CB692" i="7"/>
  <c r="CA693" i="7"/>
  <c r="CB693" i="7"/>
  <c r="CA694" i="7"/>
  <c r="CB694" i="7"/>
  <c r="CA695" i="7"/>
  <c r="CB695" i="7"/>
  <c r="CA696" i="7"/>
  <c r="CB696" i="7"/>
  <c r="CA697" i="7"/>
  <c r="CB697" i="7"/>
  <c r="CA698" i="7"/>
  <c r="CB698" i="7"/>
  <c r="CA699" i="7"/>
  <c r="CB699" i="7"/>
  <c r="CA700" i="7"/>
  <c r="CB700" i="7"/>
  <c r="CA701" i="7"/>
  <c r="CB701" i="7"/>
  <c r="CA702" i="7"/>
  <c r="CB702" i="7"/>
  <c r="CA703" i="7"/>
  <c r="CB703" i="7"/>
  <c r="CA704" i="7"/>
  <c r="CB704" i="7"/>
  <c r="CA705" i="7"/>
  <c r="CB705" i="7"/>
  <c r="CA706" i="7"/>
  <c r="CB706" i="7"/>
  <c r="CA707" i="7"/>
  <c r="CB707" i="7"/>
  <c r="CA708" i="7"/>
  <c r="CB708" i="7"/>
  <c r="CA709" i="7"/>
  <c r="CB709" i="7"/>
  <c r="CA710" i="7"/>
  <c r="CB710" i="7"/>
  <c r="CA711" i="7"/>
  <c r="CB711" i="7"/>
  <c r="CA712" i="7"/>
  <c r="CB712" i="7"/>
  <c r="CA713" i="7"/>
  <c r="CB713" i="7"/>
  <c r="CA714" i="7"/>
  <c r="CB714" i="7"/>
  <c r="CA715" i="7"/>
  <c r="CB715" i="7"/>
  <c r="CA716" i="7"/>
  <c r="CB716" i="7"/>
  <c r="CA717" i="7"/>
  <c r="CB717" i="7"/>
  <c r="CA718" i="7"/>
  <c r="CB718" i="7"/>
  <c r="CA719" i="7"/>
  <c r="CB719" i="7"/>
  <c r="CA720" i="7"/>
  <c r="CB720" i="7"/>
  <c r="CA721" i="7"/>
  <c r="CB721" i="7"/>
  <c r="CA722" i="7"/>
  <c r="CB722" i="7"/>
  <c r="CA723" i="7"/>
  <c r="CB723" i="7"/>
  <c r="CA724" i="7"/>
  <c r="CB724" i="7"/>
  <c r="CA725" i="7"/>
  <c r="CB725" i="7"/>
  <c r="CA726" i="7"/>
  <c r="CB726" i="7"/>
  <c r="CA727" i="7"/>
  <c r="CB727" i="7"/>
  <c r="CA728" i="7"/>
  <c r="CB728" i="7"/>
  <c r="CA729" i="7"/>
  <c r="CB729" i="7"/>
  <c r="CA730" i="7"/>
  <c r="CB730" i="7"/>
  <c r="CA731" i="7"/>
  <c r="CB731" i="7"/>
  <c r="CA732" i="7"/>
  <c r="CB732" i="7"/>
  <c r="CA733" i="7"/>
  <c r="CB733" i="7"/>
  <c r="CA734" i="7"/>
  <c r="CB734" i="7"/>
  <c r="CA735" i="7"/>
  <c r="CB735" i="7"/>
  <c r="CA736" i="7"/>
  <c r="CB736" i="7"/>
  <c r="CA737" i="7"/>
  <c r="CB737" i="7"/>
  <c r="CA738" i="7"/>
  <c r="CB738" i="7"/>
  <c r="CA739" i="7"/>
  <c r="CB739" i="7"/>
  <c r="CA740" i="7"/>
  <c r="CB740" i="7"/>
  <c r="CA741" i="7"/>
  <c r="CB741" i="7"/>
  <c r="CA742" i="7"/>
  <c r="CB742" i="7"/>
  <c r="CA743" i="7"/>
  <c r="CB743" i="7"/>
  <c r="CA744" i="7"/>
  <c r="CB744" i="7"/>
  <c r="CA745" i="7"/>
  <c r="CB745" i="7"/>
  <c r="CA746" i="7"/>
  <c r="CB746" i="7"/>
  <c r="CA747" i="7"/>
  <c r="CB747" i="7"/>
  <c r="CA748" i="7"/>
  <c r="CB748" i="7"/>
  <c r="CA749" i="7"/>
  <c r="CB749" i="7"/>
  <c r="CA750" i="7"/>
  <c r="CB750" i="7"/>
  <c r="CA751" i="7"/>
  <c r="CB751" i="7"/>
  <c r="CA752" i="7"/>
  <c r="CB752" i="7"/>
  <c r="CA753" i="7"/>
  <c r="CB753" i="7"/>
  <c r="CA754" i="7"/>
  <c r="CB754" i="7"/>
  <c r="CA755" i="7"/>
  <c r="CB755" i="7"/>
  <c r="CA756" i="7"/>
  <c r="CB756" i="7"/>
  <c r="CA757" i="7"/>
  <c r="CB757" i="7"/>
  <c r="CA758" i="7"/>
  <c r="CB758" i="7"/>
  <c r="CA759" i="7"/>
  <c r="CB759" i="7"/>
  <c r="CA760" i="7"/>
  <c r="CB760" i="7"/>
  <c r="CA761" i="7"/>
  <c r="CB761" i="7"/>
  <c r="CA762" i="7"/>
  <c r="CB762" i="7"/>
  <c r="CA763" i="7"/>
  <c r="CB763" i="7"/>
  <c r="CA764" i="7"/>
  <c r="CB764" i="7"/>
  <c r="CA765" i="7"/>
  <c r="CB765" i="7"/>
  <c r="CA766" i="7"/>
  <c r="CB766" i="7"/>
  <c r="CA767" i="7"/>
  <c r="CB767" i="7"/>
  <c r="CA768" i="7"/>
  <c r="CB768" i="7"/>
  <c r="CA769" i="7"/>
  <c r="CB769" i="7"/>
  <c r="CA770" i="7"/>
  <c r="CB770" i="7"/>
  <c r="CA771" i="7"/>
  <c r="CB771" i="7"/>
  <c r="CA772" i="7"/>
  <c r="CB772" i="7"/>
  <c r="CA773" i="7"/>
  <c r="CB773" i="7"/>
  <c r="CA774" i="7"/>
  <c r="CB774" i="7"/>
  <c r="CA775" i="7"/>
  <c r="CB775" i="7"/>
  <c r="CA776" i="7"/>
  <c r="CB776" i="7"/>
  <c r="CA777" i="7"/>
  <c r="CB777" i="7"/>
  <c r="CA778" i="7"/>
  <c r="CB778" i="7"/>
  <c r="CA779" i="7"/>
  <c r="CB779" i="7"/>
  <c r="CA780" i="7"/>
  <c r="CB780" i="7"/>
  <c r="CA781" i="7"/>
  <c r="CB781" i="7"/>
  <c r="CA782" i="7"/>
  <c r="CB782" i="7"/>
  <c r="CA783" i="7"/>
  <c r="CB783" i="7"/>
  <c r="CA784" i="7"/>
  <c r="CB784" i="7"/>
  <c r="CA785" i="7"/>
  <c r="CB785" i="7"/>
  <c r="CA786" i="7"/>
  <c r="CB786" i="7"/>
  <c r="CA787" i="7"/>
  <c r="CB787" i="7"/>
  <c r="CA788" i="7"/>
  <c r="CB788" i="7"/>
  <c r="CA789" i="7"/>
  <c r="CB789" i="7"/>
  <c r="CA790" i="7"/>
  <c r="CB790" i="7"/>
  <c r="CA791" i="7"/>
  <c r="CB791" i="7"/>
  <c r="CA792" i="7"/>
  <c r="CB792" i="7"/>
  <c r="CA793" i="7"/>
  <c r="CB793" i="7"/>
  <c r="CA794" i="7"/>
  <c r="CB794" i="7"/>
  <c r="CA795" i="7"/>
  <c r="CB795" i="7"/>
  <c r="CA796" i="7"/>
  <c r="CB796" i="7"/>
  <c r="CA797" i="7"/>
  <c r="CB797" i="7"/>
  <c r="CA798" i="7"/>
  <c r="CB798" i="7"/>
  <c r="CA799" i="7"/>
  <c r="CB799" i="7"/>
  <c r="CA800" i="7"/>
  <c r="CB800" i="7"/>
  <c r="CA801" i="7"/>
  <c r="CB801" i="7"/>
  <c r="CA802" i="7"/>
  <c r="CB802" i="7"/>
  <c r="CA803" i="7"/>
  <c r="CB803" i="7"/>
  <c r="CA804" i="7"/>
  <c r="CB804" i="7"/>
  <c r="CA805" i="7"/>
  <c r="CB805" i="7"/>
  <c r="CA806" i="7"/>
  <c r="CB806" i="7"/>
  <c r="CA807" i="7"/>
  <c r="CB807" i="7"/>
  <c r="CA808" i="7"/>
  <c r="CB808" i="7"/>
  <c r="CA809" i="7"/>
  <c r="CB809" i="7"/>
  <c r="CA810" i="7"/>
  <c r="CB810" i="7"/>
  <c r="CA811" i="7"/>
  <c r="CB811" i="7"/>
  <c r="CA812" i="7"/>
  <c r="CB812" i="7"/>
  <c r="CA813" i="7"/>
  <c r="CB813" i="7"/>
  <c r="CA814" i="7"/>
  <c r="CB814" i="7"/>
  <c r="CA815" i="7"/>
  <c r="CB815" i="7"/>
  <c r="CA816" i="7"/>
  <c r="CB816" i="7"/>
  <c r="CA817" i="7"/>
  <c r="CB817" i="7"/>
  <c r="CA818" i="7"/>
  <c r="CB818" i="7"/>
  <c r="CA819" i="7"/>
  <c r="CB819" i="7"/>
  <c r="CA820" i="7"/>
  <c r="CB820" i="7"/>
  <c r="CA821" i="7"/>
  <c r="CB821" i="7"/>
  <c r="CA822" i="7"/>
  <c r="CB822" i="7"/>
  <c r="CA823" i="7"/>
  <c r="CB823" i="7"/>
  <c r="CA824" i="7"/>
  <c r="CB824" i="7"/>
  <c r="CA825" i="7"/>
  <c r="CB825" i="7"/>
  <c r="CA826" i="7"/>
  <c r="CB826" i="7"/>
  <c r="CA827" i="7"/>
  <c r="CB827" i="7"/>
  <c r="CA828" i="7"/>
  <c r="CB828" i="7"/>
  <c r="CA829" i="7"/>
  <c r="CB829" i="7"/>
  <c r="CA830" i="7"/>
  <c r="CB830" i="7"/>
  <c r="CA831" i="7"/>
  <c r="CB831" i="7"/>
  <c r="CA832" i="7"/>
  <c r="CB832" i="7"/>
  <c r="CA833" i="7"/>
  <c r="CB833" i="7"/>
  <c r="CA834" i="7"/>
  <c r="CB834" i="7"/>
  <c r="CA835" i="7"/>
  <c r="CB835" i="7"/>
  <c r="CA836" i="7"/>
  <c r="CB836" i="7"/>
  <c r="CA837" i="7"/>
  <c r="CB837" i="7"/>
  <c r="CA838" i="7"/>
  <c r="CB838" i="7"/>
  <c r="CA839" i="7"/>
  <c r="CB839" i="7"/>
  <c r="CA840" i="7"/>
  <c r="CB840" i="7"/>
  <c r="CA841" i="7"/>
  <c r="CB841" i="7"/>
  <c r="CA842" i="7"/>
  <c r="CB842" i="7"/>
  <c r="CA843" i="7"/>
  <c r="CB843" i="7"/>
  <c r="CA844" i="7"/>
  <c r="CB844" i="7"/>
  <c r="CA845" i="7"/>
  <c r="CB845" i="7"/>
  <c r="CA846" i="7"/>
  <c r="CB846" i="7"/>
  <c r="CA847" i="7"/>
  <c r="CB847" i="7"/>
  <c r="CA848" i="7"/>
  <c r="CB848" i="7"/>
  <c r="CA849" i="7"/>
  <c r="CB849" i="7"/>
  <c r="CA850" i="7"/>
  <c r="CB850" i="7"/>
  <c r="CA851" i="7"/>
  <c r="CB851" i="7"/>
  <c r="CA852" i="7"/>
  <c r="CB852" i="7"/>
  <c r="CA853" i="7"/>
  <c r="CB853" i="7"/>
  <c r="CA854" i="7"/>
  <c r="CB854" i="7"/>
  <c r="CA855" i="7"/>
  <c r="CB855" i="7"/>
  <c r="CA856" i="7"/>
  <c r="CB856" i="7"/>
  <c r="CA857" i="7"/>
  <c r="CB857" i="7"/>
  <c r="CA858" i="7"/>
  <c r="CB858" i="7"/>
  <c r="CA859" i="7"/>
  <c r="CB859" i="7"/>
  <c r="CA860" i="7"/>
  <c r="CB860" i="7"/>
  <c r="CA861" i="7"/>
  <c r="CB861" i="7"/>
  <c r="CA862" i="7"/>
  <c r="CB862" i="7"/>
  <c r="CA863" i="7"/>
  <c r="CB863" i="7"/>
  <c r="CA864" i="7"/>
  <c r="CB864" i="7"/>
  <c r="CA865" i="7"/>
  <c r="CB865" i="7"/>
  <c r="CA866" i="7"/>
  <c r="CB866" i="7"/>
  <c r="CA867" i="7"/>
  <c r="CB867" i="7"/>
  <c r="CA868" i="7"/>
  <c r="CB868" i="7"/>
  <c r="CA869" i="7"/>
  <c r="CB869" i="7"/>
  <c r="CA870" i="7"/>
  <c r="CB870" i="7"/>
  <c r="CA871" i="7"/>
  <c r="CB871" i="7"/>
  <c r="CA872" i="7"/>
  <c r="CB872" i="7"/>
  <c r="CA873" i="7"/>
  <c r="CB873" i="7"/>
  <c r="CA874" i="7"/>
  <c r="CB874" i="7"/>
  <c r="CA875" i="7"/>
  <c r="CB875" i="7"/>
  <c r="CA876" i="7"/>
  <c r="CB876" i="7"/>
  <c r="CA877" i="7"/>
  <c r="CB877" i="7"/>
  <c r="CA878" i="7"/>
  <c r="CB878" i="7"/>
  <c r="CA879" i="7"/>
  <c r="CB879" i="7"/>
  <c r="CA880" i="7"/>
  <c r="CB880" i="7"/>
  <c r="CA881" i="7"/>
  <c r="CB881" i="7"/>
  <c r="CA882" i="7"/>
  <c r="CB882" i="7"/>
  <c r="CA883" i="7"/>
  <c r="CB883" i="7"/>
  <c r="CA884" i="7"/>
  <c r="CB884" i="7"/>
  <c r="CA885" i="7"/>
  <c r="CB885" i="7"/>
  <c r="CA886" i="7"/>
  <c r="CB886" i="7"/>
  <c r="CA887" i="7"/>
  <c r="CB887" i="7"/>
  <c r="CA888" i="7"/>
  <c r="CB888" i="7"/>
  <c r="CA889" i="7"/>
  <c r="CB889" i="7"/>
  <c r="CA890" i="7"/>
  <c r="CB890" i="7"/>
  <c r="CA891" i="7"/>
  <c r="CB891" i="7"/>
  <c r="CA892" i="7"/>
  <c r="CB892" i="7"/>
  <c r="CA893" i="7"/>
  <c r="CB893" i="7"/>
  <c r="CA894" i="7"/>
  <c r="CB894" i="7"/>
  <c r="CA895" i="7"/>
  <c r="CB895" i="7"/>
  <c r="CA896" i="7"/>
  <c r="CB896" i="7"/>
  <c r="CA897" i="7"/>
  <c r="CB897" i="7"/>
  <c r="CA898" i="7"/>
  <c r="CB898" i="7"/>
  <c r="CA899" i="7"/>
  <c r="CB899" i="7"/>
  <c r="CA900" i="7"/>
  <c r="CB900" i="7"/>
  <c r="CA901" i="7"/>
  <c r="CB901" i="7"/>
  <c r="CA902" i="7"/>
  <c r="CB902" i="7"/>
  <c r="CA903" i="7"/>
  <c r="CB903" i="7"/>
  <c r="CA904" i="7"/>
  <c r="CB904" i="7"/>
  <c r="CA905" i="7"/>
  <c r="CB905" i="7"/>
  <c r="CA906" i="7"/>
  <c r="CB906" i="7"/>
  <c r="CA907" i="7"/>
  <c r="CB907" i="7"/>
  <c r="CA908" i="7"/>
  <c r="CB908" i="7"/>
  <c r="CA909" i="7"/>
  <c r="CB909" i="7"/>
  <c r="CA910" i="7"/>
  <c r="CB910" i="7"/>
  <c r="CA911" i="7"/>
  <c r="CB911" i="7"/>
  <c r="CA912" i="7"/>
  <c r="CB912" i="7"/>
  <c r="CA913" i="7"/>
  <c r="CB913" i="7"/>
  <c r="CA914" i="7"/>
  <c r="CB914" i="7"/>
  <c r="CA915" i="7"/>
  <c r="CB915" i="7"/>
  <c r="CA916" i="7"/>
  <c r="CB916" i="7"/>
  <c r="CA917" i="7"/>
  <c r="CB917" i="7"/>
  <c r="CA918" i="7"/>
  <c r="CB918" i="7"/>
  <c r="CA919" i="7"/>
  <c r="CB919" i="7"/>
  <c r="CA920" i="7"/>
  <c r="CB920" i="7"/>
  <c r="CA921" i="7"/>
  <c r="CB921" i="7"/>
  <c r="CA922" i="7"/>
  <c r="CB922" i="7"/>
  <c r="CA923" i="7"/>
  <c r="CB923" i="7"/>
  <c r="CA924" i="7"/>
  <c r="CB924" i="7"/>
  <c r="CA925" i="7"/>
  <c r="CB925" i="7"/>
  <c r="CA926" i="7"/>
  <c r="CB926" i="7"/>
  <c r="CA927" i="7"/>
  <c r="CB927" i="7"/>
  <c r="CA928" i="7"/>
  <c r="CB928" i="7"/>
  <c r="CA929" i="7"/>
  <c r="CB929" i="7"/>
  <c r="CA930" i="7"/>
  <c r="CB930" i="7"/>
  <c r="CA931" i="7"/>
  <c r="CB931" i="7"/>
  <c r="CA932" i="7"/>
  <c r="CB932" i="7"/>
  <c r="CA933" i="7"/>
  <c r="CB933" i="7"/>
  <c r="CA934" i="7"/>
  <c r="CB934" i="7"/>
  <c r="CA935" i="7"/>
  <c r="CB935" i="7"/>
  <c r="CA936" i="7"/>
  <c r="CB936" i="7"/>
  <c r="CA937" i="7"/>
  <c r="CB937" i="7"/>
  <c r="CA938" i="7"/>
  <c r="CB938" i="7"/>
  <c r="CA939" i="7"/>
  <c r="CB939" i="7"/>
  <c r="CA940" i="7"/>
  <c r="CB940" i="7"/>
  <c r="CA941" i="7"/>
  <c r="CB941" i="7"/>
  <c r="CA942" i="7"/>
  <c r="CB942" i="7"/>
  <c r="CA943" i="7"/>
  <c r="CB943" i="7"/>
  <c r="CA944" i="7"/>
  <c r="CB944" i="7"/>
  <c r="CA945" i="7"/>
  <c r="CB945" i="7"/>
  <c r="CA946" i="7"/>
  <c r="CB946" i="7"/>
  <c r="CA947" i="7"/>
  <c r="CB947" i="7"/>
  <c r="CA948" i="7"/>
  <c r="CB948" i="7"/>
  <c r="CA949" i="7"/>
  <c r="CB949" i="7"/>
  <c r="CA950" i="7"/>
  <c r="CB950" i="7"/>
  <c r="CA951" i="7"/>
  <c r="CB951" i="7"/>
  <c r="CA952" i="7"/>
  <c r="CB952" i="7"/>
  <c r="CA953" i="7"/>
  <c r="CB953" i="7"/>
  <c r="CA954" i="7"/>
  <c r="CB954" i="7"/>
  <c r="CA955" i="7"/>
  <c r="CB955" i="7"/>
  <c r="CA956" i="7"/>
  <c r="CB956" i="7"/>
  <c r="CA957" i="7"/>
  <c r="CB957" i="7"/>
  <c r="CA958" i="7"/>
  <c r="CB958" i="7"/>
  <c r="CA959" i="7"/>
  <c r="CB959" i="7"/>
  <c r="CA960" i="7"/>
  <c r="CB960" i="7"/>
  <c r="CA961" i="7"/>
  <c r="CB961" i="7"/>
  <c r="CA962" i="7"/>
  <c r="CB962" i="7"/>
  <c r="CA963" i="7"/>
  <c r="CB963" i="7"/>
  <c r="CA964" i="7"/>
  <c r="CB964" i="7"/>
  <c r="CA965" i="7"/>
  <c r="CB965" i="7"/>
  <c r="CA966" i="7"/>
  <c r="CB966" i="7"/>
  <c r="CA967" i="7"/>
  <c r="CB967" i="7"/>
  <c r="CA968" i="7"/>
  <c r="CB968" i="7"/>
  <c r="CA969" i="7"/>
  <c r="CB969" i="7"/>
  <c r="CA970" i="7"/>
  <c r="CB970" i="7"/>
  <c r="CA971" i="7"/>
  <c r="CB971" i="7"/>
  <c r="CA972" i="7"/>
  <c r="CB972" i="7"/>
  <c r="CA973" i="7"/>
  <c r="CB973" i="7"/>
  <c r="CA974" i="7"/>
  <c r="CB974" i="7"/>
  <c r="CA975" i="7"/>
  <c r="CB975" i="7"/>
  <c r="CA976" i="7"/>
  <c r="CB976" i="7"/>
  <c r="CA977" i="7"/>
  <c r="CB977" i="7"/>
  <c r="CA978" i="7"/>
  <c r="CB978" i="7"/>
  <c r="CA979" i="7"/>
  <c r="CB979" i="7"/>
  <c r="CA980" i="7"/>
  <c r="CB980" i="7"/>
  <c r="CA981" i="7"/>
  <c r="CB981" i="7"/>
  <c r="CA982" i="7"/>
  <c r="CB982" i="7"/>
  <c r="CA983" i="7"/>
  <c r="CB983" i="7"/>
  <c r="CA984" i="7"/>
  <c r="CB984" i="7"/>
  <c r="CA985" i="7"/>
  <c r="CB985" i="7"/>
  <c r="CA986" i="7"/>
  <c r="CB986" i="7"/>
  <c r="CA987" i="7"/>
  <c r="CB987" i="7"/>
  <c r="CA988" i="7"/>
  <c r="CB988" i="7"/>
  <c r="CA989" i="7"/>
  <c r="CB989" i="7"/>
  <c r="CA990" i="7"/>
  <c r="CB990" i="7"/>
  <c r="CA991" i="7"/>
  <c r="CB991" i="7"/>
  <c r="CA992" i="7"/>
  <c r="CB992" i="7"/>
  <c r="CA993" i="7"/>
  <c r="CB993" i="7"/>
  <c r="CA994" i="7"/>
  <c r="CB994" i="7"/>
  <c r="CA995" i="7"/>
  <c r="CB995" i="7"/>
  <c r="CA996" i="7"/>
  <c r="CB996" i="7"/>
  <c r="CA997" i="7"/>
  <c r="CB997" i="7"/>
  <c r="CA998" i="7"/>
  <c r="CB998" i="7"/>
  <c r="CA999" i="7"/>
  <c r="CB999" i="7"/>
  <c r="CA1000" i="7"/>
  <c r="CB1000" i="7"/>
  <c r="CA1001" i="7"/>
  <c r="CB1001" i="7"/>
  <c r="CA1002" i="7"/>
  <c r="CB1002" i="7"/>
  <c r="CA1003" i="7"/>
  <c r="CB1003" i="7"/>
  <c r="CA1004" i="7"/>
  <c r="CB1004" i="7"/>
  <c r="CA1005" i="7"/>
  <c r="CB1005" i="7"/>
  <c r="CA1006" i="7"/>
  <c r="CB1006" i="7"/>
  <c r="CA1007" i="7"/>
  <c r="CB1007" i="7"/>
  <c r="CA1008" i="7"/>
  <c r="CB1008" i="7"/>
  <c r="CA1009" i="7"/>
  <c r="CB1009" i="7"/>
  <c r="CA1010" i="7"/>
  <c r="CB1010" i="7"/>
  <c r="CA1011" i="7"/>
  <c r="CB1011" i="7"/>
  <c r="CA1012" i="7"/>
  <c r="CB1012" i="7"/>
  <c r="CA1013" i="7"/>
  <c r="CB1013" i="7"/>
  <c r="CA1014" i="7"/>
  <c r="CB1014" i="7"/>
  <c r="CA1015" i="7"/>
  <c r="CB1015" i="7"/>
  <c r="CA1016" i="7"/>
  <c r="CB1016" i="7"/>
  <c r="CA1017" i="7"/>
  <c r="CB1017" i="7"/>
  <c r="CA1018" i="7"/>
  <c r="CB1018" i="7"/>
  <c r="CA1019" i="7"/>
  <c r="CB1019" i="7"/>
  <c r="CA1020" i="7"/>
  <c r="CB1020" i="7"/>
  <c r="CA1021" i="7"/>
  <c r="CB1021" i="7"/>
  <c r="CA1022" i="7"/>
  <c r="CB1022" i="7"/>
  <c r="CA1023" i="7"/>
  <c r="CB1023" i="7"/>
  <c r="CA1024" i="7"/>
  <c r="CB1024" i="7"/>
  <c r="CA1025" i="7"/>
  <c r="CB1025" i="7"/>
  <c r="CA1026" i="7"/>
  <c r="CB1026" i="7"/>
  <c r="CA1027" i="7"/>
  <c r="CB1027" i="7"/>
  <c r="CA1028" i="7"/>
  <c r="CB1028" i="7"/>
  <c r="CA1029" i="7"/>
  <c r="CB1029" i="7"/>
  <c r="CA1030" i="7"/>
  <c r="CB1030" i="7"/>
  <c r="CA1031" i="7"/>
  <c r="CB1031" i="7"/>
  <c r="CA1032" i="7"/>
  <c r="CB1032" i="7"/>
  <c r="CA1033" i="7"/>
  <c r="CB1033" i="7"/>
  <c r="CA1034" i="7"/>
  <c r="CB1034" i="7"/>
  <c r="CA1035" i="7"/>
  <c r="CB1035" i="7"/>
  <c r="CA1036" i="7"/>
  <c r="CB1036" i="7"/>
  <c r="CA1037" i="7"/>
  <c r="CB1037" i="7"/>
  <c r="CA1038" i="7"/>
  <c r="CB1038" i="7"/>
  <c r="CA1039" i="7"/>
  <c r="CB1039" i="7"/>
  <c r="CA1040" i="7"/>
  <c r="CB1040" i="7"/>
  <c r="CA1041" i="7"/>
  <c r="CB1041" i="7"/>
  <c r="CA1042" i="7"/>
  <c r="CB1042" i="7"/>
  <c r="CA1043" i="7"/>
  <c r="CB1043" i="7"/>
  <c r="CA1044" i="7"/>
  <c r="CB1044" i="7"/>
  <c r="CA1045" i="7"/>
  <c r="CB1045" i="7"/>
  <c r="CA1046" i="7"/>
  <c r="CB1046" i="7"/>
  <c r="CA1047" i="7"/>
  <c r="CB1047" i="7"/>
  <c r="CA1048" i="7"/>
  <c r="CB1048" i="7"/>
  <c r="CA1049" i="7"/>
  <c r="CB1049" i="7"/>
  <c r="CA1050" i="7"/>
  <c r="CB1050" i="7"/>
  <c r="CA1051" i="7"/>
  <c r="CB1051" i="7"/>
  <c r="CA1052" i="7"/>
  <c r="CB1052" i="7"/>
  <c r="CA1053" i="7"/>
  <c r="CB1053" i="7"/>
  <c r="CA1054" i="7"/>
  <c r="CB1054" i="7"/>
  <c r="CA1055" i="7"/>
  <c r="CB1055" i="7"/>
  <c r="CA1056" i="7"/>
  <c r="CB1056" i="7"/>
  <c r="CA1057" i="7"/>
  <c r="CB1057" i="7"/>
  <c r="CA1058" i="7"/>
  <c r="CB1058" i="7"/>
  <c r="CA1059" i="7"/>
  <c r="CB1059" i="7"/>
  <c r="CA1060" i="7"/>
  <c r="CB1060" i="7"/>
  <c r="CA1061" i="7"/>
  <c r="CB1061" i="7"/>
  <c r="CA1062" i="7"/>
  <c r="CB1062" i="7"/>
  <c r="CA1063" i="7"/>
  <c r="CB1063" i="7"/>
  <c r="CA1064" i="7"/>
  <c r="CB1064" i="7"/>
  <c r="CA1065" i="7"/>
  <c r="CB1065" i="7"/>
  <c r="CA1066" i="7"/>
  <c r="CB1066" i="7"/>
  <c r="CA1067" i="7"/>
  <c r="CB1067" i="7"/>
  <c r="CA1068" i="7"/>
  <c r="CB1068" i="7"/>
  <c r="CA1069" i="7"/>
  <c r="CB1069" i="7"/>
  <c r="CA1070" i="7"/>
  <c r="CB1070" i="7"/>
  <c r="CA1071" i="7"/>
  <c r="CB1071" i="7"/>
  <c r="CA1072" i="7"/>
  <c r="CB1072" i="7"/>
  <c r="CA1073" i="7"/>
  <c r="CB1073" i="7"/>
  <c r="CA1074" i="7"/>
  <c r="CB1074" i="7"/>
  <c r="CA1075" i="7"/>
  <c r="CB1075" i="7"/>
  <c r="CA1076" i="7"/>
  <c r="CB1076" i="7"/>
  <c r="CA1077" i="7"/>
  <c r="CB1077" i="7"/>
  <c r="CA1078" i="7"/>
  <c r="CB1078" i="7"/>
  <c r="CA1079" i="7"/>
  <c r="CB1079" i="7"/>
  <c r="CA1080" i="7"/>
  <c r="CB1080" i="7"/>
  <c r="CA1081" i="7"/>
  <c r="CB1081" i="7"/>
  <c r="CA1082" i="7"/>
  <c r="CB1082" i="7"/>
  <c r="CA1083" i="7"/>
  <c r="CB1083" i="7"/>
  <c r="CA1084" i="7"/>
  <c r="CB1084" i="7"/>
  <c r="CA1085" i="7"/>
  <c r="CB1085" i="7"/>
  <c r="CA1086" i="7"/>
  <c r="CB1086" i="7"/>
  <c r="CA1087" i="7"/>
  <c r="CB1087" i="7"/>
  <c r="CA1088" i="7"/>
  <c r="CB1088" i="7"/>
  <c r="CA1089" i="7"/>
  <c r="CB1089" i="7"/>
  <c r="CA1090" i="7"/>
  <c r="CB1090" i="7"/>
  <c r="CA1091" i="7"/>
  <c r="CB1091" i="7"/>
  <c r="CA1092" i="7"/>
  <c r="CB1092" i="7"/>
  <c r="CA1093" i="7"/>
  <c r="CB1093" i="7"/>
  <c r="CA1094" i="7"/>
  <c r="CB1094" i="7"/>
  <c r="CA1095" i="7"/>
  <c r="CB1095" i="7"/>
  <c r="CA1096" i="7"/>
  <c r="CB1096" i="7"/>
  <c r="CA1097" i="7"/>
  <c r="CB1097" i="7"/>
  <c r="CA1098" i="7"/>
  <c r="CB1098" i="7"/>
  <c r="CA1099" i="7"/>
  <c r="CB1099" i="7"/>
  <c r="CA1100" i="7"/>
  <c r="CB1100" i="7"/>
  <c r="CA1101" i="7"/>
  <c r="CB1101" i="7"/>
  <c r="CA1102" i="7"/>
  <c r="CB1102" i="7"/>
  <c r="CA1103" i="7"/>
  <c r="CB1103" i="7"/>
  <c r="CA1104" i="7"/>
  <c r="CB1104" i="7"/>
  <c r="CA1105" i="7"/>
  <c r="CB1105" i="7"/>
  <c r="CA1106" i="7"/>
  <c r="CB1106" i="7"/>
  <c r="CA1107" i="7"/>
  <c r="CB1107" i="7"/>
  <c r="CA1108" i="7"/>
  <c r="CB1108" i="7"/>
  <c r="CA1109" i="7"/>
  <c r="CB1109" i="7"/>
  <c r="CA1110" i="7"/>
  <c r="CB1110" i="7"/>
  <c r="CA1111" i="7"/>
  <c r="CB1111" i="7"/>
  <c r="CA1112" i="7"/>
  <c r="CB1112" i="7"/>
  <c r="CA1113" i="7"/>
  <c r="CB1113" i="7"/>
  <c r="CA1114" i="7"/>
  <c r="CB1114" i="7"/>
  <c r="CA1115" i="7"/>
  <c r="CB1115" i="7"/>
  <c r="CA1116" i="7"/>
  <c r="CB1116" i="7"/>
  <c r="CA1117" i="7"/>
  <c r="CB1117" i="7"/>
  <c r="CA1118" i="7"/>
  <c r="CB1118" i="7"/>
  <c r="CA1119" i="7"/>
  <c r="CB1119" i="7"/>
  <c r="CA1120" i="7"/>
  <c r="CB1120" i="7"/>
  <c r="CA1121" i="7"/>
  <c r="CB1121" i="7"/>
  <c r="CA1122" i="7"/>
  <c r="CB1122" i="7"/>
  <c r="CA1123" i="7"/>
  <c r="CB1123" i="7"/>
  <c r="CA1124" i="7"/>
  <c r="CB1124" i="7"/>
  <c r="CA1125" i="7"/>
  <c r="CB1125" i="7"/>
  <c r="CA1126" i="7"/>
  <c r="CB1126" i="7"/>
  <c r="CA1127" i="7"/>
  <c r="CB1127" i="7"/>
  <c r="CA1128" i="7"/>
  <c r="CB1128" i="7"/>
  <c r="CA1129" i="7"/>
  <c r="CB1129" i="7"/>
  <c r="CA1130" i="7"/>
  <c r="CB1130" i="7"/>
  <c r="CA1131" i="7"/>
  <c r="CB1131" i="7"/>
  <c r="CA1132" i="7"/>
  <c r="CB1132" i="7"/>
  <c r="CA1133" i="7"/>
  <c r="CB1133" i="7"/>
  <c r="CA1134" i="7"/>
  <c r="CB1134" i="7"/>
  <c r="CA1135" i="7"/>
  <c r="CB1135" i="7"/>
  <c r="CA1136" i="7"/>
  <c r="CB1136" i="7"/>
  <c r="CA1137" i="7"/>
  <c r="CB1137" i="7"/>
  <c r="CA1138" i="7"/>
  <c r="CB1138" i="7"/>
  <c r="CA1139" i="7"/>
  <c r="CB1139" i="7"/>
  <c r="CA1140" i="7"/>
  <c r="CB1140" i="7"/>
  <c r="CA1141" i="7"/>
  <c r="CB1141" i="7"/>
  <c r="CA1142" i="7"/>
  <c r="CB1142" i="7"/>
  <c r="CA1143" i="7"/>
  <c r="CB1143" i="7"/>
  <c r="CA1144" i="7"/>
  <c r="CB1144" i="7"/>
  <c r="CA1145" i="7"/>
  <c r="CB1145" i="7"/>
  <c r="CA1146" i="7"/>
  <c r="CB1146" i="7"/>
  <c r="CA1147" i="7"/>
  <c r="CB1147" i="7"/>
  <c r="CA1148" i="7"/>
  <c r="CB1148" i="7"/>
  <c r="CA1149" i="7"/>
  <c r="CB1149" i="7"/>
  <c r="CA1150" i="7"/>
  <c r="CB1150" i="7"/>
  <c r="CA1151" i="7"/>
  <c r="CB1151" i="7"/>
  <c r="CA1152" i="7"/>
  <c r="CB1152" i="7"/>
  <c r="CA1153" i="7"/>
  <c r="CB1153" i="7"/>
  <c r="CA1154" i="7"/>
  <c r="CB1154" i="7"/>
  <c r="CA1155" i="7"/>
  <c r="CB1155" i="7"/>
  <c r="CA1156" i="7"/>
  <c r="CB1156" i="7"/>
  <c r="CA1157" i="7"/>
  <c r="CB1157" i="7"/>
  <c r="CA1158" i="7"/>
  <c r="CB1158" i="7"/>
  <c r="CA1159" i="7"/>
  <c r="CB1159" i="7"/>
  <c r="CA1160" i="7"/>
  <c r="CB1160" i="7"/>
  <c r="CA1161" i="7"/>
  <c r="CB1161" i="7"/>
  <c r="CA1162" i="7"/>
  <c r="CB1162" i="7"/>
  <c r="CA1163" i="7"/>
  <c r="CB1163" i="7"/>
  <c r="CA1164" i="7"/>
  <c r="CB1164" i="7"/>
  <c r="CA1165" i="7"/>
  <c r="CB1165" i="7"/>
  <c r="CA1166" i="7"/>
  <c r="CB1166" i="7"/>
  <c r="CA1167" i="7"/>
  <c r="CB1167" i="7"/>
  <c r="CA1168" i="7"/>
  <c r="CB1168" i="7"/>
  <c r="CA1169" i="7"/>
  <c r="CB1169" i="7"/>
  <c r="CA1170" i="7"/>
  <c r="CB1170" i="7"/>
  <c r="CA1171" i="7"/>
  <c r="CB1171" i="7"/>
  <c r="CA1172" i="7"/>
  <c r="CB1172" i="7"/>
  <c r="CA1173" i="7"/>
  <c r="CB1173" i="7"/>
  <c r="CA1174" i="7"/>
  <c r="CB1174" i="7"/>
  <c r="CA1175" i="7"/>
  <c r="CB1175" i="7"/>
  <c r="CA1176" i="7"/>
  <c r="CB1176" i="7"/>
  <c r="CA1177" i="7"/>
  <c r="CB1177" i="7"/>
  <c r="CA1178" i="7"/>
  <c r="CB1178" i="7"/>
  <c r="CA1179" i="7"/>
  <c r="CB1179" i="7"/>
  <c r="CA1180" i="7"/>
  <c r="CB1180" i="7"/>
  <c r="CA1181" i="7"/>
  <c r="CB1181" i="7"/>
  <c r="CA1182" i="7"/>
  <c r="CB1182" i="7"/>
  <c r="CA1183" i="7"/>
  <c r="CB1183" i="7"/>
  <c r="CA1184" i="7"/>
  <c r="CB1184" i="7"/>
  <c r="CA1185" i="7"/>
  <c r="CB1185" i="7"/>
  <c r="CA1186" i="7"/>
  <c r="CB1186" i="7"/>
  <c r="CA1187" i="7"/>
  <c r="CB1187" i="7"/>
  <c r="CA1188" i="7"/>
  <c r="CB1188" i="7"/>
  <c r="CA1189" i="7"/>
  <c r="CB1189" i="7"/>
  <c r="CA1190" i="7"/>
  <c r="CB1190" i="7"/>
  <c r="CA1191" i="7"/>
  <c r="CB1191" i="7"/>
  <c r="CA1192" i="7"/>
  <c r="CB1192" i="7"/>
  <c r="CA1193" i="7"/>
  <c r="CB1193" i="7"/>
  <c r="CA1194" i="7"/>
  <c r="CB1194" i="7"/>
  <c r="CA1195" i="7"/>
  <c r="CB1195" i="7"/>
  <c r="CA1196" i="7"/>
  <c r="CB1196" i="7"/>
  <c r="CA1197" i="7"/>
  <c r="CB1197" i="7"/>
  <c r="CA1198" i="7"/>
  <c r="CB1198" i="7"/>
  <c r="CA1199" i="7"/>
  <c r="CB1199" i="7"/>
  <c r="CA1200" i="7"/>
  <c r="CB1200" i="7"/>
  <c r="CA1201" i="7"/>
  <c r="CB1201" i="7"/>
  <c r="CA1202" i="7"/>
  <c r="CB1202" i="7"/>
  <c r="CA1203" i="7"/>
  <c r="CB1203" i="7"/>
  <c r="CA1204" i="7"/>
  <c r="CB1204" i="7"/>
  <c r="CA1205" i="7"/>
  <c r="CB1205" i="7"/>
  <c r="CA1206" i="7"/>
  <c r="CB1206" i="7"/>
  <c r="CA1207" i="7"/>
  <c r="CB1207" i="7"/>
  <c r="CA1208" i="7"/>
  <c r="CB1208" i="7"/>
  <c r="CA1209" i="7"/>
  <c r="CB1209" i="7"/>
  <c r="CA1210" i="7"/>
  <c r="CB1210" i="7"/>
  <c r="CA1211" i="7"/>
  <c r="CB1211" i="7"/>
  <c r="CA1212" i="7"/>
  <c r="CB1212" i="7"/>
  <c r="CA1213" i="7"/>
  <c r="CB1213" i="7"/>
  <c r="CA1214" i="7"/>
  <c r="CB1214" i="7"/>
  <c r="CA1215" i="7"/>
  <c r="CB1215" i="7"/>
  <c r="CA1216" i="7"/>
  <c r="CB1216" i="7"/>
  <c r="CA1217" i="7"/>
  <c r="CB1217" i="7"/>
  <c r="CA1218" i="7"/>
  <c r="CB1218" i="7"/>
  <c r="CA1219" i="7"/>
  <c r="CB1219" i="7"/>
  <c r="CA1220" i="7"/>
  <c r="CB1220" i="7"/>
  <c r="CA1221" i="7"/>
  <c r="CB1221" i="7"/>
  <c r="CA1222" i="7"/>
  <c r="CB1222" i="7"/>
  <c r="CA1223" i="7"/>
  <c r="CB1223" i="7"/>
  <c r="CA1224" i="7"/>
  <c r="CB1224" i="7"/>
  <c r="CA1225" i="7"/>
  <c r="CB1225" i="7"/>
  <c r="CA1226" i="7"/>
  <c r="CB1226" i="7"/>
  <c r="CA1227" i="7"/>
  <c r="CB1227" i="7"/>
  <c r="CA1228" i="7"/>
  <c r="CB1228" i="7"/>
  <c r="CA1229" i="7"/>
  <c r="CB1229" i="7"/>
  <c r="CA1230" i="7"/>
  <c r="CB1230" i="7"/>
  <c r="CA1231" i="7"/>
  <c r="CB1231" i="7"/>
  <c r="CA1232" i="7"/>
  <c r="CB1232" i="7"/>
  <c r="CA1233" i="7"/>
  <c r="CB1233" i="7"/>
  <c r="CA1234" i="7"/>
  <c r="CB1234" i="7"/>
  <c r="CA1235" i="7"/>
  <c r="CB1235" i="7"/>
  <c r="CA1236" i="7"/>
  <c r="CB1236" i="7"/>
  <c r="CA1237" i="7"/>
  <c r="CB1237" i="7"/>
  <c r="CA1238" i="7"/>
  <c r="CB1238" i="7"/>
  <c r="CA1239" i="7"/>
  <c r="CB1239" i="7"/>
  <c r="CA1240" i="7"/>
  <c r="CB1240" i="7"/>
  <c r="CA1241" i="7"/>
  <c r="CB1241" i="7"/>
  <c r="CA1242" i="7"/>
  <c r="CB1242" i="7"/>
  <c r="CA1243" i="7"/>
  <c r="CB1243" i="7"/>
  <c r="CA1244" i="7"/>
  <c r="CB1244" i="7"/>
  <c r="CA1245" i="7"/>
  <c r="CB1245" i="7"/>
  <c r="CA1246" i="7"/>
  <c r="CB1246" i="7"/>
  <c r="CA1247" i="7"/>
  <c r="CB1247" i="7"/>
  <c r="CA1248" i="7"/>
  <c r="CB1248" i="7"/>
  <c r="CA1249" i="7"/>
  <c r="CB1249" i="7"/>
  <c r="CA1250" i="7"/>
  <c r="CB1250" i="7"/>
  <c r="CA1251" i="7"/>
  <c r="CB1251" i="7"/>
  <c r="CA1252" i="7"/>
  <c r="CB1252" i="7"/>
  <c r="CA1253" i="7"/>
  <c r="CB1253" i="7"/>
  <c r="CA1254" i="7"/>
  <c r="CB1254" i="7"/>
  <c r="CA1255" i="7"/>
  <c r="CB1255" i="7"/>
  <c r="CA1256" i="7"/>
  <c r="CB1256" i="7"/>
  <c r="CA1257" i="7"/>
  <c r="CB1257" i="7"/>
  <c r="CA1258" i="7"/>
  <c r="CB1258" i="7"/>
  <c r="CA1259" i="7"/>
  <c r="CB1259" i="7"/>
  <c r="CA1260" i="7"/>
  <c r="CB1260" i="7"/>
  <c r="CA1261" i="7"/>
  <c r="CB1261" i="7"/>
  <c r="CA1262" i="7"/>
  <c r="CB1262" i="7"/>
  <c r="CA1263" i="7"/>
  <c r="CB1263" i="7"/>
  <c r="CA1264" i="7"/>
  <c r="CB1264" i="7"/>
  <c r="CA1265" i="7"/>
  <c r="CB1265" i="7"/>
  <c r="CA1266" i="7"/>
  <c r="CB1266" i="7"/>
  <c r="CA1267" i="7"/>
  <c r="CB1267" i="7"/>
  <c r="CA1268" i="7"/>
  <c r="CB1268" i="7"/>
  <c r="CA1269" i="7"/>
  <c r="CB1269" i="7"/>
  <c r="CA1270" i="7"/>
  <c r="CB1270" i="7"/>
  <c r="CA1271" i="7"/>
  <c r="CB1271" i="7"/>
  <c r="CA1272" i="7"/>
  <c r="CB1272" i="7"/>
  <c r="CA1273" i="7"/>
  <c r="CB1273" i="7"/>
  <c r="CA1274" i="7"/>
  <c r="CB1274" i="7"/>
  <c r="CA1275" i="7"/>
  <c r="CB1275" i="7"/>
  <c r="CA1276" i="7"/>
  <c r="CB1276" i="7"/>
  <c r="CA1277" i="7"/>
  <c r="CB1277" i="7"/>
  <c r="CA1278" i="7"/>
  <c r="CB1278" i="7"/>
  <c r="CA1279" i="7"/>
  <c r="CB1279" i="7"/>
  <c r="CA1280" i="7"/>
  <c r="CB1280" i="7"/>
  <c r="CA1281" i="7"/>
  <c r="CB1281" i="7"/>
  <c r="CA1282" i="7"/>
  <c r="CB1282" i="7"/>
  <c r="CA1283" i="7"/>
  <c r="CB1283" i="7"/>
  <c r="CA1284" i="7"/>
  <c r="CB1284" i="7"/>
  <c r="CA1285" i="7"/>
  <c r="CB1285" i="7"/>
  <c r="CA1286" i="7"/>
  <c r="CB1286" i="7"/>
  <c r="CA1287" i="7"/>
  <c r="CB1287" i="7"/>
  <c r="CA1288" i="7"/>
  <c r="CB1288" i="7"/>
  <c r="CA1289" i="7"/>
  <c r="CB1289" i="7"/>
  <c r="CA1290" i="7"/>
  <c r="CB1290" i="7"/>
  <c r="CA1291" i="7"/>
  <c r="CB1291" i="7"/>
  <c r="CA1292" i="7"/>
  <c r="CB1292" i="7"/>
  <c r="CA1293" i="7"/>
  <c r="CB1293" i="7"/>
  <c r="CA1294" i="7"/>
  <c r="CB1294" i="7"/>
  <c r="CA1295" i="7"/>
  <c r="CB1295" i="7"/>
  <c r="CA1296" i="7"/>
  <c r="CB1296" i="7"/>
  <c r="CA1297" i="7"/>
  <c r="CB1297" i="7"/>
  <c r="CA1298" i="7"/>
  <c r="CB1298" i="7"/>
  <c r="CA1299" i="7"/>
  <c r="CB1299" i="7"/>
  <c r="CA1300" i="7"/>
  <c r="CB1300" i="7"/>
  <c r="CA1301" i="7"/>
  <c r="CB1301" i="7"/>
  <c r="CA1302" i="7"/>
  <c r="CB1302" i="7"/>
  <c r="CA1303" i="7"/>
  <c r="CB1303" i="7"/>
  <c r="CA1304" i="7"/>
  <c r="CB1304" i="7"/>
  <c r="CA1305" i="7"/>
  <c r="CB1305" i="7"/>
  <c r="CA1306" i="7"/>
  <c r="CB1306" i="7"/>
  <c r="CA1307" i="7"/>
  <c r="CB1307" i="7"/>
  <c r="CA1308" i="7"/>
  <c r="CB1308" i="7"/>
  <c r="CA1309" i="7"/>
  <c r="CB1309" i="7"/>
  <c r="CA1310" i="7"/>
  <c r="CB1310" i="7"/>
  <c r="CA1311" i="7"/>
  <c r="CB1311" i="7"/>
  <c r="CA1312" i="7"/>
  <c r="CB1312" i="7"/>
  <c r="CA1313" i="7"/>
  <c r="CB1313" i="7"/>
  <c r="CA1314" i="7"/>
  <c r="CB1314" i="7"/>
  <c r="CA1315" i="7"/>
  <c r="CB1315" i="7"/>
  <c r="CA1316" i="7"/>
  <c r="CB1316" i="7"/>
  <c r="CA1317" i="7"/>
  <c r="CB1317" i="7"/>
  <c r="CA1318" i="7"/>
  <c r="CB1318" i="7"/>
  <c r="CA1319" i="7"/>
  <c r="CB1319" i="7"/>
  <c r="CA1320" i="7"/>
  <c r="CB1320" i="7"/>
  <c r="CA1321" i="7"/>
  <c r="CB1321" i="7"/>
  <c r="CA1322" i="7"/>
  <c r="CB1322" i="7"/>
  <c r="CA1323" i="7"/>
  <c r="CB1323" i="7"/>
  <c r="CA1324" i="7"/>
  <c r="CB1324" i="7"/>
  <c r="CA1325" i="7"/>
  <c r="CB1325" i="7"/>
  <c r="CA1326" i="7"/>
  <c r="CB1326" i="7"/>
  <c r="CA1327" i="7"/>
  <c r="CB1327" i="7"/>
  <c r="CA1328" i="7"/>
  <c r="CB1328" i="7"/>
  <c r="CA1329" i="7"/>
  <c r="CB1329" i="7"/>
  <c r="CA1330" i="7"/>
  <c r="CB1330" i="7"/>
  <c r="CA1331" i="7"/>
  <c r="CB1331" i="7"/>
  <c r="CA1332" i="7"/>
  <c r="CB1332" i="7"/>
  <c r="CA1333" i="7"/>
  <c r="CB1333" i="7"/>
  <c r="CA1334" i="7"/>
  <c r="CB1334" i="7"/>
  <c r="CA1335" i="7"/>
  <c r="CB1335" i="7"/>
  <c r="CA1336" i="7"/>
  <c r="CB1336" i="7"/>
  <c r="CA1337" i="7"/>
  <c r="CB1337" i="7"/>
  <c r="CA1338" i="7"/>
  <c r="CB1338" i="7"/>
  <c r="CA1339" i="7"/>
  <c r="CB1339" i="7"/>
  <c r="CA1340" i="7"/>
  <c r="CB1340" i="7"/>
  <c r="CA1341" i="7"/>
  <c r="CB1341" i="7"/>
  <c r="CA1342" i="7"/>
  <c r="CB1342" i="7"/>
  <c r="CA1343" i="7"/>
  <c r="CB1343" i="7"/>
  <c r="CA1344" i="7"/>
  <c r="CB1344" i="7"/>
  <c r="CA1345" i="7"/>
  <c r="CB1345" i="7"/>
  <c r="CA1346" i="7"/>
  <c r="CB1346" i="7"/>
  <c r="CA1347" i="7"/>
  <c r="CB1347" i="7"/>
  <c r="CA1348" i="7"/>
  <c r="CB1348" i="7"/>
  <c r="CA1349" i="7"/>
  <c r="CB1349" i="7"/>
  <c r="CA1350" i="7"/>
  <c r="CB1350" i="7"/>
  <c r="CA1351" i="7"/>
  <c r="CB1351" i="7"/>
  <c r="CA1352" i="7"/>
  <c r="CB1352" i="7"/>
  <c r="CA1353" i="7"/>
  <c r="CB1353" i="7"/>
  <c r="CA1354" i="7"/>
  <c r="CB1354" i="7"/>
  <c r="CA1355" i="7"/>
  <c r="CB1355" i="7"/>
  <c r="CA1356" i="7"/>
  <c r="CB1356" i="7"/>
  <c r="CA1357" i="7"/>
  <c r="CB1357" i="7"/>
  <c r="CA1358" i="7"/>
  <c r="CB1358" i="7"/>
  <c r="CA1359" i="7"/>
  <c r="CB1359" i="7"/>
  <c r="CA1360" i="7"/>
  <c r="CB1360" i="7"/>
  <c r="CA1361" i="7"/>
  <c r="CB1361" i="7"/>
  <c r="CA1362" i="7"/>
  <c r="CB1362" i="7"/>
  <c r="CA1363" i="7"/>
  <c r="CB1363" i="7"/>
  <c r="CA1364" i="7"/>
  <c r="CB1364" i="7"/>
  <c r="CA1365" i="7"/>
  <c r="CB1365" i="7"/>
  <c r="CA1366" i="7"/>
  <c r="CB1366" i="7"/>
  <c r="CA1367" i="7"/>
  <c r="CB1367" i="7"/>
  <c r="CA1368" i="7"/>
  <c r="CB1368" i="7"/>
  <c r="CA1369" i="7"/>
  <c r="CB1369" i="7"/>
  <c r="CA1370" i="7"/>
  <c r="CB1370" i="7"/>
  <c r="CA1371" i="7"/>
  <c r="CB1371" i="7"/>
  <c r="CA1372" i="7"/>
  <c r="CB1372" i="7"/>
  <c r="CA1373" i="7"/>
  <c r="CB1373" i="7"/>
  <c r="CA1374" i="7"/>
  <c r="CB1374" i="7"/>
  <c r="CA1375" i="7"/>
  <c r="CB1375" i="7"/>
  <c r="CA1376" i="7"/>
  <c r="CB1376" i="7"/>
  <c r="CA1377" i="7"/>
  <c r="CB1377" i="7"/>
  <c r="CA1378" i="7"/>
  <c r="CB1378" i="7"/>
  <c r="CA1379" i="7"/>
  <c r="CB1379" i="7"/>
  <c r="CA1380" i="7"/>
  <c r="CB1380" i="7"/>
  <c r="CA1381" i="7"/>
  <c r="CB1381" i="7"/>
  <c r="CA1382" i="7"/>
  <c r="CB1382" i="7"/>
  <c r="CA1383" i="7"/>
  <c r="CB1383" i="7"/>
  <c r="CA1384" i="7"/>
  <c r="CB1384" i="7"/>
  <c r="CA1385" i="7"/>
  <c r="CB1385" i="7"/>
  <c r="CA1386" i="7"/>
  <c r="CB1386" i="7"/>
  <c r="CA1387" i="7"/>
  <c r="CB1387" i="7"/>
  <c r="CA1388" i="7"/>
  <c r="CB1388" i="7"/>
  <c r="CA1389" i="7"/>
  <c r="CB1389" i="7"/>
  <c r="CA1390" i="7"/>
  <c r="CB1390" i="7"/>
  <c r="CA1391" i="7"/>
  <c r="CB1391" i="7"/>
  <c r="CA1392" i="7"/>
  <c r="CB1392" i="7"/>
  <c r="CA1393" i="7"/>
  <c r="CB1393" i="7"/>
  <c r="CA1394" i="7"/>
  <c r="CB1394" i="7"/>
  <c r="CA1395" i="7"/>
  <c r="CB1395" i="7"/>
  <c r="CA1396" i="7"/>
  <c r="CB1396" i="7"/>
  <c r="CA1397" i="7"/>
  <c r="CB1397" i="7"/>
  <c r="CA1398" i="7"/>
  <c r="CB1398" i="7"/>
  <c r="CA1399" i="7"/>
  <c r="CB1399" i="7"/>
  <c r="CA1400" i="7"/>
  <c r="CB1400" i="7"/>
  <c r="CA1401" i="7"/>
  <c r="CB1401" i="7"/>
  <c r="CA1402" i="7"/>
  <c r="CB1402" i="7"/>
  <c r="CA1403" i="7"/>
  <c r="CB1403" i="7"/>
  <c r="CA1404" i="7"/>
  <c r="CB1404" i="7"/>
  <c r="CA1405" i="7"/>
  <c r="CB1405" i="7"/>
  <c r="CA1406" i="7"/>
  <c r="CB1406" i="7"/>
  <c r="CA1407" i="7"/>
  <c r="CB1407" i="7"/>
  <c r="CA1408" i="7"/>
  <c r="CB1408" i="7"/>
  <c r="CA1409" i="7"/>
  <c r="CB1409" i="7"/>
  <c r="CA1410" i="7"/>
  <c r="CB1410" i="7"/>
  <c r="CA1411" i="7"/>
  <c r="CB1411" i="7"/>
  <c r="CA1412" i="7"/>
  <c r="CB1412" i="7"/>
  <c r="CA1413" i="7"/>
  <c r="CB1413" i="7"/>
  <c r="CA1414" i="7"/>
  <c r="CB1414" i="7"/>
  <c r="CA1415" i="7"/>
  <c r="CB1415" i="7"/>
  <c r="CA1416" i="7"/>
  <c r="CB1416" i="7"/>
  <c r="CA1417" i="7"/>
  <c r="CB1417" i="7"/>
  <c r="CA1418" i="7"/>
  <c r="CB1418" i="7"/>
  <c r="CA1419" i="7"/>
  <c r="CB1419" i="7"/>
  <c r="CA1420" i="7"/>
  <c r="CB1420" i="7"/>
  <c r="CA1421" i="7"/>
  <c r="CB1421" i="7"/>
  <c r="CA1422" i="7"/>
  <c r="CB1422" i="7"/>
  <c r="CA1423" i="7"/>
  <c r="CB1423" i="7"/>
  <c r="CA1424" i="7"/>
  <c r="CB1424" i="7"/>
  <c r="CA1425" i="7"/>
  <c r="CB1425" i="7"/>
  <c r="CA1426" i="7"/>
  <c r="CB1426" i="7"/>
  <c r="CA1427" i="7"/>
  <c r="CB1427" i="7"/>
  <c r="CA1428" i="7"/>
  <c r="CB1428" i="7"/>
  <c r="CA1429" i="7"/>
  <c r="CB1429" i="7"/>
  <c r="CA1430" i="7"/>
  <c r="CB1430" i="7"/>
  <c r="CA1431" i="7"/>
  <c r="CB1431" i="7"/>
  <c r="CA1432" i="7"/>
  <c r="CB1432" i="7"/>
  <c r="CA1433" i="7"/>
  <c r="CB1433" i="7"/>
  <c r="CA1434" i="7"/>
  <c r="CB1434" i="7"/>
  <c r="CA1435" i="7"/>
  <c r="CB1435" i="7"/>
  <c r="CA1436" i="7"/>
  <c r="CB1436" i="7"/>
  <c r="CA1437" i="7"/>
  <c r="CB1437" i="7"/>
  <c r="CA1438" i="7"/>
  <c r="CB1438" i="7"/>
  <c r="CA1439" i="7"/>
  <c r="CB1439" i="7"/>
  <c r="CA1440" i="7"/>
  <c r="CB1440" i="7"/>
  <c r="CA1441" i="7"/>
  <c r="CB1441" i="7"/>
  <c r="CA1442" i="7"/>
  <c r="CB1442" i="7"/>
  <c r="CA1443" i="7"/>
  <c r="CB1443" i="7"/>
  <c r="CA1444" i="7"/>
  <c r="CB1444" i="7"/>
  <c r="CA1445" i="7"/>
  <c r="CB1445" i="7"/>
  <c r="CA1446" i="7"/>
  <c r="CB1446" i="7"/>
  <c r="CA1447" i="7"/>
  <c r="CB1447" i="7"/>
  <c r="CA1448" i="7"/>
  <c r="CB1448" i="7"/>
  <c r="CA1449" i="7"/>
  <c r="CB1449" i="7"/>
  <c r="CA1450" i="7"/>
  <c r="CB1450" i="7"/>
  <c r="CA1451" i="7"/>
  <c r="CB1451" i="7"/>
  <c r="CA1452" i="7"/>
  <c r="CB1452" i="7"/>
  <c r="CA1453" i="7"/>
  <c r="CB1453" i="7"/>
  <c r="CA1454" i="7"/>
  <c r="CB1454" i="7"/>
  <c r="CA1455" i="7"/>
  <c r="CB1455" i="7"/>
  <c r="CA1456" i="7"/>
  <c r="CB1456" i="7"/>
  <c r="CA1457" i="7"/>
  <c r="CB1457" i="7"/>
  <c r="CA1458" i="7"/>
  <c r="CB1458" i="7"/>
  <c r="CA1459" i="7"/>
  <c r="CB1459" i="7"/>
  <c r="CA1460" i="7"/>
  <c r="CB1460" i="7"/>
  <c r="CA1461" i="7"/>
  <c r="CB1461" i="7"/>
  <c r="CA1462" i="7"/>
  <c r="CB1462" i="7"/>
  <c r="CA1463" i="7"/>
  <c r="CB1463" i="7"/>
  <c r="CA1464" i="7"/>
  <c r="CB1464" i="7"/>
  <c r="CA1465" i="7"/>
  <c r="CB1465" i="7"/>
  <c r="CA1466" i="7"/>
  <c r="CB1466" i="7"/>
  <c r="CA1467" i="7"/>
  <c r="CB1467" i="7"/>
  <c r="CA1468" i="7"/>
  <c r="CB1468" i="7"/>
  <c r="CA1469" i="7"/>
  <c r="CB1469" i="7"/>
  <c r="CA1470" i="7"/>
  <c r="CB1470" i="7"/>
  <c r="CA1471" i="7"/>
  <c r="CB1471" i="7"/>
  <c r="CA1472" i="7"/>
  <c r="CB1472" i="7"/>
  <c r="CA1473" i="7"/>
  <c r="CB1473" i="7"/>
  <c r="CA1474" i="7"/>
  <c r="CB1474" i="7"/>
  <c r="CA1475" i="7"/>
  <c r="CB1475" i="7"/>
  <c r="CA1476" i="7"/>
  <c r="CB1476" i="7"/>
  <c r="CA1477" i="7"/>
  <c r="CB1477" i="7"/>
  <c r="CA1478" i="7"/>
  <c r="CB1478" i="7"/>
  <c r="CA1479" i="7"/>
  <c r="CB1479" i="7"/>
  <c r="CA1480" i="7"/>
  <c r="CB1480" i="7"/>
  <c r="CA1481" i="7"/>
  <c r="CB1481" i="7"/>
  <c r="CA1482" i="7"/>
  <c r="CB1482" i="7"/>
  <c r="CA1483" i="7"/>
  <c r="CB1483" i="7"/>
  <c r="CA1484" i="7"/>
  <c r="CB1484" i="7"/>
  <c r="CA1485" i="7"/>
  <c r="CB1485" i="7"/>
  <c r="CA1486" i="7"/>
  <c r="CB1486" i="7"/>
  <c r="CA1487" i="7"/>
  <c r="CB1487" i="7"/>
  <c r="CA1488" i="7"/>
  <c r="CB1488" i="7"/>
  <c r="CA1489" i="7"/>
  <c r="CB1489" i="7"/>
  <c r="CA1490" i="7"/>
  <c r="CB1490" i="7"/>
  <c r="CA1491" i="7"/>
  <c r="CB1491" i="7"/>
  <c r="CA1492" i="7"/>
  <c r="CB1492" i="7"/>
  <c r="CA1493" i="7"/>
  <c r="CB1493" i="7"/>
  <c r="CA1494" i="7"/>
  <c r="CB1494" i="7"/>
  <c r="CA1495" i="7"/>
  <c r="CB1495" i="7"/>
  <c r="CA1496" i="7"/>
  <c r="CB1496" i="7"/>
  <c r="CA1497" i="7"/>
  <c r="CB1497" i="7"/>
  <c r="CA1498" i="7"/>
  <c r="CB1498" i="7"/>
  <c r="CA1499" i="7"/>
  <c r="CB1499" i="7"/>
  <c r="CA1500" i="7"/>
  <c r="CB1500" i="7"/>
  <c r="CA1501" i="7"/>
  <c r="CB1501" i="7"/>
  <c r="CA1502" i="7"/>
  <c r="CB1502" i="7"/>
  <c r="CA1503" i="7"/>
  <c r="CB1503" i="7"/>
  <c r="CA1504" i="7"/>
  <c r="CB1504" i="7"/>
  <c r="CA1505" i="7"/>
  <c r="CB1505" i="7"/>
  <c r="CA1506" i="7"/>
  <c r="CB1506" i="7"/>
  <c r="CA1507" i="7"/>
  <c r="CB1507" i="7"/>
  <c r="CA1508" i="7"/>
  <c r="CB1508" i="7"/>
  <c r="CA1509" i="7"/>
  <c r="CB1509" i="7"/>
  <c r="CA1510" i="7"/>
  <c r="CB1510" i="7"/>
  <c r="CA1511" i="7"/>
  <c r="CB1511" i="7"/>
  <c r="CA1512" i="7"/>
  <c r="CB1512" i="7"/>
  <c r="CA1513" i="7"/>
  <c r="CB1513" i="7"/>
  <c r="CA1514" i="7"/>
  <c r="CB1514" i="7"/>
  <c r="CA1515" i="7"/>
  <c r="CB1515" i="7"/>
  <c r="CA1516" i="7"/>
  <c r="CB1516" i="7"/>
  <c r="CA1517" i="7"/>
  <c r="CB1517" i="7"/>
  <c r="CA1518" i="7"/>
  <c r="CB1518" i="7"/>
  <c r="CA1519" i="7"/>
  <c r="CB1519" i="7"/>
  <c r="CA1520" i="7"/>
  <c r="CB1520" i="7"/>
  <c r="CA1521" i="7"/>
  <c r="CB1521" i="7"/>
  <c r="CA1522" i="7"/>
  <c r="CB1522" i="7"/>
  <c r="CA1523" i="7"/>
  <c r="CB1523" i="7"/>
  <c r="CA1524" i="7"/>
  <c r="CB1524" i="7"/>
  <c r="CA1525" i="7"/>
  <c r="CB1525" i="7"/>
  <c r="CA1526" i="7"/>
  <c r="CB1526" i="7"/>
  <c r="CA1527" i="7"/>
  <c r="CB1527" i="7"/>
  <c r="CA1528" i="7"/>
  <c r="CB1528" i="7"/>
  <c r="CA1529" i="7"/>
  <c r="CB1529" i="7"/>
  <c r="CA1530" i="7"/>
  <c r="CB1530" i="7"/>
  <c r="CA1531" i="7"/>
  <c r="CB1531" i="7"/>
  <c r="CA1532" i="7"/>
  <c r="CB1532" i="7"/>
  <c r="CA1533" i="7"/>
  <c r="CB1533" i="7"/>
  <c r="CA1534" i="7"/>
  <c r="CB1534" i="7"/>
  <c r="CA1535" i="7"/>
  <c r="CB1535" i="7"/>
  <c r="CA1536" i="7"/>
  <c r="CB1536" i="7"/>
  <c r="CA1537" i="7"/>
  <c r="CB1537" i="7"/>
  <c r="CA1538" i="7"/>
  <c r="CB1538" i="7"/>
  <c r="CA1539" i="7"/>
  <c r="CB1539" i="7"/>
  <c r="CA1540" i="7"/>
  <c r="CB1540" i="7"/>
  <c r="CA1541" i="7"/>
  <c r="CB1541" i="7"/>
  <c r="CA1542" i="7"/>
  <c r="CB1542" i="7"/>
  <c r="CA1543" i="7"/>
  <c r="CB1543" i="7"/>
  <c r="CA1544" i="7"/>
  <c r="CB1544" i="7"/>
  <c r="CA1545" i="7"/>
  <c r="CB1545" i="7"/>
  <c r="CA1546" i="7"/>
  <c r="CB1546" i="7"/>
  <c r="CA1547" i="7"/>
  <c r="CB1547" i="7"/>
  <c r="CA1548" i="7"/>
  <c r="CB1548" i="7"/>
  <c r="CA1549" i="7"/>
  <c r="CB1549" i="7"/>
  <c r="CA1550" i="7"/>
  <c r="CB1550" i="7"/>
  <c r="CA1551" i="7"/>
  <c r="CB1551" i="7"/>
  <c r="CA1552" i="7"/>
  <c r="CB1552" i="7"/>
  <c r="CA1553" i="7"/>
  <c r="CB1553" i="7"/>
  <c r="CA1554" i="7"/>
  <c r="CB1554" i="7"/>
  <c r="CA1555" i="7"/>
  <c r="CB1555" i="7"/>
  <c r="CA1556" i="7"/>
  <c r="CB1556" i="7"/>
  <c r="CA1557" i="7"/>
  <c r="CB1557" i="7"/>
  <c r="CA1558" i="7"/>
  <c r="CB1558" i="7"/>
  <c r="CA1559" i="7"/>
  <c r="CB1559" i="7"/>
  <c r="CA1560" i="7"/>
  <c r="CB1560" i="7"/>
  <c r="CA1561" i="7"/>
  <c r="CB1561" i="7"/>
  <c r="CA1562" i="7"/>
  <c r="CB1562" i="7"/>
  <c r="CA1563" i="7"/>
  <c r="CB1563" i="7"/>
  <c r="CA1564" i="7"/>
  <c r="CB1564" i="7"/>
  <c r="CA1565" i="7"/>
  <c r="CB1565" i="7"/>
  <c r="CA1566" i="7"/>
  <c r="CB1566" i="7"/>
  <c r="CA1567" i="7"/>
  <c r="CB1567" i="7"/>
  <c r="CA1568" i="7"/>
  <c r="CB1568" i="7"/>
  <c r="CA1569" i="7"/>
  <c r="CB1569" i="7"/>
  <c r="CA1570" i="7"/>
  <c r="CB1570" i="7"/>
  <c r="CA1571" i="7"/>
  <c r="CB1571" i="7"/>
  <c r="CA1572" i="7"/>
  <c r="CB1572" i="7"/>
  <c r="CA1573" i="7"/>
  <c r="CB1573" i="7"/>
  <c r="CA1574" i="7"/>
  <c r="CB1574" i="7"/>
  <c r="CA1575" i="7"/>
  <c r="CB1575" i="7"/>
  <c r="CA1576" i="7"/>
  <c r="CB1576" i="7"/>
  <c r="CA1577" i="7"/>
  <c r="CB1577" i="7"/>
  <c r="CA1578" i="7"/>
  <c r="CB1578" i="7"/>
  <c r="CA1579" i="7"/>
  <c r="CB1579" i="7"/>
  <c r="CA1580" i="7"/>
  <c r="CB1580" i="7"/>
  <c r="CA1581" i="7"/>
  <c r="CB1581" i="7"/>
  <c r="CA1582" i="7"/>
  <c r="CB1582" i="7"/>
  <c r="CA1583" i="7"/>
  <c r="CB1583" i="7"/>
  <c r="CA1584" i="7"/>
  <c r="CB1584" i="7"/>
  <c r="CA1585" i="7"/>
  <c r="CB1585" i="7"/>
  <c r="CA1586" i="7"/>
  <c r="CB1586" i="7"/>
  <c r="CA1587" i="7"/>
  <c r="CB1587" i="7"/>
  <c r="CA1588" i="7"/>
  <c r="CB1588" i="7"/>
  <c r="CA1589" i="7"/>
  <c r="CB1589" i="7"/>
  <c r="CA1590" i="7"/>
  <c r="CB1590" i="7"/>
  <c r="CA1591" i="7"/>
  <c r="CB1591" i="7"/>
  <c r="CA1592" i="7"/>
  <c r="CB1592" i="7"/>
  <c r="CA1593" i="7"/>
  <c r="CB1593" i="7"/>
  <c r="CA1594" i="7"/>
  <c r="CB1594" i="7"/>
  <c r="CA1595" i="7"/>
  <c r="CB1595" i="7"/>
  <c r="CA1596" i="7"/>
  <c r="CB1596" i="7"/>
  <c r="CA1597" i="7"/>
  <c r="CB1597" i="7"/>
  <c r="CA1598" i="7"/>
  <c r="CB1598" i="7"/>
  <c r="CA1599" i="7"/>
  <c r="CB1599" i="7"/>
  <c r="CA1600" i="7"/>
  <c r="CB1600" i="7"/>
  <c r="CA1601" i="7"/>
  <c r="CB1601" i="7"/>
  <c r="CA1602" i="7"/>
  <c r="CB1602" i="7"/>
  <c r="CA1603" i="7"/>
  <c r="CB1603" i="7"/>
  <c r="CA1604" i="7"/>
  <c r="CB1604" i="7"/>
  <c r="CA1605" i="7"/>
  <c r="CB1605" i="7"/>
  <c r="CA1606" i="7"/>
  <c r="CB1606" i="7"/>
  <c r="CA1607" i="7"/>
  <c r="CB1607" i="7"/>
  <c r="CA1608" i="7"/>
  <c r="CB1608" i="7"/>
  <c r="CA1609" i="7"/>
  <c r="CB1609" i="7"/>
  <c r="CA1610" i="7"/>
  <c r="CB1610" i="7"/>
  <c r="CA1611" i="7"/>
  <c r="CB1611" i="7"/>
  <c r="CA1612" i="7"/>
  <c r="CB1612" i="7"/>
  <c r="CA1613" i="7"/>
  <c r="CB1613" i="7"/>
  <c r="CA1614" i="7"/>
  <c r="CB1614" i="7"/>
  <c r="CA1615" i="7"/>
  <c r="CB1615" i="7"/>
  <c r="CA1616" i="7"/>
  <c r="CB1616" i="7"/>
  <c r="CA1617" i="7"/>
  <c r="CB1617" i="7"/>
  <c r="CA1618" i="7"/>
  <c r="CB1618" i="7"/>
  <c r="CA1619" i="7"/>
  <c r="CB1619" i="7"/>
  <c r="CA1620" i="7"/>
  <c r="CB1620" i="7"/>
  <c r="CA1621" i="7"/>
  <c r="CB1621" i="7"/>
  <c r="CA1622" i="7"/>
  <c r="CB1622" i="7"/>
  <c r="CA1623" i="7"/>
  <c r="CB1623" i="7"/>
  <c r="CA1624" i="7"/>
  <c r="CB1624" i="7"/>
  <c r="CA1625" i="7"/>
  <c r="CB1625" i="7"/>
  <c r="CA1626" i="7"/>
  <c r="CB1626" i="7"/>
  <c r="CA1627" i="7"/>
  <c r="CB1627" i="7"/>
  <c r="CA1628" i="7"/>
  <c r="CB1628" i="7"/>
  <c r="CA1629" i="7"/>
  <c r="CB1629" i="7"/>
  <c r="CA1630" i="7"/>
  <c r="CB1630" i="7"/>
  <c r="CA1631" i="7"/>
  <c r="CB1631" i="7"/>
  <c r="CA1632" i="7"/>
  <c r="CB1632" i="7"/>
  <c r="CA1633" i="7"/>
  <c r="CB1633" i="7"/>
  <c r="CA1634" i="7"/>
  <c r="CB1634" i="7"/>
  <c r="CA1635" i="7"/>
  <c r="CB1635" i="7"/>
  <c r="CA1636" i="7"/>
  <c r="CB1636" i="7"/>
  <c r="CA1637" i="7"/>
  <c r="CB1637" i="7"/>
  <c r="CA1638" i="7"/>
  <c r="CB1638" i="7"/>
  <c r="CA1639" i="7"/>
  <c r="CB1639" i="7"/>
  <c r="CA1640" i="7"/>
  <c r="CB1640" i="7"/>
  <c r="CA1641" i="7"/>
  <c r="CB1641" i="7"/>
  <c r="CA1642" i="7"/>
  <c r="CB1642" i="7"/>
  <c r="CA1643" i="7"/>
  <c r="CB1643" i="7"/>
  <c r="CA1644" i="7"/>
  <c r="CB1644" i="7"/>
  <c r="CA1645" i="7"/>
  <c r="CB1645" i="7"/>
  <c r="CA1646" i="7"/>
  <c r="CB1646" i="7"/>
  <c r="CA1647" i="7"/>
  <c r="CB1647" i="7"/>
  <c r="CA1648" i="7"/>
  <c r="CB1648" i="7"/>
  <c r="CA1649" i="7"/>
  <c r="CB1649" i="7"/>
  <c r="CA1650" i="7"/>
  <c r="CB1650" i="7"/>
  <c r="CA1651" i="7"/>
  <c r="CB1651" i="7"/>
  <c r="CA1652" i="7"/>
  <c r="CB1652" i="7"/>
  <c r="CA1653" i="7"/>
  <c r="CB1653" i="7"/>
  <c r="CA1654" i="7"/>
  <c r="CB1654" i="7"/>
  <c r="CA1655" i="7"/>
  <c r="CB1655" i="7"/>
  <c r="CA1656" i="7"/>
  <c r="CB1656" i="7"/>
  <c r="CA1657" i="7"/>
  <c r="CB1657" i="7"/>
  <c r="CA1658" i="7"/>
  <c r="CB1658" i="7"/>
  <c r="CA1659" i="7"/>
  <c r="CB1659" i="7"/>
  <c r="CA1660" i="7"/>
  <c r="CB1660" i="7"/>
  <c r="CA1661" i="7"/>
  <c r="CB1661" i="7"/>
  <c r="CA1662" i="7"/>
  <c r="CB1662" i="7"/>
  <c r="CA1663" i="7"/>
  <c r="CB1663" i="7"/>
  <c r="CA1664" i="7"/>
  <c r="CB1664" i="7"/>
  <c r="CA1665" i="7"/>
  <c r="CB1665" i="7"/>
  <c r="CA1666" i="7"/>
  <c r="CB1666" i="7"/>
  <c r="CA1667" i="7"/>
  <c r="CB1667" i="7"/>
  <c r="CA1668" i="7"/>
  <c r="CB1668" i="7"/>
  <c r="CA1669" i="7"/>
  <c r="CB1669" i="7"/>
  <c r="CA1670" i="7"/>
  <c r="CB1670" i="7"/>
  <c r="CA1671" i="7"/>
  <c r="CB1671" i="7"/>
  <c r="CA1672" i="7"/>
  <c r="CB1672" i="7"/>
  <c r="CA1673" i="7"/>
  <c r="CB1673" i="7"/>
  <c r="CA1674" i="7"/>
  <c r="CB1674" i="7"/>
  <c r="CA1675" i="7"/>
  <c r="CB1675" i="7"/>
  <c r="CA1676" i="7"/>
  <c r="CB1676" i="7"/>
  <c r="CA1677" i="7"/>
  <c r="CB1677" i="7"/>
  <c r="CA1678" i="7"/>
  <c r="CB1678" i="7"/>
  <c r="CA1679" i="7"/>
  <c r="CB1679" i="7"/>
  <c r="CA1680" i="7"/>
  <c r="CB1680" i="7"/>
  <c r="CA1681" i="7"/>
  <c r="CB1681" i="7"/>
  <c r="CA1682" i="7"/>
  <c r="CB1682" i="7"/>
  <c r="CA1683" i="7"/>
  <c r="CB1683" i="7"/>
  <c r="CA1684" i="7"/>
  <c r="CB1684" i="7"/>
  <c r="CA1685" i="7"/>
  <c r="CB1685" i="7"/>
  <c r="CA1686" i="7"/>
  <c r="CB1686" i="7"/>
  <c r="CA1687" i="7"/>
  <c r="CB1687" i="7"/>
  <c r="CA1688" i="7"/>
  <c r="CB1688" i="7"/>
  <c r="CA1689" i="7"/>
  <c r="CB1689" i="7"/>
  <c r="CA1690" i="7"/>
  <c r="CB1690" i="7"/>
  <c r="CA1691" i="7"/>
  <c r="CB1691" i="7"/>
  <c r="CA1692" i="7"/>
  <c r="CB1692" i="7"/>
  <c r="CA1693" i="7"/>
  <c r="CB1693" i="7"/>
  <c r="CA1694" i="7"/>
  <c r="CB1694" i="7"/>
  <c r="CA1695" i="7"/>
  <c r="CB1695" i="7"/>
  <c r="CA1696" i="7"/>
  <c r="CB1696" i="7"/>
  <c r="CA1697" i="7"/>
  <c r="CB1697" i="7"/>
  <c r="CA1698" i="7"/>
  <c r="CB1698" i="7"/>
  <c r="CA1699" i="7"/>
  <c r="CB1699" i="7"/>
  <c r="CA1700" i="7"/>
  <c r="CB1700" i="7"/>
  <c r="CA1701" i="7"/>
  <c r="CB1701" i="7"/>
  <c r="CA1702" i="7"/>
  <c r="CB1702" i="7"/>
  <c r="CA1703" i="7"/>
  <c r="CB1703" i="7"/>
  <c r="CA1704" i="7"/>
  <c r="CB1704" i="7"/>
  <c r="CA1705" i="7"/>
  <c r="CB1705" i="7"/>
  <c r="CA1706" i="7"/>
  <c r="CB1706" i="7"/>
  <c r="CA1707" i="7"/>
  <c r="CB1707" i="7"/>
  <c r="CA1708" i="7"/>
  <c r="CB1708" i="7"/>
  <c r="CA1709" i="7"/>
  <c r="CB1709" i="7"/>
  <c r="CA1710" i="7"/>
  <c r="CB1710" i="7"/>
  <c r="CA1711" i="7"/>
  <c r="CB1711" i="7"/>
  <c r="CA1712" i="7"/>
  <c r="CB1712" i="7"/>
  <c r="CA1713" i="7"/>
  <c r="CB1713" i="7"/>
  <c r="CA1714" i="7"/>
  <c r="CB1714" i="7"/>
  <c r="CA1715" i="7"/>
  <c r="CB1715" i="7"/>
  <c r="CA1716" i="7"/>
  <c r="CB1716" i="7"/>
  <c r="CA1717" i="7"/>
  <c r="CB1717" i="7"/>
  <c r="CA1718" i="7"/>
  <c r="CB1718" i="7"/>
  <c r="CA1719" i="7"/>
  <c r="CB1719" i="7"/>
  <c r="CA1720" i="7"/>
  <c r="CB1720" i="7"/>
  <c r="CA1721" i="7"/>
  <c r="CB1721" i="7"/>
  <c r="CA1722" i="7"/>
  <c r="CB1722" i="7"/>
  <c r="CA1723" i="7"/>
  <c r="CB1723" i="7"/>
  <c r="CA1724" i="7"/>
  <c r="CB1724" i="7"/>
  <c r="CA1725" i="7"/>
  <c r="CB1725" i="7"/>
  <c r="CA1726" i="7"/>
  <c r="CB1726" i="7"/>
  <c r="CA1727" i="7"/>
  <c r="CB1727" i="7"/>
  <c r="CA1728" i="7"/>
  <c r="CB1728" i="7"/>
  <c r="CA1729" i="7"/>
  <c r="CB1729" i="7"/>
  <c r="CA1730" i="7"/>
  <c r="CB1730" i="7"/>
  <c r="CA1731" i="7"/>
  <c r="CB1731" i="7"/>
  <c r="CA1732" i="7"/>
  <c r="CB1732" i="7"/>
  <c r="CA1733" i="7"/>
  <c r="CB1733" i="7"/>
  <c r="CA1734" i="7"/>
  <c r="CB1734" i="7"/>
  <c r="CA1735" i="7"/>
  <c r="CB1735" i="7"/>
  <c r="CA1736" i="7"/>
  <c r="CB1736" i="7"/>
  <c r="CA1737" i="7"/>
  <c r="CB1737" i="7"/>
  <c r="CA1738" i="7"/>
  <c r="CB1738" i="7"/>
  <c r="CA1739" i="7"/>
  <c r="CB1739" i="7"/>
  <c r="CA1740" i="7"/>
  <c r="CB1740" i="7"/>
  <c r="CA1741" i="7"/>
  <c r="CB1741" i="7"/>
  <c r="CA1742" i="7"/>
  <c r="CB1742" i="7"/>
  <c r="CA1743" i="7"/>
  <c r="CB1743" i="7"/>
  <c r="CA1744" i="7"/>
  <c r="CB1744" i="7"/>
  <c r="CA1745" i="7"/>
  <c r="CB1745" i="7"/>
  <c r="CA1746" i="7"/>
  <c r="CB1746" i="7"/>
  <c r="CA1747" i="7"/>
  <c r="CB1747" i="7"/>
  <c r="CA1748" i="7"/>
  <c r="CB1748" i="7"/>
  <c r="CA1749" i="7"/>
  <c r="CB1749" i="7"/>
  <c r="CA1750" i="7"/>
  <c r="CB1750" i="7"/>
  <c r="CA1751" i="7"/>
  <c r="CB1751" i="7"/>
  <c r="CA1752" i="7"/>
  <c r="CB1752" i="7"/>
  <c r="CA1753" i="7"/>
  <c r="CB1753" i="7"/>
  <c r="CA1754" i="7"/>
  <c r="CB1754" i="7"/>
  <c r="CA1755" i="7"/>
  <c r="CB1755" i="7"/>
  <c r="CA1756" i="7"/>
  <c r="CB1756" i="7"/>
  <c r="CA1757" i="7"/>
  <c r="CB1757" i="7"/>
  <c r="CA1758" i="7"/>
  <c r="CB1758" i="7"/>
  <c r="CA1759" i="7"/>
  <c r="CB1759" i="7"/>
  <c r="CA1760" i="7"/>
  <c r="CB1760" i="7"/>
  <c r="CA1761" i="7"/>
  <c r="CB1761" i="7"/>
  <c r="CA1762" i="7"/>
  <c r="CB1762" i="7"/>
  <c r="CA1763" i="7"/>
  <c r="CB1763" i="7"/>
  <c r="CA1764" i="7"/>
  <c r="CB1764" i="7"/>
  <c r="CA1765" i="7"/>
  <c r="CB1765" i="7"/>
  <c r="CA1766" i="7"/>
  <c r="CB1766" i="7"/>
  <c r="CA1767" i="7"/>
  <c r="CB1767" i="7"/>
  <c r="CA1768" i="7"/>
  <c r="CB1768" i="7"/>
  <c r="CA1769" i="7"/>
  <c r="CB1769" i="7"/>
  <c r="CA1770" i="7"/>
  <c r="CB1770" i="7"/>
  <c r="CA1771" i="7"/>
  <c r="CB1771" i="7"/>
  <c r="CA1772" i="7"/>
  <c r="CB1772" i="7"/>
  <c r="CA1773" i="7"/>
  <c r="CB1773" i="7"/>
  <c r="CA1774" i="7"/>
  <c r="CB1774" i="7"/>
  <c r="CA1775" i="7"/>
  <c r="CB1775" i="7"/>
  <c r="CA1776" i="7"/>
  <c r="CB1776" i="7"/>
  <c r="CA1777" i="7"/>
  <c r="CB1777" i="7"/>
  <c r="CA1778" i="7"/>
  <c r="CB1778" i="7"/>
  <c r="CA1779" i="7"/>
  <c r="CB1779" i="7"/>
  <c r="CA1780" i="7"/>
  <c r="CB1780" i="7"/>
  <c r="CA1781" i="7"/>
  <c r="CB1781" i="7"/>
  <c r="CA1782" i="7"/>
  <c r="CB1782" i="7"/>
  <c r="CA1783" i="7"/>
  <c r="CB1783" i="7"/>
  <c r="CA1784" i="7"/>
  <c r="CB1784" i="7"/>
  <c r="CA1785" i="7"/>
  <c r="CB1785" i="7"/>
  <c r="CA1786" i="7"/>
  <c r="CB1786" i="7"/>
  <c r="CA1787" i="7"/>
  <c r="CB1787" i="7"/>
  <c r="CA1788" i="7"/>
  <c r="CB1788" i="7"/>
  <c r="CA1789" i="7"/>
  <c r="CB1789" i="7"/>
  <c r="CA1790" i="7"/>
  <c r="CB1790" i="7"/>
  <c r="CA1791" i="7"/>
  <c r="CB1791" i="7"/>
  <c r="CA1792" i="7"/>
  <c r="CB1792" i="7"/>
  <c r="CA1793" i="7"/>
  <c r="CB1793" i="7"/>
  <c r="CA1794" i="7"/>
  <c r="CB1794" i="7"/>
  <c r="CA1795" i="7"/>
  <c r="CB1795" i="7"/>
  <c r="CA1796" i="7"/>
  <c r="CB1796" i="7"/>
  <c r="CA1797" i="7"/>
  <c r="CB1797" i="7"/>
  <c r="CA1798" i="7"/>
  <c r="CB1798" i="7"/>
  <c r="CA1799" i="7"/>
  <c r="CB1799" i="7"/>
  <c r="CA1800" i="7"/>
  <c r="CB1800" i="7"/>
  <c r="CA1801" i="7"/>
  <c r="CB1801" i="7"/>
  <c r="CA1802" i="7"/>
  <c r="CB1802" i="7"/>
  <c r="CA1803" i="7"/>
  <c r="CB1803" i="7"/>
  <c r="CA1804" i="7"/>
  <c r="CB1804" i="7"/>
  <c r="CA1805" i="7"/>
  <c r="CB1805" i="7"/>
  <c r="CA1806" i="7"/>
  <c r="CB1806" i="7"/>
  <c r="CA1807" i="7"/>
  <c r="CB1807" i="7"/>
  <c r="CA1808" i="7"/>
  <c r="CB1808" i="7"/>
  <c r="CA1809" i="7"/>
  <c r="CB1809" i="7"/>
  <c r="CA1810" i="7"/>
  <c r="CB1810" i="7"/>
  <c r="CA1811" i="7"/>
  <c r="CB1811" i="7"/>
  <c r="CA1812" i="7"/>
  <c r="CB1812" i="7"/>
  <c r="CA1813" i="7"/>
  <c r="CB1813" i="7"/>
  <c r="CA1814" i="7"/>
  <c r="CB1814" i="7"/>
  <c r="CA1815" i="7"/>
  <c r="CB1815" i="7"/>
  <c r="CA1816" i="7"/>
  <c r="CB1816" i="7"/>
  <c r="CA1817" i="7"/>
  <c r="CB1817" i="7"/>
  <c r="CA1818" i="7"/>
  <c r="CB1818" i="7"/>
  <c r="CA1819" i="7"/>
  <c r="CB1819" i="7"/>
  <c r="CA1820" i="7"/>
  <c r="CB1820" i="7"/>
  <c r="CA1821" i="7"/>
  <c r="CB1821" i="7"/>
  <c r="CA1822" i="7"/>
  <c r="CB1822" i="7"/>
  <c r="CA1823" i="7"/>
  <c r="CB1823" i="7"/>
  <c r="CA1824" i="7"/>
  <c r="CB1824" i="7"/>
  <c r="CA1825" i="7"/>
  <c r="CB1825" i="7"/>
  <c r="CA1826" i="7"/>
  <c r="CB1826" i="7"/>
  <c r="CA1827" i="7"/>
  <c r="CB1827" i="7"/>
  <c r="CA1828" i="7"/>
  <c r="CB1828" i="7"/>
  <c r="CA1829" i="7"/>
  <c r="CB1829" i="7"/>
  <c r="CA1830" i="7"/>
  <c r="CB1830" i="7"/>
  <c r="CA1831" i="7"/>
  <c r="CB1831" i="7"/>
  <c r="CA1832" i="7"/>
  <c r="CB1832" i="7"/>
  <c r="CA1833" i="7"/>
  <c r="CB1833" i="7"/>
  <c r="CA1834" i="7"/>
  <c r="CB1834" i="7"/>
  <c r="CA1835" i="7"/>
  <c r="CB1835" i="7"/>
  <c r="CA1836" i="7"/>
  <c r="CB1836" i="7"/>
  <c r="CA1837" i="7"/>
  <c r="CB1837" i="7"/>
  <c r="CA1838" i="7"/>
  <c r="CB1838" i="7"/>
  <c r="CA1839" i="7"/>
  <c r="CB1839" i="7"/>
  <c r="CA1840" i="7"/>
  <c r="CB1840" i="7"/>
  <c r="CA1841" i="7"/>
  <c r="CB1841" i="7"/>
  <c r="CA1842" i="7"/>
  <c r="CB1842" i="7"/>
  <c r="CA1843" i="7"/>
  <c r="CB1843" i="7"/>
  <c r="CA1844" i="7"/>
  <c r="CB1844" i="7"/>
  <c r="CA1845" i="7"/>
  <c r="CB1845" i="7"/>
  <c r="CA1846" i="7"/>
  <c r="CB1846" i="7"/>
  <c r="CA1847" i="7"/>
  <c r="CB1847" i="7"/>
  <c r="CA1848" i="7"/>
  <c r="CB1848" i="7"/>
  <c r="CA1849" i="7"/>
  <c r="CB1849" i="7"/>
  <c r="CA1850" i="7"/>
  <c r="CB1850" i="7"/>
  <c r="CA1851" i="7"/>
  <c r="CB1851" i="7"/>
  <c r="CA1852" i="7"/>
  <c r="CB1852" i="7"/>
  <c r="CA1853" i="7"/>
  <c r="CB1853" i="7"/>
  <c r="CA1854" i="7"/>
  <c r="CB1854" i="7"/>
  <c r="CA1855" i="7"/>
  <c r="CB1855" i="7"/>
  <c r="CA1856" i="7"/>
  <c r="CB1856" i="7"/>
  <c r="CA1857" i="7"/>
  <c r="CB1857" i="7"/>
  <c r="CA1858" i="7"/>
  <c r="CB1858" i="7"/>
  <c r="CA1859" i="7"/>
  <c r="CB1859" i="7"/>
  <c r="CA1860" i="7"/>
  <c r="CB1860" i="7"/>
  <c r="CA1861" i="7"/>
  <c r="CB1861" i="7"/>
  <c r="CA1862" i="7"/>
  <c r="CB1862" i="7"/>
  <c r="CA1863" i="7"/>
  <c r="CB1863" i="7"/>
  <c r="CA1864" i="7"/>
  <c r="CB1864" i="7"/>
  <c r="CA1865" i="7"/>
  <c r="CB1865" i="7"/>
  <c r="CA1866" i="7"/>
  <c r="CB1866" i="7"/>
  <c r="CA1867" i="7"/>
  <c r="CB1867" i="7"/>
  <c r="CA1868" i="7"/>
  <c r="CB1868" i="7"/>
  <c r="CA1869" i="7"/>
  <c r="CB1869" i="7"/>
  <c r="CA1870" i="7"/>
  <c r="CB1870" i="7"/>
  <c r="CA1871" i="7"/>
  <c r="CB1871" i="7"/>
  <c r="CA1872" i="7"/>
  <c r="CB1872" i="7"/>
  <c r="CA1873" i="7"/>
  <c r="CB1873" i="7"/>
  <c r="CA1874" i="7"/>
  <c r="CB1874" i="7"/>
  <c r="CA1875" i="7"/>
  <c r="CB1875" i="7"/>
  <c r="CA1876" i="7"/>
  <c r="CB1876" i="7"/>
  <c r="CA1877" i="7"/>
  <c r="CB1877" i="7"/>
  <c r="CA1878" i="7"/>
  <c r="CB1878" i="7"/>
  <c r="CA1879" i="7"/>
  <c r="CB1879" i="7"/>
  <c r="CA1880" i="7"/>
  <c r="CB1880" i="7"/>
  <c r="CA1881" i="7"/>
  <c r="CB1881" i="7"/>
  <c r="CA1882" i="7"/>
  <c r="CB1882" i="7"/>
  <c r="CA1883" i="7"/>
  <c r="CB1883" i="7"/>
  <c r="CA1884" i="7"/>
  <c r="CB1884" i="7"/>
  <c r="CA1885" i="7"/>
  <c r="CB1885" i="7"/>
  <c r="CA1886" i="7"/>
  <c r="CB1886" i="7"/>
  <c r="CA1887" i="7"/>
  <c r="CB1887" i="7"/>
  <c r="CA1888" i="7"/>
  <c r="CB1888" i="7"/>
  <c r="CA1889" i="7"/>
  <c r="CB1889" i="7"/>
  <c r="CA1890" i="7"/>
  <c r="CB1890" i="7"/>
  <c r="CA1891" i="7"/>
  <c r="CB1891" i="7"/>
  <c r="CA1892" i="7"/>
  <c r="CB1892" i="7"/>
  <c r="CA1893" i="7"/>
  <c r="CB1893" i="7"/>
  <c r="CA1894" i="7"/>
  <c r="CB1894" i="7"/>
  <c r="CA1895" i="7"/>
  <c r="CB1895" i="7"/>
  <c r="CA1896" i="7"/>
  <c r="CB1896" i="7"/>
  <c r="CA1897" i="7"/>
  <c r="CB1897" i="7"/>
  <c r="CA1898" i="7"/>
  <c r="CB1898" i="7"/>
  <c r="CA1899" i="7"/>
  <c r="CB1899" i="7"/>
  <c r="CA1900" i="7"/>
  <c r="CB1900" i="7"/>
  <c r="CA1901" i="7"/>
  <c r="CB1901" i="7"/>
  <c r="CA1902" i="7"/>
  <c r="CB1902" i="7"/>
  <c r="CA1903" i="7"/>
  <c r="CB1903" i="7"/>
  <c r="CA1904" i="7"/>
  <c r="CB1904" i="7"/>
  <c r="CA1905" i="7"/>
  <c r="CB1905" i="7"/>
  <c r="CA1906" i="7"/>
  <c r="CB1906" i="7"/>
  <c r="CA1907" i="7"/>
  <c r="CB1907" i="7"/>
  <c r="CA1908" i="7"/>
  <c r="CB1908" i="7"/>
  <c r="CA1909" i="7"/>
  <c r="CB1909" i="7"/>
  <c r="CA1910" i="7"/>
  <c r="CB1910" i="7"/>
  <c r="CA1911" i="7"/>
  <c r="CB1911" i="7"/>
  <c r="CA1912" i="7"/>
  <c r="CB1912" i="7"/>
  <c r="CA1913" i="7"/>
  <c r="CB1913" i="7"/>
  <c r="CA1914" i="7"/>
  <c r="CB1914" i="7"/>
  <c r="CA1915" i="7"/>
  <c r="CB1915" i="7"/>
  <c r="CA1916" i="7"/>
  <c r="CB1916" i="7"/>
  <c r="CA1917" i="7"/>
  <c r="CB1917" i="7"/>
  <c r="CA1918" i="7"/>
  <c r="CB1918" i="7"/>
  <c r="CA1919" i="7"/>
  <c r="CB1919" i="7"/>
  <c r="CA1920" i="7"/>
  <c r="CB1920" i="7"/>
  <c r="CA1921" i="7"/>
  <c r="CB1921" i="7"/>
  <c r="CA1922" i="7"/>
  <c r="CB1922" i="7"/>
  <c r="CA1923" i="7"/>
  <c r="CB1923" i="7"/>
  <c r="CA1924" i="7"/>
  <c r="CB1924" i="7"/>
  <c r="CA1925" i="7"/>
  <c r="CB1925" i="7"/>
  <c r="CA1926" i="7"/>
  <c r="CB1926" i="7"/>
  <c r="CA1927" i="7"/>
  <c r="CB1927" i="7"/>
  <c r="CA1928" i="7"/>
  <c r="CB1928" i="7"/>
  <c r="CA1929" i="7"/>
  <c r="CB1929" i="7"/>
  <c r="CA1930" i="7"/>
  <c r="CB1930" i="7"/>
  <c r="CA1931" i="7"/>
  <c r="CB1931" i="7"/>
  <c r="CA1932" i="7"/>
  <c r="CB1932" i="7"/>
  <c r="CA1933" i="7"/>
  <c r="CB1933" i="7"/>
  <c r="CA1934" i="7"/>
  <c r="CB1934" i="7"/>
  <c r="CA1935" i="7"/>
  <c r="CB1935" i="7"/>
  <c r="CA1936" i="7"/>
  <c r="CB1936" i="7"/>
  <c r="CA1937" i="7"/>
  <c r="CB1937" i="7"/>
  <c r="CA1938" i="7"/>
  <c r="CB1938" i="7"/>
  <c r="CA1939" i="7"/>
  <c r="CB1939" i="7"/>
  <c r="CA1940" i="7"/>
  <c r="CB1940" i="7"/>
  <c r="CA1941" i="7"/>
  <c r="CB1941" i="7"/>
  <c r="CA1942" i="7"/>
  <c r="CB1942" i="7"/>
  <c r="CA1943" i="7"/>
  <c r="CB1943" i="7"/>
  <c r="CA1944" i="7"/>
  <c r="CB1944" i="7"/>
  <c r="CA1945" i="7"/>
  <c r="CB1945" i="7"/>
  <c r="CA1946" i="7"/>
  <c r="CB1946" i="7"/>
  <c r="CA1947" i="7"/>
  <c r="CB1947" i="7"/>
  <c r="CA1948" i="7"/>
  <c r="CB1948" i="7"/>
  <c r="CA1949" i="7"/>
  <c r="CB1949" i="7"/>
  <c r="CA1950" i="7"/>
  <c r="CB1950" i="7"/>
  <c r="CA1951" i="7"/>
  <c r="CB1951" i="7"/>
  <c r="CA1952" i="7"/>
  <c r="CB1952" i="7"/>
  <c r="CA1953" i="7"/>
  <c r="CB1953" i="7"/>
  <c r="CA1954" i="7"/>
  <c r="CB1954" i="7"/>
  <c r="CA1955" i="7"/>
  <c r="CB1955" i="7"/>
  <c r="CA1956" i="7"/>
  <c r="CB1956" i="7"/>
  <c r="CA1957" i="7"/>
  <c r="CB1957" i="7"/>
  <c r="CA1958" i="7"/>
  <c r="CB1958" i="7"/>
  <c r="CA1959" i="7"/>
  <c r="CB1959" i="7"/>
  <c r="CA1960" i="7"/>
  <c r="CB1960" i="7"/>
  <c r="CA1961" i="7"/>
  <c r="CB1961" i="7"/>
  <c r="CA1962" i="7"/>
  <c r="CB1962" i="7"/>
  <c r="CA1963" i="7"/>
  <c r="CB1963" i="7"/>
  <c r="CA1964" i="7"/>
  <c r="CB1964" i="7"/>
  <c r="CA1965" i="7"/>
  <c r="CB1965" i="7"/>
  <c r="CA1966" i="7"/>
  <c r="CB1966" i="7"/>
  <c r="CA1967" i="7"/>
  <c r="CB1967" i="7"/>
  <c r="CA1968" i="7"/>
  <c r="CB1968" i="7"/>
  <c r="CA1969" i="7"/>
  <c r="CB1969" i="7"/>
  <c r="CA1970" i="7"/>
  <c r="CB1970" i="7"/>
  <c r="CA1971" i="7"/>
  <c r="CB1971" i="7"/>
  <c r="CA1972" i="7"/>
  <c r="CB1972" i="7"/>
  <c r="CA1973" i="7"/>
  <c r="CB1973" i="7"/>
  <c r="CA1974" i="7"/>
  <c r="CB1974" i="7"/>
  <c r="CA1975" i="7"/>
  <c r="CB1975" i="7"/>
  <c r="CA1976" i="7"/>
  <c r="CB1976" i="7"/>
  <c r="CA1977" i="7"/>
  <c r="CB1977" i="7"/>
  <c r="CA1978" i="7"/>
  <c r="CB1978" i="7"/>
  <c r="CA1979" i="7"/>
  <c r="CB1979" i="7"/>
  <c r="CA1980" i="7"/>
  <c r="CB1980" i="7"/>
  <c r="CA1981" i="7"/>
  <c r="CB1981" i="7"/>
  <c r="CA1982" i="7"/>
  <c r="CB1982" i="7"/>
  <c r="CA1983" i="7"/>
  <c r="CB1983" i="7"/>
  <c r="CA1984" i="7"/>
  <c r="CB1984" i="7"/>
  <c r="CA1985" i="7"/>
  <c r="CB1985" i="7"/>
  <c r="CA1986" i="7"/>
  <c r="CB1986" i="7"/>
  <c r="CA1987" i="7"/>
  <c r="CB1987" i="7"/>
  <c r="CA1988" i="7"/>
  <c r="CB1988" i="7"/>
  <c r="CA1989" i="7"/>
  <c r="CB1989" i="7"/>
  <c r="CA1990" i="7"/>
  <c r="CB1990" i="7"/>
  <c r="CA1991" i="7"/>
  <c r="CB1991" i="7"/>
  <c r="CA1992" i="7"/>
  <c r="CB1992" i="7"/>
  <c r="CA1993" i="7"/>
  <c r="CB1993" i="7"/>
  <c r="CA1994" i="7"/>
  <c r="CB1994" i="7"/>
  <c r="CA1995" i="7"/>
  <c r="CB1995" i="7"/>
  <c r="CA1996" i="7"/>
  <c r="CB1996" i="7"/>
  <c r="CA1997" i="7"/>
  <c r="CB1997" i="7"/>
  <c r="CA1998" i="7"/>
  <c r="CB1998" i="7"/>
  <c r="CA1999" i="7"/>
  <c r="CB1999" i="7"/>
  <c r="CA2000" i="7"/>
  <c r="CB2000" i="7"/>
  <c r="CA2001" i="7"/>
  <c r="CB2001" i="7"/>
  <c r="CA2002" i="7"/>
  <c r="CB2002" i="7"/>
  <c r="CA2003" i="7"/>
  <c r="CB2003" i="7"/>
  <c r="CA2004" i="7"/>
  <c r="CB2004" i="7"/>
  <c r="CA2005" i="7"/>
  <c r="CB2005" i="7"/>
  <c r="CA2006" i="7"/>
  <c r="CB2006" i="7"/>
  <c r="CA2007" i="7"/>
  <c r="CB2007" i="7"/>
  <c r="CA2008" i="7"/>
  <c r="CB2008" i="7"/>
  <c r="CA2009" i="7"/>
  <c r="CB2009" i="7"/>
  <c r="CA2010" i="7"/>
  <c r="CB2010" i="7"/>
  <c r="CA2011" i="7"/>
  <c r="CB2011" i="7"/>
  <c r="CA2012" i="7"/>
  <c r="CB2012" i="7"/>
  <c r="CA2013" i="7"/>
  <c r="CB2013" i="7"/>
  <c r="CA2014" i="7"/>
  <c r="CB2014" i="7"/>
  <c r="CA2015" i="7"/>
  <c r="CB2015" i="7"/>
  <c r="CA2016" i="7"/>
  <c r="CB2016" i="7"/>
  <c r="CA2017" i="7"/>
  <c r="CB2017" i="7"/>
  <c r="CA2018" i="7"/>
  <c r="CB2018" i="7"/>
  <c r="CA2019" i="7"/>
  <c r="CB2019" i="7"/>
  <c r="CA2020" i="7"/>
  <c r="CB2020" i="7"/>
  <c r="CA2021" i="7"/>
  <c r="CB2021" i="7"/>
  <c r="CA2022" i="7"/>
  <c r="CB2022" i="7"/>
  <c r="CA2023" i="7"/>
  <c r="CB2023" i="7"/>
  <c r="CA2024" i="7"/>
  <c r="CB2024" i="7"/>
  <c r="CA2025" i="7"/>
  <c r="CB2025" i="7"/>
  <c r="CA2026" i="7"/>
  <c r="CB2026" i="7"/>
  <c r="CA2027" i="7"/>
  <c r="CB2027" i="7"/>
  <c r="CA2028" i="7"/>
  <c r="CB2028" i="7"/>
  <c r="CA2029" i="7"/>
  <c r="CB2029" i="7"/>
  <c r="CA2030" i="7"/>
  <c r="CB2030" i="7"/>
  <c r="CA2031" i="7"/>
  <c r="CB2031" i="7"/>
  <c r="CA2032" i="7"/>
  <c r="CB2032" i="7"/>
  <c r="CA2033" i="7"/>
  <c r="CB2033" i="7"/>
  <c r="CA2034" i="7"/>
  <c r="CB2034" i="7"/>
  <c r="CA2035" i="7"/>
  <c r="CB2035" i="7"/>
  <c r="CA2036" i="7"/>
  <c r="CB2036" i="7"/>
  <c r="CA2037" i="7"/>
  <c r="CB2037" i="7"/>
  <c r="CA2038" i="7"/>
  <c r="CB2038" i="7"/>
  <c r="CA2039" i="7"/>
  <c r="CB2039" i="7"/>
  <c r="CA2040" i="7"/>
  <c r="CB2040" i="7"/>
  <c r="CA2041" i="7"/>
  <c r="CB2041" i="7"/>
  <c r="CA2042" i="7"/>
  <c r="CB2042" i="7"/>
  <c r="CA2043" i="7"/>
  <c r="CB2043" i="7"/>
  <c r="CA2044" i="7"/>
  <c r="CB2044" i="7"/>
  <c r="CA2045" i="7"/>
  <c r="CB2045" i="7"/>
  <c r="CA2046" i="7"/>
  <c r="CB2046" i="7"/>
  <c r="CA2047" i="7"/>
  <c r="CB2047" i="7"/>
  <c r="CA2048" i="7"/>
  <c r="CB2048" i="7"/>
  <c r="CA2049" i="7"/>
  <c r="CB2049" i="7"/>
  <c r="CA2050" i="7"/>
  <c r="CB2050" i="7"/>
  <c r="CA2051" i="7"/>
  <c r="CB2051" i="7"/>
  <c r="CA2052" i="7"/>
  <c r="CB2052" i="7"/>
  <c r="CA2053" i="7"/>
  <c r="CB2053" i="7"/>
  <c r="CA2054" i="7"/>
  <c r="CB2054" i="7"/>
  <c r="CA2055" i="7"/>
  <c r="CB2055" i="7"/>
  <c r="CA2056" i="7"/>
  <c r="CB2056" i="7"/>
  <c r="CA2057" i="7"/>
  <c r="CB2057" i="7"/>
  <c r="CA2058" i="7"/>
  <c r="CB2058" i="7"/>
  <c r="CA2059" i="7"/>
  <c r="CB2059" i="7"/>
  <c r="CA2060" i="7"/>
  <c r="CB2060" i="7"/>
  <c r="CA2061" i="7"/>
  <c r="CB2061" i="7"/>
  <c r="CA2062" i="7"/>
  <c r="CB2062" i="7"/>
  <c r="CA2063" i="7"/>
  <c r="CB2063" i="7"/>
  <c r="CA2064" i="7"/>
  <c r="CB2064" i="7"/>
  <c r="CA2065" i="7"/>
  <c r="CB2065" i="7"/>
  <c r="CA2066" i="7"/>
  <c r="CB2066" i="7"/>
  <c r="CA2067" i="7"/>
  <c r="CB2067" i="7"/>
  <c r="CA2068" i="7"/>
  <c r="CB2068" i="7"/>
  <c r="CA2069" i="7"/>
  <c r="CB2069" i="7"/>
  <c r="CA2070" i="7"/>
  <c r="CB2070" i="7"/>
  <c r="CA2071" i="7"/>
  <c r="CB2071" i="7"/>
  <c r="CA2072" i="7"/>
  <c r="CB2072" i="7"/>
  <c r="CA2073" i="7"/>
  <c r="CB2073" i="7"/>
  <c r="CA2074" i="7"/>
  <c r="CB2074" i="7"/>
  <c r="CA2075" i="7"/>
  <c r="CB2075" i="7"/>
  <c r="CA2076" i="7"/>
  <c r="CB2076" i="7"/>
  <c r="CA2077" i="7"/>
  <c r="CB2077" i="7"/>
  <c r="CA2078" i="7"/>
  <c r="CB2078" i="7"/>
  <c r="CA2079" i="7"/>
  <c r="CB2079" i="7"/>
  <c r="CA2080" i="7"/>
  <c r="CB2080" i="7"/>
  <c r="CA2081" i="7"/>
  <c r="CB2081" i="7"/>
  <c r="CA2082" i="7"/>
  <c r="CB2082" i="7"/>
  <c r="CA2083" i="7"/>
  <c r="CB2083" i="7"/>
  <c r="CA2084" i="7"/>
  <c r="CB2084" i="7"/>
  <c r="CA2085" i="7"/>
  <c r="CB2085" i="7"/>
  <c r="CA2086" i="7"/>
  <c r="CB2086" i="7"/>
  <c r="CA2087" i="7"/>
  <c r="CB2087" i="7"/>
  <c r="CA2088" i="7"/>
  <c r="CB2088" i="7"/>
  <c r="CA2089" i="7"/>
  <c r="CB2089" i="7"/>
  <c r="CA2090" i="7"/>
  <c r="CB2090" i="7"/>
  <c r="CA2091" i="7"/>
  <c r="CB2091" i="7"/>
  <c r="CA2092" i="7"/>
  <c r="CB2092" i="7"/>
  <c r="CA2093" i="7"/>
  <c r="CB2093" i="7"/>
  <c r="CA2094" i="7"/>
  <c r="CB2094" i="7"/>
  <c r="CA2095" i="7"/>
  <c r="CB2095" i="7"/>
  <c r="CA2096" i="7"/>
  <c r="CB2096" i="7"/>
  <c r="CA2097" i="7"/>
  <c r="CB2097" i="7"/>
  <c r="CA2098" i="7"/>
  <c r="CB2098" i="7"/>
  <c r="CA2099" i="7"/>
  <c r="CB2099" i="7"/>
  <c r="CA2100" i="7"/>
  <c r="CB2100" i="7"/>
  <c r="CA2101" i="7"/>
  <c r="CB2101" i="7"/>
  <c r="CA2102" i="7"/>
  <c r="CB2102" i="7"/>
  <c r="CA2103" i="7"/>
  <c r="CB2103" i="7"/>
  <c r="CA2104" i="7"/>
  <c r="CB2104" i="7"/>
  <c r="CA2105" i="7"/>
  <c r="CB2105" i="7"/>
  <c r="CA2106" i="7"/>
  <c r="CB2106" i="7"/>
  <c r="CA2107" i="7"/>
  <c r="CB2107" i="7"/>
  <c r="CA2108" i="7"/>
  <c r="CB2108" i="7"/>
  <c r="CA2109" i="7"/>
  <c r="CB2109" i="7"/>
  <c r="CA2110" i="7"/>
  <c r="CB2110" i="7"/>
  <c r="CA2111" i="7"/>
  <c r="CB2111" i="7"/>
  <c r="CA2112" i="7"/>
  <c r="CB2112" i="7"/>
  <c r="CA2113" i="7"/>
  <c r="CB2113" i="7"/>
  <c r="CA2114" i="7"/>
  <c r="CB2114" i="7"/>
  <c r="CA2115" i="7"/>
  <c r="CB2115" i="7"/>
  <c r="CA2116" i="7"/>
  <c r="CB2116" i="7"/>
  <c r="CA2117" i="7"/>
  <c r="CB2117" i="7"/>
  <c r="CA2118" i="7"/>
  <c r="CB2118" i="7"/>
  <c r="CA2119" i="7"/>
  <c r="CB2119" i="7"/>
  <c r="CA2120" i="7"/>
  <c r="CB2120" i="7"/>
  <c r="CA2121" i="7"/>
  <c r="CB2121" i="7"/>
  <c r="CA2122" i="7"/>
  <c r="CB2122" i="7"/>
  <c r="CA2123" i="7"/>
  <c r="CB2123" i="7"/>
  <c r="CA2124" i="7"/>
  <c r="CB2124" i="7"/>
  <c r="CA2125" i="7"/>
  <c r="CB2125" i="7"/>
  <c r="CA2126" i="7"/>
  <c r="CB2126" i="7"/>
  <c r="CA2127" i="7"/>
  <c r="CB2127" i="7"/>
  <c r="CA2128" i="7"/>
  <c r="CB2128" i="7"/>
  <c r="CA2129" i="7"/>
  <c r="CB2129" i="7"/>
  <c r="CA2130" i="7"/>
  <c r="CB2130" i="7"/>
  <c r="CA2131" i="7"/>
  <c r="CB2131" i="7"/>
  <c r="CA2132" i="7"/>
  <c r="CB2132" i="7"/>
  <c r="CA2133" i="7"/>
  <c r="CB2133" i="7"/>
  <c r="CA2134" i="7"/>
  <c r="CB2134" i="7"/>
  <c r="CA2135" i="7"/>
  <c r="CB2135" i="7"/>
  <c r="CA2136" i="7"/>
  <c r="CB2136" i="7"/>
  <c r="CA2137" i="7"/>
  <c r="CB2137" i="7"/>
  <c r="CA2138" i="7"/>
  <c r="CB2138" i="7"/>
  <c r="CA2139" i="7"/>
  <c r="CB2139" i="7"/>
  <c r="CA2140" i="7"/>
  <c r="CB2140" i="7"/>
  <c r="CA2141" i="7"/>
  <c r="CB2141" i="7"/>
  <c r="CA2142" i="7"/>
  <c r="CB2142" i="7"/>
  <c r="CA2143" i="7"/>
  <c r="CB2143" i="7"/>
  <c r="CA2144" i="7"/>
  <c r="CB2144" i="7"/>
  <c r="CA2145" i="7"/>
  <c r="CB2145" i="7"/>
  <c r="CA2146" i="7"/>
  <c r="CB2146" i="7"/>
  <c r="CA2147" i="7"/>
  <c r="CB2147" i="7"/>
  <c r="CA2148" i="7"/>
  <c r="CB2148" i="7"/>
  <c r="CA2149" i="7"/>
  <c r="CB2149" i="7"/>
  <c r="CA2150" i="7"/>
  <c r="CB2150" i="7"/>
  <c r="CA2151" i="7"/>
  <c r="CB2151" i="7"/>
  <c r="CA2152" i="7"/>
  <c r="CB2152" i="7"/>
  <c r="CA2153" i="7"/>
  <c r="CB2153" i="7"/>
  <c r="CA2154" i="7"/>
  <c r="CB2154" i="7"/>
  <c r="CA2155" i="7"/>
  <c r="CB2155" i="7"/>
  <c r="CA2156" i="7"/>
  <c r="CB2156" i="7"/>
  <c r="CA2157" i="7"/>
  <c r="CB2157" i="7"/>
  <c r="CA2158" i="7"/>
  <c r="CB2158" i="7"/>
  <c r="CA2159" i="7"/>
  <c r="CB2159" i="7"/>
  <c r="CA2160" i="7"/>
  <c r="CB2160" i="7"/>
  <c r="CA2161" i="7"/>
  <c r="CB2161" i="7"/>
  <c r="CA2162" i="7"/>
  <c r="CB2162" i="7"/>
  <c r="CA2163" i="7"/>
  <c r="CB2163" i="7"/>
  <c r="CA2164" i="7"/>
  <c r="CB2164" i="7"/>
  <c r="CA2165" i="7"/>
  <c r="CB2165" i="7"/>
  <c r="CA2166" i="7"/>
  <c r="CB2166" i="7"/>
  <c r="CA2167" i="7"/>
  <c r="CB2167" i="7"/>
  <c r="CA2168" i="7"/>
  <c r="CB2168" i="7"/>
  <c r="CA2169" i="7"/>
  <c r="CB2169" i="7"/>
  <c r="CA2170" i="7"/>
  <c r="CB2170" i="7"/>
  <c r="CA2171" i="7"/>
  <c r="CB2171" i="7"/>
  <c r="CA2172" i="7"/>
  <c r="CB2172" i="7"/>
  <c r="CA2173" i="7"/>
  <c r="CB2173" i="7"/>
  <c r="CA2174" i="7"/>
  <c r="CB2174" i="7"/>
  <c r="CA2175" i="7"/>
  <c r="CB2175" i="7"/>
  <c r="CA2176" i="7"/>
  <c r="CB2176" i="7"/>
  <c r="CA2177" i="7"/>
  <c r="CB2177" i="7"/>
  <c r="CA2178" i="7"/>
  <c r="CB2178" i="7"/>
  <c r="CA2179" i="7"/>
  <c r="CB2179" i="7"/>
  <c r="CA2180" i="7"/>
  <c r="CB2180" i="7"/>
  <c r="CA2181" i="7"/>
  <c r="CB2181" i="7"/>
  <c r="CA2182" i="7"/>
  <c r="CB2182" i="7"/>
  <c r="CA2183" i="7"/>
  <c r="CB2183" i="7"/>
  <c r="CA2184" i="7"/>
  <c r="CB2184" i="7"/>
  <c r="CA2185" i="7"/>
  <c r="CB2185" i="7"/>
  <c r="CA2186" i="7"/>
  <c r="CB2186" i="7"/>
  <c r="CA2187" i="7"/>
  <c r="CB2187" i="7"/>
  <c r="CA2188" i="7"/>
  <c r="CB2188" i="7"/>
  <c r="CA2189" i="7"/>
  <c r="CB2189" i="7"/>
  <c r="CA2190" i="7"/>
  <c r="CB2190" i="7"/>
  <c r="CA2191" i="7"/>
  <c r="CB2191" i="7"/>
  <c r="CA2192" i="7"/>
  <c r="CB2192" i="7"/>
  <c r="CA2193" i="7"/>
  <c r="CB2193" i="7"/>
  <c r="CA2194" i="7"/>
  <c r="CB2194" i="7"/>
  <c r="CA2195" i="7"/>
  <c r="CB2195" i="7"/>
  <c r="CA2196" i="7"/>
  <c r="CB2196" i="7"/>
  <c r="CA2197" i="7"/>
  <c r="CB2197" i="7"/>
  <c r="CA2198" i="7"/>
  <c r="CB2198" i="7"/>
  <c r="CA2199" i="7"/>
  <c r="CB2199" i="7"/>
  <c r="CA2200" i="7"/>
  <c r="CB2200" i="7"/>
  <c r="CA2201" i="7"/>
  <c r="CB2201" i="7"/>
  <c r="CA2202" i="7"/>
  <c r="CB2202" i="7"/>
  <c r="CA2203" i="7"/>
  <c r="CB2203" i="7"/>
  <c r="CA2204" i="7"/>
  <c r="CB2204" i="7"/>
  <c r="CA2205" i="7"/>
  <c r="CB2205" i="7"/>
  <c r="CA2206" i="7"/>
  <c r="CB2206" i="7"/>
  <c r="CA2207" i="7"/>
  <c r="CB2207" i="7"/>
  <c r="CA2208" i="7"/>
  <c r="CB2208" i="7"/>
  <c r="CA2209" i="7"/>
  <c r="CB2209" i="7"/>
  <c r="CA2210" i="7"/>
  <c r="CB2210" i="7"/>
  <c r="CA2211" i="7"/>
  <c r="CB2211" i="7"/>
  <c r="CA2212" i="7"/>
  <c r="CB2212" i="7"/>
  <c r="CA2213" i="7"/>
  <c r="CB2213" i="7"/>
  <c r="CA2214" i="7"/>
  <c r="CB2214" i="7"/>
  <c r="CA2215" i="7"/>
  <c r="CB2215" i="7"/>
  <c r="CA2216" i="7"/>
  <c r="CB2216" i="7"/>
  <c r="CA2217" i="7"/>
  <c r="CB2217" i="7"/>
  <c r="CA2218" i="7"/>
  <c r="CB2218" i="7"/>
  <c r="CA2219" i="7"/>
  <c r="CB2219" i="7"/>
  <c r="CA2220" i="7"/>
  <c r="CB2220" i="7"/>
  <c r="CA2221" i="7"/>
  <c r="CB2221" i="7"/>
  <c r="CA2222" i="7"/>
  <c r="CB2222" i="7"/>
  <c r="CA2223" i="7"/>
  <c r="CB2223" i="7"/>
  <c r="CA2224" i="7"/>
  <c r="CB2224" i="7"/>
  <c r="CA2225" i="7"/>
  <c r="CB2225" i="7"/>
  <c r="CA2226" i="7"/>
  <c r="CB2226" i="7"/>
  <c r="CA2227" i="7"/>
  <c r="CB2227" i="7"/>
  <c r="CA2228" i="7"/>
  <c r="CB2228" i="7"/>
  <c r="CA2229" i="7"/>
  <c r="CB2229" i="7"/>
  <c r="CA2230" i="7"/>
  <c r="CB2230" i="7"/>
  <c r="CA2231" i="7"/>
  <c r="CB2231" i="7"/>
  <c r="CA2232" i="7"/>
  <c r="CB2232" i="7"/>
  <c r="CA2233" i="7"/>
  <c r="CB2233" i="7"/>
  <c r="CA2234" i="7"/>
  <c r="CB2234" i="7"/>
  <c r="CA2235" i="7"/>
  <c r="CB2235" i="7"/>
  <c r="CA2236" i="7"/>
  <c r="CB2236" i="7"/>
  <c r="CA2237" i="7"/>
  <c r="CB2237" i="7"/>
  <c r="CA2238" i="7"/>
  <c r="CB2238" i="7"/>
  <c r="CA2239" i="7"/>
  <c r="CB2239" i="7"/>
  <c r="CA2240" i="7"/>
  <c r="CB2240" i="7"/>
  <c r="CA2241" i="7"/>
  <c r="CB2241" i="7"/>
  <c r="CA2242" i="7"/>
  <c r="CB2242" i="7"/>
  <c r="CA2243" i="7"/>
  <c r="CB2243" i="7"/>
  <c r="CA2244" i="7"/>
  <c r="CB2244" i="7"/>
  <c r="CA2245" i="7"/>
  <c r="CB2245" i="7"/>
  <c r="CA2246" i="7"/>
  <c r="CB2246" i="7"/>
  <c r="CA2247" i="7"/>
  <c r="CB2247" i="7"/>
  <c r="CA2248" i="7"/>
  <c r="CB2248" i="7"/>
  <c r="CA2249" i="7"/>
  <c r="CB2249" i="7"/>
  <c r="CA2250" i="7"/>
  <c r="CB2250" i="7"/>
  <c r="CA2251" i="7"/>
  <c r="CB2251" i="7"/>
  <c r="CA2252" i="7"/>
  <c r="CB2252" i="7"/>
  <c r="CA2253" i="7"/>
  <c r="CB2253" i="7"/>
  <c r="CA2254" i="7"/>
  <c r="CB2254" i="7"/>
  <c r="CA2255" i="7"/>
  <c r="CB2255" i="7"/>
  <c r="CA2256" i="7"/>
  <c r="CB2256" i="7"/>
  <c r="CA2257" i="7"/>
  <c r="CB2257" i="7"/>
  <c r="CA2258" i="7"/>
  <c r="CB2258" i="7"/>
  <c r="CA2259" i="7"/>
  <c r="CB2259" i="7"/>
  <c r="CA2260" i="7"/>
  <c r="CB2260" i="7"/>
  <c r="CA2261" i="7"/>
  <c r="CB2261" i="7"/>
  <c r="CA2262" i="7"/>
  <c r="CB2262" i="7"/>
  <c r="CA2263" i="7"/>
  <c r="CB2263" i="7"/>
  <c r="CA2264" i="7"/>
  <c r="CB2264" i="7"/>
  <c r="CA2265" i="7"/>
  <c r="CB2265" i="7"/>
  <c r="CA2266" i="7"/>
  <c r="CB2266" i="7"/>
  <c r="CA2267" i="7"/>
  <c r="CB2267" i="7"/>
  <c r="CA2268" i="7"/>
  <c r="CB2268" i="7"/>
  <c r="CA2269" i="7"/>
  <c r="CB2269" i="7"/>
  <c r="CA2270" i="7"/>
  <c r="CB2270" i="7"/>
  <c r="CA2271" i="7"/>
  <c r="CB2271" i="7"/>
  <c r="CA2272" i="7"/>
  <c r="CB2272" i="7"/>
  <c r="CA2273" i="7"/>
  <c r="CB2273" i="7"/>
  <c r="CA2274" i="7"/>
  <c r="CB2274" i="7"/>
  <c r="CA2275" i="7"/>
  <c r="CB2275" i="7"/>
  <c r="CA2276" i="7"/>
  <c r="CB2276" i="7"/>
  <c r="CA2277" i="7"/>
  <c r="CB2277" i="7"/>
  <c r="CA2278" i="7"/>
  <c r="CB2278" i="7"/>
  <c r="CA2279" i="7"/>
  <c r="CB2279" i="7"/>
  <c r="CA2280" i="7"/>
  <c r="CB2280" i="7"/>
  <c r="CA2281" i="7"/>
  <c r="CB2281" i="7"/>
  <c r="CA2282" i="7"/>
  <c r="CB2282" i="7"/>
  <c r="CA2283" i="7"/>
  <c r="CB2283" i="7"/>
  <c r="CA2284" i="7"/>
  <c r="CB2284" i="7"/>
  <c r="CA2285" i="7"/>
  <c r="CB2285" i="7"/>
  <c r="CA2286" i="7"/>
  <c r="CB2286" i="7"/>
  <c r="CA2287" i="7"/>
  <c r="CB2287" i="7"/>
  <c r="CA2288" i="7"/>
  <c r="CB2288" i="7"/>
  <c r="CA2289" i="7"/>
  <c r="CB2289" i="7"/>
  <c r="CA2290" i="7"/>
  <c r="CB2290" i="7"/>
  <c r="CA2291" i="7"/>
  <c r="CB2291" i="7"/>
  <c r="CA2292" i="7"/>
  <c r="CB2292" i="7"/>
  <c r="CA2293" i="7"/>
  <c r="CB2293" i="7"/>
  <c r="CA2294" i="7"/>
  <c r="CB2294" i="7"/>
  <c r="CA2295" i="7"/>
  <c r="CB2295" i="7"/>
  <c r="CA2296" i="7"/>
  <c r="CB2296" i="7"/>
  <c r="CA2297" i="7"/>
  <c r="CB2297" i="7"/>
  <c r="CA2298" i="7"/>
  <c r="CB2298" i="7"/>
  <c r="CA2299" i="7"/>
  <c r="CB2299" i="7"/>
  <c r="CA2300" i="7"/>
  <c r="CB2300" i="7"/>
  <c r="CA2301" i="7"/>
  <c r="CB2301" i="7"/>
  <c r="CA2302" i="7"/>
  <c r="CB2302" i="7"/>
  <c r="CA2303" i="7"/>
  <c r="CB2303" i="7"/>
  <c r="CA2304" i="7"/>
  <c r="CB2304" i="7"/>
  <c r="CA2305" i="7"/>
  <c r="CB2305" i="7"/>
  <c r="CA2306" i="7"/>
  <c r="CB2306" i="7"/>
  <c r="CA2307" i="7"/>
  <c r="CB2307" i="7"/>
  <c r="CA2308" i="7"/>
  <c r="CB2308" i="7"/>
  <c r="CA2309" i="7"/>
  <c r="CB2309" i="7"/>
  <c r="CA2310" i="7"/>
  <c r="CB2310" i="7"/>
  <c r="CA2311" i="7"/>
  <c r="CB2311" i="7"/>
  <c r="CA2312" i="7"/>
  <c r="CB2312" i="7"/>
  <c r="CA2313" i="7"/>
  <c r="CB2313" i="7"/>
  <c r="CA2314" i="7"/>
  <c r="CB2314" i="7"/>
  <c r="CA2315" i="7"/>
  <c r="CB2315" i="7"/>
  <c r="CA2316" i="7"/>
  <c r="CB2316" i="7"/>
  <c r="CA2317" i="7"/>
  <c r="CB2317" i="7"/>
  <c r="CA2318" i="7"/>
  <c r="CB2318" i="7"/>
  <c r="CA2319" i="7"/>
  <c r="CB2319" i="7"/>
  <c r="CA2320" i="7"/>
  <c r="CB2320" i="7"/>
  <c r="CA2321" i="7"/>
  <c r="CB2321" i="7"/>
  <c r="CA2322" i="7"/>
  <c r="CB2322" i="7"/>
  <c r="CA2323" i="7"/>
  <c r="CB2323" i="7"/>
  <c r="CA2324" i="7"/>
  <c r="CB2324" i="7"/>
  <c r="CA2325" i="7"/>
  <c r="CB2325" i="7"/>
  <c r="CA2326" i="7"/>
  <c r="CB2326" i="7"/>
  <c r="CA2327" i="7"/>
  <c r="CB2327" i="7"/>
  <c r="CA2328" i="7"/>
  <c r="CB2328" i="7"/>
  <c r="CA2329" i="7"/>
  <c r="CB2329" i="7"/>
  <c r="CA2330" i="7"/>
  <c r="CB2330" i="7"/>
  <c r="CA2331" i="7"/>
  <c r="CB2331" i="7"/>
  <c r="CA2332" i="7"/>
  <c r="CB2332" i="7"/>
  <c r="CA2333" i="7"/>
  <c r="CB2333" i="7"/>
  <c r="CA2334" i="7"/>
  <c r="CB2334" i="7"/>
  <c r="CA2335" i="7"/>
  <c r="CB2335" i="7"/>
  <c r="CA2336" i="7"/>
  <c r="CB2336" i="7"/>
  <c r="CA2337" i="7"/>
  <c r="CB2337" i="7"/>
  <c r="CA2338" i="7"/>
  <c r="CB2338" i="7"/>
  <c r="CA2339" i="7"/>
  <c r="CB2339" i="7"/>
  <c r="CA2340" i="7"/>
  <c r="CB2340" i="7"/>
  <c r="CA2341" i="7"/>
  <c r="CB2341" i="7"/>
  <c r="CA2342" i="7"/>
  <c r="CB2342" i="7"/>
  <c r="CA2343" i="7"/>
  <c r="CB2343" i="7"/>
  <c r="CA2344" i="7"/>
  <c r="CB2344" i="7"/>
  <c r="CA2345" i="7"/>
  <c r="CB2345" i="7"/>
  <c r="CA2346" i="7"/>
  <c r="CB2346" i="7"/>
  <c r="CA2347" i="7"/>
  <c r="CB2347" i="7"/>
  <c r="CA2348" i="7"/>
  <c r="CB2348" i="7"/>
  <c r="CA2349" i="7"/>
  <c r="CB2349" i="7"/>
  <c r="CA2350" i="7"/>
  <c r="CB2350" i="7"/>
  <c r="CA2351" i="7"/>
  <c r="CB2351" i="7"/>
  <c r="CA2352" i="7"/>
  <c r="CB2352" i="7"/>
  <c r="CA2353" i="7"/>
  <c r="CB2353" i="7"/>
  <c r="CA2354" i="7"/>
  <c r="CB2354" i="7"/>
  <c r="CA2355" i="7"/>
  <c r="CB2355" i="7"/>
  <c r="CA2356" i="7"/>
  <c r="CB2356" i="7"/>
  <c r="CA2357" i="7"/>
  <c r="CB2357" i="7"/>
  <c r="CA2358" i="7"/>
  <c r="CB2358" i="7"/>
  <c r="CA2359" i="7"/>
  <c r="CB2359" i="7"/>
  <c r="CA2360" i="7"/>
  <c r="CB2360" i="7"/>
  <c r="CA2361" i="7"/>
  <c r="CB2361" i="7"/>
  <c r="CA2362" i="7"/>
  <c r="CB2362" i="7"/>
  <c r="CA2363" i="7"/>
  <c r="CB2363" i="7"/>
  <c r="CA2364" i="7"/>
  <c r="CB2364" i="7"/>
  <c r="CA2365" i="7"/>
  <c r="CB2365" i="7"/>
  <c r="CA2366" i="7"/>
  <c r="CB2366" i="7"/>
  <c r="CA2367" i="7"/>
  <c r="CB2367" i="7"/>
  <c r="CA2368" i="7"/>
  <c r="CB2368" i="7"/>
  <c r="CA2369" i="7"/>
  <c r="CB2369" i="7"/>
  <c r="CA2370" i="7"/>
  <c r="CB2370" i="7"/>
  <c r="CA2371" i="7"/>
  <c r="CB2371" i="7"/>
  <c r="CA2372" i="7"/>
  <c r="CB2372" i="7"/>
  <c r="CA2373" i="7"/>
  <c r="CB2373" i="7"/>
  <c r="CA2374" i="7"/>
  <c r="CB2374" i="7"/>
  <c r="CA2375" i="7"/>
  <c r="CB2375" i="7"/>
  <c r="CA2376" i="7"/>
  <c r="CB2376" i="7"/>
  <c r="CA2377" i="7"/>
  <c r="CB2377" i="7"/>
  <c r="CA2378" i="7"/>
  <c r="CB2378" i="7"/>
  <c r="CA2379" i="7"/>
  <c r="CB2379" i="7"/>
  <c r="CA2380" i="7"/>
  <c r="CB2380" i="7"/>
  <c r="CA2381" i="7"/>
  <c r="CB2381" i="7"/>
  <c r="CA2382" i="7"/>
  <c r="CB2382" i="7"/>
  <c r="CA2383" i="7"/>
  <c r="CB2383" i="7"/>
  <c r="CA2384" i="7"/>
  <c r="CB2384" i="7"/>
  <c r="CA2385" i="7"/>
  <c r="CB2385" i="7"/>
  <c r="CA2386" i="7"/>
  <c r="CB2386" i="7"/>
  <c r="CA2387" i="7"/>
  <c r="CB2387" i="7"/>
  <c r="CA2388" i="7"/>
  <c r="CB2388" i="7"/>
  <c r="CA2389" i="7"/>
  <c r="CB2389" i="7"/>
  <c r="CA2390" i="7"/>
  <c r="CB2390" i="7"/>
  <c r="CA2391" i="7"/>
  <c r="CB2391" i="7"/>
  <c r="CA2392" i="7"/>
  <c r="CB2392" i="7"/>
  <c r="CA2393" i="7"/>
  <c r="CB2393" i="7"/>
  <c r="CA2394" i="7"/>
  <c r="CB2394" i="7"/>
  <c r="CA2395" i="7"/>
  <c r="CB2395" i="7"/>
  <c r="CA2396" i="7"/>
  <c r="CB2396" i="7"/>
  <c r="CA2397" i="7"/>
  <c r="CB2397" i="7"/>
  <c r="CA2398" i="7"/>
  <c r="CB2398" i="7"/>
  <c r="CA2399" i="7"/>
  <c r="CB2399" i="7"/>
  <c r="CA2400" i="7"/>
  <c r="CB2400" i="7"/>
  <c r="CA2401" i="7"/>
  <c r="CB2401" i="7"/>
  <c r="CA2402" i="7"/>
  <c r="CB2402" i="7"/>
  <c r="CA2403" i="7"/>
  <c r="CB2403" i="7"/>
  <c r="CA2404" i="7"/>
  <c r="CB2404" i="7"/>
  <c r="CA2405" i="7"/>
  <c r="CB2405" i="7"/>
  <c r="CA2406" i="7"/>
  <c r="CB2406" i="7"/>
  <c r="CA2407" i="7"/>
  <c r="CB2407" i="7"/>
  <c r="CA2408" i="7"/>
  <c r="CB2408" i="7"/>
  <c r="CA2409" i="7"/>
  <c r="CB2409" i="7"/>
  <c r="CA2410" i="7"/>
  <c r="CB2410" i="7"/>
  <c r="CA2411" i="7"/>
  <c r="CB2411" i="7"/>
  <c r="CA2412" i="7"/>
  <c r="CB2412" i="7"/>
  <c r="CA2413" i="7"/>
  <c r="CB2413" i="7"/>
  <c r="CA2414" i="7"/>
  <c r="CB2414" i="7"/>
  <c r="CA2415" i="7"/>
  <c r="CB2415" i="7"/>
  <c r="CA2416" i="7"/>
  <c r="CB2416" i="7"/>
  <c r="CA2417" i="7"/>
  <c r="CB2417" i="7"/>
  <c r="CA2418" i="7"/>
  <c r="CB2418" i="7"/>
  <c r="CA2419" i="7"/>
  <c r="CB2419" i="7"/>
  <c r="CA2420" i="7"/>
  <c r="CB2420" i="7"/>
  <c r="CA2421" i="7"/>
  <c r="CB2421" i="7"/>
  <c r="CA2422" i="7"/>
  <c r="CB2422" i="7"/>
  <c r="CA2423" i="7"/>
  <c r="CB2423" i="7"/>
  <c r="CA2424" i="7"/>
  <c r="CB2424" i="7"/>
  <c r="CA2425" i="7"/>
  <c r="CB2425" i="7"/>
  <c r="CA2426" i="7"/>
  <c r="CB2426" i="7"/>
  <c r="CA2427" i="7"/>
  <c r="CB2427" i="7"/>
  <c r="CA2428" i="7"/>
  <c r="CB2428" i="7"/>
  <c r="CA2429" i="7"/>
  <c r="CB2429" i="7"/>
  <c r="CA2430" i="7"/>
  <c r="CB2430" i="7"/>
  <c r="CA2431" i="7"/>
  <c r="CB2431" i="7"/>
  <c r="CA2432" i="7"/>
  <c r="CB2432" i="7"/>
  <c r="CA2433" i="7"/>
  <c r="CB2433" i="7"/>
  <c r="CA2434" i="7"/>
  <c r="CB2434" i="7"/>
  <c r="CA2435" i="7"/>
  <c r="CB2435" i="7"/>
  <c r="CA2436" i="7"/>
  <c r="CB2436" i="7"/>
  <c r="CA2437" i="7"/>
  <c r="CB2437" i="7"/>
  <c r="CA2438" i="7"/>
  <c r="CB2438" i="7"/>
  <c r="CA2439" i="7"/>
  <c r="CB2439" i="7"/>
  <c r="CA2440" i="7"/>
  <c r="CB2440" i="7"/>
  <c r="CA2441" i="7"/>
  <c r="CB2441" i="7"/>
  <c r="CA2442" i="7"/>
  <c r="CB2442" i="7"/>
  <c r="CA2443" i="7"/>
  <c r="CB2443" i="7"/>
  <c r="CA2444" i="7"/>
  <c r="CB2444" i="7"/>
  <c r="CA2445" i="7"/>
  <c r="CB2445" i="7"/>
  <c r="CA2446" i="7"/>
  <c r="CB2446" i="7"/>
  <c r="CA2447" i="7"/>
  <c r="CB2447" i="7"/>
  <c r="CA2448" i="7"/>
  <c r="CB2448" i="7"/>
  <c r="CA2449" i="7"/>
  <c r="CB2449" i="7"/>
  <c r="CA2450" i="7"/>
  <c r="CB2450" i="7"/>
  <c r="CA2451" i="7"/>
  <c r="CB2451" i="7"/>
  <c r="CA2452" i="7"/>
  <c r="CB2452" i="7"/>
  <c r="CA2453" i="7"/>
  <c r="CB2453" i="7"/>
  <c r="CA2454" i="7"/>
  <c r="CB2454" i="7"/>
  <c r="CA2455" i="7"/>
  <c r="CB2455" i="7"/>
  <c r="CA2456" i="7"/>
  <c r="CB2456" i="7"/>
  <c r="CA2457" i="7"/>
  <c r="CB2457" i="7"/>
  <c r="CA2458" i="7"/>
  <c r="CB2458" i="7"/>
  <c r="CA2459" i="7"/>
  <c r="CB2459" i="7"/>
  <c r="CA2460" i="7"/>
  <c r="CB2460" i="7"/>
  <c r="CA2461" i="7"/>
  <c r="CB2461" i="7"/>
  <c r="CA2462" i="7"/>
  <c r="CB2462" i="7"/>
  <c r="CA2463" i="7"/>
  <c r="CB2463" i="7"/>
  <c r="CA2464" i="7"/>
  <c r="CB2464" i="7"/>
  <c r="CA2465" i="7"/>
  <c r="CB2465" i="7"/>
  <c r="CA2466" i="7"/>
  <c r="CB2466" i="7"/>
  <c r="CA2467" i="7"/>
  <c r="CB2467" i="7"/>
  <c r="CA2468" i="7"/>
  <c r="CB2468" i="7"/>
  <c r="CA2469" i="7"/>
  <c r="CB2469" i="7"/>
  <c r="CA2470" i="7"/>
  <c r="CB2470" i="7"/>
  <c r="CA2471" i="7"/>
  <c r="CB2471" i="7"/>
  <c r="CA2472" i="7"/>
  <c r="CB2472" i="7"/>
  <c r="CA2473" i="7"/>
  <c r="CB2473" i="7"/>
  <c r="CA2474" i="7"/>
  <c r="CB2474" i="7"/>
  <c r="CA2475" i="7"/>
  <c r="CB2475" i="7"/>
  <c r="CA2476" i="7"/>
  <c r="CB2476" i="7"/>
  <c r="CA2477" i="7"/>
  <c r="CB2477" i="7"/>
  <c r="CA2478" i="7"/>
  <c r="CB2478" i="7"/>
  <c r="CA2479" i="7"/>
  <c r="CB2479" i="7"/>
  <c r="CA2480" i="7"/>
  <c r="CB2480" i="7"/>
  <c r="CA2481" i="7"/>
  <c r="CB2481" i="7"/>
  <c r="CA2482" i="7"/>
  <c r="CB2482" i="7"/>
  <c r="CA2483" i="7"/>
  <c r="CB2483" i="7"/>
  <c r="CA2484" i="7"/>
  <c r="CB2484" i="7"/>
  <c r="CA2485" i="7"/>
  <c r="CB2485" i="7"/>
  <c r="CA2486" i="7"/>
  <c r="CB2486" i="7"/>
  <c r="CA2487" i="7"/>
  <c r="CB2487" i="7"/>
  <c r="CA2488" i="7"/>
  <c r="CB2488" i="7"/>
  <c r="CA2489" i="7"/>
  <c r="CB2489" i="7"/>
  <c r="CA2490" i="7"/>
  <c r="CB2490" i="7"/>
  <c r="CA2491" i="7"/>
  <c r="CB2491" i="7"/>
  <c r="CA2492" i="7"/>
  <c r="CB2492" i="7"/>
  <c r="CA2493" i="7"/>
  <c r="CB2493" i="7"/>
  <c r="CA2494" i="7"/>
  <c r="CB2494" i="7"/>
  <c r="CA2495" i="7"/>
  <c r="CB2495" i="7"/>
  <c r="CA2496" i="7"/>
  <c r="CB2496" i="7"/>
  <c r="CA2497" i="7"/>
  <c r="CB2497" i="7"/>
  <c r="CA2498" i="7"/>
  <c r="CB2498" i="7"/>
  <c r="CA2499" i="7"/>
  <c r="CB2499" i="7"/>
  <c r="CA2500" i="7"/>
  <c r="CB2500" i="7"/>
  <c r="CA2501" i="7"/>
  <c r="CB2501" i="7"/>
  <c r="CA2502" i="7"/>
  <c r="CB2502" i="7"/>
  <c r="CA2503" i="7"/>
  <c r="CB2503" i="7"/>
  <c r="CA2504" i="7"/>
  <c r="CB2504" i="7"/>
  <c r="CA2505" i="7"/>
  <c r="CB2505" i="7"/>
  <c r="CA2506" i="7"/>
  <c r="CB2506" i="7"/>
  <c r="CA2507" i="7"/>
  <c r="CB2507" i="7"/>
  <c r="CA2508" i="7"/>
  <c r="CB2508" i="7"/>
  <c r="CA2509" i="7"/>
  <c r="CB2509" i="7"/>
  <c r="CA2510" i="7"/>
  <c r="CB2510" i="7"/>
  <c r="CA2511" i="7"/>
  <c r="CB2511" i="7"/>
  <c r="CA2512" i="7"/>
  <c r="CB2512" i="7"/>
  <c r="CA2513" i="7"/>
  <c r="CB2513" i="7"/>
  <c r="CA2514" i="7"/>
  <c r="CB2514" i="7"/>
  <c r="CA2515" i="7"/>
  <c r="CB2515" i="7"/>
  <c r="CA2516" i="7"/>
  <c r="CB2516" i="7"/>
  <c r="CA2517" i="7"/>
  <c r="CB2517" i="7"/>
  <c r="CA2518" i="7"/>
  <c r="CB2518" i="7"/>
  <c r="CA2519" i="7"/>
  <c r="CB2519" i="7"/>
  <c r="CA2520" i="7"/>
  <c r="CB2520" i="7"/>
  <c r="CA2521" i="7"/>
  <c r="CB2521" i="7"/>
  <c r="CA2522" i="7"/>
  <c r="CB2522" i="7"/>
  <c r="CA2523" i="7"/>
  <c r="CB2523" i="7"/>
  <c r="CA2524" i="7"/>
  <c r="CB2524" i="7"/>
  <c r="CA2525" i="7"/>
  <c r="CB2525" i="7"/>
  <c r="CA2526" i="7"/>
  <c r="CB2526" i="7"/>
  <c r="CA2527" i="7"/>
  <c r="CB2527" i="7"/>
  <c r="CA2528" i="7"/>
  <c r="CB2528" i="7"/>
  <c r="CA2529" i="7"/>
  <c r="CB2529" i="7"/>
  <c r="CA2530" i="7"/>
  <c r="CB2530" i="7"/>
  <c r="CA2531" i="7"/>
  <c r="CB2531" i="7"/>
  <c r="CA2532" i="7"/>
  <c r="CB2532" i="7"/>
  <c r="CA2533" i="7"/>
  <c r="CB2533" i="7"/>
  <c r="CA2534" i="7"/>
  <c r="CB2534" i="7"/>
  <c r="CA2535" i="7"/>
  <c r="CB2535" i="7"/>
  <c r="CA2536" i="7"/>
  <c r="CB2536" i="7"/>
  <c r="CA2537" i="7"/>
  <c r="CB2537" i="7"/>
  <c r="CA2538" i="7"/>
  <c r="CB2538" i="7"/>
  <c r="CA2539" i="7"/>
  <c r="CB2539" i="7"/>
  <c r="CA2540" i="7"/>
  <c r="CB2540" i="7"/>
  <c r="CA2541" i="7"/>
  <c r="CB2541" i="7"/>
  <c r="CA2542" i="7"/>
  <c r="CB2542" i="7"/>
  <c r="CA2543" i="7"/>
  <c r="CB2543" i="7"/>
  <c r="CA2544" i="7"/>
  <c r="CB2544" i="7"/>
  <c r="CA2545" i="7"/>
  <c r="CB2545" i="7"/>
  <c r="CA2546" i="7"/>
  <c r="CB2546" i="7"/>
  <c r="CA2547" i="7"/>
  <c r="CB2547" i="7"/>
  <c r="CA2548" i="7"/>
  <c r="CB2548" i="7"/>
  <c r="CA2549" i="7"/>
  <c r="CB2549" i="7"/>
  <c r="CA2550" i="7"/>
  <c r="CB2550" i="7"/>
  <c r="CA2551" i="7"/>
  <c r="CB2551" i="7"/>
  <c r="CA2552" i="7"/>
  <c r="CB2552" i="7"/>
  <c r="CA2553" i="7"/>
  <c r="CB2553" i="7"/>
  <c r="CA2554" i="7"/>
  <c r="CB2554" i="7"/>
  <c r="CA2555" i="7"/>
  <c r="CB2555" i="7"/>
  <c r="CA2556" i="7"/>
  <c r="CB2556" i="7"/>
  <c r="CA2557" i="7"/>
  <c r="CB2557" i="7"/>
  <c r="CA2558" i="7"/>
  <c r="CB2558" i="7"/>
  <c r="CA2559" i="7"/>
  <c r="CB2559" i="7"/>
  <c r="CA2560" i="7"/>
  <c r="CB2560" i="7"/>
  <c r="CA2561" i="7"/>
  <c r="CB2561" i="7"/>
  <c r="CA2562" i="7"/>
  <c r="CB2562" i="7"/>
  <c r="CA2563" i="7"/>
  <c r="CB2563" i="7"/>
  <c r="CA2564" i="7"/>
  <c r="CB2564" i="7"/>
  <c r="CA2565" i="7"/>
  <c r="CB2565" i="7"/>
  <c r="CA2566" i="7"/>
  <c r="CB2566" i="7"/>
  <c r="CA2567" i="7"/>
  <c r="CB2567" i="7"/>
  <c r="CA2568" i="7"/>
  <c r="CB2568" i="7"/>
  <c r="CA2569" i="7"/>
  <c r="CB2569" i="7"/>
  <c r="CA2570" i="7"/>
  <c r="CB2570" i="7"/>
  <c r="CA2571" i="7"/>
  <c r="CB2571" i="7"/>
  <c r="CA2572" i="7"/>
  <c r="CB2572" i="7"/>
  <c r="CA2573" i="7"/>
  <c r="CB2573" i="7"/>
  <c r="CA2574" i="7"/>
  <c r="CB2574" i="7"/>
  <c r="CA2575" i="7"/>
  <c r="CB2575" i="7"/>
  <c r="CA2576" i="7"/>
  <c r="CB2576" i="7"/>
  <c r="CA2577" i="7"/>
  <c r="CB2577" i="7"/>
  <c r="CA2578" i="7"/>
  <c r="CB2578" i="7"/>
  <c r="CA2579" i="7"/>
  <c r="CB2579" i="7"/>
  <c r="CA2580" i="7"/>
  <c r="CB2580" i="7"/>
  <c r="CA2581" i="7"/>
  <c r="CB2581" i="7"/>
  <c r="CA2582" i="7"/>
  <c r="CB2582" i="7"/>
  <c r="CA2583" i="7"/>
  <c r="CB2583" i="7"/>
  <c r="CA2584" i="7"/>
  <c r="CB2584" i="7"/>
  <c r="CA2585" i="7"/>
  <c r="CB2585" i="7"/>
  <c r="CA2586" i="7"/>
  <c r="CB2586" i="7"/>
  <c r="CA2587" i="7"/>
  <c r="CB2587" i="7"/>
  <c r="CA2588" i="7"/>
  <c r="CB2588" i="7"/>
  <c r="CA2589" i="7"/>
  <c r="CB2589" i="7"/>
  <c r="CA2590" i="7"/>
  <c r="CB2590" i="7"/>
  <c r="CA2591" i="7"/>
  <c r="CB2591" i="7"/>
  <c r="CA2592" i="7"/>
  <c r="CB2592" i="7"/>
  <c r="CA2593" i="7"/>
  <c r="CB2593" i="7"/>
  <c r="CA2594" i="7"/>
  <c r="CB2594" i="7"/>
  <c r="CA2595" i="7"/>
  <c r="CB2595" i="7"/>
  <c r="CA2596" i="7"/>
  <c r="CB2596" i="7"/>
  <c r="CA2597" i="7"/>
  <c r="CB2597" i="7"/>
  <c r="CA2598" i="7"/>
  <c r="CB2598" i="7"/>
  <c r="CA2599" i="7"/>
  <c r="CB2599" i="7"/>
  <c r="CA2600" i="7"/>
  <c r="CB2600" i="7"/>
  <c r="CA2601" i="7"/>
  <c r="CB2601" i="7"/>
  <c r="CA2602" i="7"/>
  <c r="CB2602" i="7"/>
  <c r="CA2603" i="7"/>
  <c r="CB2603" i="7"/>
  <c r="CA2604" i="7"/>
  <c r="CB2604" i="7"/>
  <c r="CA2605" i="7"/>
  <c r="CB2605" i="7"/>
  <c r="CA2606" i="7"/>
  <c r="CB2606" i="7"/>
  <c r="CA2607" i="7"/>
  <c r="CB2607" i="7"/>
  <c r="CA2608" i="7"/>
  <c r="CB2608" i="7"/>
  <c r="CA2609" i="7"/>
  <c r="CB2609" i="7"/>
  <c r="CA2610" i="7"/>
  <c r="CB2610" i="7"/>
  <c r="CA2611" i="7"/>
  <c r="CB2611" i="7"/>
  <c r="CA2612" i="7"/>
  <c r="CB2612" i="7"/>
  <c r="CA2613" i="7"/>
  <c r="CB2613" i="7"/>
  <c r="CA2614" i="7"/>
  <c r="CB2614" i="7"/>
  <c r="CA2615" i="7"/>
  <c r="CB2615" i="7"/>
  <c r="CA2616" i="7"/>
  <c r="CB2616" i="7"/>
  <c r="CA2617" i="7"/>
  <c r="CB2617" i="7"/>
  <c r="CA2618" i="7"/>
  <c r="CB2618" i="7"/>
  <c r="CA2619" i="7"/>
  <c r="CB2619" i="7"/>
  <c r="CA2620" i="7"/>
  <c r="CB2620" i="7"/>
  <c r="CA2621" i="7"/>
  <c r="CB2621" i="7"/>
  <c r="CA2622" i="7"/>
  <c r="CB2622" i="7"/>
  <c r="CA2623" i="7"/>
  <c r="CB2623" i="7"/>
  <c r="CA2624" i="7"/>
  <c r="CB2624" i="7"/>
  <c r="CA2625" i="7"/>
  <c r="CB2625" i="7"/>
  <c r="CA2626" i="7"/>
  <c r="CB2626" i="7"/>
  <c r="CA2627" i="7"/>
  <c r="CB2627" i="7"/>
  <c r="CA2628" i="7"/>
  <c r="CB2628" i="7"/>
  <c r="CA2629" i="7"/>
  <c r="CB2629" i="7"/>
  <c r="CA2630" i="7"/>
  <c r="CB2630" i="7"/>
  <c r="CA2631" i="7"/>
  <c r="CB2631" i="7"/>
  <c r="CA2632" i="7"/>
  <c r="CB2632" i="7"/>
  <c r="CA2633" i="7"/>
  <c r="CB2633" i="7"/>
  <c r="CA2634" i="7"/>
  <c r="CB2634" i="7"/>
  <c r="CA2635" i="7"/>
  <c r="CB2635" i="7"/>
  <c r="CA2636" i="7"/>
  <c r="CB2636" i="7"/>
  <c r="CA2637" i="7"/>
  <c r="CB2637" i="7"/>
  <c r="CA2638" i="7"/>
  <c r="CB2638" i="7"/>
  <c r="CA2639" i="7"/>
  <c r="CB2639" i="7"/>
  <c r="CA2640" i="7"/>
  <c r="CB2640" i="7"/>
  <c r="CA2641" i="7"/>
  <c r="CB2641" i="7"/>
  <c r="CA2642" i="7"/>
  <c r="CB2642" i="7"/>
  <c r="CA2643" i="7"/>
  <c r="CB2643" i="7"/>
  <c r="CA2644" i="7"/>
  <c r="CB2644" i="7"/>
  <c r="CA2645" i="7"/>
  <c r="CB2645" i="7"/>
  <c r="CA2646" i="7"/>
  <c r="CB2646" i="7"/>
  <c r="CA2647" i="7"/>
  <c r="CB2647" i="7"/>
  <c r="CA2648" i="7"/>
  <c r="CB2648" i="7"/>
  <c r="CA2649" i="7"/>
  <c r="CB2649" i="7"/>
  <c r="CA2650" i="7"/>
  <c r="CB2650" i="7"/>
  <c r="CA2651" i="7"/>
  <c r="CB2651" i="7"/>
  <c r="CA2652" i="7"/>
  <c r="CB2652" i="7"/>
  <c r="CA2653" i="7"/>
  <c r="CB2653" i="7"/>
  <c r="CA2654" i="7"/>
  <c r="CB2654" i="7"/>
  <c r="CA2655" i="7"/>
  <c r="CB2655" i="7"/>
  <c r="CA2656" i="7"/>
  <c r="CB2656" i="7"/>
  <c r="CA2657" i="7"/>
  <c r="CB2657" i="7"/>
  <c r="CA2658" i="7"/>
  <c r="CB2658" i="7"/>
  <c r="CA2659" i="7"/>
  <c r="CB2659" i="7"/>
  <c r="CA2660" i="7"/>
  <c r="CB2660" i="7"/>
  <c r="CA2661" i="7"/>
  <c r="CB2661" i="7"/>
  <c r="CA2662" i="7"/>
  <c r="CB2662" i="7"/>
  <c r="CA2663" i="7"/>
  <c r="CB2663" i="7"/>
  <c r="CA2664" i="7"/>
  <c r="CB2664" i="7"/>
  <c r="CA2665" i="7"/>
  <c r="CB2665" i="7"/>
  <c r="CA2666" i="7"/>
  <c r="CB2666" i="7"/>
  <c r="CA2667" i="7"/>
  <c r="CB2667" i="7"/>
  <c r="CA2668" i="7"/>
  <c r="CB2668" i="7"/>
  <c r="CA2669" i="7"/>
  <c r="CB2669" i="7"/>
  <c r="CA2670" i="7"/>
  <c r="CB2670" i="7"/>
  <c r="CA2671" i="7"/>
  <c r="CB2671" i="7"/>
  <c r="CA2672" i="7"/>
  <c r="CB2672" i="7"/>
  <c r="CA2673" i="7"/>
  <c r="CB2673" i="7"/>
  <c r="CA2674" i="7"/>
  <c r="CB2674" i="7"/>
  <c r="CA2675" i="7"/>
  <c r="CB2675" i="7"/>
  <c r="CA2676" i="7"/>
  <c r="CB2676" i="7"/>
  <c r="CA2677" i="7"/>
  <c r="CB2677" i="7"/>
  <c r="CA2678" i="7"/>
  <c r="CB2678" i="7"/>
  <c r="CA2679" i="7"/>
  <c r="CB2679" i="7"/>
  <c r="CA2680" i="7"/>
  <c r="CB2680" i="7"/>
  <c r="CA2681" i="7"/>
  <c r="CB2681" i="7"/>
  <c r="CA2682" i="7"/>
  <c r="CB2682" i="7"/>
  <c r="CA2683" i="7"/>
  <c r="CB2683" i="7"/>
  <c r="CA2684" i="7"/>
  <c r="CB2684" i="7"/>
  <c r="CA2685" i="7"/>
  <c r="CB2685" i="7"/>
  <c r="CA2686" i="7"/>
  <c r="CB2686" i="7"/>
  <c r="CA2687" i="7"/>
  <c r="CB2687" i="7"/>
  <c r="CA2688" i="7"/>
  <c r="CB2688" i="7"/>
  <c r="CA2689" i="7"/>
  <c r="CB2689" i="7"/>
  <c r="CA2690" i="7"/>
  <c r="CB2690" i="7"/>
  <c r="CA2691" i="7"/>
  <c r="CB2691" i="7"/>
  <c r="CA2692" i="7"/>
  <c r="CB2692" i="7"/>
  <c r="CA2693" i="7"/>
  <c r="CB2693" i="7"/>
  <c r="CA2694" i="7"/>
  <c r="CB2694" i="7"/>
  <c r="CA2695" i="7"/>
  <c r="CB2695" i="7"/>
  <c r="CA2696" i="7"/>
  <c r="CB2696" i="7"/>
  <c r="CA2697" i="7"/>
  <c r="CB2697" i="7"/>
  <c r="CA2698" i="7"/>
  <c r="CB2698" i="7"/>
  <c r="CA2699" i="7"/>
  <c r="CB2699" i="7"/>
  <c r="CA2700" i="7"/>
  <c r="CB2700" i="7"/>
  <c r="CA2701" i="7"/>
  <c r="CB2701" i="7"/>
  <c r="CA2702" i="7"/>
  <c r="CB2702" i="7"/>
  <c r="CA2703" i="7"/>
  <c r="CB2703" i="7"/>
  <c r="CA2704" i="7"/>
  <c r="CB2704" i="7"/>
  <c r="CA2705" i="7"/>
  <c r="CB2705" i="7"/>
  <c r="CA2706" i="7"/>
  <c r="CB2706" i="7"/>
  <c r="CA2707" i="7"/>
  <c r="CB2707" i="7"/>
  <c r="CA2708" i="7"/>
  <c r="CB2708" i="7"/>
  <c r="CA2709" i="7"/>
  <c r="CB2709" i="7"/>
  <c r="CA2710" i="7"/>
  <c r="CB2710" i="7"/>
  <c r="CA2711" i="7"/>
  <c r="CB2711" i="7"/>
  <c r="CA2712" i="7"/>
  <c r="CB2712" i="7"/>
  <c r="CA2713" i="7"/>
  <c r="CB2713" i="7"/>
  <c r="CA2714" i="7"/>
  <c r="CB2714" i="7"/>
  <c r="CA2715" i="7"/>
  <c r="CB2715" i="7"/>
  <c r="CA2716" i="7"/>
  <c r="CB2716" i="7"/>
  <c r="CA2717" i="7"/>
  <c r="CB2717" i="7"/>
  <c r="CA2718" i="7"/>
  <c r="CB2718" i="7"/>
  <c r="CA2719" i="7"/>
  <c r="CB2719" i="7"/>
  <c r="CA2720" i="7"/>
  <c r="CB2720" i="7"/>
  <c r="CA2721" i="7"/>
  <c r="CB2721" i="7"/>
  <c r="CA2722" i="7"/>
  <c r="CB2722" i="7"/>
  <c r="CA2723" i="7"/>
  <c r="CB2723" i="7"/>
  <c r="CA2724" i="7"/>
  <c r="CB2724" i="7"/>
  <c r="CA2725" i="7"/>
  <c r="CB2725" i="7"/>
  <c r="CA2726" i="7"/>
  <c r="CB2726" i="7"/>
  <c r="CA2727" i="7"/>
  <c r="CB2727" i="7"/>
  <c r="CA2728" i="7"/>
  <c r="CB2728" i="7"/>
  <c r="CA2729" i="7"/>
  <c r="CB2729" i="7"/>
  <c r="CA2730" i="7"/>
  <c r="CB2730" i="7"/>
  <c r="CA2731" i="7"/>
  <c r="CB2731" i="7"/>
  <c r="CA2732" i="7"/>
  <c r="CB2732" i="7"/>
  <c r="CA2733" i="7"/>
  <c r="CB2733" i="7"/>
  <c r="CA2734" i="7"/>
  <c r="CB2734" i="7"/>
  <c r="CA2735" i="7"/>
  <c r="CB2735" i="7"/>
  <c r="CA2736" i="7"/>
  <c r="CB2736" i="7"/>
  <c r="CA2737" i="7"/>
  <c r="CB2737" i="7"/>
  <c r="CA2738" i="7"/>
  <c r="CB2738" i="7"/>
  <c r="CA2739" i="7"/>
  <c r="CB2739" i="7"/>
  <c r="CA2740" i="7"/>
  <c r="CB2740" i="7"/>
  <c r="CA2741" i="7"/>
  <c r="CB2741" i="7"/>
  <c r="CA2742" i="7"/>
  <c r="CB2742" i="7"/>
  <c r="CA2743" i="7"/>
  <c r="CB2743" i="7"/>
  <c r="CA2744" i="7"/>
  <c r="CB2744" i="7"/>
  <c r="CA2745" i="7"/>
  <c r="CB2745" i="7"/>
  <c r="CA2746" i="7"/>
  <c r="CB2746" i="7"/>
  <c r="CA2747" i="7"/>
  <c r="CB2747" i="7"/>
  <c r="CA2748" i="7"/>
  <c r="CB2748" i="7"/>
  <c r="CA2749" i="7"/>
  <c r="CB2749" i="7"/>
  <c r="CA2750" i="7"/>
  <c r="CB2750" i="7"/>
  <c r="CA2751" i="7"/>
  <c r="CB2751" i="7"/>
  <c r="CA2752" i="7"/>
  <c r="CB2752" i="7"/>
  <c r="CA2753" i="7"/>
  <c r="CB2753" i="7"/>
  <c r="CA2754" i="7"/>
  <c r="CB2754" i="7"/>
  <c r="CA2755" i="7"/>
  <c r="CB2755" i="7"/>
  <c r="CA2756" i="7"/>
  <c r="CB2756" i="7"/>
  <c r="CA2757" i="7"/>
  <c r="CB2757" i="7"/>
  <c r="CA2758" i="7"/>
  <c r="CB2758" i="7"/>
  <c r="CA2759" i="7"/>
  <c r="CB2759" i="7"/>
  <c r="CA2760" i="7"/>
  <c r="CB2760" i="7"/>
  <c r="CA2761" i="7"/>
  <c r="CB2761" i="7"/>
  <c r="CA2762" i="7"/>
  <c r="CB2762" i="7"/>
  <c r="CA2763" i="7"/>
  <c r="CB2763" i="7"/>
  <c r="CA2764" i="7"/>
  <c r="CB2764" i="7"/>
  <c r="CA2765" i="7"/>
  <c r="CB2765" i="7"/>
  <c r="CA2766" i="7"/>
  <c r="CB2766" i="7"/>
  <c r="CA2767" i="7"/>
  <c r="CB2767" i="7"/>
  <c r="CA2768" i="7"/>
  <c r="CB2768" i="7"/>
  <c r="CA2769" i="7"/>
  <c r="CB2769" i="7"/>
  <c r="CA2770" i="7"/>
  <c r="CB2770" i="7"/>
  <c r="CA2771" i="7"/>
  <c r="CB2771" i="7"/>
  <c r="CA2772" i="7"/>
  <c r="CB2772" i="7"/>
  <c r="CA2773" i="7"/>
  <c r="CB2773" i="7"/>
  <c r="CA2774" i="7"/>
  <c r="CB2774" i="7"/>
  <c r="CA2775" i="7"/>
  <c r="CB2775" i="7"/>
  <c r="CA2776" i="7"/>
  <c r="CB2776" i="7"/>
  <c r="CA2777" i="7"/>
  <c r="CB2777" i="7"/>
  <c r="CA2778" i="7"/>
  <c r="CB2778" i="7"/>
  <c r="CA2779" i="7"/>
  <c r="CB2779" i="7"/>
  <c r="CA2780" i="7"/>
  <c r="CB2780" i="7"/>
  <c r="CA2781" i="7"/>
  <c r="CB2781" i="7"/>
  <c r="CA2782" i="7"/>
  <c r="CB2782" i="7"/>
  <c r="CA2783" i="7"/>
  <c r="CB2783" i="7"/>
  <c r="CA2784" i="7"/>
  <c r="CB2784" i="7"/>
  <c r="CA2785" i="7"/>
  <c r="CB2785" i="7"/>
  <c r="CA2786" i="7"/>
  <c r="CB2786" i="7"/>
  <c r="CA2787" i="7"/>
  <c r="CB2787" i="7"/>
  <c r="CA2788" i="7"/>
  <c r="CB2788" i="7"/>
  <c r="CA2789" i="7"/>
  <c r="CB2789" i="7"/>
  <c r="CA2790" i="7"/>
  <c r="CB2790" i="7"/>
  <c r="CA2791" i="7"/>
  <c r="CB2791" i="7"/>
  <c r="CA2792" i="7"/>
  <c r="CB2792" i="7"/>
  <c r="CA2793" i="7"/>
  <c r="CB2793" i="7"/>
  <c r="CA2794" i="7"/>
  <c r="CB2794" i="7"/>
  <c r="CA2795" i="7"/>
  <c r="CB2795" i="7"/>
  <c r="CA2796" i="7"/>
  <c r="CB2796" i="7"/>
  <c r="CA2797" i="7"/>
  <c r="CB2797" i="7"/>
  <c r="CA2798" i="7"/>
  <c r="CB2798" i="7"/>
  <c r="CA2799" i="7"/>
  <c r="CB2799" i="7"/>
  <c r="CA2800" i="7"/>
  <c r="CB2800" i="7"/>
  <c r="CA2801" i="7"/>
  <c r="CB2801" i="7"/>
  <c r="CA2802" i="7"/>
  <c r="CB2802" i="7"/>
  <c r="CA2803" i="7"/>
  <c r="CB2803" i="7"/>
  <c r="CA2804" i="7"/>
  <c r="CB2804" i="7"/>
  <c r="CA2805" i="7"/>
  <c r="CB2805" i="7"/>
  <c r="CA2806" i="7"/>
  <c r="CB2806" i="7"/>
  <c r="CA2807" i="7"/>
  <c r="CB2807" i="7"/>
  <c r="CA2808" i="7"/>
  <c r="CB2808" i="7"/>
  <c r="CA2809" i="7"/>
  <c r="CB2809" i="7"/>
  <c r="CA2810" i="7"/>
  <c r="CB2810" i="7"/>
  <c r="CA2811" i="7"/>
  <c r="CB2811" i="7"/>
  <c r="CA2812" i="7"/>
  <c r="CB2812" i="7"/>
  <c r="CA2813" i="7"/>
  <c r="CB2813" i="7"/>
  <c r="CA2814" i="7"/>
  <c r="CB2814" i="7"/>
  <c r="CA2815" i="7"/>
  <c r="CB2815" i="7"/>
  <c r="CA2816" i="7"/>
  <c r="CB2816" i="7"/>
  <c r="CA2817" i="7"/>
  <c r="CB2817" i="7"/>
  <c r="CA2818" i="7"/>
  <c r="CB2818" i="7"/>
  <c r="CA2819" i="7"/>
  <c r="CB2819" i="7"/>
  <c r="CA2820" i="7"/>
  <c r="CB2820" i="7"/>
  <c r="CA2821" i="7"/>
  <c r="CB2821" i="7"/>
  <c r="CA2822" i="7"/>
  <c r="CB2822" i="7"/>
  <c r="CA2823" i="7"/>
  <c r="CB2823" i="7"/>
  <c r="CA2824" i="7"/>
  <c r="CB2824" i="7"/>
  <c r="CA2825" i="7"/>
  <c r="CB2825" i="7"/>
  <c r="CA2826" i="7"/>
  <c r="CB2826" i="7"/>
  <c r="CA2827" i="7"/>
  <c r="CB2827" i="7"/>
  <c r="CA2828" i="7"/>
  <c r="CB2828" i="7"/>
  <c r="CA2829" i="7"/>
  <c r="CB2829" i="7"/>
  <c r="CA2830" i="7"/>
  <c r="CB2830" i="7"/>
  <c r="CA2831" i="7"/>
  <c r="CB2831" i="7"/>
  <c r="CA2832" i="7"/>
  <c r="CB2832" i="7"/>
  <c r="CA2833" i="7"/>
  <c r="CB2833" i="7"/>
  <c r="CA2834" i="7"/>
  <c r="CB2834" i="7"/>
  <c r="CA2835" i="7"/>
  <c r="CB2835" i="7"/>
  <c r="CA2836" i="7"/>
  <c r="CB2836" i="7"/>
  <c r="CA2837" i="7"/>
  <c r="CB2837" i="7"/>
  <c r="CA2838" i="7"/>
  <c r="CB2838" i="7"/>
  <c r="CA2839" i="7"/>
  <c r="CB2839" i="7"/>
  <c r="CA2840" i="7"/>
  <c r="CB2840" i="7"/>
  <c r="CA2841" i="7"/>
  <c r="CB2841" i="7"/>
  <c r="CA2842" i="7"/>
  <c r="CB2842" i="7"/>
  <c r="CA2843" i="7"/>
  <c r="CB2843" i="7"/>
  <c r="CA2844" i="7"/>
  <c r="CB2844" i="7"/>
  <c r="CA2845" i="7"/>
  <c r="CB2845" i="7"/>
  <c r="CA2846" i="7"/>
  <c r="CB2846" i="7"/>
  <c r="CA2847" i="7"/>
  <c r="CB2847" i="7"/>
  <c r="CA2848" i="7"/>
  <c r="CB2848" i="7"/>
  <c r="CA2849" i="7"/>
  <c r="CB2849" i="7"/>
  <c r="CA2850" i="7"/>
  <c r="CB2850" i="7"/>
  <c r="CA2851" i="7"/>
  <c r="CB2851" i="7"/>
  <c r="CA2852" i="7"/>
  <c r="CB2852" i="7"/>
  <c r="CA2853" i="7"/>
  <c r="CB2853" i="7"/>
  <c r="CA2854" i="7"/>
  <c r="CB2854" i="7"/>
  <c r="CA2855" i="7"/>
  <c r="CB2855" i="7"/>
  <c r="CA2856" i="7"/>
  <c r="CB2856" i="7"/>
  <c r="CA2857" i="7"/>
  <c r="CB2857" i="7"/>
  <c r="CA2858" i="7"/>
  <c r="CB2858" i="7"/>
  <c r="CA2859" i="7"/>
  <c r="CB2859" i="7"/>
  <c r="CA2860" i="7"/>
  <c r="CB2860" i="7"/>
  <c r="CA2861" i="7"/>
  <c r="CB2861" i="7"/>
  <c r="CA2862" i="7"/>
  <c r="CB2862" i="7"/>
  <c r="CA2863" i="7"/>
  <c r="CB2863" i="7"/>
  <c r="CA2864" i="7"/>
  <c r="CB2864" i="7"/>
  <c r="CA2865" i="7"/>
  <c r="CB2865" i="7"/>
  <c r="CA2866" i="7"/>
  <c r="CB2866" i="7"/>
  <c r="CA2867" i="7"/>
  <c r="CB2867" i="7"/>
  <c r="CA2868" i="7"/>
  <c r="CB2868" i="7"/>
  <c r="CA2869" i="7"/>
  <c r="CB2869" i="7"/>
  <c r="CA2870" i="7"/>
  <c r="CB2870" i="7"/>
  <c r="CA2871" i="7"/>
  <c r="CB2871" i="7"/>
  <c r="CA2872" i="7"/>
  <c r="CB2872" i="7"/>
  <c r="CA2873" i="7"/>
  <c r="CB2873" i="7"/>
  <c r="CA2874" i="7"/>
  <c r="CB2874" i="7"/>
  <c r="CA2875" i="7"/>
  <c r="CB2875" i="7"/>
  <c r="CA2876" i="7"/>
  <c r="CB2876" i="7"/>
  <c r="CA2877" i="7"/>
  <c r="CB2877" i="7"/>
  <c r="CA2878" i="7"/>
  <c r="CB2878" i="7"/>
  <c r="CA2879" i="7"/>
  <c r="CB2879" i="7"/>
  <c r="CA2880" i="7"/>
  <c r="CB2880" i="7"/>
  <c r="CA2881" i="7"/>
  <c r="CB2881" i="7"/>
  <c r="CA2882" i="7"/>
  <c r="CB2882" i="7"/>
  <c r="CA2883" i="7"/>
  <c r="CB2883" i="7"/>
  <c r="CA2884" i="7"/>
  <c r="CB2884" i="7"/>
  <c r="CA2885" i="7"/>
  <c r="CB2885" i="7"/>
  <c r="CA2886" i="7"/>
  <c r="CB2886" i="7"/>
  <c r="CA2887" i="7"/>
  <c r="CB2887" i="7"/>
  <c r="CA2888" i="7"/>
  <c r="CB2888" i="7"/>
  <c r="CA2889" i="7"/>
  <c r="CB2889" i="7"/>
  <c r="CA2890" i="7"/>
  <c r="CB2890" i="7"/>
  <c r="CA2891" i="7"/>
  <c r="CB2891" i="7"/>
  <c r="CA2892" i="7"/>
  <c r="CB2892" i="7"/>
  <c r="CA2893" i="7"/>
  <c r="CB2893" i="7"/>
  <c r="CA2894" i="7"/>
  <c r="CB2894" i="7"/>
  <c r="CA2895" i="7"/>
  <c r="CB2895" i="7"/>
  <c r="CA2896" i="7"/>
  <c r="CB2896" i="7"/>
  <c r="CA2897" i="7"/>
  <c r="CB2897" i="7"/>
  <c r="CA2898" i="7"/>
  <c r="CB2898" i="7"/>
  <c r="CA2899" i="7"/>
  <c r="CB2899" i="7"/>
  <c r="CA2900" i="7"/>
  <c r="CB2900" i="7"/>
  <c r="CA2901" i="7"/>
  <c r="CB2901" i="7"/>
  <c r="CA2902" i="7"/>
  <c r="CB2902" i="7"/>
  <c r="CA2903" i="7"/>
  <c r="CB2903" i="7"/>
  <c r="CA2904" i="7"/>
  <c r="CB2904" i="7"/>
  <c r="CA2905" i="7"/>
  <c r="CB2905" i="7"/>
  <c r="CA2906" i="7"/>
  <c r="CB2906" i="7"/>
  <c r="CA2907" i="7"/>
  <c r="CB2907" i="7"/>
  <c r="CA2908" i="7"/>
  <c r="CB2908" i="7"/>
  <c r="CA2909" i="7"/>
  <c r="CB2909" i="7"/>
  <c r="CA2910" i="7"/>
  <c r="CB2910" i="7"/>
  <c r="CA2911" i="7"/>
  <c r="CB2911" i="7"/>
  <c r="CA2912" i="7"/>
  <c r="CB2912" i="7"/>
  <c r="CA2913" i="7"/>
  <c r="CB2913" i="7"/>
  <c r="CA2914" i="7"/>
  <c r="CB2914" i="7"/>
  <c r="CA2915" i="7"/>
  <c r="CB2915" i="7"/>
  <c r="CA2916" i="7"/>
  <c r="CB2916" i="7"/>
  <c r="CA2917" i="7"/>
  <c r="CB2917" i="7"/>
  <c r="CA2918" i="7"/>
  <c r="CB2918" i="7"/>
  <c r="CA2919" i="7"/>
  <c r="CB2919" i="7"/>
  <c r="CA2920" i="7"/>
  <c r="CB2920" i="7"/>
  <c r="CA2921" i="7"/>
  <c r="CB2921" i="7"/>
  <c r="CA2922" i="7"/>
  <c r="CB2922" i="7"/>
  <c r="CA2923" i="7"/>
  <c r="CB2923" i="7"/>
  <c r="CA2924" i="7"/>
  <c r="CB2924" i="7"/>
  <c r="CA2925" i="7"/>
  <c r="CB2925" i="7"/>
  <c r="CA2926" i="7"/>
  <c r="CB2926" i="7"/>
  <c r="CA2927" i="7"/>
  <c r="CB2927" i="7"/>
  <c r="CA2928" i="7"/>
  <c r="CB2928" i="7"/>
  <c r="CA2929" i="7"/>
  <c r="CB2929" i="7"/>
  <c r="CA2930" i="7"/>
  <c r="CB2930" i="7"/>
  <c r="CA2931" i="7"/>
  <c r="CB2931" i="7"/>
  <c r="CA2932" i="7"/>
  <c r="CB2932" i="7"/>
  <c r="CA2933" i="7"/>
  <c r="CB2933" i="7"/>
  <c r="CA2934" i="7"/>
  <c r="CB2934" i="7"/>
  <c r="CA2935" i="7"/>
  <c r="CB2935" i="7"/>
  <c r="CA2936" i="7"/>
  <c r="CB2936" i="7"/>
  <c r="CA2937" i="7"/>
  <c r="CB2937" i="7"/>
  <c r="CA2938" i="7"/>
  <c r="CB2938" i="7"/>
  <c r="CA2939" i="7"/>
  <c r="CB2939" i="7"/>
  <c r="CA2940" i="7"/>
  <c r="CB2940" i="7"/>
  <c r="CA2941" i="7"/>
  <c r="CB2941" i="7"/>
  <c r="CA2942" i="7"/>
  <c r="CB2942" i="7"/>
  <c r="CA2943" i="7"/>
  <c r="CB2943" i="7"/>
  <c r="CA2944" i="7"/>
  <c r="CB2944" i="7"/>
  <c r="CA2945" i="7"/>
  <c r="CB2945" i="7"/>
  <c r="CA2946" i="7"/>
  <c r="CB2946" i="7"/>
  <c r="CA2947" i="7"/>
  <c r="CB2947" i="7"/>
  <c r="CA2948" i="7"/>
  <c r="CB2948" i="7"/>
  <c r="CA2949" i="7"/>
  <c r="CB2949" i="7"/>
  <c r="CA2950" i="7"/>
  <c r="CB2950" i="7"/>
  <c r="CA2951" i="7"/>
  <c r="CB2951" i="7"/>
  <c r="CA2952" i="7"/>
  <c r="CB2952" i="7"/>
  <c r="CA2953" i="7"/>
  <c r="CB2953" i="7"/>
  <c r="CA2954" i="7"/>
  <c r="CB2954" i="7"/>
  <c r="CA2955" i="7"/>
  <c r="CB2955" i="7"/>
  <c r="CA2956" i="7"/>
  <c r="CB2956" i="7"/>
  <c r="CA2957" i="7"/>
  <c r="CB2957" i="7"/>
  <c r="CA2958" i="7"/>
  <c r="CB2958" i="7"/>
  <c r="CA2959" i="7"/>
  <c r="CB2959" i="7"/>
  <c r="CA2960" i="7"/>
  <c r="CB2960" i="7"/>
  <c r="CA2961" i="7"/>
  <c r="CB2961" i="7"/>
  <c r="CA2962" i="7"/>
  <c r="CB2962" i="7"/>
  <c r="CA2963" i="7"/>
  <c r="CB2963" i="7"/>
  <c r="CA2964" i="7"/>
  <c r="CB2964" i="7"/>
  <c r="CA2965" i="7"/>
  <c r="CB2965" i="7"/>
  <c r="CA2966" i="7"/>
  <c r="CB2966" i="7"/>
  <c r="CA2967" i="7"/>
  <c r="CB2967" i="7"/>
  <c r="CA2968" i="7"/>
  <c r="CB2968" i="7"/>
  <c r="CA2969" i="7"/>
  <c r="CB2969" i="7"/>
  <c r="CA2970" i="7"/>
  <c r="CB2970" i="7"/>
  <c r="CA2971" i="7"/>
  <c r="CB2971" i="7"/>
  <c r="CA2972" i="7"/>
  <c r="CB2972" i="7"/>
  <c r="CA2973" i="7"/>
  <c r="CB2973" i="7"/>
  <c r="CA2974" i="7"/>
  <c r="CB2974" i="7"/>
  <c r="CA2975" i="7"/>
  <c r="CB2975" i="7"/>
  <c r="CA2976" i="7"/>
  <c r="CB2976" i="7"/>
  <c r="CA2977" i="7"/>
  <c r="CB2977" i="7"/>
  <c r="CA2978" i="7"/>
  <c r="CB2978" i="7"/>
  <c r="CA2979" i="7"/>
  <c r="CB2979" i="7"/>
  <c r="CA2980" i="7"/>
  <c r="CB2980" i="7"/>
  <c r="CA2981" i="7"/>
  <c r="CB2981" i="7"/>
  <c r="CA2982" i="7"/>
  <c r="CB2982" i="7"/>
  <c r="CA2983" i="7"/>
  <c r="CB2983" i="7"/>
  <c r="CA2984" i="7"/>
  <c r="CB2984" i="7"/>
  <c r="CA2985" i="7"/>
  <c r="CB2985" i="7"/>
  <c r="CA2986" i="7"/>
  <c r="CB2986" i="7"/>
  <c r="CA2987" i="7"/>
  <c r="CB2987" i="7"/>
  <c r="CA2988" i="7"/>
  <c r="CB2988" i="7"/>
  <c r="CA2989" i="7"/>
  <c r="CB2989" i="7"/>
  <c r="CA2990" i="7"/>
  <c r="CB2990" i="7"/>
  <c r="CA2991" i="7"/>
  <c r="CB2991" i="7"/>
  <c r="CA2992" i="7"/>
  <c r="CB2992" i="7"/>
  <c r="CA2993" i="7"/>
  <c r="CB2993" i="7"/>
  <c r="CA2994" i="7"/>
  <c r="CB2994" i="7"/>
  <c r="CA2995" i="7"/>
  <c r="CB2995" i="7"/>
  <c r="CA2996" i="7"/>
  <c r="CB2996" i="7"/>
  <c r="CA2997" i="7"/>
  <c r="CB2997" i="7"/>
  <c r="CA2998" i="7"/>
  <c r="CB2998" i="7"/>
  <c r="CA2999" i="7"/>
  <c r="CB2999" i="7"/>
  <c r="CA3000" i="7"/>
  <c r="CB3000" i="7"/>
  <c r="CA3001" i="7"/>
  <c r="CB3001" i="7"/>
  <c r="CA3002" i="7"/>
  <c r="CB3002" i="7"/>
  <c r="BQ4" i="7"/>
  <c r="BR4" i="7"/>
  <c r="BQ5" i="7"/>
  <c r="BR5" i="7"/>
  <c r="BQ6" i="7"/>
  <c r="BR6" i="7"/>
  <c r="BQ7" i="7"/>
  <c r="BR7" i="7"/>
  <c r="BQ8" i="7"/>
  <c r="BR8" i="7"/>
  <c r="BQ9" i="7"/>
  <c r="BR9" i="7"/>
  <c r="BQ10" i="7"/>
  <c r="BR10" i="7"/>
  <c r="BQ11" i="7"/>
  <c r="BR11" i="7"/>
  <c r="BQ12" i="7"/>
  <c r="BR12" i="7"/>
  <c r="BQ13" i="7"/>
  <c r="BR13" i="7"/>
  <c r="BQ14" i="7"/>
  <c r="BR14" i="7"/>
  <c r="BQ15" i="7"/>
  <c r="BR15" i="7"/>
  <c r="BQ16" i="7"/>
  <c r="BR16" i="7"/>
  <c r="BQ17" i="7"/>
  <c r="BR17" i="7"/>
  <c r="BQ18" i="7"/>
  <c r="BR18" i="7"/>
  <c r="BQ19" i="7"/>
  <c r="BR19" i="7"/>
  <c r="BQ20" i="7"/>
  <c r="BR20" i="7"/>
  <c r="BQ21" i="7"/>
  <c r="BR21" i="7"/>
  <c r="BQ22" i="7"/>
  <c r="BR22" i="7"/>
  <c r="BQ23" i="7"/>
  <c r="BR23" i="7"/>
  <c r="BQ24" i="7"/>
  <c r="BR24" i="7"/>
  <c r="BQ25" i="7"/>
  <c r="BR25" i="7"/>
  <c r="BQ26" i="7"/>
  <c r="BR26" i="7"/>
  <c r="BQ27" i="7"/>
  <c r="BR27" i="7"/>
  <c r="BQ28" i="7"/>
  <c r="BR28" i="7"/>
  <c r="BQ29" i="7"/>
  <c r="BR29" i="7"/>
  <c r="BQ30" i="7"/>
  <c r="BR30" i="7"/>
  <c r="BQ31" i="7"/>
  <c r="BR31" i="7"/>
  <c r="BQ32" i="7"/>
  <c r="BR32" i="7"/>
  <c r="BQ33" i="7"/>
  <c r="BR33" i="7"/>
  <c r="BQ34" i="7"/>
  <c r="BR34" i="7"/>
  <c r="BQ35" i="7"/>
  <c r="BR35" i="7"/>
  <c r="BQ36" i="7"/>
  <c r="BR36" i="7"/>
  <c r="BQ37" i="7"/>
  <c r="BR37" i="7"/>
  <c r="BQ38" i="7"/>
  <c r="BR38" i="7"/>
  <c r="BQ39" i="7"/>
  <c r="BR39" i="7"/>
  <c r="BQ40" i="7"/>
  <c r="BR40" i="7"/>
  <c r="BQ41" i="7"/>
  <c r="BR41" i="7"/>
  <c r="BQ42" i="7"/>
  <c r="BR42" i="7"/>
  <c r="BQ43" i="7"/>
  <c r="BR43" i="7"/>
  <c r="BQ44" i="7"/>
  <c r="BR44" i="7"/>
  <c r="BQ45" i="7"/>
  <c r="BR45" i="7"/>
  <c r="BQ46" i="7"/>
  <c r="BR46" i="7"/>
  <c r="BQ47" i="7"/>
  <c r="BR47" i="7"/>
  <c r="BQ48" i="7"/>
  <c r="BR48" i="7"/>
  <c r="BQ49" i="7"/>
  <c r="BR49" i="7"/>
  <c r="BQ50" i="7"/>
  <c r="BR50" i="7"/>
  <c r="BQ51" i="7"/>
  <c r="BR51" i="7"/>
  <c r="BQ52" i="7"/>
  <c r="BR52" i="7"/>
  <c r="BQ53" i="7"/>
  <c r="BR53" i="7"/>
  <c r="BQ54" i="7"/>
  <c r="BR54" i="7"/>
  <c r="BQ55" i="7"/>
  <c r="BR55" i="7"/>
  <c r="BQ56" i="7"/>
  <c r="BR56" i="7"/>
  <c r="BQ57" i="7"/>
  <c r="BR57" i="7"/>
  <c r="BQ58" i="7"/>
  <c r="BR58" i="7"/>
  <c r="BQ59" i="7"/>
  <c r="BR59" i="7"/>
  <c r="BQ60" i="7"/>
  <c r="BR60" i="7"/>
  <c r="BQ61" i="7"/>
  <c r="BR61" i="7"/>
  <c r="BQ62" i="7"/>
  <c r="BR62" i="7"/>
  <c r="BQ63" i="7"/>
  <c r="BR63" i="7"/>
  <c r="BQ64" i="7"/>
  <c r="BR64" i="7"/>
  <c r="BQ65" i="7"/>
  <c r="BR65" i="7"/>
  <c r="BQ66" i="7"/>
  <c r="BR66" i="7"/>
  <c r="BQ67" i="7"/>
  <c r="BR67" i="7"/>
  <c r="BQ68" i="7"/>
  <c r="BR68" i="7"/>
  <c r="BQ69" i="7"/>
  <c r="BR69" i="7"/>
  <c r="BQ70" i="7"/>
  <c r="BR70" i="7"/>
  <c r="BQ71" i="7"/>
  <c r="BR71" i="7"/>
  <c r="BQ72" i="7"/>
  <c r="BR72" i="7"/>
  <c r="BQ73" i="7"/>
  <c r="BR73" i="7"/>
  <c r="BQ74" i="7"/>
  <c r="BR74" i="7"/>
  <c r="BQ75" i="7"/>
  <c r="BR75" i="7"/>
  <c r="BQ76" i="7"/>
  <c r="BR76" i="7"/>
  <c r="BQ77" i="7"/>
  <c r="BR77" i="7"/>
  <c r="BQ78" i="7"/>
  <c r="BR78" i="7"/>
  <c r="BQ79" i="7"/>
  <c r="BR79" i="7"/>
  <c r="BQ80" i="7"/>
  <c r="BR80" i="7"/>
  <c r="BQ81" i="7"/>
  <c r="BR81" i="7"/>
  <c r="BQ82" i="7"/>
  <c r="BR82" i="7"/>
  <c r="BQ83" i="7"/>
  <c r="BR83" i="7"/>
  <c r="BQ84" i="7"/>
  <c r="BR84" i="7"/>
  <c r="BQ85" i="7"/>
  <c r="BR85" i="7"/>
  <c r="BQ86" i="7"/>
  <c r="BR86" i="7"/>
  <c r="BQ87" i="7"/>
  <c r="BR87" i="7"/>
  <c r="BQ88" i="7"/>
  <c r="BR88" i="7"/>
  <c r="BQ89" i="7"/>
  <c r="BR89" i="7"/>
  <c r="BQ90" i="7"/>
  <c r="BR90" i="7"/>
  <c r="BQ91" i="7"/>
  <c r="BR91" i="7"/>
  <c r="BQ92" i="7"/>
  <c r="BR92" i="7"/>
  <c r="BQ93" i="7"/>
  <c r="BR93" i="7"/>
  <c r="BQ94" i="7"/>
  <c r="BR94" i="7"/>
  <c r="BQ95" i="7"/>
  <c r="BR95" i="7"/>
  <c r="BQ96" i="7"/>
  <c r="BR96" i="7"/>
  <c r="BQ97" i="7"/>
  <c r="BR97" i="7"/>
  <c r="BQ98" i="7"/>
  <c r="BR98" i="7"/>
  <c r="BQ99" i="7"/>
  <c r="BR99" i="7"/>
  <c r="BQ100" i="7"/>
  <c r="BR100" i="7"/>
  <c r="BQ101" i="7"/>
  <c r="BR101" i="7"/>
  <c r="BQ102" i="7"/>
  <c r="BR102" i="7"/>
  <c r="BQ103" i="7"/>
  <c r="BR103" i="7"/>
  <c r="BQ104" i="7"/>
  <c r="BR104" i="7"/>
  <c r="BQ105" i="7"/>
  <c r="BR105" i="7"/>
  <c r="BQ106" i="7"/>
  <c r="BR106" i="7"/>
  <c r="BQ107" i="7"/>
  <c r="BR107" i="7"/>
  <c r="BQ108" i="7"/>
  <c r="BR108" i="7"/>
  <c r="BQ109" i="7"/>
  <c r="BR109" i="7"/>
  <c r="BQ110" i="7"/>
  <c r="BR110" i="7"/>
  <c r="BQ111" i="7"/>
  <c r="BR111" i="7"/>
  <c r="BQ112" i="7"/>
  <c r="BR112" i="7"/>
  <c r="BQ113" i="7"/>
  <c r="BR113" i="7"/>
  <c r="BQ114" i="7"/>
  <c r="BR114" i="7"/>
  <c r="BQ115" i="7"/>
  <c r="BR115" i="7"/>
  <c r="BQ116" i="7"/>
  <c r="BR116" i="7"/>
  <c r="BQ117" i="7"/>
  <c r="BR117" i="7"/>
  <c r="BQ118" i="7"/>
  <c r="BR118" i="7"/>
  <c r="BQ119" i="7"/>
  <c r="BR119" i="7"/>
  <c r="BQ120" i="7"/>
  <c r="BR120" i="7"/>
  <c r="BQ121" i="7"/>
  <c r="BR121" i="7"/>
  <c r="BQ122" i="7"/>
  <c r="BR122" i="7"/>
  <c r="BQ123" i="7"/>
  <c r="BR123" i="7"/>
  <c r="BQ124" i="7"/>
  <c r="BR124" i="7"/>
  <c r="BQ125" i="7"/>
  <c r="BR125" i="7"/>
  <c r="BQ126" i="7"/>
  <c r="BR126" i="7"/>
  <c r="BQ127" i="7"/>
  <c r="BR127" i="7"/>
  <c r="BQ128" i="7"/>
  <c r="BR128" i="7"/>
  <c r="BQ129" i="7"/>
  <c r="BR129" i="7"/>
  <c r="BQ130" i="7"/>
  <c r="BR130" i="7"/>
  <c r="BQ131" i="7"/>
  <c r="BR131" i="7"/>
  <c r="BQ132" i="7"/>
  <c r="BR132" i="7"/>
  <c r="BQ133" i="7"/>
  <c r="BR133" i="7"/>
  <c r="BQ134" i="7"/>
  <c r="BR134" i="7"/>
  <c r="BQ135" i="7"/>
  <c r="BR135" i="7"/>
  <c r="BQ136" i="7"/>
  <c r="BR136" i="7"/>
  <c r="BQ137" i="7"/>
  <c r="BR137" i="7"/>
  <c r="BQ138" i="7"/>
  <c r="BR138" i="7"/>
  <c r="BQ139" i="7"/>
  <c r="BR139" i="7"/>
  <c r="BQ140" i="7"/>
  <c r="BR140" i="7"/>
  <c r="BQ141" i="7"/>
  <c r="BR141" i="7"/>
  <c r="BQ142" i="7"/>
  <c r="BR142" i="7"/>
  <c r="BQ143" i="7"/>
  <c r="BR143" i="7"/>
  <c r="BQ144" i="7"/>
  <c r="BR144" i="7"/>
  <c r="BQ145" i="7"/>
  <c r="BR145" i="7"/>
  <c r="BQ146" i="7"/>
  <c r="BR146" i="7"/>
  <c r="BQ147" i="7"/>
  <c r="BR147" i="7"/>
  <c r="BQ148" i="7"/>
  <c r="BR148" i="7"/>
  <c r="BQ149" i="7"/>
  <c r="BR149" i="7"/>
  <c r="BQ150" i="7"/>
  <c r="BR150" i="7"/>
  <c r="BQ151" i="7"/>
  <c r="BR151" i="7"/>
  <c r="BQ152" i="7"/>
  <c r="BR152" i="7"/>
  <c r="BQ153" i="7"/>
  <c r="BR153" i="7"/>
  <c r="BQ154" i="7"/>
  <c r="BR154" i="7"/>
  <c r="BQ155" i="7"/>
  <c r="BR155" i="7"/>
  <c r="BQ156" i="7"/>
  <c r="BR156" i="7"/>
  <c r="BQ157" i="7"/>
  <c r="BR157" i="7"/>
  <c r="BQ158" i="7"/>
  <c r="BR158" i="7"/>
  <c r="BQ159" i="7"/>
  <c r="BR159" i="7"/>
  <c r="BQ160" i="7"/>
  <c r="BR160" i="7"/>
  <c r="BQ161" i="7"/>
  <c r="BR161" i="7"/>
  <c r="BQ162" i="7"/>
  <c r="BR162" i="7"/>
  <c r="BQ163" i="7"/>
  <c r="BR163" i="7"/>
  <c r="BQ164" i="7"/>
  <c r="BR164" i="7"/>
  <c r="BQ165" i="7"/>
  <c r="BR165" i="7"/>
  <c r="BQ166" i="7"/>
  <c r="BR166" i="7"/>
  <c r="BQ167" i="7"/>
  <c r="BR167" i="7"/>
  <c r="BQ168" i="7"/>
  <c r="BR168" i="7"/>
  <c r="BQ169" i="7"/>
  <c r="BR169" i="7"/>
  <c r="BQ170" i="7"/>
  <c r="BR170" i="7"/>
  <c r="BQ171" i="7"/>
  <c r="BR171" i="7"/>
  <c r="BQ172" i="7"/>
  <c r="BR172" i="7"/>
  <c r="BQ173" i="7"/>
  <c r="BR173" i="7"/>
  <c r="BQ174" i="7"/>
  <c r="BR174" i="7"/>
  <c r="BQ175" i="7"/>
  <c r="BR175" i="7"/>
  <c r="BQ176" i="7"/>
  <c r="BR176" i="7"/>
  <c r="BQ177" i="7"/>
  <c r="BR177" i="7"/>
  <c r="BQ178" i="7"/>
  <c r="BR178" i="7"/>
  <c r="BQ179" i="7"/>
  <c r="BR179" i="7"/>
  <c r="BQ180" i="7"/>
  <c r="BR180" i="7"/>
  <c r="BQ181" i="7"/>
  <c r="BR181" i="7"/>
  <c r="BQ182" i="7"/>
  <c r="BR182" i="7"/>
  <c r="BQ183" i="7"/>
  <c r="BR183" i="7"/>
  <c r="BQ184" i="7"/>
  <c r="BR184" i="7"/>
  <c r="BQ185" i="7"/>
  <c r="BR185" i="7"/>
  <c r="BQ186" i="7"/>
  <c r="BR186" i="7"/>
  <c r="BQ187" i="7"/>
  <c r="BR187" i="7"/>
  <c r="BQ188" i="7"/>
  <c r="BR188" i="7"/>
  <c r="BQ189" i="7"/>
  <c r="BR189" i="7"/>
  <c r="BQ190" i="7"/>
  <c r="BR190" i="7"/>
  <c r="BQ191" i="7"/>
  <c r="BR191" i="7"/>
  <c r="BQ192" i="7"/>
  <c r="BR192" i="7"/>
  <c r="BQ193" i="7"/>
  <c r="BR193" i="7"/>
  <c r="BQ194" i="7"/>
  <c r="BR194" i="7"/>
  <c r="BQ195" i="7"/>
  <c r="BR195" i="7"/>
  <c r="BQ196" i="7"/>
  <c r="BR196" i="7"/>
  <c r="BQ197" i="7"/>
  <c r="BR197" i="7"/>
  <c r="BQ198" i="7"/>
  <c r="BR198" i="7"/>
  <c r="BQ199" i="7"/>
  <c r="BR199" i="7"/>
  <c r="BQ200" i="7"/>
  <c r="BR200" i="7"/>
  <c r="BQ201" i="7"/>
  <c r="BR201" i="7"/>
  <c r="BQ202" i="7"/>
  <c r="BR202" i="7"/>
  <c r="BQ203" i="7"/>
  <c r="BR203" i="7"/>
  <c r="BQ204" i="7"/>
  <c r="BR204" i="7"/>
  <c r="BQ205" i="7"/>
  <c r="BR205" i="7"/>
  <c r="BQ206" i="7"/>
  <c r="BR206" i="7"/>
  <c r="BQ207" i="7"/>
  <c r="BR207" i="7"/>
  <c r="BQ208" i="7"/>
  <c r="BR208" i="7"/>
  <c r="BQ209" i="7"/>
  <c r="BR209" i="7"/>
  <c r="BQ210" i="7"/>
  <c r="BR210" i="7"/>
  <c r="BQ211" i="7"/>
  <c r="BR211" i="7"/>
  <c r="BQ212" i="7"/>
  <c r="BR212" i="7"/>
  <c r="BQ213" i="7"/>
  <c r="BR213" i="7"/>
  <c r="BQ214" i="7"/>
  <c r="BR214" i="7"/>
  <c r="BQ215" i="7"/>
  <c r="BR215" i="7"/>
  <c r="BQ216" i="7"/>
  <c r="BR216" i="7"/>
  <c r="BQ217" i="7"/>
  <c r="BR217" i="7"/>
  <c r="BQ218" i="7"/>
  <c r="BR218" i="7"/>
  <c r="BQ219" i="7"/>
  <c r="BR219" i="7"/>
  <c r="BQ220" i="7"/>
  <c r="BR220" i="7"/>
  <c r="BQ221" i="7"/>
  <c r="BR221" i="7"/>
  <c r="BQ222" i="7"/>
  <c r="BR222" i="7"/>
  <c r="BQ223" i="7"/>
  <c r="BR223" i="7"/>
  <c r="BQ224" i="7"/>
  <c r="BR224" i="7"/>
  <c r="BQ225" i="7"/>
  <c r="BR225" i="7"/>
  <c r="BQ226" i="7"/>
  <c r="BR226" i="7"/>
  <c r="BQ227" i="7"/>
  <c r="BR227" i="7"/>
  <c r="BQ228" i="7"/>
  <c r="BR228" i="7"/>
  <c r="BQ229" i="7"/>
  <c r="BR229" i="7"/>
  <c r="BQ230" i="7"/>
  <c r="BR230" i="7"/>
  <c r="BQ231" i="7"/>
  <c r="BR231" i="7"/>
  <c r="BQ232" i="7"/>
  <c r="BR232" i="7"/>
  <c r="BQ233" i="7"/>
  <c r="BR233" i="7"/>
  <c r="BQ234" i="7"/>
  <c r="BR234" i="7"/>
  <c r="BQ235" i="7"/>
  <c r="BR235" i="7"/>
  <c r="BQ236" i="7"/>
  <c r="BR236" i="7"/>
  <c r="BQ237" i="7"/>
  <c r="BR237" i="7"/>
  <c r="BQ238" i="7"/>
  <c r="BR238" i="7"/>
  <c r="BQ239" i="7"/>
  <c r="BR239" i="7"/>
  <c r="BQ240" i="7"/>
  <c r="BR240" i="7"/>
  <c r="BQ241" i="7"/>
  <c r="BR241" i="7"/>
  <c r="BQ242" i="7"/>
  <c r="BR242" i="7"/>
  <c r="BQ243" i="7"/>
  <c r="BR243" i="7"/>
  <c r="BQ244" i="7"/>
  <c r="BR244" i="7"/>
  <c r="BQ245" i="7"/>
  <c r="BR245" i="7"/>
  <c r="BQ246" i="7"/>
  <c r="BR246" i="7"/>
  <c r="BQ247" i="7"/>
  <c r="BR247" i="7"/>
  <c r="BQ248" i="7"/>
  <c r="BR248" i="7"/>
  <c r="BQ249" i="7"/>
  <c r="BR249" i="7"/>
  <c r="BQ250" i="7"/>
  <c r="BR250" i="7"/>
  <c r="BQ251" i="7"/>
  <c r="BR251" i="7"/>
  <c r="BQ252" i="7"/>
  <c r="BR252" i="7"/>
  <c r="BQ253" i="7"/>
  <c r="BR253" i="7"/>
  <c r="BQ254" i="7"/>
  <c r="BR254" i="7"/>
  <c r="BQ255" i="7"/>
  <c r="BR255" i="7"/>
  <c r="BQ256" i="7"/>
  <c r="BR256" i="7"/>
  <c r="BQ257" i="7"/>
  <c r="BR257" i="7"/>
  <c r="BQ258" i="7"/>
  <c r="BR258" i="7"/>
  <c r="BQ259" i="7"/>
  <c r="BR259" i="7"/>
  <c r="BQ260" i="7"/>
  <c r="BR260" i="7"/>
  <c r="BQ261" i="7"/>
  <c r="BR261" i="7"/>
  <c r="BQ262" i="7"/>
  <c r="BR262" i="7"/>
  <c r="BQ263" i="7"/>
  <c r="BR263" i="7"/>
  <c r="BQ264" i="7"/>
  <c r="BR264" i="7"/>
  <c r="BQ265" i="7"/>
  <c r="BR265" i="7"/>
  <c r="BQ266" i="7"/>
  <c r="BR266" i="7"/>
  <c r="BQ267" i="7"/>
  <c r="BR267" i="7"/>
  <c r="BQ268" i="7"/>
  <c r="BR268" i="7"/>
  <c r="BQ269" i="7"/>
  <c r="BR269" i="7"/>
  <c r="BQ270" i="7"/>
  <c r="BR270" i="7"/>
  <c r="BQ271" i="7"/>
  <c r="BR271" i="7"/>
  <c r="BQ272" i="7"/>
  <c r="BR272" i="7"/>
  <c r="BQ273" i="7"/>
  <c r="BR273" i="7"/>
  <c r="BQ274" i="7"/>
  <c r="BR274" i="7"/>
  <c r="BQ275" i="7"/>
  <c r="BR275" i="7"/>
  <c r="BQ276" i="7"/>
  <c r="BR276" i="7"/>
  <c r="BQ277" i="7"/>
  <c r="BR277" i="7"/>
  <c r="BQ278" i="7"/>
  <c r="BR278" i="7"/>
  <c r="BQ279" i="7"/>
  <c r="BR279" i="7"/>
  <c r="BQ280" i="7"/>
  <c r="BR280" i="7"/>
  <c r="BQ281" i="7"/>
  <c r="BR281" i="7"/>
  <c r="BQ282" i="7"/>
  <c r="BR282" i="7"/>
  <c r="BQ283" i="7"/>
  <c r="BR283" i="7"/>
  <c r="BQ284" i="7"/>
  <c r="BR284" i="7"/>
  <c r="BQ285" i="7"/>
  <c r="BR285" i="7"/>
  <c r="BQ286" i="7"/>
  <c r="BR286" i="7"/>
  <c r="BQ287" i="7"/>
  <c r="BR287" i="7"/>
  <c r="BQ288" i="7"/>
  <c r="BR288" i="7"/>
  <c r="BQ289" i="7"/>
  <c r="BR289" i="7"/>
  <c r="BQ290" i="7"/>
  <c r="BR290" i="7"/>
  <c r="BQ291" i="7"/>
  <c r="BR291" i="7"/>
  <c r="BQ292" i="7"/>
  <c r="BR292" i="7"/>
  <c r="BQ293" i="7"/>
  <c r="BR293" i="7"/>
  <c r="BQ294" i="7"/>
  <c r="BR294" i="7"/>
  <c r="BQ295" i="7"/>
  <c r="BR295" i="7"/>
  <c r="BQ296" i="7"/>
  <c r="BR296" i="7"/>
  <c r="BQ297" i="7"/>
  <c r="BR297" i="7"/>
  <c r="BQ298" i="7"/>
  <c r="BR298" i="7"/>
  <c r="BQ299" i="7"/>
  <c r="BR299" i="7"/>
  <c r="BQ300" i="7"/>
  <c r="BR300" i="7"/>
  <c r="BQ301" i="7"/>
  <c r="BR301" i="7"/>
  <c r="BQ302" i="7"/>
  <c r="BR302" i="7"/>
  <c r="BQ303" i="7"/>
  <c r="BR303" i="7"/>
  <c r="BQ304" i="7"/>
  <c r="BR304" i="7"/>
  <c r="BQ305" i="7"/>
  <c r="BR305" i="7"/>
  <c r="BQ306" i="7"/>
  <c r="BR306" i="7"/>
  <c r="BQ307" i="7"/>
  <c r="BR307" i="7"/>
  <c r="BQ308" i="7"/>
  <c r="BR308" i="7"/>
  <c r="BQ309" i="7"/>
  <c r="BR309" i="7"/>
  <c r="BQ310" i="7"/>
  <c r="BR310" i="7"/>
  <c r="BQ311" i="7"/>
  <c r="BR311" i="7"/>
  <c r="BQ312" i="7"/>
  <c r="BR312" i="7"/>
  <c r="BQ313" i="7"/>
  <c r="BR313" i="7"/>
  <c r="BQ314" i="7"/>
  <c r="BR314" i="7"/>
  <c r="BQ315" i="7"/>
  <c r="BR315" i="7"/>
  <c r="BQ316" i="7"/>
  <c r="BR316" i="7"/>
  <c r="BQ317" i="7"/>
  <c r="BR317" i="7"/>
  <c r="BQ318" i="7"/>
  <c r="BR318" i="7"/>
  <c r="BQ319" i="7"/>
  <c r="BR319" i="7"/>
  <c r="BQ320" i="7"/>
  <c r="BR320" i="7"/>
  <c r="BQ321" i="7"/>
  <c r="BR321" i="7"/>
  <c r="BQ322" i="7"/>
  <c r="BR322" i="7"/>
  <c r="BQ323" i="7"/>
  <c r="BR323" i="7"/>
  <c r="BQ324" i="7"/>
  <c r="BR324" i="7"/>
  <c r="BQ325" i="7"/>
  <c r="BR325" i="7"/>
  <c r="BQ326" i="7"/>
  <c r="BR326" i="7"/>
  <c r="BQ327" i="7"/>
  <c r="BR327" i="7"/>
  <c r="BQ328" i="7"/>
  <c r="BR328" i="7"/>
  <c r="BQ329" i="7"/>
  <c r="BR329" i="7"/>
  <c r="BQ330" i="7"/>
  <c r="BR330" i="7"/>
  <c r="BQ331" i="7"/>
  <c r="BR331" i="7"/>
  <c r="BQ332" i="7"/>
  <c r="BR332" i="7"/>
  <c r="BQ333" i="7"/>
  <c r="BR333" i="7"/>
  <c r="BQ334" i="7"/>
  <c r="BR334" i="7"/>
  <c r="BQ335" i="7"/>
  <c r="BR335" i="7"/>
  <c r="BQ336" i="7"/>
  <c r="BR336" i="7"/>
  <c r="BQ337" i="7"/>
  <c r="BR337" i="7"/>
  <c r="BQ338" i="7"/>
  <c r="BR338" i="7"/>
  <c r="BQ339" i="7"/>
  <c r="BR339" i="7"/>
  <c r="BQ340" i="7"/>
  <c r="BR340" i="7"/>
  <c r="BQ341" i="7"/>
  <c r="BR341" i="7"/>
  <c r="BQ342" i="7"/>
  <c r="BR342" i="7"/>
  <c r="BQ343" i="7"/>
  <c r="BR343" i="7"/>
  <c r="BQ344" i="7"/>
  <c r="BR344" i="7"/>
  <c r="BQ345" i="7"/>
  <c r="BR345" i="7"/>
  <c r="BQ346" i="7"/>
  <c r="BR346" i="7"/>
  <c r="BQ347" i="7"/>
  <c r="BR347" i="7"/>
  <c r="BQ348" i="7"/>
  <c r="BR348" i="7"/>
  <c r="BQ349" i="7"/>
  <c r="BR349" i="7"/>
  <c r="BQ350" i="7"/>
  <c r="BR350" i="7"/>
  <c r="BQ351" i="7"/>
  <c r="BR351" i="7"/>
  <c r="BQ352" i="7"/>
  <c r="BR352" i="7"/>
  <c r="BQ353" i="7"/>
  <c r="BR353" i="7"/>
  <c r="BQ354" i="7"/>
  <c r="BR354" i="7"/>
  <c r="BQ355" i="7"/>
  <c r="BR355" i="7"/>
  <c r="BQ356" i="7"/>
  <c r="BR356" i="7"/>
  <c r="BQ357" i="7"/>
  <c r="BR357" i="7"/>
  <c r="BQ358" i="7"/>
  <c r="BR358" i="7"/>
  <c r="BQ359" i="7"/>
  <c r="BR359" i="7"/>
  <c r="BQ360" i="7"/>
  <c r="BR360" i="7"/>
  <c r="BQ361" i="7"/>
  <c r="BR361" i="7"/>
  <c r="BQ362" i="7"/>
  <c r="BR362" i="7"/>
  <c r="BQ363" i="7"/>
  <c r="BR363" i="7"/>
  <c r="BQ364" i="7"/>
  <c r="BR364" i="7"/>
  <c r="BQ365" i="7"/>
  <c r="BR365" i="7"/>
  <c r="BQ366" i="7"/>
  <c r="BR366" i="7"/>
  <c r="BQ367" i="7"/>
  <c r="BR367" i="7"/>
  <c r="BQ368" i="7"/>
  <c r="BR368" i="7"/>
  <c r="BQ369" i="7"/>
  <c r="BR369" i="7"/>
  <c r="BQ370" i="7"/>
  <c r="BR370" i="7"/>
  <c r="BQ371" i="7"/>
  <c r="BR371" i="7"/>
  <c r="BQ372" i="7"/>
  <c r="BR372" i="7"/>
  <c r="BQ373" i="7"/>
  <c r="BR373" i="7"/>
  <c r="BQ374" i="7"/>
  <c r="BR374" i="7"/>
  <c r="BQ375" i="7"/>
  <c r="BR375" i="7"/>
  <c r="BQ376" i="7"/>
  <c r="BR376" i="7"/>
  <c r="BQ377" i="7"/>
  <c r="BR377" i="7"/>
  <c r="BQ378" i="7"/>
  <c r="BR378" i="7"/>
  <c r="BQ379" i="7"/>
  <c r="BR379" i="7"/>
  <c r="BQ380" i="7"/>
  <c r="BR380" i="7"/>
  <c r="BQ381" i="7"/>
  <c r="BR381" i="7"/>
  <c r="BQ382" i="7"/>
  <c r="BR382" i="7"/>
  <c r="BQ383" i="7"/>
  <c r="BR383" i="7"/>
  <c r="BQ384" i="7"/>
  <c r="BR384" i="7"/>
  <c r="BQ385" i="7"/>
  <c r="BR385" i="7"/>
  <c r="BQ386" i="7"/>
  <c r="BR386" i="7"/>
  <c r="BQ387" i="7"/>
  <c r="BR387" i="7"/>
  <c r="BQ388" i="7"/>
  <c r="BR388" i="7"/>
  <c r="BQ389" i="7"/>
  <c r="BR389" i="7"/>
  <c r="BQ390" i="7"/>
  <c r="BR390" i="7"/>
  <c r="BQ391" i="7"/>
  <c r="BR391" i="7"/>
  <c r="BQ392" i="7"/>
  <c r="BR392" i="7"/>
  <c r="BQ393" i="7"/>
  <c r="BR393" i="7"/>
  <c r="BQ394" i="7"/>
  <c r="BR394" i="7"/>
  <c r="BQ395" i="7"/>
  <c r="BR395" i="7"/>
  <c r="BQ396" i="7"/>
  <c r="BR396" i="7"/>
  <c r="BQ397" i="7"/>
  <c r="BR397" i="7"/>
  <c r="BQ398" i="7"/>
  <c r="BR398" i="7"/>
  <c r="BQ399" i="7"/>
  <c r="BR399" i="7"/>
  <c r="BQ400" i="7"/>
  <c r="BR400" i="7"/>
  <c r="BQ401" i="7"/>
  <c r="BR401" i="7"/>
  <c r="BQ402" i="7"/>
  <c r="BR402" i="7"/>
  <c r="BQ403" i="7"/>
  <c r="BR403" i="7"/>
  <c r="BQ404" i="7"/>
  <c r="BR404" i="7"/>
  <c r="BQ405" i="7"/>
  <c r="BR405" i="7"/>
  <c r="BQ406" i="7"/>
  <c r="BR406" i="7"/>
  <c r="BQ407" i="7"/>
  <c r="BR407" i="7"/>
  <c r="BQ408" i="7"/>
  <c r="BR408" i="7"/>
  <c r="BQ409" i="7"/>
  <c r="BR409" i="7"/>
  <c r="BQ410" i="7"/>
  <c r="BR410" i="7"/>
  <c r="BQ411" i="7"/>
  <c r="BR411" i="7"/>
  <c r="BQ412" i="7"/>
  <c r="BR412" i="7"/>
  <c r="BQ413" i="7"/>
  <c r="BR413" i="7"/>
  <c r="BQ414" i="7"/>
  <c r="BR414" i="7"/>
  <c r="BQ415" i="7"/>
  <c r="BR415" i="7"/>
  <c r="BQ416" i="7"/>
  <c r="BR416" i="7"/>
  <c r="BQ417" i="7"/>
  <c r="BR417" i="7"/>
  <c r="BQ418" i="7"/>
  <c r="BR418" i="7"/>
  <c r="BQ419" i="7"/>
  <c r="BR419" i="7"/>
  <c r="BQ420" i="7"/>
  <c r="BR420" i="7"/>
  <c r="BQ421" i="7"/>
  <c r="BR421" i="7"/>
  <c r="BQ422" i="7"/>
  <c r="BR422" i="7"/>
  <c r="BQ423" i="7"/>
  <c r="BR423" i="7"/>
  <c r="BQ424" i="7"/>
  <c r="BR424" i="7"/>
  <c r="BQ425" i="7"/>
  <c r="BR425" i="7"/>
  <c r="BQ426" i="7"/>
  <c r="BR426" i="7"/>
  <c r="BQ427" i="7"/>
  <c r="BR427" i="7"/>
  <c r="BQ428" i="7"/>
  <c r="BR428" i="7"/>
  <c r="BQ429" i="7"/>
  <c r="BR429" i="7"/>
  <c r="BQ430" i="7"/>
  <c r="BR430" i="7"/>
  <c r="BQ431" i="7"/>
  <c r="BR431" i="7"/>
  <c r="BQ432" i="7"/>
  <c r="BR432" i="7"/>
  <c r="BQ433" i="7"/>
  <c r="BR433" i="7"/>
  <c r="BQ434" i="7"/>
  <c r="BR434" i="7"/>
  <c r="BQ435" i="7"/>
  <c r="BR435" i="7"/>
  <c r="BQ436" i="7"/>
  <c r="BR436" i="7"/>
  <c r="BQ437" i="7"/>
  <c r="BR437" i="7"/>
  <c r="BQ438" i="7"/>
  <c r="BR438" i="7"/>
  <c r="BQ439" i="7"/>
  <c r="BR439" i="7"/>
  <c r="BQ440" i="7"/>
  <c r="BR440" i="7"/>
  <c r="BQ441" i="7"/>
  <c r="BR441" i="7"/>
  <c r="BQ442" i="7"/>
  <c r="BR442" i="7"/>
  <c r="BQ443" i="7"/>
  <c r="BR443" i="7"/>
  <c r="BQ444" i="7"/>
  <c r="BR444" i="7"/>
  <c r="BQ445" i="7"/>
  <c r="BR445" i="7"/>
  <c r="BQ446" i="7"/>
  <c r="BR446" i="7"/>
  <c r="BQ447" i="7"/>
  <c r="BR447" i="7"/>
  <c r="BQ448" i="7"/>
  <c r="BR448" i="7"/>
  <c r="BQ449" i="7"/>
  <c r="BR449" i="7"/>
  <c r="BQ450" i="7"/>
  <c r="BR450" i="7"/>
  <c r="BQ451" i="7"/>
  <c r="BR451" i="7"/>
  <c r="BQ452" i="7"/>
  <c r="BR452" i="7"/>
  <c r="BQ453" i="7"/>
  <c r="BR453" i="7"/>
  <c r="BQ454" i="7"/>
  <c r="BR454" i="7"/>
  <c r="BQ455" i="7"/>
  <c r="BR455" i="7"/>
  <c r="BQ456" i="7"/>
  <c r="BR456" i="7"/>
  <c r="BQ457" i="7"/>
  <c r="BR457" i="7"/>
  <c r="BQ458" i="7"/>
  <c r="BR458" i="7"/>
  <c r="BQ459" i="7"/>
  <c r="BR459" i="7"/>
  <c r="BQ460" i="7"/>
  <c r="BR460" i="7"/>
  <c r="BQ461" i="7"/>
  <c r="BR461" i="7"/>
  <c r="BQ462" i="7"/>
  <c r="BR462" i="7"/>
  <c r="BQ463" i="7"/>
  <c r="BR463" i="7"/>
  <c r="BQ464" i="7"/>
  <c r="BR464" i="7"/>
  <c r="BQ465" i="7"/>
  <c r="BR465" i="7"/>
  <c r="BQ466" i="7"/>
  <c r="BR466" i="7"/>
  <c r="BQ467" i="7"/>
  <c r="BR467" i="7"/>
  <c r="BQ468" i="7"/>
  <c r="BR468" i="7"/>
  <c r="BQ469" i="7"/>
  <c r="BR469" i="7"/>
  <c r="BQ470" i="7"/>
  <c r="BR470" i="7"/>
  <c r="BQ471" i="7"/>
  <c r="BR471" i="7"/>
  <c r="BQ472" i="7"/>
  <c r="BR472" i="7"/>
  <c r="BQ473" i="7"/>
  <c r="BR473" i="7"/>
  <c r="BQ474" i="7"/>
  <c r="BR474" i="7"/>
  <c r="BQ475" i="7"/>
  <c r="BR475" i="7"/>
  <c r="BQ476" i="7"/>
  <c r="BR476" i="7"/>
  <c r="BQ477" i="7"/>
  <c r="BR477" i="7"/>
  <c r="BQ478" i="7"/>
  <c r="BR478" i="7"/>
  <c r="BQ479" i="7"/>
  <c r="BR479" i="7"/>
  <c r="BQ480" i="7"/>
  <c r="BR480" i="7"/>
  <c r="BQ481" i="7"/>
  <c r="BR481" i="7"/>
  <c r="BQ482" i="7"/>
  <c r="BR482" i="7"/>
  <c r="BQ483" i="7"/>
  <c r="BR483" i="7"/>
  <c r="BQ484" i="7"/>
  <c r="BR484" i="7"/>
  <c r="BQ485" i="7"/>
  <c r="BR485" i="7"/>
  <c r="BQ486" i="7"/>
  <c r="BR486" i="7"/>
  <c r="BQ487" i="7"/>
  <c r="BR487" i="7"/>
  <c r="BQ488" i="7"/>
  <c r="BR488" i="7"/>
  <c r="BQ489" i="7"/>
  <c r="BR489" i="7"/>
  <c r="BQ490" i="7"/>
  <c r="BR490" i="7"/>
  <c r="BQ491" i="7"/>
  <c r="BR491" i="7"/>
  <c r="BQ492" i="7"/>
  <c r="BR492" i="7"/>
  <c r="BQ493" i="7"/>
  <c r="BR493" i="7"/>
  <c r="BQ494" i="7"/>
  <c r="BR494" i="7"/>
  <c r="BQ495" i="7"/>
  <c r="BR495" i="7"/>
  <c r="BQ496" i="7"/>
  <c r="BR496" i="7"/>
  <c r="BQ497" i="7"/>
  <c r="BR497" i="7"/>
  <c r="BQ498" i="7"/>
  <c r="BR498" i="7"/>
  <c r="BQ499" i="7"/>
  <c r="BR499" i="7"/>
  <c r="BQ500" i="7"/>
  <c r="BR500" i="7"/>
  <c r="BQ501" i="7"/>
  <c r="BR501" i="7"/>
  <c r="BQ502" i="7"/>
  <c r="BR502" i="7"/>
  <c r="BQ503" i="7"/>
  <c r="BR503" i="7"/>
  <c r="BQ504" i="7"/>
  <c r="BR504" i="7"/>
  <c r="BQ505" i="7"/>
  <c r="BR505" i="7"/>
  <c r="BQ506" i="7"/>
  <c r="BR506" i="7"/>
  <c r="BQ507" i="7"/>
  <c r="BR507" i="7"/>
  <c r="BQ508" i="7"/>
  <c r="BR508" i="7"/>
  <c r="BQ509" i="7"/>
  <c r="BR509" i="7"/>
  <c r="BQ510" i="7"/>
  <c r="BR510" i="7"/>
  <c r="BQ511" i="7"/>
  <c r="BR511" i="7"/>
  <c r="BQ512" i="7"/>
  <c r="BR512" i="7"/>
  <c r="BQ513" i="7"/>
  <c r="BR513" i="7"/>
  <c r="BQ514" i="7"/>
  <c r="BR514" i="7"/>
  <c r="BQ515" i="7"/>
  <c r="BR515" i="7"/>
  <c r="BQ516" i="7"/>
  <c r="BR516" i="7"/>
  <c r="BQ517" i="7"/>
  <c r="BR517" i="7"/>
  <c r="BQ518" i="7"/>
  <c r="BR518" i="7"/>
  <c r="BQ519" i="7"/>
  <c r="BR519" i="7"/>
  <c r="BQ520" i="7"/>
  <c r="BR520" i="7"/>
  <c r="BQ521" i="7"/>
  <c r="BR521" i="7"/>
  <c r="BQ522" i="7"/>
  <c r="BR522" i="7"/>
  <c r="BQ523" i="7"/>
  <c r="BR523" i="7"/>
  <c r="BQ524" i="7"/>
  <c r="BR524" i="7"/>
  <c r="BQ525" i="7"/>
  <c r="BR525" i="7"/>
  <c r="BQ526" i="7"/>
  <c r="BR526" i="7"/>
  <c r="BQ527" i="7"/>
  <c r="BR527" i="7"/>
  <c r="BQ528" i="7"/>
  <c r="BR528" i="7"/>
  <c r="BQ529" i="7"/>
  <c r="BR529" i="7"/>
  <c r="BQ530" i="7"/>
  <c r="BR530" i="7"/>
  <c r="BQ531" i="7"/>
  <c r="BR531" i="7"/>
  <c r="BQ532" i="7"/>
  <c r="BR532" i="7"/>
  <c r="BQ533" i="7"/>
  <c r="BR533" i="7"/>
  <c r="BQ534" i="7"/>
  <c r="BR534" i="7"/>
  <c r="BQ535" i="7"/>
  <c r="BR535" i="7"/>
  <c r="BQ536" i="7"/>
  <c r="BR536" i="7"/>
  <c r="BQ537" i="7"/>
  <c r="BR537" i="7"/>
  <c r="BQ538" i="7"/>
  <c r="BR538" i="7"/>
  <c r="BQ539" i="7"/>
  <c r="BR539" i="7"/>
  <c r="BQ540" i="7"/>
  <c r="BR540" i="7"/>
  <c r="BQ541" i="7"/>
  <c r="BR541" i="7"/>
  <c r="BQ542" i="7"/>
  <c r="BR542" i="7"/>
  <c r="BQ543" i="7"/>
  <c r="BR543" i="7"/>
  <c r="BQ544" i="7"/>
  <c r="BR544" i="7"/>
  <c r="BQ545" i="7"/>
  <c r="BR545" i="7"/>
  <c r="BQ546" i="7"/>
  <c r="BR546" i="7"/>
  <c r="BQ547" i="7"/>
  <c r="BR547" i="7"/>
  <c r="BQ548" i="7"/>
  <c r="BR548" i="7"/>
  <c r="BQ549" i="7"/>
  <c r="BR549" i="7"/>
  <c r="BQ550" i="7"/>
  <c r="BR550" i="7"/>
  <c r="BQ551" i="7"/>
  <c r="BR551" i="7"/>
  <c r="BQ552" i="7"/>
  <c r="BR552" i="7"/>
  <c r="BQ553" i="7"/>
  <c r="BR553" i="7"/>
  <c r="BQ554" i="7"/>
  <c r="BR554" i="7"/>
  <c r="BQ555" i="7"/>
  <c r="BR555" i="7"/>
  <c r="BQ556" i="7"/>
  <c r="BR556" i="7"/>
  <c r="BQ557" i="7"/>
  <c r="BR557" i="7"/>
  <c r="BQ558" i="7"/>
  <c r="BR558" i="7"/>
  <c r="BQ559" i="7"/>
  <c r="BR559" i="7"/>
  <c r="BQ560" i="7"/>
  <c r="BR560" i="7"/>
  <c r="BQ561" i="7"/>
  <c r="BR561" i="7"/>
  <c r="BQ562" i="7"/>
  <c r="BR562" i="7"/>
  <c r="BQ563" i="7"/>
  <c r="BR563" i="7"/>
  <c r="BQ564" i="7"/>
  <c r="BR564" i="7"/>
  <c r="BQ565" i="7"/>
  <c r="BR565" i="7"/>
  <c r="BQ566" i="7"/>
  <c r="BR566" i="7"/>
  <c r="BQ567" i="7"/>
  <c r="BR567" i="7"/>
  <c r="BQ568" i="7"/>
  <c r="BR568" i="7"/>
  <c r="BQ569" i="7"/>
  <c r="BR569" i="7"/>
  <c r="BQ570" i="7"/>
  <c r="BR570" i="7"/>
  <c r="BQ571" i="7"/>
  <c r="BR571" i="7"/>
  <c r="BQ572" i="7"/>
  <c r="BR572" i="7"/>
  <c r="BQ573" i="7"/>
  <c r="BR573" i="7"/>
  <c r="BQ574" i="7"/>
  <c r="BR574" i="7"/>
  <c r="BQ575" i="7"/>
  <c r="BR575" i="7"/>
  <c r="BQ576" i="7"/>
  <c r="BR576" i="7"/>
  <c r="BQ577" i="7"/>
  <c r="BR577" i="7"/>
  <c r="BQ578" i="7"/>
  <c r="BR578" i="7"/>
  <c r="BQ579" i="7"/>
  <c r="BR579" i="7"/>
  <c r="BQ580" i="7"/>
  <c r="BR580" i="7"/>
  <c r="BQ581" i="7"/>
  <c r="BR581" i="7"/>
  <c r="BQ582" i="7"/>
  <c r="BR582" i="7"/>
  <c r="BQ583" i="7"/>
  <c r="BR583" i="7"/>
  <c r="BQ584" i="7"/>
  <c r="BR584" i="7"/>
  <c r="BQ585" i="7"/>
  <c r="BR585" i="7"/>
  <c r="BQ586" i="7"/>
  <c r="BR586" i="7"/>
  <c r="BQ587" i="7"/>
  <c r="BR587" i="7"/>
  <c r="BQ588" i="7"/>
  <c r="BR588" i="7"/>
  <c r="BQ589" i="7"/>
  <c r="BR589" i="7"/>
  <c r="BQ590" i="7"/>
  <c r="BR590" i="7"/>
  <c r="BQ591" i="7"/>
  <c r="BR591" i="7"/>
  <c r="BQ592" i="7"/>
  <c r="BR592" i="7"/>
  <c r="BQ593" i="7"/>
  <c r="BR593" i="7"/>
  <c r="BQ594" i="7"/>
  <c r="BR594" i="7"/>
  <c r="BQ595" i="7"/>
  <c r="BR595" i="7"/>
  <c r="BQ596" i="7"/>
  <c r="BR596" i="7"/>
  <c r="BQ597" i="7"/>
  <c r="BR597" i="7"/>
  <c r="BQ598" i="7"/>
  <c r="BR598" i="7"/>
  <c r="BQ599" i="7"/>
  <c r="BR599" i="7"/>
  <c r="BQ600" i="7"/>
  <c r="BR600" i="7"/>
  <c r="BQ601" i="7"/>
  <c r="BR601" i="7"/>
  <c r="BQ602" i="7"/>
  <c r="BR602" i="7"/>
  <c r="BQ603" i="7"/>
  <c r="BR603" i="7"/>
  <c r="BQ604" i="7"/>
  <c r="BR604" i="7"/>
  <c r="BQ605" i="7"/>
  <c r="BR605" i="7"/>
  <c r="BQ606" i="7"/>
  <c r="BR606" i="7"/>
  <c r="BQ607" i="7"/>
  <c r="BR607" i="7"/>
  <c r="BQ608" i="7"/>
  <c r="BR608" i="7"/>
  <c r="BQ609" i="7"/>
  <c r="BR609" i="7"/>
  <c r="BQ610" i="7"/>
  <c r="BR610" i="7"/>
  <c r="BQ611" i="7"/>
  <c r="BR611" i="7"/>
  <c r="BQ612" i="7"/>
  <c r="BR612" i="7"/>
  <c r="BQ613" i="7"/>
  <c r="BR613" i="7"/>
  <c r="BQ614" i="7"/>
  <c r="BR614" i="7"/>
  <c r="BQ615" i="7"/>
  <c r="BR615" i="7"/>
  <c r="BQ616" i="7"/>
  <c r="BR616" i="7"/>
  <c r="BQ617" i="7"/>
  <c r="BR617" i="7"/>
  <c r="BQ618" i="7"/>
  <c r="BR618" i="7"/>
  <c r="BQ619" i="7"/>
  <c r="BR619" i="7"/>
  <c r="BQ620" i="7"/>
  <c r="BR620" i="7"/>
  <c r="BQ621" i="7"/>
  <c r="BR621" i="7"/>
  <c r="BQ622" i="7"/>
  <c r="BR622" i="7"/>
  <c r="BQ623" i="7"/>
  <c r="BR623" i="7"/>
  <c r="BQ624" i="7"/>
  <c r="BR624" i="7"/>
  <c r="BQ625" i="7"/>
  <c r="BR625" i="7"/>
  <c r="BQ626" i="7"/>
  <c r="BR626" i="7"/>
  <c r="BQ627" i="7"/>
  <c r="BR627" i="7"/>
  <c r="BQ628" i="7"/>
  <c r="BR628" i="7"/>
  <c r="BQ629" i="7"/>
  <c r="BR629" i="7"/>
  <c r="BQ630" i="7"/>
  <c r="BR630" i="7"/>
  <c r="BQ631" i="7"/>
  <c r="BR631" i="7"/>
  <c r="BQ632" i="7"/>
  <c r="BR632" i="7"/>
  <c r="BQ633" i="7"/>
  <c r="BR633" i="7"/>
  <c r="BQ634" i="7"/>
  <c r="BR634" i="7"/>
  <c r="BQ635" i="7"/>
  <c r="BR635" i="7"/>
  <c r="BQ636" i="7"/>
  <c r="BR636" i="7"/>
  <c r="BQ637" i="7"/>
  <c r="BR637" i="7"/>
  <c r="BQ638" i="7"/>
  <c r="BR638" i="7"/>
  <c r="BQ639" i="7"/>
  <c r="BR639" i="7"/>
  <c r="BQ640" i="7"/>
  <c r="BR640" i="7"/>
  <c r="BQ641" i="7"/>
  <c r="BR641" i="7"/>
  <c r="BQ642" i="7"/>
  <c r="BR642" i="7"/>
  <c r="BQ643" i="7"/>
  <c r="BR643" i="7"/>
  <c r="BQ644" i="7"/>
  <c r="BR644" i="7"/>
  <c r="BQ645" i="7"/>
  <c r="BR645" i="7"/>
  <c r="BQ646" i="7"/>
  <c r="BR646" i="7"/>
  <c r="BQ647" i="7"/>
  <c r="BR647" i="7"/>
  <c r="BQ648" i="7"/>
  <c r="BR648" i="7"/>
  <c r="BQ649" i="7"/>
  <c r="BR649" i="7"/>
  <c r="BQ650" i="7"/>
  <c r="BR650" i="7"/>
  <c r="BQ651" i="7"/>
  <c r="BR651" i="7"/>
  <c r="BQ652" i="7"/>
  <c r="BR652" i="7"/>
  <c r="BQ653" i="7"/>
  <c r="BR653" i="7"/>
  <c r="BQ654" i="7"/>
  <c r="BR654" i="7"/>
  <c r="BQ655" i="7"/>
  <c r="BR655" i="7"/>
  <c r="BQ656" i="7"/>
  <c r="BR656" i="7"/>
  <c r="BQ657" i="7"/>
  <c r="BR657" i="7"/>
  <c r="BQ658" i="7"/>
  <c r="BR658" i="7"/>
  <c r="BQ659" i="7"/>
  <c r="BR659" i="7"/>
  <c r="BQ660" i="7"/>
  <c r="BR660" i="7"/>
  <c r="BQ661" i="7"/>
  <c r="BR661" i="7"/>
  <c r="BQ662" i="7"/>
  <c r="BR662" i="7"/>
  <c r="BQ663" i="7"/>
  <c r="BR663" i="7"/>
  <c r="BQ664" i="7"/>
  <c r="BR664" i="7"/>
  <c r="BQ665" i="7"/>
  <c r="BR665" i="7"/>
  <c r="BQ666" i="7"/>
  <c r="BR666" i="7"/>
  <c r="BQ667" i="7"/>
  <c r="BR667" i="7"/>
  <c r="BQ668" i="7"/>
  <c r="BR668" i="7"/>
  <c r="BQ669" i="7"/>
  <c r="BR669" i="7"/>
  <c r="BQ670" i="7"/>
  <c r="BR670" i="7"/>
  <c r="BQ671" i="7"/>
  <c r="BR671" i="7"/>
  <c r="BQ672" i="7"/>
  <c r="BR672" i="7"/>
  <c r="BQ673" i="7"/>
  <c r="BR673" i="7"/>
  <c r="BQ674" i="7"/>
  <c r="BR674" i="7"/>
  <c r="BQ675" i="7"/>
  <c r="BR675" i="7"/>
  <c r="BQ676" i="7"/>
  <c r="BR676" i="7"/>
  <c r="BQ677" i="7"/>
  <c r="BR677" i="7"/>
  <c r="BQ678" i="7"/>
  <c r="BR678" i="7"/>
  <c r="BQ679" i="7"/>
  <c r="BR679" i="7"/>
  <c r="BQ680" i="7"/>
  <c r="BR680" i="7"/>
  <c r="BQ681" i="7"/>
  <c r="BR681" i="7"/>
  <c r="BQ682" i="7"/>
  <c r="BR682" i="7"/>
  <c r="BQ683" i="7"/>
  <c r="BR683" i="7"/>
  <c r="BQ684" i="7"/>
  <c r="BR684" i="7"/>
  <c r="BQ685" i="7"/>
  <c r="BR685" i="7"/>
  <c r="BQ686" i="7"/>
  <c r="BR686" i="7"/>
  <c r="BQ687" i="7"/>
  <c r="BR687" i="7"/>
  <c r="BQ688" i="7"/>
  <c r="BR688" i="7"/>
  <c r="BQ689" i="7"/>
  <c r="BR689" i="7"/>
  <c r="BQ690" i="7"/>
  <c r="BR690" i="7"/>
  <c r="BQ691" i="7"/>
  <c r="BR691" i="7"/>
  <c r="BQ692" i="7"/>
  <c r="BR692" i="7"/>
  <c r="BQ693" i="7"/>
  <c r="BR693" i="7"/>
  <c r="BQ694" i="7"/>
  <c r="BR694" i="7"/>
  <c r="BQ695" i="7"/>
  <c r="BR695" i="7"/>
  <c r="BQ696" i="7"/>
  <c r="BR696" i="7"/>
  <c r="BQ697" i="7"/>
  <c r="BR697" i="7"/>
  <c r="BQ698" i="7"/>
  <c r="BR698" i="7"/>
  <c r="BQ699" i="7"/>
  <c r="BR699" i="7"/>
  <c r="BQ700" i="7"/>
  <c r="BR700" i="7"/>
  <c r="BQ701" i="7"/>
  <c r="BR701" i="7"/>
  <c r="BQ702" i="7"/>
  <c r="BR702" i="7"/>
  <c r="BQ703" i="7"/>
  <c r="BR703" i="7"/>
  <c r="BQ704" i="7"/>
  <c r="BR704" i="7"/>
  <c r="BQ705" i="7"/>
  <c r="BR705" i="7"/>
  <c r="BQ706" i="7"/>
  <c r="BR706" i="7"/>
  <c r="BQ707" i="7"/>
  <c r="BR707" i="7"/>
  <c r="BQ708" i="7"/>
  <c r="BR708" i="7"/>
  <c r="BQ709" i="7"/>
  <c r="BR709" i="7"/>
  <c r="BQ710" i="7"/>
  <c r="BR710" i="7"/>
  <c r="BQ711" i="7"/>
  <c r="BR711" i="7"/>
  <c r="BQ712" i="7"/>
  <c r="BR712" i="7"/>
  <c r="BQ713" i="7"/>
  <c r="BR713" i="7"/>
  <c r="BQ714" i="7"/>
  <c r="BR714" i="7"/>
  <c r="BQ715" i="7"/>
  <c r="BR715" i="7"/>
  <c r="BQ716" i="7"/>
  <c r="BR716" i="7"/>
  <c r="BQ717" i="7"/>
  <c r="BR717" i="7"/>
  <c r="BQ718" i="7"/>
  <c r="BR718" i="7"/>
  <c r="BQ719" i="7"/>
  <c r="BR719" i="7"/>
  <c r="BQ720" i="7"/>
  <c r="BR720" i="7"/>
  <c r="BQ721" i="7"/>
  <c r="BR721" i="7"/>
  <c r="BQ722" i="7"/>
  <c r="BR722" i="7"/>
  <c r="BQ723" i="7"/>
  <c r="BR723" i="7"/>
  <c r="BQ724" i="7"/>
  <c r="BR724" i="7"/>
  <c r="BQ725" i="7"/>
  <c r="BR725" i="7"/>
  <c r="BQ726" i="7"/>
  <c r="BR726" i="7"/>
  <c r="BQ727" i="7"/>
  <c r="BR727" i="7"/>
  <c r="BQ728" i="7"/>
  <c r="BR728" i="7"/>
  <c r="BQ729" i="7"/>
  <c r="BR729" i="7"/>
  <c r="BQ730" i="7"/>
  <c r="BR730" i="7"/>
  <c r="BQ731" i="7"/>
  <c r="BR731" i="7"/>
  <c r="BQ732" i="7"/>
  <c r="BR732" i="7"/>
  <c r="BQ733" i="7"/>
  <c r="BR733" i="7"/>
  <c r="BQ734" i="7"/>
  <c r="BR734" i="7"/>
  <c r="BQ735" i="7"/>
  <c r="BR735" i="7"/>
  <c r="BQ736" i="7"/>
  <c r="BR736" i="7"/>
  <c r="BQ737" i="7"/>
  <c r="BR737" i="7"/>
  <c r="BQ738" i="7"/>
  <c r="BR738" i="7"/>
  <c r="BQ739" i="7"/>
  <c r="BR739" i="7"/>
  <c r="BQ740" i="7"/>
  <c r="BR740" i="7"/>
  <c r="BQ741" i="7"/>
  <c r="BR741" i="7"/>
  <c r="BQ742" i="7"/>
  <c r="BR742" i="7"/>
  <c r="BQ743" i="7"/>
  <c r="BR743" i="7"/>
  <c r="BQ744" i="7"/>
  <c r="BR744" i="7"/>
  <c r="BQ745" i="7"/>
  <c r="BR745" i="7"/>
  <c r="BQ746" i="7"/>
  <c r="BR746" i="7"/>
  <c r="BQ747" i="7"/>
  <c r="BR747" i="7"/>
  <c r="BQ748" i="7"/>
  <c r="BR748" i="7"/>
  <c r="BQ749" i="7"/>
  <c r="BR749" i="7"/>
  <c r="BQ750" i="7"/>
  <c r="BR750" i="7"/>
  <c r="BQ751" i="7"/>
  <c r="BR751" i="7"/>
  <c r="BQ752" i="7"/>
  <c r="BR752" i="7"/>
  <c r="BQ753" i="7"/>
  <c r="BR753" i="7"/>
  <c r="BQ754" i="7"/>
  <c r="BR754" i="7"/>
  <c r="BQ755" i="7"/>
  <c r="BR755" i="7"/>
  <c r="BQ756" i="7"/>
  <c r="BR756" i="7"/>
  <c r="BQ757" i="7"/>
  <c r="BR757" i="7"/>
  <c r="BQ758" i="7"/>
  <c r="BR758" i="7"/>
  <c r="BQ759" i="7"/>
  <c r="BR759" i="7"/>
  <c r="BQ760" i="7"/>
  <c r="BR760" i="7"/>
  <c r="BQ761" i="7"/>
  <c r="BR761" i="7"/>
  <c r="BQ762" i="7"/>
  <c r="BR762" i="7"/>
  <c r="BQ763" i="7"/>
  <c r="BR763" i="7"/>
  <c r="BQ764" i="7"/>
  <c r="BR764" i="7"/>
  <c r="BQ765" i="7"/>
  <c r="BR765" i="7"/>
  <c r="BQ766" i="7"/>
  <c r="BR766" i="7"/>
  <c r="BQ767" i="7"/>
  <c r="BR767" i="7"/>
  <c r="BQ768" i="7"/>
  <c r="BR768" i="7"/>
  <c r="BQ769" i="7"/>
  <c r="BR769" i="7"/>
  <c r="BQ770" i="7"/>
  <c r="BR770" i="7"/>
  <c r="BQ771" i="7"/>
  <c r="BR771" i="7"/>
  <c r="BQ772" i="7"/>
  <c r="BR772" i="7"/>
  <c r="BQ773" i="7"/>
  <c r="BR773" i="7"/>
  <c r="BQ774" i="7"/>
  <c r="BR774" i="7"/>
  <c r="BQ775" i="7"/>
  <c r="BR775" i="7"/>
  <c r="BQ776" i="7"/>
  <c r="BR776" i="7"/>
  <c r="BQ777" i="7"/>
  <c r="BR777" i="7"/>
  <c r="BQ778" i="7"/>
  <c r="BR778" i="7"/>
  <c r="BQ779" i="7"/>
  <c r="BR779" i="7"/>
  <c r="BQ780" i="7"/>
  <c r="BR780" i="7"/>
  <c r="BQ781" i="7"/>
  <c r="BR781" i="7"/>
  <c r="BQ782" i="7"/>
  <c r="BR782" i="7"/>
  <c r="BQ783" i="7"/>
  <c r="BR783" i="7"/>
  <c r="BQ784" i="7"/>
  <c r="BR784" i="7"/>
  <c r="BQ785" i="7"/>
  <c r="BR785" i="7"/>
  <c r="BQ786" i="7"/>
  <c r="BR786" i="7"/>
  <c r="BQ787" i="7"/>
  <c r="BR787" i="7"/>
  <c r="BQ788" i="7"/>
  <c r="BR788" i="7"/>
  <c r="BQ789" i="7"/>
  <c r="BR789" i="7"/>
  <c r="BQ790" i="7"/>
  <c r="BR790" i="7"/>
  <c r="BQ791" i="7"/>
  <c r="BR791" i="7"/>
  <c r="BQ792" i="7"/>
  <c r="BR792" i="7"/>
  <c r="BQ793" i="7"/>
  <c r="BR793" i="7"/>
  <c r="BQ794" i="7"/>
  <c r="BR794" i="7"/>
  <c r="BQ795" i="7"/>
  <c r="BR795" i="7"/>
  <c r="BQ796" i="7"/>
  <c r="BR796" i="7"/>
  <c r="BQ797" i="7"/>
  <c r="BR797" i="7"/>
  <c r="BQ798" i="7"/>
  <c r="BR798" i="7"/>
  <c r="BQ799" i="7"/>
  <c r="BR799" i="7"/>
  <c r="BQ800" i="7"/>
  <c r="BR800" i="7"/>
  <c r="BQ801" i="7"/>
  <c r="BR801" i="7"/>
  <c r="BQ802" i="7"/>
  <c r="BR802" i="7"/>
  <c r="BQ803" i="7"/>
  <c r="BR803" i="7"/>
  <c r="BQ804" i="7"/>
  <c r="BR804" i="7"/>
  <c r="BQ805" i="7"/>
  <c r="BR805" i="7"/>
  <c r="BQ806" i="7"/>
  <c r="BR806" i="7"/>
  <c r="BQ807" i="7"/>
  <c r="BR807" i="7"/>
  <c r="BQ808" i="7"/>
  <c r="BR808" i="7"/>
  <c r="BQ809" i="7"/>
  <c r="BR809" i="7"/>
  <c r="BQ810" i="7"/>
  <c r="BR810" i="7"/>
  <c r="BQ811" i="7"/>
  <c r="BR811" i="7"/>
  <c r="BQ812" i="7"/>
  <c r="BR812" i="7"/>
  <c r="BQ813" i="7"/>
  <c r="BR813" i="7"/>
  <c r="BQ814" i="7"/>
  <c r="BR814" i="7"/>
  <c r="BQ815" i="7"/>
  <c r="BR815" i="7"/>
  <c r="BQ816" i="7"/>
  <c r="BR816" i="7"/>
  <c r="BQ817" i="7"/>
  <c r="BR817" i="7"/>
  <c r="BQ818" i="7"/>
  <c r="BR818" i="7"/>
  <c r="BQ819" i="7"/>
  <c r="BR819" i="7"/>
  <c r="BQ820" i="7"/>
  <c r="BR820" i="7"/>
  <c r="BQ821" i="7"/>
  <c r="BR821" i="7"/>
  <c r="BQ822" i="7"/>
  <c r="BR822" i="7"/>
  <c r="BQ823" i="7"/>
  <c r="BR823" i="7"/>
  <c r="BQ824" i="7"/>
  <c r="BR824" i="7"/>
  <c r="BQ825" i="7"/>
  <c r="BR825" i="7"/>
  <c r="BQ826" i="7"/>
  <c r="BR826" i="7"/>
  <c r="BQ827" i="7"/>
  <c r="BR827" i="7"/>
  <c r="BQ828" i="7"/>
  <c r="BR828" i="7"/>
  <c r="BQ829" i="7"/>
  <c r="BR829" i="7"/>
  <c r="BQ830" i="7"/>
  <c r="BR830" i="7"/>
  <c r="BQ831" i="7"/>
  <c r="BR831" i="7"/>
  <c r="BQ832" i="7"/>
  <c r="BR832" i="7"/>
  <c r="BQ833" i="7"/>
  <c r="BR833" i="7"/>
  <c r="BQ834" i="7"/>
  <c r="BR834" i="7"/>
  <c r="BQ835" i="7"/>
  <c r="BR835" i="7"/>
  <c r="BQ836" i="7"/>
  <c r="BR836" i="7"/>
  <c r="BQ837" i="7"/>
  <c r="BR837" i="7"/>
  <c r="BQ838" i="7"/>
  <c r="BR838" i="7"/>
  <c r="BQ839" i="7"/>
  <c r="BR839" i="7"/>
  <c r="BQ840" i="7"/>
  <c r="BR840" i="7"/>
  <c r="BQ841" i="7"/>
  <c r="BR841" i="7"/>
  <c r="BQ842" i="7"/>
  <c r="BR842" i="7"/>
  <c r="BQ843" i="7"/>
  <c r="BR843" i="7"/>
  <c r="BQ844" i="7"/>
  <c r="BR844" i="7"/>
  <c r="BQ845" i="7"/>
  <c r="BR845" i="7"/>
  <c r="BQ846" i="7"/>
  <c r="BR846" i="7"/>
  <c r="BQ847" i="7"/>
  <c r="BR847" i="7"/>
  <c r="BQ848" i="7"/>
  <c r="BR848" i="7"/>
  <c r="BQ849" i="7"/>
  <c r="BR849" i="7"/>
  <c r="BQ850" i="7"/>
  <c r="BR850" i="7"/>
  <c r="BQ851" i="7"/>
  <c r="BR851" i="7"/>
  <c r="BQ852" i="7"/>
  <c r="BR852" i="7"/>
  <c r="BQ853" i="7"/>
  <c r="BR853" i="7"/>
  <c r="BQ854" i="7"/>
  <c r="BR854" i="7"/>
  <c r="BQ855" i="7"/>
  <c r="BR855" i="7"/>
  <c r="BQ856" i="7"/>
  <c r="BR856" i="7"/>
  <c r="BQ857" i="7"/>
  <c r="BR857" i="7"/>
  <c r="BQ858" i="7"/>
  <c r="BR858" i="7"/>
  <c r="BQ859" i="7"/>
  <c r="BR859" i="7"/>
  <c r="BQ860" i="7"/>
  <c r="BR860" i="7"/>
  <c r="BQ861" i="7"/>
  <c r="BR861" i="7"/>
  <c r="BQ862" i="7"/>
  <c r="BR862" i="7"/>
  <c r="BQ863" i="7"/>
  <c r="BR863" i="7"/>
  <c r="BQ864" i="7"/>
  <c r="BR864" i="7"/>
  <c r="BQ865" i="7"/>
  <c r="BR865" i="7"/>
  <c r="BQ866" i="7"/>
  <c r="BR866" i="7"/>
  <c r="BQ867" i="7"/>
  <c r="BR867" i="7"/>
  <c r="BQ868" i="7"/>
  <c r="BR868" i="7"/>
  <c r="BQ869" i="7"/>
  <c r="BR869" i="7"/>
  <c r="BQ870" i="7"/>
  <c r="BR870" i="7"/>
  <c r="BQ871" i="7"/>
  <c r="BR871" i="7"/>
  <c r="BQ872" i="7"/>
  <c r="BR872" i="7"/>
  <c r="BQ873" i="7"/>
  <c r="BR873" i="7"/>
  <c r="BQ874" i="7"/>
  <c r="BR874" i="7"/>
  <c r="BQ875" i="7"/>
  <c r="BR875" i="7"/>
  <c r="BQ876" i="7"/>
  <c r="BR876" i="7"/>
  <c r="BQ877" i="7"/>
  <c r="BR877" i="7"/>
  <c r="BQ878" i="7"/>
  <c r="BR878" i="7"/>
  <c r="BQ879" i="7"/>
  <c r="BR879" i="7"/>
  <c r="BQ880" i="7"/>
  <c r="BR880" i="7"/>
  <c r="BQ881" i="7"/>
  <c r="BR881" i="7"/>
  <c r="BQ882" i="7"/>
  <c r="BR882" i="7"/>
  <c r="BQ883" i="7"/>
  <c r="BR883" i="7"/>
  <c r="BQ884" i="7"/>
  <c r="BR884" i="7"/>
  <c r="BQ885" i="7"/>
  <c r="BR885" i="7"/>
  <c r="BQ886" i="7"/>
  <c r="BR886" i="7"/>
  <c r="BQ887" i="7"/>
  <c r="BR887" i="7"/>
  <c r="BQ888" i="7"/>
  <c r="BR888" i="7"/>
  <c r="BQ889" i="7"/>
  <c r="BR889" i="7"/>
  <c r="BQ890" i="7"/>
  <c r="BR890" i="7"/>
  <c r="BQ891" i="7"/>
  <c r="BR891" i="7"/>
  <c r="BQ892" i="7"/>
  <c r="BR892" i="7"/>
  <c r="BQ893" i="7"/>
  <c r="BR893" i="7"/>
  <c r="BQ894" i="7"/>
  <c r="BR894" i="7"/>
  <c r="BQ895" i="7"/>
  <c r="BR895" i="7"/>
  <c r="BQ896" i="7"/>
  <c r="BR896" i="7"/>
  <c r="BQ897" i="7"/>
  <c r="BR897" i="7"/>
  <c r="BQ898" i="7"/>
  <c r="BR898" i="7"/>
  <c r="BQ899" i="7"/>
  <c r="BR899" i="7"/>
  <c r="BQ900" i="7"/>
  <c r="BR900" i="7"/>
  <c r="BQ901" i="7"/>
  <c r="BR901" i="7"/>
  <c r="BQ902" i="7"/>
  <c r="BR902" i="7"/>
  <c r="BQ903" i="7"/>
  <c r="BR903" i="7"/>
  <c r="BQ904" i="7"/>
  <c r="BR904" i="7"/>
  <c r="BQ905" i="7"/>
  <c r="BR905" i="7"/>
  <c r="BQ906" i="7"/>
  <c r="BR906" i="7"/>
  <c r="BQ907" i="7"/>
  <c r="BR907" i="7"/>
  <c r="BQ908" i="7"/>
  <c r="BR908" i="7"/>
  <c r="BQ909" i="7"/>
  <c r="BR909" i="7"/>
  <c r="BQ910" i="7"/>
  <c r="BR910" i="7"/>
  <c r="BQ911" i="7"/>
  <c r="BR911" i="7"/>
  <c r="BQ912" i="7"/>
  <c r="BR912" i="7"/>
  <c r="BQ913" i="7"/>
  <c r="BR913" i="7"/>
  <c r="BQ914" i="7"/>
  <c r="BR914" i="7"/>
  <c r="BQ915" i="7"/>
  <c r="BR915" i="7"/>
  <c r="BQ916" i="7"/>
  <c r="BR916" i="7"/>
  <c r="BQ917" i="7"/>
  <c r="BR917" i="7"/>
  <c r="BQ918" i="7"/>
  <c r="BR918" i="7"/>
  <c r="BQ919" i="7"/>
  <c r="BR919" i="7"/>
  <c r="BQ920" i="7"/>
  <c r="BR920" i="7"/>
  <c r="BQ921" i="7"/>
  <c r="BR921" i="7"/>
  <c r="BQ922" i="7"/>
  <c r="BR922" i="7"/>
  <c r="BQ923" i="7"/>
  <c r="BR923" i="7"/>
  <c r="BQ924" i="7"/>
  <c r="BR924" i="7"/>
  <c r="BQ925" i="7"/>
  <c r="BR925" i="7"/>
  <c r="BQ926" i="7"/>
  <c r="BR926" i="7"/>
  <c r="BQ927" i="7"/>
  <c r="BR927" i="7"/>
  <c r="BQ928" i="7"/>
  <c r="BR928" i="7"/>
  <c r="BQ929" i="7"/>
  <c r="BR929" i="7"/>
  <c r="BQ930" i="7"/>
  <c r="BR930" i="7"/>
  <c r="BQ931" i="7"/>
  <c r="BR931" i="7"/>
  <c r="BQ932" i="7"/>
  <c r="BR932" i="7"/>
  <c r="BQ933" i="7"/>
  <c r="BR933" i="7"/>
  <c r="BQ934" i="7"/>
  <c r="BR934" i="7"/>
  <c r="BQ935" i="7"/>
  <c r="BR935" i="7"/>
  <c r="BQ936" i="7"/>
  <c r="BR936" i="7"/>
  <c r="BQ937" i="7"/>
  <c r="BR937" i="7"/>
  <c r="BQ938" i="7"/>
  <c r="BR938" i="7"/>
  <c r="BQ939" i="7"/>
  <c r="BR939" i="7"/>
  <c r="BQ940" i="7"/>
  <c r="BR940" i="7"/>
  <c r="BQ941" i="7"/>
  <c r="BR941" i="7"/>
  <c r="BQ942" i="7"/>
  <c r="BR942" i="7"/>
  <c r="BQ943" i="7"/>
  <c r="BR943" i="7"/>
  <c r="BQ944" i="7"/>
  <c r="BR944" i="7"/>
  <c r="BQ945" i="7"/>
  <c r="BR945" i="7"/>
  <c r="BQ946" i="7"/>
  <c r="BR946" i="7"/>
  <c r="BQ947" i="7"/>
  <c r="BR947" i="7"/>
  <c r="BQ948" i="7"/>
  <c r="BR948" i="7"/>
  <c r="BQ949" i="7"/>
  <c r="BR949" i="7"/>
  <c r="BQ950" i="7"/>
  <c r="BR950" i="7"/>
  <c r="BQ951" i="7"/>
  <c r="BR951" i="7"/>
  <c r="BQ952" i="7"/>
  <c r="BR952" i="7"/>
  <c r="BQ953" i="7"/>
  <c r="BR953" i="7"/>
  <c r="BQ954" i="7"/>
  <c r="BR954" i="7"/>
  <c r="BQ955" i="7"/>
  <c r="BR955" i="7"/>
  <c r="BQ956" i="7"/>
  <c r="BR956" i="7"/>
  <c r="BQ957" i="7"/>
  <c r="BR957" i="7"/>
  <c r="BQ958" i="7"/>
  <c r="BR958" i="7"/>
  <c r="BQ959" i="7"/>
  <c r="BR959" i="7"/>
  <c r="BQ960" i="7"/>
  <c r="BR960" i="7"/>
  <c r="BQ961" i="7"/>
  <c r="BR961" i="7"/>
  <c r="BQ962" i="7"/>
  <c r="BR962" i="7"/>
  <c r="BQ963" i="7"/>
  <c r="BR963" i="7"/>
  <c r="BQ964" i="7"/>
  <c r="BR964" i="7"/>
  <c r="BQ965" i="7"/>
  <c r="BR965" i="7"/>
  <c r="BQ966" i="7"/>
  <c r="BR966" i="7"/>
  <c r="BQ967" i="7"/>
  <c r="BR967" i="7"/>
  <c r="BQ968" i="7"/>
  <c r="BR968" i="7"/>
  <c r="BQ969" i="7"/>
  <c r="BR969" i="7"/>
  <c r="BQ970" i="7"/>
  <c r="BR970" i="7"/>
  <c r="BQ971" i="7"/>
  <c r="BR971" i="7"/>
  <c r="BQ972" i="7"/>
  <c r="BR972" i="7"/>
  <c r="BQ973" i="7"/>
  <c r="BR973" i="7"/>
  <c r="BQ974" i="7"/>
  <c r="BR974" i="7"/>
  <c r="BQ975" i="7"/>
  <c r="BR975" i="7"/>
  <c r="BQ976" i="7"/>
  <c r="BR976" i="7"/>
  <c r="BQ977" i="7"/>
  <c r="BR977" i="7"/>
  <c r="BQ978" i="7"/>
  <c r="BR978" i="7"/>
  <c r="BQ979" i="7"/>
  <c r="BR979" i="7"/>
  <c r="BQ980" i="7"/>
  <c r="BR980" i="7"/>
  <c r="BQ981" i="7"/>
  <c r="BR981" i="7"/>
  <c r="BQ982" i="7"/>
  <c r="BR982" i="7"/>
  <c r="BQ983" i="7"/>
  <c r="BR983" i="7"/>
  <c r="BQ984" i="7"/>
  <c r="BR984" i="7"/>
  <c r="BQ985" i="7"/>
  <c r="BR985" i="7"/>
  <c r="BQ986" i="7"/>
  <c r="BR986" i="7"/>
  <c r="BQ987" i="7"/>
  <c r="BR987" i="7"/>
  <c r="BQ988" i="7"/>
  <c r="BR988" i="7"/>
  <c r="BQ989" i="7"/>
  <c r="BR989" i="7"/>
  <c r="BQ990" i="7"/>
  <c r="BR990" i="7"/>
  <c r="BQ991" i="7"/>
  <c r="BR991" i="7"/>
  <c r="BQ992" i="7"/>
  <c r="BR992" i="7"/>
  <c r="BQ993" i="7"/>
  <c r="BR993" i="7"/>
  <c r="BQ994" i="7"/>
  <c r="BR994" i="7"/>
  <c r="BQ995" i="7"/>
  <c r="BR995" i="7"/>
  <c r="BQ996" i="7"/>
  <c r="BR996" i="7"/>
  <c r="BQ997" i="7"/>
  <c r="BR997" i="7"/>
  <c r="BQ998" i="7"/>
  <c r="BR998" i="7"/>
  <c r="BQ999" i="7"/>
  <c r="BR999" i="7"/>
  <c r="BQ1000" i="7"/>
  <c r="BR1000" i="7"/>
  <c r="BQ1001" i="7"/>
  <c r="BR1001" i="7"/>
  <c r="BQ1002" i="7"/>
  <c r="BR1002" i="7"/>
  <c r="BQ1003" i="7"/>
  <c r="BR1003" i="7"/>
  <c r="BQ1004" i="7"/>
  <c r="BR1004" i="7"/>
  <c r="BQ1005" i="7"/>
  <c r="BR1005" i="7"/>
  <c r="BQ1006" i="7"/>
  <c r="BR1006" i="7"/>
  <c r="BQ1007" i="7"/>
  <c r="BR1007" i="7"/>
  <c r="BQ1008" i="7"/>
  <c r="BR1008" i="7"/>
  <c r="BQ1009" i="7"/>
  <c r="BR1009" i="7"/>
  <c r="BQ1010" i="7"/>
  <c r="BR1010" i="7"/>
  <c r="BQ1011" i="7"/>
  <c r="BR1011" i="7"/>
  <c r="BQ1012" i="7"/>
  <c r="BR1012" i="7"/>
  <c r="BQ1013" i="7"/>
  <c r="BR1013" i="7"/>
  <c r="BQ1014" i="7"/>
  <c r="BR1014" i="7"/>
  <c r="BQ1015" i="7"/>
  <c r="BR1015" i="7"/>
  <c r="BQ1016" i="7"/>
  <c r="BR1016" i="7"/>
  <c r="BQ1017" i="7"/>
  <c r="BR1017" i="7"/>
  <c r="BQ1018" i="7"/>
  <c r="BR1018" i="7"/>
  <c r="BQ1019" i="7"/>
  <c r="BR1019" i="7"/>
  <c r="BQ1020" i="7"/>
  <c r="BR1020" i="7"/>
  <c r="BQ1021" i="7"/>
  <c r="BR1021" i="7"/>
  <c r="BQ1022" i="7"/>
  <c r="BR1022" i="7"/>
  <c r="BQ1023" i="7"/>
  <c r="BR1023" i="7"/>
  <c r="BQ1024" i="7"/>
  <c r="BR1024" i="7"/>
  <c r="BQ1025" i="7"/>
  <c r="BR1025" i="7"/>
  <c r="BQ1026" i="7"/>
  <c r="BR1026" i="7"/>
  <c r="BQ1027" i="7"/>
  <c r="BR1027" i="7"/>
  <c r="BQ1028" i="7"/>
  <c r="BR1028" i="7"/>
  <c r="BQ1029" i="7"/>
  <c r="BR1029" i="7"/>
  <c r="BQ1030" i="7"/>
  <c r="BR1030" i="7"/>
  <c r="BQ1031" i="7"/>
  <c r="BR1031" i="7"/>
  <c r="BQ1032" i="7"/>
  <c r="BR1032" i="7"/>
  <c r="BQ1033" i="7"/>
  <c r="BR1033" i="7"/>
  <c r="BQ1034" i="7"/>
  <c r="BR1034" i="7"/>
  <c r="BQ1035" i="7"/>
  <c r="BR1035" i="7"/>
  <c r="BQ1036" i="7"/>
  <c r="BR1036" i="7"/>
  <c r="BQ1037" i="7"/>
  <c r="BR1037" i="7"/>
  <c r="BQ1038" i="7"/>
  <c r="BR1038" i="7"/>
  <c r="BQ1039" i="7"/>
  <c r="BR1039" i="7"/>
  <c r="BQ1040" i="7"/>
  <c r="BR1040" i="7"/>
  <c r="BQ1041" i="7"/>
  <c r="BR1041" i="7"/>
  <c r="BQ1042" i="7"/>
  <c r="BR1042" i="7"/>
  <c r="BQ1043" i="7"/>
  <c r="BR1043" i="7"/>
  <c r="BQ1044" i="7"/>
  <c r="BR1044" i="7"/>
  <c r="BQ1045" i="7"/>
  <c r="BR1045" i="7"/>
  <c r="BQ1046" i="7"/>
  <c r="BR1046" i="7"/>
  <c r="BQ1047" i="7"/>
  <c r="BR1047" i="7"/>
  <c r="BQ1048" i="7"/>
  <c r="BR1048" i="7"/>
  <c r="BQ1049" i="7"/>
  <c r="BR1049" i="7"/>
  <c r="BQ1050" i="7"/>
  <c r="BR1050" i="7"/>
  <c r="BQ1051" i="7"/>
  <c r="BR1051" i="7"/>
  <c r="BQ1052" i="7"/>
  <c r="BR1052" i="7"/>
  <c r="BQ1053" i="7"/>
  <c r="BR1053" i="7"/>
  <c r="BQ1054" i="7"/>
  <c r="BR1054" i="7"/>
  <c r="BQ1055" i="7"/>
  <c r="BR1055" i="7"/>
  <c r="BQ1056" i="7"/>
  <c r="BR1056" i="7"/>
  <c r="BQ1057" i="7"/>
  <c r="BR1057" i="7"/>
  <c r="BQ1058" i="7"/>
  <c r="BR1058" i="7"/>
  <c r="BQ1059" i="7"/>
  <c r="BR1059" i="7"/>
  <c r="BQ1060" i="7"/>
  <c r="BR1060" i="7"/>
  <c r="BQ1061" i="7"/>
  <c r="BR1061" i="7"/>
  <c r="BQ1062" i="7"/>
  <c r="BR1062" i="7"/>
  <c r="BQ1063" i="7"/>
  <c r="BR1063" i="7"/>
  <c r="BQ1064" i="7"/>
  <c r="BR1064" i="7"/>
  <c r="BQ1065" i="7"/>
  <c r="BR1065" i="7"/>
  <c r="BQ1066" i="7"/>
  <c r="BR1066" i="7"/>
  <c r="BQ1067" i="7"/>
  <c r="BR1067" i="7"/>
  <c r="BQ1068" i="7"/>
  <c r="BR1068" i="7"/>
  <c r="BQ1069" i="7"/>
  <c r="BR1069" i="7"/>
  <c r="BQ1070" i="7"/>
  <c r="BR1070" i="7"/>
  <c r="BQ1071" i="7"/>
  <c r="BR1071" i="7"/>
  <c r="BQ1072" i="7"/>
  <c r="BR1072" i="7"/>
  <c r="BQ1073" i="7"/>
  <c r="BR1073" i="7"/>
  <c r="BQ1074" i="7"/>
  <c r="BR1074" i="7"/>
  <c r="BQ1075" i="7"/>
  <c r="BR1075" i="7"/>
  <c r="BQ1076" i="7"/>
  <c r="BR1076" i="7"/>
  <c r="BQ1077" i="7"/>
  <c r="BR1077" i="7"/>
  <c r="BQ1078" i="7"/>
  <c r="BR1078" i="7"/>
  <c r="BQ1079" i="7"/>
  <c r="BR1079" i="7"/>
  <c r="BQ1080" i="7"/>
  <c r="BR1080" i="7"/>
  <c r="BQ1081" i="7"/>
  <c r="BR1081" i="7"/>
  <c r="BQ1082" i="7"/>
  <c r="BR1082" i="7"/>
  <c r="BQ1083" i="7"/>
  <c r="BR1083" i="7"/>
  <c r="BQ1084" i="7"/>
  <c r="BR1084" i="7"/>
  <c r="BQ1085" i="7"/>
  <c r="BR1085" i="7"/>
  <c r="BQ1086" i="7"/>
  <c r="BR1086" i="7"/>
  <c r="BQ1087" i="7"/>
  <c r="BR1087" i="7"/>
  <c r="BQ1088" i="7"/>
  <c r="BR1088" i="7"/>
  <c r="BQ1089" i="7"/>
  <c r="BR1089" i="7"/>
  <c r="BQ1090" i="7"/>
  <c r="BR1090" i="7"/>
  <c r="BQ1091" i="7"/>
  <c r="BR1091" i="7"/>
  <c r="BQ1092" i="7"/>
  <c r="BR1092" i="7"/>
  <c r="BQ1093" i="7"/>
  <c r="BR1093" i="7"/>
  <c r="BQ1094" i="7"/>
  <c r="BR1094" i="7"/>
  <c r="BQ1095" i="7"/>
  <c r="BR1095" i="7"/>
  <c r="BQ1096" i="7"/>
  <c r="BR1096" i="7"/>
  <c r="BQ1097" i="7"/>
  <c r="BR1097" i="7"/>
  <c r="BQ1098" i="7"/>
  <c r="BR1098" i="7"/>
  <c r="BQ1099" i="7"/>
  <c r="BR1099" i="7"/>
  <c r="BQ1100" i="7"/>
  <c r="BR1100" i="7"/>
  <c r="BQ1101" i="7"/>
  <c r="BR1101" i="7"/>
  <c r="BQ1102" i="7"/>
  <c r="BR1102" i="7"/>
  <c r="BQ1103" i="7"/>
  <c r="BR1103" i="7"/>
  <c r="BQ1104" i="7"/>
  <c r="BR1104" i="7"/>
  <c r="BQ1105" i="7"/>
  <c r="BR1105" i="7"/>
  <c r="BQ1106" i="7"/>
  <c r="BR1106" i="7"/>
  <c r="BQ1107" i="7"/>
  <c r="BR1107" i="7"/>
  <c r="BQ1108" i="7"/>
  <c r="BR1108" i="7"/>
  <c r="BQ1109" i="7"/>
  <c r="BR1109" i="7"/>
  <c r="BQ1110" i="7"/>
  <c r="BR1110" i="7"/>
  <c r="BQ1111" i="7"/>
  <c r="BR1111" i="7"/>
  <c r="BQ1112" i="7"/>
  <c r="BR1112" i="7"/>
  <c r="BQ1113" i="7"/>
  <c r="BR1113" i="7"/>
  <c r="BQ1114" i="7"/>
  <c r="BR1114" i="7"/>
  <c r="BQ1115" i="7"/>
  <c r="BR1115" i="7"/>
  <c r="BQ1116" i="7"/>
  <c r="BR1116" i="7"/>
  <c r="BQ1117" i="7"/>
  <c r="BR1117" i="7"/>
  <c r="BQ1118" i="7"/>
  <c r="BR1118" i="7"/>
  <c r="BQ1119" i="7"/>
  <c r="BR1119" i="7"/>
  <c r="BQ1120" i="7"/>
  <c r="BR1120" i="7"/>
  <c r="BQ1121" i="7"/>
  <c r="BR1121" i="7"/>
  <c r="BQ1122" i="7"/>
  <c r="BR1122" i="7"/>
  <c r="BQ1123" i="7"/>
  <c r="BR1123" i="7"/>
  <c r="BQ1124" i="7"/>
  <c r="BR1124" i="7"/>
  <c r="BQ1125" i="7"/>
  <c r="BR1125" i="7"/>
  <c r="BQ1126" i="7"/>
  <c r="BR1126" i="7"/>
  <c r="BQ1127" i="7"/>
  <c r="BR1127" i="7"/>
  <c r="BQ1128" i="7"/>
  <c r="BR1128" i="7"/>
  <c r="BQ1129" i="7"/>
  <c r="BR1129" i="7"/>
  <c r="BQ1130" i="7"/>
  <c r="BR1130" i="7"/>
  <c r="BQ1131" i="7"/>
  <c r="BR1131" i="7"/>
  <c r="BQ1132" i="7"/>
  <c r="BR1132" i="7"/>
  <c r="BQ1133" i="7"/>
  <c r="BR1133" i="7"/>
  <c r="BQ1134" i="7"/>
  <c r="BR1134" i="7"/>
  <c r="BQ1135" i="7"/>
  <c r="BR1135" i="7"/>
  <c r="BQ1136" i="7"/>
  <c r="BR1136" i="7"/>
  <c r="BQ1137" i="7"/>
  <c r="BR1137" i="7"/>
  <c r="BQ1138" i="7"/>
  <c r="BR1138" i="7"/>
  <c r="BQ1139" i="7"/>
  <c r="BR1139" i="7"/>
  <c r="BQ1140" i="7"/>
  <c r="BR1140" i="7"/>
  <c r="BQ1141" i="7"/>
  <c r="BR1141" i="7"/>
  <c r="BQ1142" i="7"/>
  <c r="BR1142" i="7"/>
  <c r="BQ1143" i="7"/>
  <c r="BR1143" i="7"/>
  <c r="BQ1144" i="7"/>
  <c r="BR1144" i="7"/>
  <c r="BQ1145" i="7"/>
  <c r="BR1145" i="7"/>
  <c r="BQ1146" i="7"/>
  <c r="BR1146" i="7"/>
  <c r="BQ1147" i="7"/>
  <c r="BR1147" i="7"/>
  <c r="BQ1148" i="7"/>
  <c r="BR1148" i="7"/>
  <c r="BQ1149" i="7"/>
  <c r="BR1149" i="7"/>
  <c r="BQ1150" i="7"/>
  <c r="BR1150" i="7"/>
  <c r="BQ1151" i="7"/>
  <c r="BR1151" i="7"/>
  <c r="BQ1152" i="7"/>
  <c r="BR1152" i="7"/>
  <c r="BQ1153" i="7"/>
  <c r="BR1153" i="7"/>
  <c r="BQ1154" i="7"/>
  <c r="BR1154" i="7"/>
  <c r="BQ1155" i="7"/>
  <c r="BR1155" i="7"/>
  <c r="BQ1156" i="7"/>
  <c r="BR1156" i="7"/>
  <c r="BQ1157" i="7"/>
  <c r="BR1157" i="7"/>
  <c r="BQ1158" i="7"/>
  <c r="BR1158" i="7"/>
  <c r="BQ1159" i="7"/>
  <c r="BR1159" i="7"/>
  <c r="BQ1160" i="7"/>
  <c r="BR1160" i="7"/>
  <c r="BQ1161" i="7"/>
  <c r="BR1161" i="7"/>
  <c r="BQ1162" i="7"/>
  <c r="BR1162" i="7"/>
  <c r="BQ1163" i="7"/>
  <c r="BR1163" i="7"/>
  <c r="BQ1164" i="7"/>
  <c r="BR1164" i="7"/>
  <c r="BQ1165" i="7"/>
  <c r="BR1165" i="7"/>
  <c r="BQ1166" i="7"/>
  <c r="BR1166" i="7"/>
  <c r="BQ1167" i="7"/>
  <c r="BR1167" i="7"/>
  <c r="BQ1168" i="7"/>
  <c r="BR1168" i="7"/>
  <c r="BQ1169" i="7"/>
  <c r="BR1169" i="7"/>
  <c r="BQ1170" i="7"/>
  <c r="BR1170" i="7"/>
  <c r="BQ1171" i="7"/>
  <c r="BR1171" i="7"/>
  <c r="BQ1172" i="7"/>
  <c r="BR1172" i="7"/>
  <c r="BQ1173" i="7"/>
  <c r="BR1173" i="7"/>
  <c r="BQ1174" i="7"/>
  <c r="BR1174" i="7"/>
  <c r="BQ1175" i="7"/>
  <c r="BR1175" i="7"/>
  <c r="BQ1176" i="7"/>
  <c r="BR1176" i="7"/>
  <c r="BQ1177" i="7"/>
  <c r="BR1177" i="7"/>
  <c r="BQ1178" i="7"/>
  <c r="BR1178" i="7"/>
  <c r="BQ1179" i="7"/>
  <c r="BR1179" i="7"/>
  <c r="BQ1180" i="7"/>
  <c r="BR1180" i="7"/>
  <c r="BQ1181" i="7"/>
  <c r="BR1181" i="7"/>
  <c r="BQ1182" i="7"/>
  <c r="BR1182" i="7"/>
  <c r="BQ1183" i="7"/>
  <c r="BR1183" i="7"/>
  <c r="BQ1184" i="7"/>
  <c r="BR1184" i="7"/>
  <c r="BQ1185" i="7"/>
  <c r="BR1185" i="7"/>
  <c r="BQ1186" i="7"/>
  <c r="BR1186" i="7"/>
  <c r="BQ1187" i="7"/>
  <c r="BR1187" i="7"/>
  <c r="BQ1188" i="7"/>
  <c r="BR1188" i="7"/>
  <c r="BQ1189" i="7"/>
  <c r="BR1189" i="7"/>
  <c r="BQ1190" i="7"/>
  <c r="BR1190" i="7"/>
  <c r="BQ1191" i="7"/>
  <c r="BR1191" i="7"/>
  <c r="BQ1192" i="7"/>
  <c r="BR1192" i="7"/>
  <c r="BQ1193" i="7"/>
  <c r="BR1193" i="7"/>
  <c r="BQ1194" i="7"/>
  <c r="BR1194" i="7"/>
  <c r="BQ1195" i="7"/>
  <c r="BR1195" i="7"/>
  <c r="BQ1196" i="7"/>
  <c r="BR1196" i="7"/>
  <c r="BQ1197" i="7"/>
  <c r="BR1197" i="7"/>
  <c r="BQ1198" i="7"/>
  <c r="BR1198" i="7"/>
  <c r="BQ1199" i="7"/>
  <c r="BR1199" i="7"/>
  <c r="BQ1200" i="7"/>
  <c r="BR1200" i="7"/>
  <c r="BQ1201" i="7"/>
  <c r="BR1201" i="7"/>
  <c r="BQ1202" i="7"/>
  <c r="BR1202" i="7"/>
  <c r="BQ1203" i="7"/>
  <c r="BR1203" i="7"/>
  <c r="BQ1204" i="7"/>
  <c r="BR1204" i="7"/>
  <c r="BQ1205" i="7"/>
  <c r="BR1205" i="7"/>
  <c r="BQ1206" i="7"/>
  <c r="BR1206" i="7"/>
  <c r="BQ1207" i="7"/>
  <c r="BR1207" i="7"/>
  <c r="BQ1208" i="7"/>
  <c r="BR1208" i="7"/>
  <c r="BQ1209" i="7"/>
  <c r="BR1209" i="7"/>
  <c r="BQ1210" i="7"/>
  <c r="BR1210" i="7"/>
  <c r="BQ1211" i="7"/>
  <c r="BR1211" i="7"/>
  <c r="BQ1212" i="7"/>
  <c r="BR1212" i="7"/>
  <c r="BQ1213" i="7"/>
  <c r="BR1213" i="7"/>
  <c r="BQ1214" i="7"/>
  <c r="BR1214" i="7"/>
  <c r="BQ1215" i="7"/>
  <c r="BR1215" i="7"/>
  <c r="BQ1216" i="7"/>
  <c r="BR1216" i="7"/>
  <c r="BQ1217" i="7"/>
  <c r="BR1217" i="7"/>
  <c r="BQ1218" i="7"/>
  <c r="BR1218" i="7"/>
  <c r="BQ1219" i="7"/>
  <c r="BR1219" i="7"/>
  <c r="BQ1220" i="7"/>
  <c r="BR1220" i="7"/>
  <c r="BQ1221" i="7"/>
  <c r="BR1221" i="7"/>
  <c r="BQ1222" i="7"/>
  <c r="BR1222" i="7"/>
  <c r="BQ1223" i="7"/>
  <c r="BR1223" i="7"/>
  <c r="BQ1224" i="7"/>
  <c r="BR1224" i="7"/>
  <c r="BQ1225" i="7"/>
  <c r="BR1225" i="7"/>
  <c r="BQ1226" i="7"/>
  <c r="BR1226" i="7"/>
  <c r="BQ1227" i="7"/>
  <c r="BR1227" i="7"/>
  <c r="BQ1228" i="7"/>
  <c r="BR1228" i="7"/>
  <c r="BQ1229" i="7"/>
  <c r="BR1229" i="7"/>
  <c r="BQ1230" i="7"/>
  <c r="BR1230" i="7"/>
  <c r="BQ1231" i="7"/>
  <c r="BR1231" i="7"/>
  <c r="BQ1232" i="7"/>
  <c r="BR1232" i="7"/>
  <c r="BQ1233" i="7"/>
  <c r="BR1233" i="7"/>
  <c r="BQ1234" i="7"/>
  <c r="BR1234" i="7"/>
  <c r="BQ1235" i="7"/>
  <c r="BR1235" i="7"/>
  <c r="BQ1236" i="7"/>
  <c r="BR1236" i="7"/>
  <c r="BQ1237" i="7"/>
  <c r="BR1237" i="7"/>
  <c r="BQ1238" i="7"/>
  <c r="BR1238" i="7"/>
  <c r="BQ1239" i="7"/>
  <c r="BR1239" i="7"/>
  <c r="BQ1240" i="7"/>
  <c r="BR1240" i="7"/>
  <c r="BQ1241" i="7"/>
  <c r="BR1241" i="7"/>
  <c r="BQ1242" i="7"/>
  <c r="BR1242" i="7"/>
  <c r="BQ1243" i="7"/>
  <c r="BR1243" i="7"/>
  <c r="BQ1244" i="7"/>
  <c r="BR1244" i="7"/>
  <c r="BQ1245" i="7"/>
  <c r="BR1245" i="7"/>
  <c r="BQ1246" i="7"/>
  <c r="BR1246" i="7"/>
  <c r="BQ1247" i="7"/>
  <c r="BR1247" i="7"/>
  <c r="BQ1248" i="7"/>
  <c r="BR1248" i="7"/>
  <c r="BQ1249" i="7"/>
  <c r="BR1249" i="7"/>
  <c r="BQ1250" i="7"/>
  <c r="BR1250" i="7"/>
  <c r="BQ1251" i="7"/>
  <c r="BR1251" i="7"/>
  <c r="BQ1252" i="7"/>
  <c r="BR1252" i="7"/>
  <c r="BQ1253" i="7"/>
  <c r="BR1253" i="7"/>
  <c r="BQ1254" i="7"/>
  <c r="BR1254" i="7"/>
  <c r="BQ1255" i="7"/>
  <c r="BR1255" i="7"/>
  <c r="BQ1256" i="7"/>
  <c r="BR1256" i="7"/>
  <c r="BQ1257" i="7"/>
  <c r="BR1257" i="7"/>
  <c r="BQ1258" i="7"/>
  <c r="BR1258" i="7"/>
  <c r="BQ1259" i="7"/>
  <c r="BR1259" i="7"/>
  <c r="BQ1260" i="7"/>
  <c r="BR1260" i="7"/>
  <c r="BQ1261" i="7"/>
  <c r="BR1261" i="7"/>
  <c r="BQ1262" i="7"/>
  <c r="BR1262" i="7"/>
  <c r="BQ1263" i="7"/>
  <c r="BR1263" i="7"/>
  <c r="BQ1264" i="7"/>
  <c r="BR1264" i="7"/>
  <c r="BQ1265" i="7"/>
  <c r="BR1265" i="7"/>
  <c r="BQ1266" i="7"/>
  <c r="BR1266" i="7"/>
  <c r="BQ1267" i="7"/>
  <c r="BR1267" i="7"/>
  <c r="BQ1268" i="7"/>
  <c r="BR1268" i="7"/>
  <c r="BQ1269" i="7"/>
  <c r="BR1269" i="7"/>
  <c r="BQ1270" i="7"/>
  <c r="BR1270" i="7"/>
  <c r="BQ1271" i="7"/>
  <c r="BR1271" i="7"/>
  <c r="BQ1272" i="7"/>
  <c r="BR1272" i="7"/>
  <c r="BQ1273" i="7"/>
  <c r="BR1273" i="7"/>
  <c r="BQ1274" i="7"/>
  <c r="BR1274" i="7"/>
  <c r="BQ1275" i="7"/>
  <c r="BR1275" i="7"/>
  <c r="BQ1276" i="7"/>
  <c r="BR1276" i="7"/>
  <c r="BQ1277" i="7"/>
  <c r="BR1277" i="7"/>
  <c r="BQ1278" i="7"/>
  <c r="BR1278" i="7"/>
  <c r="BQ1279" i="7"/>
  <c r="BR1279" i="7"/>
  <c r="BQ1280" i="7"/>
  <c r="BR1280" i="7"/>
  <c r="BQ1281" i="7"/>
  <c r="BR1281" i="7"/>
  <c r="BQ1282" i="7"/>
  <c r="BR1282" i="7"/>
  <c r="BQ1283" i="7"/>
  <c r="BR1283" i="7"/>
  <c r="BQ1284" i="7"/>
  <c r="BR1284" i="7"/>
  <c r="BQ1285" i="7"/>
  <c r="BR1285" i="7"/>
  <c r="BQ1286" i="7"/>
  <c r="BR1286" i="7"/>
  <c r="BQ1287" i="7"/>
  <c r="BR1287" i="7"/>
  <c r="BQ1288" i="7"/>
  <c r="BR1288" i="7"/>
  <c r="BQ1289" i="7"/>
  <c r="BR1289" i="7"/>
  <c r="BQ1290" i="7"/>
  <c r="BR1290" i="7"/>
  <c r="BQ1291" i="7"/>
  <c r="BR1291" i="7"/>
  <c r="BQ1292" i="7"/>
  <c r="BR1292" i="7"/>
  <c r="BQ1293" i="7"/>
  <c r="BR1293" i="7"/>
  <c r="BQ1294" i="7"/>
  <c r="BR1294" i="7"/>
  <c r="BQ1295" i="7"/>
  <c r="BR1295" i="7"/>
  <c r="BQ1296" i="7"/>
  <c r="BR1296" i="7"/>
  <c r="BQ1297" i="7"/>
  <c r="BR1297" i="7"/>
  <c r="BQ1298" i="7"/>
  <c r="BR1298" i="7"/>
  <c r="BQ1299" i="7"/>
  <c r="BR1299" i="7"/>
  <c r="BQ1300" i="7"/>
  <c r="BR1300" i="7"/>
  <c r="BQ1301" i="7"/>
  <c r="BR1301" i="7"/>
  <c r="BQ1302" i="7"/>
  <c r="BR1302" i="7"/>
  <c r="BQ1303" i="7"/>
  <c r="BR1303" i="7"/>
  <c r="BQ1304" i="7"/>
  <c r="BR1304" i="7"/>
  <c r="BQ1305" i="7"/>
  <c r="BR1305" i="7"/>
  <c r="BQ1306" i="7"/>
  <c r="BR1306" i="7"/>
  <c r="BQ1307" i="7"/>
  <c r="BR1307" i="7"/>
  <c r="BQ1308" i="7"/>
  <c r="BR1308" i="7"/>
  <c r="BQ1309" i="7"/>
  <c r="BR1309" i="7"/>
  <c r="BQ1310" i="7"/>
  <c r="BR1310" i="7"/>
  <c r="BQ1311" i="7"/>
  <c r="BR1311" i="7"/>
  <c r="BQ1312" i="7"/>
  <c r="BR1312" i="7"/>
  <c r="BQ1313" i="7"/>
  <c r="BR1313" i="7"/>
  <c r="BQ1314" i="7"/>
  <c r="BR1314" i="7"/>
  <c r="BQ1315" i="7"/>
  <c r="BR1315" i="7"/>
  <c r="BQ1316" i="7"/>
  <c r="BR1316" i="7"/>
  <c r="BQ1317" i="7"/>
  <c r="BR1317" i="7"/>
  <c r="BQ1318" i="7"/>
  <c r="BR1318" i="7"/>
  <c r="BQ1319" i="7"/>
  <c r="BR1319" i="7"/>
  <c r="BQ1320" i="7"/>
  <c r="BR1320" i="7"/>
  <c r="BQ1321" i="7"/>
  <c r="BR1321" i="7"/>
  <c r="BQ1322" i="7"/>
  <c r="BR1322" i="7"/>
  <c r="BQ1323" i="7"/>
  <c r="BR1323" i="7"/>
  <c r="BQ1324" i="7"/>
  <c r="BR1324" i="7"/>
  <c r="BQ1325" i="7"/>
  <c r="BR1325" i="7"/>
  <c r="BQ1326" i="7"/>
  <c r="BR1326" i="7"/>
  <c r="BQ1327" i="7"/>
  <c r="BR1327" i="7"/>
  <c r="BQ1328" i="7"/>
  <c r="BR1328" i="7"/>
  <c r="BQ1329" i="7"/>
  <c r="BR1329" i="7"/>
  <c r="BQ1330" i="7"/>
  <c r="BR1330" i="7"/>
  <c r="BQ1331" i="7"/>
  <c r="BR1331" i="7"/>
  <c r="BQ1332" i="7"/>
  <c r="BR1332" i="7"/>
  <c r="BQ1333" i="7"/>
  <c r="BR1333" i="7"/>
  <c r="BQ1334" i="7"/>
  <c r="BR1334" i="7"/>
  <c r="BQ1335" i="7"/>
  <c r="BR1335" i="7"/>
  <c r="BQ1336" i="7"/>
  <c r="BR1336" i="7"/>
  <c r="BQ1337" i="7"/>
  <c r="BR1337" i="7"/>
  <c r="BQ1338" i="7"/>
  <c r="BR1338" i="7"/>
  <c r="BQ1339" i="7"/>
  <c r="BR1339" i="7"/>
  <c r="BQ1340" i="7"/>
  <c r="BR1340" i="7"/>
  <c r="BQ1341" i="7"/>
  <c r="BR1341" i="7"/>
  <c r="BQ1342" i="7"/>
  <c r="BR1342" i="7"/>
  <c r="BQ1343" i="7"/>
  <c r="BR1343" i="7"/>
  <c r="BQ1344" i="7"/>
  <c r="BR1344" i="7"/>
  <c r="BQ1345" i="7"/>
  <c r="BR1345" i="7"/>
  <c r="BQ1346" i="7"/>
  <c r="BR1346" i="7"/>
  <c r="BQ1347" i="7"/>
  <c r="BR1347" i="7"/>
  <c r="BQ1348" i="7"/>
  <c r="BR1348" i="7"/>
  <c r="BQ1349" i="7"/>
  <c r="BR1349" i="7"/>
  <c r="BQ1350" i="7"/>
  <c r="BR1350" i="7"/>
  <c r="BQ1351" i="7"/>
  <c r="BR1351" i="7"/>
  <c r="BQ1352" i="7"/>
  <c r="BR1352" i="7"/>
  <c r="BQ1353" i="7"/>
  <c r="BR1353" i="7"/>
  <c r="BQ1354" i="7"/>
  <c r="BR1354" i="7"/>
  <c r="BQ1355" i="7"/>
  <c r="BR1355" i="7"/>
  <c r="BQ1356" i="7"/>
  <c r="BR1356" i="7"/>
  <c r="BQ1357" i="7"/>
  <c r="BR1357" i="7"/>
  <c r="BQ1358" i="7"/>
  <c r="BR1358" i="7"/>
  <c r="BQ1359" i="7"/>
  <c r="BR1359" i="7"/>
  <c r="BQ1360" i="7"/>
  <c r="BR1360" i="7"/>
  <c r="BQ1361" i="7"/>
  <c r="BR1361" i="7"/>
  <c r="BQ1362" i="7"/>
  <c r="BR1362" i="7"/>
  <c r="BQ1363" i="7"/>
  <c r="BR1363" i="7"/>
  <c r="BQ1364" i="7"/>
  <c r="BR1364" i="7"/>
  <c r="BQ1365" i="7"/>
  <c r="BR1365" i="7"/>
  <c r="BQ1366" i="7"/>
  <c r="BR1366" i="7"/>
  <c r="BQ1367" i="7"/>
  <c r="BR1367" i="7"/>
  <c r="BQ1368" i="7"/>
  <c r="BR1368" i="7"/>
  <c r="BQ1369" i="7"/>
  <c r="BR1369" i="7"/>
  <c r="BQ1370" i="7"/>
  <c r="BR1370" i="7"/>
  <c r="BQ1371" i="7"/>
  <c r="BR1371" i="7"/>
  <c r="BQ1372" i="7"/>
  <c r="BR1372" i="7"/>
  <c r="BQ1373" i="7"/>
  <c r="BR1373" i="7"/>
  <c r="BQ1374" i="7"/>
  <c r="BR1374" i="7"/>
  <c r="BQ1375" i="7"/>
  <c r="BR1375" i="7"/>
  <c r="BQ1376" i="7"/>
  <c r="BR1376" i="7"/>
  <c r="BQ1377" i="7"/>
  <c r="BR1377" i="7"/>
  <c r="BQ1378" i="7"/>
  <c r="BR1378" i="7"/>
  <c r="BQ1379" i="7"/>
  <c r="BR1379" i="7"/>
  <c r="BQ1380" i="7"/>
  <c r="BR1380" i="7"/>
  <c r="BQ1381" i="7"/>
  <c r="BR1381" i="7"/>
  <c r="BQ1382" i="7"/>
  <c r="BR1382" i="7"/>
  <c r="BQ1383" i="7"/>
  <c r="BR1383" i="7"/>
  <c r="BQ1384" i="7"/>
  <c r="BR1384" i="7"/>
  <c r="BQ1385" i="7"/>
  <c r="BR1385" i="7"/>
  <c r="BQ1386" i="7"/>
  <c r="BR1386" i="7"/>
  <c r="BQ1387" i="7"/>
  <c r="BR1387" i="7"/>
  <c r="BQ1388" i="7"/>
  <c r="BR1388" i="7"/>
  <c r="BQ1389" i="7"/>
  <c r="BR1389" i="7"/>
  <c r="BQ1390" i="7"/>
  <c r="BR1390" i="7"/>
  <c r="BQ1391" i="7"/>
  <c r="BR1391" i="7"/>
  <c r="BQ1392" i="7"/>
  <c r="BR1392" i="7"/>
  <c r="BQ1393" i="7"/>
  <c r="BR1393" i="7"/>
  <c r="BQ1394" i="7"/>
  <c r="BR1394" i="7"/>
  <c r="BQ1395" i="7"/>
  <c r="BR1395" i="7"/>
  <c r="BQ1396" i="7"/>
  <c r="BR1396" i="7"/>
  <c r="BQ1397" i="7"/>
  <c r="BR1397" i="7"/>
  <c r="BQ1398" i="7"/>
  <c r="BR1398" i="7"/>
  <c r="BQ1399" i="7"/>
  <c r="BR1399" i="7"/>
  <c r="BQ1400" i="7"/>
  <c r="BR1400" i="7"/>
  <c r="BQ1401" i="7"/>
  <c r="BR1401" i="7"/>
  <c r="BQ1402" i="7"/>
  <c r="BR1402" i="7"/>
  <c r="BQ1403" i="7"/>
  <c r="BR1403" i="7"/>
  <c r="BQ1404" i="7"/>
  <c r="BR1404" i="7"/>
  <c r="BQ1405" i="7"/>
  <c r="BR1405" i="7"/>
  <c r="BQ1406" i="7"/>
  <c r="BR1406" i="7"/>
  <c r="BQ1407" i="7"/>
  <c r="BR1407" i="7"/>
  <c r="BQ1408" i="7"/>
  <c r="BR1408" i="7"/>
  <c r="BQ1409" i="7"/>
  <c r="BR1409" i="7"/>
  <c r="BQ1410" i="7"/>
  <c r="BR1410" i="7"/>
  <c r="BQ1411" i="7"/>
  <c r="BR1411" i="7"/>
  <c r="BQ1412" i="7"/>
  <c r="BR1412" i="7"/>
  <c r="BQ1413" i="7"/>
  <c r="BR1413" i="7"/>
  <c r="BQ1414" i="7"/>
  <c r="BR1414" i="7"/>
  <c r="BQ1415" i="7"/>
  <c r="BR1415" i="7"/>
  <c r="BQ1416" i="7"/>
  <c r="BR1416" i="7"/>
  <c r="BQ1417" i="7"/>
  <c r="BR1417" i="7"/>
  <c r="BQ1418" i="7"/>
  <c r="BR1418" i="7"/>
  <c r="BQ1419" i="7"/>
  <c r="BR1419" i="7"/>
  <c r="BQ1420" i="7"/>
  <c r="BR1420" i="7"/>
  <c r="BQ1421" i="7"/>
  <c r="BR1421" i="7"/>
  <c r="BQ1422" i="7"/>
  <c r="BR1422" i="7"/>
  <c r="BQ1423" i="7"/>
  <c r="BR1423" i="7"/>
  <c r="BQ1424" i="7"/>
  <c r="BR1424" i="7"/>
  <c r="BQ1425" i="7"/>
  <c r="BR1425" i="7"/>
  <c r="BQ1426" i="7"/>
  <c r="BR1426" i="7"/>
  <c r="BQ1427" i="7"/>
  <c r="BR1427" i="7"/>
  <c r="BQ1428" i="7"/>
  <c r="BR1428" i="7"/>
  <c r="BQ1429" i="7"/>
  <c r="BR1429" i="7"/>
  <c r="BQ1430" i="7"/>
  <c r="BR1430" i="7"/>
  <c r="BQ1431" i="7"/>
  <c r="BR1431" i="7"/>
  <c r="BQ1432" i="7"/>
  <c r="BR1432" i="7"/>
  <c r="BQ1433" i="7"/>
  <c r="BR1433" i="7"/>
  <c r="BQ1434" i="7"/>
  <c r="BR1434" i="7"/>
  <c r="BQ1435" i="7"/>
  <c r="BR1435" i="7"/>
  <c r="BQ1436" i="7"/>
  <c r="BR1436" i="7"/>
  <c r="BQ1437" i="7"/>
  <c r="BR1437" i="7"/>
  <c r="BQ1438" i="7"/>
  <c r="BR1438" i="7"/>
  <c r="BQ1439" i="7"/>
  <c r="BR1439" i="7"/>
  <c r="BQ1440" i="7"/>
  <c r="BR1440" i="7"/>
  <c r="BQ1441" i="7"/>
  <c r="BR1441" i="7"/>
  <c r="BQ1442" i="7"/>
  <c r="BR1442" i="7"/>
  <c r="BQ1443" i="7"/>
  <c r="BR1443" i="7"/>
  <c r="BQ1444" i="7"/>
  <c r="BR1444" i="7"/>
  <c r="BQ1445" i="7"/>
  <c r="BR1445" i="7"/>
  <c r="BQ1446" i="7"/>
  <c r="BR1446" i="7"/>
  <c r="BQ1447" i="7"/>
  <c r="BR1447" i="7"/>
  <c r="BQ1448" i="7"/>
  <c r="BR1448" i="7"/>
  <c r="BQ1449" i="7"/>
  <c r="BR1449" i="7"/>
  <c r="BQ1450" i="7"/>
  <c r="BR1450" i="7"/>
  <c r="BQ1451" i="7"/>
  <c r="BR1451" i="7"/>
  <c r="BQ1452" i="7"/>
  <c r="BR1452" i="7"/>
  <c r="BQ1453" i="7"/>
  <c r="BR1453" i="7"/>
  <c r="BQ1454" i="7"/>
  <c r="BR1454" i="7"/>
  <c r="BQ1455" i="7"/>
  <c r="BR1455" i="7"/>
  <c r="BQ1456" i="7"/>
  <c r="BR1456" i="7"/>
  <c r="BQ1457" i="7"/>
  <c r="BR1457" i="7"/>
  <c r="BQ1458" i="7"/>
  <c r="BR1458" i="7"/>
  <c r="BQ1459" i="7"/>
  <c r="BR1459" i="7"/>
  <c r="BQ1460" i="7"/>
  <c r="BR1460" i="7"/>
  <c r="BQ1461" i="7"/>
  <c r="BR1461" i="7"/>
  <c r="BQ1462" i="7"/>
  <c r="BR1462" i="7"/>
  <c r="BQ1463" i="7"/>
  <c r="BR1463" i="7"/>
  <c r="BQ1464" i="7"/>
  <c r="BR1464" i="7"/>
  <c r="BQ1465" i="7"/>
  <c r="BR1465" i="7"/>
  <c r="BQ1466" i="7"/>
  <c r="BR1466" i="7"/>
  <c r="BQ1467" i="7"/>
  <c r="BR1467" i="7"/>
  <c r="BQ1468" i="7"/>
  <c r="BR1468" i="7"/>
  <c r="BQ1469" i="7"/>
  <c r="BR1469" i="7"/>
  <c r="BQ1470" i="7"/>
  <c r="BR1470" i="7"/>
  <c r="BQ1471" i="7"/>
  <c r="BR1471" i="7"/>
  <c r="BQ1472" i="7"/>
  <c r="BR1472" i="7"/>
  <c r="BQ1473" i="7"/>
  <c r="BR1473" i="7"/>
  <c r="BQ1474" i="7"/>
  <c r="BR1474" i="7"/>
  <c r="BQ1475" i="7"/>
  <c r="BR1475" i="7"/>
  <c r="BQ1476" i="7"/>
  <c r="BR1476" i="7"/>
  <c r="BQ1477" i="7"/>
  <c r="BR1477" i="7"/>
  <c r="BQ1478" i="7"/>
  <c r="BR1478" i="7"/>
  <c r="BQ1479" i="7"/>
  <c r="BR1479" i="7"/>
  <c r="BQ1480" i="7"/>
  <c r="BR1480" i="7"/>
  <c r="BQ1481" i="7"/>
  <c r="BR1481" i="7"/>
  <c r="BQ1482" i="7"/>
  <c r="BR1482" i="7"/>
  <c r="BQ1483" i="7"/>
  <c r="BR1483" i="7"/>
  <c r="BQ1484" i="7"/>
  <c r="BR1484" i="7"/>
  <c r="BQ1485" i="7"/>
  <c r="BR1485" i="7"/>
  <c r="BQ1486" i="7"/>
  <c r="BR1486" i="7"/>
  <c r="BQ1487" i="7"/>
  <c r="BR1487" i="7"/>
  <c r="BQ1488" i="7"/>
  <c r="BR1488" i="7"/>
  <c r="BQ1489" i="7"/>
  <c r="BR1489" i="7"/>
  <c r="BQ1490" i="7"/>
  <c r="BR1490" i="7"/>
  <c r="BQ1491" i="7"/>
  <c r="BR1491" i="7"/>
  <c r="BQ1492" i="7"/>
  <c r="BR1492" i="7"/>
  <c r="BQ1493" i="7"/>
  <c r="BR1493" i="7"/>
  <c r="BQ1494" i="7"/>
  <c r="BR1494" i="7"/>
  <c r="BQ1495" i="7"/>
  <c r="BR1495" i="7"/>
  <c r="BQ1496" i="7"/>
  <c r="BR1496" i="7"/>
  <c r="BQ1497" i="7"/>
  <c r="BR1497" i="7"/>
  <c r="BQ1498" i="7"/>
  <c r="BR1498" i="7"/>
  <c r="BQ1499" i="7"/>
  <c r="BR1499" i="7"/>
  <c r="BQ1500" i="7"/>
  <c r="BR1500" i="7"/>
  <c r="BQ1501" i="7"/>
  <c r="BR1501" i="7"/>
  <c r="BQ1502" i="7"/>
  <c r="BR1502" i="7"/>
  <c r="BQ1503" i="7"/>
  <c r="BR1503" i="7"/>
  <c r="BQ1504" i="7"/>
  <c r="BR1504" i="7"/>
  <c r="BQ1505" i="7"/>
  <c r="BR1505" i="7"/>
  <c r="BQ1506" i="7"/>
  <c r="BR1506" i="7"/>
  <c r="BQ1507" i="7"/>
  <c r="BR1507" i="7"/>
  <c r="BQ1508" i="7"/>
  <c r="BR1508" i="7"/>
  <c r="BQ1509" i="7"/>
  <c r="BR1509" i="7"/>
  <c r="BQ1510" i="7"/>
  <c r="BR1510" i="7"/>
  <c r="BQ1511" i="7"/>
  <c r="BR1511" i="7"/>
  <c r="BQ1512" i="7"/>
  <c r="BR1512" i="7"/>
  <c r="BQ1513" i="7"/>
  <c r="BR1513" i="7"/>
  <c r="BQ1514" i="7"/>
  <c r="BR1514" i="7"/>
  <c r="BQ1515" i="7"/>
  <c r="BR1515" i="7"/>
  <c r="BQ1516" i="7"/>
  <c r="BR1516" i="7"/>
  <c r="BQ1517" i="7"/>
  <c r="BR1517" i="7"/>
  <c r="BQ1518" i="7"/>
  <c r="BR1518" i="7"/>
  <c r="BQ1519" i="7"/>
  <c r="BR1519" i="7"/>
  <c r="BQ1520" i="7"/>
  <c r="BR1520" i="7"/>
  <c r="BQ1521" i="7"/>
  <c r="BR1521" i="7"/>
  <c r="BQ1522" i="7"/>
  <c r="BR1522" i="7"/>
  <c r="BQ1523" i="7"/>
  <c r="BR1523" i="7"/>
  <c r="BQ1524" i="7"/>
  <c r="BR1524" i="7"/>
  <c r="BQ1525" i="7"/>
  <c r="BR1525" i="7"/>
  <c r="BQ1526" i="7"/>
  <c r="BR1526" i="7"/>
  <c r="BQ1527" i="7"/>
  <c r="BR1527" i="7"/>
  <c r="BQ1528" i="7"/>
  <c r="BR1528" i="7"/>
  <c r="BQ1529" i="7"/>
  <c r="BR1529" i="7"/>
  <c r="BQ1530" i="7"/>
  <c r="BR1530" i="7"/>
  <c r="BQ1531" i="7"/>
  <c r="BR1531" i="7"/>
  <c r="BQ1532" i="7"/>
  <c r="BR1532" i="7"/>
  <c r="BQ1533" i="7"/>
  <c r="BR1533" i="7"/>
  <c r="BQ1534" i="7"/>
  <c r="BR1534" i="7"/>
  <c r="BQ1535" i="7"/>
  <c r="BR1535" i="7"/>
  <c r="BQ1536" i="7"/>
  <c r="BR1536" i="7"/>
  <c r="BQ1537" i="7"/>
  <c r="BR1537" i="7"/>
  <c r="BQ1538" i="7"/>
  <c r="BR1538" i="7"/>
  <c r="BQ1539" i="7"/>
  <c r="BR1539" i="7"/>
  <c r="BQ1540" i="7"/>
  <c r="BR1540" i="7"/>
  <c r="BQ1541" i="7"/>
  <c r="BR1541" i="7"/>
  <c r="BQ1542" i="7"/>
  <c r="BR1542" i="7"/>
  <c r="BQ1543" i="7"/>
  <c r="BR1543" i="7"/>
  <c r="BQ1544" i="7"/>
  <c r="BR1544" i="7"/>
  <c r="BQ1545" i="7"/>
  <c r="BR1545" i="7"/>
  <c r="BQ1546" i="7"/>
  <c r="BR1546" i="7"/>
  <c r="BQ1547" i="7"/>
  <c r="BR1547" i="7"/>
  <c r="BQ1548" i="7"/>
  <c r="BR1548" i="7"/>
  <c r="BQ1549" i="7"/>
  <c r="BR1549" i="7"/>
  <c r="BQ1550" i="7"/>
  <c r="BR1550" i="7"/>
  <c r="BQ1551" i="7"/>
  <c r="BR1551" i="7"/>
  <c r="BQ1552" i="7"/>
  <c r="BR1552" i="7"/>
  <c r="BQ1553" i="7"/>
  <c r="BR1553" i="7"/>
  <c r="BQ1554" i="7"/>
  <c r="BR1554" i="7"/>
  <c r="BQ1555" i="7"/>
  <c r="BR1555" i="7"/>
  <c r="BQ1556" i="7"/>
  <c r="BR1556" i="7"/>
  <c r="BQ1557" i="7"/>
  <c r="BR1557" i="7"/>
  <c r="BQ1558" i="7"/>
  <c r="BR1558" i="7"/>
  <c r="BQ1559" i="7"/>
  <c r="BR1559" i="7"/>
  <c r="BQ1560" i="7"/>
  <c r="BR1560" i="7"/>
  <c r="BQ1561" i="7"/>
  <c r="BR1561" i="7"/>
  <c r="BQ1562" i="7"/>
  <c r="BR1562" i="7"/>
  <c r="BQ1563" i="7"/>
  <c r="BR1563" i="7"/>
  <c r="BQ1564" i="7"/>
  <c r="BR1564" i="7"/>
  <c r="BQ1565" i="7"/>
  <c r="BR1565" i="7"/>
  <c r="BQ1566" i="7"/>
  <c r="BR1566" i="7"/>
  <c r="BQ1567" i="7"/>
  <c r="BR1567" i="7"/>
  <c r="BQ1568" i="7"/>
  <c r="BR1568" i="7"/>
  <c r="BQ1569" i="7"/>
  <c r="BR1569" i="7"/>
  <c r="BQ1570" i="7"/>
  <c r="BR1570" i="7"/>
  <c r="BQ1571" i="7"/>
  <c r="BR1571" i="7"/>
  <c r="BQ1572" i="7"/>
  <c r="BR1572" i="7"/>
  <c r="BQ1573" i="7"/>
  <c r="BR1573" i="7"/>
  <c r="BQ1574" i="7"/>
  <c r="BR1574" i="7"/>
  <c r="BQ1575" i="7"/>
  <c r="BR1575" i="7"/>
  <c r="BQ1576" i="7"/>
  <c r="BR1576" i="7"/>
  <c r="BQ1577" i="7"/>
  <c r="BR1577" i="7"/>
  <c r="BQ1578" i="7"/>
  <c r="BR1578" i="7"/>
  <c r="BQ1579" i="7"/>
  <c r="BR1579" i="7"/>
  <c r="BQ1580" i="7"/>
  <c r="BR1580" i="7"/>
  <c r="BQ1581" i="7"/>
  <c r="BR1581" i="7"/>
  <c r="BQ1582" i="7"/>
  <c r="BR1582" i="7"/>
  <c r="BQ1583" i="7"/>
  <c r="BR1583" i="7"/>
  <c r="BQ1584" i="7"/>
  <c r="BR1584" i="7"/>
  <c r="BQ1585" i="7"/>
  <c r="BR1585" i="7"/>
  <c r="BQ1586" i="7"/>
  <c r="BR1586" i="7"/>
  <c r="BQ1587" i="7"/>
  <c r="BR1587" i="7"/>
  <c r="BQ1588" i="7"/>
  <c r="BR1588" i="7"/>
  <c r="BQ1589" i="7"/>
  <c r="BR1589" i="7"/>
  <c r="BQ1590" i="7"/>
  <c r="BR1590" i="7"/>
  <c r="BQ1591" i="7"/>
  <c r="BR1591" i="7"/>
  <c r="BQ1592" i="7"/>
  <c r="BR1592" i="7"/>
  <c r="BQ1593" i="7"/>
  <c r="BR1593" i="7"/>
  <c r="BQ1594" i="7"/>
  <c r="BR1594" i="7"/>
  <c r="BQ1595" i="7"/>
  <c r="BR1595" i="7"/>
  <c r="BQ1596" i="7"/>
  <c r="BR1596" i="7"/>
  <c r="BQ1597" i="7"/>
  <c r="BR1597" i="7"/>
  <c r="BQ1598" i="7"/>
  <c r="BR1598" i="7"/>
  <c r="BQ1599" i="7"/>
  <c r="BR1599" i="7"/>
  <c r="BQ1600" i="7"/>
  <c r="BR1600" i="7"/>
  <c r="BQ1601" i="7"/>
  <c r="BR1601" i="7"/>
  <c r="BQ1602" i="7"/>
  <c r="BR1602" i="7"/>
  <c r="BQ1603" i="7"/>
  <c r="BR1603" i="7"/>
  <c r="BQ1604" i="7"/>
  <c r="BR1604" i="7"/>
  <c r="BQ1605" i="7"/>
  <c r="BR1605" i="7"/>
  <c r="BQ1606" i="7"/>
  <c r="BR1606" i="7"/>
  <c r="BQ1607" i="7"/>
  <c r="BR1607" i="7"/>
  <c r="BQ1608" i="7"/>
  <c r="BR1608" i="7"/>
  <c r="BQ1609" i="7"/>
  <c r="BR1609" i="7"/>
  <c r="BQ1610" i="7"/>
  <c r="BR1610" i="7"/>
  <c r="BQ1611" i="7"/>
  <c r="BR1611" i="7"/>
  <c r="BQ1612" i="7"/>
  <c r="BR1612" i="7"/>
  <c r="BQ1613" i="7"/>
  <c r="BR1613" i="7"/>
  <c r="BQ1614" i="7"/>
  <c r="BR1614" i="7"/>
  <c r="BQ1615" i="7"/>
  <c r="BR1615" i="7"/>
  <c r="BQ1616" i="7"/>
  <c r="BR1616" i="7"/>
  <c r="BQ1617" i="7"/>
  <c r="BR1617" i="7"/>
  <c r="BQ1618" i="7"/>
  <c r="BR1618" i="7"/>
  <c r="BQ1619" i="7"/>
  <c r="BR1619" i="7"/>
  <c r="BQ1620" i="7"/>
  <c r="BR1620" i="7"/>
  <c r="BQ1621" i="7"/>
  <c r="BR1621" i="7"/>
  <c r="BQ1622" i="7"/>
  <c r="BR1622" i="7"/>
  <c r="BQ1623" i="7"/>
  <c r="BR1623" i="7"/>
  <c r="BQ1624" i="7"/>
  <c r="BR1624" i="7"/>
  <c r="BQ1625" i="7"/>
  <c r="BR1625" i="7"/>
  <c r="BQ1626" i="7"/>
  <c r="BR1626" i="7"/>
  <c r="BQ1627" i="7"/>
  <c r="BR1627" i="7"/>
  <c r="BQ1628" i="7"/>
  <c r="BR1628" i="7"/>
  <c r="BQ1629" i="7"/>
  <c r="BR1629" i="7"/>
  <c r="BQ1630" i="7"/>
  <c r="BR1630" i="7"/>
  <c r="BQ1631" i="7"/>
  <c r="BR1631" i="7"/>
  <c r="BQ1632" i="7"/>
  <c r="BR1632" i="7"/>
  <c r="BQ1633" i="7"/>
  <c r="BR1633" i="7"/>
  <c r="BQ1634" i="7"/>
  <c r="BR1634" i="7"/>
  <c r="BQ1635" i="7"/>
  <c r="BR1635" i="7"/>
  <c r="BQ1636" i="7"/>
  <c r="BR1636" i="7"/>
  <c r="BQ1637" i="7"/>
  <c r="BR1637" i="7"/>
  <c r="BQ1638" i="7"/>
  <c r="BR1638" i="7"/>
  <c r="BQ1639" i="7"/>
  <c r="BR1639" i="7"/>
  <c r="BQ1640" i="7"/>
  <c r="BR1640" i="7"/>
  <c r="BQ1641" i="7"/>
  <c r="BR1641" i="7"/>
  <c r="BQ1642" i="7"/>
  <c r="BR1642" i="7"/>
  <c r="BQ1643" i="7"/>
  <c r="BR1643" i="7"/>
  <c r="BQ1644" i="7"/>
  <c r="BR1644" i="7"/>
  <c r="BQ1645" i="7"/>
  <c r="BR1645" i="7"/>
  <c r="BQ1646" i="7"/>
  <c r="BR1646" i="7"/>
  <c r="BQ1647" i="7"/>
  <c r="BR1647" i="7"/>
  <c r="BQ1648" i="7"/>
  <c r="BR1648" i="7"/>
  <c r="BQ1649" i="7"/>
  <c r="BR1649" i="7"/>
  <c r="BQ1650" i="7"/>
  <c r="BR1650" i="7"/>
  <c r="BQ1651" i="7"/>
  <c r="BR1651" i="7"/>
  <c r="BQ1652" i="7"/>
  <c r="BR1652" i="7"/>
  <c r="BQ1653" i="7"/>
  <c r="BR1653" i="7"/>
  <c r="BQ1654" i="7"/>
  <c r="BR1654" i="7"/>
  <c r="BQ1655" i="7"/>
  <c r="BR1655" i="7"/>
  <c r="BQ1656" i="7"/>
  <c r="BR1656" i="7"/>
  <c r="BQ1657" i="7"/>
  <c r="BR1657" i="7"/>
  <c r="BQ1658" i="7"/>
  <c r="BR1658" i="7"/>
  <c r="BQ1659" i="7"/>
  <c r="BR1659" i="7"/>
  <c r="BQ1660" i="7"/>
  <c r="BR1660" i="7"/>
  <c r="BQ1661" i="7"/>
  <c r="BR1661" i="7"/>
  <c r="BQ1662" i="7"/>
  <c r="BR1662" i="7"/>
  <c r="BQ1663" i="7"/>
  <c r="BR1663" i="7"/>
  <c r="BQ1664" i="7"/>
  <c r="BR1664" i="7"/>
  <c r="BQ1665" i="7"/>
  <c r="BR1665" i="7"/>
  <c r="BQ1666" i="7"/>
  <c r="BR1666" i="7"/>
  <c r="BQ1667" i="7"/>
  <c r="BR1667" i="7"/>
  <c r="BQ1668" i="7"/>
  <c r="BR1668" i="7"/>
  <c r="BQ1669" i="7"/>
  <c r="BR1669" i="7"/>
  <c r="BQ1670" i="7"/>
  <c r="BR1670" i="7"/>
  <c r="BQ1671" i="7"/>
  <c r="BR1671" i="7"/>
  <c r="BQ1672" i="7"/>
  <c r="BR1672" i="7"/>
  <c r="BQ1673" i="7"/>
  <c r="BR1673" i="7"/>
  <c r="BQ1674" i="7"/>
  <c r="BR1674" i="7"/>
  <c r="BQ1675" i="7"/>
  <c r="BR1675" i="7"/>
  <c r="BQ1676" i="7"/>
  <c r="BR1676" i="7"/>
  <c r="BQ1677" i="7"/>
  <c r="BR1677" i="7"/>
  <c r="BQ1678" i="7"/>
  <c r="BR1678" i="7"/>
  <c r="BQ1679" i="7"/>
  <c r="BR1679" i="7"/>
  <c r="BQ1680" i="7"/>
  <c r="BR1680" i="7"/>
  <c r="BQ1681" i="7"/>
  <c r="BR1681" i="7"/>
  <c r="BQ1682" i="7"/>
  <c r="BR1682" i="7"/>
  <c r="BQ1683" i="7"/>
  <c r="BR1683" i="7"/>
  <c r="BQ1684" i="7"/>
  <c r="BR1684" i="7"/>
  <c r="BQ1685" i="7"/>
  <c r="BR1685" i="7"/>
  <c r="BQ1686" i="7"/>
  <c r="BR1686" i="7"/>
  <c r="BQ1687" i="7"/>
  <c r="BR1687" i="7"/>
  <c r="BQ1688" i="7"/>
  <c r="BR1688" i="7"/>
  <c r="BQ1689" i="7"/>
  <c r="BR1689" i="7"/>
  <c r="BQ1690" i="7"/>
  <c r="BR1690" i="7"/>
  <c r="BQ1691" i="7"/>
  <c r="BR1691" i="7"/>
  <c r="BQ1692" i="7"/>
  <c r="BR1692" i="7"/>
  <c r="BQ1693" i="7"/>
  <c r="BR1693" i="7"/>
  <c r="BQ1694" i="7"/>
  <c r="BR1694" i="7"/>
  <c r="BQ1695" i="7"/>
  <c r="BR1695" i="7"/>
  <c r="BQ1696" i="7"/>
  <c r="BR1696" i="7"/>
  <c r="BQ1697" i="7"/>
  <c r="BR1697" i="7"/>
  <c r="BQ1698" i="7"/>
  <c r="BR1698" i="7"/>
  <c r="BQ1699" i="7"/>
  <c r="BR1699" i="7"/>
  <c r="BQ1700" i="7"/>
  <c r="BR1700" i="7"/>
  <c r="BQ1701" i="7"/>
  <c r="BR1701" i="7"/>
  <c r="BQ1702" i="7"/>
  <c r="BR1702" i="7"/>
  <c r="BQ1703" i="7"/>
  <c r="BR1703" i="7"/>
  <c r="BQ1704" i="7"/>
  <c r="BR1704" i="7"/>
  <c r="BQ1705" i="7"/>
  <c r="BR1705" i="7"/>
  <c r="BQ1706" i="7"/>
  <c r="BR1706" i="7"/>
  <c r="BQ1707" i="7"/>
  <c r="BR1707" i="7"/>
  <c r="BQ1708" i="7"/>
  <c r="BR1708" i="7"/>
  <c r="BQ1709" i="7"/>
  <c r="BR1709" i="7"/>
  <c r="BQ1710" i="7"/>
  <c r="BR1710" i="7"/>
  <c r="BQ1711" i="7"/>
  <c r="BR1711" i="7"/>
  <c r="BQ1712" i="7"/>
  <c r="BR1712" i="7"/>
  <c r="BQ1713" i="7"/>
  <c r="BR1713" i="7"/>
  <c r="BQ1714" i="7"/>
  <c r="BR1714" i="7"/>
  <c r="BQ1715" i="7"/>
  <c r="BR1715" i="7"/>
  <c r="BQ1716" i="7"/>
  <c r="BR1716" i="7"/>
  <c r="BQ1717" i="7"/>
  <c r="BR1717" i="7"/>
  <c r="BQ1718" i="7"/>
  <c r="BR1718" i="7"/>
  <c r="BQ1719" i="7"/>
  <c r="BR1719" i="7"/>
  <c r="BQ1720" i="7"/>
  <c r="BR1720" i="7"/>
  <c r="BQ1721" i="7"/>
  <c r="BR1721" i="7"/>
  <c r="BQ1722" i="7"/>
  <c r="BR1722" i="7"/>
  <c r="BQ1723" i="7"/>
  <c r="BR1723" i="7"/>
  <c r="BQ1724" i="7"/>
  <c r="BR1724" i="7"/>
  <c r="BQ1725" i="7"/>
  <c r="BR1725" i="7"/>
  <c r="BQ1726" i="7"/>
  <c r="BR1726" i="7"/>
  <c r="BQ1727" i="7"/>
  <c r="BR1727" i="7"/>
  <c r="BQ1728" i="7"/>
  <c r="BR1728" i="7"/>
  <c r="BQ1729" i="7"/>
  <c r="BR1729" i="7"/>
  <c r="BQ1730" i="7"/>
  <c r="BR1730" i="7"/>
  <c r="BQ1731" i="7"/>
  <c r="BR1731" i="7"/>
  <c r="BQ1732" i="7"/>
  <c r="BR1732" i="7"/>
  <c r="BQ1733" i="7"/>
  <c r="BR1733" i="7"/>
  <c r="BQ1734" i="7"/>
  <c r="BR1734" i="7"/>
  <c r="BQ1735" i="7"/>
  <c r="BR1735" i="7"/>
  <c r="BQ1736" i="7"/>
  <c r="BR1736" i="7"/>
  <c r="BQ1737" i="7"/>
  <c r="BR1737" i="7"/>
  <c r="BQ1738" i="7"/>
  <c r="BR1738" i="7"/>
  <c r="BQ1739" i="7"/>
  <c r="BR1739" i="7"/>
  <c r="BQ1740" i="7"/>
  <c r="BR1740" i="7"/>
  <c r="BQ1741" i="7"/>
  <c r="BR1741" i="7"/>
  <c r="BQ1742" i="7"/>
  <c r="BR1742" i="7"/>
  <c r="BQ1743" i="7"/>
  <c r="BR1743" i="7"/>
  <c r="BQ1744" i="7"/>
  <c r="BR1744" i="7"/>
  <c r="BQ1745" i="7"/>
  <c r="BR1745" i="7"/>
  <c r="BQ1746" i="7"/>
  <c r="BR1746" i="7"/>
  <c r="BQ1747" i="7"/>
  <c r="BR1747" i="7"/>
  <c r="BQ1748" i="7"/>
  <c r="BR1748" i="7"/>
  <c r="BQ1749" i="7"/>
  <c r="BR1749" i="7"/>
  <c r="BQ1750" i="7"/>
  <c r="BR1750" i="7"/>
  <c r="BQ1751" i="7"/>
  <c r="BR1751" i="7"/>
  <c r="BQ1752" i="7"/>
  <c r="BR1752" i="7"/>
  <c r="BQ1753" i="7"/>
  <c r="BR1753" i="7"/>
  <c r="BQ1754" i="7"/>
  <c r="BR1754" i="7"/>
  <c r="BQ1755" i="7"/>
  <c r="BR1755" i="7"/>
  <c r="BQ1756" i="7"/>
  <c r="BR1756" i="7"/>
  <c r="BQ1757" i="7"/>
  <c r="BR1757" i="7"/>
  <c r="BQ1758" i="7"/>
  <c r="BR1758" i="7"/>
  <c r="BQ1759" i="7"/>
  <c r="BR1759" i="7"/>
  <c r="BQ1760" i="7"/>
  <c r="BR1760" i="7"/>
  <c r="BQ1761" i="7"/>
  <c r="BR1761" i="7"/>
  <c r="BQ1762" i="7"/>
  <c r="BR1762" i="7"/>
  <c r="BQ1763" i="7"/>
  <c r="BR1763" i="7"/>
  <c r="BQ1764" i="7"/>
  <c r="BR1764" i="7"/>
  <c r="BQ1765" i="7"/>
  <c r="BR1765" i="7"/>
  <c r="BQ1766" i="7"/>
  <c r="BR1766" i="7"/>
  <c r="BQ1767" i="7"/>
  <c r="BR1767" i="7"/>
  <c r="BQ1768" i="7"/>
  <c r="BR1768" i="7"/>
  <c r="BQ1769" i="7"/>
  <c r="BR1769" i="7"/>
  <c r="BQ1770" i="7"/>
  <c r="BR1770" i="7"/>
  <c r="BQ1771" i="7"/>
  <c r="BR1771" i="7"/>
  <c r="BQ1772" i="7"/>
  <c r="BR1772" i="7"/>
  <c r="BQ1773" i="7"/>
  <c r="BR1773" i="7"/>
  <c r="BQ1774" i="7"/>
  <c r="BR1774" i="7"/>
  <c r="BQ1775" i="7"/>
  <c r="BR1775" i="7"/>
  <c r="BQ1776" i="7"/>
  <c r="BR1776" i="7"/>
  <c r="BQ1777" i="7"/>
  <c r="BR1777" i="7"/>
  <c r="BQ1778" i="7"/>
  <c r="BR1778" i="7"/>
  <c r="BQ1779" i="7"/>
  <c r="BR1779" i="7"/>
  <c r="BQ1780" i="7"/>
  <c r="BR1780" i="7"/>
  <c r="BQ1781" i="7"/>
  <c r="BR1781" i="7"/>
  <c r="BQ1782" i="7"/>
  <c r="BR1782" i="7"/>
  <c r="BQ1783" i="7"/>
  <c r="BR1783" i="7"/>
  <c r="BQ1784" i="7"/>
  <c r="BR1784" i="7"/>
  <c r="BQ1785" i="7"/>
  <c r="BR1785" i="7"/>
  <c r="BQ1786" i="7"/>
  <c r="BR1786" i="7"/>
  <c r="BQ1787" i="7"/>
  <c r="BR1787" i="7"/>
  <c r="BQ1788" i="7"/>
  <c r="BR1788" i="7"/>
  <c r="BQ1789" i="7"/>
  <c r="BR1789" i="7"/>
  <c r="BQ1790" i="7"/>
  <c r="BR1790" i="7"/>
  <c r="BQ1791" i="7"/>
  <c r="BR1791" i="7"/>
  <c r="BQ1792" i="7"/>
  <c r="BR1792" i="7"/>
  <c r="BQ1793" i="7"/>
  <c r="BR1793" i="7"/>
  <c r="BQ1794" i="7"/>
  <c r="BR1794" i="7"/>
  <c r="BQ1795" i="7"/>
  <c r="BR1795" i="7"/>
  <c r="BQ1796" i="7"/>
  <c r="BR1796" i="7"/>
  <c r="BQ1797" i="7"/>
  <c r="BR1797" i="7"/>
  <c r="BQ1798" i="7"/>
  <c r="BR1798" i="7"/>
  <c r="BQ1799" i="7"/>
  <c r="BR1799" i="7"/>
  <c r="BQ1800" i="7"/>
  <c r="BR1800" i="7"/>
  <c r="BQ1801" i="7"/>
  <c r="BR1801" i="7"/>
  <c r="BQ1802" i="7"/>
  <c r="BR1802" i="7"/>
  <c r="BQ1803" i="7"/>
  <c r="BR1803" i="7"/>
  <c r="BQ1804" i="7"/>
  <c r="BR1804" i="7"/>
  <c r="BQ1805" i="7"/>
  <c r="BR1805" i="7"/>
  <c r="BQ1806" i="7"/>
  <c r="BR1806" i="7"/>
  <c r="BQ1807" i="7"/>
  <c r="BR1807" i="7"/>
  <c r="BQ1808" i="7"/>
  <c r="BR1808" i="7"/>
  <c r="BQ1809" i="7"/>
  <c r="BR1809" i="7"/>
  <c r="BQ1810" i="7"/>
  <c r="BR1810" i="7"/>
  <c r="BQ1811" i="7"/>
  <c r="BR1811" i="7"/>
  <c r="BQ1812" i="7"/>
  <c r="BR1812" i="7"/>
  <c r="BQ1813" i="7"/>
  <c r="BR1813" i="7"/>
  <c r="BQ1814" i="7"/>
  <c r="BR1814" i="7"/>
  <c r="BQ1815" i="7"/>
  <c r="BR1815" i="7"/>
  <c r="BQ1816" i="7"/>
  <c r="BR1816" i="7"/>
  <c r="BQ1817" i="7"/>
  <c r="BR1817" i="7"/>
  <c r="BQ1818" i="7"/>
  <c r="BR1818" i="7"/>
  <c r="BQ1819" i="7"/>
  <c r="BR1819" i="7"/>
  <c r="BQ1820" i="7"/>
  <c r="BR1820" i="7"/>
  <c r="BQ1821" i="7"/>
  <c r="BR1821" i="7"/>
  <c r="BQ1822" i="7"/>
  <c r="BR1822" i="7"/>
  <c r="BQ1823" i="7"/>
  <c r="BR1823" i="7"/>
  <c r="BQ1824" i="7"/>
  <c r="BR1824" i="7"/>
  <c r="BQ1825" i="7"/>
  <c r="BR1825" i="7"/>
  <c r="BQ1826" i="7"/>
  <c r="BR1826" i="7"/>
  <c r="BQ1827" i="7"/>
  <c r="BR1827" i="7"/>
  <c r="BQ1828" i="7"/>
  <c r="BR1828" i="7"/>
  <c r="BQ1829" i="7"/>
  <c r="BR1829" i="7"/>
  <c r="BQ1830" i="7"/>
  <c r="BR1830" i="7"/>
  <c r="BQ1831" i="7"/>
  <c r="BR1831" i="7"/>
  <c r="BQ1832" i="7"/>
  <c r="BR1832" i="7"/>
  <c r="BQ1833" i="7"/>
  <c r="BR1833" i="7"/>
  <c r="BQ1834" i="7"/>
  <c r="BR1834" i="7"/>
  <c r="BQ1835" i="7"/>
  <c r="BR1835" i="7"/>
  <c r="BQ1836" i="7"/>
  <c r="BR1836" i="7"/>
  <c r="BQ1837" i="7"/>
  <c r="BR1837" i="7"/>
  <c r="BQ1838" i="7"/>
  <c r="BR1838" i="7"/>
  <c r="BQ1839" i="7"/>
  <c r="BR1839" i="7"/>
  <c r="BQ1840" i="7"/>
  <c r="BR1840" i="7"/>
  <c r="BQ1841" i="7"/>
  <c r="BR1841" i="7"/>
  <c r="BQ1842" i="7"/>
  <c r="BR1842" i="7"/>
  <c r="BQ1843" i="7"/>
  <c r="BR1843" i="7"/>
  <c r="BQ1844" i="7"/>
  <c r="BR1844" i="7"/>
  <c r="BQ1845" i="7"/>
  <c r="BR1845" i="7"/>
  <c r="BQ1846" i="7"/>
  <c r="BR1846" i="7"/>
  <c r="BQ1847" i="7"/>
  <c r="BR1847" i="7"/>
  <c r="BQ1848" i="7"/>
  <c r="BR1848" i="7"/>
  <c r="BQ1849" i="7"/>
  <c r="BR1849" i="7"/>
  <c r="BQ1850" i="7"/>
  <c r="BR1850" i="7"/>
  <c r="BQ1851" i="7"/>
  <c r="BR1851" i="7"/>
  <c r="BQ1852" i="7"/>
  <c r="BR1852" i="7"/>
  <c r="BQ1853" i="7"/>
  <c r="BR1853" i="7"/>
  <c r="BQ1854" i="7"/>
  <c r="BR1854" i="7"/>
  <c r="BQ1855" i="7"/>
  <c r="BR1855" i="7"/>
  <c r="BQ1856" i="7"/>
  <c r="BR1856" i="7"/>
  <c r="BQ1857" i="7"/>
  <c r="BR1857" i="7"/>
  <c r="BQ1858" i="7"/>
  <c r="BR1858" i="7"/>
  <c r="BQ1859" i="7"/>
  <c r="BR1859" i="7"/>
  <c r="BQ1860" i="7"/>
  <c r="BR1860" i="7"/>
  <c r="BQ1861" i="7"/>
  <c r="BR1861" i="7"/>
  <c r="BQ1862" i="7"/>
  <c r="BR1862" i="7"/>
  <c r="BQ1863" i="7"/>
  <c r="BR1863" i="7"/>
  <c r="BQ1864" i="7"/>
  <c r="BR1864" i="7"/>
  <c r="BQ1865" i="7"/>
  <c r="BR1865" i="7"/>
  <c r="BQ1866" i="7"/>
  <c r="BR1866" i="7"/>
  <c r="BQ1867" i="7"/>
  <c r="BR1867" i="7"/>
  <c r="BQ1868" i="7"/>
  <c r="BR1868" i="7"/>
  <c r="BQ1869" i="7"/>
  <c r="BR1869" i="7"/>
  <c r="BQ1870" i="7"/>
  <c r="BR1870" i="7"/>
  <c r="BQ1871" i="7"/>
  <c r="BR1871" i="7"/>
  <c r="BQ1872" i="7"/>
  <c r="BR1872" i="7"/>
  <c r="BQ1873" i="7"/>
  <c r="BR1873" i="7"/>
  <c r="BQ1874" i="7"/>
  <c r="BR1874" i="7"/>
  <c r="BQ1875" i="7"/>
  <c r="BR1875" i="7"/>
  <c r="BQ1876" i="7"/>
  <c r="BR1876" i="7"/>
  <c r="BQ1877" i="7"/>
  <c r="BR1877" i="7"/>
  <c r="BQ1878" i="7"/>
  <c r="BR1878" i="7"/>
  <c r="BQ1879" i="7"/>
  <c r="BR1879" i="7"/>
  <c r="BQ1880" i="7"/>
  <c r="BR1880" i="7"/>
  <c r="BQ1881" i="7"/>
  <c r="BR1881" i="7"/>
  <c r="BQ1882" i="7"/>
  <c r="BR1882" i="7"/>
  <c r="BQ1883" i="7"/>
  <c r="BR1883" i="7"/>
  <c r="BQ1884" i="7"/>
  <c r="BR1884" i="7"/>
  <c r="BQ1885" i="7"/>
  <c r="BR1885" i="7"/>
  <c r="BQ1886" i="7"/>
  <c r="BR1886" i="7"/>
  <c r="BQ1887" i="7"/>
  <c r="BR1887" i="7"/>
  <c r="BQ1888" i="7"/>
  <c r="BR1888" i="7"/>
  <c r="BQ1889" i="7"/>
  <c r="BR1889" i="7"/>
  <c r="BQ1890" i="7"/>
  <c r="BR1890" i="7"/>
  <c r="BQ1891" i="7"/>
  <c r="BR1891" i="7"/>
  <c r="BQ1892" i="7"/>
  <c r="BR1892" i="7"/>
  <c r="BQ1893" i="7"/>
  <c r="BR1893" i="7"/>
  <c r="BQ1894" i="7"/>
  <c r="BR1894" i="7"/>
  <c r="BQ1895" i="7"/>
  <c r="BR1895" i="7"/>
  <c r="BQ1896" i="7"/>
  <c r="BR1896" i="7"/>
  <c r="BQ1897" i="7"/>
  <c r="BR1897" i="7"/>
  <c r="BQ1898" i="7"/>
  <c r="BR1898" i="7"/>
  <c r="BQ1899" i="7"/>
  <c r="BR1899" i="7"/>
  <c r="BQ1900" i="7"/>
  <c r="BR1900" i="7"/>
  <c r="BQ1901" i="7"/>
  <c r="BR1901" i="7"/>
  <c r="BQ1902" i="7"/>
  <c r="BR1902" i="7"/>
  <c r="BQ1903" i="7"/>
  <c r="BR1903" i="7"/>
  <c r="BQ1904" i="7"/>
  <c r="BR1904" i="7"/>
  <c r="BQ1905" i="7"/>
  <c r="BR1905" i="7"/>
  <c r="BQ1906" i="7"/>
  <c r="BR1906" i="7"/>
  <c r="BQ1907" i="7"/>
  <c r="BR1907" i="7"/>
  <c r="BQ1908" i="7"/>
  <c r="BR1908" i="7"/>
  <c r="BQ1909" i="7"/>
  <c r="BR1909" i="7"/>
  <c r="BQ1910" i="7"/>
  <c r="BR1910" i="7"/>
  <c r="BQ1911" i="7"/>
  <c r="BR1911" i="7"/>
  <c r="BQ1912" i="7"/>
  <c r="BR1912" i="7"/>
  <c r="BQ1913" i="7"/>
  <c r="BR1913" i="7"/>
  <c r="BQ1914" i="7"/>
  <c r="BR1914" i="7"/>
  <c r="BQ1915" i="7"/>
  <c r="BR1915" i="7"/>
  <c r="BQ1916" i="7"/>
  <c r="BR1916" i="7"/>
  <c r="BQ1917" i="7"/>
  <c r="BR1917" i="7"/>
  <c r="BQ1918" i="7"/>
  <c r="BR1918" i="7"/>
  <c r="BQ1919" i="7"/>
  <c r="BR1919" i="7"/>
  <c r="BQ1920" i="7"/>
  <c r="BR1920" i="7"/>
  <c r="BQ1921" i="7"/>
  <c r="BR1921" i="7"/>
  <c r="BQ1922" i="7"/>
  <c r="BR1922" i="7"/>
  <c r="BQ1923" i="7"/>
  <c r="BR1923" i="7"/>
  <c r="BQ1924" i="7"/>
  <c r="BR1924" i="7"/>
  <c r="BQ1925" i="7"/>
  <c r="BR1925" i="7"/>
  <c r="BQ1926" i="7"/>
  <c r="BR1926" i="7"/>
  <c r="BQ1927" i="7"/>
  <c r="BR1927" i="7"/>
  <c r="BQ1928" i="7"/>
  <c r="BR1928" i="7"/>
  <c r="BQ1929" i="7"/>
  <c r="BR1929" i="7"/>
  <c r="BQ1930" i="7"/>
  <c r="BR1930" i="7"/>
  <c r="BQ1931" i="7"/>
  <c r="BR1931" i="7"/>
  <c r="BQ1932" i="7"/>
  <c r="BR1932" i="7"/>
  <c r="BQ1933" i="7"/>
  <c r="BR1933" i="7"/>
  <c r="BQ1934" i="7"/>
  <c r="BR1934" i="7"/>
  <c r="BQ1935" i="7"/>
  <c r="BR1935" i="7"/>
  <c r="BQ1936" i="7"/>
  <c r="BR1936" i="7"/>
  <c r="BQ1937" i="7"/>
  <c r="BR1937" i="7"/>
  <c r="BQ1938" i="7"/>
  <c r="BR1938" i="7"/>
  <c r="BQ1939" i="7"/>
  <c r="BR1939" i="7"/>
  <c r="BQ1940" i="7"/>
  <c r="BR1940" i="7"/>
  <c r="BQ1941" i="7"/>
  <c r="BR1941" i="7"/>
  <c r="BQ1942" i="7"/>
  <c r="BR1942" i="7"/>
  <c r="BQ1943" i="7"/>
  <c r="BR1943" i="7"/>
  <c r="BQ1944" i="7"/>
  <c r="BR1944" i="7"/>
  <c r="BQ1945" i="7"/>
  <c r="BR1945" i="7"/>
  <c r="BQ1946" i="7"/>
  <c r="BR1946" i="7"/>
  <c r="BQ1947" i="7"/>
  <c r="BR1947" i="7"/>
  <c r="BQ1948" i="7"/>
  <c r="BR1948" i="7"/>
  <c r="BQ1949" i="7"/>
  <c r="BR1949" i="7"/>
  <c r="BQ1950" i="7"/>
  <c r="BR1950" i="7"/>
  <c r="BQ1951" i="7"/>
  <c r="BR1951" i="7"/>
  <c r="BQ1952" i="7"/>
  <c r="BR1952" i="7"/>
  <c r="BQ1953" i="7"/>
  <c r="BR1953" i="7"/>
  <c r="BQ1954" i="7"/>
  <c r="BR1954" i="7"/>
  <c r="BQ1955" i="7"/>
  <c r="BR1955" i="7"/>
  <c r="BQ1956" i="7"/>
  <c r="BR1956" i="7"/>
  <c r="BQ1957" i="7"/>
  <c r="BR1957" i="7"/>
  <c r="BQ1958" i="7"/>
  <c r="BR1958" i="7"/>
  <c r="BQ1959" i="7"/>
  <c r="BR1959" i="7"/>
  <c r="BQ1960" i="7"/>
  <c r="BR1960" i="7"/>
  <c r="BQ1961" i="7"/>
  <c r="BR1961" i="7"/>
  <c r="BQ1962" i="7"/>
  <c r="BR1962" i="7"/>
  <c r="BQ1963" i="7"/>
  <c r="BR1963" i="7"/>
  <c r="BQ1964" i="7"/>
  <c r="BR1964" i="7"/>
  <c r="BQ1965" i="7"/>
  <c r="BR1965" i="7"/>
  <c r="BQ1966" i="7"/>
  <c r="BR1966" i="7"/>
  <c r="BQ1967" i="7"/>
  <c r="BR1967" i="7"/>
  <c r="BQ1968" i="7"/>
  <c r="BR1968" i="7"/>
  <c r="BQ1969" i="7"/>
  <c r="BR1969" i="7"/>
  <c r="BQ1970" i="7"/>
  <c r="BR1970" i="7"/>
  <c r="BQ1971" i="7"/>
  <c r="BR1971" i="7"/>
  <c r="BQ1972" i="7"/>
  <c r="BR1972" i="7"/>
  <c r="BQ1973" i="7"/>
  <c r="BR1973" i="7"/>
  <c r="BQ1974" i="7"/>
  <c r="BR1974" i="7"/>
  <c r="BQ1975" i="7"/>
  <c r="BR1975" i="7"/>
  <c r="BQ1976" i="7"/>
  <c r="BR1976" i="7"/>
  <c r="BQ1977" i="7"/>
  <c r="BR1977" i="7"/>
  <c r="BQ1978" i="7"/>
  <c r="BR1978" i="7"/>
  <c r="BQ1979" i="7"/>
  <c r="BR1979" i="7"/>
  <c r="BQ1980" i="7"/>
  <c r="BR1980" i="7"/>
  <c r="BQ1981" i="7"/>
  <c r="BR1981" i="7"/>
  <c r="BQ1982" i="7"/>
  <c r="BR1982" i="7"/>
  <c r="BQ1983" i="7"/>
  <c r="BR1983" i="7"/>
  <c r="BQ1984" i="7"/>
  <c r="BR1984" i="7"/>
  <c r="BQ1985" i="7"/>
  <c r="BR1985" i="7"/>
  <c r="BQ1986" i="7"/>
  <c r="BR1986" i="7"/>
  <c r="BQ1987" i="7"/>
  <c r="BR1987" i="7"/>
  <c r="BQ1988" i="7"/>
  <c r="BR1988" i="7"/>
  <c r="BQ1989" i="7"/>
  <c r="BR1989" i="7"/>
  <c r="BQ1990" i="7"/>
  <c r="BR1990" i="7"/>
  <c r="BQ1991" i="7"/>
  <c r="BR1991" i="7"/>
  <c r="BQ1992" i="7"/>
  <c r="BR1992" i="7"/>
  <c r="BQ1993" i="7"/>
  <c r="BR1993" i="7"/>
  <c r="BQ1994" i="7"/>
  <c r="BR1994" i="7"/>
  <c r="BQ1995" i="7"/>
  <c r="BR1995" i="7"/>
  <c r="BQ1996" i="7"/>
  <c r="BR1996" i="7"/>
  <c r="BQ1997" i="7"/>
  <c r="BR1997" i="7"/>
  <c r="BQ1998" i="7"/>
  <c r="BR1998" i="7"/>
  <c r="BQ1999" i="7"/>
  <c r="BR1999" i="7"/>
  <c r="BQ2000" i="7"/>
  <c r="BR2000" i="7"/>
  <c r="BQ2001" i="7"/>
  <c r="BR2001" i="7"/>
  <c r="BQ2002" i="7"/>
  <c r="BR2002" i="7"/>
  <c r="BQ2003" i="7"/>
  <c r="BR2003" i="7"/>
  <c r="BQ2004" i="7"/>
  <c r="BR2004" i="7"/>
  <c r="BQ2005" i="7"/>
  <c r="BR2005" i="7"/>
  <c r="BQ2006" i="7"/>
  <c r="BR2006" i="7"/>
  <c r="BQ2007" i="7"/>
  <c r="BR2007" i="7"/>
  <c r="BQ2008" i="7"/>
  <c r="BR2008" i="7"/>
  <c r="BQ2009" i="7"/>
  <c r="BR2009" i="7"/>
  <c r="BQ2010" i="7"/>
  <c r="BR2010" i="7"/>
  <c r="BQ2011" i="7"/>
  <c r="BR2011" i="7"/>
  <c r="BQ2012" i="7"/>
  <c r="BR2012" i="7"/>
  <c r="BQ2013" i="7"/>
  <c r="BR2013" i="7"/>
  <c r="BQ2014" i="7"/>
  <c r="BR2014" i="7"/>
  <c r="BQ2015" i="7"/>
  <c r="BR2015" i="7"/>
  <c r="BQ2016" i="7"/>
  <c r="BR2016" i="7"/>
  <c r="BQ2017" i="7"/>
  <c r="BR2017" i="7"/>
  <c r="BQ2018" i="7"/>
  <c r="BR2018" i="7"/>
  <c r="BQ2019" i="7"/>
  <c r="BR2019" i="7"/>
  <c r="BQ2020" i="7"/>
  <c r="BR2020" i="7"/>
  <c r="BQ2021" i="7"/>
  <c r="BR2021" i="7"/>
  <c r="BQ2022" i="7"/>
  <c r="BR2022" i="7"/>
  <c r="BQ2023" i="7"/>
  <c r="BR2023" i="7"/>
  <c r="BQ2024" i="7"/>
  <c r="BR2024" i="7"/>
  <c r="BQ2025" i="7"/>
  <c r="BR2025" i="7"/>
  <c r="BQ2026" i="7"/>
  <c r="BR2026" i="7"/>
  <c r="BQ2027" i="7"/>
  <c r="BR2027" i="7"/>
  <c r="BQ2028" i="7"/>
  <c r="BR2028" i="7"/>
  <c r="BQ2029" i="7"/>
  <c r="BR2029" i="7"/>
  <c r="BQ2030" i="7"/>
  <c r="BR2030" i="7"/>
  <c r="BQ2031" i="7"/>
  <c r="BR2031" i="7"/>
  <c r="BQ2032" i="7"/>
  <c r="BR2032" i="7"/>
  <c r="BQ2033" i="7"/>
  <c r="BR2033" i="7"/>
  <c r="BQ2034" i="7"/>
  <c r="BR2034" i="7"/>
  <c r="BQ2035" i="7"/>
  <c r="BR2035" i="7"/>
  <c r="BQ2036" i="7"/>
  <c r="BR2036" i="7"/>
  <c r="BQ2037" i="7"/>
  <c r="BR2037" i="7"/>
  <c r="BQ2038" i="7"/>
  <c r="BR2038" i="7"/>
  <c r="BQ2039" i="7"/>
  <c r="BR2039" i="7"/>
  <c r="BQ2040" i="7"/>
  <c r="BR2040" i="7"/>
  <c r="BQ2041" i="7"/>
  <c r="BR2041" i="7"/>
  <c r="BQ2042" i="7"/>
  <c r="BR2042" i="7"/>
  <c r="BQ2043" i="7"/>
  <c r="BR2043" i="7"/>
  <c r="BQ2044" i="7"/>
  <c r="BR2044" i="7"/>
  <c r="BQ2045" i="7"/>
  <c r="BR2045" i="7"/>
  <c r="BQ2046" i="7"/>
  <c r="BR2046" i="7"/>
  <c r="BQ2047" i="7"/>
  <c r="BR2047" i="7"/>
  <c r="BQ2048" i="7"/>
  <c r="BR2048" i="7"/>
  <c r="BQ2049" i="7"/>
  <c r="BR2049" i="7"/>
  <c r="BQ2050" i="7"/>
  <c r="BR2050" i="7"/>
  <c r="BQ2051" i="7"/>
  <c r="BR2051" i="7"/>
  <c r="BQ2052" i="7"/>
  <c r="BR2052" i="7"/>
  <c r="BQ2053" i="7"/>
  <c r="BR2053" i="7"/>
  <c r="BQ2054" i="7"/>
  <c r="BR2054" i="7"/>
  <c r="BQ2055" i="7"/>
  <c r="BR2055" i="7"/>
  <c r="BQ2056" i="7"/>
  <c r="BR2056" i="7"/>
  <c r="BQ2057" i="7"/>
  <c r="BR2057" i="7"/>
  <c r="BQ2058" i="7"/>
  <c r="BR2058" i="7"/>
  <c r="BQ2059" i="7"/>
  <c r="BR2059" i="7"/>
  <c r="BQ2060" i="7"/>
  <c r="BR2060" i="7"/>
  <c r="BQ2061" i="7"/>
  <c r="BR2061" i="7"/>
  <c r="BQ2062" i="7"/>
  <c r="BR2062" i="7"/>
  <c r="BQ2063" i="7"/>
  <c r="BR2063" i="7"/>
  <c r="BQ2064" i="7"/>
  <c r="BR2064" i="7"/>
  <c r="BQ2065" i="7"/>
  <c r="BR2065" i="7"/>
  <c r="BQ2066" i="7"/>
  <c r="BR2066" i="7"/>
  <c r="BQ2067" i="7"/>
  <c r="BR2067" i="7"/>
  <c r="BQ2068" i="7"/>
  <c r="BR2068" i="7"/>
  <c r="BQ2069" i="7"/>
  <c r="BR2069" i="7"/>
  <c r="BQ2070" i="7"/>
  <c r="BR2070" i="7"/>
  <c r="BQ2071" i="7"/>
  <c r="BR2071" i="7"/>
  <c r="BQ2072" i="7"/>
  <c r="BR2072" i="7"/>
  <c r="BQ2073" i="7"/>
  <c r="BR2073" i="7"/>
  <c r="BQ2074" i="7"/>
  <c r="BR2074" i="7"/>
  <c r="BQ2075" i="7"/>
  <c r="BR2075" i="7"/>
  <c r="BQ2076" i="7"/>
  <c r="BR2076" i="7"/>
  <c r="BQ2077" i="7"/>
  <c r="BR2077" i="7"/>
  <c r="BQ2078" i="7"/>
  <c r="BR2078" i="7"/>
  <c r="BQ2079" i="7"/>
  <c r="BR2079" i="7"/>
  <c r="BQ2080" i="7"/>
  <c r="BR2080" i="7"/>
  <c r="BQ2081" i="7"/>
  <c r="BR2081" i="7"/>
  <c r="BQ2082" i="7"/>
  <c r="BR2082" i="7"/>
  <c r="BQ2083" i="7"/>
  <c r="BR2083" i="7"/>
  <c r="BQ2084" i="7"/>
  <c r="BR2084" i="7"/>
  <c r="BQ2085" i="7"/>
  <c r="BR2085" i="7"/>
  <c r="BQ2086" i="7"/>
  <c r="BR2086" i="7"/>
  <c r="BQ2087" i="7"/>
  <c r="BR2087" i="7"/>
  <c r="BQ2088" i="7"/>
  <c r="BR2088" i="7"/>
  <c r="BQ2089" i="7"/>
  <c r="BR2089" i="7"/>
  <c r="BQ2090" i="7"/>
  <c r="BR2090" i="7"/>
  <c r="BQ2091" i="7"/>
  <c r="BR2091" i="7"/>
  <c r="BQ2092" i="7"/>
  <c r="BR2092" i="7"/>
  <c r="BQ2093" i="7"/>
  <c r="BR2093" i="7"/>
  <c r="BQ2094" i="7"/>
  <c r="BR2094" i="7"/>
  <c r="BQ2095" i="7"/>
  <c r="BR2095" i="7"/>
  <c r="BQ2096" i="7"/>
  <c r="BR2096" i="7"/>
  <c r="BQ2097" i="7"/>
  <c r="BR2097" i="7"/>
  <c r="BQ2098" i="7"/>
  <c r="BR2098" i="7"/>
  <c r="BQ2099" i="7"/>
  <c r="BR2099" i="7"/>
  <c r="BQ2100" i="7"/>
  <c r="BR2100" i="7"/>
  <c r="BQ2101" i="7"/>
  <c r="BR2101" i="7"/>
  <c r="BQ2102" i="7"/>
  <c r="BR2102" i="7"/>
  <c r="BQ2103" i="7"/>
  <c r="BR2103" i="7"/>
  <c r="BQ2104" i="7"/>
  <c r="BR2104" i="7"/>
  <c r="BQ2105" i="7"/>
  <c r="BR2105" i="7"/>
  <c r="BQ2106" i="7"/>
  <c r="BR2106" i="7"/>
  <c r="BQ2107" i="7"/>
  <c r="BR2107" i="7"/>
  <c r="BQ2108" i="7"/>
  <c r="BR2108" i="7"/>
  <c r="BQ2109" i="7"/>
  <c r="BR2109" i="7"/>
  <c r="BQ2110" i="7"/>
  <c r="BR2110" i="7"/>
  <c r="BQ2111" i="7"/>
  <c r="BR2111" i="7"/>
  <c r="BQ2112" i="7"/>
  <c r="BR2112" i="7"/>
  <c r="BQ2113" i="7"/>
  <c r="BR2113" i="7"/>
  <c r="BQ2114" i="7"/>
  <c r="BR2114" i="7"/>
  <c r="BQ2115" i="7"/>
  <c r="BR2115" i="7"/>
  <c r="BQ2116" i="7"/>
  <c r="BR2116" i="7"/>
  <c r="BQ2117" i="7"/>
  <c r="BR2117" i="7"/>
  <c r="BQ2118" i="7"/>
  <c r="BR2118" i="7"/>
  <c r="BQ2119" i="7"/>
  <c r="BR2119" i="7"/>
  <c r="BQ2120" i="7"/>
  <c r="BR2120" i="7"/>
  <c r="BQ2121" i="7"/>
  <c r="BR2121" i="7"/>
  <c r="BQ2122" i="7"/>
  <c r="BR2122" i="7"/>
  <c r="BQ2123" i="7"/>
  <c r="BR2123" i="7"/>
  <c r="BQ2124" i="7"/>
  <c r="BR2124" i="7"/>
  <c r="BQ2125" i="7"/>
  <c r="BR2125" i="7"/>
  <c r="BQ2126" i="7"/>
  <c r="BR2126" i="7"/>
  <c r="BQ2127" i="7"/>
  <c r="BR2127" i="7"/>
  <c r="BQ2128" i="7"/>
  <c r="BR2128" i="7"/>
  <c r="BQ2129" i="7"/>
  <c r="BR2129" i="7"/>
  <c r="BQ2130" i="7"/>
  <c r="BR2130" i="7"/>
  <c r="BQ2131" i="7"/>
  <c r="BR2131" i="7"/>
  <c r="BQ2132" i="7"/>
  <c r="BR2132" i="7"/>
  <c r="BQ2133" i="7"/>
  <c r="BR2133" i="7"/>
  <c r="BQ2134" i="7"/>
  <c r="BR2134" i="7"/>
  <c r="BQ2135" i="7"/>
  <c r="BR2135" i="7"/>
  <c r="BQ2136" i="7"/>
  <c r="BR2136" i="7"/>
  <c r="BQ2137" i="7"/>
  <c r="BR2137" i="7"/>
  <c r="BQ2138" i="7"/>
  <c r="BR2138" i="7"/>
  <c r="BQ2139" i="7"/>
  <c r="BR2139" i="7"/>
  <c r="BQ2140" i="7"/>
  <c r="BR2140" i="7"/>
  <c r="BQ2141" i="7"/>
  <c r="BR2141" i="7"/>
  <c r="BQ2142" i="7"/>
  <c r="BR2142" i="7"/>
  <c r="BQ2143" i="7"/>
  <c r="BR2143" i="7"/>
  <c r="BQ2144" i="7"/>
  <c r="BR2144" i="7"/>
  <c r="BQ2145" i="7"/>
  <c r="BR2145" i="7"/>
  <c r="BQ2146" i="7"/>
  <c r="BR2146" i="7"/>
  <c r="BQ2147" i="7"/>
  <c r="BR2147" i="7"/>
  <c r="BQ2148" i="7"/>
  <c r="BR2148" i="7"/>
  <c r="BQ2149" i="7"/>
  <c r="BR2149" i="7"/>
  <c r="BQ2150" i="7"/>
  <c r="BR2150" i="7"/>
  <c r="BQ2151" i="7"/>
  <c r="BR2151" i="7"/>
  <c r="BQ2152" i="7"/>
  <c r="BR2152" i="7"/>
  <c r="BQ2153" i="7"/>
  <c r="BR2153" i="7"/>
  <c r="BQ2154" i="7"/>
  <c r="BR2154" i="7"/>
  <c r="BQ2155" i="7"/>
  <c r="BR2155" i="7"/>
  <c r="BQ2156" i="7"/>
  <c r="BR2156" i="7"/>
  <c r="BQ2157" i="7"/>
  <c r="BR2157" i="7"/>
  <c r="BQ2158" i="7"/>
  <c r="BR2158" i="7"/>
  <c r="BQ2159" i="7"/>
  <c r="BR2159" i="7"/>
  <c r="BQ2160" i="7"/>
  <c r="BR2160" i="7"/>
  <c r="BQ2161" i="7"/>
  <c r="BR2161" i="7"/>
  <c r="BQ2162" i="7"/>
  <c r="BR2162" i="7"/>
  <c r="BQ2163" i="7"/>
  <c r="BR2163" i="7"/>
  <c r="BQ2164" i="7"/>
  <c r="BR2164" i="7"/>
  <c r="BQ2165" i="7"/>
  <c r="BR2165" i="7"/>
  <c r="BQ2166" i="7"/>
  <c r="BR2166" i="7"/>
  <c r="BQ2167" i="7"/>
  <c r="BR2167" i="7"/>
  <c r="BQ2168" i="7"/>
  <c r="BR2168" i="7"/>
  <c r="BQ2169" i="7"/>
  <c r="BR2169" i="7"/>
  <c r="BQ2170" i="7"/>
  <c r="BR2170" i="7"/>
  <c r="BQ2171" i="7"/>
  <c r="BR2171" i="7"/>
  <c r="BQ2172" i="7"/>
  <c r="BR2172" i="7"/>
  <c r="BQ2173" i="7"/>
  <c r="BR2173" i="7"/>
  <c r="BQ2174" i="7"/>
  <c r="BR2174" i="7"/>
  <c r="BQ2175" i="7"/>
  <c r="BR2175" i="7"/>
  <c r="BQ2176" i="7"/>
  <c r="BR2176" i="7"/>
  <c r="BQ2177" i="7"/>
  <c r="BR2177" i="7"/>
  <c r="BQ2178" i="7"/>
  <c r="BR2178" i="7"/>
  <c r="BQ2179" i="7"/>
  <c r="BR2179" i="7"/>
  <c r="BQ2180" i="7"/>
  <c r="BR2180" i="7"/>
  <c r="BQ2181" i="7"/>
  <c r="BR2181" i="7"/>
  <c r="BQ2182" i="7"/>
  <c r="BR2182" i="7"/>
  <c r="BQ2183" i="7"/>
  <c r="BR2183" i="7"/>
  <c r="BQ2184" i="7"/>
  <c r="BR2184" i="7"/>
  <c r="BQ2185" i="7"/>
  <c r="BR2185" i="7"/>
  <c r="BQ2186" i="7"/>
  <c r="BR2186" i="7"/>
  <c r="BQ2187" i="7"/>
  <c r="BR2187" i="7"/>
  <c r="BQ2188" i="7"/>
  <c r="BR2188" i="7"/>
  <c r="BQ2189" i="7"/>
  <c r="BR2189" i="7"/>
  <c r="BQ2190" i="7"/>
  <c r="BR2190" i="7"/>
  <c r="BQ2191" i="7"/>
  <c r="BR2191" i="7"/>
  <c r="BQ2192" i="7"/>
  <c r="BR2192" i="7"/>
  <c r="BQ2193" i="7"/>
  <c r="BR2193" i="7"/>
  <c r="BQ2194" i="7"/>
  <c r="BR2194" i="7"/>
  <c r="BQ2195" i="7"/>
  <c r="BR2195" i="7"/>
  <c r="BQ2196" i="7"/>
  <c r="BR2196" i="7"/>
  <c r="BQ2197" i="7"/>
  <c r="BR2197" i="7"/>
  <c r="BQ2198" i="7"/>
  <c r="BR2198" i="7"/>
  <c r="BQ2199" i="7"/>
  <c r="BR2199" i="7"/>
  <c r="BQ2200" i="7"/>
  <c r="BR2200" i="7"/>
  <c r="BQ2201" i="7"/>
  <c r="BR2201" i="7"/>
  <c r="BQ2202" i="7"/>
  <c r="BR2202" i="7"/>
  <c r="BQ2203" i="7"/>
  <c r="BR2203" i="7"/>
  <c r="BQ2204" i="7"/>
  <c r="BR2204" i="7"/>
  <c r="BQ2205" i="7"/>
  <c r="BR2205" i="7"/>
  <c r="BQ2206" i="7"/>
  <c r="BR2206" i="7"/>
  <c r="BQ2207" i="7"/>
  <c r="BR2207" i="7"/>
  <c r="BQ2208" i="7"/>
  <c r="BR2208" i="7"/>
  <c r="BQ2209" i="7"/>
  <c r="BR2209" i="7"/>
  <c r="BQ2210" i="7"/>
  <c r="BR2210" i="7"/>
  <c r="BQ2211" i="7"/>
  <c r="BR2211" i="7"/>
  <c r="BQ2212" i="7"/>
  <c r="BR2212" i="7"/>
  <c r="BQ2213" i="7"/>
  <c r="BR2213" i="7"/>
  <c r="BQ2214" i="7"/>
  <c r="BR2214" i="7"/>
  <c r="BQ2215" i="7"/>
  <c r="BR2215" i="7"/>
  <c r="BQ2216" i="7"/>
  <c r="BR2216" i="7"/>
  <c r="BQ2217" i="7"/>
  <c r="BR2217" i="7"/>
  <c r="BQ2218" i="7"/>
  <c r="BR2218" i="7"/>
  <c r="BQ2219" i="7"/>
  <c r="BR2219" i="7"/>
  <c r="BQ2220" i="7"/>
  <c r="BR2220" i="7"/>
  <c r="BQ2221" i="7"/>
  <c r="BR2221" i="7"/>
  <c r="BQ2222" i="7"/>
  <c r="BR2222" i="7"/>
  <c r="BQ2223" i="7"/>
  <c r="BR2223" i="7"/>
  <c r="BQ2224" i="7"/>
  <c r="BR2224" i="7"/>
  <c r="BQ2225" i="7"/>
  <c r="BR2225" i="7"/>
  <c r="BQ2226" i="7"/>
  <c r="BR2226" i="7"/>
  <c r="BQ2227" i="7"/>
  <c r="BR2227" i="7"/>
  <c r="BQ2228" i="7"/>
  <c r="BR2228" i="7"/>
  <c r="BQ2229" i="7"/>
  <c r="BR2229" i="7"/>
  <c r="BQ2230" i="7"/>
  <c r="BR2230" i="7"/>
  <c r="BQ2231" i="7"/>
  <c r="BR2231" i="7"/>
  <c r="BQ2232" i="7"/>
  <c r="BR2232" i="7"/>
  <c r="BQ2233" i="7"/>
  <c r="BR2233" i="7"/>
  <c r="BQ2234" i="7"/>
  <c r="BR2234" i="7"/>
  <c r="BQ2235" i="7"/>
  <c r="BR2235" i="7"/>
  <c r="BQ2236" i="7"/>
  <c r="BR2236" i="7"/>
  <c r="BQ2237" i="7"/>
  <c r="BR2237" i="7"/>
  <c r="BQ2238" i="7"/>
  <c r="BR2238" i="7"/>
  <c r="BQ2239" i="7"/>
  <c r="BR2239" i="7"/>
  <c r="BQ2240" i="7"/>
  <c r="BR2240" i="7"/>
  <c r="BQ2241" i="7"/>
  <c r="BR2241" i="7"/>
  <c r="BQ2242" i="7"/>
  <c r="BR2242" i="7"/>
  <c r="BQ2243" i="7"/>
  <c r="BR2243" i="7"/>
  <c r="BQ2244" i="7"/>
  <c r="BR2244" i="7"/>
  <c r="BQ2245" i="7"/>
  <c r="BR2245" i="7"/>
  <c r="BQ2246" i="7"/>
  <c r="BR2246" i="7"/>
  <c r="BQ2247" i="7"/>
  <c r="BR2247" i="7"/>
  <c r="BQ2248" i="7"/>
  <c r="BR2248" i="7"/>
  <c r="BQ2249" i="7"/>
  <c r="BR2249" i="7"/>
  <c r="BQ2250" i="7"/>
  <c r="BR2250" i="7"/>
  <c r="BQ2251" i="7"/>
  <c r="BR2251" i="7"/>
  <c r="BQ2252" i="7"/>
  <c r="BR2252" i="7"/>
  <c r="BQ2253" i="7"/>
  <c r="BR2253" i="7"/>
  <c r="BQ2254" i="7"/>
  <c r="BR2254" i="7"/>
  <c r="BQ2255" i="7"/>
  <c r="BR2255" i="7"/>
  <c r="BQ2256" i="7"/>
  <c r="BR2256" i="7"/>
  <c r="BQ2257" i="7"/>
  <c r="BR2257" i="7"/>
  <c r="BQ2258" i="7"/>
  <c r="BR2258" i="7"/>
  <c r="BQ2259" i="7"/>
  <c r="BR2259" i="7"/>
  <c r="BQ2260" i="7"/>
  <c r="BR2260" i="7"/>
  <c r="BQ2261" i="7"/>
  <c r="BR2261" i="7"/>
  <c r="BQ2262" i="7"/>
  <c r="BR2262" i="7"/>
  <c r="BQ2263" i="7"/>
  <c r="BR2263" i="7"/>
  <c r="BQ2264" i="7"/>
  <c r="BR2264" i="7"/>
  <c r="BQ2265" i="7"/>
  <c r="BR2265" i="7"/>
  <c r="BQ2266" i="7"/>
  <c r="BR2266" i="7"/>
  <c r="BQ2267" i="7"/>
  <c r="BR2267" i="7"/>
  <c r="BQ2268" i="7"/>
  <c r="BR2268" i="7"/>
  <c r="BQ2269" i="7"/>
  <c r="BR2269" i="7"/>
  <c r="BQ2270" i="7"/>
  <c r="BR2270" i="7"/>
  <c r="BQ2271" i="7"/>
  <c r="BR2271" i="7"/>
  <c r="BQ2272" i="7"/>
  <c r="BR2272" i="7"/>
  <c r="BQ2273" i="7"/>
  <c r="BR2273" i="7"/>
  <c r="BQ2274" i="7"/>
  <c r="BR2274" i="7"/>
  <c r="BQ2275" i="7"/>
  <c r="BR2275" i="7"/>
  <c r="BQ2276" i="7"/>
  <c r="BR2276" i="7"/>
  <c r="BQ2277" i="7"/>
  <c r="BR2277" i="7"/>
  <c r="BQ2278" i="7"/>
  <c r="BR2278" i="7"/>
  <c r="BQ2279" i="7"/>
  <c r="BR2279" i="7"/>
  <c r="BQ2280" i="7"/>
  <c r="BR2280" i="7"/>
  <c r="BQ2281" i="7"/>
  <c r="BR2281" i="7"/>
  <c r="BQ2282" i="7"/>
  <c r="BR2282" i="7"/>
  <c r="BQ2283" i="7"/>
  <c r="BR2283" i="7"/>
  <c r="BQ2284" i="7"/>
  <c r="BR2284" i="7"/>
  <c r="BQ2285" i="7"/>
  <c r="BR2285" i="7"/>
  <c r="BQ2286" i="7"/>
  <c r="BR2286" i="7"/>
  <c r="BQ2287" i="7"/>
  <c r="BR2287" i="7"/>
  <c r="BQ2288" i="7"/>
  <c r="BR2288" i="7"/>
  <c r="BQ2289" i="7"/>
  <c r="BR2289" i="7"/>
  <c r="BQ2290" i="7"/>
  <c r="BR2290" i="7"/>
  <c r="BQ2291" i="7"/>
  <c r="BR2291" i="7"/>
  <c r="BQ2292" i="7"/>
  <c r="BR2292" i="7"/>
  <c r="BQ2293" i="7"/>
  <c r="BR2293" i="7"/>
  <c r="BQ2294" i="7"/>
  <c r="BR2294" i="7"/>
  <c r="BQ2295" i="7"/>
  <c r="BR2295" i="7"/>
  <c r="BQ2296" i="7"/>
  <c r="BR2296" i="7"/>
  <c r="BQ2297" i="7"/>
  <c r="BR2297" i="7"/>
  <c r="BQ2298" i="7"/>
  <c r="BR2298" i="7"/>
  <c r="BQ2299" i="7"/>
  <c r="BR2299" i="7"/>
  <c r="BQ2300" i="7"/>
  <c r="BR2300" i="7"/>
  <c r="BQ2301" i="7"/>
  <c r="BR2301" i="7"/>
  <c r="BQ2302" i="7"/>
  <c r="BR2302" i="7"/>
  <c r="BQ2303" i="7"/>
  <c r="BR2303" i="7"/>
  <c r="BQ2304" i="7"/>
  <c r="BR2304" i="7"/>
  <c r="BQ2305" i="7"/>
  <c r="BR2305" i="7"/>
  <c r="BQ2306" i="7"/>
  <c r="BR2306" i="7"/>
  <c r="BQ2307" i="7"/>
  <c r="BR2307" i="7"/>
  <c r="BQ2308" i="7"/>
  <c r="BR2308" i="7"/>
  <c r="BQ2309" i="7"/>
  <c r="BR2309" i="7"/>
  <c r="BQ2310" i="7"/>
  <c r="BR2310" i="7"/>
  <c r="BQ2311" i="7"/>
  <c r="BR2311" i="7"/>
  <c r="BQ2312" i="7"/>
  <c r="BR2312" i="7"/>
  <c r="BQ2313" i="7"/>
  <c r="BR2313" i="7"/>
  <c r="BQ2314" i="7"/>
  <c r="BR2314" i="7"/>
  <c r="BQ2315" i="7"/>
  <c r="BR2315" i="7"/>
  <c r="BQ2316" i="7"/>
  <c r="BR2316" i="7"/>
  <c r="BQ2317" i="7"/>
  <c r="BR2317" i="7"/>
  <c r="BQ2318" i="7"/>
  <c r="BR2318" i="7"/>
  <c r="BQ2319" i="7"/>
  <c r="BR2319" i="7"/>
  <c r="BQ2320" i="7"/>
  <c r="BR2320" i="7"/>
  <c r="BQ2321" i="7"/>
  <c r="BR2321" i="7"/>
  <c r="BQ2322" i="7"/>
  <c r="BR2322" i="7"/>
  <c r="BQ2323" i="7"/>
  <c r="BR2323" i="7"/>
  <c r="BQ2324" i="7"/>
  <c r="BR2324" i="7"/>
  <c r="BQ2325" i="7"/>
  <c r="BR2325" i="7"/>
  <c r="BQ2326" i="7"/>
  <c r="BR2326" i="7"/>
  <c r="BQ2327" i="7"/>
  <c r="BR2327" i="7"/>
  <c r="BQ2328" i="7"/>
  <c r="BR2328" i="7"/>
  <c r="BQ2329" i="7"/>
  <c r="BR2329" i="7"/>
  <c r="BQ2330" i="7"/>
  <c r="BR2330" i="7"/>
  <c r="BQ2331" i="7"/>
  <c r="BR2331" i="7"/>
  <c r="BQ2332" i="7"/>
  <c r="BR2332" i="7"/>
  <c r="BQ2333" i="7"/>
  <c r="BR2333" i="7"/>
  <c r="BQ2334" i="7"/>
  <c r="BR2334" i="7"/>
  <c r="BQ2335" i="7"/>
  <c r="BR2335" i="7"/>
  <c r="BQ2336" i="7"/>
  <c r="BR2336" i="7"/>
  <c r="BQ2337" i="7"/>
  <c r="BR2337" i="7"/>
  <c r="BQ2338" i="7"/>
  <c r="BR2338" i="7"/>
  <c r="BQ2339" i="7"/>
  <c r="BR2339" i="7"/>
  <c r="BQ2340" i="7"/>
  <c r="BR2340" i="7"/>
  <c r="BQ2341" i="7"/>
  <c r="BR2341" i="7"/>
  <c r="BQ2342" i="7"/>
  <c r="BR2342" i="7"/>
  <c r="BQ2343" i="7"/>
  <c r="BR2343" i="7"/>
  <c r="BQ2344" i="7"/>
  <c r="BR2344" i="7"/>
  <c r="BQ2345" i="7"/>
  <c r="BR2345" i="7"/>
  <c r="BQ2346" i="7"/>
  <c r="BR2346" i="7"/>
  <c r="BQ2347" i="7"/>
  <c r="BR2347" i="7"/>
  <c r="BQ2348" i="7"/>
  <c r="BR2348" i="7"/>
  <c r="BQ2349" i="7"/>
  <c r="BR2349" i="7"/>
  <c r="BQ2350" i="7"/>
  <c r="BR2350" i="7"/>
  <c r="BQ2351" i="7"/>
  <c r="BR2351" i="7"/>
  <c r="BQ2352" i="7"/>
  <c r="BR2352" i="7"/>
  <c r="BQ2353" i="7"/>
  <c r="BR2353" i="7"/>
  <c r="BQ2354" i="7"/>
  <c r="BR2354" i="7"/>
  <c r="BQ2355" i="7"/>
  <c r="BR2355" i="7"/>
  <c r="BQ2356" i="7"/>
  <c r="BR2356" i="7"/>
  <c r="BQ2357" i="7"/>
  <c r="BR2357" i="7"/>
  <c r="BQ2358" i="7"/>
  <c r="BR2358" i="7"/>
  <c r="BQ2359" i="7"/>
  <c r="BR2359" i="7"/>
  <c r="BQ2360" i="7"/>
  <c r="BR2360" i="7"/>
  <c r="BQ2361" i="7"/>
  <c r="BR2361" i="7"/>
  <c r="BQ2362" i="7"/>
  <c r="BR2362" i="7"/>
  <c r="BQ2363" i="7"/>
  <c r="BR2363" i="7"/>
  <c r="BQ2364" i="7"/>
  <c r="BR2364" i="7"/>
  <c r="BQ2365" i="7"/>
  <c r="BR2365" i="7"/>
  <c r="BQ2366" i="7"/>
  <c r="BR2366" i="7"/>
  <c r="BQ2367" i="7"/>
  <c r="BR2367" i="7"/>
  <c r="BQ2368" i="7"/>
  <c r="BR2368" i="7"/>
  <c r="BQ2369" i="7"/>
  <c r="BR2369" i="7"/>
  <c r="BQ2370" i="7"/>
  <c r="BR2370" i="7"/>
  <c r="BQ2371" i="7"/>
  <c r="BR2371" i="7"/>
  <c r="BQ2372" i="7"/>
  <c r="BR2372" i="7"/>
  <c r="BQ2373" i="7"/>
  <c r="BR2373" i="7"/>
  <c r="BQ2374" i="7"/>
  <c r="BR2374" i="7"/>
  <c r="BQ2375" i="7"/>
  <c r="BR2375" i="7"/>
  <c r="BQ2376" i="7"/>
  <c r="BR2376" i="7"/>
  <c r="BQ2377" i="7"/>
  <c r="BR2377" i="7"/>
  <c r="BQ2378" i="7"/>
  <c r="BR2378" i="7"/>
  <c r="BQ2379" i="7"/>
  <c r="BR2379" i="7"/>
  <c r="BQ2380" i="7"/>
  <c r="BR2380" i="7"/>
  <c r="BQ2381" i="7"/>
  <c r="BR2381" i="7"/>
  <c r="BQ2382" i="7"/>
  <c r="BR2382" i="7"/>
  <c r="BQ2383" i="7"/>
  <c r="BR2383" i="7"/>
  <c r="BQ2384" i="7"/>
  <c r="BR2384" i="7"/>
  <c r="BQ2385" i="7"/>
  <c r="BR2385" i="7"/>
  <c r="BQ2386" i="7"/>
  <c r="BR2386" i="7"/>
  <c r="BQ2387" i="7"/>
  <c r="BR2387" i="7"/>
  <c r="BQ2388" i="7"/>
  <c r="BR2388" i="7"/>
  <c r="BQ2389" i="7"/>
  <c r="BR2389" i="7"/>
  <c r="BQ2390" i="7"/>
  <c r="BR2390" i="7"/>
  <c r="BQ2391" i="7"/>
  <c r="BR2391" i="7"/>
  <c r="BQ2392" i="7"/>
  <c r="BR2392" i="7"/>
  <c r="BQ2393" i="7"/>
  <c r="BR2393" i="7"/>
  <c r="BQ2394" i="7"/>
  <c r="BR2394" i="7"/>
  <c r="BQ2395" i="7"/>
  <c r="BR2395" i="7"/>
  <c r="BQ2396" i="7"/>
  <c r="BR2396" i="7"/>
  <c r="BQ2397" i="7"/>
  <c r="BR2397" i="7"/>
  <c r="BQ2398" i="7"/>
  <c r="BR2398" i="7"/>
  <c r="BQ2399" i="7"/>
  <c r="BR2399" i="7"/>
  <c r="BQ2400" i="7"/>
  <c r="BR2400" i="7"/>
  <c r="BQ2401" i="7"/>
  <c r="BR2401" i="7"/>
  <c r="BQ2402" i="7"/>
  <c r="BR2402" i="7"/>
  <c r="BQ2403" i="7"/>
  <c r="BR2403" i="7"/>
  <c r="BQ2404" i="7"/>
  <c r="BR2404" i="7"/>
  <c r="BQ2405" i="7"/>
  <c r="BR2405" i="7"/>
  <c r="BQ2406" i="7"/>
  <c r="BR2406" i="7"/>
  <c r="BQ2407" i="7"/>
  <c r="BR2407" i="7"/>
  <c r="BQ2408" i="7"/>
  <c r="BR2408" i="7"/>
  <c r="BQ2409" i="7"/>
  <c r="BR2409" i="7"/>
  <c r="BQ2410" i="7"/>
  <c r="BR2410" i="7"/>
  <c r="BQ2411" i="7"/>
  <c r="BR2411" i="7"/>
  <c r="BQ2412" i="7"/>
  <c r="BR2412" i="7"/>
  <c r="BQ2413" i="7"/>
  <c r="BR2413" i="7"/>
  <c r="BQ2414" i="7"/>
  <c r="BR2414" i="7"/>
  <c r="BQ2415" i="7"/>
  <c r="BR2415" i="7"/>
  <c r="BQ2416" i="7"/>
  <c r="BR2416" i="7"/>
  <c r="BQ2417" i="7"/>
  <c r="BR2417" i="7"/>
  <c r="BQ2418" i="7"/>
  <c r="BR2418" i="7"/>
  <c r="BQ2419" i="7"/>
  <c r="BR2419" i="7"/>
  <c r="BQ2420" i="7"/>
  <c r="BR2420" i="7"/>
  <c r="BQ2421" i="7"/>
  <c r="BR2421" i="7"/>
  <c r="BQ2422" i="7"/>
  <c r="BR2422" i="7"/>
  <c r="BQ2423" i="7"/>
  <c r="BR2423" i="7"/>
  <c r="BQ2424" i="7"/>
  <c r="BR2424" i="7"/>
  <c r="BQ2425" i="7"/>
  <c r="BR2425" i="7"/>
  <c r="BQ2426" i="7"/>
  <c r="BR2426" i="7"/>
  <c r="BQ2427" i="7"/>
  <c r="BR2427" i="7"/>
  <c r="BQ2428" i="7"/>
  <c r="BR2428" i="7"/>
  <c r="BQ2429" i="7"/>
  <c r="BR2429" i="7"/>
  <c r="BQ2430" i="7"/>
  <c r="BR2430" i="7"/>
  <c r="BQ2431" i="7"/>
  <c r="BR2431" i="7"/>
  <c r="BQ2432" i="7"/>
  <c r="BR2432" i="7"/>
  <c r="BQ2433" i="7"/>
  <c r="BR2433" i="7"/>
  <c r="BQ2434" i="7"/>
  <c r="BR2434" i="7"/>
  <c r="BQ2435" i="7"/>
  <c r="BR2435" i="7"/>
  <c r="BQ2436" i="7"/>
  <c r="BR2436" i="7"/>
  <c r="BQ2437" i="7"/>
  <c r="BR2437" i="7"/>
  <c r="BQ2438" i="7"/>
  <c r="BR2438" i="7"/>
  <c r="BQ2439" i="7"/>
  <c r="BR2439" i="7"/>
  <c r="BQ2440" i="7"/>
  <c r="BR2440" i="7"/>
  <c r="BQ2441" i="7"/>
  <c r="BR2441" i="7"/>
  <c r="BQ2442" i="7"/>
  <c r="BR2442" i="7"/>
  <c r="BQ2443" i="7"/>
  <c r="BR2443" i="7"/>
  <c r="BQ2444" i="7"/>
  <c r="BR2444" i="7"/>
  <c r="BQ2445" i="7"/>
  <c r="BR2445" i="7"/>
  <c r="BQ2446" i="7"/>
  <c r="BR2446" i="7"/>
  <c r="BQ2447" i="7"/>
  <c r="BR2447" i="7"/>
  <c r="BQ2448" i="7"/>
  <c r="BR2448" i="7"/>
  <c r="BQ2449" i="7"/>
  <c r="BR2449" i="7"/>
  <c r="BQ2450" i="7"/>
  <c r="BR2450" i="7"/>
  <c r="BQ2451" i="7"/>
  <c r="BR2451" i="7"/>
  <c r="BQ2452" i="7"/>
  <c r="BR2452" i="7"/>
  <c r="BQ2453" i="7"/>
  <c r="BR2453" i="7"/>
  <c r="BQ2454" i="7"/>
  <c r="BR2454" i="7"/>
  <c r="BQ2455" i="7"/>
  <c r="BR2455" i="7"/>
  <c r="BQ2456" i="7"/>
  <c r="BR2456" i="7"/>
  <c r="BQ2457" i="7"/>
  <c r="BR2457" i="7"/>
  <c r="BQ2458" i="7"/>
  <c r="BR2458" i="7"/>
  <c r="BQ2459" i="7"/>
  <c r="BR2459" i="7"/>
  <c r="BQ2460" i="7"/>
  <c r="BR2460" i="7"/>
  <c r="BQ2461" i="7"/>
  <c r="BR2461" i="7"/>
  <c r="BQ2462" i="7"/>
  <c r="BR2462" i="7"/>
  <c r="BQ2463" i="7"/>
  <c r="BR2463" i="7"/>
  <c r="BQ2464" i="7"/>
  <c r="BR2464" i="7"/>
  <c r="BQ2465" i="7"/>
  <c r="BR2465" i="7"/>
  <c r="BQ2466" i="7"/>
  <c r="BR2466" i="7"/>
  <c r="BQ2467" i="7"/>
  <c r="BR2467" i="7"/>
  <c r="BQ2468" i="7"/>
  <c r="BR2468" i="7"/>
  <c r="BQ2469" i="7"/>
  <c r="BR2469" i="7"/>
  <c r="BQ2470" i="7"/>
  <c r="BR2470" i="7"/>
  <c r="BQ2471" i="7"/>
  <c r="BR2471" i="7"/>
  <c r="BQ2472" i="7"/>
  <c r="BR2472" i="7"/>
  <c r="BQ2473" i="7"/>
  <c r="BR2473" i="7"/>
  <c r="BQ2474" i="7"/>
  <c r="BR2474" i="7"/>
  <c r="BQ2475" i="7"/>
  <c r="BR2475" i="7"/>
  <c r="BQ2476" i="7"/>
  <c r="BR2476" i="7"/>
  <c r="BQ2477" i="7"/>
  <c r="BR2477" i="7"/>
  <c r="BQ2478" i="7"/>
  <c r="BR2478" i="7"/>
  <c r="BQ2479" i="7"/>
  <c r="BR2479" i="7"/>
  <c r="BQ2480" i="7"/>
  <c r="BR2480" i="7"/>
  <c r="BQ2481" i="7"/>
  <c r="BR2481" i="7"/>
  <c r="BQ2482" i="7"/>
  <c r="BR2482" i="7"/>
  <c r="BQ2483" i="7"/>
  <c r="BR2483" i="7"/>
  <c r="BQ2484" i="7"/>
  <c r="BR2484" i="7"/>
  <c r="BQ2485" i="7"/>
  <c r="BR2485" i="7"/>
  <c r="BQ2486" i="7"/>
  <c r="BR2486" i="7"/>
  <c r="BQ2487" i="7"/>
  <c r="BR2487" i="7"/>
  <c r="BQ2488" i="7"/>
  <c r="BR2488" i="7"/>
  <c r="BQ2489" i="7"/>
  <c r="BR2489" i="7"/>
  <c r="BQ2490" i="7"/>
  <c r="BR2490" i="7"/>
  <c r="BQ2491" i="7"/>
  <c r="BR2491" i="7"/>
  <c r="BQ2492" i="7"/>
  <c r="BR2492" i="7"/>
  <c r="BQ2493" i="7"/>
  <c r="BR2493" i="7"/>
  <c r="BQ2494" i="7"/>
  <c r="BR2494" i="7"/>
  <c r="BQ2495" i="7"/>
  <c r="BR2495" i="7"/>
  <c r="BQ2496" i="7"/>
  <c r="BR2496" i="7"/>
  <c r="BQ2497" i="7"/>
  <c r="BR2497" i="7"/>
  <c r="BQ2498" i="7"/>
  <c r="BR2498" i="7"/>
  <c r="BQ2499" i="7"/>
  <c r="BR2499" i="7"/>
  <c r="BQ2500" i="7"/>
  <c r="BR2500" i="7"/>
  <c r="BQ2501" i="7"/>
  <c r="BR2501" i="7"/>
  <c r="BQ2502" i="7"/>
  <c r="BR2502" i="7"/>
  <c r="BQ2503" i="7"/>
  <c r="BR2503" i="7"/>
  <c r="BQ2504" i="7"/>
  <c r="BR2504" i="7"/>
  <c r="BQ2505" i="7"/>
  <c r="BR2505" i="7"/>
  <c r="BQ2506" i="7"/>
  <c r="BR2506" i="7"/>
  <c r="BQ2507" i="7"/>
  <c r="BR2507" i="7"/>
  <c r="BQ2508" i="7"/>
  <c r="BR2508" i="7"/>
  <c r="BQ2509" i="7"/>
  <c r="BR2509" i="7"/>
  <c r="BQ2510" i="7"/>
  <c r="BR2510" i="7"/>
  <c r="BQ2511" i="7"/>
  <c r="BR2511" i="7"/>
  <c r="BQ2512" i="7"/>
  <c r="BR2512" i="7"/>
  <c r="BQ2513" i="7"/>
  <c r="BR2513" i="7"/>
  <c r="BQ2514" i="7"/>
  <c r="BR2514" i="7"/>
  <c r="BQ2515" i="7"/>
  <c r="BR2515" i="7"/>
  <c r="BQ2516" i="7"/>
  <c r="BR2516" i="7"/>
  <c r="BQ2517" i="7"/>
  <c r="BR2517" i="7"/>
  <c r="BQ2518" i="7"/>
  <c r="BR2518" i="7"/>
  <c r="BQ2519" i="7"/>
  <c r="BR2519" i="7"/>
  <c r="BQ2520" i="7"/>
  <c r="BR2520" i="7"/>
  <c r="BQ2521" i="7"/>
  <c r="BR2521" i="7"/>
  <c r="BQ2522" i="7"/>
  <c r="BR2522" i="7"/>
  <c r="BQ2523" i="7"/>
  <c r="BR2523" i="7"/>
  <c r="BQ2524" i="7"/>
  <c r="BR2524" i="7"/>
  <c r="BQ2525" i="7"/>
  <c r="BR2525" i="7"/>
  <c r="BQ2526" i="7"/>
  <c r="BR2526" i="7"/>
  <c r="BQ2527" i="7"/>
  <c r="BR2527" i="7"/>
  <c r="BQ2528" i="7"/>
  <c r="BR2528" i="7"/>
  <c r="BQ2529" i="7"/>
  <c r="BR2529" i="7"/>
  <c r="BQ2530" i="7"/>
  <c r="BR2530" i="7"/>
  <c r="BQ2531" i="7"/>
  <c r="BR2531" i="7"/>
  <c r="BQ2532" i="7"/>
  <c r="BR2532" i="7"/>
  <c r="BQ2533" i="7"/>
  <c r="BR2533" i="7"/>
  <c r="BQ2534" i="7"/>
  <c r="BR2534" i="7"/>
  <c r="BQ2535" i="7"/>
  <c r="BR2535" i="7"/>
  <c r="BQ2536" i="7"/>
  <c r="BR2536" i="7"/>
  <c r="BQ2537" i="7"/>
  <c r="BR2537" i="7"/>
  <c r="BQ2538" i="7"/>
  <c r="BR2538" i="7"/>
  <c r="BQ2539" i="7"/>
  <c r="BR2539" i="7"/>
  <c r="BQ2540" i="7"/>
  <c r="BR2540" i="7"/>
  <c r="BQ2541" i="7"/>
  <c r="BR2541" i="7"/>
  <c r="BQ2542" i="7"/>
  <c r="BR2542" i="7"/>
  <c r="BQ2543" i="7"/>
  <c r="BR2543" i="7"/>
  <c r="BQ2544" i="7"/>
  <c r="BR2544" i="7"/>
  <c r="BQ2545" i="7"/>
  <c r="BR2545" i="7"/>
  <c r="BQ2546" i="7"/>
  <c r="BR2546" i="7"/>
  <c r="BQ2547" i="7"/>
  <c r="BR2547" i="7"/>
  <c r="BQ2548" i="7"/>
  <c r="BR2548" i="7"/>
  <c r="BQ2549" i="7"/>
  <c r="BR2549" i="7"/>
  <c r="BQ2550" i="7"/>
  <c r="BR2550" i="7"/>
  <c r="BQ2551" i="7"/>
  <c r="BR2551" i="7"/>
  <c r="BQ2552" i="7"/>
  <c r="BR2552" i="7"/>
  <c r="BQ2553" i="7"/>
  <c r="BR2553" i="7"/>
  <c r="BQ2554" i="7"/>
  <c r="BR2554" i="7"/>
  <c r="BQ2555" i="7"/>
  <c r="BR2555" i="7"/>
  <c r="BQ2556" i="7"/>
  <c r="BR2556" i="7"/>
  <c r="BQ2557" i="7"/>
  <c r="BR2557" i="7"/>
  <c r="BQ2558" i="7"/>
  <c r="BR2558" i="7"/>
  <c r="BQ2559" i="7"/>
  <c r="BR2559" i="7"/>
  <c r="BQ2560" i="7"/>
  <c r="BR2560" i="7"/>
  <c r="BQ2561" i="7"/>
  <c r="BR2561" i="7"/>
  <c r="BQ2562" i="7"/>
  <c r="BR2562" i="7"/>
  <c r="BQ2563" i="7"/>
  <c r="BR2563" i="7"/>
  <c r="BQ2564" i="7"/>
  <c r="BR2564" i="7"/>
  <c r="BQ2565" i="7"/>
  <c r="BR2565" i="7"/>
  <c r="BQ2566" i="7"/>
  <c r="BR2566" i="7"/>
  <c r="BQ2567" i="7"/>
  <c r="BR2567" i="7"/>
  <c r="BQ2568" i="7"/>
  <c r="BR2568" i="7"/>
  <c r="BQ2569" i="7"/>
  <c r="BR2569" i="7"/>
  <c r="BQ2570" i="7"/>
  <c r="BR2570" i="7"/>
  <c r="BQ2571" i="7"/>
  <c r="BR2571" i="7"/>
  <c r="BQ2572" i="7"/>
  <c r="BR2572" i="7"/>
  <c r="BQ2573" i="7"/>
  <c r="BR2573" i="7"/>
  <c r="BQ2574" i="7"/>
  <c r="BR2574" i="7"/>
  <c r="BQ2575" i="7"/>
  <c r="BR2575" i="7"/>
  <c r="BQ2576" i="7"/>
  <c r="BR2576" i="7"/>
  <c r="BQ2577" i="7"/>
  <c r="BR2577" i="7"/>
  <c r="BQ2578" i="7"/>
  <c r="BR2578" i="7"/>
  <c r="BQ2579" i="7"/>
  <c r="BR2579" i="7"/>
  <c r="BQ2580" i="7"/>
  <c r="BR2580" i="7"/>
  <c r="BQ2581" i="7"/>
  <c r="BR2581" i="7"/>
  <c r="BQ2582" i="7"/>
  <c r="BR2582" i="7"/>
  <c r="BQ2583" i="7"/>
  <c r="BR2583" i="7"/>
  <c r="BQ2584" i="7"/>
  <c r="BR2584" i="7"/>
  <c r="BQ2585" i="7"/>
  <c r="BR2585" i="7"/>
  <c r="BQ2586" i="7"/>
  <c r="BR2586" i="7"/>
  <c r="BQ2587" i="7"/>
  <c r="BR2587" i="7"/>
  <c r="BQ2588" i="7"/>
  <c r="BR2588" i="7"/>
  <c r="BQ2589" i="7"/>
  <c r="BR2589" i="7"/>
  <c r="BQ2590" i="7"/>
  <c r="BR2590" i="7"/>
  <c r="BQ2591" i="7"/>
  <c r="BR2591" i="7"/>
  <c r="BQ2592" i="7"/>
  <c r="BR2592" i="7"/>
  <c r="BQ2593" i="7"/>
  <c r="BR2593" i="7"/>
  <c r="BQ2594" i="7"/>
  <c r="BR2594" i="7"/>
  <c r="BQ2595" i="7"/>
  <c r="BR2595" i="7"/>
  <c r="BQ2596" i="7"/>
  <c r="BR2596" i="7"/>
  <c r="BQ2597" i="7"/>
  <c r="BR2597" i="7"/>
  <c r="BQ2598" i="7"/>
  <c r="BR2598" i="7"/>
  <c r="BQ2599" i="7"/>
  <c r="BR2599" i="7"/>
  <c r="BQ2600" i="7"/>
  <c r="BR2600" i="7"/>
  <c r="BQ2601" i="7"/>
  <c r="BR2601" i="7"/>
  <c r="BQ2602" i="7"/>
  <c r="BR2602" i="7"/>
  <c r="BQ2603" i="7"/>
  <c r="BR2603" i="7"/>
  <c r="BQ2604" i="7"/>
  <c r="BR2604" i="7"/>
  <c r="BQ2605" i="7"/>
  <c r="BR2605" i="7"/>
  <c r="BQ2606" i="7"/>
  <c r="BR2606" i="7"/>
  <c r="BQ2607" i="7"/>
  <c r="BR2607" i="7"/>
  <c r="BQ2608" i="7"/>
  <c r="BR2608" i="7"/>
  <c r="BQ2609" i="7"/>
  <c r="BR2609" i="7"/>
  <c r="BQ2610" i="7"/>
  <c r="BR2610" i="7"/>
  <c r="BQ2611" i="7"/>
  <c r="BR2611" i="7"/>
  <c r="BQ2612" i="7"/>
  <c r="BR2612" i="7"/>
  <c r="BQ2613" i="7"/>
  <c r="BR2613" i="7"/>
  <c r="BQ2614" i="7"/>
  <c r="BR2614" i="7"/>
  <c r="BQ2615" i="7"/>
  <c r="BR2615" i="7"/>
  <c r="BQ2616" i="7"/>
  <c r="BR2616" i="7"/>
  <c r="BQ2617" i="7"/>
  <c r="BR2617" i="7"/>
  <c r="BQ2618" i="7"/>
  <c r="BR2618" i="7"/>
  <c r="BQ2619" i="7"/>
  <c r="BR2619" i="7"/>
  <c r="BQ2620" i="7"/>
  <c r="BR2620" i="7"/>
  <c r="BQ2621" i="7"/>
  <c r="BR2621" i="7"/>
  <c r="BQ2622" i="7"/>
  <c r="BR2622" i="7"/>
  <c r="BQ2623" i="7"/>
  <c r="BR2623" i="7"/>
  <c r="BQ2624" i="7"/>
  <c r="BR2624" i="7"/>
  <c r="BQ2625" i="7"/>
  <c r="BR2625" i="7"/>
  <c r="BQ2626" i="7"/>
  <c r="BR2626" i="7"/>
  <c r="BQ2627" i="7"/>
  <c r="BR2627" i="7"/>
  <c r="BQ2628" i="7"/>
  <c r="BR2628" i="7"/>
  <c r="BQ2629" i="7"/>
  <c r="BR2629" i="7"/>
  <c r="BQ2630" i="7"/>
  <c r="BR2630" i="7"/>
  <c r="BQ2631" i="7"/>
  <c r="BR2631" i="7"/>
  <c r="BQ2632" i="7"/>
  <c r="BR2632" i="7"/>
  <c r="BQ2633" i="7"/>
  <c r="BR2633" i="7"/>
  <c r="BQ2634" i="7"/>
  <c r="BR2634" i="7"/>
  <c r="BQ2635" i="7"/>
  <c r="BR2635" i="7"/>
  <c r="BQ2636" i="7"/>
  <c r="BR2636" i="7"/>
  <c r="BQ2637" i="7"/>
  <c r="BR2637" i="7"/>
  <c r="BQ2638" i="7"/>
  <c r="BR2638" i="7"/>
  <c r="BQ2639" i="7"/>
  <c r="BR2639" i="7"/>
  <c r="BQ2640" i="7"/>
  <c r="BR2640" i="7"/>
  <c r="BQ2641" i="7"/>
  <c r="BR2641" i="7"/>
  <c r="BQ2642" i="7"/>
  <c r="BR2642" i="7"/>
  <c r="BQ2643" i="7"/>
  <c r="BR2643" i="7"/>
  <c r="BQ2644" i="7"/>
  <c r="BR2644" i="7"/>
  <c r="BQ2645" i="7"/>
  <c r="BR2645" i="7"/>
  <c r="BQ2646" i="7"/>
  <c r="BR2646" i="7"/>
  <c r="BQ2647" i="7"/>
  <c r="BR2647" i="7"/>
  <c r="BQ2648" i="7"/>
  <c r="BR2648" i="7"/>
  <c r="BQ2649" i="7"/>
  <c r="BR2649" i="7"/>
  <c r="BQ2650" i="7"/>
  <c r="BR2650" i="7"/>
  <c r="BQ2651" i="7"/>
  <c r="BR2651" i="7"/>
  <c r="BQ2652" i="7"/>
  <c r="BR2652" i="7"/>
  <c r="BQ2653" i="7"/>
  <c r="BR2653" i="7"/>
  <c r="BQ2654" i="7"/>
  <c r="BR2654" i="7"/>
  <c r="BQ2655" i="7"/>
  <c r="BR2655" i="7"/>
  <c r="BQ2656" i="7"/>
  <c r="BR2656" i="7"/>
  <c r="BQ2657" i="7"/>
  <c r="BR2657" i="7"/>
  <c r="BQ2658" i="7"/>
  <c r="BR2658" i="7"/>
  <c r="BQ2659" i="7"/>
  <c r="BR2659" i="7"/>
  <c r="BQ2660" i="7"/>
  <c r="BR2660" i="7"/>
  <c r="BQ2661" i="7"/>
  <c r="BR2661" i="7"/>
  <c r="BQ2662" i="7"/>
  <c r="BR2662" i="7"/>
  <c r="BQ2663" i="7"/>
  <c r="BR2663" i="7"/>
  <c r="BQ2664" i="7"/>
  <c r="BR2664" i="7"/>
  <c r="BQ2665" i="7"/>
  <c r="BR2665" i="7"/>
  <c r="BQ2666" i="7"/>
  <c r="BR2666" i="7"/>
  <c r="BQ2667" i="7"/>
  <c r="BR2667" i="7"/>
  <c r="BQ2668" i="7"/>
  <c r="BR2668" i="7"/>
  <c r="BQ2669" i="7"/>
  <c r="BR2669" i="7"/>
  <c r="BQ2670" i="7"/>
  <c r="BR2670" i="7"/>
  <c r="BQ2671" i="7"/>
  <c r="BR2671" i="7"/>
  <c r="BQ2672" i="7"/>
  <c r="BR2672" i="7"/>
  <c r="BQ2673" i="7"/>
  <c r="BR2673" i="7"/>
  <c r="BQ2674" i="7"/>
  <c r="BR2674" i="7"/>
  <c r="BQ2675" i="7"/>
  <c r="BR2675" i="7"/>
  <c r="BQ2676" i="7"/>
  <c r="BR2676" i="7"/>
  <c r="BQ2677" i="7"/>
  <c r="BR2677" i="7"/>
  <c r="BQ2678" i="7"/>
  <c r="BR2678" i="7"/>
  <c r="BQ2679" i="7"/>
  <c r="BR2679" i="7"/>
  <c r="BQ2680" i="7"/>
  <c r="BR2680" i="7"/>
  <c r="BQ2681" i="7"/>
  <c r="BR2681" i="7"/>
  <c r="BQ2682" i="7"/>
  <c r="BR2682" i="7"/>
  <c r="BQ2683" i="7"/>
  <c r="BR2683" i="7"/>
  <c r="BQ2684" i="7"/>
  <c r="BR2684" i="7"/>
  <c r="BQ2685" i="7"/>
  <c r="BR2685" i="7"/>
  <c r="BQ2686" i="7"/>
  <c r="BR2686" i="7"/>
  <c r="BQ2687" i="7"/>
  <c r="BR2687" i="7"/>
  <c r="BQ2688" i="7"/>
  <c r="BR2688" i="7"/>
  <c r="BQ2689" i="7"/>
  <c r="BR2689" i="7"/>
  <c r="BQ2690" i="7"/>
  <c r="BR2690" i="7"/>
  <c r="BQ2691" i="7"/>
  <c r="BR2691" i="7"/>
  <c r="BQ2692" i="7"/>
  <c r="BR2692" i="7"/>
  <c r="BQ2693" i="7"/>
  <c r="BR2693" i="7"/>
  <c r="BQ2694" i="7"/>
  <c r="BR2694" i="7"/>
  <c r="BQ2695" i="7"/>
  <c r="BR2695" i="7"/>
  <c r="BQ2696" i="7"/>
  <c r="BR2696" i="7"/>
  <c r="BQ2697" i="7"/>
  <c r="BR2697" i="7"/>
  <c r="BQ2698" i="7"/>
  <c r="BR2698" i="7"/>
  <c r="BQ2699" i="7"/>
  <c r="BR2699" i="7"/>
  <c r="BQ2700" i="7"/>
  <c r="BR2700" i="7"/>
  <c r="BQ2701" i="7"/>
  <c r="BR2701" i="7"/>
  <c r="BQ2702" i="7"/>
  <c r="BR2702" i="7"/>
  <c r="BQ2703" i="7"/>
  <c r="BR2703" i="7"/>
  <c r="BQ2704" i="7"/>
  <c r="BR2704" i="7"/>
  <c r="BQ2705" i="7"/>
  <c r="BR2705" i="7"/>
  <c r="BQ2706" i="7"/>
  <c r="BR2706" i="7"/>
  <c r="BQ2707" i="7"/>
  <c r="BR2707" i="7"/>
  <c r="BQ2708" i="7"/>
  <c r="BR2708" i="7"/>
  <c r="BQ2709" i="7"/>
  <c r="BR2709" i="7"/>
  <c r="BQ2710" i="7"/>
  <c r="BR2710" i="7"/>
  <c r="BQ2711" i="7"/>
  <c r="BR2711" i="7"/>
  <c r="BQ2712" i="7"/>
  <c r="BR2712" i="7"/>
  <c r="BQ2713" i="7"/>
  <c r="BR2713" i="7"/>
  <c r="BQ2714" i="7"/>
  <c r="BR2714" i="7"/>
  <c r="BQ2715" i="7"/>
  <c r="BR2715" i="7"/>
  <c r="BQ2716" i="7"/>
  <c r="BR2716" i="7"/>
  <c r="BQ2717" i="7"/>
  <c r="BR2717" i="7"/>
  <c r="BQ2718" i="7"/>
  <c r="BR2718" i="7"/>
  <c r="BQ2719" i="7"/>
  <c r="BR2719" i="7"/>
  <c r="BQ2720" i="7"/>
  <c r="BR2720" i="7"/>
  <c r="BQ2721" i="7"/>
  <c r="BR2721" i="7"/>
  <c r="BQ2722" i="7"/>
  <c r="BR2722" i="7"/>
  <c r="BQ2723" i="7"/>
  <c r="BR2723" i="7"/>
  <c r="BQ2724" i="7"/>
  <c r="BR2724" i="7"/>
  <c r="BQ2725" i="7"/>
  <c r="BR2725" i="7"/>
  <c r="BQ2726" i="7"/>
  <c r="BR2726" i="7"/>
  <c r="BQ2727" i="7"/>
  <c r="BR2727" i="7"/>
  <c r="BQ2728" i="7"/>
  <c r="BR2728" i="7"/>
  <c r="BQ2729" i="7"/>
  <c r="BR2729" i="7"/>
  <c r="BQ2730" i="7"/>
  <c r="BR2730" i="7"/>
  <c r="BQ2731" i="7"/>
  <c r="BR2731" i="7"/>
  <c r="BQ2732" i="7"/>
  <c r="BR2732" i="7"/>
  <c r="BQ2733" i="7"/>
  <c r="BR2733" i="7"/>
  <c r="BQ2734" i="7"/>
  <c r="BR2734" i="7"/>
  <c r="BQ2735" i="7"/>
  <c r="BR2735" i="7"/>
  <c r="BQ2736" i="7"/>
  <c r="BR2736" i="7"/>
  <c r="BQ2737" i="7"/>
  <c r="BR2737" i="7"/>
  <c r="BQ2738" i="7"/>
  <c r="BR2738" i="7"/>
  <c r="BQ2739" i="7"/>
  <c r="BR2739" i="7"/>
  <c r="BQ2740" i="7"/>
  <c r="BR2740" i="7"/>
  <c r="BQ2741" i="7"/>
  <c r="BR2741" i="7"/>
  <c r="BQ2742" i="7"/>
  <c r="BR2742" i="7"/>
  <c r="BQ2743" i="7"/>
  <c r="BR2743" i="7"/>
  <c r="BQ2744" i="7"/>
  <c r="BR2744" i="7"/>
  <c r="BQ2745" i="7"/>
  <c r="BR2745" i="7"/>
  <c r="BQ2746" i="7"/>
  <c r="BR2746" i="7"/>
  <c r="BQ2747" i="7"/>
  <c r="BR2747" i="7"/>
  <c r="BQ2748" i="7"/>
  <c r="BR2748" i="7"/>
  <c r="BQ2749" i="7"/>
  <c r="BR2749" i="7"/>
  <c r="BQ2750" i="7"/>
  <c r="BR2750" i="7"/>
  <c r="BQ2751" i="7"/>
  <c r="BR2751" i="7"/>
  <c r="BQ2752" i="7"/>
  <c r="BR2752" i="7"/>
  <c r="BQ2753" i="7"/>
  <c r="BR2753" i="7"/>
  <c r="BQ2754" i="7"/>
  <c r="BR2754" i="7"/>
  <c r="BQ2755" i="7"/>
  <c r="BR2755" i="7"/>
  <c r="BQ2756" i="7"/>
  <c r="BR2756" i="7"/>
  <c r="BQ2757" i="7"/>
  <c r="BR2757" i="7"/>
  <c r="BQ2758" i="7"/>
  <c r="BR2758" i="7"/>
  <c r="BQ2759" i="7"/>
  <c r="BR2759" i="7"/>
  <c r="BQ2760" i="7"/>
  <c r="BR2760" i="7"/>
  <c r="BQ2761" i="7"/>
  <c r="BR2761" i="7"/>
  <c r="BQ2762" i="7"/>
  <c r="BR2762" i="7"/>
  <c r="BQ2763" i="7"/>
  <c r="BR2763" i="7"/>
  <c r="BQ2764" i="7"/>
  <c r="BR2764" i="7"/>
  <c r="BQ2765" i="7"/>
  <c r="BR2765" i="7"/>
  <c r="BQ2766" i="7"/>
  <c r="BR2766" i="7"/>
  <c r="BQ2767" i="7"/>
  <c r="BR2767" i="7"/>
  <c r="BQ2768" i="7"/>
  <c r="BR2768" i="7"/>
  <c r="BQ2769" i="7"/>
  <c r="BR2769" i="7"/>
  <c r="BQ2770" i="7"/>
  <c r="BR2770" i="7"/>
  <c r="BQ2771" i="7"/>
  <c r="BR2771" i="7"/>
  <c r="BQ2772" i="7"/>
  <c r="BR2772" i="7"/>
  <c r="BQ2773" i="7"/>
  <c r="BR2773" i="7"/>
  <c r="BQ2774" i="7"/>
  <c r="BR2774" i="7"/>
  <c r="BQ2775" i="7"/>
  <c r="BR2775" i="7"/>
  <c r="BQ2776" i="7"/>
  <c r="BR2776" i="7"/>
  <c r="BQ2777" i="7"/>
  <c r="BR2777" i="7"/>
  <c r="BQ2778" i="7"/>
  <c r="BR2778" i="7"/>
  <c r="BQ2779" i="7"/>
  <c r="BR2779" i="7"/>
  <c r="BQ2780" i="7"/>
  <c r="BR2780" i="7"/>
  <c r="BQ2781" i="7"/>
  <c r="BR2781" i="7"/>
  <c r="BQ2782" i="7"/>
  <c r="BR2782" i="7"/>
  <c r="BQ2783" i="7"/>
  <c r="BR2783" i="7"/>
  <c r="BQ2784" i="7"/>
  <c r="BR2784" i="7"/>
  <c r="BQ2785" i="7"/>
  <c r="BR2785" i="7"/>
  <c r="BQ2786" i="7"/>
  <c r="BR2786" i="7"/>
  <c r="BQ2787" i="7"/>
  <c r="BR2787" i="7"/>
  <c r="BQ2788" i="7"/>
  <c r="BR2788" i="7"/>
  <c r="BQ2789" i="7"/>
  <c r="BR2789" i="7"/>
  <c r="BQ2790" i="7"/>
  <c r="BR2790" i="7"/>
  <c r="BQ2791" i="7"/>
  <c r="BR2791" i="7"/>
  <c r="BQ2792" i="7"/>
  <c r="BR2792" i="7"/>
  <c r="BQ2793" i="7"/>
  <c r="BR2793" i="7"/>
  <c r="BQ2794" i="7"/>
  <c r="BR2794" i="7"/>
  <c r="BQ2795" i="7"/>
  <c r="BR2795" i="7"/>
  <c r="BQ2796" i="7"/>
  <c r="BR2796" i="7"/>
  <c r="BQ2797" i="7"/>
  <c r="BR2797" i="7"/>
  <c r="BQ2798" i="7"/>
  <c r="BR2798" i="7"/>
  <c r="BQ2799" i="7"/>
  <c r="BR2799" i="7"/>
  <c r="BQ2800" i="7"/>
  <c r="BR2800" i="7"/>
  <c r="BQ2801" i="7"/>
  <c r="BR2801" i="7"/>
  <c r="BQ2802" i="7"/>
  <c r="BR2802" i="7"/>
  <c r="BQ2803" i="7"/>
  <c r="BR2803" i="7"/>
  <c r="BQ2804" i="7"/>
  <c r="BR2804" i="7"/>
  <c r="BQ2805" i="7"/>
  <c r="BR2805" i="7"/>
  <c r="BQ2806" i="7"/>
  <c r="BR2806" i="7"/>
  <c r="BQ2807" i="7"/>
  <c r="BR2807" i="7"/>
  <c r="BQ2808" i="7"/>
  <c r="BR2808" i="7"/>
  <c r="BQ2809" i="7"/>
  <c r="BR2809" i="7"/>
  <c r="BQ2810" i="7"/>
  <c r="BR2810" i="7"/>
  <c r="BQ2811" i="7"/>
  <c r="BR2811" i="7"/>
  <c r="BQ2812" i="7"/>
  <c r="BR2812" i="7"/>
  <c r="BQ2813" i="7"/>
  <c r="BR2813" i="7"/>
  <c r="BQ2814" i="7"/>
  <c r="BR2814" i="7"/>
  <c r="BQ2815" i="7"/>
  <c r="BR2815" i="7"/>
  <c r="BQ2816" i="7"/>
  <c r="BR2816" i="7"/>
  <c r="BQ2817" i="7"/>
  <c r="BR2817" i="7"/>
  <c r="BQ2818" i="7"/>
  <c r="BR2818" i="7"/>
  <c r="BQ2819" i="7"/>
  <c r="BR2819" i="7"/>
  <c r="BQ2820" i="7"/>
  <c r="BR2820" i="7"/>
  <c r="BQ2821" i="7"/>
  <c r="BR2821" i="7"/>
  <c r="BQ2822" i="7"/>
  <c r="BR2822" i="7"/>
  <c r="BQ2823" i="7"/>
  <c r="BR2823" i="7"/>
  <c r="BQ2824" i="7"/>
  <c r="BR2824" i="7"/>
  <c r="BQ2825" i="7"/>
  <c r="BR2825" i="7"/>
  <c r="BQ2826" i="7"/>
  <c r="BR2826" i="7"/>
  <c r="BQ2827" i="7"/>
  <c r="BR2827" i="7"/>
  <c r="BQ2828" i="7"/>
  <c r="BR2828" i="7"/>
  <c r="BQ2829" i="7"/>
  <c r="BR2829" i="7"/>
  <c r="BQ2830" i="7"/>
  <c r="BR2830" i="7"/>
  <c r="BQ2831" i="7"/>
  <c r="BR2831" i="7"/>
  <c r="BQ2832" i="7"/>
  <c r="BR2832" i="7"/>
  <c r="BQ2833" i="7"/>
  <c r="BR2833" i="7"/>
  <c r="BQ2834" i="7"/>
  <c r="BR2834" i="7"/>
  <c r="BQ2835" i="7"/>
  <c r="BR2835" i="7"/>
  <c r="BQ2836" i="7"/>
  <c r="BR2836" i="7"/>
  <c r="BQ2837" i="7"/>
  <c r="BR2837" i="7"/>
  <c r="BQ2838" i="7"/>
  <c r="BR2838" i="7"/>
  <c r="BQ2839" i="7"/>
  <c r="BR2839" i="7"/>
  <c r="BQ2840" i="7"/>
  <c r="BR2840" i="7"/>
  <c r="BQ2841" i="7"/>
  <c r="BR2841" i="7"/>
  <c r="BQ2842" i="7"/>
  <c r="BR2842" i="7"/>
  <c r="BQ2843" i="7"/>
  <c r="BR2843" i="7"/>
  <c r="BQ2844" i="7"/>
  <c r="BR2844" i="7"/>
  <c r="BQ2845" i="7"/>
  <c r="BR2845" i="7"/>
  <c r="BQ2846" i="7"/>
  <c r="BR2846" i="7"/>
  <c r="BQ2847" i="7"/>
  <c r="BR2847" i="7"/>
  <c r="BQ2848" i="7"/>
  <c r="BR2848" i="7"/>
  <c r="BQ2849" i="7"/>
  <c r="BR2849" i="7"/>
  <c r="BQ2850" i="7"/>
  <c r="BR2850" i="7"/>
  <c r="BQ2851" i="7"/>
  <c r="BR2851" i="7"/>
  <c r="BQ2852" i="7"/>
  <c r="BR2852" i="7"/>
  <c r="BQ2853" i="7"/>
  <c r="BR2853" i="7"/>
  <c r="BQ2854" i="7"/>
  <c r="BR2854" i="7"/>
  <c r="BQ2855" i="7"/>
  <c r="BR2855" i="7"/>
  <c r="BQ2856" i="7"/>
  <c r="BR2856" i="7"/>
  <c r="BQ2857" i="7"/>
  <c r="BR2857" i="7"/>
  <c r="BQ2858" i="7"/>
  <c r="BR2858" i="7"/>
  <c r="BQ2859" i="7"/>
  <c r="BR2859" i="7"/>
  <c r="BQ2860" i="7"/>
  <c r="BR2860" i="7"/>
  <c r="BQ2861" i="7"/>
  <c r="BR2861" i="7"/>
  <c r="BQ2862" i="7"/>
  <c r="BR2862" i="7"/>
  <c r="BQ2863" i="7"/>
  <c r="BR2863" i="7"/>
  <c r="BQ2864" i="7"/>
  <c r="BR2864" i="7"/>
  <c r="BQ2865" i="7"/>
  <c r="BR2865" i="7"/>
  <c r="BQ2866" i="7"/>
  <c r="BR2866" i="7"/>
  <c r="BQ2867" i="7"/>
  <c r="BR2867" i="7"/>
  <c r="BQ2868" i="7"/>
  <c r="BR2868" i="7"/>
  <c r="BQ2869" i="7"/>
  <c r="BR2869" i="7"/>
  <c r="BQ2870" i="7"/>
  <c r="BR2870" i="7"/>
  <c r="BQ2871" i="7"/>
  <c r="BR2871" i="7"/>
  <c r="BQ2872" i="7"/>
  <c r="BR2872" i="7"/>
  <c r="BQ2873" i="7"/>
  <c r="BR2873" i="7"/>
  <c r="BQ2874" i="7"/>
  <c r="BR2874" i="7"/>
  <c r="BQ2875" i="7"/>
  <c r="BR2875" i="7"/>
  <c r="BQ2876" i="7"/>
  <c r="BR2876" i="7"/>
  <c r="BQ2877" i="7"/>
  <c r="BR2877" i="7"/>
  <c r="BQ2878" i="7"/>
  <c r="BR2878" i="7"/>
  <c r="BQ2879" i="7"/>
  <c r="BR2879" i="7"/>
  <c r="BQ2880" i="7"/>
  <c r="BR2880" i="7"/>
  <c r="BQ2881" i="7"/>
  <c r="BR2881" i="7"/>
  <c r="BQ2882" i="7"/>
  <c r="BR2882" i="7"/>
  <c r="BQ2883" i="7"/>
  <c r="BR2883" i="7"/>
  <c r="BQ2884" i="7"/>
  <c r="BR2884" i="7"/>
  <c r="BQ2885" i="7"/>
  <c r="BR2885" i="7"/>
  <c r="BQ2886" i="7"/>
  <c r="BR2886" i="7"/>
  <c r="BQ2887" i="7"/>
  <c r="BR2887" i="7"/>
  <c r="BQ2888" i="7"/>
  <c r="BR2888" i="7"/>
  <c r="BQ2889" i="7"/>
  <c r="BR2889" i="7"/>
  <c r="BQ2890" i="7"/>
  <c r="BR2890" i="7"/>
  <c r="BQ2891" i="7"/>
  <c r="BR2891" i="7"/>
  <c r="BQ2892" i="7"/>
  <c r="BR2892" i="7"/>
  <c r="BQ2893" i="7"/>
  <c r="BR2893" i="7"/>
  <c r="BQ2894" i="7"/>
  <c r="BR2894" i="7"/>
  <c r="BQ2895" i="7"/>
  <c r="BR2895" i="7"/>
  <c r="BQ2896" i="7"/>
  <c r="BR2896" i="7"/>
  <c r="BQ2897" i="7"/>
  <c r="BR2897" i="7"/>
  <c r="BQ2898" i="7"/>
  <c r="BR2898" i="7"/>
  <c r="BQ2899" i="7"/>
  <c r="BR2899" i="7"/>
  <c r="BQ2900" i="7"/>
  <c r="BR2900" i="7"/>
  <c r="BQ2901" i="7"/>
  <c r="BR2901" i="7"/>
  <c r="BQ2902" i="7"/>
  <c r="BR2902" i="7"/>
  <c r="BQ2903" i="7"/>
  <c r="BR2903" i="7"/>
  <c r="BQ2904" i="7"/>
  <c r="BR2904" i="7"/>
  <c r="BQ2905" i="7"/>
  <c r="BR2905" i="7"/>
  <c r="BQ2906" i="7"/>
  <c r="BR2906" i="7"/>
  <c r="BQ2907" i="7"/>
  <c r="BR2907" i="7"/>
  <c r="BQ2908" i="7"/>
  <c r="BR2908" i="7"/>
  <c r="BQ2909" i="7"/>
  <c r="BR2909" i="7"/>
  <c r="BQ2910" i="7"/>
  <c r="BR2910" i="7"/>
  <c r="BQ2911" i="7"/>
  <c r="BR2911" i="7"/>
  <c r="BQ2912" i="7"/>
  <c r="BR2912" i="7"/>
  <c r="BQ2913" i="7"/>
  <c r="BR2913" i="7"/>
  <c r="BQ2914" i="7"/>
  <c r="BR2914" i="7"/>
  <c r="BQ2915" i="7"/>
  <c r="BR2915" i="7"/>
  <c r="BQ2916" i="7"/>
  <c r="BR2916" i="7"/>
  <c r="BQ2917" i="7"/>
  <c r="BR2917" i="7"/>
  <c r="BQ2918" i="7"/>
  <c r="BR2918" i="7"/>
  <c r="BQ2919" i="7"/>
  <c r="BR2919" i="7"/>
  <c r="BQ2920" i="7"/>
  <c r="BR2920" i="7"/>
  <c r="BQ2921" i="7"/>
  <c r="BR2921" i="7"/>
  <c r="BQ2922" i="7"/>
  <c r="BR2922" i="7"/>
  <c r="BQ2923" i="7"/>
  <c r="BR2923" i="7"/>
  <c r="BQ2924" i="7"/>
  <c r="BR2924" i="7"/>
  <c r="BQ2925" i="7"/>
  <c r="BR2925" i="7"/>
  <c r="BQ2926" i="7"/>
  <c r="BR2926" i="7"/>
  <c r="BQ2927" i="7"/>
  <c r="BR2927" i="7"/>
  <c r="BQ2928" i="7"/>
  <c r="BR2928" i="7"/>
  <c r="BQ2929" i="7"/>
  <c r="BR2929" i="7"/>
  <c r="BQ2930" i="7"/>
  <c r="BR2930" i="7"/>
  <c r="BQ2931" i="7"/>
  <c r="BR2931" i="7"/>
  <c r="BQ2932" i="7"/>
  <c r="BR2932" i="7"/>
  <c r="BQ2933" i="7"/>
  <c r="BR2933" i="7"/>
  <c r="BQ2934" i="7"/>
  <c r="BR2934" i="7"/>
  <c r="BQ2935" i="7"/>
  <c r="BR2935" i="7"/>
  <c r="BQ2936" i="7"/>
  <c r="BR2936" i="7"/>
  <c r="BQ2937" i="7"/>
  <c r="BR2937" i="7"/>
  <c r="BQ2938" i="7"/>
  <c r="BR2938" i="7"/>
  <c r="BQ2939" i="7"/>
  <c r="BR2939" i="7"/>
  <c r="BQ2940" i="7"/>
  <c r="BR2940" i="7"/>
  <c r="BQ2941" i="7"/>
  <c r="BR2941" i="7"/>
  <c r="BQ2942" i="7"/>
  <c r="BR2942" i="7"/>
  <c r="BQ2943" i="7"/>
  <c r="BR2943" i="7"/>
  <c r="BQ2944" i="7"/>
  <c r="BR2944" i="7"/>
  <c r="BQ2945" i="7"/>
  <c r="BR2945" i="7"/>
  <c r="BQ2946" i="7"/>
  <c r="BR2946" i="7"/>
  <c r="BQ2947" i="7"/>
  <c r="BR2947" i="7"/>
  <c r="BQ2948" i="7"/>
  <c r="BR2948" i="7"/>
  <c r="BQ2949" i="7"/>
  <c r="BR2949" i="7"/>
  <c r="BQ2950" i="7"/>
  <c r="BR2950" i="7"/>
  <c r="BQ2951" i="7"/>
  <c r="BR2951" i="7"/>
  <c r="BQ2952" i="7"/>
  <c r="BR2952" i="7"/>
  <c r="BQ2953" i="7"/>
  <c r="BR2953" i="7"/>
  <c r="BQ2954" i="7"/>
  <c r="BR2954" i="7"/>
  <c r="BQ2955" i="7"/>
  <c r="BR2955" i="7"/>
  <c r="BQ2956" i="7"/>
  <c r="BR2956" i="7"/>
  <c r="BQ2957" i="7"/>
  <c r="BR2957" i="7"/>
  <c r="BQ2958" i="7"/>
  <c r="BR2958" i="7"/>
  <c r="BQ2959" i="7"/>
  <c r="BR2959" i="7"/>
  <c r="BQ2960" i="7"/>
  <c r="BR2960" i="7"/>
  <c r="BQ2961" i="7"/>
  <c r="BR2961" i="7"/>
  <c r="BQ2962" i="7"/>
  <c r="BR2962" i="7"/>
  <c r="BQ2963" i="7"/>
  <c r="BR2963" i="7"/>
  <c r="BQ2964" i="7"/>
  <c r="BR2964" i="7"/>
  <c r="BQ2965" i="7"/>
  <c r="BR2965" i="7"/>
  <c r="BQ2966" i="7"/>
  <c r="BR2966" i="7"/>
  <c r="BQ2967" i="7"/>
  <c r="BR2967" i="7"/>
  <c r="BQ2968" i="7"/>
  <c r="BR2968" i="7"/>
  <c r="BQ2969" i="7"/>
  <c r="BR2969" i="7"/>
  <c r="BQ2970" i="7"/>
  <c r="BR2970" i="7"/>
  <c r="BQ2971" i="7"/>
  <c r="BR2971" i="7"/>
  <c r="BQ2972" i="7"/>
  <c r="BR2972" i="7"/>
  <c r="BQ2973" i="7"/>
  <c r="BR2973" i="7"/>
  <c r="BQ2974" i="7"/>
  <c r="BR2974" i="7"/>
  <c r="BQ2975" i="7"/>
  <c r="BR2975" i="7"/>
  <c r="BQ2976" i="7"/>
  <c r="BR2976" i="7"/>
  <c r="BQ2977" i="7"/>
  <c r="BR2977" i="7"/>
  <c r="BQ2978" i="7"/>
  <c r="BR2978" i="7"/>
  <c r="BQ2979" i="7"/>
  <c r="BR2979" i="7"/>
  <c r="BQ2980" i="7"/>
  <c r="BR2980" i="7"/>
  <c r="BQ2981" i="7"/>
  <c r="BR2981" i="7"/>
  <c r="BQ2982" i="7"/>
  <c r="BR2982" i="7"/>
  <c r="BQ2983" i="7"/>
  <c r="BR2983" i="7"/>
  <c r="BQ2984" i="7"/>
  <c r="BR2984" i="7"/>
  <c r="BQ2985" i="7"/>
  <c r="BR2985" i="7"/>
  <c r="BQ2986" i="7"/>
  <c r="BR2986" i="7"/>
  <c r="BQ2987" i="7"/>
  <c r="BR2987" i="7"/>
  <c r="BQ2988" i="7"/>
  <c r="BR2988" i="7"/>
  <c r="BQ2989" i="7"/>
  <c r="BR2989" i="7"/>
  <c r="BQ2990" i="7"/>
  <c r="BR2990" i="7"/>
  <c r="BQ2991" i="7"/>
  <c r="BR2991" i="7"/>
  <c r="BQ2992" i="7"/>
  <c r="BR2992" i="7"/>
  <c r="BQ2993" i="7"/>
  <c r="BR2993" i="7"/>
  <c r="BQ2994" i="7"/>
  <c r="BR2994" i="7"/>
  <c r="BQ2995" i="7"/>
  <c r="BR2995" i="7"/>
  <c r="BQ2996" i="7"/>
  <c r="BR2996" i="7"/>
  <c r="BQ2997" i="7"/>
  <c r="BR2997" i="7"/>
  <c r="BQ2998" i="7"/>
  <c r="BR2998" i="7"/>
  <c r="BQ2999" i="7"/>
  <c r="BR2999" i="7"/>
  <c r="BQ3000" i="7"/>
  <c r="BR3000" i="7"/>
  <c r="BQ3001" i="7"/>
  <c r="BR3001" i="7"/>
  <c r="BQ3002" i="7"/>
  <c r="BR3002" i="7"/>
  <c r="BR3" i="7"/>
  <c r="BQ3" i="7"/>
  <c r="BG8" i="7"/>
  <c r="BH8" i="7"/>
  <c r="BG9" i="7"/>
  <c r="BH9" i="7"/>
  <c r="BG10" i="7"/>
  <c r="BH10" i="7"/>
  <c r="BG11" i="7"/>
  <c r="BH11" i="7"/>
  <c r="BG12" i="7"/>
  <c r="BH12" i="7"/>
  <c r="BG13" i="7"/>
  <c r="BH13" i="7"/>
  <c r="BG14" i="7"/>
  <c r="BH14" i="7"/>
  <c r="BG15" i="7"/>
  <c r="BH15" i="7"/>
  <c r="BG16" i="7"/>
  <c r="BH16" i="7"/>
  <c r="BG17" i="7"/>
  <c r="BH17" i="7"/>
  <c r="BG18" i="7"/>
  <c r="BH18" i="7"/>
  <c r="BG19" i="7"/>
  <c r="BH19" i="7"/>
  <c r="BG20" i="7"/>
  <c r="BH20" i="7"/>
  <c r="BG21" i="7"/>
  <c r="BH21" i="7"/>
  <c r="BG22" i="7"/>
  <c r="BH22" i="7"/>
  <c r="BG23" i="7"/>
  <c r="BH23" i="7"/>
  <c r="BG24" i="7"/>
  <c r="BH24" i="7"/>
  <c r="BG25" i="7"/>
  <c r="BH25" i="7"/>
  <c r="BG26" i="7"/>
  <c r="BH26" i="7"/>
  <c r="BG27" i="7"/>
  <c r="BH27" i="7"/>
  <c r="BG28" i="7"/>
  <c r="BH28" i="7"/>
  <c r="BG29" i="7"/>
  <c r="BH29" i="7"/>
  <c r="BG30" i="7"/>
  <c r="BH30" i="7"/>
  <c r="BG31" i="7"/>
  <c r="BH31" i="7"/>
  <c r="BG32" i="7"/>
  <c r="BH32" i="7"/>
  <c r="BG33" i="7"/>
  <c r="BH33" i="7"/>
  <c r="BG34" i="7"/>
  <c r="BH34" i="7"/>
  <c r="BG35" i="7"/>
  <c r="BH35" i="7"/>
  <c r="BG36" i="7"/>
  <c r="BH36" i="7"/>
  <c r="BG37" i="7"/>
  <c r="BH37" i="7"/>
  <c r="BG38" i="7"/>
  <c r="BH38" i="7"/>
  <c r="BG39" i="7"/>
  <c r="BH39" i="7"/>
  <c r="BG40" i="7"/>
  <c r="BH40" i="7"/>
  <c r="BG41" i="7"/>
  <c r="BH41" i="7"/>
  <c r="BG42" i="7"/>
  <c r="BH42" i="7"/>
  <c r="BG43" i="7"/>
  <c r="BH43" i="7"/>
  <c r="BG44" i="7"/>
  <c r="BH44" i="7"/>
  <c r="BG45" i="7"/>
  <c r="BH45" i="7"/>
  <c r="BG46" i="7"/>
  <c r="BH46" i="7"/>
  <c r="BG47" i="7"/>
  <c r="BH47" i="7"/>
  <c r="BG48" i="7"/>
  <c r="BH48" i="7"/>
  <c r="BG49" i="7"/>
  <c r="BH49" i="7"/>
  <c r="BG50" i="7"/>
  <c r="BH50" i="7"/>
  <c r="BG51" i="7"/>
  <c r="BH51" i="7"/>
  <c r="BG52" i="7"/>
  <c r="BH52" i="7"/>
  <c r="BG53" i="7"/>
  <c r="BH53" i="7"/>
  <c r="BG54" i="7"/>
  <c r="BH54" i="7"/>
  <c r="BG55" i="7"/>
  <c r="BH55" i="7"/>
  <c r="BG56" i="7"/>
  <c r="BH56" i="7"/>
  <c r="BG57" i="7"/>
  <c r="BH57" i="7"/>
  <c r="BG58" i="7"/>
  <c r="BH58" i="7"/>
  <c r="BG59" i="7"/>
  <c r="BH59" i="7"/>
  <c r="BG60" i="7"/>
  <c r="BH60" i="7"/>
  <c r="BG61" i="7"/>
  <c r="BH61" i="7"/>
  <c r="BG62" i="7"/>
  <c r="BH62" i="7"/>
  <c r="BG63" i="7"/>
  <c r="BH63" i="7"/>
  <c r="BG64" i="7"/>
  <c r="BH64" i="7"/>
  <c r="BG65" i="7"/>
  <c r="BH65" i="7"/>
  <c r="BG66" i="7"/>
  <c r="BH66" i="7"/>
  <c r="BG67" i="7"/>
  <c r="BH67" i="7"/>
  <c r="BG68" i="7"/>
  <c r="BH68" i="7"/>
  <c r="BG69" i="7"/>
  <c r="BH69" i="7"/>
  <c r="BG70" i="7"/>
  <c r="BH70" i="7"/>
  <c r="BG71" i="7"/>
  <c r="BH71" i="7"/>
  <c r="BG72" i="7"/>
  <c r="BH72" i="7"/>
  <c r="BG73" i="7"/>
  <c r="BH73" i="7"/>
  <c r="BG74" i="7"/>
  <c r="BH74" i="7"/>
  <c r="BG75" i="7"/>
  <c r="BH75" i="7"/>
  <c r="BG76" i="7"/>
  <c r="BH76" i="7"/>
  <c r="BG77" i="7"/>
  <c r="BH77" i="7"/>
  <c r="BG78" i="7"/>
  <c r="BH78" i="7"/>
  <c r="BG79" i="7"/>
  <c r="BH79" i="7"/>
  <c r="BG80" i="7"/>
  <c r="BH80" i="7"/>
  <c r="BG81" i="7"/>
  <c r="BH81" i="7"/>
  <c r="BG82" i="7"/>
  <c r="BH82" i="7"/>
  <c r="BG83" i="7"/>
  <c r="BH83" i="7"/>
  <c r="BG84" i="7"/>
  <c r="BH84" i="7"/>
  <c r="BG85" i="7"/>
  <c r="BH85" i="7"/>
  <c r="BG86" i="7"/>
  <c r="BH86" i="7"/>
  <c r="BG87" i="7"/>
  <c r="BH87" i="7"/>
  <c r="BG88" i="7"/>
  <c r="BH88" i="7"/>
  <c r="BG89" i="7"/>
  <c r="BH89" i="7"/>
  <c r="BG90" i="7"/>
  <c r="BH90" i="7"/>
  <c r="BG91" i="7"/>
  <c r="BH91" i="7"/>
  <c r="BG92" i="7"/>
  <c r="BH92" i="7"/>
  <c r="BG93" i="7"/>
  <c r="BH93" i="7"/>
  <c r="BG94" i="7"/>
  <c r="BH94" i="7"/>
  <c r="BG95" i="7"/>
  <c r="BH95" i="7"/>
  <c r="BG96" i="7"/>
  <c r="BH96" i="7"/>
  <c r="BG97" i="7"/>
  <c r="BH97" i="7"/>
  <c r="BG98" i="7"/>
  <c r="BH98" i="7"/>
  <c r="BG99" i="7"/>
  <c r="BH99" i="7"/>
  <c r="BG100" i="7"/>
  <c r="BH100" i="7"/>
  <c r="BG101" i="7"/>
  <c r="BH101" i="7"/>
  <c r="BG102" i="7"/>
  <c r="BH102" i="7"/>
  <c r="BG103" i="7"/>
  <c r="BH103" i="7"/>
  <c r="BG104" i="7"/>
  <c r="BH104" i="7"/>
  <c r="BG105" i="7"/>
  <c r="BH105" i="7"/>
  <c r="BG106" i="7"/>
  <c r="BH106" i="7"/>
  <c r="BG107" i="7"/>
  <c r="BH107" i="7"/>
  <c r="BG108" i="7"/>
  <c r="BH108" i="7"/>
  <c r="BG109" i="7"/>
  <c r="BH109" i="7"/>
  <c r="BG110" i="7"/>
  <c r="BH110" i="7"/>
  <c r="BG111" i="7"/>
  <c r="BH111" i="7"/>
  <c r="BG112" i="7"/>
  <c r="BH112" i="7"/>
  <c r="BG113" i="7"/>
  <c r="BH113" i="7"/>
  <c r="BG114" i="7"/>
  <c r="BH114" i="7"/>
  <c r="BG115" i="7"/>
  <c r="BH115" i="7"/>
  <c r="BG116" i="7"/>
  <c r="BH116" i="7"/>
  <c r="BG117" i="7"/>
  <c r="BH117" i="7"/>
  <c r="BG118" i="7"/>
  <c r="BH118" i="7"/>
  <c r="BG119" i="7"/>
  <c r="BH119" i="7"/>
  <c r="BG120" i="7"/>
  <c r="BH120" i="7"/>
  <c r="BG121" i="7"/>
  <c r="BH121" i="7"/>
  <c r="BG122" i="7"/>
  <c r="BH122" i="7"/>
  <c r="BG123" i="7"/>
  <c r="BH123" i="7"/>
  <c r="BG124" i="7"/>
  <c r="BH124" i="7"/>
  <c r="BG125" i="7"/>
  <c r="BH125" i="7"/>
  <c r="BG126" i="7"/>
  <c r="BH126" i="7"/>
  <c r="BG127" i="7"/>
  <c r="BH127" i="7"/>
  <c r="BG128" i="7"/>
  <c r="BH128" i="7"/>
  <c r="BG129" i="7"/>
  <c r="BH129" i="7"/>
  <c r="BG130" i="7"/>
  <c r="BH130" i="7"/>
  <c r="BG131" i="7"/>
  <c r="BH131" i="7"/>
  <c r="BG132" i="7"/>
  <c r="BH132" i="7"/>
  <c r="BG133" i="7"/>
  <c r="BH133" i="7"/>
  <c r="BG134" i="7"/>
  <c r="BH134" i="7"/>
  <c r="BG135" i="7"/>
  <c r="BH135" i="7"/>
  <c r="BG136" i="7"/>
  <c r="BH136" i="7"/>
  <c r="BG137" i="7"/>
  <c r="BH137" i="7"/>
  <c r="BG138" i="7"/>
  <c r="BH138" i="7"/>
  <c r="BG139" i="7"/>
  <c r="BH139" i="7"/>
  <c r="BG140" i="7"/>
  <c r="BH140" i="7"/>
  <c r="BG141" i="7"/>
  <c r="BH141" i="7"/>
  <c r="BG142" i="7"/>
  <c r="BH142" i="7"/>
  <c r="BG143" i="7"/>
  <c r="BH143" i="7"/>
  <c r="BG144" i="7"/>
  <c r="BH144" i="7"/>
  <c r="BG145" i="7"/>
  <c r="BH145" i="7"/>
  <c r="BG146" i="7"/>
  <c r="BH146" i="7"/>
  <c r="BG147" i="7"/>
  <c r="BH147" i="7"/>
  <c r="BG148" i="7"/>
  <c r="BH148" i="7"/>
  <c r="BG149" i="7"/>
  <c r="BH149" i="7"/>
  <c r="BG150" i="7"/>
  <c r="BH150" i="7"/>
  <c r="BG151" i="7"/>
  <c r="BH151" i="7"/>
  <c r="BG152" i="7"/>
  <c r="BH152" i="7"/>
  <c r="BG153" i="7"/>
  <c r="BH153" i="7"/>
  <c r="BG154" i="7"/>
  <c r="BH154" i="7"/>
  <c r="BG155" i="7"/>
  <c r="BH155" i="7"/>
  <c r="BG156" i="7"/>
  <c r="BH156" i="7"/>
  <c r="BG157" i="7"/>
  <c r="BH157" i="7"/>
  <c r="BG158" i="7"/>
  <c r="BH158" i="7"/>
  <c r="BG159" i="7"/>
  <c r="BH159" i="7"/>
  <c r="BG160" i="7"/>
  <c r="BH160" i="7"/>
  <c r="BG161" i="7"/>
  <c r="BH161" i="7"/>
  <c r="BG162" i="7"/>
  <c r="BH162" i="7"/>
  <c r="BG163" i="7"/>
  <c r="BH163" i="7"/>
  <c r="BG164" i="7"/>
  <c r="BH164" i="7"/>
  <c r="BG165" i="7"/>
  <c r="BH165" i="7"/>
  <c r="BG166" i="7"/>
  <c r="BH166" i="7"/>
  <c r="BG167" i="7"/>
  <c r="BH167" i="7"/>
  <c r="BG168" i="7"/>
  <c r="BH168" i="7"/>
  <c r="BG169" i="7"/>
  <c r="BH169" i="7"/>
  <c r="BG170" i="7"/>
  <c r="BH170" i="7"/>
  <c r="BG171" i="7"/>
  <c r="BH171" i="7"/>
  <c r="BG172" i="7"/>
  <c r="BH172" i="7"/>
  <c r="BG173" i="7"/>
  <c r="BH173" i="7"/>
  <c r="BG174" i="7"/>
  <c r="BH174" i="7"/>
  <c r="BG175" i="7"/>
  <c r="BH175" i="7"/>
  <c r="BG176" i="7"/>
  <c r="BH176" i="7"/>
  <c r="BG177" i="7"/>
  <c r="BH177" i="7"/>
  <c r="BG178" i="7"/>
  <c r="BH178" i="7"/>
  <c r="BG179" i="7"/>
  <c r="BH179" i="7"/>
  <c r="BG180" i="7"/>
  <c r="BH180" i="7"/>
  <c r="BG181" i="7"/>
  <c r="BH181" i="7"/>
  <c r="BG182" i="7"/>
  <c r="BH182" i="7"/>
  <c r="BG183" i="7"/>
  <c r="BH183" i="7"/>
  <c r="BG184" i="7"/>
  <c r="BH184" i="7"/>
  <c r="BG185" i="7"/>
  <c r="BH185" i="7"/>
  <c r="BG186" i="7"/>
  <c r="BH186" i="7"/>
  <c r="BG187" i="7"/>
  <c r="BH187" i="7"/>
  <c r="BG188" i="7"/>
  <c r="BH188" i="7"/>
  <c r="BG189" i="7"/>
  <c r="BH189" i="7"/>
  <c r="BG190" i="7"/>
  <c r="BH190" i="7"/>
  <c r="BG191" i="7"/>
  <c r="BH191" i="7"/>
  <c r="BG192" i="7"/>
  <c r="BH192" i="7"/>
  <c r="BG193" i="7"/>
  <c r="BH193" i="7"/>
  <c r="BG194" i="7"/>
  <c r="BH194" i="7"/>
  <c r="BG195" i="7"/>
  <c r="BH195" i="7"/>
  <c r="BG196" i="7"/>
  <c r="BH196" i="7"/>
  <c r="BG197" i="7"/>
  <c r="BH197" i="7"/>
  <c r="BG198" i="7"/>
  <c r="BH198" i="7"/>
  <c r="BG199" i="7"/>
  <c r="BH199" i="7"/>
  <c r="BG200" i="7"/>
  <c r="BH200" i="7"/>
  <c r="BG201" i="7"/>
  <c r="BH201" i="7"/>
  <c r="BG202" i="7"/>
  <c r="BH202" i="7"/>
  <c r="BG203" i="7"/>
  <c r="BH203" i="7"/>
  <c r="BG204" i="7"/>
  <c r="BH204" i="7"/>
  <c r="BG205" i="7"/>
  <c r="BH205" i="7"/>
  <c r="BG206" i="7"/>
  <c r="BH206" i="7"/>
  <c r="BG207" i="7"/>
  <c r="BH207" i="7"/>
  <c r="BG208" i="7"/>
  <c r="BH208" i="7"/>
  <c r="BG209" i="7"/>
  <c r="BH209" i="7"/>
  <c r="BG210" i="7"/>
  <c r="BH210" i="7"/>
  <c r="BG211" i="7"/>
  <c r="BH211" i="7"/>
  <c r="BG212" i="7"/>
  <c r="BH212" i="7"/>
  <c r="BG213" i="7"/>
  <c r="BH213" i="7"/>
  <c r="BG214" i="7"/>
  <c r="BH214" i="7"/>
  <c r="BG215" i="7"/>
  <c r="BH215" i="7"/>
  <c r="BG216" i="7"/>
  <c r="BH216" i="7"/>
  <c r="BG217" i="7"/>
  <c r="BH217" i="7"/>
  <c r="BG218" i="7"/>
  <c r="BH218" i="7"/>
  <c r="BG219" i="7"/>
  <c r="BH219" i="7"/>
  <c r="BG220" i="7"/>
  <c r="BH220" i="7"/>
  <c r="BG221" i="7"/>
  <c r="BH221" i="7"/>
  <c r="BG222" i="7"/>
  <c r="BH222" i="7"/>
  <c r="BG223" i="7"/>
  <c r="BH223" i="7"/>
  <c r="BG224" i="7"/>
  <c r="BH224" i="7"/>
  <c r="BG225" i="7"/>
  <c r="BH225" i="7"/>
  <c r="BG226" i="7"/>
  <c r="BH226" i="7"/>
  <c r="BG227" i="7"/>
  <c r="BH227" i="7"/>
  <c r="BG228" i="7"/>
  <c r="BH228" i="7"/>
  <c r="BG229" i="7"/>
  <c r="BH229" i="7"/>
  <c r="BG230" i="7"/>
  <c r="BH230" i="7"/>
  <c r="BG231" i="7"/>
  <c r="BH231" i="7"/>
  <c r="BG232" i="7"/>
  <c r="BH232" i="7"/>
  <c r="BG233" i="7"/>
  <c r="BH233" i="7"/>
  <c r="BG234" i="7"/>
  <c r="BH234" i="7"/>
  <c r="BG235" i="7"/>
  <c r="BH235" i="7"/>
  <c r="BG236" i="7"/>
  <c r="BH236" i="7"/>
  <c r="BG237" i="7"/>
  <c r="BH237" i="7"/>
  <c r="BG238" i="7"/>
  <c r="BH238" i="7"/>
  <c r="BG239" i="7"/>
  <c r="BH239" i="7"/>
  <c r="BG240" i="7"/>
  <c r="BH240" i="7"/>
  <c r="BG241" i="7"/>
  <c r="BH241" i="7"/>
  <c r="BG242" i="7"/>
  <c r="BH242" i="7"/>
  <c r="BG243" i="7"/>
  <c r="BH243" i="7"/>
  <c r="BG244" i="7"/>
  <c r="BH244" i="7"/>
  <c r="BG245" i="7"/>
  <c r="BH245" i="7"/>
  <c r="BG246" i="7"/>
  <c r="BH246" i="7"/>
  <c r="BG247" i="7"/>
  <c r="BH247" i="7"/>
  <c r="BG248" i="7"/>
  <c r="BH248" i="7"/>
  <c r="BG249" i="7"/>
  <c r="BH249" i="7"/>
  <c r="BG250" i="7"/>
  <c r="BH250" i="7"/>
  <c r="BG251" i="7"/>
  <c r="BH251" i="7"/>
  <c r="BG252" i="7"/>
  <c r="BH252" i="7"/>
  <c r="BG253" i="7"/>
  <c r="BH253" i="7"/>
  <c r="BG254" i="7"/>
  <c r="BH254" i="7"/>
  <c r="BG255" i="7"/>
  <c r="BH255" i="7"/>
  <c r="BG256" i="7"/>
  <c r="BH256" i="7"/>
  <c r="BG257" i="7"/>
  <c r="BH257" i="7"/>
  <c r="BG258" i="7"/>
  <c r="BH258" i="7"/>
  <c r="BG259" i="7"/>
  <c r="BH259" i="7"/>
  <c r="BG260" i="7"/>
  <c r="BH260" i="7"/>
  <c r="BG261" i="7"/>
  <c r="BH261" i="7"/>
  <c r="BG262" i="7"/>
  <c r="BH262" i="7"/>
  <c r="BG263" i="7"/>
  <c r="BH263" i="7"/>
  <c r="BG264" i="7"/>
  <c r="BH264" i="7"/>
  <c r="BG265" i="7"/>
  <c r="BH265" i="7"/>
  <c r="BG266" i="7"/>
  <c r="BH266" i="7"/>
  <c r="BG267" i="7"/>
  <c r="BH267" i="7"/>
  <c r="BG268" i="7"/>
  <c r="BH268" i="7"/>
  <c r="BG269" i="7"/>
  <c r="BH269" i="7"/>
  <c r="BG270" i="7"/>
  <c r="BH270" i="7"/>
  <c r="BG271" i="7"/>
  <c r="BH271" i="7"/>
  <c r="BG272" i="7"/>
  <c r="BH272" i="7"/>
  <c r="BG273" i="7"/>
  <c r="BH273" i="7"/>
  <c r="BG274" i="7"/>
  <c r="BH274" i="7"/>
  <c r="BG275" i="7"/>
  <c r="BH275" i="7"/>
  <c r="BG276" i="7"/>
  <c r="BH276" i="7"/>
  <c r="BG277" i="7"/>
  <c r="BH277" i="7"/>
  <c r="BG278" i="7"/>
  <c r="BH278" i="7"/>
  <c r="BG279" i="7"/>
  <c r="BH279" i="7"/>
  <c r="BG280" i="7"/>
  <c r="BH280" i="7"/>
  <c r="BG281" i="7"/>
  <c r="BH281" i="7"/>
  <c r="BG282" i="7"/>
  <c r="BH282" i="7"/>
  <c r="BG283" i="7"/>
  <c r="BH283" i="7"/>
  <c r="BG284" i="7"/>
  <c r="BH284" i="7"/>
  <c r="BG285" i="7"/>
  <c r="BH285" i="7"/>
  <c r="BG286" i="7"/>
  <c r="BH286" i="7"/>
  <c r="BG287" i="7"/>
  <c r="BH287" i="7"/>
  <c r="BG288" i="7"/>
  <c r="BH288" i="7"/>
  <c r="BG289" i="7"/>
  <c r="BH289" i="7"/>
  <c r="BG290" i="7"/>
  <c r="BH290" i="7"/>
  <c r="BG291" i="7"/>
  <c r="BH291" i="7"/>
  <c r="BG292" i="7"/>
  <c r="BH292" i="7"/>
  <c r="BG293" i="7"/>
  <c r="BH293" i="7"/>
  <c r="BG294" i="7"/>
  <c r="BH294" i="7"/>
  <c r="BG295" i="7"/>
  <c r="BH295" i="7"/>
  <c r="BG296" i="7"/>
  <c r="BH296" i="7"/>
  <c r="BG297" i="7"/>
  <c r="BH297" i="7"/>
  <c r="BG298" i="7"/>
  <c r="BH298" i="7"/>
  <c r="BG299" i="7"/>
  <c r="BH299" i="7"/>
  <c r="BG300" i="7"/>
  <c r="BH300" i="7"/>
  <c r="BG301" i="7"/>
  <c r="BH301" i="7"/>
  <c r="BG302" i="7"/>
  <c r="BH302" i="7"/>
  <c r="BG303" i="7"/>
  <c r="BH303" i="7"/>
  <c r="BG304" i="7"/>
  <c r="BH304" i="7"/>
  <c r="BG305" i="7"/>
  <c r="BH305" i="7"/>
  <c r="BG306" i="7"/>
  <c r="BH306" i="7"/>
  <c r="BG307" i="7"/>
  <c r="BH307" i="7"/>
  <c r="BG308" i="7"/>
  <c r="BH308" i="7"/>
  <c r="BG309" i="7"/>
  <c r="BH309" i="7"/>
  <c r="BG310" i="7"/>
  <c r="BH310" i="7"/>
  <c r="BG311" i="7"/>
  <c r="BH311" i="7"/>
  <c r="BG312" i="7"/>
  <c r="BH312" i="7"/>
  <c r="BG313" i="7"/>
  <c r="BH313" i="7"/>
  <c r="BG314" i="7"/>
  <c r="BH314" i="7"/>
  <c r="BG315" i="7"/>
  <c r="BH315" i="7"/>
  <c r="BG316" i="7"/>
  <c r="BH316" i="7"/>
  <c r="BG317" i="7"/>
  <c r="BH317" i="7"/>
  <c r="BG318" i="7"/>
  <c r="BH318" i="7"/>
  <c r="BG319" i="7"/>
  <c r="BH319" i="7"/>
  <c r="BG320" i="7"/>
  <c r="BH320" i="7"/>
  <c r="BG321" i="7"/>
  <c r="BH321" i="7"/>
  <c r="BG322" i="7"/>
  <c r="BH322" i="7"/>
  <c r="BG323" i="7"/>
  <c r="BH323" i="7"/>
  <c r="BG324" i="7"/>
  <c r="BH324" i="7"/>
  <c r="BG325" i="7"/>
  <c r="BH325" i="7"/>
  <c r="BG326" i="7"/>
  <c r="BH326" i="7"/>
  <c r="BG327" i="7"/>
  <c r="BH327" i="7"/>
  <c r="BG328" i="7"/>
  <c r="BH328" i="7"/>
  <c r="BG329" i="7"/>
  <c r="BH329" i="7"/>
  <c r="BG330" i="7"/>
  <c r="BH330" i="7"/>
  <c r="BG331" i="7"/>
  <c r="BH331" i="7"/>
  <c r="BG332" i="7"/>
  <c r="BH332" i="7"/>
  <c r="BG333" i="7"/>
  <c r="BH333" i="7"/>
  <c r="BG334" i="7"/>
  <c r="BH334" i="7"/>
  <c r="BG335" i="7"/>
  <c r="BH335" i="7"/>
  <c r="BG336" i="7"/>
  <c r="BH336" i="7"/>
  <c r="BG337" i="7"/>
  <c r="BH337" i="7"/>
  <c r="BG338" i="7"/>
  <c r="BH338" i="7"/>
  <c r="BG339" i="7"/>
  <c r="BH339" i="7"/>
  <c r="BG340" i="7"/>
  <c r="BH340" i="7"/>
  <c r="BG341" i="7"/>
  <c r="BH341" i="7"/>
  <c r="BG342" i="7"/>
  <c r="BH342" i="7"/>
  <c r="BG343" i="7"/>
  <c r="BH343" i="7"/>
  <c r="BG344" i="7"/>
  <c r="BH344" i="7"/>
  <c r="BG345" i="7"/>
  <c r="BH345" i="7"/>
  <c r="BG346" i="7"/>
  <c r="BH346" i="7"/>
  <c r="BG347" i="7"/>
  <c r="BH347" i="7"/>
  <c r="BG348" i="7"/>
  <c r="BH348" i="7"/>
  <c r="BG349" i="7"/>
  <c r="BH349" i="7"/>
  <c r="BG350" i="7"/>
  <c r="BH350" i="7"/>
  <c r="BG351" i="7"/>
  <c r="BH351" i="7"/>
  <c r="BG352" i="7"/>
  <c r="BH352" i="7"/>
  <c r="BG353" i="7"/>
  <c r="BH353" i="7"/>
  <c r="BG354" i="7"/>
  <c r="BH354" i="7"/>
  <c r="BG355" i="7"/>
  <c r="BH355" i="7"/>
  <c r="BG356" i="7"/>
  <c r="BH356" i="7"/>
  <c r="BG357" i="7"/>
  <c r="BH357" i="7"/>
  <c r="BG358" i="7"/>
  <c r="BH358" i="7"/>
  <c r="BG359" i="7"/>
  <c r="BH359" i="7"/>
  <c r="BG360" i="7"/>
  <c r="BH360" i="7"/>
  <c r="BG361" i="7"/>
  <c r="BH361" i="7"/>
  <c r="BG362" i="7"/>
  <c r="BH362" i="7"/>
  <c r="BG363" i="7"/>
  <c r="BH363" i="7"/>
  <c r="BG364" i="7"/>
  <c r="BH364" i="7"/>
  <c r="BG365" i="7"/>
  <c r="BH365" i="7"/>
  <c r="BG366" i="7"/>
  <c r="BH366" i="7"/>
  <c r="BG367" i="7"/>
  <c r="BH367" i="7"/>
  <c r="BG368" i="7"/>
  <c r="BH368" i="7"/>
  <c r="BG369" i="7"/>
  <c r="BH369" i="7"/>
  <c r="BG370" i="7"/>
  <c r="BH370" i="7"/>
  <c r="BG371" i="7"/>
  <c r="BH371" i="7"/>
  <c r="BG372" i="7"/>
  <c r="BH372" i="7"/>
  <c r="BG373" i="7"/>
  <c r="BH373" i="7"/>
  <c r="BG374" i="7"/>
  <c r="BH374" i="7"/>
  <c r="BG375" i="7"/>
  <c r="BH375" i="7"/>
  <c r="BG376" i="7"/>
  <c r="BH376" i="7"/>
  <c r="BG377" i="7"/>
  <c r="BH377" i="7"/>
  <c r="BG378" i="7"/>
  <c r="BH378" i="7"/>
  <c r="BG379" i="7"/>
  <c r="BH379" i="7"/>
  <c r="BG380" i="7"/>
  <c r="BH380" i="7"/>
  <c r="BG381" i="7"/>
  <c r="BH381" i="7"/>
  <c r="BG382" i="7"/>
  <c r="BH382" i="7"/>
  <c r="BG383" i="7"/>
  <c r="BH383" i="7"/>
  <c r="BG384" i="7"/>
  <c r="BH384" i="7"/>
  <c r="BG385" i="7"/>
  <c r="BH385" i="7"/>
  <c r="BG386" i="7"/>
  <c r="BH386" i="7"/>
  <c r="BG387" i="7"/>
  <c r="BH387" i="7"/>
  <c r="BG388" i="7"/>
  <c r="BH388" i="7"/>
  <c r="BG389" i="7"/>
  <c r="BH389" i="7"/>
  <c r="BG390" i="7"/>
  <c r="BH390" i="7"/>
  <c r="BG391" i="7"/>
  <c r="BH391" i="7"/>
  <c r="BG392" i="7"/>
  <c r="BH392" i="7"/>
  <c r="BG393" i="7"/>
  <c r="BH393" i="7"/>
  <c r="BG394" i="7"/>
  <c r="BH394" i="7"/>
  <c r="BG395" i="7"/>
  <c r="BH395" i="7"/>
  <c r="BG396" i="7"/>
  <c r="BH396" i="7"/>
  <c r="BG397" i="7"/>
  <c r="BH397" i="7"/>
  <c r="BG398" i="7"/>
  <c r="BH398" i="7"/>
  <c r="BG399" i="7"/>
  <c r="BH399" i="7"/>
  <c r="BG400" i="7"/>
  <c r="BH400" i="7"/>
  <c r="BG401" i="7"/>
  <c r="BH401" i="7"/>
  <c r="BG402" i="7"/>
  <c r="BH402" i="7"/>
  <c r="BG403" i="7"/>
  <c r="BH403" i="7"/>
  <c r="BG404" i="7"/>
  <c r="BH404" i="7"/>
  <c r="BG405" i="7"/>
  <c r="BH405" i="7"/>
  <c r="BG406" i="7"/>
  <c r="BH406" i="7"/>
  <c r="BG407" i="7"/>
  <c r="BH407" i="7"/>
  <c r="BG408" i="7"/>
  <c r="BH408" i="7"/>
  <c r="BG409" i="7"/>
  <c r="BH409" i="7"/>
  <c r="BG410" i="7"/>
  <c r="BH410" i="7"/>
  <c r="BG411" i="7"/>
  <c r="BH411" i="7"/>
  <c r="BG412" i="7"/>
  <c r="BH412" i="7"/>
  <c r="BG413" i="7"/>
  <c r="BH413" i="7"/>
  <c r="BG414" i="7"/>
  <c r="BH414" i="7"/>
  <c r="BG415" i="7"/>
  <c r="BH415" i="7"/>
  <c r="BG416" i="7"/>
  <c r="BH416" i="7"/>
  <c r="BG417" i="7"/>
  <c r="BH417" i="7"/>
  <c r="BG418" i="7"/>
  <c r="BH418" i="7"/>
  <c r="BG419" i="7"/>
  <c r="BH419" i="7"/>
  <c r="BG420" i="7"/>
  <c r="BH420" i="7"/>
  <c r="BG421" i="7"/>
  <c r="BH421" i="7"/>
  <c r="BG422" i="7"/>
  <c r="BH422" i="7"/>
  <c r="BG423" i="7"/>
  <c r="BH423" i="7"/>
  <c r="BG424" i="7"/>
  <c r="BH424" i="7"/>
  <c r="BG425" i="7"/>
  <c r="BH425" i="7"/>
  <c r="BG426" i="7"/>
  <c r="BH426" i="7"/>
  <c r="BG427" i="7"/>
  <c r="BH427" i="7"/>
  <c r="BG428" i="7"/>
  <c r="BH428" i="7"/>
  <c r="BG429" i="7"/>
  <c r="BH429" i="7"/>
  <c r="BG430" i="7"/>
  <c r="BH430" i="7"/>
  <c r="BG431" i="7"/>
  <c r="BH431" i="7"/>
  <c r="BG432" i="7"/>
  <c r="BH432" i="7"/>
  <c r="BG433" i="7"/>
  <c r="BH433" i="7"/>
  <c r="BG434" i="7"/>
  <c r="BH434" i="7"/>
  <c r="BG435" i="7"/>
  <c r="BH435" i="7"/>
  <c r="BG436" i="7"/>
  <c r="BH436" i="7"/>
  <c r="BG437" i="7"/>
  <c r="BH437" i="7"/>
  <c r="BG438" i="7"/>
  <c r="BH438" i="7"/>
  <c r="BG439" i="7"/>
  <c r="BH439" i="7"/>
  <c r="BG440" i="7"/>
  <c r="BH440" i="7"/>
  <c r="BG441" i="7"/>
  <c r="BH441" i="7"/>
  <c r="BG442" i="7"/>
  <c r="BH442" i="7"/>
  <c r="BG443" i="7"/>
  <c r="BH443" i="7"/>
  <c r="BG444" i="7"/>
  <c r="BH444" i="7"/>
  <c r="BG445" i="7"/>
  <c r="BH445" i="7"/>
  <c r="BG446" i="7"/>
  <c r="BH446" i="7"/>
  <c r="BG447" i="7"/>
  <c r="BH447" i="7"/>
  <c r="BG448" i="7"/>
  <c r="BH448" i="7"/>
  <c r="BG449" i="7"/>
  <c r="BH449" i="7"/>
  <c r="BG450" i="7"/>
  <c r="BH450" i="7"/>
  <c r="BG451" i="7"/>
  <c r="BH451" i="7"/>
  <c r="BG452" i="7"/>
  <c r="BH452" i="7"/>
  <c r="BG453" i="7"/>
  <c r="BH453" i="7"/>
  <c r="BG454" i="7"/>
  <c r="BH454" i="7"/>
  <c r="BG455" i="7"/>
  <c r="BH455" i="7"/>
  <c r="BG456" i="7"/>
  <c r="BH456" i="7"/>
  <c r="BG457" i="7"/>
  <c r="BH457" i="7"/>
  <c r="BG458" i="7"/>
  <c r="BH458" i="7"/>
  <c r="BG459" i="7"/>
  <c r="BH459" i="7"/>
  <c r="BG460" i="7"/>
  <c r="BH460" i="7"/>
  <c r="BG461" i="7"/>
  <c r="BH461" i="7"/>
  <c r="BG462" i="7"/>
  <c r="BH462" i="7"/>
  <c r="BG463" i="7"/>
  <c r="BH463" i="7"/>
  <c r="BG464" i="7"/>
  <c r="BH464" i="7"/>
  <c r="BG465" i="7"/>
  <c r="BH465" i="7"/>
  <c r="BG466" i="7"/>
  <c r="BH466" i="7"/>
  <c r="BG467" i="7"/>
  <c r="BH467" i="7"/>
  <c r="BG468" i="7"/>
  <c r="BH468" i="7"/>
  <c r="BG469" i="7"/>
  <c r="BH469" i="7"/>
  <c r="BG470" i="7"/>
  <c r="BH470" i="7"/>
  <c r="BG471" i="7"/>
  <c r="BH471" i="7"/>
  <c r="BG472" i="7"/>
  <c r="BH472" i="7"/>
  <c r="BG473" i="7"/>
  <c r="BH473" i="7"/>
  <c r="BG474" i="7"/>
  <c r="BH474" i="7"/>
  <c r="BG475" i="7"/>
  <c r="BH475" i="7"/>
  <c r="BG476" i="7"/>
  <c r="BH476" i="7"/>
  <c r="BG477" i="7"/>
  <c r="BH477" i="7"/>
  <c r="BG478" i="7"/>
  <c r="BH478" i="7"/>
  <c r="BG479" i="7"/>
  <c r="BH479" i="7"/>
  <c r="BG480" i="7"/>
  <c r="BH480" i="7"/>
  <c r="BG481" i="7"/>
  <c r="BH481" i="7"/>
  <c r="BG482" i="7"/>
  <c r="BH482" i="7"/>
  <c r="BG483" i="7"/>
  <c r="BH483" i="7"/>
  <c r="BG484" i="7"/>
  <c r="BH484" i="7"/>
  <c r="BG485" i="7"/>
  <c r="BH485" i="7"/>
  <c r="BG486" i="7"/>
  <c r="BH486" i="7"/>
  <c r="BG487" i="7"/>
  <c r="BH487" i="7"/>
  <c r="BG488" i="7"/>
  <c r="BH488" i="7"/>
  <c r="BG489" i="7"/>
  <c r="BH489" i="7"/>
  <c r="BG490" i="7"/>
  <c r="BH490" i="7"/>
  <c r="BG491" i="7"/>
  <c r="BH491" i="7"/>
  <c r="BG492" i="7"/>
  <c r="BH492" i="7"/>
  <c r="BG493" i="7"/>
  <c r="BH493" i="7"/>
  <c r="BG494" i="7"/>
  <c r="BH494" i="7"/>
  <c r="BG495" i="7"/>
  <c r="BH495" i="7"/>
  <c r="BG496" i="7"/>
  <c r="BH496" i="7"/>
  <c r="BG497" i="7"/>
  <c r="BH497" i="7"/>
  <c r="BG498" i="7"/>
  <c r="BH498" i="7"/>
  <c r="BG499" i="7"/>
  <c r="BH499" i="7"/>
  <c r="BG500" i="7"/>
  <c r="BH500" i="7"/>
  <c r="BG501" i="7"/>
  <c r="BH501" i="7"/>
  <c r="BG502" i="7"/>
  <c r="BH502" i="7"/>
  <c r="BG503" i="7"/>
  <c r="BH503" i="7"/>
  <c r="BG504" i="7"/>
  <c r="BH504" i="7"/>
  <c r="BG505" i="7"/>
  <c r="BH505" i="7"/>
  <c r="BG506" i="7"/>
  <c r="BH506" i="7"/>
  <c r="BG507" i="7"/>
  <c r="BH507" i="7"/>
  <c r="BG508" i="7"/>
  <c r="BH508" i="7"/>
  <c r="BG509" i="7"/>
  <c r="BH509" i="7"/>
  <c r="BG510" i="7"/>
  <c r="BH510" i="7"/>
  <c r="BG511" i="7"/>
  <c r="BH511" i="7"/>
  <c r="BG512" i="7"/>
  <c r="BH512" i="7"/>
  <c r="BG513" i="7"/>
  <c r="BH513" i="7"/>
  <c r="BG514" i="7"/>
  <c r="BH514" i="7"/>
  <c r="BG515" i="7"/>
  <c r="BH515" i="7"/>
  <c r="BG516" i="7"/>
  <c r="BH516" i="7"/>
  <c r="BG517" i="7"/>
  <c r="BH517" i="7"/>
  <c r="BG518" i="7"/>
  <c r="BH518" i="7"/>
  <c r="BG519" i="7"/>
  <c r="BH519" i="7"/>
  <c r="BG520" i="7"/>
  <c r="BH520" i="7"/>
  <c r="BG521" i="7"/>
  <c r="BH521" i="7"/>
  <c r="BG522" i="7"/>
  <c r="BH522" i="7"/>
  <c r="BG523" i="7"/>
  <c r="BH523" i="7"/>
  <c r="BG524" i="7"/>
  <c r="BH524" i="7"/>
  <c r="BG525" i="7"/>
  <c r="BH525" i="7"/>
  <c r="BG526" i="7"/>
  <c r="BH526" i="7"/>
  <c r="BG527" i="7"/>
  <c r="BH527" i="7"/>
  <c r="BG528" i="7"/>
  <c r="BH528" i="7"/>
  <c r="BG529" i="7"/>
  <c r="BH529" i="7"/>
  <c r="BG530" i="7"/>
  <c r="BH530" i="7"/>
  <c r="BG531" i="7"/>
  <c r="BH531" i="7"/>
  <c r="BG532" i="7"/>
  <c r="BH532" i="7"/>
  <c r="BG533" i="7"/>
  <c r="BH533" i="7"/>
  <c r="BG534" i="7"/>
  <c r="BH534" i="7"/>
  <c r="BG535" i="7"/>
  <c r="BH535" i="7"/>
  <c r="BG536" i="7"/>
  <c r="BH536" i="7"/>
  <c r="BG537" i="7"/>
  <c r="BH537" i="7"/>
  <c r="BG538" i="7"/>
  <c r="BH538" i="7"/>
  <c r="BG539" i="7"/>
  <c r="BH539" i="7"/>
  <c r="BG540" i="7"/>
  <c r="BH540" i="7"/>
  <c r="BG541" i="7"/>
  <c r="BH541" i="7"/>
  <c r="BG542" i="7"/>
  <c r="BH542" i="7"/>
  <c r="BG543" i="7"/>
  <c r="BH543" i="7"/>
  <c r="BG544" i="7"/>
  <c r="BH544" i="7"/>
  <c r="BG545" i="7"/>
  <c r="BH545" i="7"/>
  <c r="BG546" i="7"/>
  <c r="BH546" i="7"/>
  <c r="BG547" i="7"/>
  <c r="BH547" i="7"/>
  <c r="BG548" i="7"/>
  <c r="BH548" i="7"/>
  <c r="BG549" i="7"/>
  <c r="BH549" i="7"/>
  <c r="BG550" i="7"/>
  <c r="BH550" i="7"/>
  <c r="BG551" i="7"/>
  <c r="BH551" i="7"/>
  <c r="BG552" i="7"/>
  <c r="BH552" i="7"/>
  <c r="BG553" i="7"/>
  <c r="BH553" i="7"/>
  <c r="BG554" i="7"/>
  <c r="BH554" i="7"/>
  <c r="BG555" i="7"/>
  <c r="BH555" i="7"/>
  <c r="BG556" i="7"/>
  <c r="BH556" i="7"/>
  <c r="BG557" i="7"/>
  <c r="BH557" i="7"/>
  <c r="BG558" i="7"/>
  <c r="BH558" i="7"/>
  <c r="BG559" i="7"/>
  <c r="BH559" i="7"/>
  <c r="BG560" i="7"/>
  <c r="BH560" i="7"/>
  <c r="BG561" i="7"/>
  <c r="BH561" i="7"/>
  <c r="BG562" i="7"/>
  <c r="BH562" i="7"/>
  <c r="BG563" i="7"/>
  <c r="BH563" i="7"/>
  <c r="BG564" i="7"/>
  <c r="BH564" i="7"/>
  <c r="BG565" i="7"/>
  <c r="BH565" i="7"/>
  <c r="BG566" i="7"/>
  <c r="BH566" i="7"/>
  <c r="BG567" i="7"/>
  <c r="BH567" i="7"/>
  <c r="BG568" i="7"/>
  <c r="BH568" i="7"/>
  <c r="BG569" i="7"/>
  <c r="BH569" i="7"/>
  <c r="BG570" i="7"/>
  <c r="BH570" i="7"/>
  <c r="BG571" i="7"/>
  <c r="BH571" i="7"/>
  <c r="BG572" i="7"/>
  <c r="BH572" i="7"/>
  <c r="BG573" i="7"/>
  <c r="BH573" i="7"/>
  <c r="BG574" i="7"/>
  <c r="BH574" i="7"/>
  <c r="BG575" i="7"/>
  <c r="BH575" i="7"/>
  <c r="BG576" i="7"/>
  <c r="BH576" i="7"/>
  <c r="BG577" i="7"/>
  <c r="BH577" i="7"/>
  <c r="BG578" i="7"/>
  <c r="BH578" i="7"/>
  <c r="BG579" i="7"/>
  <c r="BH579" i="7"/>
  <c r="BG580" i="7"/>
  <c r="BH580" i="7"/>
  <c r="BG581" i="7"/>
  <c r="BH581" i="7"/>
  <c r="BG582" i="7"/>
  <c r="BH582" i="7"/>
  <c r="BG583" i="7"/>
  <c r="BH583" i="7"/>
  <c r="BG584" i="7"/>
  <c r="BH584" i="7"/>
  <c r="BG585" i="7"/>
  <c r="BH585" i="7"/>
  <c r="BG586" i="7"/>
  <c r="BH586" i="7"/>
  <c r="BG587" i="7"/>
  <c r="BH587" i="7"/>
  <c r="BG588" i="7"/>
  <c r="BH588" i="7"/>
  <c r="BG589" i="7"/>
  <c r="BH589" i="7"/>
  <c r="BG590" i="7"/>
  <c r="BH590" i="7"/>
  <c r="BG591" i="7"/>
  <c r="BH591" i="7"/>
  <c r="BG592" i="7"/>
  <c r="BH592" i="7"/>
  <c r="BG593" i="7"/>
  <c r="BH593" i="7"/>
  <c r="BG594" i="7"/>
  <c r="BH594" i="7"/>
  <c r="BG595" i="7"/>
  <c r="BH595" i="7"/>
  <c r="BG596" i="7"/>
  <c r="BH596" i="7"/>
  <c r="BG597" i="7"/>
  <c r="BH597" i="7"/>
  <c r="BG598" i="7"/>
  <c r="BH598" i="7"/>
  <c r="BG599" i="7"/>
  <c r="BH599" i="7"/>
  <c r="BG600" i="7"/>
  <c r="BH600" i="7"/>
  <c r="BG601" i="7"/>
  <c r="BH601" i="7"/>
  <c r="BG602" i="7"/>
  <c r="BH602" i="7"/>
  <c r="BG603" i="7"/>
  <c r="BH603" i="7"/>
  <c r="BG604" i="7"/>
  <c r="BH604" i="7"/>
  <c r="BG605" i="7"/>
  <c r="BH605" i="7"/>
  <c r="BG606" i="7"/>
  <c r="BH606" i="7"/>
  <c r="BG607" i="7"/>
  <c r="BH607" i="7"/>
  <c r="BG608" i="7"/>
  <c r="BH608" i="7"/>
  <c r="BG609" i="7"/>
  <c r="BH609" i="7"/>
  <c r="BG610" i="7"/>
  <c r="BH610" i="7"/>
  <c r="BG611" i="7"/>
  <c r="BH611" i="7"/>
  <c r="BG612" i="7"/>
  <c r="BH612" i="7"/>
  <c r="BG613" i="7"/>
  <c r="BH613" i="7"/>
  <c r="BG614" i="7"/>
  <c r="BH614" i="7"/>
  <c r="BG615" i="7"/>
  <c r="BH615" i="7"/>
  <c r="BG616" i="7"/>
  <c r="BH616" i="7"/>
  <c r="BG617" i="7"/>
  <c r="BH617" i="7"/>
  <c r="BG618" i="7"/>
  <c r="BH618" i="7"/>
  <c r="BG619" i="7"/>
  <c r="BH619" i="7"/>
  <c r="BG620" i="7"/>
  <c r="BH620" i="7"/>
  <c r="BG621" i="7"/>
  <c r="BH621" i="7"/>
  <c r="BG622" i="7"/>
  <c r="BH622" i="7"/>
  <c r="BG623" i="7"/>
  <c r="BH623" i="7"/>
  <c r="BG624" i="7"/>
  <c r="BH624" i="7"/>
  <c r="BG625" i="7"/>
  <c r="BH625" i="7"/>
  <c r="BG626" i="7"/>
  <c r="BH626" i="7"/>
  <c r="BG627" i="7"/>
  <c r="BH627" i="7"/>
  <c r="BG628" i="7"/>
  <c r="BH628" i="7"/>
  <c r="BG629" i="7"/>
  <c r="BH629" i="7"/>
  <c r="BG630" i="7"/>
  <c r="BH630" i="7"/>
  <c r="BG631" i="7"/>
  <c r="BH631" i="7"/>
  <c r="BG632" i="7"/>
  <c r="BH632" i="7"/>
  <c r="BG633" i="7"/>
  <c r="BH633" i="7"/>
  <c r="BG634" i="7"/>
  <c r="BH634" i="7"/>
  <c r="BG635" i="7"/>
  <c r="BH635" i="7"/>
  <c r="BG636" i="7"/>
  <c r="BH636" i="7"/>
  <c r="BG637" i="7"/>
  <c r="BH637" i="7"/>
  <c r="BG638" i="7"/>
  <c r="BH638" i="7"/>
  <c r="BG639" i="7"/>
  <c r="BH639" i="7"/>
  <c r="BG640" i="7"/>
  <c r="BH640" i="7"/>
  <c r="BG641" i="7"/>
  <c r="BH641" i="7"/>
  <c r="BG642" i="7"/>
  <c r="BH642" i="7"/>
  <c r="BG643" i="7"/>
  <c r="BH643" i="7"/>
  <c r="BG644" i="7"/>
  <c r="BH644" i="7"/>
  <c r="BG645" i="7"/>
  <c r="BH645" i="7"/>
  <c r="BG646" i="7"/>
  <c r="BH646" i="7"/>
  <c r="BG647" i="7"/>
  <c r="BH647" i="7"/>
  <c r="BG648" i="7"/>
  <c r="BH648" i="7"/>
  <c r="BG649" i="7"/>
  <c r="BH649" i="7"/>
  <c r="BG650" i="7"/>
  <c r="BH650" i="7"/>
  <c r="BG651" i="7"/>
  <c r="BH651" i="7"/>
  <c r="BG652" i="7"/>
  <c r="BH652" i="7"/>
  <c r="BG653" i="7"/>
  <c r="BH653" i="7"/>
  <c r="BG654" i="7"/>
  <c r="BH654" i="7"/>
  <c r="BG655" i="7"/>
  <c r="BH655" i="7"/>
  <c r="BG656" i="7"/>
  <c r="BH656" i="7"/>
  <c r="BG657" i="7"/>
  <c r="BH657" i="7"/>
  <c r="BG658" i="7"/>
  <c r="BH658" i="7"/>
  <c r="BG659" i="7"/>
  <c r="BH659" i="7"/>
  <c r="BG660" i="7"/>
  <c r="BH660" i="7"/>
  <c r="BG661" i="7"/>
  <c r="BH661" i="7"/>
  <c r="BG662" i="7"/>
  <c r="BH662" i="7"/>
  <c r="BG663" i="7"/>
  <c r="BH663" i="7"/>
  <c r="BG664" i="7"/>
  <c r="BH664" i="7"/>
  <c r="BG665" i="7"/>
  <c r="BH665" i="7"/>
  <c r="BG666" i="7"/>
  <c r="BH666" i="7"/>
  <c r="BG667" i="7"/>
  <c r="BH667" i="7"/>
  <c r="BG668" i="7"/>
  <c r="BH668" i="7"/>
  <c r="BG669" i="7"/>
  <c r="BH669" i="7"/>
  <c r="BG670" i="7"/>
  <c r="BH670" i="7"/>
  <c r="BG671" i="7"/>
  <c r="BH671" i="7"/>
  <c r="BG672" i="7"/>
  <c r="BH672" i="7"/>
  <c r="BG673" i="7"/>
  <c r="BH673" i="7"/>
  <c r="BG674" i="7"/>
  <c r="BH674" i="7"/>
  <c r="BG675" i="7"/>
  <c r="BH675" i="7"/>
  <c r="BG676" i="7"/>
  <c r="BH676" i="7"/>
  <c r="BG677" i="7"/>
  <c r="BH677" i="7"/>
  <c r="BG678" i="7"/>
  <c r="BH678" i="7"/>
  <c r="BG679" i="7"/>
  <c r="BH679" i="7"/>
  <c r="BG680" i="7"/>
  <c r="BH680" i="7"/>
  <c r="BG681" i="7"/>
  <c r="BH681" i="7"/>
  <c r="BG682" i="7"/>
  <c r="BH682" i="7"/>
  <c r="BG683" i="7"/>
  <c r="BH683" i="7"/>
  <c r="BG684" i="7"/>
  <c r="BH684" i="7"/>
  <c r="BG685" i="7"/>
  <c r="BH685" i="7"/>
  <c r="BG686" i="7"/>
  <c r="BH686" i="7"/>
  <c r="BG687" i="7"/>
  <c r="BH687" i="7"/>
  <c r="BG688" i="7"/>
  <c r="BH688" i="7"/>
  <c r="BG689" i="7"/>
  <c r="BH689" i="7"/>
  <c r="BG690" i="7"/>
  <c r="BH690" i="7"/>
  <c r="BG691" i="7"/>
  <c r="BH691" i="7"/>
  <c r="BG692" i="7"/>
  <c r="BH692" i="7"/>
  <c r="BG693" i="7"/>
  <c r="BH693" i="7"/>
  <c r="BG694" i="7"/>
  <c r="BH694" i="7"/>
  <c r="BG695" i="7"/>
  <c r="BH695" i="7"/>
  <c r="BG696" i="7"/>
  <c r="BH696" i="7"/>
  <c r="BG697" i="7"/>
  <c r="BH697" i="7"/>
  <c r="BG698" i="7"/>
  <c r="BH698" i="7"/>
  <c r="BG699" i="7"/>
  <c r="BH699" i="7"/>
  <c r="BG700" i="7"/>
  <c r="BH700" i="7"/>
  <c r="BG701" i="7"/>
  <c r="BH701" i="7"/>
  <c r="BG702" i="7"/>
  <c r="BH702" i="7"/>
  <c r="BG703" i="7"/>
  <c r="BH703" i="7"/>
  <c r="BG704" i="7"/>
  <c r="BH704" i="7"/>
  <c r="BG705" i="7"/>
  <c r="BH705" i="7"/>
  <c r="BG706" i="7"/>
  <c r="BH706" i="7"/>
  <c r="BG707" i="7"/>
  <c r="BH707" i="7"/>
  <c r="BG708" i="7"/>
  <c r="BH708" i="7"/>
  <c r="BG709" i="7"/>
  <c r="BH709" i="7"/>
  <c r="BG710" i="7"/>
  <c r="BH710" i="7"/>
  <c r="BG711" i="7"/>
  <c r="BH711" i="7"/>
  <c r="BG712" i="7"/>
  <c r="BH712" i="7"/>
  <c r="BG713" i="7"/>
  <c r="BH713" i="7"/>
  <c r="BG714" i="7"/>
  <c r="BH714" i="7"/>
  <c r="BG715" i="7"/>
  <c r="BH715" i="7"/>
  <c r="BG716" i="7"/>
  <c r="BH716" i="7"/>
  <c r="BG717" i="7"/>
  <c r="BH717" i="7"/>
  <c r="BG718" i="7"/>
  <c r="BH718" i="7"/>
  <c r="BG719" i="7"/>
  <c r="BH719" i="7"/>
  <c r="BG720" i="7"/>
  <c r="BH720" i="7"/>
  <c r="BG721" i="7"/>
  <c r="BH721" i="7"/>
  <c r="BG722" i="7"/>
  <c r="BH722" i="7"/>
  <c r="BG723" i="7"/>
  <c r="BH723" i="7"/>
  <c r="BG724" i="7"/>
  <c r="BH724" i="7"/>
  <c r="BG725" i="7"/>
  <c r="BH725" i="7"/>
  <c r="BG726" i="7"/>
  <c r="BH726" i="7"/>
  <c r="BG727" i="7"/>
  <c r="BH727" i="7"/>
  <c r="BG728" i="7"/>
  <c r="BH728" i="7"/>
  <c r="BG729" i="7"/>
  <c r="BH729" i="7"/>
  <c r="BG730" i="7"/>
  <c r="BH730" i="7"/>
  <c r="BG731" i="7"/>
  <c r="BH731" i="7"/>
  <c r="BG732" i="7"/>
  <c r="BH732" i="7"/>
  <c r="BG733" i="7"/>
  <c r="BH733" i="7"/>
  <c r="BG734" i="7"/>
  <c r="BH734" i="7"/>
  <c r="BG735" i="7"/>
  <c r="BH735" i="7"/>
  <c r="BG736" i="7"/>
  <c r="BH736" i="7"/>
  <c r="BG737" i="7"/>
  <c r="BH737" i="7"/>
  <c r="BG738" i="7"/>
  <c r="BH738" i="7"/>
  <c r="BG739" i="7"/>
  <c r="BH739" i="7"/>
  <c r="BG740" i="7"/>
  <c r="BH740" i="7"/>
  <c r="BG741" i="7"/>
  <c r="BH741" i="7"/>
  <c r="BG742" i="7"/>
  <c r="BH742" i="7"/>
  <c r="BG743" i="7"/>
  <c r="BH743" i="7"/>
  <c r="BG744" i="7"/>
  <c r="BH744" i="7"/>
  <c r="BG745" i="7"/>
  <c r="BH745" i="7"/>
  <c r="BG746" i="7"/>
  <c r="BH746" i="7"/>
  <c r="BG747" i="7"/>
  <c r="BH747" i="7"/>
  <c r="BG748" i="7"/>
  <c r="BH748" i="7"/>
  <c r="BG749" i="7"/>
  <c r="BH749" i="7"/>
  <c r="BG750" i="7"/>
  <c r="BH750" i="7"/>
  <c r="BG751" i="7"/>
  <c r="BH751" i="7"/>
  <c r="BG752" i="7"/>
  <c r="BH752" i="7"/>
  <c r="BG753" i="7"/>
  <c r="BH753" i="7"/>
  <c r="BG754" i="7"/>
  <c r="BH754" i="7"/>
  <c r="BG755" i="7"/>
  <c r="BH755" i="7"/>
  <c r="BG756" i="7"/>
  <c r="BH756" i="7"/>
  <c r="BG757" i="7"/>
  <c r="BH757" i="7"/>
  <c r="BG758" i="7"/>
  <c r="BH758" i="7"/>
  <c r="BG759" i="7"/>
  <c r="BH759" i="7"/>
  <c r="BG760" i="7"/>
  <c r="BH760" i="7"/>
  <c r="BG761" i="7"/>
  <c r="BH761" i="7"/>
  <c r="BG762" i="7"/>
  <c r="BH762" i="7"/>
  <c r="BG763" i="7"/>
  <c r="BH763" i="7"/>
  <c r="BG764" i="7"/>
  <c r="BH764" i="7"/>
  <c r="BG765" i="7"/>
  <c r="BH765" i="7"/>
  <c r="BG766" i="7"/>
  <c r="BH766" i="7"/>
  <c r="BG767" i="7"/>
  <c r="BH767" i="7"/>
  <c r="BG768" i="7"/>
  <c r="BH768" i="7"/>
  <c r="BG769" i="7"/>
  <c r="BH769" i="7"/>
  <c r="BG770" i="7"/>
  <c r="BH770" i="7"/>
  <c r="BG771" i="7"/>
  <c r="BH771" i="7"/>
  <c r="BG772" i="7"/>
  <c r="BH772" i="7"/>
  <c r="BG773" i="7"/>
  <c r="BH773" i="7"/>
  <c r="BG774" i="7"/>
  <c r="BH774" i="7"/>
  <c r="BG775" i="7"/>
  <c r="BH775" i="7"/>
  <c r="BG776" i="7"/>
  <c r="BH776" i="7"/>
  <c r="BG777" i="7"/>
  <c r="BH777" i="7"/>
  <c r="BG778" i="7"/>
  <c r="BH778" i="7"/>
  <c r="BG779" i="7"/>
  <c r="BH779" i="7"/>
  <c r="BG780" i="7"/>
  <c r="BH780" i="7"/>
  <c r="BG781" i="7"/>
  <c r="BH781" i="7"/>
  <c r="BG782" i="7"/>
  <c r="BH782" i="7"/>
  <c r="BG783" i="7"/>
  <c r="BH783" i="7"/>
  <c r="BG784" i="7"/>
  <c r="BH784" i="7"/>
  <c r="BG785" i="7"/>
  <c r="BH785" i="7"/>
  <c r="BG786" i="7"/>
  <c r="BH786" i="7"/>
  <c r="BG787" i="7"/>
  <c r="BH787" i="7"/>
  <c r="BG788" i="7"/>
  <c r="BH788" i="7"/>
  <c r="BG789" i="7"/>
  <c r="BH789" i="7"/>
  <c r="BG790" i="7"/>
  <c r="BH790" i="7"/>
  <c r="BG791" i="7"/>
  <c r="BH791" i="7"/>
  <c r="BG792" i="7"/>
  <c r="BH792" i="7"/>
  <c r="BG793" i="7"/>
  <c r="BH793" i="7"/>
  <c r="BG794" i="7"/>
  <c r="BH794" i="7"/>
  <c r="BG795" i="7"/>
  <c r="BH795" i="7"/>
  <c r="BG796" i="7"/>
  <c r="BH796" i="7"/>
  <c r="BG797" i="7"/>
  <c r="BH797" i="7"/>
  <c r="BG798" i="7"/>
  <c r="BH798" i="7"/>
  <c r="BG799" i="7"/>
  <c r="BH799" i="7"/>
  <c r="BG800" i="7"/>
  <c r="BH800" i="7"/>
  <c r="BG801" i="7"/>
  <c r="BH801" i="7"/>
  <c r="BG802" i="7"/>
  <c r="BH802" i="7"/>
  <c r="BG803" i="7"/>
  <c r="BH803" i="7"/>
  <c r="BG804" i="7"/>
  <c r="BH804" i="7"/>
  <c r="BG805" i="7"/>
  <c r="BH805" i="7"/>
  <c r="BG806" i="7"/>
  <c r="BH806" i="7"/>
  <c r="BG807" i="7"/>
  <c r="BH807" i="7"/>
  <c r="BG808" i="7"/>
  <c r="BH808" i="7"/>
  <c r="BG809" i="7"/>
  <c r="BH809" i="7"/>
  <c r="BG810" i="7"/>
  <c r="BH810" i="7"/>
  <c r="BG811" i="7"/>
  <c r="BH811" i="7"/>
  <c r="BG812" i="7"/>
  <c r="BH812" i="7"/>
  <c r="BG813" i="7"/>
  <c r="BH813" i="7"/>
  <c r="BG814" i="7"/>
  <c r="BH814" i="7"/>
  <c r="BG815" i="7"/>
  <c r="BH815" i="7"/>
  <c r="BG816" i="7"/>
  <c r="BH816" i="7"/>
  <c r="BG817" i="7"/>
  <c r="BH817" i="7"/>
  <c r="BG818" i="7"/>
  <c r="BH818" i="7"/>
  <c r="BG819" i="7"/>
  <c r="BH819" i="7"/>
  <c r="BG820" i="7"/>
  <c r="BH820" i="7"/>
  <c r="BG821" i="7"/>
  <c r="BH821" i="7"/>
  <c r="BG822" i="7"/>
  <c r="BH822" i="7"/>
  <c r="BG823" i="7"/>
  <c r="BH823" i="7"/>
  <c r="BG824" i="7"/>
  <c r="BH824" i="7"/>
  <c r="BG825" i="7"/>
  <c r="BH825" i="7"/>
  <c r="BG826" i="7"/>
  <c r="BH826" i="7"/>
  <c r="BG827" i="7"/>
  <c r="BH827" i="7"/>
  <c r="BG828" i="7"/>
  <c r="BH828" i="7"/>
  <c r="BG829" i="7"/>
  <c r="BH829" i="7"/>
  <c r="BG830" i="7"/>
  <c r="BH830" i="7"/>
  <c r="BG831" i="7"/>
  <c r="BH831" i="7"/>
  <c r="BG832" i="7"/>
  <c r="BH832" i="7"/>
  <c r="BG833" i="7"/>
  <c r="BH833" i="7"/>
  <c r="BG834" i="7"/>
  <c r="BH834" i="7"/>
  <c r="BG835" i="7"/>
  <c r="BH835" i="7"/>
  <c r="BG836" i="7"/>
  <c r="BH836" i="7"/>
  <c r="BG837" i="7"/>
  <c r="BH837" i="7"/>
  <c r="BG838" i="7"/>
  <c r="BH838" i="7"/>
  <c r="BG839" i="7"/>
  <c r="BH839" i="7"/>
  <c r="BG840" i="7"/>
  <c r="BH840" i="7"/>
  <c r="BG841" i="7"/>
  <c r="BH841" i="7"/>
  <c r="BG842" i="7"/>
  <c r="BH842" i="7"/>
  <c r="BG843" i="7"/>
  <c r="BH843" i="7"/>
  <c r="BG844" i="7"/>
  <c r="BH844" i="7"/>
  <c r="BG845" i="7"/>
  <c r="BH845" i="7"/>
  <c r="BG846" i="7"/>
  <c r="BH846" i="7"/>
  <c r="BG847" i="7"/>
  <c r="BH847" i="7"/>
  <c r="BG848" i="7"/>
  <c r="BH848" i="7"/>
  <c r="BG849" i="7"/>
  <c r="BH849" i="7"/>
  <c r="BG850" i="7"/>
  <c r="BH850" i="7"/>
  <c r="BG851" i="7"/>
  <c r="BH851" i="7"/>
  <c r="BG852" i="7"/>
  <c r="BH852" i="7"/>
  <c r="BG853" i="7"/>
  <c r="BH853" i="7"/>
  <c r="BG854" i="7"/>
  <c r="BH854" i="7"/>
  <c r="BG855" i="7"/>
  <c r="BH855" i="7"/>
  <c r="BG856" i="7"/>
  <c r="BH856" i="7"/>
  <c r="BG857" i="7"/>
  <c r="BH857" i="7"/>
  <c r="BG858" i="7"/>
  <c r="BH858" i="7"/>
  <c r="BG859" i="7"/>
  <c r="BH859" i="7"/>
  <c r="BG860" i="7"/>
  <c r="BH860" i="7"/>
  <c r="BG861" i="7"/>
  <c r="BH861" i="7"/>
  <c r="BG862" i="7"/>
  <c r="BH862" i="7"/>
  <c r="BG863" i="7"/>
  <c r="BH863" i="7"/>
  <c r="BG864" i="7"/>
  <c r="BH864" i="7"/>
  <c r="BG865" i="7"/>
  <c r="BH865" i="7"/>
  <c r="BG866" i="7"/>
  <c r="BH866" i="7"/>
  <c r="BG867" i="7"/>
  <c r="BH867" i="7"/>
  <c r="BG868" i="7"/>
  <c r="BH868" i="7"/>
  <c r="BG869" i="7"/>
  <c r="BH869" i="7"/>
  <c r="BG870" i="7"/>
  <c r="BH870" i="7"/>
  <c r="BG871" i="7"/>
  <c r="BH871" i="7"/>
  <c r="BG872" i="7"/>
  <c r="BH872" i="7"/>
  <c r="BG873" i="7"/>
  <c r="BH873" i="7"/>
  <c r="BG874" i="7"/>
  <c r="BH874" i="7"/>
  <c r="BG875" i="7"/>
  <c r="BH875" i="7"/>
  <c r="BG876" i="7"/>
  <c r="BH876" i="7"/>
  <c r="BG877" i="7"/>
  <c r="BH877" i="7"/>
  <c r="BG878" i="7"/>
  <c r="BH878" i="7"/>
  <c r="BG879" i="7"/>
  <c r="BH879" i="7"/>
  <c r="BG880" i="7"/>
  <c r="BH880" i="7"/>
  <c r="BG881" i="7"/>
  <c r="BH881" i="7"/>
  <c r="BG882" i="7"/>
  <c r="BH882" i="7"/>
  <c r="BG883" i="7"/>
  <c r="BH883" i="7"/>
  <c r="BG884" i="7"/>
  <c r="BH884" i="7"/>
  <c r="BG885" i="7"/>
  <c r="BH885" i="7"/>
  <c r="BG886" i="7"/>
  <c r="BH886" i="7"/>
  <c r="BG887" i="7"/>
  <c r="BH887" i="7"/>
  <c r="BG888" i="7"/>
  <c r="BH888" i="7"/>
  <c r="BG889" i="7"/>
  <c r="BH889" i="7"/>
  <c r="BG890" i="7"/>
  <c r="BH890" i="7"/>
  <c r="BG891" i="7"/>
  <c r="BH891" i="7"/>
  <c r="BG892" i="7"/>
  <c r="BH892" i="7"/>
  <c r="BG893" i="7"/>
  <c r="BH893" i="7"/>
  <c r="BG894" i="7"/>
  <c r="BH894" i="7"/>
  <c r="BG895" i="7"/>
  <c r="BH895" i="7"/>
  <c r="BG896" i="7"/>
  <c r="BH896" i="7"/>
  <c r="BG897" i="7"/>
  <c r="BH897" i="7"/>
  <c r="BG898" i="7"/>
  <c r="BH898" i="7"/>
  <c r="BG899" i="7"/>
  <c r="BH899" i="7"/>
  <c r="BG900" i="7"/>
  <c r="BH900" i="7"/>
  <c r="BG901" i="7"/>
  <c r="BH901" i="7"/>
  <c r="BG902" i="7"/>
  <c r="BH902" i="7"/>
  <c r="BG903" i="7"/>
  <c r="BH903" i="7"/>
  <c r="BG904" i="7"/>
  <c r="BH904" i="7"/>
  <c r="BG905" i="7"/>
  <c r="BH905" i="7"/>
  <c r="BG906" i="7"/>
  <c r="BH906" i="7"/>
  <c r="BG907" i="7"/>
  <c r="BH907" i="7"/>
  <c r="BG908" i="7"/>
  <c r="BH908" i="7"/>
  <c r="BG909" i="7"/>
  <c r="BH909" i="7"/>
  <c r="BG910" i="7"/>
  <c r="BH910" i="7"/>
  <c r="BG911" i="7"/>
  <c r="BH911" i="7"/>
  <c r="BG912" i="7"/>
  <c r="BH912" i="7"/>
  <c r="BG913" i="7"/>
  <c r="BH913" i="7"/>
  <c r="BG914" i="7"/>
  <c r="BH914" i="7"/>
  <c r="BG915" i="7"/>
  <c r="BH915" i="7"/>
  <c r="BG916" i="7"/>
  <c r="BH916" i="7"/>
  <c r="BG917" i="7"/>
  <c r="BH917" i="7"/>
  <c r="BG918" i="7"/>
  <c r="BH918" i="7"/>
  <c r="BG919" i="7"/>
  <c r="BH919" i="7"/>
  <c r="BG920" i="7"/>
  <c r="BH920" i="7"/>
  <c r="BG921" i="7"/>
  <c r="BH921" i="7"/>
  <c r="BG922" i="7"/>
  <c r="BH922" i="7"/>
  <c r="BG923" i="7"/>
  <c r="BH923" i="7"/>
  <c r="BG924" i="7"/>
  <c r="BH924" i="7"/>
  <c r="BG925" i="7"/>
  <c r="BH925" i="7"/>
  <c r="BG926" i="7"/>
  <c r="BH926" i="7"/>
  <c r="BG927" i="7"/>
  <c r="BH927" i="7"/>
  <c r="BG928" i="7"/>
  <c r="BH928" i="7"/>
  <c r="BG929" i="7"/>
  <c r="BH929" i="7"/>
  <c r="BG930" i="7"/>
  <c r="BH930" i="7"/>
  <c r="BG931" i="7"/>
  <c r="BH931" i="7"/>
  <c r="BG932" i="7"/>
  <c r="BH932" i="7"/>
  <c r="BG933" i="7"/>
  <c r="BH933" i="7"/>
  <c r="BG934" i="7"/>
  <c r="BH934" i="7"/>
  <c r="BG935" i="7"/>
  <c r="BH935" i="7"/>
  <c r="BG936" i="7"/>
  <c r="BH936" i="7"/>
  <c r="BG937" i="7"/>
  <c r="BH937" i="7"/>
  <c r="BG938" i="7"/>
  <c r="BH938" i="7"/>
  <c r="BG939" i="7"/>
  <c r="BH939" i="7"/>
  <c r="BG940" i="7"/>
  <c r="BH940" i="7"/>
  <c r="BG941" i="7"/>
  <c r="BH941" i="7"/>
  <c r="BG942" i="7"/>
  <c r="BH942" i="7"/>
  <c r="BG943" i="7"/>
  <c r="BH943" i="7"/>
  <c r="BG944" i="7"/>
  <c r="BH944" i="7"/>
  <c r="BG945" i="7"/>
  <c r="BH945" i="7"/>
  <c r="BG946" i="7"/>
  <c r="BH946" i="7"/>
  <c r="BG947" i="7"/>
  <c r="BH947" i="7"/>
  <c r="BG948" i="7"/>
  <c r="BH948" i="7"/>
  <c r="BG949" i="7"/>
  <c r="BH949" i="7"/>
  <c r="BG950" i="7"/>
  <c r="BH950" i="7"/>
  <c r="BG951" i="7"/>
  <c r="BH951" i="7"/>
  <c r="BG952" i="7"/>
  <c r="BH952" i="7"/>
  <c r="BG953" i="7"/>
  <c r="BH953" i="7"/>
  <c r="BG954" i="7"/>
  <c r="BH954" i="7"/>
  <c r="BG955" i="7"/>
  <c r="BH955" i="7"/>
  <c r="BG956" i="7"/>
  <c r="BH956" i="7"/>
  <c r="BG957" i="7"/>
  <c r="BH957" i="7"/>
  <c r="BG958" i="7"/>
  <c r="BH958" i="7"/>
  <c r="BG959" i="7"/>
  <c r="BH959" i="7"/>
  <c r="BG960" i="7"/>
  <c r="BH960" i="7"/>
  <c r="BG961" i="7"/>
  <c r="BH961" i="7"/>
  <c r="BG962" i="7"/>
  <c r="BH962" i="7"/>
  <c r="BG963" i="7"/>
  <c r="BH963" i="7"/>
  <c r="BG964" i="7"/>
  <c r="BH964" i="7"/>
  <c r="BG965" i="7"/>
  <c r="BH965" i="7"/>
  <c r="BG966" i="7"/>
  <c r="BH966" i="7"/>
  <c r="BG967" i="7"/>
  <c r="BH967" i="7"/>
  <c r="BG968" i="7"/>
  <c r="BH968" i="7"/>
  <c r="BG969" i="7"/>
  <c r="BH969" i="7"/>
  <c r="BG970" i="7"/>
  <c r="BH970" i="7"/>
  <c r="BG971" i="7"/>
  <c r="BH971" i="7"/>
  <c r="BG972" i="7"/>
  <c r="BH972" i="7"/>
  <c r="BG973" i="7"/>
  <c r="BH973" i="7"/>
  <c r="BG974" i="7"/>
  <c r="BH974" i="7"/>
  <c r="BG975" i="7"/>
  <c r="BH975" i="7"/>
  <c r="BG976" i="7"/>
  <c r="BH976" i="7"/>
  <c r="BG977" i="7"/>
  <c r="BH977" i="7"/>
  <c r="BG978" i="7"/>
  <c r="BH978" i="7"/>
  <c r="BG979" i="7"/>
  <c r="BH979" i="7"/>
  <c r="BG980" i="7"/>
  <c r="BH980" i="7"/>
  <c r="BG981" i="7"/>
  <c r="BH981" i="7"/>
  <c r="BG982" i="7"/>
  <c r="BH982" i="7"/>
  <c r="BG983" i="7"/>
  <c r="BH983" i="7"/>
  <c r="BG984" i="7"/>
  <c r="BH984" i="7"/>
  <c r="BG985" i="7"/>
  <c r="BH985" i="7"/>
  <c r="BG986" i="7"/>
  <c r="BH986" i="7"/>
  <c r="BG987" i="7"/>
  <c r="BH987" i="7"/>
  <c r="BG988" i="7"/>
  <c r="BH988" i="7"/>
  <c r="BG989" i="7"/>
  <c r="BH989" i="7"/>
  <c r="BG990" i="7"/>
  <c r="BH990" i="7"/>
  <c r="BG991" i="7"/>
  <c r="BH991" i="7"/>
  <c r="BG992" i="7"/>
  <c r="BH992" i="7"/>
  <c r="BG993" i="7"/>
  <c r="BH993" i="7"/>
  <c r="BG994" i="7"/>
  <c r="BH994" i="7"/>
  <c r="BG995" i="7"/>
  <c r="BH995" i="7"/>
  <c r="BG996" i="7"/>
  <c r="BH996" i="7"/>
  <c r="BG997" i="7"/>
  <c r="BH997" i="7"/>
  <c r="BG998" i="7"/>
  <c r="BH998" i="7"/>
  <c r="BG999" i="7"/>
  <c r="BH999" i="7"/>
  <c r="BG1000" i="7"/>
  <c r="BH1000" i="7"/>
  <c r="BG1001" i="7"/>
  <c r="BH1001" i="7"/>
  <c r="BG1002" i="7"/>
  <c r="BH1002" i="7"/>
  <c r="BG1003" i="7"/>
  <c r="BH1003" i="7"/>
  <c r="BG1004" i="7"/>
  <c r="BH1004" i="7"/>
  <c r="BG1005" i="7"/>
  <c r="BH1005" i="7"/>
  <c r="BG1006" i="7"/>
  <c r="BH1006" i="7"/>
  <c r="BG1007" i="7"/>
  <c r="BH1007" i="7"/>
  <c r="BG1008" i="7"/>
  <c r="BH1008" i="7"/>
  <c r="BG1009" i="7"/>
  <c r="BH1009" i="7"/>
  <c r="BG1010" i="7"/>
  <c r="BH1010" i="7"/>
  <c r="BG1011" i="7"/>
  <c r="BH1011" i="7"/>
  <c r="BG1012" i="7"/>
  <c r="BH1012" i="7"/>
  <c r="BG1013" i="7"/>
  <c r="BH1013" i="7"/>
  <c r="BG1014" i="7"/>
  <c r="BH1014" i="7"/>
  <c r="BG1015" i="7"/>
  <c r="BH1015" i="7"/>
  <c r="BG1016" i="7"/>
  <c r="BH1016" i="7"/>
  <c r="BG1017" i="7"/>
  <c r="BH1017" i="7"/>
  <c r="BG1018" i="7"/>
  <c r="BH1018" i="7"/>
  <c r="BG1019" i="7"/>
  <c r="BH1019" i="7"/>
  <c r="BG1020" i="7"/>
  <c r="BH1020" i="7"/>
  <c r="BG1021" i="7"/>
  <c r="BH1021" i="7"/>
  <c r="BG1022" i="7"/>
  <c r="BH1022" i="7"/>
  <c r="BG1023" i="7"/>
  <c r="BH1023" i="7"/>
  <c r="BG1024" i="7"/>
  <c r="BH1024" i="7"/>
  <c r="BG1025" i="7"/>
  <c r="BH1025" i="7"/>
  <c r="BG1026" i="7"/>
  <c r="BH1026" i="7"/>
  <c r="BG1027" i="7"/>
  <c r="BH1027" i="7"/>
  <c r="BG1028" i="7"/>
  <c r="BH1028" i="7"/>
  <c r="BG1029" i="7"/>
  <c r="BH1029" i="7"/>
  <c r="BG1030" i="7"/>
  <c r="BH1030" i="7"/>
  <c r="BG1031" i="7"/>
  <c r="BH1031" i="7"/>
  <c r="BG1032" i="7"/>
  <c r="BH1032" i="7"/>
  <c r="BG1033" i="7"/>
  <c r="BH1033" i="7"/>
  <c r="BG1034" i="7"/>
  <c r="BH1034" i="7"/>
  <c r="BG1035" i="7"/>
  <c r="BH1035" i="7"/>
  <c r="BG1036" i="7"/>
  <c r="BH1036" i="7"/>
  <c r="BG1037" i="7"/>
  <c r="BH1037" i="7"/>
  <c r="BG1038" i="7"/>
  <c r="BH1038" i="7"/>
  <c r="BG1039" i="7"/>
  <c r="BH1039" i="7"/>
  <c r="BG1040" i="7"/>
  <c r="BH1040" i="7"/>
  <c r="BG1041" i="7"/>
  <c r="BH1041" i="7"/>
  <c r="BG1042" i="7"/>
  <c r="BH1042" i="7"/>
  <c r="BG1043" i="7"/>
  <c r="BH1043" i="7"/>
  <c r="BG1044" i="7"/>
  <c r="BH1044" i="7"/>
  <c r="BG1045" i="7"/>
  <c r="BH1045" i="7"/>
  <c r="BG1046" i="7"/>
  <c r="BH1046" i="7"/>
  <c r="BG1047" i="7"/>
  <c r="BH1047" i="7"/>
  <c r="BG1048" i="7"/>
  <c r="BH1048" i="7"/>
  <c r="BG1049" i="7"/>
  <c r="BH1049" i="7"/>
  <c r="BG1050" i="7"/>
  <c r="BH1050" i="7"/>
  <c r="BG1051" i="7"/>
  <c r="BH1051" i="7"/>
  <c r="BG1052" i="7"/>
  <c r="BH1052" i="7"/>
  <c r="BG1053" i="7"/>
  <c r="BH1053" i="7"/>
  <c r="BG1054" i="7"/>
  <c r="BH1054" i="7"/>
  <c r="BG1055" i="7"/>
  <c r="BH1055" i="7"/>
  <c r="BG1056" i="7"/>
  <c r="BH1056" i="7"/>
  <c r="BG1057" i="7"/>
  <c r="BH1057" i="7"/>
  <c r="BG1058" i="7"/>
  <c r="BH1058" i="7"/>
  <c r="BG1059" i="7"/>
  <c r="BH1059" i="7"/>
  <c r="BG1060" i="7"/>
  <c r="BH1060" i="7"/>
  <c r="BG1061" i="7"/>
  <c r="BH1061" i="7"/>
  <c r="BG1062" i="7"/>
  <c r="BH1062" i="7"/>
  <c r="BG1063" i="7"/>
  <c r="BH1063" i="7"/>
  <c r="BG1064" i="7"/>
  <c r="BH1064" i="7"/>
  <c r="BG1065" i="7"/>
  <c r="BH1065" i="7"/>
  <c r="BG1066" i="7"/>
  <c r="BH1066" i="7"/>
  <c r="BG1067" i="7"/>
  <c r="BH1067" i="7"/>
  <c r="BG1068" i="7"/>
  <c r="BH1068" i="7"/>
  <c r="BG1069" i="7"/>
  <c r="BH1069" i="7"/>
  <c r="BG1070" i="7"/>
  <c r="BH1070" i="7"/>
  <c r="BG1071" i="7"/>
  <c r="BH1071" i="7"/>
  <c r="BG1072" i="7"/>
  <c r="BH1072" i="7"/>
  <c r="BG1073" i="7"/>
  <c r="BH1073" i="7"/>
  <c r="BG1074" i="7"/>
  <c r="BH1074" i="7"/>
  <c r="BG1075" i="7"/>
  <c r="BH1075" i="7"/>
  <c r="BG1076" i="7"/>
  <c r="BH1076" i="7"/>
  <c r="BG1077" i="7"/>
  <c r="BH1077" i="7"/>
  <c r="BG1078" i="7"/>
  <c r="BH1078" i="7"/>
  <c r="BG1079" i="7"/>
  <c r="BH1079" i="7"/>
  <c r="BG1080" i="7"/>
  <c r="BH1080" i="7"/>
  <c r="BG1081" i="7"/>
  <c r="BH1081" i="7"/>
  <c r="BG1082" i="7"/>
  <c r="BH1082" i="7"/>
  <c r="BG1083" i="7"/>
  <c r="BH1083" i="7"/>
  <c r="BG1084" i="7"/>
  <c r="BH1084" i="7"/>
  <c r="BG1085" i="7"/>
  <c r="BH1085" i="7"/>
  <c r="BG1086" i="7"/>
  <c r="BH1086" i="7"/>
  <c r="BG1087" i="7"/>
  <c r="BH1087" i="7"/>
  <c r="BG1088" i="7"/>
  <c r="BH1088" i="7"/>
  <c r="BG1089" i="7"/>
  <c r="BH1089" i="7"/>
  <c r="BG1090" i="7"/>
  <c r="BH1090" i="7"/>
  <c r="BG1091" i="7"/>
  <c r="BH1091" i="7"/>
  <c r="BG1092" i="7"/>
  <c r="BH1092" i="7"/>
  <c r="BG1093" i="7"/>
  <c r="BH1093" i="7"/>
  <c r="BG1094" i="7"/>
  <c r="BH1094" i="7"/>
  <c r="BG1095" i="7"/>
  <c r="BH1095" i="7"/>
  <c r="BG1096" i="7"/>
  <c r="BH1096" i="7"/>
  <c r="BG1097" i="7"/>
  <c r="BH1097" i="7"/>
  <c r="BG1098" i="7"/>
  <c r="BH1098" i="7"/>
  <c r="BG1099" i="7"/>
  <c r="BH1099" i="7"/>
  <c r="BG1100" i="7"/>
  <c r="BH1100" i="7"/>
  <c r="BG1101" i="7"/>
  <c r="BH1101" i="7"/>
  <c r="BG1102" i="7"/>
  <c r="BH1102" i="7"/>
  <c r="BG1103" i="7"/>
  <c r="BH1103" i="7"/>
  <c r="BG1104" i="7"/>
  <c r="BH1104" i="7"/>
  <c r="BG1105" i="7"/>
  <c r="BH1105" i="7"/>
  <c r="BG1106" i="7"/>
  <c r="BH1106" i="7"/>
  <c r="BG1107" i="7"/>
  <c r="BH1107" i="7"/>
  <c r="BG1108" i="7"/>
  <c r="BH1108" i="7"/>
  <c r="BG1109" i="7"/>
  <c r="BH1109" i="7"/>
  <c r="BG1110" i="7"/>
  <c r="BH1110" i="7"/>
  <c r="BG1111" i="7"/>
  <c r="BH1111" i="7"/>
  <c r="BG1112" i="7"/>
  <c r="BH1112" i="7"/>
  <c r="BG1113" i="7"/>
  <c r="BH1113" i="7"/>
  <c r="BG1114" i="7"/>
  <c r="BH1114" i="7"/>
  <c r="BG1115" i="7"/>
  <c r="BH1115" i="7"/>
  <c r="BG1116" i="7"/>
  <c r="BH1116" i="7"/>
  <c r="BG1117" i="7"/>
  <c r="BH1117" i="7"/>
  <c r="BG1118" i="7"/>
  <c r="BH1118" i="7"/>
  <c r="BG1119" i="7"/>
  <c r="BH1119" i="7"/>
  <c r="BG1120" i="7"/>
  <c r="BH1120" i="7"/>
  <c r="BG1121" i="7"/>
  <c r="BH1121" i="7"/>
  <c r="BG1122" i="7"/>
  <c r="BH1122" i="7"/>
  <c r="BG1123" i="7"/>
  <c r="BH1123" i="7"/>
  <c r="BG1124" i="7"/>
  <c r="BH1124" i="7"/>
  <c r="BG1125" i="7"/>
  <c r="BH1125" i="7"/>
  <c r="BG1126" i="7"/>
  <c r="BH1126" i="7"/>
  <c r="BG1127" i="7"/>
  <c r="BH1127" i="7"/>
  <c r="BG1128" i="7"/>
  <c r="BH1128" i="7"/>
  <c r="BG1129" i="7"/>
  <c r="BH1129" i="7"/>
  <c r="BG1130" i="7"/>
  <c r="BH1130" i="7"/>
  <c r="BG1131" i="7"/>
  <c r="BH1131" i="7"/>
  <c r="BG1132" i="7"/>
  <c r="BH1132" i="7"/>
  <c r="BG1133" i="7"/>
  <c r="BH1133" i="7"/>
  <c r="BG1134" i="7"/>
  <c r="BH1134" i="7"/>
  <c r="BG1135" i="7"/>
  <c r="BH1135" i="7"/>
  <c r="BG1136" i="7"/>
  <c r="BH1136" i="7"/>
  <c r="BG1137" i="7"/>
  <c r="BH1137" i="7"/>
  <c r="BG1138" i="7"/>
  <c r="BH1138" i="7"/>
  <c r="BG1139" i="7"/>
  <c r="BH1139" i="7"/>
  <c r="BG1140" i="7"/>
  <c r="BH1140" i="7"/>
  <c r="BG1141" i="7"/>
  <c r="BH1141" i="7"/>
  <c r="BG1142" i="7"/>
  <c r="BH1142" i="7"/>
  <c r="BG1143" i="7"/>
  <c r="BH1143" i="7"/>
  <c r="BG1144" i="7"/>
  <c r="BH1144" i="7"/>
  <c r="BG1145" i="7"/>
  <c r="BH1145" i="7"/>
  <c r="BG1146" i="7"/>
  <c r="BH1146" i="7"/>
  <c r="BG1147" i="7"/>
  <c r="BH1147" i="7"/>
  <c r="BG1148" i="7"/>
  <c r="BH1148" i="7"/>
  <c r="BG1149" i="7"/>
  <c r="BH1149" i="7"/>
  <c r="BG1150" i="7"/>
  <c r="BH1150" i="7"/>
  <c r="BG1151" i="7"/>
  <c r="BH1151" i="7"/>
  <c r="BG1152" i="7"/>
  <c r="BH1152" i="7"/>
  <c r="BG1153" i="7"/>
  <c r="BH1153" i="7"/>
  <c r="BG1154" i="7"/>
  <c r="BH1154" i="7"/>
  <c r="BG1155" i="7"/>
  <c r="BH1155" i="7"/>
  <c r="BG1156" i="7"/>
  <c r="BH1156" i="7"/>
  <c r="BG1157" i="7"/>
  <c r="BH1157" i="7"/>
  <c r="BG1158" i="7"/>
  <c r="BH1158" i="7"/>
  <c r="BG1159" i="7"/>
  <c r="BH1159" i="7"/>
  <c r="BG1160" i="7"/>
  <c r="BH1160" i="7"/>
  <c r="BG1161" i="7"/>
  <c r="BH1161" i="7"/>
  <c r="BG1162" i="7"/>
  <c r="BH1162" i="7"/>
  <c r="BG1163" i="7"/>
  <c r="BH1163" i="7"/>
  <c r="BG1164" i="7"/>
  <c r="BH1164" i="7"/>
  <c r="BG1165" i="7"/>
  <c r="BH1165" i="7"/>
  <c r="BG1166" i="7"/>
  <c r="BH1166" i="7"/>
  <c r="BG1167" i="7"/>
  <c r="BH1167" i="7"/>
  <c r="BG1168" i="7"/>
  <c r="BH1168" i="7"/>
  <c r="BG1169" i="7"/>
  <c r="BH1169" i="7"/>
  <c r="BG1170" i="7"/>
  <c r="BH1170" i="7"/>
  <c r="BG1171" i="7"/>
  <c r="BH1171" i="7"/>
  <c r="BG1172" i="7"/>
  <c r="BH1172" i="7"/>
  <c r="BG1173" i="7"/>
  <c r="BH1173" i="7"/>
  <c r="BG1174" i="7"/>
  <c r="BH1174" i="7"/>
  <c r="BG1175" i="7"/>
  <c r="BH1175" i="7"/>
  <c r="BG1176" i="7"/>
  <c r="BH1176" i="7"/>
  <c r="BG1177" i="7"/>
  <c r="BH1177" i="7"/>
  <c r="BG1178" i="7"/>
  <c r="BH1178" i="7"/>
  <c r="BG1179" i="7"/>
  <c r="BH1179" i="7"/>
  <c r="BG1180" i="7"/>
  <c r="BH1180" i="7"/>
  <c r="BG1181" i="7"/>
  <c r="BH1181" i="7"/>
  <c r="BG1182" i="7"/>
  <c r="BH1182" i="7"/>
  <c r="BG1183" i="7"/>
  <c r="BH1183" i="7"/>
  <c r="BG1184" i="7"/>
  <c r="BH1184" i="7"/>
  <c r="BG1185" i="7"/>
  <c r="BH1185" i="7"/>
  <c r="BG1186" i="7"/>
  <c r="BH1186" i="7"/>
  <c r="BG1187" i="7"/>
  <c r="BH1187" i="7"/>
  <c r="BG1188" i="7"/>
  <c r="BH1188" i="7"/>
  <c r="BG1189" i="7"/>
  <c r="BH1189" i="7"/>
  <c r="BG1190" i="7"/>
  <c r="BH1190" i="7"/>
  <c r="BG1191" i="7"/>
  <c r="BH1191" i="7"/>
  <c r="BG1192" i="7"/>
  <c r="BH1192" i="7"/>
  <c r="BG1193" i="7"/>
  <c r="BH1193" i="7"/>
  <c r="BG1194" i="7"/>
  <c r="BH1194" i="7"/>
  <c r="BG1195" i="7"/>
  <c r="BH1195" i="7"/>
  <c r="BG1196" i="7"/>
  <c r="BH1196" i="7"/>
  <c r="BG1197" i="7"/>
  <c r="BH1197" i="7"/>
  <c r="BG1198" i="7"/>
  <c r="BH1198" i="7"/>
  <c r="BG1199" i="7"/>
  <c r="BH1199" i="7"/>
  <c r="BG1200" i="7"/>
  <c r="BH1200" i="7"/>
  <c r="BG1201" i="7"/>
  <c r="BH1201" i="7"/>
  <c r="BG1202" i="7"/>
  <c r="BH1202" i="7"/>
  <c r="BG1203" i="7"/>
  <c r="BH1203" i="7"/>
  <c r="BG1204" i="7"/>
  <c r="BH1204" i="7"/>
  <c r="BG1205" i="7"/>
  <c r="BH1205" i="7"/>
  <c r="BG1206" i="7"/>
  <c r="BH1206" i="7"/>
  <c r="BG1207" i="7"/>
  <c r="BH1207" i="7"/>
  <c r="BG1208" i="7"/>
  <c r="BH1208" i="7"/>
  <c r="BG1209" i="7"/>
  <c r="BH1209" i="7"/>
  <c r="BG1210" i="7"/>
  <c r="BH1210" i="7"/>
  <c r="BG1211" i="7"/>
  <c r="BH1211" i="7"/>
  <c r="BG1212" i="7"/>
  <c r="BH1212" i="7"/>
  <c r="BG1213" i="7"/>
  <c r="BH1213" i="7"/>
  <c r="BG1214" i="7"/>
  <c r="BH1214" i="7"/>
  <c r="BG1215" i="7"/>
  <c r="BH1215" i="7"/>
  <c r="BG1216" i="7"/>
  <c r="BH1216" i="7"/>
  <c r="BG1217" i="7"/>
  <c r="BH1217" i="7"/>
  <c r="BG1218" i="7"/>
  <c r="BH1218" i="7"/>
  <c r="BG1219" i="7"/>
  <c r="BH1219" i="7"/>
  <c r="BG1220" i="7"/>
  <c r="BH1220" i="7"/>
  <c r="BG1221" i="7"/>
  <c r="BH1221" i="7"/>
  <c r="BG1222" i="7"/>
  <c r="BH1222" i="7"/>
  <c r="BG1223" i="7"/>
  <c r="BH1223" i="7"/>
  <c r="BG1224" i="7"/>
  <c r="BH1224" i="7"/>
  <c r="BG1225" i="7"/>
  <c r="BH1225" i="7"/>
  <c r="BG1226" i="7"/>
  <c r="BH1226" i="7"/>
  <c r="BG1227" i="7"/>
  <c r="BH1227" i="7"/>
  <c r="BG1228" i="7"/>
  <c r="BH1228" i="7"/>
  <c r="BG1229" i="7"/>
  <c r="BH1229" i="7"/>
  <c r="BG1230" i="7"/>
  <c r="BH1230" i="7"/>
  <c r="BG1231" i="7"/>
  <c r="BH1231" i="7"/>
  <c r="BG1232" i="7"/>
  <c r="BH1232" i="7"/>
  <c r="BG1233" i="7"/>
  <c r="BH1233" i="7"/>
  <c r="BG1234" i="7"/>
  <c r="BH1234" i="7"/>
  <c r="BG1235" i="7"/>
  <c r="BH1235" i="7"/>
  <c r="BG1236" i="7"/>
  <c r="BH1236" i="7"/>
  <c r="BG1237" i="7"/>
  <c r="BH1237" i="7"/>
  <c r="BG1238" i="7"/>
  <c r="BH1238" i="7"/>
  <c r="BG1239" i="7"/>
  <c r="BH1239" i="7"/>
  <c r="BG1240" i="7"/>
  <c r="BH1240" i="7"/>
  <c r="BG1241" i="7"/>
  <c r="BH1241" i="7"/>
  <c r="BG1242" i="7"/>
  <c r="BH1242" i="7"/>
  <c r="BG1243" i="7"/>
  <c r="BH1243" i="7"/>
  <c r="BG1244" i="7"/>
  <c r="BH1244" i="7"/>
  <c r="BG1245" i="7"/>
  <c r="BH1245" i="7"/>
  <c r="BG1246" i="7"/>
  <c r="BH1246" i="7"/>
  <c r="BG1247" i="7"/>
  <c r="BH1247" i="7"/>
  <c r="BG1248" i="7"/>
  <c r="BH1248" i="7"/>
  <c r="BG1249" i="7"/>
  <c r="BH1249" i="7"/>
  <c r="BG1250" i="7"/>
  <c r="BH1250" i="7"/>
  <c r="BG1251" i="7"/>
  <c r="BH1251" i="7"/>
  <c r="BG1252" i="7"/>
  <c r="BH1252" i="7"/>
  <c r="BG1253" i="7"/>
  <c r="BH1253" i="7"/>
  <c r="BG1254" i="7"/>
  <c r="BH1254" i="7"/>
  <c r="BG1255" i="7"/>
  <c r="BH1255" i="7"/>
  <c r="BG1256" i="7"/>
  <c r="BH1256" i="7"/>
  <c r="BG1257" i="7"/>
  <c r="BH1257" i="7"/>
  <c r="BG1258" i="7"/>
  <c r="BH1258" i="7"/>
  <c r="BG1259" i="7"/>
  <c r="BH1259" i="7"/>
  <c r="BG1260" i="7"/>
  <c r="BH1260" i="7"/>
  <c r="BG1261" i="7"/>
  <c r="BH1261" i="7"/>
  <c r="BG1262" i="7"/>
  <c r="BH1262" i="7"/>
  <c r="BG1263" i="7"/>
  <c r="BH1263" i="7"/>
  <c r="BG1264" i="7"/>
  <c r="BH1264" i="7"/>
  <c r="BG1265" i="7"/>
  <c r="BH1265" i="7"/>
  <c r="BG1266" i="7"/>
  <c r="BH1266" i="7"/>
  <c r="BG1267" i="7"/>
  <c r="BH1267" i="7"/>
  <c r="BG1268" i="7"/>
  <c r="BH1268" i="7"/>
  <c r="BG1269" i="7"/>
  <c r="BH1269" i="7"/>
  <c r="BG1270" i="7"/>
  <c r="BH1270" i="7"/>
  <c r="BG1271" i="7"/>
  <c r="BH1271" i="7"/>
  <c r="BG1272" i="7"/>
  <c r="BH1272" i="7"/>
  <c r="BG1273" i="7"/>
  <c r="BH1273" i="7"/>
  <c r="BG1274" i="7"/>
  <c r="BH1274" i="7"/>
  <c r="BG1275" i="7"/>
  <c r="BH1275" i="7"/>
  <c r="BG1276" i="7"/>
  <c r="BH1276" i="7"/>
  <c r="BG1277" i="7"/>
  <c r="BH1277" i="7"/>
  <c r="BG1278" i="7"/>
  <c r="BH1278" i="7"/>
  <c r="BG1279" i="7"/>
  <c r="BH1279" i="7"/>
  <c r="BG1280" i="7"/>
  <c r="BH1280" i="7"/>
  <c r="BG1281" i="7"/>
  <c r="BH1281" i="7"/>
  <c r="BG1282" i="7"/>
  <c r="BH1282" i="7"/>
  <c r="BG1283" i="7"/>
  <c r="BH1283" i="7"/>
  <c r="BG1284" i="7"/>
  <c r="BH1284" i="7"/>
  <c r="BG1285" i="7"/>
  <c r="BH1285" i="7"/>
  <c r="BG1286" i="7"/>
  <c r="BH1286" i="7"/>
  <c r="BG1287" i="7"/>
  <c r="BH1287" i="7"/>
  <c r="BG1288" i="7"/>
  <c r="BH1288" i="7"/>
  <c r="BG1289" i="7"/>
  <c r="BH1289" i="7"/>
  <c r="BG1290" i="7"/>
  <c r="BH1290" i="7"/>
  <c r="BG1291" i="7"/>
  <c r="BH1291" i="7"/>
  <c r="BG1292" i="7"/>
  <c r="BH1292" i="7"/>
  <c r="BG1293" i="7"/>
  <c r="BH1293" i="7"/>
  <c r="BG1294" i="7"/>
  <c r="BH1294" i="7"/>
  <c r="BG1295" i="7"/>
  <c r="BH1295" i="7"/>
  <c r="BG1296" i="7"/>
  <c r="BH1296" i="7"/>
  <c r="BG1297" i="7"/>
  <c r="BH1297" i="7"/>
  <c r="BG1298" i="7"/>
  <c r="BH1298" i="7"/>
  <c r="BG1299" i="7"/>
  <c r="BH1299" i="7"/>
  <c r="BG1300" i="7"/>
  <c r="BH1300" i="7"/>
  <c r="BG1301" i="7"/>
  <c r="BH1301" i="7"/>
  <c r="BG1302" i="7"/>
  <c r="BH1302" i="7"/>
  <c r="BG1303" i="7"/>
  <c r="BH1303" i="7"/>
  <c r="BG1304" i="7"/>
  <c r="BH1304" i="7"/>
  <c r="BG1305" i="7"/>
  <c r="BH1305" i="7"/>
  <c r="BG1306" i="7"/>
  <c r="BH1306" i="7"/>
  <c r="BG1307" i="7"/>
  <c r="BH1307" i="7"/>
  <c r="BG1308" i="7"/>
  <c r="BH1308" i="7"/>
  <c r="BG1309" i="7"/>
  <c r="BH1309" i="7"/>
  <c r="BG1310" i="7"/>
  <c r="BH1310" i="7"/>
  <c r="BG1311" i="7"/>
  <c r="BH1311" i="7"/>
  <c r="BG1312" i="7"/>
  <c r="BH1312" i="7"/>
  <c r="BG1313" i="7"/>
  <c r="BH1313" i="7"/>
  <c r="BG1314" i="7"/>
  <c r="BH1314" i="7"/>
  <c r="BG1315" i="7"/>
  <c r="BH1315" i="7"/>
  <c r="BG1316" i="7"/>
  <c r="BH1316" i="7"/>
  <c r="BG1317" i="7"/>
  <c r="BH1317" i="7"/>
  <c r="BG1318" i="7"/>
  <c r="BH1318" i="7"/>
  <c r="BG1319" i="7"/>
  <c r="BH1319" i="7"/>
  <c r="BG1320" i="7"/>
  <c r="BH1320" i="7"/>
  <c r="BG1321" i="7"/>
  <c r="BH1321" i="7"/>
  <c r="BG1322" i="7"/>
  <c r="BH1322" i="7"/>
  <c r="BG1323" i="7"/>
  <c r="BH1323" i="7"/>
  <c r="BG1324" i="7"/>
  <c r="BH1324" i="7"/>
  <c r="BG1325" i="7"/>
  <c r="BH1325" i="7"/>
  <c r="BG1326" i="7"/>
  <c r="BH1326" i="7"/>
  <c r="BG1327" i="7"/>
  <c r="BH1327" i="7"/>
  <c r="BG1328" i="7"/>
  <c r="BH1328" i="7"/>
  <c r="BG1329" i="7"/>
  <c r="BH1329" i="7"/>
  <c r="BG1330" i="7"/>
  <c r="BH1330" i="7"/>
  <c r="BG1331" i="7"/>
  <c r="BH1331" i="7"/>
  <c r="BG1332" i="7"/>
  <c r="BH1332" i="7"/>
  <c r="BG1333" i="7"/>
  <c r="BH1333" i="7"/>
  <c r="BG1334" i="7"/>
  <c r="BH1334" i="7"/>
  <c r="BG1335" i="7"/>
  <c r="BH1335" i="7"/>
  <c r="BG1336" i="7"/>
  <c r="BH1336" i="7"/>
  <c r="BG1337" i="7"/>
  <c r="BH1337" i="7"/>
  <c r="BG1338" i="7"/>
  <c r="BH1338" i="7"/>
  <c r="BG1339" i="7"/>
  <c r="BH1339" i="7"/>
  <c r="BG1340" i="7"/>
  <c r="BH1340" i="7"/>
  <c r="BG1341" i="7"/>
  <c r="BH1341" i="7"/>
  <c r="BG1342" i="7"/>
  <c r="BH1342" i="7"/>
  <c r="BG1343" i="7"/>
  <c r="BH1343" i="7"/>
  <c r="BG1344" i="7"/>
  <c r="BH1344" i="7"/>
  <c r="BG1345" i="7"/>
  <c r="BH1345" i="7"/>
  <c r="BG1346" i="7"/>
  <c r="BH1346" i="7"/>
  <c r="BG1347" i="7"/>
  <c r="BH1347" i="7"/>
  <c r="BG1348" i="7"/>
  <c r="BH1348" i="7"/>
  <c r="BG1349" i="7"/>
  <c r="BH1349" i="7"/>
  <c r="BG1350" i="7"/>
  <c r="BH1350" i="7"/>
  <c r="BG1351" i="7"/>
  <c r="BH1351" i="7"/>
  <c r="BG1352" i="7"/>
  <c r="BH1352" i="7"/>
  <c r="BG1353" i="7"/>
  <c r="BH1353" i="7"/>
  <c r="BG1354" i="7"/>
  <c r="BH1354" i="7"/>
  <c r="BG1355" i="7"/>
  <c r="BH1355" i="7"/>
  <c r="BG1356" i="7"/>
  <c r="BH1356" i="7"/>
  <c r="BG1357" i="7"/>
  <c r="BH1357" i="7"/>
  <c r="BG1358" i="7"/>
  <c r="BH1358" i="7"/>
  <c r="BG1359" i="7"/>
  <c r="BH1359" i="7"/>
  <c r="BG1360" i="7"/>
  <c r="BH1360" i="7"/>
  <c r="BG1361" i="7"/>
  <c r="BH1361" i="7"/>
  <c r="BG1362" i="7"/>
  <c r="BH1362" i="7"/>
  <c r="BG1363" i="7"/>
  <c r="BH1363" i="7"/>
  <c r="BG1364" i="7"/>
  <c r="BH1364" i="7"/>
  <c r="BG1365" i="7"/>
  <c r="BH1365" i="7"/>
  <c r="BG1366" i="7"/>
  <c r="BH1366" i="7"/>
  <c r="BG1367" i="7"/>
  <c r="BH1367" i="7"/>
  <c r="BG1368" i="7"/>
  <c r="BH1368" i="7"/>
  <c r="BG1369" i="7"/>
  <c r="BH1369" i="7"/>
  <c r="BG1370" i="7"/>
  <c r="BH1370" i="7"/>
  <c r="BG1371" i="7"/>
  <c r="BH1371" i="7"/>
  <c r="BG1372" i="7"/>
  <c r="BH1372" i="7"/>
  <c r="BG1373" i="7"/>
  <c r="BH1373" i="7"/>
  <c r="BG1374" i="7"/>
  <c r="BH1374" i="7"/>
  <c r="BG1375" i="7"/>
  <c r="BH1375" i="7"/>
  <c r="BG1376" i="7"/>
  <c r="BH1376" i="7"/>
  <c r="BG1377" i="7"/>
  <c r="BH1377" i="7"/>
  <c r="BG1378" i="7"/>
  <c r="BH1378" i="7"/>
  <c r="BG1379" i="7"/>
  <c r="BH1379" i="7"/>
  <c r="BG1380" i="7"/>
  <c r="BH1380" i="7"/>
  <c r="BG1381" i="7"/>
  <c r="BH1381" i="7"/>
  <c r="BG1382" i="7"/>
  <c r="BH1382" i="7"/>
  <c r="BG1383" i="7"/>
  <c r="BH1383" i="7"/>
  <c r="BG1384" i="7"/>
  <c r="BH1384" i="7"/>
  <c r="BG1385" i="7"/>
  <c r="BH1385" i="7"/>
  <c r="BG1386" i="7"/>
  <c r="BH1386" i="7"/>
  <c r="BG1387" i="7"/>
  <c r="BH1387" i="7"/>
  <c r="BG1388" i="7"/>
  <c r="BH1388" i="7"/>
  <c r="BG1389" i="7"/>
  <c r="BH1389" i="7"/>
  <c r="BG1390" i="7"/>
  <c r="BH1390" i="7"/>
  <c r="BG1391" i="7"/>
  <c r="BH1391" i="7"/>
  <c r="BG1392" i="7"/>
  <c r="BH1392" i="7"/>
  <c r="BG1393" i="7"/>
  <c r="BH1393" i="7"/>
  <c r="BG1394" i="7"/>
  <c r="BH1394" i="7"/>
  <c r="BG1395" i="7"/>
  <c r="BH1395" i="7"/>
  <c r="BG1396" i="7"/>
  <c r="BH1396" i="7"/>
  <c r="BG1397" i="7"/>
  <c r="BH1397" i="7"/>
  <c r="BG1398" i="7"/>
  <c r="BH1398" i="7"/>
  <c r="BG1399" i="7"/>
  <c r="BH1399" i="7"/>
  <c r="BG1400" i="7"/>
  <c r="BH1400" i="7"/>
  <c r="BG1401" i="7"/>
  <c r="BH1401" i="7"/>
  <c r="BG1402" i="7"/>
  <c r="BH1402" i="7"/>
  <c r="BG1403" i="7"/>
  <c r="BH1403" i="7"/>
  <c r="BG1404" i="7"/>
  <c r="BH1404" i="7"/>
  <c r="BG1405" i="7"/>
  <c r="BH1405" i="7"/>
  <c r="BG1406" i="7"/>
  <c r="BH1406" i="7"/>
  <c r="BG1407" i="7"/>
  <c r="BH1407" i="7"/>
  <c r="BG1408" i="7"/>
  <c r="BH1408" i="7"/>
  <c r="BG1409" i="7"/>
  <c r="BH1409" i="7"/>
  <c r="BG1410" i="7"/>
  <c r="BH1410" i="7"/>
  <c r="BG1411" i="7"/>
  <c r="BH1411" i="7"/>
  <c r="BG1412" i="7"/>
  <c r="BH1412" i="7"/>
  <c r="BG1413" i="7"/>
  <c r="BH1413" i="7"/>
  <c r="BG1414" i="7"/>
  <c r="BH1414" i="7"/>
  <c r="BG1415" i="7"/>
  <c r="BH1415" i="7"/>
  <c r="BG1416" i="7"/>
  <c r="BH1416" i="7"/>
  <c r="BG1417" i="7"/>
  <c r="BH1417" i="7"/>
  <c r="BG1418" i="7"/>
  <c r="BH1418" i="7"/>
  <c r="BG1419" i="7"/>
  <c r="BH1419" i="7"/>
  <c r="BG1420" i="7"/>
  <c r="BH1420" i="7"/>
  <c r="BG1421" i="7"/>
  <c r="BH1421" i="7"/>
  <c r="BG1422" i="7"/>
  <c r="BH1422" i="7"/>
  <c r="BG1423" i="7"/>
  <c r="BH1423" i="7"/>
  <c r="BG1424" i="7"/>
  <c r="BH1424" i="7"/>
  <c r="BG1425" i="7"/>
  <c r="BH1425" i="7"/>
  <c r="BG1426" i="7"/>
  <c r="BH1426" i="7"/>
  <c r="BG1427" i="7"/>
  <c r="BH1427" i="7"/>
  <c r="BG1428" i="7"/>
  <c r="BH1428" i="7"/>
  <c r="BG1429" i="7"/>
  <c r="BH1429" i="7"/>
  <c r="BG1430" i="7"/>
  <c r="BH1430" i="7"/>
  <c r="BG1431" i="7"/>
  <c r="BH1431" i="7"/>
  <c r="BG1432" i="7"/>
  <c r="BH1432" i="7"/>
  <c r="BG1433" i="7"/>
  <c r="BH1433" i="7"/>
  <c r="BG1434" i="7"/>
  <c r="BH1434" i="7"/>
  <c r="BG1435" i="7"/>
  <c r="BH1435" i="7"/>
  <c r="BG1436" i="7"/>
  <c r="BH1436" i="7"/>
  <c r="BG1437" i="7"/>
  <c r="BH1437" i="7"/>
  <c r="BG1438" i="7"/>
  <c r="BH1438" i="7"/>
  <c r="BG1439" i="7"/>
  <c r="BH1439" i="7"/>
  <c r="BG1440" i="7"/>
  <c r="BH1440" i="7"/>
  <c r="BG1441" i="7"/>
  <c r="BH1441" i="7"/>
  <c r="BG1442" i="7"/>
  <c r="BH1442" i="7"/>
  <c r="BG1443" i="7"/>
  <c r="BH1443" i="7"/>
  <c r="BG1444" i="7"/>
  <c r="BH1444" i="7"/>
  <c r="BG1445" i="7"/>
  <c r="BH1445" i="7"/>
  <c r="BG1446" i="7"/>
  <c r="BH1446" i="7"/>
  <c r="BG1447" i="7"/>
  <c r="BH1447" i="7"/>
  <c r="BG1448" i="7"/>
  <c r="BH1448" i="7"/>
  <c r="BG1449" i="7"/>
  <c r="BH1449" i="7"/>
  <c r="BG1450" i="7"/>
  <c r="BH1450" i="7"/>
  <c r="BG1451" i="7"/>
  <c r="BH1451" i="7"/>
  <c r="BG1452" i="7"/>
  <c r="BH1452" i="7"/>
  <c r="BG1453" i="7"/>
  <c r="BH1453" i="7"/>
  <c r="BG1454" i="7"/>
  <c r="BH1454" i="7"/>
  <c r="BG1455" i="7"/>
  <c r="BH1455" i="7"/>
  <c r="BG1456" i="7"/>
  <c r="BH1456" i="7"/>
  <c r="BG1457" i="7"/>
  <c r="BH1457" i="7"/>
  <c r="BG1458" i="7"/>
  <c r="BH1458" i="7"/>
  <c r="BG1459" i="7"/>
  <c r="BH1459" i="7"/>
  <c r="BG1460" i="7"/>
  <c r="BH1460" i="7"/>
  <c r="BG1461" i="7"/>
  <c r="BH1461" i="7"/>
  <c r="BG1462" i="7"/>
  <c r="BH1462" i="7"/>
  <c r="BG1463" i="7"/>
  <c r="BH1463" i="7"/>
  <c r="BG1464" i="7"/>
  <c r="BH1464" i="7"/>
  <c r="BG1465" i="7"/>
  <c r="BH1465" i="7"/>
  <c r="BG1466" i="7"/>
  <c r="BH1466" i="7"/>
  <c r="BG1467" i="7"/>
  <c r="BH1467" i="7"/>
  <c r="BG1468" i="7"/>
  <c r="BH1468" i="7"/>
  <c r="BG1469" i="7"/>
  <c r="BH1469" i="7"/>
  <c r="BG1470" i="7"/>
  <c r="BH1470" i="7"/>
  <c r="BG1471" i="7"/>
  <c r="BH1471" i="7"/>
  <c r="BG1472" i="7"/>
  <c r="BH1472" i="7"/>
  <c r="BG1473" i="7"/>
  <c r="BH1473" i="7"/>
  <c r="BG1474" i="7"/>
  <c r="BH1474" i="7"/>
  <c r="BG1475" i="7"/>
  <c r="BH1475" i="7"/>
  <c r="BG1476" i="7"/>
  <c r="BH1476" i="7"/>
  <c r="BG1477" i="7"/>
  <c r="BH1477" i="7"/>
  <c r="BG1478" i="7"/>
  <c r="BH1478" i="7"/>
  <c r="BG1479" i="7"/>
  <c r="BH1479" i="7"/>
  <c r="BG1480" i="7"/>
  <c r="BH1480" i="7"/>
  <c r="BG1481" i="7"/>
  <c r="BH1481" i="7"/>
  <c r="BG1482" i="7"/>
  <c r="BH1482" i="7"/>
  <c r="BG1483" i="7"/>
  <c r="BH1483" i="7"/>
  <c r="BG1484" i="7"/>
  <c r="BH1484" i="7"/>
  <c r="BG1485" i="7"/>
  <c r="BH1485" i="7"/>
  <c r="BG1486" i="7"/>
  <c r="BH1486" i="7"/>
  <c r="BG1487" i="7"/>
  <c r="BH1487" i="7"/>
  <c r="BG1488" i="7"/>
  <c r="BH1488" i="7"/>
  <c r="BG1489" i="7"/>
  <c r="BH1489" i="7"/>
  <c r="BG1490" i="7"/>
  <c r="BH1490" i="7"/>
  <c r="BG1491" i="7"/>
  <c r="BH1491" i="7"/>
  <c r="BG1492" i="7"/>
  <c r="BH1492" i="7"/>
  <c r="BG1493" i="7"/>
  <c r="BH1493" i="7"/>
  <c r="BG1494" i="7"/>
  <c r="BH1494" i="7"/>
  <c r="BG1495" i="7"/>
  <c r="BH1495" i="7"/>
  <c r="BG1496" i="7"/>
  <c r="BH1496" i="7"/>
  <c r="BG1497" i="7"/>
  <c r="BH1497" i="7"/>
  <c r="BG1498" i="7"/>
  <c r="BH1498" i="7"/>
  <c r="BG1499" i="7"/>
  <c r="BH1499" i="7"/>
  <c r="BG1500" i="7"/>
  <c r="BH1500" i="7"/>
  <c r="BG1501" i="7"/>
  <c r="BH1501" i="7"/>
  <c r="BG1502" i="7"/>
  <c r="BH1502" i="7"/>
  <c r="BG1503" i="7"/>
  <c r="BH1503" i="7"/>
  <c r="BG1504" i="7"/>
  <c r="BH1504" i="7"/>
  <c r="BG1505" i="7"/>
  <c r="BH1505" i="7"/>
  <c r="BG1506" i="7"/>
  <c r="BH1506" i="7"/>
  <c r="BG1507" i="7"/>
  <c r="BH1507" i="7"/>
  <c r="BG1508" i="7"/>
  <c r="BH1508" i="7"/>
  <c r="BG1509" i="7"/>
  <c r="BH1509" i="7"/>
  <c r="BG1510" i="7"/>
  <c r="BH1510" i="7"/>
  <c r="BG1511" i="7"/>
  <c r="BH1511" i="7"/>
  <c r="BG1512" i="7"/>
  <c r="BH1512" i="7"/>
  <c r="BG1513" i="7"/>
  <c r="BH1513" i="7"/>
  <c r="BG1514" i="7"/>
  <c r="BH1514" i="7"/>
  <c r="BG1515" i="7"/>
  <c r="BH1515" i="7"/>
  <c r="BG1516" i="7"/>
  <c r="BH1516" i="7"/>
  <c r="BG1517" i="7"/>
  <c r="BH1517" i="7"/>
  <c r="BG1518" i="7"/>
  <c r="BH1518" i="7"/>
  <c r="BG1519" i="7"/>
  <c r="BH1519" i="7"/>
  <c r="BG1520" i="7"/>
  <c r="BH1520" i="7"/>
  <c r="BG1521" i="7"/>
  <c r="BH1521" i="7"/>
  <c r="BG1522" i="7"/>
  <c r="BH1522" i="7"/>
  <c r="BG1523" i="7"/>
  <c r="BH1523" i="7"/>
  <c r="BG1524" i="7"/>
  <c r="BH1524" i="7"/>
  <c r="BG1525" i="7"/>
  <c r="BH1525" i="7"/>
  <c r="BG1526" i="7"/>
  <c r="BH1526" i="7"/>
  <c r="BG1527" i="7"/>
  <c r="BH1527" i="7"/>
  <c r="BG1528" i="7"/>
  <c r="BH1528" i="7"/>
  <c r="BG1529" i="7"/>
  <c r="BH1529" i="7"/>
  <c r="BG1530" i="7"/>
  <c r="BH1530" i="7"/>
  <c r="BG1531" i="7"/>
  <c r="BH1531" i="7"/>
  <c r="BG1532" i="7"/>
  <c r="BH1532" i="7"/>
  <c r="BG1533" i="7"/>
  <c r="BH1533" i="7"/>
  <c r="BG1534" i="7"/>
  <c r="BH1534" i="7"/>
  <c r="BG1535" i="7"/>
  <c r="BH1535" i="7"/>
  <c r="BG1536" i="7"/>
  <c r="BH1536" i="7"/>
  <c r="BG1537" i="7"/>
  <c r="BH1537" i="7"/>
  <c r="BG1538" i="7"/>
  <c r="BH1538" i="7"/>
  <c r="BG1539" i="7"/>
  <c r="BH1539" i="7"/>
  <c r="BG1540" i="7"/>
  <c r="BH1540" i="7"/>
  <c r="BG1541" i="7"/>
  <c r="BH1541" i="7"/>
  <c r="BG1542" i="7"/>
  <c r="BH1542" i="7"/>
  <c r="BG1543" i="7"/>
  <c r="BH1543" i="7"/>
  <c r="BG1544" i="7"/>
  <c r="BH1544" i="7"/>
  <c r="BG1545" i="7"/>
  <c r="BH1545" i="7"/>
  <c r="BG1546" i="7"/>
  <c r="BH1546" i="7"/>
  <c r="BG1547" i="7"/>
  <c r="BH1547" i="7"/>
  <c r="BG1548" i="7"/>
  <c r="BH1548" i="7"/>
  <c r="BG1549" i="7"/>
  <c r="BH1549" i="7"/>
  <c r="BG1550" i="7"/>
  <c r="BH1550" i="7"/>
  <c r="BG1551" i="7"/>
  <c r="BH1551" i="7"/>
  <c r="BG1552" i="7"/>
  <c r="BH1552" i="7"/>
  <c r="BG1553" i="7"/>
  <c r="BH1553" i="7"/>
  <c r="BG1554" i="7"/>
  <c r="BH1554" i="7"/>
  <c r="BG1555" i="7"/>
  <c r="BH1555" i="7"/>
  <c r="BG1556" i="7"/>
  <c r="BH1556" i="7"/>
  <c r="BG1557" i="7"/>
  <c r="BH1557" i="7"/>
  <c r="BG1558" i="7"/>
  <c r="BH1558" i="7"/>
  <c r="BG1559" i="7"/>
  <c r="BH1559" i="7"/>
  <c r="BG1560" i="7"/>
  <c r="BH1560" i="7"/>
  <c r="BG1561" i="7"/>
  <c r="BH1561" i="7"/>
  <c r="BG1562" i="7"/>
  <c r="BH1562" i="7"/>
  <c r="BG1563" i="7"/>
  <c r="BH1563" i="7"/>
  <c r="BG1564" i="7"/>
  <c r="BH1564" i="7"/>
  <c r="BG1565" i="7"/>
  <c r="BH1565" i="7"/>
  <c r="BG1566" i="7"/>
  <c r="BH1566" i="7"/>
  <c r="BG1567" i="7"/>
  <c r="BH1567" i="7"/>
  <c r="BG1568" i="7"/>
  <c r="BH1568" i="7"/>
  <c r="BG1569" i="7"/>
  <c r="BH1569" i="7"/>
  <c r="BG1570" i="7"/>
  <c r="BH1570" i="7"/>
  <c r="BG1571" i="7"/>
  <c r="BH1571" i="7"/>
  <c r="BG1572" i="7"/>
  <c r="BH1572" i="7"/>
  <c r="BG1573" i="7"/>
  <c r="BH1573" i="7"/>
  <c r="BG1574" i="7"/>
  <c r="BH1574" i="7"/>
  <c r="BG1575" i="7"/>
  <c r="BH1575" i="7"/>
  <c r="BG1576" i="7"/>
  <c r="BH1576" i="7"/>
  <c r="BG1577" i="7"/>
  <c r="BH1577" i="7"/>
  <c r="BG1578" i="7"/>
  <c r="BH1578" i="7"/>
  <c r="BG1579" i="7"/>
  <c r="BH1579" i="7"/>
  <c r="BG1580" i="7"/>
  <c r="BH1580" i="7"/>
  <c r="BG1581" i="7"/>
  <c r="BH1581" i="7"/>
  <c r="BG1582" i="7"/>
  <c r="BH1582" i="7"/>
  <c r="BG1583" i="7"/>
  <c r="BH1583" i="7"/>
  <c r="BG1584" i="7"/>
  <c r="BH1584" i="7"/>
  <c r="BG1585" i="7"/>
  <c r="BH1585" i="7"/>
  <c r="BG1586" i="7"/>
  <c r="BH1586" i="7"/>
  <c r="BG1587" i="7"/>
  <c r="BH1587" i="7"/>
  <c r="BG1588" i="7"/>
  <c r="BH1588" i="7"/>
  <c r="BG1589" i="7"/>
  <c r="BH1589" i="7"/>
  <c r="BG1590" i="7"/>
  <c r="BH1590" i="7"/>
  <c r="BG1591" i="7"/>
  <c r="BH1591" i="7"/>
  <c r="BG1592" i="7"/>
  <c r="BH1592" i="7"/>
  <c r="BG1593" i="7"/>
  <c r="BH1593" i="7"/>
  <c r="BG1594" i="7"/>
  <c r="BH1594" i="7"/>
  <c r="BG1595" i="7"/>
  <c r="BH1595" i="7"/>
  <c r="BG1596" i="7"/>
  <c r="BH1596" i="7"/>
  <c r="BG1597" i="7"/>
  <c r="BH1597" i="7"/>
  <c r="BG1598" i="7"/>
  <c r="BH1598" i="7"/>
  <c r="BG1599" i="7"/>
  <c r="BH1599" i="7"/>
  <c r="BG1600" i="7"/>
  <c r="BH1600" i="7"/>
  <c r="BG1601" i="7"/>
  <c r="BH1601" i="7"/>
  <c r="BG1602" i="7"/>
  <c r="BH1602" i="7"/>
  <c r="BG1603" i="7"/>
  <c r="BH1603" i="7"/>
  <c r="BG1604" i="7"/>
  <c r="BH1604" i="7"/>
  <c r="BG1605" i="7"/>
  <c r="BH1605" i="7"/>
  <c r="BG1606" i="7"/>
  <c r="BH1606" i="7"/>
  <c r="BG1607" i="7"/>
  <c r="BH1607" i="7"/>
  <c r="BG1608" i="7"/>
  <c r="BH1608" i="7"/>
  <c r="BG1609" i="7"/>
  <c r="BH1609" i="7"/>
  <c r="BG1610" i="7"/>
  <c r="BH1610" i="7"/>
  <c r="BG1611" i="7"/>
  <c r="BH1611" i="7"/>
  <c r="BG1612" i="7"/>
  <c r="BH1612" i="7"/>
  <c r="BG1613" i="7"/>
  <c r="BH1613" i="7"/>
  <c r="BG1614" i="7"/>
  <c r="BH1614" i="7"/>
  <c r="BG1615" i="7"/>
  <c r="BH1615" i="7"/>
  <c r="BG1616" i="7"/>
  <c r="BH1616" i="7"/>
  <c r="BG1617" i="7"/>
  <c r="BH1617" i="7"/>
  <c r="BG1618" i="7"/>
  <c r="BH1618" i="7"/>
  <c r="BG1619" i="7"/>
  <c r="BH1619" i="7"/>
  <c r="BG1620" i="7"/>
  <c r="BH1620" i="7"/>
  <c r="BG1621" i="7"/>
  <c r="BH1621" i="7"/>
  <c r="BG1622" i="7"/>
  <c r="BH1622" i="7"/>
  <c r="BG1623" i="7"/>
  <c r="BH1623" i="7"/>
  <c r="BG1624" i="7"/>
  <c r="BH1624" i="7"/>
  <c r="BG1625" i="7"/>
  <c r="BH1625" i="7"/>
  <c r="BG1626" i="7"/>
  <c r="BH1626" i="7"/>
  <c r="BG1627" i="7"/>
  <c r="BH1627" i="7"/>
  <c r="BG1628" i="7"/>
  <c r="BH1628" i="7"/>
  <c r="BG1629" i="7"/>
  <c r="BH1629" i="7"/>
  <c r="BG1630" i="7"/>
  <c r="BH1630" i="7"/>
  <c r="BG1631" i="7"/>
  <c r="BH1631" i="7"/>
  <c r="BG1632" i="7"/>
  <c r="BH1632" i="7"/>
  <c r="BG1633" i="7"/>
  <c r="BH1633" i="7"/>
  <c r="BG1634" i="7"/>
  <c r="BH1634" i="7"/>
  <c r="BG1635" i="7"/>
  <c r="BH1635" i="7"/>
  <c r="BG1636" i="7"/>
  <c r="BH1636" i="7"/>
  <c r="BG1637" i="7"/>
  <c r="BH1637" i="7"/>
  <c r="BG1638" i="7"/>
  <c r="BH1638" i="7"/>
  <c r="BG1639" i="7"/>
  <c r="BH1639" i="7"/>
  <c r="BG1640" i="7"/>
  <c r="BH1640" i="7"/>
  <c r="BG1641" i="7"/>
  <c r="BH1641" i="7"/>
  <c r="BG1642" i="7"/>
  <c r="BH1642" i="7"/>
  <c r="BG1643" i="7"/>
  <c r="BH1643" i="7"/>
  <c r="BG1644" i="7"/>
  <c r="BH1644" i="7"/>
  <c r="BG1645" i="7"/>
  <c r="BH1645" i="7"/>
  <c r="BG1646" i="7"/>
  <c r="BH1646" i="7"/>
  <c r="BG1647" i="7"/>
  <c r="BH1647" i="7"/>
  <c r="BG1648" i="7"/>
  <c r="BH1648" i="7"/>
  <c r="BG1649" i="7"/>
  <c r="BH1649" i="7"/>
  <c r="BG1650" i="7"/>
  <c r="BH1650" i="7"/>
  <c r="BG1651" i="7"/>
  <c r="BH1651" i="7"/>
  <c r="BG1652" i="7"/>
  <c r="BH1652" i="7"/>
  <c r="BG1653" i="7"/>
  <c r="BH1653" i="7"/>
  <c r="BG1654" i="7"/>
  <c r="BH1654" i="7"/>
  <c r="BG1655" i="7"/>
  <c r="BH1655" i="7"/>
  <c r="BG1656" i="7"/>
  <c r="BH1656" i="7"/>
  <c r="BG1657" i="7"/>
  <c r="BH1657" i="7"/>
  <c r="BG1658" i="7"/>
  <c r="BH1658" i="7"/>
  <c r="BG1659" i="7"/>
  <c r="BH1659" i="7"/>
  <c r="BG1660" i="7"/>
  <c r="BH1660" i="7"/>
  <c r="BG1661" i="7"/>
  <c r="BH1661" i="7"/>
  <c r="BG1662" i="7"/>
  <c r="BH1662" i="7"/>
  <c r="BG1663" i="7"/>
  <c r="BH1663" i="7"/>
  <c r="BG1664" i="7"/>
  <c r="BH1664" i="7"/>
  <c r="BG1665" i="7"/>
  <c r="BH1665" i="7"/>
  <c r="BG1666" i="7"/>
  <c r="BH1666" i="7"/>
  <c r="BG1667" i="7"/>
  <c r="BH1667" i="7"/>
  <c r="BG1668" i="7"/>
  <c r="BH1668" i="7"/>
  <c r="BG1669" i="7"/>
  <c r="BH1669" i="7"/>
  <c r="BG1670" i="7"/>
  <c r="BH1670" i="7"/>
  <c r="BG1671" i="7"/>
  <c r="BH1671" i="7"/>
  <c r="BG1672" i="7"/>
  <c r="BH1672" i="7"/>
  <c r="BG1673" i="7"/>
  <c r="BH1673" i="7"/>
  <c r="BG1674" i="7"/>
  <c r="BH1674" i="7"/>
  <c r="BG1675" i="7"/>
  <c r="BH1675" i="7"/>
  <c r="BG1676" i="7"/>
  <c r="BH1676" i="7"/>
  <c r="BG1677" i="7"/>
  <c r="BH1677" i="7"/>
  <c r="BG1678" i="7"/>
  <c r="BH1678" i="7"/>
  <c r="BG1679" i="7"/>
  <c r="BH1679" i="7"/>
  <c r="BG1680" i="7"/>
  <c r="BH1680" i="7"/>
  <c r="BG1681" i="7"/>
  <c r="BH1681" i="7"/>
  <c r="BG1682" i="7"/>
  <c r="BH1682" i="7"/>
  <c r="BG1683" i="7"/>
  <c r="BH1683" i="7"/>
  <c r="BG1684" i="7"/>
  <c r="BH1684" i="7"/>
  <c r="BG1685" i="7"/>
  <c r="BH1685" i="7"/>
  <c r="BG1686" i="7"/>
  <c r="BH1686" i="7"/>
  <c r="BG1687" i="7"/>
  <c r="BH1687" i="7"/>
  <c r="BG1688" i="7"/>
  <c r="BH1688" i="7"/>
  <c r="BG1689" i="7"/>
  <c r="BH1689" i="7"/>
  <c r="BG1690" i="7"/>
  <c r="BH1690" i="7"/>
  <c r="BG1691" i="7"/>
  <c r="BH1691" i="7"/>
  <c r="BG1692" i="7"/>
  <c r="BH1692" i="7"/>
  <c r="BG1693" i="7"/>
  <c r="BH1693" i="7"/>
  <c r="BG1694" i="7"/>
  <c r="BH1694" i="7"/>
  <c r="BG1695" i="7"/>
  <c r="BH1695" i="7"/>
  <c r="BG1696" i="7"/>
  <c r="BH1696" i="7"/>
  <c r="BG1697" i="7"/>
  <c r="BH1697" i="7"/>
  <c r="BG1698" i="7"/>
  <c r="BH1698" i="7"/>
  <c r="BG1699" i="7"/>
  <c r="BH1699" i="7"/>
  <c r="BG1700" i="7"/>
  <c r="BH1700" i="7"/>
  <c r="BG1701" i="7"/>
  <c r="BH1701" i="7"/>
  <c r="BG1702" i="7"/>
  <c r="BH1702" i="7"/>
  <c r="BG1703" i="7"/>
  <c r="BH1703" i="7"/>
  <c r="BG1704" i="7"/>
  <c r="BH1704" i="7"/>
  <c r="BG1705" i="7"/>
  <c r="BH1705" i="7"/>
  <c r="BG1706" i="7"/>
  <c r="BH1706" i="7"/>
  <c r="BG1707" i="7"/>
  <c r="BH1707" i="7"/>
  <c r="BG1708" i="7"/>
  <c r="BH1708" i="7"/>
  <c r="BG1709" i="7"/>
  <c r="BH1709" i="7"/>
  <c r="BG1710" i="7"/>
  <c r="BH1710" i="7"/>
  <c r="BG1711" i="7"/>
  <c r="BH1711" i="7"/>
  <c r="BG1712" i="7"/>
  <c r="BH1712" i="7"/>
  <c r="BG1713" i="7"/>
  <c r="BH1713" i="7"/>
  <c r="BG1714" i="7"/>
  <c r="BH1714" i="7"/>
  <c r="BG1715" i="7"/>
  <c r="BH1715" i="7"/>
  <c r="BG1716" i="7"/>
  <c r="BH1716" i="7"/>
  <c r="BG1717" i="7"/>
  <c r="BH1717" i="7"/>
  <c r="BG1718" i="7"/>
  <c r="BH1718" i="7"/>
  <c r="BG1719" i="7"/>
  <c r="BH1719" i="7"/>
  <c r="BG1720" i="7"/>
  <c r="BH1720" i="7"/>
  <c r="BG1721" i="7"/>
  <c r="BH1721" i="7"/>
  <c r="BG1722" i="7"/>
  <c r="BH1722" i="7"/>
  <c r="BG1723" i="7"/>
  <c r="BH1723" i="7"/>
  <c r="BG1724" i="7"/>
  <c r="BH1724" i="7"/>
  <c r="BG1725" i="7"/>
  <c r="BH1725" i="7"/>
  <c r="BG1726" i="7"/>
  <c r="BH1726" i="7"/>
  <c r="BG1727" i="7"/>
  <c r="BH1727" i="7"/>
  <c r="BG1728" i="7"/>
  <c r="BH1728" i="7"/>
  <c r="BG1729" i="7"/>
  <c r="BH1729" i="7"/>
  <c r="BG1730" i="7"/>
  <c r="BH1730" i="7"/>
  <c r="BG1731" i="7"/>
  <c r="BH1731" i="7"/>
  <c r="BG1732" i="7"/>
  <c r="BH1732" i="7"/>
  <c r="BG1733" i="7"/>
  <c r="BH1733" i="7"/>
  <c r="BG1734" i="7"/>
  <c r="BH1734" i="7"/>
  <c r="BG1735" i="7"/>
  <c r="BH1735" i="7"/>
  <c r="BG1736" i="7"/>
  <c r="BH1736" i="7"/>
  <c r="BG1737" i="7"/>
  <c r="BH1737" i="7"/>
  <c r="BG1738" i="7"/>
  <c r="BH1738" i="7"/>
  <c r="BG1739" i="7"/>
  <c r="BH1739" i="7"/>
  <c r="BG1740" i="7"/>
  <c r="BH1740" i="7"/>
  <c r="BG1741" i="7"/>
  <c r="BH1741" i="7"/>
  <c r="BG1742" i="7"/>
  <c r="BH1742" i="7"/>
  <c r="BG1743" i="7"/>
  <c r="BH1743" i="7"/>
  <c r="BG1744" i="7"/>
  <c r="BH1744" i="7"/>
  <c r="BG1745" i="7"/>
  <c r="BH1745" i="7"/>
  <c r="BG1746" i="7"/>
  <c r="BH1746" i="7"/>
  <c r="BG1747" i="7"/>
  <c r="BH1747" i="7"/>
  <c r="BG1748" i="7"/>
  <c r="BH1748" i="7"/>
  <c r="BG1749" i="7"/>
  <c r="BH1749" i="7"/>
  <c r="BG1750" i="7"/>
  <c r="BH1750" i="7"/>
  <c r="BG1751" i="7"/>
  <c r="BH1751" i="7"/>
  <c r="BG1752" i="7"/>
  <c r="BH1752" i="7"/>
  <c r="BG1753" i="7"/>
  <c r="BH1753" i="7"/>
  <c r="BG1754" i="7"/>
  <c r="BH1754" i="7"/>
  <c r="BG1755" i="7"/>
  <c r="BH1755" i="7"/>
  <c r="BG1756" i="7"/>
  <c r="BH1756" i="7"/>
  <c r="BG1757" i="7"/>
  <c r="BH1757" i="7"/>
  <c r="BG1758" i="7"/>
  <c r="BH1758" i="7"/>
  <c r="BG1759" i="7"/>
  <c r="BH1759" i="7"/>
  <c r="BG1760" i="7"/>
  <c r="BH1760" i="7"/>
  <c r="BG1761" i="7"/>
  <c r="BH1761" i="7"/>
  <c r="BG1762" i="7"/>
  <c r="BH1762" i="7"/>
  <c r="BG1763" i="7"/>
  <c r="BH1763" i="7"/>
  <c r="BG1764" i="7"/>
  <c r="BH1764" i="7"/>
  <c r="BG1765" i="7"/>
  <c r="BH1765" i="7"/>
  <c r="BG1766" i="7"/>
  <c r="BH1766" i="7"/>
  <c r="BG1767" i="7"/>
  <c r="BH1767" i="7"/>
  <c r="BG1768" i="7"/>
  <c r="BH1768" i="7"/>
  <c r="BG1769" i="7"/>
  <c r="BH1769" i="7"/>
  <c r="BG1770" i="7"/>
  <c r="BH1770" i="7"/>
  <c r="BG1771" i="7"/>
  <c r="BH1771" i="7"/>
  <c r="BG1772" i="7"/>
  <c r="BH1772" i="7"/>
  <c r="BG1773" i="7"/>
  <c r="BH1773" i="7"/>
  <c r="BG1774" i="7"/>
  <c r="BH1774" i="7"/>
  <c r="BG1775" i="7"/>
  <c r="BH1775" i="7"/>
  <c r="BG1776" i="7"/>
  <c r="BH1776" i="7"/>
  <c r="BG1777" i="7"/>
  <c r="BH1777" i="7"/>
  <c r="BG1778" i="7"/>
  <c r="BH1778" i="7"/>
  <c r="BG1779" i="7"/>
  <c r="BH1779" i="7"/>
  <c r="BG1780" i="7"/>
  <c r="BH1780" i="7"/>
  <c r="BG1781" i="7"/>
  <c r="BH1781" i="7"/>
  <c r="BG1782" i="7"/>
  <c r="BH1782" i="7"/>
  <c r="BG1783" i="7"/>
  <c r="BH1783" i="7"/>
  <c r="BG1784" i="7"/>
  <c r="BH1784" i="7"/>
  <c r="BG1785" i="7"/>
  <c r="BH1785" i="7"/>
  <c r="BG1786" i="7"/>
  <c r="BH1786" i="7"/>
  <c r="BG1787" i="7"/>
  <c r="BH1787" i="7"/>
  <c r="BG1788" i="7"/>
  <c r="BH1788" i="7"/>
  <c r="BG1789" i="7"/>
  <c r="BH1789" i="7"/>
  <c r="BG1790" i="7"/>
  <c r="BH1790" i="7"/>
  <c r="BG1791" i="7"/>
  <c r="BH1791" i="7"/>
  <c r="BG1792" i="7"/>
  <c r="BH1792" i="7"/>
  <c r="BG1793" i="7"/>
  <c r="BH1793" i="7"/>
  <c r="BG1794" i="7"/>
  <c r="BH1794" i="7"/>
  <c r="BG1795" i="7"/>
  <c r="BH1795" i="7"/>
  <c r="BG1796" i="7"/>
  <c r="BH1796" i="7"/>
  <c r="BG1797" i="7"/>
  <c r="BH1797" i="7"/>
  <c r="BG1798" i="7"/>
  <c r="BH1798" i="7"/>
  <c r="BG1799" i="7"/>
  <c r="BH1799" i="7"/>
  <c r="BG1800" i="7"/>
  <c r="BH1800" i="7"/>
  <c r="BG1801" i="7"/>
  <c r="BH1801" i="7"/>
  <c r="BG1802" i="7"/>
  <c r="BH1802" i="7"/>
  <c r="BG1803" i="7"/>
  <c r="BH1803" i="7"/>
  <c r="BG1804" i="7"/>
  <c r="BH1804" i="7"/>
  <c r="BG1805" i="7"/>
  <c r="BH1805" i="7"/>
  <c r="BG1806" i="7"/>
  <c r="BH1806" i="7"/>
  <c r="BG1807" i="7"/>
  <c r="BH1807" i="7"/>
  <c r="BG1808" i="7"/>
  <c r="BH1808" i="7"/>
  <c r="BG1809" i="7"/>
  <c r="BH1809" i="7"/>
  <c r="BG1810" i="7"/>
  <c r="BH1810" i="7"/>
  <c r="BG1811" i="7"/>
  <c r="BH1811" i="7"/>
  <c r="BG1812" i="7"/>
  <c r="BH1812" i="7"/>
  <c r="BG1813" i="7"/>
  <c r="BH1813" i="7"/>
  <c r="BG1814" i="7"/>
  <c r="BH1814" i="7"/>
  <c r="BG1815" i="7"/>
  <c r="BH1815" i="7"/>
  <c r="BG1816" i="7"/>
  <c r="BH1816" i="7"/>
  <c r="BG1817" i="7"/>
  <c r="BH1817" i="7"/>
  <c r="BG1818" i="7"/>
  <c r="BH1818" i="7"/>
  <c r="BG1819" i="7"/>
  <c r="BH1819" i="7"/>
  <c r="BG1820" i="7"/>
  <c r="BH1820" i="7"/>
  <c r="BG1821" i="7"/>
  <c r="BH1821" i="7"/>
  <c r="BG1822" i="7"/>
  <c r="BH1822" i="7"/>
  <c r="BG1823" i="7"/>
  <c r="BH1823" i="7"/>
  <c r="BG1824" i="7"/>
  <c r="BH1824" i="7"/>
  <c r="BG1825" i="7"/>
  <c r="BH1825" i="7"/>
  <c r="BG1826" i="7"/>
  <c r="BH1826" i="7"/>
  <c r="BG1827" i="7"/>
  <c r="BH1827" i="7"/>
  <c r="BG1828" i="7"/>
  <c r="BH1828" i="7"/>
  <c r="BG1829" i="7"/>
  <c r="BH1829" i="7"/>
  <c r="BG1830" i="7"/>
  <c r="BH1830" i="7"/>
  <c r="BG1831" i="7"/>
  <c r="BH1831" i="7"/>
  <c r="BG1832" i="7"/>
  <c r="BH1832" i="7"/>
  <c r="BG1833" i="7"/>
  <c r="BH1833" i="7"/>
  <c r="BG1834" i="7"/>
  <c r="BH1834" i="7"/>
  <c r="BG1835" i="7"/>
  <c r="BH1835" i="7"/>
  <c r="BG1836" i="7"/>
  <c r="BH1836" i="7"/>
  <c r="BG1837" i="7"/>
  <c r="BH1837" i="7"/>
  <c r="BG1838" i="7"/>
  <c r="BH1838" i="7"/>
  <c r="BG1839" i="7"/>
  <c r="BH1839" i="7"/>
  <c r="BG1840" i="7"/>
  <c r="BH1840" i="7"/>
  <c r="BG1841" i="7"/>
  <c r="BH1841" i="7"/>
  <c r="BG1842" i="7"/>
  <c r="BH1842" i="7"/>
  <c r="BG1843" i="7"/>
  <c r="BH1843" i="7"/>
  <c r="BG1844" i="7"/>
  <c r="BH1844" i="7"/>
  <c r="BG1845" i="7"/>
  <c r="BH1845" i="7"/>
  <c r="BG1846" i="7"/>
  <c r="BH1846" i="7"/>
  <c r="BG1847" i="7"/>
  <c r="BH1847" i="7"/>
  <c r="BG1848" i="7"/>
  <c r="BH1848" i="7"/>
  <c r="BG1849" i="7"/>
  <c r="BH1849" i="7"/>
  <c r="BG1850" i="7"/>
  <c r="BH1850" i="7"/>
  <c r="BG1851" i="7"/>
  <c r="BH1851" i="7"/>
  <c r="BG1852" i="7"/>
  <c r="BH1852" i="7"/>
  <c r="BG1853" i="7"/>
  <c r="BH1853" i="7"/>
  <c r="BG1854" i="7"/>
  <c r="BH1854" i="7"/>
  <c r="BG1855" i="7"/>
  <c r="BH1855" i="7"/>
  <c r="BG1856" i="7"/>
  <c r="BH1856" i="7"/>
  <c r="BG1857" i="7"/>
  <c r="BH1857" i="7"/>
  <c r="BG1858" i="7"/>
  <c r="BH1858" i="7"/>
  <c r="BG1859" i="7"/>
  <c r="BH1859" i="7"/>
  <c r="BG1860" i="7"/>
  <c r="BH1860" i="7"/>
  <c r="BG1861" i="7"/>
  <c r="BH1861" i="7"/>
  <c r="BG1862" i="7"/>
  <c r="BH1862" i="7"/>
  <c r="BG1863" i="7"/>
  <c r="BH1863" i="7"/>
  <c r="BG1864" i="7"/>
  <c r="BH1864" i="7"/>
  <c r="BG1865" i="7"/>
  <c r="BH1865" i="7"/>
  <c r="BG1866" i="7"/>
  <c r="BH1866" i="7"/>
  <c r="BG1867" i="7"/>
  <c r="BH1867" i="7"/>
  <c r="BG1868" i="7"/>
  <c r="BH1868" i="7"/>
  <c r="BG1869" i="7"/>
  <c r="BH1869" i="7"/>
  <c r="BG1870" i="7"/>
  <c r="BH1870" i="7"/>
  <c r="BG1871" i="7"/>
  <c r="BH1871" i="7"/>
  <c r="BG1872" i="7"/>
  <c r="BH1872" i="7"/>
  <c r="BG1873" i="7"/>
  <c r="BH1873" i="7"/>
  <c r="BG1874" i="7"/>
  <c r="BH1874" i="7"/>
  <c r="BG1875" i="7"/>
  <c r="BH1875" i="7"/>
  <c r="BG1876" i="7"/>
  <c r="BH1876" i="7"/>
  <c r="BG1877" i="7"/>
  <c r="BH1877" i="7"/>
  <c r="BG1878" i="7"/>
  <c r="BH1878" i="7"/>
  <c r="BG1879" i="7"/>
  <c r="BH1879" i="7"/>
  <c r="BG1880" i="7"/>
  <c r="BH1880" i="7"/>
  <c r="BG1881" i="7"/>
  <c r="BH1881" i="7"/>
  <c r="BG1882" i="7"/>
  <c r="BH1882" i="7"/>
  <c r="BG1883" i="7"/>
  <c r="BH1883" i="7"/>
  <c r="BG1884" i="7"/>
  <c r="BH1884" i="7"/>
  <c r="BG1885" i="7"/>
  <c r="BH1885" i="7"/>
  <c r="BG1886" i="7"/>
  <c r="BH1886" i="7"/>
  <c r="BG1887" i="7"/>
  <c r="BH1887" i="7"/>
  <c r="BG1888" i="7"/>
  <c r="BH1888" i="7"/>
  <c r="BG1889" i="7"/>
  <c r="BH1889" i="7"/>
  <c r="BG1890" i="7"/>
  <c r="BH1890" i="7"/>
  <c r="BG1891" i="7"/>
  <c r="BH1891" i="7"/>
  <c r="BG1892" i="7"/>
  <c r="BH1892" i="7"/>
  <c r="BG1893" i="7"/>
  <c r="BH1893" i="7"/>
  <c r="BG1894" i="7"/>
  <c r="BH1894" i="7"/>
  <c r="BG1895" i="7"/>
  <c r="BH1895" i="7"/>
  <c r="BG1896" i="7"/>
  <c r="BH1896" i="7"/>
  <c r="BG1897" i="7"/>
  <c r="BH1897" i="7"/>
  <c r="BG1898" i="7"/>
  <c r="BH1898" i="7"/>
  <c r="BG1899" i="7"/>
  <c r="BH1899" i="7"/>
  <c r="BG1900" i="7"/>
  <c r="BH1900" i="7"/>
  <c r="BG1901" i="7"/>
  <c r="BH1901" i="7"/>
  <c r="BG1902" i="7"/>
  <c r="BH1902" i="7"/>
  <c r="BG1903" i="7"/>
  <c r="BH1903" i="7"/>
  <c r="BG1904" i="7"/>
  <c r="BH1904" i="7"/>
  <c r="BG1905" i="7"/>
  <c r="BH1905" i="7"/>
  <c r="BG1906" i="7"/>
  <c r="BH1906" i="7"/>
  <c r="BG1907" i="7"/>
  <c r="BH1907" i="7"/>
  <c r="BG1908" i="7"/>
  <c r="BH1908" i="7"/>
  <c r="BG1909" i="7"/>
  <c r="BH1909" i="7"/>
  <c r="BG1910" i="7"/>
  <c r="BH1910" i="7"/>
  <c r="BG1911" i="7"/>
  <c r="BH1911" i="7"/>
  <c r="BG1912" i="7"/>
  <c r="BH1912" i="7"/>
  <c r="BG1913" i="7"/>
  <c r="BH1913" i="7"/>
  <c r="BG1914" i="7"/>
  <c r="BH1914" i="7"/>
  <c r="BG1915" i="7"/>
  <c r="BH1915" i="7"/>
  <c r="BG1916" i="7"/>
  <c r="BH1916" i="7"/>
  <c r="BG1917" i="7"/>
  <c r="BH1917" i="7"/>
  <c r="BG1918" i="7"/>
  <c r="BH1918" i="7"/>
  <c r="BG1919" i="7"/>
  <c r="BH1919" i="7"/>
  <c r="BG1920" i="7"/>
  <c r="BH1920" i="7"/>
  <c r="BG1921" i="7"/>
  <c r="BH1921" i="7"/>
  <c r="BG1922" i="7"/>
  <c r="BH1922" i="7"/>
  <c r="BG1923" i="7"/>
  <c r="BH1923" i="7"/>
  <c r="BG1924" i="7"/>
  <c r="BH1924" i="7"/>
  <c r="BG1925" i="7"/>
  <c r="BH1925" i="7"/>
  <c r="BG1926" i="7"/>
  <c r="BH1926" i="7"/>
  <c r="BG1927" i="7"/>
  <c r="BH1927" i="7"/>
  <c r="BG1928" i="7"/>
  <c r="BH1928" i="7"/>
  <c r="BG1929" i="7"/>
  <c r="BH1929" i="7"/>
  <c r="BG1930" i="7"/>
  <c r="BH1930" i="7"/>
  <c r="BG1931" i="7"/>
  <c r="BH1931" i="7"/>
  <c r="BG1932" i="7"/>
  <c r="BH1932" i="7"/>
  <c r="BG1933" i="7"/>
  <c r="BH1933" i="7"/>
  <c r="BG1934" i="7"/>
  <c r="BH1934" i="7"/>
  <c r="BG1935" i="7"/>
  <c r="BH1935" i="7"/>
  <c r="BG1936" i="7"/>
  <c r="BH1936" i="7"/>
  <c r="BG1937" i="7"/>
  <c r="BH1937" i="7"/>
  <c r="BG1938" i="7"/>
  <c r="BH1938" i="7"/>
  <c r="BG1939" i="7"/>
  <c r="BH1939" i="7"/>
  <c r="BG1940" i="7"/>
  <c r="BH1940" i="7"/>
  <c r="BG1941" i="7"/>
  <c r="BH1941" i="7"/>
  <c r="BG1942" i="7"/>
  <c r="BH1942" i="7"/>
  <c r="BG1943" i="7"/>
  <c r="BH1943" i="7"/>
  <c r="BG1944" i="7"/>
  <c r="BH1944" i="7"/>
  <c r="BG1945" i="7"/>
  <c r="BH1945" i="7"/>
  <c r="BG1946" i="7"/>
  <c r="BH1946" i="7"/>
  <c r="BG1947" i="7"/>
  <c r="BH1947" i="7"/>
  <c r="BG1948" i="7"/>
  <c r="BH1948" i="7"/>
  <c r="BG1949" i="7"/>
  <c r="BH1949" i="7"/>
  <c r="BG1950" i="7"/>
  <c r="BH1950" i="7"/>
  <c r="BG1951" i="7"/>
  <c r="BH1951" i="7"/>
  <c r="BG1952" i="7"/>
  <c r="BH1952" i="7"/>
  <c r="BG1953" i="7"/>
  <c r="BH1953" i="7"/>
  <c r="BG1954" i="7"/>
  <c r="BH1954" i="7"/>
  <c r="BG1955" i="7"/>
  <c r="BH1955" i="7"/>
  <c r="BG1956" i="7"/>
  <c r="BH1956" i="7"/>
  <c r="BG1957" i="7"/>
  <c r="BH1957" i="7"/>
  <c r="BG1958" i="7"/>
  <c r="BH1958" i="7"/>
  <c r="BG1959" i="7"/>
  <c r="BH1959" i="7"/>
  <c r="BG1960" i="7"/>
  <c r="BH1960" i="7"/>
  <c r="BG1961" i="7"/>
  <c r="BH1961" i="7"/>
  <c r="BG1962" i="7"/>
  <c r="BH1962" i="7"/>
  <c r="BG1963" i="7"/>
  <c r="BH1963" i="7"/>
  <c r="BG1964" i="7"/>
  <c r="BH1964" i="7"/>
  <c r="BG1965" i="7"/>
  <c r="BH1965" i="7"/>
  <c r="BG1966" i="7"/>
  <c r="BH1966" i="7"/>
  <c r="BG1967" i="7"/>
  <c r="BH1967" i="7"/>
  <c r="BG1968" i="7"/>
  <c r="BH1968" i="7"/>
  <c r="BG1969" i="7"/>
  <c r="BH1969" i="7"/>
  <c r="BG1970" i="7"/>
  <c r="BH1970" i="7"/>
  <c r="BG1971" i="7"/>
  <c r="BH1971" i="7"/>
  <c r="BG1972" i="7"/>
  <c r="BH1972" i="7"/>
  <c r="BG1973" i="7"/>
  <c r="BH1973" i="7"/>
  <c r="BG1974" i="7"/>
  <c r="BH1974" i="7"/>
  <c r="BG1975" i="7"/>
  <c r="BH1975" i="7"/>
  <c r="BG1976" i="7"/>
  <c r="BH1976" i="7"/>
  <c r="BG1977" i="7"/>
  <c r="BH1977" i="7"/>
  <c r="BG1978" i="7"/>
  <c r="BH1978" i="7"/>
  <c r="BG1979" i="7"/>
  <c r="BH1979" i="7"/>
  <c r="BG1980" i="7"/>
  <c r="BH1980" i="7"/>
  <c r="BG1981" i="7"/>
  <c r="BH1981" i="7"/>
  <c r="BG1982" i="7"/>
  <c r="BH1982" i="7"/>
  <c r="BG1983" i="7"/>
  <c r="BH1983" i="7"/>
  <c r="BG1984" i="7"/>
  <c r="BH1984" i="7"/>
  <c r="BG1985" i="7"/>
  <c r="BH1985" i="7"/>
  <c r="BG1986" i="7"/>
  <c r="BH1986" i="7"/>
  <c r="BG1987" i="7"/>
  <c r="BH1987" i="7"/>
  <c r="BG1988" i="7"/>
  <c r="BH1988" i="7"/>
  <c r="BG1989" i="7"/>
  <c r="BH1989" i="7"/>
  <c r="BG1990" i="7"/>
  <c r="BH1990" i="7"/>
  <c r="BG1991" i="7"/>
  <c r="BH1991" i="7"/>
  <c r="BG1992" i="7"/>
  <c r="BH1992" i="7"/>
  <c r="BG1993" i="7"/>
  <c r="BH1993" i="7"/>
  <c r="BG1994" i="7"/>
  <c r="BH1994" i="7"/>
  <c r="BG1995" i="7"/>
  <c r="BH1995" i="7"/>
  <c r="BG1996" i="7"/>
  <c r="BH1996" i="7"/>
  <c r="BG1997" i="7"/>
  <c r="BH1997" i="7"/>
  <c r="BG1998" i="7"/>
  <c r="BH1998" i="7"/>
  <c r="BG1999" i="7"/>
  <c r="BH1999" i="7"/>
  <c r="BG2000" i="7"/>
  <c r="BH2000" i="7"/>
  <c r="BG2001" i="7"/>
  <c r="BH2001" i="7"/>
  <c r="BG2002" i="7"/>
  <c r="BH2002" i="7"/>
  <c r="BG2003" i="7"/>
  <c r="BH2003" i="7"/>
  <c r="BG2004" i="7"/>
  <c r="BH2004" i="7"/>
  <c r="BG2005" i="7"/>
  <c r="BH2005" i="7"/>
  <c r="BG2006" i="7"/>
  <c r="BH2006" i="7"/>
  <c r="BG2007" i="7"/>
  <c r="BH2007" i="7"/>
  <c r="BG2008" i="7"/>
  <c r="BH2008" i="7"/>
  <c r="BG2009" i="7"/>
  <c r="BH2009" i="7"/>
  <c r="BG2010" i="7"/>
  <c r="BH2010" i="7"/>
  <c r="BG2011" i="7"/>
  <c r="BH2011" i="7"/>
  <c r="BG2012" i="7"/>
  <c r="BH2012" i="7"/>
  <c r="BG2013" i="7"/>
  <c r="BH2013" i="7"/>
  <c r="BG2014" i="7"/>
  <c r="BH2014" i="7"/>
  <c r="BG2015" i="7"/>
  <c r="BH2015" i="7"/>
  <c r="BG2016" i="7"/>
  <c r="BH2016" i="7"/>
  <c r="BG2017" i="7"/>
  <c r="BH2017" i="7"/>
  <c r="BG2018" i="7"/>
  <c r="BH2018" i="7"/>
  <c r="BG2019" i="7"/>
  <c r="BH2019" i="7"/>
  <c r="BG2020" i="7"/>
  <c r="BH2020" i="7"/>
  <c r="BG2021" i="7"/>
  <c r="BH2021" i="7"/>
  <c r="BG2022" i="7"/>
  <c r="BH2022" i="7"/>
  <c r="BG2023" i="7"/>
  <c r="BH2023" i="7"/>
  <c r="BG2024" i="7"/>
  <c r="BH2024" i="7"/>
  <c r="BG2025" i="7"/>
  <c r="BH2025" i="7"/>
  <c r="BG2026" i="7"/>
  <c r="BH2026" i="7"/>
  <c r="BG2027" i="7"/>
  <c r="BH2027" i="7"/>
  <c r="BG2028" i="7"/>
  <c r="BH2028" i="7"/>
  <c r="BG2029" i="7"/>
  <c r="BH2029" i="7"/>
  <c r="BG2030" i="7"/>
  <c r="BH2030" i="7"/>
  <c r="BG2031" i="7"/>
  <c r="BH2031" i="7"/>
  <c r="BG2032" i="7"/>
  <c r="BH2032" i="7"/>
  <c r="BG2033" i="7"/>
  <c r="BH2033" i="7"/>
  <c r="BG2034" i="7"/>
  <c r="BH2034" i="7"/>
  <c r="BG2035" i="7"/>
  <c r="BH2035" i="7"/>
  <c r="BG2036" i="7"/>
  <c r="BH2036" i="7"/>
  <c r="BG2037" i="7"/>
  <c r="BH2037" i="7"/>
  <c r="BG2038" i="7"/>
  <c r="BH2038" i="7"/>
  <c r="BG2039" i="7"/>
  <c r="BH2039" i="7"/>
  <c r="BG2040" i="7"/>
  <c r="BH2040" i="7"/>
  <c r="BG2041" i="7"/>
  <c r="BH2041" i="7"/>
  <c r="BG2042" i="7"/>
  <c r="BH2042" i="7"/>
  <c r="BG2043" i="7"/>
  <c r="BH2043" i="7"/>
  <c r="BG2044" i="7"/>
  <c r="BH2044" i="7"/>
  <c r="BG2045" i="7"/>
  <c r="BH2045" i="7"/>
  <c r="BG2046" i="7"/>
  <c r="BH2046" i="7"/>
  <c r="BG2047" i="7"/>
  <c r="BH2047" i="7"/>
  <c r="BG2048" i="7"/>
  <c r="BH2048" i="7"/>
  <c r="BG2049" i="7"/>
  <c r="BH2049" i="7"/>
  <c r="BG2050" i="7"/>
  <c r="BH2050" i="7"/>
  <c r="BG2051" i="7"/>
  <c r="BH2051" i="7"/>
  <c r="BG2052" i="7"/>
  <c r="BH2052" i="7"/>
  <c r="BG2053" i="7"/>
  <c r="BH2053" i="7"/>
  <c r="BG2054" i="7"/>
  <c r="BH2054" i="7"/>
  <c r="BG2055" i="7"/>
  <c r="BH2055" i="7"/>
  <c r="BG2056" i="7"/>
  <c r="BH2056" i="7"/>
  <c r="BG2057" i="7"/>
  <c r="BH2057" i="7"/>
  <c r="BG2058" i="7"/>
  <c r="BH2058" i="7"/>
  <c r="BG2059" i="7"/>
  <c r="BH2059" i="7"/>
  <c r="BG2060" i="7"/>
  <c r="BH2060" i="7"/>
  <c r="BG2061" i="7"/>
  <c r="BH2061" i="7"/>
  <c r="BG2062" i="7"/>
  <c r="BH2062" i="7"/>
  <c r="BG2063" i="7"/>
  <c r="BH2063" i="7"/>
  <c r="BG2064" i="7"/>
  <c r="BH2064" i="7"/>
  <c r="BG2065" i="7"/>
  <c r="BH2065" i="7"/>
  <c r="BG2066" i="7"/>
  <c r="BH2066" i="7"/>
  <c r="BG2067" i="7"/>
  <c r="BH2067" i="7"/>
  <c r="BG2068" i="7"/>
  <c r="BH2068" i="7"/>
  <c r="BG2069" i="7"/>
  <c r="BH2069" i="7"/>
  <c r="BG2070" i="7"/>
  <c r="BH2070" i="7"/>
  <c r="BG2071" i="7"/>
  <c r="BH2071" i="7"/>
  <c r="BG2072" i="7"/>
  <c r="BH2072" i="7"/>
  <c r="BG2073" i="7"/>
  <c r="BH2073" i="7"/>
  <c r="BG2074" i="7"/>
  <c r="BH2074" i="7"/>
  <c r="BG2075" i="7"/>
  <c r="BH2075" i="7"/>
  <c r="BG2076" i="7"/>
  <c r="BH2076" i="7"/>
  <c r="BG2077" i="7"/>
  <c r="BH2077" i="7"/>
  <c r="BG2078" i="7"/>
  <c r="BH2078" i="7"/>
  <c r="BG2079" i="7"/>
  <c r="BH2079" i="7"/>
  <c r="BG2080" i="7"/>
  <c r="BH2080" i="7"/>
  <c r="BG2081" i="7"/>
  <c r="BH2081" i="7"/>
  <c r="BG2082" i="7"/>
  <c r="BH2082" i="7"/>
  <c r="BG2083" i="7"/>
  <c r="BH2083" i="7"/>
  <c r="BG2084" i="7"/>
  <c r="BH2084" i="7"/>
  <c r="BG2085" i="7"/>
  <c r="BH2085" i="7"/>
  <c r="BG2086" i="7"/>
  <c r="BH2086" i="7"/>
  <c r="BG2087" i="7"/>
  <c r="BH2087" i="7"/>
  <c r="BG2088" i="7"/>
  <c r="BH2088" i="7"/>
  <c r="BG2089" i="7"/>
  <c r="BH2089" i="7"/>
  <c r="BG2090" i="7"/>
  <c r="BH2090" i="7"/>
  <c r="BG2091" i="7"/>
  <c r="BH2091" i="7"/>
  <c r="BG2092" i="7"/>
  <c r="BH2092" i="7"/>
  <c r="BG2093" i="7"/>
  <c r="BH2093" i="7"/>
  <c r="BG2094" i="7"/>
  <c r="BH2094" i="7"/>
  <c r="BG2095" i="7"/>
  <c r="BH2095" i="7"/>
  <c r="BG2096" i="7"/>
  <c r="BH2096" i="7"/>
  <c r="BG2097" i="7"/>
  <c r="BH2097" i="7"/>
  <c r="BG2098" i="7"/>
  <c r="BH2098" i="7"/>
  <c r="BG2099" i="7"/>
  <c r="BH2099" i="7"/>
  <c r="BG2100" i="7"/>
  <c r="BH2100" i="7"/>
  <c r="BG2101" i="7"/>
  <c r="BH2101" i="7"/>
  <c r="BG2102" i="7"/>
  <c r="BH2102" i="7"/>
  <c r="BG2103" i="7"/>
  <c r="BH2103" i="7"/>
  <c r="BG2104" i="7"/>
  <c r="BH2104" i="7"/>
  <c r="BG2105" i="7"/>
  <c r="BH2105" i="7"/>
  <c r="BG2106" i="7"/>
  <c r="BH2106" i="7"/>
  <c r="BG2107" i="7"/>
  <c r="BH2107" i="7"/>
  <c r="BG2108" i="7"/>
  <c r="BH2108" i="7"/>
  <c r="BG2109" i="7"/>
  <c r="BH2109" i="7"/>
  <c r="BG2110" i="7"/>
  <c r="BH2110" i="7"/>
  <c r="BG2111" i="7"/>
  <c r="BH2111" i="7"/>
  <c r="BG2112" i="7"/>
  <c r="BH2112" i="7"/>
  <c r="BG2113" i="7"/>
  <c r="BH2113" i="7"/>
  <c r="BG2114" i="7"/>
  <c r="BH2114" i="7"/>
  <c r="BG2115" i="7"/>
  <c r="BH2115" i="7"/>
  <c r="BG2116" i="7"/>
  <c r="BH2116" i="7"/>
  <c r="BG2117" i="7"/>
  <c r="BH2117" i="7"/>
  <c r="BG2118" i="7"/>
  <c r="BH2118" i="7"/>
  <c r="BG2119" i="7"/>
  <c r="BH2119" i="7"/>
  <c r="BG2120" i="7"/>
  <c r="BH2120" i="7"/>
  <c r="BG2121" i="7"/>
  <c r="BH2121" i="7"/>
  <c r="BG2122" i="7"/>
  <c r="BH2122" i="7"/>
  <c r="BG2123" i="7"/>
  <c r="BH2123" i="7"/>
  <c r="BG2124" i="7"/>
  <c r="BH2124" i="7"/>
  <c r="BG2125" i="7"/>
  <c r="BH2125" i="7"/>
  <c r="BG2126" i="7"/>
  <c r="BH2126" i="7"/>
  <c r="BG2127" i="7"/>
  <c r="BH2127" i="7"/>
  <c r="BG2128" i="7"/>
  <c r="BH2128" i="7"/>
  <c r="BG2129" i="7"/>
  <c r="BH2129" i="7"/>
  <c r="BG2130" i="7"/>
  <c r="BH2130" i="7"/>
  <c r="BG2131" i="7"/>
  <c r="BH2131" i="7"/>
  <c r="BG2132" i="7"/>
  <c r="BH2132" i="7"/>
  <c r="BG2133" i="7"/>
  <c r="BH2133" i="7"/>
  <c r="BG2134" i="7"/>
  <c r="BH2134" i="7"/>
  <c r="BG2135" i="7"/>
  <c r="BH2135" i="7"/>
  <c r="BG2136" i="7"/>
  <c r="BH2136" i="7"/>
  <c r="BG2137" i="7"/>
  <c r="BH2137" i="7"/>
  <c r="BG2138" i="7"/>
  <c r="BH2138" i="7"/>
  <c r="BG2139" i="7"/>
  <c r="BH2139" i="7"/>
  <c r="BG2140" i="7"/>
  <c r="BH2140" i="7"/>
  <c r="BG2141" i="7"/>
  <c r="BH2141" i="7"/>
  <c r="BG2142" i="7"/>
  <c r="BH2142" i="7"/>
  <c r="BG2143" i="7"/>
  <c r="BH2143" i="7"/>
  <c r="BG2144" i="7"/>
  <c r="BH2144" i="7"/>
  <c r="BG2145" i="7"/>
  <c r="BH2145" i="7"/>
  <c r="BG2146" i="7"/>
  <c r="BH2146" i="7"/>
  <c r="BG2147" i="7"/>
  <c r="BH2147" i="7"/>
  <c r="BG2148" i="7"/>
  <c r="BH2148" i="7"/>
  <c r="BG2149" i="7"/>
  <c r="BH2149" i="7"/>
  <c r="BG2150" i="7"/>
  <c r="BH2150" i="7"/>
  <c r="BG2151" i="7"/>
  <c r="BH2151" i="7"/>
  <c r="BG2152" i="7"/>
  <c r="BH2152" i="7"/>
  <c r="BG2153" i="7"/>
  <c r="BH2153" i="7"/>
  <c r="BG2154" i="7"/>
  <c r="BH2154" i="7"/>
  <c r="BG2155" i="7"/>
  <c r="BH2155" i="7"/>
  <c r="BG2156" i="7"/>
  <c r="BH2156" i="7"/>
  <c r="BG2157" i="7"/>
  <c r="BH2157" i="7"/>
  <c r="BG2158" i="7"/>
  <c r="BH2158" i="7"/>
  <c r="BG2159" i="7"/>
  <c r="BH2159" i="7"/>
  <c r="BG2160" i="7"/>
  <c r="BH2160" i="7"/>
  <c r="BG2161" i="7"/>
  <c r="BH2161" i="7"/>
  <c r="BG2162" i="7"/>
  <c r="BH2162" i="7"/>
  <c r="BG2163" i="7"/>
  <c r="BH2163" i="7"/>
  <c r="BG2164" i="7"/>
  <c r="BH2164" i="7"/>
  <c r="BG2165" i="7"/>
  <c r="BH2165" i="7"/>
  <c r="BG2166" i="7"/>
  <c r="BH2166" i="7"/>
  <c r="BG2167" i="7"/>
  <c r="BH2167" i="7"/>
  <c r="BG2168" i="7"/>
  <c r="BH2168" i="7"/>
  <c r="BG2169" i="7"/>
  <c r="BH2169" i="7"/>
  <c r="BG2170" i="7"/>
  <c r="BH2170" i="7"/>
  <c r="BG2171" i="7"/>
  <c r="BH2171" i="7"/>
  <c r="BG2172" i="7"/>
  <c r="BH2172" i="7"/>
  <c r="BG2173" i="7"/>
  <c r="BH2173" i="7"/>
  <c r="BG2174" i="7"/>
  <c r="BH2174" i="7"/>
  <c r="BG2175" i="7"/>
  <c r="BH2175" i="7"/>
  <c r="BG2176" i="7"/>
  <c r="BH2176" i="7"/>
  <c r="BG2177" i="7"/>
  <c r="BH2177" i="7"/>
  <c r="BG2178" i="7"/>
  <c r="BH2178" i="7"/>
  <c r="BG2179" i="7"/>
  <c r="BH2179" i="7"/>
  <c r="BG2180" i="7"/>
  <c r="BH2180" i="7"/>
  <c r="BG2181" i="7"/>
  <c r="BH2181" i="7"/>
  <c r="BG2182" i="7"/>
  <c r="BH2182" i="7"/>
  <c r="BG2183" i="7"/>
  <c r="BH2183" i="7"/>
  <c r="BG2184" i="7"/>
  <c r="BH2184" i="7"/>
  <c r="BG2185" i="7"/>
  <c r="BH2185" i="7"/>
  <c r="BG2186" i="7"/>
  <c r="BH2186" i="7"/>
  <c r="BG2187" i="7"/>
  <c r="BH2187" i="7"/>
  <c r="BG2188" i="7"/>
  <c r="BH2188" i="7"/>
  <c r="BG2189" i="7"/>
  <c r="BH2189" i="7"/>
  <c r="BG2190" i="7"/>
  <c r="BH2190" i="7"/>
  <c r="BG2191" i="7"/>
  <c r="BH2191" i="7"/>
  <c r="BG2192" i="7"/>
  <c r="BH2192" i="7"/>
  <c r="BG2193" i="7"/>
  <c r="BH2193" i="7"/>
  <c r="BG2194" i="7"/>
  <c r="BH2194" i="7"/>
  <c r="BG2195" i="7"/>
  <c r="BH2195" i="7"/>
  <c r="BG2196" i="7"/>
  <c r="BH2196" i="7"/>
  <c r="BG2197" i="7"/>
  <c r="BH2197" i="7"/>
  <c r="BG2198" i="7"/>
  <c r="BH2198" i="7"/>
  <c r="BG2199" i="7"/>
  <c r="BH2199" i="7"/>
  <c r="BG2200" i="7"/>
  <c r="BH2200" i="7"/>
  <c r="BG2201" i="7"/>
  <c r="BH2201" i="7"/>
  <c r="BG2202" i="7"/>
  <c r="BH2202" i="7"/>
  <c r="BG2203" i="7"/>
  <c r="BH2203" i="7"/>
  <c r="BG2204" i="7"/>
  <c r="BH2204" i="7"/>
  <c r="BG2205" i="7"/>
  <c r="BH2205" i="7"/>
  <c r="BG2206" i="7"/>
  <c r="BH2206" i="7"/>
  <c r="BG2207" i="7"/>
  <c r="BH2207" i="7"/>
  <c r="BG2208" i="7"/>
  <c r="BH2208" i="7"/>
  <c r="BG2209" i="7"/>
  <c r="BH2209" i="7"/>
  <c r="BG2210" i="7"/>
  <c r="BH2210" i="7"/>
  <c r="BG2211" i="7"/>
  <c r="BH2211" i="7"/>
  <c r="BG2212" i="7"/>
  <c r="BH2212" i="7"/>
  <c r="BG2213" i="7"/>
  <c r="BH2213" i="7"/>
  <c r="BG2214" i="7"/>
  <c r="BH2214" i="7"/>
  <c r="BG2215" i="7"/>
  <c r="BH2215" i="7"/>
  <c r="BG2216" i="7"/>
  <c r="BH2216" i="7"/>
  <c r="BG2217" i="7"/>
  <c r="BH2217" i="7"/>
  <c r="BG2218" i="7"/>
  <c r="BH2218" i="7"/>
  <c r="BG2219" i="7"/>
  <c r="BH2219" i="7"/>
  <c r="BG2220" i="7"/>
  <c r="BH2220" i="7"/>
  <c r="BG2221" i="7"/>
  <c r="BH2221" i="7"/>
  <c r="BG2222" i="7"/>
  <c r="BH2222" i="7"/>
  <c r="BG2223" i="7"/>
  <c r="BH2223" i="7"/>
  <c r="BG2224" i="7"/>
  <c r="BH2224" i="7"/>
  <c r="BG2225" i="7"/>
  <c r="BH2225" i="7"/>
  <c r="BG2226" i="7"/>
  <c r="BH2226" i="7"/>
  <c r="BG2227" i="7"/>
  <c r="BH2227" i="7"/>
  <c r="BG2228" i="7"/>
  <c r="BH2228" i="7"/>
  <c r="BG2229" i="7"/>
  <c r="BH2229" i="7"/>
  <c r="BG2230" i="7"/>
  <c r="BH2230" i="7"/>
  <c r="BG2231" i="7"/>
  <c r="BH2231" i="7"/>
  <c r="BG2232" i="7"/>
  <c r="BH2232" i="7"/>
  <c r="BG2233" i="7"/>
  <c r="BH2233" i="7"/>
  <c r="BG2234" i="7"/>
  <c r="BH2234" i="7"/>
  <c r="BG2235" i="7"/>
  <c r="BH2235" i="7"/>
  <c r="BG2236" i="7"/>
  <c r="BH2236" i="7"/>
  <c r="BG2237" i="7"/>
  <c r="BH2237" i="7"/>
  <c r="BG2238" i="7"/>
  <c r="BH2238" i="7"/>
  <c r="BG2239" i="7"/>
  <c r="BH2239" i="7"/>
  <c r="BG2240" i="7"/>
  <c r="BH2240" i="7"/>
  <c r="BG2241" i="7"/>
  <c r="BH2241" i="7"/>
  <c r="BG2242" i="7"/>
  <c r="BH2242" i="7"/>
  <c r="BG2243" i="7"/>
  <c r="BH2243" i="7"/>
  <c r="BG2244" i="7"/>
  <c r="BH2244" i="7"/>
  <c r="BG2245" i="7"/>
  <c r="BH2245" i="7"/>
  <c r="BG2246" i="7"/>
  <c r="BH2246" i="7"/>
  <c r="BG2247" i="7"/>
  <c r="BH2247" i="7"/>
  <c r="BG2248" i="7"/>
  <c r="BH2248" i="7"/>
  <c r="BG2249" i="7"/>
  <c r="BH2249" i="7"/>
  <c r="BG2250" i="7"/>
  <c r="BH2250" i="7"/>
  <c r="BG2251" i="7"/>
  <c r="BH2251" i="7"/>
  <c r="BG2252" i="7"/>
  <c r="BH2252" i="7"/>
  <c r="BG2253" i="7"/>
  <c r="BH2253" i="7"/>
  <c r="BG2254" i="7"/>
  <c r="BH2254" i="7"/>
  <c r="BG2255" i="7"/>
  <c r="BH2255" i="7"/>
  <c r="BG2256" i="7"/>
  <c r="BH2256" i="7"/>
  <c r="BG2257" i="7"/>
  <c r="BH2257" i="7"/>
  <c r="BG2258" i="7"/>
  <c r="BH2258" i="7"/>
  <c r="BG2259" i="7"/>
  <c r="BH2259" i="7"/>
  <c r="BG2260" i="7"/>
  <c r="BH2260" i="7"/>
  <c r="BG2261" i="7"/>
  <c r="BH2261" i="7"/>
  <c r="BG2262" i="7"/>
  <c r="BH2262" i="7"/>
  <c r="BG2263" i="7"/>
  <c r="BH2263" i="7"/>
  <c r="BG2264" i="7"/>
  <c r="BH2264" i="7"/>
  <c r="BG2265" i="7"/>
  <c r="BH2265" i="7"/>
  <c r="BG2266" i="7"/>
  <c r="BH2266" i="7"/>
  <c r="BG2267" i="7"/>
  <c r="BH2267" i="7"/>
  <c r="BG2268" i="7"/>
  <c r="BH2268" i="7"/>
  <c r="BG2269" i="7"/>
  <c r="BH2269" i="7"/>
  <c r="BG2270" i="7"/>
  <c r="BH2270" i="7"/>
  <c r="BG2271" i="7"/>
  <c r="BH2271" i="7"/>
  <c r="BG2272" i="7"/>
  <c r="BH2272" i="7"/>
  <c r="BG2273" i="7"/>
  <c r="BH2273" i="7"/>
  <c r="BG2274" i="7"/>
  <c r="BH2274" i="7"/>
  <c r="BG2275" i="7"/>
  <c r="BH2275" i="7"/>
  <c r="BG2276" i="7"/>
  <c r="BH2276" i="7"/>
  <c r="BG2277" i="7"/>
  <c r="BH2277" i="7"/>
  <c r="BG2278" i="7"/>
  <c r="BH2278" i="7"/>
  <c r="BG2279" i="7"/>
  <c r="BH2279" i="7"/>
  <c r="BG2280" i="7"/>
  <c r="BH2280" i="7"/>
  <c r="BG2281" i="7"/>
  <c r="BH2281" i="7"/>
  <c r="BG2282" i="7"/>
  <c r="BH2282" i="7"/>
  <c r="BG2283" i="7"/>
  <c r="BH2283" i="7"/>
  <c r="BG2284" i="7"/>
  <c r="BH2284" i="7"/>
  <c r="BG2285" i="7"/>
  <c r="BH2285" i="7"/>
  <c r="BG2286" i="7"/>
  <c r="BH2286" i="7"/>
  <c r="BG2287" i="7"/>
  <c r="BH2287" i="7"/>
  <c r="BG2288" i="7"/>
  <c r="BH2288" i="7"/>
  <c r="BG2289" i="7"/>
  <c r="BH2289" i="7"/>
  <c r="BG2290" i="7"/>
  <c r="BH2290" i="7"/>
  <c r="BG2291" i="7"/>
  <c r="BH2291" i="7"/>
  <c r="BG2292" i="7"/>
  <c r="BH2292" i="7"/>
  <c r="BG2293" i="7"/>
  <c r="BH2293" i="7"/>
  <c r="BG2294" i="7"/>
  <c r="BH2294" i="7"/>
  <c r="BG2295" i="7"/>
  <c r="BH2295" i="7"/>
  <c r="BG2296" i="7"/>
  <c r="BH2296" i="7"/>
  <c r="BG2297" i="7"/>
  <c r="BH2297" i="7"/>
  <c r="BG2298" i="7"/>
  <c r="BH2298" i="7"/>
  <c r="BG2299" i="7"/>
  <c r="BH2299" i="7"/>
  <c r="BG2300" i="7"/>
  <c r="BH2300" i="7"/>
  <c r="BG2301" i="7"/>
  <c r="BH2301" i="7"/>
  <c r="BG2302" i="7"/>
  <c r="BH2302" i="7"/>
  <c r="BG2303" i="7"/>
  <c r="BH2303" i="7"/>
  <c r="BG2304" i="7"/>
  <c r="BH2304" i="7"/>
  <c r="BG2305" i="7"/>
  <c r="BH2305" i="7"/>
  <c r="BG2306" i="7"/>
  <c r="BH2306" i="7"/>
  <c r="BG2307" i="7"/>
  <c r="BH2307" i="7"/>
  <c r="BG2308" i="7"/>
  <c r="BH2308" i="7"/>
  <c r="BG2309" i="7"/>
  <c r="BH2309" i="7"/>
  <c r="BG2310" i="7"/>
  <c r="BH2310" i="7"/>
  <c r="BG2311" i="7"/>
  <c r="BH2311" i="7"/>
  <c r="BG2312" i="7"/>
  <c r="BH2312" i="7"/>
  <c r="BG2313" i="7"/>
  <c r="BH2313" i="7"/>
  <c r="BG2314" i="7"/>
  <c r="BH2314" i="7"/>
  <c r="BG2315" i="7"/>
  <c r="BH2315" i="7"/>
  <c r="BG2316" i="7"/>
  <c r="BH2316" i="7"/>
  <c r="BG2317" i="7"/>
  <c r="BH2317" i="7"/>
  <c r="BG2318" i="7"/>
  <c r="BH2318" i="7"/>
  <c r="BG2319" i="7"/>
  <c r="BH2319" i="7"/>
  <c r="BG2320" i="7"/>
  <c r="BH2320" i="7"/>
  <c r="BG2321" i="7"/>
  <c r="BH2321" i="7"/>
  <c r="BG2322" i="7"/>
  <c r="BH2322" i="7"/>
  <c r="BG2323" i="7"/>
  <c r="BH2323" i="7"/>
  <c r="BG2324" i="7"/>
  <c r="BH2324" i="7"/>
  <c r="BG2325" i="7"/>
  <c r="BH2325" i="7"/>
  <c r="BG2326" i="7"/>
  <c r="BH2326" i="7"/>
  <c r="BG2327" i="7"/>
  <c r="BH2327" i="7"/>
  <c r="BG2328" i="7"/>
  <c r="BH2328" i="7"/>
  <c r="BG2329" i="7"/>
  <c r="BH2329" i="7"/>
  <c r="BG2330" i="7"/>
  <c r="BH2330" i="7"/>
  <c r="BG2331" i="7"/>
  <c r="BH2331" i="7"/>
  <c r="BG2332" i="7"/>
  <c r="BH2332" i="7"/>
  <c r="BG2333" i="7"/>
  <c r="BH2333" i="7"/>
  <c r="BG2334" i="7"/>
  <c r="BH2334" i="7"/>
  <c r="BG2335" i="7"/>
  <c r="BH2335" i="7"/>
  <c r="BG2336" i="7"/>
  <c r="BH2336" i="7"/>
  <c r="BG2337" i="7"/>
  <c r="BH2337" i="7"/>
  <c r="BG2338" i="7"/>
  <c r="BH2338" i="7"/>
  <c r="BG2339" i="7"/>
  <c r="BH2339" i="7"/>
  <c r="BG2340" i="7"/>
  <c r="BH2340" i="7"/>
  <c r="BG2341" i="7"/>
  <c r="BH2341" i="7"/>
  <c r="BG2342" i="7"/>
  <c r="BH2342" i="7"/>
  <c r="BG2343" i="7"/>
  <c r="BH2343" i="7"/>
  <c r="BG2344" i="7"/>
  <c r="BH2344" i="7"/>
  <c r="BG2345" i="7"/>
  <c r="BH2345" i="7"/>
  <c r="BG2346" i="7"/>
  <c r="BH2346" i="7"/>
  <c r="BG2347" i="7"/>
  <c r="BH2347" i="7"/>
  <c r="BG2348" i="7"/>
  <c r="BH2348" i="7"/>
  <c r="BG2349" i="7"/>
  <c r="BH2349" i="7"/>
  <c r="BG2350" i="7"/>
  <c r="BH2350" i="7"/>
  <c r="BG2351" i="7"/>
  <c r="BH2351" i="7"/>
  <c r="BG2352" i="7"/>
  <c r="BH2352" i="7"/>
  <c r="BG2353" i="7"/>
  <c r="BH2353" i="7"/>
  <c r="BG2354" i="7"/>
  <c r="BH2354" i="7"/>
  <c r="BG2355" i="7"/>
  <c r="BH2355" i="7"/>
  <c r="BG2356" i="7"/>
  <c r="BH2356" i="7"/>
  <c r="BG2357" i="7"/>
  <c r="BH2357" i="7"/>
  <c r="BG2358" i="7"/>
  <c r="BH2358" i="7"/>
  <c r="BG2359" i="7"/>
  <c r="BH2359" i="7"/>
  <c r="BG2360" i="7"/>
  <c r="BH2360" i="7"/>
  <c r="BG2361" i="7"/>
  <c r="BH2361" i="7"/>
  <c r="BG2362" i="7"/>
  <c r="BH2362" i="7"/>
  <c r="BG2363" i="7"/>
  <c r="BH2363" i="7"/>
  <c r="BG2364" i="7"/>
  <c r="BH2364" i="7"/>
  <c r="BG2365" i="7"/>
  <c r="BH2365" i="7"/>
  <c r="BG2366" i="7"/>
  <c r="BH2366" i="7"/>
  <c r="BG2367" i="7"/>
  <c r="BH2367" i="7"/>
  <c r="BG2368" i="7"/>
  <c r="BH2368" i="7"/>
  <c r="BG2369" i="7"/>
  <c r="BH2369" i="7"/>
  <c r="BG2370" i="7"/>
  <c r="BH2370" i="7"/>
  <c r="BG2371" i="7"/>
  <c r="BH2371" i="7"/>
  <c r="BG2372" i="7"/>
  <c r="BH2372" i="7"/>
  <c r="BG2373" i="7"/>
  <c r="BH2373" i="7"/>
  <c r="BG2374" i="7"/>
  <c r="BH2374" i="7"/>
  <c r="BG2375" i="7"/>
  <c r="BH2375" i="7"/>
  <c r="BG2376" i="7"/>
  <c r="BH2376" i="7"/>
  <c r="BG2377" i="7"/>
  <c r="BH2377" i="7"/>
  <c r="BG2378" i="7"/>
  <c r="BH2378" i="7"/>
  <c r="BG2379" i="7"/>
  <c r="BH2379" i="7"/>
  <c r="BG2380" i="7"/>
  <c r="BH2380" i="7"/>
  <c r="BG2381" i="7"/>
  <c r="BH2381" i="7"/>
  <c r="BG2382" i="7"/>
  <c r="BH2382" i="7"/>
  <c r="BG2383" i="7"/>
  <c r="BH2383" i="7"/>
  <c r="BG2384" i="7"/>
  <c r="BH2384" i="7"/>
  <c r="BG2385" i="7"/>
  <c r="BH2385" i="7"/>
  <c r="BG2386" i="7"/>
  <c r="BH2386" i="7"/>
  <c r="BG2387" i="7"/>
  <c r="BH2387" i="7"/>
  <c r="BG2388" i="7"/>
  <c r="BH2388" i="7"/>
  <c r="BG2389" i="7"/>
  <c r="BH2389" i="7"/>
  <c r="BG2390" i="7"/>
  <c r="BH2390" i="7"/>
  <c r="BG2391" i="7"/>
  <c r="BH2391" i="7"/>
  <c r="BG2392" i="7"/>
  <c r="BH2392" i="7"/>
  <c r="BG2393" i="7"/>
  <c r="BH2393" i="7"/>
  <c r="BG2394" i="7"/>
  <c r="BH2394" i="7"/>
  <c r="BG2395" i="7"/>
  <c r="BH2395" i="7"/>
  <c r="BG2396" i="7"/>
  <c r="BH2396" i="7"/>
  <c r="BG2397" i="7"/>
  <c r="BH2397" i="7"/>
  <c r="BG2398" i="7"/>
  <c r="BH2398" i="7"/>
  <c r="BG2399" i="7"/>
  <c r="BH2399" i="7"/>
  <c r="BG2400" i="7"/>
  <c r="BH2400" i="7"/>
  <c r="BG2401" i="7"/>
  <c r="BH2401" i="7"/>
  <c r="BG2402" i="7"/>
  <c r="BH2402" i="7"/>
  <c r="BG2403" i="7"/>
  <c r="BH2403" i="7"/>
  <c r="BG2404" i="7"/>
  <c r="BH2404" i="7"/>
  <c r="BG2405" i="7"/>
  <c r="BH2405" i="7"/>
  <c r="BG2406" i="7"/>
  <c r="BH2406" i="7"/>
  <c r="BG2407" i="7"/>
  <c r="BH2407" i="7"/>
  <c r="BG2408" i="7"/>
  <c r="BH2408" i="7"/>
  <c r="BG2409" i="7"/>
  <c r="BH2409" i="7"/>
  <c r="BG2410" i="7"/>
  <c r="BH2410" i="7"/>
  <c r="BG2411" i="7"/>
  <c r="BH2411" i="7"/>
  <c r="BG2412" i="7"/>
  <c r="BH2412" i="7"/>
  <c r="BG2413" i="7"/>
  <c r="BH2413" i="7"/>
  <c r="BG2414" i="7"/>
  <c r="BH2414" i="7"/>
  <c r="BG2415" i="7"/>
  <c r="BH2415" i="7"/>
  <c r="BG2416" i="7"/>
  <c r="BH2416" i="7"/>
  <c r="BG2417" i="7"/>
  <c r="BH2417" i="7"/>
  <c r="BG2418" i="7"/>
  <c r="BH2418" i="7"/>
  <c r="BG2419" i="7"/>
  <c r="BH2419" i="7"/>
  <c r="BG2420" i="7"/>
  <c r="BH2420" i="7"/>
  <c r="BG2421" i="7"/>
  <c r="BH2421" i="7"/>
  <c r="BG2422" i="7"/>
  <c r="BH2422" i="7"/>
  <c r="BG2423" i="7"/>
  <c r="BH2423" i="7"/>
  <c r="BG2424" i="7"/>
  <c r="BH2424" i="7"/>
  <c r="BG2425" i="7"/>
  <c r="BH2425" i="7"/>
  <c r="BG2426" i="7"/>
  <c r="BH2426" i="7"/>
  <c r="BG2427" i="7"/>
  <c r="BH2427" i="7"/>
  <c r="BG2428" i="7"/>
  <c r="BH2428" i="7"/>
  <c r="BG2429" i="7"/>
  <c r="BH2429" i="7"/>
  <c r="BG2430" i="7"/>
  <c r="BH2430" i="7"/>
  <c r="BG2431" i="7"/>
  <c r="BH2431" i="7"/>
  <c r="BG2432" i="7"/>
  <c r="BH2432" i="7"/>
  <c r="BG2433" i="7"/>
  <c r="BH2433" i="7"/>
  <c r="BG2434" i="7"/>
  <c r="BH2434" i="7"/>
  <c r="BG2435" i="7"/>
  <c r="BH2435" i="7"/>
  <c r="BG2436" i="7"/>
  <c r="BH2436" i="7"/>
  <c r="BG2437" i="7"/>
  <c r="BH2437" i="7"/>
  <c r="BG2438" i="7"/>
  <c r="BH2438" i="7"/>
  <c r="BG2439" i="7"/>
  <c r="BH2439" i="7"/>
  <c r="BG2440" i="7"/>
  <c r="BH2440" i="7"/>
  <c r="BG2441" i="7"/>
  <c r="BH2441" i="7"/>
  <c r="BG2442" i="7"/>
  <c r="BH2442" i="7"/>
  <c r="BG2443" i="7"/>
  <c r="BH2443" i="7"/>
  <c r="BG2444" i="7"/>
  <c r="BH2444" i="7"/>
  <c r="BG2445" i="7"/>
  <c r="BH2445" i="7"/>
  <c r="BG2446" i="7"/>
  <c r="BH2446" i="7"/>
  <c r="BG2447" i="7"/>
  <c r="BH2447" i="7"/>
  <c r="BG2448" i="7"/>
  <c r="BH2448" i="7"/>
  <c r="BG2449" i="7"/>
  <c r="BH2449" i="7"/>
  <c r="BG2450" i="7"/>
  <c r="BH2450" i="7"/>
  <c r="BG2451" i="7"/>
  <c r="BH2451" i="7"/>
  <c r="BG2452" i="7"/>
  <c r="BH2452" i="7"/>
  <c r="BG2453" i="7"/>
  <c r="BH2453" i="7"/>
  <c r="BG2454" i="7"/>
  <c r="BH2454" i="7"/>
  <c r="BG2455" i="7"/>
  <c r="BH2455" i="7"/>
  <c r="BG2456" i="7"/>
  <c r="BH2456" i="7"/>
  <c r="BG2457" i="7"/>
  <c r="BH2457" i="7"/>
  <c r="BG2458" i="7"/>
  <c r="BH2458" i="7"/>
  <c r="BG2459" i="7"/>
  <c r="BH2459" i="7"/>
  <c r="BG2460" i="7"/>
  <c r="BH2460" i="7"/>
  <c r="BG2461" i="7"/>
  <c r="BH2461" i="7"/>
  <c r="BG2462" i="7"/>
  <c r="BH2462" i="7"/>
  <c r="BG2463" i="7"/>
  <c r="BH2463" i="7"/>
  <c r="BG2464" i="7"/>
  <c r="BH2464" i="7"/>
  <c r="BG2465" i="7"/>
  <c r="BH2465" i="7"/>
  <c r="BG2466" i="7"/>
  <c r="BH2466" i="7"/>
  <c r="BG2467" i="7"/>
  <c r="BH2467" i="7"/>
  <c r="BG2468" i="7"/>
  <c r="BH2468" i="7"/>
  <c r="BG2469" i="7"/>
  <c r="BH2469" i="7"/>
  <c r="BG2470" i="7"/>
  <c r="BH2470" i="7"/>
  <c r="BG2471" i="7"/>
  <c r="BH2471" i="7"/>
  <c r="BG2472" i="7"/>
  <c r="BH2472" i="7"/>
  <c r="BG2473" i="7"/>
  <c r="BH2473" i="7"/>
  <c r="BG2474" i="7"/>
  <c r="BH2474" i="7"/>
  <c r="BG2475" i="7"/>
  <c r="BH2475" i="7"/>
  <c r="BG2476" i="7"/>
  <c r="BH2476" i="7"/>
  <c r="BG2477" i="7"/>
  <c r="BH2477" i="7"/>
  <c r="BG2478" i="7"/>
  <c r="BH2478" i="7"/>
  <c r="BG2479" i="7"/>
  <c r="BH2479" i="7"/>
  <c r="BG2480" i="7"/>
  <c r="BH2480" i="7"/>
  <c r="BG2481" i="7"/>
  <c r="BH2481" i="7"/>
  <c r="BG2482" i="7"/>
  <c r="BH2482" i="7"/>
  <c r="BG2483" i="7"/>
  <c r="BH2483" i="7"/>
  <c r="BG2484" i="7"/>
  <c r="BH2484" i="7"/>
  <c r="BG2485" i="7"/>
  <c r="BH2485" i="7"/>
  <c r="BG2486" i="7"/>
  <c r="BH2486" i="7"/>
  <c r="BG2487" i="7"/>
  <c r="BH2487" i="7"/>
  <c r="BG2488" i="7"/>
  <c r="BH2488" i="7"/>
  <c r="BG2489" i="7"/>
  <c r="BH2489" i="7"/>
  <c r="BG2490" i="7"/>
  <c r="BH2490" i="7"/>
  <c r="BG2491" i="7"/>
  <c r="BH2491" i="7"/>
  <c r="BG2492" i="7"/>
  <c r="BH2492" i="7"/>
  <c r="BG2493" i="7"/>
  <c r="BH2493" i="7"/>
  <c r="BG2494" i="7"/>
  <c r="BH2494" i="7"/>
  <c r="BG2495" i="7"/>
  <c r="BH2495" i="7"/>
  <c r="BG2496" i="7"/>
  <c r="BH2496" i="7"/>
  <c r="BG2497" i="7"/>
  <c r="BH2497" i="7"/>
  <c r="BG2498" i="7"/>
  <c r="BH2498" i="7"/>
  <c r="BG2499" i="7"/>
  <c r="BH2499" i="7"/>
  <c r="BG2500" i="7"/>
  <c r="BH2500" i="7"/>
  <c r="BG2501" i="7"/>
  <c r="BH2501" i="7"/>
  <c r="BG2502" i="7"/>
  <c r="BH2502" i="7"/>
  <c r="BG2503" i="7"/>
  <c r="BH2503" i="7"/>
  <c r="BG2504" i="7"/>
  <c r="BH2504" i="7"/>
  <c r="BG2505" i="7"/>
  <c r="BH2505" i="7"/>
  <c r="BG2506" i="7"/>
  <c r="BH2506" i="7"/>
  <c r="BG2507" i="7"/>
  <c r="BH2507" i="7"/>
  <c r="BG2508" i="7"/>
  <c r="BH2508" i="7"/>
  <c r="BG2509" i="7"/>
  <c r="BH2509" i="7"/>
  <c r="BG2510" i="7"/>
  <c r="BH2510" i="7"/>
  <c r="BG2511" i="7"/>
  <c r="BH2511" i="7"/>
  <c r="BG2512" i="7"/>
  <c r="BH2512" i="7"/>
  <c r="BG2513" i="7"/>
  <c r="BH2513" i="7"/>
  <c r="BG2514" i="7"/>
  <c r="BH2514" i="7"/>
  <c r="BG2515" i="7"/>
  <c r="BH2515" i="7"/>
  <c r="BG2516" i="7"/>
  <c r="BH2516" i="7"/>
  <c r="BG2517" i="7"/>
  <c r="BH2517" i="7"/>
  <c r="BG2518" i="7"/>
  <c r="BH2518" i="7"/>
  <c r="BG2519" i="7"/>
  <c r="BH2519" i="7"/>
  <c r="BG2520" i="7"/>
  <c r="BH2520" i="7"/>
  <c r="BG2521" i="7"/>
  <c r="BH2521" i="7"/>
  <c r="BG2522" i="7"/>
  <c r="BH2522" i="7"/>
  <c r="BG2523" i="7"/>
  <c r="BH2523" i="7"/>
  <c r="BG2524" i="7"/>
  <c r="BH2524" i="7"/>
  <c r="BG2525" i="7"/>
  <c r="BH2525" i="7"/>
  <c r="BG2526" i="7"/>
  <c r="BH2526" i="7"/>
  <c r="BG2527" i="7"/>
  <c r="BH2527" i="7"/>
  <c r="BG2528" i="7"/>
  <c r="BH2528" i="7"/>
  <c r="BG2529" i="7"/>
  <c r="BH2529" i="7"/>
  <c r="BG2530" i="7"/>
  <c r="BH2530" i="7"/>
  <c r="BG2531" i="7"/>
  <c r="BH2531" i="7"/>
  <c r="BG2532" i="7"/>
  <c r="BH2532" i="7"/>
  <c r="BG2533" i="7"/>
  <c r="BH2533" i="7"/>
  <c r="BG2534" i="7"/>
  <c r="BH2534" i="7"/>
  <c r="BG2535" i="7"/>
  <c r="BH2535" i="7"/>
  <c r="BG2536" i="7"/>
  <c r="BH2536" i="7"/>
  <c r="BG2537" i="7"/>
  <c r="BH2537" i="7"/>
  <c r="BG2538" i="7"/>
  <c r="BH2538" i="7"/>
  <c r="BG2539" i="7"/>
  <c r="BH2539" i="7"/>
  <c r="BG2540" i="7"/>
  <c r="BH2540" i="7"/>
  <c r="BG2541" i="7"/>
  <c r="BH2541" i="7"/>
  <c r="BG2542" i="7"/>
  <c r="BH2542" i="7"/>
  <c r="BG2543" i="7"/>
  <c r="BH2543" i="7"/>
  <c r="BG2544" i="7"/>
  <c r="BH2544" i="7"/>
  <c r="BG2545" i="7"/>
  <c r="BH2545" i="7"/>
  <c r="BG2546" i="7"/>
  <c r="BH2546" i="7"/>
  <c r="BG2547" i="7"/>
  <c r="BH2547" i="7"/>
  <c r="BG2548" i="7"/>
  <c r="BH2548" i="7"/>
  <c r="BG2549" i="7"/>
  <c r="BH2549" i="7"/>
  <c r="BG2550" i="7"/>
  <c r="BH2550" i="7"/>
  <c r="BG2551" i="7"/>
  <c r="BH2551" i="7"/>
  <c r="BG2552" i="7"/>
  <c r="BH2552" i="7"/>
  <c r="BG2553" i="7"/>
  <c r="BH2553" i="7"/>
  <c r="BG2554" i="7"/>
  <c r="BH2554" i="7"/>
  <c r="BG2555" i="7"/>
  <c r="BH2555" i="7"/>
  <c r="BG2556" i="7"/>
  <c r="BH2556" i="7"/>
  <c r="BG2557" i="7"/>
  <c r="BH2557" i="7"/>
  <c r="BG2558" i="7"/>
  <c r="BH2558" i="7"/>
  <c r="BG2559" i="7"/>
  <c r="BH2559" i="7"/>
  <c r="BG2560" i="7"/>
  <c r="BH2560" i="7"/>
  <c r="BG2561" i="7"/>
  <c r="BH2561" i="7"/>
  <c r="BG2562" i="7"/>
  <c r="BH2562" i="7"/>
  <c r="BG2563" i="7"/>
  <c r="BH2563" i="7"/>
  <c r="BG2564" i="7"/>
  <c r="BH2564" i="7"/>
  <c r="BG2565" i="7"/>
  <c r="BH2565" i="7"/>
  <c r="BG2566" i="7"/>
  <c r="BH2566" i="7"/>
  <c r="BG2567" i="7"/>
  <c r="BH2567" i="7"/>
  <c r="BG2568" i="7"/>
  <c r="BH2568" i="7"/>
  <c r="BG2569" i="7"/>
  <c r="BH2569" i="7"/>
  <c r="BG2570" i="7"/>
  <c r="BH2570" i="7"/>
  <c r="BG2571" i="7"/>
  <c r="BH2571" i="7"/>
  <c r="BG2572" i="7"/>
  <c r="BH2572" i="7"/>
  <c r="BG2573" i="7"/>
  <c r="BH2573" i="7"/>
  <c r="BG2574" i="7"/>
  <c r="BH2574" i="7"/>
  <c r="BG2575" i="7"/>
  <c r="BH2575" i="7"/>
  <c r="BG2576" i="7"/>
  <c r="BH2576" i="7"/>
  <c r="BG2577" i="7"/>
  <c r="BH2577" i="7"/>
  <c r="BG2578" i="7"/>
  <c r="BH2578" i="7"/>
  <c r="BG2579" i="7"/>
  <c r="BH2579" i="7"/>
  <c r="BG2580" i="7"/>
  <c r="BH2580" i="7"/>
  <c r="BG2581" i="7"/>
  <c r="BH2581" i="7"/>
  <c r="BG2582" i="7"/>
  <c r="BH2582" i="7"/>
  <c r="BG2583" i="7"/>
  <c r="BH2583" i="7"/>
  <c r="BG2584" i="7"/>
  <c r="BH2584" i="7"/>
  <c r="BG2585" i="7"/>
  <c r="BH2585" i="7"/>
  <c r="BG2586" i="7"/>
  <c r="BH2586" i="7"/>
  <c r="BG2587" i="7"/>
  <c r="BH2587" i="7"/>
  <c r="BG2588" i="7"/>
  <c r="BH2588" i="7"/>
  <c r="BG2589" i="7"/>
  <c r="BH2589" i="7"/>
  <c r="BG2590" i="7"/>
  <c r="BH2590" i="7"/>
  <c r="BG2591" i="7"/>
  <c r="BH2591" i="7"/>
  <c r="BG2592" i="7"/>
  <c r="BH2592" i="7"/>
  <c r="BG2593" i="7"/>
  <c r="BH2593" i="7"/>
  <c r="BG2594" i="7"/>
  <c r="BH2594" i="7"/>
  <c r="BG2595" i="7"/>
  <c r="BH2595" i="7"/>
  <c r="BG2596" i="7"/>
  <c r="BH2596" i="7"/>
  <c r="BG2597" i="7"/>
  <c r="BH2597" i="7"/>
  <c r="BG2598" i="7"/>
  <c r="BH2598" i="7"/>
  <c r="BG2599" i="7"/>
  <c r="BH2599" i="7"/>
  <c r="BG2600" i="7"/>
  <c r="BH2600" i="7"/>
  <c r="BG2601" i="7"/>
  <c r="BH2601" i="7"/>
  <c r="BG2602" i="7"/>
  <c r="BH2602" i="7"/>
  <c r="BG2603" i="7"/>
  <c r="BH2603" i="7"/>
  <c r="BG2604" i="7"/>
  <c r="BH2604" i="7"/>
  <c r="BG2605" i="7"/>
  <c r="BH2605" i="7"/>
  <c r="BG2606" i="7"/>
  <c r="BH2606" i="7"/>
  <c r="BG2607" i="7"/>
  <c r="BH2607" i="7"/>
  <c r="BG2608" i="7"/>
  <c r="BH2608" i="7"/>
  <c r="BG2609" i="7"/>
  <c r="BH2609" i="7"/>
  <c r="BG2610" i="7"/>
  <c r="BH2610" i="7"/>
  <c r="BG2611" i="7"/>
  <c r="BH2611" i="7"/>
  <c r="BG2612" i="7"/>
  <c r="BH2612" i="7"/>
  <c r="BG2613" i="7"/>
  <c r="BH2613" i="7"/>
  <c r="BG2614" i="7"/>
  <c r="BH2614" i="7"/>
  <c r="BG2615" i="7"/>
  <c r="BH2615" i="7"/>
  <c r="BG2616" i="7"/>
  <c r="BH2616" i="7"/>
  <c r="BG2617" i="7"/>
  <c r="BH2617" i="7"/>
  <c r="BG2618" i="7"/>
  <c r="BH2618" i="7"/>
  <c r="BG2619" i="7"/>
  <c r="BH2619" i="7"/>
  <c r="BG2620" i="7"/>
  <c r="BH2620" i="7"/>
  <c r="BG2621" i="7"/>
  <c r="BH2621" i="7"/>
  <c r="BG2622" i="7"/>
  <c r="BH2622" i="7"/>
  <c r="BG2623" i="7"/>
  <c r="BH2623" i="7"/>
  <c r="BG2624" i="7"/>
  <c r="BH2624" i="7"/>
  <c r="BG2625" i="7"/>
  <c r="BH2625" i="7"/>
  <c r="BG2626" i="7"/>
  <c r="BH2626" i="7"/>
  <c r="BG2627" i="7"/>
  <c r="BH2627" i="7"/>
  <c r="BG2628" i="7"/>
  <c r="BH2628" i="7"/>
  <c r="BG2629" i="7"/>
  <c r="BH2629" i="7"/>
  <c r="BG2630" i="7"/>
  <c r="BH2630" i="7"/>
  <c r="BG2631" i="7"/>
  <c r="BH2631" i="7"/>
  <c r="BG2632" i="7"/>
  <c r="BH2632" i="7"/>
  <c r="BG2633" i="7"/>
  <c r="BH2633" i="7"/>
  <c r="BG2634" i="7"/>
  <c r="BH2634" i="7"/>
  <c r="BG2635" i="7"/>
  <c r="BH2635" i="7"/>
  <c r="BG2636" i="7"/>
  <c r="BH2636" i="7"/>
  <c r="BG2637" i="7"/>
  <c r="BH2637" i="7"/>
  <c r="BG2638" i="7"/>
  <c r="BH2638" i="7"/>
  <c r="BG2639" i="7"/>
  <c r="BH2639" i="7"/>
  <c r="BG2640" i="7"/>
  <c r="BH2640" i="7"/>
  <c r="BG2641" i="7"/>
  <c r="BH2641" i="7"/>
  <c r="BG2642" i="7"/>
  <c r="BH2642" i="7"/>
  <c r="BG2643" i="7"/>
  <c r="BH2643" i="7"/>
  <c r="BG2644" i="7"/>
  <c r="BH2644" i="7"/>
  <c r="BG2645" i="7"/>
  <c r="BH2645" i="7"/>
  <c r="BG2646" i="7"/>
  <c r="BH2646" i="7"/>
  <c r="BG2647" i="7"/>
  <c r="BH2647" i="7"/>
  <c r="BG2648" i="7"/>
  <c r="BH2648" i="7"/>
  <c r="BG2649" i="7"/>
  <c r="BH2649" i="7"/>
  <c r="BG2650" i="7"/>
  <c r="BH2650" i="7"/>
  <c r="BG2651" i="7"/>
  <c r="BH2651" i="7"/>
  <c r="BG2652" i="7"/>
  <c r="BH2652" i="7"/>
  <c r="BG2653" i="7"/>
  <c r="BH2653" i="7"/>
  <c r="BG2654" i="7"/>
  <c r="BH2654" i="7"/>
  <c r="BG2655" i="7"/>
  <c r="BH2655" i="7"/>
  <c r="BG2656" i="7"/>
  <c r="BH2656" i="7"/>
  <c r="BG2657" i="7"/>
  <c r="BH2657" i="7"/>
  <c r="BG2658" i="7"/>
  <c r="BH2658" i="7"/>
  <c r="BG2659" i="7"/>
  <c r="BH2659" i="7"/>
  <c r="BG2660" i="7"/>
  <c r="BH2660" i="7"/>
  <c r="BG2661" i="7"/>
  <c r="BH2661" i="7"/>
  <c r="BG2662" i="7"/>
  <c r="BH2662" i="7"/>
  <c r="BG2663" i="7"/>
  <c r="BH2663" i="7"/>
  <c r="BG2664" i="7"/>
  <c r="BH2664" i="7"/>
  <c r="BG2665" i="7"/>
  <c r="BH2665" i="7"/>
  <c r="BG2666" i="7"/>
  <c r="BH2666" i="7"/>
  <c r="BG2667" i="7"/>
  <c r="BH2667" i="7"/>
  <c r="BG2668" i="7"/>
  <c r="BH2668" i="7"/>
  <c r="BG2669" i="7"/>
  <c r="BH2669" i="7"/>
  <c r="BG2670" i="7"/>
  <c r="BH2670" i="7"/>
  <c r="BG2671" i="7"/>
  <c r="BH2671" i="7"/>
  <c r="BG2672" i="7"/>
  <c r="BH2672" i="7"/>
  <c r="BG2673" i="7"/>
  <c r="BH2673" i="7"/>
  <c r="BG2674" i="7"/>
  <c r="BH2674" i="7"/>
  <c r="BG2675" i="7"/>
  <c r="BH2675" i="7"/>
  <c r="BG2676" i="7"/>
  <c r="BH2676" i="7"/>
  <c r="BG2677" i="7"/>
  <c r="BH2677" i="7"/>
  <c r="BG2678" i="7"/>
  <c r="BH2678" i="7"/>
  <c r="BG2679" i="7"/>
  <c r="BH2679" i="7"/>
  <c r="BG2680" i="7"/>
  <c r="BH2680" i="7"/>
  <c r="BG2681" i="7"/>
  <c r="BH2681" i="7"/>
  <c r="BG2682" i="7"/>
  <c r="BH2682" i="7"/>
  <c r="BG2683" i="7"/>
  <c r="BH2683" i="7"/>
  <c r="BG2684" i="7"/>
  <c r="BH2684" i="7"/>
  <c r="BG2685" i="7"/>
  <c r="BH2685" i="7"/>
  <c r="BG2686" i="7"/>
  <c r="BH2686" i="7"/>
  <c r="BG2687" i="7"/>
  <c r="BH2687" i="7"/>
  <c r="BG2688" i="7"/>
  <c r="BH2688" i="7"/>
  <c r="BG2689" i="7"/>
  <c r="BH2689" i="7"/>
  <c r="BG2690" i="7"/>
  <c r="BH2690" i="7"/>
  <c r="BG2691" i="7"/>
  <c r="BH2691" i="7"/>
  <c r="BG2692" i="7"/>
  <c r="BH2692" i="7"/>
  <c r="BG2693" i="7"/>
  <c r="BH2693" i="7"/>
  <c r="BG2694" i="7"/>
  <c r="BH2694" i="7"/>
  <c r="BG2695" i="7"/>
  <c r="BH2695" i="7"/>
  <c r="BG2696" i="7"/>
  <c r="BH2696" i="7"/>
  <c r="BG2697" i="7"/>
  <c r="BH2697" i="7"/>
  <c r="BG2698" i="7"/>
  <c r="BH2698" i="7"/>
  <c r="BG2699" i="7"/>
  <c r="BH2699" i="7"/>
  <c r="BG2700" i="7"/>
  <c r="BH2700" i="7"/>
  <c r="BG2701" i="7"/>
  <c r="BH2701" i="7"/>
  <c r="BG2702" i="7"/>
  <c r="BH2702" i="7"/>
  <c r="BG2703" i="7"/>
  <c r="BH2703" i="7"/>
  <c r="BG2704" i="7"/>
  <c r="BH2704" i="7"/>
  <c r="BG2705" i="7"/>
  <c r="BH2705" i="7"/>
  <c r="BG2706" i="7"/>
  <c r="BH2706" i="7"/>
  <c r="BG2707" i="7"/>
  <c r="BH2707" i="7"/>
  <c r="BG2708" i="7"/>
  <c r="BH2708" i="7"/>
  <c r="BG2709" i="7"/>
  <c r="BH2709" i="7"/>
  <c r="BG2710" i="7"/>
  <c r="BH2710" i="7"/>
  <c r="BG2711" i="7"/>
  <c r="BH2711" i="7"/>
  <c r="BG2712" i="7"/>
  <c r="BH2712" i="7"/>
  <c r="BG2713" i="7"/>
  <c r="BH2713" i="7"/>
  <c r="BG2714" i="7"/>
  <c r="BH2714" i="7"/>
  <c r="BG2715" i="7"/>
  <c r="BH2715" i="7"/>
  <c r="BG2716" i="7"/>
  <c r="BH2716" i="7"/>
  <c r="BG2717" i="7"/>
  <c r="BH2717" i="7"/>
  <c r="BG2718" i="7"/>
  <c r="BH2718" i="7"/>
  <c r="BG2719" i="7"/>
  <c r="BH2719" i="7"/>
  <c r="BG2720" i="7"/>
  <c r="BH2720" i="7"/>
  <c r="BG2721" i="7"/>
  <c r="BH2721" i="7"/>
  <c r="BG2722" i="7"/>
  <c r="BH2722" i="7"/>
  <c r="BG2723" i="7"/>
  <c r="BH2723" i="7"/>
  <c r="BG2724" i="7"/>
  <c r="BH2724" i="7"/>
  <c r="BG2725" i="7"/>
  <c r="BH2725" i="7"/>
  <c r="BG2726" i="7"/>
  <c r="BH2726" i="7"/>
  <c r="BG2727" i="7"/>
  <c r="BH2727" i="7"/>
  <c r="BG2728" i="7"/>
  <c r="BH2728" i="7"/>
  <c r="BG2729" i="7"/>
  <c r="BH2729" i="7"/>
  <c r="BG2730" i="7"/>
  <c r="BH2730" i="7"/>
  <c r="BG2731" i="7"/>
  <c r="BH2731" i="7"/>
  <c r="BG2732" i="7"/>
  <c r="BH2732" i="7"/>
  <c r="BG2733" i="7"/>
  <c r="BH2733" i="7"/>
  <c r="BG2734" i="7"/>
  <c r="BH2734" i="7"/>
  <c r="BG2735" i="7"/>
  <c r="BH2735" i="7"/>
  <c r="BG2736" i="7"/>
  <c r="BH2736" i="7"/>
  <c r="BG2737" i="7"/>
  <c r="BH2737" i="7"/>
  <c r="BG2738" i="7"/>
  <c r="BH2738" i="7"/>
  <c r="BG2739" i="7"/>
  <c r="BH2739" i="7"/>
  <c r="BG2740" i="7"/>
  <c r="BH2740" i="7"/>
  <c r="BG2741" i="7"/>
  <c r="BH2741" i="7"/>
  <c r="BG2742" i="7"/>
  <c r="BH2742" i="7"/>
  <c r="BG2743" i="7"/>
  <c r="BH2743" i="7"/>
  <c r="BG2744" i="7"/>
  <c r="BH2744" i="7"/>
  <c r="BG2745" i="7"/>
  <c r="BH2745" i="7"/>
  <c r="BG2746" i="7"/>
  <c r="BH2746" i="7"/>
  <c r="BG2747" i="7"/>
  <c r="BH2747" i="7"/>
  <c r="BG2748" i="7"/>
  <c r="BH2748" i="7"/>
  <c r="BG2749" i="7"/>
  <c r="BH2749" i="7"/>
  <c r="BG2750" i="7"/>
  <c r="BH2750" i="7"/>
  <c r="BG2751" i="7"/>
  <c r="BH2751" i="7"/>
  <c r="BG2752" i="7"/>
  <c r="BH2752" i="7"/>
  <c r="BG2753" i="7"/>
  <c r="BH2753" i="7"/>
  <c r="BG2754" i="7"/>
  <c r="BH2754" i="7"/>
  <c r="BG2755" i="7"/>
  <c r="BH2755" i="7"/>
  <c r="BG2756" i="7"/>
  <c r="BH2756" i="7"/>
  <c r="BG2757" i="7"/>
  <c r="BH2757" i="7"/>
  <c r="BG2758" i="7"/>
  <c r="BH2758" i="7"/>
  <c r="BG2759" i="7"/>
  <c r="BH2759" i="7"/>
  <c r="BG2760" i="7"/>
  <c r="BH2760" i="7"/>
  <c r="BG2761" i="7"/>
  <c r="BH2761" i="7"/>
  <c r="BG2762" i="7"/>
  <c r="BH2762" i="7"/>
  <c r="BG2763" i="7"/>
  <c r="BH2763" i="7"/>
  <c r="BG2764" i="7"/>
  <c r="BH2764" i="7"/>
  <c r="BG2765" i="7"/>
  <c r="BH2765" i="7"/>
  <c r="BG2766" i="7"/>
  <c r="BH2766" i="7"/>
  <c r="BG2767" i="7"/>
  <c r="BH2767" i="7"/>
  <c r="BG2768" i="7"/>
  <c r="BH2768" i="7"/>
  <c r="BG2769" i="7"/>
  <c r="BH2769" i="7"/>
  <c r="BG2770" i="7"/>
  <c r="BH2770" i="7"/>
  <c r="BG2771" i="7"/>
  <c r="BH2771" i="7"/>
  <c r="BG2772" i="7"/>
  <c r="BH2772" i="7"/>
  <c r="BG2773" i="7"/>
  <c r="BH2773" i="7"/>
  <c r="BG2774" i="7"/>
  <c r="BH2774" i="7"/>
  <c r="BG2775" i="7"/>
  <c r="BH2775" i="7"/>
  <c r="BG2776" i="7"/>
  <c r="BH2776" i="7"/>
  <c r="BG2777" i="7"/>
  <c r="BH2777" i="7"/>
  <c r="BG2778" i="7"/>
  <c r="BH2778" i="7"/>
  <c r="BG2779" i="7"/>
  <c r="BH2779" i="7"/>
  <c r="BG2780" i="7"/>
  <c r="BH2780" i="7"/>
  <c r="BG2781" i="7"/>
  <c r="BH2781" i="7"/>
  <c r="BG2782" i="7"/>
  <c r="BH2782" i="7"/>
  <c r="BG2783" i="7"/>
  <c r="BH2783" i="7"/>
  <c r="BG2784" i="7"/>
  <c r="BH2784" i="7"/>
  <c r="BG2785" i="7"/>
  <c r="BH2785" i="7"/>
  <c r="BG2786" i="7"/>
  <c r="BH2786" i="7"/>
  <c r="BG2787" i="7"/>
  <c r="BH2787" i="7"/>
  <c r="BG2788" i="7"/>
  <c r="BH2788" i="7"/>
  <c r="BG2789" i="7"/>
  <c r="BH2789" i="7"/>
  <c r="BG2790" i="7"/>
  <c r="BH2790" i="7"/>
  <c r="BG2791" i="7"/>
  <c r="BH2791" i="7"/>
  <c r="BG2792" i="7"/>
  <c r="BH2792" i="7"/>
  <c r="BG2793" i="7"/>
  <c r="BH2793" i="7"/>
  <c r="BG2794" i="7"/>
  <c r="BH2794" i="7"/>
  <c r="BG2795" i="7"/>
  <c r="BH2795" i="7"/>
  <c r="BG2796" i="7"/>
  <c r="BH2796" i="7"/>
  <c r="BG2797" i="7"/>
  <c r="BH2797" i="7"/>
  <c r="BG2798" i="7"/>
  <c r="BH2798" i="7"/>
  <c r="BG2799" i="7"/>
  <c r="BH2799" i="7"/>
  <c r="BG2800" i="7"/>
  <c r="BH2800" i="7"/>
  <c r="BG2801" i="7"/>
  <c r="BH2801" i="7"/>
  <c r="BG2802" i="7"/>
  <c r="BH2802" i="7"/>
  <c r="BG2803" i="7"/>
  <c r="BH2803" i="7"/>
  <c r="BG2804" i="7"/>
  <c r="BH2804" i="7"/>
  <c r="BG2805" i="7"/>
  <c r="BH2805" i="7"/>
  <c r="BG2806" i="7"/>
  <c r="BH2806" i="7"/>
  <c r="BG2807" i="7"/>
  <c r="BH2807" i="7"/>
  <c r="BG2808" i="7"/>
  <c r="BH2808" i="7"/>
  <c r="BG2809" i="7"/>
  <c r="BH2809" i="7"/>
  <c r="BG2810" i="7"/>
  <c r="BH2810" i="7"/>
  <c r="BG2811" i="7"/>
  <c r="BH2811" i="7"/>
  <c r="BG2812" i="7"/>
  <c r="BH2812" i="7"/>
  <c r="BG2813" i="7"/>
  <c r="BH2813" i="7"/>
  <c r="BG2814" i="7"/>
  <c r="BH2814" i="7"/>
  <c r="BG2815" i="7"/>
  <c r="BH2815" i="7"/>
  <c r="BG2816" i="7"/>
  <c r="BH2816" i="7"/>
  <c r="BG2817" i="7"/>
  <c r="BH2817" i="7"/>
  <c r="BG2818" i="7"/>
  <c r="BH2818" i="7"/>
  <c r="BG2819" i="7"/>
  <c r="BH2819" i="7"/>
  <c r="BG2820" i="7"/>
  <c r="BH2820" i="7"/>
  <c r="BG2821" i="7"/>
  <c r="BH2821" i="7"/>
  <c r="BG2822" i="7"/>
  <c r="BH2822" i="7"/>
  <c r="BG2823" i="7"/>
  <c r="BH2823" i="7"/>
  <c r="BG2824" i="7"/>
  <c r="BH2824" i="7"/>
  <c r="BG2825" i="7"/>
  <c r="BH2825" i="7"/>
  <c r="BG2826" i="7"/>
  <c r="BH2826" i="7"/>
  <c r="BG2827" i="7"/>
  <c r="BH2827" i="7"/>
  <c r="BG2828" i="7"/>
  <c r="BH2828" i="7"/>
  <c r="BG2829" i="7"/>
  <c r="BH2829" i="7"/>
  <c r="BG2830" i="7"/>
  <c r="BH2830" i="7"/>
  <c r="BG2831" i="7"/>
  <c r="BH2831" i="7"/>
  <c r="BG2832" i="7"/>
  <c r="BH2832" i="7"/>
  <c r="BG2833" i="7"/>
  <c r="BH2833" i="7"/>
  <c r="BG2834" i="7"/>
  <c r="BH2834" i="7"/>
  <c r="BG2835" i="7"/>
  <c r="BH2835" i="7"/>
  <c r="BG2836" i="7"/>
  <c r="BH2836" i="7"/>
  <c r="BG2837" i="7"/>
  <c r="BH2837" i="7"/>
  <c r="BG2838" i="7"/>
  <c r="BH2838" i="7"/>
  <c r="BG2839" i="7"/>
  <c r="BH2839" i="7"/>
  <c r="BG2840" i="7"/>
  <c r="BH2840" i="7"/>
  <c r="BG2841" i="7"/>
  <c r="BH2841" i="7"/>
  <c r="BG2842" i="7"/>
  <c r="BH2842" i="7"/>
  <c r="BG2843" i="7"/>
  <c r="BH2843" i="7"/>
  <c r="BG2844" i="7"/>
  <c r="BH2844" i="7"/>
  <c r="BG2845" i="7"/>
  <c r="BH2845" i="7"/>
  <c r="BG2846" i="7"/>
  <c r="BH2846" i="7"/>
  <c r="BG2847" i="7"/>
  <c r="BH2847" i="7"/>
  <c r="BG2848" i="7"/>
  <c r="BH2848" i="7"/>
  <c r="BG2849" i="7"/>
  <c r="BH2849" i="7"/>
  <c r="BG2850" i="7"/>
  <c r="BH2850" i="7"/>
  <c r="BG2851" i="7"/>
  <c r="BH2851" i="7"/>
  <c r="BG2852" i="7"/>
  <c r="BH2852" i="7"/>
  <c r="BG2853" i="7"/>
  <c r="BH2853" i="7"/>
  <c r="BG2854" i="7"/>
  <c r="BH2854" i="7"/>
  <c r="BG2855" i="7"/>
  <c r="BH2855" i="7"/>
  <c r="BG2856" i="7"/>
  <c r="BH2856" i="7"/>
  <c r="BG2857" i="7"/>
  <c r="BH2857" i="7"/>
  <c r="BG2858" i="7"/>
  <c r="BH2858" i="7"/>
  <c r="BG2859" i="7"/>
  <c r="BH2859" i="7"/>
  <c r="BG2860" i="7"/>
  <c r="BH2860" i="7"/>
  <c r="BG2861" i="7"/>
  <c r="BH2861" i="7"/>
  <c r="BG2862" i="7"/>
  <c r="BH2862" i="7"/>
  <c r="BG2863" i="7"/>
  <c r="BH2863" i="7"/>
  <c r="BG2864" i="7"/>
  <c r="BH2864" i="7"/>
  <c r="BG2865" i="7"/>
  <c r="BH2865" i="7"/>
  <c r="BG2866" i="7"/>
  <c r="BH2866" i="7"/>
  <c r="BG2867" i="7"/>
  <c r="BH2867" i="7"/>
  <c r="BG2868" i="7"/>
  <c r="BH2868" i="7"/>
  <c r="BG2869" i="7"/>
  <c r="BH2869" i="7"/>
  <c r="BG2870" i="7"/>
  <c r="BH2870" i="7"/>
  <c r="BG2871" i="7"/>
  <c r="BH2871" i="7"/>
  <c r="BG2872" i="7"/>
  <c r="BH2872" i="7"/>
  <c r="BG2873" i="7"/>
  <c r="BH2873" i="7"/>
  <c r="BG2874" i="7"/>
  <c r="BH2874" i="7"/>
  <c r="BG2875" i="7"/>
  <c r="BH2875" i="7"/>
  <c r="BG2876" i="7"/>
  <c r="BH2876" i="7"/>
  <c r="BG2877" i="7"/>
  <c r="BH2877" i="7"/>
  <c r="BG2878" i="7"/>
  <c r="BH2878" i="7"/>
  <c r="BG2879" i="7"/>
  <c r="BH2879" i="7"/>
  <c r="BG2880" i="7"/>
  <c r="BH2880" i="7"/>
  <c r="BG2881" i="7"/>
  <c r="BH2881" i="7"/>
  <c r="BG2882" i="7"/>
  <c r="BH2882" i="7"/>
  <c r="BG2883" i="7"/>
  <c r="BH2883" i="7"/>
  <c r="BG2884" i="7"/>
  <c r="BH2884" i="7"/>
  <c r="BG2885" i="7"/>
  <c r="BH2885" i="7"/>
  <c r="BG2886" i="7"/>
  <c r="BH2886" i="7"/>
  <c r="BG2887" i="7"/>
  <c r="BH2887" i="7"/>
  <c r="BG2888" i="7"/>
  <c r="BH2888" i="7"/>
  <c r="BG2889" i="7"/>
  <c r="BH2889" i="7"/>
  <c r="BG2890" i="7"/>
  <c r="BH2890" i="7"/>
  <c r="BG2891" i="7"/>
  <c r="BH2891" i="7"/>
  <c r="BG2892" i="7"/>
  <c r="BH2892" i="7"/>
  <c r="BG2893" i="7"/>
  <c r="BH2893" i="7"/>
  <c r="BG2894" i="7"/>
  <c r="BH2894" i="7"/>
  <c r="BG2895" i="7"/>
  <c r="BH2895" i="7"/>
  <c r="BG2896" i="7"/>
  <c r="BH2896" i="7"/>
  <c r="BG2897" i="7"/>
  <c r="BH2897" i="7"/>
  <c r="BG2898" i="7"/>
  <c r="BH2898" i="7"/>
  <c r="BG2899" i="7"/>
  <c r="BH2899" i="7"/>
  <c r="BG2900" i="7"/>
  <c r="BH2900" i="7"/>
  <c r="BG2901" i="7"/>
  <c r="BH2901" i="7"/>
  <c r="BG2902" i="7"/>
  <c r="BH2902" i="7"/>
  <c r="BG2903" i="7"/>
  <c r="BH2903" i="7"/>
  <c r="BG2904" i="7"/>
  <c r="BH2904" i="7"/>
  <c r="BG2905" i="7"/>
  <c r="BH2905" i="7"/>
  <c r="BG2906" i="7"/>
  <c r="BH2906" i="7"/>
  <c r="BG2907" i="7"/>
  <c r="BH2907" i="7"/>
  <c r="BG2908" i="7"/>
  <c r="BH2908" i="7"/>
  <c r="BG2909" i="7"/>
  <c r="BH2909" i="7"/>
  <c r="BG2910" i="7"/>
  <c r="BH2910" i="7"/>
  <c r="BG2911" i="7"/>
  <c r="BH2911" i="7"/>
  <c r="BG2912" i="7"/>
  <c r="BH2912" i="7"/>
  <c r="BG2913" i="7"/>
  <c r="BH2913" i="7"/>
  <c r="BG2914" i="7"/>
  <c r="BH2914" i="7"/>
  <c r="BG2915" i="7"/>
  <c r="BH2915" i="7"/>
  <c r="BG2916" i="7"/>
  <c r="BH2916" i="7"/>
  <c r="BG2917" i="7"/>
  <c r="BH2917" i="7"/>
  <c r="BG2918" i="7"/>
  <c r="BH2918" i="7"/>
  <c r="BG2919" i="7"/>
  <c r="BH2919" i="7"/>
  <c r="BG2920" i="7"/>
  <c r="BH2920" i="7"/>
  <c r="BG2921" i="7"/>
  <c r="BH2921" i="7"/>
  <c r="BG2922" i="7"/>
  <c r="BH2922" i="7"/>
  <c r="BG2923" i="7"/>
  <c r="BH2923" i="7"/>
  <c r="BG2924" i="7"/>
  <c r="BH2924" i="7"/>
  <c r="BG2925" i="7"/>
  <c r="BH2925" i="7"/>
  <c r="BG2926" i="7"/>
  <c r="BH2926" i="7"/>
  <c r="BG2927" i="7"/>
  <c r="BH2927" i="7"/>
  <c r="BG2928" i="7"/>
  <c r="BH2928" i="7"/>
  <c r="BG2929" i="7"/>
  <c r="BH2929" i="7"/>
  <c r="BG2930" i="7"/>
  <c r="BH2930" i="7"/>
  <c r="BG2931" i="7"/>
  <c r="BH2931" i="7"/>
  <c r="BG2932" i="7"/>
  <c r="BH2932" i="7"/>
  <c r="BG2933" i="7"/>
  <c r="BH2933" i="7"/>
  <c r="BG2934" i="7"/>
  <c r="BH2934" i="7"/>
  <c r="BG2935" i="7"/>
  <c r="BH2935" i="7"/>
  <c r="BG2936" i="7"/>
  <c r="BH2936" i="7"/>
  <c r="BG2937" i="7"/>
  <c r="BH2937" i="7"/>
  <c r="BG2938" i="7"/>
  <c r="BH2938" i="7"/>
  <c r="BG2939" i="7"/>
  <c r="BH2939" i="7"/>
  <c r="BG2940" i="7"/>
  <c r="BH2940" i="7"/>
  <c r="BG2941" i="7"/>
  <c r="BH2941" i="7"/>
  <c r="BG2942" i="7"/>
  <c r="BH2942" i="7"/>
  <c r="BG2943" i="7"/>
  <c r="BH2943" i="7"/>
  <c r="BG2944" i="7"/>
  <c r="BH2944" i="7"/>
  <c r="BG2945" i="7"/>
  <c r="BH2945" i="7"/>
  <c r="BG2946" i="7"/>
  <c r="BH2946" i="7"/>
  <c r="BG2947" i="7"/>
  <c r="BH2947" i="7"/>
  <c r="BG2948" i="7"/>
  <c r="BH2948" i="7"/>
  <c r="BG2949" i="7"/>
  <c r="BH2949" i="7"/>
  <c r="BG2950" i="7"/>
  <c r="BH2950" i="7"/>
  <c r="BG2951" i="7"/>
  <c r="BH2951" i="7"/>
  <c r="BG2952" i="7"/>
  <c r="BH2952" i="7"/>
  <c r="BG2953" i="7"/>
  <c r="BH2953" i="7"/>
  <c r="BG2954" i="7"/>
  <c r="BH2954" i="7"/>
  <c r="BG2955" i="7"/>
  <c r="BH2955" i="7"/>
  <c r="BG2956" i="7"/>
  <c r="BH2956" i="7"/>
  <c r="BG2957" i="7"/>
  <c r="BH2957" i="7"/>
  <c r="BG2958" i="7"/>
  <c r="BH2958" i="7"/>
  <c r="BG2959" i="7"/>
  <c r="BH2959" i="7"/>
  <c r="BG2960" i="7"/>
  <c r="BH2960" i="7"/>
  <c r="BG2961" i="7"/>
  <c r="BH2961" i="7"/>
  <c r="BG2962" i="7"/>
  <c r="BH2962" i="7"/>
  <c r="BG2963" i="7"/>
  <c r="BH2963" i="7"/>
  <c r="BG2964" i="7"/>
  <c r="BH2964" i="7"/>
  <c r="BG2965" i="7"/>
  <c r="BH2965" i="7"/>
  <c r="BG2966" i="7"/>
  <c r="BH2966" i="7"/>
  <c r="BG2967" i="7"/>
  <c r="BH2967" i="7"/>
  <c r="BG2968" i="7"/>
  <c r="BH2968" i="7"/>
  <c r="BG2969" i="7"/>
  <c r="BH2969" i="7"/>
  <c r="BG2970" i="7"/>
  <c r="BH2970" i="7"/>
  <c r="BG2971" i="7"/>
  <c r="BH2971" i="7"/>
  <c r="BG2972" i="7"/>
  <c r="BH2972" i="7"/>
  <c r="BG2973" i="7"/>
  <c r="BH2973" i="7"/>
  <c r="BG2974" i="7"/>
  <c r="BH2974" i="7"/>
  <c r="BG2975" i="7"/>
  <c r="BH2975" i="7"/>
  <c r="BG2976" i="7"/>
  <c r="BH2976" i="7"/>
  <c r="BG2977" i="7"/>
  <c r="BH2977" i="7"/>
  <c r="BG2978" i="7"/>
  <c r="BH2978" i="7"/>
  <c r="BG2979" i="7"/>
  <c r="BH2979" i="7"/>
  <c r="BG2980" i="7"/>
  <c r="BH2980" i="7"/>
  <c r="BG2981" i="7"/>
  <c r="BH2981" i="7"/>
  <c r="BG2982" i="7"/>
  <c r="BH2982" i="7"/>
  <c r="BG2983" i="7"/>
  <c r="BH2983" i="7"/>
  <c r="BG2984" i="7"/>
  <c r="BH2984" i="7"/>
  <c r="BG2985" i="7"/>
  <c r="BH2985" i="7"/>
  <c r="BG2986" i="7"/>
  <c r="BH2986" i="7"/>
  <c r="BG2987" i="7"/>
  <c r="BH2987" i="7"/>
  <c r="BG2988" i="7"/>
  <c r="BH2988" i="7"/>
  <c r="BG2989" i="7"/>
  <c r="BH2989" i="7"/>
  <c r="BG2990" i="7"/>
  <c r="BH2990" i="7"/>
  <c r="BG2991" i="7"/>
  <c r="BH2991" i="7"/>
  <c r="BG2992" i="7"/>
  <c r="BH2992" i="7"/>
  <c r="BG2993" i="7"/>
  <c r="BH2993" i="7"/>
  <c r="BG2994" i="7"/>
  <c r="BH2994" i="7"/>
  <c r="BG2995" i="7"/>
  <c r="BH2995" i="7"/>
  <c r="BG2996" i="7"/>
  <c r="BH2996" i="7"/>
  <c r="BG2997" i="7"/>
  <c r="BH2997" i="7"/>
  <c r="BG2998" i="7"/>
  <c r="BH2998" i="7"/>
  <c r="BG2999" i="7"/>
  <c r="BH2999" i="7"/>
  <c r="BG3000" i="7"/>
  <c r="BH3000" i="7"/>
  <c r="BG3001" i="7"/>
  <c r="BH3001" i="7"/>
  <c r="BG3002" i="7"/>
  <c r="BH3002" i="7"/>
  <c r="AW32" i="7"/>
  <c r="AX32" i="7"/>
  <c r="AW33" i="7"/>
  <c r="AX33" i="7"/>
  <c r="AW34" i="7"/>
  <c r="AX34" i="7"/>
  <c r="AW35" i="7"/>
  <c r="AX35" i="7"/>
  <c r="AW36" i="7"/>
  <c r="AX36" i="7"/>
  <c r="AW37" i="7"/>
  <c r="AX37" i="7"/>
  <c r="AW38" i="7"/>
  <c r="AX38" i="7"/>
  <c r="AW39" i="7"/>
  <c r="AX39" i="7"/>
  <c r="AW40" i="7"/>
  <c r="AX40" i="7"/>
  <c r="AW41" i="7"/>
  <c r="AX41" i="7"/>
  <c r="AW42" i="7"/>
  <c r="AX42" i="7"/>
  <c r="AW43" i="7"/>
  <c r="AX43" i="7"/>
  <c r="AW44" i="7"/>
  <c r="AX44" i="7"/>
  <c r="AW45" i="7"/>
  <c r="AX45" i="7"/>
  <c r="AW46" i="7"/>
  <c r="AX46" i="7"/>
  <c r="AW47" i="7"/>
  <c r="AX47" i="7"/>
  <c r="AW48" i="7"/>
  <c r="AX48" i="7"/>
  <c r="AW49" i="7"/>
  <c r="AX49" i="7"/>
  <c r="AW50" i="7"/>
  <c r="AX50" i="7"/>
  <c r="AW51" i="7"/>
  <c r="AX51" i="7"/>
  <c r="AW52" i="7"/>
  <c r="AX52" i="7"/>
  <c r="AW53" i="7"/>
  <c r="AX53" i="7"/>
  <c r="AW54" i="7"/>
  <c r="AX54" i="7"/>
  <c r="AW55" i="7"/>
  <c r="AX55" i="7"/>
  <c r="AW56" i="7"/>
  <c r="AX56" i="7"/>
  <c r="AW57" i="7"/>
  <c r="AX57" i="7"/>
  <c r="AW58" i="7"/>
  <c r="AX58" i="7"/>
  <c r="AW59" i="7"/>
  <c r="AX59" i="7"/>
  <c r="AW60" i="7"/>
  <c r="AX60" i="7"/>
  <c r="AW61" i="7"/>
  <c r="AX61" i="7"/>
  <c r="AW62" i="7"/>
  <c r="AX62" i="7"/>
  <c r="AW63" i="7"/>
  <c r="AX63" i="7"/>
  <c r="AW64" i="7"/>
  <c r="AX64" i="7"/>
  <c r="AW65" i="7"/>
  <c r="AX65" i="7"/>
  <c r="AW66" i="7"/>
  <c r="AX66" i="7"/>
  <c r="AW67" i="7"/>
  <c r="AX67" i="7"/>
  <c r="AW68" i="7"/>
  <c r="AX68" i="7"/>
  <c r="AW69" i="7"/>
  <c r="AX69" i="7"/>
  <c r="AW70" i="7"/>
  <c r="AX70" i="7"/>
  <c r="AW71" i="7"/>
  <c r="AX71" i="7"/>
  <c r="AW72" i="7"/>
  <c r="AX72" i="7"/>
  <c r="AW73" i="7"/>
  <c r="AX73" i="7"/>
  <c r="AW74" i="7"/>
  <c r="AX74" i="7"/>
  <c r="AW75" i="7"/>
  <c r="AX75" i="7"/>
  <c r="AW76" i="7"/>
  <c r="AX76" i="7"/>
  <c r="AW77" i="7"/>
  <c r="AX77" i="7"/>
  <c r="AW78" i="7"/>
  <c r="AX78" i="7"/>
  <c r="AW79" i="7"/>
  <c r="AX79" i="7"/>
  <c r="AW80" i="7"/>
  <c r="AX80" i="7"/>
  <c r="AW81" i="7"/>
  <c r="AX81" i="7"/>
  <c r="AW82" i="7"/>
  <c r="AX82" i="7"/>
  <c r="AW83" i="7"/>
  <c r="AX83" i="7"/>
  <c r="AW84" i="7"/>
  <c r="AX84" i="7"/>
  <c r="AW85" i="7"/>
  <c r="AX85" i="7"/>
  <c r="AW86" i="7"/>
  <c r="AX86" i="7"/>
  <c r="AW87" i="7"/>
  <c r="AX87" i="7"/>
  <c r="AW88" i="7"/>
  <c r="AX88" i="7"/>
  <c r="AW89" i="7"/>
  <c r="AX89" i="7"/>
  <c r="AW90" i="7"/>
  <c r="AX90" i="7"/>
  <c r="AW91" i="7"/>
  <c r="AX91" i="7"/>
  <c r="AW92" i="7"/>
  <c r="AX92" i="7"/>
  <c r="AW93" i="7"/>
  <c r="AX93" i="7"/>
  <c r="AW94" i="7"/>
  <c r="AX94" i="7"/>
  <c r="AW95" i="7"/>
  <c r="AX95" i="7"/>
  <c r="AW96" i="7"/>
  <c r="AX96" i="7"/>
  <c r="AW97" i="7"/>
  <c r="AX97" i="7"/>
  <c r="AW98" i="7"/>
  <c r="AX98" i="7"/>
  <c r="AW99" i="7"/>
  <c r="AX99" i="7"/>
  <c r="AW100" i="7"/>
  <c r="AX100" i="7"/>
  <c r="AW101" i="7"/>
  <c r="AX101" i="7"/>
  <c r="AW102" i="7"/>
  <c r="AX102" i="7"/>
  <c r="AW103" i="7"/>
  <c r="AX103" i="7"/>
  <c r="AW104" i="7"/>
  <c r="AX104" i="7"/>
  <c r="AW105" i="7"/>
  <c r="AX105" i="7"/>
  <c r="AW106" i="7"/>
  <c r="AX106" i="7"/>
  <c r="AW107" i="7"/>
  <c r="AX107" i="7"/>
  <c r="AW108" i="7"/>
  <c r="AX108" i="7"/>
  <c r="AW109" i="7"/>
  <c r="AX109" i="7"/>
  <c r="AW110" i="7"/>
  <c r="AX110" i="7"/>
  <c r="AW111" i="7"/>
  <c r="AX111" i="7"/>
  <c r="AW112" i="7"/>
  <c r="AX112" i="7"/>
  <c r="AW113" i="7"/>
  <c r="AX113" i="7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W149" i="7"/>
  <c r="AX149" i="7"/>
  <c r="AW150" i="7"/>
  <c r="AX150" i="7"/>
  <c r="AW151" i="7"/>
  <c r="AX151" i="7"/>
  <c r="AW152" i="7"/>
  <c r="AX152" i="7"/>
  <c r="AW153" i="7"/>
  <c r="AX153" i="7"/>
  <c r="AW154" i="7"/>
  <c r="AX154" i="7"/>
  <c r="AW155" i="7"/>
  <c r="AX155" i="7"/>
  <c r="AW156" i="7"/>
  <c r="AX156" i="7"/>
  <c r="AW157" i="7"/>
  <c r="AX157" i="7"/>
  <c r="AW158" i="7"/>
  <c r="AX158" i="7"/>
  <c r="AW159" i="7"/>
  <c r="AX159" i="7"/>
  <c r="AW160" i="7"/>
  <c r="AX160" i="7"/>
  <c r="AW161" i="7"/>
  <c r="AX161" i="7"/>
  <c r="AW162" i="7"/>
  <c r="AX162" i="7"/>
  <c r="AW163" i="7"/>
  <c r="AX163" i="7"/>
  <c r="AW164" i="7"/>
  <c r="AX164" i="7"/>
  <c r="AW165" i="7"/>
  <c r="AX165" i="7"/>
  <c r="AW166" i="7"/>
  <c r="AX166" i="7"/>
  <c r="AW167" i="7"/>
  <c r="AX167" i="7"/>
  <c r="AW168" i="7"/>
  <c r="AX168" i="7"/>
  <c r="AW169" i="7"/>
  <c r="AX169" i="7"/>
  <c r="AW170" i="7"/>
  <c r="AX170" i="7"/>
  <c r="AW171" i="7"/>
  <c r="AX171" i="7"/>
  <c r="AW172" i="7"/>
  <c r="AX172" i="7"/>
  <c r="AW173" i="7"/>
  <c r="AX173" i="7"/>
  <c r="AW174" i="7"/>
  <c r="AX174" i="7"/>
  <c r="AW175" i="7"/>
  <c r="AX175" i="7"/>
  <c r="AW176" i="7"/>
  <c r="AX176" i="7"/>
  <c r="AW177" i="7"/>
  <c r="AX177" i="7"/>
  <c r="AW178" i="7"/>
  <c r="AX178" i="7"/>
  <c r="AW179" i="7"/>
  <c r="AX179" i="7"/>
  <c r="AW180" i="7"/>
  <c r="AX180" i="7"/>
  <c r="AW181" i="7"/>
  <c r="AX181" i="7"/>
  <c r="AW182" i="7"/>
  <c r="AX182" i="7"/>
  <c r="AW183" i="7"/>
  <c r="AX183" i="7"/>
  <c r="AW184" i="7"/>
  <c r="AX184" i="7"/>
  <c r="AW185" i="7"/>
  <c r="AX185" i="7"/>
  <c r="AW186" i="7"/>
  <c r="AX186" i="7"/>
  <c r="AW187" i="7"/>
  <c r="AX187" i="7"/>
  <c r="AW188" i="7"/>
  <c r="AX188" i="7"/>
  <c r="AW189" i="7"/>
  <c r="AX189" i="7"/>
  <c r="AW190" i="7"/>
  <c r="AX190" i="7"/>
  <c r="AW191" i="7"/>
  <c r="AX191" i="7"/>
  <c r="AW192" i="7"/>
  <c r="AX192" i="7"/>
  <c r="AW193" i="7"/>
  <c r="AX193" i="7"/>
  <c r="AW194" i="7"/>
  <c r="AX194" i="7"/>
  <c r="AW195" i="7"/>
  <c r="AX195" i="7"/>
  <c r="AW196" i="7"/>
  <c r="AX196" i="7"/>
  <c r="AW197" i="7"/>
  <c r="AX197" i="7"/>
  <c r="AW198" i="7"/>
  <c r="AX198" i="7"/>
  <c r="AW199" i="7"/>
  <c r="AX199" i="7"/>
  <c r="AW200" i="7"/>
  <c r="AX200" i="7"/>
  <c r="AW201" i="7"/>
  <c r="AX201" i="7"/>
  <c r="AW202" i="7"/>
  <c r="AX202" i="7"/>
  <c r="AW203" i="7"/>
  <c r="AX203" i="7"/>
  <c r="AW204" i="7"/>
  <c r="AX204" i="7"/>
  <c r="AW205" i="7"/>
  <c r="AX205" i="7"/>
  <c r="AW206" i="7"/>
  <c r="AX206" i="7"/>
  <c r="AW207" i="7"/>
  <c r="AX207" i="7"/>
  <c r="AW208" i="7"/>
  <c r="AX208" i="7"/>
  <c r="AW209" i="7"/>
  <c r="AX209" i="7"/>
  <c r="AW210" i="7"/>
  <c r="AX210" i="7"/>
  <c r="AW211" i="7"/>
  <c r="AX211" i="7"/>
  <c r="AW212" i="7"/>
  <c r="AX212" i="7"/>
  <c r="AW213" i="7"/>
  <c r="AX213" i="7"/>
  <c r="AW214" i="7"/>
  <c r="AX214" i="7"/>
  <c r="AW215" i="7"/>
  <c r="AX215" i="7"/>
  <c r="AW216" i="7"/>
  <c r="AX216" i="7"/>
  <c r="AW217" i="7"/>
  <c r="AX217" i="7"/>
  <c r="AW218" i="7"/>
  <c r="AX218" i="7"/>
  <c r="AW219" i="7"/>
  <c r="AX219" i="7"/>
  <c r="AW220" i="7"/>
  <c r="AX220" i="7"/>
  <c r="AW221" i="7"/>
  <c r="AX221" i="7"/>
  <c r="AW222" i="7"/>
  <c r="AX222" i="7"/>
  <c r="AW223" i="7"/>
  <c r="AX223" i="7"/>
  <c r="AW224" i="7"/>
  <c r="AX224" i="7"/>
  <c r="AW225" i="7"/>
  <c r="AX225" i="7"/>
  <c r="AW226" i="7"/>
  <c r="AX226" i="7"/>
  <c r="AW227" i="7"/>
  <c r="AX227" i="7"/>
  <c r="AW228" i="7"/>
  <c r="AX228" i="7"/>
  <c r="AW229" i="7"/>
  <c r="AX229" i="7"/>
  <c r="AW230" i="7"/>
  <c r="AX230" i="7"/>
  <c r="AW231" i="7"/>
  <c r="AX231" i="7"/>
  <c r="AW232" i="7"/>
  <c r="AX232" i="7"/>
  <c r="AW233" i="7"/>
  <c r="AX233" i="7"/>
  <c r="AW234" i="7"/>
  <c r="AX234" i="7"/>
  <c r="AW235" i="7"/>
  <c r="AX235" i="7"/>
  <c r="AW236" i="7"/>
  <c r="AX236" i="7"/>
  <c r="AW237" i="7"/>
  <c r="AX237" i="7"/>
  <c r="AW238" i="7"/>
  <c r="AX238" i="7"/>
  <c r="AW239" i="7"/>
  <c r="AX239" i="7"/>
  <c r="AW240" i="7"/>
  <c r="AX240" i="7"/>
  <c r="AW241" i="7"/>
  <c r="AX241" i="7"/>
  <c r="AW242" i="7"/>
  <c r="AX242" i="7"/>
  <c r="AW243" i="7"/>
  <c r="AX243" i="7"/>
  <c r="AW244" i="7"/>
  <c r="AX244" i="7"/>
  <c r="AW245" i="7"/>
  <c r="AX245" i="7"/>
  <c r="AW246" i="7"/>
  <c r="AX246" i="7"/>
  <c r="AW247" i="7"/>
  <c r="AX247" i="7"/>
  <c r="AW248" i="7"/>
  <c r="AX248" i="7"/>
  <c r="AW249" i="7"/>
  <c r="AX249" i="7"/>
  <c r="AW250" i="7"/>
  <c r="AX250" i="7"/>
  <c r="AW251" i="7"/>
  <c r="AX251" i="7"/>
  <c r="AW252" i="7"/>
  <c r="AX252" i="7"/>
  <c r="AW253" i="7"/>
  <c r="AX253" i="7"/>
  <c r="AW254" i="7"/>
  <c r="AX254" i="7"/>
  <c r="AW255" i="7"/>
  <c r="AX255" i="7"/>
  <c r="AW256" i="7"/>
  <c r="AX256" i="7"/>
  <c r="AW257" i="7"/>
  <c r="AX257" i="7"/>
  <c r="AW258" i="7"/>
  <c r="AX258" i="7"/>
  <c r="AW259" i="7"/>
  <c r="AX259" i="7"/>
  <c r="AW260" i="7"/>
  <c r="AX260" i="7"/>
  <c r="AW261" i="7"/>
  <c r="AX261" i="7"/>
  <c r="AW262" i="7"/>
  <c r="AX262" i="7"/>
  <c r="AW263" i="7"/>
  <c r="AX263" i="7"/>
  <c r="AW264" i="7"/>
  <c r="AX264" i="7"/>
  <c r="AW265" i="7"/>
  <c r="AX265" i="7"/>
  <c r="AW266" i="7"/>
  <c r="AX266" i="7"/>
  <c r="AW267" i="7"/>
  <c r="AX267" i="7"/>
  <c r="AW268" i="7"/>
  <c r="AX268" i="7"/>
  <c r="AW269" i="7"/>
  <c r="AX269" i="7"/>
  <c r="AW270" i="7"/>
  <c r="AX270" i="7"/>
  <c r="AW271" i="7"/>
  <c r="AX271" i="7"/>
  <c r="AW272" i="7"/>
  <c r="AX272" i="7"/>
  <c r="AW273" i="7"/>
  <c r="AX273" i="7"/>
  <c r="AW274" i="7"/>
  <c r="AX274" i="7"/>
  <c r="AW275" i="7"/>
  <c r="AX275" i="7"/>
  <c r="AW276" i="7"/>
  <c r="AX276" i="7"/>
  <c r="AW277" i="7"/>
  <c r="AX277" i="7"/>
  <c r="AW278" i="7"/>
  <c r="AX278" i="7"/>
  <c r="AW279" i="7"/>
  <c r="AX279" i="7"/>
  <c r="AW280" i="7"/>
  <c r="AX280" i="7"/>
  <c r="AW281" i="7"/>
  <c r="AX281" i="7"/>
  <c r="AW282" i="7"/>
  <c r="AX282" i="7"/>
  <c r="AW283" i="7"/>
  <c r="AX283" i="7"/>
  <c r="AW284" i="7"/>
  <c r="AX284" i="7"/>
  <c r="AW285" i="7"/>
  <c r="AX285" i="7"/>
  <c r="AW286" i="7"/>
  <c r="AX286" i="7"/>
  <c r="AW287" i="7"/>
  <c r="AX287" i="7"/>
  <c r="AW288" i="7"/>
  <c r="AX288" i="7"/>
  <c r="AW289" i="7"/>
  <c r="AX289" i="7"/>
  <c r="AW290" i="7"/>
  <c r="AX290" i="7"/>
  <c r="AW291" i="7"/>
  <c r="AX291" i="7"/>
  <c r="AW292" i="7"/>
  <c r="AX292" i="7"/>
  <c r="AW293" i="7"/>
  <c r="AX293" i="7"/>
  <c r="AW294" i="7"/>
  <c r="AX294" i="7"/>
  <c r="AW295" i="7"/>
  <c r="AX295" i="7"/>
  <c r="AW296" i="7"/>
  <c r="AX296" i="7"/>
  <c r="AW297" i="7"/>
  <c r="AX297" i="7"/>
  <c r="AW298" i="7"/>
  <c r="AX298" i="7"/>
  <c r="AW299" i="7"/>
  <c r="AX299" i="7"/>
  <c r="AW300" i="7"/>
  <c r="AX300" i="7"/>
  <c r="AW301" i="7"/>
  <c r="AX301" i="7"/>
  <c r="AW302" i="7"/>
  <c r="AX302" i="7"/>
  <c r="AW303" i="7"/>
  <c r="AX303" i="7"/>
  <c r="AW304" i="7"/>
  <c r="AX304" i="7"/>
  <c r="AW305" i="7"/>
  <c r="AX305" i="7"/>
  <c r="AW306" i="7"/>
  <c r="AX306" i="7"/>
  <c r="AW307" i="7"/>
  <c r="AX307" i="7"/>
  <c r="AW308" i="7"/>
  <c r="AX308" i="7"/>
  <c r="AW309" i="7"/>
  <c r="AX309" i="7"/>
  <c r="AW310" i="7"/>
  <c r="AX310" i="7"/>
  <c r="AW311" i="7"/>
  <c r="AX311" i="7"/>
  <c r="AW312" i="7"/>
  <c r="AX312" i="7"/>
  <c r="AW313" i="7"/>
  <c r="AX313" i="7"/>
  <c r="AW314" i="7"/>
  <c r="AX314" i="7"/>
  <c r="AW315" i="7"/>
  <c r="AX315" i="7"/>
  <c r="AW316" i="7"/>
  <c r="AX316" i="7"/>
  <c r="AW317" i="7"/>
  <c r="AX317" i="7"/>
  <c r="AW318" i="7"/>
  <c r="AX318" i="7"/>
  <c r="AW319" i="7"/>
  <c r="AX319" i="7"/>
  <c r="AW320" i="7"/>
  <c r="AX320" i="7"/>
  <c r="AW321" i="7"/>
  <c r="AX321" i="7"/>
  <c r="AW322" i="7"/>
  <c r="AX322" i="7"/>
  <c r="AW323" i="7"/>
  <c r="AX323" i="7"/>
  <c r="AW324" i="7"/>
  <c r="AX324" i="7"/>
  <c r="AW325" i="7"/>
  <c r="AX325" i="7"/>
  <c r="AW326" i="7"/>
  <c r="AX326" i="7"/>
  <c r="AW327" i="7"/>
  <c r="AX327" i="7"/>
  <c r="AW328" i="7"/>
  <c r="AX328" i="7"/>
  <c r="AW329" i="7"/>
  <c r="AX329" i="7"/>
  <c r="AW330" i="7"/>
  <c r="AX330" i="7"/>
  <c r="AW331" i="7"/>
  <c r="AX331" i="7"/>
  <c r="AW332" i="7"/>
  <c r="AX332" i="7"/>
  <c r="AW333" i="7"/>
  <c r="AX333" i="7"/>
  <c r="AW334" i="7"/>
  <c r="AX334" i="7"/>
  <c r="AW335" i="7"/>
  <c r="AX335" i="7"/>
  <c r="AW336" i="7"/>
  <c r="AX336" i="7"/>
  <c r="AW337" i="7"/>
  <c r="AX337" i="7"/>
  <c r="AW338" i="7"/>
  <c r="AX338" i="7"/>
  <c r="AW339" i="7"/>
  <c r="AX339" i="7"/>
  <c r="AW340" i="7"/>
  <c r="AX340" i="7"/>
  <c r="AW341" i="7"/>
  <c r="AX341" i="7"/>
  <c r="AW342" i="7"/>
  <c r="AX342" i="7"/>
  <c r="AW343" i="7"/>
  <c r="AX343" i="7"/>
  <c r="AW344" i="7"/>
  <c r="AX344" i="7"/>
  <c r="AW345" i="7"/>
  <c r="AX345" i="7"/>
  <c r="AW346" i="7"/>
  <c r="AX346" i="7"/>
  <c r="AW347" i="7"/>
  <c r="AX347" i="7"/>
  <c r="AW348" i="7"/>
  <c r="AX348" i="7"/>
  <c r="AW349" i="7"/>
  <c r="AX349" i="7"/>
  <c r="AW350" i="7"/>
  <c r="AX350" i="7"/>
  <c r="AW351" i="7"/>
  <c r="AX351" i="7"/>
  <c r="AW352" i="7"/>
  <c r="AX352" i="7"/>
  <c r="AW353" i="7"/>
  <c r="AX353" i="7"/>
  <c r="AW354" i="7"/>
  <c r="AX354" i="7"/>
  <c r="AW355" i="7"/>
  <c r="AX355" i="7"/>
  <c r="AW356" i="7"/>
  <c r="AX356" i="7"/>
  <c r="AW357" i="7"/>
  <c r="AX357" i="7"/>
  <c r="AW358" i="7"/>
  <c r="AX358" i="7"/>
  <c r="AW359" i="7"/>
  <c r="AX359" i="7"/>
  <c r="AW360" i="7"/>
  <c r="AX360" i="7"/>
  <c r="AW361" i="7"/>
  <c r="AX361" i="7"/>
  <c r="AW362" i="7"/>
  <c r="AX362" i="7"/>
  <c r="AW363" i="7"/>
  <c r="AX363" i="7"/>
  <c r="AW364" i="7"/>
  <c r="AX364" i="7"/>
  <c r="AW365" i="7"/>
  <c r="AX365" i="7"/>
  <c r="AW366" i="7"/>
  <c r="AX366" i="7"/>
  <c r="AW367" i="7"/>
  <c r="AX367" i="7"/>
  <c r="AW368" i="7"/>
  <c r="AX368" i="7"/>
  <c r="AW369" i="7"/>
  <c r="AX369" i="7"/>
  <c r="AW370" i="7"/>
  <c r="AX370" i="7"/>
  <c r="AW371" i="7"/>
  <c r="AX371" i="7"/>
  <c r="AW372" i="7"/>
  <c r="AX372" i="7"/>
  <c r="AW373" i="7"/>
  <c r="AX373" i="7"/>
  <c r="AW374" i="7"/>
  <c r="AX374" i="7"/>
  <c r="AW375" i="7"/>
  <c r="AX375" i="7"/>
  <c r="AW376" i="7"/>
  <c r="AX376" i="7"/>
  <c r="AW377" i="7"/>
  <c r="AX377" i="7"/>
  <c r="AW378" i="7"/>
  <c r="AX378" i="7"/>
  <c r="AW379" i="7"/>
  <c r="AX379" i="7"/>
  <c r="AW380" i="7"/>
  <c r="AX380" i="7"/>
  <c r="AW381" i="7"/>
  <c r="AX381" i="7"/>
  <c r="AW382" i="7"/>
  <c r="AX382" i="7"/>
  <c r="AW383" i="7"/>
  <c r="AX383" i="7"/>
  <c r="AW384" i="7"/>
  <c r="AX384" i="7"/>
  <c r="AW385" i="7"/>
  <c r="AX385" i="7"/>
  <c r="AW386" i="7"/>
  <c r="AX386" i="7"/>
  <c r="AW387" i="7"/>
  <c r="AX387" i="7"/>
  <c r="AW388" i="7"/>
  <c r="AX388" i="7"/>
  <c r="AW389" i="7"/>
  <c r="AX389" i="7"/>
  <c r="AW390" i="7"/>
  <c r="AX390" i="7"/>
  <c r="AW391" i="7"/>
  <c r="AX391" i="7"/>
  <c r="AW392" i="7"/>
  <c r="AX392" i="7"/>
  <c r="AW393" i="7"/>
  <c r="AX393" i="7"/>
  <c r="AW394" i="7"/>
  <c r="AX394" i="7"/>
  <c r="AW395" i="7"/>
  <c r="AX395" i="7"/>
  <c r="AW396" i="7"/>
  <c r="AX396" i="7"/>
  <c r="AW397" i="7"/>
  <c r="AX397" i="7"/>
  <c r="AW398" i="7"/>
  <c r="AX398" i="7"/>
  <c r="AW399" i="7"/>
  <c r="AX399" i="7"/>
  <c r="AW400" i="7"/>
  <c r="AX400" i="7"/>
  <c r="AW401" i="7"/>
  <c r="AX401" i="7"/>
  <c r="AW402" i="7"/>
  <c r="AX402" i="7"/>
  <c r="AW403" i="7"/>
  <c r="AX403" i="7"/>
  <c r="AW404" i="7"/>
  <c r="AX404" i="7"/>
  <c r="AW405" i="7"/>
  <c r="AX405" i="7"/>
  <c r="AW406" i="7"/>
  <c r="AX406" i="7"/>
  <c r="AW407" i="7"/>
  <c r="AX407" i="7"/>
  <c r="AW408" i="7"/>
  <c r="AX408" i="7"/>
  <c r="AW409" i="7"/>
  <c r="AX409" i="7"/>
  <c r="AW410" i="7"/>
  <c r="AX410" i="7"/>
  <c r="AW411" i="7"/>
  <c r="AX411" i="7"/>
  <c r="AW412" i="7"/>
  <c r="AX412" i="7"/>
  <c r="AW413" i="7"/>
  <c r="AX413" i="7"/>
  <c r="AW414" i="7"/>
  <c r="AX414" i="7"/>
  <c r="AW415" i="7"/>
  <c r="AX415" i="7"/>
  <c r="AW416" i="7"/>
  <c r="AX416" i="7"/>
  <c r="AW417" i="7"/>
  <c r="AX417" i="7"/>
  <c r="AW418" i="7"/>
  <c r="AX418" i="7"/>
  <c r="AW419" i="7"/>
  <c r="AX419" i="7"/>
  <c r="AW420" i="7"/>
  <c r="AX420" i="7"/>
  <c r="AW421" i="7"/>
  <c r="AX421" i="7"/>
  <c r="AW422" i="7"/>
  <c r="AX422" i="7"/>
  <c r="AW423" i="7"/>
  <c r="AX423" i="7"/>
  <c r="AW424" i="7"/>
  <c r="AX424" i="7"/>
  <c r="AW425" i="7"/>
  <c r="AX425" i="7"/>
  <c r="AW426" i="7"/>
  <c r="AX426" i="7"/>
  <c r="AW427" i="7"/>
  <c r="AX427" i="7"/>
  <c r="AW428" i="7"/>
  <c r="AX428" i="7"/>
  <c r="AW429" i="7"/>
  <c r="AX429" i="7"/>
  <c r="AW430" i="7"/>
  <c r="AX430" i="7"/>
  <c r="AW431" i="7"/>
  <c r="AX431" i="7"/>
  <c r="AW432" i="7"/>
  <c r="AX432" i="7"/>
  <c r="AW433" i="7"/>
  <c r="AX433" i="7"/>
  <c r="AW434" i="7"/>
  <c r="AX434" i="7"/>
  <c r="AW435" i="7"/>
  <c r="AX435" i="7"/>
  <c r="AW436" i="7"/>
  <c r="AX436" i="7"/>
  <c r="AW437" i="7"/>
  <c r="AX437" i="7"/>
  <c r="AW438" i="7"/>
  <c r="AX438" i="7"/>
  <c r="AW439" i="7"/>
  <c r="AX439" i="7"/>
  <c r="AW440" i="7"/>
  <c r="AX440" i="7"/>
  <c r="AW441" i="7"/>
  <c r="AX441" i="7"/>
  <c r="AW442" i="7"/>
  <c r="AX442" i="7"/>
  <c r="AW443" i="7"/>
  <c r="AX443" i="7"/>
  <c r="AW444" i="7"/>
  <c r="AX444" i="7"/>
  <c r="AW445" i="7"/>
  <c r="AX445" i="7"/>
  <c r="AW446" i="7"/>
  <c r="AX446" i="7"/>
  <c r="AW447" i="7"/>
  <c r="AX447" i="7"/>
  <c r="AW448" i="7"/>
  <c r="AX448" i="7"/>
  <c r="AW449" i="7"/>
  <c r="AX449" i="7"/>
  <c r="AW450" i="7"/>
  <c r="AX450" i="7"/>
  <c r="AW451" i="7"/>
  <c r="AX451" i="7"/>
  <c r="AW452" i="7"/>
  <c r="AX452" i="7"/>
  <c r="AW453" i="7"/>
  <c r="AX453" i="7"/>
  <c r="AW454" i="7"/>
  <c r="AX454" i="7"/>
  <c r="AW455" i="7"/>
  <c r="AX455" i="7"/>
  <c r="AW456" i="7"/>
  <c r="AX456" i="7"/>
  <c r="AW457" i="7"/>
  <c r="AX457" i="7"/>
  <c r="AW458" i="7"/>
  <c r="AX458" i="7"/>
  <c r="AW459" i="7"/>
  <c r="AX459" i="7"/>
  <c r="AW460" i="7"/>
  <c r="AX460" i="7"/>
  <c r="AW461" i="7"/>
  <c r="AX461" i="7"/>
  <c r="AW462" i="7"/>
  <c r="AX462" i="7"/>
  <c r="AW463" i="7"/>
  <c r="AX463" i="7"/>
  <c r="AW464" i="7"/>
  <c r="AX464" i="7"/>
  <c r="AW465" i="7"/>
  <c r="AX465" i="7"/>
  <c r="AW466" i="7"/>
  <c r="AX466" i="7"/>
  <c r="AW467" i="7"/>
  <c r="AX467" i="7"/>
  <c r="AW468" i="7"/>
  <c r="AX468" i="7"/>
  <c r="AW469" i="7"/>
  <c r="AX469" i="7"/>
  <c r="AW470" i="7"/>
  <c r="AX470" i="7"/>
  <c r="AW471" i="7"/>
  <c r="AX471" i="7"/>
  <c r="AW472" i="7"/>
  <c r="AX472" i="7"/>
  <c r="AW473" i="7"/>
  <c r="AX473" i="7"/>
  <c r="AW474" i="7"/>
  <c r="AX474" i="7"/>
  <c r="AW475" i="7"/>
  <c r="AX475" i="7"/>
  <c r="AW476" i="7"/>
  <c r="AX476" i="7"/>
  <c r="AW477" i="7"/>
  <c r="AX477" i="7"/>
  <c r="AW478" i="7"/>
  <c r="AX478" i="7"/>
  <c r="AW479" i="7"/>
  <c r="AX479" i="7"/>
  <c r="AW480" i="7"/>
  <c r="AX480" i="7"/>
  <c r="AW481" i="7"/>
  <c r="AX481" i="7"/>
  <c r="AW482" i="7"/>
  <c r="AX482" i="7"/>
  <c r="AW483" i="7"/>
  <c r="AX483" i="7"/>
  <c r="AW484" i="7"/>
  <c r="AX484" i="7"/>
  <c r="AW485" i="7"/>
  <c r="AX485" i="7"/>
  <c r="AW486" i="7"/>
  <c r="AX486" i="7"/>
  <c r="AW487" i="7"/>
  <c r="AX487" i="7"/>
  <c r="AW488" i="7"/>
  <c r="AX488" i="7"/>
  <c r="AW489" i="7"/>
  <c r="AX489" i="7"/>
  <c r="AW490" i="7"/>
  <c r="AX490" i="7"/>
  <c r="AW491" i="7"/>
  <c r="AX491" i="7"/>
  <c r="AW492" i="7"/>
  <c r="AX492" i="7"/>
  <c r="AW493" i="7"/>
  <c r="AX493" i="7"/>
  <c r="AW494" i="7"/>
  <c r="AX494" i="7"/>
  <c r="AW495" i="7"/>
  <c r="AX495" i="7"/>
  <c r="AW496" i="7"/>
  <c r="AX496" i="7"/>
  <c r="AW497" i="7"/>
  <c r="AX497" i="7"/>
  <c r="AW498" i="7"/>
  <c r="AX498" i="7"/>
  <c r="AW499" i="7"/>
  <c r="AX499" i="7"/>
  <c r="AW500" i="7"/>
  <c r="AX500" i="7"/>
  <c r="AW501" i="7"/>
  <c r="AX501" i="7"/>
  <c r="AW502" i="7"/>
  <c r="AX502" i="7"/>
  <c r="AW503" i="7"/>
  <c r="AX503" i="7"/>
  <c r="AW504" i="7"/>
  <c r="AX504" i="7"/>
  <c r="AW505" i="7"/>
  <c r="AX505" i="7"/>
  <c r="AW506" i="7"/>
  <c r="AX506" i="7"/>
  <c r="AW507" i="7"/>
  <c r="AX507" i="7"/>
  <c r="AW508" i="7"/>
  <c r="AX508" i="7"/>
  <c r="AW509" i="7"/>
  <c r="AX509" i="7"/>
  <c r="AW510" i="7"/>
  <c r="AX510" i="7"/>
  <c r="AW511" i="7"/>
  <c r="AX511" i="7"/>
  <c r="AW512" i="7"/>
  <c r="AX512" i="7"/>
  <c r="AW513" i="7"/>
  <c r="AX513" i="7"/>
  <c r="AW514" i="7"/>
  <c r="AX514" i="7"/>
  <c r="AW515" i="7"/>
  <c r="AX515" i="7"/>
  <c r="AW516" i="7"/>
  <c r="AX516" i="7"/>
  <c r="AW517" i="7"/>
  <c r="AX517" i="7"/>
  <c r="AW518" i="7"/>
  <c r="AX518" i="7"/>
  <c r="AW519" i="7"/>
  <c r="AX519" i="7"/>
  <c r="AW520" i="7"/>
  <c r="AX520" i="7"/>
  <c r="AW521" i="7"/>
  <c r="AX521" i="7"/>
  <c r="AW522" i="7"/>
  <c r="AX522" i="7"/>
  <c r="AW523" i="7"/>
  <c r="AX523" i="7"/>
  <c r="AW524" i="7"/>
  <c r="AX524" i="7"/>
  <c r="AW525" i="7"/>
  <c r="AX525" i="7"/>
  <c r="AW526" i="7"/>
  <c r="AX526" i="7"/>
  <c r="AW527" i="7"/>
  <c r="AX527" i="7"/>
  <c r="AW528" i="7"/>
  <c r="AX528" i="7"/>
  <c r="AW529" i="7"/>
  <c r="AX529" i="7"/>
  <c r="AW530" i="7"/>
  <c r="AX530" i="7"/>
  <c r="AW531" i="7"/>
  <c r="AX531" i="7"/>
  <c r="AW532" i="7"/>
  <c r="AX532" i="7"/>
  <c r="AW533" i="7"/>
  <c r="AX533" i="7"/>
  <c r="AW534" i="7"/>
  <c r="AX534" i="7"/>
  <c r="AW535" i="7"/>
  <c r="AX535" i="7"/>
  <c r="AW536" i="7"/>
  <c r="AX536" i="7"/>
  <c r="AW537" i="7"/>
  <c r="AX537" i="7"/>
  <c r="AW538" i="7"/>
  <c r="AX538" i="7"/>
  <c r="AW539" i="7"/>
  <c r="AX539" i="7"/>
  <c r="AW540" i="7"/>
  <c r="AX540" i="7"/>
  <c r="AW541" i="7"/>
  <c r="AX541" i="7"/>
  <c r="AW542" i="7"/>
  <c r="AX542" i="7"/>
  <c r="AW543" i="7"/>
  <c r="AX543" i="7"/>
  <c r="AW544" i="7"/>
  <c r="AX544" i="7"/>
  <c r="AW545" i="7"/>
  <c r="AX545" i="7"/>
  <c r="AW546" i="7"/>
  <c r="AX546" i="7"/>
  <c r="AW547" i="7"/>
  <c r="AX547" i="7"/>
  <c r="AW548" i="7"/>
  <c r="AX548" i="7"/>
  <c r="AW549" i="7"/>
  <c r="AX549" i="7"/>
  <c r="AW550" i="7"/>
  <c r="AX550" i="7"/>
  <c r="AW551" i="7"/>
  <c r="AX551" i="7"/>
  <c r="AW552" i="7"/>
  <c r="AX552" i="7"/>
  <c r="AW553" i="7"/>
  <c r="AX553" i="7"/>
  <c r="AW554" i="7"/>
  <c r="AX554" i="7"/>
  <c r="AW555" i="7"/>
  <c r="AX555" i="7"/>
  <c r="AW556" i="7"/>
  <c r="AX556" i="7"/>
  <c r="AW557" i="7"/>
  <c r="AX557" i="7"/>
  <c r="AW558" i="7"/>
  <c r="AX558" i="7"/>
  <c r="AW559" i="7"/>
  <c r="AX559" i="7"/>
  <c r="AW560" i="7"/>
  <c r="AX560" i="7"/>
  <c r="AW561" i="7"/>
  <c r="AX561" i="7"/>
  <c r="AW562" i="7"/>
  <c r="AX562" i="7"/>
  <c r="AW563" i="7"/>
  <c r="AX563" i="7"/>
  <c r="AW564" i="7"/>
  <c r="AX564" i="7"/>
  <c r="AW565" i="7"/>
  <c r="AX565" i="7"/>
  <c r="AW566" i="7"/>
  <c r="AX566" i="7"/>
  <c r="AW567" i="7"/>
  <c r="AX567" i="7"/>
  <c r="AW568" i="7"/>
  <c r="AX568" i="7"/>
  <c r="AW569" i="7"/>
  <c r="AX569" i="7"/>
  <c r="AW570" i="7"/>
  <c r="AX570" i="7"/>
  <c r="AW571" i="7"/>
  <c r="AX571" i="7"/>
  <c r="AW572" i="7"/>
  <c r="AX572" i="7"/>
  <c r="AW573" i="7"/>
  <c r="AX573" i="7"/>
  <c r="AW574" i="7"/>
  <c r="AX574" i="7"/>
  <c r="AW575" i="7"/>
  <c r="AX575" i="7"/>
  <c r="AW576" i="7"/>
  <c r="AX576" i="7"/>
  <c r="AW577" i="7"/>
  <c r="AX577" i="7"/>
  <c r="AW578" i="7"/>
  <c r="AX578" i="7"/>
  <c r="AW579" i="7"/>
  <c r="AX579" i="7"/>
  <c r="AW580" i="7"/>
  <c r="AX580" i="7"/>
  <c r="AW581" i="7"/>
  <c r="AX581" i="7"/>
  <c r="AW582" i="7"/>
  <c r="AX582" i="7"/>
  <c r="AW583" i="7"/>
  <c r="AX583" i="7"/>
  <c r="AW584" i="7"/>
  <c r="AX584" i="7"/>
  <c r="AW585" i="7"/>
  <c r="AX585" i="7"/>
  <c r="AW586" i="7"/>
  <c r="AX586" i="7"/>
  <c r="AW587" i="7"/>
  <c r="AX587" i="7"/>
  <c r="AW588" i="7"/>
  <c r="AX588" i="7"/>
  <c r="AW589" i="7"/>
  <c r="AX589" i="7"/>
  <c r="AW590" i="7"/>
  <c r="AX590" i="7"/>
  <c r="AW591" i="7"/>
  <c r="AX591" i="7"/>
  <c r="AW592" i="7"/>
  <c r="AX592" i="7"/>
  <c r="AW593" i="7"/>
  <c r="AX593" i="7"/>
  <c r="AW594" i="7"/>
  <c r="AX594" i="7"/>
  <c r="AW595" i="7"/>
  <c r="AX595" i="7"/>
  <c r="AW596" i="7"/>
  <c r="AX596" i="7"/>
  <c r="AW597" i="7"/>
  <c r="AX597" i="7"/>
  <c r="AW598" i="7"/>
  <c r="AX598" i="7"/>
  <c r="AW599" i="7"/>
  <c r="AX599" i="7"/>
  <c r="AW600" i="7"/>
  <c r="AX600" i="7"/>
  <c r="AW601" i="7"/>
  <c r="AX601" i="7"/>
  <c r="AW602" i="7"/>
  <c r="AX602" i="7"/>
  <c r="AW603" i="7"/>
  <c r="AX603" i="7"/>
  <c r="AW604" i="7"/>
  <c r="AX604" i="7"/>
  <c r="AW605" i="7"/>
  <c r="AX605" i="7"/>
  <c r="AW606" i="7"/>
  <c r="AX606" i="7"/>
  <c r="AW607" i="7"/>
  <c r="AX607" i="7"/>
  <c r="AW608" i="7"/>
  <c r="AX608" i="7"/>
  <c r="AW609" i="7"/>
  <c r="AX609" i="7"/>
  <c r="AW610" i="7"/>
  <c r="AX610" i="7"/>
  <c r="AW611" i="7"/>
  <c r="AX611" i="7"/>
  <c r="AW612" i="7"/>
  <c r="AX612" i="7"/>
  <c r="AW613" i="7"/>
  <c r="AX613" i="7"/>
  <c r="AW614" i="7"/>
  <c r="AX614" i="7"/>
  <c r="AW615" i="7"/>
  <c r="AX615" i="7"/>
  <c r="AW616" i="7"/>
  <c r="AX616" i="7"/>
  <c r="AW617" i="7"/>
  <c r="AX617" i="7"/>
  <c r="AW618" i="7"/>
  <c r="AX618" i="7"/>
  <c r="AW619" i="7"/>
  <c r="AX619" i="7"/>
  <c r="AW620" i="7"/>
  <c r="AX620" i="7"/>
  <c r="AW621" i="7"/>
  <c r="AX621" i="7"/>
  <c r="AW622" i="7"/>
  <c r="AX622" i="7"/>
  <c r="AW623" i="7"/>
  <c r="AX623" i="7"/>
  <c r="AW624" i="7"/>
  <c r="AX624" i="7"/>
  <c r="AW625" i="7"/>
  <c r="AX625" i="7"/>
  <c r="AW626" i="7"/>
  <c r="AX626" i="7"/>
  <c r="AW627" i="7"/>
  <c r="AX627" i="7"/>
  <c r="AW628" i="7"/>
  <c r="AX628" i="7"/>
  <c r="AW629" i="7"/>
  <c r="AX629" i="7"/>
  <c r="AW630" i="7"/>
  <c r="AX630" i="7"/>
  <c r="AW631" i="7"/>
  <c r="AX631" i="7"/>
  <c r="AW632" i="7"/>
  <c r="AX632" i="7"/>
  <c r="AW633" i="7"/>
  <c r="AX633" i="7"/>
  <c r="AW634" i="7"/>
  <c r="AX634" i="7"/>
  <c r="AW635" i="7"/>
  <c r="AX635" i="7"/>
  <c r="AW636" i="7"/>
  <c r="AX636" i="7"/>
  <c r="AW637" i="7"/>
  <c r="AX637" i="7"/>
  <c r="AW638" i="7"/>
  <c r="AX638" i="7"/>
  <c r="AW639" i="7"/>
  <c r="AX639" i="7"/>
  <c r="AW640" i="7"/>
  <c r="AX640" i="7"/>
  <c r="AW641" i="7"/>
  <c r="AX641" i="7"/>
  <c r="AW642" i="7"/>
  <c r="AX642" i="7"/>
  <c r="AW643" i="7"/>
  <c r="AX643" i="7"/>
  <c r="AW644" i="7"/>
  <c r="AX644" i="7"/>
  <c r="AW645" i="7"/>
  <c r="AX645" i="7"/>
  <c r="AW646" i="7"/>
  <c r="AX646" i="7"/>
  <c r="AW647" i="7"/>
  <c r="AX647" i="7"/>
  <c r="AW648" i="7"/>
  <c r="AX648" i="7"/>
  <c r="AW649" i="7"/>
  <c r="AX649" i="7"/>
  <c r="AW650" i="7"/>
  <c r="AX650" i="7"/>
  <c r="AW651" i="7"/>
  <c r="AX651" i="7"/>
  <c r="AW652" i="7"/>
  <c r="AX652" i="7"/>
  <c r="AW653" i="7"/>
  <c r="AX653" i="7"/>
  <c r="AW654" i="7"/>
  <c r="AX654" i="7"/>
  <c r="AW655" i="7"/>
  <c r="AX655" i="7"/>
  <c r="AW656" i="7"/>
  <c r="AX656" i="7"/>
  <c r="AW657" i="7"/>
  <c r="AX657" i="7"/>
  <c r="AW658" i="7"/>
  <c r="AX658" i="7"/>
  <c r="AW659" i="7"/>
  <c r="AX659" i="7"/>
  <c r="AW660" i="7"/>
  <c r="AX660" i="7"/>
  <c r="AW661" i="7"/>
  <c r="AX661" i="7"/>
  <c r="AW662" i="7"/>
  <c r="AX662" i="7"/>
  <c r="AW663" i="7"/>
  <c r="AX663" i="7"/>
  <c r="AW664" i="7"/>
  <c r="AX664" i="7"/>
  <c r="AW665" i="7"/>
  <c r="AX665" i="7"/>
  <c r="AW666" i="7"/>
  <c r="AX666" i="7"/>
  <c r="AW667" i="7"/>
  <c r="AX667" i="7"/>
  <c r="AW668" i="7"/>
  <c r="AX668" i="7"/>
  <c r="AW669" i="7"/>
  <c r="AX669" i="7"/>
  <c r="AW670" i="7"/>
  <c r="AX670" i="7"/>
  <c r="AW671" i="7"/>
  <c r="AX671" i="7"/>
  <c r="AW672" i="7"/>
  <c r="AX672" i="7"/>
  <c r="AW673" i="7"/>
  <c r="AX673" i="7"/>
  <c r="AW674" i="7"/>
  <c r="AX674" i="7"/>
  <c r="AW675" i="7"/>
  <c r="AX675" i="7"/>
  <c r="AW676" i="7"/>
  <c r="AX676" i="7"/>
  <c r="AW677" i="7"/>
  <c r="AX677" i="7"/>
  <c r="AW678" i="7"/>
  <c r="AX678" i="7"/>
  <c r="AW679" i="7"/>
  <c r="AX679" i="7"/>
  <c r="AW680" i="7"/>
  <c r="AX680" i="7"/>
  <c r="AW681" i="7"/>
  <c r="AX681" i="7"/>
  <c r="AW682" i="7"/>
  <c r="AX682" i="7"/>
  <c r="AW683" i="7"/>
  <c r="AX683" i="7"/>
  <c r="AW684" i="7"/>
  <c r="AX684" i="7"/>
  <c r="AW685" i="7"/>
  <c r="AX685" i="7"/>
  <c r="AW686" i="7"/>
  <c r="AX686" i="7"/>
  <c r="AW687" i="7"/>
  <c r="AX687" i="7"/>
  <c r="AW688" i="7"/>
  <c r="AX688" i="7"/>
  <c r="AW689" i="7"/>
  <c r="AX689" i="7"/>
  <c r="AW690" i="7"/>
  <c r="AX690" i="7"/>
  <c r="AW691" i="7"/>
  <c r="AX691" i="7"/>
  <c r="AW692" i="7"/>
  <c r="AX692" i="7"/>
  <c r="AW693" i="7"/>
  <c r="AX693" i="7"/>
  <c r="AW694" i="7"/>
  <c r="AX694" i="7"/>
  <c r="AW695" i="7"/>
  <c r="AX695" i="7"/>
  <c r="AW696" i="7"/>
  <c r="AX696" i="7"/>
  <c r="AW697" i="7"/>
  <c r="AX697" i="7"/>
  <c r="AW698" i="7"/>
  <c r="AX698" i="7"/>
  <c r="AW699" i="7"/>
  <c r="AX699" i="7"/>
  <c r="AW700" i="7"/>
  <c r="AX700" i="7"/>
  <c r="AW701" i="7"/>
  <c r="AX701" i="7"/>
  <c r="AW702" i="7"/>
  <c r="AX702" i="7"/>
  <c r="AW703" i="7"/>
  <c r="AX703" i="7"/>
  <c r="AW704" i="7"/>
  <c r="AX704" i="7"/>
  <c r="AW705" i="7"/>
  <c r="AX705" i="7"/>
  <c r="AW706" i="7"/>
  <c r="AX706" i="7"/>
  <c r="AW707" i="7"/>
  <c r="AX707" i="7"/>
  <c r="AW708" i="7"/>
  <c r="AX708" i="7"/>
  <c r="AW709" i="7"/>
  <c r="AX709" i="7"/>
  <c r="AW710" i="7"/>
  <c r="AX710" i="7"/>
  <c r="AW711" i="7"/>
  <c r="AX711" i="7"/>
  <c r="AW712" i="7"/>
  <c r="AX712" i="7"/>
  <c r="AW713" i="7"/>
  <c r="AX713" i="7"/>
  <c r="AW714" i="7"/>
  <c r="AX714" i="7"/>
  <c r="AW715" i="7"/>
  <c r="AX715" i="7"/>
  <c r="AW716" i="7"/>
  <c r="AX716" i="7"/>
  <c r="AW717" i="7"/>
  <c r="AX717" i="7"/>
  <c r="AW718" i="7"/>
  <c r="AX718" i="7"/>
  <c r="AW719" i="7"/>
  <c r="AX719" i="7"/>
  <c r="AW720" i="7"/>
  <c r="AX720" i="7"/>
  <c r="AW721" i="7"/>
  <c r="AX721" i="7"/>
  <c r="AW722" i="7"/>
  <c r="AX722" i="7"/>
  <c r="AW723" i="7"/>
  <c r="AX723" i="7"/>
  <c r="AW724" i="7"/>
  <c r="AX724" i="7"/>
  <c r="AW725" i="7"/>
  <c r="AX725" i="7"/>
  <c r="AW726" i="7"/>
  <c r="AX726" i="7"/>
  <c r="AW727" i="7"/>
  <c r="AX727" i="7"/>
  <c r="AW728" i="7"/>
  <c r="AX728" i="7"/>
  <c r="AW729" i="7"/>
  <c r="AX729" i="7"/>
  <c r="AW730" i="7"/>
  <c r="AX730" i="7"/>
  <c r="AW731" i="7"/>
  <c r="AX731" i="7"/>
  <c r="AW732" i="7"/>
  <c r="AX732" i="7"/>
  <c r="AW733" i="7"/>
  <c r="AX733" i="7"/>
  <c r="AW734" i="7"/>
  <c r="AX734" i="7"/>
  <c r="AW735" i="7"/>
  <c r="AX735" i="7"/>
  <c r="AW736" i="7"/>
  <c r="AX736" i="7"/>
  <c r="AW737" i="7"/>
  <c r="AX737" i="7"/>
  <c r="AW738" i="7"/>
  <c r="AX738" i="7"/>
  <c r="AW739" i="7"/>
  <c r="AX739" i="7"/>
  <c r="AW740" i="7"/>
  <c r="AX740" i="7"/>
  <c r="AW741" i="7"/>
  <c r="AX741" i="7"/>
  <c r="AW742" i="7"/>
  <c r="AX742" i="7"/>
  <c r="AW743" i="7"/>
  <c r="AX743" i="7"/>
  <c r="AW744" i="7"/>
  <c r="AX744" i="7"/>
  <c r="AW745" i="7"/>
  <c r="AX745" i="7"/>
  <c r="AW746" i="7"/>
  <c r="AX746" i="7"/>
  <c r="AW747" i="7"/>
  <c r="AX747" i="7"/>
  <c r="AW748" i="7"/>
  <c r="AX748" i="7"/>
  <c r="AW749" i="7"/>
  <c r="AX749" i="7"/>
  <c r="AW750" i="7"/>
  <c r="AX750" i="7"/>
  <c r="AW751" i="7"/>
  <c r="AX751" i="7"/>
  <c r="AW752" i="7"/>
  <c r="AX752" i="7"/>
  <c r="AW753" i="7"/>
  <c r="AX753" i="7"/>
  <c r="AW754" i="7"/>
  <c r="AX754" i="7"/>
  <c r="AW755" i="7"/>
  <c r="AX755" i="7"/>
  <c r="AW756" i="7"/>
  <c r="AX756" i="7"/>
  <c r="AW757" i="7"/>
  <c r="AX757" i="7"/>
  <c r="AW758" i="7"/>
  <c r="AX758" i="7"/>
  <c r="AW759" i="7"/>
  <c r="AX759" i="7"/>
  <c r="AW760" i="7"/>
  <c r="AX760" i="7"/>
  <c r="AW761" i="7"/>
  <c r="AX761" i="7"/>
  <c r="AW762" i="7"/>
  <c r="AX762" i="7"/>
  <c r="AW763" i="7"/>
  <c r="AX763" i="7"/>
  <c r="AW764" i="7"/>
  <c r="AX764" i="7"/>
  <c r="AW765" i="7"/>
  <c r="AX765" i="7"/>
  <c r="AW766" i="7"/>
  <c r="AX766" i="7"/>
  <c r="AW767" i="7"/>
  <c r="AX767" i="7"/>
  <c r="AW768" i="7"/>
  <c r="AX768" i="7"/>
  <c r="AW769" i="7"/>
  <c r="AX769" i="7"/>
  <c r="AW770" i="7"/>
  <c r="AX770" i="7"/>
  <c r="AW771" i="7"/>
  <c r="AX771" i="7"/>
  <c r="AW772" i="7"/>
  <c r="AX772" i="7"/>
  <c r="AW773" i="7"/>
  <c r="AX773" i="7"/>
  <c r="AW774" i="7"/>
  <c r="AX774" i="7"/>
  <c r="AW775" i="7"/>
  <c r="AX775" i="7"/>
  <c r="AW776" i="7"/>
  <c r="AX776" i="7"/>
  <c r="AW777" i="7"/>
  <c r="AX777" i="7"/>
  <c r="AW778" i="7"/>
  <c r="AX778" i="7"/>
  <c r="AW779" i="7"/>
  <c r="AX779" i="7"/>
  <c r="AW780" i="7"/>
  <c r="AX780" i="7"/>
  <c r="AW781" i="7"/>
  <c r="AX781" i="7"/>
  <c r="AW782" i="7"/>
  <c r="AX782" i="7"/>
  <c r="AW783" i="7"/>
  <c r="AX783" i="7"/>
  <c r="AW784" i="7"/>
  <c r="AX784" i="7"/>
  <c r="AW785" i="7"/>
  <c r="AX785" i="7"/>
  <c r="AW786" i="7"/>
  <c r="AX786" i="7"/>
  <c r="AW787" i="7"/>
  <c r="AX787" i="7"/>
  <c r="AW788" i="7"/>
  <c r="AX788" i="7"/>
  <c r="AW789" i="7"/>
  <c r="AX789" i="7"/>
  <c r="AW790" i="7"/>
  <c r="AX790" i="7"/>
  <c r="AW791" i="7"/>
  <c r="AX791" i="7"/>
  <c r="AW792" i="7"/>
  <c r="AX792" i="7"/>
  <c r="AW793" i="7"/>
  <c r="AX793" i="7"/>
  <c r="AW794" i="7"/>
  <c r="AX794" i="7"/>
  <c r="AW795" i="7"/>
  <c r="AX795" i="7"/>
  <c r="AW796" i="7"/>
  <c r="AX796" i="7"/>
  <c r="AW797" i="7"/>
  <c r="AX797" i="7"/>
  <c r="AW798" i="7"/>
  <c r="AX798" i="7"/>
  <c r="AW799" i="7"/>
  <c r="AX799" i="7"/>
  <c r="AW800" i="7"/>
  <c r="AX800" i="7"/>
  <c r="AW801" i="7"/>
  <c r="AX801" i="7"/>
  <c r="AW802" i="7"/>
  <c r="AX802" i="7"/>
  <c r="AW803" i="7"/>
  <c r="AX803" i="7"/>
  <c r="AW804" i="7"/>
  <c r="AX804" i="7"/>
  <c r="AW805" i="7"/>
  <c r="AX805" i="7"/>
  <c r="AW806" i="7"/>
  <c r="AX806" i="7"/>
  <c r="AW807" i="7"/>
  <c r="AX807" i="7"/>
  <c r="AW808" i="7"/>
  <c r="AX808" i="7"/>
  <c r="AW809" i="7"/>
  <c r="AX809" i="7"/>
  <c r="AW810" i="7"/>
  <c r="AX810" i="7"/>
  <c r="AW811" i="7"/>
  <c r="AX811" i="7"/>
  <c r="AW812" i="7"/>
  <c r="AX812" i="7"/>
  <c r="AW813" i="7"/>
  <c r="AX813" i="7"/>
  <c r="AW814" i="7"/>
  <c r="AX814" i="7"/>
  <c r="AW815" i="7"/>
  <c r="AX815" i="7"/>
  <c r="AW816" i="7"/>
  <c r="AX816" i="7"/>
  <c r="AW817" i="7"/>
  <c r="AX817" i="7"/>
  <c r="AW818" i="7"/>
  <c r="AX818" i="7"/>
  <c r="AW819" i="7"/>
  <c r="AX819" i="7"/>
  <c r="AW820" i="7"/>
  <c r="AX820" i="7"/>
  <c r="AW821" i="7"/>
  <c r="AX821" i="7"/>
  <c r="AW822" i="7"/>
  <c r="AX822" i="7"/>
  <c r="AW823" i="7"/>
  <c r="AX823" i="7"/>
  <c r="AW824" i="7"/>
  <c r="AX824" i="7"/>
  <c r="AW825" i="7"/>
  <c r="AX825" i="7"/>
  <c r="AW826" i="7"/>
  <c r="AX826" i="7"/>
  <c r="AW827" i="7"/>
  <c r="AX827" i="7"/>
  <c r="AW828" i="7"/>
  <c r="AX828" i="7"/>
  <c r="AW829" i="7"/>
  <c r="AX829" i="7"/>
  <c r="AW830" i="7"/>
  <c r="AX830" i="7"/>
  <c r="AW831" i="7"/>
  <c r="AX831" i="7"/>
  <c r="AW832" i="7"/>
  <c r="AX832" i="7"/>
  <c r="AW833" i="7"/>
  <c r="AX833" i="7"/>
  <c r="AW834" i="7"/>
  <c r="AX834" i="7"/>
  <c r="AW835" i="7"/>
  <c r="AX835" i="7"/>
  <c r="AW836" i="7"/>
  <c r="AX836" i="7"/>
  <c r="AW837" i="7"/>
  <c r="AX837" i="7"/>
  <c r="AW838" i="7"/>
  <c r="AX838" i="7"/>
  <c r="AW839" i="7"/>
  <c r="AX839" i="7"/>
  <c r="AW840" i="7"/>
  <c r="AX840" i="7"/>
  <c r="AW841" i="7"/>
  <c r="AX841" i="7"/>
  <c r="AW842" i="7"/>
  <c r="AX842" i="7"/>
  <c r="AW843" i="7"/>
  <c r="AX843" i="7"/>
  <c r="AW844" i="7"/>
  <c r="AX844" i="7"/>
  <c r="AW845" i="7"/>
  <c r="AX845" i="7"/>
  <c r="AW846" i="7"/>
  <c r="AX846" i="7"/>
  <c r="AW847" i="7"/>
  <c r="AX847" i="7"/>
  <c r="AW848" i="7"/>
  <c r="AX848" i="7"/>
  <c r="AW849" i="7"/>
  <c r="AX849" i="7"/>
  <c r="AW850" i="7"/>
  <c r="AX850" i="7"/>
  <c r="AW851" i="7"/>
  <c r="AX851" i="7"/>
  <c r="AW852" i="7"/>
  <c r="AX852" i="7"/>
  <c r="AW853" i="7"/>
  <c r="AX853" i="7"/>
  <c r="AW854" i="7"/>
  <c r="AX854" i="7"/>
  <c r="AW855" i="7"/>
  <c r="AX855" i="7"/>
  <c r="AW856" i="7"/>
  <c r="AX856" i="7"/>
  <c r="AW857" i="7"/>
  <c r="AX857" i="7"/>
  <c r="AW858" i="7"/>
  <c r="AX858" i="7"/>
  <c r="AW859" i="7"/>
  <c r="AX859" i="7"/>
  <c r="AW860" i="7"/>
  <c r="AX860" i="7"/>
  <c r="AW861" i="7"/>
  <c r="AX861" i="7"/>
  <c r="AW862" i="7"/>
  <c r="AX862" i="7"/>
  <c r="AW863" i="7"/>
  <c r="AX863" i="7"/>
  <c r="AW864" i="7"/>
  <c r="AX864" i="7"/>
  <c r="AW865" i="7"/>
  <c r="AX865" i="7"/>
  <c r="AW866" i="7"/>
  <c r="AX866" i="7"/>
  <c r="AW867" i="7"/>
  <c r="AX867" i="7"/>
  <c r="AW868" i="7"/>
  <c r="AX868" i="7"/>
  <c r="AW869" i="7"/>
  <c r="AX869" i="7"/>
  <c r="AW870" i="7"/>
  <c r="AX870" i="7"/>
  <c r="AW871" i="7"/>
  <c r="AX871" i="7"/>
  <c r="AW872" i="7"/>
  <c r="AX872" i="7"/>
  <c r="AW873" i="7"/>
  <c r="AX873" i="7"/>
  <c r="AW874" i="7"/>
  <c r="AX874" i="7"/>
  <c r="AW875" i="7"/>
  <c r="AX875" i="7"/>
  <c r="AW876" i="7"/>
  <c r="AX876" i="7"/>
  <c r="AW877" i="7"/>
  <c r="AX877" i="7"/>
  <c r="AW878" i="7"/>
  <c r="AX878" i="7"/>
  <c r="AW879" i="7"/>
  <c r="AX879" i="7"/>
  <c r="AW880" i="7"/>
  <c r="AX880" i="7"/>
  <c r="AW881" i="7"/>
  <c r="AX881" i="7"/>
  <c r="AW882" i="7"/>
  <c r="AX882" i="7"/>
  <c r="AW883" i="7"/>
  <c r="AX883" i="7"/>
  <c r="AW884" i="7"/>
  <c r="AX884" i="7"/>
  <c r="AW885" i="7"/>
  <c r="AX885" i="7"/>
  <c r="AW886" i="7"/>
  <c r="AX886" i="7"/>
  <c r="AW887" i="7"/>
  <c r="AX887" i="7"/>
  <c r="AW888" i="7"/>
  <c r="AX888" i="7"/>
  <c r="AW889" i="7"/>
  <c r="AX889" i="7"/>
  <c r="AW890" i="7"/>
  <c r="AX890" i="7"/>
  <c r="AW891" i="7"/>
  <c r="AX891" i="7"/>
  <c r="AW892" i="7"/>
  <c r="AX892" i="7"/>
  <c r="AW893" i="7"/>
  <c r="AX893" i="7"/>
  <c r="AW894" i="7"/>
  <c r="AX894" i="7"/>
  <c r="AW895" i="7"/>
  <c r="AX895" i="7"/>
  <c r="AW896" i="7"/>
  <c r="AX896" i="7"/>
  <c r="AW897" i="7"/>
  <c r="AX897" i="7"/>
  <c r="AW898" i="7"/>
  <c r="AX898" i="7"/>
  <c r="AW899" i="7"/>
  <c r="AX899" i="7"/>
  <c r="AW900" i="7"/>
  <c r="AX900" i="7"/>
  <c r="AW901" i="7"/>
  <c r="AX901" i="7"/>
  <c r="AW902" i="7"/>
  <c r="AX902" i="7"/>
  <c r="AW903" i="7"/>
  <c r="AX903" i="7"/>
  <c r="AW904" i="7"/>
  <c r="AX904" i="7"/>
  <c r="AW905" i="7"/>
  <c r="AX905" i="7"/>
  <c r="AW906" i="7"/>
  <c r="AX906" i="7"/>
  <c r="AW907" i="7"/>
  <c r="AX907" i="7"/>
  <c r="AW908" i="7"/>
  <c r="AX908" i="7"/>
  <c r="AW909" i="7"/>
  <c r="AX909" i="7"/>
  <c r="AW910" i="7"/>
  <c r="AX910" i="7"/>
  <c r="AW911" i="7"/>
  <c r="AX911" i="7"/>
  <c r="AW912" i="7"/>
  <c r="AX912" i="7"/>
  <c r="AW913" i="7"/>
  <c r="AX913" i="7"/>
  <c r="AW914" i="7"/>
  <c r="AX914" i="7"/>
  <c r="AW915" i="7"/>
  <c r="AX915" i="7"/>
  <c r="AW916" i="7"/>
  <c r="AX916" i="7"/>
  <c r="AW917" i="7"/>
  <c r="AX917" i="7"/>
  <c r="AW918" i="7"/>
  <c r="AX918" i="7"/>
  <c r="AW919" i="7"/>
  <c r="AX919" i="7"/>
  <c r="AW920" i="7"/>
  <c r="AX920" i="7"/>
  <c r="AW921" i="7"/>
  <c r="AX921" i="7"/>
  <c r="AW922" i="7"/>
  <c r="AX922" i="7"/>
  <c r="AW923" i="7"/>
  <c r="AX923" i="7"/>
  <c r="AW924" i="7"/>
  <c r="AX924" i="7"/>
  <c r="AW925" i="7"/>
  <c r="AX925" i="7"/>
  <c r="AW926" i="7"/>
  <c r="AX926" i="7"/>
  <c r="AW927" i="7"/>
  <c r="AX927" i="7"/>
  <c r="AW928" i="7"/>
  <c r="AX928" i="7"/>
  <c r="AW929" i="7"/>
  <c r="AX929" i="7"/>
  <c r="AW930" i="7"/>
  <c r="AX930" i="7"/>
  <c r="AW931" i="7"/>
  <c r="AX931" i="7"/>
  <c r="AW932" i="7"/>
  <c r="AX932" i="7"/>
  <c r="AW933" i="7"/>
  <c r="AX933" i="7"/>
  <c r="AW934" i="7"/>
  <c r="AX934" i="7"/>
  <c r="AW935" i="7"/>
  <c r="AX935" i="7"/>
  <c r="AW936" i="7"/>
  <c r="AX936" i="7"/>
  <c r="AW937" i="7"/>
  <c r="AX937" i="7"/>
  <c r="AW938" i="7"/>
  <c r="AX938" i="7"/>
  <c r="AW939" i="7"/>
  <c r="AX939" i="7"/>
  <c r="AW940" i="7"/>
  <c r="AX940" i="7"/>
  <c r="AW941" i="7"/>
  <c r="AX941" i="7"/>
  <c r="AW942" i="7"/>
  <c r="AX942" i="7"/>
  <c r="AW943" i="7"/>
  <c r="AX943" i="7"/>
  <c r="AW944" i="7"/>
  <c r="AX944" i="7"/>
  <c r="AW945" i="7"/>
  <c r="AX945" i="7"/>
  <c r="AW946" i="7"/>
  <c r="AX946" i="7"/>
  <c r="AW947" i="7"/>
  <c r="AX947" i="7"/>
  <c r="AW948" i="7"/>
  <c r="AX948" i="7"/>
  <c r="AW949" i="7"/>
  <c r="AX949" i="7"/>
  <c r="AW950" i="7"/>
  <c r="AX950" i="7"/>
  <c r="AW951" i="7"/>
  <c r="AX951" i="7"/>
  <c r="AW952" i="7"/>
  <c r="AX952" i="7"/>
  <c r="AW953" i="7"/>
  <c r="AX953" i="7"/>
  <c r="AW954" i="7"/>
  <c r="AX954" i="7"/>
  <c r="AW955" i="7"/>
  <c r="AX955" i="7"/>
  <c r="AW956" i="7"/>
  <c r="AX956" i="7"/>
  <c r="AW957" i="7"/>
  <c r="AX957" i="7"/>
  <c r="AW958" i="7"/>
  <c r="AX958" i="7"/>
  <c r="AW959" i="7"/>
  <c r="AX959" i="7"/>
  <c r="AW960" i="7"/>
  <c r="AX960" i="7"/>
  <c r="AW961" i="7"/>
  <c r="AX961" i="7"/>
  <c r="AW962" i="7"/>
  <c r="AX962" i="7"/>
  <c r="AW963" i="7"/>
  <c r="AX963" i="7"/>
  <c r="AW964" i="7"/>
  <c r="AX964" i="7"/>
  <c r="AW965" i="7"/>
  <c r="AX965" i="7"/>
  <c r="AW966" i="7"/>
  <c r="AX966" i="7"/>
  <c r="AW967" i="7"/>
  <c r="AX967" i="7"/>
  <c r="AW968" i="7"/>
  <c r="AX968" i="7"/>
  <c r="AW969" i="7"/>
  <c r="AX969" i="7"/>
  <c r="AW970" i="7"/>
  <c r="AX970" i="7"/>
  <c r="AW971" i="7"/>
  <c r="AX971" i="7"/>
  <c r="AW972" i="7"/>
  <c r="AX972" i="7"/>
  <c r="AW973" i="7"/>
  <c r="AX973" i="7"/>
  <c r="AW974" i="7"/>
  <c r="AX974" i="7"/>
  <c r="AW975" i="7"/>
  <c r="AX975" i="7"/>
  <c r="AW976" i="7"/>
  <c r="AX976" i="7"/>
  <c r="AW977" i="7"/>
  <c r="AX977" i="7"/>
  <c r="AW978" i="7"/>
  <c r="AX978" i="7"/>
  <c r="AW979" i="7"/>
  <c r="AX979" i="7"/>
  <c r="AW980" i="7"/>
  <c r="AX980" i="7"/>
  <c r="AW981" i="7"/>
  <c r="AX981" i="7"/>
  <c r="AW982" i="7"/>
  <c r="AX982" i="7"/>
  <c r="AW983" i="7"/>
  <c r="AX983" i="7"/>
  <c r="AW984" i="7"/>
  <c r="AX984" i="7"/>
  <c r="AW985" i="7"/>
  <c r="AX985" i="7"/>
  <c r="AW986" i="7"/>
  <c r="AX986" i="7"/>
  <c r="AW987" i="7"/>
  <c r="AX987" i="7"/>
  <c r="AW988" i="7"/>
  <c r="AX988" i="7"/>
  <c r="AW989" i="7"/>
  <c r="AX989" i="7"/>
  <c r="AW990" i="7"/>
  <c r="AX990" i="7"/>
  <c r="AW991" i="7"/>
  <c r="AX991" i="7"/>
  <c r="AW992" i="7"/>
  <c r="AX992" i="7"/>
  <c r="AW993" i="7"/>
  <c r="AX993" i="7"/>
  <c r="AW994" i="7"/>
  <c r="AX994" i="7"/>
  <c r="AW995" i="7"/>
  <c r="AX995" i="7"/>
  <c r="AW996" i="7"/>
  <c r="AX996" i="7"/>
  <c r="AW997" i="7"/>
  <c r="AX997" i="7"/>
  <c r="AW998" i="7"/>
  <c r="AX998" i="7"/>
  <c r="AW999" i="7"/>
  <c r="AX999" i="7"/>
  <c r="AW1000" i="7"/>
  <c r="AX1000" i="7"/>
  <c r="AW1001" i="7"/>
  <c r="AX1001" i="7"/>
  <c r="AW1002" i="7"/>
  <c r="AX1002" i="7"/>
  <c r="AW1003" i="7"/>
  <c r="AX1003" i="7"/>
  <c r="AW1004" i="7"/>
  <c r="AX1004" i="7"/>
  <c r="AW1005" i="7"/>
  <c r="AX1005" i="7"/>
  <c r="AW1006" i="7"/>
  <c r="AX1006" i="7"/>
  <c r="AW1007" i="7"/>
  <c r="AX1007" i="7"/>
  <c r="AW1008" i="7"/>
  <c r="AX1008" i="7"/>
  <c r="AW1009" i="7"/>
  <c r="AX1009" i="7"/>
  <c r="AW1010" i="7"/>
  <c r="AX1010" i="7"/>
  <c r="AW1011" i="7"/>
  <c r="AX1011" i="7"/>
  <c r="AW1012" i="7"/>
  <c r="AX1012" i="7"/>
  <c r="AW1013" i="7"/>
  <c r="AX1013" i="7"/>
  <c r="AW1014" i="7"/>
  <c r="AX1014" i="7"/>
  <c r="AW1015" i="7"/>
  <c r="AX1015" i="7"/>
  <c r="AW1016" i="7"/>
  <c r="AX1016" i="7"/>
  <c r="AW1017" i="7"/>
  <c r="AX1017" i="7"/>
  <c r="AW1018" i="7"/>
  <c r="AX1018" i="7"/>
  <c r="AW1019" i="7"/>
  <c r="AX1019" i="7"/>
  <c r="AW1020" i="7"/>
  <c r="AX1020" i="7"/>
  <c r="AW1021" i="7"/>
  <c r="AX1021" i="7"/>
  <c r="AW1022" i="7"/>
  <c r="AX1022" i="7"/>
  <c r="AW1023" i="7"/>
  <c r="AX1023" i="7"/>
  <c r="AW1024" i="7"/>
  <c r="AX1024" i="7"/>
  <c r="AW1025" i="7"/>
  <c r="AX1025" i="7"/>
  <c r="AW1026" i="7"/>
  <c r="AX1026" i="7"/>
  <c r="AW1027" i="7"/>
  <c r="AX1027" i="7"/>
  <c r="AW1028" i="7"/>
  <c r="AX1028" i="7"/>
  <c r="AW1029" i="7"/>
  <c r="AX1029" i="7"/>
  <c r="AW1030" i="7"/>
  <c r="AX1030" i="7"/>
  <c r="AW1031" i="7"/>
  <c r="AX1031" i="7"/>
  <c r="AW1032" i="7"/>
  <c r="AX1032" i="7"/>
  <c r="AW1033" i="7"/>
  <c r="AX1033" i="7"/>
  <c r="AW1034" i="7"/>
  <c r="AX1034" i="7"/>
  <c r="AW1035" i="7"/>
  <c r="AX1035" i="7"/>
  <c r="AW1036" i="7"/>
  <c r="AX1036" i="7"/>
  <c r="AW1037" i="7"/>
  <c r="AX1037" i="7"/>
  <c r="AW1038" i="7"/>
  <c r="AX1038" i="7"/>
  <c r="AW1039" i="7"/>
  <c r="AX1039" i="7"/>
  <c r="AW1040" i="7"/>
  <c r="AX1040" i="7"/>
  <c r="AW1041" i="7"/>
  <c r="AX1041" i="7"/>
  <c r="AW1042" i="7"/>
  <c r="AX1042" i="7"/>
  <c r="AW1043" i="7"/>
  <c r="AX1043" i="7"/>
  <c r="AW1044" i="7"/>
  <c r="AX1044" i="7"/>
  <c r="AW1045" i="7"/>
  <c r="AX1045" i="7"/>
  <c r="AW1046" i="7"/>
  <c r="AX1046" i="7"/>
  <c r="AW1047" i="7"/>
  <c r="AX1047" i="7"/>
  <c r="AW1048" i="7"/>
  <c r="AX1048" i="7"/>
  <c r="AW1049" i="7"/>
  <c r="AX1049" i="7"/>
  <c r="AW1050" i="7"/>
  <c r="AX1050" i="7"/>
  <c r="AW1051" i="7"/>
  <c r="AX1051" i="7"/>
  <c r="AW1052" i="7"/>
  <c r="AX1052" i="7"/>
  <c r="AW1053" i="7"/>
  <c r="AX1053" i="7"/>
  <c r="AW1054" i="7"/>
  <c r="AX1054" i="7"/>
  <c r="AW1055" i="7"/>
  <c r="AX1055" i="7"/>
  <c r="AW1056" i="7"/>
  <c r="AX1056" i="7"/>
  <c r="AW1057" i="7"/>
  <c r="AX1057" i="7"/>
  <c r="AW1058" i="7"/>
  <c r="AX1058" i="7"/>
  <c r="AW1059" i="7"/>
  <c r="AX1059" i="7"/>
  <c r="AW1060" i="7"/>
  <c r="AX1060" i="7"/>
  <c r="AW1061" i="7"/>
  <c r="AX1061" i="7"/>
  <c r="AW1062" i="7"/>
  <c r="AX1062" i="7"/>
  <c r="AW1063" i="7"/>
  <c r="AX1063" i="7"/>
  <c r="AW1064" i="7"/>
  <c r="AX1064" i="7"/>
  <c r="AW1065" i="7"/>
  <c r="AX1065" i="7"/>
  <c r="AW1066" i="7"/>
  <c r="AX1066" i="7"/>
  <c r="AW1067" i="7"/>
  <c r="AX1067" i="7"/>
  <c r="AW1068" i="7"/>
  <c r="AX1068" i="7"/>
  <c r="AW1069" i="7"/>
  <c r="AX1069" i="7"/>
  <c r="AW1070" i="7"/>
  <c r="AX1070" i="7"/>
  <c r="AW1071" i="7"/>
  <c r="AX1071" i="7"/>
  <c r="AW1072" i="7"/>
  <c r="AX1072" i="7"/>
  <c r="AW1073" i="7"/>
  <c r="AX1073" i="7"/>
  <c r="AW1074" i="7"/>
  <c r="AX1074" i="7"/>
  <c r="AW1075" i="7"/>
  <c r="AX1075" i="7"/>
  <c r="AW1076" i="7"/>
  <c r="AX1076" i="7"/>
  <c r="AW1077" i="7"/>
  <c r="AX1077" i="7"/>
  <c r="AW1078" i="7"/>
  <c r="AX1078" i="7"/>
  <c r="AW1079" i="7"/>
  <c r="AX1079" i="7"/>
  <c r="AW1080" i="7"/>
  <c r="AX1080" i="7"/>
  <c r="AW1081" i="7"/>
  <c r="AX1081" i="7"/>
  <c r="AW1082" i="7"/>
  <c r="AX1082" i="7"/>
  <c r="AW1083" i="7"/>
  <c r="AX1083" i="7"/>
  <c r="AW1084" i="7"/>
  <c r="AX1084" i="7"/>
  <c r="AW1085" i="7"/>
  <c r="AX1085" i="7"/>
  <c r="AW1086" i="7"/>
  <c r="AX1086" i="7"/>
  <c r="AW1087" i="7"/>
  <c r="AX1087" i="7"/>
  <c r="AW1088" i="7"/>
  <c r="AX1088" i="7"/>
  <c r="AW1089" i="7"/>
  <c r="AX1089" i="7"/>
  <c r="AW1090" i="7"/>
  <c r="AX1090" i="7"/>
  <c r="AW1091" i="7"/>
  <c r="AX1091" i="7"/>
  <c r="AW1092" i="7"/>
  <c r="AX1092" i="7"/>
  <c r="AW1093" i="7"/>
  <c r="AX1093" i="7"/>
  <c r="AW1094" i="7"/>
  <c r="AX1094" i="7"/>
  <c r="AW1095" i="7"/>
  <c r="AX1095" i="7"/>
  <c r="AW1096" i="7"/>
  <c r="AX1096" i="7"/>
  <c r="AW1097" i="7"/>
  <c r="AX1097" i="7"/>
  <c r="AW1098" i="7"/>
  <c r="AX1098" i="7"/>
  <c r="AW1099" i="7"/>
  <c r="AX1099" i="7"/>
  <c r="AW1100" i="7"/>
  <c r="AX1100" i="7"/>
  <c r="AW1101" i="7"/>
  <c r="AX1101" i="7"/>
  <c r="AW1102" i="7"/>
  <c r="AX1102" i="7"/>
  <c r="AW1103" i="7"/>
  <c r="AX1103" i="7"/>
  <c r="AW1104" i="7"/>
  <c r="AX1104" i="7"/>
  <c r="AW1105" i="7"/>
  <c r="AX1105" i="7"/>
  <c r="AW1106" i="7"/>
  <c r="AX1106" i="7"/>
  <c r="AW1107" i="7"/>
  <c r="AX1107" i="7"/>
  <c r="AW1108" i="7"/>
  <c r="AX1108" i="7"/>
  <c r="AW1109" i="7"/>
  <c r="AX1109" i="7"/>
  <c r="AW1110" i="7"/>
  <c r="AX1110" i="7"/>
  <c r="AW1111" i="7"/>
  <c r="AX1111" i="7"/>
  <c r="AW1112" i="7"/>
  <c r="AX1112" i="7"/>
  <c r="AW1113" i="7"/>
  <c r="AX1113" i="7"/>
  <c r="AW1114" i="7"/>
  <c r="AX1114" i="7"/>
  <c r="AW1115" i="7"/>
  <c r="AX1115" i="7"/>
  <c r="AW1116" i="7"/>
  <c r="AX1116" i="7"/>
  <c r="AW1117" i="7"/>
  <c r="AX1117" i="7"/>
  <c r="AW1118" i="7"/>
  <c r="AX1118" i="7"/>
  <c r="AW1119" i="7"/>
  <c r="AX1119" i="7"/>
  <c r="AW1120" i="7"/>
  <c r="AX1120" i="7"/>
  <c r="AW1121" i="7"/>
  <c r="AX1121" i="7"/>
  <c r="AW1122" i="7"/>
  <c r="AX1122" i="7"/>
  <c r="AW1123" i="7"/>
  <c r="AX1123" i="7"/>
  <c r="AW1124" i="7"/>
  <c r="AX1124" i="7"/>
  <c r="AW1125" i="7"/>
  <c r="AX1125" i="7"/>
  <c r="AW1126" i="7"/>
  <c r="AX1126" i="7"/>
  <c r="AW1127" i="7"/>
  <c r="AX1127" i="7"/>
  <c r="AW1128" i="7"/>
  <c r="AX1128" i="7"/>
  <c r="AW1129" i="7"/>
  <c r="AX1129" i="7"/>
  <c r="AW1130" i="7"/>
  <c r="AX1130" i="7"/>
  <c r="AW1131" i="7"/>
  <c r="AX1131" i="7"/>
  <c r="AW1132" i="7"/>
  <c r="AX1132" i="7"/>
  <c r="AW1133" i="7"/>
  <c r="AX1133" i="7"/>
  <c r="AW1134" i="7"/>
  <c r="AX1134" i="7"/>
  <c r="AW1135" i="7"/>
  <c r="AX1135" i="7"/>
  <c r="AW1136" i="7"/>
  <c r="AX1136" i="7"/>
  <c r="AW1137" i="7"/>
  <c r="AX1137" i="7"/>
  <c r="AW1138" i="7"/>
  <c r="AX1138" i="7"/>
  <c r="AW1139" i="7"/>
  <c r="AX1139" i="7"/>
  <c r="AW1140" i="7"/>
  <c r="AX1140" i="7"/>
  <c r="AW1141" i="7"/>
  <c r="AX1141" i="7"/>
  <c r="AW1142" i="7"/>
  <c r="AX1142" i="7"/>
  <c r="AW1143" i="7"/>
  <c r="AX1143" i="7"/>
  <c r="AW1144" i="7"/>
  <c r="AX1144" i="7"/>
  <c r="AW1145" i="7"/>
  <c r="AX1145" i="7"/>
  <c r="AW1146" i="7"/>
  <c r="AX1146" i="7"/>
  <c r="AW1147" i="7"/>
  <c r="AX1147" i="7"/>
  <c r="AW1148" i="7"/>
  <c r="AX1148" i="7"/>
  <c r="AW1149" i="7"/>
  <c r="AX1149" i="7"/>
  <c r="AW1150" i="7"/>
  <c r="AX1150" i="7"/>
  <c r="AW1151" i="7"/>
  <c r="AX1151" i="7"/>
  <c r="AW1152" i="7"/>
  <c r="AX1152" i="7"/>
  <c r="AW1153" i="7"/>
  <c r="AX1153" i="7"/>
  <c r="AW1154" i="7"/>
  <c r="AX1154" i="7"/>
  <c r="AW1155" i="7"/>
  <c r="AX1155" i="7"/>
  <c r="AW1156" i="7"/>
  <c r="AX1156" i="7"/>
  <c r="AW1157" i="7"/>
  <c r="AX1157" i="7"/>
  <c r="AW1158" i="7"/>
  <c r="AX1158" i="7"/>
  <c r="AW1159" i="7"/>
  <c r="AX1159" i="7"/>
  <c r="AW1160" i="7"/>
  <c r="AX1160" i="7"/>
  <c r="AW1161" i="7"/>
  <c r="AX1161" i="7"/>
  <c r="AW1162" i="7"/>
  <c r="AX1162" i="7"/>
  <c r="AW1163" i="7"/>
  <c r="AX1163" i="7"/>
  <c r="AW1164" i="7"/>
  <c r="AX1164" i="7"/>
  <c r="AW1165" i="7"/>
  <c r="AX1165" i="7"/>
  <c r="AW1166" i="7"/>
  <c r="AX1166" i="7"/>
  <c r="AW1167" i="7"/>
  <c r="AX1167" i="7"/>
  <c r="AW1168" i="7"/>
  <c r="AX1168" i="7"/>
  <c r="AW1169" i="7"/>
  <c r="AX1169" i="7"/>
  <c r="AW1170" i="7"/>
  <c r="AX1170" i="7"/>
  <c r="AW1171" i="7"/>
  <c r="AX1171" i="7"/>
  <c r="AW1172" i="7"/>
  <c r="AX1172" i="7"/>
  <c r="AW1173" i="7"/>
  <c r="AX1173" i="7"/>
  <c r="AW1174" i="7"/>
  <c r="AX1174" i="7"/>
  <c r="AW1175" i="7"/>
  <c r="AX1175" i="7"/>
  <c r="AW1176" i="7"/>
  <c r="AX1176" i="7"/>
  <c r="AW1177" i="7"/>
  <c r="AX1177" i="7"/>
  <c r="AW1178" i="7"/>
  <c r="AX1178" i="7"/>
  <c r="AW1179" i="7"/>
  <c r="AX1179" i="7"/>
  <c r="AW1180" i="7"/>
  <c r="AX1180" i="7"/>
  <c r="AW1181" i="7"/>
  <c r="AX1181" i="7"/>
  <c r="AW1182" i="7"/>
  <c r="AX1182" i="7"/>
  <c r="AW1183" i="7"/>
  <c r="AX1183" i="7"/>
  <c r="AW1184" i="7"/>
  <c r="AX1184" i="7"/>
  <c r="AW1185" i="7"/>
  <c r="AX1185" i="7"/>
  <c r="AW1186" i="7"/>
  <c r="AX1186" i="7"/>
  <c r="AW1187" i="7"/>
  <c r="AX1187" i="7"/>
  <c r="AW1188" i="7"/>
  <c r="AX1188" i="7"/>
  <c r="AW1189" i="7"/>
  <c r="AX1189" i="7"/>
  <c r="AW1190" i="7"/>
  <c r="AX1190" i="7"/>
  <c r="AW1191" i="7"/>
  <c r="AX1191" i="7"/>
  <c r="AW1192" i="7"/>
  <c r="AX1192" i="7"/>
  <c r="AW1193" i="7"/>
  <c r="AX1193" i="7"/>
  <c r="AW1194" i="7"/>
  <c r="AX1194" i="7"/>
  <c r="AW1195" i="7"/>
  <c r="AX1195" i="7"/>
  <c r="AW1196" i="7"/>
  <c r="AX1196" i="7"/>
  <c r="AW1197" i="7"/>
  <c r="AX1197" i="7"/>
  <c r="AW1198" i="7"/>
  <c r="AX1198" i="7"/>
  <c r="AW1199" i="7"/>
  <c r="AX1199" i="7"/>
  <c r="AW1200" i="7"/>
  <c r="AX1200" i="7"/>
  <c r="AW1201" i="7"/>
  <c r="AX1201" i="7"/>
  <c r="AW1202" i="7"/>
  <c r="AX1202" i="7"/>
  <c r="AW1203" i="7"/>
  <c r="AX1203" i="7"/>
  <c r="AW1204" i="7"/>
  <c r="AX1204" i="7"/>
  <c r="AW1205" i="7"/>
  <c r="AX1205" i="7"/>
  <c r="AW1206" i="7"/>
  <c r="AX1206" i="7"/>
  <c r="AW1207" i="7"/>
  <c r="AX1207" i="7"/>
  <c r="AW1208" i="7"/>
  <c r="AX1208" i="7"/>
  <c r="AW1209" i="7"/>
  <c r="AX1209" i="7"/>
  <c r="AW1210" i="7"/>
  <c r="AX1210" i="7"/>
  <c r="AW1211" i="7"/>
  <c r="AX1211" i="7"/>
  <c r="AW1212" i="7"/>
  <c r="AX1212" i="7"/>
  <c r="AW1213" i="7"/>
  <c r="AX1213" i="7"/>
  <c r="AW1214" i="7"/>
  <c r="AX1214" i="7"/>
  <c r="AW1215" i="7"/>
  <c r="AX1215" i="7"/>
  <c r="AW1216" i="7"/>
  <c r="AX1216" i="7"/>
  <c r="AW1217" i="7"/>
  <c r="AX1217" i="7"/>
  <c r="AW1218" i="7"/>
  <c r="AX1218" i="7"/>
  <c r="AW1219" i="7"/>
  <c r="AX1219" i="7"/>
  <c r="AW1220" i="7"/>
  <c r="AX1220" i="7"/>
  <c r="AW1221" i="7"/>
  <c r="AX1221" i="7"/>
  <c r="AW1222" i="7"/>
  <c r="AX1222" i="7"/>
  <c r="AW1223" i="7"/>
  <c r="AX1223" i="7"/>
  <c r="AW1224" i="7"/>
  <c r="AX1224" i="7"/>
  <c r="AW1225" i="7"/>
  <c r="AX1225" i="7"/>
  <c r="AW1226" i="7"/>
  <c r="AX1226" i="7"/>
  <c r="AW1227" i="7"/>
  <c r="AX1227" i="7"/>
  <c r="AW1228" i="7"/>
  <c r="AX1228" i="7"/>
  <c r="AW1229" i="7"/>
  <c r="AX1229" i="7"/>
  <c r="AW1230" i="7"/>
  <c r="AX1230" i="7"/>
  <c r="AW1231" i="7"/>
  <c r="AX1231" i="7"/>
  <c r="AW1232" i="7"/>
  <c r="AX1232" i="7"/>
  <c r="AW1233" i="7"/>
  <c r="AX1233" i="7"/>
  <c r="AW1234" i="7"/>
  <c r="AX1234" i="7"/>
  <c r="AW1235" i="7"/>
  <c r="AX1235" i="7"/>
  <c r="AW1236" i="7"/>
  <c r="AX1236" i="7"/>
  <c r="AW1237" i="7"/>
  <c r="AX1237" i="7"/>
  <c r="AW1238" i="7"/>
  <c r="AX1238" i="7"/>
  <c r="AW1239" i="7"/>
  <c r="AX1239" i="7"/>
  <c r="AW1240" i="7"/>
  <c r="AX1240" i="7"/>
  <c r="AW1241" i="7"/>
  <c r="AX1241" i="7"/>
  <c r="AW1242" i="7"/>
  <c r="AX1242" i="7"/>
  <c r="AW1243" i="7"/>
  <c r="AX1243" i="7"/>
  <c r="AW1244" i="7"/>
  <c r="AX1244" i="7"/>
  <c r="AW1245" i="7"/>
  <c r="AX1245" i="7"/>
  <c r="AW1246" i="7"/>
  <c r="AX1246" i="7"/>
  <c r="AW1247" i="7"/>
  <c r="AX1247" i="7"/>
  <c r="AW1248" i="7"/>
  <c r="AX1248" i="7"/>
  <c r="AW1249" i="7"/>
  <c r="AX1249" i="7"/>
  <c r="AW1250" i="7"/>
  <c r="AX1250" i="7"/>
  <c r="AW1251" i="7"/>
  <c r="AX1251" i="7"/>
  <c r="AW1252" i="7"/>
  <c r="AX1252" i="7"/>
  <c r="AW1253" i="7"/>
  <c r="AX1253" i="7"/>
  <c r="AW1254" i="7"/>
  <c r="AX1254" i="7"/>
  <c r="AW1255" i="7"/>
  <c r="AX1255" i="7"/>
  <c r="AW1256" i="7"/>
  <c r="AX1256" i="7"/>
  <c r="AW1257" i="7"/>
  <c r="AX1257" i="7"/>
  <c r="AW1258" i="7"/>
  <c r="AX1258" i="7"/>
  <c r="AW1259" i="7"/>
  <c r="AX1259" i="7"/>
  <c r="AW1260" i="7"/>
  <c r="AX1260" i="7"/>
  <c r="AW1261" i="7"/>
  <c r="AX1261" i="7"/>
  <c r="AW1262" i="7"/>
  <c r="AX1262" i="7"/>
  <c r="AW1263" i="7"/>
  <c r="AX1263" i="7"/>
  <c r="AW1264" i="7"/>
  <c r="AX1264" i="7"/>
  <c r="AW1265" i="7"/>
  <c r="AX1265" i="7"/>
  <c r="AW1266" i="7"/>
  <c r="AX1266" i="7"/>
  <c r="AW1267" i="7"/>
  <c r="AX1267" i="7"/>
  <c r="AW1268" i="7"/>
  <c r="AX1268" i="7"/>
  <c r="AW1269" i="7"/>
  <c r="AX1269" i="7"/>
  <c r="AW1270" i="7"/>
  <c r="AX1270" i="7"/>
  <c r="AW1271" i="7"/>
  <c r="AX1271" i="7"/>
  <c r="AW1272" i="7"/>
  <c r="AX1272" i="7"/>
  <c r="AW1273" i="7"/>
  <c r="AX1273" i="7"/>
  <c r="AW1274" i="7"/>
  <c r="AX1274" i="7"/>
  <c r="AW1275" i="7"/>
  <c r="AX1275" i="7"/>
  <c r="AW1276" i="7"/>
  <c r="AX1276" i="7"/>
  <c r="AW1277" i="7"/>
  <c r="AX1277" i="7"/>
  <c r="AW1278" i="7"/>
  <c r="AX1278" i="7"/>
  <c r="AW1279" i="7"/>
  <c r="AX1279" i="7"/>
  <c r="AW1280" i="7"/>
  <c r="AX1280" i="7"/>
  <c r="AW1281" i="7"/>
  <c r="AX1281" i="7"/>
  <c r="AW1282" i="7"/>
  <c r="AX1282" i="7"/>
  <c r="AW1283" i="7"/>
  <c r="AX1283" i="7"/>
  <c r="AW1284" i="7"/>
  <c r="AX1284" i="7"/>
  <c r="AW1285" i="7"/>
  <c r="AX1285" i="7"/>
  <c r="AW1286" i="7"/>
  <c r="AX1286" i="7"/>
  <c r="AW1287" i="7"/>
  <c r="AX1287" i="7"/>
  <c r="AW1288" i="7"/>
  <c r="AX1288" i="7"/>
  <c r="AW1289" i="7"/>
  <c r="AX1289" i="7"/>
  <c r="AW1290" i="7"/>
  <c r="AX1290" i="7"/>
  <c r="AW1291" i="7"/>
  <c r="AX1291" i="7"/>
  <c r="AW1292" i="7"/>
  <c r="AX1292" i="7"/>
  <c r="AW1293" i="7"/>
  <c r="AX1293" i="7"/>
  <c r="AW1294" i="7"/>
  <c r="AX1294" i="7"/>
  <c r="AW1295" i="7"/>
  <c r="AX1295" i="7"/>
  <c r="AW1296" i="7"/>
  <c r="AX1296" i="7"/>
  <c r="AW1297" i="7"/>
  <c r="AX1297" i="7"/>
  <c r="AW1298" i="7"/>
  <c r="AX1298" i="7"/>
  <c r="AW1299" i="7"/>
  <c r="AX1299" i="7"/>
  <c r="AW1300" i="7"/>
  <c r="AX1300" i="7"/>
  <c r="AW1301" i="7"/>
  <c r="AX1301" i="7"/>
  <c r="AW1302" i="7"/>
  <c r="AX1302" i="7"/>
  <c r="AW1303" i="7"/>
  <c r="AX1303" i="7"/>
  <c r="AW1304" i="7"/>
  <c r="AX1304" i="7"/>
  <c r="AW1305" i="7"/>
  <c r="AX1305" i="7"/>
  <c r="AW1306" i="7"/>
  <c r="AX1306" i="7"/>
  <c r="AW1307" i="7"/>
  <c r="AX1307" i="7"/>
  <c r="AW1308" i="7"/>
  <c r="AX1308" i="7"/>
  <c r="AW1309" i="7"/>
  <c r="AX1309" i="7"/>
  <c r="AW1310" i="7"/>
  <c r="AX1310" i="7"/>
  <c r="AW1311" i="7"/>
  <c r="AX1311" i="7"/>
  <c r="AW1312" i="7"/>
  <c r="AX1312" i="7"/>
  <c r="AW1313" i="7"/>
  <c r="AX1313" i="7"/>
  <c r="AW1314" i="7"/>
  <c r="AX1314" i="7"/>
  <c r="AW1315" i="7"/>
  <c r="AX1315" i="7"/>
  <c r="AW1316" i="7"/>
  <c r="AX1316" i="7"/>
  <c r="AW1317" i="7"/>
  <c r="AX1317" i="7"/>
  <c r="AW1318" i="7"/>
  <c r="AX1318" i="7"/>
  <c r="AW1319" i="7"/>
  <c r="AX1319" i="7"/>
  <c r="AW1320" i="7"/>
  <c r="AX1320" i="7"/>
  <c r="AW1321" i="7"/>
  <c r="AX1321" i="7"/>
  <c r="AW1322" i="7"/>
  <c r="AX1322" i="7"/>
  <c r="AW1323" i="7"/>
  <c r="AX1323" i="7"/>
  <c r="AW1324" i="7"/>
  <c r="AX1324" i="7"/>
  <c r="AW1325" i="7"/>
  <c r="AX1325" i="7"/>
  <c r="AW1326" i="7"/>
  <c r="AX1326" i="7"/>
  <c r="AW1327" i="7"/>
  <c r="AX1327" i="7"/>
  <c r="AW1328" i="7"/>
  <c r="AX1328" i="7"/>
  <c r="AW1329" i="7"/>
  <c r="AX1329" i="7"/>
  <c r="AW1330" i="7"/>
  <c r="AX1330" i="7"/>
  <c r="AW1331" i="7"/>
  <c r="AX1331" i="7"/>
  <c r="AW1332" i="7"/>
  <c r="AX1332" i="7"/>
  <c r="AW1333" i="7"/>
  <c r="AX1333" i="7"/>
  <c r="AW1334" i="7"/>
  <c r="AX1334" i="7"/>
  <c r="AW1335" i="7"/>
  <c r="AX1335" i="7"/>
  <c r="AW1336" i="7"/>
  <c r="AX1336" i="7"/>
  <c r="AW1337" i="7"/>
  <c r="AX1337" i="7"/>
  <c r="AW1338" i="7"/>
  <c r="AX1338" i="7"/>
  <c r="AW1339" i="7"/>
  <c r="AX1339" i="7"/>
  <c r="AW1340" i="7"/>
  <c r="AX1340" i="7"/>
  <c r="AW1341" i="7"/>
  <c r="AX1341" i="7"/>
  <c r="AW1342" i="7"/>
  <c r="AX1342" i="7"/>
  <c r="AW1343" i="7"/>
  <c r="AX1343" i="7"/>
  <c r="AW1344" i="7"/>
  <c r="AX1344" i="7"/>
  <c r="AW1345" i="7"/>
  <c r="AX1345" i="7"/>
  <c r="AW1346" i="7"/>
  <c r="AX1346" i="7"/>
  <c r="AW1347" i="7"/>
  <c r="AX1347" i="7"/>
  <c r="AW1348" i="7"/>
  <c r="AX1348" i="7"/>
  <c r="AW1349" i="7"/>
  <c r="AX1349" i="7"/>
  <c r="AW1350" i="7"/>
  <c r="AX1350" i="7"/>
  <c r="AW1351" i="7"/>
  <c r="AX1351" i="7"/>
  <c r="AW1352" i="7"/>
  <c r="AX1352" i="7"/>
  <c r="AW1353" i="7"/>
  <c r="AX1353" i="7"/>
  <c r="AW1354" i="7"/>
  <c r="AX1354" i="7"/>
  <c r="AW1355" i="7"/>
  <c r="AX1355" i="7"/>
  <c r="AW1356" i="7"/>
  <c r="AX1356" i="7"/>
  <c r="AW1357" i="7"/>
  <c r="AX1357" i="7"/>
  <c r="AW1358" i="7"/>
  <c r="AX1358" i="7"/>
  <c r="AW1359" i="7"/>
  <c r="AX1359" i="7"/>
  <c r="AW1360" i="7"/>
  <c r="AX1360" i="7"/>
  <c r="AW1361" i="7"/>
  <c r="AX1361" i="7"/>
  <c r="AW1362" i="7"/>
  <c r="AX1362" i="7"/>
  <c r="AW1363" i="7"/>
  <c r="AX1363" i="7"/>
  <c r="AW1364" i="7"/>
  <c r="AX1364" i="7"/>
  <c r="AW1365" i="7"/>
  <c r="AX1365" i="7"/>
  <c r="AW1366" i="7"/>
  <c r="AX1366" i="7"/>
  <c r="AW1367" i="7"/>
  <c r="AX1367" i="7"/>
  <c r="AW1368" i="7"/>
  <c r="AX1368" i="7"/>
  <c r="AW1369" i="7"/>
  <c r="AX1369" i="7"/>
  <c r="AW1370" i="7"/>
  <c r="AX1370" i="7"/>
  <c r="AW1371" i="7"/>
  <c r="AX1371" i="7"/>
  <c r="AW1372" i="7"/>
  <c r="AX1372" i="7"/>
  <c r="AW1373" i="7"/>
  <c r="AX1373" i="7"/>
  <c r="AW1374" i="7"/>
  <c r="AX1374" i="7"/>
  <c r="AW1375" i="7"/>
  <c r="AX1375" i="7"/>
  <c r="AW1376" i="7"/>
  <c r="AX1376" i="7"/>
  <c r="AW1377" i="7"/>
  <c r="AX1377" i="7"/>
  <c r="AW1378" i="7"/>
  <c r="AX1378" i="7"/>
  <c r="AW1379" i="7"/>
  <c r="AX1379" i="7"/>
  <c r="AW1380" i="7"/>
  <c r="AX1380" i="7"/>
  <c r="AW1381" i="7"/>
  <c r="AX1381" i="7"/>
  <c r="AW1382" i="7"/>
  <c r="AX1382" i="7"/>
  <c r="AW1383" i="7"/>
  <c r="AX1383" i="7"/>
  <c r="AW1384" i="7"/>
  <c r="AX1384" i="7"/>
  <c r="AW1385" i="7"/>
  <c r="AX1385" i="7"/>
  <c r="AW1386" i="7"/>
  <c r="AX1386" i="7"/>
  <c r="AW1387" i="7"/>
  <c r="AX1387" i="7"/>
  <c r="AW1388" i="7"/>
  <c r="AX1388" i="7"/>
  <c r="AW1389" i="7"/>
  <c r="AX1389" i="7"/>
  <c r="AW1390" i="7"/>
  <c r="AX1390" i="7"/>
  <c r="AW1391" i="7"/>
  <c r="AX1391" i="7"/>
  <c r="AW1392" i="7"/>
  <c r="AX1392" i="7"/>
  <c r="AW1393" i="7"/>
  <c r="AX1393" i="7"/>
  <c r="AW1394" i="7"/>
  <c r="AX1394" i="7"/>
  <c r="AW1395" i="7"/>
  <c r="AX1395" i="7"/>
  <c r="AW1396" i="7"/>
  <c r="AX1396" i="7"/>
  <c r="AW1397" i="7"/>
  <c r="AX1397" i="7"/>
  <c r="AW1398" i="7"/>
  <c r="AX1398" i="7"/>
  <c r="AW1399" i="7"/>
  <c r="AX1399" i="7"/>
  <c r="AW1400" i="7"/>
  <c r="AX1400" i="7"/>
  <c r="AW1401" i="7"/>
  <c r="AX1401" i="7"/>
  <c r="AW1402" i="7"/>
  <c r="AX1402" i="7"/>
  <c r="AW1403" i="7"/>
  <c r="AX1403" i="7"/>
  <c r="AW1404" i="7"/>
  <c r="AX1404" i="7"/>
  <c r="AW1405" i="7"/>
  <c r="AX1405" i="7"/>
  <c r="AW1406" i="7"/>
  <c r="AX1406" i="7"/>
  <c r="AW1407" i="7"/>
  <c r="AX1407" i="7"/>
  <c r="AW1408" i="7"/>
  <c r="AX1408" i="7"/>
  <c r="AW1409" i="7"/>
  <c r="AX1409" i="7"/>
  <c r="AW1410" i="7"/>
  <c r="AX1410" i="7"/>
  <c r="AW1411" i="7"/>
  <c r="AX1411" i="7"/>
  <c r="AW1412" i="7"/>
  <c r="AX1412" i="7"/>
  <c r="AW1413" i="7"/>
  <c r="AX1413" i="7"/>
  <c r="AW1414" i="7"/>
  <c r="AX1414" i="7"/>
  <c r="AW1415" i="7"/>
  <c r="AX1415" i="7"/>
  <c r="AW1416" i="7"/>
  <c r="AX1416" i="7"/>
  <c r="AW1417" i="7"/>
  <c r="AX1417" i="7"/>
  <c r="AW1418" i="7"/>
  <c r="AX1418" i="7"/>
  <c r="AW1419" i="7"/>
  <c r="AX1419" i="7"/>
  <c r="AW1420" i="7"/>
  <c r="AX1420" i="7"/>
  <c r="AW1421" i="7"/>
  <c r="AX1421" i="7"/>
  <c r="AW1422" i="7"/>
  <c r="AX1422" i="7"/>
  <c r="AW1423" i="7"/>
  <c r="AX1423" i="7"/>
  <c r="AW1424" i="7"/>
  <c r="AX1424" i="7"/>
  <c r="AW1425" i="7"/>
  <c r="AX1425" i="7"/>
  <c r="AW1426" i="7"/>
  <c r="AX1426" i="7"/>
  <c r="AW1427" i="7"/>
  <c r="AX1427" i="7"/>
  <c r="AW1428" i="7"/>
  <c r="AX1428" i="7"/>
  <c r="AW1429" i="7"/>
  <c r="AX1429" i="7"/>
  <c r="AW1430" i="7"/>
  <c r="AX1430" i="7"/>
  <c r="AW1431" i="7"/>
  <c r="AX1431" i="7"/>
  <c r="AW1432" i="7"/>
  <c r="AX1432" i="7"/>
  <c r="AW1433" i="7"/>
  <c r="AX1433" i="7"/>
  <c r="AW1434" i="7"/>
  <c r="AX1434" i="7"/>
  <c r="AW1435" i="7"/>
  <c r="AX1435" i="7"/>
  <c r="AW1436" i="7"/>
  <c r="AX1436" i="7"/>
  <c r="AW1437" i="7"/>
  <c r="AX1437" i="7"/>
  <c r="AW1438" i="7"/>
  <c r="AX1438" i="7"/>
  <c r="AW1439" i="7"/>
  <c r="AX1439" i="7"/>
  <c r="AW1440" i="7"/>
  <c r="AX1440" i="7"/>
  <c r="AW1441" i="7"/>
  <c r="AX1441" i="7"/>
  <c r="AW1442" i="7"/>
  <c r="AX1442" i="7"/>
  <c r="AW1443" i="7"/>
  <c r="AX1443" i="7"/>
  <c r="AW1444" i="7"/>
  <c r="AX1444" i="7"/>
  <c r="AW1445" i="7"/>
  <c r="AX1445" i="7"/>
  <c r="AW1446" i="7"/>
  <c r="AX1446" i="7"/>
  <c r="AW1447" i="7"/>
  <c r="AX1447" i="7"/>
  <c r="AW1448" i="7"/>
  <c r="AX1448" i="7"/>
  <c r="AW1449" i="7"/>
  <c r="AX1449" i="7"/>
  <c r="AW1450" i="7"/>
  <c r="AX1450" i="7"/>
  <c r="AW1451" i="7"/>
  <c r="AX1451" i="7"/>
  <c r="AW1452" i="7"/>
  <c r="AX1452" i="7"/>
  <c r="AW1453" i="7"/>
  <c r="AX1453" i="7"/>
  <c r="AW1454" i="7"/>
  <c r="AX1454" i="7"/>
  <c r="AW1455" i="7"/>
  <c r="AX1455" i="7"/>
  <c r="AW1456" i="7"/>
  <c r="AX1456" i="7"/>
  <c r="AW1457" i="7"/>
  <c r="AX1457" i="7"/>
  <c r="AW1458" i="7"/>
  <c r="AX1458" i="7"/>
  <c r="AW1459" i="7"/>
  <c r="AX1459" i="7"/>
  <c r="AW1460" i="7"/>
  <c r="AX1460" i="7"/>
  <c r="AW1461" i="7"/>
  <c r="AX1461" i="7"/>
  <c r="AW1462" i="7"/>
  <c r="AX1462" i="7"/>
  <c r="AW1463" i="7"/>
  <c r="AX1463" i="7"/>
  <c r="AW1464" i="7"/>
  <c r="AX1464" i="7"/>
  <c r="AW1465" i="7"/>
  <c r="AX1465" i="7"/>
  <c r="AW1466" i="7"/>
  <c r="AX1466" i="7"/>
  <c r="AW1467" i="7"/>
  <c r="AX1467" i="7"/>
  <c r="AW1468" i="7"/>
  <c r="AX1468" i="7"/>
  <c r="AW1469" i="7"/>
  <c r="AX1469" i="7"/>
  <c r="AW1470" i="7"/>
  <c r="AX1470" i="7"/>
  <c r="AW1471" i="7"/>
  <c r="AX1471" i="7"/>
  <c r="AW1472" i="7"/>
  <c r="AX1472" i="7"/>
  <c r="AW1473" i="7"/>
  <c r="AX1473" i="7"/>
  <c r="AW1474" i="7"/>
  <c r="AX1474" i="7"/>
  <c r="AW1475" i="7"/>
  <c r="AX1475" i="7"/>
  <c r="AW1476" i="7"/>
  <c r="AX1476" i="7"/>
  <c r="AW1477" i="7"/>
  <c r="AX1477" i="7"/>
  <c r="AW1478" i="7"/>
  <c r="AX1478" i="7"/>
  <c r="AW1479" i="7"/>
  <c r="AX1479" i="7"/>
  <c r="AW1480" i="7"/>
  <c r="AX1480" i="7"/>
  <c r="AW1481" i="7"/>
  <c r="AX1481" i="7"/>
  <c r="AW1482" i="7"/>
  <c r="AX1482" i="7"/>
  <c r="AW1483" i="7"/>
  <c r="AX1483" i="7"/>
  <c r="AW1484" i="7"/>
  <c r="AX1484" i="7"/>
  <c r="AW1485" i="7"/>
  <c r="AX1485" i="7"/>
  <c r="AW1486" i="7"/>
  <c r="AX1486" i="7"/>
  <c r="AW1487" i="7"/>
  <c r="AX1487" i="7"/>
  <c r="AW1488" i="7"/>
  <c r="AX1488" i="7"/>
  <c r="AW1489" i="7"/>
  <c r="AX1489" i="7"/>
  <c r="AW1490" i="7"/>
  <c r="AX1490" i="7"/>
  <c r="AW1491" i="7"/>
  <c r="AX1491" i="7"/>
  <c r="AW1492" i="7"/>
  <c r="AX1492" i="7"/>
  <c r="AW1493" i="7"/>
  <c r="AX1493" i="7"/>
  <c r="AW1494" i="7"/>
  <c r="AX1494" i="7"/>
  <c r="AW1495" i="7"/>
  <c r="AX1495" i="7"/>
  <c r="AW1496" i="7"/>
  <c r="AX1496" i="7"/>
  <c r="AW1497" i="7"/>
  <c r="AX1497" i="7"/>
  <c r="AW1498" i="7"/>
  <c r="AX1498" i="7"/>
  <c r="AW1499" i="7"/>
  <c r="AX1499" i="7"/>
  <c r="AW1500" i="7"/>
  <c r="AX1500" i="7"/>
  <c r="AW1501" i="7"/>
  <c r="AX1501" i="7"/>
  <c r="AW1502" i="7"/>
  <c r="AX1502" i="7"/>
  <c r="AW1503" i="7"/>
  <c r="AX1503" i="7"/>
  <c r="AW1504" i="7"/>
  <c r="AX1504" i="7"/>
  <c r="AW1505" i="7"/>
  <c r="AX1505" i="7"/>
  <c r="AW1506" i="7"/>
  <c r="AX1506" i="7"/>
  <c r="AW1507" i="7"/>
  <c r="AX1507" i="7"/>
  <c r="AW1508" i="7"/>
  <c r="AX1508" i="7"/>
  <c r="AW1509" i="7"/>
  <c r="AX1509" i="7"/>
  <c r="AW1510" i="7"/>
  <c r="AX1510" i="7"/>
  <c r="AW1511" i="7"/>
  <c r="AX1511" i="7"/>
  <c r="AW1512" i="7"/>
  <c r="AX1512" i="7"/>
  <c r="AW1513" i="7"/>
  <c r="AX1513" i="7"/>
  <c r="AW1514" i="7"/>
  <c r="AX1514" i="7"/>
  <c r="AW1515" i="7"/>
  <c r="AX1515" i="7"/>
  <c r="AW1516" i="7"/>
  <c r="AX1516" i="7"/>
  <c r="AW1517" i="7"/>
  <c r="AX1517" i="7"/>
  <c r="AW1518" i="7"/>
  <c r="AX1518" i="7"/>
  <c r="AW1519" i="7"/>
  <c r="AX1519" i="7"/>
  <c r="AW1520" i="7"/>
  <c r="AX1520" i="7"/>
  <c r="AW1521" i="7"/>
  <c r="AX1521" i="7"/>
  <c r="AW1522" i="7"/>
  <c r="AX1522" i="7"/>
  <c r="AW1523" i="7"/>
  <c r="AX1523" i="7"/>
  <c r="AW1524" i="7"/>
  <c r="AX1524" i="7"/>
  <c r="AW1525" i="7"/>
  <c r="AX1525" i="7"/>
  <c r="AW1526" i="7"/>
  <c r="AX1526" i="7"/>
  <c r="AW1527" i="7"/>
  <c r="AX1527" i="7"/>
  <c r="AW1528" i="7"/>
  <c r="AX1528" i="7"/>
  <c r="AW1529" i="7"/>
  <c r="AX1529" i="7"/>
  <c r="AW1530" i="7"/>
  <c r="AX1530" i="7"/>
  <c r="AW1531" i="7"/>
  <c r="AX1531" i="7"/>
  <c r="AW1532" i="7"/>
  <c r="AX1532" i="7"/>
  <c r="AW1533" i="7"/>
  <c r="AX1533" i="7"/>
  <c r="AW1534" i="7"/>
  <c r="AX1534" i="7"/>
  <c r="AW1535" i="7"/>
  <c r="AX1535" i="7"/>
  <c r="AW1536" i="7"/>
  <c r="AX1536" i="7"/>
  <c r="AW1537" i="7"/>
  <c r="AX1537" i="7"/>
  <c r="AW1538" i="7"/>
  <c r="AX1538" i="7"/>
  <c r="AW1539" i="7"/>
  <c r="AX1539" i="7"/>
  <c r="AW1540" i="7"/>
  <c r="AX1540" i="7"/>
  <c r="AW1541" i="7"/>
  <c r="AX1541" i="7"/>
  <c r="AW1542" i="7"/>
  <c r="AX1542" i="7"/>
  <c r="AW1543" i="7"/>
  <c r="AX1543" i="7"/>
  <c r="AW1544" i="7"/>
  <c r="AX1544" i="7"/>
  <c r="AW1545" i="7"/>
  <c r="AX1545" i="7"/>
  <c r="AW1546" i="7"/>
  <c r="AX1546" i="7"/>
  <c r="AW1547" i="7"/>
  <c r="AX1547" i="7"/>
  <c r="AW1548" i="7"/>
  <c r="AX1548" i="7"/>
  <c r="AW1549" i="7"/>
  <c r="AX1549" i="7"/>
  <c r="AW1550" i="7"/>
  <c r="AX1550" i="7"/>
  <c r="AW1551" i="7"/>
  <c r="AX1551" i="7"/>
  <c r="AW1552" i="7"/>
  <c r="AX1552" i="7"/>
  <c r="AW1553" i="7"/>
  <c r="AX1553" i="7"/>
  <c r="AW1554" i="7"/>
  <c r="AX1554" i="7"/>
  <c r="AW1555" i="7"/>
  <c r="AX1555" i="7"/>
  <c r="AW1556" i="7"/>
  <c r="AX1556" i="7"/>
  <c r="AW1557" i="7"/>
  <c r="AX1557" i="7"/>
  <c r="AW1558" i="7"/>
  <c r="AX1558" i="7"/>
  <c r="AW1559" i="7"/>
  <c r="AX1559" i="7"/>
  <c r="AW1560" i="7"/>
  <c r="AX1560" i="7"/>
  <c r="AW1561" i="7"/>
  <c r="AX1561" i="7"/>
  <c r="AW1562" i="7"/>
  <c r="AX1562" i="7"/>
  <c r="AW1563" i="7"/>
  <c r="AX1563" i="7"/>
  <c r="AW1564" i="7"/>
  <c r="AX1564" i="7"/>
  <c r="AW1565" i="7"/>
  <c r="AX1565" i="7"/>
  <c r="AW1566" i="7"/>
  <c r="AX1566" i="7"/>
  <c r="AW1567" i="7"/>
  <c r="AX1567" i="7"/>
  <c r="AW1568" i="7"/>
  <c r="AX1568" i="7"/>
  <c r="AW1569" i="7"/>
  <c r="AX1569" i="7"/>
  <c r="AW1570" i="7"/>
  <c r="AX1570" i="7"/>
  <c r="AW1571" i="7"/>
  <c r="AX1571" i="7"/>
  <c r="AW1572" i="7"/>
  <c r="AX1572" i="7"/>
  <c r="AW1573" i="7"/>
  <c r="AX1573" i="7"/>
  <c r="AW1574" i="7"/>
  <c r="AX1574" i="7"/>
  <c r="AW1575" i="7"/>
  <c r="AX1575" i="7"/>
  <c r="AW1576" i="7"/>
  <c r="AX1576" i="7"/>
  <c r="AW1577" i="7"/>
  <c r="AX1577" i="7"/>
  <c r="AW1578" i="7"/>
  <c r="AX1578" i="7"/>
  <c r="AW1579" i="7"/>
  <c r="AX1579" i="7"/>
  <c r="AW1580" i="7"/>
  <c r="AX1580" i="7"/>
  <c r="AW1581" i="7"/>
  <c r="AX1581" i="7"/>
  <c r="AW1582" i="7"/>
  <c r="AX1582" i="7"/>
  <c r="AW1583" i="7"/>
  <c r="AX1583" i="7"/>
  <c r="AW1584" i="7"/>
  <c r="AX1584" i="7"/>
  <c r="AW1585" i="7"/>
  <c r="AX1585" i="7"/>
  <c r="AW1586" i="7"/>
  <c r="AX1586" i="7"/>
  <c r="AW1587" i="7"/>
  <c r="AX1587" i="7"/>
  <c r="AW1588" i="7"/>
  <c r="AX1588" i="7"/>
  <c r="AW1589" i="7"/>
  <c r="AX1589" i="7"/>
  <c r="AW1590" i="7"/>
  <c r="AX1590" i="7"/>
  <c r="AW1591" i="7"/>
  <c r="AX1591" i="7"/>
  <c r="AW1592" i="7"/>
  <c r="AX1592" i="7"/>
  <c r="AW1593" i="7"/>
  <c r="AX1593" i="7"/>
  <c r="AW1594" i="7"/>
  <c r="AX1594" i="7"/>
  <c r="AW1595" i="7"/>
  <c r="AX1595" i="7"/>
  <c r="AW1596" i="7"/>
  <c r="AX1596" i="7"/>
  <c r="AW1597" i="7"/>
  <c r="AX1597" i="7"/>
  <c r="AW1598" i="7"/>
  <c r="AX1598" i="7"/>
  <c r="AW1599" i="7"/>
  <c r="AX1599" i="7"/>
  <c r="AW1600" i="7"/>
  <c r="AX1600" i="7"/>
  <c r="AW1601" i="7"/>
  <c r="AX1601" i="7"/>
  <c r="AW1602" i="7"/>
  <c r="AX1602" i="7"/>
  <c r="AW1603" i="7"/>
  <c r="AX1603" i="7"/>
  <c r="AW1604" i="7"/>
  <c r="AX1604" i="7"/>
  <c r="AW1605" i="7"/>
  <c r="AX1605" i="7"/>
  <c r="AW1606" i="7"/>
  <c r="AX1606" i="7"/>
  <c r="AW1607" i="7"/>
  <c r="AX1607" i="7"/>
  <c r="AW1608" i="7"/>
  <c r="AX1608" i="7"/>
  <c r="AW1609" i="7"/>
  <c r="AX1609" i="7"/>
  <c r="AW1610" i="7"/>
  <c r="AX1610" i="7"/>
  <c r="AW1611" i="7"/>
  <c r="AX1611" i="7"/>
  <c r="AW1612" i="7"/>
  <c r="AX1612" i="7"/>
  <c r="AW1613" i="7"/>
  <c r="AX1613" i="7"/>
  <c r="AW1614" i="7"/>
  <c r="AX1614" i="7"/>
  <c r="AW1615" i="7"/>
  <c r="AX1615" i="7"/>
  <c r="AW1616" i="7"/>
  <c r="AX1616" i="7"/>
  <c r="AW1617" i="7"/>
  <c r="AX1617" i="7"/>
  <c r="AW1618" i="7"/>
  <c r="AX1618" i="7"/>
  <c r="AW1619" i="7"/>
  <c r="AX1619" i="7"/>
  <c r="AW1620" i="7"/>
  <c r="AX1620" i="7"/>
  <c r="AW1621" i="7"/>
  <c r="AX1621" i="7"/>
  <c r="AW1622" i="7"/>
  <c r="AX1622" i="7"/>
  <c r="AW1623" i="7"/>
  <c r="AX1623" i="7"/>
  <c r="AW1624" i="7"/>
  <c r="AX1624" i="7"/>
  <c r="AW1625" i="7"/>
  <c r="AX1625" i="7"/>
  <c r="AW1626" i="7"/>
  <c r="AX1626" i="7"/>
  <c r="AW1627" i="7"/>
  <c r="AX1627" i="7"/>
  <c r="AW1628" i="7"/>
  <c r="AX1628" i="7"/>
  <c r="AW1629" i="7"/>
  <c r="AX1629" i="7"/>
  <c r="AW1630" i="7"/>
  <c r="AX1630" i="7"/>
  <c r="AW1631" i="7"/>
  <c r="AX1631" i="7"/>
  <c r="AW1632" i="7"/>
  <c r="AX1632" i="7"/>
  <c r="AW1633" i="7"/>
  <c r="AX1633" i="7"/>
  <c r="AW1634" i="7"/>
  <c r="AX1634" i="7"/>
  <c r="AW1635" i="7"/>
  <c r="AX1635" i="7"/>
  <c r="AW1636" i="7"/>
  <c r="AX1636" i="7"/>
  <c r="AW1637" i="7"/>
  <c r="AX1637" i="7"/>
  <c r="AW1638" i="7"/>
  <c r="AX1638" i="7"/>
  <c r="AW1639" i="7"/>
  <c r="AX1639" i="7"/>
  <c r="AW1640" i="7"/>
  <c r="AX1640" i="7"/>
  <c r="AW1641" i="7"/>
  <c r="AX1641" i="7"/>
  <c r="AW1642" i="7"/>
  <c r="AX1642" i="7"/>
  <c r="AW1643" i="7"/>
  <c r="AX1643" i="7"/>
  <c r="AW1644" i="7"/>
  <c r="AX1644" i="7"/>
  <c r="AW1645" i="7"/>
  <c r="AX1645" i="7"/>
  <c r="AW1646" i="7"/>
  <c r="AX1646" i="7"/>
  <c r="AW1647" i="7"/>
  <c r="AX1647" i="7"/>
  <c r="AW1648" i="7"/>
  <c r="AX1648" i="7"/>
  <c r="AW1649" i="7"/>
  <c r="AX1649" i="7"/>
  <c r="AW1650" i="7"/>
  <c r="AX1650" i="7"/>
  <c r="AW1651" i="7"/>
  <c r="AX1651" i="7"/>
  <c r="AW1652" i="7"/>
  <c r="AX1652" i="7"/>
  <c r="AW1653" i="7"/>
  <c r="AX1653" i="7"/>
  <c r="AW1654" i="7"/>
  <c r="AX1654" i="7"/>
  <c r="AW1655" i="7"/>
  <c r="AX1655" i="7"/>
  <c r="AW1656" i="7"/>
  <c r="AX1656" i="7"/>
  <c r="AW1657" i="7"/>
  <c r="AX1657" i="7"/>
  <c r="AW1658" i="7"/>
  <c r="AX1658" i="7"/>
  <c r="AW1659" i="7"/>
  <c r="AX1659" i="7"/>
  <c r="AW1660" i="7"/>
  <c r="AX1660" i="7"/>
  <c r="AW1661" i="7"/>
  <c r="AX1661" i="7"/>
  <c r="AW1662" i="7"/>
  <c r="AX1662" i="7"/>
  <c r="AW1663" i="7"/>
  <c r="AX1663" i="7"/>
  <c r="AW1664" i="7"/>
  <c r="AX1664" i="7"/>
  <c r="AW1665" i="7"/>
  <c r="AX1665" i="7"/>
  <c r="AW1666" i="7"/>
  <c r="AX1666" i="7"/>
  <c r="AW1667" i="7"/>
  <c r="AX1667" i="7"/>
  <c r="AW1668" i="7"/>
  <c r="AX1668" i="7"/>
  <c r="AW1669" i="7"/>
  <c r="AX1669" i="7"/>
  <c r="AW1670" i="7"/>
  <c r="AX1670" i="7"/>
  <c r="AW1671" i="7"/>
  <c r="AX1671" i="7"/>
  <c r="AW1672" i="7"/>
  <c r="AX1672" i="7"/>
  <c r="AW1673" i="7"/>
  <c r="AX1673" i="7"/>
  <c r="AW1674" i="7"/>
  <c r="AX1674" i="7"/>
  <c r="AW1675" i="7"/>
  <c r="AX1675" i="7"/>
  <c r="AW1676" i="7"/>
  <c r="AX1676" i="7"/>
  <c r="AW1677" i="7"/>
  <c r="AX1677" i="7"/>
  <c r="AW1678" i="7"/>
  <c r="AX1678" i="7"/>
  <c r="AW1679" i="7"/>
  <c r="AX1679" i="7"/>
  <c r="AW1680" i="7"/>
  <c r="AX1680" i="7"/>
  <c r="AW1681" i="7"/>
  <c r="AX1681" i="7"/>
  <c r="AW1682" i="7"/>
  <c r="AX1682" i="7"/>
  <c r="AW1683" i="7"/>
  <c r="AX1683" i="7"/>
  <c r="AW1684" i="7"/>
  <c r="AX1684" i="7"/>
  <c r="AW1685" i="7"/>
  <c r="AX1685" i="7"/>
  <c r="AW1686" i="7"/>
  <c r="AX1686" i="7"/>
  <c r="AW1687" i="7"/>
  <c r="AX1687" i="7"/>
  <c r="AW1688" i="7"/>
  <c r="AX1688" i="7"/>
  <c r="AW1689" i="7"/>
  <c r="AX1689" i="7"/>
  <c r="AW1690" i="7"/>
  <c r="AX1690" i="7"/>
  <c r="AW1691" i="7"/>
  <c r="AX1691" i="7"/>
  <c r="AW1692" i="7"/>
  <c r="AX1692" i="7"/>
  <c r="AW1693" i="7"/>
  <c r="AX1693" i="7"/>
  <c r="AW1694" i="7"/>
  <c r="AX1694" i="7"/>
  <c r="AW1695" i="7"/>
  <c r="AX1695" i="7"/>
  <c r="AW1696" i="7"/>
  <c r="AX1696" i="7"/>
  <c r="AW1697" i="7"/>
  <c r="AX1697" i="7"/>
  <c r="AW1698" i="7"/>
  <c r="AX1698" i="7"/>
  <c r="AW1699" i="7"/>
  <c r="AX1699" i="7"/>
  <c r="AW1700" i="7"/>
  <c r="AX1700" i="7"/>
  <c r="AW1701" i="7"/>
  <c r="AX1701" i="7"/>
  <c r="AW1702" i="7"/>
  <c r="AX1702" i="7"/>
  <c r="AW1703" i="7"/>
  <c r="AX1703" i="7"/>
  <c r="AW1704" i="7"/>
  <c r="AX1704" i="7"/>
  <c r="AW1705" i="7"/>
  <c r="AX1705" i="7"/>
  <c r="AW1706" i="7"/>
  <c r="AX1706" i="7"/>
  <c r="AW1707" i="7"/>
  <c r="AX1707" i="7"/>
  <c r="AW1708" i="7"/>
  <c r="AX1708" i="7"/>
  <c r="AW1709" i="7"/>
  <c r="AX1709" i="7"/>
  <c r="AW1710" i="7"/>
  <c r="AX1710" i="7"/>
  <c r="AW1711" i="7"/>
  <c r="AX1711" i="7"/>
  <c r="AW1712" i="7"/>
  <c r="AX1712" i="7"/>
  <c r="AW1713" i="7"/>
  <c r="AX1713" i="7"/>
  <c r="AW1714" i="7"/>
  <c r="AX1714" i="7"/>
  <c r="AW1715" i="7"/>
  <c r="AX1715" i="7"/>
  <c r="AW1716" i="7"/>
  <c r="AX1716" i="7"/>
  <c r="AW1717" i="7"/>
  <c r="AX1717" i="7"/>
  <c r="AW1718" i="7"/>
  <c r="AX1718" i="7"/>
  <c r="AW1719" i="7"/>
  <c r="AX1719" i="7"/>
  <c r="AW1720" i="7"/>
  <c r="AX1720" i="7"/>
  <c r="AW1721" i="7"/>
  <c r="AX1721" i="7"/>
  <c r="AW1722" i="7"/>
  <c r="AX1722" i="7"/>
  <c r="AW1723" i="7"/>
  <c r="AX1723" i="7"/>
  <c r="AW1724" i="7"/>
  <c r="AX1724" i="7"/>
  <c r="AW1725" i="7"/>
  <c r="AX1725" i="7"/>
  <c r="AW1726" i="7"/>
  <c r="AX1726" i="7"/>
  <c r="AW1727" i="7"/>
  <c r="AX1727" i="7"/>
  <c r="AW1728" i="7"/>
  <c r="AX1728" i="7"/>
  <c r="AW1729" i="7"/>
  <c r="AX1729" i="7"/>
  <c r="AW1730" i="7"/>
  <c r="AX1730" i="7"/>
  <c r="AW1731" i="7"/>
  <c r="AX1731" i="7"/>
  <c r="AW1732" i="7"/>
  <c r="AX1732" i="7"/>
  <c r="AW1733" i="7"/>
  <c r="AX1733" i="7"/>
  <c r="AW1734" i="7"/>
  <c r="AX1734" i="7"/>
  <c r="AW1735" i="7"/>
  <c r="AX1735" i="7"/>
  <c r="AW1736" i="7"/>
  <c r="AX1736" i="7"/>
  <c r="AW1737" i="7"/>
  <c r="AX1737" i="7"/>
  <c r="AW1738" i="7"/>
  <c r="AX1738" i="7"/>
  <c r="AW1739" i="7"/>
  <c r="AX1739" i="7"/>
  <c r="AW1740" i="7"/>
  <c r="AX1740" i="7"/>
  <c r="AW1741" i="7"/>
  <c r="AX1741" i="7"/>
  <c r="AW1742" i="7"/>
  <c r="AX1742" i="7"/>
  <c r="AW1743" i="7"/>
  <c r="AX1743" i="7"/>
  <c r="AW1744" i="7"/>
  <c r="AX1744" i="7"/>
  <c r="AW1745" i="7"/>
  <c r="AX1745" i="7"/>
  <c r="AW1746" i="7"/>
  <c r="AX1746" i="7"/>
  <c r="AW1747" i="7"/>
  <c r="AX1747" i="7"/>
  <c r="AW1748" i="7"/>
  <c r="AX1748" i="7"/>
  <c r="AW1749" i="7"/>
  <c r="AX1749" i="7"/>
  <c r="AW1750" i="7"/>
  <c r="AX1750" i="7"/>
  <c r="AW1751" i="7"/>
  <c r="AX1751" i="7"/>
  <c r="AW1752" i="7"/>
  <c r="AX1752" i="7"/>
  <c r="AW1753" i="7"/>
  <c r="AX1753" i="7"/>
  <c r="AW1754" i="7"/>
  <c r="AX1754" i="7"/>
  <c r="AW1755" i="7"/>
  <c r="AX1755" i="7"/>
  <c r="AW1756" i="7"/>
  <c r="AX1756" i="7"/>
  <c r="AW1757" i="7"/>
  <c r="AX1757" i="7"/>
  <c r="AW1758" i="7"/>
  <c r="AX1758" i="7"/>
  <c r="AW1759" i="7"/>
  <c r="AX1759" i="7"/>
  <c r="AW1760" i="7"/>
  <c r="AX1760" i="7"/>
  <c r="AW1761" i="7"/>
  <c r="AX1761" i="7"/>
  <c r="AW1762" i="7"/>
  <c r="AX1762" i="7"/>
  <c r="AW1763" i="7"/>
  <c r="AX1763" i="7"/>
  <c r="AW1764" i="7"/>
  <c r="AX1764" i="7"/>
  <c r="AW1765" i="7"/>
  <c r="AX1765" i="7"/>
  <c r="AW1766" i="7"/>
  <c r="AX1766" i="7"/>
  <c r="AW1767" i="7"/>
  <c r="AX1767" i="7"/>
  <c r="AW1768" i="7"/>
  <c r="AX1768" i="7"/>
  <c r="AW1769" i="7"/>
  <c r="AX1769" i="7"/>
  <c r="AW1770" i="7"/>
  <c r="AX1770" i="7"/>
  <c r="AW1771" i="7"/>
  <c r="AX1771" i="7"/>
  <c r="AW1772" i="7"/>
  <c r="AX1772" i="7"/>
  <c r="AW1773" i="7"/>
  <c r="AX1773" i="7"/>
  <c r="AW1774" i="7"/>
  <c r="AX1774" i="7"/>
  <c r="AW1775" i="7"/>
  <c r="AX1775" i="7"/>
  <c r="AW1776" i="7"/>
  <c r="AX1776" i="7"/>
  <c r="AW1777" i="7"/>
  <c r="AX1777" i="7"/>
  <c r="AW1778" i="7"/>
  <c r="AX1778" i="7"/>
  <c r="AW1779" i="7"/>
  <c r="AX1779" i="7"/>
  <c r="AW1780" i="7"/>
  <c r="AX1780" i="7"/>
  <c r="AW1781" i="7"/>
  <c r="AX1781" i="7"/>
  <c r="AW1782" i="7"/>
  <c r="AX1782" i="7"/>
  <c r="AW1783" i="7"/>
  <c r="AX1783" i="7"/>
  <c r="AW1784" i="7"/>
  <c r="AX1784" i="7"/>
  <c r="AW1785" i="7"/>
  <c r="AX1785" i="7"/>
  <c r="AW1786" i="7"/>
  <c r="AX1786" i="7"/>
  <c r="AW1787" i="7"/>
  <c r="AX1787" i="7"/>
  <c r="AW1788" i="7"/>
  <c r="AX1788" i="7"/>
  <c r="AW1789" i="7"/>
  <c r="AX1789" i="7"/>
  <c r="AW1790" i="7"/>
  <c r="AX1790" i="7"/>
  <c r="AW1791" i="7"/>
  <c r="AX1791" i="7"/>
  <c r="AW1792" i="7"/>
  <c r="AX1792" i="7"/>
  <c r="AW1793" i="7"/>
  <c r="AX1793" i="7"/>
  <c r="AW1794" i="7"/>
  <c r="AX1794" i="7"/>
  <c r="AW1795" i="7"/>
  <c r="AX1795" i="7"/>
  <c r="AW1796" i="7"/>
  <c r="AX1796" i="7"/>
  <c r="AW1797" i="7"/>
  <c r="AX1797" i="7"/>
  <c r="AW1798" i="7"/>
  <c r="AX1798" i="7"/>
  <c r="AW1799" i="7"/>
  <c r="AX1799" i="7"/>
  <c r="AW1800" i="7"/>
  <c r="AX1800" i="7"/>
  <c r="AW1801" i="7"/>
  <c r="AX1801" i="7"/>
  <c r="AW1802" i="7"/>
  <c r="AX1802" i="7"/>
  <c r="AW1803" i="7"/>
  <c r="AX1803" i="7"/>
  <c r="AW1804" i="7"/>
  <c r="AX1804" i="7"/>
  <c r="AW1805" i="7"/>
  <c r="AX1805" i="7"/>
  <c r="AW1806" i="7"/>
  <c r="AX1806" i="7"/>
  <c r="AW1807" i="7"/>
  <c r="AX1807" i="7"/>
  <c r="AW1808" i="7"/>
  <c r="AX1808" i="7"/>
  <c r="AW1809" i="7"/>
  <c r="AX1809" i="7"/>
  <c r="AW1810" i="7"/>
  <c r="AX1810" i="7"/>
  <c r="AW1811" i="7"/>
  <c r="AX1811" i="7"/>
  <c r="AW1812" i="7"/>
  <c r="AX1812" i="7"/>
  <c r="AW1813" i="7"/>
  <c r="AX1813" i="7"/>
  <c r="AW1814" i="7"/>
  <c r="AX1814" i="7"/>
  <c r="AW1815" i="7"/>
  <c r="AX1815" i="7"/>
  <c r="AW1816" i="7"/>
  <c r="AX1816" i="7"/>
  <c r="AW1817" i="7"/>
  <c r="AX1817" i="7"/>
  <c r="AW1818" i="7"/>
  <c r="AX1818" i="7"/>
  <c r="AW1819" i="7"/>
  <c r="AX1819" i="7"/>
  <c r="AW1820" i="7"/>
  <c r="AX1820" i="7"/>
  <c r="AW1821" i="7"/>
  <c r="AX1821" i="7"/>
  <c r="AW1822" i="7"/>
  <c r="AX1822" i="7"/>
  <c r="AW1823" i="7"/>
  <c r="AX1823" i="7"/>
  <c r="AW1824" i="7"/>
  <c r="AX1824" i="7"/>
  <c r="AW1825" i="7"/>
  <c r="AX1825" i="7"/>
  <c r="AW1826" i="7"/>
  <c r="AX1826" i="7"/>
  <c r="AW1827" i="7"/>
  <c r="AX1827" i="7"/>
  <c r="AW1828" i="7"/>
  <c r="AX1828" i="7"/>
  <c r="AW1829" i="7"/>
  <c r="AX1829" i="7"/>
  <c r="AW1830" i="7"/>
  <c r="AX1830" i="7"/>
  <c r="AW1831" i="7"/>
  <c r="AX1831" i="7"/>
  <c r="AW1832" i="7"/>
  <c r="AX1832" i="7"/>
  <c r="AW1833" i="7"/>
  <c r="AX1833" i="7"/>
  <c r="AW1834" i="7"/>
  <c r="AX1834" i="7"/>
  <c r="AW1835" i="7"/>
  <c r="AX1835" i="7"/>
  <c r="AW1836" i="7"/>
  <c r="AX1836" i="7"/>
  <c r="AW1837" i="7"/>
  <c r="AX1837" i="7"/>
  <c r="AW1838" i="7"/>
  <c r="AX1838" i="7"/>
  <c r="AW1839" i="7"/>
  <c r="AX1839" i="7"/>
  <c r="AW1840" i="7"/>
  <c r="AX1840" i="7"/>
  <c r="AW1841" i="7"/>
  <c r="AX1841" i="7"/>
  <c r="AW1842" i="7"/>
  <c r="AX1842" i="7"/>
  <c r="AW1843" i="7"/>
  <c r="AX1843" i="7"/>
  <c r="AW1844" i="7"/>
  <c r="AX1844" i="7"/>
  <c r="AW1845" i="7"/>
  <c r="AX1845" i="7"/>
  <c r="AW1846" i="7"/>
  <c r="AX1846" i="7"/>
  <c r="AW1847" i="7"/>
  <c r="AX1847" i="7"/>
  <c r="AW1848" i="7"/>
  <c r="AX1848" i="7"/>
  <c r="AW1849" i="7"/>
  <c r="AX1849" i="7"/>
  <c r="AW1850" i="7"/>
  <c r="AX1850" i="7"/>
  <c r="AW1851" i="7"/>
  <c r="AX1851" i="7"/>
  <c r="AW1852" i="7"/>
  <c r="AX1852" i="7"/>
  <c r="AW1853" i="7"/>
  <c r="AX1853" i="7"/>
  <c r="AW1854" i="7"/>
  <c r="AX1854" i="7"/>
  <c r="AW1855" i="7"/>
  <c r="AX1855" i="7"/>
  <c r="AW1856" i="7"/>
  <c r="AX1856" i="7"/>
  <c r="AW1857" i="7"/>
  <c r="AX1857" i="7"/>
  <c r="AW1858" i="7"/>
  <c r="AX1858" i="7"/>
  <c r="AW1859" i="7"/>
  <c r="AX1859" i="7"/>
  <c r="AW1860" i="7"/>
  <c r="AX1860" i="7"/>
  <c r="AW1861" i="7"/>
  <c r="AX1861" i="7"/>
  <c r="AW1862" i="7"/>
  <c r="AX1862" i="7"/>
  <c r="AW1863" i="7"/>
  <c r="AX1863" i="7"/>
  <c r="AW1864" i="7"/>
  <c r="AX1864" i="7"/>
  <c r="AW1865" i="7"/>
  <c r="AX1865" i="7"/>
  <c r="AW1866" i="7"/>
  <c r="AX1866" i="7"/>
  <c r="AW1867" i="7"/>
  <c r="AX1867" i="7"/>
  <c r="AW1868" i="7"/>
  <c r="AX1868" i="7"/>
  <c r="AW1869" i="7"/>
  <c r="AX1869" i="7"/>
  <c r="AW1870" i="7"/>
  <c r="AX1870" i="7"/>
  <c r="AW1871" i="7"/>
  <c r="AX1871" i="7"/>
  <c r="AW1872" i="7"/>
  <c r="AX1872" i="7"/>
  <c r="AW1873" i="7"/>
  <c r="AX1873" i="7"/>
  <c r="AW1874" i="7"/>
  <c r="AX1874" i="7"/>
  <c r="AW1875" i="7"/>
  <c r="AX1875" i="7"/>
  <c r="AW1876" i="7"/>
  <c r="AX1876" i="7"/>
  <c r="AW1877" i="7"/>
  <c r="AX1877" i="7"/>
  <c r="AW1878" i="7"/>
  <c r="AX1878" i="7"/>
  <c r="AW1879" i="7"/>
  <c r="AX1879" i="7"/>
  <c r="AW1880" i="7"/>
  <c r="AX1880" i="7"/>
  <c r="AW1881" i="7"/>
  <c r="AX1881" i="7"/>
  <c r="AW1882" i="7"/>
  <c r="AX1882" i="7"/>
  <c r="AW1883" i="7"/>
  <c r="AX1883" i="7"/>
  <c r="AW1884" i="7"/>
  <c r="AX1884" i="7"/>
  <c r="AW1885" i="7"/>
  <c r="AX1885" i="7"/>
  <c r="AW1886" i="7"/>
  <c r="AX1886" i="7"/>
  <c r="AW1887" i="7"/>
  <c r="AX1887" i="7"/>
  <c r="AW1888" i="7"/>
  <c r="AX1888" i="7"/>
  <c r="AW1889" i="7"/>
  <c r="AX1889" i="7"/>
  <c r="AW1890" i="7"/>
  <c r="AX1890" i="7"/>
  <c r="AW1891" i="7"/>
  <c r="AX1891" i="7"/>
  <c r="AW1892" i="7"/>
  <c r="AX1892" i="7"/>
  <c r="AW1893" i="7"/>
  <c r="AX1893" i="7"/>
  <c r="AW1894" i="7"/>
  <c r="AX1894" i="7"/>
  <c r="AW1895" i="7"/>
  <c r="AX1895" i="7"/>
  <c r="AW1896" i="7"/>
  <c r="AX1896" i="7"/>
  <c r="AW1897" i="7"/>
  <c r="AX1897" i="7"/>
  <c r="AW1898" i="7"/>
  <c r="AX1898" i="7"/>
  <c r="AW1899" i="7"/>
  <c r="AX1899" i="7"/>
  <c r="AW1900" i="7"/>
  <c r="AX1900" i="7"/>
  <c r="AW1901" i="7"/>
  <c r="AX1901" i="7"/>
  <c r="AW1902" i="7"/>
  <c r="AX1902" i="7"/>
  <c r="AW1903" i="7"/>
  <c r="AX1903" i="7"/>
  <c r="AW1904" i="7"/>
  <c r="AX1904" i="7"/>
  <c r="AW1905" i="7"/>
  <c r="AX1905" i="7"/>
  <c r="AW1906" i="7"/>
  <c r="AX1906" i="7"/>
  <c r="AW1907" i="7"/>
  <c r="AX1907" i="7"/>
  <c r="AW1908" i="7"/>
  <c r="AX1908" i="7"/>
  <c r="AW1909" i="7"/>
  <c r="AX1909" i="7"/>
  <c r="AW1910" i="7"/>
  <c r="AX1910" i="7"/>
  <c r="AW1911" i="7"/>
  <c r="AX1911" i="7"/>
  <c r="AW1912" i="7"/>
  <c r="AX1912" i="7"/>
  <c r="AW1913" i="7"/>
  <c r="AX1913" i="7"/>
  <c r="AW1914" i="7"/>
  <c r="AX1914" i="7"/>
  <c r="AW1915" i="7"/>
  <c r="AX1915" i="7"/>
  <c r="AW1916" i="7"/>
  <c r="AX1916" i="7"/>
  <c r="AW1917" i="7"/>
  <c r="AX1917" i="7"/>
  <c r="AW1918" i="7"/>
  <c r="AX1918" i="7"/>
  <c r="AW1919" i="7"/>
  <c r="AX1919" i="7"/>
  <c r="AW1920" i="7"/>
  <c r="AX1920" i="7"/>
  <c r="AW1921" i="7"/>
  <c r="AX1921" i="7"/>
  <c r="AW1922" i="7"/>
  <c r="AX1922" i="7"/>
  <c r="AW1923" i="7"/>
  <c r="AX1923" i="7"/>
  <c r="AW1924" i="7"/>
  <c r="AX1924" i="7"/>
  <c r="AW1925" i="7"/>
  <c r="AX1925" i="7"/>
  <c r="AW1926" i="7"/>
  <c r="AX1926" i="7"/>
  <c r="AW1927" i="7"/>
  <c r="AX1927" i="7"/>
  <c r="AW1928" i="7"/>
  <c r="AX1928" i="7"/>
  <c r="AW1929" i="7"/>
  <c r="AX1929" i="7"/>
  <c r="AW1930" i="7"/>
  <c r="AX1930" i="7"/>
  <c r="AW1931" i="7"/>
  <c r="AX1931" i="7"/>
  <c r="AW1932" i="7"/>
  <c r="AX1932" i="7"/>
  <c r="AW1933" i="7"/>
  <c r="AX1933" i="7"/>
  <c r="AW1934" i="7"/>
  <c r="AX1934" i="7"/>
  <c r="AW1935" i="7"/>
  <c r="AX1935" i="7"/>
  <c r="AW1936" i="7"/>
  <c r="AX1936" i="7"/>
  <c r="AW1937" i="7"/>
  <c r="AX1937" i="7"/>
  <c r="AW1938" i="7"/>
  <c r="AX1938" i="7"/>
  <c r="AW1939" i="7"/>
  <c r="AX1939" i="7"/>
  <c r="AW1940" i="7"/>
  <c r="AX1940" i="7"/>
  <c r="AW1941" i="7"/>
  <c r="AX1941" i="7"/>
  <c r="AW1942" i="7"/>
  <c r="AX1942" i="7"/>
  <c r="AW1943" i="7"/>
  <c r="AX1943" i="7"/>
  <c r="AW1944" i="7"/>
  <c r="AX1944" i="7"/>
  <c r="AW1945" i="7"/>
  <c r="AX1945" i="7"/>
  <c r="AW1946" i="7"/>
  <c r="AX1946" i="7"/>
  <c r="AW1947" i="7"/>
  <c r="AX1947" i="7"/>
  <c r="AW1948" i="7"/>
  <c r="AX1948" i="7"/>
  <c r="AW1949" i="7"/>
  <c r="AX1949" i="7"/>
  <c r="AW1950" i="7"/>
  <c r="AX1950" i="7"/>
  <c r="AW1951" i="7"/>
  <c r="AX1951" i="7"/>
  <c r="AW1952" i="7"/>
  <c r="AX1952" i="7"/>
  <c r="AW1953" i="7"/>
  <c r="AX1953" i="7"/>
  <c r="AW1954" i="7"/>
  <c r="AX1954" i="7"/>
  <c r="AW1955" i="7"/>
  <c r="AX1955" i="7"/>
  <c r="AW1956" i="7"/>
  <c r="AX1956" i="7"/>
  <c r="AW1957" i="7"/>
  <c r="AX1957" i="7"/>
  <c r="AW1958" i="7"/>
  <c r="AX1958" i="7"/>
  <c r="AW1959" i="7"/>
  <c r="AX1959" i="7"/>
  <c r="AW1960" i="7"/>
  <c r="AX1960" i="7"/>
  <c r="AW1961" i="7"/>
  <c r="AX1961" i="7"/>
  <c r="AW1962" i="7"/>
  <c r="AX1962" i="7"/>
  <c r="AW1963" i="7"/>
  <c r="AX1963" i="7"/>
  <c r="AW1964" i="7"/>
  <c r="AX1964" i="7"/>
  <c r="AW1965" i="7"/>
  <c r="AX1965" i="7"/>
  <c r="AW1966" i="7"/>
  <c r="AX1966" i="7"/>
  <c r="AW1967" i="7"/>
  <c r="AX1967" i="7"/>
  <c r="AW1968" i="7"/>
  <c r="AX1968" i="7"/>
  <c r="AW1969" i="7"/>
  <c r="AX1969" i="7"/>
  <c r="AW1970" i="7"/>
  <c r="AX1970" i="7"/>
  <c r="AW1971" i="7"/>
  <c r="AX1971" i="7"/>
  <c r="AW1972" i="7"/>
  <c r="AX1972" i="7"/>
  <c r="AW1973" i="7"/>
  <c r="AX1973" i="7"/>
  <c r="AW1974" i="7"/>
  <c r="AX1974" i="7"/>
  <c r="AW1975" i="7"/>
  <c r="AX1975" i="7"/>
  <c r="AW1976" i="7"/>
  <c r="AX1976" i="7"/>
  <c r="AW1977" i="7"/>
  <c r="AX1977" i="7"/>
  <c r="AW1978" i="7"/>
  <c r="AX1978" i="7"/>
  <c r="AW1979" i="7"/>
  <c r="AX1979" i="7"/>
  <c r="AW1980" i="7"/>
  <c r="AX1980" i="7"/>
  <c r="AW1981" i="7"/>
  <c r="AX1981" i="7"/>
  <c r="AW1982" i="7"/>
  <c r="AX1982" i="7"/>
  <c r="AW1983" i="7"/>
  <c r="AX1983" i="7"/>
  <c r="AW1984" i="7"/>
  <c r="AX1984" i="7"/>
  <c r="AW1985" i="7"/>
  <c r="AX1985" i="7"/>
  <c r="AW1986" i="7"/>
  <c r="AX1986" i="7"/>
  <c r="AW1987" i="7"/>
  <c r="AX1987" i="7"/>
  <c r="AW1988" i="7"/>
  <c r="AX1988" i="7"/>
  <c r="AW1989" i="7"/>
  <c r="AX1989" i="7"/>
  <c r="AW1990" i="7"/>
  <c r="AX1990" i="7"/>
  <c r="AW1991" i="7"/>
  <c r="AX1991" i="7"/>
  <c r="AW1992" i="7"/>
  <c r="AX1992" i="7"/>
  <c r="AW1993" i="7"/>
  <c r="AX1993" i="7"/>
  <c r="AW1994" i="7"/>
  <c r="AX1994" i="7"/>
  <c r="AW1995" i="7"/>
  <c r="AX1995" i="7"/>
  <c r="AW1996" i="7"/>
  <c r="AX1996" i="7"/>
  <c r="AW1997" i="7"/>
  <c r="AX1997" i="7"/>
  <c r="AW1998" i="7"/>
  <c r="AX1998" i="7"/>
  <c r="AW1999" i="7"/>
  <c r="AX1999" i="7"/>
  <c r="AW2000" i="7"/>
  <c r="AX2000" i="7"/>
  <c r="AW2001" i="7"/>
  <c r="AX2001" i="7"/>
  <c r="AW2002" i="7"/>
  <c r="AX2002" i="7"/>
  <c r="AW2003" i="7"/>
  <c r="AX2003" i="7"/>
  <c r="AW2004" i="7"/>
  <c r="AX2004" i="7"/>
  <c r="AW2005" i="7"/>
  <c r="AX2005" i="7"/>
  <c r="AW2006" i="7"/>
  <c r="AX2006" i="7"/>
  <c r="AW2007" i="7"/>
  <c r="AX2007" i="7"/>
  <c r="AW2008" i="7"/>
  <c r="AX2008" i="7"/>
  <c r="AW2009" i="7"/>
  <c r="AX2009" i="7"/>
  <c r="AW2010" i="7"/>
  <c r="AX2010" i="7"/>
  <c r="AW2011" i="7"/>
  <c r="AX2011" i="7"/>
  <c r="AW2012" i="7"/>
  <c r="AX2012" i="7"/>
  <c r="AW2013" i="7"/>
  <c r="AX2013" i="7"/>
  <c r="AW2014" i="7"/>
  <c r="AX2014" i="7"/>
  <c r="AW2015" i="7"/>
  <c r="AX2015" i="7"/>
  <c r="AW2016" i="7"/>
  <c r="AX2016" i="7"/>
  <c r="AW2017" i="7"/>
  <c r="AX2017" i="7"/>
  <c r="AW2018" i="7"/>
  <c r="AX2018" i="7"/>
  <c r="AW2019" i="7"/>
  <c r="AX2019" i="7"/>
  <c r="AW2020" i="7"/>
  <c r="AX2020" i="7"/>
  <c r="AW2021" i="7"/>
  <c r="AX2021" i="7"/>
  <c r="AW2022" i="7"/>
  <c r="AX2022" i="7"/>
  <c r="AW2023" i="7"/>
  <c r="AX2023" i="7"/>
  <c r="AW2024" i="7"/>
  <c r="AX2024" i="7"/>
  <c r="AW2025" i="7"/>
  <c r="AX2025" i="7"/>
  <c r="AW2026" i="7"/>
  <c r="AX2026" i="7"/>
  <c r="AW2027" i="7"/>
  <c r="AX2027" i="7"/>
  <c r="AW2028" i="7"/>
  <c r="AX2028" i="7"/>
  <c r="AW2029" i="7"/>
  <c r="AX2029" i="7"/>
  <c r="AW2030" i="7"/>
  <c r="AX2030" i="7"/>
  <c r="AW2031" i="7"/>
  <c r="AX2031" i="7"/>
  <c r="AW2032" i="7"/>
  <c r="AX2032" i="7"/>
  <c r="AW2033" i="7"/>
  <c r="AX2033" i="7"/>
  <c r="AW2034" i="7"/>
  <c r="AX2034" i="7"/>
  <c r="AW2035" i="7"/>
  <c r="AX2035" i="7"/>
  <c r="AW2036" i="7"/>
  <c r="AX2036" i="7"/>
  <c r="AW2037" i="7"/>
  <c r="AX2037" i="7"/>
  <c r="AW2038" i="7"/>
  <c r="AX2038" i="7"/>
  <c r="AW2039" i="7"/>
  <c r="AX2039" i="7"/>
  <c r="AW2040" i="7"/>
  <c r="AX2040" i="7"/>
  <c r="AW2041" i="7"/>
  <c r="AX2041" i="7"/>
  <c r="AW2042" i="7"/>
  <c r="AX2042" i="7"/>
  <c r="AW2043" i="7"/>
  <c r="AX2043" i="7"/>
  <c r="AW2044" i="7"/>
  <c r="AX2044" i="7"/>
  <c r="AW2045" i="7"/>
  <c r="AX2045" i="7"/>
  <c r="AW2046" i="7"/>
  <c r="AX2046" i="7"/>
  <c r="AW2047" i="7"/>
  <c r="AX2047" i="7"/>
  <c r="AW2048" i="7"/>
  <c r="AX2048" i="7"/>
  <c r="AW2049" i="7"/>
  <c r="AX2049" i="7"/>
  <c r="AW2050" i="7"/>
  <c r="AX2050" i="7"/>
  <c r="AW2051" i="7"/>
  <c r="AX2051" i="7"/>
  <c r="AW2052" i="7"/>
  <c r="AX2052" i="7"/>
  <c r="AW2053" i="7"/>
  <c r="AX2053" i="7"/>
  <c r="AW2054" i="7"/>
  <c r="AX2054" i="7"/>
  <c r="AW2055" i="7"/>
  <c r="AX2055" i="7"/>
  <c r="AW2056" i="7"/>
  <c r="AX2056" i="7"/>
  <c r="AW2057" i="7"/>
  <c r="AX2057" i="7"/>
  <c r="AW2058" i="7"/>
  <c r="AX2058" i="7"/>
  <c r="AW2059" i="7"/>
  <c r="AX2059" i="7"/>
  <c r="AW2060" i="7"/>
  <c r="AX2060" i="7"/>
  <c r="AW2061" i="7"/>
  <c r="AX2061" i="7"/>
  <c r="AW2062" i="7"/>
  <c r="AX2062" i="7"/>
  <c r="AW2063" i="7"/>
  <c r="AX2063" i="7"/>
  <c r="AW2064" i="7"/>
  <c r="AX2064" i="7"/>
  <c r="AW2065" i="7"/>
  <c r="AX2065" i="7"/>
  <c r="AW2066" i="7"/>
  <c r="AX2066" i="7"/>
  <c r="AW2067" i="7"/>
  <c r="AX2067" i="7"/>
  <c r="AW2068" i="7"/>
  <c r="AX2068" i="7"/>
  <c r="AW2069" i="7"/>
  <c r="AX2069" i="7"/>
  <c r="AW2070" i="7"/>
  <c r="AX2070" i="7"/>
  <c r="AW2071" i="7"/>
  <c r="AX2071" i="7"/>
  <c r="AW2072" i="7"/>
  <c r="AX2072" i="7"/>
  <c r="AW2073" i="7"/>
  <c r="AX2073" i="7"/>
  <c r="AW2074" i="7"/>
  <c r="AX2074" i="7"/>
  <c r="AW2075" i="7"/>
  <c r="AX2075" i="7"/>
  <c r="AW2076" i="7"/>
  <c r="AX2076" i="7"/>
  <c r="AW2077" i="7"/>
  <c r="AX2077" i="7"/>
  <c r="AW2078" i="7"/>
  <c r="AX2078" i="7"/>
  <c r="AW2079" i="7"/>
  <c r="AX2079" i="7"/>
  <c r="AW2080" i="7"/>
  <c r="AX2080" i="7"/>
  <c r="AW2081" i="7"/>
  <c r="AX2081" i="7"/>
  <c r="AW2082" i="7"/>
  <c r="AX2082" i="7"/>
  <c r="AW2083" i="7"/>
  <c r="AX2083" i="7"/>
  <c r="AW2084" i="7"/>
  <c r="AX2084" i="7"/>
  <c r="AW2085" i="7"/>
  <c r="AX2085" i="7"/>
  <c r="AW2086" i="7"/>
  <c r="AX2086" i="7"/>
  <c r="AW2087" i="7"/>
  <c r="AX2087" i="7"/>
  <c r="AW2088" i="7"/>
  <c r="AX2088" i="7"/>
  <c r="AW2089" i="7"/>
  <c r="AX2089" i="7"/>
  <c r="AW2090" i="7"/>
  <c r="AX2090" i="7"/>
  <c r="AW2091" i="7"/>
  <c r="AX2091" i="7"/>
  <c r="AW2092" i="7"/>
  <c r="AX2092" i="7"/>
  <c r="AW2093" i="7"/>
  <c r="AX2093" i="7"/>
  <c r="AW2094" i="7"/>
  <c r="AX2094" i="7"/>
  <c r="AW2095" i="7"/>
  <c r="AX2095" i="7"/>
  <c r="AW2096" i="7"/>
  <c r="AX2096" i="7"/>
  <c r="AW2097" i="7"/>
  <c r="AX2097" i="7"/>
  <c r="AW2098" i="7"/>
  <c r="AX2098" i="7"/>
  <c r="AW2099" i="7"/>
  <c r="AX2099" i="7"/>
  <c r="AW2100" i="7"/>
  <c r="AX2100" i="7"/>
  <c r="AW2101" i="7"/>
  <c r="AX2101" i="7"/>
  <c r="AW2102" i="7"/>
  <c r="AX2102" i="7"/>
  <c r="AW2103" i="7"/>
  <c r="AX2103" i="7"/>
  <c r="AW2104" i="7"/>
  <c r="AX2104" i="7"/>
  <c r="AW2105" i="7"/>
  <c r="AX2105" i="7"/>
  <c r="AW2106" i="7"/>
  <c r="AX2106" i="7"/>
  <c r="AW2107" i="7"/>
  <c r="AX2107" i="7"/>
  <c r="AW2108" i="7"/>
  <c r="AX2108" i="7"/>
  <c r="AW2109" i="7"/>
  <c r="AX2109" i="7"/>
  <c r="AW2110" i="7"/>
  <c r="AX2110" i="7"/>
  <c r="AW2111" i="7"/>
  <c r="AX2111" i="7"/>
  <c r="AW2112" i="7"/>
  <c r="AX2112" i="7"/>
  <c r="AW2113" i="7"/>
  <c r="AX2113" i="7"/>
  <c r="AW2114" i="7"/>
  <c r="AX2114" i="7"/>
  <c r="AW2115" i="7"/>
  <c r="AX2115" i="7"/>
  <c r="AW2116" i="7"/>
  <c r="AX2116" i="7"/>
  <c r="AW2117" i="7"/>
  <c r="AX2117" i="7"/>
  <c r="AW2118" i="7"/>
  <c r="AX2118" i="7"/>
  <c r="AW2119" i="7"/>
  <c r="AX2119" i="7"/>
  <c r="AW2120" i="7"/>
  <c r="AX2120" i="7"/>
  <c r="AW2121" i="7"/>
  <c r="AX2121" i="7"/>
  <c r="AW2122" i="7"/>
  <c r="AX2122" i="7"/>
  <c r="AW2123" i="7"/>
  <c r="AX2123" i="7"/>
  <c r="AW2124" i="7"/>
  <c r="AX2124" i="7"/>
  <c r="AW2125" i="7"/>
  <c r="AX2125" i="7"/>
  <c r="AW2126" i="7"/>
  <c r="AX2126" i="7"/>
  <c r="AW2127" i="7"/>
  <c r="AX2127" i="7"/>
  <c r="AW2128" i="7"/>
  <c r="AX2128" i="7"/>
  <c r="AW2129" i="7"/>
  <c r="AX2129" i="7"/>
  <c r="AW2130" i="7"/>
  <c r="AX2130" i="7"/>
  <c r="AW2131" i="7"/>
  <c r="AX2131" i="7"/>
  <c r="AW2132" i="7"/>
  <c r="AX2132" i="7"/>
  <c r="AW2133" i="7"/>
  <c r="AX2133" i="7"/>
  <c r="AW2134" i="7"/>
  <c r="AX2134" i="7"/>
  <c r="AW2135" i="7"/>
  <c r="AX2135" i="7"/>
  <c r="AW2136" i="7"/>
  <c r="AX2136" i="7"/>
  <c r="AW2137" i="7"/>
  <c r="AX2137" i="7"/>
  <c r="AW2138" i="7"/>
  <c r="AX2138" i="7"/>
  <c r="AW2139" i="7"/>
  <c r="AX2139" i="7"/>
  <c r="AW2140" i="7"/>
  <c r="AX2140" i="7"/>
  <c r="AW2141" i="7"/>
  <c r="AX2141" i="7"/>
  <c r="AW2142" i="7"/>
  <c r="AX2142" i="7"/>
  <c r="AW2143" i="7"/>
  <c r="AX2143" i="7"/>
  <c r="AW2144" i="7"/>
  <c r="AX2144" i="7"/>
  <c r="AW2145" i="7"/>
  <c r="AX2145" i="7"/>
  <c r="AW2146" i="7"/>
  <c r="AX2146" i="7"/>
  <c r="AW2147" i="7"/>
  <c r="AX2147" i="7"/>
  <c r="AW2148" i="7"/>
  <c r="AX2148" i="7"/>
  <c r="AW2149" i="7"/>
  <c r="AX2149" i="7"/>
  <c r="AW2150" i="7"/>
  <c r="AX2150" i="7"/>
  <c r="AW2151" i="7"/>
  <c r="AX2151" i="7"/>
  <c r="AW2152" i="7"/>
  <c r="AX2152" i="7"/>
  <c r="AW2153" i="7"/>
  <c r="AX2153" i="7"/>
  <c r="AW2154" i="7"/>
  <c r="AX2154" i="7"/>
  <c r="AW2155" i="7"/>
  <c r="AX2155" i="7"/>
  <c r="AW2156" i="7"/>
  <c r="AX2156" i="7"/>
  <c r="AW2157" i="7"/>
  <c r="AX2157" i="7"/>
  <c r="AW2158" i="7"/>
  <c r="AX2158" i="7"/>
  <c r="AW2159" i="7"/>
  <c r="AX2159" i="7"/>
  <c r="AW2160" i="7"/>
  <c r="AX2160" i="7"/>
  <c r="AW2161" i="7"/>
  <c r="AX2161" i="7"/>
  <c r="AW2162" i="7"/>
  <c r="AX2162" i="7"/>
  <c r="AW2163" i="7"/>
  <c r="AX2163" i="7"/>
  <c r="AW2164" i="7"/>
  <c r="AX2164" i="7"/>
  <c r="AW2165" i="7"/>
  <c r="AX2165" i="7"/>
  <c r="AW2166" i="7"/>
  <c r="AX2166" i="7"/>
  <c r="AW2167" i="7"/>
  <c r="AX2167" i="7"/>
  <c r="AW2168" i="7"/>
  <c r="AX2168" i="7"/>
  <c r="AW2169" i="7"/>
  <c r="AX2169" i="7"/>
  <c r="AW2170" i="7"/>
  <c r="AX2170" i="7"/>
  <c r="AW2171" i="7"/>
  <c r="AX2171" i="7"/>
  <c r="AW2172" i="7"/>
  <c r="AX2172" i="7"/>
  <c r="AW2173" i="7"/>
  <c r="AX2173" i="7"/>
  <c r="AW2174" i="7"/>
  <c r="AX2174" i="7"/>
  <c r="AW2175" i="7"/>
  <c r="AX2175" i="7"/>
  <c r="AW2176" i="7"/>
  <c r="AX2176" i="7"/>
  <c r="AW2177" i="7"/>
  <c r="AX2177" i="7"/>
  <c r="AW2178" i="7"/>
  <c r="AX2178" i="7"/>
  <c r="AW2179" i="7"/>
  <c r="AX2179" i="7"/>
  <c r="AW2180" i="7"/>
  <c r="AX2180" i="7"/>
  <c r="AW2181" i="7"/>
  <c r="AX2181" i="7"/>
  <c r="AW2182" i="7"/>
  <c r="AX2182" i="7"/>
  <c r="AW2183" i="7"/>
  <c r="AX2183" i="7"/>
  <c r="AW2184" i="7"/>
  <c r="AX2184" i="7"/>
  <c r="AW2185" i="7"/>
  <c r="AX2185" i="7"/>
  <c r="AW2186" i="7"/>
  <c r="AX2186" i="7"/>
  <c r="AW2187" i="7"/>
  <c r="AX2187" i="7"/>
  <c r="AW2188" i="7"/>
  <c r="AX2188" i="7"/>
  <c r="AW2189" i="7"/>
  <c r="AX2189" i="7"/>
  <c r="AW2190" i="7"/>
  <c r="AX2190" i="7"/>
  <c r="AW2191" i="7"/>
  <c r="AX2191" i="7"/>
  <c r="AW2192" i="7"/>
  <c r="AX2192" i="7"/>
  <c r="AW2193" i="7"/>
  <c r="AX2193" i="7"/>
  <c r="AW2194" i="7"/>
  <c r="AX2194" i="7"/>
  <c r="AW2195" i="7"/>
  <c r="AX2195" i="7"/>
  <c r="AW2196" i="7"/>
  <c r="AX2196" i="7"/>
  <c r="AW2197" i="7"/>
  <c r="AX2197" i="7"/>
  <c r="AW2198" i="7"/>
  <c r="AX2198" i="7"/>
  <c r="AW2199" i="7"/>
  <c r="AX2199" i="7"/>
  <c r="AW2200" i="7"/>
  <c r="AX2200" i="7"/>
  <c r="AW2201" i="7"/>
  <c r="AX2201" i="7"/>
  <c r="AW2202" i="7"/>
  <c r="AX2202" i="7"/>
  <c r="AW2203" i="7"/>
  <c r="AX2203" i="7"/>
  <c r="AW2204" i="7"/>
  <c r="AX2204" i="7"/>
  <c r="AW2205" i="7"/>
  <c r="AX2205" i="7"/>
  <c r="AW2206" i="7"/>
  <c r="AX2206" i="7"/>
  <c r="AW2207" i="7"/>
  <c r="AX2207" i="7"/>
  <c r="AW2208" i="7"/>
  <c r="AX2208" i="7"/>
  <c r="AW2209" i="7"/>
  <c r="AX2209" i="7"/>
  <c r="AW2210" i="7"/>
  <c r="AX2210" i="7"/>
  <c r="AW2211" i="7"/>
  <c r="AX2211" i="7"/>
  <c r="AW2212" i="7"/>
  <c r="AX2212" i="7"/>
  <c r="AW2213" i="7"/>
  <c r="AX2213" i="7"/>
  <c r="AW2214" i="7"/>
  <c r="AX2214" i="7"/>
  <c r="AW2215" i="7"/>
  <c r="AX2215" i="7"/>
  <c r="AW2216" i="7"/>
  <c r="AX2216" i="7"/>
  <c r="AW2217" i="7"/>
  <c r="AX2217" i="7"/>
  <c r="AW2218" i="7"/>
  <c r="AX2218" i="7"/>
  <c r="AW2219" i="7"/>
  <c r="AX2219" i="7"/>
  <c r="AW2220" i="7"/>
  <c r="AX2220" i="7"/>
  <c r="AW2221" i="7"/>
  <c r="AX2221" i="7"/>
  <c r="AW2222" i="7"/>
  <c r="AX2222" i="7"/>
  <c r="AW2223" i="7"/>
  <c r="AX2223" i="7"/>
  <c r="AW2224" i="7"/>
  <c r="AX2224" i="7"/>
  <c r="AW2225" i="7"/>
  <c r="AX2225" i="7"/>
  <c r="AW2226" i="7"/>
  <c r="AX2226" i="7"/>
  <c r="AW2227" i="7"/>
  <c r="AX2227" i="7"/>
  <c r="AW2228" i="7"/>
  <c r="AX2228" i="7"/>
  <c r="AW2229" i="7"/>
  <c r="AX2229" i="7"/>
  <c r="AW2230" i="7"/>
  <c r="AX2230" i="7"/>
  <c r="AW2231" i="7"/>
  <c r="AX2231" i="7"/>
  <c r="AW2232" i="7"/>
  <c r="AX2232" i="7"/>
  <c r="AW2233" i="7"/>
  <c r="AX2233" i="7"/>
  <c r="AW2234" i="7"/>
  <c r="AX2234" i="7"/>
  <c r="AW2235" i="7"/>
  <c r="AX2235" i="7"/>
  <c r="AW2236" i="7"/>
  <c r="AX2236" i="7"/>
  <c r="AW2237" i="7"/>
  <c r="AX2237" i="7"/>
  <c r="AW2238" i="7"/>
  <c r="AX2238" i="7"/>
  <c r="AW2239" i="7"/>
  <c r="AX2239" i="7"/>
  <c r="AW2240" i="7"/>
  <c r="AX2240" i="7"/>
  <c r="AW2241" i="7"/>
  <c r="AX2241" i="7"/>
  <c r="AW2242" i="7"/>
  <c r="AX2242" i="7"/>
  <c r="AW2243" i="7"/>
  <c r="AX2243" i="7"/>
  <c r="AW2244" i="7"/>
  <c r="AX2244" i="7"/>
  <c r="AW2245" i="7"/>
  <c r="AX2245" i="7"/>
  <c r="AW2246" i="7"/>
  <c r="AX2246" i="7"/>
  <c r="AW2247" i="7"/>
  <c r="AX2247" i="7"/>
  <c r="AW2248" i="7"/>
  <c r="AX2248" i="7"/>
  <c r="AW2249" i="7"/>
  <c r="AX2249" i="7"/>
  <c r="AW2250" i="7"/>
  <c r="AX2250" i="7"/>
  <c r="AW2251" i="7"/>
  <c r="AX2251" i="7"/>
  <c r="AW2252" i="7"/>
  <c r="AX2252" i="7"/>
  <c r="AW2253" i="7"/>
  <c r="AX2253" i="7"/>
  <c r="AW2254" i="7"/>
  <c r="AX2254" i="7"/>
  <c r="AW2255" i="7"/>
  <c r="AX2255" i="7"/>
  <c r="AW2256" i="7"/>
  <c r="AX2256" i="7"/>
  <c r="AW2257" i="7"/>
  <c r="AX2257" i="7"/>
  <c r="AW2258" i="7"/>
  <c r="AX2258" i="7"/>
  <c r="AW2259" i="7"/>
  <c r="AX2259" i="7"/>
  <c r="AW2260" i="7"/>
  <c r="AX2260" i="7"/>
  <c r="AW2261" i="7"/>
  <c r="AX2261" i="7"/>
  <c r="AW2262" i="7"/>
  <c r="AX2262" i="7"/>
  <c r="AW2263" i="7"/>
  <c r="AX2263" i="7"/>
  <c r="AW2264" i="7"/>
  <c r="AX2264" i="7"/>
  <c r="AW2265" i="7"/>
  <c r="AX2265" i="7"/>
  <c r="AW2266" i="7"/>
  <c r="AX2266" i="7"/>
  <c r="AW2267" i="7"/>
  <c r="AX2267" i="7"/>
  <c r="AW2268" i="7"/>
  <c r="AX2268" i="7"/>
  <c r="AW2269" i="7"/>
  <c r="AX2269" i="7"/>
  <c r="AW2270" i="7"/>
  <c r="AX2270" i="7"/>
  <c r="AW2271" i="7"/>
  <c r="AX2271" i="7"/>
  <c r="AW2272" i="7"/>
  <c r="AX2272" i="7"/>
  <c r="AW2273" i="7"/>
  <c r="AX2273" i="7"/>
  <c r="AW2274" i="7"/>
  <c r="AX2274" i="7"/>
  <c r="AW2275" i="7"/>
  <c r="AX2275" i="7"/>
  <c r="AW2276" i="7"/>
  <c r="AX2276" i="7"/>
  <c r="AW2277" i="7"/>
  <c r="AX2277" i="7"/>
  <c r="AW2278" i="7"/>
  <c r="AX2278" i="7"/>
  <c r="AW2279" i="7"/>
  <c r="AX2279" i="7"/>
  <c r="AW2280" i="7"/>
  <c r="AX2280" i="7"/>
  <c r="AW2281" i="7"/>
  <c r="AX2281" i="7"/>
  <c r="AW2282" i="7"/>
  <c r="AX2282" i="7"/>
  <c r="AW2283" i="7"/>
  <c r="AX2283" i="7"/>
  <c r="AW2284" i="7"/>
  <c r="AX2284" i="7"/>
  <c r="AW2285" i="7"/>
  <c r="AX2285" i="7"/>
  <c r="AW2286" i="7"/>
  <c r="AX2286" i="7"/>
  <c r="AW2287" i="7"/>
  <c r="AX2287" i="7"/>
  <c r="AW2288" i="7"/>
  <c r="AX2288" i="7"/>
  <c r="AW2289" i="7"/>
  <c r="AX2289" i="7"/>
  <c r="AW2290" i="7"/>
  <c r="AX2290" i="7"/>
  <c r="AW2291" i="7"/>
  <c r="AX2291" i="7"/>
  <c r="AW2292" i="7"/>
  <c r="AX2292" i="7"/>
  <c r="AW2293" i="7"/>
  <c r="AX2293" i="7"/>
  <c r="AW2294" i="7"/>
  <c r="AX2294" i="7"/>
  <c r="AW2295" i="7"/>
  <c r="AX2295" i="7"/>
  <c r="AW2296" i="7"/>
  <c r="AX2296" i="7"/>
  <c r="AW2297" i="7"/>
  <c r="AX2297" i="7"/>
  <c r="AW2298" i="7"/>
  <c r="AX2298" i="7"/>
  <c r="AW2299" i="7"/>
  <c r="AX2299" i="7"/>
  <c r="AW2300" i="7"/>
  <c r="AX2300" i="7"/>
  <c r="AW2301" i="7"/>
  <c r="AX2301" i="7"/>
  <c r="AW2302" i="7"/>
  <c r="AX2302" i="7"/>
  <c r="AW2303" i="7"/>
  <c r="AX2303" i="7"/>
  <c r="AW2304" i="7"/>
  <c r="AX2304" i="7"/>
  <c r="AW2305" i="7"/>
  <c r="AX2305" i="7"/>
  <c r="AW2306" i="7"/>
  <c r="AX2306" i="7"/>
  <c r="AW2307" i="7"/>
  <c r="AX2307" i="7"/>
  <c r="AW2308" i="7"/>
  <c r="AX2308" i="7"/>
  <c r="AW2309" i="7"/>
  <c r="AX2309" i="7"/>
  <c r="AW2310" i="7"/>
  <c r="AX2310" i="7"/>
  <c r="AW2311" i="7"/>
  <c r="AX2311" i="7"/>
  <c r="AW2312" i="7"/>
  <c r="AX2312" i="7"/>
  <c r="AW2313" i="7"/>
  <c r="AX2313" i="7"/>
  <c r="AW2314" i="7"/>
  <c r="AX2314" i="7"/>
  <c r="AW2315" i="7"/>
  <c r="AX2315" i="7"/>
  <c r="AW2316" i="7"/>
  <c r="AX2316" i="7"/>
  <c r="AW2317" i="7"/>
  <c r="AX2317" i="7"/>
  <c r="AW2318" i="7"/>
  <c r="AX2318" i="7"/>
  <c r="AW2319" i="7"/>
  <c r="AX2319" i="7"/>
  <c r="AW2320" i="7"/>
  <c r="AX2320" i="7"/>
  <c r="AW2321" i="7"/>
  <c r="AX2321" i="7"/>
  <c r="AW2322" i="7"/>
  <c r="AX2322" i="7"/>
  <c r="AW2323" i="7"/>
  <c r="AX2323" i="7"/>
  <c r="AW2324" i="7"/>
  <c r="AX2324" i="7"/>
  <c r="AW2325" i="7"/>
  <c r="AX2325" i="7"/>
  <c r="AW2326" i="7"/>
  <c r="AX2326" i="7"/>
  <c r="AW2327" i="7"/>
  <c r="AX2327" i="7"/>
  <c r="AW2328" i="7"/>
  <c r="AX2328" i="7"/>
  <c r="AW2329" i="7"/>
  <c r="AX2329" i="7"/>
  <c r="AW2330" i="7"/>
  <c r="AX2330" i="7"/>
  <c r="AW2331" i="7"/>
  <c r="AX2331" i="7"/>
  <c r="AW2332" i="7"/>
  <c r="AX2332" i="7"/>
  <c r="AW2333" i="7"/>
  <c r="AX2333" i="7"/>
  <c r="AW2334" i="7"/>
  <c r="AX2334" i="7"/>
  <c r="AW2335" i="7"/>
  <c r="AX2335" i="7"/>
  <c r="AW2336" i="7"/>
  <c r="AX2336" i="7"/>
  <c r="AW2337" i="7"/>
  <c r="AX2337" i="7"/>
  <c r="AW2338" i="7"/>
  <c r="AX2338" i="7"/>
  <c r="AW2339" i="7"/>
  <c r="AX2339" i="7"/>
  <c r="AW2340" i="7"/>
  <c r="AX2340" i="7"/>
  <c r="AW2341" i="7"/>
  <c r="AX2341" i="7"/>
  <c r="AW2342" i="7"/>
  <c r="AX2342" i="7"/>
  <c r="AW2343" i="7"/>
  <c r="AX2343" i="7"/>
  <c r="AW2344" i="7"/>
  <c r="AX2344" i="7"/>
  <c r="AW2345" i="7"/>
  <c r="AX2345" i="7"/>
  <c r="AW2346" i="7"/>
  <c r="AX2346" i="7"/>
  <c r="AW2347" i="7"/>
  <c r="AX2347" i="7"/>
  <c r="AW2348" i="7"/>
  <c r="AX2348" i="7"/>
  <c r="AW2349" i="7"/>
  <c r="AX2349" i="7"/>
  <c r="AW2350" i="7"/>
  <c r="AX2350" i="7"/>
  <c r="AW2351" i="7"/>
  <c r="AX2351" i="7"/>
  <c r="AW2352" i="7"/>
  <c r="AX2352" i="7"/>
  <c r="AW2353" i="7"/>
  <c r="AX2353" i="7"/>
  <c r="AW2354" i="7"/>
  <c r="AX2354" i="7"/>
  <c r="AW2355" i="7"/>
  <c r="AX2355" i="7"/>
  <c r="AW2356" i="7"/>
  <c r="AX2356" i="7"/>
  <c r="AW2357" i="7"/>
  <c r="AX2357" i="7"/>
  <c r="AW2358" i="7"/>
  <c r="AX2358" i="7"/>
  <c r="AW2359" i="7"/>
  <c r="AX2359" i="7"/>
  <c r="AW2360" i="7"/>
  <c r="AX2360" i="7"/>
  <c r="AW2361" i="7"/>
  <c r="AX2361" i="7"/>
  <c r="AW2362" i="7"/>
  <c r="AX2362" i="7"/>
  <c r="AW2363" i="7"/>
  <c r="AX2363" i="7"/>
  <c r="AW2364" i="7"/>
  <c r="AX2364" i="7"/>
  <c r="AW2365" i="7"/>
  <c r="AX2365" i="7"/>
  <c r="AW2366" i="7"/>
  <c r="AX2366" i="7"/>
  <c r="AW2367" i="7"/>
  <c r="AX2367" i="7"/>
  <c r="AW2368" i="7"/>
  <c r="AX2368" i="7"/>
  <c r="AW2369" i="7"/>
  <c r="AX2369" i="7"/>
  <c r="AW2370" i="7"/>
  <c r="AX2370" i="7"/>
  <c r="AW2371" i="7"/>
  <c r="AX2371" i="7"/>
  <c r="AW2372" i="7"/>
  <c r="AX2372" i="7"/>
  <c r="AW2373" i="7"/>
  <c r="AX2373" i="7"/>
  <c r="AW2374" i="7"/>
  <c r="AX2374" i="7"/>
  <c r="AW2375" i="7"/>
  <c r="AX2375" i="7"/>
  <c r="AW2376" i="7"/>
  <c r="AX2376" i="7"/>
  <c r="AW2377" i="7"/>
  <c r="AX2377" i="7"/>
  <c r="AW2378" i="7"/>
  <c r="AX2378" i="7"/>
  <c r="AW2379" i="7"/>
  <c r="AX2379" i="7"/>
  <c r="AW2380" i="7"/>
  <c r="AX2380" i="7"/>
  <c r="AW2381" i="7"/>
  <c r="AX2381" i="7"/>
  <c r="AW2382" i="7"/>
  <c r="AX2382" i="7"/>
  <c r="AW2383" i="7"/>
  <c r="AX2383" i="7"/>
  <c r="AW2384" i="7"/>
  <c r="AX2384" i="7"/>
  <c r="AW2385" i="7"/>
  <c r="AX2385" i="7"/>
  <c r="AW2386" i="7"/>
  <c r="AX2386" i="7"/>
  <c r="AW2387" i="7"/>
  <c r="AX2387" i="7"/>
  <c r="AW2388" i="7"/>
  <c r="AX2388" i="7"/>
  <c r="AW2389" i="7"/>
  <c r="AX2389" i="7"/>
  <c r="AW2390" i="7"/>
  <c r="AX2390" i="7"/>
  <c r="AW2391" i="7"/>
  <c r="AX2391" i="7"/>
  <c r="AW2392" i="7"/>
  <c r="AX2392" i="7"/>
  <c r="AW2393" i="7"/>
  <c r="AX2393" i="7"/>
  <c r="AW2394" i="7"/>
  <c r="AX2394" i="7"/>
  <c r="AW2395" i="7"/>
  <c r="AX2395" i="7"/>
  <c r="AW2396" i="7"/>
  <c r="AX2396" i="7"/>
  <c r="AW2397" i="7"/>
  <c r="AX2397" i="7"/>
  <c r="AW2398" i="7"/>
  <c r="AX2398" i="7"/>
  <c r="AW2399" i="7"/>
  <c r="AX2399" i="7"/>
  <c r="AW2400" i="7"/>
  <c r="AX2400" i="7"/>
  <c r="AW2401" i="7"/>
  <c r="AX2401" i="7"/>
  <c r="AW2402" i="7"/>
  <c r="AX2402" i="7"/>
  <c r="AW2403" i="7"/>
  <c r="AX2403" i="7"/>
  <c r="AW2404" i="7"/>
  <c r="AX2404" i="7"/>
  <c r="AW2405" i="7"/>
  <c r="AX2405" i="7"/>
  <c r="AW2406" i="7"/>
  <c r="AX2406" i="7"/>
  <c r="AW2407" i="7"/>
  <c r="AX2407" i="7"/>
  <c r="AW2408" i="7"/>
  <c r="AX2408" i="7"/>
  <c r="AW2409" i="7"/>
  <c r="AX2409" i="7"/>
  <c r="AW2410" i="7"/>
  <c r="AX2410" i="7"/>
  <c r="AW2411" i="7"/>
  <c r="AX2411" i="7"/>
  <c r="AW2412" i="7"/>
  <c r="AX2412" i="7"/>
  <c r="AW2413" i="7"/>
  <c r="AX2413" i="7"/>
  <c r="AW2414" i="7"/>
  <c r="AX2414" i="7"/>
  <c r="AW2415" i="7"/>
  <c r="AX2415" i="7"/>
  <c r="AW2416" i="7"/>
  <c r="AX2416" i="7"/>
  <c r="AW2417" i="7"/>
  <c r="AX2417" i="7"/>
  <c r="AW2418" i="7"/>
  <c r="AX2418" i="7"/>
  <c r="AW2419" i="7"/>
  <c r="AX2419" i="7"/>
  <c r="AW2420" i="7"/>
  <c r="AX2420" i="7"/>
  <c r="AW2421" i="7"/>
  <c r="AX2421" i="7"/>
  <c r="AW2422" i="7"/>
  <c r="AX2422" i="7"/>
  <c r="AW2423" i="7"/>
  <c r="AX2423" i="7"/>
  <c r="AW2424" i="7"/>
  <c r="AX2424" i="7"/>
  <c r="AW2425" i="7"/>
  <c r="AX2425" i="7"/>
  <c r="AW2426" i="7"/>
  <c r="AX2426" i="7"/>
  <c r="AW2427" i="7"/>
  <c r="AX2427" i="7"/>
  <c r="AW2428" i="7"/>
  <c r="AX2428" i="7"/>
  <c r="AW2429" i="7"/>
  <c r="AX2429" i="7"/>
  <c r="AW2430" i="7"/>
  <c r="AX2430" i="7"/>
  <c r="AW2431" i="7"/>
  <c r="AX2431" i="7"/>
  <c r="AW2432" i="7"/>
  <c r="AX2432" i="7"/>
  <c r="AW2433" i="7"/>
  <c r="AX2433" i="7"/>
  <c r="AW2434" i="7"/>
  <c r="AX2434" i="7"/>
  <c r="AW2435" i="7"/>
  <c r="AX2435" i="7"/>
  <c r="AW2436" i="7"/>
  <c r="AX2436" i="7"/>
  <c r="AW2437" i="7"/>
  <c r="AX2437" i="7"/>
  <c r="AW2438" i="7"/>
  <c r="AX2438" i="7"/>
  <c r="AW2439" i="7"/>
  <c r="AX2439" i="7"/>
  <c r="AW2440" i="7"/>
  <c r="AX2440" i="7"/>
  <c r="AW2441" i="7"/>
  <c r="AX2441" i="7"/>
  <c r="AW2442" i="7"/>
  <c r="AX2442" i="7"/>
  <c r="AW2443" i="7"/>
  <c r="AX2443" i="7"/>
  <c r="AW2444" i="7"/>
  <c r="AX2444" i="7"/>
  <c r="AW2445" i="7"/>
  <c r="AX2445" i="7"/>
  <c r="AW2446" i="7"/>
  <c r="AX2446" i="7"/>
  <c r="AW2447" i="7"/>
  <c r="AX2447" i="7"/>
  <c r="AW2448" i="7"/>
  <c r="AX2448" i="7"/>
  <c r="AW2449" i="7"/>
  <c r="AX2449" i="7"/>
  <c r="AW2450" i="7"/>
  <c r="AX2450" i="7"/>
  <c r="AW2451" i="7"/>
  <c r="AX2451" i="7"/>
  <c r="AW2452" i="7"/>
  <c r="AX2452" i="7"/>
  <c r="AW2453" i="7"/>
  <c r="AX2453" i="7"/>
  <c r="AW2454" i="7"/>
  <c r="AX2454" i="7"/>
  <c r="AW2455" i="7"/>
  <c r="AX2455" i="7"/>
  <c r="AW2456" i="7"/>
  <c r="AX2456" i="7"/>
  <c r="AW2457" i="7"/>
  <c r="AX2457" i="7"/>
  <c r="AW2458" i="7"/>
  <c r="AX2458" i="7"/>
  <c r="AW2459" i="7"/>
  <c r="AX2459" i="7"/>
  <c r="AW2460" i="7"/>
  <c r="AX2460" i="7"/>
  <c r="AW2461" i="7"/>
  <c r="AX2461" i="7"/>
  <c r="AW2462" i="7"/>
  <c r="AX2462" i="7"/>
  <c r="AW2463" i="7"/>
  <c r="AX2463" i="7"/>
  <c r="AW2464" i="7"/>
  <c r="AX2464" i="7"/>
  <c r="AW2465" i="7"/>
  <c r="AX2465" i="7"/>
  <c r="AW2466" i="7"/>
  <c r="AX2466" i="7"/>
  <c r="AW2467" i="7"/>
  <c r="AX2467" i="7"/>
  <c r="AW2468" i="7"/>
  <c r="AX2468" i="7"/>
  <c r="AW2469" i="7"/>
  <c r="AX2469" i="7"/>
  <c r="AW2470" i="7"/>
  <c r="AX2470" i="7"/>
  <c r="AW2471" i="7"/>
  <c r="AX2471" i="7"/>
  <c r="AW2472" i="7"/>
  <c r="AX2472" i="7"/>
  <c r="AW2473" i="7"/>
  <c r="AX2473" i="7"/>
  <c r="AW2474" i="7"/>
  <c r="AX2474" i="7"/>
  <c r="AW2475" i="7"/>
  <c r="AX2475" i="7"/>
  <c r="AW2476" i="7"/>
  <c r="AX2476" i="7"/>
  <c r="AW2477" i="7"/>
  <c r="AX2477" i="7"/>
  <c r="AW2478" i="7"/>
  <c r="AX2478" i="7"/>
  <c r="AW2479" i="7"/>
  <c r="AX2479" i="7"/>
  <c r="AW2480" i="7"/>
  <c r="AX2480" i="7"/>
  <c r="AW2481" i="7"/>
  <c r="AX2481" i="7"/>
  <c r="AW2482" i="7"/>
  <c r="AX2482" i="7"/>
  <c r="AW2483" i="7"/>
  <c r="AX2483" i="7"/>
  <c r="AW2484" i="7"/>
  <c r="AX2484" i="7"/>
  <c r="AW2485" i="7"/>
  <c r="AX2485" i="7"/>
  <c r="AW2486" i="7"/>
  <c r="AX2486" i="7"/>
  <c r="AW2487" i="7"/>
  <c r="AX2487" i="7"/>
  <c r="AW2488" i="7"/>
  <c r="AX2488" i="7"/>
  <c r="AW2489" i="7"/>
  <c r="AX2489" i="7"/>
  <c r="AW2490" i="7"/>
  <c r="AX2490" i="7"/>
  <c r="AW2491" i="7"/>
  <c r="AX2491" i="7"/>
  <c r="AW2492" i="7"/>
  <c r="AX2492" i="7"/>
  <c r="AW2493" i="7"/>
  <c r="AX2493" i="7"/>
  <c r="AW2494" i="7"/>
  <c r="AX2494" i="7"/>
  <c r="AW2495" i="7"/>
  <c r="AX2495" i="7"/>
  <c r="AW2496" i="7"/>
  <c r="AX2496" i="7"/>
  <c r="AW2497" i="7"/>
  <c r="AX2497" i="7"/>
  <c r="AW2498" i="7"/>
  <c r="AX2498" i="7"/>
  <c r="AW2499" i="7"/>
  <c r="AX2499" i="7"/>
  <c r="AW2500" i="7"/>
  <c r="AX2500" i="7"/>
  <c r="AW2501" i="7"/>
  <c r="AX2501" i="7"/>
  <c r="AW2502" i="7"/>
  <c r="AX2502" i="7"/>
  <c r="AW2503" i="7"/>
  <c r="AX2503" i="7"/>
  <c r="AW2504" i="7"/>
  <c r="AX2504" i="7"/>
  <c r="AW2505" i="7"/>
  <c r="AX2505" i="7"/>
  <c r="AW2506" i="7"/>
  <c r="AX2506" i="7"/>
  <c r="AW2507" i="7"/>
  <c r="AX2507" i="7"/>
  <c r="AW2508" i="7"/>
  <c r="AX2508" i="7"/>
  <c r="AW2509" i="7"/>
  <c r="AX2509" i="7"/>
  <c r="AW2510" i="7"/>
  <c r="AX2510" i="7"/>
  <c r="AW2511" i="7"/>
  <c r="AX2511" i="7"/>
  <c r="AW2512" i="7"/>
  <c r="AX2512" i="7"/>
  <c r="AW2513" i="7"/>
  <c r="AX2513" i="7"/>
  <c r="AW2514" i="7"/>
  <c r="AX2514" i="7"/>
  <c r="AW2515" i="7"/>
  <c r="AX2515" i="7"/>
  <c r="AW2516" i="7"/>
  <c r="AX2516" i="7"/>
  <c r="AW2517" i="7"/>
  <c r="AX2517" i="7"/>
  <c r="AW2518" i="7"/>
  <c r="AX2518" i="7"/>
  <c r="AW2519" i="7"/>
  <c r="AX2519" i="7"/>
  <c r="AW2520" i="7"/>
  <c r="AX2520" i="7"/>
  <c r="AW2521" i="7"/>
  <c r="AX2521" i="7"/>
  <c r="AW2522" i="7"/>
  <c r="AX2522" i="7"/>
  <c r="AW2523" i="7"/>
  <c r="AX2523" i="7"/>
  <c r="AW2524" i="7"/>
  <c r="AX2524" i="7"/>
  <c r="AW2525" i="7"/>
  <c r="AX2525" i="7"/>
  <c r="AW2526" i="7"/>
  <c r="AX2526" i="7"/>
  <c r="AW2527" i="7"/>
  <c r="AX2527" i="7"/>
  <c r="AW2528" i="7"/>
  <c r="AX2528" i="7"/>
  <c r="AW2529" i="7"/>
  <c r="AX2529" i="7"/>
  <c r="AW2530" i="7"/>
  <c r="AX2530" i="7"/>
  <c r="AW2531" i="7"/>
  <c r="AX2531" i="7"/>
  <c r="AW2532" i="7"/>
  <c r="AX2532" i="7"/>
  <c r="AW2533" i="7"/>
  <c r="AX2533" i="7"/>
  <c r="AW2534" i="7"/>
  <c r="AX2534" i="7"/>
  <c r="AW2535" i="7"/>
  <c r="AX2535" i="7"/>
  <c r="AW2536" i="7"/>
  <c r="AX2536" i="7"/>
  <c r="AW2537" i="7"/>
  <c r="AX2537" i="7"/>
  <c r="AW2538" i="7"/>
  <c r="AX2538" i="7"/>
  <c r="AW2539" i="7"/>
  <c r="AX2539" i="7"/>
  <c r="AW2540" i="7"/>
  <c r="AX2540" i="7"/>
  <c r="AW2541" i="7"/>
  <c r="AX2541" i="7"/>
  <c r="AW2542" i="7"/>
  <c r="AX2542" i="7"/>
  <c r="AW2543" i="7"/>
  <c r="AX2543" i="7"/>
  <c r="AW2544" i="7"/>
  <c r="AX2544" i="7"/>
  <c r="AW2545" i="7"/>
  <c r="AX2545" i="7"/>
  <c r="AW2546" i="7"/>
  <c r="AX2546" i="7"/>
  <c r="AW2547" i="7"/>
  <c r="AX2547" i="7"/>
  <c r="AW2548" i="7"/>
  <c r="AX2548" i="7"/>
  <c r="AW2549" i="7"/>
  <c r="AX2549" i="7"/>
  <c r="AW2550" i="7"/>
  <c r="AX2550" i="7"/>
  <c r="AW2551" i="7"/>
  <c r="AX2551" i="7"/>
  <c r="AW2552" i="7"/>
  <c r="AX2552" i="7"/>
  <c r="AW2553" i="7"/>
  <c r="AX2553" i="7"/>
  <c r="AW2554" i="7"/>
  <c r="AX2554" i="7"/>
  <c r="AW2555" i="7"/>
  <c r="AX2555" i="7"/>
  <c r="AW2556" i="7"/>
  <c r="AX2556" i="7"/>
  <c r="AW2557" i="7"/>
  <c r="AX2557" i="7"/>
  <c r="AW2558" i="7"/>
  <c r="AX2558" i="7"/>
  <c r="AW2559" i="7"/>
  <c r="AX2559" i="7"/>
  <c r="AW2560" i="7"/>
  <c r="AX2560" i="7"/>
  <c r="AW2561" i="7"/>
  <c r="AX2561" i="7"/>
  <c r="AW2562" i="7"/>
  <c r="AX2562" i="7"/>
  <c r="AW2563" i="7"/>
  <c r="AX2563" i="7"/>
  <c r="AW2564" i="7"/>
  <c r="AX2564" i="7"/>
  <c r="AW2565" i="7"/>
  <c r="AX2565" i="7"/>
  <c r="AW2566" i="7"/>
  <c r="AX2566" i="7"/>
  <c r="AW2567" i="7"/>
  <c r="AX2567" i="7"/>
  <c r="AW2568" i="7"/>
  <c r="AX2568" i="7"/>
  <c r="AW2569" i="7"/>
  <c r="AX2569" i="7"/>
  <c r="AW2570" i="7"/>
  <c r="AX2570" i="7"/>
  <c r="AW2571" i="7"/>
  <c r="AX2571" i="7"/>
  <c r="AW2572" i="7"/>
  <c r="AX2572" i="7"/>
  <c r="AW2573" i="7"/>
  <c r="AX2573" i="7"/>
  <c r="AW2574" i="7"/>
  <c r="AX2574" i="7"/>
  <c r="AW2575" i="7"/>
  <c r="AX2575" i="7"/>
  <c r="AW2576" i="7"/>
  <c r="AX2576" i="7"/>
  <c r="AW2577" i="7"/>
  <c r="AX2577" i="7"/>
  <c r="AW2578" i="7"/>
  <c r="AX2578" i="7"/>
  <c r="AW2579" i="7"/>
  <c r="AX2579" i="7"/>
  <c r="AW2580" i="7"/>
  <c r="AX2580" i="7"/>
  <c r="AW2581" i="7"/>
  <c r="AX2581" i="7"/>
  <c r="AW2582" i="7"/>
  <c r="AX2582" i="7"/>
  <c r="AW2583" i="7"/>
  <c r="AX2583" i="7"/>
  <c r="AW2584" i="7"/>
  <c r="AX2584" i="7"/>
  <c r="AW2585" i="7"/>
  <c r="AX2585" i="7"/>
  <c r="AW2586" i="7"/>
  <c r="AX2586" i="7"/>
  <c r="AW2587" i="7"/>
  <c r="AX2587" i="7"/>
  <c r="AW2588" i="7"/>
  <c r="AX2588" i="7"/>
  <c r="AW2589" i="7"/>
  <c r="AX2589" i="7"/>
  <c r="AW2590" i="7"/>
  <c r="AX2590" i="7"/>
  <c r="AW2591" i="7"/>
  <c r="AX2591" i="7"/>
  <c r="AW2592" i="7"/>
  <c r="AX2592" i="7"/>
  <c r="AW2593" i="7"/>
  <c r="AX2593" i="7"/>
  <c r="AW2594" i="7"/>
  <c r="AX2594" i="7"/>
  <c r="AW2595" i="7"/>
  <c r="AX2595" i="7"/>
  <c r="AW2596" i="7"/>
  <c r="AX2596" i="7"/>
  <c r="AW2597" i="7"/>
  <c r="AX2597" i="7"/>
  <c r="AW2598" i="7"/>
  <c r="AX2598" i="7"/>
  <c r="AW2599" i="7"/>
  <c r="AX2599" i="7"/>
  <c r="AW2600" i="7"/>
  <c r="AX2600" i="7"/>
  <c r="AW2601" i="7"/>
  <c r="AX2601" i="7"/>
  <c r="AW2602" i="7"/>
  <c r="AX2602" i="7"/>
  <c r="AW2603" i="7"/>
  <c r="AX2603" i="7"/>
  <c r="AW2604" i="7"/>
  <c r="AX2604" i="7"/>
  <c r="AW2605" i="7"/>
  <c r="AX2605" i="7"/>
  <c r="AW2606" i="7"/>
  <c r="AX2606" i="7"/>
  <c r="AW2607" i="7"/>
  <c r="AX2607" i="7"/>
  <c r="AW2608" i="7"/>
  <c r="AX2608" i="7"/>
  <c r="AW2609" i="7"/>
  <c r="AX2609" i="7"/>
  <c r="AW2610" i="7"/>
  <c r="AX2610" i="7"/>
  <c r="AW2611" i="7"/>
  <c r="AX2611" i="7"/>
  <c r="AW2612" i="7"/>
  <c r="AX2612" i="7"/>
  <c r="AW2613" i="7"/>
  <c r="AX2613" i="7"/>
  <c r="AW2614" i="7"/>
  <c r="AX2614" i="7"/>
  <c r="AW2615" i="7"/>
  <c r="AX2615" i="7"/>
  <c r="AW2616" i="7"/>
  <c r="AX2616" i="7"/>
  <c r="AW2617" i="7"/>
  <c r="AX2617" i="7"/>
  <c r="AW2618" i="7"/>
  <c r="AX2618" i="7"/>
  <c r="AW2619" i="7"/>
  <c r="AX2619" i="7"/>
  <c r="AW2620" i="7"/>
  <c r="AX2620" i="7"/>
  <c r="AW2621" i="7"/>
  <c r="AX2621" i="7"/>
  <c r="AW2622" i="7"/>
  <c r="AX2622" i="7"/>
  <c r="AW2623" i="7"/>
  <c r="AX2623" i="7"/>
  <c r="AW2624" i="7"/>
  <c r="AX2624" i="7"/>
  <c r="AW2625" i="7"/>
  <c r="AX2625" i="7"/>
  <c r="AW2626" i="7"/>
  <c r="AX2626" i="7"/>
  <c r="AW2627" i="7"/>
  <c r="AX2627" i="7"/>
  <c r="AW2628" i="7"/>
  <c r="AX2628" i="7"/>
  <c r="AW2629" i="7"/>
  <c r="AX2629" i="7"/>
  <c r="AW2630" i="7"/>
  <c r="AX2630" i="7"/>
  <c r="AW2631" i="7"/>
  <c r="AX2631" i="7"/>
  <c r="AW2632" i="7"/>
  <c r="AX2632" i="7"/>
  <c r="AW2633" i="7"/>
  <c r="AX2633" i="7"/>
  <c r="AW2634" i="7"/>
  <c r="AX2634" i="7"/>
  <c r="AW2635" i="7"/>
  <c r="AX2635" i="7"/>
  <c r="AW2636" i="7"/>
  <c r="AX2636" i="7"/>
  <c r="AW2637" i="7"/>
  <c r="AX2637" i="7"/>
  <c r="AW2638" i="7"/>
  <c r="AX2638" i="7"/>
  <c r="AW2639" i="7"/>
  <c r="AX2639" i="7"/>
  <c r="AW2640" i="7"/>
  <c r="AX2640" i="7"/>
  <c r="AW2641" i="7"/>
  <c r="AX2641" i="7"/>
  <c r="AW2642" i="7"/>
  <c r="AX2642" i="7"/>
  <c r="AW2643" i="7"/>
  <c r="AX2643" i="7"/>
  <c r="AW2644" i="7"/>
  <c r="AX2644" i="7"/>
  <c r="AW2645" i="7"/>
  <c r="AX2645" i="7"/>
  <c r="AW2646" i="7"/>
  <c r="AX2646" i="7"/>
  <c r="AW2647" i="7"/>
  <c r="AX2647" i="7"/>
  <c r="AW2648" i="7"/>
  <c r="AX2648" i="7"/>
  <c r="AW2649" i="7"/>
  <c r="AX2649" i="7"/>
  <c r="AW2650" i="7"/>
  <c r="AX2650" i="7"/>
  <c r="AW2651" i="7"/>
  <c r="AX2651" i="7"/>
  <c r="AW2652" i="7"/>
  <c r="AX2652" i="7"/>
  <c r="AW2653" i="7"/>
  <c r="AX2653" i="7"/>
  <c r="AW2654" i="7"/>
  <c r="AX2654" i="7"/>
  <c r="AW2655" i="7"/>
  <c r="AX2655" i="7"/>
  <c r="AW2656" i="7"/>
  <c r="AX2656" i="7"/>
  <c r="AW2657" i="7"/>
  <c r="AX2657" i="7"/>
  <c r="AW2658" i="7"/>
  <c r="AX2658" i="7"/>
  <c r="AW2659" i="7"/>
  <c r="AX2659" i="7"/>
  <c r="AW2660" i="7"/>
  <c r="AX2660" i="7"/>
  <c r="AW2661" i="7"/>
  <c r="AX2661" i="7"/>
  <c r="AW2662" i="7"/>
  <c r="AX2662" i="7"/>
  <c r="AW2663" i="7"/>
  <c r="AX2663" i="7"/>
  <c r="AW2664" i="7"/>
  <c r="AX2664" i="7"/>
  <c r="AW2665" i="7"/>
  <c r="AX2665" i="7"/>
  <c r="AW2666" i="7"/>
  <c r="AX2666" i="7"/>
  <c r="AW2667" i="7"/>
  <c r="AX2667" i="7"/>
  <c r="AW2668" i="7"/>
  <c r="AX2668" i="7"/>
  <c r="AW2669" i="7"/>
  <c r="AX2669" i="7"/>
  <c r="AW2670" i="7"/>
  <c r="AX2670" i="7"/>
  <c r="AW2671" i="7"/>
  <c r="AX2671" i="7"/>
  <c r="AW2672" i="7"/>
  <c r="AX2672" i="7"/>
  <c r="AW2673" i="7"/>
  <c r="AX2673" i="7"/>
  <c r="AW2674" i="7"/>
  <c r="AX2674" i="7"/>
  <c r="AW2675" i="7"/>
  <c r="AX2675" i="7"/>
  <c r="AW2676" i="7"/>
  <c r="AX2676" i="7"/>
  <c r="AW2677" i="7"/>
  <c r="AX2677" i="7"/>
  <c r="AW2678" i="7"/>
  <c r="AX2678" i="7"/>
  <c r="AW2679" i="7"/>
  <c r="AX2679" i="7"/>
  <c r="AW2680" i="7"/>
  <c r="AX2680" i="7"/>
  <c r="AW2681" i="7"/>
  <c r="AX2681" i="7"/>
  <c r="AW2682" i="7"/>
  <c r="AX2682" i="7"/>
  <c r="AW2683" i="7"/>
  <c r="AX2683" i="7"/>
  <c r="AW2684" i="7"/>
  <c r="AX2684" i="7"/>
  <c r="AW2685" i="7"/>
  <c r="AX2685" i="7"/>
  <c r="AW2686" i="7"/>
  <c r="AX2686" i="7"/>
  <c r="AW2687" i="7"/>
  <c r="AX2687" i="7"/>
  <c r="AW2688" i="7"/>
  <c r="AX2688" i="7"/>
  <c r="AW2689" i="7"/>
  <c r="AX2689" i="7"/>
  <c r="AW2690" i="7"/>
  <c r="AX2690" i="7"/>
  <c r="AW2691" i="7"/>
  <c r="AX2691" i="7"/>
  <c r="AW2692" i="7"/>
  <c r="AX2692" i="7"/>
  <c r="AW2693" i="7"/>
  <c r="AX2693" i="7"/>
  <c r="AW2694" i="7"/>
  <c r="AX2694" i="7"/>
  <c r="AW2695" i="7"/>
  <c r="AX2695" i="7"/>
  <c r="AW2696" i="7"/>
  <c r="AX2696" i="7"/>
  <c r="AW2697" i="7"/>
  <c r="AX2697" i="7"/>
  <c r="AW2698" i="7"/>
  <c r="AX2698" i="7"/>
  <c r="AW2699" i="7"/>
  <c r="AX2699" i="7"/>
  <c r="AW2700" i="7"/>
  <c r="AX2700" i="7"/>
  <c r="AW2701" i="7"/>
  <c r="AX2701" i="7"/>
  <c r="AW2702" i="7"/>
  <c r="AX2702" i="7"/>
  <c r="AW2703" i="7"/>
  <c r="AX2703" i="7"/>
  <c r="AW2704" i="7"/>
  <c r="AX2704" i="7"/>
  <c r="AW2705" i="7"/>
  <c r="AX2705" i="7"/>
  <c r="AW2706" i="7"/>
  <c r="AX2706" i="7"/>
  <c r="AW2707" i="7"/>
  <c r="AX2707" i="7"/>
  <c r="AW2708" i="7"/>
  <c r="AX2708" i="7"/>
  <c r="AW2709" i="7"/>
  <c r="AX2709" i="7"/>
  <c r="AW2710" i="7"/>
  <c r="AX2710" i="7"/>
  <c r="AW2711" i="7"/>
  <c r="AX2711" i="7"/>
  <c r="AW2712" i="7"/>
  <c r="AX2712" i="7"/>
  <c r="AW2713" i="7"/>
  <c r="AX2713" i="7"/>
  <c r="AW2714" i="7"/>
  <c r="AX2714" i="7"/>
  <c r="AW2715" i="7"/>
  <c r="AX2715" i="7"/>
  <c r="AW2716" i="7"/>
  <c r="AX2716" i="7"/>
  <c r="AW2717" i="7"/>
  <c r="AX2717" i="7"/>
  <c r="AW2718" i="7"/>
  <c r="AX2718" i="7"/>
  <c r="AW2719" i="7"/>
  <c r="AX2719" i="7"/>
  <c r="AW2720" i="7"/>
  <c r="AX2720" i="7"/>
  <c r="AW2721" i="7"/>
  <c r="AX2721" i="7"/>
  <c r="AW2722" i="7"/>
  <c r="AX2722" i="7"/>
  <c r="AW2723" i="7"/>
  <c r="AX2723" i="7"/>
  <c r="AW2724" i="7"/>
  <c r="AX2724" i="7"/>
  <c r="AW2725" i="7"/>
  <c r="AX2725" i="7"/>
  <c r="AW2726" i="7"/>
  <c r="AX2726" i="7"/>
  <c r="AW2727" i="7"/>
  <c r="AX2727" i="7"/>
  <c r="AW2728" i="7"/>
  <c r="AX2728" i="7"/>
  <c r="AW2729" i="7"/>
  <c r="AX2729" i="7"/>
  <c r="AW2730" i="7"/>
  <c r="AX2730" i="7"/>
  <c r="AW2731" i="7"/>
  <c r="AX2731" i="7"/>
  <c r="AW2732" i="7"/>
  <c r="AX2732" i="7"/>
  <c r="AW2733" i="7"/>
  <c r="AX2733" i="7"/>
  <c r="AW2734" i="7"/>
  <c r="AX2734" i="7"/>
  <c r="AW2735" i="7"/>
  <c r="AX2735" i="7"/>
  <c r="AW2736" i="7"/>
  <c r="AX2736" i="7"/>
  <c r="AW2737" i="7"/>
  <c r="AX2737" i="7"/>
  <c r="AW2738" i="7"/>
  <c r="AX2738" i="7"/>
  <c r="AW2739" i="7"/>
  <c r="AX2739" i="7"/>
  <c r="AW2740" i="7"/>
  <c r="AX2740" i="7"/>
  <c r="AW2741" i="7"/>
  <c r="AX2741" i="7"/>
  <c r="AW2742" i="7"/>
  <c r="AX2742" i="7"/>
  <c r="AW2743" i="7"/>
  <c r="AX2743" i="7"/>
  <c r="AW2744" i="7"/>
  <c r="AX2744" i="7"/>
  <c r="AW2745" i="7"/>
  <c r="AX2745" i="7"/>
  <c r="AW2746" i="7"/>
  <c r="AX2746" i="7"/>
  <c r="AW2747" i="7"/>
  <c r="AX2747" i="7"/>
  <c r="AW2748" i="7"/>
  <c r="AX2748" i="7"/>
  <c r="AW2749" i="7"/>
  <c r="AX2749" i="7"/>
  <c r="AW2750" i="7"/>
  <c r="AX2750" i="7"/>
  <c r="AW2751" i="7"/>
  <c r="AX2751" i="7"/>
  <c r="AW2752" i="7"/>
  <c r="AX2752" i="7"/>
  <c r="AW2753" i="7"/>
  <c r="AX2753" i="7"/>
  <c r="AW2754" i="7"/>
  <c r="AX2754" i="7"/>
  <c r="AW2755" i="7"/>
  <c r="AX2755" i="7"/>
  <c r="AW2756" i="7"/>
  <c r="AX2756" i="7"/>
  <c r="AW2757" i="7"/>
  <c r="AX2757" i="7"/>
  <c r="AW2758" i="7"/>
  <c r="AX2758" i="7"/>
  <c r="AW2759" i="7"/>
  <c r="AX2759" i="7"/>
  <c r="AW2760" i="7"/>
  <c r="AX2760" i="7"/>
  <c r="AW2761" i="7"/>
  <c r="AX2761" i="7"/>
  <c r="AW2762" i="7"/>
  <c r="AX2762" i="7"/>
  <c r="AW2763" i="7"/>
  <c r="AX2763" i="7"/>
  <c r="AW2764" i="7"/>
  <c r="AX2764" i="7"/>
  <c r="AW2765" i="7"/>
  <c r="AX2765" i="7"/>
  <c r="AW2766" i="7"/>
  <c r="AX2766" i="7"/>
  <c r="AW2767" i="7"/>
  <c r="AX2767" i="7"/>
  <c r="AW2768" i="7"/>
  <c r="AX2768" i="7"/>
  <c r="AW2769" i="7"/>
  <c r="AX2769" i="7"/>
  <c r="AW2770" i="7"/>
  <c r="AX2770" i="7"/>
  <c r="AW2771" i="7"/>
  <c r="AX2771" i="7"/>
  <c r="AW2772" i="7"/>
  <c r="AX2772" i="7"/>
  <c r="AW2773" i="7"/>
  <c r="AX2773" i="7"/>
  <c r="AW2774" i="7"/>
  <c r="AX2774" i="7"/>
  <c r="AW2775" i="7"/>
  <c r="AX2775" i="7"/>
  <c r="AW2776" i="7"/>
  <c r="AX2776" i="7"/>
  <c r="AW2777" i="7"/>
  <c r="AX2777" i="7"/>
  <c r="AW2778" i="7"/>
  <c r="AX2778" i="7"/>
  <c r="AW2779" i="7"/>
  <c r="AX2779" i="7"/>
  <c r="AW2780" i="7"/>
  <c r="AX2780" i="7"/>
  <c r="AW2781" i="7"/>
  <c r="AX2781" i="7"/>
  <c r="AW2782" i="7"/>
  <c r="AX2782" i="7"/>
  <c r="AW2783" i="7"/>
  <c r="AX2783" i="7"/>
  <c r="AW2784" i="7"/>
  <c r="AX2784" i="7"/>
  <c r="AW2785" i="7"/>
  <c r="AX2785" i="7"/>
  <c r="AW2786" i="7"/>
  <c r="AX2786" i="7"/>
  <c r="AW2787" i="7"/>
  <c r="AX2787" i="7"/>
  <c r="AW2788" i="7"/>
  <c r="AX2788" i="7"/>
  <c r="AW2789" i="7"/>
  <c r="AX2789" i="7"/>
  <c r="AW2790" i="7"/>
  <c r="AX2790" i="7"/>
  <c r="AW2791" i="7"/>
  <c r="AX2791" i="7"/>
  <c r="AW2792" i="7"/>
  <c r="AX2792" i="7"/>
  <c r="AW2793" i="7"/>
  <c r="AX2793" i="7"/>
  <c r="AW2794" i="7"/>
  <c r="AX2794" i="7"/>
  <c r="AW2795" i="7"/>
  <c r="AX2795" i="7"/>
  <c r="AW2796" i="7"/>
  <c r="AX2796" i="7"/>
  <c r="AW2797" i="7"/>
  <c r="AX2797" i="7"/>
  <c r="AW2798" i="7"/>
  <c r="AX2798" i="7"/>
  <c r="AW2799" i="7"/>
  <c r="AX2799" i="7"/>
  <c r="AW2800" i="7"/>
  <c r="AX2800" i="7"/>
  <c r="AW2801" i="7"/>
  <c r="AX2801" i="7"/>
  <c r="AW2802" i="7"/>
  <c r="AX2802" i="7"/>
  <c r="AW2803" i="7"/>
  <c r="AX2803" i="7"/>
  <c r="AW2804" i="7"/>
  <c r="AX2804" i="7"/>
  <c r="AW2805" i="7"/>
  <c r="AX2805" i="7"/>
  <c r="AW2806" i="7"/>
  <c r="AX2806" i="7"/>
  <c r="AW2807" i="7"/>
  <c r="AX2807" i="7"/>
  <c r="AW2808" i="7"/>
  <c r="AX2808" i="7"/>
  <c r="AW2809" i="7"/>
  <c r="AX2809" i="7"/>
  <c r="AW2810" i="7"/>
  <c r="AX2810" i="7"/>
  <c r="AW2811" i="7"/>
  <c r="AX2811" i="7"/>
  <c r="AW2812" i="7"/>
  <c r="AX2812" i="7"/>
  <c r="AW2813" i="7"/>
  <c r="AX2813" i="7"/>
  <c r="AW2814" i="7"/>
  <c r="AX2814" i="7"/>
  <c r="AW2815" i="7"/>
  <c r="AX2815" i="7"/>
  <c r="AW2816" i="7"/>
  <c r="AX2816" i="7"/>
  <c r="AW2817" i="7"/>
  <c r="AX2817" i="7"/>
  <c r="AW2818" i="7"/>
  <c r="AX2818" i="7"/>
  <c r="AW2819" i="7"/>
  <c r="AX2819" i="7"/>
  <c r="AW2820" i="7"/>
  <c r="AX2820" i="7"/>
  <c r="AW2821" i="7"/>
  <c r="AX2821" i="7"/>
  <c r="AW2822" i="7"/>
  <c r="AX2822" i="7"/>
  <c r="AW2823" i="7"/>
  <c r="AX2823" i="7"/>
  <c r="AW2824" i="7"/>
  <c r="AX2824" i="7"/>
  <c r="AW2825" i="7"/>
  <c r="AX2825" i="7"/>
  <c r="AW2826" i="7"/>
  <c r="AX2826" i="7"/>
  <c r="AW2827" i="7"/>
  <c r="AX2827" i="7"/>
  <c r="AW2828" i="7"/>
  <c r="AX2828" i="7"/>
  <c r="AW2829" i="7"/>
  <c r="AX2829" i="7"/>
  <c r="AW2830" i="7"/>
  <c r="AX2830" i="7"/>
  <c r="AW2831" i="7"/>
  <c r="AX2831" i="7"/>
  <c r="AW2832" i="7"/>
  <c r="AX2832" i="7"/>
  <c r="AW2833" i="7"/>
  <c r="AX2833" i="7"/>
  <c r="AW2834" i="7"/>
  <c r="AX2834" i="7"/>
  <c r="AW2835" i="7"/>
  <c r="AX2835" i="7"/>
  <c r="AW2836" i="7"/>
  <c r="AX2836" i="7"/>
  <c r="AW2837" i="7"/>
  <c r="AX2837" i="7"/>
  <c r="AW2838" i="7"/>
  <c r="AX2838" i="7"/>
  <c r="AW2839" i="7"/>
  <c r="AX2839" i="7"/>
  <c r="AW2840" i="7"/>
  <c r="AX2840" i="7"/>
  <c r="AW2841" i="7"/>
  <c r="AX2841" i="7"/>
  <c r="AW2842" i="7"/>
  <c r="AX2842" i="7"/>
  <c r="AW2843" i="7"/>
  <c r="AX2843" i="7"/>
  <c r="AW2844" i="7"/>
  <c r="AX2844" i="7"/>
  <c r="AW2845" i="7"/>
  <c r="AX2845" i="7"/>
  <c r="AW2846" i="7"/>
  <c r="AX2846" i="7"/>
  <c r="AW2847" i="7"/>
  <c r="AX2847" i="7"/>
  <c r="AW2848" i="7"/>
  <c r="AX2848" i="7"/>
  <c r="AW2849" i="7"/>
  <c r="AX2849" i="7"/>
  <c r="AW2850" i="7"/>
  <c r="AX2850" i="7"/>
  <c r="AW2851" i="7"/>
  <c r="AX2851" i="7"/>
  <c r="AW2852" i="7"/>
  <c r="AX2852" i="7"/>
  <c r="AW2853" i="7"/>
  <c r="AX2853" i="7"/>
  <c r="AW2854" i="7"/>
  <c r="AX2854" i="7"/>
  <c r="AW2855" i="7"/>
  <c r="AX2855" i="7"/>
  <c r="AW2856" i="7"/>
  <c r="AX2856" i="7"/>
  <c r="AW2857" i="7"/>
  <c r="AX2857" i="7"/>
  <c r="AW2858" i="7"/>
  <c r="AX2858" i="7"/>
  <c r="AW2859" i="7"/>
  <c r="AX2859" i="7"/>
  <c r="AW2860" i="7"/>
  <c r="AX2860" i="7"/>
  <c r="AW2861" i="7"/>
  <c r="AX2861" i="7"/>
  <c r="AW2862" i="7"/>
  <c r="AX2862" i="7"/>
  <c r="AW2863" i="7"/>
  <c r="AX2863" i="7"/>
  <c r="AW2864" i="7"/>
  <c r="AX2864" i="7"/>
  <c r="AW2865" i="7"/>
  <c r="AX2865" i="7"/>
  <c r="AW2866" i="7"/>
  <c r="AX2866" i="7"/>
  <c r="AW2867" i="7"/>
  <c r="AX2867" i="7"/>
  <c r="AW2868" i="7"/>
  <c r="AX2868" i="7"/>
  <c r="AW2869" i="7"/>
  <c r="AX2869" i="7"/>
  <c r="AW2870" i="7"/>
  <c r="AX2870" i="7"/>
  <c r="AW2871" i="7"/>
  <c r="AX2871" i="7"/>
  <c r="AW2872" i="7"/>
  <c r="AX2872" i="7"/>
  <c r="AW2873" i="7"/>
  <c r="AX2873" i="7"/>
  <c r="AW2874" i="7"/>
  <c r="AX2874" i="7"/>
  <c r="AW2875" i="7"/>
  <c r="AX2875" i="7"/>
  <c r="AW2876" i="7"/>
  <c r="AX2876" i="7"/>
  <c r="AW2877" i="7"/>
  <c r="AX2877" i="7"/>
  <c r="AW2878" i="7"/>
  <c r="AX2878" i="7"/>
  <c r="AW2879" i="7"/>
  <c r="AX2879" i="7"/>
  <c r="AW2880" i="7"/>
  <c r="AX2880" i="7"/>
  <c r="AW2881" i="7"/>
  <c r="AX2881" i="7"/>
  <c r="AW2882" i="7"/>
  <c r="AX2882" i="7"/>
  <c r="AW2883" i="7"/>
  <c r="AX2883" i="7"/>
  <c r="AW2884" i="7"/>
  <c r="AX2884" i="7"/>
  <c r="AW2885" i="7"/>
  <c r="AX2885" i="7"/>
  <c r="AW2886" i="7"/>
  <c r="AX2886" i="7"/>
  <c r="AW2887" i="7"/>
  <c r="AX2887" i="7"/>
  <c r="AW2888" i="7"/>
  <c r="AX2888" i="7"/>
  <c r="AW2889" i="7"/>
  <c r="AX2889" i="7"/>
  <c r="AW2890" i="7"/>
  <c r="AX2890" i="7"/>
  <c r="AW2891" i="7"/>
  <c r="AX2891" i="7"/>
  <c r="AW2892" i="7"/>
  <c r="AX2892" i="7"/>
  <c r="AW2893" i="7"/>
  <c r="AX2893" i="7"/>
  <c r="AW2894" i="7"/>
  <c r="AX2894" i="7"/>
  <c r="AW2895" i="7"/>
  <c r="AX2895" i="7"/>
  <c r="AW2896" i="7"/>
  <c r="AX2896" i="7"/>
  <c r="AW2897" i="7"/>
  <c r="AX2897" i="7"/>
  <c r="AW2898" i="7"/>
  <c r="AX2898" i="7"/>
  <c r="AW2899" i="7"/>
  <c r="AX2899" i="7"/>
  <c r="AW2900" i="7"/>
  <c r="AX2900" i="7"/>
  <c r="AW2901" i="7"/>
  <c r="AX2901" i="7"/>
  <c r="AW2902" i="7"/>
  <c r="AX2902" i="7"/>
  <c r="AW2903" i="7"/>
  <c r="AX2903" i="7"/>
  <c r="AW2904" i="7"/>
  <c r="AX2904" i="7"/>
  <c r="AW2905" i="7"/>
  <c r="AX2905" i="7"/>
  <c r="AW2906" i="7"/>
  <c r="AX2906" i="7"/>
  <c r="AW2907" i="7"/>
  <c r="AX2907" i="7"/>
  <c r="AW2908" i="7"/>
  <c r="AX2908" i="7"/>
  <c r="AW2909" i="7"/>
  <c r="AX2909" i="7"/>
  <c r="AW2910" i="7"/>
  <c r="AX2910" i="7"/>
  <c r="AW2911" i="7"/>
  <c r="AX2911" i="7"/>
  <c r="AW2912" i="7"/>
  <c r="AX2912" i="7"/>
  <c r="AW2913" i="7"/>
  <c r="AX2913" i="7"/>
  <c r="AW2914" i="7"/>
  <c r="AX2914" i="7"/>
  <c r="AW2915" i="7"/>
  <c r="AX2915" i="7"/>
  <c r="AW2916" i="7"/>
  <c r="AX2916" i="7"/>
  <c r="AW2917" i="7"/>
  <c r="AX2917" i="7"/>
  <c r="AW2918" i="7"/>
  <c r="AX2918" i="7"/>
  <c r="AW2919" i="7"/>
  <c r="AX2919" i="7"/>
  <c r="AW2920" i="7"/>
  <c r="AX2920" i="7"/>
  <c r="AW2921" i="7"/>
  <c r="AX2921" i="7"/>
  <c r="AW2922" i="7"/>
  <c r="AX2922" i="7"/>
  <c r="AW2923" i="7"/>
  <c r="AX2923" i="7"/>
  <c r="AW2924" i="7"/>
  <c r="AX2924" i="7"/>
  <c r="AW2925" i="7"/>
  <c r="AX2925" i="7"/>
  <c r="AW2926" i="7"/>
  <c r="AX2926" i="7"/>
  <c r="AW2927" i="7"/>
  <c r="AX2927" i="7"/>
  <c r="AW2928" i="7"/>
  <c r="AX2928" i="7"/>
  <c r="AW2929" i="7"/>
  <c r="AX2929" i="7"/>
  <c r="AW2930" i="7"/>
  <c r="AX2930" i="7"/>
  <c r="AW2931" i="7"/>
  <c r="AX2931" i="7"/>
  <c r="AW2932" i="7"/>
  <c r="AX2932" i="7"/>
  <c r="AW2933" i="7"/>
  <c r="AX2933" i="7"/>
  <c r="AW2934" i="7"/>
  <c r="AX2934" i="7"/>
  <c r="AW2935" i="7"/>
  <c r="AX2935" i="7"/>
  <c r="AW2936" i="7"/>
  <c r="AX2936" i="7"/>
  <c r="AW2937" i="7"/>
  <c r="AX2937" i="7"/>
  <c r="AW2938" i="7"/>
  <c r="AX2938" i="7"/>
  <c r="AW2939" i="7"/>
  <c r="AX2939" i="7"/>
  <c r="AW2940" i="7"/>
  <c r="AX2940" i="7"/>
  <c r="AW2941" i="7"/>
  <c r="AX2941" i="7"/>
  <c r="AW2942" i="7"/>
  <c r="AX2942" i="7"/>
  <c r="AW2943" i="7"/>
  <c r="AX2943" i="7"/>
  <c r="AW2944" i="7"/>
  <c r="AX2944" i="7"/>
  <c r="AW2945" i="7"/>
  <c r="AX2945" i="7"/>
  <c r="AW2946" i="7"/>
  <c r="AX2946" i="7"/>
  <c r="AW2947" i="7"/>
  <c r="AX2947" i="7"/>
  <c r="AW2948" i="7"/>
  <c r="AX2948" i="7"/>
  <c r="AW2949" i="7"/>
  <c r="AX2949" i="7"/>
  <c r="AW2950" i="7"/>
  <c r="AX2950" i="7"/>
  <c r="AW2951" i="7"/>
  <c r="AX2951" i="7"/>
  <c r="AW2952" i="7"/>
  <c r="AX2952" i="7"/>
  <c r="AW2953" i="7"/>
  <c r="AX2953" i="7"/>
  <c r="AW2954" i="7"/>
  <c r="AX2954" i="7"/>
  <c r="AW2955" i="7"/>
  <c r="AX2955" i="7"/>
  <c r="AW2956" i="7"/>
  <c r="AX2956" i="7"/>
  <c r="AW2957" i="7"/>
  <c r="AX2957" i="7"/>
  <c r="AW2958" i="7"/>
  <c r="AX2958" i="7"/>
  <c r="AW2959" i="7"/>
  <c r="AX2959" i="7"/>
  <c r="AW2960" i="7"/>
  <c r="AX2960" i="7"/>
  <c r="AW2961" i="7"/>
  <c r="AX2961" i="7"/>
  <c r="AW2962" i="7"/>
  <c r="AX2962" i="7"/>
  <c r="AW2963" i="7"/>
  <c r="AX2963" i="7"/>
  <c r="AW2964" i="7"/>
  <c r="AX2964" i="7"/>
  <c r="AW2965" i="7"/>
  <c r="AX2965" i="7"/>
  <c r="AW2966" i="7"/>
  <c r="AX2966" i="7"/>
  <c r="AW2967" i="7"/>
  <c r="AX2967" i="7"/>
  <c r="AW2968" i="7"/>
  <c r="AX2968" i="7"/>
  <c r="AW2969" i="7"/>
  <c r="AX2969" i="7"/>
  <c r="AW2970" i="7"/>
  <c r="AX2970" i="7"/>
  <c r="AW2971" i="7"/>
  <c r="AX2971" i="7"/>
  <c r="AW2972" i="7"/>
  <c r="AX2972" i="7"/>
  <c r="AW2973" i="7"/>
  <c r="AX2973" i="7"/>
  <c r="AW2974" i="7"/>
  <c r="AX2974" i="7"/>
  <c r="AW2975" i="7"/>
  <c r="AX2975" i="7"/>
  <c r="AW2976" i="7"/>
  <c r="AX2976" i="7"/>
  <c r="AW2977" i="7"/>
  <c r="AX2977" i="7"/>
  <c r="AW2978" i="7"/>
  <c r="AX2978" i="7"/>
  <c r="AW2979" i="7"/>
  <c r="AX2979" i="7"/>
  <c r="AW2980" i="7"/>
  <c r="AX2980" i="7"/>
  <c r="AW2981" i="7"/>
  <c r="AX2981" i="7"/>
  <c r="AW2982" i="7"/>
  <c r="AX2982" i="7"/>
  <c r="AW2983" i="7"/>
  <c r="AX2983" i="7"/>
  <c r="AW2984" i="7"/>
  <c r="AX2984" i="7"/>
  <c r="AW2985" i="7"/>
  <c r="AX2985" i="7"/>
  <c r="AW2986" i="7"/>
  <c r="AX2986" i="7"/>
  <c r="AW2987" i="7"/>
  <c r="AX2987" i="7"/>
  <c r="AW2988" i="7"/>
  <c r="AX2988" i="7"/>
  <c r="AW2989" i="7"/>
  <c r="AX2989" i="7"/>
  <c r="AW2990" i="7"/>
  <c r="AX2990" i="7"/>
  <c r="AW2991" i="7"/>
  <c r="AX2991" i="7"/>
  <c r="AW2992" i="7"/>
  <c r="AX2992" i="7"/>
  <c r="AW2993" i="7"/>
  <c r="AX2993" i="7"/>
  <c r="AW2994" i="7"/>
  <c r="AX2994" i="7"/>
  <c r="AW2995" i="7"/>
  <c r="AX2995" i="7"/>
  <c r="AW2996" i="7"/>
  <c r="AX2996" i="7"/>
  <c r="AW2997" i="7"/>
  <c r="AX2997" i="7"/>
  <c r="AW2998" i="7"/>
  <c r="AX2998" i="7"/>
  <c r="AW2999" i="7"/>
  <c r="AX2999" i="7"/>
  <c r="AW3000" i="7"/>
  <c r="AX3000" i="7"/>
  <c r="AW3001" i="7"/>
  <c r="AX3001" i="7"/>
  <c r="AW3002" i="7"/>
  <c r="AX3002" i="7"/>
  <c r="AD3" i="7"/>
  <c r="AN25" i="7"/>
  <c r="AN24" i="7"/>
  <c r="AN23" i="7"/>
  <c r="AN22" i="7"/>
  <c r="AN21" i="7"/>
  <c r="AN20" i="7"/>
  <c r="AN19" i="7"/>
  <c r="AN18" i="7"/>
  <c r="AN17" i="7"/>
  <c r="AN16" i="7"/>
  <c r="AN15" i="7"/>
  <c r="AN14" i="7"/>
  <c r="AN13" i="7"/>
  <c r="AN12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D50" i="7"/>
  <c r="AD51" i="7"/>
  <c r="AD52" i="7"/>
  <c r="AD53" i="7"/>
  <c r="AD54" i="7"/>
  <c r="AD55" i="7"/>
  <c r="AD56" i="7"/>
  <c r="AD57" i="7"/>
  <c r="AD58" i="7"/>
  <c r="AD59" i="7"/>
  <c r="AD60" i="7"/>
  <c r="AD61" i="7"/>
  <c r="AD62" i="7"/>
  <c r="AD63" i="7"/>
  <c r="AD64" i="7"/>
  <c r="AD65" i="7"/>
  <c r="AD66" i="7"/>
  <c r="AD67" i="7"/>
  <c r="AD68" i="7"/>
  <c r="AD69" i="7"/>
  <c r="AD70" i="7"/>
  <c r="AD71" i="7"/>
  <c r="AD72" i="7"/>
  <c r="AD73" i="7"/>
  <c r="AD74" i="7"/>
  <c r="AD75" i="7"/>
  <c r="AD76" i="7"/>
  <c r="AD77" i="7"/>
  <c r="AD78" i="7"/>
  <c r="AD79" i="7"/>
  <c r="AD80" i="7"/>
  <c r="AD81" i="7"/>
  <c r="AD82" i="7"/>
  <c r="AD83" i="7"/>
  <c r="AD84" i="7"/>
  <c r="AD85" i="7"/>
  <c r="AD86" i="7"/>
  <c r="AD87" i="7"/>
  <c r="AD88" i="7"/>
  <c r="AD89" i="7"/>
  <c r="AD90" i="7"/>
  <c r="AD91" i="7"/>
  <c r="AD92" i="7"/>
  <c r="AD93" i="7"/>
  <c r="AD94" i="7"/>
  <c r="AD95" i="7"/>
  <c r="AD96" i="7"/>
  <c r="AD97" i="7"/>
  <c r="AD98" i="7"/>
  <c r="AD99" i="7"/>
  <c r="AD100" i="7"/>
  <c r="AD101" i="7"/>
  <c r="AD102" i="7"/>
  <c r="AD103" i="7"/>
  <c r="AD104" i="7"/>
  <c r="AD105" i="7"/>
  <c r="AD106" i="7"/>
  <c r="AD107" i="7"/>
  <c r="AD108" i="7"/>
  <c r="AD109" i="7"/>
  <c r="AD110" i="7"/>
  <c r="AD111" i="7"/>
  <c r="AD112" i="7"/>
  <c r="AD113" i="7"/>
  <c r="AD114" i="7"/>
  <c r="AD115" i="7"/>
  <c r="AD116" i="7"/>
  <c r="AD117" i="7"/>
  <c r="AD118" i="7"/>
  <c r="AD119" i="7"/>
  <c r="AD120" i="7"/>
  <c r="AD121" i="7"/>
  <c r="AD122" i="7"/>
  <c r="AD123" i="7"/>
  <c r="AD124" i="7"/>
  <c r="AD125" i="7"/>
  <c r="AD126" i="7"/>
  <c r="AD127" i="7"/>
  <c r="AD128" i="7"/>
  <c r="AD129" i="7"/>
  <c r="AD130" i="7"/>
  <c r="AD131" i="7"/>
  <c r="AD132" i="7"/>
  <c r="AD133" i="7"/>
  <c r="AD134" i="7"/>
  <c r="AD135" i="7"/>
  <c r="AD136" i="7"/>
  <c r="AD137" i="7"/>
  <c r="AD138" i="7"/>
  <c r="AD139" i="7"/>
  <c r="AD140" i="7"/>
  <c r="AD141" i="7"/>
  <c r="AD142" i="7"/>
  <c r="AD143" i="7"/>
  <c r="AD144" i="7"/>
  <c r="AD145" i="7"/>
  <c r="AD146" i="7"/>
  <c r="AD147" i="7"/>
  <c r="AD148" i="7"/>
  <c r="AD149" i="7"/>
  <c r="AD150" i="7"/>
  <c r="AD151" i="7"/>
  <c r="AD152" i="7"/>
  <c r="AD153" i="7"/>
  <c r="AD154" i="7"/>
  <c r="AD155" i="7"/>
  <c r="AD156" i="7"/>
  <c r="AD157" i="7"/>
  <c r="AD158" i="7"/>
  <c r="AD159" i="7"/>
  <c r="AD160" i="7"/>
  <c r="AD161" i="7"/>
  <c r="AD162" i="7"/>
  <c r="AD163" i="7"/>
  <c r="AD164" i="7"/>
  <c r="AD165" i="7"/>
  <c r="AD166" i="7"/>
  <c r="AD167" i="7"/>
  <c r="AD168" i="7"/>
  <c r="AD169" i="7"/>
  <c r="AD170" i="7"/>
  <c r="AD171" i="7"/>
  <c r="AD172" i="7"/>
  <c r="AD173" i="7"/>
  <c r="AD174" i="7"/>
  <c r="AD175" i="7"/>
  <c r="AD176" i="7"/>
  <c r="AD177" i="7"/>
  <c r="AD178" i="7"/>
  <c r="AD179" i="7"/>
  <c r="AD180" i="7"/>
  <c r="AD181" i="7"/>
  <c r="AD182" i="7"/>
  <c r="AD183" i="7"/>
  <c r="AD184" i="7"/>
  <c r="AD185" i="7"/>
  <c r="AD186" i="7"/>
  <c r="AD187" i="7"/>
  <c r="AD188" i="7"/>
  <c r="AD189" i="7"/>
  <c r="AD190" i="7"/>
  <c r="AD191" i="7"/>
  <c r="AD192" i="7"/>
  <c r="AD193" i="7"/>
  <c r="AD194" i="7"/>
  <c r="AD195" i="7"/>
  <c r="AD196" i="7"/>
  <c r="AD197" i="7"/>
  <c r="AD198" i="7"/>
  <c r="AD199" i="7"/>
  <c r="AD200" i="7"/>
  <c r="AD201" i="7"/>
  <c r="AD202" i="7"/>
  <c r="AD203" i="7"/>
  <c r="AD204" i="7"/>
  <c r="AD205" i="7"/>
  <c r="AD206" i="7"/>
  <c r="AD207" i="7"/>
  <c r="AD208" i="7"/>
  <c r="AD209" i="7"/>
  <c r="AD210" i="7"/>
  <c r="AD211" i="7"/>
  <c r="AD212" i="7"/>
  <c r="AD213" i="7"/>
  <c r="AD214" i="7"/>
  <c r="AD215" i="7"/>
  <c r="AD216" i="7"/>
  <c r="AD217" i="7"/>
  <c r="AD218" i="7"/>
  <c r="AD219" i="7"/>
  <c r="AD220" i="7"/>
  <c r="AD221" i="7"/>
  <c r="AD222" i="7"/>
  <c r="AD223" i="7"/>
  <c r="AD224" i="7"/>
  <c r="AD225" i="7"/>
  <c r="AD226" i="7"/>
  <c r="AD227" i="7"/>
  <c r="AD228" i="7"/>
  <c r="AD229" i="7"/>
  <c r="AD230" i="7"/>
  <c r="AD231" i="7"/>
  <c r="AD232" i="7"/>
  <c r="AD233" i="7"/>
  <c r="AD234" i="7"/>
  <c r="AD235" i="7"/>
  <c r="AD236" i="7"/>
  <c r="AD237" i="7"/>
  <c r="AD238" i="7"/>
  <c r="AD239" i="7"/>
  <c r="AD240" i="7"/>
  <c r="AD241" i="7"/>
  <c r="AD242" i="7"/>
  <c r="AD243" i="7"/>
  <c r="AD244" i="7"/>
  <c r="AD245" i="7"/>
  <c r="AD246" i="7"/>
  <c r="AD247" i="7"/>
  <c r="AD248" i="7"/>
  <c r="AD249" i="7"/>
  <c r="AD250" i="7"/>
  <c r="AD251" i="7"/>
  <c r="AD252" i="7"/>
  <c r="AD253" i="7"/>
  <c r="AD254" i="7"/>
  <c r="AD255" i="7"/>
  <c r="AD256" i="7"/>
  <c r="AD257" i="7"/>
  <c r="AD258" i="7"/>
  <c r="AD259" i="7"/>
  <c r="AD260" i="7"/>
  <c r="AD261" i="7"/>
  <c r="AD262" i="7"/>
  <c r="AD263" i="7"/>
  <c r="AD264" i="7"/>
  <c r="AD265" i="7"/>
  <c r="AD266" i="7"/>
  <c r="AD267" i="7"/>
  <c r="AD268" i="7"/>
  <c r="AD269" i="7"/>
  <c r="AD270" i="7"/>
  <c r="AD271" i="7"/>
  <c r="AD272" i="7"/>
  <c r="AD273" i="7"/>
  <c r="AD274" i="7"/>
  <c r="AD275" i="7"/>
  <c r="AD276" i="7"/>
  <c r="AD277" i="7"/>
  <c r="AD278" i="7"/>
  <c r="AD279" i="7"/>
  <c r="AD280" i="7"/>
  <c r="AD281" i="7"/>
  <c r="AD282" i="7"/>
  <c r="AD283" i="7"/>
  <c r="AD284" i="7"/>
  <c r="AD285" i="7"/>
  <c r="AD286" i="7"/>
  <c r="AD287" i="7"/>
  <c r="AD288" i="7"/>
  <c r="AD289" i="7"/>
  <c r="AD290" i="7"/>
  <c r="AD291" i="7"/>
  <c r="AD292" i="7"/>
  <c r="AD293" i="7"/>
  <c r="AD294" i="7"/>
  <c r="AD295" i="7"/>
  <c r="AD296" i="7"/>
  <c r="AD297" i="7"/>
  <c r="AD298" i="7"/>
  <c r="AD299" i="7"/>
  <c r="AD300" i="7"/>
  <c r="AD301" i="7"/>
  <c r="AD302" i="7"/>
  <c r="AD303" i="7"/>
  <c r="AD304" i="7"/>
  <c r="AD305" i="7"/>
  <c r="AD306" i="7"/>
  <c r="AD307" i="7"/>
  <c r="AD308" i="7"/>
  <c r="AD309" i="7"/>
  <c r="AD310" i="7"/>
  <c r="AD311" i="7"/>
  <c r="AD312" i="7"/>
  <c r="AD313" i="7"/>
  <c r="AD314" i="7"/>
  <c r="AD315" i="7"/>
  <c r="AD316" i="7"/>
  <c r="AD317" i="7"/>
  <c r="AD318" i="7"/>
  <c r="AD319" i="7"/>
  <c r="AD320" i="7"/>
  <c r="AD321" i="7"/>
  <c r="AD322" i="7"/>
  <c r="AD323" i="7"/>
  <c r="AD324" i="7"/>
  <c r="AD325" i="7"/>
  <c r="AD326" i="7"/>
  <c r="AD327" i="7"/>
  <c r="AD328" i="7"/>
  <c r="AD329" i="7"/>
  <c r="AD330" i="7"/>
  <c r="AD331" i="7"/>
  <c r="AD332" i="7"/>
  <c r="AD333" i="7"/>
  <c r="AD334" i="7"/>
  <c r="AD335" i="7"/>
  <c r="AD336" i="7"/>
  <c r="AD337" i="7"/>
  <c r="AD338" i="7"/>
  <c r="AD339" i="7"/>
  <c r="AD340" i="7"/>
  <c r="AD341" i="7"/>
  <c r="AD342" i="7"/>
  <c r="AD343" i="7"/>
  <c r="AD344" i="7"/>
  <c r="AD345" i="7"/>
  <c r="AD346" i="7"/>
  <c r="AD347" i="7"/>
  <c r="AD348" i="7"/>
  <c r="AD349" i="7"/>
  <c r="AD350" i="7"/>
  <c r="AD351" i="7"/>
  <c r="AD352" i="7"/>
  <c r="AD353" i="7"/>
  <c r="AD354" i="7"/>
  <c r="AD355" i="7"/>
  <c r="AD356" i="7"/>
  <c r="AD357" i="7"/>
  <c r="AD358" i="7"/>
  <c r="AD359" i="7"/>
  <c r="AD360" i="7"/>
  <c r="AD361" i="7"/>
  <c r="AD362" i="7"/>
  <c r="AD363" i="7"/>
  <c r="AD364" i="7"/>
  <c r="AD365" i="7"/>
  <c r="AD366" i="7"/>
  <c r="AD367" i="7"/>
  <c r="AD368" i="7"/>
  <c r="AD369" i="7"/>
  <c r="AD370" i="7"/>
  <c r="AD371" i="7"/>
  <c r="AD372" i="7"/>
  <c r="AD373" i="7"/>
  <c r="AD374" i="7"/>
  <c r="AD375" i="7"/>
  <c r="AD376" i="7"/>
  <c r="AD377" i="7"/>
  <c r="AD378" i="7"/>
  <c r="AD379" i="7"/>
  <c r="AD380" i="7"/>
  <c r="AD381" i="7"/>
  <c r="AD382" i="7"/>
  <c r="AD383" i="7"/>
  <c r="AD384" i="7"/>
  <c r="AD385" i="7"/>
  <c r="AD386" i="7"/>
  <c r="AD387" i="7"/>
  <c r="AD388" i="7"/>
  <c r="AD389" i="7"/>
  <c r="AD390" i="7"/>
  <c r="AD391" i="7"/>
  <c r="AD392" i="7"/>
  <c r="AD393" i="7"/>
  <c r="AD394" i="7"/>
  <c r="AD395" i="7"/>
  <c r="AD396" i="7"/>
  <c r="AD397" i="7"/>
  <c r="AD398" i="7"/>
  <c r="AD399" i="7"/>
  <c r="AD400" i="7"/>
  <c r="AD401" i="7"/>
  <c r="AD402" i="7"/>
  <c r="AD403" i="7"/>
  <c r="AD404" i="7"/>
  <c r="AD405" i="7"/>
  <c r="AD406" i="7"/>
  <c r="AD407" i="7"/>
  <c r="AD408" i="7"/>
  <c r="AD409" i="7"/>
  <c r="AD410" i="7"/>
  <c r="AD411" i="7"/>
  <c r="AD412" i="7"/>
  <c r="AD413" i="7"/>
  <c r="AD414" i="7"/>
  <c r="AD415" i="7"/>
  <c r="AD416" i="7"/>
  <c r="AD417" i="7"/>
  <c r="AD418" i="7"/>
  <c r="AD419" i="7"/>
  <c r="AD420" i="7"/>
  <c r="AD421" i="7"/>
  <c r="AD422" i="7"/>
  <c r="AD423" i="7"/>
  <c r="AD424" i="7"/>
  <c r="AD425" i="7"/>
  <c r="AD426" i="7"/>
  <c r="AD427" i="7"/>
  <c r="AD428" i="7"/>
  <c r="AD429" i="7"/>
  <c r="AD430" i="7"/>
  <c r="AD431" i="7"/>
  <c r="AD432" i="7"/>
  <c r="AD433" i="7"/>
  <c r="AD434" i="7"/>
  <c r="AD435" i="7"/>
  <c r="AD436" i="7"/>
  <c r="AD437" i="7"/>
  <c r="AD438" i="7"/>
  <c r="AD439" i="7"/>
  <c r="AD440" i="7"/>
  <c r="AD441" i="7"/>
  <c r="AD442" i="7"/>
  <c r="AD443" i="7"/>
  <c r="AD444" i="7"/>
  <c r="AD445" i="7"/>
  <c r="AD446" i="7"/>
  <c r="AD447" i="7"/>
  <c r="AD448" i="7"/>
  <c r="AD449" i="7"/>
  <c r="AD450" i="7"/>
  <c r="AD451" i="7"/>
  <c r="AD452" i="7"/>
  <c r="AD453" i="7"/>
  <c r="AD454" i="7"/>
  <c r="AD455" i="7"/>
  <c r="AD456" i="7"/>
  <c r="AD457" i="7"/>
  <c r="AD458" i="7"/>
  <c r="AD459" i="7"/>
  <c r="AD460" i="7"/>
  <c r="AD461" i="7"/>
  <c r="AD462" i="7"/>
  <c r="AD463" i="7"/>
  <c r="AD464" i="7"/>
  <c r="AD465" i="7"/>
  <c r="AD466" i="7"/>
  <c r="AD467" i="7"/>
  <c r="AD468" i="7"/>
  <c r="AD469" i="7"/>
  <c r="AD470" i="7"/>
  <c r="AD471" i="7"/>
  <c r="AD472" i="7"/>
  <c r="AD473" i="7"/>
  <c r="AD474" i="7"/>
  <c r="AD475" i="7"/>
  <c r="AD476" i="7"/>
  <c r="AD477" i="7"/>
  <c r="AD478" i="7"/>
  <c r="AD479" i="7"/>
  <c r="AD480" i="7"/>
  <c r="AD481" i="7"/>
  <c r="AD482" i="7"/>
  <c r="AD483" i="7"/>
  <c r="AD484" i="7"/>
  <c r="AD485" i="7"/>
  <c r="AD486" i="7"/>
  <c r="AD487" i="7"/>
  <c r="AD488" i="7"/>
  <c r="AD489" i="7"/>
  <c r="AD490" i="7"/>
  <c r="AD491" i="7"/>
  <c r="AD492" i="7"/>
  <c r="AD493" i="7"/>
  <c r="AD494" i="7"/>
  <c r="AD495" i="7"/>
  <c r="AD496" i="7"/>
  <c r="AD497" i="7"/>
  <c r="AD498" i="7"/>
  <c r="AD499" i="7"/>
  <c r="AD500" i="7"/>
  <c r="AD501" i="7"/>
  <c r="AD502" i="7"/>
  <c r="AD503" i="7"/>
  <c r="AD504" i="7"/>
  <c r="AD505" i="7"/>
  <c r="AD506" i="7"/>
  <c r="AD507" i="7"/>
  <c r="AD508" i="7"/>
  <c r="AD509" i="7"/>
  <c r="AD510" i="7"/>
  <c r="AD511" i="7"/>
  <c r="AD512" i="7"/>
  <c r="AD513" i="7"/>
  <c r="AD514" i="7"/>
  <c r="AD515" i="7"/>
  <c r="AD516" i="7"/>
  <c r="AD517" i="7"/>
  <c r="AD518" i="7"/>
  <c r="AD519" i="7"/>
  <c r="AD520" i="7"/>
  <c r="AD521" i="7"/>
  <c r="AD522" i="7"/>
  <c r="AD523" i="7"/>
  <c r="AD524" i="7"/>
  <c r="AD525" i="7"/>
  <c r="AD526" i="7"/>
  <c r="AD527" i="7"/>
  <c r="AD528" i="7"/>
  <c r="AD529" i="7"/>
  <c r="AD530" i="7"/>
  <c r="AD531" i="7"/>
  <c r="AD532" i="7"/>
  <c r="AD533" i="7"/>
  <c r="AD534" i="7"/>
  <c r="AD535" i="7"/>
  <c r="AD536" i="7"/>
  <c r="AD537" i="7"/>
  <c r="AD538" i="7"/>
  <c r="AD539" i="7"/>
  <c r="AD540" i="7"/>
  <c r="AD541" i="7"/>
  <c r="AD542" i="7"/>
  <c r="AD543" i="7"/>
  <c r="AD544" i="7"/>
  <c r="AD545" i="7"/>
  <c r="AD546" i="7"/>
  <c r="AD547" i="7"/>
  <c r="AD548" i="7"/>
  <c r="AD549" i="7"/>
  <c r="AD550" i="7"/>
  <c r="AD551" i="7"/>
  <c r="AD552" i="7"/>
  <c r="AD553" i="7"/>
  <c r="AD554" i="7"/>
  <c r="AD555" i="7"/>
  <c r="AD556" i="7"/>
  <c r="AD557" i="7"/>
  <c r="AD558" i="7"/>
  <c r="AD559" i="7"/>
  <c r="AD560" i="7"/>
  <c r="AD561" i="7"/>
  <c r="AD562" i="7"/>
  <c r="AD563" i="7"/>
  <c r="AD564" i="7"/>
  <c r="AD565" i="7"/>
  <c r="AD566" i="7"/>
  <c r="AD567" i="7"/>
  <c r="AD568" i="7"/>
  <c r="AD569" i="7"/>
  <c r="AD570" i="7"/>
  <c r="AD571" i="7"/>
  <c r="AD572" i="7"/>
  <c r="AD573" i="7"/>
  <c r="AD574" i="7"/>
  <c r="AD575" i="7"/>
  <c r="AD576" i="7"/>
  <c r="AD577" i="7"/>
  <c r="AD578" i="7"/>
  <c r="AD579" i="7"/>
  <c r="AD580" i="7"/>
  <c r="AD581" i="7"/>
  <c r="AD582" i="7"/>
  <c r="AD583" i="7"/>
  <c r="AD584" i="7"/>
  <c r="AD585" i="7"/>
  <c r="AD586" i="7"/>
  <c r="AD587" i="7"/>
  <c r="AD588" i="7"/>
  <c r="AD589" i="7"/>
  <c r="AD590" i="7"/>
  <c r="AD591" i="7"/>
  <c r="AD592" i="7"/>
  <c r="AD593" i="7"/>
  <c r="AD594" i="7"/>
  <c r="AD595" i="7"/>
  <c r="AD596" i="7"/>
  <c r="AD597" i="7"/>
  <c r="AD598" i="7"/>
  <c r="AD599" i="7"/>
  <c r="AD600" i="7"/>
  <c r="AD601" i="7"/>
  <c r="AD602" i="7"/>
  <c r="AD603" i="7"/>
  <c r="AD604" i="7"/>
  <c r="AD605" i="7"/>
  <c r="AD606" i="7"/>
  <c r="AD607" i="7"/>
  <c r="AD608" i="7"/>
  <c r="AD609" i="7"/>
  <c r="AD610" i="7"/>
  <c r="AD611" i="7"/>
  <c r="AD612" i="7"/>
  <c r="AD613" i="7"/>
  <c r="AD614" i="7"/>
  <c r="AD615" i="7"/>
  <c r="AD616" i="7"/>
  <c r="AD617" i="7"/>
  <c r="AD618" i="7"/>
  <c r="AD619" i="7"/>
  <c r="AD620" i="7"/>
  <c r="AD621" i="7"/>
  <c r="AD622" i="7"/>
  <c r="AD623" i="7"/>
  <c r="AD624" i="7"/>
  <c r="AD625" i="7"/>
  <c r="AD626" i="7"/>
  <c r="AD627" i="7"/>
  <c r="AD628" i="7"/>
  <c r="AD629" i="7"/>
  <c r="AD630" i="7"/>
  <c r="AD631" i="7"/>
  <c r="AD632" i="7"/>
  <c r="AD633" i="7"/>
  <c r="AD634" i="7"/>
  <c r="AD635" i="7"/>
  <c r="AD636" i="7"/>
  <c r="AD637" i="7"/>
  <c r="AD638" i="7"/>
  <c r="AD639" i="7"/>
  <c r="AD640" i="7"/>
  <c r="AD641" i="7"/>
  <c r="AD642" i="7"/>
  <c r="AD643" i="7"/>
  <c r="AD644" i="7"/>
  <c r="AD645" i="7"/>
  <c r="AD646" i="7"/>
  <c r="AD647" i="7"/>
  <c r="AD648" i="7"/>
  <c r="AD649" i="7"/>
  <c r="AD650" i="7"/>
  <c r="AD651" i="7"/>
  <c r="AD652" i="7"/>
  <c r="AD653" i="7"/>
  <c r="AD654" i="7"/>
  <c r="AD655" i="7"/>
  <c r="AD656" i="7"/>
  <c r="AD657" i="7"/>
  <c r="AD658" i="7"/>
  <c r="AD659" i="7"/>
  <c r="AD660" i="7"/>
  <c r="AD661" i="7"/>
  <c r="AD662" i="7"/>
  <c r="AD663" i="7"/>
  <c r="AD664" i="7"/>
  <c r="AD665" i="7"/>
  <c r="AD666" i="7"/>
  <c r="AD667" i="7"/>
  <c r="AD668" i="7"/>
  <c r="AD669" i="7"/>
  <c r="AD670" i="7"/>
  <c r="AD671" i="7"/>
  <c r="AD672" i="7"/>
  <c r="AD673" i="7"/>
  <c r="AD674" i="7"/>
  <c r="AD675" i="7"/>
  <c r="AD676" i="7"/>
  <c r="AD677" i="7"/>
  <c r="AD678" i="7"/>
  <c r="AD679" i="7"/>
  <c r="AD680" i="7"/>
  <c r="AD681" i="7"/>
  <c r="AD682" i="7"/>
  <c r="AD683" i="7"/>
  <c r="AD684" i="7"/>
  <c r="AD685" i="7"/>
  <c r="AD686" i="7"/>
  <c r="AD687" i="7"/>
  <c r="AD688" i="7"/>
  <c r="AD689" i="7"/>
  <c r="AD690" i="7"/>
  <c r="AD691" i="7"/>
  <c r="AD692" i="7"/>
  <c r="AD693" i="7"/>
  <c r="AD694" i="7"/>
  <c r="AD695" i="7"/>
  <c r="AD696" i="7"/>
  <c r="AD697" i="7"/>
  <c r="AD698" i="7"/>
  <c r="AD699" i="7"/>
  <c r="AD700" i="7"/>
  <c r="AD701" i="7"/>
  <c r="AD702" i="7"/>
  <c r="AD703" i="7"/>
  <c r="AD704" i="7"/>
  <c r="AD705" i="7"/>
  <c r="AD706" i="7"/>
  <c r="AD707" i="7"/>
  <c r="AD708" i="7"/>
  <c r="AD709" i="7"/>
  <c r="AD710" i="7"/>
  <c r="AD711" i="7"/>
  <c r="AD712" i="7"/>
  <c r="AD713" i="7"/>
  <c r="AD714" i="7"/>
  <c r="AD715" i="7"/>
  <c r="AD716" i="7"/>
  <c r="AD717" i="7"/>
  <c r="AD718" i="7"/>
  <c r="AD719" i="7"/>
  <c r="AD720" i="7"/>
  <c r="AD721" i="7"/>
  <c r="AD722" i="7"/>
  <c r="AD723" i="7"/>
  <c r="AD724" i="7"/>
  <c r="AD725" i="7"/>
  <c r="AD726" i="7"/>
  <c r="AD727" i="7"/>
  <c r="AD728" i="7"/>
  <c r="AD729" i="7"/>
  <c r="AD730" i="7"/>
  <c r="AD731" i="7"/>
  <c r="AD732" i="7"/>
  <c r="AD733" i="7"/>
  <c r="AD734" i="7"/>
  <c r="AD735" i="7"/>
  <c r="AD736" i="7"/>
  <c r="AD737" i="7"/>
  <c r="AD738" i="7"/>
  <c r="AD739" i="7"/>
  <c r="AD740" i="7"/>
  <c r="AD741" i="7"/>
  <c r="AD742" i="7"/>
  <c r="AD743" i="7"/>
  <c r="AD744" i="7"/>
  <c r="AD745" i="7"/>
  <c r="AD746" i="7"/>
  <c r="AD747" i="7"/>
  <c r="AD748" i="7"/>
  <c r="AD749" i="7"/>
  <c r="AD750" i="7"/>
  <c r="AD751" i="7"/>
  <c r="AD752" i="7"/>
  <c r="AD753" i="7"/>
  <c r="AD754" i="7"/>
  <c r="AD755" i="7"/>
  <c r="AD756" i="7"/>
  <c r="AD757" i="7"/>
  <c r="AD758" i="7"/>
  <c r="AD759" i="7"/>
  <c r="AD760" i="7"/>
  <c r="AD761" i="7"/>
  <c r="AD762" i="7"/>
  <c r="AD763" i="7"/>
  <c r="AD764" i="7"/>
  <c r="AD765" i="7"/>
  <c r="AD766" i="7"/>
  <c r="AD767" i="7"/>
  <c r="AD768" i="7"/>
  <c r="AD769" i="7"/>
  <c r="AD770" i="7"/>
  <c r="AD771" i="7"/>
  <c r="AD772" i="7"/>
  <c r="AD773" i="7"/>
  <c r="AD774" i="7"/>
  <c r="AD775" i="7"/>
  <c r="AD776" i="7"/>
  <c r="AD777" i="7"/>
  <c r="AD778" i="7"/>
  <c r="AD779" i="7"/>
  <c r="AD780" i="7"/>
  <c r="AD781" i="7"/>
  <c r="AD782" i="7"/>
  <c r="AD783" i="7"/>
  <c r="AD784" i="7"/>
  <c r="AD785" i="7"/>
  <c r="AD786" i="7"/>
  <c r="AD787" i="7"/>
  <c r="AD788" i="7"/>
  <c r="AD789" i="7"/>
  <c r="AD790" i="7"/>
  <c r="AD791" i="7"/>
  <c r="AD792" i="7"/>
  <c r="AD793" i="7"/>
  <c r="AD794" i="7"/>
  <c r="AD795" i="7"/>
  <c r="AD796" i="7"/>
  <c r="AD797" i="7"/>
  <c r="AD798" i="7"/>
  <c r="AD799" i="7"/>
  <c r="AD800" i="7"/>
  <c r="AD801" i="7"/>
  <c r="AD802" i="7"/>
  <c r="AD803" i="7"/>
  <c r="AD804" i="7"/>
  <c r="AD805" i="7"/>
  <c r="AD806" i="7"/>
  <c r="AD807" i="7"/>
  <c r="AD808" i="7"/>
  <c r="AD809" i="7"/>
  <c r="AD810" i="7"/>
  <c r="AD811" i="7"/>
  <c r="AD812" i="7"/>
  <c r="AD813" i="7"/>
  <c r="AD814" i="7"/>
  <c r="AD815" i="7"/>
  <c r="AD816" i="7"/>
  <c r="AD817" i="7"/>
  <c r="AD818" i="7"/>
  <c r="AD819" i="7"/>
  <c r="AD820" i="7"/>
  <c r="AD821" i="7"/>
  <c r="AD822" i="7"/>
  <c r="AD823" i="7"/>
  <c r="AD824" i="7"/>
  <c r="AD825" i="7"/>
  <c r="AD826" i="7"/>
  <c r="AD827" i="7"/>
  <c r="AD828" i="7"/>
  <c r="AD829" i="7"/>
  <c r="AD830" i="7"/>
  <c r="AD831" i="7"/>
  <c r="AD832" i="7"/>
  <c r="AD833" i="7"/>
  <c r="AD834" i="7"/>
  <c r="AD835" i="7"/>
  <c r="AD836" i="7"/>
  <c r="AD837" i="7"/>
  <c r="AD838" i="7"/>
  <c r="AD839" i="7"/>
  <c r="AD840" i="7"/>
  <c r="AD841" i="7"/>
  <c r="AD842" i="7"/>
  <c r="AD843" i="7"/>
  <c r="AD844" i="7"/>
  <c r="AD845" i="7"/>
  <c r="AD846" i="7"/>
  <c r="AD847" i="7"/>
  <c r="AD848" i="7"/>
  <c r="AD849" i="7"/>
  <c r="AD850" i="7"/>
  <c r="AD851" i="7"/>
  <c r="AD852" i="7"/>
  <c r="AD853" i="7"/>
  <c r="AD854" i="7"/>
  <c r="AD855" i="7"/>
  <c r="AD856" i="7"/>
  <c r="AD857" i="7"/>
  <c r="AD858" i="7"/>
  <c r="AD859" i="7"/>
  <c r="AD860" i="7"/>
  <c r="AD861" i="7"/>
  <c r="AD862" i="7"/>
  <c r="AD863" i="7"/>
  <c r="AD864" i="7"/>
  <c r="AD865" i="7"/>
  <c r="AD866" i="7"/>
  <c r="AD867" i="7"/>
  <c r="AD868" i="7"/>
  <c r="AD869" i="7"/>
  <c r="AD870" i="7"/>
  <c r="AD871" i="7"/>
  <c r="AD872" i="7"/>
  <c r="AD873" i="7"/>
  <c r="AD874" i="7"/>
  <c r="AD875" i="7"/>
  <c r="AD876" i="7"/>
  <c r="AD877" i="7"/>
  <c r="AD878" i="7"/>
  <c r="AD879" i="7"/>
  <c r="AD880" i="7"/>
  <c r="AD881" i="7"/>
  <c r="AD882" i="7"/>
  <c r="AD883" i="7"/>
  <c r="AD884" i="7"/>
  <c r="AD885" i="7"/>
  <c r="AD886" i="7"/>
  <c r="AD887" i="7"/>
  <c r="AD888" i="7"/>
  <c r="AD889" i="7"/>
  <c r="AD890" i="7"/>
  <c r="AD891" i="7"/>
  <c r="AD892" i="7"/>
  <c r="AD893" i="7"/>
  <c r="AD894" i="7"/>
  <c r="AD895" i="7"/>
  <c r="AD896" i="7"/>
  <c r="AD897" i="7"/>
  <c r="AD898" i="7"/>
  <c r="AD899" i="7"/>
  <c r="AD900" i="7"/>
  <c r="AD901" i="7"/>
  <c r="AD902" i="7"/>
  <c r="AD903" i="7"/>
  <c r="AD904" i="7"/>
  <c r="AD905" i="7"/>
  <c r="AD906" i="7"/>
  <c r="AD907" i="7"/>
  <c r="AD908" i="7"/>
  <c r="AD909" i="7"/>
  <c r="AD910" i="7"/>
  <c r="AD911" i="7"/>
  <c r="AD912" i="7"/>
  <c r="AD913" i="7"/>
  <c r="AD914" i="7"/>
  <c r="AD915" i="7"/>
  <c r="AD916" i="7"/>
  <c r="AD917" i="7"/>
  <c r="AD918" i="7"/>
  <c r="AD919" i="7"/>
  <c r="AD920" i="7"/>
  <c r="AD921" i="7"/>
  <c r="AD922" i="7"/>
  <c r="AD923" i="7"/>
  <c r="AD924" i="7"/>
  <c r="AD925" i="7"/>
  <c r="AD926" i="7"/>
  <c r="AD927" i="7"/>
  <c r="AD928" i="7"/>
  <c r="AD929" i="7"/>
  <c r="AD930" i="7"/>
  <c r="AD931" i="7"/>
  <c r="AD932" i="7"/>
  <c r="AD933" i="7"/>
  <c r="AD934" i="7"/>
  <c r="AD935" i="7"/>
  <c r="AD936" i="7"/>
  <c r="AD937" i="7"/>
  <c r="AD938" i="7"/>
  <c r="AD939" i="7"/>
  <c r="AD940" i="7"/>
  <c r="AD941" i="7"/>
  <c r="AD942" i="7"/>
  <c r="AD943" i="7"/>
  <c r="AD944" i="7"/>
  <c r="AD945" i="7"/>
  <c r="AD946" i="7"/>
  <c r="AD947" i="7"/>
  <c r="AD948" i="7"/>
  <c r="AD949" i="7"/>
  <c r="AD950" i="7"/>
  <c r="AD951" i="7"/>
  <c r="AD952" i="7"/>
  <c r="AD953" i="7"/>
  <c r="AD954" i="7"/>
  <c r="AD955" i="7"/>
  <c r="AD956" i="7"/>
  <c r="AD957" i="7"/>
  <c r="AD958" i="7"/>
  <c r="AD959" i="7"/>
  <c r="AD960" i="7"/>
  <c r="AD961" i="7"/>
  <c r="AD962" i="7"/>
  <c r="AD963" i="7"/>
  <c r="AD964" i="7"/>
  <c r="AD965" i="7"/>
  <c r="AD966" i="7"/>
  <c r="AD967" i="7"/>
  <c r="AD968" i="7"/>
  <c r="AD969" i="7"/>
  <c r="AD970" i="7"/>
  <c r="AD971" i="7"/>
  <c r="AD972" i="7"/>
  <c r="AD973" i="7"/>
  <c r="AD974" i="7"/>
  <c r="AD975" i="7"/>
  <c r="AD976" i="7"/>
  <c r="AD977" i="7"/>
  <c r="AD978" i="7"/>
  <c r="AD979" i="7"/>
  <c r="AD980" i="7"/>
  <c r="AD981" i="7"/>
  <c r="AD982" i="7"/>
  <c r="AD983" i="7"/>
  <c r="AD984" i="7"/>
  <c r="AD985" i="7"/>
  <c r="AD986" i="7"/>
  <c r="AD987" i="7"/>
  <c r="AD988" i="7"/>
  <c r="AD989" i="7"/>
  <c r="AD990" i="7"/>
  <c r="AD991" i="7"/>
  <c r="AD992" i="7"/>
  <c r="AD993" i="7"/>
  <c r="AD994" i="7"/>
  <c r="AD995" i="7"/>
  <c r="AD996" i="7"/>
  <c r="AD997" i="7"/>
  <c r="AD998" i="7"/>
  <c r="AD999" i="7"/>
  <c r="AD1000" i="7"/>
  <c r="AD1001" i="7"/>
  <c r="AD1002" i="7"/>
  <c r="AD1003" i="7"/>
  <c r="AD1004" i="7"/>
  <c r="AD1005" i="7"/>
  <c r="AD1006" i="7"/>
  <c r="AD1007" i="7"/>
  <c r="AD1008" i="7"/>
  <c r="AD1009" i="7"/>
  <c r="AD1010" i="7"/>
  <c r="AD1011" i="7"/>
  <c r="AD1012" i="7"/>
  <c r="AD1013" i="7"/>
  <c r="AD1014" i="7"/>
  <c r="AD1015" i="7"/>
  <c r="AD1016" i="7"/>
  <c r="AD1017" i="7"/>
  <c r="AD1018" i="7"/>
  <c r="AD1019" i="7"/>
  <c r="AD1020" i="7"/>
  <c r="AD1021" i="7"/>
  <c r="AD1022" i="7"/>
  <c r="AD1023" i="7"/>
  <c r="AD1024" i="7"/>
  <c r="AD1025" i="7"/>
  <c r="AD1026" i="7"/>
  <c r="AD1027" i="7"/>
  <c r="AD1028" i="7"/>
  <c r="AD1029" i="7"/>
  <c r="AD1030" i="7"/>
  <c r="AD1031" i="7"/>
  <c r="AD1032" i="7"/>
  <c r="AD1033" i="7"/>
  <c r="AD1034" i="7"/>
  <c r="AD1035" i="7"/>
  <c r="AD1036" i="7"/>
  <c r="AD1037" i="7"/>
  <c r="AD1038" i="7"/>
  <c r="AD1039" i="7"/>
  <c r="AD1040" i="7"/>
  <c r="AD1041" i="7"/>
  <c r="AD1042" i="7"/>
  <c r="AD1043" i="7"/>
  <c r="AD1044" i="7"/>
  <c r="AD1045" i="7"/>
  <c r="AD1046" i="7"/>
  <c r="AD1047" i="7"/>
  <c r="AD1048" i="7"/>
  <c r="AD1049" i="7"/>
  <c r="AD1050" i="7"/>
  <c r="AD1051" i="7"/>
  <c r="AD1052" i="7"/>
  <c r="AD1053" i="7"/>
  <c r="AD1054" i="7"/>
  <c r="AD1055" i="7"/>
  <c r="AD1056" i="7"/>
  <c r="AD1057" i="7"/>
  <c r="AD1058" i="7"/>
  <c r="AD1059" i="7"/>
  <c r="AD1060" i="7"/>
  <c r="AD1061" i="7"/>
  <c r="AD1062" i="7"/>
  <c r="AD1063" i="7"/>
  <c r="AD1064" i="7"/>
  <c r="AD1065" i="7"/>
  <c r="AD1066" i="7"/>
  <c r="AD1067" i="7"/>
  <c r="AD1068" i="7"/>
  <c r="AD1069" i="7"/>
  <c r="AD1070" i="7"/>
  <c r="AD1071" i="7"/>
  <c r="AD1072" i="7"/>
  <c r="AD1073" i="7"/>
  <c r="AD1074" i="7"/>
  <c r="AD1075" i="7"/>
  <c r="AD1076" i="7"/>
  <c r="AD1077" i="7"/>
  <c r="AD1078" i="7"/>
  <c r="AD1079" i="7"/>
  <c r="AD1080" i="7"/>
  <c r="AD1081" i="7"/>
  <c r="AD1082" i="7"/>
  <c r="AD1083" i="7"/>
  <c r="AD1084" i="7"/>
  <c r="AD1085" i="7"/>
  <c r="AD1086" i="7"/>
  <c r="AD1087" i="7"/>
  <c r="AD1088" i="7"/>
  <c r="AD1089" i="7"/>
  <c r="AD1090" i="7"/>
  <c r="AD1091" i="7"/>
  <c r="AD1092" i="7"/>
  <c r="AD1093" i="7"/>
  <c r="AD1094" i="7"/>
  <c r="AD1095" i="7"/>
  <c r="AD1096" i="7"/>
  <c r="AD1097" i="7"/>
  <c r="AD1098" i="7"/>
  <c r="AD1099" i="7"/>
  <c r="AD1100" i="7"/>
  <c r="AD1101" i="7"/>
  <c r="AD1102" i="7"/>
  <c r="AD1103" i="7"/>
  <c r="AD1104" i="7"/>
  <c r="AD1105" i="7"/>
  <c r="AD1106" i="7"/>
  <c r="AD1107" i="7"/>
  <c r="AD1108" i="7"/>
  <c r="AD1109" i="7"/>
  <c r="AD1110" i="7"/>
  <c r="AD1111" i="7"/>
  <c r="AD1112" i="7"/>
  <c r="AD1113" i="7"/>
  <c r="AD1114" i="7"/>
  <c r="AD1115" i="7"/>
  <c r="AD1116" i="7"/>
  <c r="AD1117" i="7"/>
  <c r="AD1118" i="7"/>
  <c r="AD1119" i="7"/>
  <c r="AD1120" i="7"/>
  <c r="AD1121" i="7"/>
  <c r="AD1122" i="7"/>
  <c r="AD1123" i="7"/>
  <c r="AD1124" i="7"/>
  <c r="AD1125" i="7"/>
  <c r="AD1126" i="7"/>
  <c r="AD1127" i="7"/>
  <c r="AD1128" i="7"/>
  <c r="AD1129" i="7"/>
  <c r="AD1130" i="7"/>
  <c r="AD1131" i="7"/>
  <c r="AD1132" i="7"/>
  <c r="AD1133" i="7"/>
  <c r="AD1134" i="7"/>
  <c r="AD1135" i="7"/>
  <c r="AD1136" i="7"/>
  <c r="AD1137" i="7"/>
  <c r="AD1138" i="7"/>
  <c r="AD1139" i="7"/>
  <c r="AD1140" i="7"/>
  <c r="AD1141" i="7"/>
  <c r="AD1142" i="7"/>
  <c r="AD1143" i="7"/>
  <c r="AD1144" i="7"/>
  <c r="AD1145" i="7"/>
  <c r="AD1146" i="7"/>
  <c r="AD1147" i="7"/>
  <c r="AD1148" i="7"/>
  <c r="AD1149" i="7"/>
  <c r="AD1150" i="7"/>
  <c r="AD1151" i="7"/>
  <c r="AD1152" i="7"/>
  <c r="AD1153" i="7"/>
  <c r="AD1154" i="7"/>
  <c r="AD1155" i="7"/>
  <c r="AD1156" i="7"/>
  <c r="AD1157" i="7"/>
  <c r="AD1158" i="7"/>
  <c r="AD1159" i="7"/>
  <c r="AD1160" i="7"/>
  <c r="AD1161" i="7"/>
  <c r="AD1162" i="7"/>
  <c r="AD1163" i="7"/>
  <c r="AD1164" i="7"/>
  <c r="AD1165" i="7"/>
  <c r="AD1166" i="7"/>
  <c r="AD1167" i="7"/>
  <c r="AD1168" i="7"/>
  <c r="AD1169" i="7"/>
  <c r="AD1170" i="7"/>
  <c r="AD1171" i="7"/>
  <c r="AD1172" i="7"/>
  <c r="AD1173" i="7"/>
  <c r="AD1174" i="7"/>
  <c r="AD1175" i="7"/>
  <c r="AD1176" i="7"/>
  <c r="AD1177" i="7"/>
  <c r="AD1178" i="7"/>
  <c r="AD1179" i="7"/>
  <c r="AD1180" i="7"/>
  <c r="AD1181" i="7"/>
  <c r="AD1182" i="7"/>
  <c r="AD1183" i="7"/>
  <c r="AD1184" i="7"/>
  <c r="AD1185" i="7"/>
  <c r="AD1186" i="7"/>
  <c r="AD1187" i="7"/>
  <c r="AD1188" i="7"/>
  <c r="AD1189" i="7"/>
  <c r="AD1190" i="7"/>
  <c r="AD1191" i="7"/>
  <c r="AD1192" i="7"/>
  <c r="AD1193" i="7"/>
  <c r="AD1194" i="7"/>
  <c r="AD1195" i="7"/>
  <c r="AD1196" i="7"/>
  <c r="AD1197" i="7"/>
  <c r="AD1198" i="7"/>
  <c r="AD1199" i="7"/>
  <c r="AD1200" i="7"/>
  <c r="AD1201" i="7"/>
  <c r="AD1202" i="7"/>
  <c r="AD1203" i="7"/>
  <c r="AD1204" i="7"/>
  <c r="AD1205" i="7"/>
  <c r="AD1206" i="7"/>
  <c r="AD1207" i="7"/>
  <c r="AD1208" i="7"/>
  <c r="AD1209" i="7"/>
  <c r="AD1210" i="7"/>
  <c r="AD1211" i="7"/>
  <c r="AD1212" i="7"/>
  <c r="AD1213" i="7"/>
  <c r="AD1214" i="7"/>
  <c r="AD1215" i="7"/>
  <c r="AD1216" i="7"/>
  <c r="AD1217" i="7"/>
  <c r="AD1218" i="7"/>
  <c r="AD1219" i="7"/>
  <c r="AD1220" i="7"/>
  <c r="AD1221" i="7"/>
  <c r="AD1222" i="7"/>
  <c r="AD1223" i="7"/>
  <c r="AD1224" i="7"/>
  <c r="AD1225" i="7"/>
  <c r="AD1226" i="7"/>
  <c r="AD1227" i="7"/>
  <c r="AD1228" i="7"/>
  <c r="AD1229" i="7"/>
  <c r="AD1230" i="7"/>
  <c r="AD1231" i="7"/>
  <c r="AD1232" i="7"/>
  <c r="AD1233" i="7"/>
  <c r="AD1234" i="7"/>
  <c r="AD1235" i="7"/>
  <c r="AD1236" i="7"/>
  <c r="AD1237" i="7"/>
  <c r="AD1238" i="7"/>
  <c r="AD1239" i="7"/>
  <c r="AD1240" i="7"/>
  <c r="AD1241" i="7"/>
  <c r="AD1242" i="7"/>
  <c r="AD1243" i="7"/>
  <c r="AD1244" i="7"/>
  <c r="AD1245" i="7"/>
  <c r="AD1246" i="7"/>
  <c r="AD1247" i="7"/>
  <c r="AD1248" i="7"/>
  <c r="AD1249" i="7"/>
  <c r="AD1250" i="7"/>
  <c r="AD1251" i="7"/>
  <c r="AD1252" i="7"/>
  <c r="AD1253" i="7"/>
  <c r="AD1254" i="7"/>
  <c r="AD1255" i="7"/>
  <c r="AD1256" i="7"/>
  <c r="AD1257" i="7"/>
  <c r="AD1258" i="7"/>
  <c r="AD1259" i="7"/>
  <c r="AD1260" i="7"/>
  <c r="AD1261" i="7"/>
  <c r="AD1262" i="7"/>
  <c r="AD1263" i="7"/>
  <c r="AD1264" i="7"/>
  <c r="AD1265" i="7"/>
  <c r="AD1266" i="7"/>
  <c r="AD1267" i="7"/>
  <c r="AD1268" i="7"/>
  <c r="AD1269" i="7"/>
  <c r="AD1270" i="7"/>
  <c r="AD1271" i="7"/>
  <c r="AD1272" i="7"/>
  <c r="AD1273" i="7"/>
  <c r="AD1274" i="7"/>
  <c r="AD1275" i="7"/>
  <c r="AD1276" i="7"/>
  <c r="AD1277" i="7"/>
  <c r="AD1278" i="7"/>
  <c r="AD1279" i="7"/>
  <c r="AD1280" i="7"/>
  <c r="AD1281" i="7"/>
  <c r="AD1282" i="7"/>
  <c r="AD1283" i="7"/>
  <c r="AD1284" i="7"/>
  <c r="AD1285" i="7"/>
  <c r="AD1286" i="7"/>
  <c r="AD1287" i="7"/>
  <c r="AD1288" i="7"/>
  <c r="AD1289" i="7"/>
  <c r="AD1290" i="7"/>
  <c r="AD1291" i="7"/>
  <c r="AD1292" i="7"/>
  <c r="AD1293" i="7"/>
  <c r="AD1294" i="7"/>
  <c r="AD1295" i="7"/>
  <c r="AD1296" i="7"/>
  <c r="AD1297" i="7"/>
  <c r="AD1298" i="7"/>
  <c r="AD1299" i="7"/>
  <c r="AD1300" i="7"/>
  <c r="AD1301" i="7"/>
  <c r="AD1302" i="7"/>
  <c r="AD1303" i="7"/>
  <c r="AD1304" i="7"/>
  <c r="AD1305" i="7"/>
  <c r="AD1306" i="7"/>
  <c r="AD1307" i="7"/>
  <c r="AD1308" i="7"/>
  <c r="AD1309" i="7"/>
  <c r="AD1310" i="7"/>
  <c r="AD1311" i="7"/>
  <c r="AD1312" i="7"/>
  <c r="AD1313" i="7"/>
  <c r="AD1314" i="7"/>
  <c r="AD1315" i="7"/>
  <c r="AD1316" i="7"/>
  <c r="AD1317" i="7"/>
  <c r="AD1318" i="7"/>
  <c r="AD1319" i="7"/>
  <c r="AD1320" i="7"/>
  <c r="AD1321" i="7"/>
  <c r="AD1322" i="7"/>
  <c r="AD1323" i="7"/>
  <c r="AD1324" i="7"/>
  <c r="AD1325" i="7"/>
  <c r="AD1326" i="7"/>
  <c r="AD1327" i="7"/>
  <c r="AD1328" i="7"/>
  <c r="AD1329" i="7"/>
  <c r="AD1330" i="7"/>
  <c r="AD1331" i="7"/>
  <c r="AD1332" i="7"/>
  <c r="AD1333" i="7"/>
  <c r="AD1334" i="7"/>
  <c r="AD1335" i="7"/>
  <c r="AD1336" i="7"/>
  <c r="AD1337" i="7"/>
  <c r="AD1338" i="7"/>
  <c r="AD1339" i="7"/>
  <c r="AD1340" i="7"/>
  <c r="AD1341" i="7"/>
  <c r="AD1342" i="7"/>
  <c r="AD1343" i="7"/>
  <c r="AD1344" i="7"/>
  <c r="AD1345" i="7"/>
  <c r="AD1346" i="7"/>
  <c r="AD1347" i="7"/>
  <c r="AD1348" i="7"/>
  <c r="AD1349" i="7"/>
  <c r="AD1350" i="7"/>
  <c r="AD1351" i="7"/>
  <c r="AD1352" i="7"/>
  <c r="AD1353" i="7"/>
  <c r="AD1354" i="7"/>
  <c r="AD1355" i="7"/>
  <c r="AD1356" i="7"/>
  <c r="AD1357" i="7"/>
  <c r="AD1358" i="7"/>
  <c r="AD1359" i="7"/>
  <c r="AD1360" i="7"/>
  <c r="AD1361" i="7"/>
  <c r="AD1362" i="7"/>
  <c r="AD1363" i="7"/>
  <c r="AD1364" i="7"/>
  <c r="AD1365" i="7"/>
  <c r="AD1366" i="7"/>
  <c r="AD1367" i="7"/>
  <c r="AD1368" i="7"/>
  <c r="AD1369" i="7"/>
  <c r="AD1370" i="7"/>
  <c r="AD1371" i="7"/>
  <c r="AD1372" i="7"/>
  <c r="AD1373" i="7"/>
  <c r="AD1374" i="7"/>
  <c r="AD1375" i="7"/>
  <c r="AD1376" i="7"/>
  <c r="AD1377" i="7"/>
  <c r="AD1378" i="7"/>
  <c r="AD1379" i="7"/>
  <c r="AD1380" i="7"/>
  <c r="AD1381" i="7"/>
  <c r="AD1382" i="7"/>
  <c r="AD1383" i="7"/>
  <c r="AD1384" i="7"/>
  <c r="AD1385" i="7"/>
  <c r="AD1386" i="7"/>
  <c r="AD1387" i="7"/>
  <c r="AD1388" i="7"/>
  <c r="AD1389" i="7"/>
  <c r="AD1390" i="7"/>
  <c r="AD1391" i="7"/>
  <c r="AD1392" i="7"/>
  <c r="AD1393" i="7"/>
  <c r="AD1394" i="7"/>
  <c r="AD1395" i="7"/>
  <c r="AD1396" i="7"/>
  <c r="AD1397" i="7"/>
  <c r="AD1398" i="7"/>
  <c r="AD1399" i="7"/>
  <c r="AD1400" i="7"/>
  <c r="AD1401" i="7"/>
  <c r="AD1402" i="7"/>
  <c r="AD1403" i="7"/>
  <c r="AD1404" i="7"/>
  <c r="AD1405" i="7"/>
  <c r="AD1406" i="7"/>
  <c r="AD1407" i="7"/>
  <c r="AD1408" i="7"/>
  <c r="AD1409" i="7"/>
  <c r="AD1410" i="7"/>
  <c r="AD1411" i="7"/>
  <c r="AD1412" i="7"/>
  <c r="AD1413" i="7"/>
  <c r="AD1414" i="7"/>
  <c r="AD1415" i="7"/>
  <c r="AD1416" i="7"/>
  <c r="AD1417" i="7"/>
  <c r="AD1418" i="7"/>
  <c r="AD1419" i="7"/>
  <c r="AD1420" i="7"/>
  <c r="AD1421" i="7"/>
  <c r="AD1422" i="7"/>
  <c r="AD1423" i="7"/>
  <c r="AD1424" i="7"/>
  <c r="AD1425" i="7"/>
  <c r="AD1426" i="7"/>
  <c r="AD1427" i="7"/>
  <c r="AD1428" i="7"/>
  <c r="AD1429" i="7"/>
  <c r="AD1430" i="7"/>
  <c r="AD1431" i="7"/>
  <c r="AD1432" i="7"/>
  <c r="AD1433" i="7"/>
  <c r="AD1434" i="7"/>
  <c r="AD1435" i="7"/>
  <c r="AD1436" i="7"/>
  <c r="AD1437" i="7"/>
  <c r="AD1438" i="7"/>
  <c r="AD1439" i="7"/>
  <c r="AD1440" i="7"/>
  <c r="AD1441" i="7"/>
  <c r="AD1442" i="7"/>
  <c r="AD1443" i="7"/>
  <c r="AD1444" i="7"/>
  <c r="AD1445" i="7"/>
  <c r="AD1446" i="7"/>
  <c r="AD1447" i="7"/>
  <c r="AD1448" i="7"/>
  <c r="AD1449" i="7"/>
  <c r="AD1450" i="7"/>
  <c r="AD1451" i="7"/>
  <c r="AD1452" i="7"/>
  <c r="AD1453" i="7"/>
  <c r="AD1454" i="7"/>
  <c r="AD1455" i="7"/>
  <c r="AD1456" i="7"/>
  <c r="AD1457" i="7"/>
  <c r="AD1458" i="7"/>
  <c r="AD1459" i="7"/>
  <c r="AD1460" i="7"/>
  <c r="AD1461" i="7"/>
  <c r="AD1462" i="7"/>
  <c r="AD1463" i="7"/>
  <c r="AD1464" i="7"/>
  <c r="AD1465" i="7"/>
  <c r="AD1466" i="7"/>
  <c r="AD1467" i="7"/>
  <c r="AD1468" i="7"/>
  <c r="AD1469" i="7"/>
  <c r="AD1470" i="7"/>
  <c r="AD1471" i="7"/>
  <c r="AD1472" i="7"/>
  <c r="AD1473" i="7"/>
  <c r="AD1474" i="7"/>
  <c r="AD1475" i="7"/>
  <c r="AD1476" i="7"/>
  <c r="AD1477" i="7"/>
  <c r="AD1478" i="7"/>
  <c r="AD1479" i="7"/>
  <c r="AD1480" i="7"/>
  <c r="AD1481" i="7"/>
  <c r="AD1482" i="7"/>
  <c r="AD1483" i="7"/>
  <c r="AD1484" i="7"/>
  <c r="AD1485" i="7"/>
  <c r="AD1486" i="7"/>
  <c r="AD1487" i="7"/>
  <c r="AD1488" i="7"/>
  <c r="AD1489" i="7"/>
  <c r="AD1490" i="7"/>
  <c r="AD1491" i="7"/>
  <c r="AD1492" i="7"/>
  <c r="AD1493" i="7"/>
  <c r="AD1494" i="7"/>
  <c r="AD1495" i="7"/>
  <c r="AD1496" i="7"/>
  <c r="AD1497" i="7"/>
  <c r="AD1498" i="7"/>
  <c r="AD1499" i="7"/>
  <c r="AD1500" i="7"/>
  <c r="AD1501" i="7"/>
  <c r="AD1502" i="7"/>
  <c r="AD1503" i="7"/>
  <c r="AD1504" i="7"/>
  <c r="AD1505" i="7"/>
  <c r="AD1506" i="7"/>
  <c r="AD1507" i="7"/>
  <c r="AD1508" i="7"/>
  <c r="AD1509" i="7"/>
  <c r="AD1510" i="7"/>
  <c r="AD1511" i="7"/>
  <c r="AD1512" i="7"/>
  <c r="AD1513" i="7"/>
  <c r="AD1514" i="7"/>
  <c r="AD1515" i="7"/>
  <c r="AD1516" i="7"/>
  <c r="AD1517" i="7"/>
  <c r="AD1518" i="7"/>
  <c r="AD1519" i="7"/>
  <c r="AD1520" i="7"/>
  <c r="AD1521" i="7"/>
  <c r="AD1522" i="7"/>
  <c r="AD1523" i="7"/>
  <c r="AD1524" i="7"/>
  <c r="AD1525" i="7"/>
  <c r="AD1526" i="7"/>
  <c r="AD1527" i="7"/>
  <c r="AD1528" i="7"/>
  <c r="AD1529" i="7"/>
  <c r="AD1530" i="7"/>
  <c r="AD1531" i="7"/>
  <c r="AD1532" i="7"/>
  <c r="AD1533" i="7"/>
  <c r="AD1534" i="7"/>
  <c r="AD1535" i="7"/>
  <c r="AD1536" i="7"/>
  <c r="AD1537" i="7"/>
  <c r="AD1538" i="7"/>
  <c r="AD1539" i="7"/>
  <c r="AD1540" i="7"/>
  <c r="AD1541" i="7"/>
  <c r="AD1542" i="7"/>
  <c r="AD1543" i="7"/>
  <c r="AD1544" i="7"/>
  <c r="AD1545" i="7"/>
  <c r="AD1546" i="7"/>
  <c r="AD1547" i="7"/>
  <c r="AD1548" i="7"/>
  <c r="AD1549" i="7"/>
  <c r="AD1550" i="7"/>
  <c r="AD1551" i="7"/>
  <c r="AD1552" i="7"/>
  <c r="AD1553" i="7"/>
  <c r="AD1554" i="7"/>
  <c r="AD1555" i="7"/>
  <c r="AD1556" i="7"/>
  <c r="AD1557" i="7"/>
  <c r="AD1558" i="7"/>
  <c r="AD1559" i="7"/>
  <c r="AD1560" i="7"/>
  <c r="AD1561" i="7"/>
  <c r="AD1562" i="7"/>
  <c r="AD1563" i="7"/>
  <c r="AD1564" i="7"/>
  <c r="AD1565" i="7"/>
  <c r="AD1566" i="7"/>
  <c r="AD1567" i="7"/>
  <c r="AD1568" i="7"/>
  <c r="AD1569" i="7"/>
  <c r="AD1570" i="7"/>
  <c r="AD1571" i="7"/>
  <c r="AD1572" i="7"/>
  <c r="AD1573" i="7"/>
  <c r="AD1574" i="7"/>
  <c r="AD1575" i="7"/>
  <c r="AD1576" i="7"/>
  <c r="AD1577" i="7"/>
  <c r="AD1578" i="7"/>
  <c r="AD1579" i="7"/>
  <c r="AD1580" i="7"/>
  <c r="AD1581" i="7"/>
  <c r="AD1582" i="7"/>
  <c r="AD1583" i="7"/>
  <c r="AD1584" i="7"/>
  <c r="AD1585" i="7"/>
  <c r="AD1586" i="7"/>
  <c r="AD1587" i="7"/>
  <c r="AD1588" i="7"/>
  <c r="AD1589" i="7"/>
  <c r="AD1590" i="7"/>
  <c r="AD1591" i="7"/>
  <c r="AD1592" i="7"/>
  <c r="AD1593" i="7"/>
  <c r="AD1594" i="7"/>
  <c r="AD1595" i="7"/>
  <c r="AD1596" i="7"/>
  <c r="AD1597" i="7"/>
  <c r="AD1598" i="7"/>
  <c r="AD1599" i="7"/>
  <c r="AD1600" i="7"/>
  <c r="AD1601" i="7"/>
  <c r="AD1602" i="7"/>
  <c r="AD1603" i="7"/>
  <c r="AD1604" i="7"/>
  <c r="AD1605" i="7"/>
  <c r="AD1606" i="7"/>
  <c r="AD1607" i="7"/>
  <c r="AD1608" i="7"/>
  <c r="AD1609" i="7"/>
  <c r="AD1610" i="7"/>
  <c r="AD1611" i="7"/>
  <c r="AD1612" i="7"/>
  <c r="AD1613" i="7"/>
  <c r="AD1614" i="7"/>
  <c r="AD1615" i="7"/>
  <c r="AD1616" i="7"/>
  <c r="AD1617" i="7"/>
  <c r="AD1618" i="7"/>
  <c r="AD1619" i="7"/>
  <c r="AD1620" i="7"/>
  <c r="AD1621" i="7"/>
  <c r="AD1622" i="7"/>
  <c r="AD1623" i="7"/>
  <c r="AD1624" i="7"/>
  <c r="AD1625" i="7"/>
  <c r="AD1626" i="7"/>
  <c r="AD1627" i="7"/>
  <c r="AD1628" i="7"/>
  <c r="AD1629" i="7"/>
  <c r="AD1630" i="7"/>
  <c r="AD1631" i="7"/>
  <c r="AD1632" i="7"/>
  <c r="AD1633" i="7"/>
  <c r="AD1634" i="7"/>
  <c r="AD1635" i="7"/>
  <c r="AD1636" i="7"/>
  <c r="AD1637" i="7"/>
  <c r="AD1638" i="7"/>
  <c r="AD1639" i="7"/>
  <c r="AD1640" i="7"/>
  <c r="AD1641" i="7"/>
  <c r="AD1642" i="7"/>
  <c r="AD1643" i="7"/>
  <c r="AD1644" i="7"/>
  <c r="AD1645" i="7"/>
  <c r="AD1646" i="7"/>
  <c r="AD1647" i="7"/>
  <c r="AD1648" i="7"/>
  <c r="AD1649" i="7"/>
  <c r="AD1650" i="7"/>
  <c r="AD1651" i="7"/>
  <c r="AD1652" i="7"/>
  <c r="AD1653" i="7"/>
  <c r="AD1654" i="7"/>
  <c r="AD1655" i="7"/>
  <c r="AD1656" i="7"/>
  <c r="AD1657" i="7"/>
  <c r="AD1658" i="7"/>
  <c r="AD1659" i="7"/>
  <c r="AD1660" i="7"/>
  <c r="AD1661" i="7"/>
  <c r="AD1662" i="7"/>
  <c r="AD1663" i="7"/>
  <c r="AD1664" i="7"/>
  <c r="AD1665" i="7"/>
  <c r="AD1666" i="7"/>
  <c r="AD1667" i="7"/>
  <c r="AD1668" i="7"/>
  <c r="AD1669" i="7"/>
  <c r="AD1670" i="7"/>
  <c r="AD1671" i="7"/>
  <c r="AD1672" i="7"/>
  <c r="AD1673" i="7"/>
  <c r="AD1674" i="7"/>
  <c r="AD1675" i="7"/>
  <c r="AD1676" i="7"/>
  <c r="AD1677" i="7"/>
  <c r="AD1678" i="7"/>
  <c r="AD1679" i="7"/>
  <c r="AD1680" i="7"/>
  <c r="AD1681" i="7"/>
  <c r="AD1682" i="7"/>
  <c r="AD1683" i="7"/>
  <c r="AD1684" i="7"/>
  <c r="AD1685" i="7"/>
  <c r="AD1686" i="7"/>
  <c r="AD1687" i="7"/>
  <c r="AD1688" i="7"/>
  <c r="AD1689" i="7"/>
  <c r="AD1690" i="7"/>
  <c r="AD1691" i="7"/>
  <c r="AD1692" i="7"/>
  <c r="AD1693" i="7"/>
  <c r="AD1694" i="7"/>
  <c r="AD1695" i="7"/>
  <c r="AD1696" i="7"/>
  <c r="AD1697" i="7"/>
  <c r="AD1698" i="7"/>
  <c r="AD1699" i="7"/>
  <c r="AD1700" i="7"/>
  <c r="AD1701" i="7"/>
  <c r="AD1702" i="7"/>
  <c r="AD1703" i="7"/>
  <c r="AD1704" i="7"/>
  <c r="AD1705" i="7"/>
  <c r="AD1706" i="7"/>
  <c r="AD1707" i="7"/>
  <c r="AD1708" i="7"/>
  <c r="AD1709" i="7"/>
  <c r="AD1710" i="7"/>
  <c r="AD1711" i="7"/>
  <c r="AD1712" i="7"/>
  <c r="AD1713" i="7"/>
  <c r="AD1714" i="7"/>
  <c r="AD1715" i="7"/>
  <c r="AD1716" i="7"/>
  <c r="AD1717" i="7"/>
  <c r="AD1718" i="7"/>
  <c r="AD1719" i="7"/>
  <c r="AD1720" i="7"/>
  <c r="AD1721" i="7"/>
  <c r="AD1722" i="7"/>
  <c r="AD1723" i="7"/>
  <c r="AD1724" i="7"/>
  <c r="AD1725" i="7"/>
  <c r="AD1726" i="7"/>
  <c r="AD1727" i="7"/>
  <c r="AD1728" i="7"/>
  <c r="AD1729" i="7"/>
  <c r="AD1730" i="7"/>
  <c r="AD1731" i="7"/>
  <c r="AD1732" i="7"/>
  <c r="AD1733" i="7"/>
  <c r="AD1734" i="7"/>
  <c r="AD1735" i="7"/>
  <c r="AD1736" i="7"/>
  <c r="AD1737" i="7"/>
  <c r="AD1738" i="7"/>
  <c r="AD1739" i="7"/>
  <c r="AD1740" i="7"/>
  <c r="AD1741" i="7"/>
  <c r="AD1742" i="7"/>
  <c r="AD1743" i="7"/>
  <c r="AD1744" i="7"/>
  <c r="AD1745" i="7"/>
  <c r="AD1746" i="7"/>
  <c r="AD1747" i="7"/>
  <c r="AD1748" i="7"/>
  <c r="AD1749" i="7"/>
  <c r="AD1750" i="7"/>
  <c r="AD1751" i="7"/>
  <c r="AD1752" i="7"/>
  <c r="AD1753" i="7"/>
  <c r="AD1754" i="7"/>
  <c r="AD1755" i="7"/>
  <c r="AD1756" i="7"/>
  <c r="AD1757" i="7"/>
  <c r="AD1758" i="7"/>
  <c r="AD1759" i="7"/>
  <c r="AD1760" i="7"/>
  <c r="AD1761" i="7"/>
  <c r="AD1762" i="7"/>
  <c r="AD1763" i="7"/>
  <c r="AD1764" i="7"/>
  <c r="AD1765" i="7"/>
  <c r="AD1766" i="7"/>
  <c r="AD1767" i="7"/>
  <c r="AD1768" i="7"/>
  <c r="AD1769" i="7"/>
  <c r="AD1770" i="7"/>
  <c r="AD1771" i="7"/>
  <c r="AD1772" i="7"/>
  <c r="AD1773" i="7"/>
  <c r="AD1774" i="7"/>
  <c r="AD1775" i="7"/>
  <c r="AD1776" i="7"/>
  <c r="AD1777" i="7"/>
  <c r="AD1778" i="7"/>
  <c r="AD1779" i="7"/>
  <c r="AD1780" i="7"/>
  <c r="AD1781" i="7"/>
  <c r="AD1782" i="7"/>
  <c r="AD1783" i="7"/>
  <c r="AD1784" i="7"/>
  <c r="AD1785" i="7"/>
  <c r="AD1786" i="7"/>
  <c r="AD1787" i="7"/>
  <c r="AD1788" i="7"/>
  <c r="AD1789" i="7"/>
  <c r="AD1790" i="7"/>
  <c r="AD1791" i="7"/>
  <c r="AD1792" i="7"/>
  <c r="AD1793" i="7"/>
  <c r="AD1794" i="7"/>
  <c r="AD1795" i="7"/>
  <c r="AD1796" i="7"/>
  <c r="AD1797" i="7"/>
  <c r="AD1798" i="7"/>
  <c r="AD1799" i="7"/>
  <c r="AD1800" i="7"/>
  <c r="AD1801" i="7"/>
  <c r="AD1802" i="7"/>
  <c r="AD1803" i="7"/>
  <c r="AD1804" i="7"/>
  <c r="AD1805" i="7"/>
  <c r="AD1806" i="7"/>
  <c r="AD1807" i="7"/>
  <c r="AD1808" i="7"/>
  <c r="AD1809" i="7"/>
  <c r="AD1810" i="7"/>
  <c r="AD1811" i="7"/>
  <c r="AD1812" i="7"/>
  <c r="AD1813" i="7"/>
  <c r="AD1814" i="7"/>
  <c r="AD1815" i="7"/>
  <c r="AD1816" i="7"/>
  <c r="AD1817" i="7"/>
  <c r="AD1818" i="7"/>
  <c r="AD1819" i="7"/>
  <c r="AD1820" i="7"/>
  <c r="AD1821" i="7"/>
  <c r="AD1822" i="7"/>
  <c r="AD1823" i="7"/>
  <c r="AD1824" i="7"/>
  <c r="AD1825" i="7"/>
  <c r="AD1826" i="7"/>
  <c r="AD1827" i="7"/>
  <c r="AD1828" i="7"/>
  <c r="AD1829" i="7"/>
  <c r="AD1830" i="7"/>
  <c r="AD1831" i="7"/>
  <c r="AD1832" i="7"/>
  <c r="AD1833" i="7"/>
  <c r="AD1834" i="7"/>
  <c r="AD1835" i="7"/>
  <c r="AD1836" i="7"/>
  <c r="AD1837" i="7"/>
  <c r="AD1838" i="7"/>
  <c r="AD1839" i="7"/>
  <c r="AD1840" i="7"/>
  <c r="AD1841" i="7"/>
  <c r="AD1842" i="7"/>
  <c r="AD1843" i="7"/>
  <c r="AD1844" i="7"/>
  <c r="AD1845" i="7"/>
  <c r="AD1846" i="7"/>
  <c r="AD1847" i="7"/>
  <c r="AD1848" i="7"/>
  <c r="AD1849" i="7"/>
  <c r="AD1850" i="7"/>
  <c r="AD1851" i="7"/>
  <c r="AD1852" i="7"/>
  <c r="AD1853" i="7"/>
  <c r="AD1854" i="7"/>
  <c r="AD1855" i="7"/>
  <c r="AD1856" i="7"/>
  <c r="AD1857" i="7"/>
  <c r="AD1858" i="7"/>
  <c r="AD1859" i="7"/>
  <c r="AD1860" i="7"/>
  <c r="AD1861" i="7"/>
  <c r="AD1862" i="7"/>
  <c r="AD1863" i="7"/>
  <c r="AD1864" i="7"/>
  <c r="AD1865" i="7"/>
  <c r="AD1866" i="7"/>
  <c r="AD1867" i="7"/>
  <c r="AD1868" i="7"/>
  <c r="AD1869" i="7"/>
  <c r="AD1870" i="7"/>
  <c r="AD1871" i="7"/>
  <c r="AD1872" i="7"/>
  <c r="AD1873" i="7"/>
  <c r="AD1874" i="7"/>
  <c r="AD1875" i="7"/>
  <c r="AD1876" i="7"/>
  <c r="AD1877" i="7"/>
  <c r="AD1878" i="7"/>
  <c r="AD1879" i="7"/>
  <c r="AD1880" i="7"/>
  <c r="AD1881" i="7"/>
  <c r="AD1882" i="7"/>
  <c r="AD1883" i="7"/>
  <c r="AD1884" i="7"/>
  <c r="AD1885" i="7"/>
  <c r="AD1886" i="7"/>
  <c r="AD1887" i="7"/>
  <c r="AD1888" i="7"/>
  <c r="AD1889" i="7"/>
  <c r="AD1890" i="7"/>
  <c r="AD1891" i="7"/>
  <c r="AD1892" i="7"/>
  <c r="AD1893" i="7"/>
  <c r="AD1894" i="7"/>
  <c r="AD1895" i="7"/>
  <c r="AD1896" i="7"/>
  <c r="AD1897" i="7"/>
  <c r="AD1898" i="7"/>
  <c r="AD1899" i="7"/>
  <c r="AD1900" i="7"/>
  <c r="AD1901" i="7"/>
  <c r="AD1902" i="7"/>
  <c r="AD1903" i="7"/>
  <c r="AD1904" i="7"/>
  <c r="AD1905" i="7"/>
  <c r="AD1906" i="7"/>
  <c r="AD1907" i="7"/>
  <c r="AD1908" i="7"/>
  <c r="AD1909" i="7"/>
  <c r="AD1910" i="7"/>
  <c r="AD1911" i="7"/>
  <c r="AD1912" i="7"/>
  <c r="AD1913" i="7"/>
  <c r="AD1914" i="7"/>
  <c r="AD1915" i="7"/>
  <c r="AD1916" i="7"/>
  <c r="AD1917" i="7"/>
  <c r="AD1918" i="7"/>
  <c r="AD1919" i="7"/>
  <c r="AD1920" i="7"/>
  <c r="AD1921" i="7"/>
  <c r="AD1922" i="7"/>
  <c r="AD1923" i="7"/>
  <c r="AD1924" i="7"/>
  <c r="AD1925" i="7"/>
  <c r="AD1926" i="7"/>
  <c r="AD1927" i="7"/>
  <c r="AD1928" i="7"/>
  <c r="AD1929" i="7"/>
  <c r="AD1930" i="7"/>
  <c r="AD1931" i="7"/>
  <c r="AD1932" i="7"/>
  <c r="AD1933" i="7"/>
  <c r="AD1934" i="7"/>
  <c r="AD1935" i="7"/>
  <c r="AD1936" i="7"/>
  <c r="AD1937" i="7"/>
  <c r="AD1938" i="7"/>
  <c r="AD1939" i="7"/>
  <c r="AD1940" i="7"/>
  <c r="AD1941" i="7"/>
  <c r="AD1942" i="7"/>
  <c r="AD1943" i="7"/>
  <c r="AD1944" i="7"/>
  <c r="AD1945" i="7"/>
  <c r="AD1946" i="7"/>
  <c r="AD1947" i="7"/>
  <c r="AD1948" i="7"/>
  <c r="AD1949" i="7"/>
  <c r="AD1950" i="7"/>
  <c r="AD1951" i="7"/>
  <c r="AD1952" i="7"/>
  <c r="AD1953" i="7"/>
  <c r="AD1954" i="7"/>
  <c r="AD1955" i="7"/>
  <c r="AD1956" i="7"/>
  <c r="AD1957" i="7"/>
  <c r="AD1958" i="7"/>
  <c r="AD1959" i="7"/>
  <c r="AD1960" i="7"/>
  <c r="AD1961" i="7"/>
  <c r="AD1962" i="7"/>
  <c r="AD1963" i="7"/>
  <c r="AD1964" i="7"/>
  <c r="AD1965" i="7"/>
  <c r="AD1966" i="7"/>
  <c r="AD1967" i="7"/>
  <c r="AD1968" i="7"/>
  <c r="AD1969" i="7"/>
  <c r="AD1970" i="7"/>
  <c r="AD1971" i="7"/>
  <c r="AD1972" i="7"/>
  <c r="AD1973" i="7"/>
  <c r="AD1974" i="7"/>
  <c r="AD1975" i="7"/>
  <c r="AD1976" i="7"/>
  <c r="AD1977" i="7"/>
  <c r="AD1978" i="7"/>
  <c r="AD1979" i="7"/>
  <c r="AD1980" i="7"/>
  <c r="AD1981" i="7"/>
  <c r="AD1982" i="7"/>
  <c r="AD1983" i="7"/>
  <c r="AD1984" i="7"/>
  <c r="AD1985" i="7"/>
  <c r="AD1986" i="7"/>
  <c r="AD1987" i="7"/>
  <c r="AD1988" i="7"/>
  <c r="AD1989" i="7"/>
  <c r="AD1990" i="7"/>
  <c r="AD1991" i="7"/>
  <c r="AD1992" i="7"/>
  <c r="AD1993" i="7"/>
  <c r="AD1994" i="7"/>
  <c r="AD1995" i="7"/>
  <c r="AD1996" i="7"/>
  <c r="AD1997" i="7"/>
  <c r="AD1998" i="7"/>
  <c r="AD1999" i="7"/>
  <c r="AD2000" i="7"/>
  <c r="AD2001" i="7"/>
  <c r="AD2002" i="7"/>
  <c r="AD2003" i="7"/>
  <c r="AD2004" i="7"/>
  <c r="AD2005" i="7"/>
  <c r="AD2006" i="7"/>
  <c r="AD2007" i="7"/>
  <c r="AD2008" i="7"/>
  <c r="AD2009" i="7"/>
  <c r="AD2010" i="7"/>
  <c r="AD2011" i="7"/>
  <c r="AD2012" i="7"/>
  <c r="AD2013" i="7"/>
  <c r="AD2014" i="7"/>
  <c r="AD2015" i="7"/>
  <c r="AD2016" i="7"/>
  <c r="AD2017" i="7"/>
  <c r="AD2018" i="7"/>
  <c r="AD2019" i="7"/>
  <c r="AD2020" i="7"/>
  <c r="AD2021" i="7"/>
  <c r="AD2022" i="7"/>
  <c r="AD2023" i="7"/>
  <c r="AD2024" i="7"/>
  <c r="AD2025" i="7"/>
  <c r="AD2026" i="7"/>
  <c r="AD2027" i="7"/>
  <c r="AD2028" i="7"/>
  <c r="AD2029" i="7"/>
  <c r="AD2030" i="7"/>
  <c r="AD2031" i="7"/>
  <c r="AD2032" i="7"/>
  <c r="AD2033" i="7"/>
  <c r="AD2034" i="7"/>
  <c r="AD2035" i="7"/>
  <c r="AD2036" i="7"/>
  <c r="AD2037" i="7"/>
  <c r="AD2038" i="7"/>
  <c r="AD2039" i="7"/>
  <c r="AD2040" i="7"/>
  <c r="AD2041" i="7"/>
  <c r="AD2042" i="7"/>
  <c r="AD2043" i="7"/>
  <c r="AD2044" i="7"/>
  <c r="AD2045" i="7"/>
  <c r="AD2046" i="7"/>
  <c r="AD2047" i="7"/>
  <c r="AD2048" i="7"/>
  <c r="AD2049" i="7"/>
  <c r="AD2050" i="7"/>
  <c r="AD2051" i="7"/>
  <c r="AD2052" i="7"/>
  <c r="AD2053" i="7"/>
  <c r="AD2054" i="7"/>
  <c r="AD2055" i="7"/>
  <c r="AD2056" i="7"/>
  <c r="AD2057" i="7"/>
  <c r="AD2058" i="7"/>
  <c r="AD2059" i="7"/>
  <c r="AD2060" i="7"/>
  <c r="AD2061" i="7"/>
  <c r="AD2062" i="7"/>
  <c r="AD2063" i="7"/>
  <c r="AD2064" i="7"/>
  <c r="AD2065" i="7"/>
  <c r="AD2066" i="7"/>
  <c r="AD2067" i="7"/>
  <c r="AD2068" i="7"/>
  <c r="AD2069" i="7"/>
  <c r="AD2070" i="7"/>
  <c r="AD2071" i="7"/>
  <c r="AD2072" i="7"/>
  <c r="AD2073" i="7"/>
  <c r="AD2074" i="7"/>
  <c r="AD2075" i="7"/>
  <c r="AD2076" i="7"/>
  <c r="AD2077" i="7"/>
  <c r="AD2078" i="7"/>
  <c r="AD2079" i="7"/>
  <c r="AD2080" i="7"/>
  <c r="AD2081" i="7"/>
  <c r="AD2082" i="7"/>
  <c r="AD2083" i="7"/>
  <c r="AD2084" i="7"/>
  <c r="AD2085" i="7"/>
  <c r="AD2086" i="7"/>
  <c r="AD2087" i="7"/>
  <c r="AD2088" i="7"/>
  <c r="AD2089" i="7"/>
  <c r="AD2090" i="7"/>
  <c r="AD2091" i="7"/>
  <c r="AD2092" i="7"/>
  <c r="AD2093" i="7"/>
  <c r="AD2094" i="7"/>
  <c r="AD2095" i="7"/>
  <c r="AD2096" i="7"/>
  <c r="AD2097" i="7"/>
  <c r="AD2098" i="7"/>
  <c r="AD2099" i="7"/>
  <c r="AD2100" i="7"/>
  <c r="AD2101" i="7"/>
  <c r="AD2102" i="7"/>
  <c r="AD2103" i="7"/>
  <c r="AD2104" i="7"/>
  <c r="AD2105" i="7"/>
  <c r="AD2106" i="7"/>
  <c r="AD2107" i="7"/>
  <c r="AD2108" i="7"/>
  <c r="AD2109" i="7"/>
  <c r="AD2110" i="7"/>
  <c r="AD2111" i="7"/>
  <c r="AD2112" i="7"/>
  <c r="AD2113" i="7"/>
  <c r="AD2114" i="7"/>
  <c r="AD2115" i="7"/>
  <c r="AD2116" i="7"/>
  <c r="AD2117" i="7"/>
  <c r="AD2118" i="7"/>
  <c r="AD2119" i="7"/>
  <c r="AD2120" i="7"/>
  <c r="AD2121" i="7"/>
  <c r="AD2122" i="7"/>
  <c r="AD2123" i="7"/>
  <c r="AD2124" i="7"/>
  <c r="AD2125" i="7"/>
  <c r="AD2126" i="7"/>
  <c r="AD2127" i="7"/>
  <c r="AD2128" i="7"/>
  <c r="AD2129" i="7"/>
  <c r="AD2130" i="7"/>
  <c r="AD2131" i="7"/>
  <c r="AD2132" i="7"/>
  <c r="AD2133" i="7"/>
  <c r="AD2134" i="7"/>
  <c r="AD2135" i="7"/>
  <c r="AD2136" i="7"/>
  <c r="AD2137" i="7"/>
  <c r="AD2138" i="7"/>
  <c r="AD2139" i="7"/>
  <c r="AD2140" i="7"/>
  <c r="AD2141" i="7"/>
  <c r="AD2142" i="7"/>
  <c r="AD2143" i="7"/>
  <c r="AD2144" i="7"/>
  <c r="AD2145" i="7"/>
  <c r="AD2146" i="7"/>
  <c r="AD2147" i="7"/>
  <c r="AD2148" i="7"/>
  <c r="AD2149" i="7"/>
  <c r="AD2150" i="7"/>
  <c r="AD2151" i="7"/>
  <c r="AD2152" i="7"/>
  <c r="AD2153" i="7"/>
  <c r="AD2154" i="7"/>
  <c r="AD2155" i="7"/>
  <c r="AD2156" i="7"/>
  <c r="AD2157" i="7"/>
  <c r="AD2158" i="7"/>
  <c r="AD2159" i="7"/>
  <c r="AD2160" i="7"/>
  <c r="AD2161" i="7"/>
  <c r="AD2162" i="7"/>
  <c r="AD2163" i="7"/>
  <c r="AD2164" i="7"/>
  <c r="AD2165" i="7"/>
  <c r="AD2166" i="7"/>
  <c r="AD2167" i="7"/>
  <c r="AD2168" i="7"/>
  <c r="AD2169" i="7"/>
  <c r="AD2170" i="7"/>
  <c r="AD2171" i="7"/>
  <c r="AD2172" i="7"/>
  <c r="AD2173" i="7"/>
  <c r="AD2174" i="7"/>
  <c r="AD2175" i="7"/>
  <c r="AD2176" i="7"/>
  <c r="AD2177" i="7"/>
  <c r="AD2178" i="7"/>
  <c r="AD2179" i="7"/>
  <c r="AD2180" i="7"/>
  <c r="AD2181" i="7"/>
  <c r="AD2182" i="7"/>
  <c r="AD2183" i="7"/>
  <c r="AD2184" i="7"/>
  <c r="AD2185" i="7"/>
  <c r="AD2186" i="7"/>
  <c r="AD2187" i="7"/>
  <c r="AD2188" i="7"/>
  <c r="AD2189" i="7"/>
  <c r="AD2190" i="7"/>
  <c r="AD2191" i="7"/>
  <c r="AD2192" i="7"/>
  <c r="AD2193" i="7"/>
  <c r="AD2194" i="7"/>
  <c r="AD2195" i="7"/>
  <c r="AD2196" i="7"/>
  <c r="AD2197" i="7"/>
  <c r="AD2198" i="7"/>
  <c r="AD2199" i="7"/>
  <c r="AD2200" i="7"/>
  <c r="AD2201" i="7"/>
  <c r="AD2202" i="7"/>
  <c r="AD2203" i="7"/>
  <c r="AD2204" i="7"/>
  <c r="AD2205" i="7"/>
  <c r="AD2206" i="7"/>
  <c r="AD2207" i="7"/>
  <c r="AD2208" i="7"/>
  <c r="AD2209" i="7"/>
  <c r="AD2210" i="7"/>
  <c r="AD2211" i="7"/>
  <c r="AD2212" i="7"/>
  <c r="AD2213" i="7"/>
  <c r="AD2214" i="7"/>
  <c r="AD2215" i="7"/>
  <c r="AD2216" i="7"/>
  <c r="AD2217" i="7"/>
  <c r="AD2218" i="7"/>
  <c r="AD2219" i="7"/>
  <c r="AD2220" i="7"/>
  <c r="AD2221" i="7"/>
  <c r="AD2222" i="7"/>
  <c r="AD2223" i="7"/>
  <c r="AD2224" i="7"/>
  <c r="AD2225" i="7"/>
  <c r="AD2226" i="7"/>
  <c r="AD2227" i="7"/>
  <c r="AD2228" i="7"/>
  <c r="AD2229" i="7"/>
  <c r="AD2230" i="7"/>
  <c r="AD2231" i="7"/>
  <c r="AD2232" i="7"/>
  <c r="AD2233" i="7"/>
  <c r="AD2234" i="7"/>
  <c r="AD2235" i="7"/>
  <c r="AD2236" i="7"/>
  <c r="AD2237" i="7"/>
  <c r="AD2238" i="7"/>
  <c r="AD2239" i="7"/>
  <c r="AD2240" i="7"/>
  <c r="AD2241" i="7"/>
  <c r="AD2242" i="7"/>
  <c r="AD2243" i="7"/>
  <c r="AD2244" i="7"/>
  <c r="AD2245" i="7"/>
  <c r="AD2246" i="7"/>
  <c r="AD2247" i="7"/>
  <c r="AD2248" i="7"/>
  <c r="AD2249" i="7"/>
  <c r="AD2250" i="7"/>
  <c r="AD2251" i="7"/>
  <c r="AD2252" i="7"/>
  <c r="AD2253" i="7"/>
  <c r="AD2254" i="7"/>
  <c r="AD2255" i="7"/>
  <c r="AD2256" i="7"/>
  <c r="AD2257" i="7"/>
  <c r="AD2258" i="7"/>
  <c r="AD2259" i="7"/>
  <c r="AD2260" i="7"/>
  <c r="AD2261" i="7"/>
  <c r="AD2262" i="7"/>
  <c r="AD2263" i="7"/>
  <c r="AD2264" i="7"/>
  <c r="AD2265" i="7"/>
  <c r="AD2266" i="7"/>
  <c r="AD2267" i="7"/>
  <c r="AD2268" i="7"/>
  <c r="AD2269" i="7"/>
  <c r="AD2270" i="7"/>
  <c r="AD2271" i="7"/>
  <c r="AD2272" i="7"/>
  <c r="AD2273" i="7"/>
  <c r="AD2274" i="7"/>
  <c r="AD2275" i="7"/>
  <c r="AD2276" i="7"/>
  <c r="AD2277" i="7"/>
  <c r="AD2278" i="7"/>
  <c r="AD2279" i="7"/>
  <c r="AD2280" i="7"/>
  <c r="AD2281" i="7"/>
  <c r="AD2282" i="7"/>
  <c r="AD2283" i="7"/>
  <c r="AD2284" i="7"/>
  <c r="AD2285" i="7"/>
  <c r="AD2286" i="7"/>
  <c r="AD2287" i="7"/>
  <c r="AD2288" i="7"/>
  <c r="AD2289" i="7"/>
  <c r="AD2290" i="7"/>
  <c r="AD2291" i="7"/>
  <c r="AD2292" i="7"/>
  <c r="AD2293" i="7"/>
  <c r="AD2294" i="7"/>
  <c r="AD2295" i="7"/>
  <c r="AD2296" i="7"/>
  <c r="AD2297" i="7"/>
  <c r="AD2298" i="7"/>
  <c r="AD2299" i="7"/>
  <c r="AD2300" i="7"/>
  <c r="AD2301" i="7"/>
  <c r="AD2302" i="7"/>
  <c r="AD2303" i="7"/>
  <c r="AD2304" i="7"/>
  <c r="AD2305" i="7"/>
  <c r="AD2306" i="7"/>
  <c r="AD2307" i="7"/>
  <c r="AD2308" i="7"/>
  <c r="AD2309" i="7"/>
  <c r="AD2310" i="7"/>
  <c r="AD2311" i="7"/>
  <c r="AD2312" i="7"/>
  <c r="AD2313" i="7"/>
  <c r="AD2314" i="7"/>
  <c r="AD2315" i="7"/>
  <c r="AD2316" i="7"/>
  <c r="AD2317" i="7"/>
  <c r="AD2318" i="7"/>
  <c r="AD2319" i="7"/>
  <c r="AD2320" i="7"/>
  <c r="AD2321" i="7"/>
  <c r="AD2322" i="7"/>
  <c r="AD2323" i="7"/>
  <c r="AD2324" i="7"/>
  <c r="AD2325" i="7"/>
  <c r="AD2326" i="7"/>
  <c r="AD2327" i="7"/>
  <c r="AD2328" i="7"/>
  <c r="AD2329" i="7"/>
  <c r="AD2330" i="7"/>
  <c r="AD2331" i="7"/>
  <c r="AD2332" i="7"/>
  <c r="AD2333" i="7"/>
  <c r="AD2334" i="7"/>
  <c r="AD2335" i="7"/>
  <c r="AD2336" i="7"/>
  <c r="AD2337" i="7"/>
  <c r="AD2338" i="7"/>
  <c r="AD2339" i="7"/>
  <c r="AD2340" i="7"/>
  <c r="AD2341" i="7"/>
  <c r="AD2342" i="7"/>
  <c r="AD2343" i="7"/>
  <c r="AD2344" i="7"/>
  <c r="AD2345" i="7"/>
  <c r="AD2346" i="7"/>
  <c r="AD2347" i="7"/>
  <c r="AD2348" i="7"/>
  <c r="AD2349" i="7"/>
  <c r="AD2350" i="7"/>
  <c r="AD2351" i="7"/>
  <c r="AD2352" i="7"/>
  <c r="AD2353" i="7"/>
  <c r="AD2354" i="7"/>
  <c r="AD2355" i="7"/>
  <c r="AD2356" i="7"/>
  <c r="AD2357" i="7"/>
  <c r="AD2358" i="7"/>
  <c r="AD2359" i="7"/>
  <c r="AD2360" i="7"/>
  <c r="AD2361" i="7"/>
  <c r="AD2362" i="7"/>
  <c r="AD2363" i="7"/>
  <c r="AD2364" i="7"/>
  <c r="AD2365" i="7"/>
  <c r="AD2366" i="7"/>
  <c r="AD2367" i="7"/>
  <c r="AD2368" i="7"/>
  <c r="AD2369" i="7"/>
  <c r="AD2370" i="7"/>
  <c r="AD2371" i="7"/>
  <c r="AD2372" i="7"/>
  <c r="AD2373" i="7"/>
  <c r="AD2374" i="7"/>
  <c r="AD2375" i="7"/>
  <c r="AD2376" i="7"/>
  <c r="AD2377" i="7"/>
  <c r="AD2378" i="7"/>
  <c r="AD2379" i="7"/>
  <c r="AD2380" i="7"/>
  <c r="AD2381" i="7"/>
  <c r="AD2382" i="7"/>
  <c r="AD2383" i="7"/>
  <c r="AD2384" i="7"/>
  <c r="AD2385" i="7"/>
  <c r="AD2386" i="7"/>
  <c r="AD2387" i="7"/>
  <c r="AD2388" i="7"/>
  <c r="AD2389" i="7"/>
  <c r="AD2390" i="7"/>
  <c r="AD2391" i="7"/>
  <c r="AD2392" i="7"/>
  <c r="AD2393" i="7"/>
  <c r="AD2394" i="7"/>
  <c r="AD2395" i="7"/>
  <c r="AD2396" i="7"/>
  <c r="AD2397" i="7"/>
  <c r="AD2398" i="7"/>
  <c r="AD2399" i="7"/>
  <c r="AD2400" i="7"/>
  <c r="AD2401" i="7"/>
  <c r="AD2402" i="7"/>
  <c r="AD2403" i="7"/>
  <c r="AD2404" i="7"/>
  <c r="AD2405" i="7"/>
  <c r="AD2406" i="7"/>
  <c r="AD2407" i="7"/>
  <c r="AD2408" i="7"/>
  <c r="AD2409" i="7"/>
  <c r="AD2410" i="7"/>
  <c r="AD2411" i="7"/>
  <c r="AD2412" i="7"/>
  <c r="AD2413" i="7"/>
  <c r="AD2414" i="7"/>
  <c r="AD2415" i="7"/>
  <c r="AD2416" i="7"/>
  <c r="AD2417" i="7"/>
  <c r="AD2418" i="7"/>
  <c r="AD2419" i="7"/>
  <c r="AD2420" i="7"/>
  <c r="AD2421" i="7"/>
  <c r="AD2422" i="7"/>
  <c r="AD2423" i="7"/>
  <c r="AD2424" i="7"/>
  <c r="AD2425" i="7"/>
  <c r="AD2426" i="7"/>
  <c r="AD2427" i="7"/>
  <c r="AD2428" i="7"/>
  <c r="AD2429" i="7"/>
  <c r="AD2430" i="7"/>
  <c r="AD2431" i="7"/>
  <c r="AD2432" i="7"/>
  <c r="AD2433" i="7"/>
  <c r="AD2434" i="7"/>
  <c r="AD2435" i="7"/>
  <c r="AD2436" i="7"/>
  <c r="AD2437" i="7"/>
  <c r="AD2438" i="7"/>
  <c r="AD2439" i="7"/>
  <c r="AD2440" i="7"/>
  <c r="AD2441" i="7"/>
  <c r="AD2442" i="7"/>
  <c r="AD2443" i="7"/>
  <c r="AD2444" i="7"/>
  <c r="AD2445" i="7"/>
  <c r="AD2446" i="7"/>
  <c r="AD2447" i="7"/>
  <c r="AD2448" i="7"/>
  <c r="AD2449" i="7"/>
  <c r="AD2450" i="7"/>
  <c r="AD2451" i="7"/>
  <c r="AD2452" i="7"/>
  <c r="AD2453" i="7"/>
  <c r="AD2454" i="7"/>
  <c r="AD2455" i="7"/>
  <c r="AD2456" i="7"/>
  <c r="AD2457" i="7"/>
  <c r="AD2458" i="7"/>
  <c r="AD2459" i="7"/>
  <c r="AD2460" i="7"/>
  <c r="AD2461" i="7"/>
  <c r="AD2462" i="7"/>
  <c r="AD2463" i="7"/>
  <c r="AD2464" i="7"/>
  <c r="AD2465" i="7"/>
  <c r="AD2466" i="7"/>
  <c r="AD2467" i="7"/>
  <c r="AD2468" i="7"/>
  <c r="AD2469" i="7"/>
  <c r="AD2470" i="7"/>
  <c r="AD2471" i="7"/>
  <c r="AD2472" i="7"/>
  <c r="AD2473" i="7"/>
  <c r="AD2474" i="7"/>
  <c r="AD2475" i="7"/>
  <c r="AD2476" i="7"/>
  <c r="AD2477" i="7"/>
  <c r="AD2478" i="7"/>
  <c r="AD2479" i="7"/>
  <c r="AD2480" i="7"/>
  <c r="AD2481" i="7"/>
  <c r="AD2482" i="7"/>
  <c r="AD2483" i="7"/>
  <c r="AD2484" i="7"/>
  <c r="AD2485" i="7"/>
  <c r="AD2486" i="7"/>
  <c r="AD2487" i="7"/>
  <c r="AD2488" i="7"/>
  <c r="AD2489" i="7"/>
  <c r="AD2490" i="7"/>
  <c r="AD2491" i="7"/>
  <c r="AD2492" i="7"/>
  <c r="AD2493" i="7"/>
  <c r="AD2494" i="7"/>
  <c r="AD2495" i="7"/>
  <c r="AD2496" i="7"/>
  <c r="AD2497" i="7"/>
  <c r="AD2498" i="7"/>
  <c r="AD2499" i="7"/>
  <c r="AD2500" i="7"/>
  <c r="AD2501" i="7"/>
  <c r="AD2502" i="7"/>
  <c r="AD2503" i="7"/>
  <c r="AD2504" i="7"/>
  <c r="AD2505" i="7"/>
  <c r="AD2506" i="7"/>
  <c r="AD2507" i="7"/>
  <c r="AD2508" i="7"/>
  <c r="AD2509" i="7"/>
  <c r="AD2510" i="7"/>
  <c r="AD2511" i="7"/>
  <c r="AD2512" i="7"/>
  <c r="AD2513" i="7"/>
  <c r="AD2514" i="7"/>
  <c r="AD2515" i="7"/>
  <c r="AD2516" i="7"/>
  <c r="AD2517" i="7"/>
  <c r="AD2518" i="7"/>
  <c r="AD2519" i="7"/>
  <c r="AD2520" i="7"/>
  <c r="AD2521" i="7"/>
  <c r="AD2522" i="7"/>
  <c r="AD2523" i="7"/>
  <c r="AD2524" i="7"/>
  <c r="AD2525" i="7"/>
  <c r="AD2526" i="7"/>
  <c r="AD2527" i="7"/>
  <c r="AD2528" i="7"/>
  <c r="AD2529" i="7"/>
  <c r="AD2530" i="7"/>
  <c r="AD2531" i="7"/>
  <c r="AD2532" i="7"/>
  <c r="AD2533" i="7"/>
  <c r="AD2534" i="7"/>
  <c r="AD2535" i="7"/>
  <c r="AD2536" i="7"/>
  <c r="AD2537" i="7"/>
  <c r="AD2538" i="7"/>
  <c r="AD2539" i="7"/>
  <c r="AD2540" i="7"/>
  <c r="AD2541" i="7"/>
  <c r="AD2542" i="7"/>
  <c r="AD2543" i="7"/>
  <c r="AD2544" i="7"/>
  <c r="AD2545" i="7"/>
  <c r="AD2546" i="7"/>
  <c r="AD2547" i="7"/>
  <c r="AD2548" i="7"/>
  <c r="AD2549" i="7"/>
  <c r="AD2550" i="7"/>
  <c r="AD2551" i="7"/>
  <c r="AD2552" i="7"/>
  <c r="AD2553" i="7"/>
  <c r="AD2554" i="7"/>
  <c r="AD2555" i="7"/>
  <c r="AD2556" i="7"/>
  <c r="AD2557" i="7"/>
  <c r="AD2558" i="7"/>
  <c r="AD2559" i="7"/>
  <c r="AD2560" i="7"/>
  <c r="AD2561" i="7"/>
  <c r="AD2562" i="7"/>
  <c r="AD2563" i="7"/>
  <c r="AD2564" i="7"/>
  <c r="AD2565" i="7"/>
  <c r="AD2566" i="7"/>
  <c r="AD2567" i="7"/>
  <c r="AD2568" i="7"/>
  <c r="AD2569" i="7"/>
  <c r="AD2570" i="7"/>
  <c r="AD2571" i="7"/>
  <c r="AD2572" i="7"/>
  <c r="AD2573" i="7"/>
  <c r="AD2574" i="7"/>
  <c r="AD2575" i="7"/>
  <c r="AD2576" i="7"/>
  <c r="AD2577" i="7"/>
  <c r="AD2578" i="7"/>
  <c r="AD2579" i="7"/>
  <c r="AD2580" i="7"/>
  <c r="AD2581" i="7"/>
  <c r="AD2582" i="7"/>
  <c r="AD2583" i="7"/>
  <c r="AD2584" i="7"/>
  <c r="AD2585" i="7"/>
  <c r="AD2586" i="7"/>
  <c r="AD2587" i="7"/>
  <c r="AD2588" i="7"/>
  <c r="AD2589" i="7"/>
  <c r="AD2590" i="7"/>
  <c r="AD2591" i="7"/>
  <c r="AD2592" i="7"/>
  <c r="AD2593" i="7"/>
  <c r="AD2594" i="7"/>
  <c r="AD2595" i="7"/>
  <c r="AD2596" i="7"/>
  <c r="AD2597" i="7"/>
  <c r="AD2598" i="7"/>
  <c r="AD2599" i="7"/>
  <c r="AD2600" i="7"/>
  <c r="AD2601" i="7"/>
  <c r="AD2602" i="7"/>
  <c r="AD2603" i="7"/>
  <c r="AD2604" i="7"/>
  <c r="AD2605" i="7"/>
  <c r="AD2606" i="7"/>
  <c r="AD2607" i="7"/>
  <c r="AD2608" i="7"/>
  <c r="AD2609" i="7"/>
  <c r="AD2610" i="7"/>
  <c r="AD2611" i="7"/>
  <c r="AD2612" i="7"/>
  <c r="AD2613" i="7"/>
  <c r="AD2614" i="7"/>
  <c r="AD2615" i="7"/>
  <c r="AD2616" i="7"/>
  <c r="AD2617" i="7"/>
  <c r="AD2618" i="7"/>
  <c r="AD2619" i="7"/>
  <c r="AD2620" i="7"/>
  <c r="AD2621" i="7"/>
  <c r="AD2622" i="7"/>
  <c r="AD2623" i="7"/>
  <c r="AD2624" i="7"/>
  <c r="AD2625" i="7"/>
  <c r="AD2626" i="7"/>
  <c r="AD2627" i="7"/>
  <c r="AD2628" i="7"/>
  <c r="AD2629" i="7"/>
  <c r="AD2630" i="7"/>
  <c r="AD2631" i="7"/>
  <c r="AD2632" i="7"/>
  <c r="AD2633" i="7"/>
  <c r="AD2634" i="7"/>
  <c r="AD2635" i="7"/>
  <c r="AD2636" i="7"/>
  <c r="AD2637" i="7"/>
  <c r="AD2638" i="7"/>
  <c r="AD2639" i="7"/>
  <c r="AD2640" i="7"/>
  <c r="AD2641" i="7"/>
  <c r="AD2642" i="7"/>
  <c r="AD2643" i="7"/>
  <c r="AD2644" i="7"/>
  <c r="AD2645" i="7"/>
  <c r="AD2646" i="7"/>
  <c r="AD2647" i="7"/>
  <c r="AD2648" i="7"/>
  <c r="AD2649" i="7"/>
  <c r="AD2650" i="7"/>
  <c r="AD2651" i="7"/>
  <c r="AD2652" i="7"/>
  <c r="AD2653" i="7"/>
  <c r="AD2654" i="7"/>
  <c r="AD2655" i="7"/>
  <c r="AD2656" i="7"/>
  <c r="AD2657" i="7"/>
  <c r="AD2658" i="7"/>
  <c r="AD2659" i="7"/>
  <c r="AD2660" i="7"/>
  <c r="AD2661" i="7"/>
  <c r="AD2662" i="7"/>
  <c r="AD2663" i="7"/>
  <c r="AD2664" i="7"/>
  <c r="AD2665" i="7"/>
  <c r="AD2666" i="7"/>
  <c r="AD2667" i="7"/>
  <c r="AD2668" i="7"/>
  <c r="AD2669" i="7"/>
  <c r="AD2670" i="7"/>
  <c r="AD2671" i="7"/>
  <c r="AD2672" i="7"/>
  <c r="AD2673" i="7"/>
  <c r="AD2674" i="7"/>
  <c r="AD2675" i="7"/>
  <c r="AD2676" i="7"/>
  <c r="AD2677" i="7"/>
  <c r="AD2678" i="7"/>
  <c r="AD2679" i="7"/>
  <c r="AD2680" i="7"/>
  <c r="AD2681" i="7"/>
  <c r="AD2682" i="7"/>
  <c r="AD2683" i="7"/>
  <c r="AD2684" i="7"/>
  <c r="AD2685" i="7"/>
  <c r="AD2686" i="7"/>
  <c r="AD2687" i="7"/>
  <c r="AD2688" i="7"/>
  <c r="AD2689" i="7"/>
  <c r="AD2690" i="7"/>
  <c r="AD2691" i="7"/>
  <c r="AD2692" i="7"/>
  <c r="AD2693" i="7"/>
  <c r="AD2694" i="7"/>
  <c r="AD2695" i="7"/>
  <c r="AD2696" i="7"/>
  <c r="AD2697" i="7"/>
  <c r="AD2698" i="7"/>
  <c r="AD2699" i="7"/>
  <c r="AD2700" i="7"/>
  <c r="AD2701" i="7"/>
  <c r="AD2702" i="7"/>
  <c r="AD2703" i="7"/>
  <c r="AD2704" i="7"/>
  <c r="AD2705" i="7"/>
  <c r="AD2706" i="7"/>
  <c r="AD2707" i="7"/>
  <c r="AD2708" i="7"/>
  <c r="AD2709" i="7"/>
  <c r="AD2710" i="7"/>
  <c r="AD2711" i="7"/>
  <c r="AD2712" i="7"/>
  <c r="AD2713" i="7"/>
  <c r="AD2714" i="7"/>
  <c r="AD2715" i="7"/>
  <c r="AD2716" i="7"/>
  <c r="AD2717" i="7"/>
  <c r="AD2718" i="7"/>
  <c r="AD2719" i="7"/>
  <c r="AD2720" i="7"/>
  <c r="AD2721" i="7"/>
  <c r="AD2722" i="7"/>
  <c r="AD2723" i="7"/>
  <c r="AD2724" i="7"/>
  <c r="AD2725" i="7"/>
  <c r="AD2726" i="7"/>
  <c r="AD2727" i="7"/>
  <c r="AD2728" i="7"/>
  <c r="AD2729" i="7"/>
  <c r="AD2730" i="7"/>
  <c r="AD2731" i="7"/>
  <c r="AD2732" i="7"/>
  <c r="AD2733" i="7"/>
  <c r="AD2734" i="7"/>
  <c r="AD2735" i="7"/>
  <c r="AD2736" i="7"/>
  <c r="AD2737" i="7"/>
  <c r="AD2738" i="7"/>
  <c r="AD2739" i="7"/>
  <c r="AD2740" i="7"/>
  <c r="AD2741" i="7"/>
  <c r="AD2742" i="7"/>
  <c r="AD2743" i="7"/>
  <c r="AD2744" i="7"/>
  <c r="AD2745" i="7"/>
  <c r="AD2746" i="7"/>
  <c r="AD2747" i="7"/>
  <c r="AD2748" i="7"/>
  <c r="AD2749" i="7"/>
  <c r="AD2750" i="7"/>
  <c r="AD2751" i="7"/>
  <c r="AD2752" i="7"/>
  <c r="AD2753" i="7"/>
  <c r="AD2754" i="7"/>
  <c r="AD2755" i="7"/>
  <c r="AD2756" i="7"/>
  <c r="AD2757" i="7"/>
  <c r="AD2758" i="7"/>
  <c r="AD2759" i="7"/>
  <c r="AD2760" i="7"/>
  <c r="AD2761" i="7"/>
  <c r="AD2762" i="7"/>
  <c r="AD2763" i="7"/>
  <c r="AD2764" i="7"/>
  <c r="AD2765" i="7"/>
  <c r="AD2766" i="7"/>
  <c r="AD2767" i="7"/>
  <c r="AD2768" i="7"/>
  <c r="AD2769" i="7"/>
  <c r="AD2770" i="7"/>
  <c r="AD2771" i="7"/>
  <c r="AD2772" i="7"/>
  <c r="AD2773" i="7"/>
  <c r="AD2774" i="7"/>
  <c r="AD2775" i="7"/>
  <c r="AD2776" i="7"/>
  <c r="AD2777" i="7"/>
  <c r="AD2778" i="7"/>
  <c r="AD2779" i="7"/>
  <c r="AD2780" i="7"/>
  <c r="AD2781" i="7"/>
  <c r="AD2782" i="7"/>
  <c r="AD2783" i="7"/>
  <c r="AD2784" i="7"/>
  <c r="AD2785" i="7"/>
  <c r="AD2786" i="7"/>
  <c r="AD2787" i="7"/>
  <c r="AD2788" i="7"/>
  <c r="AD2789" i="7"/>
  <c r="AD2790" i="7"/>
  <c r="AD2791" i="7"/>
  <c r="AD2792" i="7"/>
  <c r="AD2793" i="7"/>
  <c r="AD2794" i="7"/>
  <c r="AD2795" i="7"/>
  <c r="AD2796" i="7"/>
  <c r="AD2797" i="7"/>
  <c r="AD2798" i="7"/>
  <c r="AD2799" i="7"/>
  <c r="AD2800" i="7"/>
  <c r="AD2801" i="7"/>
  <c r="AD2802" i="7"/>
  <c r="AD2803" i="7"/>
  <c r="AD2804" i="7"/>
  <c r="AD2805" i="7"/>
  <c r="AD2806" i="7"/>
  <c r="AD2807" i="7"/>
  <c r="AD2808" i="7"/>
  <c r="AD2809" i="7"/>
  <c r="AD2810" i="7"/>
  <c r="AD2811" i="7"/>
  <c r="AD2812" i="7"/>
  <c r="AD2813" i="7"/>
  <c r="AD2814" i="7"/>
  <c r="AD2815" i="7"/>
  <c r="AD2816" i="7"/>
  <c r="AD2817" i="7"/>
  <c r="AD2818" i="7"/>
  <c r="AD2819" i="7"/>
  <c r="AD2820" i="7"/>
  <c r="AD2821" i="7"/>
  <c r="AD2822" i="7"/>
  <c r="AD2823" i="7"/>
  <c r="AD2824" i="7"/>
  <c r="AD2825" i="7"/>
  <c r="AD2826" i="7"/>
  <c r="AD2827" i="7"/>
  <c r="AD2828" i="7"/>
  <c r="AD2829" i="7"/>
  <c r="AD2830" i="7"/>
  <c r="AD2831" i="7"/>
  <c r="AD2832" i="7"/>
  <c r="AD2833" i="7"/>
  <c r="AD2834" i="7"/>
  <c r="AD2835" i="7"/>
  <c r="AD2836" i="7"/>
  <c r="AD2837" i="7"/>
  <c r="AD2838" i="7"/>
  <c r="AD2839" i="7"/>
  <c r="AD2840" i="7"/>
  <c r="AD2841" i="7"/>
  <c r="AD2842" i="7"/>
  <c r="AD2843" i="7"/>
  <c r="AD2844" i="7"/>
  <c r="AD2845" i="7"/>
  <c r="AD2846" i="7"/>
  <c r="AD2847" i="7"/>
  <c r="AD2848" i="7"/>
  <c r="AD2849" i="7"/>
  <c r="AD2850" i="7"/>
  <c r="AD2851" i="7"/>
  <c r="AD2852" i="7"/>
  <c r="AD2853" i="7"/>
  <c r="AD2854" i="7"/>
  <c r="AD2855" i="7"/>
  <c r="AD2856" i="7"/>
  <c r="AD2857" i="7"/>
  <c r="AD2858" i="7"/>
  <c r="AD2859" i="7"/>
  <c r="AD2860" i="7"/>
  <c r="AD2861" i="7"/>
  <c r="AD2862" i="7"/>
  <c r="AD2863" i="7"/>
  <c r="AD2864" i="7"/>
  <c r="AD2865" i="7"/>
  <c r="AD2866" i="7"/>
  <c r="AD2867" i="7"/>
  <c r="AD2868" i="7"/>
  <c r="AD2869" i="7"/>
  <c r="AD2870" i="7"/>
  <c r="AD2871" i="7"/>
  <c r="AD2872" i="7"/>
  <c r="AD2873" i="7"/>
  <c r="AD2874" i="7"/>
  <c r="AD2875" i="7"/>
  <c r="AD2876" i="7"/>
  <c r="AD2877" i="7"/>
  <c r="AD2878" i="7"/>
  <c r="AD2879" i="7"/>
  <c r="AD2880" i="7"/>
  <c r="AD2881" i="7"/>
  <c r="AD2882" i="7"/>
  <c r="AD2883" i="7"/>
  <c r="AD2884" i="7"/>
  <c r="AD2885" i="7"/>
  <c r="AD2886" i="7"/>
  <c r="AD2887" i="7"/>
  <c r="AD2888" i="7"/>
  <c r="AD2889" i="7"/>
  <c r="AD2890" i="7"/>
  <c r="AD2891" i="7"/>
  <c r="AD2892" i="7"/>
  <c r="AD2893" i="7"/>
  <c r="AD2894" i="7"/>
  <c r="AD2895" i="7"/>
  <c r="AD2896" i="7"/>
  <c r="AD2897" i="7"/>
  <c r="AD2898" i="7"/>
  <c r="AD2899" i="7"/>
  <c r="AD2900" i="7"/>
  <c r="AD2901" i="7"/>
  <c r="AD2902" i="7"/>
  <c r="AD2903" i="7"/>
  <c r="AD2904" i="7"/>
  <c r="AD2905" i="7"/>
  <c r="AD2906" i="7"/>
  <c r="AD2907" i="7"/>
  <c r="AD2908" i="7"/>
  <c r="AD2909" i="7"/>
  <c r="AD2910" i="7"/>
  <c r="AD2911" i="7"/>
  <c r="AD2912" i="7"/>
  <c r="AD2913" i="7"/>
  <c r="AD2914" i="7"/>
  <c r="AD2915" i="7"/>
  <c r="AD2916" i="7"/>
  <c r="AD2917" i="7"/>
  <c r="AD2918" i="7"/>
  <c r="AD2919" i="7"/>
  <c r="AD2920" i="7"/>
  <c r="AD2921" i="7"/>
  <c r="AD2922" i="7"/>
  <c r="AD2923" i="7"/>
  <c r="AD2924" i="7"/>
  <c r="AD2925" i="7"/>
  <c r="AD2926" i="7"/>
  <c r="AD2927" i="7"/>
  <c r="AD2928" i="7"/>
  <c r="AD2929" i="7"/>
  <c r="AD2930" i="7"/>
  <c r="AD2931" i="7"/>
  <c r="AD2932" i="7"/>
  <c r="AD2933" i="7"/>
  <c r="AD2934" i="7"/>
  <c r="AD2935" i="7"/>
  <c r="AD2936" i="7"/>
  <c r="AD2937" i="7"/>
  <c r="AD2938" i="7"/>
  <c r="AD2939" i="7"/>
  <c r="AD2940" i="7"/>
  <c r="AD2941" i="7"/>
  <c r="AD2942" i="7"/>
  <c r="AD2943" i="7"/>
  <c r="AD2944" i="7"/>
  <c r="AD2945" i="7"/>
  <c r="AD2946" i="7"/>
  <c r="AD2947" i="7"/>
  <c r="AD2948" i="7"/>
  <c r="AD2949" i="7"/>
  <c r="AD2950" i="7"/>
  <c r="AD2951" i="7"/>
  <c r="AD2952" i="7"/>
  <c r="AD2953" i="7"/>
  <c r="AD2954" i="7"/>
  <c r="AD2955" i="7"/>
  <c r="AD2956" i="7"/>
  <c r="AD2957" i="7"/>
  <c r="AD2958" i="7"/>
  <c r="AD2959" i="7"/>
  <c r="AD2960" i="7"/>
  <c r="AD2961" i="7"/>
  <c r="AD2962" i="7"/>
  <c r="AD2963" i="7"/>
  <c r="AD2964" i="7"/>
  <c r="AD2965" i="7"/>
  <c r="AD2966" i="7"/>
  <c r="AD2967" i="7"/>
  <c r="AD2968" i="7"/>
  <c r="AD2969" i="7"/>
  <c r="AD2970" i="7"/>
  <c r="AD2971" i="7"/>
  <c r="AD2972" i="7"/>
  <c r="AD2973" i="7"/>
  <c r="AD2974" i="7"/>
  <c r="AD2975" i="7"/>
  <c r="AD2976" i="7"/>
  <c r="AD2977" i="7"/>
  <c r="AD2978" i="7"/>
  <c r="AD2979" i="7"/>
  <c r="AD2980" i="7"/>
  <c r="AD2981" i="7"/>
  <c r="AD2982" i="7"/>
  <c r="AD2983" i="7"/>
  <c r="AD2984" i="7"/>
  <c r="AD2985" i="7"/>
  <c r="AD2986" i="7"/>
  <c r="AD2987" i="7"/>
  <c r="AD2988" i="7"/>
  <c r="AD2989" i="7"/>
  <c r="AD2990" i="7"/>
  <c r="AD2991" i="7"/>
  <c r="AD2992" i="7"/>
  <c r="AD2993" i="7"/>
  <c r="AD2994" i="7"/>
  <c r="AD2995" i="7"/>
  <c r="AD2996" i="7"/>
  <c r="AD2997" i="7"/>
  <c r="AD2998" i="7"/>
  <c r="AD2999" i="7"/>
  <c r="AD3000" i="7"/>
  <c r="AD3001" i="7"/>
  <c r="AD30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2" i="7"/>
  <c r="T133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02" i="7"/>
  <c r="T203" i="7"/>
  <c r="T204" i="7"/>
  <c r="T205" i="7"/>
  <c r="T206" i="7"/>
  <c r="T207" i="7"/>
  <c r="T208" i="7"/>
  <c r="T209" i="7"/>
  <c r="T210" i="7"/>
  <c r="T211" i="7"/>
  <c r="T212" i="7"/>
  <c r="T213" i="7"/>
  <c r="T214" i="7"/>
  <c r="T215" i="7"/>
  <c r="T216" i="7"/>
  <c r="T217" i="7"/>
  <c r="T218" i="7"/>
  <c r="T219" i="7"/>
  <c r="T220" i="7"/>
  <c r="T221" i="7"/>
  <c r="T222" i="7"/>
  <c r="T223" i="7"/>
  <c r="T224" i="7"/>
  <c r="T225" i="7"/>
  <c r="T226" i="7"/>
  <c r="T227" i="7"/>
  <c r="T228" i="7"/>
  <c r="T229" i="7"/>
  <c r="T230" i="7"/>
  <c r="T231" i="7"/>
  <c r="T232" i="7"/>
  <c r="T233" i="7"/>
  <c r="T234" i="7"/>
  <c r="T235" i="7"/>
  <c r="T236" i="7"/>
  <c r="T237" i="7"/>
  <c r="T238" i="7"/>
  <c r="T239" i="7"/>
  <c r="T240" i="7"/>
  <c r="T241" i="7"/>
  <c r="T242" i="7"/>
  <c r="T243" i="7"/>
  <c r="T244" i="7"/>
  <c r="T245" i="7"/>
  <c r="T246" i="7"/>
  <c r="T247" i="7"/>
  <c r="T248" i="7"/>
  <c r="T249" i="7"/>
  <c r="T250" i="7"/>
  <c r="T251" i="7"/>
  <c r="T252" i="7"/>
  <c r="T253" i="7"/>
  <c r="T254" i="7"/>
  <c r="T255" i="7"/>
  <c r="T256" i="7"/>
  <c r="T257" i="7"/>
  <c r="T258" i="7"/>
  <c r="T259" i="7"/>
  <c r="T260" i="7"/>
  <c r="T261" i="7"/>
  <c r="T262" i="7"/>
  <c r="T263" i="7"/>
  <c r="T264" i="7"/>
  <c r="T265" i="7"/>
  <c r="T266" i="7"/>
  <c r="T267" i="7"/>
  <c r="T268" i="7"/>
  <c r="T269" i="7"/>
  <c r="T270" i="7"/>
  <c r="T271" i="7"/>
  <c r="T272" i="7"/>
  <c r="T273" i="7"/>
  <c r="T274" i="7"/>
  <c r="T275" i="7"/>
  <c r="T276" i="7"/>
  <c r="T277" i="7"/>
  <c r="T278" i="7"/>
  <c r="T279" i="7"/>
  <c r="T280" i="7"/>
  <c r="T281" i="7"/>
  <c r="T282" i="7"/>
  <c r="T283" i="7"/>
  <c r="T284" i="7"/>
  <c r="T285" i="7"/>
  <c r="T286" i="7"/>
  <c r="T287" i="7"/>
  <c r="T288" i="7"/>
  <c r="T289" i="7"/>
  <c r="T290" i="7"/>
  <c r="T291" i="7"/>
  <c r="T292" i="7"/>
  <c r="T293" i="7"/>
  <c r="T294" i="7"/>
  <c r="T295" i="7"/>
  <c r="T296" i="7"/>
  <c r="T297" i="7"/>
  <c r="T298" i="7"/>
  <c r="T299" i="7"/>
  <c r="T300" i="7"/>
  <c r="T301" i="7"/>
  <c r="T302" i="7"/>
  <c r="T303" i="7"/>
  <c r="T304" i="7"/>
  <c r="T305" i="7"/>
  <c r="T306" i="7"/>
  <c r="T307" i="7"/>
  <c r="T308" i="7"/>
  <c r="T309" i="7"/>
  <c r="T310" i="7"/>
  <c r="T311" i="7"/>
  <c r="T312" i="7"/>
  <c r="T313" i="7"/>
  <c r="T314" i="7"/>
  <c r="T315" i="7"/>
  <c r="T316" i="7"/>
  <c r="T317" i="7"/>
  <c r="T318" i="7"/>
  <c r="T319" i="7"/>
  <c r="T320" i="7"/>
  <c r="T321" i="7"/>
  <c r="T322" i="7"/>
  <c r="T323" i="7"/>
  <c r="T324" i="7"/>
  <c r="T325" i="7"/>
  <c r="T326" i="7"/>
  <c r="T327" i="7"/>
  <c r="T328" i="7"/>
  <c r="T329" i="7"/>
  <c r="T330" i="7"/>
  <c r="T331" i="7"/>
  <c r="T332" i="7"/>
  <c r="T333" i="7"/>
  <c r="T334" i="7"/>
  <c r="T335" i="7"/>
  <c r="T336" i="7"/>
  <c r="T337" i="7"/>
  <c r="T338" i="7"/>
  <c r="T339" i="7"/>
  <c r="T340" i="7"/>
  <c r="T341" i="7"/>
  <c r="T342" i="7"/>
  <c r="T343" i="7"/>
  <c r="T344" i="7"/>
  <c r="T345" i="7"/>
  <c r="T346" i="7"/>
  <c r="T347" i="7"/>
  <c r="T348" i="7"/>
  <c r="T349" i="7"/>
  <c r="T350" i="7"/>
  <c r="T351" i="7"/>
  <c r="T352" i="7"/>
  <c r="T353" i="7"/>
  <c r="T354" i="7"/>
  <c r="T355" i="7"/>
  <c r="T356" i="7"/>
  <c r="T357" i="7"/>
  <c r="T358" i="7"/>
  <c r="T359" i="7"/>
  <c r="T360" i="7"/>
  <c r="T361" i="7"/>
  <c r="T362" i="7"/>
  <c r="T363" i="7"/>
  <c r="T364" i="7"/>
  <c r="T365" i="7"/>
  <c r="T366" i="7"/>
  <c r="T367" i="7"/>
  <c r="T368" i="7"/>
  <c r="T369" i="7"/>
  <c r="T370" i="7"/>
  <c r="T371" i="7"/>
  <c r="T372" i="7"/>
  <c r="T373" i="7"/>
  <c r="T374" i="7"/>
  <c r="T375" i="7"/>
  <c r="T376" i="7"/>
  <c r="T377" i="7"/>
  <c r="T378" i="7"/>
  <c r="T379" i="7"/>
  <c r="T380" i="7"/>
  <c r="T381" i="7"/>
  <c r="T382" i="7"/>
  <c r="T383" i="7"/>
  <c r="T384" i="7"/>
  <c r="T385" i="7"/>
  <c r="T386" i="7"/>
  <c r="T387" i="7"/>
  <c r="T388" i="7"/>
  <c r="T389" i="7"/>
  <c r="T390" i="7"/>
  <c r="T391" i="7"/>
  <c r="T392" i="7"/>
  <c r="T393" i="7"/>
  <c r="T394" i="7"/>
  <c r="T395" i="7"/>
  <c r="T396" i="7"/>
  <c r="T397" i="7"/>
  <c r="T398" i="7"/>
  <c r="T399" i="7"/>
  <c r="T400" i="7"/>
  <c r="T401" i="7"/>
  <c r="T402" i="7"/>
  <c r="T403" i="7"/>
  <c r="T404" i="7"/>
  <c r="T405" i="7"/>
  <c r="T406" i="7"/>
  <c r="T407" i="7"/>
  <c r="T408" i="7"/>
  <c r="T409" i="7"/>
  <c r="T410" i="7"/>
  <c r="T411" i="7"/>
  <c r="T412" i="7"/>
  <c r="T413" i="7"/>
  <c r="T414" i="7"/>
  <c r="T415" i="7"/>
  <c r="T416" i="7"/>
  <c r="T417" i="7"/>
  <c r="T418" i="7"/>
  <c r="T419" i="7"/>
  <c r="T420" i="7"/>
  <c r="T421" i="7"/>
  <c r="T422" i="7"/>
  <c r="T423" i="7"/>
  <c r="T424" i="7"/>
  <c r="T425" i="7"/>
  <c r="T426" i="7"/>
  <c r="T427" i="7"/>
  <c r="T428" i="7"/>
  <c r="T429" i="7"/>
  <c r="T430" i="7"/>
  <c r="T431" i="7"/>
  <c r="T432" i="7"/>
  <c r="T433" i="7"/>
  <c r="T434" i="7"/>
  <c r="T435" i="7"/>
  <c r="T436" i="7"/>
  <c r="T437" i="7"/>
  <c r="T438" i="7"/>
  <c r="T439" i="7"/>
  <c r="T440" i="7"/>
  <c r="T441" i="7"/>
  <c r="T442" i="7"/>
  <c r="T443" i="7"/>
  <c r="T444" i="7"/>
  <c r="T445" i="7"/>
  <c r="T446" i="7"/>
  <c r="T447" i="7"/>
  <c r="T448" i="7"/>
  <c r="T449" i="7"/>
  <c r="T450" i="7"/>
  <c r="T451" i="7"/>
  <c r="T452" i="7"/>
  <c r="T453" i="7"/>
  <c r="T454" i="7"/>
  <c r="T455" i="7"/>
  <c r="T456" i="7"/>
  <c r="T457" i="7"/>
  <c r="T458" i="7"/>
  <c r="T459" i="7"/>
  <c r="T460" i="7"/>
  <c r="T461" i="7"/>
  <c r="T462" i="7"/>
  <c r="T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T480" i="7"/>
  <c r="T481" i="7"/>
  <c r="T482" i="7"/>
  <c r="T483" i="7"/>
  <c r="T484" i="7"/>
  <c r="T485" i="7"/>
  <c r="T486" i="7"/>
  <c r="T487" i="7"/>
  <c r="T488" i="7"/>
  <c r="T489" i="7"/>
  <c r="T490" i="7"/>
  <c r="T491" i="7"/>
  <c r="T492" i="7"/>
  <c r="T493" i="7"/>
  <c r="T494" i="7"/>
  <c r="T495" i="7"/>
  <c r="T496" i="7"/>
  <c r="T497" i="7"/>
  <c r="T498" i="7"/>
  <c r="T499" i="7"/>
  <c r="T500" i="7"/>
  <c r="T501" i="7"/>
  <c r="T502" i="7"/>
  <c r="T503" i="7"/>
  <c r="T504" i="7"/>
  <c r="T505" i="7"/>
  <c r="T506" i="7"/>
  <c r="T507" i="7"/>
  <c r="T508" i="7"/>
  <c r="T509" i="7"/>
  <c r="T510" i="7"/>
  <c r="T511" i="7"/>
  <c r="T512" i="7"/>
  <c r="T513" i="7"/>
  <c r="T514" i="7"/>
  <c r="T515" i="7"/>
  <c r="T516" i="7"/>
  <c r="T517" i="7"/>
  <c r="T518" i="7"/>
  <c r="T519" i="7"/>
  <c r="T520" i="7"/>
  <c r="T521" i="7"/>
  <c r="T522" i="7"/>
  <c r="T523" i="7"/>
  <c r="T524" i="7"/>
  <c r="T525" i="7"/>
  <c r="T526" i="7"/>
  <c r="T527" i="7"/>
  <c r="T528" i="7"/>
  <c r="T529" i="7"/>
  <c r="T530" i="7"/>
  <c r="T531" i="7"/>
  <c r="T532" i="7"/>
  <c r="T533" i="7"/>
  <c r="T534" i="7"/>
  <c r="T535" i="7"/>
  <c r="T536" i="7"/>
  <c r="T537" i="7"/>
  <c r="T538" i="7"/>
  <c r="T539" i="7"/>
  <c r="T540" i="7"/>
  <c r="T541" i="7"/>
  <c r="T542" i="7"/>
  <c r="T543" i="7"/>
  <c r="T544" i="7"/>
  <c r="T545" i="7"/>
  <c r="T546" i="7"/>
  <c r="T547" i="7"/>
  <c r="T548" i="7"/>
  <c r="T549" i="7"/>
  <c r="T550" i="7"/>
  <c r="T551" i="7"/>
  <c r="T552" i="7"/>
  <c r="T553" i="7"/>
  <c r="T554" i="7"/>
  <c r="T555" i="7"/>
  <c r="T556" i="7"/>
  <c r="T557" i="7"/>
  <c r="T558" i="7"/>
  <c r="T559" i="7"/>
  <c r="T560" i="7"/>
  <c r="T561" i="7"/>
  <c r="T562" i="7"/>
  <c r="T563" i="7"/>
  <c r="T564" i="7"/>
  <c r="T565" i="7"/>
  <c r="T566" i="7"/>
  <c r="T567" i="7"/>
  <c r="T568" i="7"/>
  <c r="T569" i="7"/>
  <c r="T570" i="7"/>
  <c r="T571" i="7"/>
  <c r="T572" i="7"/>
  <c r="T573" i="7"/>
  <c r="T574" i="7"/>
  <c r="T575" i="7"/>
  <c r="T576" i="7"/>
  <c r="T577" i="7"/>
  <c r="T578" i="7"/>
  <c r="T579" i="7"/>
  <c r="T580" i="7"/>
  <c r="T581" i="7"/>
  <c r="T582" i="7"/>
  <c r="T583" i="7"/>
  <c r="T584" i="7"/>
  <c r="T585" i="7"/>
  <c r="T586" i="7"/>
  <c r="T587" i="7"/>
  <c r="T588" i="7"/>
  <c r="T589" i="7"/>
  <c r="T590" i="7"/>
  <c r="T591" i="7"/>
  <c r="T592" i="7"/>
  <c r="T593" i="7"/>
  <c r="T594" i="7"/>
  <c r="T595" i="7"/>
  <c r="T596" i="7"/>
  <c r="T597" i="7"/>
  <c r="T598" i="7"/>
  <c r="T599" i="7"/>
  <c r="T600" i="7"/>
  <c r="T601" i="7"/>
  <c r="T602" i="7"/>
  <c r="T603" i="7"/>
  <c r="T604" i="7"/>
  <c r="T605" i="7"/>
  <c r="T606" i="7"/>
  <c r="T607" i="7"/>
  <c r="T608" i="7"/>
  <c r="T609" i="7"/>
  <c r="T610" i="7"/>
  <c r="T611" i="7"/>
  <c r="T612" i="7"/>
  <c r="T613" i="7"/>
  <c r="T614" i="7"/>
  <c r="T615" i="7"/>
  <c r="T616" i="7"/>
  <c r="T617" i="7"/>
  <c r="T618" i="7"/>
  <c r="T619" i="7"/>
  <c r="T620" i="7"/>
  <c r="T621" i="7"/>
  <c r="T622" i="7"/>
  <c r="T623" i="7"/>
  <c r="T624" i="7"/>
  <c r="T625" i="7"/>
  <c r="T626" i="7"/>
  <c r="T627" i="7"/>
  <c r="T628" i="7"/>
  <c r="T629" i="7"/>
  <c r="T630" i="7"/>
  <c r="T631" i="7"/>
  <c r="T632" i="7"/>
  <c r="T633" i="7"/>
  <c r="T634" i="7"/>
  <c r="T635" i="7"/>
  <c r="T636" i="7"/>
  <c r="T637" i="7"/>
  <c r="T638" i="7"/>
  <c r="T639" i="7"/>
  <c r="T640" i="7"/>
  <c r="T641" i="7"/>
  <c r="T642" i="7"/>
  <c r="T643" i="7"/>
  <c r="T644" i="7"/>
  <c r="T645" i="7"/>
  <c r="T646" i="7"/>
  <c r="T647" i="7"/>
  <c r="T648" i="7"/>
  <c r="T649" i="7"/>
  <c r="T650" i="7"/>
  <c r="T651" i="7"/>
  <c r="T652" i="7"/>
  <c r="T653" i="7"/>
  <c r="T654" i="7"/>
  <c r="T655" i="7"/>
  <c r="T656" i="7"/>
  <c r="T657" i="7"/>
  <c r="T658" i="7"/>
  <c r="T659" i="7"/>
  <c r="T660" i="7"/>
  <c r="T661" i="7"/>
  <c r="T662" i="7"/>
  <c r="T663" i="7"/>
  <c r="T664" i="7"/>
  <c r="T665" i="7"/>
  <c r="T666" i="7"/>
  <c r="T667" i="7"/>
  <c r="T668" i="7"/>
  <c r="T669" i="7"/>
  <c r="T670" i="7"/>
  <c r="T671" i="7"/>
  <c r="T672" i="7"/>
  <c r="T673" i="7"/>
  <c r="T674" i="7"/>
  <c r="T675" i="7"/>
  <c r="T676" i="7"/>
  <c r="T677" i="7"/>
  <c r="T678" i="7"/>
  <c r="T679" i="7"/>
  <c r="T680" i="7"/>
  <c r="T681" i="7"/>
  <c r="T682" i="7"/>
  <c r="T683" i="7"/>
  <c r="T684" i="7"/>
  <c r="T685" i="7"/>
  <c r="T686" i="7"/>
  <c r="T687" i="7"/>
  <c r="T688" i="7"/>
  <c r="T689" i="7"/>
  <c r="T690" i="7"/>
  <c r="T691" i="7"/>
  <c r="T692" i="7"/>
  <c r="T693" i="7"/>
  <c r="T694" i="7"/>
  <c r="T695" i="7"/>
  <c r="T696" i="7"/>
  <c r="T697" i="7"/>
  <c r="T698" i="7"/>
  <c r="T699" i="7"/>
  <c r="T700" i="7"/>
  <c r="T701" i="7"/>
  <c r="T702" i="7"/>
  <c r="T703" i="7"/>
  <c r="T704" i="7"/>
  <c r="T705" i="7"/>
  <c r="T706" i="7"/>
  <c r="T707" i="7"/>
  <c r="T708" i="7"/>
  <c r="T709" i="7"/>
  <c r="T710" i="7"/>
  <c r="T711" i="7"/>
  <c r="T712" i="7"/>
  <c r="T713" i="7"/>
  <c r="T714" i="7"/>
  <c r="T715" i="7"/>
  <c r="T716" i="7"/>
  <c r="T717" i="7"/>
  <c r="T718" i="7"/>
  <c r="T719" i="7"/>
  <c r="T720" i="7"/>
  <c r="T721" i="7"/>
  <c r="T722" i="7"/>
  <c r="T723" i="7"/>
  <c r="T724" i="7"/>
  <c r="T725" i="7"/>
  <c r="T726" i="7"/>
  <c r="T727" i="7"/>
  <c r="T728" i="7"/>
  <c r="T729" i="7"/>
  <c r="T730" i="7"/>
  <c r="T731" i="7"/>
  <c r="T732" i="7"/>
  <c r="T733" i="7"/>
  <c r="T734" i="7"/>
  <c r="T735" i="7"/>
  <c r="T736" i="7"/>
  <c r="T737" i="7"/>
  <c r="T738" i="7"/>
  <c r="T739" i="7"/>
  <c r="T740" i="7"/>
  <c r="T741" i="7"/>
  <c r="T742" i="7"/>
  <c r="T743" i="7"/>
  <c r="T744" i="7"/>
  <c r="T745" i="7"/>
  <c r="T746" i="7"/>
  <c r="T747" i="7"/>
  <c r="T748" i="7"/>
  <c r="T749" i="7"/>
  <c r="T750" i="7"/>
  <c r="T751" i="7"/>
  <c r="T752" i="7"/>
  <c r="T753" i="7"/>
  <c r="T754" i="7"/>
  <c r="T755" i="7"/>
  <c r="T756" i="7"/>
  <c r="T757" i="7"/>
  <c r="T758" i="7"/>
  <c r="T759" i="7"/>
  <c r="T760" i="7"/>
  <c r="T761" i="7"/>
  <c r="T762" i="7"/>
  <c r="T763" i="7"/>
  <c r="T764" i="7"/>
  <c r="T765" i="7"/>
  <c r="T766" i="7"/>
  <c r="T767" i="7"/>
  <c r="T768" i="7"/>
  <c r="T769" i="7"/>
  <c r="T770" i="7"/>
  <c r="T771" i="7"/>
  <c r="T772" i="7"/>
  <c r="T773" i="7"/>
  <c r="T774" i="7"/>
  <c r="T775" i="7"/>
  <c r="T776" i="7"/>
  <c r="T777" i="7"/>
  <c r="T778" i="7"/>
  <c r="T779" i="7"/>
  <c r="T780" i="7"/>
  <c r="T781" i="7"/>
  <c r="T782" i="7"/>
  <c r="T783" i="7"/>
  <c r="T784" i="7"/>
  <c r="T785" i="7"/>
  <c r="T786" i="7"/>
  <c r="T787" i="7"/>
  <c r="T788" i="7"/>
  <c r="T789" i="7"/>
  <c r="T790" i="7"/>
  <c r="T791" i="7"/>
  <c r="T792" i="7"/>
  <c r="T793" i="7"/>
  <c r="T794" i="7"/>
  <c r="T795" i="7"/>
  <c r="T796" i="7"/>
  <c r="T797" i="7"/>
  <c r="T798" i="7"/>
  <c r="T799" i="7"/>
  <c r="T800" i="7"/>
  <c r="T801" i="7"/>
  <c r="T802" i="7"/>
  <c r="T803" i="7"/>
  <c r="T804" i="7"/>
  <c r="T805" i="7"/>
  <c r="T806" i="7"/>
  <c r="T807" i="7"/>
  <c r="T808" i="7"/>
  <c r="T809" i="7"/>
  <c r="T810" i="7"/>
  <c r="T811" i="7"/>
  <c r="T812" i="7"/>
  <c r="T813" i="7"/>
  <c r="T814" i="7"/>
  <c r="T815" i="7"/>
  <c r="T816" i="7"/>
  <c r="T817" i="7"/>
  <c r="T818" i="7"/>
  <c r="T819" i="7"/>
  <c r="T820" i="7"/>
  <c r="T821" i="7"/>
  <c r="T822" i="7"/>
  <c r="T823" i="7"/>
  <c r="T824" i="7"/>
  <c r="T825" i="7"/>
  <c r="T826" i="7"/>
  <c r="T827" i="7"/>
  <c r="T828" i="7"/>
  <c r="T829" i="7"/>
  <c r="T830" i="7"/>
  <c r="T831" i="7"/>
  <c r="T832" i="7"/>
  <c r="T833" i="7"/>
  <c r="T834" i="7"/>
  <c r="T835" i="7"/>
  <c r="T836" i="7"/>
  <c r="T837" i="7"/>
  <c r="T838" i="7"/>
  <c r="T839" i="7"/>
  <c r="T840" i="7"/>
  <c r="T841" i="7"/>
  <c r="T842" i="7"/>
  <c r="T843" i="7"/>
  <c r="T844" i="7"/>
  <c r="T845" i="7"/>
  <c r="T846" i="7"/>
  <c r="T847" i="7"/>
  <c r="T848" i="7"/>
  <c r="T849" i="7"/>
  <c r="T850" i="7"/>
  <c r="T851" i="7"/>
  <c r="T852" i="7"/>
  <c r="T853" i="7"/>
  <c r="T854" i="7"/>
  <c r="T855" i="7"/>
  <c r="T856" i="7"/>
  <c r="T857" i="7"/>
  <c r="T858" i="7"/>
  <c r="T859" i="7"/>
  <c r="T860" i="7"/>
  <c r="T861" i="7"/>
  <c r="T862" i="7"/>
  <c r="T863" i="7"/>
  <c r="T864" i="7"/>
  <c r="T865" i="7"/>
  <c r="T866" i="7"/>
  <c r="T867" i="7"/>
  <c r="T868" i="7"/>
  <c r="T869" i="7"/>
  <c r="T870" i="7"/>
  <c r="T871" i="7"/>
  <c r="T872" i="7"/>
  <c r="T873" i="7"/>
  <c r="T874" i="7"/>
  <c r="T875" i="7"/>
  <c r="T876" i="7"/>
  <c r="T877" i="7"/>
  <c r="T878" i="7"/>
  <c r="T879" i="7"/>
  <c r="T880" i="7"/>
  <c r="T881" i="7"/>
  <c r="T882" i="7"/>
  <c r="T883" i="7"/>
  <c r="T884" i="7"/>
  <c r="T885" i="7"/>
  <c r="T886" i="7"/>
  <c r="T887" i="7"/>
  <c r="T888" i="7"/>
  <c r="T889" i="7"/>
  <c r="T890" i="7"/>
  <c r="T891" i="7"/>
  <c r="T892" i="7"/>
  <c r="T893" i="7"/>
  <c r="T894" i="7"/>
  <c r="T895" i="7"/>
  <c r="T896" i="7"/>
  <c r="T897" i="7"/>
  <c r="T898" i="7"/>
  <c r="T899" i="7"/>
  <c r="T900" i="7"/>
  <c r="T901" i="7"/>
  <c r="T902" i="7"/>
  <c r="T903" i="7"/>
  <c r="T904" i="7"/>
  <c r="T905" i="7"/>
  <c r="T906" i="7"/>
  <c r="T907" i="7"/>
  <c r="T908" i="7"/>
  <c r="T909" i="7"/>
  <c r="T910" i="7"/>
  <c r="T911" i="7"/>
  <c r="T912" i="7"/>
  <c r="T913" i="7"/>
  <c r="T914" i="7"/>
  <c r="T915" i="7"/>
  <c r="T916" i="7"/>
  <c r="T917" i="7"/>
  <c r="T918" i="7"/>
  <c r="T919" i="7"/>
  <c r="T920" i="7"/>
  <c r="T921" i="7"/>
  <c r="T922" i="7"/>
  <c r="T923" i="7"/>
  <c r="T924" i="7"/>
  <c r="T925" i="7"/>
  <c r="T926" i="7"/>
  <c r="T927" i="7"/>
  <c r="T928" i="7"/>
  <c r="T929" i="7"/>
  <c r="T930" i="7"/>
  <c r="T931" i="7"/>
  <c r="T932" i="7"/>
  <c r="T933" i="7"/>
  <c r="T934" i="7"/>
  <c r="T935" i="7"/>
  <c r="T936" i="7"/>
  <c r="T937" i="7"/>
  <c r="T938" i="7"/>
  <c r="T939" i="7"/>
  <c r="T940" i="7"/>
  <c r="T941" i="7"/>
  <c r="T942" i="7"/>
  <c r="T943" i="7"/>
  <c r="T944" i="7"/>
  <c r="T945" i="7"/>
  <c r="T946" i="7"/>
  <c r="T947" i="7"/>
  <c r="T948" i="7"/>
  <c r="T949" i="7"/>
  <c r="T950" i="7"/>
  <c r="T951" i="7"/>
  <c r="T952" i="7"/>
  <c r="T953" i="7"/>
  <c r="T954" i="7"/>
  <c r="T955" i="7"/>
  <c r="T956" i="7"/>
  <c r="T957" i="7"/>
  <c r="T958" i="7"/>
  <c r="T959" i="7"/>
  <c r="T960" i="7"/>
  <c r="T961" i="7"/>
  <c r="T962" i="7"/>
  <c r="T963" i="7"/>
  <c r="T964" i="7"/>
  <c r="T965" i="7"/>
  <c r="T966" i="7"/>
  <c r="T967" i="7"/>
  <c r="T968" i="7"/>
  <c r="T969" i="7"/>
  <c r="T970" i="7"/>
  <c r="T971" i="7"/>
  <c r="T972" i="7"/>
  <c r="T973" i="7"/>
  <c r="T974" i="7"/>
  <c r="T975" i="7"/>
  <c r="T976" i="7"/>
  <c r="T977" i="7"/>
  <c r="T978" i="7"/>
  <c r="T979" i="7"/>
  <c r="T980" i="7"/>
  <c r="T981" i="7"/>
  <c r="T982" i="7"/>
  <c r="T983" i="7"/>
  <c r="T984" i="7"/>
  <c r="T985" i="7"/>
  <c r="T986" i="7"/>
  <c r="T987" i="7"/>
  <c r="T988" i="7"/>
  <c r="T989" i="7"/>
  <c r="T990" i="7"/>
  <c r="T991" i="7"/>
  <c r="T992" i="7"/>
  <c r="T993" i="7"/>
  <c r="T994" i="7"/>
  <c r="T995" i="7"/>
  <c r="T996" i="7"/>
  <c r="T997" i="7"/>
  <c r="T998" i="7"/>
  <c r="T999" i="7"/>
  <c r="T1000" i="7"/>
  <c r="T1001" i="7"/>
  <c r="T1002" i="7"/>
  <c r="T1003" i="7"/>
  <c r="T1004" i="7"/>
  <c r="T1005" i="7"/>
  <c r="T1006" i="7"/>
  <c r="T1007" i="7"/>
  <c r="T1008" i="7"/>
  <c r="T1009" i="7"/>
  <c r="T1010" i="7"/>
  <c r="T1011" i="7"/>
  <c r="T1012" i="7"/>
  <c r="T1013" i="7"/>
  <c r="T1014" i="7"/>
  <c r="T1015" i="7"/>
  <c r="T1016" i="7"/>
  <c r="T1017" i="7"/>
  <c r="T1018" i="7"/>
  <c r="T1019" i="7"/>
  <c r="T1020" i="7"/>
  <c r="T1021" i="7"/>
  <c r="T1022" i="7"/>
  <c r="T1023" i="7"/>
  <c r="T1024" i="7"/>
  <c r="T1025" i="7"/>
  <c r="T1026" i="7"/>
  <c r="T1027" i="7"/>
  <c r="T1028" i="7"/>
  <c r="T1029" i="7"/>
  <c r="T1030" i="7"/>
  <c r="T1031" i="7"/>
  <c r="T1032" i="7"/>
  <c r="T1033" i="7"/>
  <c r="T1034" i="7"/>
  <c r="T1035" i="7"/>
  <c r="T1036" i="7"/>
  <c r="T1037" i="7"/>
  <c r="T1038" i="7"/>
  <c r="T1039" i="7"/>
  <c r="T1040" i="7"/>
  <c r="T1041" i="7"/>
  <c r="T1042" i="7"/>
  <c r="T1043" i="7"/>
  <c r="T1044" i="7"/>
  <c r="T1045" i="7"/>
  <c r="T1046" i="7"/>
  <c r="T1047" i="7"/>
  <c r="T1048" i="7"/>
  <c r="T1049" i="7"/>
  <c r="T1050" i="7"/>
  <c r="T1051" i="7"/>
  <c r="T1052" i="7"/>
  <c r="T1053" i="7"/>
  <c r="T1054" i="7"/>
  <c r="T1055" i="7"/>
  <c r="T1056" i="7"/>
  <c r="T1057" i="7"/>
  <c r="T1058" i="7"/>
  <c r="T1059" i="7"/>
  <c r="T1060" i="7"/>
  <c r="T1061" i="7"/>
  <c r="T1062" i="7"/>
  <c r="T1063" i="7"/>
  <c r="T1064" i="7"/>
  <c r="T1065" i="7"/>
  <c r="T1066" i="7"/>
  <c r="T1067" i="7"/>
  <c r="T1068" i="7"/>
  <c r="T1069" i="7"/>
  <c r="T1070" i="7"/>
  <c r="T1071" i="7"/>
  <c r="T1072" i="7"/>
  <c r="T1073" i="7"/>
  <c r="T1074" i="7"/>
  <c r="T1075" i="7"/>
  <c r="T1076" i="7"/>
  <c r="T1077" i="7"/>
  <c r="T1078" i="7"/>
  <c r="T1079" i="7"/>
  <c r="T1080" i="7"/>
  <c r="T1081" i="7"/>
  <c r="T1082" i="7"/>
  <c r="T1083" i="7"/>
  <c r="T1084" i="7"/>
  <c r="T1085" i="7"/>
  <c r="T1086" i="7"/>
  <c r="T1087" i="7"/>
  <c r="T1088" i="7"/>
  <c r="T1089" i="7"/>
  <c r="T1090" i="7"/>
  <c r="T1091" i="7"/>
  <c r="T1092" i="7"/>
  <c r="T1093" i="7"/>
  <c r="T1094" i="7"/>
  <c r="T1095" i="7"/>
  <c r="T1096" i="7"/>
  <c r="T1097" i="7"/>
  <c r="T1098" i="7"/>
  <c r="T1099" i="7"/>
  <c r="T1100" i="7"/>
  <c r="T1101" i="7"/>
  <c r="T1102" i="7"/>
  <c r="T1103" i="7"/>
  <c r="T1104" i="7"/>
  <c r="T1105" i="7"/>
  <c r="T1106" i="7"/>
  <c r="T1107" i="7"/>
  <c r="T1108" i="7"/>
  <c r="T1109" i="7"/>
  <c r="T1110" i="7"/>
  <c r="T1111" i="7"/>
  <c r="T1112" i="7"/>
  <c r="T1113" i="7"/>
  <c r="T1114" i="7"/>
  <c r="T1115" i="7"/>
  <c r="T1116" i="7"/>
  <c r="T1117" i="7"/>
  <c r="T1118" i="7"/>
  <c r="T1119" i="7"/>
  <c r="T1120" i="7"/>
  <c r="T1121" i="7"/>
  <c r="T1122" i="7"/>
  <c r="T1123" i="7"/>
  <c r="T1124" i="7"/>
  <c r="T1125" i="7"/>
  <c r="T1126" i="7"/>
  <c r="T1127" i="7"/>
  <c r="T1128" i="7"/>
  <c r="T1129" i="7"/>
  <c r="T1130" i="7"/>
  <c r="T1131" i="7"/>
  <c r="T1132" i="7"/>
  <c r="T1133" i="7"/>
  <c r="T1134" i="7"/>
  <c r="T1135" i="7"/>
  <c r="T1136" i="7"/>
  <c r="T1137" i="7"/>
  <c r="T1138" i="7"/>
  <c r="T1139" i="7"/>
  <c r="T1140" i="7"/>
  <c r="T1141" i="7"/>
  <c r="T1142" i="7"/>
  <c r="T1143" i="7"/>
  <c r="T1144" i="7"/>
  <c r="T1145" i="7"/>
  <c r="T1146" i="7"/>
  <c r="T1147" i="7"/>
  <c r="T1148" i="7"/>
  <c r="T1149" i="7"/>
  <c r="T1150" i="7"/>
  <c r="T1151" i="7"/>
  <c r="T1152" i="7"/>
  <c r="T1153" i="7"/>
  <c r="T1154" i="7"/>
  <c r="T1155" i="7"/>
  <c r="T1156" i="7"/>
  <c r="T1157" i="7"/>
  <c r="T1158" i="7"/>
  <c r="T1159" i="7"/>
  <c r="T1160" i="7"/>
  <c r="T1161" i="7"/>
  <c r="T1162" i="7"/>
  <c r="T1163" i="7"/>
  <c r="T1164" i="7"/>
  <c r="T1165" i="7"/>
  <c r="T1166" i="7"/>
  <c r="T1167" i="7"/>
  <c r="T1168" i="7"/>
  <c r="T1169" i="7"/>
  <c r="T1170" i="7"/>
  <c r="T1171" i="7"/>
  <c r="T1172" i="7"/>
  <c r="T1173" i="7"/>
  <c r="T1174" i="7"/>
  <c r="T1175" i="7"/>
  <c r="T1176" i="7"/>
  <c r="T1177" i="7"/>
  <c r="T1178" i="7"/>
  <c r="T1179" i="7"/>
  <c r="T1180" i="7"/>
  <c r="T1181" i="7"/>
  <c r="T1182" i="7"/>
  <c r="T1183" i="7"/>
  <c r="T1184" i="7"/>
  <c r="T1185" i="7"/>
  <c r="T1186" i="7"/>
  <c r="T1187" i="7"/>
  <c r="T1188" i="7"/>
  <c r="T1189" i="7"/>
  <c r="T1190" i="7"/>
  <c r="T1191" i="7"/>
  <c r="T1192" i="7"/>
  <c r="T1193" i="7"/>
  <c r="T1194" i="7"/>
  <c r="T1195" i="7"/>
  <c r="T1196" i="7"/>
  <c r="T1197" i="7"/>
  <c r="T1198" i="7"/>
  <c r="T1199" i="7"/>
  <c r="T1200" i="7"/>
  <c r="T1201" i="7"/>
  <c r="T1202" i="7"/>
  <c r="T1203" i="7"/>
  <c r="T1204" i="7"/>
  <c r="T1205" i="7"/>
  <c r="T1206" i="7"/>
  <c r="T1207" i="7"/>
  <c r="T1208" i="7"/>
  <c r="T1209" i="7"/>
  <c r="T1210" i="7"/>
  <c r="T1211" i="7"/>
  <c r="T1212" i="7"/>
  <c r="T1213" i="7"/>
  <c r="T1214" i="7"/>
  <c r="T1215" i="7"/>
  <c r="T1216" i="7"/>
  <c r="T1217" i="7"/>
  <c r="T1218" i="7"/>
  <c r="T1219" i="7"/>
  <c r="T1220" i="7"/>
  <c r="T1221" i="7"/>
  <c r="T1222" i="7"/>
  <c r="T1223" i="7"/>
  <c r="T1224" i="7"/>
  <c r="T1225" i="7"/>
  <c r="T1226" i="7"/>
  <c r="T1227" i="7"/>
  <c r="T1228" i="7"/>
  <c r="T1229" i="7"/>
  <c r="T1230" i="7"/>
  <c r="T1231" i="7"/>
  <c r="T1232" i="7"/>
  <c r="T1233" i="7"/>
  <c r="T1234" i="7"/>
  <c r="T1235" i="7"/>
  <c r="T1236" i="7"/>
  <c r="T1237" i="7"/>
  <c r="T1238" i="7"/>
  <c r="T1239" i="7"/>
  <c r="T1240" i="7"/>
  <c r="T1241" i="7"/>
  <c r="T1242" i="7"/>
  <c r="T1243" i="7"/>
  <c r="T1244" i="7"/>
  <c r="T1245" i="7"/>
  <c r="T1246" i="7"/>
  <c r="T1247" i="7"/>
  <c r="T1248" i="7"/>
  <c r="T1249" i="7"/>
  <c r="T1250" i="7"/>
  <c r="T1251" i="7"/>
  <c r="T1252" i="7"/>
  <c r="T1253" i="7"/>
  <c r="T1254" i="7"/>
  <c r="T1255" i="7"/>
  <c r="T1256" i="7"/>
  <c r="T1257" i="7"/>
  <c r="T1258" i="7"/>
  <c r="T1259" i="7"/>
  <c r="T1260" i="7"/>
  <c r="T1261" i="7"/>
  <c r="T1262" i="7"/>
  <c r="T1263" i="7"/>
  <c r="T1264" i="7"/>
  <c r="T1265" i="7"/>
  <c r="T1266" i="7"/>
  <c r="T1267" i="7"/>
  <c r="T1268" i="7"/>
  <c r="T1269" i="7"/>
  <c r="T1270" i="7"/>
  <c r="T1271" i="7"/>
  <c r="T1272" i="7"/>
  <c r="T1273" i="7"/>
  <c r="T1274" i="7"/>
  <c r="T1275" i="7"/>
  <c r="T1276" i="7"/>
  <c r="T1277" i="7"/>
  <c r="T1278" i="7"/>
  <c r="T1279" i="7"/>
  <c r="T1280" i="7"/>
  <c r="T1281" i="7"/>
  <c r="T1282" i="7"/>
  <c r="T1283" i="7"/>
  <c r="T1284" i="7"/>
  <c r="T1285" i="7"/>
  <c r="T1286" i="7"/>
  <c r="T1287" i="7"/>
  <c r="T1288" i="7"/>
  <c r="T1289" i="7"/>
  <c r="T1290" i="7"/>
  <c r="T1291" i="7"/>
  <c r="T1292" i="7"/>
  <c r="T1293" i="7"/>
  <c r="T1294" i="7"/>
  <c r="T1295" i="7"/>
  <c r="T1296" i="7"/>
  <c r="T1297" i="7"/>
  <c r="T1298" i="7"/>
  <c r="T1299" i="7"/>
  <c r="T1300" i="7"/>
  <c r="T1301" i="7"/>
  <c r="T1302" i="7"/>
  <c r="T1303" i="7"/>
  <c r="T1304" i="7"/>
  <c r="T1305" i="7"/>
  <c r="T1306" i="7"/>
  <c r="T1307" i="7"/>
  <c r="T1308" i="7"/>
  <c r="T1309" i="7"/>
  <c r="T1310" i="7"/>
  <c r="T1311" i="7"/>
  <c r="T1312" i="7"/>
  <c r="T1313" i="7"/>
  <c r="T1314" i="7"/>
  <c r="T1315" i="7"/>
  <c r="T1316" i="7"/>
  <c r="T1317" i="7"/>
  <c r="T1318" i="7"/>
  <c r="T1319" i="7"/>
  <c r="T1320" i="7"/>
  <c r="T1321" i="7"/>
  <c r="T1322" i="7"/>
  <c r="T1323" i="7"/>
  <c r="T1324" i="7"/>
  <c r="T1325" i="7"/>
  <c r="T1326" i="7"/>
  <c r="T1327" i="7"/>
  <c r="T1328" i="7"/>
  <c r="T1329" i="7"/>
  <c r="T1330" i="7"/>
  <c r="T1331" i="7"/>
  <c r="T1332" i="7"/>
  <c r="T1333" i="7"/>
  <c r="T1334" i="7"/>
  <c r="T1335" i="7"/>
  <c r="T1336" i="7"/>
  <c r="T1337" i="7"/>
  <c r="T1338" i="7"/>
  <c r="T1339" i="7"/>
  <c r="T1340" i="7"/>
  <c r="T1341" i="7"/>
  <c r="T1342" i="7"/>
  <c r="T1343" i="7"/>
  <c r="T1344" i="7"/>
  <c r="T1345" i="7"/>
  <c r="T1346" i="7"/>
  <c r="T1347" i="7"/>
  <c r="T1348" i="7"/>
  <c r="T1349" i="7"/>
  <c r="T1350" i="7"/>
  <c r="T1351" i="7"/>
  <c r="T1352" i="7"/>
  <c r="T1353" i="7"/>
  <c r="T1354" i="7"/>
  <c r="T1355" i="7"/>
  <c r="T1356" i="7"/>
  <c r="T1357" i="7"/>
  <c r="T1358" i="7"/>
  <c r="T1359" i="7"/>
  <c r="T1360" i="7"/>
  <c r="T1361" i="7"/>
  <c r="T1362" i="7"/>
  <c r="T1363" i="7"/>
  <c r="T1364" i="7"/>
  <c r="T1365" i="7"/>
  <c r="T1366" i="7"/>
  <c r="T1367" i="7"/>
  <c r="T1368" i="7"/>
  <c r="T1369" i="7"/>
  <c r="T1370" i="7"/>
  <c r="T1371" i="7"/>
  <c r="T1372" i="7"/>
  <c r="T1373" i="7"/>
  <c r="T1374" i="7"/>
  <c r="T1375" i="7"/>
  <c r="T1376" i="7"/>
  <c r="T1377" i="7"/>
  <c r="T1378" i="7"/>
  <c r="T1379" i="7"/>
  <c r="T1380" i="7"/>
  <c r="T1381" i="7"/>
  <c r="T1382" i="7"/>
  <c r="T1383" i="7"/>
  <c r="T1384" i="7"/>
  <c r="T1385" i="7"/>
  <c r="T1386" i="7"/>
  <c r="T1387" i="7"/>
  <c r="T1388" i="7"/>
  <c r="T1389" i="7"/>
  <c r="T1390" i="7"/>
  <c r="T1391" i="7"/>
  <c r="T1392" i="7"/>
  <c r="T1393" i="7"/>
  <c r="T1394" i="7"/>
  <c r="T1395" i="7"/>
  <c r="T1396" i="7"/>
  <c r="T1397" i="7"/>
  <c r="T1398" i="7"/>
  <c r="T1399" i="7"/>
  <c r="T1400" i="7"/>
  <c r="T1401" i="7"/>
  <c r="T1402" i="7"/>
  <c r="T1403" i="7"/>
  <c r="T1404" i="7"/>
  <c r="T1405" i="7"/>
  <c r="T1406" i="7"/>
  <c r="T1407" i="7"/>
  <c r="T1408" i="7"/>
  <c r="T1409" i="7"/>
  <c r="T1410" i="7"/>
  <c r="T1411" i="7"/>
  <c r="T1412" i="7"/>
  <c r="T1413" i="7"/>
  <c r="T1414" i="7"/>
  <c r="T1415" i="7"/>
  <c r="T1416" i="7"/>
  <c r="T1417" i="7"/>
  <c r="T1418" i="7"/>
  <c r="T1419" i="7"/>
  <c r="T1420" i="7"/>
  <c r="T1421" i="7"/>
  <c r="T1422" i="7"/>
  <c r="T1423" i="7"/>
  <c r="T1424" i="7"/>
  <c r="T1425" i="7"/>
  <c r="T1426" i="7"/>
  <c r="T1427" i="7"/>
  <c r="T1428" i="7"/>
  <c r="T1429" i="7"/>
  <c r="T1430" i="7"/>
  <c r="T1431" i="7"/>
  <c r="T1432" i="7"/>
  <c r="T1433" i="7"/>
  <c r="T1434" i="7"/>
  <c r="T1435" i="7"/>
  <c r="T1436" i="7"/>
  <c r="T1437" i="7"/>
  <c r="T1438" i="7"/>
  <c r="T1439" i="7"/>
  <c r="T1440" i="7"/>
  <c r="T1441" i="7"/>
  <c r="T1442" i="7"/>
  <c r="T1443" i="7"/>
  <c r="T1444" i="7"/>
  <c r="T1445" i="7"/>
  <c r="T1446" i="7"/>
  <c r="T1447" i="7"/>
  <c r="T1448" i="7"/>
  <c r="T1449" i="7"/>
  <c r="T1450" i="7"/>
  <c r="T1451" i="7"/>
  <c r="T1452" i="7"/>
  <c r="T1453" i="7"/>
  <c r="T1454" i="7"/>
  <c r="T1455" i="7"/>
  <c r="T1456" i="7"/>
  <c r="T1457" i="7"/>
  <c r="T1458" i="7"/>
  <c r="T1459" i="7"/>
  <c r="T1460" i="7"/>
  <c r="T1461" i="7"/>
  <c r="T1462" i="7"/>
  <c r="T1463" i="7"/>
  <c r="T1464" i="7"/>
  <c r="T1465" i="7"/>
  <c r="T1466" i="7"/>
  <c r="T1467" i="7"/>
  <c r="T1468" i="7"/>
  <c r="T1469" i="7"/>
  <c r="T1470" i="7"/>
  <c r="T1471" i="7"/>
  <c r="T1472" i="7"/>
  <c r="T1473" i="7"/>
  <c r="T1474" i="7"/>
  <c r="T1475" i="7"/>
  <c r="T1476" i="7"/>
  <c r="T1477" i="7"/>
  <c r="T1478" i="7"/>
  <c r="T1479" i="7"/>
  <c r="T1480" i="7"/>
  <c r="T1481" i="7"/>
  <c r="T1482" i="7"/>
  <c r="T1483" i="7"/>
  <c r="T1484" i="7"/>
  <c r="T1485" i="7"/>
  <c r="T1486" i="7"/>
  <c r="T1487" i="7"/>
  <c r="T1488" i="7"/>
  <c r="T1489" i="7"/>
  <c r="T1490" i="7"/>
  <c r="T1491" i="7"/>
  <c r="T1492" i="7"/>
  <c r="T1493" i="7"/>
  <c r="T1494" i="7"/>
  <c r="T1495" i="7"/>
  <c r="T1496" i="7"/>
  <c r="T1497" i="7"/>
  <c r="T1498" i="7"/>
  <c r="T1499" i="7"/>
  <c r="T1500" i="7"/>
  <c r="T1501" i="7"/>
  <c r="T1502" i="7"/>
  <c r="T1503" i="7"/>
  <c r="T1504" i="7"/>
  <c r="T1505" i="7"/>
  <c r="T1506" i="7"/>
  <c r="T1507" i="7"/>
  <c r="T1508" i="7"/>
  <c r="T1509" i="7"/>
  <c r="T1510" i="7"/>
  <c r="T1511" i="7"/>
  <c r="T1512" i="7"/>
  <c r="T1513" i="7"/>
  <c r="T1514" i="7"/>
  <c r="T1515" i="7"/>
  <c r="T1516" i="7"/>
  <c r="T1517" i="7"/>
  <c r="T1518" i="7"/>
  <c r="T1519" i="7"/>
  <c r="T1520" i="7"/>
  <c r="T1521" i="7"/>
  <c r="T1522" i="7"/>
  <c r="T1523" i="7"/>
  <c r="T1524" i="7"/>
  <c r="T1525" i="7"/>
  <c r="T1526" i="7"/>
  <c r="T1527" i="7"/>
  <c r="T1528" i="7"/>
  <c r="T1529" i="7"/>
  <c r="T1530" i="7"/>
  <c r="T1531" i="7"/>
  <c r="T1532" i="7"/>
  <c r="T1533" i="7"/>
  <c r="T1534" i="7"/>
  <c r="T1535" i="7"/>
  <c r="T1536" i="7"/>
  <c r="T1537" i="7"/>
  <c r="T1538" i="7"/>
  <c r="T1539" i="7"/>
  <c r="T1540" i="7"/>
  <c r="T1541" i="7"/>
  <c r="T1542" i="7"/>
  <c r="T1543" i="7"/>
  <c r="T1544" i="7"/>
  <c r="T1545" i="7"/>
  <c r="T1546" i="7"/>
  <c r="T1547" i="7"/>
  <c r="T1548" i="7"/>
  <c r="T1549" i="7"/>
  <c r="T1550" i="7"/>
  <c r="T1551" i="7"/>
  <c r="T1552" i="7"/>
  <c r="T1553" i="7"/>
  <c r="T1554" i="7"/>
  <c r="T1555" i="7"/>
  <c r="T1556" i="7"/>
  <c r="T1557" i="7"/>
  <c r="T1558" i="7"/>
  <c r="T1559" i="7"/>
  <c r="T1560" i="7"/>
  <c r="T1561" i="7"/>
  <c r="T1562" i="7"/>
  <c r="T1563" i="7"/>
  <c r="T1564" i="7"/>
  <c r="T1565" i="7"/>
  <c r="T1566" i="7"/>
  <c r="T1567" i="7"/>
  <c r="T1568" i="7"/>
  <c r="T1569" i="7"/>
  <c r="T1570" i="7"/>
  <c r="T1571" i="7"/>
  <c r="T1572" i="7"/>
  <c r="T1573" i="7"/>
  <c r="T1574" i="7"/>
  <c r="T1575" i="7"/>
  <c r="T1576" i="7"/>
  <c r="T1577" i="7"/>
  <c r="T1578" i="7"/>
  <c r="T1579" i="7"/>
  <c r="T1580" i="7"/>
  <c r="T1581" i="7"/>
  <c r="T1582" i="7"/>
  <c r="T1583" i="7"/>
  <c r="T1584" i="7"/>
  <c r="T1585" i="7"/>
  <c r="T1586" i="7"/>
  <c r="T1587" i="7"/>
  <c r="T1588" i="7"/>
  <c r="T1589" i="7"/>
  <c r="T1590" i="7"/>
  <c r="T1591" i="7"/>
  <c r="T1592" i="7"/>
  <c r="T1593" i="7"/>
  <c r="T1594" i="7"/>
  <c r="T1595" i="7"/>
  <c r="T1596" i="7"/>
  <c r="T1597" i="7"/>
  <c r="T1598" i="7"/>
  <c r="T1599" i="7"/>
  <c r="T1600" i="7"/>
  <c r="T1601" i="7"/>
  <c r="T1602" i="7"/>
  <c r="T1603" i="7"/>
  <c r="T1604" i="7"/>
  <c r="T1605" i="7"/>
  <c r="T1606" i="7"/>
  <c r="T1607" i="7"/>
  <c r="T1608" i="7"/>
  <c r="T1609" i="7"/>
  <c r="T1610" i="7"/>
  <c r="T1611" i="7"/>
  <c r="T1612" i="7"/>
  <c r="T1613" i="7"/>
  <c r="T1614" i="7"/>
  <c r="T1615" i="7"/>
  <c r="T1616" i="7"/>
  <c r="T1617" i="7"/>
  <c r="T1618" i="7"/>
  <c r="T1619" i="7"/>
  <c r="T1620" i="7"/>
  <c r="T1621" i="7"/>
  <c r="T1622" i="7"/>
  <c r="T1623" i="7"/>
  <c r="T1624" i="7"/>
  <c r="T1625" i="7"/>
  <c r="T1626" i="7"/>
  <c r="T1627" i="7"/>
  <c r="T1628" i="7"/>
  <c r="T1629" i="7"/>
  <c r="T1630" i="7"/>
  <c r="T1631" i="7"/>
  <c r="T1632" i="7"/>
  <c r="T1633" i="7"/>
  <c r="T1634" i="7"/>
  <c r="T1635" i="7"/>
  <c r="T1636" i="7"/>
  <c r="T1637" i="7"/>
  <c r="T1638" i="7"/>
  <c r="T1639" i="7"/>
  <c r="T1640" i="7"/>
  <c r="T1641" i="7"/>
  <c r="T1642" i="7"/>
  <c r="T1643" i="7"/>
  <c r="T1644" i="7"/>
  <c r="T1645" i="7"/>
  <c r="T1646" i="7"/>
  <c r="T1647" i="7"/>
  <c r="T1648" i="7"/>
  <c r="T1649" i="7"/>
  <c r="T1650" i="7"/>
  <c r="T1651" i="7"/>
  <c r="T1652" i="7"/>
  <c r="T1653" i="7"/>
  <c r="T1654" i="7"/>
  <c r="T1655" i="7"/>
  <c r="T1656" i="7"/>
  <c r="T1657" i="7"/>
  <c r="T1658" i="7"/>
  <c r="T1659" i="7"/>
  <c r="T1660" i="7"/>
  <c r="T1661" i="7"/>
  <c r="T1662" i="7"/>
  <c r="T1663" i="7"/>
  <c r="T1664" i="7"/>
  <c r="T1665" i="7"/>
  <c r="T1666" i="7"/>
  <c r="T1667" i="7"/>
  <c r="T1668" i="7"/>
  <c r="T1669" i="7"/>
  <c r="T1670" i="7"/>
  <c r="T1671" i="7"/>
  <c r="T1672" i="7"/>
  <c r="T1673" i="7"/>
  <c r="T1674" i="7"/>
  <c r="T1675" i="7"/>
  <c r="T1676" i="7"/>
  <c r="T1677" i="7"/>
  <c r="T1678" i="7"/>
  <c r="T1679" i="7"/>
  <c r="T1680" i="7"/>
  <c r="T1681" i="7"/>
  <c r="T1682" i="7"/>
  <c r="T1683" i="7"/>
  <c r="T1684" i="7"/>
  <c r="T1685" i="7"/>
  <c r="T1686" i="7"/>
  <c r="T1687" i="7"/>
  <c r="T1688" i="7"/>
  <c r="T1689" i="7"/>
  <c r="T1690" i="7"/>
  <c r="T1691" i="7"/>
  <c r="T1692" i="7"/>
  <c r="T1693" i="7"/>
  <c r="T1694" i="7"/>
  <c r="T1695" i="7"/>
  <c r="T1696" i="7"/>
  <c r="T1697" i="7"/>
  <c r="T1698" i="7"/>
  <c r="T1699" i="7"/>
  <c r="T1700" i="7"/>
  <c r="T1701" i="7"/>
  <c r="T1702" i="7"/>
  <c r="T1703" i="7"/>
  <c r="T1704" i="7"/>
  <c r="T1705" i="7"/>
  <c r="T1706" i="7"/>
  <c r="T1707" i="7"/>
  <c r="T1708" i="7"/>
  <c r="T1709" i="7"/>
  <c r="T1710" i="7"/>
  <c r="T1711" i="7"/>
  <c r="T1712" i="7"/>
  <c r="T1713" i="7"/>
  <c r="T1714" i="7"/>
  <c r="T1715" i="7"/>
  <c r="T1716" i="7"/>
  <c r="T1717" i="7"/>
  <c r="T1718" i="7"/>
  <c r="T1719" i="7"/>
  <c r="T1720" i="7"/>
  <c r="T1721" i="7"/>
  <c r="T1722" i="7"/>
  <c r="T1723" i="7"/>
  <c r="T1724" i="7"/>
  <c r="T1725" i="7"/>
  <c r="T1726" i="7"/>
  <c r="T1727" i="7"/>
  <c r="T1728" i="7"/>
  <c r="T1729" i="7"/>
  <c r="T1730" i="7"/>
  <c r="T1731" i="7"/>
  <c r="T1732" i="7"/>
  <c r="T1733" i="7"/>
  <c r="T1734" i="7"/>
  <c r="T1735" i="7"/>
  <c r="T1736" i="7"/>
  <c r="T1737" i="7"/>
  <c r="T1738" i="7"/>
  <c r="T1739" i="7"/>
  <c r="T1740" i="7"/>
  <c r="T1741" i="7"/>
  <c r="T1742" i="7"/>
  <c r="T1743" i="7"/>
  <c r="T1744" i="7"/>
  <c r="T1745" i="7"/>
  <c r="T1746" i="7"/>
  <c r="T1747" i="7"/>
  <c r="T1748" i="7"/>
  <c r="T1749" i="7"/>
  <c r="T1750" i="7"/>
  <c r="T1751" i="7"/>
  <c r="T1752" i="7"/>
  <c r="T1753" i="7"/>
  <c r="T1754" i="7"/>
  <c r="T1755" i="7"/>
  <c r="T1756" i="7"/>
  <c r="T1757" i="7"/>
  <c r="T1758" i="7"/>
  <c r="T1759" i="7"/>
  <c r="T1760" i="7"/>
  <c r="T1761" i="7"/>
  <c r="T1762" i="7"/>
  <c r="T1763" i="7"/>
  <c r="T1764" i="7"/>
  <c r="T1765" i="7"/>
  <c r="T1766" i="7"/>
  <c r="T1767" i="7"/>
  <c r="T1768" i="7"/>
  <c r="T1769" i="7"/>
  <c r="T1770" i="7"/>
  <c r="T1771" i="7"/>
  <c r="T1772" i="7"/>
  <c r="T1773" i="7"/>
  <c r="T1774" i="7"/>
  <c r="T1775" i="7"/>
  <c r="T1776" i="7"/>
  <c r="T1777" i="7"/>
  <c r="T1778" i="7"/>
  <c r="T1779" i="7"/>
  <c r="T1780" i="7"/>
  <c r="T1781" i="7"/>
  <c r="T1782" i="7"/>
  <c r="T1783" i="7"/>
  <c r="T1784" i="7"/>
  <c r="T1785" i="7"/>
  <c r="T1786" i="7"/>
  <c r="T1787" i="7"/>
  <c r="T1788" i="7"/>
  <c r="T1789" i="7"/>
  <c r="T1790" i="7"/>
  <c r="T1791" i="7"/>
  <c r="T1792" i="7"/>
  <c r="T1793" i="7"/>
  <c r="T1794" i="7"/>
  <c r="T1795" i="7"/>
  <c r="T1796" i="7"/>
  <c r="T1797" i="7"/>
  <c r="T1798" i="7"/>
  <c r="T1799" i="7"/>
  <c r="T1800" i="7"/>
  <c r="T1801" i="7"/>
  <c r="T1802" i="7"/>
  <c r="T1803" i="7"/>
  <c r="T1804" i="7"/>
  <c r="T1805" i="7"/>
  <c r="T1806" i="7"/>
  <c r="T1807" i="7"/>
  <c r="T1808" i="7"/>
  <c r="T1809" i="7"/>
  <c r="T1810" i="7"/>
  <c r="T1811" i="7"/>
  <c r="T1812" i="7"/>
  <c r="T1813" i="7"/>
  <c r="T1814" i="7"/>
  <c r="T1815" i="7"/>
  <c r="T1816" i="7"/>
  <c r="T1817" i="7"/>
  <c r="T1818" i="7"/>
  <c r="T1819" i="7"/>
  <c r="T1820" i="7"/>
  <c r="T1821" i="7"/>
  <c r="T1822" i="7"/>
  <c r="T1823" i="7"/>
  <c r="T1824" i="7"/>
  <c r="T1825" i="7"/>
  <c r="T1826" i="7"/>
  <c r="T1827" i="7"/>
  <c r="T1828" i="7"/>
  <c r="T1829" i="7"/>
  <c r="T1830" i="7"/>
  <c r="T1831" i="7"/>
  <c r="T1832" i="7"/>
  <c r="T1833" i="7"/>
  <c r="T1834" i="7"/>
  <c r="T1835" i="7"/>
  <c r="T1836" i="7"/>
  <c r="T1837" i="7"/>
  <c r="T1838" i="7"/>
  <c r="T1839" i="7"/>
  <c r="T1840" i="7"/>
  <c r="T1841" i="7"/>
  <c r="T1842" i="7"/>
  <c r="T1843" i="7"/>
  <c r="T1844" i="7"/>
  <c r="T1845" i="7"/>
  <c r="T1846" i="7"/>
  <c r="T1847" i="7"/>
  <c r="T1848" i="7"/>
  <c r="T1849" i="7"/>
  <c r="T1850" i="7"/>
  <c r="T1851" i="7"/>
  <c r="T1852" i="7"/>
  <c r="T1853" i="7"/>
  <c r="T1854" i="7"/>
  <c r="T1855" i="7"/>
  <c r="T1856" i="7"/>
  <c r="T1857" i="7"/>
  <c r="T1858" i="7"/>
  <c r="T1859" i="7"/>
  <c r="T1860" i="7"/>
  <c r="T1861" i="7"/>
  <c r="T1862" i="7"/>
  <c r="T1863" i="7"/>
  <c r="T1864" i="7"/>
  <c r="T1865" i="7"/>
  <c r="T1866" i="7"/>
  <c r="T1867" i="7"/>
  <c r="T1868" i="7"/>
  <c r="T1869" i="7"/>
  <c r="T1870" i="7"/>
  <c r="T1871" i="7"/>
  <c r="T1872" i="7"/>
  <c r="T1873" i="7"/>
  <c r="T1874" i="7"/>
  <c r="T1875" i="7"/>
  <c r="T1876" i="7"/>
  <c r="T1877" i="7"/>
  <c r="T1878" i="7"/>
  <c r="T1879" i="7"/>
  <c r="T1880" i="7"/>
  <c r="T1881" i="7"/>
  <c r="T1882" i="7"/>
  <c r="T1883" i="7"/>
  <c r="T1884" i="7"/>
  <c r="T1885" i="7"/>
  <c r="T1886" i="7"/>
  <c r="T1887" i="7"/>
  <c r="T1888" i="7"/>
  <c r="T1889" i="7"/>
  <c r="T1890" i="7"/>
  <c r="T1891" i="7"/>
  <c r="T1892" i="7"/>
  <c r="T1893" i="7"/>
  <c r="T1894" i="7"/>
  <c r="T1895" i="7"/>
  <c r="T1896" i="7"/>
  <c r="T1897" i="7"/>
  <c r="T1898" i="7"/>
  <c r="T1899" i="7"/>
  <c r="T1900" i="7"/>
  <c r="T1901" i="7"/>
  <c r="T1902" i="7"/>
  <c r="T1903" i="7"/>
  <c r="T1904" i="7"/>
  <c r="T1905" i="7"/>
  <c r="T1906" i="7"/>
  <c r="T1907" i="7"/>
  <c r="T1908" i="7"/>
  <c r="T1909" i="7"/>
  <c r="T1910" i="7"/>
  <c r="T1911" i="7"/>
  <c r="T1912" i="7"/>
  <c r="T1913" i="7"/>
  <c r="T1914" i="7"/>
  <c r="T1915" i="7"/>
  <c r="T1916" i="7"/>
  <c r="T1917" i="7"/>
  <c r="T1918" i="7"/>
  <c r="T1919" i="7"/>
  <c r="T1920" i="7"/>
  <c r="T1921" i="7"/>
  <c r="T1922" i="7"/>
  <c r="T1923" i="7"/>
  <c r="T1924" i="7"/>
  <c r="T1925" i="7"/>
  <c r="T1926" i="7"/>
  <c r="T1927" i="7"/>
  <c r="T1928" i="7"/>
  <c r="T1929" i="7"/>
  <c r="T1930" i="7"/>
  <c r="T1931" i="7"/>
  <c r="T1932" i="7"/>
  <c r="T1933" i="7"/>
  <c r="T1934" i="7"/>
  <c r="T1935" i="7"/>
  <c r="T1936" i="7"/>
  <c r="T1937" i="7"/>
  <c r="T1938" i="7"/>
  <c r="T1939" i="7"/>
  <c r="T1940" i="7"/>
  <c r="T1941" i="7"/>
  <c r="T1942" i="7"/>
  <c r="T1943" i="7"/>
  <c r="T1944" i="7"/>
  <c r="T1945" i="7"/>
  <c r="T1946" i="7"/>
  <c r="T1947" i="7"/>
  <c r="T1948" i="7"/>
  <c r="T1949" i="7"/>
  <c r="T1950" i="7"/>
  <c r="T1951" i="7"/>
  <c r="T1952" i="7"/>
  <c r="T1953" i="7"/>
  <c r="T1954" i="7"/>
  <c r="T1955" i="7"/>
  <c r="T1956" i="7"/>
  <c r="T1957" i="7"/>
  <c r="T1958" i="7"/>
  <c r="T1959" i="7"/>
  <c r="T1960" i="7"/>
  <c r="T1961" i="7"/>
  <c r="T1962" i="7"/>
  <c r="T1963" i="7"/>
  <c r="T1964" i="7"/>
  <c r="T1965" i="7"/>
  <c r="T1966" i="7"/>
  <c r="T1967" i="7"/>
  <c r="T1968" i="7"/>
  <c r="T1969" i="7"/>
  <c r="T1970" i="7"/>
  <c r="T1971" i="7"/>
  <c r="T1972" i="7"/>
  <c r="T1973" i="7"/>
  <c r="T1974" i="7"/>
  <c r="T1975" i="7"/>
  <c r="T1976" i="7"/>
  <c r="T1977" i="7"/>
  <c r="T1978" i="7"/>
  <c r="T1979" i="7"/>
  <c r="T1980" i="7"/>
  <c r="T1981" i="7"/>
  <c r="T1982" i="7"/>
  <c r="T1983" i="7"/>
  <c r="T1984" i="7"/>
  <c r="T1985" i="7"/>
  <c r="T1986" i="7"/>
  <c r="T1987" i="7"/>
  <c r="T1988" i="7"/>
  <c r="T1989" i="7"/>
  <c r="T1990" i="7"/>
  <c r="T1991" i="7"/>
  <c r="T1992" i="7"/>
  <c r="T1993" i="7"/>
  <c r="T1994" i="7"/>
  <c r="T1995" i="7"/>
  <c r="T1996" i="7"/>
  <c r="T1997" i="7"/>
  <c r="T1998" i="7"/>
  <c r="T1999" i="7"/>
  <c r="T2000" i="7"/>
  <c r="T2001" i="7"/>
  <c r="T2002" i="7"/>
  <c r="T2003" i="7"/>
  <c r="T2004" i="7"/>
  <c r="T2005" i="7"/>
  <c r="T2006" i="7"/>
  <c r="T2007" i="7"/>
  <c r="T2008" i="7"/>
  <c r="T2009" i="7"/>
  <c r="T2010" i="7"/>
  <c r="T2011" i="7"/>
  <c r="T2012" i="7"/>
  <c r="T2013" i="7"/>
  <c r="T2014" i="7"/>
  <c r="T2015" i="7"/>
  <c r="T2016" i="7"/>
  <c r="T2017" i="7"/>
  <c r="T2018" i="7"/>
  <c r="T2019" i="7"/>
  <c r="T2020" i="7"/>
  <c r="T2021" i="7"/>
  <c r="T2022" i="7"/>
  <c r="T2023" i="7"/>
  <c r="T2024" i="7"/>
  <c r="T2025" i="7"/>
  <c r="T2026" i="7"/>
  <c r="T2027" i="7"/>
  <c r="T2028" i="7"/>
  <c r="T2029" i="7"/>
  <c r="T2030" i="7"/>
  <c r="T2031" i="7"/>
  <c r="T2032" i="7"/>
  <c r="T2033" i="7"/>
  <c r="T2034" i="7"/>
  <c r="T2035" i="7"/>
  <c r="T2036" i="7"/>
  <c r="T2037" i="7"/>
  <c r="T2038" i="7"/>
  <c r="T2039" i="7"/>
  <c r="T2040" i="7"/>
  <c r="T2041" i="7"/>
  <c r="T2042" i="7"/>
  <c r="T2043" i="7"/>
  <c r="T2044" i="7"/>
  <c r="T2045" i="7"/>
  <c r="T2046" i="7"/>
  <c r="T2047" i="7"/>
  <c r="T2048" i="7"/>
  <c r="T2049" i="7"/>
  <c r="T2050" i="7"/>
  <c r="T2051" i="7"/>
  <c r="T2052" i="7"/>
  <c r="T2053" i="7"/>
  <c r="T2054" i="7"/>
  <c r="T2055" i="7"/>
  <c r="T2056" i="7"/>
  <c r="T2057" i="7"/>
  <c r="T2058" i="7"/>
  <c r="T2059" i="7"/>
  <c r="T2060" i="7"/>
  <c r="T2061" i="7"/>
  <c r="T2062" i="7"/>
  <c r="T2063" i="7"/>
  <c r="T2064" i="7"/>
  <c r="T2065" i="7"/>
  <c r="T2066" i="7"/>
  <c r="T2067" i="7"/>
  <c r="T2068" i="7"/>
  <c r="T2069" i="7"/>
  <c r="T2070" i="7"/>
  <c r="T2071" i="7"/>
  <c r="T2072" i="7"/>
  <c r="T2073" i="7"/>
  <c r="T2074" i="7"/>
  <c r="T2075" i="7"/>
  <c r="T2076" i="7"/>
  <c r="T2077" i="7"/>
  <c r="T2078" i="7"/>
  <c r="T2079" i="7"/>
  <c r="T2080" i="7"/>
  <c r="T2081" i="7"/>
  <c r="T2082" i="7"/>
  <c r="T2083" i="7"/>
  <c r="T2084" i="7"/>
  <c r="T2085" i="7"/>
  <c r="T2086" i="7"/>
  <c r="T2087" i="7"/>
  <c r="T2088" i="7"/>
  <c r="T2089" i="7"/>
  <c r="T2090" i="7"/>
  <c r="T2091" i="7"/>
  <c r="T2092" i="7"/>
  <c r="T2093" i="7"/>
  <c r="T2094" i="7"/>
  <c r="T2095" i="7"/>
  <c r="T2096" i="7"/>
  <c r="T2097" i="7"/>
  <c r="T2098" i="7"/>
  <c r="T2099" i="7"/>
  <c r="T2100" i="7"/>
  <c r="T2101" i="7"/>
  <c r="T2102" i="7"/>
  <c r="T2103" i="7"/>
  <c r="T2104" i="7"/>
  <c r="T2105" i="7"/>
  <c r="T2106" i="7"/>
  <c r="T2107" i="7"/>
  <c r="T2108" i="7"/>
  <c r="T2109" i="7"/>
  <c r="T2110" i="7"/>
  <c r="T2111" i="7"/>
  <c r="T2112" i="7"/>
  <c r="T2113" i="7"/>
  <c r="T2114" i="7"/>
  <c r="T2115" i="7"/>
  <c r="T2116" i="7"/>
  <c r="T2117" i="7"/>
  <c r="T2118" i="7"/>
  <c r="T2119" i="7"/>
  <c r="T2120" i="7"/>
  <c r="T2121" i="7"/>
  <c r="T2122" i="7"/>
  <c r="T2123" i="7"/>
  <c r="T2124" i="7"/>
  <c r="T2125" i="7"/>
  <c r="T2126" i="7"/>
  <c r="T2127" i="7"/>
  <c r="T2128" i="7"/>
  <c r="T2129" i="7"/>
  <c r="T2130" i="7"/>
  <c r="T2131" i="7"/>
  <c r="T2132" i="7"/>
  <c r="T2133" i="7"/>
  <c r="T2134" i="7"/>
  <c r="T2135" i="7"/>
  <c r="T2136" i="7"/>
  <c r="T2137" i="7"/>
  <c r="T2138" i="7"/>
  <c r="T2139" i="7"/>
  <c r="T2140" i="7"/>
  <c r="T2141" i="7"/>
  <c r="T2142" i="7"/>
  <c r="T2143" i="7"/>
  <c r="T2144" i="7"/>
  <c r="T2145" i="7"/>
  <c r="T2146" i="7"/>
  <c r="T2147" i="7"/>
  <c r="T2148" i="7"/>
  <c r="T2149" i="7"/>
  <c r="T2150" i="7"/>
  <c r="T2151" i="7"/>
  <c r="T2152" i="7"/>
  <c r="T2153" i="7"/>
  <c r="T2154" i="7"/>
  <c r="T2155" i="7"/>
  <c r="T2156" i="7"/>
  <c r="T2157" i="7"/>
  <c r="T2158" i="7"/>
  <c r="T2159" i="7"/>
  <c r="T2160" i="7"/>
  <c r="T2161" i="7"/>
  <c r="T2162" i="7"/>
  <c r="T2163" i="7"/>
  <c r="T2164" i="7"/>
  <c r="T2165" i="7"/>
  <c r="T2166" i="7"/>
  <c r="T2167" i="7"/>
  <c r="T2168" i="7"/>
  <c r="T2169" i="7"/>
  <c r="T2170" i="7"/>
  <c r="T2171" i="7"/>
  <c r="T2172" i="7"/>
  <c r="T2173" i="7"/>
  <c r="T2174" i="7"/>
  <c r="T2175" i="7"/>
  <c r="T2176" i="7"/>
  <c r="T2177" i="7"/>
  <c r="T2178" i="7"/>
  <c r="T2179" i="7"/>
  <c r="T2180" i="7"/>
  <c r="T2181" i="7"/>
  <c r="T2182" i="7"/>
  <c r="T2183" i="7"/>
  <c r="T2184" i="7"/>
  <c r="T2185" i="7"/>
  <c r="T2186" i="7"/>
  <c r="T2187" i="7"/>
  <c r="T2188" i="7"/>
  <c r="T2189" i="7"/>
  <c r="T2190" i="7"/>
  <c r="T2191" i="7"/>
  <c r="T2192" i="7"/>
  <c r="T2193" i="7"/>
  <c r="T2194" i="7"/>
  <c r="T2195" i="7"/>
  <c r="T2196" i="7"/>
  <c r="T2197" i="7"/>
  <c r="T2198" i="7"/>
  <c r="T2199" i="7"/>
  <c r="T2200" i="7"/>
  <c r="T2201" i="7"/>
  <c r="T2202" i="7"/>
  <c r="T2203" i="7"/>
  <c r="T2204" i="7"/>
  <c r="T2205" i="7"/>
  <c r="T2206" i="7"/>
  <c r="T2207" i="7"/>
  <c r="T2208" i="7"/>
  <c r="T2209" i="7"/>
  <c r="T2210" i="7"/>
  <c r="T2211" i="7"/>
  <c r="T2212" i="7"/>
  <c r="T2213" i="7"/>
  <c r="T2214" i="7"/>
  <c r="T2215" i="7"/>
  <c r="T2216" i="7"/>
  <c r="T2217" i="7"/>
  <c r="T2218" i="7"/>
  <c r="T2219" i="7"/>
  <c r="T2220" i="7"/>
  <c r="T2221" i="7"/>
  <c r="T2222" i="7"/>
  <c r="T2223" i="7"/>
  <c r="T2224" i="7"/>
  <c r="T2225" i="7"/>
  <c r="T2226" i="7"/>
  <c r="T2227" i="7"/>
  <c r="T2228" i="7"/>
  <c r="T2229" i="7"/>
  <c r="T2230" i="7"/>
  <c r="T2231" i="7"/>
  <c r="T2232" i="7"/>
  <c r="T2233" i="7"/>
  <c r="T2234" i="7"/>
  <c r="T2235" i="7"/>
  <c r="T2236" i="7"/>
  <c r="T2237" i="7"/>
  <c r="T2238" i="7"/>
  <c r="T2239" i="7"/>
  <c r="T2240" i="7"/>
  <c r="T2241" i="7"/>
  <c r="T2242" i="7"/>
  <c r="T2243" i="7"/>
  <c r="T2244" i="7"/>
  <c r="T2245" i="7"/>
  <c r="T2246" i="7"/>
  <c r="T2247" i="7"/>
  <c r="T2248" i="7"/>
  <c r="T2249" i="7"/>
  <c r="T2250" i="7"/>
  <c r="T2251" i="7"/>
  <c r="T2252" i="7"/>
  <c r="T2253" i="7"/>
  <c r="T2254" i="7"/>
  <c r="T2255" i="7"/>
  <c r="T2256" i="7"/>
  <c r="T2257" i="7"/>
  <c r="T2258" i="7"/>
  <c r="T2259" i="7"/>
  <c r="T2260" i="7"/>
  <c r="T2261" i="7"/>
  <c r="T2262" i="7"/>
  <c r="T2263" i="7"/>
  <c r="T2264" i="7"/>
  <c r="T2265" i="7"/>
  <c r="T2266" i="7"/>
  <c r="T2267" i="7"/>
  <c r="T2268" i="7"/>
  <c r="T2269" i="7"/>
  <c r="T2270" i="7"/>
  <c r="T2271" i="7"/>
  <c r="T2272" i="7"/>
  <c r="T2273" i="7"/>
  <c r="T2274" i="7"/>
  <c r="T2275" i="7"/>
  <c r="T2276" i="7"/>
  <c r="T2277" i="7"/>
  <c r="T2278" i="7"/>
  <c r="T2279" i="7"/>
  <c r="T2280" i="7"/>
  <c r="T2281" i="7"/>
  <c r="T2282" i="7"/>
  <c r="T2283" i="7"/>
  <c r="T2284" i="7"/>
  <c r="T2285" i="7"/>
  <c r="T2286" i="7"/>
  <c r="T2287" i="7"/>
  <c r="T2288" i="7"/>
  <c r="T2289" i="7"/>
  <c r="T2290" i="7"/>
  <c r="T2291" i="7"/>
  <c r="T2292" i="7"/>
  <c r="T2293" i="7"/>
  <c r="T2294" i="7"/>
  <c r="T2295" i="7"/>
  <c r="T2296" i="7"/>
  <c r="T2297" i="7"/>
  <c r="T2298" i="7"/>
  <c r="T2299" i="7"/>
  <c r="T2300" i="7"/>
  <c r="T2301" i="7"/>
  <c r="T2302" i="7"/>
  <c r="T2303" i="7"/>
  <c r="T2304" i="7"/>
  <c r="T2305" i="7"/>
  <c r="T2306" i="7"/>
  <c r="T2307" i="7"/>
  <c r="T2308" i="7"/>
  <c r="T2309" i="7"/>
  <c r="T2310" i="7"/>
  <c r="T2311" i="7"/>
  <c r="T2312" i="7"/>
  <c r="T2313" i="7"/>
  <c r="T2314" i="7"/>
  <c r="T2315" i="7"/>
  <c r="T2316" i="7"/>
  <c r="T2317" i="7"/>
  <c r="T2318" i="7"/>
  <c r="T2319" i="7"/>
  <c r="T2320" i="7"/>
  <c r="T2321" i="7"/>
  <c r="T2322" i="7"/>
  <c r="T2323" i="7"/>
  <c r="T2324" i="7"/>
  <c r="T2325" i="7"/>
  <c r="T2326" i="7"/>
  <c r="T2327" i="7"/>
  <c r="T2328" i="7"/>
  <c r="T2329" i="7"/>
  <c r="T2330" i="7"/>
  <c r="T2331" i="7"/>
  <c r="T2332" i="7"/>
  <c r="T2333" i="7"/>
  <c r="T2334" i="7"/>
  <c r="T2335" i="7"/>
  <c r="T2336" i="7"/>
  <c r="T2337" i="7"/>
  <c r="T2338" i="7"/>
  <c r="T2339" i="7"/>
  <c r="T2340" i="7"/>
  <c r="T2341" i="7"/>
  <c r="T2342" i="7"/>
  <c r="T2343" i="7"/>
  <c r="T2344" i="7"/>
  <c r="T2345" i="7"/>
  <c r="T2346" i="7"/>
  <c r="T2347" i="7"/>
  <c r="T2348" i="7"/>
  <c r="T2349" i="7"/>
  <c r="T2350" i="7"/>
  <c r="T2351" i="7"/>
  <c r="T2352" i="7"/>
  <c r="T2353" i="7"/>
  <c r="T2354" i="7"/>
  <c r="T2355" i="7"/>
  <c r="T2356" i="7"/>
  <c r="T2357" i="7"/>
  <c r="T2358" i="7"/>
  <c r="T2359" i="7"/>
  <c r="T2360" i="7"/>
  <c r="T2361" i="7"/>
  <c r="T2362" i="7"/>
  <c r="T2363" i="7"/>
  <c r="T2364" i="7"/>
  <c r="T2365" i="7"/>
  <c r="T2366" i="7"/>
  <c r="T2367" i="7"/>
  <c r="T2368" i="7"/>
  <c r="T2369" i="7"/>
  <c r="T2370" i="7"/>
  <c r="T2371" i="7"/>
  <c r="T2372" i="7"/>
  <c r="T2373" i="7"/>
  <c r="T2374" i="7"/>
  <c r="T2375" i="7"/>
  <c r="T2376" i="7"/>
  <c r="T2377" i="7"/>
  <c r="T2378" i="7"/>
  <c r="T2379" i="7"/>
  <c r="T2380" i="7"/>
  <c r="T2381" i="7"/>
  <c r="T2382" i="7"/>
  <c r="T2383" i="7"/>
  <c r="T2384" i="7"/>
  <c r="T2385" i="7"/>
  <c r="T2386" i="7"/>
  <c r="T2387" i="7"/>
  <c r="T2388" i="7"/>
  <c r="T2389" i="7"/>
  <c r="T2390" i="7"/>
  <c r="T2391" i="7"/>
  <c r="T2392" i="7"/>
  <c r="T2393" i="7"/>
  <c r="T2394" i="7"/>
  <c r="T2395" i="7"/>
  <c r="T2396" i="7"/>
  <c r="T2397" i="7"/>
  <c r="T2398" i="7"/>
  <c r="T2399" i="7"/>
  <c r="T2400" i="7"/>
  <c r="T2401" i="7"/>
  <c r="T2402" i="7"/>
  <c r="T2403" i="7"/>
  <c r="T2404" i="7"/>
  <c r="T2405" i="7"/>
  <c r="T2406" i="7"/>
  <c r="T2407" i="7"/>
  <c r="T2408" i="7"/>
  <c r="T2409" i="7"/>
  <c r="T2410" i="7"/>
  <c r="T2411" i="7"/>
  <c r="T2412" i="7"/>
  <c r="T2413" i="7"/>
  <c r="T2414" i="7"/>
  <c r="T2415" i="7"/>
  <c r="T2416" i="7"/>
  <c r="T2417" i="7"/>
  <c r="T2418" i="7"/>
  <c r="T2419" i="7"/>
  <c r="T2420" i="7"/>
  <c r="T2421" i="7"/>
  <c r="T2422" i="7"/>
  <c r="T2423" i="7"/>
  <c r="T2424" i="7"/>
  <c r="T2425" i="7"/>
  <c r="T2426" i="7"/>
  <c r="T2427" i="7"/>
  <c r="T2428" i="7"/>
  <c r="T2429" i="7"/>
  <c r="T2430" i="7"/>
  <c r="T2431" i="7"/>
  <c r="T2432" i="7"/>
  <c r="T2433" i="7"/>
  <c r="T2434" i="7"/>
  <c r="T2435" i="7"/>
  <c r="T2436" i="7"/>
  <c r="T2437" i="7"/>
  <c r="T2438" i="7"/>
  <c r="T2439" i="7"/>
  <c r="T2440" i="7"/>
  <c r="T2441" i="7"/>
  <c r="T2442" i="7"/>
  <c r="T2443" i="7"/>
  <c r="T2444" i="7"/>
  <c r="T2445" i="7"/>
  <c r="T2446" i="7"/>
  <c r="T2447" i="7"/>
  <c r="T2448" i="7"/>
  <c r="T2449" i="7"/>
  <c r="T2450" i="7"/>
  <c r="T2451" i="7"/>
  <c r="T2452" i="7"/>
  <c r="T2453" i="7"/>
  <c r="T2454" i="7"/>
  <c r="T2455" i="7"/>
  <c r="T2456" i="7"/>
  <c r="T2457" i="7"/>
  <c r="T2458" i="7"/>
  <c r="T2459" i="7"/>
  <c r="T2460" i="7"/>
  <c r="T2461" i="7"/>
  <c r="T2462" i="7"/>
  <c r="T2463" i="7"/>
  <c r="T2464" i="7"/>
  <c r="T2465" i="7"/>
  <c r="T2466" i="7"/>
  <c r="T2467" i="7"/>
  <c r="T2468" i="7"/>
  <c r="T2469" i="7"/>
  <c r="T2470" i="7"/>
  <c r="T2471" i="7"/>
  <c r="T2472" i="7"/>
  <c r="T2473" i="7"/>
  <c r="T2474" i="7"/>
  <c r="T2475" i="7"/>
  <c r="T2476" i="7"/>
  <c r="T2477" i="7"/>
  <c r="T2478" i="7"/>
  <c r="T2479" i="7"/>
  <c r="T2480" i="7"/>
  <c r="T2481" i="7"/>
  <c r="T2482" i="7"/>
  <c r="T2483" i="7"/>
  <c r="T2484" i="7"/>
  <c r="T2485" i="7"/>
  <c r="T2486" i="7"/>
  <c r="T2487" i="7"/>
  <c r="T2488" i="7"/>
  <c r="T2489" i="7"/>
  <c r="T2490" i="7"/>
  <c r="T2491" i="7"/>
  <c r="T2492" i="7"/>
  <c r="T2493" i="7"/>
  <c r="T2494" i="7"/>
  <c r="T2495" i="7"/>
  <c r="T2496" i="7"/>
  <c r="T2497" i="7"/>
  <c r="T2498" i="7"/>
  <c r="T2499" i="7"/>
  <c r="T2500" i="7"/>
  <c r="T2501" i="7"/>
  <c r="T2502" i="7"/>
  <c r="T2503" i="7"/>
  <c r="T2504" i="7"/>
  <c r="T2505" i="7"/>
  <c r="T2506" i="7"/>
  <c r="T2507" i="7"/>
  <c r="T2508" i="7"/>
  <c r="T2509" i="7"/>
  <c r="T2510" i="7"/>
  <c r="T2511" i="7"/>
  <c r="T2512" i="7"/>
  <c r="T2513" i="7"/>
  <c r="T2514" i="7"/>
  <c r="T2515" i="7"/>
  <c r="T2516" i="7"/>
  <c r="T2517" i="7"/>
  <c r="T2518" i="7"/>
  <c r="T2519" i="7"/>
  <c r="T2520" i="7"/>
  <c r="T2521" i="7"/>
  <c r="T2522" i="7"/>
  <c r="T2523" i="7"/>
  <c r="T2524" i="7"/>
  <c r="T2525" i="7"/>
  <c r="T2526" i="7"/>
  <c r="T2527" i="7"/>
  <c r="T2528" i="7"/>
  <c r="T2529" i="7"/>
  <c r="T2530" i="7"/>
  <c r="T2531" i="7"/>
  <c r="T2532" i="7"/>
  <c r="T2533" i="7"/>
  <c r="T2534" i="7"/>
  <c r="T2535" i="7"/>
  <c r="T2536" i="7"/>
  <c r="T2537" i="7"/>
  <c r="T2538" i="7"/>
  <c r="T2539" i="7"/>
  <c r="T2540" i="7"/>
  <c r="T2541" i="7"/>
  <c r="T2542" i="7"/>
  <c r="T2543" i="7"/>
  <c r="T2544" i="7"/>
  <c r="T2545" i="7"/>
  <c r="T2546" i="7"/>
  <c r="T2547" i="7"/>
  <c r="T2548" i="7"/>
  <c r="T2549" i="7"/>
  <c r="T2550" i="7"/>
  <c r="T2551" i="7"/>
  <c r="T2552" i="7"/>
  <c r="T2553" i="7"/>
  <c r="T2554" i="7"/>
  <c r="T2555" i="7"/>
  <c r="T2556" i="7"/>
  <c r="T2557" i="7"/>
  <c r="T2558" i="7"/>
  <c r="T2559" i="7"/>
  <c r="T2560" i="7"/>
  <c r="T2561" i="7"/>
  <c r="T2562" i="7"/>
  <c r="T2563" i="7"/>
  <c r="T2564" i="7"/>
  <c r="T2565" i="7"/>
  <c r="T2566" i="7"/>
  <c r="T2567" i="7"/>
  <c r="T2568" i="7"/>
  <c r="T2569" i="7"/>
  <c r="T2570" i="7"/>
  <c r="T2571" i="7"/>
  <c r="T2572" i="7"/>
  <c r="T2573" i="7"/>
  <c r="T2574" i="7"/>
  <c r="T2575" i="7"/>
  <c r="T2576" i="7"/>
  <c r="T2577" i="7"/>
  <c r="T2578" i="7"/>
  <c r="T2579" i="7"/>
  <c r="T2580" i="7"/>
  <c r="T2581" i="7"/>
  <c r="T2582" i="7"/>
  <c r="T2583" i="7"/>
  <c r="T2584" i="7"/>
  <c r="T2585" i="7"/>
  <c r="T2586" i="7"/>
  <c r="T2587" i="7"/>
  <c r="T2588" i="7"/>
  <c r="T2589" i="7"/>
  <c r="T2590" i="7"/>
  <c r="T2591" i="7"/>
  <c r="T2592" i="7"/>
  <c r="T2593" i="7"/>
  <c r="T2594" i="7"/>
  <c r="T2595" i="7"/>
  <c r="T2596" i="7"/>
  <c r="T2597" i="7"/>
  <c r="T2598" i="7"/>
  <c r="T2599" i="7"/>
  <c r="T2600" i="7"/>
  <c r="T2601" i="7"/>
  <c r="T2602" i="7"/>
  <c r="T2603" i="7"/>
  <c r="T2604" i="7"/>
  <c r="T2605" i="7"/>
  <c r="T2606" i="7"/>
  <c r="T2607" i="7"/>
  <c r="T2608" i="7"/>
  <c r="T2609" i="7"/>
  <c r="T2610" i="7"/>
  <c r="T2611" i="7"/>
  <c r="T2612" i="7"/>
  <c r="T2613" i="7"/>
  <c r="T2614" i="7"/>
  <c r="T2615" i="7"/>
  <c r="T2616" i="7"/>
  <c r="T2617" i="7"/>
  <c r="T2618" i="7"/>
  <c r="T2619" i="7"/>
  <c r="T2620" i="7"/>
  <c r="T2621" i="7"/>
  <c r="T2622" i="7"/>
  <c r="T2623" i="7"/>
  <c r="T2624" i="7"/>
  <c r="T2625" i="7"/>
  <c r="T2626" i="7"/>
  <c r="T2627" i="7"/>
  <c r="T2628" i="7"/>
  <c r="T2629" i="7"/>
  <c r="T2630" i="7"/>
  <c r="T2631" i="7"/>
  <c r="T2632" i="7"/>
  <c r="T2633" i="7"/>
  <c r="T2634" i="7"/>
  <c r="T2635" i="7"/>
  <c r="T2636" i="7"/>
  <c r="T2637" i="7"/>
  <c r="T2638" i="7"/>
  <c r="T2639" i="7"/>
  <c r="T2640" i="7"/>
  <c r="T2641" i="7"/>
  <c r="T2642" i="7"/>
  <c r="T2643" i="7"/>
  <c r="T2644" i="7"/>
  <c r="T2645" i="7"/>
  <c r="T2646" i="7"/>
  <c r="T2647" i="7"/>
  <c r="T2648" i="7"/>
  <c r="T2649" i="7"/>
  <c r="T2650" i="7"/>
  <c r="T2651" i="7"/>
  <c r="T2652" i="7"/>
  <c r="T2653" i="7"/>
  <c r="T2654" i="7"/>
  <c r="T2655" i="7"/>
  <c r="T2656" i="7"/>
  <c r="T2657" i="7"/>
  <c r="T2658" i="7"/>
  <c r="T2659" i="7"/>
  <c r="T2660" i="7"/>
  <c r="T2661" i="7"/>
  <c r="T2662" i="7"/>
  <c r="T2663" i="7"/>
  <c r="T2664" i="7"/>
  <c r="T2665" i="7"/>
  <c r="T2666" i="7"/>
  <c r="T2667" i="7"/>
  <c r="T2668" i="7"/>
  <c r="T2669" i="7"/>
  <c r="T2670" i="7"/>
  <c r="T2671" i="7"/>
  <c r="T2672" i="7"/>
  <c r="T2673" i="7"/>
  <c r="T2674" i="7"/>
  <c r="T2675" i="7"/>
  <c r="T2676" i="7"/>
  <c r="T2677" i="7"/>
  <c r="T2678" i="7"/>
  <c r="T2679" i="7"/>
  <c r="T2680" i="7"/>
  <c r="T2681" i="7"/>
  <c r="T2682" i="7"/>
  <c r="T2683" i="7"/>
  <c r="T2684" i="7"/>
  <c r="T2685" i="7"/>
  <c r="T2686" i="7"/>
  <c r="T2687" i="7"/>
  <c r="T2688" i="7"/>
  <c r="T2689" i="7"/>
  <c r="T2690" i="7"/>
  <c r="T2691" i="7"/>
  <c r="T2692" i="7"/>
  <c r="T2693" i="7"/>
  <c r="T2694" i="7"/>
  <c r="T2695" i="7"/>
  <c r="T2696" i="7"/>
  <c r="T2697" i="7"/>
  <c r="T2698" i="7"/>
  <c r="T2699" i="7"/>
  <c r="T2700" i="7"/>
  <c r="T2701" i="7"/>
  <c r="T2702" i="7"/>
  <c r="T2703" i="7"/>
  <c r="T2704" i="7"/>
  <c r="T2705" i="7"/>
  <c r="T2706" i="7"/>
  <c r="T2707" i="7"/>
  <c r="T2708" i="7"/>
  <c r="T2709" i="7"/>
  <c r="T2710" i="7"/>
  <c r="T2711" i="7"/>
  <c r="T2712" i="7"/>
  <c r="T2713" i="7"/>
  <c r="T2714" i="7"/>
  <c r="T2715" i="7"/>
  <c r="T2716" i="7"/>
  <c r="T2717" i="7"/>
  <c r="T2718" i="7"/>
  <c r="T2719" i="7"/>
  <c r="T2720" i="7"/>
  <c r="T2721" i="7"/>
  <c r="T2722" i="7"/>
  <c r="T2723" i="7"/>
  <c r="T2724" i="7"/>
  <c r="T2725" i="7"/>
  <c r="T2726" i="7"/>
  <c r="T2727" i="7"/>
  <c r="T2728" i="7"/>
  <c r="T2729" i="7"/>
  <c r="T2730" i="7"/>
  <c r="T2731" i="7"/>
  <c r="T2732" i="7"/>
  <c r="T2733" i="7"/>
  <c r="T2734" i="7"/>
  <c r="T2735" i="7"/>
  <c r="T2736" i="7"/>
  <c r="T2737" i="7"/>
  <c r="T2738" i="7"/>
  <c r="T2739" i="7"/>
  <c r="T2740" i="7"/>
  <c r="T2741" i="7"/>
  <c r="T2742" i="7"/>
  <c r="T2743" i="7"/>
  <c r="T2744" i="7"/>
  <c r="T2745" i="7"/>
  <c r="T2746" i="7"/>
  <c r="T2747" i="7"/>
  <c r="T2748" i="7"/>
  <c r="T2749" i="7"/>
  <c r="T2750" i="7"/>
  <c r="T2751" i="7"/>
  <c r="T2752" i="7"/>
  <c r="T2753" i="7"/>
  <c r="T2754" i="7"/>
  <c r="T2755" i="7"/>
  <c r="T2756" i="7"/>
  <c r="T2757" i="7"/>
  <c r="T2758" i="7"/>
  <c r="T2759" i="7"/>
  <c r="T2760" i="7"/>
  <c r="T2761" i="7"/>
  <c r="T2762" i="7"/>
  <c r="T2763" i="7"/>
  <c r="T2764" i="7"/>
  <c r="T2765" i="7"/>
  <c r="T2766" i="7"/>
  <c r="T2767" i="7"/>
  <c r="T2768" i="7"/>
  <c r="T2769" i="7"/>
  <c r="T2770" i="7"/>
  <c r="T2771" i="7"/>
  <c r="T2772" i="7"/>
  <c r="T2773" i="7"/>
  <c r="T2774" i="7"/>
  <c r="T2775" i="7"/>
  <c r="T2776" i="7"/>
  <c r="T2777" i="7"/>
  <c r="T2778" i="7"/>
  <c r="T2779" i="7"/>
  <c r="T2780" i="7"/>
  <c r="T2781" i="7"/>
  <c r="T2782" i="7"/>
  <c r="T2783" i="7"/>
  <c r="T2784" i="7"/>
  <c r="T2785" i="7"/>
  <c r="T2786" i="7"/>
  <c r="T2787" i="7"/>
  <c r="T2788" i="7"/>
  <c r="T2789" i="7"/>
  <c r="T2790" i="7"/>
  <c r="T2791" i="7"/>
  <c r="T2792" i="7"/>
  <c r="T2793" i="7"/>
  <c r="T2794" i="7"/>
  <c r="T2795" i="7"/>
  <c r="T2796" i="7"/>
  <c r="T2797" i="7"/>
  <c r="T2798" i="7"/>
  <c r="T2799" i="7"/>
  <c r="T2800" i="7"/>
  <c r="T2801" i="7"/>
  <c r="T2802" i="7"/>
  <c r="T2803" i="7"/>
  <c r="T2804" i="7"/>
  <c r="T2805" i="7"/>
  <c r="T2806" i="7"/>
  <c r="T2807" i="7"/>
  <c r="T2808" i="7"/>
  <c r="T2809" i="7"/>
  <c r="T2810" i="7"/>
  <c r="T2811" i="7"/>
  <c r="T2812" i="7"/>
  <c r="T2813" i="7"/>
  <c r="T2814" i="7"/>
  <c r="T2815" i="7"/>
  <c r="T2816" i="7"/>
  <c r="T2817" i="7"/>
  <c r="T2818" i="7"/>
  <c r="T2819" i="7"/>
  <c r="T2820" i="7"/>
  <c r="T2821" i="7"/>
  <c r="T2822" i="7"/>
  <c r="T2823" i="7"/>
  <c r="T2824" i="7"/>
  <c r="T2825" i="7"/>
  <c r="T2826" i="7"/>
  <c r="T2827" i="7"/>
  <c r="T2828" i="7"/>
  <c r="T2829" i="7"/>
  <c r="T2830" i="7"/>
  <c r="T2831" i="7"/>
  <c r="T2832" i="7"/>
  <c r="T2833" i="7"/>
  <c r="T2834" i="7"/>
  <c r="T2835" i="7"/>
  <c r="T2836" i="7"/>
  <c r="T2837" i="7"/>
  <c r="T2838" i="7"/>
  <c r="T2839" i="7"/>
  <c r="T2840" i="7"/>
  <c r="T2841" i="7"/>
  <c r="T2842" i="7"/>
  <c r="T2843" i="7"/>
  <c r="T2844" i="7"/>
  <c r="T2845" i="7"/>
  <c r="T2846" i="7"/>
  <c r="T2847" i="7"/>
  <c r="T2848" i="7"/>
  <c r="T2849" i="7"/>
  <c r="T2850" i="7"/>
  <c r="T2851" i="7"/>
  <c r="T2852" i="7"/>
  <c r="T2853" i="7"/>
  <c r="T2854" i="7"/>
  <c r="T2855" i="7"/>
  <c r="T2856" i="7"/>
  <c r="T2857" i="7"/>
  <c r="T2858" i="7"/>
  <c r="T2859" i="7"/>
  <c r="T2860" i="7"/>
  <c r="T2861" i="7"/>
  <c r="T2862" i="7"/>
  <c r="T2863" i="7"/>
  <c r="T2864" i="7"/>
  <c r="T2865" i="7"/>
  <c r="T2866" i="7"/>
  <c r="T2867" i="7"/>
  <c r="T2868" i="7"/>
  <c r="T2869" i="7"/>
  <c r="T2870" i="7"/>
  <c r="T2871" i="7"/>
  <c r="T2872" i="7"/>
  <c r="T2873" i="7"/>
  <c r="T2874" i="7"/>
  <c r="T2875" i="7"/>
  <c r="T2876" i="7"/>
  <c r="T2877" i="7"/>
  <c r="T2878" i="7"/>
  <c r="T2879" i="7"/>
  <c r="T2880" i="7"/>
  <c r="T2881" i="7"/>
  <c r="T2882" i="7"/>
  <c r="T2883" i="7"/>
  <c r="T2884" i="7"/>
  <c r="T2885" i="7"/>
  <c r="T2886" i="7"/>
  <c r="T2887" i="7"/>
  <c r="T2888" i="7"/>
  <c r="T2889" i="7"/>
  <c r="T2890" i="7"/>
  <c r="T2891" i="7"/>
  <c r="T2892" i="7"/>
  <c r="T2893" i="7"/>
  <c r="T2894" i="7"/>
  <c r="T2895" i="7"/>
  <c r="T2896" i="7"/>
  <c r="T2897" i="7"/>
  <c r="T2898" i="7"/>
  <c r="T2899" i="7"/>
  <c r="T2900" i="7"/>
  <c r="T2901" i="7"/>
  <c r="T2902" i="7"/>
  <c r="T2903" i="7"/>
  <c r="T2904" i="7"/>
  <c r="T2905" i="7"/>
  <c r="T2906" i="7"/>
  <c r="T2907" i="7"/>
  <c r="T2908" i="7"/>
  <c r="T2909" i="7"/>
  <c r="T2910" i="7"/>
  <c r="T2911" i="7"/>
  <c r="T2912" i="7"/>
  <c r="T2913" i="7"/>
  <c r="T2914" i="7"/>
  <c r="T2915" i="7"/>
  <c r="T2916" i="7"/>
  <c r="T2917" i="7"/>
  <c r="T2918" i="7"/>
  <c r="T2919" i="7"/>
  <c r="T2920" i="7"/>
  <c r="T2921" i="7"/>
  <c r="T2922" i="7"/>
  <c r="T2923" i="7"/>
  <c r="T2924" i="7"/>
  <c r="T2925" i="7"/>
  <c r="T2926" i="7"/>
  <c r="T2927" i="7"/>
  <c r="T2928" i="7"/>
  <c r="T2929" i="7"/>
  <c r="T2930" i="7"/>
  <c r="T2931" i="7"/>
  <c r="T2932" i="7"/>
  <c r="T2933" i="7"/>
  <c r="T2934" i="7"/>
  <c r="T2935" i="7"/>
  <c r="T2936" i="7"/>
  <c r="T2937" i="7"/>
  <c r="T2938" i="7"/>
  <c r="T2939" i="7"/>
  <c r="T2940" i="7"/>
  <c r="T2941" i="7"/>
  <c r="T2942" i="7"/>
  <c r="T2943" i="7"/>
  <c r="T2944" i="7"/>
  <c r="T2945" i="7"/>
  <c r="T2946" i="7"/>
  <c r="T2947" i="7"/>
  <c r="T2948" i="7"/>
  <c r="T2949" i="7"/>
  <c r="T2950" i="7"/>
  <c r="T2951" i="7"/>
  <c r="T2952" i="7"/>
  <c r="T2953" i="7"/>
  <c r="T2954" i="7"/>
  <c r="T2955" i="7"/>
  <c r="T2956" i="7"/>
  <c r="T2957" i="7"/>
  <c r="T2958" i="7"/>
  <c r="T2959" i="7"/>
  <c r="T2960" i="7"/>
  <c r="T2961" i="7"/>
  <c r="T2962" i="7"/>
  <c r="T2963" i="7"/>
  <c r="T2964" i="7"/>
  <c r="T2965" i="7"/>
  <c r="T2966" i="7"/>
  <c r="T2967" i="7"/>
  <c r="T2968" i="7"/>
  <c r="T2969" i="7"/>
  <c r="T2970" i="7"/>
  <c r="T2971" i="7"/>
  <c r="T2972" i="7"/>
  <c r="T2973" i="7"/>
  <c r="T2974" i="7"/>
  <c r="T2975" i="7"/>
  <c r="T2976" i="7"/>
  <c r="T2977" i="7"/>
  <c r="T2978" i="7"/>
  <c r="T2979" i="7"/>
  <c r="T2980" i="7"/>
  <c r="T2981" i="7"/>
  <c r="T2982" i="7"/>
  <c r="T2983" i="7"/>
  <c r="T2984" i="7"/>
  <c r="T2985" i="7"/>
  <c r="T2986" i="7"/>
  <c r="T2987" i="7"/>
  <c r="T2988" i="7"/>
  <c r="T2989" i="7"/>
  <c r="T2990" i="7"/>
  <c r="T2991" i="7"/>
  <c r="T2992" i="7"/>
  <c r="T2993" i="7"/>
  <c r="T2994" i="7"/>
  <c r="T2995" i="7"/>
  <c r="T2996" i="7"/>
  <c r="T2997" i="7"/>
  <c r="T2998" i="7"/>
  <c r="T2999" i="7"/>
  <c r="T3000" i="7"/>
  <c r="T3001" i="7"/>
  <c r="T3002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J1726" i="7"/>
  <c r="J1727" i="7"/>
  <c r="J1728" i="7"/>
  <c r="J1729" i="7"/>
  <c r="J1730" i="7"/>
  <c r="J1731" i="7"/>
  <c r="J1732" i="7"/>
  <c r="J1733" i="7"/>
  <c r="J1734" i="7"/>
  <c r="J1735" i="7"/>
  <c r="J1736" i="7"/>
  <c r="J1737" i="7"/>
  <c r="J1738" i="7"/>
  <c r="J1739" i="7"/>
  <c r="J1740" i="7"/>
  <c r="J1741" i="7"/>
  <c r="J1742" i="7"/>
  <c r="J1743" i="7"/>
  <c r="J1744" i="7"/>
  <c r="J1745" i="7"/>
  <c r="J1746" i="7"/>
  <c r="J1747" i="7"/>
  <c r="J1748" i="7"/>
  <c r="J1749" i="7"/>
  <c r="J1750" i="7"/>
  <c r="J1751" i="7"/>
  <c r="J1752" i="7"/>
  <c r="J1753" i="7"/>
  <c r="J1754" i="7"/>
  <c r="J1755" i="7"/>
  <c r="J1756" i="7"/>
  <c r="J1757" i="7"/>
  <c r="J1758" i="7"/>
  <c r="J1759" i="7"/>
  <c r="J1760" i="7"/>
  <c r="J1761" i="7"/>
  <c r="J1762" i="7"/>
  <c r="J1763" i="7"/>
  <c r="J1764" i="7"/>
  <c r="J1765" i="7"/>
  <c r="J1766" i="7"/>
  <c r="J1767" i="7"/>
  <c r="J1768" i="7"/>
  <c r="J1769" i="7"/>
  <c r="J1770" i="7"/>
  <c r="J1771" i="7"/>
  <c r="J1772" i="7"/>
  <c r="J1773" i="7"/>
  <c r="J1774" i="7"/>
  <c r="J1775" i="7"/>
  <c r="J1776" i="7"/>
  <c r="J1777" i="7"/>
  <c r="J1778" i="7"/>
  <c r="J1779" i="7"/>
  <c r="J1780" i="7"/>
  <c r="J1781" i="7"/>
  <c r="J1782" i="7"/>
  <c r="J1783" i="7"/>
  <c r="J1784" i="7"/>
  <c r="J1785" i="7"/>
  <c r="J1786" i="7"/>
  <c r="J1787" i="7"/>
  <c r="J1788" i="7"/>
  <c r="J1789" i="7"/>
  <c r="J1790" i="7"/>
  <c r="J1791" i="7"/>
  <c r="J1792" i="7"/>
  <c r="J1793" i="7"/>
  <c r="J1794" i="7"/>
  <c r="J1795" i="7"/>
  <c r="J1796" i="7"/>
  <c r="J1797" i="7"/>
  <c r="J1798" i="7"/>
  <c r="J1799" i="7"/>
  <c r="J1800" i="7"/>
  <c r="J1801" i="7"/>
  <c r="J1802" i="7"/>
  <c r="J1803" i="7"/>
  <c r="J1804" i="7"/>
  <c r="J1805" i="7"/>
  <c r="J1806" i="7"/>
  <c r="J1807" i="7"/>
  <c r="J1808" i="7"/>
  <c r="J1809" i="7"/>
  <c r="J1810" i="7"/>
  <c r="J1811" i="7"/>
  <c r="J1812" i="7"/>
  <c r="J1813" i="7"/>
  <c r="J1814" i="7"/>
  <c r="J1815" i="7"/>
  <c r="J1816" i="7"/>
  <c r="J1817" i="7"/>
  <c r="J1818" i="7"/>
  <c r="J1819" i="7"/>
  <c r="J1820" i="7"/>
  <c r="J1821" i="7"/>
  <c r="J1822" i="7"/>
  <c r="J1823" i="7"/>
  <c r="J1824" i="7"/>
  <c r="J1825" i="7"/>
  <c r="J1826" i="7"/>
  <c r="J1827" i="7"/>
  <c r="J1828" i="7"/>
  <c r="J1829" i="7"/>
  <c r="J1830" i="7"/>
  <c r="J1831" i="7"/>
  <c r="J1832" i="7"/>
  <c r="J1833" i="7"/>
  <c r="J1834" i="7"/>
  <c r="J1835" i="7"/>
  <c r="J1836" i="7"/>
  <c r="J1837" i="7"/>
  <c r="J1838" i="7"/>
  <c r="J1839" i="7"/>
  <c r="J1840" i="7"/>
  <c r="J1841" i="7"/>
  <c r="J1842" i="7"/>
  <c r="J1843" i="7"/>
  <c r="J1844" i="7"/>
  <c r="J1845" i="7"/>
  <c r="J1846" i="7"/>
  <c r="J1847" i="7"/>
  <c r="J1848" i="7"/>
  <c r="J1849" i="7"/>
  <c r="J1850" i="7"/>
  <c r="J1851" i="7"/>
  <c r="J1852" i="7"/>
  <c r="J1853" i="7"/>
  <c r="J1854" i="7"/>
  <c r="J1855" i="7"/>
  <c r="J1856" i="7"/>
  <c r="J1857" i="7"/>
  <c r="J1858" i="7"/>
  <c r="J1859" i="7"/>
  <c r="J1860" i="7"/>
  <c r="J1861" i="7"/>
  <c r="J1862" i="7"/>
  <c r="J1863" i="7"/>
  <c r="J1864" i="7"/>
  <c r="J1865" i="7"/>
  <c r="J1866" i="7"/>
  <c r="J1867" i="7"/>
  <c r="J1868" i="7"/>
  <c r="J1869" i="7"/>
  <c r="J1870" i="7"/>
  <c r="J1871" i="7"/>
  <c r="J1872" i="7"/>
  <c r="J1873" i="7"/>
  <c r="J1874" i="7"/>
  <c r="J1875" i="7"/>
  <c r="J1876" i="7"/>
  <c r="J1877" i="7"/>
  <c r="J1878" i="7"/>
  <c r="J1879" i="7"/>
  <c r="J1880" i="7"/>
  <c r="J1881" i="7"/>
  <c r="J1882" i="7"/>
  <c r="J1883" i="7"/>
  <c r="J1884" i="7"/>
  <c r="J1885" i="7"/>
  <c r="J1886" i="7"/>
  <c r="J1887" i="7"/>
  <c r="J1888" i="7"/>
  <c r="J1889" i="7"/>
  <c r="J1890" i="7"/>
  <c r="J1891" i="7"/>
  <c r="J1892" i="7"/>
  <c r="J1893" i="7"/>
  <c r="J1894" i="7"/>
  <c r="J1895" i="7"/>
  <c r="J1896" i="7"/>
  <c r="J1897" i="7"/>
  <c r="J1898" i="7"/>
  <c r="J1899" i="7"/>
  <c r="J1900" i="7"/>
  <c r="J1901" i="7"/>
  <c r="J1902" i="7"/>
  <c r="J1903" i="7"/>
  <c r="J1904" i="7"/>
  <c r="J1905" i="7"/>
  <c r="J1906" i="7"/>
  <c r="J1907" i="7"/>
  <c r="J1908" i="7"/>
  <c r="J1909" i="7"/>
  <c r="J1910" i="7"/>
  <c r="J1911" i="7"/>
  <c r="J1912" i="7"/>
  <c r="J1913" i="7"/>
  <c r="J1914" i="7"/>
  <c r="J1915" i="7"/>
  <c r="J1916" i="7"/>
  <c r="J1917" i="7"/>
  <c r="J1918" i="7"/>
  <c r="J1919" i="7"/>
  <c r="J1920" i="7"/>
  <c r="J1921" i="7"/>
  <c r="J1922" i="7"/>
  <c r="J1923" i="7"/>
  <c r="J1924" i="7"/>
  <c r="J1925" i="7"/>
  <c r="J1926" i="7"/>
  <c r="J1927" i="7"/>
  <c r="J1928" i="7"/>
  <c r="J1929" i="7"/>
  <c r="J1930" i="7"/>
  <c r="J1931" i="7"/>
  <c r="J1932" i="7"/>
  <c r="J1933" i="7"/>
  <c r="J1934" i="7"/>
  <c r="J1935" i="7"/>
  <c r="J1936" i="7"/>
  <c r="J1937" i="7"/>
  <c r="J1938" i="7"/>
  <c r="J1939" i="7"/>
  <c r="J1940" i="7"/>
  <c r="J1941" i="7"/>
  <c r="J1942" i="7"/>
  <c r="J1943" i="7"/>
  <c r="J1944" i="7"/>
  <c r="J1945" i="7"/>
  <c r="J1946" i="7"/>
  <c r="J1947" i="7"/>
  <c r="J1948" i="7"/>
  <c r="J1949" i="7"/>
  <c r="J1950" i="7"/>
  <c r="J1951" i="7"/>
  <c r="J1952" i="7"/>
  <c r="J1953" i="7"/>
  <c r="J1954" i="7"/>
  <c r="J1955" i="7"/>
  <c r="J1956" i="7"/>
  <c r="J1957" i="7"/>
  <c r="J1958" i="7"/>
  <c r="J1959" i="7"/>
  <c r="J1960" i="7"/>
  <c r="J1961" i="7"/>
  <c r="J1962" i="7"/>
  <c r="J1963" i="7"/>
  <c r="J1964" i="7"/>
  <c r="J1965" i="7"/>
  <c r="J1966" i="7"/>
  <c r="J1967" i="7"/>
  <c r="J1968" i="7"/>
  <c r="J1969" i="7"/>
  <c r="J1970" i="7"/>
  <c r="J1971" i="7"/>
  <c r="J1972" i="7"/>
  <c r="J1973" i="7"/>
  <c r="J1974" i="7"/>
  <c r="J1975" i="7"/>
  <c r="J1976" i="7"/>
  <c r="J1977" i="7"/>
  <c r="J1978" i="7"/>
  <c r="J1979" i="7"/>
  <c r="J1980" i="7"/>
  <c r="J1981" i="7"/>
  <c r="J1982" i="7"/>
  <c r="J1983" i="7"/>
  <c r="J1984" i="7"/>
  <c r="J1985" i="7"/>
  <c r="J1986" i="7"/>
  <c r="J1987" i="7"/>
  <c r="J1988" i="7"/>
  <c r="J1989" i="7"/>
  <c r="J1990" i="7"/>
  <c r="J1991" i="7"/>
  <c r="J1992" i="7"/>
  <c r="J1993" i="7"/>
  <c r="J1994" i="7"/>
  <c r="J1995" i="7"/>
  <c r="J1996" i="7"/>
  <c r="J1997" i="7"/>
  <c r="J1998" i="7"/>
  <c r="J1999" i="7"/>
  <c r="J2000" i="7"/>
  <c r="J2001" i="7"/>
  <c r="J2002" i="7"/>
  <c r="J2003" i="7"/>
  <c r="J2004" i="7"/>
  <c r="J2005" i="7"/>
  <c r="J2006" i="7"/>
  <c r="J2007" i="7"/>
  <c r="J2008" i="7"/>
  <c r="J2009" i="7"/>
  <c r="J2010" i="7"/>
  <c r="J2011" i="7"/>
  <c r="J2012" i="7"/>
  <c r="J2013" i="7"/>
  <c r="J2014" i="7"/>
  <c r="J2015" i="7"/>
  <c r="J2016" i="7"/>
  <c r="J2017" i="7"/>
  <c r="J2018" i="7"/>
  <c r="J2019" i="7"/>
  <c r="J2020" i="7"/>
  <c r="J2021" i="7"/>
  <c r="J2022" i="7"/>
  <c r="J2023" i="7"/>
  <c r="J2024" i="7"/>
  <c r="J2025" i="7"/>
  <c r="J2026" i="7"/>
  <c r="J2027" i="7"/>
  <c r="J2028" i="7"/>
  <c r="J2029" i="7"/>
  <c r="J2030" i="7"/>
  <c r="J2031" i="7"/>
  <c r="J2032" i="7"/>
  <c r="J2033" i="7"/>
  <c r="J2034" i="7"/>
  <c r="J2035" i="7"/>
  <c r="J2036" i="7"/>
  <c r="J2037" i="7"/>
  <c r="J2038" i="7"/>
  <c r="J2039" i="7"/>
  <c r="J2040" i="7"/>
  <c r="J2041" i="7"/>
  <c r="J2042" i="7"/>
  <c r="J2043" i="7"/>
  <c r="J2044" i="7"/>
  <c r="J2045" i="7"/>
  <c r="J2046" i="7"/>
  <c r="J2047" i="7"/>
  <c r="J2048" i="7"/>
  <c r="J2049" i="7"/>
  <c r="J2050" i="7"/>
  <c r="J2051" i="7"/>
  <c r="J2052" i="7"/>
  <c r="J2053" i="7"/>
  <c r="J2054" i="7"/>
  <c r="J2055" i="7"/>
  <c r="J2056" i="7"/>
  <c r="J2057" i="7"/>
  <c r="J2058" i="7"/>
  <c r="J2059" i="7"/>
  <c r="J2060" i="7"/>
  <c r="J2061" i="7"/>
  <c r="J2062" i="7"/>
  <c r="J2063" i="7"/>
  <c r="J2064" i="7"/>
  <c r="J2065" i="7"/>
  <c r="J2066" i="7"/>
  <c r="J2067" i="7"/>
  <c r="J2068" i="7"/>
  <c r="J2069" i="7"/>
  <c r="J2070" i="7"/>
  <c r="J2071" i="7"/>
  <c r="J2072" i="7"/>
  <c r="J2073" i="7"/>
  <c r="J2074" i="7"/>
  <c r="J2075" i="7"/>
  <c r="J2076" i="7"/>
  <c r="J2077" i="7"/>
  <c r="J2078" i="7"/>
  <c r="J2079" i="7"/>
  <c r="J2080" i="7"/>
  <c r="J2081" i="7"/>
  <c r="J2082" i="7"/>
  <c r="J2083" i="7"/>
  <c r="J2084" i="7"/>
  <c r="J2085" i="7"/>
  <c r="J2086" i="7"/>
  <c r="J2087" i="7"/>
  <c r="J2088" i="7"/>
  <c r="J2089" i="7"/>
  <c r="J2090" i="7"/>
  <c r="J2091" i="7"/>
  <c r="J2092" i="7"/>
  <c r="J2093" i="7"/>
  <c r="J2094" i="7"/>
  <c r="J2095" i="7"/>
  <c r="J2096" i="7"/>
  <c r="J2097" i="7"/>
  <c r="J2098" i="7"/>
  <c r="J2099" i="7"/>
  <c r="J2100" i="7"/>
  <c r="J2101" i="7"/>
  <c r="J2102" i="7"/>
  <c r="J2103" i="7"/>
  <c r="J2104" i="7"/>
  <c r="J2105" i="7"/>
  <c r="J2106" i="7"/>
  <c r="J2107" i="7"/>
  <c r="J2108" i="7"/>
  <c r="J2109" i="7"/>
  <c r="J2110" i="7"/>
  <c r="J2111" i="7"/>
  <c r="J2112" i="7"/>
  <c r="J2113" i="7"/>
  <c r="J2114" i="7"/>
  <c r="J2115" i="7"/>
  <c r="J2116" i="7"/>
  <c r="J2117" i="7"/>
  <c r="J2118" i="7"/>
  <c r="J2119" i="7"/>
  <c r="J2120" i="7"/>
  <c r="J2121" i="7"/>
  <c r="J2122" i="7"/>
  <c r="J2123" i="7"/>
  <c r="J2124" i="7"/>
  <c r="J2125" i="7"/>
  <c r="J2126" i="7"/>
  <c r="J2127" i="7"/>
  <c r="J2128" i="7"/>
  <c r="J2129" i="7"/>
  <c r="J2130" i="7"/>
  <c r="J2131" i="7"/>
  <c r="J2132" i="7"/>
  <c r="J2133" i="7"/>
  <c r="J2134" i="7"/>
  <c r="J2135" i="7"/>
  <c r="J2136" i="7"/>
  <c r="J2137" i="7"/>
  <c r="J2138" i="7"/>
  <c r="J2139" i="7"/>
  <c r="J2140" i="7"/>
  <c r="J2141" i="7"/>
  <c r="J2142" i="7"/>
  <c r="J2143" i="7"/>
  <c r="J2144" i="7"/>
  <c r="J2145" i="7"/>
  <c r="J2146" i="7"/>
  <c r="J2147" i="7"/>
  <c r="J2148" i="7"/>
  <c r="J2149" i="7"/>
  <c r="J2150" i="7"/>
  <c r="J2151" i="7"/>
  <c r="J2152" i="7"/>
  <c r="J2153" i="7"/>
  <c r="J2154" i="7"/>
  <c r="J2155" i="7"/>
  <c r="J2156" i="7"/>
  <c r="J2157" i="7"/>
  <c r="J2158" i="7"/>
  <c r="J2159" i="7"/>
  <c r="J2160" i="7"/>
  <c r="J2161" i="7"/>
  <c r="J2162" i="7"/>
  <c r="J2163" i="7"/>
  <c r="J2164" i="7"/>
  <c r="J2165" i="7"/>
  <c r="J2166" i="7"/>
  <c r="J2167" i="7"/>
  <c r="J2168" i="7"/>
  <c r="J2169" i="7"/>
  <c r="J2170" i="7"/>
  <c r="J2171" i="7"/>
  <c r="J2172" i="7"/>
  <c r="J2173" i="7"/>
  <c r="J2174" i="7"/>
  <c r="J2175" i="7"/>
  <c r="J2176" i="7"/>
  <c r="J2177" i="7"/>
  <c r="J2178" i="7"/>
  <c r="J2179" i="7"/>
  <c r="J2180" i="7"/>
  <c r="J2181" i="7"/>
  <c r="J2182" i="7"/>
  <c r="J2183" i="7"/>
  <c r="J2184" i="7"/>
  <c r="J2185" i="7"/>
  <c r="J2186" i="7"/>
  <c r="J2187" i="7"/>
  <c r="J2188" i="7"/>
  <c r="J2189" i="7"/>
  <c r="J2190" i="7"/>
  <c r="J2191" i="7"/>
  <c r="J2192" i="7"/>
  <c r="J2193" i="7"/>
  <c r="J2194" i="7"/>
  <c r="J2195" i="7"/>
  <c r="J2196" i="7"/>
  <c r="J2197" i="7"/>
  <c r="J2198" i="7"/>
  <c r="J2199" i="7"/>
  <c r="J2200" i="7"/>
  <c r="J2201" i="7"/>
  <c r="J2202" i="7"/>
  <c r="J2203" i="7"/>
  <c r="J2204" i="7"/>
  <c r="J2205" i="7"/>
  <c r="J2206" i="7"/>
  <c r="J2207" i="7"/>
  <c r="J2208" i="7"/>
  <c r="J2209" i="7"/>
  <c r="J2210" i="7"/>
  <c r="J2211" i="7"/>
  <c r="J2212" i="7"/>
  <c r="J2213" i="7"/>
  <c r="J2214" i="7"/>
  <c r="J2215" i="7"/>
  <c r="J2216" i="7"/>
  <c r="J2217" i="7"/>
  <c r="J2218" i="7"/>
  <c r="J2219" i="7"/>
  <c r="J2220" i="7"/>
  <c r="J2221" i="7"/>
  <c r="J2222" i="7"/>
  <c r="J2223" i="7"/>
  <c r="J2224" i="7"/>
  <c r="J2225" i="7"/>
  <c r="J2226" i="7"/>
  <c r="J2227" i="7"/>
  <c r="J2228" i="7"/>
  <c r="J2229" i="7"/>
  <c r="J2230" i="7"/>
  <c r="J2231" i="7"/>
  <c r="J2232" i="7"/>
  <c r="J2233" i="7"/>
  <c r="J2234" i="7"/>
  <c r="J2235" i="7"/>
  <c r="J2236" i="7"/>
  <c r="J2237" i="7"/>
  <c r="J2238" i="7"/>
  <c r="J2239" i="7"/>
  <c r="J2240" i="7"/>
  <c r="J2241" i="7"/>
  <c r="J2242" i="7"/>
  <c r="J2243" i="7"/>
  <c r="J2244" i="7"/>
  <c r="J2245" i="7"/>
  <c r="J2246" i="7"/>
  <c r="J2247" i="7"/>
  <c r="J2248" i="7"/>
  <c r="J2249" i="7"/>
  <c r="J2250" i="7"/>
  <c r="J2251" i="7"/>
  <c r="J2252" i="7"/>
  <c r="J2253" i="7"/>
  <c r="J2254" i="7"/>
  <c r="J2255" i="7"/>
  <c r="J2256" i="7"/>
  <c r="J2257" i="7"/>
  <c r="J2258" i="7"/>
  <c r="J2259" i="7"/>
  <c r="J2260" i="7"/>
  <c r="J2261" i="7"/>
  <c r="J2262" i="7"/>
  <c r="J2263" i="7"/>
  <c r="J2264" i="7"/>
  <c r="J2265" i="7"/>
  <c r="J2266" i="7"/>
  <c r="J2267" i="7"/>
  <c r="J2268" i="7"/>
  <c r="J2269" i="7"/>
  <c r="J2270" i="7"/>
  <c r="J2271" i="7"/>
  <c r="J2272" i="7"/>
  <c r="J2273" i="7"/>
  <c r="J2274" i="7"/>
  <c r="J2275" i="7"/>
  <c r="J2276" i="7"/>
  <c r="J2277" i="7"/>
  <c r="J2278" i="7"/>
  <c r="J2279" i="7"/>
  <c r="J2280" i="7"/>
  <c r="J2281" i="7"/>
  <c r="J2282" i="7"/>
  <c r="J2283" i="7"/>
  <c r="J2284" i="7"/>
  <c r="J2285" i="7"/>
  <c r="J2286" i="7"/>
  <c r="J2287" i="7"/>
  <c r="J2288" i="7"/>
  <c r="J2289" i="7"/>
  <c r="J2290" i="7"/>
  <c r="J2291" i="7"/>
  <c r="J2292" i="7"/>
  <c r="J2293" i="7"/>
  <c r="J2294" i="7"/>
  <c r="J2295" i="7"/>
  <c r="J2296" i="7"/>
  <c r="J2297" i="7"/>
  <c r="J2298" i="7"/>
  <c r="J2299" i="7"/>
  <c r="J2300" i="7"/>
  <c r="J2301" i="7"/>
  <c r="J2302" i="7"/>
  <c r="J2303" i="7"/>
  <c r="J2304" i="7"/>
  <c r="J2305" i="7"/>
  <c r="J2306" i="7"/>
  <c r="J2307" i="7"/>
  <c r="J2308" i="7"/>
  <c r="J2309" i="7"/>
  <c r="J2310" i="7"/>
  <c r="J2311" i="7"/>
  <c r="J2312" i="7"/>
  <c r="J2313" i="7"/>
  <c r="J2314" i="7"/>
  <c r="J2315" i="7"/>
  <c r="J2316" i="7"/>
  <c r="J2317" i="7"/>
  <c r="J2318" i="7"/>
  <c r="J2319" i="7"/>
  <c r="J2320" i="7"/>
  <c r="J2321" i="7"/>
  <c r="J2322" i="7"/>
  <c r="J2323" i="7"/>
  <c r="J2324" i="7"/>
  <c r="J2325" i="7"/>
  <c r="J2326" i="7"/>
  <c r="J2327" i="7"/>
  <c r="J2328" i="7"/>
  <c r="J2329" i="7"/>
  <c r="J2330" i="7"/>
  <c r="J2331" i="7"/>
  <c r="J2332" i="7"/>
  <c r="J2333" i="7"/>
  <c r="J2334" i="7"/>
  <c r="J2335" i="7"/>
  <c r="J2336" i="7"/>
  <c r="J2337" i="7"/>
  <c r="J2338" i="7"/>
  <c r="J2339" i="7"/>
  <c r="J2340" i="7"/>
  <c r="J2341" i="7"/>
  <c r="J2342" i="7"/>
  <c r="J2343" i="7"/>
  <c r="J2344" i="7"/>
  <c r="J2345" i="7"/>
  <c r="J2346" i="7"/>
  <c r="J2347" i="7"/>
  <c r="J2348" i="7"/>
  <c r="J2349" i="7"/>
  <c r="J2350" i="7"/>
  <c r="J2351" i="7"/>
  <c r="J2352" i="7"/>
  <c r="J2353" i="7"/>
  <c r="J2354" i="7"/>
  <c r="J2355" i="7"/>
  <c r="J2356" i="7"/>
  <c r="J2357" i="7"/>
  <c r="J2358" i="7"/>
  <c r="J2359" i="7"/>
  <c r="J2360" i="7"/>
  <c r="J2361" i="7"/>
  <c r="J2362" i="7"/>
  <c r="J2363" i="7"/>
  <c r="J2364" i="7"/>
  <c r="J2365" i="7"/>
  <c r="J2366" i="7"/>
  <c r="J2367" i="7"/>
  <c r="J2368" i="7"/>
  <c r="J2369" i="7"/>
  <c r="J2370" i="7"/>
  <c r="J2371" i="7"/>
  <c r="J2372" i="7"/>
  <c r="J2373" i="7"/>
  <c r="J2374" i="7"/>
  <c r="J2375" i="7"/>
  <c r="J2376" i="7"/>
  <c r="J2377" i="7"/>
  <c r="J2378" i="7"/>
  <c r="J2379" i="7"/>
  <c r="J2380" i="7"/>
  <c r="J2381" i="7"/>
  <c r="J2382" i="7"/>
  <c r="J2383" i="7"/>
  <c r="J2384" i="7"/>
  <c r="J2385" i="7"/>
  <c r="J2386" i="7"/>
  <c r="J2387" i="7"/>
  <c r="J2388" i="7"/>
  <c r="J2389" i="7"/>
  <c r="J2390" i="7"/>
  <c r="J2391" i="7"/>
  <c r="J2392" i="7"/>
  <c r="J2393" i="7"/>
  <c r="J2394" i="7"/>
  <c r="J2395" i="7"/>
  <c r="J2396" i="7"/>
  <c r="J2397" i="7"/>
  <c r="J2398" i="7"/>
  <c r="J2399" i="7"/>
  <c r="J2400" i="7"/>
  <c r="J2401" i="7"/>
  <c r="J2402" i="7"/>
  <c r="J2403" i="7"/>
  <c r="J2404" i="7"/>
  <c r="J2405" i="7"/>
  <c r="J2406" i="7"/>
  <c r="J2407" i="7"/>
  <c r="J2408" i="7"/>
  <c r="J2409" i="7"/>
  <c r="J2410" i="7"/>
  <c r="J2411" i="7"/>
  <c r="J2412" i="7"/>
  <c r="J2413" i="7"/>
  <c r="J2414" i="7"/>
  <c r="J2415" i="7"/>
  <c r="J2416" i="7"/>
  <c r="J2417" i="7"/>
  <c r="J2418" i="7"/>
  <c r="J2419" i="7"/>
  <c r="J2420" i="7"/>
  <c r="J2421" i="7"/>
  <c r="J2422" i="7"/>
  <c r="J2423" i="7"/>
  <c r="J2424" i="7"/>
  <c r="J2425" i="7"/>
  <c r="J2426" i="7"/>
  <c r="J2427" i="7"/>
  <c r="J2428" i="7"/>
  <c r="J2429" i="7"/>
  <c r="J2430" i="7"/>
  <c r="J2431" i="7"/>
  <c r="J2432" i="7"/>
  <c r="J2433" i="7"/>
  <c r="J2434" i="7"/>
  <c r="J2435" i="7"/>
  <c r="J2436" i="7"/>
  <c r="J2437" i="7"/>
  <c r="J2438" i="7"/>
  <c r="J2439" i="7"/>
  <c r="J2440" i="7"/>
  <c r="J2441" i="7"/>
  <c r="J2442" i="7"/>
  <c r="J2443" i="7"/>
  <c r="J2444" i="7"/>
  <c r="J2445" i="7"/>
  <c r="J2446" i="7"/>
  <c r="J2447" i="7"/>
  <c r="J2448" i="7"/>
  <c r="J2449" i="7"/>
  <c r="J2450" i="7"/>
  <c r="J2451" i="7"/>
  <c r="J2452" i="7"/>
  <c r="J2453" i="7"/>
  <c r="J2454" i="7"/>
  <c r="J2455" i="7"/>
  <c r="J2456" i="7"/>
  <c r="J2457" i="7"/>
  <c r="J2458" i="7"/>
  <c r="J2459" i="7"/>
  <c r="J2460" i="7"/>
  <c r="J2461" i="7"/>
  <c r="J2462" i="7"/>
  <c r="J2463" i="7"/>
  <c r="J2464" i="7"/>
  <c r="J2465" i="7"/>
  <c r="J2466" i="7"/>
  <c r="J2467" i="7"/>
  <c r="J2468" i="7"/>
  <c r="J2469" i="7"/>
  <c r="J2470" i="7"/>
  <c r="J2471" i="7"/>
  <c r="J2472" i="7"/>
  <c r="J2473" i="7"/>
  <c r="J2474" i="7"/>
  <c r="J2475" i="7"/>
  <c r="J2476" i="7"/>
  <c r="J2477" i="7"/>
  <c r="J2478" i="7"/>
  <c r="J2479" i="7"/>
  <c r="J2480" i="7"/>
  <c r="J2481" i="7"/>
  <c r="J2482" i="7"/>
  <c r="J2483" i="7"/>
  <c r="J2484" i="7"/>
  <c r="J2485" i="7"/>
  <c r="J2486" i="7"/>
  <c r="J2487" i="7"/>
  <c r="J2488" i="7"/>
  <c r="J2489" i="7"/>
  <c r="J2490" i="7"/>
  <c r="J2491" i="7"/>
  <c r="J2492" i="7"/>
  <c r="J2493" i="7"/>
  <c r="J2494" i="7"/>
  <c r="J2495" i="7"/>
  <c r="J2496" i="7"/>
  <c r="J2497" i="7"/>
  <c r="J2498" i="7"/>
  <c r="J2499" i="7"/>
  <c r="J2500" i="7"/>
  <c r="J2501" i="7"/>
  <c r="J2502" i="7"/>
  <c r="J2503" i="7"/>
  <c r="J2504" i="7"/>
  <c r="J2505" i="7"/>
  <c r="J2506" i="7"/>
  <c r="J2507" i="7"/>
  <c r="J2508" i="7"/>
  <c r="J2509" i="7"/>
  <c r="J2510" i="7"/>
  <c r="J2511" i="7"/>
  <c r="J2512" i="7"/>
  <c r="J2513" i="7"/>
  <c r="J2514" i="7"/>
  <c r="J2515" i="7"/>
  <c r="J2516" i="7"/>
  <c r="J2517" i="7"/>
  <c r="J2518" i="7"/>
  <c r="J2519" i="7"/>
  <c r="J2520" i="7"/>
  <c r="J2521" i="7"/>
  <c r="J2522" i="7"/>
  <c r="J2523" i="7"/>
  <c r="J2524" i="7"/>
  <c r="J2525" i="7"/>
  <c r="J2526" i="7"/>
  <c r="J2527" i="7"/>
  <c r="J2528" i="7"/>
  <c r="J2529" i="7"/>
  <c r="J2530" i="7"/>
  <c r="J2531" i="7"/>
  <c r="J2532" i="7"/>
  <c r="J2533" i="7"/>
  <c r="J2534" i="7"/>
  <c r="J2535" i="7"/>
  <c r="J2536" i="7"/>
  <c r="J2537" i="7"/>
  <c r="J2538" i="7"/>
  <c r="J2539" i="7"/>
  <c r="J2540" i="7"/>
  <c r="J2541" i="7"/>
  <c r="J2542" i="7"/>
  <c r="J2543" i="7"/>
  <c r="J2544" i="7"/>
  <c r="J2545" i="7"/>
  <c r="J2546" i="7"/>
  <c r="J2547" i="7"/>
  <c r="J2548" i="7"/>
  <c r="J2549" i="7"/>
  <c r="J2550" i="7"/>
  <c r="J2551" i="7"/>
  <c r="J2552" i="7"/>
  <c r="J2553" i="7"/>
  <c r="J2554" i="7"/>
  <c r="J2555" i="7"/>
  <c r="J2556" i="7"/>
  <c r="J2557" i="7"/>
  <c r="J2558" i="7"/>
  <c r="J2559" i="7"/>
  <c r="J2560" i="7"/>
  <c r="J2561" i="7"/>
  <c r="J2562" i="7"/>
  <c r="J2563" i="7"/>
  <c r="J2564" i="7"/>
  <c r="J2565" i="7"/>
  <c r="J2566" i="7"/>
  <c r="J2567" i="7"/>
  <c r="J2568" i="7"/>
  <c r="J2569" i="7"/>
  <c r="J2570" i="7"/>
  <c r="J2571" i="7"/>
  <c r="J2572" i="7"/>
  <c r="J2573" i="7"/>
  <c r="J2574" i="7"/>
  <c r="J2575" i="7"/>
  <c r="J2576" i="7"/>
  <c r="J2577" i="7"/>
  <c r="J2578" i="7"/>
  <c r="J2579" i="7"/>
  <c r="J2580" i="7"/>
  <c r="J2581" i="7"/>
  <c r="J2582" i="7"/>
  <c r="J2583" i="7"/>
  <c r="J2584" i="7"/>
  <c r="J2585" i="7"/>
  <c r="J2586" i="7"/>
  <c r="J2587" i="7"/>
  <c r="J2588" i="7"/>
  <c r="J2589" i="7"/>
  <c r="J2590" i="7"/>
  <c r="J2591" i="7"/>
  <c r="J2592" i="7"/>
  <c r="J2593" i="7"/>
  <c r="J2594" i="7"/>
  <c r="J2595" i="7"/>
  <c r="J2596" i="7"/>
  <c r="J2597" i="7"/>
  <c r="J2598" i="7"/>
  <c r="J2599" i="7"/>
  <c r="J2600" i="7"/>
  <c r="J2601" i="7"/>
  <c r="J2602" i="7"/>
  <c r="J2603" i="7"/>
  <c r="J2604" i="7"/>
  <c r="J2605" i="7"/>
  <c r="J2606" i="7"/>
  <c r="J2607" i="7"/>
  <c r="J2608" i="7"/>
  <c r="J2609" i="7"/>
  <c r="J2610" i="7"/>
  <c r="J2611" i="7"/>
  <c r="J2612" i="7"/>
  <c r="J2613" i="7"/>
  <c r="J2614" i="7"/>
  <c r="J2615" i="7"/>
  <c r="J2616" i="7"/>
  <c r="J2617" i="7"/>
  <c r="J2618" i="7"/>
  <c r="J2619" i="7"/>
  <c r="J2620" i="7"/>
  <c r="J2621" i="7"/>
  <c r="J2622" i="7"/>
  <c r="J2623" i="7"/>
  <c r="J2624" i="7"/>
  <c r="J2625" i="7"/>
  <c r="J2626" i="7"/>
  <c r="J2627" i="7"/>
  <c r="J2628" i="7"/>
  <c r="J2629" i="7"/>
  <c r="J2630" i="7"/>
  <c r="J2631" i="7"/>
  <c r="J2632" i="7"/>
  <c r="J2633" i="7"/>
  <c r="J2634" i="7"/>
  <c r="J2635" i="7"/>
  <c r="J2636" i="7"/>
  <c r="J2637" i="7"/>
  <c r="J2638" i="7"/>
  <c r="J2639" i="7"/>
  <c r="J2640" i="7"/>
  <c r="J2641" i="7"/>
  <c r="J2642" i="7"/>
  <c r="J2643" i="7"/>
  <c r="J2644" i="7"/>
  <c r="J2645" i="7"/>
  <c r="J2646" i="7"/>
  <c r="J2647" i="7"/>
  <c r="J2648" i="7"/>
  <c r="J2649" i="7"/>
  <c r="J2650" i="7"/>
  <c r="J2651" i="7"/>
  <c r="J2652" i="7"/>
  <c r="J2653" i="7"/>
  <c r="J2654" i="7"/>
  <c r="J2655" i="7"/>
  <c r="J2656" i="7"/>
  <c r="J2657" i="7"/>
  <c r="J2658" i="7"/>
  <c r="J2659" i="7"/>
  <c r="J2660" i="7"/>
  <c r="J2661" i="7"/>
  <c r="J2662" i="7"/>
  <c r="J2663" i="7"/>
  <c r="J2664" i="7"/>
  <c r="J2665" i="7"/>
  <c r="J2666" i="7"/>
  <c r="J2667" i="7"/>
  <c r="J2668" i="7"/>
  <c r="J2669" i="7"/>
  <c r="J2670" i="7"/>
  <c r="J2671" i="7"/>
  <c r="J2672" i="7"/>
  <c r="J2673" i="7"/>
  <c r="J2674" i="7"/>
  <c r="J2675" i="7"/>
  <c r="J2676" i="7"/>
  <c r="J2677" i="7"/>
  <c r="J2678" i="7"/>
  <c r="J2679" i="7"/>
  <c r="J2680" i="7"/>
  <c r="J2681" i="7"/>
  <c r="J2682" i="7"/>
  <c r="J2683" i="7"/>
  <c r="J2684" i="7"/>
  <c r="J2685" i="7"/>
  <c r="J2686" i="7"/>
  <c r="J2687" i="7"/>
  <c r="J2688" i="7"/>
  <c r="J2689" i="7"/>
  <c r="J2690" i="7"/>
  <c r="J2691" i="7"/>
  <c r="J2692" i="7"/>
  <c r="J2693" i="7"/>
  <c r="J2694" i="7"/>
  <c r="J2695" i="7"/>
  <c r="J2696" i="7"/>
  <c r="J2697" i="7"/>
  <c r="J2698" i="7"/>
  <c r="J2699" i="7"/>
  <c r="J2700" i="7"/>
  <c r="J2701" i="7"/>
  <c r="J2702" i="7"/>
  <c r="J2703" i="7"/>
  <c r="J2704" i="7"/>
  <c r="J2705" i="7"/>
  <c r="J2706" i="7"/>
  <c r="J2707" i="7"/>
  <c r="J2708" i="7"/>
  <c r="J2709" i="7"/>
  <c r="J2710" i="7"/>
  <c r="J2711" i="7"/>
  <c r="J2712" i="7"/>
  <c r="J2713" i="7"/>
  <c r="J2714" i="7"/>
  <c r="J2715" i="7"/>
  <c r="J2716" i="7"/>
  <c r="J2717" i="7"/>
  <c r="J2718" i="7"/>
  <c r="J2719" i="7"/>
  <c r="J2720" i="7"/>
  <c r="J2721" i="7"/>
  <c r="J2722" i="7"/>
  <c r="J2723" i="7"/>
  <c r="J2724" i="7"/>
  <c r="J2725" i="7"/>
  <c r="J2726" i="7"/>
  <c r="J2727" i="7"/>
  <c r="J2728" i="7"/>
  <c r="J2729" i="7"/>
  <c r="J2730" i="7"/>
  <c r="J2731" i="7"/>
  <c r="J2732" i="7"/>
  <c r="J2733" i="7"/>
  <c r="J2734" i="7"/>
  <c r="J2735" i="7"/>
  <c r="J2736" i="7"/>
  <c r="J2737" i="7"/>
  <c r="J2738" i="7"/>
  <c r="J2739" i="7"/>
  <c r="J2740" i="7"/>
  <c r="J2741" i="7"/>
  <c r="J2742" i="7"/>
  <c r="J2743" i="7"/>
  <c r="J2744" i="7"/>
  <c r="J2745" i="7"/>
  <c r="J2746" i="7"/>
  <c r="J2747" i="7"/>
  <c r="J2748" i="7"/>
  <c r="J2749" i="7"/>
  <c r="J2750" i="7"/>
  <c r="J2751" i="7"/>
  <c r="J2752" i="7"/>
  <c r="J2753" i="7"/>
  <c r="J2754" i="7"/>
  <c r="J2755" i="7"/>
  <c r="J2756" i="7"/>
  <c r="J2757" i="7"/>
  <c r="J2758" i="7"/>
  <c r="J2759" i="7"/>
  <c r="J2760" i="7"/>
  <c r="J2761" i="7"/>
  <c r="J2762" i="7"/>
  <c r="J2763" i="7"/>
  <c r="J2764" i="7"/>
  <c r="J2765" i="7"/>
  <c r="J2766" i="7"/>
  <c r="J2767" i="7"/>
  <c r="J2768" i="7"/>
  <c r="J2769" i="7"/>
  <c r="J2770" i="7"/>
  <c r="J2771" i="7"/>
  <c r="J2772" i="7"/>
  <c r="J2773" i="7"/>
  <c r="J2774" i="7"/>
  <c r="J2775" i="7"/>
  <c r="J2776" i="7"/>
  <c r="J2777" i="7"/>
  <c r="J2778" i="7"/>
  <c r="J2779" i="7"/>
  <c r="J2780" i="7"/>
  <c r="J2781" i="7"/>
  <c r="J2782" i="7"/>
  <c r="J2783" i="7"/>
  <c r="J2784" i="7"/>
  <c r="J2785" i="7"/>
  <c r="J2786" i="7"/>
  <c r="J2787" i="7"/>
  <c r="J2788" i="7"/>
  <c r="J2789" i="7"/>
  <c r="J2790" i="7"/>
  <c r="J2791" i="7"/>
  <c r="J2792" i="7"/>
  <c r="J2793" i="7"/>
  <c r="J2794" i="7"/>
  <c r="J2795" i="7"/>
  <c r="J2796" i="7"/>
  <c r="J2797" i="7"/>
  <c r="J2798" i="7"/>
  <c r="J2799" i="7"/>
  <c r="J2800" i="7"/>
  <c r="J2801" i="7"/>
  <c r="J2802" i="7"/>
  <c r="J2803" i="7"/>
  <c r="J2804" i="7"/>
  <c r="J2805" i="7"/>
  <c r="J2806" i="7"/>
  <c r="J2807" i="7"/>
  <c r="J2808" i="7"/>
  <c r="J2809" i="7"/>
  <c r="J2810" i="7"/>
  <c r="J2811" i="7"/>
  <c r="J2812" i="7"/>
  <c r="J2813" i="7"/>
  <c r="J2814" i="7"/>
  <c r="J2815" i="7"/>
  <c r="J2816" i="7"/>
  <c r="J2817" i="7"/>
  <c r="J2818" i="7"/>
  <c r="J2819" i="7"/>
  <c r="J2820" i="7"/>
  <c r="J2821" i="7"/>
  <c r="J2822" i="7"/>
  <c r="J2823" i="7"/>
  <c r="J2824" i="7"/>
  <c r="J2825" i="7"/>
  <c r="J2826" i="7"/>
  <c r="J2827" i="7"/>
  <c r="J2828" i="7"/>
  <c r="J2829" i="7"/>
  <c r="J2830" i="7"/>
  <c r="J2831" i="7"/>
  <c r="J2832" i="7"/>
  <c r="J2833" i="7"/>
  <c r="J2834" i="7"/>
  <c r="J2835" i="7"/>
  <c r="J2836" i="7"/>
  <c r="J2837" i="7"/>
  <c r="J2838" i="7"/>
  <c r="J2839" i="7"/>
  <c r="J2840" i="7"/>
  <c r="J2841" i="7"/>
  <c r="J2842" i="7"/>
  <c r="J2843" i="7"/>
  <c r="J2844" i="7"/>
  <c r="J2845" i="7"/>
  <c r="J2846" i="7"/>
  <c r="J2847" i="7"/>
  <c r="J2848" i="7"/>
  <c r="J2849" i="7"/>
  <c r="J2850" i="7"/>
  <c r="J2851" i="7"/>
  <c r="J2852" i="7"/>
  <c r="J2853" i="7"/>
  <c r="J2854" i="7"/>
  <c r="J2855" i="7"/>
  <c r="J2856" i="7"/>
  <c r="J2857" i="7"/>
  <c r="J2858" i="7"/>
  <c r="J2859" i="7"/>
  <c r="J2860" i="7"/>
  <c r="J2861" i="7"/>
  <c r="J2862" i="7"/>
  <c r="J2863" i="7"/>
  <c r="J2864" i="7"/>
  <c r="J2865" i="7"/>
  <c r="J2866" i="7"/>
  <c r="J2867" i="7"/>
  <c r="J2868" i="7"/>
  <c r="J2869" i="7"/>
  <c r="J2870" i="7"/>
  <c r="J2871" i="7"/>
  <c r="J2872" i="7"/>
  <c r="J2873" i="7"/>
  <c r="J2874" i="7"/>
  <c r="J2875" i="7"/>
  <c r="J2876" i="7"/>
  <c r="J2877" i="7"/>
  <c r="J2878" i="7"/>
  <c r="J2879" i="7"/>
  <c r="J2880" i="7"/>
  <c r="J2881" i="7"/>
  <c r="J2882" i="7"/>
  <c r="J2883" i="7"/>
  <c r="J2884" i="7"/>
  <c r="J2885" i="7"/>
  <c r="J2886" i="7"/>
  <c r="J2887" i="7"/>
  <c r="J2888" i="7"/>
  <c r="J2889" i="7"/>
  <c r="J2890" i="7"/>
  <c r="J2891" i="7"/>
  <c r="J2892" i="7"/>
  <c r="J2893" i="7"/>
  <c r="J2894" i="7"/>
  <c r="J2895" i="7"/>
  <c r="J2896" i="7"/>
  <c r="J2897" i="7"/>
  <c r="J2898" i="7"/>
  <c r="J2899" i="7"/>
  <c r="J2900" i="7"/>
  <c r="J2901" i="7"/>
  <c r="J2902" i="7"/>
  <c r="J2903" i="7"/>
  <c r="J2904" i="7"/>
  <c r="J2905" i="7"/>
  <c r="J2906" i="7"/>
  <c r="J2907" i="7"/>
  <c r="J2908" i="7"/>
  <c r="J2909" i="7"/>
  <c r="J2910" i="7"/>
  <c r="J2911" i="7"/>
  <c r="J2912" i="7"/>
  <c r="J2913" i="7"/>
  <c r="J2914" i="7"/>
  <c r="J2915" i="7"/>
  <c r="J2916" i="7"/>
  <c r="J2917" i="7"/>
  <c r="J2918" i="7"/>
  <c r="J2919" i="7"/>
  <c r="J2920" i="7"/>
  <c r="J2921" i="7"/>
  <c r="J2922" i="7"/>
  <c r="J2923" i="7"/>
  <c r="J2924" i="7"/>
  <c r="J2925" i="7"/>
  <c r="J2926" i="7"/>
  <c r="J2927" i="7"/>
  <c r="J2928" i="7"/>
  <c r="J2929" i="7"/>
  <c r="J2930" i="7"/>
  <c r="J2931" i="7"/>
  <c r="J2932" i="7"/>
  <c r="J2933" i="7"/>
  <c r="J2934" i="7"/>
  <c r="J2935" i="7"/>
  <c r="J2936" i="7"/>
  <c r="J2937" i="7"/>
  <c r="J2938" i="7"/>
  <c r="J2939" i="7"/>
  <c r="J2940" i="7"/>
  <c r="J2941" i="7"/>
  <c r="J2942" i="7"/>
  <c r="J2943" i="7"/>
  <c r="J2944" i="7"/>
  <c r="J2945" i="7"/>
  <c r="J2946" i="7"/>
  <c r="J2947" i="7"/>
  <c r="J2948" i="7"/>
  <c r="J2949" i="7"/>
  <c r="J2950" i="7"/>
  <c r="J2951" i="7"/>
  <c r="J2952" i="7"/>
  <c r="J2953" i="7"/>
  <c r="J2954" i="7"/>
  <c r="J2955" i="7"/>
  <c r="J2956" i="7"/>
  <c r="J2957" i="7"/>
  <c r="J2958" i="7"/>
  <c r="J2959" i="7"/>
  <c r="J2960" i="7"/>
  <c r="J2961" i="7"/>
  <c r="J2962" i="7"/>
  <c r="J2963" i="7"/>
  <c r="J2964" i="7"/>
  <c r="J2965" i="7"/>
  <c r="J2966" i="7"/>
  <c r="J2967" i="7"/>
  <c r="J2968" i="7"/>
  <c r="J2969" i="7"/>
  <c r="J2970" i="7"/>
  <c r="J2971" i="7"/>
  <c r="J2972" i="7"/>
  <c r="J2973" i="7"/>
  <c r="J2974" i="7"/>
  <c r="J2975" i="7"/>
  <c r="J2976" i="7"/>
  <c r="J2977" i="7"/>
  <c r="J2978" i="7"/>
  <c r="J2979" i="7"/>
  <c r="J2980" i="7"/>
  <c r="J2981" i="7"/>
  <c r="J2982" i="7"/>
  <c r="J2983" i="7"/>
  <c r="J2984" i="7"/>
  <c r="J2985" i="7"/>
  <c r="J2986" i="7"/>
  <c r="J2987" i="7"/>
  <c r="J2988" i="7"/>
  <c r="J2989" i="7"/>
  <c r="J2990" i="7"/>
  <c r="J2991" i="7"/>
  <c r="J2992" i="7"/>
  <c r="J2993" i="7"/>
  <c r="J2994" i="7"/>
  <c r="J2995" i="7"/>
  <c r="J2996" i="7"/>
  <c r="J2997" i="7"/>
  <c r="J2998" i="7"/>
  <c r="J2999" i="7"/>
  <c r="J3000" i="7"/>
  <c r="J3001" i="7"/>
  <c r="J30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1001" i="7"/>
  <c r="J1002" i="7"/>
  <c r="J1003" i="7"/>
  <c r="J1004" i="7"/>
  <c r="J1005" i="7"/>
  <c r="J1006" i="7"/>
  <c r="J1007" i="7"/>
  <c r="J1008" i="7"/>
  <c r="J1009" i="7"/>
  <c r="J1010" i="7"/>
  <c r="J1011" i="7"/>
  <c r="J1012" i="7"/>
  <c r="J1013" i="7"/>
  <c r="J1014" i="7"/>
  <c r="J1015" i="7"/>
  <c r="J1016" i="7"/>
  <c r="J1017" i="7"/>
  <c r="J1018" i="7"/>
  <c r="J1019" i="7"/>
  <c r="J1020" i="7"/>
  <c r="J1021" i="7"/>
  <c r="J1022" i="7"/>
  <c r="J1023" i="7"/>
  <c r="J1024" i="7"/>
  <c r="J1025" i="7"/>
  <c r="J1026" i="7"/>
  <c r="J1027" i="7"/>
  <c r="J1028" i="7"/>
  <c r="J1029" i="7"/>
  <c r="J1030" i="7"/>
  <c r="J1031" i="7"/>
  <c r="J1032" i="7"/>
  <c r="J1033" i="7"/>
  <c r="J1034" i="7"/>
  <c r="J1035" i="7"/>
  <c r="J1036" i="7"/>
  <c r="J1037" i="7"/>
  <c r="J1038" i="7"/>
  <c r="J1039" i="7"/>
  <c r="J1040" i="7"/>
  <c r="J1041" i="7"/>
  <c r="J1042" i="7"/>
  <c r="J1043" i="7"/>
  <c r="J1044" i="7"/>
  <c r="J1045" i="7"/>
  <c r="J1046" i="7"/>
  <c r="J1047" i="7"/>
  <c r="J1048" i="7"/>
  <c r="J1049" i="7"/>
  <c r="J1050" i="7"/>
  <c r="J1051" i="7"/>
  <c r="J1052" i="7"/>
  <c r="J1053" i="7"/>
  <c r="J1054" i="7"/>
  <c r="J1055" i="7"/>
  <c r="J1056" i="7"/>
  <c r="J1057" i="7"/>
  <c r="J1058" i="7"/>
  <c r="J1059" i="7"/>
  <c r="J1060" i="7"/>
  <c r="J1061" i="7"/>
  <c r="J1062" i="7"/>
  <c r="J1063" i="7"/>
  <c r="J1064" i="7"/>
  <c r="J1065" i="7"/>
  <c r="J1066" i="7"/>
  <c r="J1067" i="7"/>
  <c r="J1068" i="7"/>
  <c r="J1069" i="7"/>
  <c r="J1070" i="7"/>
  <c r="J1071" i="7"/>
  <c r="J1072" i="7"/>
  <c r="J1073" i="7"/>
  <c r="J1074" i="7"/>
  <c r="J1075" i="7"/>
  <c r="J1076" i="7"/>
  <c r="J1077" i="7"/>
  <c r="J1078" i="7"/>
  <c r="J1079" i="7"/>
  <c r="J1080" i="7"/>
  <c r="J1081" i="7"/>
  <c r="J1082" i="7"/>
  <c r="J1083" i="7"/>
  <c r="J1084" i="7"/>
  <c r="J1085" i="7"/>
  <c r="J1086" i="7"/>
  <c r="J1087" i="7"/>
  <c r="J1088" i="7"/>
  <c r="J1089" i="7"/>
  <c r="J1090" i="7"/>
  <c r="J1091" i="7"/>
  <c r="J1092" i="7"/>
  <c r="J1093" i="7"/>
  <c r="J1094" i="7"/>
  <c r="J1095" i="7"/>
  <c r="J1096" i="7"/>
  <c r="J1097" i="7"/>
  <c r="J1098" i="7"/>
  <c r="J1099" i="7"/>
  <c r="J1100" i="7"/>
  <c r="J1101" i="7"/>
  <c r="J1102" i="7"/>
  <c r="J1103" i="7"/>
  <c r="J1104" i="7"/>
  <c r="J1105" i="7"/>
  <c r="J1106" i="7"/>
  <c r="J1107" i="7"/>
  <c r="J1108" i="7"/>
  <c r="J1109" i="7"/>
  <c r="J1110" i="7"/>
  <c r="J1111" i="7"/>
  <c r="J1112" i="7"/>
  <c r="J1113" i="7"/>
  <c r="J1114" i="7"/>
  <c r="J1115" i="7"/>
  <c r="J1116" i="7"/>
  <c r="J1117" i="7"/>
  <c r="J1118" i="7"/>
  <c r="J1119" i="7"/>
  <c r="J1120" i="7"/>
  <c r="J1121" i="7"/>
  <c r="J1122" i="7"/>
  <c r="J1123" i="7"/>
  <c r="J1124" i="7"/>
  <c r="J1125" i="7"/>
  <c r="J1126" i="7"/>
  <c r="J1127" i="7"/>
  <c r="J1128" i="7"/>
  <c r="J1129" i="7"/>
  <c r="J1130" i="7"/>
  <c r="J1131" i="7"/>
  <c r="J1132" i="7"/>
  <c r="J1133" i="7"/>
  <c r="J1134" i="7"/>
  <c r="J1135" i="7"/>
  <c r="J1136" i="7"/>
  <c r="J1137" i="7"/>
  <c r="J1138" i="7"/>
  <c r="J1139" i="7"/>
  <c r="J1140" i="7"/>
  <c r="J1141" i="7"/>
  <c r="J1142" i="7"/>
  <c r="J1143" i="7"/>
  <c r="J1144" i="7"/>
  <c r="J1145" i="7"/>
  <c r="J1146" i="7"/>
  <c r="J1147" i="7"/>
  <c r="J1148" i="7"/>
  <c r="J1149" i="7"/>
  <c r="J1150" i="7"/>
  <c r="J1151" i="7"/>
  <c r="J1152" i="7"/>
  <c r="J1153" i="7"/>
  <c r="J1154" i="7"/>
  <c r="J1155" i="7"/>
  <c r="J1156" i="7"/>
  <c r="J1157" i="7"/>
  <c r="J1158" i="7"/>
  <c r="J1159" i="7"/>
  <c r="J1160" i="7"/>
  <c r="J1161" i="7"/>
  <c r="J1162" i="7"/>
  <c r="J1163" i="7"/>
  <c r="J1164" i="7"/>
  <c r="J1165" i="7"/>
  <c r="J1166" i="7"/>
  <c r="J1167" i="7"/>
  <c r="J1168" i="7"/>
  <c r="J1169" i="7"/>
  <c r="J1170" i="7"/>
  <c r="J1171" i="7"/>
  <c r="J1172" i="7"/>
  <c r="J1173" i="7"/>
  <c r="J1174" i="7"/>
  <c r="J1175" i="7"/>
  <c r="J1176" i="7"/>
  <c r="J1177" i="7"/>
  <c r="J1178" i="7"/>
  <c r="J1179" i="7"/>
  <c r="J1180" i="7"/>
  <c r="J1181" i="7"/>
  <c r="J1182" i="7"/>
  <c r="J1183" i="7"/>
  <c r="J1184" i="7"/>
  <c r="J1185" i="7"/>
  <c r="J1186" i="7"/>
  <c r="J1187" i="7"/>
  <c r="J1188" i="7"/>
  <c r="J1189" i="7"/>
  <c r="J1190" i="7"/>
  <c r="J1191" i="7"/>
  <c r="J1192" i="7"/>
  <c r="J1193" i="7"/>
  <c r="J1194" i="7"/>
  <c r="J1195" i="7"/>
  <c r="J1196" i="7"/>
  <c r="J1197" i="7"/>
  <c r="J1198" i="7"/>
  <c r="J1199" i="7"/>
  <c r="J1200" i="7"/>
  <c r="J1201" i="7"/>
  <c r="J1202" i="7"/>
  <c r="J1203" i="7"/>
  <c r="J1204" i="7"/>
  <c r="J1205" i="7"/>
  <c r="J1206" i="7"/>
  <c r="J1207" i="7"/>
  <c r="J1208" i="7"/>
  <c r="J1209" i="7"/>
  <c r="J1210" i="7"/>
  <c r="J1211" i="7"/>
  <c r="J1212" i="7"/>
  <c r="J1213" i="7"/>
  <c r="J1214" i="7"/>
  <c r="J1215" i="7"/>
  <c r="J1216" i="7"/>
  <c r="J1217" i="7"/>
  <c r="J1218" i="7"/>
  <c r="J1219" i="7"/>
  <c r="J1220" i="7"/>
  <c r="J1221" i="7"/>
  <c r="J1222" i="7"/>
  <c r="J1223" i="7"/>
  <c r="J1224" i="7"/>
  <c r="J1225" i="7"/>
  <c r="J1226" i="7"/>
  <c r="J1227" i="7"/>
  <c r="J1228" i="7"/>
  <c r="J1229" i="7"/>
  <c r="J1230" i="7"/>
  <c r="J1231" i="7"/>
  <c r="J1232" i="7"/>
  <c r="J1233" i="7"/>
  <c r="J1234" i="7"/>
  <c r="J1235" i="7"/>
  <c r="J1236" i="7"/>
  <c r="J1237" i="7"/>
  <c r="J1238" i="7"/>
  <c r="J1239" i="7"/>
  <c r="J1240" i="7"/>
  <c r="J1241" i="7"/>
  <c r="J1242" i="7"/>
  <c r="J1243" i="7"/>
  <c r="J1244" i="7"/>
  <c r="J1245" i="7"/>
  <c r="J1246" i="7"/>
  <c r="J1247" i="7"/>
  <c r="J1248" i="7"/>
  <c r="J1249" i="7"/>
  <c r="J1250" i="7"/>
  <c r="J1251" i="7"/>
  <c r="J1252" i="7"/>
  <c r="J1253" i="7"/>
  <c r="J1254" i="7"/>
  <c r="J1255" i="7"/>
  <c r="J1256" i="7"/>
  <c r="J1257" i="7"/>
  <c r="J1258" i="7"/>
  <c r="J1259" i="7"/>
  <c r="J1260" i="7"/>
  <c r="J1261" i="7"/>
  <c r="J1262" i="7"/>
  <c r="J1263" i="7"/>
  <c r="J1264" i="7"/>
  <c r="J1265" i="7"/>
  <c r="J1266" i="7"/>
  <c r="J1267" i="7"/>
  <c r="J1268" i="7"/>
  <c r="J1269" i="7"/>
  <c r="J1270" i="7"/>
  <c r="J1271" i="7"/>
  <c r="J1272" i="7"/>
  <c r="J1273" i="7"/>
  <c r="J1274" i="7"/>
  <c r="J1275" i="7"/>
  <c r="J1276" i="7"/>
  <c r="J1277" i="7"/>
  <c r="J1278" i="7"/>
  <c r="J1279" i="7"/>
  <c r="J1280" i="7"/>
  <c r="J1281" i="7"/>
  <c r="J1282" i="7"/>
  <c r="J1283" i="7"/>
  <c r="J1284" i="7"/>
  <c r="J1285" i="7"/>
  <c r="J1286" i="7"/>
  <c r="J1287" i="7"/>
  <c r="J1288" i="7"/>
  <c r="J1289" i="7"/>
  <c r="J1290" i="7"/>
  <c r="J1291" i="7"/>
  <c r="J1292" i="7"/>
  <c r="J1293" i="7"/>
  <c r="J1294" i="7"/>
  <c r="J1295" i="7"/>
  <c r="J1296" i="7"/>
  <c r="J1297" i="7"/>
  <c r="J1298" i="7"/>
  <c r="J1299" i="7"/>
  <c r="J1300" i="7"/>
  <c r="J1301" i="7"/>
  <c r="J1302" i="7"/>
  <c r="J1303" i="7"/>
  <c r="J1304" i="7"/>
  <c r="J1305" i="7"/>
  <c r="J1306" i="7"/>
  <c r="J1307" i="7"/>
  <c r="J1308" i="7"/>
  <c r="J1309" i="7"/>
  <c r="J1310" i="7"/>
  <c r="J1311" i="7"/>
  <c r="J1312" i="7"/>
  <c r="J1313" i="7"/>
  <c r="J1314" i="7"/>
  <c r="J1315" i="7"/>
  <c r="J1316" i="7"/>
  <c r="J1317" i="7"/>
  <c r="J1318" i="7"/>
  <c r="J1319" i="7"/>
  <c r="J1320" i="7"/>
  <c r="J1321" i="7"/>
  <c r="J1322" i="7"/>
  <c r="J1323" i="7"/>
  <c r="J1324" i="7"/>
  <c r="J1325" i="7"/>
  <c r="J1326" i="7"/>
  <c r="J1327" i="7"/>
  <c r="J1328" i="7"/>
  <c r="J1329" i="7"/>
  <c r="J1330" i="7"/>
  <c r="J1331" i="7"/>
  <c r="J1332" i="7"/>
  <c r="J1333" i="7"/>
  <c r="J1334" i="7"/>
  <c r="J1335" i="7"/>
  <c r="J1336" i="7"/>
  <c r="J1337" i="7"/>
  <c r="J1338" i="7"/>
  <c r="J1339" i="7"/>
  <c r="J1340" i="7"/>
  <c r="J1341" i="7"/>
  <c r="J1342" i="7"/>
  <c r="J1343" i="7"/>
  <c r="J1344" i="7"/>
  <c r="J1345" i="7"/>
  <c r="J1346" i="7"/>
  <c r="J1347" i="7"/>
  <c r="J1348" i="7"/>
  <c r="J1349" i="7"/>
  <c r="J1350" i="7"/>
  <c r="J1351" i="7"/>
  <c r="J1352" i="7"/>
  <c r="J1353" i="7"/>
  <c r="J1354" i="7"/>
  <c r="J1355" i="7"/>
  <c r="J1356" i="7"/>
  <c r="J1357" i="7"/>
  <c r="J1358" i="7"/>
  <c r="J1359" i="7"/>
  <c r="J1360" i="7"/>
  <c r="J1361" i="7"/>
  <c r="J1362" i="7"/>
  <c r="J1363" i="7"/>
  <c r="J1364" i="7"/>
  <c r="J1365" i="7"/>
  <c r="J1366" i="7"/>
  <c r="J1367" i="7"/>
  <c r="J1368" i="7"/>
  <c r="J1369" i="7"/>
  <c r="J1370" i="7"/>
  <c r="J1371" i="7"/>
  <c r="J1372" i="7"/>
  <c r="J1373" i="7"/>
  <c r="J1374" i="7"/>
  <c r="J1375" i="7"/>
  <c r="J1376" i="7"/>
  <c r="J1377" i="7"/>
  <c r="J1378" i="7"/>
  <c r="J1379" i="7"/>
  <c r="J1380" i="7"/>
  <c r="J1381" i="7"/>
  <c r="J1382" i="7"/>
  <c r="J1383" i="7"/>
  <c r="J1384" i="7"/>
  <c r="J1385" i="7"/>
  <c r="J1386" i="7"/>
  <c r="J1387" i="7"/>
  <c r="J1388" i="7"/>
  <c r="J1389" i="7"/>
  <c r="J1390" i="7"/>
  <c r="J1391" i="7"/>
  <c r="J1392" i="7"/>
  <c r="J1393" i="7"/>
  <c r="J1394" i="7"/>
  <c r="J1395" i="7"/>
  <c r="J1396" i="7"/>
  <c r="J1397" i="7"/>
  <c r="J1398" i="7"/>
  <c r="J1399" i="7"/>
  <c r="J1400" i="7"/>
  <c r="J1401" i="7"/>
  <c r="J1402" i="7"/>
  <c r="J1403" i="7"/>
  <c r="J1404" i="7"/>
  <c r="J1405" i="7"/>
  <c r="J1406" i="7"/>
  <c r="J1407" i="7"/>
  <c r="J1408" i="7"/>
  <c r="J1409" i="7"/>
  <c r="J1410" i="7"/>
  <c r="J1411" i="7"/>
  <c r="J1412" i="7"/>
  <c r="J1413" i="7"/>
  <c r="J1414" i="7"/>
  <c r="J1415" i="7"/>
  <c r="J1416" i="7"/>
  <c r="J1417" i="7"/>
  <c r="J1418" i="7"/>
  <c r="J1419" i="7"/>
  <c r="J1420" i="7"/>
  <c r="J1421" i="7"/>
  <c r="J1422" i="7"/>
  <c r="J1423" i="7"/>
  <c r="J1424" i="7"/>
  <c r="J1425" i="7"/>
  <c r="J1426" i="7"/>
  <c r="J1427" i="7"/>
  <c r="J1428" i="7"/>
  <c r="J1429" i="7"/>
  <c r="J1430" i="7"/>
  <c r="J1431" i="7"/>
  <c r="J1432" i="7"/>
  <c r="J1433" i="7"/>
  <c r="J1434" i="7"/>
  <c r="J1435" i="7"/>
  <c r="J1436" i="7"/>
  <c r="J1437" i="7"/>
  <c r="J1438" i="7"/>
  <c r="J1439" i="7"/>
  <c r="J1440" i="7"/>
  <c r="J1441" i="7"/>
  <c r="J1442" i="7"/>
  <c r="J1443" i="7"/>
  <c r="J1444" i="7"/>
  <c r="J1445" i="7"/>
  <c r="J1446" i="7"/>
  <c r="J1447" i="7"/>
  <c r="J1448" i="7"/>
  <c r="J1449" i="7"/>
  <c r="J1450" i="7"/>
  <c r="J1451" i="7"/>
  <c r="J1452" i="7"/>
  <c r="J1453" i="7"/>
  <c r="J1454" i="7"/>
  <c r="J1455" i="7"/>
  <c r="J1456" i="7"/>
  <c r="J1457" i="7"/>
  <c r="J1458" i="7"/>
  <c r="J1459" i="7"/>
  <c r="J1460" i="7"/>
  <c r="J1461" i="7"/>
  <c r="J1462" i="7"/>
  <c r="J1463" i="7"/>
  <c r="J1464" i="7"/>
  <c r="J1465" i="7"/>
  <c r="J1466" i="7"/>
  <c r="J1467" i="7"/>
  <c r="J1468" i="7"/>
  <c r="J1469" i="7"/>
  <c r="J1470" i="7"/>
  <c r="J1471" i="7"/>
  <c r="J1472" i="7"/>
  <c r="J1473" i="7"/>
  <c r="J1474" i="7"/>
  <c r="J1475" i="7"/>
  <c r="J1476" i="7"/>
  <c r="J1477" i="7"/>
  <c r="J1478" i="7"/>
  <c r="J1479" i="7"/>
  <c r="J1480" i="7"/>
  <c r="J1481" i="7"/>
  <c r="J1482" i="7"/>
  <c r="J1483" i="7"/>
  <c r="J1484" i="7"/>
  <c r="J1485" i="7"/>
  <c r="J1486" i="7"/>
  <c r="J1487" i="7"/>
  <c r="J1488" i="7"/>
  <c r="J1489" i="7"/>
  <c r="J1490" i="7"/>
  <c r="J1491" i="7"/>
  <c r="J1492" i="7"/>
  <c r="J1493" i="7"/>
  <c r="J1494" i="7"/>
  <c r="J1495" i="7"/>
  <c r="J1496" i="7"/>
  <c r="J1497" i="7"/>
  <c r="J1498" i="7"/>
  <c r="J1499" i="7"/>
  <c r="J1500" i="7"/>
  <c r="J1501" i="7"/>
  <c r="J1502" i="7"/>
  <c r="J1503" i="7"/>
  <c r="J1504" i="7"/>
  <c r="J1505" i="7"/>
  <c r="J1506" i="7"/>
  <c r="J1507" i="7"/>
  <c r="J1508" i="7"/>
  <c r="J1509" i="7"/>
  <c r="J1510" i="7"/>
  <c r="J1511" i="7"/>
  <c r="J1512" i="7"/>
  <c r="J1513" i="7"/>
  <c r="J1514" i="7"/>
  <c r="J1515" i="7"/>
  <c r="J1516" i="7"/>
  <c r="J1517" i="7"/>
  <c r="J1518" i="7"/>
  <c r="J1519" i="7"/>
  <c r="J1520" i="7"/>
  <c r="J1521" i="7"/>
  <c r="J1522" i="7"/>
  <c r="J1523" i="7"/>
  <c r="J1524" i="7"/>
  <c r="J1525" i="7"/>
  <c r="J1526" i="7"/>
  <c r="J1527" i="7"/>
  <c r="J1528" i="7"/>
  <c r="J1529" i="7"/>
  <c r="J1530" i="7"/>
  <c r="J1531" i="7"/>
  <c r="J1532" i="7"/>
  <c r="J1533" i="7"/>
  <c r="J1534" i="7"/>
  <c r="J1535" i="7"/>
  <c r="J1536" i="7"/>
  <c r="J1537" i="7"/>
  <c r="J1538" i="7"/>
  <c r="J1539" i="7"/>
  <c r="J1540" i="7"/>
  <c r="J1541" i="7"/>
  <c r="J1542" i="7"/>
  <c r="J1543" i="7"/>
  <c r="J1544" i="7"/>
  <c r="J1545" i="7"/>
  <c r="J1546" i="7"/>
  <c r="J1547" i="7"/>
  <c r="J1548" i="7"/>
  <c r="J1549" i="7"/>
  <c r="J1550" i="7"/>
  <c r="J1551" i="7"/>
  <c r="J1552" i="7"/>
  <c r="J1553" i="7"/>
  <c r="J1554" i="7"/>
  <c r="J1555" i="7"/>
  <c r="J1556" i="7"/>
  <c r="J1557" i="7"/>
  <c r="J1558" i="7"/>
  <c r="J1559" i="7"/>
  <c r="J1560" i="7"/>
  <c r="J1561" i="7"/>
  <c r="J1562" i="7"/>
  <c r="J1563" i="7"/>
  <c r="J1564" i="7"/>
  <c r="J1565" i="7"/>
  <c r="J1566" i="7"/>
  <c r="J1567" i="7"/>
  <c r="J1568" i="7"/>
  <c r="J1569" i="7"/>
  <c r="J1570" i="7"/>
  <c r="J1571" i="7"/>
  <c r="J1572" i="7"/>
  <c r="J1573" i="7"/>
  <c r="J1574" i="7"/>
  <c r="J1575" i="7"/>
  <c r="J1576" i="7"/>
  <c r="J1577" i="7"/>
  <c r="J1578" i="7"/>
  <c r="J1579" i="7"/>
  <c r="J1580" i="7"/>
  <c r="J1581" i="7"/>
  <c r="J1582" i="7"/>
  <c r="J1583" i="7"/>
  <c r="J1584" i="7"/>
  <c r="J1585" i="7"/>
  <c r="J1586" i="7"/>
  <c r="J1587" i="7"/>
  <c r="J1588" i="7"/>
  <c r="J1589" i="7"/>
  <c r="J1590" i="7"/>
  <c r="J1591" i="7"/>
  <c r="J1592" i="7"/>
  <c r="J1593" i="7"/>
  <c r="J1594" i="7"/>
  <c r="J1595" i="7"/>
  <c r="J1596" i="7"/>
  <c r="J1597" i="7"/>
  <c r="J1598" i="7"/>
  <c r="J1599" i="7"/>
  <c r="J1600" i="7"/>
  <c r="J1601" i="7"/>
  <c r="J1602" i="7"/>
  <c r="J1603" i="7"/>
  <c r="J1604" i="7"/>
  <c r="J1605" i="7"/>
  <c r="J1606" i="7"/>
  <c r="J1607" i="7"/>
  <c r="J1608" i="7"/>
  <c r="J1609" i="7"/>
  <c r="J1610" i="7"/>
  <c r="J1611" i="7"/>
  <c r="J1612" i="7"/>
  <c r="J1613" i="7"/>
  <c r="J1614" i="7"/>
  <c r="J1615" i="7"/>
  <c r="J1616" i="7"/>
  <c r="J1617" i="7"/>
  <c r="J1618" i="7"/>
  <c r="J1619" i="7"/>
  <c r="J1620" i="7"/>
  <c r="J1621" i="7"/>
  <c r="J1622" i="7"/>
  <c r="J1623" i="7"/>
  <c r="J1624" i="7"/>
  <c r="J1625" i="7"/>
  <c r="J1626" i="7"/>
  <c r="J1627" i="7"/>
  <c r="J1628" i="7"/>
  <c r="J1629" i="7"/>
  <c r="J1630" i="7"/>
  <c r="J1631" i="7"/>
  <c r="J1632" i="7"/>
  <c r="J1633" i="7"/>
  <c r="J1634" i="7"/>
  <c r="J1635" i="7"/>
  <c r="J1636" i="7"/>
  <c r="J1637" i="7"/>
  <c r="J1638" i="7"/>
  <c r="J1639" i="7"/>
  <c r="J1640" i="7"/>
  <c r="J1641" i="7"/>
  <c r="J1642" i="7"/>
  <c r="J1643" i="7"/>
  <c r="J1644" i="7"/>
  <c r="J1645" i="7"/>
  <c r="J1646" i="7"/>
  <c r="J1647" i="7"/>
  <c r="J1648" i="7"/>
  <c r="J1649" i="7"/>
  <c r="J1650" i="7"/>
  <c r="J1651" i="7"/>
  <c r="J1652" i="7"/>
  <c r="J1653" i="7"/>
  <c r="J1654" i="7"/>
  <c r="J1655" i="7"/>
  <c r="J1656" i="7"/>
  <c r="J1657" i="7"/>
  <c r="J1658" i="7"/>
  <c r="J1659" i="7"/>
  <c r="J1660" i="7"/>
  <c r="J1661" i="7"/>
  <c r="J1662" i="7"/>
  <c r="J1663" i="7"/>
  <c r="J1664" i="7"/>
  <c r="J1665" i="7"/>
  <c r="J1666" i="7"/>
  <c r="J1667" i="7"/>
  <c r="J1668" i="7"/>
  <c r="J1669" i="7"/>
  <c r="J1670" i="7"/>
  <c r="J1671" i="7"/>
  <c r="J1672" i="7"/>
  <c r="J1673" i="7"/>
  <c r="J1674" i="7"/>
  <c r="J1675" i="7"/>
  <c r="J1676" i="7"/>
  <c r="J1677" i="7"/>
  <c r="J1678" i="7"/>
  <c r="J1679" i="7"/>
  <c r="J1680" i="7"/>
  <c r="J1681" i="7"/>
  <c r="J1682" i="7"/>
  <c r="J1683" i="7"/>
  <c r="J1684" i="7"/>
  <c r="J1685" i="7"/>
  <c r="J1686" i="7"/>
  <c r="J1687" i="7"/>
  <c r="J1688" i="7"/>
  <c r="J1689" i="7"/>
  <c r="J1690" i="7"/>
  <c r="J1691" i="7"/>
  <c r="J1692" i="7"/>
  <c r="J1693" i="7"/>
  <c r="J1694" i="7"/>
  <c r="J1695" i="7"/>
  <c r="J1696" i="7"/>
  <c r="J1697" i="7"/>
  <c r="J1698" i="7"/>
  <c r="J1699" i="7"/>
  <c r="J1700" i="7"/>
  <c r="J1701" i="7"/>
  <c r="J1702" i="7"/>
  <c r="J1703" i="7"/>
  <c r="J1704" i="7"/>
  <c r="J1705" i="7"/>
  <c r="J1706" i="7"/>
  <c r="J1707" i="7"/>
  <c r="J1708" i="7"/>
  <c r="J1709" i="7"/>
  <c r="J1710" i="7"/>
  <c r="J1711" i="7"/>
  <c r="J1712" i="7"/>
  <c r="J1713" i="7"/>
  <c r="J1714" i="7"/>
  <c r="J1715" i="7"/>
  <c r="J1716" i="7"/>
  <c r="J1717" i="7"/>
  <c r="J1718" i="7"/>
  <c r="J1719" i="7"/>
  <c r="J1720" i="7"/>
  <c r="J1721" i="7"/>
  <c r="J1722" i="7"/>
  <c r="J1723" i="7"/>
  <c r="J1724" i="7"/>
  <c r="J1725" i="7"/>
  <c r="K241" i="1"/>
  <c r="K242" i="1"/>
  <c r="K243" i="1"/>
  <c r="K244" i="1"/>
  <c r="K245" i="1"/>
  <c r="K246" i="1"/>
  <c r="K247" i="1"/>
  <c r="K248" i="1"/>
  <c r="K249" i="1"/>
  <c r="K250" i="1"/>
  <c r="K251" i="1"/>
  <c r="K232" i="1"/>
  <c r="K233" i="1"/>
  <c r="K234" i="1"/>
  <c r="K235" i="1"/>
  <c r="K236" i="1"/>
  <c r="K237" i="1"/>
  <c r="K238" i="1"/>
  <c r="K239" i="1"/>
  <c r="K240" i="1"/>
  <c r="K231" i="1"/>
  <c r="F127" i="25"/>
  <c r="D127" i="25"/>
  <c r="C29" i="5"/>
  <c r="B29" i="5"/>
  <c r="D15" i="25"/>
  <c r="A5001" i="23"/>
  <c r="A5000" i="23"/>
  <c r="A4999" i="23"/>
  <c r="A4998" i="23"/>
  <c r="A4997" i="23"/>
  <c r="A4996" i="23"/>
  <c r="A4995" i="23"/>
  <c r="A4994" i="23"/>
  <c r="A4993" i="23"/>
  <c r="A4992" i="23"/>
  <c r="A4991" i="23"/>
  <c r="A4990" i="23"/>
  <c r="A4989" i="23"/>
  <c r="A4988" i="23"/>
  <c r="A4987" i="23"/>
  <c r="A4986" i="23"/>
  <c r="A4985" i="23"/>
  <c r="A4984" i="23"/>
  <c r="A4983" i="23"/>
  <c r="A4982" i="23"/>
  <c r="A4981" i="23"/>
  <c r="A4980" i="23"/>
  <c r="A4979" i="23"/>
  <c r="A4978" i="23"/>
  <c r="A4977" i="23"/>
  <c r="A4976" i="23"/>
  <c r="A4975" i="23"/>
  <c r="A4974" i="23"/>
  <c r="A4973" i="23"/>
  <c r="A4972" i="23"/>
  <c r="A4971" i="23"/>
  <c r="A4970" i="23"/>
  <c r="A4969" i="23"/>
  <c r="A4968" i="23"/>
  <c r="A4967" i="23"/>
  <c r="A4966" i="23"/>
  <c r="A4965" i="23"/>
  <c r="A4964" i="23"/>
  <c r="A4963" i="23"/>
  <c r="A4962" i="23"/>
  <c r="A4961" i="23"/>
  <c r="A4960" i="23"/>
  <c r="A4959" i="23"/>
  <c r="A4958" i="23"/>
  <c r="A4957" i="23"/>
  <c r="A4956" i="23"/>
  <c r="A4955" i="23"/>
  <c r="A4954" i="23"/>
  <c r="A4953" i="23"/>
  <c r="A4952" i="23"/>
  <c r="A4951" i="23"/>
  <c r="A4950" i="23"/>
  <c r="A4949" i="23"/>
  <c r="A4948" i="23"/>
  <c r="A4947" i="23"/>
  <c r="A4946" i="23"/>
  <c r="A4945" i="23"/>
  <c r="A4944" i="23"/>
  <c r="A4943" i="23"/>
  <c r="A4942" i="23"/>
  <c r="A4941" i="23"/>
  <c r="A4940" i="23"/>
  <c r="A4939" i="23"/>
  <c r="A4938" i="23"/>
  <c r="A4937" i="23"/>
  <c r="A4936" i="23"/>
  <c r="A4935" i="23"/>
  <c r="A4934" i="23"/>
  <c r="A4933" i="23"/>
  <c r="A4932" i="23"/>
  <c r="A4931" i="23"/>
  <c r="A4930" i="23"/>
  <c r="A4929" i="23"/>
  <c r="A4928" i="23"/>
  <c r="A4927" i="23"/>
  <c r="A4926" i="23"/>
  <c r="A4925" i="23"/>
  <c r="A4924" i="23"/>
  <c r="A4923" i="23"/>
  <c r="A4922" i="23"/>
  <c r="A4921" i="23"/>
  <c r="A4920" i="23"/>
  <c r="A4919" i="23"/>
  <c r="A4918" i="23"/>
  <c r="A4917" i="23"/>
  <c r="A4916" i="23"/>
  <c r="A4915" i="23"/>
  <c r="A4914" i="23"/>
  <c r="A4913" i="23"/>
  <c r="A4912" i="23"/>
  <c r="A4911" i="23"/>
  <c r="A4910" i="23"/>
  <c r="A4909" i="23"/>
  <c r="A4908" i="23"/>
  <c r="A4907" i="23"/>
  <c r="A4906" i="23"/>
  <c r="A4905" i="23"/>
  <c r="A4904" i="23"/>
  <c r="A4903" i="23"/>
  <c r="A4902" i="23"/>
  <c r="A4901" i="23"/>
  <c r="A4900" i="23"/>
  <c r="A4899" i="23"/>
  <c r="A4898" i="23"/>
  <c r="A4897" i="23"/>
  <c r="A4896" i="23"/>
  <c r="A4895" i="23"/>
  <c r="A4894" i="23"/>
  <c r="A4893" i="23"/>
  <c r="A4892" i="23"/>
  <c r="A4891" i="23"/>
  <c r="A4890" i="23"/>
  <c r="A4889" i="23"/>
  <c r="A4888" i="23"/>
  <c r="A4887" i="23"/>
  <c r="A4886" i="23"/>
  <c r="A4885" i="23"/>
  <c r="A4884" i="23"/>
  <c r="A4883" i="23"/>
  <c r="A4882" i="23"/>
  <c r="A4881" i="23"/>
  <c r="A4880" i="23"/>
  <c r="A4879" i="23"/>
  <c r="A4878" i="23"/>
  <c r="A4877" i="23"/>
  <c r="A4876" i="23"/>
  <c r="A4875" i="23"/>
  <c r="A4874" i="23"/>
  <c r="A4873" i="23"/>
  <c r="A4872" i="23"/>
  <c r="A4871" i="23"/>
  <c r="A4870" i="23"/>
  <c r="A4869" i="23"/>
  <c r="A4868" i="23"/>
  <c r="A4867" i="23"/>
  <c r="A4866" i="23"/>
  <c r="A4865" i="23"/>
  <c r="A4864" i="23"/>
  <c r="A4863" i="23"/>
  <c r="A4862" i="23"/>
  <c r="A4861" i="23"/>
  <c r="A4860" i="23"/>
  <c r="A4859" i="23"/>
  <c r="A4858" i="23"/>
  <c r="A4857" i="23"/>
  <c r="A4856" i="23"/>
  <c r="A4855" i="23"/>
  <c r="A4854" i="23"/>
  <c r="A4853" i="23"/>
  <c r="A4852" i="23"/>
  <c r="A4851" i="23"/>
  <c r="A4850" i="23"/>
  <c r="A4849" i="23"/>
  <c r="A4848" i="23"/>
  <c r="A4847" i="23"/>
  <c r="A4846" i="23"/>
  <c r="A4845" i="23"/>
  <c r="A4844" i="23"/>
  <c r="A4843" i="23"/>
  <c r="A4842" i="23"/>
  <c r="A4841" i="23"/>
  <c r="A4840" i="23"/>
  <c r="A4839" i="23"/>
  <c r="A4838" i="23"/>
  <c r="A4837" i="23"/>
  <c r="A4836" i="23"/>
  <c r="A4835" i="23"/>
  <c r="A4834" i="23"/>
  <c r="A4833" i="23"/>
  <c r="A4832" i="23"/>
  <c r="A4831" i="23"/>
  <c r="A4830" i="23"/>
  <c r="A4829" i="23"/>
  <c r="A4828" i="23"/>
  <c r="A4827" i="23"/>
  <c r="A4826" i="23"/>
  <c r="A4825" i="23"/>
  <c r="A4824" i="23"/>
  <c r="A4823" i="23"/>
  <c r="A4822" i="23"/>
  <c r="A4821" i="23"/>
  <c r="A4820" i="23"/>
  <c r="A4819" i="23"/>
  <c r="A4818" i="23"/>
  <c r="A4817" i="23"/>
  <c r="A4816" i="23"/>
  <c r="A4815" i="23"/>
  <c r="A4814" i="23"/>
  <c r="A4813" i="23"/>
  <c r="A4812" i="23"/>
  <c r="A4811" i="23"/>
  <c r="A4810" i="23"/>
  <c r="A4809" i="23"/>
  <c r="A4808" i="23"/>
  <c r="A4807" i="23"/>
  <c r="A4806" i="23"/>
  <c r="A4805" i="23"/>
  <c r="A4804" i="23"/>
  <c r="A4803" i="23"/>
  <c r="A4802" i="23"/>
  <c r="A4801" i="23"/>
  <c r="A4800" i="23"/>
  <c r="A4799" i="23"/>
  <c r="A4798" i="23"/>
  <c r="A4797" i="23"/>
  <c r="A4796" i="23"/>
  <c r="A4795" i="23"/>
  <c r="A4794" i="23"/>
  <c r="A4793" i="23"/>
  <c r="A4792" i="23"/>
  <c r="A4791" i="23"/>
  <c r="A4790" i="23"/>
  <c r="A4789" i="23"/>
  <c r="A4788" i="23"/>
  <c r="A4787" i="23"/>
  <c r="A4786" i="23"/>
  <c r="A4785" i="23"/>
  <c r="A4784" i="23"/>
  <c r="A4783" i="23"/>
  <c r="A4782" i="23"/>
  <c r="A4781" i="23"/>
  <c r="A4780" i="23"/>
  <c r="A4779" i="23"/>
  <c r="A4778" i="23"/>
  <c r="A4777" i="23"/>
  <c r="A4776" i="23"/>
  <c r="A4775" i="23"/>
  <c r="A4774" i="23"/>
  <c r="A4773" i="23"/>
  <c r="A4772" i="23"/>
  <c r="A4771" i="23"/>
  <c r="A4770" i="23"/>
  <c r="A4769" i="23"/>
  <c r="A4768" i="23"/>
  <c r="A4767" i="23"/>
  <c r="A4766" i="23"/>
  <c r="A4765" i="23"/>
  <c r="A4764" i="23"/>
  <c r="A4763" i="23"/>
  <c r="A4762" i="23"/>
  <c r="A4761" i="23"/>
  <c r="A4760" i="23"/>
  <c r="A4759" i="23"/>
  <c r="A4758" i="23"/>
  <c r="A4757" i="23"/>
  <c r="A4756" i="23"/>
  <c r="A4755" i="23"/>
  <c r="A4754" i="23"/>
  <c r="A4753" i="23"/>
  <c r="A4752" i="23"/>
  <c r="A4751" i="23"/>
  <c r="A4750" i="23"/>
  <c r="A4749" i="23"/>
  <c r="A4748" i="23"/>
  <c r="A4747" i="23"/>
  <c r="A4746" i="23"/>
  <c r="A4745" i="23"/>
  <c r="A4744" i="23"/>
  <c r="A4743" i="23"/>
  <c r="A4742" i="23"/>
  <c r="A4741" i="23"/>
  <c r="A4740" i="23"/>
  <c r="A4739" i="23"/>
  <c r="A4738" i="23"/>
  <c r="A4737" i="23"/>
  <c r="A4736" i="23"/>
  <c r="A4735" i="23"/>
  <c r="A4734" i="23"/>
  <c r="A4733" i="23"/>
  <c r="A4732" i="23"/>
  <c r="A4731" i="23"/>
  <c r="A4730" i="23"/>
  <c r="A4729" i="23"/>
  <c r="A4728" i="23"/>
  <c r="A4727" i="23"/>
  <c r="A4726" i="23"/>
  <c r="A4725" i="23"/>
  <c r="A4724" i="23"/>
  <c r="A4723" i="23"/>
  <c r="A4722" i="23"/>
  <c r="A4721" i="23"/>
  <c r="A4720" i="23"/>
  <c r="A4719" i="23"/>
  <c r="A4718" i="23"/>
  <c r="A4717" i="23"/>
  <c r="A4716" i="23"/>
  <c r="A4715" i="23"/>
  <c r="A4714" i="23"/>
  <c r="A4713" i="23"/>
  <c r="A4712" i="23"/>
  <c r="A4711" i="23"/>
  <c r="A4710" i="23"/>
  <c r="A4709" i="23"/>
  <c r="A4708" i="23"/>
  <c r="A4707" i="23"/>
  <c r="A4706" i="23"/>
  <c r="A4705" i="23"/>
  <c r="A4704" i="23"/>
  <c r="A4703" i="23"/>
  <c r="A4702" i="23"/>
  <c r="A4701" i="23"/>
  <c r="A4700" i="23"/>
  <c r="A4699" i="23"/>
  <c r="A4698" i="23"/>
  <c r="A4697" i="23"/>
  <c r="A4696" i="23"/>
  <c r="A4695" i="23"/>
  <c r="A4694" i="23"/>
  <c r="A4693" i="23"/>
  <c r="A4692" i="23"/>
  <c r="A4691" i="23"/>
  <c r="A4690" i="23"/>
  <c r="A4689" i="23"/>
  <c r="A4688" i="23"/>
  <c r="A4687" i="23"/>
  <c r="A4686" i="23"/>
  <c r="A4685" i="23"/>
  <c r="A4684" i="23"/>
  <c r="A4683" i="23"/>
  <c r="A4682" i="23"/>
  <c r="A4681" i="23"/>
  <c r="A4680" i="23"/>
  <c r="A4679" i="23"/>
  <c r="A4678" i="23"/>
  <c r="A4677" i="23"/>
  <c r="A4676" i="23"/>
  <c r="A4675" i="23"/>
  <c r="A4674" i="23"/>
  <c r="A4673" i="23"/>
  <c r="A4672" i="23"/>
  <c r="A4671" i="23"/>
  <c r="A4670" i="23"/>
  <c r="A4669" i="23"/>
  <c r="A4668" i="23"/>
  <c r="A4667" i="23"/>
  <c r="A4666" i="23"/>
  <c r="A4665" i="23"/>
  <c r="A4664" i="23"/>
  <c r="A4663" i="23"/>
  <c r="A4662" i="23"/>
  <c r="A4661" i="23"/>
  <c r="A4660" i="23"/>
  <c r="A4659" i="23"/>
  <c r="A4658" i="23"/>
  <c r="A4657" i="23"/>
  <c r="A4656" i="23"/>
  <c r="A4655" i="23"/>
  <c r="A4654" i="23"/>
  <c r="A4653" i="23"/>
  <c r="A4652" i="23"/>
  <c r="A4651" i="23"/>
  <c r="A4650" i="23"/>
  <c r="A4649" i="23"/>
  <c r="A4648" i="23"/>
  <c r="A4647" i="23"/>
  <c r="A4646" i="23"/>
  <c r="A4645" i="23"/>
  <c r="A4644" i="23"/>
  <c r="A4643" i="23"/>
  <c r="A4642" i="23"/>
  <c r="A4641" i="23"/>
  <c r="A4640" i="23"/>
  <c r="A4639" i="23"/>
  <c r="A4638" i="23"/>
  <c r="A4637" i="23"/>
  <c r="A4636" i="23"/>
  <c r="A4635" i="23"/>
  <c r="A4634" i="23"/>
  <c r="A4633" i="23"/>
  <c r="A4632" i="23"/>
  <c r="A4631" i="23"/>
  <c r="A4630" i="23"/>
  <c r="A4629" i="23"/>
  <c r="A4628" i="23"/>
  <c r="A4627" i="23"/>
  <c r="A4626" i="23"/>
  <c r="A4625" i="23"/>
  <c r="A4624" i="23"/>
  <c r="A4623" i="23"/>
  <c r="A4622" i="23"/>
  <c r="A4621" i="23"/>
  <c r="A4620" i="23"/>
  <c r="A4619" i="23"/>
  <c r="A4618" i="23"/>
  <c r="A4617" i="23"/>
  <c r="A4616" i="23"/>
  <c r="A4615" i="23"/>
  <c r="A4614" i="23"/>
  <c r="A4613" i="23"/>
  <c r="A4612" i="23"/>
  <c r="A4611" i="23"/>
  <c r="A4610" i="23"/>
  <c r="A4609" i="23"/>
  <c r="A4608" i="23"/>
  <c r="A4607" i="23"/>
  <c r="A4606" i="23"/>
  <c r="A4605" i="23"/>
  <c r="A4604" i="23"/>
  <c r="A4603" i="23"/>
  <c r="A4602" i="23"/>
  <c r="A4601" i="23"/>
  <c r="A4600" i="23"/>
  <c r="A4599" i="23"/>
  <c r="A4598" i="23"/>
  <c r="A4597" i="23"/>
  <c r="A4596" i="23"/>
  <c r="A4595" i="23"/>
  <c r="A4594" i="23"/>
  <c r="A4593" i="23"/>
  <c r="A4592" i="23"/>
  <c r="A4591" i="23"/>
  <c r="A4590" i="23"/>
  <c r="A4589" i="23"/>
  <c r="A4588" i="23"/>
  <c r="A4587" i="23"/>
  <c r="A4586" i="23"/>
  <c r="A4585" i="23"/>
  <c r="A4584" i="23"/>
  <c r="A4583" i="23"/>
  <c r="A4582" i="23"/>
  <c r="A4581" i="23"/>
  <c r="A4580" i="23"/>
  <c r="A4579" i="23"/>
  <c r="A4578" i="23"/>
  <c r="A4577" i="23"/>
  <c r="A4576" i="23"/>
  <c r="A4575" i="23"/>
  <c r="A4574" i="23"/>
  <c r="A4573" i="23"/>
  <c r="A4572" i="23"/>
  <c r="A4571" i="23"/>
  <c r="A4570" i="23"/>
  <c r="A4569" i="23"/>
  <c r="A4568" i="23"/>
  <c r="A4567" i="23"/>
  <c r="A4566" i="23"/>
  <c r="A4565" i="23"/>
  <c r="A4564" i="23"/>
  <c r="A4563" i="23"/>
  <c r="A4562" i="23"/>
  <c r="A4561" i="23"/>
  <c r="A4560" i="23"/>
  <c r="A4559" i="23"/>
  <c r="A4558" i="23"/>
  <c r="A4557" i="23"/>
  <c r="A4556" i="23"/>
  <c r="A4555" i="23"/>
  <c r="A4554" i="23"/>
  <c r="A4553" i="23"/>
  <c r="A4552" i="23"/>
  <c r="A4551" i="23"/>
  <c r="A4550" i="23"/>
  <c r="A4549" i="23"/>
  <c r="A4548" i="23"/>
  <c r="A4547" i="23"/>
  <c r="A4546" i="23"/>
  <c r="A4545" i="23"/>
  <c r="A4544" i="23"/>
  <c r="A4543" i="23"/>
  <c r="A4542" i="23"/>
  <c r="A4541" i="23"/>
  <c r="A4540" i="23"/>
  <c r="A4539" i="23"/>
  <c r="A4538" i="23"/>
  <c r="A4537" i="23"/>
  <c r="A4536" i="23"/>
  <c r="A4535" i="23"/>
  <c r="A4534" i="23"/>
  <c r="A4533" i="23"/>
  <c r="A4532" i="23"/>
  <c r="A4531" i="23"/>
  <c r="A4530" i="23"/>
  <c r="A4529" i="23"/>
  <c r="A4528" i="23"/>
  <c r="A4527" i="23"/>
  <c r="A4526" i="23"/>
  <c r="A4525" i="23"/>
  <c r="A4524" i="23"/>
  <c r="A4523" i="23"/>
  <c r="A4522" i="23"/>
  <c r="A4521" i="23"/>
  <c r="A4520" i="23"/>
  <c r="A4519" i="23"/>
  <c r="A4518" i="23"/>
  <c r="A4517" i="23"/>
  <c r="A4516" i="23"/>
  <c r="A4515" i="23"/>
  <c r="A4514" i="23"/>
  <c r="A4513" i="23"/>
  <c r="A4512" i="23"/>
  <c r="A4511" i="23"/>
  <c r="A4510" i="23"/>
  <c r="A4509" i="23"/>
  <c r="A4508" i="23"/>
  <c r="A4507" i="23"/>
  <c r="A4506" i="23"/>
  <c r="A4505" i="23"/>
  <c r="A4504" i="23"/>
  <c r="A4503" i="23"/>
  <c r="A4502" i="23"/>
  <c r="A4501" i="23"/>
  <c r="A4500" i="23"/>
  <c r="A4499" i="23"/>
  <c r="A4498" i="23"/>
  <c r="A4497" i="23"/>
  <c r="A4496" i="23"/>
  <c r="A4495" i="23"/>
  <c r="A4494" i="23"/>
  <c r="A4493" i="23"/>
  <c r="A4492" i="23"/>
  <c r="A4491" i="23"/>
  <c r="A4490" i="23"/>
  <c r="A4489" i="23"/>
  <c r="A4488" i="23"/>
  <c r="A4487" i="23"/>
  <c r="A4486" i="23"/>
  <c r="A4485" i="23"/>
  <c r="A4484" i="23"/>
  <c r="A4483" i="23"/>
  <c r="A4482" i="23"/>
  <c r="A4481" i="23"/>
  <c r="A4480" i="23"/>
  <c r="A4479" i="23"/>
  <c r="A4478" i="23"/>
  <c r="A4477" i="23"/>
  <c r="A4476" i="23"/>
  <c r="A4475" i="23"/>
  <c r="A4474" i="23"/>
  <c r="A4473" i="23"/>
  <c r="A4472" i="23"/>
  <c r="A4471" i="23"/>
  <c r="A4470" i="23"/>
  <c r="A4469" i="23"/>
  <c r="A4468" i="23"/>
  <c r="A4467" i="23"/>
  <c r="A4466" i="23"/>
  <c r="A4465" i="23"/>
  <c r="A4464" i="23"/>
  <c r="A4463" i="23"/>
  <c r="A4462" i="23"/>
  <c r="A4461" i="23"/>
  <c r="A4460" i="23"/>
  <c r="A4459" i="23"/>
  <c r="A4458" i="23"/>
  <c r="A4457" i="23"/>
  <c r="A4456" i="23"/>
  <c r="A4455" i="23"/>
  <c r="A4454" i="23"/>
  <c r="A4453" i="23"/>
  <c r="A4452" i="23"/>
  <c r="A4451" i="23"/>
  <c r="A4450" i="23"/>
  <c r="A4449" i="23"/>
  <c r="A4448" i="23"/>
  <c r="A4447" i="23"/>
  <c r="A4446" i="23"/>
  <c r="A4445" i="23"/>
  <c r="A4444" i="23"/>
  <c r="A4443" i="23"/>
  <c r="A4442" i="23"/>
  <c r="A4441" i="23"/>
  <c r="A4440" i="23"/>
  <c r="A4439" i="23"/>
  <c r="A4438" i="23"/>
  <c r="A4437" i="23"/>
  <c r="A4436" i="23"/>
  <c r="A4435" i="23"/>
  <c r="A4434" i="23"/>
  <c r="A4433" i="23"/>
  <c r="A4432" i="23"/>
  <c r="A4431" i="23"/>
  <c r="A4430" i="23"/>
  <c r="A4429" i="23"/>
  <c r="A4428" i="23"/>
  <c r="A4427" i="23"/>
  <c r="A4426" i="23"/>
  <c r="A4425" i="23"/>
  <c r="A4424" i="23"/>
  <c r="A4423" i="23"/>
  <c r="A4422" i="23"/>
  <c r="A4421" i="23"/>
  <c r="A4420" i="23"/>
  <c r="A4419" i="23"/>
  <c r="A4418" i="23"/>
  <c r="A4417" i="23"/>
  <c r="A4416" i="23"/>
  <c r="A4415" i="23"/>
  <c r="A4414" i="23"/>
  <c r="A4413" i="23"/>
  <c r="A4412" i="23"/>
  <c r="A4411" i="23"/>
  <c r="A4410" i="23"/>
  <c r="A4409" i="23"/>
  <c r="A4408" i="23"/>
  <c r="A4407" i="23"/>
  <c r="A4406" i="23"/>
  <c r="A4405" i="23"/>
  <c r="A4404" i="23"/>
  <c r="A4403" i="23"/>
  <c r="A4402" i="23"/>
  <c r="A4401" i="23"/>
  <c r="A4400" i="23"/>
  <c r="A4399" i="23"/>
  <c r="A4398" i="23"/>
  <c r="A4397" i="23"/>
  <c r="A4396" i="23"/>
  <c r="A4395" i="23"/>
  <c r="A4394" i="23"/>
  <c r="A4393" i="23"/>
  <c r="A4392" i="23"/>
  <c r="A4391" i="23"/>
  <c r="A4390" i="23"/>
  <c r="A4389" i="23"/>
  <c r="A4388" i="23"/>
  <c r="A4387" i="23"/>
  <c r="A4386" i="23"/>
  <c r="A4385" i="23"/>
  <c r="A4384" i="23"/>
  <c r="A4383" i="23"/>
  <c r="A4382" i="23"/>
  <c r="A4381" i="23"/>
  <c r="A4380" i="23"/>
  <c r="A4379" i="23"/>
  <c r="A4378" i="23"/>
  <c r="A4377" i="23"/>
  <c r="A4376" i="23"/>
  <c r="A4375" i="23"/>
  <c r="A4374" i="23"/>
  <c r="A4373" i="23"/>
  <c r="A4372" i="23"/>
  <c r="A4371" i="23"/>
  <c r="A4370" i="23"/>
  <c r="A4369" i="23"/>
  <c r="A4368" i="23"/>
  <c r="A4367" i="23"/>
  <c r="A4366" i="23"/>
  <c r="A4365" i="23"/>
  <c r="A4364" i="23"/>
  <c r="A4363" i="23"/>
  <c r="A4362" i="23"/>
  <c r="A4361" i="23"/>
  <c r="A4360" i="23"/>
  <c r="A4359" i="23"/>
  <c r="A4358" i="23"/>
  <c r="A4357" i="23"/>
  <c r="A4356" i="23"/>
  <c r="A4355" i="23"/>
  <c r="A4354" i="23"/>
  <c r="A4353" i="23"/>
  <c r="A4352" i="23"/>
  <c r="A4351" i="23"/>
  <c r="A4350" i="23"/>
  <c r="A4349" i="23"/>
  <c r="A4348" i="23"/>
  <c r="A4347" i="23"/>
  <c r="A4346" i="23"/>
  <c r="A4345" i="23"/>
  <c r="A4344" i="23"/>
  <c r="A4343" i="23"/>
  <c r="A4342" i="23"/>
  <c r="A4341" i="23"/>
  <c r="A4340" i="23"/>
  <c r="A4339" i="23"/>
  <c r="A4338" i="23"/>
  <c r="A4337" i="23"/>
  <c r="A4336" i="23"/>
  <c r="A4335" i="23"/>
  <c r="A4334" i="23"/>
  <c r="A4333" i="23"/>
  <c r="A4332" i="23"/>
  <c r="A4331" i="23"/>
  <c r="A4330" i="23"/>
  <c r="A4329" i="23"/>
  <c r="A4328" i="23"/>
  <c r="A4327" i="23"/>
  <c r="A4326" i="23"/>
  <c r="A4325" i="23"/>
  <c r="A4324" i="23"/>
  <c r="A4323" i="23"/>
  <c r="A4322" i="23"/>
  <c r="A4321" i="23"/>
  <c r="A4320" i="23"/>
  <c r="A4319" i="23"/>
  <c r="A4318" i="23"/>
  <c r="A4317" i="23"/>
  <c r="A4316" i="23"/>
  <c r="A4315" i="23"/>
  <c r="A4314" i="23"/>
  <c r="A4313" i="23"/>
  <c r="A4312" i="23"/>
  <c r="A4311" i="23"/>
  <c r="A4310" i="23"/>
  <c r="A4309" i="23"/>
  <c r="A4308" i="23"/>
  <c r="A4307" i="23"/>
  <c r="A4306" i="23"/>
  <c r="A4305" i="23"/>
  <c r="A4304" i="23"/>
  <c r="A4303" i="23"/>
  <c r="A4302" i="23"/>
  <c r="A4301" i="23"/>
  <c r="A4300" i="23"/>
  <c r="A4299" i="23"/>
  <c r="A4298" i="23"/>
  <c r="A4297" i="23"/>
  <c r="A4296" i="23"/>
  <c r="A4295" i="23"/>
  <c r="A4294" i="23"/>
  <c r="A4293" i="23"/>
  <c r="A4292" i="23"/>
  <c r="A4291" i="23"/>
  <c r="A4290" i="23"/>
  <c r="A4289" i="23"/>
  <c r="A4288" i="23"/>
  <c r="A4287" i="23"/>
  <c r="A4286" i="23"/>
  <c r="A4285" i="23"/>
  <c r="A4284" i="23"/>
  <c r="A4283" i="23"/>
  <c r="A4282" i="23"/>
  <c r="A4281" i="23"/>
  <c r="A4280" i="23"/>
  <c r="A4279" i="23"/>
  <c r="A4278" i="23"/>
  <c r="A4277" i="23"/>
  <c r="A4276" i="23"/>
  <c r="A4275" i="23"/>
  <c r="A4274" i="23"/>
  <c r="A4273" i="23"/>
  <c r="A4272" i="23"/>
  <c r="A4271" i="23"/>
  <c r="A4270" i="23"/>
  <c r="A4269" i="23"/>
  <c r="A4268" i="23"/>
  <c r="A4267" i="23"/>
  <c r="A4266" i="23"/>
  <c r="A4265" i="23"/>
  <c r="A4264" i="23"/>
  <c r="A4263" i="23"/>
  <c r="A4262" i="23"/>
  <c r="A4261" i="23"/>
  <c r="A4260" i="23"/>
  <c r="A4259" i="23"/>
  <c r="A4258" i="23"/>
  <c r="A4257" i="23"/>
  <c r="A4256" i="23"/>
  <c r="A4255" i="23"/>
  <c r="A4254" i="23"/>
  <c r="A4253" i="23"/>
  <c r="A4252" i="23"/>
  <c r="A4251" i="23"/>
  <c r="A4250" i="23"/>
  <c r="A4249" i="23"/>
  <c r="A4248" i="23"/>
  <c r="A4247" i="23"/>
  <c r="A4246" i="23"/>
  <c r="A4245" i="23"/>
  <c r="A4244" i="23"/>
  <c r="A4243" i="23"/>
  <c r="A4242" i="23"/>
  <c r="A4241" i="23"/>
  <c r="A4240" i="23"/>
  <c r="A4239" i="23"/>
  <c r="A4238" i="23"/>
  <c r="A4237" i="23"/>
  <c r="A4236" i="23"/>
  <c r="A4235" i="23"/>
  <c r="A4234" i="23"/>
  <c r="A4233" i="23"/>
  <c r="A4232" i="23"/>
  <c r="A4231" i="23"/>
  <c r="A4230" i="23"/>
  <c r="A4229" i="23"/>
  <c r="A4228" i="23"/>
  <c r="A4227" i="23"/>
  <c r="A4226" i="23"/>
  <c r="A4225" i="23"/>
  <c r="A4224" i="23"/>
  <c r="A4223" i="23"/>
  <c r="A4222" i="23"/>
  <c r="A4221" i="23"/>
  <c r="A4220" i="23"/>
  <c r="A4219" i="23"/>
  <c r="A4218" i="23"/>
  <c r="A4217" i="23"/>
  <c r="A4216" i="23"/>
  <c r="A4215" i="23"/>
  <c r="A4214" i="23"/>
  <c r="A4213" i="23"/>
  <c r="A4212" i="23"/>
  <c r="A4211" i="23"/>
  <c r="A4210" i="23"/>
  <c r="A4209" i="23"/>
  <c r="A4208" i="23"/>
  <c r="A4207" i="23"/>
  <c r="A4206" i="23"/>
  <c r="A4205" i="23"/>
  <c r="A4204" i="23"/>
  <c r="A4203" i="23"/>
  <c r="A4202" i="23"/>
  <c r="A4201" i="23"/>
  <c r="A4200" i="23"/>
  <c r="A4199" i="23"/>
  <c r="A4198" i="23"/>
  <c r="A4197" i="23"/>
  <c r="A4196" i="23"/>
  <c r="A4195" i="23"/>
  <c r="A4194" i="23"/>
  <c r="A4193" i="23"/>
  <c r="A4192" i="23"/>
  <c r="A4191" i="23"/>
  <c r="A4190" i="23"/>
  <c r="A4189" i="23"/>
  <c r="A4188" i="23"/>
  <c r="A4187" i="23"/>
  <c r="A4186" i="23"/>
  <c r="A4185" i="23"/>
  <c r="A4184" i="23"/>
  <c r="A4183" i="23"/>
  <c r="A4182" i="23"/>
  <c r="A4181" i="23"/>
  <c r="A4180" i="23"/>
  <c r="A4179" i="23"/>
  <c r="A4178" i="23"/>
  <c r="A4177" i="23"/>
  <c r="A4176" i="23"/>
  <c r="A4175" i="23"/>
  <c r="A4174" i="23"/>
  <c r="A4173" i="23"/>
  <c r="A4172" i="23"/>
  <c r="A4171" i="23"/>
  <c r="A4170" i="23"/>
  <c r="A4169" i="23"/>
  <c r="A4168" i="23"/>
  <c r="A4167" i="23"/>
  <c r="A4166" i="23"/>
  <c r="A4165" i="23"/>
  <c r="A4164" i="23"/>
  <c r="A4163" i="23"/>
  <c r="A4162" i="23"/>
  <c r="A4161" i="23"/>
  <c r="A4160" i="23"/>
  <c r="A4159" i="23"/>
  <c r="A4158" i="23"/>
  <c r="A4157" i="23"/>
  <c r="A4156" i="23"/>
  <c r="A4155" i="23"/>
  <c r="A4154" i="23"/>
  <c r="A4153" i="23"/>
  <c r="A4152" i="23"/>
  <c r="A4151" i="23"/>
  <c r="A4150" i="23"/>
  <c r="A4149" i="23"/>
  <c r="A4148" i="23"/>
  <c r="A4147" i="23"/>
  <c r="A4146" i="23"/>
  <c r="A4145" i="23"/>
  <c r="A4144" i="23"/>
  <c r="A4143" i="23"/>
  <c r="A4142" i="23"/>
  <c r="A4141" i="23"/>
  <c r="A4140" i="23"/>
  <c r="A4139" i="23"/>
  <c r="A4138" i="23"/>
  <c r="A4137" i="23"/>
  <c r="A4136" i="23"/>
  <c r="A4135" i="23"/>
  <c r="A4134" i="23"/>
  <c r="A4133" i="23"/>
  <c r="A4132" i="23"/>
  <c r="A4131" i="23"/>
  <c r="A4130" i="23"/>
  <c r="A4129" i="23"/>
  <c r="A4128" i="23"/>
  <c r="A4127" i="23"/>
  <c r="A4126" i="23"/>
  <c r="A4125" i="23"/>
  <c r="A4124" i="23"/>
  <c r="A4123" i="23"/>
  <c r="A4122" i="23"/>
  <c r="A4121" i="23"/>
  <c r="A4120" i="23"/>
  <c r="A4119" i="23"/>
  <c r="A4118" i="23"/>
  <c r="A4117" i="23"/>
  <c r="A4116" i="23"/>
  <c r="A4115" i="23"/>
  <c r="A4114" i="23"/>
  <c r="A4113" i="23"/>
  <c r="A4112" i="23"/>
  <c r="A4111" i="23"/>
  <c r="A4110" i="23"/>
  <c r="A4109" i="23"/>
  <c r="A4108" i="23"/>
  <c r="A4107" i="23"/>
  <c r="A4106" i="23"/>
  <c r="A4105" i="23"/>
  <c r="A4104" i="23"/>
  <c r="A4103" i="23"/>
  <c r="A4102" i="23"/>
  <c r="A4101" i="23"/>
  <c r="A4100" i="23"/>
  <c r="A4099" i="23"/>
  <c r="A4098" i="23"/>
  <c r="A4097" i="23"/>
  <c r="A4096" i="23"/>
  <c r="A4095" i="23"/>
  <c r="A4094" i="23"/>
  <c r="A4093" i="23"/>
  <c r="A4092" i="23"/>
  <c r="A4091" i="23"/>
  <c r="A4090" i="23"/>
  <c r="A4089" i="23"/>
  <c r="A4088" i="23"/>
  <c r="A4087" i="23"/>
  <c r="A4086" i="23"/>
  <c r="A4085" i="23"/>
  <c r="A4084" i="23"/>
  <c r="A4083" i="23"/>
  <c r="A4082" i="23"/>
  <c r="A4081" i="23"/>
  <c r="A4080" i="23"/>
  <c r="A4079" i="23"/>
  <c r="A4078" i="23"/>
  <c r="A4077" i="23"/>
  <c r="A4076" i="23"/>
  <c r="A4075" i="23"/>
  <c r="A4074" i="23"/>
  <c r="A4073" i="23"/>
  <c r="A4072" i="23"/>
  <c r="A4071" i="23"/>
  <c r="A4070" i="23"/>
  <c r="A4069" i="23"/>
  <c r="A4068" i="23"/>
  <c r="A4067" i="23"/>
  <c r="A4066" i="23"/>
  <c r="A4065" i="23"/>
  <c r="A4064" i="23"/>
  <c r="A4063" i="23"/>
  <c r="A4062" i="23"/>
  <c r="A4061" i="23"/>
  <c r="A4060" i="23"/>
  <c r="A4059" i="23"/>
  <c r="A4058" i="23"/>
  <c r="A4057" i="23"/>
  <c r="A4056" i="23"/>
  <c r="A4055" i="23"/>
  <c r="A4054" i="23"/>
  <c r="A4053" i="23"/>
  <c r="A4052" i="23"/>
  <c r="A4051" i="23"/>
  <c r="A4050" i="23"/>
  <c r="A4049" i="23"/>
  <c r="A4048" i="23"/>
  <c r="A4047" i="23"/>
  <c r="A4046" i="23"/>
  <c r="A4045" i="23"/>
  <c r="A4044" i="23"/>
  <c r="A4043" i="23"/>
  <c r="A4042" i="23"/>
  <c r="A4041" i="23"/>
  <c r="A4040" i="23"/>
  <c r="A4039" i="23"/>
  <c r="A4038" i="23"/>
  <c r="A4037" i="23"/>
  <c r="A4036" i="23"/>
  <c r="A4035" i="23"/>
  <c r="A4034" i="23"/>
  <c r="A4033" i="23"/>
  <c r="A4032" i="23"/>
  <c r="A4031" i="23"/>
  <c r="A4030" i="23"/>
  <c r="A4029" i="23"/>
  <c r="A4028" i="23"/>
  <c r="A4027" i="23"/>
  <c r="A4026" i="23"/>
  <c r="A4025" i="23"/>
  <c r="A4024" i="23"/>
  <c r="A4023" i="23"/>
  <c r="A4022" i="23"/>
  <c r="A4021" i="23"/>
  <c r="A4020" i="23"/>
  <c r="A4019" i="23"/>
  <c r="A4018" i="23"/>
  <c r="A4017" i="23"/>
  <c r="A4016" i="23"/>
  <c r="A4015" i="23"/>
  <c r="A4014" i="23"/>
  <c r="A4013" i="23"/>
  <c r="A4012" i="23"/>
  <c r="A4011" i="23"/>
  <c r="A4010" i="23"/>
  <c r="A4009" i="23"/>
  <c r="A4008" i="23"/>
  <c r="A4007" i="23"/>
  <c r="A4006" i="23"/>
  <c r="A4005" i="23"/>
  <c r="A4004" i="23"/>
  <c r="A4003" i="23"/>
  <c r="A4002" i="23"/>
  <c r="A4001" i="23"/>
  <c r="A4000" i="23"/>
  <c r="A3999" i="23"/>
  <c r="A3998" i="23"/>
  <c r="A3997" i="23"/>
  <c r="A3996" i="23"/>
  <c r="A3995" i="23"/>
  <c r="A3994" i="23"/>
  <c r="A3993" i="23"/>
  <c r="A3992" i="23"/>
  <c r="A3991" i="23"/>
  <c r="A3990" i="23"/>
  <c r="A3989" i="23"/>
  <c r="A3988" i="23"/>
  <c r="A3987" i="23"/>
  <c r="A3986" i="23"/>
  <c r="A3985" i="23"/>
  <c r="A3984" i="23"/>
  <c r="A3983" i="23"/>
  <c r="A3982" i="23"/>
  <c r="A3981" i="23"/>
  <c r="A3980" i="23"/>
  <c r="A3979" i="23"/>
  <c r="A3978" i="23"/>
  <c r="A3977" i="23"/>
  <c r="A3976" i="23"/>
  <c r="A3975" i="23"/>
  <c r="A3974" i="23"/>
  <c r="A3973" i="23"/>
  <c r="A3972" i="23"/>
  <c r="A3971" i="23"/>
  <c r="A3970" i="23"/>
  <c r="A3969" i="23"/>
  <c r="A3968" i="23"/>
  <c r="A3967" i="23"/>
  <c r="A3966" i="23"/>
  <c r="A3965" i="23"/>
  <c r="A3964" i="23"/>
  <c r="A3963" i="23"/>
  <c r="A3962" i="23"/>
  <c r="A3961" i="23"/>
  <c r="A3960" i="23"/>
  <c r="A3959" i="23"/>
  <c r="A3958" i="23"/>
  <c r="A3957" i="23"/>
  <c r="A3956" i="23"/>
  <c r="A3955" i="23"/>
  <c r="A3954" i="23"/>
  <c r="A3953" i="23"/>
  <c r="A3952" i="23"/>
  <c r="A3951" i="23"/>
  <c r="A3950" i="23"/>
  <c r="A3949" i="23"/>
  <c r="A3948" i="23"/>
  <c r="A3947" i="23"/>
  <c r="A3946" i="23"/>
  <c r="A3945" i="23"/>
  <c r="A3944" i="23"/>
  <c r="A3943" i="23"/>
  <c r="A3942" i="23"/>
  <c r="A3941" i="23"/>
  <c r="A3940" i="23"/>
  <c r="A3939" i="23"/>
  <c r="A3938" i="23"/>
  <c r="A3937" i="23"/>
  <c r="A3936" i="23"/>
  <c r="A3935" i="23"/>
  <c r="A3934" i="23"/>
  <c r="A3933" i="23"/>
  <c r="A3932" i="23"/>
  <c r="A3931" i="23"/>
  <c r="A3930" i="23"/>
  <c r="A3929" i="23"/>
  <c r="A3928" i="23"/>
  <c r="A3927" i="23"/>
  <c r="A3926" i="23"/>
  <c r="A3925" i="23"/>
  <c r="A3924" i="23"/>
  <c r="A3923" i="23"/>
  <c r="A3922" i="23"/>
  <c r="A3921" i="23"/>
  <c r="A3920" i="23"/>
  <c r="A3919" i="23"/>
  <c r="A3918" i="23"/>
  <c r="A3917" i="23"/>
  <c r="A3916" i="23"/>
  <c r="A3915" i="23"/>
  <c r="A3914" i="23"/>
  <c r="A3913" i="23"/>
  <c r="A3912" i="23"/>
  <c r="A3911" i="23"/>
  <c r="A3910" i="23"/>
  <c r="A3909" i="23"/>
  <c r="A3908" i="23"/>
  <c r="A3907" i="23"/>
  <c r="A3906" i="23"/>
  <c r="A3905" i="23"/>
  <c r="A3904" i="23"/>
  <c r="A3903" i="23"/>
  <c r="A3902" i="23"/>
  <c r="A3901" i="23"/>
  <c r="A3900" i="23"/>
  <c r="A3899" i="23"/>
  <c r="A3898" i="23"/>
  <c r="A3897" i="23"/>
  <c r="A3896" i="23"/>
  <c r="A3895" i="23"/>
  <c r="A3894" i="23"/>
  <c r="A3893" i="23"/>
  <c r="A3892" i="23"/>
  <c r="A3891" i="23"/>
  <c r="A3890" i="23"/>
  <c r="A3889" i="23"/>
  <c r="A3888" i="23"/>
  <c r="A3887" i="23"/>
  <c r="A3886" i="23"/>
  <c r="A3885" i="23"/>
  <c r="A3884" i="23"/>
  <c r="A3883" i="23"/>
  <c r="A3882" i="23"/>
  <c r="A3881" i="23"/>
  <c r="A3880" i="23"/>
  <c r="A3879" i="23"/>
  <c r="A3878" i="23"/>
  <c r="A3877" i="23"/>
  <c r="A3876" i="23"/>
  <c r="A3875" i="23"/>
  <c r="A3874" i="23"/>
  <c r="A3873" i="23"/>
  <c r="A3872" i="23"/>
  <c r="A3871" i="23"/>
  <c r="A3870" i="23"/>
  <c r="A3869" i="23"/>
  <c r="A3868" i="23"/>
  <c r="A3867" i="23"/>
  <c r="A3866" i="23"/>
  <c r="A3865" i="23"/>
  <c r="A3864" i="23"/>
  <c r="A3863" i="23"/>
  <c r="A3862" i="23"/>
  <c r="A3861" i="23"/>
  <c r="A3860" i="23"/>
  <c r="A3859" i="23"/>
  <c r="A3858" i="23"/>
  <c r="A3857" i="23"/>
  <c r="A3856" i="23"/>
  <c r="A3855" i="23"/>
  <c r="A3854" i="23"/>
  <c r="A3853" i="23"/>
  <c r="A3852" i="23"/>
  <c r="A3851" i="23"/>
  <c r="A3850" i="23"/>
  <c r="A3849" i="23"/>
  <c r="A3848" i="23"/>
  <c r="A3847" i="23"/>
  <c r="A3846" i="23"/>
  <c r="A3845" i="23"/>
  <c r="A3844" i="23"/>
  <c r="A3843" i="23"/>
  <c r="A3842" i="23"/>
  <c r="A3841" i="23"/>
  <c r="A3840" i="23"/>
  <c r="A3839" i="23"/>
  <c r="A3838" i="23"/>
  <c r="A3837" i="23"/>
  <c r="A3836" i="23"/>
  <c r="A3835" i="23"/>
  <c r="A3834" i="23"/>
  <c r="A3833" i="23"/>
  <c r="A3832" i="23"/>
  <c r="A3831" i="23"/>
  <c r="A3830" i="23"/>
  <c r="A3829" i="23"/>
  <c r="A3828" i="23"/>
  <c r="A3827" i="23"/>
  <c r="A3826" i="23"/>
  <c r="A3825" i="23"/>
  <c r="A3824" i="23"/>
  <c r="A3823" i="23"/>
  <c r="A3822" i="23"/>
  <c r="A3821" i="23"/>
  <c r="A3820" i="23"/>
  <c r="A3819" i="23"/>
  <c r="A3818" i="23"/>
  <c r="A3817" i="23"/>
  <c r="A3816" i="23"/>
  <c r="A3815" i="23"/>
  <c r="A3814" i="23"/>
  <c r="A3813" i="23"/>
  <c r="A3812" i="23"/>
  <c r="A3811" i="23"/>
  <c r="A3810" i="23"/>
  <c r="A3809" i="23"/>
  <c r="A3808" i="23"/>
  <c r="A3807" i="23"/>
  <c r="A3806" i="23"/>
  <c r="A3805" i="23"/>
  <c r="A3804" i="23"/>
  <c r="A3803" i="23"/>
  <c r="A3802" i="23"/>
  <c r="A3801" i="23"/>
  <c r="A3800" i="23"/>
  <c r="A3799" i="23"/>
  <c r="A3798" i="23"/>
  <c r="A3797" i="23"/>
  <c r="A3796" i="23"/>
  <c r="A3795" i="23"/>
  <c r="A3794" i="23"/>
  <c r="A3793" i="23"/>
  <c r="A3792" i="23"/>
  <c r="A3791" i="23"/>
  <c r="A3790" i="23"/>
  <c r="A3789" i="23"/>
  <c r="A3788" i="23"/>
  <c r="A3787" i="23"/>
  <c r="A3786" i="23"/>
  <c r="A3785" i="23"/>
  <c r="A3784" i="23"/>
  <c r="A3783" i="23"/>
  <c r="A3782" i="23"/>
  <c r="A3781" i="23"/>
  <c r="A3780" i="23"/>
  <c r="A3779" i="23"/>
  <c r="A3778" i="23"/>
  <c r="A3777" i="23"/>
  <c r="A3776" i="23"/>
  <c r="A3775" i="23"/>
  <c r="A3774" i="23"/>
  <c r="A3773" i="23"/>
  <c r="A3772" i="23"/>
  <c r="A3771" i="23"/>
  <c r="A3770" i="23"/>
  <c r="A3769" i="23"/>
  <c r="A3768" i="23"/>
  <c r="A3767" i="23"/>
  <c r="A3766" i="23"/>
  <c r="A3765" i="23"/>
  <c r="A3764" i="23"/>
  <c r="A3763" i="23"/>
  <c r="A3762" i="23"/>
  <c r="A3761" i="23"/>
  <c r="A3760" i="23"/>
  <c r="A3759" i="23"/>
  <c r="A3758" i="23"/>
  <c r="A3757" i="23"/>
  <c r="A3756" i="23"/>
  <c r="A3755" i="23"/>
  <c r="A3754" i="23"/>
  <c r="A3753" i="23"/>
  <c r="A3752" i="23"/>
  <c r="A3751" i="23"/>
  <c r="A3750" i="23"/>
  <c r="A3749" i="23"/>
  <c r="A3748" i="23"/>
  <c r="A3747" i="23"/>
  <c r="A3746" i="23"/>
  <c r="A3745" i="23"/>
  <c r="A3744" i="23"/>
  <c r="A3743" i="23"/>
  <c r="A3742" i="23"/>
  <c r="A3741" i="23"/>
  <c r="A3740" i="23"/>
  <c r="A3739" i="23"/>
  <c r="A3738" i="23"/>
  <c r="A3737" i="23"/>
  <c r="A3736" i="23"/>
  <c r="A3735" i="23"/>
  <c r="A3734" i="23"/>
  <c r="A3733" i="23"/>
  <c r="A3732" i="23"/>
  <c r="A3731" i="23"/>
  <c r="A3730" i="23"/>
  <c r="A3729" i="23"/>
  <c r="A3728" i="23"/>
  <c r="A3727" i="23"/>
  <c r="A3726" i="23"/>
  <c r="A3725" i="23"/>
  <c r="A3724" i="23"/>
  <c r="A3723" i="23"/>
  <c r="A3722" i="23"/>
  <c r="A3721" i="23"/>
  <c r="A3720" i="23"/>
  <c r="A3719" i="23"/>
  <c r="A3718" i="23"/>
  <c r="A3717" i="23"/>
  <c r="A3716" i="23"/>
  <c r="A3715" i="23"/>
  <c r="A3714" i="23"/>
  <c r="A3713" i="23"/>
  <c r="A3712" i="23"/>
  <c r="A3711" i="23"/>
  <c r="A3710" i="23"/>
  <c r="A3709" i="23"/>
  <c r="A3708" i="23"/>
  <c r="A3707" i="23"/>
  <c r="A3706" i="23"/>
  <c r="A3705" i="23"/>
  <c r="A3704" i="23"/>
  <c r="A3703" i="23"/>
  <c r="A3702" i="23"/>
  <c r="A3701" i="23"/>
  <c r="A3700" i="23"/>
  <c r="A3699" i="23"/>
  <c r="A3698" i="23"/>
  <c r="A3697" i="23"/>
  <c r="A3696" i="23"/>
  <c r="A3695" i="23"/>
  <c r="A3694" i="23"/>
  <c r="A3693" i="23"/>
  <c r="A3692" i="23"/>
  <c r="A3691" i="23"/>
  <c r="A3690" i="23"/>
  <c r="A3689" i="23"/>
  <c r="A3688" i="23"/>
  <c r="A3687" i="23"/>
  <c r="A3686" i="23"/>
  <c r="A3685" i="23"/>
  <c r="A3684" i="23"/>
  <c r="A3683" i="23"/>
  <c r="A3682" i="23"/>
  <c r="A3681" i="23"/>
  <c r="A3680" i="23"/>
  <c r="A3679" i="23"/>
  <c r="A3678" i="23"/>
  <c r="A3677" i="23"/>
  <c r="A3676" i="23"/>
  <c r="A3675" i="23"/>
  <c r="A3674" i="23"/>
  <c r="A3673" i="23"/>
  <c r="A3672" i="23"/>
  <c r="A3671" i="23"/>
  <c r="A3670" i="23"/>
  <c r="A3669" i="23"/>
  <c r="A3668" i="23"/>
  <c r="A3667" i="23"/>
  <c r="A3666" i="23"/>
  <c r="A3665" i="23"/>
  <c r="A3664" i="23"/>
  <c r="A3663" i="23"/>
  <c r="A3662" i="23"/>
  <c r="A3661" i="23"/>
  <c r="A3660" i="23"/>
  <c r="A3659" i="23"/>
  <c r="A3658" i="23"/>
  <c r="A3657" i="23"/>
  <c r="A3656" i="23"/>
  <c r="A3655" i="23"/>
  <c r="A3654" i="23"/>
  <c r="A3653" i="23"/>
  <c r="A3652" i="23"/>
  <c r="A3651" i="23"/>
  <c r="A3650" i="23"/>
  <c r="A3649" i="23"/>
  <c r="A3648" i="23"/>
  <c r="A3647" i="23"/>
  <c r="A3646" i="23"/>
  <c r="A3645" i="23"/>
  <c r="A3644" i="23"/>
  <c r="A3643" i="23"/>
  <c r="A3642" i="23"/>
  <c r="A3641" i="23"/>
  <c r="A3640" i="23"/>
  <c r="A3639" i="23"/>
  <c r="A3638" i="23"/>
  <c r="A3637" i="23"/>
  <c r="A3636" i="23"/>
  <c r="A3635" i="23"/>
  <c r="A3634" i="23"/>
  <c r="A3633" i="23"/>
  <c r="A3632" i="23"/>
  <c r="A3631" i="23"/>
  <c r="A3630" i="23"/>
  <c r="A3629" i="23"/>
  <c r="A3628" i="23"/>
  <c r="A3627" i="23"/>
  <c r="A3626" i="23"/>
  <c r="A3625" i="23"/>
  <c r="A3624" i="23"/>
  <c r="A3623" i="23"/>
  <c r="A3622" i="23"/>
  <c r="A3621" i="23"/>
  <c r="A3620" i="23"/>
  <c r="A3619" i="23"/>
  <c r="A3618" i="23"/>
  <c r="A3617" i="23"/>
  <c r="A3616" i="23"/>
  <c r="A3615" i="23"/>
  <c r="A3614" i="23"/>
  <c r="A3613" i="23"/>
  <c r="A3612" i="23"/>
  <c r="A3611" i="23"/>
  <c r="A3610" i="23"/>
  <c r="A3609" i="23"/>
  <c r="A3608" i="23"/>
  <c r="A3607" i="23"/>
  <c r="A3606" i="23"/>
  <c r="A3605" i="23"/>
  <c r="A3604" i="23"/>
  <c r="A3603" i="23"/>
  <c r="A3602" i="23"/>
  <c r="A3601" i="23"/>
  <c r="A3600" i="23"/>
  <c r="A3599" i="23"/>
  <c r="A3598" i="23"/>
  <c r="A3597" i="23"/>
  <c r="A3596" i="23"/>
  <c r="A3595" i="23"/>
  <c r="A3594" i="23"/>
  <c r="A3593" i="23"/>
  <c r="A3592" i="23"/>
  <c r="A3591" i="23"/>
  <c r="A3590" i="23"/>
  <c r="A3589" i="23"/>
  <c r="A3588" i="23"/>
  <c r="A3587" i="23"/>
  <c r="A3586" i="23"/>
  <c r="A3585" i="23"/>
  <c r="A3584" i="23"/>
  <c r="A3583" i="23"/>
  <c r="A3582" i="23"/>
  <c r="A3581" i="23"/>
  <c r="A3580" i="23"/>
  <c r="A3579" i="23"/>
  <c r="A3578" i="23"/>
  <c r="A3577" i="23"/>
  <c r="A3576" i="23"/>
  <c r="A3575" i="23"/>
  <c r="A3574" i="23"/>
  <c r="A3573" i="23"/>
  <c r="A3572" i="23"/>
  <c r="A3571" i="23"/>
  <c r="A3570" i="23"/>
  <c r="A3569" i="23"/>
  <c r="A3568" i="23"/>
  <c r="A3567" i="23"/>
  <c r="A3566" i="23"/>
  <c r="A3565" i="23"/>
  <c r="A3564" i="23"/>
  <c r="A3563" i="23"/>
  <c r="A3562" i="23"/>
  <c r="A3561" i="23"/>
  <c r="A3560" i="23"/>
  <c r="A3559" i="23"/>
  <c r="A3558" i="23"/>
  <c r="A3557" i="23"/>
  <c r="A3556" i="23"/>
  <c r="A3555" i="23"/>
  <c r="A3554" i="23"/>
  <c r="A3553" i="23"/>
  <c r="A3552" i="23"/>
  <c r="A3551" i="23"/>
  <c r="A3550" i="23"/>
  <c r="A3549" i="23"/>
  <c r="A3548" i="23"/>
  <c r="A3547" i="23"/>
  <c r="A3546" i="23"/>
  <c r="A3545" i="23"/>
  <c r="A3544" i="23"/>
  <c r="A3543" i="23"/>
  <c r="A3542" i="23"/>
  <c r="A3541" i="23"/>
  <c r="A3540" i="23"/>
  <c r="A3539" i="23"/>
  <c r="A3538" i="23"/>
  <c r="A3537" i="23"/>
  <c r="A3536" i="23"/>
  <c r="A3535" i="23"/>
  <c r="A3534" i="23"/>
  <c r="A3533" i="23"/>
  <c r="A3532" i="23"/>
  <c r="A3531" i="23"/>
  <c r="A3530" i="23"/>
  <c r="A3529" i="23"/>
  <c r="A3528" i="23"/>
  <c r="A3527" i="23"/>
  <c r="A3526" i="23"/>
  <c r="A3525" i="23"/>
  <c r="A3524" i="23"/>
  <c r="A3523" i="23"/>
  <c r="A3522" i="23"/>
  <c r="A3521" i="23"/>
  <c r="A3520" i="23"/>
  <c r="A3519" i="23"/>
  <c r="A3518" i="23"/>
  <c r="A3517" i="23"/>
  <c r="A3516" i="23"/>
  <c r="A3515" i="23"/>
  <c r="A3514" i="23"/>
  <c r="A3513" i="23"/>
  <c r="A3512" i="23"/>
  <c r="A3511" i="23"/>
  <c r="A3510" i="23"/>
  <c r="A3509" i="23"/>
  <c r="A3508" i="23"/>
  <c r="A3507" i="23"/>
  <c r="A3506" i="23"/>
  <c r="A3505" i="23"/>
  <c r="A3504" i="23"/>
  <c r="A3503" i="23"/>
  <c r="A3502" i="23"/>
  <c r="A3501" i="23"/>
  <c r="A3500" i="23"/>
  <c r="A3499" i="23"/>
  <c r="A3498" i="23"/>
  <c r="A3497" i="23"/>
  <c r="A3496" i="23"/>
  <c r="A3495" i="23"/>
  <c r="A3494" i="23"/>
  <c r="A3493" i="23"/>
  <c r="A3492" i="23"/>
  <c r="A3491" i="23"/>
  <c r="A3490" i="23"/>
  <c r="A3489" i="23"/>
  <c r="A3488" i="23"/>
  <c r="A3487" i="23"/>
  <c r="A3486" i="23"/>
  <c r="A3485" i="23"/>
  <c r="A3484" i="23"/>
  <c r="A3483" i="23"/>
  <c r="A3482" i="23"/>
  <c r="A3481" i="23"/>
  <c r="A3480" i="23"/>
  <c r="A3479" i="23"/>
  <c r="A3478" i="23"/>
  <c r="A3477" i="23"/>
  <c r="A3476" i="23"/>
  <c r="A3475" i="23"/>
  <c r="A3474" i="23"/>
  <c r="A3473" i="23"/>
  <c r="A3472" i="23"/>
  <c r="A3471" i="23"/>
  <c r="A3470" i="23"/>
  <c r="A3469" i="23"/>
  <c r="A3468" i="23"/>
  <c r="A3467" i="23"/>
  <c r="A3466" i="23"/>
  <c r="A3465" i="23"/>
  <c r="A3464" i="23"/>
  <c r="A3463" i="23"/>
  <c r="A3462" i="23"/>
  <c r="A3461" i="23"/>
  <c r="A3460" i="23"/>
  <c r="A3459" i="23"/>
  <c r="A3458" i="23"/>
  <c r="A3457" i="23"/>
  <c r="A3456" i="23"/>
  <c r="A3455" i="23"/>
  <c r="A3454" i="23"/>
  <c r="A3453" i="23"/>
  <c r="A3452" i="23"/>
  <c r="A3451" i="23"/>
  <c r="A3450" i="23"/>
  <c r="A3449" i="23"/>
  <c r="A3448" i="23"/>
  <c r="A3447" i="23"/>
  <c r="A3446" i="23"/>
  <c r="A3445" i="23"/>
  <c r="A3444" i="23"/>
  <c r="A3443" i="23"/>
  <c r="A3442" i="23"/>
  <c r="A3441" i="23"/>
  <c r="A3440" i="23"/>
  <c r="A3439" i="23"/>
  <c r="A3438" i="23"/>
  <c r="A3437" i="23"/>
  <c r="A3436" i="23"/>
  <c r="A3435" i="23"/>
  <c r="A3434" i="23"/>
  <c r="A3433" i="23"/>
  <c r="A3432" i="23"/>
  <c r="A3431" i="23"/>
  <c r="A3430" i="23"/>
  <c r="A3429" i="23"/>
  <c r="A3428" i="23"/>
  <c r="A3427" i="23"/>
  <c r="A3426" i="23"/>
  <c r="A3425" i="23"/>
  <c r="A3424" i="23"/>
  <c r="A3423" i="23"/>
  <c r="A3422" i="23"/>
  <c r="A3421" i="23"/>
  <c r="A3420" i="23"/>
  <c r="A3419" i="23"/>
  <c r="A3418" i="23"/>
  <c r="A3417" i="23"/>
  <c r="A3416" i="23"/>
  <c r="A3415" i="23"/>
  <c r="A3414" i="23"/>
  <c r="A3413" i="23"/>
  <c r="A3412" i="23"/>
  <c r="A3411" i="23"/>
  <c r="A3410" i="23"/>
  <c r="A3409" i="23"/>
  <c r="A3408" i="23"/>
  <c r="A3407" i="23"/>
  <c r="A3406" i="23"/>
  <c r="A3405" i="23"/>
  <c r="A3404" i="23"/>
  <c r="A3403" i="23"/>
  <c r="A3402" i="23"/>
  <c r="A3401" i="23"/>
  <c r="A3400" i="23"/>
  <c r="A3399" i="23"/>
  <c r="A3398" i="23"/>
  <c r="A3397" i="23"/>
  <c r="A3396" i="23"/>
  <c r="A3395" i="23"/>
  <c r="A3394" i="23"/>
  <c r="A3393" i="23"/>
  <c r="A3392" i="23"/>
  <c r="A3391" i="23"/>
  <c r="A3390" i="23"/>
  <c r="A3389" i="23"/>
  <c r="A3388" i="23"/>
  <c r="A3387" i="23"/>
  <c r="A3386" i="23"/>
  <c r="A3385" i="23"/>
  <c r="A3384" i="23"/>
  <c r="A3383" i="23"/>
  <c r="A3382" i="23"/>
  <c r="A3381" i="23"/>
  <c r="A3380" i="23"/>
  <c r="A3379" i="23"/>
  <c r="A3378" i="23"/>
  <c r="A3377" i="23"/>
  <c r="A3376" i="23"/>
  <c r="A3375" i="23"/>
  <c r="A3374" i="23"/>
  <c r="A3373" i="23"/>
  <c r="A3372" i="23"/>
  <c r="A3371" i="23"/>
  <c r="A3370" i="23"/>
  <c r="A3369" i="23"/>
  <c r="A3368" i="23"/>
  <c r="A3367" i="23"/>
  <c r="A3366" i="23"/>
  <c r="A3365" i="23"/>
  <c r="A3364" i="23"/>
  <c r="A3363" i="23"/>
  <c r="A3362" i="23"/>
  <c r="A3361" i="23"/>
  <c r="A3360" i="23"/>
  <c r="A3359" i="23"/>
  <c r="A3358" i="23"/>
  <c r="A3357" i="23"/>
  <c r="A3356" i="23"/>
  <c r="A3355" i="23"/>
  <c r="A3354" i="23"/>
  <c r="A3353" i="23"/>
  <c r="A3352" i="23"/>
  <c r="A3351" i="23"/>
  <c r="A3350" i="23"/>
  <c r="A3349" i="23"/>
  <c r="A3348" i="23"/>
  <c r="A3347" i="23"/>
  <c r="A3346" i="23"/>
  <c r="A3345" i="23"/>
  <c r="A3344" i="23"/>
  <c r="A3343" i="23"/>
  <c r="A3342" i="23"/>
  <c r="A3341" i="23"/>
  <c r="A3340" i="23"/>
  <c r="A3339" i="23"/>
  <c r="A3338" i="23"/>
  <c r="A3337" i="23"/>
  <c r="A3336" i="23"/>
  <c r="A3335" i="23"/>
  <c r="A3334" i="23"/>
  <c r="A3333" i="23"/>
  <c r="A3332" i="23"/>
  <c r="A3331" i="23"/>
  <c r="A3330" i="23"/>
  <c r="A3329" i="23"/>
  <c r="A3328" i="23"/>
  <c r="A3327" i="23"/>
  <c r="A3326" i="23"/>
  <c r="A3325" i="23"/>
  <c r="A3324" i="23"/>
  <c r="A3323" i="23"/>
  <c r="A3322" i="23"/>
  <c r="A3321" i="23"/>
  <c r="A3320" i="23"/>
  <c r="A3319" i="23"/>
  <c r="A3318" i="23"/>
  <c r="A3317" i="23"/>
  <c r="A3316" i="23"/>
  <c r="A3315" i="23"/>
  <c r="A3314" i="23"/>
  <c r="A3313" i="23"/>
  <c r="A3312" i="23"/>
  <c r="A3311" i="23"/>
  <c r="A3310" i="23"/>
  <c r="A3309" i="23"/>
  <c r="A3308" i="23"/>
  <c r="A3307" i="23"/>
  <c r="A3306" i="23"/>
  <c r="A3305" i="23"/>
  <c r="A3304" i="23"/>
  <c r="A3303" i="23"/>
  <c r="A3302" i="23"/>
  <c r="A3301" i="23"/>
  <c r="A3300" i="23"/>
  <c r="A3299" i="23"/>
  <c r="A3298" i="23"/>
  <c r="A3297" i="23"/>
  <c r="A3296" i="23"/>
  <c r="A3295" i="23"/>
  <c r="A3294" i="23"/>
  <c r="A3293" i="23"/>
  <c r="A3292" i="23"/>
  <c r="A3291" i="23"/>
  <c r="A3290" i="23"/>
  <c r="A3289" i="23"/>
  <c r="A3288" i="23"/>
  <c r="A3287" i="23"/>
  <c r="A3286" i="23"/>
  <c r="A3285" i="23"/>
  <c r="A3284" i="23"/>
  <c r="A3283" i="23"/>
  <c r="A3282" i="23"/>
  <c r="A3281" i="23"/>
  <c r="A3280" i="23"/>
  <c r="A3279" i="23"/>
  <c r="A3278" i="23"/>
  <c r="A3277" i="23"/>
  <c r="A3276" i="23"/>
  <c r="A3275" i="23"/>
  <c r="A3274" i="23"/>
  <c r="A3273" i="23"/>
  <c r="A3272" i="23"/>
  <c r="A3271" i="23"/>
  <c r="A3270" i="23"/>
  <c r="A3269" i="23"/>
  <c r="A3268" i="23"/>
  <c r="A3267" i="23"/>
  <c r="A3266" i="23"/>
  <c r="A3265" i="23"/>
  <c r="A3264" i="23"/>
  <c r="A3263" i="23"/>
  <c r="A3262" i="23"/>
  <c r="A3261" i="23"/>
  <c r="A3260" i="23"/>
  <c r="A3259" i="23"/>
  <c r="A3258" i="23"/>
  <c r="A3257" i="23"/>
  <c r="A3256" i="23"/>
  <c r="A3255" i="23"/>
  <c r="A3254" i="23"/>
  <c r="A3253" i="23"/>
  <c r="A3252" i="23"/>
  <c r="A3251" i="23"/>
  <c r="A3250" i="23"/>
  <c r="A3249" i="23"/>
  <c r="A3248" i="23"/>
  <c r="A3247" i="23"/>
  <c r="A3246" i="23"/>
  <c r="A3245" i="23"/>
  <c r="A3244" i="23"/>
  <c r="A3243" i="23"/>
  <c r="A3242" i="23"/>
  <c r="A3241" i="23"/>
  <c r="A3240" i="23"/>
  <c r="A3239" i="23"/>
  <c r="A3238" i="23"/>
  <c r="A3237" i="23"/>
  <c r="A3236" i="23"/>
  <c r="A3235" i="23"/>
  <c r="A3234" i="23"/>
  <c r="A3233" i="23"/>
  <c r="A3232" i="23"/>
  <c r="A3231" i="23"/>
  <c r="A3230" i="23"/>
  <c r="A3229" i="23"/>
  <c r="A3228" i="23"/>
  <c r="A3227" i="23"/>
  <c r="A3226" i="23"/>
  <c r="A3225" i="23"/>
  <c r="A3224" i="23"/>
  <c r="A3223" i="23"/>
  <c r="A3222" i="23"/>
  <c r="A3221" i="23"/>
  <c r="A3220" i="23"/>
  <c r="A3219" i="23"/>
  <c r="A3218" i="23"/>
  <c r="A3217" i="23"/>
  <c r="A3216" i="23"/>
  <c r="A3215" i="23"/>
  <c r="A3214" i="23"/>
  <c r="A3213" i="23"/>
  <c r="A3212" i="23"/>
  <c r="A3211" i="23"/>
  <c r="A3210" i="23"/>
  <c r="A3209" i="23"/>
  <c r="A3208" i="23"/>
  <c r="A3207" i="23"/>
  <c r="A3206" i="23"/>
  <c r="A3205" i="23"/>
  <c r="A3204" i="23"/>
  <c r="A3203" i="23"/>
  <c r="A3202" i="23"/>
  <c r="A3201" i="23"/>
  <c r="A3200" i="23"/>
  <c r="A3199" i="23"/>
  <c r="A3198" i="23"/>
  <c r="A3197" i="23"/>
  <c r="A3196" i="23"/>
  <c r="A3195" i="23"/>
  <c r="A3194" i="23"/>
  <c r="A3193" i="23"/>
  <c r="A3192" i="23"/>
  <c r="A3191" i="23"/>
  <c r="A3190" i="23"/>
  <c r="A3189" i="23"/>
  <c r="A3188" i="23"/>
  <c r="A3187" i="23"/>
  <c r="A3186" i="23"/>
  <c r="A3185" i="23"/>
  <c r="A3184" i="23"/>
  <c r="A3183" i="23"/>
  <c r="A3182" i="23"/>
  <c r="A3181" i="23"/>
  <c r="A3180" i="23"/>
  <c r="A3179" i="23"/>
  <c r="A3178" i="23"/>
  <c r="A3177" i="23"/>
  <c r="A3176" i="23"/>
  <c r="A3175" i="23"/>
  <c r="A3174" i="23"/>
  <c r="A3173" i="23"/>
  <c r="A3172" i="23"/>
  <c r="A3171" i="23"/>
  <c r="A3170" i="23"/>
  <c r="A3169" i="23"/>
  <c r="A3168" i="23"/>
  <c r="A3167" i="23"/>
  <c r="A3166" i="23"/>
  <c r="A3165" i="23"/>
  <c r="A3164" i="23"/>
  <c r="A3163" i="23"/>
  <c r="A3162" i="23"/>
  <c r="A3161" i="23"/>
  <c r="A3160" i="23"/>
  <c r="A3159" i="23"/>
  <c r="A3158" i="23"/>
  <c r="A3157" i="23"/>
  <c r="A3156" i="23"/>
  <c r="A3155" i="23"/>
  <c r="A3154" i="23"/>
  <c r="A3153" i="23"/>
  <c r="A3152" i="23"/>
  <c r="A3151" i="23"/>
  <c r="A3150" i="23"/>
  <c r="A3149" i="23"/>
  <c r="A3148" i="23"/>
  <c r="A3147" i="23"/>
  <c r="A3146" i="23"/>
  <c r="A3145" i="23"/>
  <c r="A3144" i="23"/>
  <c r="A3143" i="23"/>
  <c r="A3142" i="23"/>
  <c r="A3141" i="23"/>
  <c r="A3140" i="23"/>
  <c r="A3139" i="23"/>
  <c r="A3138" i="23"/>
  <c r="A3137" i="23"/>
  <c r="A3136" i="23"/>
  <c r="A3135" i="23"/>
  <c r="A3134" i="23"/>
  <c r="A3133" i="23"/>
  <c r="A3132" i="23"/>
  <c r="A3131" i="23"/>
  <c r="A3130" i="23"/>
  <c r="A3129" i="23"/>
  <c r="A3128" i="23"/>
  <c r="A3127" i="23"/>
  <c r="A3126" i="23"/>
  <c r="A3125" i="23"/>
  <c r="A3124" i="23"/>
  <c r="A3123" i="23"/>
  <c r="A3122" i="23"/>
  <c r="A3121" i="23"/>
  <c r="A3120" i="23"/>
  <c r="A3119" i="23"/>
  <c r="A3118" i="23"/>
  <c r="A3117" i="23"/>
  <c r="A3116" i="23"/>
  <c r="A3115" i="23"/>
  <c r="A3114" i="23"/>
  <c r="A3113" i="23"/>
  <c r="A3112" i="23"/>
  <c r="A3111" i="23"/>
  <c r="A3110" i="23"/>
  <c r="A3109" i="23"/>
  <c r="A3108" i="23"/>
  <c r="A3107" i="23"/>
  <c r="A3106" i="23"/>
  <c r="A3105" i="23"/>
  <c r="A3104" i="23"/>
  <c r="A3103" i="23"/>
  <c r="A3102" i="23"/>
  <c r="A3101" i="23"/>
  <c r="A3100" i="23"/>
  <c r="A3099" i="23"/>
  <c r="A3098" i="23"/>
  <c r="A3097" i="23"/>
  <c r="A3096" i="23"/>
  <c r="A3095" i="23"/>
  <c r="A3094" i="23"/>
  <c r="A3093" i="23"/>
  <c r="A3092" i="23"/>
  <c r="A3091" i="23"/>
  <c r="A3090" i="23"/>
  <c r="A3089" i="23"/>
  <c r="A3088" i="23"/>
  <c r="A3087" i="23"/>
  <c r="A3086" i="23"/>
  <c r="A3085" i="23"/>
  <c r="A3084" i="23"/>
  <c r="A3083" i="23"/>
  <c r="A3082" i="23"/>
  <c r="A3081" i="23"/>
  <c r="A3080" i="23"/>
  <c r="A3079" i="23"/>
  <c r="A3078" i="23"/>
  <c r="A3077" i="23"/>
  <c r="A3076" i="23"/>
  <c r="A3075" i="23"/>
  <c r="A3074" i="23"/>
  <c r="A3073" i="23"/>
  <c r="A3072" i="23"/>
  <c r="A3071" i="23"/>
  <c r="A3070" i="23"/>
  <c r="A3069" i="23"/>
  <c r="A3068" i="23"/>
  <c r="A3067" i="23"/>
  <c r="A3066" i="23"/>
  <c r="A3065" i="23"/>
  <c r="A3064" i="23"/>
  <c r="A3063" i="23"/>
  <c r="A3062" i="23"/>
  <c r="A3061" i="23"/>
  <c r="A3060" i="23"/>
  <c r="A3059" i="23"/>
  <c r="A3058" i="23"/>
  <c r="A3057" i="23"/>
  <c r="A3056" i="23"/>
  <c r="A3055" i="23"/>
  <c r="A3054" i="23"/>
  <c r="A3053" i="23"/>
  <c r="A3052" i="23"/>
  <c r="A3051" i="23"/>
  <c r="A3050" i="23"/>
  <c r="A3049" i="23"/>
  <c r="A3048" i="23"/>
  <c r="A3047" i="23"/>
  <c r="A3046" i="23"/>
  <c r="A3045" i="23"/>
  <c r="A3044" i="23"/>
  <c r="A3043" i="23"/>
  <c r="A3042" i="23"/>
  <c r="A3041" i="23"/>
  <c r="A3040" i="23"/>
  <c r="A3039" i="23"/>
  <c r="A3038" i="23"/>
  <c r="A3037" i="23"/>
  <c r="A3036" i="23"/>
  <c r="A3035" i="23"/>
  <c r="A3034" i="23"/>
  <c r="A3033" i="23"/>
  <c r="A3032" i="23"/>
  <c r="A3031" i="23"/>
  <c r="A3030" i="23"/>
  <c r="A3029" i="23"/>
  <c r="A3028" i="23"/>
  <c r="A3027" i="23"/>
  <c r="A3026" i="23"/>
  <c r="A3025" i="23"/>
  <c r="A3024" i="23"/>
  <c r="A3023" i="23"/>
  <c r="A3022" i="23"/>
  <c r="A3021" i="23"/>
  <c r="A3020" i="23"/>
  <c r="A3019" i="23"/>
  <c r="A3018" i="23"/>
  <c r="A3017" i="23"/>
  <c r="A3016" i="23"/>
  <c r="A3015" i="23"/>
  <c r="A3014" i="23"/>
  <c r="A3013" i="23"/>
  <c r="A3012" i="23"/>
  <c r="A3011" i="23"/>
  <c r="A3010" i="23"/>
  <c r="A3009" i="23"/>
  <c r="A3008" i="23"/>
  <c r="A3007" i="23"/>
  <c r="A3006" i="23"/>
  <c r="A3005" i="23"/>
  <c r="A3004" i="23"/>
  <c r="A3003" i="23"/>
  <c r="A3002" i="23"/>
  <c r="A3001" i="23"/>
  <c r="A3000" i="23"/>
  <c r="A2999" i="23"/>
  <c r="A2998" i="23"/>
  <c r="A2997" i="23"/>
  <c r="A2996" i="23"/>
  <c r="A2995" i="23"/>
  <c r="A2994" i="23"/>
  <c r="A2993" i="23"/>
  <c r="A2992" i="23"/>
  <c r="A2991" i="23"/>
  <c r="A2990" i="23"/>
  <c r="A2989" i="23"/>
  <c r="A2988" i="23"/>
  <c r="A2987" i="23"/>
  <c r="A2986" i="23"/>
  <c r="A2985" i="23"/>
  <c r="A2984" i="23"/>
  <c r="A2983" i="23"/>
  <c r="A2982" i="23"/>
  <c r="A2981" i="23"/>
  <c r="A2980" i="23"/>
  <c r="A2979" i="23"/>
  <c r="A2978" i="23"/>
  <c r="A2977" i="23"/>
  <c r="A2976" i="23"/>
  <c r="A2975" i="23"/>
  <c r="A2974" i="23"/>
  <c r="A2973" i="23"/>
  <c r="A2972" i="23"/>
  <c r="A2971" i="23"/>
  <c r="A2970" i="23"/>
  <c r="A2969" i="23"/>
  <c r="A2968" i="23"/>
  <c r="A2967" i="23"/>
  <c r="A2966" i="23"/>
  <c r="A2965" i="23"/>
  <c r="A2964" i="23"/>
  <c r="A2963" i="23"/>
  <c r="A2962" i="23"/>
  <c r="A2961" i="23"/>
  <c r="A2960" i="23"/>
  <c r="A2959" i="23"/>
  <c r="A2958" i="23"/>
  <c r="A2957" i="23"/>
  <c r="A2956" i="23"/>
  <c r="A2955" i="23"/>
  <c r="A2954" i="23"/>
  <c r="A2953" i="23"/>
  <c r="A2952" i="23"/>
  <c r="A2951" i="23"/>
  <c r="A2950" i="23"/>
  <c r="A2949" i="23"/>
  <c r="A2948" i="23"/>
  <c r="A2947" i="23"/>
  <c r="A2946" i="23"/>
  <c r="A2945" i="23"/>
  <c r="A2944" i="23"/>
  <c r="A2943" i="23"/>
  <c r="A2942" i="23"/>
  <c r="A2941" i="23"/>
  <c r="A2940" i="23"/>
  <c r="A2939" i="23"/>
  <c r="A2938" i="23"/>
  <c r="A2937" i="23"/>
  <c r="A2936" i="23"/>
  <c r="A2935" i="23"/>
  <c r="A2934" i="23"/>
  <c r="A2933" i="23"/>
  <c r="A2932" i="23"/>
  <c r="A2931" i="23"/>
  <c r="A2930" i="23"/>
  <c r="A2929" i="23"/>
  <c r="A2928" i="23"/>
  <c r="A2927" i="23"/>
  <c r="A2926" i="23"/>
  <c r="A2925" i="23"/>
  <c r="A2924" i="23"/>
  <c r="A2923" i="23"/>
  <c r="A2922" i="23"/>
  <c r="A2921" i="23"/>
  <c r="A2920" i="23"/>
  <c r="A2919" i="23"/>
  <c r="A2918" i="23"/>
  <c r="A2917" i="23"/>
  <c r="A2916" i="23"/>
  <c r="A2915" i="23"/>
  <c r="A2914" i="23"/>
  <c r="A2913" i="23"/>
  <c r="A2912" i="23"/>
  <c r="A2911" i="23"/>
  <c r="A2910" i="23"/>
  <c r="A2909" i="23"/>
  <c r="A2908" i="23"/>
  <c r="A2907" i="23"/>
  <c r="A2906" i="23"/>
  <c r="A2905" i="23"/>
  <c r="A2904" i="23"/>
  <c r="A2903" i="23"/>
  <c r="A2902" i="23"/>
  <c r="A2901" i="23"/>
  <c r="A2900" i="23"/>
  <c r="A2899" i="23"/>
  <c r="A2898" i="23"/>
  <c r="A2897" i="23"/>
  <c r="A2896" i="23"/>
  <c r="A2895" i="23"/>
  <c r="A2894" i="23"/>
  <c r="A2893" i="23"/>
  <c r="A2892" i="23"/>
  <c r="A2891" i="23"/>
  <c r="A2890" i="23"/>
  <c r="A2889" i="23"/>
  <c r="A2888" i="23"/>
  <c r="A2887" i="23"/>
  <c r="A2886" i="23"/>
  <c r="A2885" i="23"/>
  <c r="A2884" i="23"/>
  <c r="A2883" i="23"/>
  <c r="A2882" i="23"/>
  <c r="A2881" i="23"/>
  <c r="A2880" i="23"/>
  <c r="A2879" i="23"/>
  <c r="A2878" i="23"/>
  <c r="A2877" i="23"/>
  <c r="A2876" i="23"/>
  <c r="A2875" i="23"/>
  <c r="A2874" i="23"/>
  <c r="A2873" i="23"/>
  <c r="A2872" i="23"/>
  <c r="A2871" i="23"/>
  <c r="A2870" i="23"/>
  <c r="A2869" i="23"/>
  <c r="A2868" i="23"/>
  <c r="A2867" i="23"/>
  <c r="A2866" i="23"/>
  <c r="A2865" i="23"/>
  <c r="A2864" i="23"/>
  <c r="A2863" i="23"/>
  <c r="A2862" i="23"/>
  <c r="A2861" i="23"/>
  <c r="A2860" i="23"/>
  <c r="A2859" i="23"/>
  <c r="A2858" i="23"/>
  <c r="A2857" i="23"/>
  <c r="A2856" i="23"/>
  <c r="A2855" i="23"/>
  <c r="A2854" i="23"/>
  <c r="A2853" i="23"/>
  <c r="A2852" i="23"/>
  <c r="A2851" i="23"/>
  <c r="A2850" i="23"/>
  <c r="A2849" i="23"/>
  <c r="A2848" i="23"/>
  <c r="A2847" i="23"/>
  <c r="A2846" i="23"/>
  <c r="A2845" i="23"/>
  <c r="A2844" i="23"/>
  <c r="A2843" i="23"/>
  <c r="A2842" i="23"/>
  <c r="A2841" i="23"/>
  <c r="A2840" i="23"/>
  <c r="A2839" i="23"/>
  <c r="A2838" i="23"/>
  <c r="A2837" i="23"/>
  <c r="A2836" i="23"/>
  <c r="A2835" i="23"/>
  <c r="A2834" i="23"/>
  <c r="A2833" i="23"/>
  <c r="A2832" i="23"/>
  <c r="A2831" i="23"/>
  <c r="A2830" i="23"/>
  <c r="A2829" i="23"/>
  <c r="A2828" i="23"/>
  <c r="A2827" i="23"/>
  <c r="A2826" i="23"/>
  <c r="A2825" i="23"/>
  <c r="A2824" i="23"/>
  <c r="A2823" i="23"/>
  <c r="A2822" i="23"/>
  <c r="A2821" i="23"/>
  <c r="A2820" i="23"/>
  <c r="A2819" i="23"/>
  <c r="A2818" i="23"/>
  <c r="A2817" i="23"/>
  <c r="A2816" i="23"/>
  <c r="A2815" i="23"/>
  <c r="A2814" i="23"/>
  <c r="A2813" i="23"/>
  <c r="A2812" i="23"/>
  <c r="A2811" i="23"/>
  <c r="A2810" i="23"/>
  <c r="A2809" i="23"/>
  <c r="A2808" i="23"/>
  <c r="A2807" i="23"/>
  <c r="A2806" i="23"/>
  <c r="A2805" i="23"/>
  <c r="A2804" i="23"/>
  <c r="A2803" i="23"/>
  <c r="A2802" i="23"/>
  <c r="A2801" i="23"/>
  <c r="A2800" i="23"/>
  <c r="A2799" i="23"/>
  <c r="A2798" i="23"/>
  <c r="A2797" i="23"/>
  <c r="A2796" i="23"/>
  <c r="A2795" i="23"/>
  <c r="A2794" i="23"/>
  <c r="A2793" i="23"/>
  <c r="A2792" i="23"/>
  <c r="A2791" i="23"/>
  <c r="A2790" i="23"/>
  <c r="A2789" i="23"/>
  <c r="A2788" i="23"/>
  <c r="A2787" i="23"/>
  <c r="A2786" i="23"/>
  <c r="A2785" i="23"/>
  <c r="A2784" i="23"/>
  <c r="A2783" i="23"/>
  <c r="A2782" i="23"/>
  <c r="A2781" i="23"/>
  <c r="A2780" i="23"/>
  <c r="A2779" i="23"/>
  <c r="A2778" i="23"/>
  <c r="A2777" i="23"/>
  <c r="A2776" i="23"/>
  <c r="A2775" i="23"/>
  <c r="A2774" i="23"/>
  <c r="A2773" i="23"/>
  <c r="A2772" i="23"/>
  <c r="A2771" i="23"/>
  <c r="A2770" i="23"/>
  <c r="A2769" i="23"/>
  <c r="A2768" i="23"/>
  <c r="A2767" i="23"/>
  <c r="A2766" i="23"/>
  <c r="A2765" i="23"/>
  <c r="A2764" i="23"/>
  <c r="A2763" i="23"/>
  <c r="A2762" i="23"/>
  <c r="A2761" i="23"/>
  <c r="A2760" i="23"/>
  <c r="A2759" i="23"/>
  <c r="A2758" i="23"/>
  <c r="A2757" i="23"/>
  <c r="A2756" i="23"/>
  <c r="A2755" i="23"/>
  <c r="A2754" i="23"/>
  <c r="A2753" i="23"/>
  <c r="A2752" i="23"/>
  <c r="A2751" i="23"/>
  <c r="A2750" i="23"/>
  <c r="A2749" i="23"/>
  <c r="A2748" i="23"/>
  <c r="A2747" i="23"/>
  <c r="A2746" i="23"/>
  <c r="A2745" i="23"/>
  <c r="A2744" i="23"/>
  <c r="A2743" i="23"/>
  <c r="A2742" i="23"/>
  <c r="A2741" i="23"/>
  <c r="A2740" i="23"/>
  <c r="A2739" i="23"/>
  <c r="A2738" i="23"/>
  <c r="A2737" i="23"/>
  <c r="A2736" i="23"/>
  <c r="A2735" i="23"/>
  <c r="A2734" i="23"/>
  <c r="A2733" i="23"/>
  <c r="A2732" i="23"/>
  <c r="A2731" i="23"/>
  <c r="A2730" i="23"/>
  <c r="A2729" i="23"/>
  <c r="A2728" i="23"/>
  <c r="A2727" i="23"/>
  <c r="A2726" i="23"/>
  <c r="A2725" i="23"/>
  <c r="A2724" i="23"/>
  <c r="A2723" i="23"/>
  <c r="A2722" i="23"/>
  <c r="A2721" i="23"/>
  <c r="A2720" i="23"/>
  <c r="A2719" i="23"/>
  <c r="A2718" i="23"/>
  <c r="A2717" i="23"/>
  <c r="A2716" i="23"/>
  <c r="A2715" i="23"/>
  <c r="A2714" i="23"/>
  <c r="A2713" i="23"/>
  <c r="A2712" i="23"/>
  <c r="A2711" i="23"/>
  <c r="A2710" i="23"/>
  <c r="A2709" i="23"/>
  <c r="A2708" i="23"/>
  <c r="A2707" i="23"/>
  <c r="A2706" i="23"/>
  <c r="A2705" i="23"/>
  <c r="A2704" i="23"/>
  <c r="A2703" i="23"/>
  <c r="A2702" i="23"/>
  <c r="A2701" i="23"/>
  <c r="A2700" i="23"/>
  <c r="A2699" i="23"/>
  <c r="A2698" i="23"/>
  <c r="A2697" i="23"/>
  <c r="A2696" i="23"/>
  <c r="A2695" i="23"/>
  <c r="A2694" i="23"/>
  <c r="A2693" i="23"/>
  <c r="A2692" i="23"/>
  <c r="A2691" i="23"/>
  <c r="A2690" i="23"/>
  <c r="A2689" i="23"/>
  <c r="A2688" i="23"/>
  <c r="A2687" i="23"/>
  <c r="A2686" i="23"/>
  <c r="A2685" i="23"/>
  <c r="A2684" i="23"/>
  <c r="A2683" i="23"/>
  <c r="A2682" i="23"/>
  <c r="A2681" i="23"/>
  <c r="A2680" i="23"/>
  <c r="A2679" i="23"/>
  <c r="A2678" i="23"/>
  <c r="A2677" i="23"/>
  <c r="A2676" i="23"/>
  <c r="A2675" i="23"/>
  <c r="A2674" i="23"/>
  <c r="A2673" i="23"/>
  <c r="A2672" i="23"/>
  <c r="A2671" i="23"/>
  <c r="A2670" i="23"/>
  <c r="A2669" i="23"/>
  <c r="A2668" i="23"/>
  <c r="A2667" i="23"/>
  <c r="A2666" i="23"/>
  <c r="A2665" i="23"/>
  <c r="A2664" i="23"/>
  <c r="A2663" i="23"/>
  <c r="A2662" i="23"/>
  <c r="A2661" i="23"/>
  <c r="A2660" i="23"/>
  <c r="A2659" i="23"/>
  <c r="A2658" i="23"/>
  <c r="A2657" i="23"/>
  <c r="A2656" i="23"/>
  <c r="A2655" i="23"/>
  <c r="A2654" i="23"/>
  <c r="A2653" i="23"/>
  <c r="A2652" i="23"/>
  <c r="A2651" i="23"/>
  <c r="A2650" i="23"/>
  <c r="A2649" i="23"/>
  <c r="A2648" i="23"/>
  <c r="A2647" i="23"/>
  <c r="A2646" i="23"/>
  <c r="A2645" i="23"/>
  <c r="A2644" i="23"/>
  <c r="A2643" i="23"/>
  <c r="A2642" i="23"/>
  <c r="A2641" i="23"/>
  <c r="A2640" i="23"/>
  <c r="A2639" i="23"/>
  <c r="A2638" i="23"/>
  <c r="A2637" i="23"/>
  <c r="A2636" i="23"/>
  <c r="A2635" i="23"/>
  <c r="A2634" i="23"/>
  <c r="A2633" i="23"/>
  <c r="A2632" i="23"/>
  <c r="A2631" i="23"/>
  <c r="A2630" i="23"/>
  <c r="A2629" i="23"/>
  <c r="A2628" i="23"/>
  <c r="A2627" i="23"/>
  <c r="A2626" i="23"/>
  <c r="A2625" i="23"/>
  <c r="A2624" i="23"/>
  <c r="A2623" i="23"/>
  <c r="A2622" i="23"/>
  <c r="A2621" i="23"/>
  <c r="A2620" i="23"/>
  <c r="A2619" i="23"/>
  <c r="A2618" i="23"/>
  <c r="A2617" i="23"/>
  <c r="A2616" i="23"/>
  <c r="A2615" i="23"/>
  <c r="A2614" i="23"/>
  <c r="A2613" i="23"/>
  <c r="A2612" i="23"/>
  <c r="A2611" i="23"/>
  <c r="A2610" i="23"/>
  <c r="A2609" i="23"/>
  <c r="A2608" i="23"/>
  <c r="A2607" i="23"/>
  <c r="A2606" i="23"/>
  <c r="A2605" i="23"/>
  <c r="A2604" i="23"/>
  <c r="A2603" i="23"/>
  <c r="A2602" i="23"/>
  <c r="A2601" i="23"/>
  <c r="A2600" i="23"/>
  <c r="A2599" i="23"/>
  <c r="A2598" i="23"/>
  <c r="A2597" i="23"/>
  <c r="A2596" i="23"/>
  <c r="A2595" i="23"/>
  <c r="A2594" i="23"/>
  <c r="A2593" i="23"/>
  <c r="A2592" i="23"/>
  <c r="A2591" i="23"/>
  <c r="A2590" i="23"/>
  <c r="A2589" i="23"/>
  <c r="A2588" i="23"/>
  <c r="A2587" i="23"/>
  <c r="A2586" i="23"/>
  <c r="A2585" i="23"/>
  <c r="A2584" i="23"/>
  <c r="A2583" i="23"/>
  <c r="A2582" i="23"/>
  <c r="A2581" i="23"/>
  <c r="A2580" i="23"/>
  <c r="A2579" i="23"/>
  <c r="A2578" i="23"/>
  <c r="A2577" i="23"/>
  <c r="A2576" i="23"/>
  <c r="A2575" i="23"/>
  <c r="A2574" i="23"/>
  <c r="A2573" i="23"/>
  <c r="A2572" i="23"/>
  <c r="A2571" i="23"/>
  <c r="A2570" i="23"/>
  <c r="A2569" i="23"/>
  <c r="A2568" i="23"/>
  <c r="A2567" i="23"/>
  <c r="A2566" i="23"/>
  <c r="A2565" i="23"/>
  <c r="A2564" i="23"/>
  <c r="A2563" i="23"/>
  <c r="A2562" i="23"/>
  <c r="A2561" i="23"/>
  <c r="A2560" i="23"/>
  <c r="A2559" i="23"/>
  <c r="A2558" i="23"/>
  <c r="A2557" i="23"/>
  <c r="A2556" i="23"/>
  <c r="A2555" i="23"/>
  <c r="A2554" i="23"/>
  <c r="A2553" i="23"/>
  <c r="A2552" i="23"/>
  <c r="A2551" i="23"/>
  <c r="A2550" i="23"/>
  <c r="A2549" i="23"/>
  <c r="A2548" i="23"/>
  <c r="A2547" i="23"/>
  <c r="A2546" i="23"/>
  <c r="A2545" i="23"/>
  <c r="A2544" i="23"/>
  <c r="A2543" i="23"/>
  <c r="A2542" i="23"/>
  <c r="A2541" i="23"/>
  <c r="A2540" i="23"/>
  <c r="A2539" i="23"/>
  <c r="A2538" i="23"/>
  <c r="A2537" i="23"/>
  <c r="A2536" i="23"/>
  <c r="A2535" i="23"/>
  <c r="A2534" i="23"/>
  <c r="A2533" i="23"/>
  <c r="A2532" i="23"/>
  <c r="A2531" i="23"/>
  <c r="A2530" i="23"/>
  <c r="A2529" i="23"/>
  <c r="A2528" i="23"/>
  <c r="A2527" i="23"/>
  <c r="A2526" i="23"/>
  <c r="A2525" i="23"/>
  <c r="A2524" i="23"/>
  <c r="A2523" i="23"/>
  <c r="A2522" i="23"/>
  <c r="A2521" i="23"/>
  <c r="A2520" i="23"/>
  <c r="A2519" i="23"/>
  <c r="A2518" i="23"/>
  <c r="A2517" i="23"/>
  <c r="A2516" i="23"/>
  <c r="A2515" i="23"/>
  <c r="A2514" i="23"/>
  <c r="A2513" i="23"/>
  <c r="A2512" i="23"/>
  <c r="A2511" i="23"/>
  <c r="A2510" i="23"/>
  <c r="A2509" i="23"/>
  <c r="A2508" i="23"/>
  <c r="A2507" i="23"/>
  <c r="A2506" i="23"/>
  <c r="A2505" i="23"/>
  <c r="A2504" i="23"/>
  <c r="A2503" i="23"/>
  <c r="A2502" i="23"/>
  <c r="A2501" i="23"/>
  <c r="A2500" i="23"/>
  <c r="A2499" i="23"/>
  <c r="A2498" i="23"/>
  <c r="A2497" i="23"/>
  <c r="A2496" i="23"/>
  <c r="A2495" i="23"/>
  <c r="A2494" i="23"/>
  <c r="A2493" i="23"/>
  <c r="A2492" i="23"/>
  <c r="A2491" i="23"/>
  <c r="A2490" i="23"/>
  <c r="A2489" i="23"/>
  <c r="A2488" i="23"/>
  <c r="A2487" i="23"/>
  <c r="A2486" i="23"/>
  <c r="A2485" i="23"/>
  <c r="A2484" i="23"/>
  <c r="A2483" i="23"/>
  <c r="A2482" i="23"/>
  <c r="A2481" i="23"/>
  <c r="A2480" i="23"/>
  <c r="A2479" i="23"/>
  <c r="A2478" i="23"/>
  <c r="A2477" i="23"/>
  <c r="A2476" i="23"/>
  <c r="A2475" i="23"/>
  <c r="A2474" i="23"/>
  <c r="A2473" i="23"/>
  <c r="A2472" i="23"/>
  <c r="A2471" i="23"/>
  <c r="A2470" i="23"/>
  <c r="A2469" i="23"/>
  <c r="A2468" i="23"/>
  <c r="A2467" i="23"/>
  <c r="A2466" i="23"/>
  <c r="A2465" i="23"/>
  <c r="A2464" i="23"/>
  <c r="A2463" i="23"/>
  <c r="A2462" i="23"/>
  <c r="A2461" i="23"/>
  <c r="A2460" i="23"/>
  <c r="A2459" i="23"/>
  <c r="A2458" i="23"/>
  <c r="A2457" i="23"/>
  <c r="A2456" i="23"/>
  <c r="A2455" i="23"/>
  <c r="A2454" i="23"/>
  <c r="A2453" i="23"/>
  <c r="A2452" i="23"/>
  <c r="A2451" i="23"/>
  <c r="A2450" i="23"/>
  <c r="A2449" i="23"/>
  <c r="A2448" i="23"/>
  <c r="A2447" i="23"/>
  <c r="A2446" i="23"/>
  <c r="A2445" i="23"/>
  <c r="A2444" i="23"/>
  <c r="A2443" i="23"/>
  <c r="A2442" i="23"/>
  <c r="A2441" i="23"/>
  <c r="A2440" i="23"/>
  <c r="A2439" i="23"/>
  <c r="A2438" i="23"/>
  <c r="A2437" i="23"/>
  <c r="A2436" i="23"/>
  <c r="A2435" i="23"/>
  <c r="A2434" i="23"/>
  <c r="A2433" i="23"/>
  <c r="A2432" i="23"/>
  <c r="A2431" i="23"/>
  <c r="A2430" i="23"/>
  <c r="A2429" i="23"/>
  <c r="A2428" i="23"/>
  <c r="A2427" i="23"/>
  <c r="A2426" i="23"/>
  <c r="A2425" i="23"/>
  <c r="A2424" i="23"/>
  <c r="A2423" i="23"/>
  <c r="A2422" i="23"/>
  <c r="A2421" i="23"/>
  <c r="A2420" i="23"/>
  <c r="A2419" i="23"/>
  <c r="A2418" i="23"/>
  <c r="A2417" i="23"/>
  <c r="A2416" i="23"/>
  <c r="A2415" i="23"/>
  <c r="A2414" i="23"/>
  <c r="A2413" i="23"/>
  <c r="A2412" i="23"/>
  <c r="A2411" i="23"/>
  <c r="A2410" i="23"/>
  <c r="A2409" i="23"/>
  <c r="A2408" i="23"/>
  <c r="A2407" i="23"/>
  <c r="A2406" i="23"/>
  <c r="A2405" i="23"/>
  <c r="A2404" i="23"/>
  <c r="A2403" i="23"/>
  <c r="A2402" i="23"/>
  <c r="A2401" i="23"/>
  <c r="A2400" i="23"/>
  <c r="A2399" i="23"/>
  <c r="A2398" i="23"/>
  <c r="A2397" i="23"/>
  <c r="A2396" i="23"/>
  <c r="A2395" i="23"/>
  <c r="A2394" i="23"/>
  <c r="A2393" i="23"/>
  <c r="A2392" i="23"/>
  <c r="A2391" i="23"/>
  <c r="A2390" i="23"/>
  <c r="A2389" i="23"/>
  <c r="A2388" i="23"/>
  <c r="A2387" i="23"/>
  <c r="A2386" i="23"/>
  <c r="A2385" i="23"/>
  <c r="A2384" i="23"/>
  <c r="A2383" i="23"/>
  <c r="A2382" i="23"/>
  <c r="A2381" i="23"/>
  <c r="A2380" i="23"/>
  <c r="A2379" i="23"/>
  <c r="A2378" i="23"/>
  <c r="A2377" i="23"/>
  <c r="A2376" i="23"/>
  <c r="A2375" i="23"/>
  <c r="A2374" i="23"/>
  <c r="A2373" i="23"/>
  <c r="A2372" i="23"/>
  <c r="A2371" i="23"/>
  <c r="A2370" i="23"/>
  <c r="A2369" i="23"/>
  <c r="A2368" i="23"/>
  <c r="A2367" i="23"/>
  <c r="A2366" i="23"/>
  <c r="A2365" i="23"/>
  <c r="A2364" i="23"/>
  <c r="A2363" i="23"/>
  <c r="A2362" i="23"/>
  <c r="A2361" i="23"/>
  <c r="A2360" i="23"/>
  <c r="A2359" i="23"/>
  <c r="A2358" i="23"/>
  <c r="A2357" i="23"/>
  <c r="A2356" i="23"/>
  <c r="A2355" i="23"/>
  <c r="A2354" i="23"/>
  <c r="A2353" i="23"/>
  <c r="A2352" i="23"/>
  <c r="A2351" i="23"/>
  <c r="A2350" i="23"/>
  <c r="A2349" i="23"/>
  <c r="A2348" i="23"/>
  <c r="A2347" i="23"/>
  <c r="A2346" i="23"/>
  <c r="A2345" i="23"/>
  <c r="A2344" i="23"/>
  <c r="A2343" i="23"/>
  <c r="A2342" i="23"/>
  <c r="A2341" i="23"/>
  <c r="A2340" i="23"/>
  <c r="A2339" i="23"/>
  <c r="A2338" i="23"/>
  <c r="A2337" i="23"/>
  <c r="A2336" i="23"/>
  <c r="A2335" i="23"/>
  <c r="A2334" i="23"/>
  <c r="A2333" i="23"/>
  <c r="A2332" i="23"/>
  <c r="A2331" i="23"/>
  <c r="A2330" i="23"/>
  <c r="A2329" i="23"/>
  <c r="A2328" i="23"/>
  <c r="A2327" i="23"/>
  <c r="A2326" i="23"/>
  <c r="A2325" i="23"/>
  <c r="A2324" i="23"/>
  <c r="A2323" i="23"/>
  <c r="A2322" i="23"/>
  <c r="A2321" i="23"/>
  <c r="A2320" i="23"/>
  <c r="A2319" i="23"/>
  <c r="A2318" i="23"/>
  <c r="A2317" i="23"/>
  <c r="A2316" i="23"/>
  <c r="A2315" i="23"/>
  <c r="A2314" i="23"/>
  <c r="A2313" i="23"/>
  <c r="A2312" i="23"/>
  <c r="A2311" i="23"/>
  <c r="A2310" i="23"/>
  <c r="A2309" i="23"/>
  <c r="A2308" i="23"/>
  <c r="A2307" i="23"/>
  <c r="A2306" i="23"/>
  <c r="A2305" i="23"/>
  <c r="A2304" i="23"/>
  <c r="A2303" i="23"/>
  <c r="A2302" i="23"/>
  <c r="A2301" i="23"/>
  <c r="A2300" i="23"/>
  <c r="A2299" i="23"/>
  <c r="A2298" i="23"/>
  <c r="A2297" i="23"/>
  <c r="A2296" i="23"/>
  <c r="A2295" i="23"/>
  <c r="A2294" i="23"/>
  <c r="A2293" i="23"/>
  <c r="A2292" i="23"/>
  <c r="A2291" i="23"/>
  <c r="A2290" i="23"/>
  <c r="A2289" i="23"/>
  <c r="A2288" i="23"/>
  <c r="A2287" i="23"/>
  <c r="A2286" i="23"/>
  <c r="A2285" i="23"/>
  <c r="A2284" i="23"/>
  <c r="A2283" i="23"/>
  <c r="A2282" i="23"/>
  <c r="A2281" i="23"/>
  <c r="A2280" i="23"/>
  <c r="A2279" i="23"/>
  <c r="A2278" i="23"/>
  <c r="A2277" i="23"/>
  <c r="A2276" i="23"/>
  <c r="A2275" i="23"/>
  <c r="A2274" i="23"/>
  <c r="A2273" i="23"/>
  <c r="A2272" i="23"/>
  <c r="A2271" i="23"/>
  <c r="A2270" i="23"/>
  <c r="A2269" i="23"/>
  <c r="A2268" i="23"/>
  <c r="A2267" i="23"/>
  <c r="A2266" i="23"/>
  <c r="A2265" i="23"/>
  <c r="A2264" i="23"/>
  <c r="A2263" i="23"/>
  <c r="A2262" i="23"/>
  <c r="A2261" i="23"/>
  <c r="A2260" i="23"/>
  <c r="A2259" i="23"/>
  <c r="A2258" i="23"/>
  <c r="A2257" i="23"/>
  <c r="A2256" i="23"/>
  <c r="A2255" i="23"/>
  <c r="A2254" i="23"/>
  <c r="A2253" i="23"/>
  <c r="A2252" i="23"/>
  <c r="A2251" i="23"/>
  <c r="A2250" i="23"/>
  <c r="A2249" i="23"/>
  <c r="A2248" i="23"/>
  <c r="A2247" i="23"/>
  <c r="A2246" i="23"/>
  <c r="A2245" i="23"/>
  <c r="A2244" i="23"/>
  <c r="A2243" i="23"/>
  <c r="A2242" i="23"/>
  <c r="A2241" i="23"/>
  <c r="A2240" i="23"/>
  <c r="A2239" i="23"/>
  <c r="A2238" i="23"/>
  <c r="A2237" i="23"/>
  <c r="A2236" i="23"/>
  <c r="A2235" i="23"/>
  <c r="A2234" i="23"/>
  <c r="A2233" i="23"/>
  <c r="A2232" i="23"/>
  <c r="A2231" i="23"/>
  <c r="A2230" i="23"/>
  <c r="A2229" i="23"/>
  <c r="A2228" i="23"/>
  <c r="A2227" i="23"/>
  <c r="A2226" i="23"/>
  <c r="A2225" i="23"/>
  <c r="A2224" i="23"/>
  <c r="A2223" i="23"/>
  <c r="A2222" i="23"/>
  <c r="A2221" i="23"/>
  <c r="A2220" i="23"/>
  <c r="A2219" i="23"/>
  <c r="A2218" i="23"/>
  <c r="A2217" i="23"/>
  <c r="A2216" i="23"/>
  <c r="A2215" i="23"/>
  <c r="A2214" i="23"/>
  <c r="A2213" i="23"/>
  <c r="A2212" i="23"/>
  <c r="A2211" i="23"/>
  <c r="A2210" i="23"/>
  <c r="A2209" i="23"/>
  <c r="A2208" i="23"/>
  <c r="A2207" i="23"/>
  <c r="A2206" i="23"/>
  <c r="A2205" i="23"/>
  <c r="A2204" i="23"/>
  <c r="A2203" i="23"/>
  <c r="A2202" i="23"/>
  <c r="A2201" i="23"/>
  <c r="A2200" i="23"/>
  <c r="A2199" i="23"/>
  <c r="A2198" i="23"/>
  <c r="A2197" i="23"/>
  <c r="A2196" i="23"/>
  <c r="A2195" i="23"/>
  <c r="A2194" i="23"/>
  <c r="A2193" i="23"/>
  <c r="A2192" i="23"/>
  <c r="A2191" i="23"/>
  <c r="A2190" i="23"/>
  <c r="A2189" i="23"/>
  <c r="A2188" i="23"/>
  <c r="A2187" i="23"/>
  <c r="A2186" i="23"/>
  <c r="A2185" i="23"/>
  <c r="A2184" i="23"/>
  <c r="A2183" i="23"/>
  <c r="A2182" i="23"/>
  <c r="A2181" i="23"/>
  <c r="A2180" i="23"/>
  <c r="A2179" i="23"/>
  <c r="A2178" i="23"/>
  <c r="A2177" i="23"/>
  <c r="A2176" i="23"/>
  <c r="A2175" i="23"/>
  <c r="A2174" i="23"/>
  <c r="A2173" i="23"/>
  <c r="A2172" i="23"/>
  <c r="A2171" i="23"/>
  <c r="A2170" i="23"/>
  <c r="A2169" i="23"/>
  <c r="A2168" i="23"/>
  <c r="A2167" i="23"/>
  <c r="A2166" i="23"/>
  <c r="A2165" i="23"/>
  <c r="A2164" i="23"/>
  <c r="A2163" i="23"/>
  <c r="A2162" i="23"/>
  <c r="A2161" i="23"/>
  <c r="A2160" i="23"/>
  <c r="A2159" i="23"/>
  <c r="A2158" i="23"/>
  <c r="A2157" i="23"/>
  <c r="A2156" i="23"/>
  <c r="A2155" i="23"/>
  <c r="A2154" i="23"/>
  <c r="A2153" i="23"/>
  <c r="A2152" i="23"/>
  <c r="A2151" i="23"/>
  <c r="A2150" i="23"/>
  <c r="A2149" i="23"/>
  <c r="A2148" i="23"/>
  <c r="A2147" i="23"/>
  <c r="A2146" i="23"/>
  <c r="A2145" i="23"/>
  <c r="A2144" i="23"/>
  <c r="A2143" i="23"/>
  <c r="A2142" i="23"/>
  <c r="A2141" i="23"/>
  <c r="A2140" i="23"/>
  <c r="A2139" i="23"/>
  <c r="A2138" i="23"/>
  <c r="A2137" i="23"/>
  <c r="A2136" i="23"/>
  <c r="A2135" i="23"/>
  <c r="A2134" i="23"/>
  <c r="A2133" i="23"/>
  <c r="A2132" i="23"/>
  <c r="A2131" i="23"/>
  <c r="A2130" i="23"/>
  <c r="A2129" i="23"/>
  <c r="A2128" i="23"/>
  <c r="A2127" i="23"/>
  <c r="A2126" i="23"/>
  <c r="A2125" i="23"/>
  <c r="A2124" i="23"/>
  <c r="A2123" i="23"/>
  <c r="A2122" i="23"/>
  <c r="A2121" i="23"/>
  <c r="A2120" i="23"/>
  <c r="A2119" i="23"/>
  <c r="A2118" i="23"/>
  <c r="A2117" i="23"/>
  <c r="A2116" i="23"/>
  <c r="A2115" i="23"/>
  <c r="A2114" i="23"/>
  <c r="A2113" i="23"/>
  <c r="A2112" i="23"/>
  <c r="A2111" i="23"/>
  <c r="A2110" i="23"/>
  <c r="A2109" i="23"/>
  <c r="A2108" i="23"/>
  <c r="A2107" i="23"/>
  <c r="A2106" i="23"/>
  <c r="A2105" i="23"/>
  <c r="A2104" i="23"/>
  <c r="A2103" i="23"/>
  <c r="A2102" i="23"/>
  <c r="A2101" i="23"/>
  <c r="A2100" i="23"/>
  <c r="A2099" i="23"/>
  <c r="A2098" i="23"/>
  <c r="A2097" i="23"/>
  <c r="A2096" i="23"/>
  <c r="A2095" i="23"/>
  <c r="A2094" i="23"/>
  <c r="A2093" i="23"/>
  <c r="A2092" i="23"/>
  <c r="A2091" i="23"/>
  <c r="A2090" i="23"/>
  <c r="A2089" i="23"/>
  <c r="A2088" i="23"/>
  <c r="A2087" i="23"/>
  <c r="A2086" i="23"/>
  <c r="A2085" i="23"/>
  <c r="A2084" i="23"/>
  <c r="A2083" i="23"/>
  <c r="A2082" i="23"/>
  <c r="A2081" i="23"/>
  <c r="A2080" i="23"/>
  <c r="A2079" i="23"/>
  <c r="A2078" i="23"/>
  <c r="A2077" i="23"/>
  <c r="A2076" i="23"/>
  <c r="A2075" i="23"/>
  <c r="A2074" i="23"/>
  <c r="A2073" i="23"/>
  <c r="A2072" i="23"/>
  <c r="A2071" i="23"/>
  <c r="A2070" i="23"/>
  <c r="A2069" i="23"/>
  <c r="A2068" i="23"/>
  <c r="A2067" i="23"/>
  <c r="A2066" i="23"/>
  <c r="A2065" i="23"/>
  <c r="A2064" i="23"/>
  <c r="A2063" i="23"/>
  <c r="A2062" i="23"/>
  <c r="A2061" i="23"/>
  <c r="A2060" i="23"/>
  <c r="A2059" i="23"/>
  <c r="A2058" i="23"/>
  <c r="A2057" i="23"/>
  <c r="A2056" i="23"/>
  <c r="A2055" i="23"/>
  <c r="A2054" i="23"/>
  <c r="A2053" i="23"/>
  <c r="A2052" i="23"/>
  <c r="A2051" i="23"/>
  <c r="A2050" i="23"/>
  <c r="A2049" i="23"/>
  <c r="A2048" i="23"/>
  <c r="A2047" i="23"/>
  <c r="A2046" i="23"/>
  <c r="A2045" i="23"/>
  <c r="A2044" i="23"/>
  <c r="A2043" i="23"/>
  <c r="A2042" i="23"/>
  <c r="A2041" i="23"/>
  <c r="A2040" i="23"/>
  <c r="A2039" i="23"/>
  <c r="A2038" i="23"/>
  <c r="A2037" i="23"/>
  <c r="A2036" i="23"/>
  <c r="A2035" i="23"/>
  <c r="A2034" i="23"/>
  <c r="A2033" i="23"/>
  <c r="A2032" i="23"/>
  <c r="A2031" i="23"/>
  <c r="A2030" i="23"/>
  <c r="A2029" i="23"/>
  <c r="A2028" i="23"/>
  <c r="A2027" i="23"/>
  <c r="A2026" i="23"/>
  <c r="A2025" i="23"/>
  <c r="A2024" i="23"/>
  <c r="A2023" i="23"/>
  <c r="A2022" i="23"/>
  <c r="A2021" i="23"/>
  <c r="A2020" i="23"/>
  <c r="A2019" i="23"/>
  <c r="A2018" i="23"/>
  <c r="A2017" i="23"/>
  <c r="A2016" i="23"/>
  <c r="A2015" i="23"/>
  <c r="A2014" i="23"/>
  <c r="A2013" i="23"/>
  <c r="A2012" i="23"/>
  <c r="A2011" i="23"/>
  <c r="A2010" i="23"/>
  <c r="A2009" i="23"/>
  <c r="A2008" i="23"/>
  <c r="A2007" i="23"/>
  <c r="A2006" i="23"/>
  <c r="A2005" i="23"/>
  <c r="A2004" i="23"/>
  <c r="A2003" i="23"/>
  <c r="A2002" i="23"/>
  <c r="A2001" i="23"/>
  <c r="A2000" i="23"/>
  <c r="A1999" i="23"/>
  <c r="A1998" i="23"/>
  <c r="A1997" i="23"/>
  <c r="A1996" i="23"/>
  <c r="A1995" i="23"/>
  <c r="A1994" i="23"/>
  <c r="A1993" i="23"/>
  <c r="A1992" i="23"/>
  <c r="A1991" i="23"/>
  <c r="A1990" i="23"/>
  <c r="A1989" i="23"/>
  <c r="A1988" i="23"/>
  <c r="A1987" i="23"/>
  <c r="A1986" i="23"/>
  <c r="A1985" i="23"/>
  <c r="A1984" i="23"/>
  <c r="A1983" i="23"/>
  <c r="A1982" i="23"/>
  <c r="A1981" i="23"/>
  <c r="A1980" i="23"/>
  <c r="A1979" i="23"/>
  <c r="A1978" i="23"/>
  <c r="A1977" i="23"/>
  <c r="A1976" i="23"/>
  <c r="A1975" i="23"/>
  <c r="A1974" i="23"/>
  <c r="A1973" i="23"/>
  <c r="A1972" i="23"/>
  <c r="A1971" i="23"/>
  <c r="A1970" i="23"/>
  <c r="A1969" i="23"/>
  <c r="A1968" i="23"/>
  <c r="A1967" i="23"/>
  <c r="A1966" i="23"/>
  <c r="A1965" i="23"/>
  <c r="A1964" i="23"/>
  <c r="A1963" i="23"/>
  <c r="A1962" i="23"/>
  <c r="A1961" i="23"/>
  <c r="A1960" i="23"/>
  <c r="A1959" i="23"/>
  <c r="A1958" i="23"/>
  <c r="A1957" i="23"/>
  <c r="A1956" i="23"/>
  <c r="A1955" i="23"/>
  <c r="A1954" i="23"/>
  <c r="A1953" i="23"/>
  <c r="A1952" i="23"/>
  <c r="A1951" i="23"/>
  <c r="A1950" i="23"/>
  <c r="A1949" i="23"/>
  <c r="A1948" i="23"/>
  <c r="A1947" i="23"/>
  <c r="A1946" i="23"/>
  <c r="A1945" i="23"/>
  <c r="A1944" i="23"/>
  <c r="A1943" i="23"/>
  <c r="A1942" i="23"/>
  <c r="A1941" i="23"/>
  <c r="A1940" i="23"/>
  <c r="A1939" i="23"/>
  <c r="A1938" i="23"/>
  <c r="A1937" i="23"/>
  <c r="A1936" i="23"/>
  <c r="A1935" i="23"/>
  <c r="A1934" i="23"/>
  <c r="A1933" i="23"/>
  <c r="A1932" i="23"/>
  <c r="A1931" i="23"/>
  <c r="A1930" i="23"/>
  <c r="A1929" i="23"/>
  <c r="A1928" i="23"/>
  <c r="A1927" i="23"/>
  <c r="A1926" i="23"/>
  <c r="A1925" i="23"/>
  <c r="A1924" i="23"/>
  <c r="A1923" i="23"/>
  <c r="A1922" i="23"/>
  <c r="A1921" i="23"/>
  <c r="A1920" i="23"/>
  <c r="A1919" i="23"/>
  <c r="A1918" i="23"/>
  <c r="A1917" i="23"/>
  <c r="A1916" i="23"/>
  <c r="A1915" i="23"/>
  <c r="A1914" i="23"/>
  <c r="A1913" i="23"/>
  <c r="A1912" i="23"/>
  <c r="A1911" i="23"/>
  <c r="A1910" i="23"/>
  <c r="A1909" i="23"/>
  <c r="A1908" i="23"/>
  <c r="A1907" i="23"/>
  <c r="A1906" i="23"/>
  <c r="A1905" i="23"/>
  <c r="A1904" i="23"/>
  <c r="A1903" i="23"/>
  <c r="A1902" i="23"/>
  <c r="A1901" i="23"/>
  <c r="A1900" i="23"/>
  <c r="A1899" i="23"/>
  <c r="A1898" i="23"/>
  <c r="A1897" i="23"/>
  <c r="A1896" i="23"/>
  <c r="A1895" i="23"/>
  <c r="A1894" i="23"/>
  <c r="A1893" i="23"/>
  <c r="A1892" i="23"/>
  <c r="A1891" i="23"/>
  <c r="A1890" i="23"/>
  <c r="A1889" i="23"/>
  <c r="A1888" i="23"/>
  <c r="A1887" i="23"/>
  <c r="A1886" i="23"/>
  <c r="A1885" i="23"/>
  <c r="A1884" i="23"/>
  <c r="A1883" i="23"/>
  <c r="A1882" i="23"/>
  <c r="A1881" i="23"/>
  <c r="A1880" i="23"/>
  <c r="A1879" i="23"/>
  <c r="A1878" i="23"/>
  <c r="A1877" i="23"/>
  <c r="A1876" i="23"/>
  <c r="A1875" i="23"/>
  <c r="A1874" i="23"/>
  <c r="A1873" i="23"/>
  <c r="A1872" i="23"/>
  <c r="A1871" i="23"/>
  <c r="A1870" i="23"/>
  <c r="A1869" i="23"/>
  <c r="A1868" i="23"/>
  <c r="A1867" i="23"/>
  <c r="A1866" i="23"/>
  <c r="A1865" i="23"/>
  <c r="A1864" i="23"/>
  <c r="A1863" i="23"/>
  <c r="A1862" i="23"/>
  <c r="A1861" i="23"/>
  <c r="A1860" i="23"/>
  <c r="A1859" i="23"/>
  <c r="A1858" i="23"/>
  <c r="A1857" i="23"/>
  <c r="A1856" i="23"/>
  <c r="A1855" i="23"/>
  <c r="A1854" i="23"/>
  <c r="A1853" i="23"/>
  <c r="A1852" i="23"/>
  <c r="A1851" i="23"/>
  <c r="A1850" i="23"/>
  <c r="A1849" i="23"/>
  <c r="A1848" i="23"/>
  <c r="A1847" i="23"/>
  <c r="A1846" i="23"/>
  <c r="A1845" i="23"/>
  <c r="A1844" i="23"/>
  <c r="A1843" i="23"/>
  <c r="A1842" i="23"/>
  <c r="A1841" i="23"/>
  <c r="A1840" i="23"/>
  <c r="A1839" i="23"/>
  <c r="A1838" i="23"/>
  <c r="A1837" i="23"/>
  <c r="A1836" i="23"/>
  <c r="A1835" i="23"/>
  <c r="A1834" i="23"/>
  <c r="A1833" i="23"/>
  <c r="A1832" i="23"/>
  <c r="A1831" i="23"/>
  <c r="A1830" i="23"/>
  <c r="A1829" i="23"/>
  <c r="A1828" i="23"/>
  <c r="A1827" i="23"/>
  <c r="A1826" i="23"/>
  <c r="A1825" i="23"/>
  <c r="A1824" i="23"/>
  <c r="A1823" i="23"/>
  <c r="A1822" i="23"/>
  <c r="A1821" i="23"/>
  <c r="A1820" i="23"/>
  <c r="A1819" i="23"/>
  <c r="A1818" i="23"/>
  <c r="A1817" i="23"/>
  <c r="A1816" i="23"/>
  <c r="A1815" i="23"/>
  <c r="A1814" i="23"/>
  <c r="A1813" i="23"/>
  <c r="A1812" i="23"/>
  <c r="A1811" i="23"/>
  <c r="A1810" i="23"/>
  <c r="A1809" i="23"/>
  <c r="A1808" i="23"/>
  <c r="A1807" i="23"/>
  <c r="A1806" i="23"/>
  <c r="A1805" i="23"/>
  <c r="A1804" i="23"/>
  <c r="A1803" i="23"/>
  <c r="A1802" i="23"/>
  <c r="A1801" i="23"/>
  <c r="A1800" i="23"/>
  <c r="A1799" i="23"/>
  <c r="A1798" i="23"/>
  <c r="A1797" i="23"/>
  <c r="A1796" i="23"/>
  <c r="A1795" i="23"/>
  <c r="A1794" i="23"/>
  <c r="A1793" i="23"/>
  <c r="A1792" i="23"/>
  <c r="A1791" i="23"/>
  <c r="A1790" i="23"/>
  <c r="A1789" i="23"/>
  <c r="A1788" i="23"/>
  <c r="A1787" i="23"/>
  <c r="A1786" i="23"/>
  <c r="A1785" i="23"/>
  <c r="A1784" i="23"/>
  <c r="A1783" i="23"/>
  <c r="A1782" i="23"/>
  <c r="A1781" i="23"/>
  <c r="A1780" i="23"/>
  <c r="A1779" i="23"/>
  <c r="A1778" i="23"/>
  <c r="A1777" i="23"/>
  <c r="A1776" i="23"/>
  <c r="A1775" i="23"/>
  <c r="A1774" i="23"/>
  <c r="A1773" i="23"/>
  <c r="A1772" i="23"/>
  <c r="A1771" i="23"/>
  <c r="A1770" i="23"/>
  <c r="A1769" i="23"/>
  <c r="A1768" i="23"/>
  <c r="A1767" i="23"/>
  <c r="A1766" i="23"/>
  <c r="A1765" i="23"/>
  <c r="A1764" i="23"/>
  <c r="A1763" i="23"/>
  <c r="A1762" i="23"/>
  <c r="A1761" i="23"/>
  <c r="A1760" i="23"/>
  <c r="A1759" i="23"/>
  <c r="A1758" i="23"/>
  <c r="A1757" i="23"/>
  <c r="A1756" i="23"/>
  <c r="A1755" i="23"/>
  <c r="A1754" i="23"/>
  <c r="A1753" i="23"/>
  <c r="A1752" i="23"/>
  <c r="A1751" i="23"/>
  <c r="A1750" i="23"/>
  <c r="A1749" i="23"/>
  <c r="A1748" i="23"/>
  <c r="A1747" i="23"/>
  <c r="A1746" i="23"/>
  <c r="A1745" i="23"/>
  <c r="A1744" i="23"/>
  <c r="A1743" i="23"/>
  <c r="A1742" i="23"/>
  <c r="A1741" i="23"/>
  <c r="A1740" i="23"/>
  <c r="A1739" i="23"/>
  <c r="A1738" i="23"/>
  <c r="A1737" i="23"/>
  <c r="A1736" i="23"/>
  <c r="A1735" i="23"/>
  <c r="A1734" i="23"/>
  <c r="A1733" i="23"/>
  <c r="A1732" i="23"/>
  <c r="A1731" i="23"/>
  <c r="A1730" i="23"/>
  <c r="A1729" i="23"/>
  <c r="A1728" i="23"/>
  <c r="A1727" i="23"/>
  <c r="A1726" i="23"/>
  <c r="A1725" i="23"/>
  <c r="A1724" i="23"/>
  <c r="A1723" i="23"/>
  <c r="A1722" i="23"/>
  <c r="A1721" i="23"/>
  <c r="A1720" i="23"/>
  <c r="A1719" i="23"/>
  <c r="A1718" i="23"/>
  <c r="A1717" i="23"/>
  <c r="A1716" i="23"/>
  <c r="A1715" i="23"/>
  <c r="A1714" i="23"/>
  <c r="A1713" i="23"/>
  <c r="A1712" i="23"/>
  <c r="A1711" i="23"/>
  <c r="A1710" i="23"/>
  <c r="A1709" i="23"/>
  <c r="A1708" i="23"/>
  <c r="A1707" i="23"/>
  <c r="A1706" i="23"/>
  <c r="A1705" i="23"/>
  <c r="A1704" i="23"/>
  <c r="A1703" i="23"/>
  <c r="A1702" i="23"/>
  <c r="A1701" i="23"/>
  <c r="A1700" i="23"/>
  <c r="A1699" i="23"/>
  <c r="A1698" i="23"/>
  <c r="A1697" i="23"/>
  <c r="A1696" i="23"/>
  <c r="A1695" i="23"/>
  <c r="A1694" i="23"/>
  <c r="A1693" i="23"/>
  <c r="A1692" i="23"/>
  <c r="A1691" i="23"/>
  <c r="A1690" i="23"/>
  <c r="A1689" i="23"/>
  <c r="A1688" i="23"/>
  <c r="A1687" i="23"/>
  <c r="A1686" i="23"/>
  <c r="A1685" i="23"/>
  <c r="A1684" i="23"/>
  <c r="A1683" i="23"/>
  <c r="A1682" i="23"/>
  <c r="A1681" i="23"/>
  <c r="A1680" i="23"/>
  <c r="A1679" i="23"/>
  <c r="A1678" i="23"/>
  <c r="A1677" i="23"/>
  <c r="A1676" i="23"/>
  <c r="A1675" i="23"/>
  <c r="A1674" i="23"/>
  <c r="A1673" i="23"/>
  <c r="A1672" i="23"/>
  <c r="A1671" i="23"/>
  <c r="A1670" i="23"/>
  <c r="A1669" i="23"/>
  <c r="A1668" i="23"/>
  <c r="A1667" i="23"/>
  <c r="A1666" i="23"/>
  <c r="A1665" i="23"/>
  <c r="A1664" i="23"/>
  <c r="A1663" i="23"/>
  <c r="A1662" i="23"/>
  <c r="A1661" i="23"/>
  <c r="A1660" i="23"/>
  <c r="A1659" i="23"/>
  <c r="A1658" i="23"/>
  <c r="A1657" i="23"/>
  <c r="A1656" i="23"/>
  <c r="A1655" i="23"/>
  <c r="A1654" i="23"/>
  <c r="A1653" i="23"/>
  <c r="A1652" i="23"/>
  <c r="A1651" i="23"/>
  <c r="A1650" i="23"/>
  <c r="A1649" i="23"/>
  <c r="A1648" i="23"/>
  <c r="A1647" i="23"/>
  <c r="A1646" i="23"/>
  <c r="A1645" i="23"/>
  <c r="A1644" i="23"/>
  <c r="A1643" i="23"/>
  <c r="A1642" i="23"/>
  <c r="A1641" i="23"/>
  <c r="A1640" i="23"/>
  <c r="A1639" i="23"/>
  <c r="A1638" i="23"/>
  <c r="A1637" i="23"/>
  <c r="A1636" i="23"/>
  <c r="A1635" i="23"/>
  <c r="A1634" i="23"/>
  <c r="A1633" i="23"/>
  <c r="A1632" i="23"/>
  <c r="A1631" i="23"/>
  <c r="A1630" i="23"/>
  <c r="A1629" i="23"/>
  <c r="A1628" i="23"/>
  <c r="A1627" i="23"/>
  <c r="A1626" i="23"/>
  <c r="A1625" i="23"/>
  <c r="A1624" i="23"/>
  <c r="A1623" i="23"/>
  <c r="A1622" i="23"/>
  <c r="A1621" i="23"/>
  <c r="A1620" i="23"/>
  <c r="A1619" i="23"/>
  <c r="A1618" i="23"/>
  <c r="A1617" i="23"/>
  <c r="A1616" i="23"/>
  <c r="A1615" i="23"/>
  <c r="A1614" i="23"/>
  <c r="A1613" i="23"/>
  <c r="A1612" i="23"/>
  <c r="A1611" i="23"/>
  <c r="A1610" i="23"/>
  <c r="A1609" i="23"/>
  <c r="A1608" i="23"/>
  <c r="A1607" i="23"/>
  <c r="A1606" i="23"/>
  <c r="A1605" i="23"/>
  <c r="A1604" i="23"/>
  <c r="A1603" i="23"/>
  <c r="A1602" i="23"/>
  <c r="A1601" i="23"/>
  <c r="A1600" i="23"/>
  <c r="A1599" i="23"/>
  <c r="A1598" i="23"/>
  <c r="A1597" i="23"/>
  <c r="A1596" i="23"/>
  <c r="A1595" i="23"/>
  <c r="A1594" i="23"/>
  <c r="A1593" i="23"/>
  <c r="A1592" i="23"/>
  <c r="A1591" i="23"/>
  <c r="A1590" i="23"/>
  <c r="A1589" i="23"/>
  <c r="A1588" i="23"/>
  <c r="A1587" i="23"/>
  <c r="A1586" i="23"/>
  <c r="A1585" i="23"/>
  <c r="A1584" i="23"/>
  <c r="A1583" i="23"/>
  <c r="A1582" i="23"/>
  <c r="A1581" i="23"/>
  <c r="A1580" i="23"/>
  <c r="A1579" i="23"/>
  <c r="A1578" i="23"/>
  <c r="A1577" i="23"/>
  <c r="A1576" i="23"/>
  <c r="A1575" i="23"/>
  <c r="A1574" i="23"/>
  <c r="A1573" i="23"/>
  <c r="A1572" i="23"/>
  <c r="A1571" i="23"/>
  <c r="A1570" i="23"/>
  <c r="A1569" i="23"/>
  <c r="A1568" i="23"/>
  <c r="A1567" i="23"/>
  <c r="A1566" i="23"/>
  <c r="A1565" i="23"/>
  <c r="A1564" i="23"/>
  <c r="A1563" i="23"/>
  <c r="A1562" i="23"/>
  <c r="A1561" i="23"/>
  <c r="A1560" i="23"/>
  <c r="A1559" i="23"/>
  <c r="A1558" i="23"/>
  <c r="A1557" i="23"/>
  <c r="A1556" i="23"/>
  <c r="A1555" i="23"/>
  <c r="A1554" i="23"/>
  <c r="A1553" i="23"/>
  <c r="A1552" i="23"/>
  <c r="A1551" i="23"/>
  <c r="A1550" i="23"/>
  <c r="A1549" i="23"/>
  <c r="A1548" i="23"/>
  <c r="A1547" i="23"/>
  <c r="A1546" i="23"/>
  <c r="A1545" i="23"/>
  <c r="A1544" i="23"/>
  <c r="A1543" i="23"/>
  <c r="A1542" i="23"/>
  <c r="A1541" i="23"/>
  <c r="A1540" i="23"/>
  <c r="A1539" i="23"/>
  <c r="A1538" i="23"/>
  <c r="A1537" i="23"/>
  <c r="A1536" i="23"/>
  <c r="A1535" i="23"/>
  <c r="A1534" i="23"/>
  <c r="A1533" i="23"/>
  <c r="A1532" i="23"/>
  <c r="A1531" i="23"/>
  <c r="A1530" i="23"/>
  <c r="A1529" i="23"/>
  <c r="A1528" i="23"/>
  <c r="A1527" i="23"/>
  <c r="A1526" i="23"/>
  <c r="A1525" i="23"/>
  <c r="A1524" i="23"/>
  <c r="A1523" i="23"/>
  <c r="A1522" i="23"/>
  <c r="A1521" i="23"/>
  <c r="A1520" i="23"/>
  <c r="A1519" i="23"/>
  <c r="A1518" i="23"/>
  <c r="A1517" i="23"/>
  <c r="A1516" i="23"/>
  <c r="A1515" i="23"/>
  <c r="A1514" i="23"/>
  <c r="A1513" i="23"/>
  <c r="A1512" i="23"/>
  <c r="A1511" i="23"/>
  <c r="A1510" i="23"/>
  <c r="A1509" i="23"/>
  <c r="A1508" i="23"/>
  <c r="A1507" i="23"/>
  <c r="A1506" i="23"/>
  <c r="A1505" i="23"/>
  <c r="A1504" i="23"/>
  <c r="A1503" i="23"/>
  <c r="A1502" i="23"/>
  <c r="A1501" i="23"/>
  <c r="A1500" i="23"/>
  <c r="A1499" i="23"/>
  <c r="A1498" i="23"/>
  <c r="A1497" i="23"/>
  <c r="A1496" i="23"/>
  <c r="A1495" i="23"/>
  <c r="A1494" i="23"/>
  <c r="A1493" i="23"/>
  <c r="A1492" i="23"/>
  <c r="A1491" i="23"/>
  <c r="A1490" i="23"/>
  <c r="A1489" i="23"/>
  <c r="A1488" i="23"/>
  <c r="A1487" i="23"/>
  <c r="A1486" i="23"/>
  <c r="A1485" i="23"/>
  <c r="A1484" i="23"/>
  <c r="A1483" i="23"/>
  <c r="A1482" i="23"/>
  <c r="A1481" i="23"/>
  <c r="A1480" i="23"/>
  <c r="A1479" i="23"/>
  <c r="A1478" i="23"/>
  <c r="A1477" i="23"/>
  <c r="A1476" i="23"/>
  <c r="A1475" i="23"/>
  <c r="A1474" i="23"/>
  <c r="A1473" i="23"/>
  <c r="A1472" i="23"/>
  <c r="A1471" i="23"/>
  <c r="A1470" i="23"/>
  <c r="A1469" i="23"/>
  <c r="A1468" i="23"/>
  <c r="A1467" i="23"/>
  <c r="A1466" i="23"/>
  <c r="A1465" i="23"/>
  <c r="A1464" i="23"/>
  <c r="A1463" i="23"/>
  <c r="A1462" i="23"/>
  <c r="A1461" i="23"/>
  <c r="A1460" i="23"/>
  <c r="A1459" i="23"/>
  <c r="A1458" i="23"/>
  <c r="A1457" i="23"/>
  <c r="A1456" i="23"/>
  <c r="A1455" i="23"/>
  <c r="A1454" i="23"/>
  <c r="A1453" i="23"/>
  <c r="A1452" i="23"/>
  <c r="A1451" i="23"/>
  <c r="A1450" i="23"/>
  <c r="A1449" i="23"/>
  <c r="A1448" i="23"/>
  <c r="A1447" i="23"/>
  <c r="A1446" i="23"/>
  <c r="A1445" i="23"/>
  <c r="A1444" i="23"/>
  <c r="A1443" i="23"/>
  <c r="A1442" i="23"/>
  <c r="A1441" i="23"/>
  <c r="A1440" i="23"/>
  <c r="A1439" i="23"/>
  <c r="A1438" i="23"/>
  <c r="A1437" i="23"/>
  <c r="A1436" i="23"/>
  <c r="A1435" i="23"/>
  <c r="A1434" i="23"/>
  <c r="A1433" i="23"/>
  <c r="A1432" i="23"/>
  <c r="A1431" i="23"/>
  <c r="A1430" i="23"/>
  <c r="A1429" i="23"/>
  <c r="A1428" i="23"/>
  <c r="A1427" i="23"/>
  <c r="A1426" i="23"/>
  <c r="A1425" i="23"/>
  <c r="A1424" i="23"/>
  <c r="A1423" i="23"/>
  <c r="A1422" i="23"/>
  <c r="A1421" i="23"/>
  <c r="A1420" i="23"/>
  <c r="A1419" i="23"/>
  <c r="A1418" i="23"/>
  <c r="A1417" i="23"/>
  <c r="A1416" i="23"/>
  <c r="A1415" i="23"/>
  <c r="A1414" i="23"/>
  <c r="A1413" i="23"/>
  <c r="A1412" i="23"/>
  <c r="A1411" i="23"/>
  <c r="A1410" i="23"/>
  <c r="A1409" i="23"/>
  <c r="A1408" i="23"/>
  <c r="A1407" i="23"/>
  <c r="A1406" i="23"/>
  <c r="A1405" i="23"/>
  <c r="A1404" i="23"/>
  <c r="A1403" i="23"/>
  <c r="A1402" i="23"/>
  <c r="A1401" i="23"/>
  <c r="A1400" i="23"/>
  <c r="A1399" i="23"/>
  <c r="A1398" i="23"/>
  <c r="A1397" i="23"/>
  <c r="A1396" i="23"/>
  <c r="A1395" i="23"/>
  <c r="A1394" i="23"/>
  <c r="A1393" i="23"/>
  <c r="A1392" i="23"/>
  <c r="A1391" i="23"/>
  <c r="A1390" i="23"/>
  <c r="A1389" i="23"/>
  <c r="A1388" i="23"/>
  <c r="A1387" i="23"/>
  <c r="A1386" i="23"/>
  <c r="A1385" i="23"/>
  <c r="A1384" i="23"/>
  <c r="A1383" i="23"/>
  <c r="A1382" i="23"/>
  <c r="A1381" i="23"/>
  <c r="A1380" i="23"/>
  <c r="A1379" i="23"/>
  <c r="A1378" i="23"/>
  <c r="A1377" i="23"/>
  <c r="A1376" i="23"/>
  <c r="A1375" i="23"/>
  <c r="A1374" i="23"/>
  <c r="A1373" i="23"/>
  <c r="A1372" i="23"/>
  <c r="A1371" i="23"/>
  <c r="A1370" i="23"/>
  <c r="A1369" i="23"/>
  <c r="A1368" i="23"/>
  <c r="A1367" i="23"/>
  <c r="A1366" i="23"/>
  <c r="A1365" i="23"/>
  <c r="A1364" i="23"/>
  <c r="A1363" i="23"/>
  <c r="A1362" i="23"/>
  <c r="A1361" i="23"/>
  <c r="A1360" i="23"/>
  <c r="A1359" i="23"/>
  <c r="A1358" i="23"/>
  <c r="A1357" i="23"/>
  <c r="A1356" i="23"/>
  <c r="A1355" i="23"/>
  <c r="A1354" i="23"/>
  <c r="A1353" i="23"/>
  <c r="A1352" i="23"/>
  <c r="A1351" i="23"/>
  <c r="A1350" i="23"/>
  <c r="A1349" i="23"/>
  <c r="A1348" i="23"/>
  <c r="A1347" i="23"/>
  <c r="A1346" i="23"/>
  <c r="A1345" i="23"/>
  <c r="A1344" i="23"/>
  <c r="A1343" i="23"/>
  <c r="A1342" i="23"/>
  <c r="A1341" i="23"/>
  <c r="A1340" i="23"/>
  <c r="A1339" i="23"/>
  <c r="A1338" i="23"/>
  <c r="A1337" i="23"/>
  <c r="A1336" i="23"/>
  <c r="A1335" i="23"/>
  <c r="A1334" i="23"/>
  <c r="A1333" i="23"/>
  <c r="A1332" i="23"/>
  <c r="A1331" i="23"/>
  <c r="A1330" i="23"/>
  <c r="A1329" i="23"/>
  <c r="A1328" i="23"/>
  <c r="A1327" i="23"/>
  <c r="A1326" i="23"/>
  <c r="A1325" i="23"/>
  <c r="A1324" i="23"/>
  <c r="A1323" i="23"/>
  <c r="A1322" i="23"/>
  <c r="A1321" i="23"/>
  <c r="A1320" i="23"/>
  <c r="A1319" i="23"/>
  <c r="A1318" i="23"/>
  <c r="A1317" i="23"/>
  <c r="A1316" i="23"/>
  <c r="A1315" i="23"/>
  <c r="A1314" i="23"/>
  <c r="A1313" i="23"/>
  <c r="A1312" i="23"/>
  <c r="A1311" i="23"/>
  <c r="A1310" i="23"/>
  <c r="A1309" i="23"/>
  <c r="A1308" i="23"/>
  <c r="A1307" i="23"/>
  <c r="A1306" i="23"/>
  <c r="A1305" i="23"/>
  <c r="A1304" i="23"/>
  <c r="A1303" i="23"/>
  <c r="A1302" i="23"/>
  <c r="A1301" i="23"/>
  <c r="A1300" i="23"/>
  <c r="A1299" i="23"/>
  <c r="A1298" i="23"/>
  <c r="A1297" i="23"/>
  <c r="A1296" i="23"/>
  <c r="A1295" i="23"/>
  <c r="A1294" i="23"/>
  <c r="A1293" i="23"/>
  <c r="A1292" i="23"/>
  <c r="A1291" i="23"/>
  <c r="A1290" i="23"/>
  <c r="A1289" i="23"/>
  <c r="A1288" i="23"/>
  <c r="A1287" i="23"/>
  <c r="A1286" i="23"/>
  <c r="A1285" i="23"/>
  <c r="A1284" i="23"/>
  <c r="A1283" i="23"/>
  <c r="A1282" i="23"/>
  <c r="A1281" i="23"/>
  <c r="A1280" i="23"/>
  <c r="A1279" i="23"/>
  <c r="A1278" i="23"/>
  <c r="A1277" i="23"/>
  <c r="A1276" i="23"/>
  <c r="A1275" i="23"/>
  <c r="A1274" i="23"/>
  <c r="A1273" i="23"/>
  <c r="A1272" i="23"/>
  <c r="A1271" i="23"/>
  <c r="A1270" i="23"/>
  <c r="A1269" i="23"/>
  <c r="A1268" i="23"/>
  <c r="A1267" i="23"/>
  <c r="A1266" i="23"/>
  <c r="A1265" i="23"/>
  <c r="A1264" i="23"/>
  <c r="A1263" i="23"/>
  <c r="A1262" i="23"/>
  <c r="A1261" i="23"/>
  <c r="A1260" i="23"/>
  <c r="A1259" i="23"/>
  <c r="A1258" i="23"/>
  <c r="A1257" i="23"/>
  <c r="A1256" i="23"/>
  <c r="A1255" i="23"/>
  <c r="A1254" i="23"/>
  <c r="A1253" i="23"/>
  <c r="A1252" i="23"/>
  <c r="A1251" i="23"/>
  <c r="A1250" i="23"/>
  <c r="A1249" i="23"/>
  <c r="A1248" i="23"/>
  <c r="A1247" i="23"/>
  <c r="A1246" i="23"/>
  <c r="A1245" i="23"/>
  <c r="A1244" i="23"/>
  <c r="A1243" i="23"/>
  <c r="A1242" i="23"/>
  <c r="A1241" i="23"/>
  <c r="A1240" i="23"/>
  <c r="A1239" i="23"/>
  <c r="A1238" i="23"/>
  <c r="A1237" i="23"/>
  <c r="A1236" i="23"/>
  <c r="A1235" i="23"/>
  <c r="A1234" i="23"/>
  <c r="A1233" i="23"/>
  <c r="A1232" i="23"/>
  <c r="A1231" i="23"/>
  <c r="A1230" i="23"/>
  <c r="A1229" i="23"/>
  <c r="A1228" i="23"/>
  <c r="A1227" i="23"/>
  <c r="A1226" i="23"/>
  <c r="A1225" i="23"/>
  <c r="A1224" i="23"/>
  <c r="A1223" i="23"/>
  <c r="A1222" i="23"/>
  <c r="A1221" i="23"/>
  <c r="A1220" i="23"/>
  <c r="A1219" i="23"/>
  <c r="A1218" i="23"/>
  <c r="A1217" i="23"/>
  <c r="A1216" i="23"/>
  <c r="A1215" i="23"/>
  <c r="A1214" i="23"/>
  <c r="A1213" i="23"/>
  <c r="A1212" i="23"/>
  <c r="A1211" i="23"/>
  <c r="A1210" i="23"/>
  <c r="A1209" i="23"/>
  <c r="A1208" i="23"/>
  <c r="A1207" i="23"/>
  <c r="A1206" i="23"/>
  <c r="A1205" i="23"/>
  <c r="A1204" i="23"/>
  <c r="A1203" i="23"/>
  <c r="A1202" i="23"/>
  <c r="A1201" i="23"/>
  <c r="A1200" i="23"/>
  <c r="A1199" i="23"/>
  <c r="A1198" i="23"/>
  <c r="A1197" i="23"/>
  <c r="A1196" i="23"/>
  <c r="A1195" i="23"/>
  <c r="A1194" i="23"/>
  <c r="A1193" i="23"/>
  <c r="A1192" i="23"/>
  <c r="A1191" i="23"/>
  <c r="A1190" i="23"/>
  <c r="A1189" i="23"/>
  <c r="A1188" i="23"/>
  <c r="A1187" i="23"/>
  <c r="A1186" i="23"/>
  <c r="A1185" i="23"/>
  <c r="A1184" i="23"/>
  <c r="A1183" i="23"/>
  <c r="A1182" i="23"/>
  <c r="A1181" i="23"/>
  <c r="A1180" i="23"/>
  <c r="A1179" i="23"/>
  <c r="A1178" i="23"/>
  <c r="A1177" i="23"/>
  <c r="A1176" i="23"/>
  <c r="A1175" i="23"/>
  <c r="A1174" i="23"/>
  <c r="A1173" i="23"/>
  <c r="A1172" i="23"/>
  <c r="A1171" i="23"/>
  <c r="A1170" i="23"/>
  <c r="A1169" i="23"/>
  <c r="A1168" i="23"/>
  <c r="A1167" i="23"/>
  <c r="A1166" i="23"/>
  <c r="A1165" i="23"/>
  <c r="A1164" i="23"/>
  <c r="A1163" i="23"/>
  <c r="A1162" i="23"/>
  <c r="A1161" i="23"/>
  <c r="A1160" i="23"/>
  <c r="A1159" i="23"/>
  <c r="A1158" i="23"/>
  <c r="A1157" i="23"/>
  <c r="A1156" i="23"/>
  <c r="A1155" i="23"/>
  <c r="A1154" i="23"/>
  <c r="A1153" i="23"/>
  <c r="A1152" i="23"/>
  <c r="A1151" i="23"/>
  <c r="A1150" i="23"/>
  <c r="A1149" i="23"/>
  <c r="A1148" i="23"/>
  <c r="A1147" i="23"/>
  <c r="A1146" i="23"/>
  <c r="A1145" i="23"/>
  <c r="A1144" i="23"/>
  <c r="A1143" i="23"/>
  <c r="A1142" i="23"/>
  <c r="A1141" i="23"/>
  <c r="A1140" i="23"/>
  <c r="A1139" i="23"/>
  <c r="A1138" i="23"/>
  <c r="A1137" i="23"/>
  <c r="A1136" i="23"/>
  <c r="A1135" i="23"/>
  <c r="A1134" i="23"/>
  <c r="A1133" i="23"/>
  <c r="A1132" i="23"/>
  <c r="A1131" i="23"/>
  <c r="A1130" i="23"/>
  <c r="A1129" i="23"/>
  <c r="A1128" i="23"/>
  <c r="A1127" i="23"/>
  <c r="A1126" i="23"/>
  <c r="A1125" i="23"/>
  <c r="A1124" i="23"/>
  <c r="A1123" i="23"/>
  <c r="A1122" i="23"/>
  <c r="A1121" i="23"/>
  <c r="A1120" i="23"/>
  <c r="A1119" i="23"/>
  <c r="A1118" i="23"/>
  <c r="A1117" i="23"/>
  <c r="A1116" i="23"/>
  <c r="A1115" i="23"/>
  <c r="A1114" i="23"/>
  <c r="A1113" i="23"/>
  <c r="A1112" i="23"/>
  <c r="A1111" i="23"/>
  <c r="A1110" i="23"/>
  <c r="A1109" i="23"/>
  <c r="A1108" i="23"/>
  <c r="A1107" i="23"/>
  <c r="A1106" i="23"/>
  <c r="A1105" i="23"/>
  <c r="A1104" i="23"/>
  <c r="A1103" i="23"/>
  <c r="A1102" i="23"/>
  <c r="A1101" i="23"/>
  <c r="A1100" i="23"/>
  <c r="A1099" i="23"/>
  <c r="A1098" i="23"/>
  <c r="A1097" i="23"/>
  <c r="A1096" i="23"/>
  <c r="A1095" i="23"/>
  <c r="A1094" i="23"/>
  <c r="A1093" i="23"/>
  <c r="A1092" i="23"/>
  <c r="A1091" i="23"/>
  <c r="A1090" i="23"/>
  <c r="A1089" i="23"/>
  <c r="A1088" i="23"/>
  <c r="A1087" i="23"/>
  <c r="A1086" i="23"/>
  <c r="A1085" i="23"/>
  <c r="A1084" i="23"/>
  <c r="A1083" i="23"/>
  <c r="A1082" i="23"/>
  <c r="A1081" i="23"/>
  <c r="A1080" i="23"/>
  <c r="A1079" i="23"/>
  <c r="A1078" i="23"/>
  <c r="A1077" i="23"/>
  <c r="A1076" i="23"/>
  <c r="A1075" i="23"/>
  <c r="A1074" i="23"/>
  <c r="A1073" i="23"/>
  <c r="A1072" i="23"/>
  <c r="A1071" i="23"/>
  <c r="A1070" i="23"/>
  <c r="A1069" i="23"/>
  <c r="A1068" i="23"/>
  <c r="A1067" i="23"/>
  <c r="A1066" i="23"/>
  <c r="A1065" i="23"/>
  <c r="A1064" i="23"/>
  <c r="A1063" i="23"/>
  <c r="A1062" i="23"/>
  <c r="A1061" i="23"/>
  <c r="A1060" i="23"/>
  <c r="A1059" i="23"/>
  <c r="A1058" i="23"/>
  <c r="A1057" i="23"/>
  <c r="A1056" i="23"/>
  <c r="A1055" i="23"/>
  <c r="A1054" i="23"/>
  <c r="A1053" i="23"/>
  <c r="A1052" i="23"/>
  <c r="A1051" i="23"/>
  <c r="A1050" i="23"/>
  <c r="A1049" i="23"/>
  <c r="A1048" i="23"/>
  <c r="A1047" i="23"/>
  <c r="A1046" i="23"/>
  <c r="A1045" i="23"/>
  <c r="A1044" i="23"/>
  <c r="A1043" i="23"/>
  <c r="A1042" i="23"/>
  <c r="A1041" i="23"/>
  <c r="A1040" i="23"/>
  <c r="A1039" i="23"/>
  <c r="A1038" i="23"/>
  <c r="A1037" i="23"/>
  <c r="A1036" i="23"/>
  <c r="A1035" i="23"/>
  <c r="A1034" i="23"/>
  <c r="A1033" i="23"/>
  <c r="A1032" i="23"/>
  <c r="A1031" i="23"/>
  <c r="A1030" i="23"/>
  <c r="A1029" i="23"/>
  <c r="A1028" i="23"/>
  <c r="A1027" i="23"/>
  <c r="A1026" i="23"/>
  <c r="A1025" i="23"/>
  <c r="A1024" i="23"/>
  <c r="A1023" i="23"/>
  <c r="A1022" i="23"/>
  <c r="A1021" i="23"/>
  <c r="A1020" i="23"/>
  <c r="A1019" i="23"/>
  <c r="A1018" i="23"/>
  <c r="A1017" i="23"/>
  <c r="A1016" i="23"/>
  <c r="A1015" i="23"/>
  <c r="A1014" i="23"/>
  <c r="A1013" i="23"/>
  <c r="A1012" i="23"/>
  <c r="A1011" i="23"/>
  <c r="A1010" i="23"/>
  <c r="A1009" i="23"/>
  <c r="A1008" i="23"/>
  <c r="A1007" i="23"/>
  <c r="A1006" i="23"/>
  <c r="A1005" i="23"/>
  <c r="A1004" i="23"/>
  <c r="A1003" i="23"/>
  <c r="A1002" i="23"/>
  <c r="A1001" i="23"/>
  <c r="A1000" i="23"/>
  <c r="A999" i="23"/>
  <c r="A998" i="23"/>
  <c r="A997" i="23"/>
  <c r="A996" i="23"/>
  <c r="A995" i="23"/>
  <c r="A994" i="23"/>
  <c r="A993" i="23"/>
  <c r="A992" i="23"/>
  <c r="A991" i="23"/>
  <c r="A990" i="23"/>
  <c r="A989" i="23"/>
  <c r="A988" i="23"/>
  <c r="A987" i="23"/>
  <c r="A986" i="23"/>
  <c r="A985" i="23"/>
  <c r="A984" i="23"/>
  <c r="A983" i="23"/>
  <c r="A982" i="23"/>
  <c r="A981" i="23"/>
  <c r="A980" i="23"/>
  <c r="A979" i="23"/>
  <c r="A978" i="23"/>
  <c r="A977" i="23"/>
  <c r="A976" i="23"/>
  <c r="A975" i="23"/>
  <c r="A974" i="23"/>
  <c r="A973" i="23"/>
  <c r="A972" i="23"/>
  <c r="A971" i="23"/>
  <c r="A970" i="23"/>
  <c r="A969" i="23"/>
  <c r="A968" i="23"/>
  <c r="A967" i="23"/>
  <c r="A966" i="23"/>
  <c r="A965" i="23"/>
  <c r="A964" i="23"/>
  <c r="A963" i="23"/>
  <c r="A962" i="23"/>
  <c r="A961" i="23"/>
  <c r="A960" i="23"/>
  <c r="A959" i="23"/>
  <c r="A958" i="23"/>
  <c r="A957" i="23"/>
  <c r="A956" i="23"/>
  <c r="A955" i="23"/>
  <c r="A954" i="23"/>
  <c r="A953" i="23"/>
  <c r="A952" i="23"/>
  <c r="A951" i="23"/>
  <c r="A950" i="23"/>
  <c r="A949" i="23"/>
  <c r="A948" i="23"/>
  <c r="A947" i="23"/>
  <c r="A946" i="23"/>
  <c r="A945" i="23"/>
  <c r="A944" i="23"/>
  <c r="A943" i="23"/>
  <c r="A942" i="23"/>
  <c r="A941" i="23"/>
  <c r="A940" i="23"/>
  <c r="A939" i="23"/>
  <c r="A938" i="23"/>
  <c r="A937" i="23"/>
  <c r="A936" i="23"/>
  <c r="A935" i="23"/>
  <c r="A934" i="23"/>
  <c r="A933" i="23"/>
  <c r="A932" i="23"/>
  <c r="A931" i="23"/>
  <c r="A930" i="23"/>
  <c r="A929" i="23"/>
  <c r="A928" i="23"/>
  <c r="A927" i="23"/>
  <c r="A926" i="23"/>
  <c r="A925" i="23"/>
  <c r="A924" i="23"/>
  <c r="A923" i="23"/>
  <c r="A922" i="23"/>
  <c r="A921" i="23"/>
  <c r="A920" i="23"/>
  <c r="A919" i="23"/>
  <c r="A918" i="23"/>
  <c r="A917" i="23"/>
  <c r="A916" i="23"/>
  <c r="A915" i="23"/>
  <c r="A914" i="23"/>
  <c r="A913" i="23"/>
  <c r="A912" i="23"/>
  <c r="A911" i="23"/>
  <c r="A910" i="23"/>
  <c r="A909" i="23"/>
  <c r="A908" i="23"/>
  <c r="A907" i="23"/>
  <c r="A906" i="23"/>
  <c r="A905" i="23"/>
  <c r="A904" i="23"/>
  <c r="A903" i="23"/>
  <c r="A902" i="23"/>
  <c r="A901" i="23"/>
  <c r="A900" i="23"/>
  <c r="A899" i="23"/>
  <c r="A898" i="23"/>
  <c r="A897" i="23"/>
  <c r="A896" i="23"/>
  <c r="A895" i="23"/>
  <c r="A894" i="23"/>
  <c r="A893" i="23"/>
  <c r="A892" i="23"/>
  <c r="A891" i="23"/>
  <c r="A890" i="23"/>
  <c r="A889" i="23"/>
  <c r="A888" i="23"/>
  <c r="A887" i="23"/>
  <c r="A886" i="23"/>
  <c r="A885" i="23"/>
  <c r="A884" i="23"/>
  <c r="A883" i="23"/>
  <c r="A882" i="23"/>
  <c r="A881" i="23"/>
  <c r="A880" i="23"/>
  <c r="A879" i="23"/>
  <c r="A878" i="23"/>
  <c r="A877" i="23"/>
  <c r="A876" i="23"/>
  <c r="A875" i="23"/>
  <c r="A874" i="23"/>
  <c r="A873" i="23"/>
  <c r="A872" i="23"/>
  <c r="A871" i="23"/>
  <c r="A870" i="23"/>
  <c r="A869" i="23"/>
  <c r="A868" i="23"/>
  <c r="A867" i="23"/>
  <c r="A866" i="23"/>
  <c r="A865" i="23"/>
  <c r="A864" i="23"/>
  <c r="A863" i="23"/>
  <c r="A862" i="23"/>
  <c r="A861" i="23"/>
  <c r="A860" i="23"/>
  <c r="A859" i="23"/>
  <c r="A858" i="23"/>
  <c r="A857" i="23"/>
  <c r="A856" i="23"/>
  <c r="A855" i="23"/>
  <c r="A854" i="23"/>
  <c r="A853" i="23"/>
  <c r="A852" i="23"/>
  <c r="A851" i="23"/>
  <c r="A850" i="23"/>
  <c r="A849" i="23"/>
  <c r="A848" i="23"/>
  <c r="A847" i="23"/>
  <c r="A846" i="23"/>
  <c r="A845" i="23"/>
  <c r="A844" i="23"/>
  <c r="A843" i="23"/>
  <c r="A842" i="23"/>
  <c r="A841" i="23"/>
  <c r="A840" i="23"/>
  <c r="A839" i="23"/>
  <c r="A838" i="23"/>
  <c r="A837" i="23"/>
  <c r="A836" i="23"/>
  <c r="A835" i="23"/>
  <c r="A834" i="23"/>
  <c r="A833" i="23"/>
  <c r="A832" i="23"/>
  <c r="A831" i="23"/>
  <c r="A830" i="23"/>
  <c r="A829" i="23"/>
  <c r="A828" i="23"/>
  <c r="A827" i="23"/>
  <c r="A826" i="23"/>
  <c r="A825" i="23"/>
  <c r="A824" i="23"/>
  <c r="A823" i="23"/>
  <c r="A822" i="23"/>
  <c r="A821" i="23"/>
  <c r="A820" i="23"/>
  <c r="A819" i="23"/>
  <c r="A818" i="23"/>
  <c r="A817" i="23"/>
  <c r="A816" i="23"/>
  <c r="A815" i="23"/>
  <c r="A814" i="23"/>
  <c r="A813" i="23"/>
  <c r="A812" i="23"/>
  <c r="A811" i="23"/>
  <c r="A810" i="23"/>
  <c r="A809" i="23"/>
  <c r="A808" i="23"/>
  <c r="A807" i="23"/>
  <c r="A806" i="23"/>
  <c r="A805" i="23"/>
  <c r="A804" i="23"/>
  <c r="A803" i="23"/>
  <c r="A802" i="23"/>
  <c r="A801" i="23"/>
  <c r="A800" i="23"/>
  <c r="A799" i="23"/>
  <c r="A798" i="23"/>
  <c r="A797" i="23"/>
  <c r="A796" i="23"/>
  <c r="A795" i="23"/>
  <c r="A794" i="23"/>
  <c r="A793" i="23"/>
  <c r="A792" i="23"/>
  <c r="A791" i="23"/>
  <c r="A790" i="23"/>
  <c r="A789" i="23"/>
  <c r="A788" i="23"/>
  <c r="A787" i="23"/>
  <c r="A786" i="23"/>
  <c r="A785" i="23"/>
  <c r="A784" i="23"/>
  <c r="A783" i="23"/>
  <c r="A782" i="23"/>
  <c r="A781" i="23"/>
  <c r="A780" i="23"/>
  <c r="A779" i="23"/>
  <c r="A778" i="23"/>
  <c r="A777" i="23"/>
  <c r="A776" i="23"/>
  <c r="A775" i="23"/>
  <c r="A774" i="23"/>
  <c r="A773" i="23"/>
  <c r="A772" i="23"/>
  <c r="A771" i="23"/>
  <c r="A770" i="23"/>
  <c r="A769" i="23"/>
  <c r="A768" i="23"/>
  <c r="A767" i="23"/>
  <c r="A766" i="23"/>
  <c r="A765" i="23"/>
  <c r="A764" i="23"/>
  <c r="A763" i="23"/>
  <c r="A762" i="23"/>
  <c r="A761" i="23"/>
  <c r="A760" i="23"/>
  <c r="A759" i="23"/>
  <c r="A758" i="23"/>
  <c r="A757" i="23"/>
  <c r="A756" i="23"/>
  <c r="A755" i="23"/>
  <c r="A754" i="23"/>
  <c r="A753" i="23"/>
  <c r="A752" i="23"/>
  <c r="A751" i="23"/>
  <c r="A750" i="23"/>
  <c r="A749" i="23"/>
  <c r="A748" i="23"/>
  <c r="A747" i="23"/>
  <c r="A746" i="23"/>
  <c r="A745" i="23"/>
  <c r="A744" i="23"/>
  <c r="A743" i="23"/>
  <c r="A742" i="23"/>
  <c r="A741" i="23"/>
  <c r="A740" i="23"/>
  <c r="A739" i="23"/>
  <c r="A738" i="23"/>
  <c r="A737" i="23"/>
  <c r="A736" i="23"/>
  <c r="A735" i="23"/>
  <c r="A734" i="23"/>
  <c r="A733" i="23"/>
  <c r="A732" i="23"/>
  <c r="A731" i="23"/>
  <c r="A730" i="23"/>
  <c r="A729" i="23"/>
  <c r="A728" i="23"/>
  <c r="A727" i="23"/>
  <c r="A726" i="23"/>
  <c r="A725" i="23"/>
  <c r="A724" i="23"/>
  <c r="A723" i="23"/>
  <c r="A722" i="23"/>
  <c r="A721" i="23"/>
  <c r="A720" i="23"/>
  <c r="A719" i="23"/>
  <c r="A718" i="23"/>
  <c r="A717" i="23"/>
  <c r="A716" i="23"/>
  <c r="A715" i="23"/>
  <c r="A714" i="23"/>
  <c r="A713" i="23"/>
  <c r="A712" i="23"/>
  <c r="A711" i="23"/>
  <c r="A710" i="23"/>
  <c r="A709" i="23"/>
  <c r="A708" i="23"/>
  <c r="A707" i="23"/>
  <c r="A706" i="23"/>
  <c r="A705" i="23"/>
  <c r="A704" i="23"/>
  <c r="A703" i="23"/>
  <c r="A702" i="23"/>
  <c r="A701" i="23"/>
  <c r="A700" i="23"/>
  <c r="A699" i="23"/>
  <c r="A698" i="23"/>
  <c r="A697" i="23"/>
  <c r="A696" i="23"/>
  <c r="A695" i="23"/>
  <c r="A694" i="23"/>
  <c r="A693" i="23"/>
  <c r="A692" i="23"/>
  <c r="A691" i="23"/>
  <c r="A690" i="23"/>
  <c r="A689" i="23"/>
  <c r="A688" i="23"/>
  <c r="A687" i="23"/>
  <c r="A686" i="23"/>
  <c r="A685" i="23"/>
  <c r="A684" i="23"/>
  <c r="A683" i="23"/>
  <c r="A682" i="23"/>
  <c r="A681" i="23"/>
  <c r="A680" i="23"/>
  <c r="A679" i="23"/>
  <c r="A678" i="23"/>
  <c r="A677" i="23"/>
  <c r="A676" i="23"/>
  <c r="A675" i="23"/>
  <c r="A674" i="23"/>
  <c r="A673" i="23"/>
  <c r="A672" i="23"/>
  <c r="A671" i="23"/>
  <c r="A670" i="23"/>
  <c r="A669" i="23"/>
  <c r="A668" i="23"/>
  <c r="A667" i="23"/>
  <c r="A666" i="23"/>
  <c r="A665" i="23"/>
  <c r="A664" i="23"/>
  <c r="A663" i="23"/>
  <c r="A662" i="23"/>
  <c r="A661" i="23"/>
  <c r="A660" i="23"/>
  <c r="A659" i="23"/>
  <c r="A658" i="23"/>
  <c r="A657" i="23"/>
  <c r="A656" i="23"/>
  <c r="A655" i="23"/>
  <c r="A654" i="23"/>
  <c r="A653" i="23"/>
  <c r="A652" i="23"/>
  <c r="A651" i="23"/>
  <c r="A650" i="23"/>
  <c r="A649" i="23"/>
  <c r="A648" i="23"/>
  <c r="A647" i="23"/>
  <c r="A646" i="23"/>
  <c r="A645" i="23"/>
  <c r="A644" i="23"/>
  <c r="A643" i="23"/>
  <c r="A642" i="23"/>
  <c r="A641" i="23"/>
  <c r="A640" i="23"/>
  <c r="A639" i="23"/>
  <c r="A638" i="23"/>
  <c r="A637" i="23"/>
  <c r="A636" i="23"/>
  <c r="A635" i="23"/>
  <c r="A634" i="23"/>
  <c r="A633" i="23"/>
  <c r="A632" i="23"/>
  <c r="A631" i="23"/>
  <c r="A630" i="23"/>
  <c r="A629" i="23"/>
  <c r="A628" i="23"/>
  <c r="A627" i="23"/>
  <c r="A626" i="23"/>
  <c r="A625" i="23"/>
  <c r="A624" i="23"/>
  <c r="A623" i="23"/>
  <c r="A622" i="23"/>
  <c r="A621" i="23"/>
  <c r="A620" i="23"/>
  <c r="A619" i="23"/>
  <c r="A618" i="23"/>
  <c r="A617" i="23"/>
  <c r="A616" i="23"/>
  <c r="A615" i="23"/>
  <c r="A614" i="23"/>
  <c r="A613" i="23"/>
  <c r="A612" i="23"/>
  <c r="A611" i="23"/>
  <c r="A610" i="23"/>
  <c r="A609" i="23"/>
  <c r="A608" i="23"/>
  <c r="A607" i="23"/>
  <c r="A606" i="23"/>
  <c r="A605" i="23"/>
  <c r="A604" i="23"/>
  <c r="A603" i="23"/>
  <c r="A602" i="23"/>
  <c r="A601" i="23"/>
  <c r="A600" i="23"/>
  <c r="A599" i="23"/>
  <c r="A598" i="23"/>
  <c r="A597" i="23"/>
  <c r="A596" i="23"/>
  <c r="A595" i="23"/>
  <c r="A594" i="23"/>
  <c r="A593" i="23"/>
  <c r="A592" i="23"/>
  <c r="A591" i="23"/>
  <c r="A590" i="23"/>
  <c r="A589" i="23"/>
  <c r="A588" i="23"/>
  <c r="A587" i="23"/>
  <c r="A586" i="23"/>
  <c r="A585" i="23"/>
  <c r="A584" i="23"/>
  <c r="A583" i="23"/>
  <c r="A582" i="23"/>
  <c r="A581" i="23"/>
  <c r="A580" i="23"/>
  <c r="A579" i="23"/>
  <c r="A578" i="23"/>
  <c r="A577" i="23"/>
  <c r="A576" i="23"/>
  <c r="A575" i="23"/>
  <c r="A574" i="23"/>
  <c r="A573" i="23"/>
  <c r="A572" i="23"/>
  <c r="A571" i="23"/>
  <c r="A570" i="23"/>
  <c r="A569" i="23"/>
  <c r="A568" i="23"/>
  <c r="A567" i="23"/>
  <c r="A566" i="23"/>
  <c r="A565" i="23"/>
  <c r="A564" i="23"/>
  <c r="A563" i="23"/>
  <c r="A562" i="23"/>
  <c r="A561" i="23"/>
  <c r="A560" i="23"/>
  <c r="A559" i="23"/>
  <c r="A558" i="23"/>
  <c r="A557" i="23"/>
  <c r="A556" i="23"/>
  <c r="A555" i="23"/>
  <c r="A554" i="23"/>
  <c r="A553" i="23"/>
  <c r="A552" i="23"/>
  <c r="A551" i="23"/>
  <c r="A550" i="23"/>
  <c r="A549" i="23"/>
  <c r="A548" i="23"/>
  <c r="A547" i="23"/>
  <c r="A546" i="23"/>
  <c r="A545" i="23"/>
  <c r="A544" i="23"/>
  <c r="A543" i="23"/>
  <c r="A542" i="23"/>
  <c r="A541" i="23"/>
  <c r="A540" i="23"/>
  <c r="A539" i="23"/>
  <c r="A538" i="23"/>
  <c r="A537" i="23"/>
  <c r="A536" i="23"/>
  <c r="A535" i="23"/>
  <c r="A534" i="23"/>
  <c r="A533" i="23"/>
  <c r="A532" i="23"/>
  <c r="A531" i="23"/>
  <c r="A530" i="23"/>
  <c r="A529" i="23"/>
  <c r="A528" i="23"/>
  <c r="A527" i="23"/>
  <c r="A526" i="23"/>
  <c r="A525" i="23"/>
  <c r="A524" i="23"/>
  <c r="A523" i="23"/>
  <c r="A522" i="23"/>
  <c r="A521" i="23"/>
  <c r="A520" i="23"/>
  <c r="A519" i="23"/>
  <c r="A518" i="23"/>
  <c r="A517" i="23"/>
  <c r="A516" i="23"/>
  <c r="A515" i="23"/>
  <c r="A514" i="23"/>
  <c r="A513" i="23"/>
  <c r="A512" i="23"/>
  <c r="A511" i="23"/>
  <c r="A510" i="23"/>
  <c r="A509" i="23"/>
  <c r="A508" i="23"/>
  <c r="A507" i="23"/>
  <c r="A506" i="23"/>
  <c r="A505" i="23"/>
  <c r="A504" i="23"/>
  <c r="A503" i="23"/>
  <c r="A502" i="23"/>
  <c r="A501" i="23"/>
  <c r="A500" i="23"/>
  <c r="A499" i="23"/>
  <c r="A498" i="23"/>
  <c r="A497" i="23"/>
  <c r="A496" i="23"/>
  <c r="A495" i="23"/>
  <c r="A494" i="23"/>
  <c r="A493" i="23"/>
  <c r="A492" i="23"/>
  <c r="A491" i="23"/>
  <c r="A490" i="23"/>
  <c r="A489" i="23"/>
  <c r="A488" i="23"/>
  <c r="A487" i="23"/>
  <c r="A486" i="23"/>
  <c r="A485" i="23"/>
  <c r="A484" i="23"/>
  <c r="A483" i="23"/>
  <c r="A482" i="23"/>
  <c r="A481" i="23"/>
  <c r="A480" i="23"/>
  <c r="A479" i="23"/>
  <c r="A478" i="23"/>
  <c r="A477" i="23"/>
  <c r="A476" i="23"/>
  <c r="A475" i="23"/>
  <c r="A474" i="23"/>
  <c r="A473" i="23"/>
  <c r="A472" i="23"/>
  <c r="A471" i="23"/>
  <c r="A470" i="23"/>
  <c r="A469" i="23"/>
  <c r="A468" i="23"/>
  <c r="A467" i="23"/>
  <c r="A466" i="23"/>
  <c r="A465" i="23"/>
  <c r="A464" i="23"/>
  <c r="A463" i="23"/>
  <c r="A462" i="23"/>
  <c r="A461" i="23"/>
  <c r="A460" i="23"/>
  <c r="A459" i="23"/>
  <c r="A458" i="23"/>
  <c r="A457" i="23"/>
  <c r="A456" i="23"/>
  <c r="A455" i="23"/>
  <c r="A454" i="23"/>
  <c r="A453" i="23"/>
  <c r="A452" i="23"/>
  <c r="A451" i="23"/>
  <c r="A450" i="23"/>
  <c r="A449" i="23"/>
  <c r="A448" i="23"/>
  <c r="A447" i="23"/>
  <c r="A446" i="23"/>
  <c r="A445" i="23"/>
  <c r="A444" i="23"/>
  <c r="A443" i="23"/>
  <c r="A442" i="23"/>
  <c r="A441" i="23"/>
  <c r="A440" i="23"/>
  <c r="A439" i="23"/>
  <c r="A438" i="23"/>
  <c r="A437" i="23"/>
  <c r="A436" i="23"/>
  <c r="A435" i="23"/>
  <c r="A434" i="23"/>
  <c r="A433" i="23"/>
  <c r="A432" i="23"/>
  <c r="A431" i="23"/>
  <c r="A430" i="23"/>
  <c r="A429" i="23"/>
  <c r="A428" i="23"/>
  <c r="A427" i="23"/>
  <c r="A426" i="23"/>
  <c r="A425" i="23"/>
  <c r="A424" i="23"/>
  <c r="A423" i="23"/>
  <c r="A422" i="23"/>
  <c r="A421" i="23"/>
  <c r="A420" i="23"/>
  <c r="A419" i="23"/>
  <c r="A418" i="23"/>
  <c r="A417" i="23"/>
  <c r="A416" i="23"/>
  <c r="A415" i="23"/>
  <c r="A414" i="23"/>
  <c r="A413" i="23"/>
  <c r="A412" i="23"/>
  <c r="A411" i="23"/>
  <c r="A410" i="23"/>
  <c r="A409" i="23"/>
  <c r="A408" i="23"/>
  <c r="A407" i="23"/>
  <c r="A406" i="23"/>
  <c r="A405" i="23"/>
  <c r="A404" i="23"/>
  <c r="A403" i="23"/>
  <c r="A402" i="23"/>
  <c r="A401" i="23"/>
  <c r="A400" i="23"/>
  <c r="A399" i="23"/>
  <c r="A398" i="23"/>
  <c r="A397" i="23"/>
  <c r="A396" i="23"/>
  <c r="A395" i="23"/>
  <c r="A394" i="23"/>
  <c r="A393" i="23"/>
  <c r="A392" i="23"/>
  <c r="A391" i="23"/>
  <c r="A390" i="23"/>
  <c r="A389" i="23"/>
  <c r="A388" i="23"/>
  <c r="A387" i="23"/>
  <c r="A386" i="23"/>
  <c r="A385" i="23"/>
  <c r="A384" i="23"/>
  <c r="A383" i="23"/>
  <c r="A382" i="23"/>
  <c r="A381" i="23"/>
  <c r="A380" i="23"/>
  <c r="A379" i="23"/>
  <c r="A378" i="23"/>
  <c r="A377" i="23"/>
  <c r="A376" i="23"/>
  <c r="A375" i="23"/>
  <c r="A374" i="23"/>
  <c r="A373" i="23"/>
  <c r="A372" i="23"/>
  <c r="A371" i="23"/>
  <c r="A370" i="23"/>
  <c r="A369" i="23"/>
  <c r="A368" i="23"/>
  <c r="A367" i="23"/>
  <c r="A366" i="23"/>
  <c r="A365" i="23"/>
  <c r="A364" i="23"/>
  <c r="A363" i="23"/>
  <c r="A362" i="23"/>
  <c r="A361" i="23"/>
  <c r="A360" i="23"/>
  <c r="A359" i="23"/>
  <c r="A358" i="23"/>
  <c r="A357" i="23"/>
  <c r="A356" i="23"/>
  <c r="A355" i="23"/>
  <c r="A354" i="23"/>
  <c r="A353" i="23"/>
  <c r="A352" i="23"/>
  <c r="A351" i="23"/>
  <c r="A350" i="23"/>
  <c r="A349" i="23"/>
  <c r="A348" i="23"/>
  <c r="A347" i="23"/>
  <c r="A346" i="23"/>
  <c r="A345" i="23"/>
  <c r="A344" i="23"/>
  <c r="A343" i="23"/>
  <c r="A342" i="23"/>
  <c r="A341" i="23"/>
  <c r="A340" i="23"/>
  <c r="A339" i="23"/>
  <c r="A338" i="23"/>
  <c r="A337" i="23"/>
  <c r="A336" i="23"/>
  <c r="A335" i="23"/>
  <c r="A334" i="23"/>
  <c r="A333" i="23"/>
  <c r="A332" i="23"/>
  <c r="A331" i="23"/>
  <c r="A330" i="23"/>
  <c r="A329" i="23"/>
  <c r="A328" i="23"/>
  <c r="A327" i="23"/>
  <c r="A326" i="23"/>
  <c r="A325" i="23"/>
  <c r="A324" i="23"/>
  <c r="A323" i="23"/>
  <c r="A322" i="23"/>
  <c r="A321" i="23"/>
  <c r="A320" i="23"/>
  <c r="A319" i="23"/>
  <c r="A318" i="23"/>
  <c r="A317" i="23"/>
  <c r="A316" i="23"/>
  <c r="A315" i="23"/>
  <c r="A314" i="23"/>
  <c r="A313" i="23"/>
  <c r="A312" i="23"/>
  <c r="A311" i="23"/>
  <c r="A310" i="23"/>
  <c r="A309" i="23"/>
  <c r="A308" i="23"/>
  <c r="A307" i="23"/>
  <c r="A306" i="23"/>
  <c r="A305" i="23"/>
  <c r="A304" i="23"/>
  <c r="A303" i="23"/>
  <c r="A302" i="23"/>
  <c r="A301" i="23"/>
  <c r="A300" i="23"/>
  <c r="A299" i="23"/>
  <c r="A298" i="23"/>
  <c r="A297" i="23"/>
  <c r="A296" i="23"/>
  <c r="A295" i="23"/>
  <c r="A294" i="23"/>
  <c r="A293" i="23"/>
  <c r="A292" i="23"/>
  <c r="A291" i="23"/>
  <c r="A290" i="23"/>
  <c r="A289" i="23"/>
  <c r="A288" i="23"/>
  <c r="A287" i="23"/>
  <c r="A286" i="23"/>
  <c r="A285" i="23"/>
  <c r="A284" i="23"/>
  <c r="A283" i="23"/>
  <c r="A282" i="23"/>
  <c r="A281" i="23"/>
  <c r="A280" i="23"/>
  <c r="A279" i="23"/>
  <c r="A278" i="23"/>
  <c r="A277" i="23"/>
  <c r="A276" i="23"/>
  <c r="A275" i="23"/>
  <c r="A274" i="23"/>
  <c r="A273" i="23"/>
  <c r="A272" i="23"/>
  <c r="A271" i="23"/>
  <c r="A270" i="23"/>
  <c r="A269" i="23"/>
  <c r="A268" i="23"/>
  <c r="A267" i="23"/>
  <c r="A266" i="23"/>
  <c r="A265" i="23"/>
  <c r="A264" i="23"/>
  <c r="A263" i="23"/>
  <c r="A262" i="23"/>
  <c r="A261" i="23"/>
  <c r="A260" i="23"/>
  <c r="A259" i="23"/>
  <c r="A258" i="23"/>
  <c r="A257" i="23"/>
  <c r="A256" i="23"/>
  <c r="A255" i="23"/>
  <c r="A254" i="23"/>
  <c r="A253" i="23"/>
  <c r="A252" i="23"/>
  <c r="A251" i="23"/>
  <c r="A250" i="23"/>
  <c r="A249" i="23"/>
  <c r="A248" i="23"/>
  <c r="A247" i="23"/>
  <c r="A246" i="23"/>
  <c r="A245" i="23"/>
  <c r="A244" i="23"/>
  <c r="A243" i="23"/>
  <c r="A242" i="23"/>
  <c r="A241" i="23"/>
  <c r="A240" i="23"/>
  <c r="A239" i="23"/>
  <c r="A238" i="23"/>
  <c r="A237" i="23"/>
  <c r="A236" i="23"/>
  <c r="A235" i="23"/>
  <c r="A234" i="23"/>
  <c r="A233" i="23"/>
  <c r="A232" i="23"/>
  <c r="A231" i="23"/>
  <c r="A230" i="23"/>
  <c r="A229" i="23"/>
  <c r="A228" i="23"/>
  <c r="A227" i="23"/>
  <c r="A226" i="23"/>
  <c r="A225" i="23"/>
  <c r="A224" i="23"/>
  <c r="A223" i="23"/>
  <c r="A222" i="23"/>
  <c r="A221" i="23"/>
  <c r="A220" i="23"/>
  <c r="A219" i="23"/>
  <c r="A218" i="23"/>
  <c r="A217" i="23"/>
  <c r="A216" i="23"/>
  <c r="A215" i="23"/>
  <c r="A214" i="23"/>
  <c r="A213" i="23"/>
  <c r="A212" i="23"/>
  <c r="A211" i="23"/>
  <c r="A210" i="23"/>
  <c r="A209" i="23"/>
  <c r="A208" i="23"/>
  <c r="A207" i="23"/>
  <c r="A206" i="23"/>
  <c r="A205" i="23"/>
  <c r="A204" i="23"/>
  <c r="A203" i="23"/>
  <c r="A202" i="23"/>
  <c r="A201" i="23"/>
  <c r="A200" i="23"/>
  <c r="A199" i="23"/>
  <c r="A198" i="23"/>
  <c r="A197" i="23"/>
  <c r="A196" i="23"/>
  <c r="A195" i="23"/>
  <c r="A194" i="23"/>
  <c r="A193" i="23"/>
  <c r="A192" i="23"/>
  <c r="A191" i="23"/>
  <c r="A190" i="23"/>
  <c r="A189" i="23"/>
  <c r="A188" i="23"/>
  <c r="A187" i="23"/>
  <c r="A186" i="23"/>
  <c r="A185" i="23"/>
  <c r="A184" i="23"/>
  <c r="A183" i="23"/>
  <c r="A182" i="23"/>
  <c r="A181" i="23"/>
  <c r="A180" i="23"/>
  <c r="A179" i="23"/>
  <c r="A178" i="23"/>
  <c r="A177" i="23"/>
  <c r="A176" i="23"/>
  <c r="A175" i="23"/>
  <c r="A174" i="23"/>
  <c r="A173" i="23"/>
  <c r="A172" i="23"/>
  <c r="A171" i="23"/>
  <c r="A170" i="23"/>
  <c r="A169" i="23"/>
  <c r="A168" i="23"/>
  <c r="A167" i="23"/>
  <c r="A166" i="23"/>
  <c r="A165" i="23"/>
  <c r="A164" i="23"/>
  <c r="A163" i="23"/>
  <c r="A162" i="23"/>
  <c r="A161" i="23"/>
  <c r="A160" i="23"/>
  <c r="A159" i="23"/>
  <c r="A158" i="23"/>
  <c r="A157" i="23"/>
  <c r="A156" i="23"/>
  <c r="A155" i="23"/>
  <c r="A154" i="23"/>
  <c r="A153" i="23"/>
  <c r="A152" i="23"/>
  <c r="A151" i="23"/>
  <c r="A150" i="23"/>
  <c r="A149" i="23"/>
  <c r="A148" i="23"/>
  <c r="A147" i="23"/>
  <c r="A146" i="23"/>
  <c r="A145" i="23"/>
  <c r="A144" i="23"/>
  <c r="A143" i="23"/>
  <c r="A142" i="23"/>
  <c r="A141" i="23"/>
  <c r="A140" i="23"/>
  <c r="A139" i="23"/>
  <c r="A138" i="23"/>
  <c r="A137" i="23"/>
  <c r="A136" i="23"/>
  <c r="A135" i="23"/>
  <c r="A134" i="23"/>
  <c r="A133" i="23"/>
  <c r="A132" i="23"/>
  <c r="A131" i="23"/>
  <c r="A130" i="23"/>
  <c r="A129" i="23"/>
  <c r="A128" i="23"/>
  <c r="A127" i="23"/>
  <c r="A126" i="23"/>
  <c r="A125" i="23"/>
  <c r="A124" i="23"/>
  <c r="A123" i="23"/>
  <c r="A122" i="23"/>
  <c r="A121" i="23"/>
  <c r="A120" i="23"/>
  <c r="A119" i="23"/>
  <c r="A118" i="23"/>
  <c r="A117" i="23"/>
  <c r="A116" i="23"/>
  <c r="A115" i="23"/>
  <c r="A114" i="23"/>
  <c r="A113" i="23"/>
  <c r="A112" i="23"/>
  <c r="A111" i="23"/>
  <c r="A110" i="23"/>
  <c r="A109" i="23"/>
  <c r="A108" i="23"/>
  <c r="A107" i="23"/>
  <c r="A106" i="23"/>
  <c r="A105" i="23"/>
  <c r="A104" i="23"/>
  <c r="A103" i="23"/>
  <c r="A102" i="23"/>
  <c r="A101" i="23"/>
  <c r="A100" i="23"/>
  <c r="A99" i="23"/>
  <c r="A98" i="23"/>
  <c r="A97" i="23"/>
  <c r="A96" i="23"/>
  <c r="A95" i="23"/>
  <c r="A94" i="23"/>
  <c r="A93" i="23"/>
  <c r="A92" i="23"/>
  <c r="A91" i="23"/>
  <c r="A90" i="23"/>
  <c r="A89" i="23"/>
  <c r="A88" i="23"/>
  <c r="A87" i="23"/>
  <c r="A86" i="23"/>
  <c r="A85" i="23"/>
  <c r="A84" i="23"/>
  <c r="A83" i="23"/>
  <c r="A82" i="23"/>
  <c r="A81" i="23"/>
  <c r="A80" i="23"/>
  <c r="A79" i="23"/>
  <c r="A78" i="23"/>
  <c r="A77" i="23"/>
  <c r="A76" i="23"/>
  <c r="A75" i="23"/>
  <c r="A74" i="23"/>
  <c r="A73" i="23"/>
  <c r="A72" i="23"/>
  <c r="A71" i="23"/>
  <c r="A70" i="23"/>
  <c r="A69" i="23"/>
  <c r="A68" i="23"/>
  <c r="A67" i="23"/>
  <c r="A66" i="23"/>
  <c r="A65" i="23"/>
  <c r="A64" i="23"/>
  <c r="A63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A2" i="23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C216" i="6"/>
  <c r="C178" i="6"/>
  <c r="C159" i="6"/>
  <c r="B147" i="6"/>
  <c r="A146" i="6"/>
  <c r="A145" i="6"/>
  <c r="A144" i="6"/>
  <c r="A143" i="6"/>
  <c r="A142" i="6"/>
  <c r="A140" i="6"/>
  <c r="A139" i="6"/>
  <c r="A138" i="6"/>
  <c r="A137" i="6"/>
  <c r="A136" i="6"/>
  <c r="A134" i="6"/>
  <c r="A133" i="6"/>
  <c r="A132" i="6"/>
  <c r="A131" i="6"/>
  <c r="A130" i="6"/>
  <c r="A118" i="6"/>
  <c r="A117" i="6"/>
  <c r="A116" i="6"/>
  <c r="A115" i="6"/>
  <c r="A114" i="6"/>
  <c r="A112" i="6"/>
  <c r="A111" i="6"/>
  <c r="A110" i="6"/>
  <c r="A109" i="6"/>
  <c r="A108" i="6"/>
  <c r="A106" i="6"/>
  <c r="A105" i="6"/>
  <c r="A104" i="6"/>
  <c r="A103" i="6"/>
  <c r="A102" i="6"/>
  <c r="C84" i="6"/>
  <c r="C83" i="6"/>
  <c r="C42" i="6"/>
  <c r="C41" i="6"/>
  <c r="C21" i="6"/>
  <c r="C20" i="6"/>
  <c r="C7" i="6"/>
  <c r="E79" i="2"/>
  <c r="E78" i="2"/>
  <c r="E77" i="2"/>
  <c r="E76" i="2"/>
  <c r="E75" i="2"/>
  <c r="E74" i="2"/>
  <c r="E73" i="2"/>
  <c r="E72" i="2"/>
  <c r="E70" i="2"/>
  <c r="E69" i="2"/>
  <c r="E68" i="2"/>
  <c r="E67" i="2"/>
  <c r="E66" i="2"/>
  <c r="E65" i="2"/>
  <c r="E64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1" i="2"/>
  <c r="E20" i="2"/>
  <c r="E19" i="2"/>
  <c r="E18" i="2"/>
  <c r="E17" i="2"/>
  <c r="E16" i="2"/>
  <c r="E14" i="2"/>
  <c r="E13" i="2"/>
  <c r="E12" i="2"/>
  <c r="E11" i="2"/>
  <c r="E10" i="2"/>
  <c r="E9" i="2"/>
  <c r="E8" i="2"/>
  <c r="E7" i="2"/>
  <c r="E6" i="2"/>
  <c r="E4" i="2"/>
  <c r="E3" i="2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B19" i="5"/>
  <c r="D6" i="5"/>
  <c r="D4" i="5"/>
  <c r="D3" i="5"/>
  <c r="B3" i="5"/>
  <c r="B32" i="6" l="1"/>
  <c r="D6" i="28"/>
  <c r="C7" i="28"/>
  <c r="B7" i="28"/>
  <c r="C6" i="28"/>
  <c r="E7" i="28"/>
  <c r="B6" i="28"/>
  <c r="D7" i="28"/>
  <c r="E6" i="28"/>
  <c r="E3" i="28" s="1"/>
  <c r="C5" i="28"/>
  <c r="D5" i="28"/>
  <c r="D104" i="6"/>
  <c r="B104" i="6"/>
  <c r="E104" i="6"/>
  <c r="C104" i="6"/>
  <c r="E133" i="6"/>
  <c r="B133" i="6"/>
  <c r="C133" i="6"/>
  <c r="D133" i="6"/>
  <c r="B112" i="6"/>
  <c r="E112" i="6"/>
  <c r="C112" i="6"/>
  <c r="D105" i="6"/>
  <c r="C105" i="6"/>
  <c r="B105" i="6"/>
  <c r="E105" i="6"/>
  <c r="B134" i="6"/>
  <c r="E134" i="6"/>
  <c r="D136" i="6"/>
  <c r="C134" i="6"/>
  <c r="D134" i="6"/>
  <c r="E132" i="6"/>
  <c r="C132" i="6"/>
  <c r="D132" i="6"/>
  <c r="B132" i="6"/>
  <c r="B106" i="6"/>
  <c r="E106" i="6"/>
  <c r="D106" i="6"/>
  <c r="D108" i="6"/>
  <c r="C106" i="6"/>
  <c r="D138" i="6"/>
  <c r="C136" i="6"/>
  <c r="B136" i="6"/>
  <c r="E136" i="6"/>
  <c r="B103" i="6"/>
  <c r="E103" i="6"/>
  <c r="D103" i="6"/>
  <c r="C103" i="6"/>
  <c r="B108" i="6"/>
  <c r="E108" i="6"/>
  <c r="D110" i="6"/>
  <c r="C108" i="6"/>
  <c r="D139" i="6"/>
  <c r="B137" i="6"/>
  <c r="E137" i="6"/>
  <c r="C137" i="6"/>
  <c r="C109" i="6"/>
  <c r="D111" i="6"/>
  <c r="B109" i="6"/>
  <c r="E109" i="6"/>
  <c r="D140" i="6"/>
  <c r="B138" i="6"/>
  <c r="E138" i="6"/>
  <c r="C138" i="6"/>
  <c r="C110" i="6"/>
  <c r="E110" i="6"/>
  <c r="D112" i="6"/>
  <c r="B110" i="6"/>
  <c r="B130" i="6"/>
  <c r="E130" i="6"/>
  <c r="C130" i="6"/>
  <c r="D130" i="6"/>
  <c r="B139" i="6"/>
  <c r="E139" i="6"/>
  <c r="C139" i="6"/>
  <c r="C102" i="6"/>
  <c r="D102" i="6"/>
  <c r="B102" i="6"/>
  <c r="E102" i="6"/>
  <c r="E111" i="6"/>
  <c r="C111" i="6"/>
  <c r="B111" i="6"/>
  <c r="C131" i="6"/>
  <c r="D131" i="6"/>
  <c r="B131" i="6"/>
  <c r="E131" i="6"/>
  <c r="B140" i="6"/>
  <c r="E140" i="6"/>
  <c r="C140" i="6"/>
  <c r="B130" i="25"/>
  <c r="B131" i="25" s="1"/>
  <c r="E2" i="2"/>
  <c r="E119" i="6"/>
  <c r="E22" i="2"/>
  <c r="B11" i="5"/>
  <c r="E15" i="2"/>
  <c r="H23" i="15"/>
  <c r="I24" i="15" s="1"/>
  <c r="J24" i="15" s="1"/>
  <c r="E63" i="2"/>
  <c r="B20" i="5"/>
  <c r="D73" i="25"/>
  <c r="D72" i="25" s="1"/>
  <c r="E71" i="2"/>
  <c r="E5" i="2"/>
  <c r="A67" i="6"/>
  <c r="D46" i="5" s="1" a="1"/>
  <c r="D46" i="5" s="1"/>
  <c r="C85" i="6"/>
  <c r="C22" i="6"/>
  <c r="D5" i="5"/>
  <c r="C24" i="15"/>
  <c r="C202" i="6"/>
  <c r="D202" i="6"/>
  <c r="C203" i="6"/>
  <c r="D203" i="6"/>
  <c r="C204" i="6"/>
  <c r="D204" i="6"/>
  <c r="C205" i="6"/>
  <c r="D205" i="6"/>
  <c r="D201" i="6"/>
  <c r="A4" i="28"/>
  <c r="B5" i="28"/>
  <c r="C43" i="6"/>
  <c r="D60" i="25"/>
  <c r="C160" i="6"/>
  <c r="C217" i="6"/>
  <c r="C179" i="6"/>
  <c r="C64" i="6"/>
  <c r="A2" i="26" a="1"/>
  <c r="D56" i="25"/>
  <c r="D30" i="25"/>
  <c r="F99" i="25"/>
  <c r="F84" i="25"/>
  <c r="D112" i="25"/>
  <c r="D123" i="25" s="1"/>
  <c r="D104" i="25"/>
  <c r="F72" i="25"/>
  <c r="D99" i="25"/>
  <c r="D84" i="25"/>
  <c r="D96" i="25" s="1"/>
  <c r="F77" i="25"/>
  <c r="D77" i="25"/>
  <c r="D67" i="25"/>
  <c r="D46" i="25"/>
  <c r="D38" i="25"/>
  <c r="D20" i="25"/>
  <c r="F106" i="25"/>
  <c r="C106" i="26"/>
  <c r="C111" i="26"/>
  <c r="C115" i="26"/>
  <c r="C119" i="26"/>
  <c r="C123" i="26"/>
  <c r="C125" i="26"/>
  <c r="C133" i="26"/>
  <c r="C144" i="26"/>
  <c r="C148" i="26"/>
  <c r="C151" i="26"/>
  <c r="C152" i="26"/>
  <c r="C155" i="26"/>
  <c r="C158" i="26"/>
  <c r="C162" i="26"/>
  <c r="C166" i="26"/>
  <c r="C170" i="26"/>
  <c r="C173" i="26"/>
  <c r="C186" i="26"/>
  <c r="C189" i="26"/>
  <c r="C193" i="26"/>
  <c r="C197" i="26"/>
  <c r="C201" i="26"/>
  <c r="C207" i="26"/>
  <c r="C215" i="26"/>
  <c r="C221" i="26"/>
  <c r="C225" i="26"/>
  <c r="C230" i="26"/>
  <c r="C234" i="26"/>
  <c r="C238" i="26"/>
  <c r="C243" i="26"/>
  <c r="C244" i="26"/>
  <c r="C109" i="26"/>
  <c r="C113" i="26"/>
  <c r="C120" i="26"/>
  <c r="C128" i="26"/>
  <c r="C132" i="26"/>
  <c r="C138" i="26"/>
  <c r="C140" i="26"/>
  <c r="C147" i="26"/>
  <c r="C160" i="26"/>
  <c r="C175" i="26"/>
  <c r="C181" i="26"/>
  <c r="C187" i="26"/>
  <c r="C191" i="26"/>
  <c r="C202" i="26"/>
  <c r="C213" i="26"/>
  <c r="C217" i="26"/>
  <c r="C218" i="26"/>
  <c r="C227" i="26"/>
  <c r="C231" i="26"/>
  <c r="C251" i="26"/>
  <c r="C104" i="26"/>
  <c r="C108" i="26"/>
  <c r="C112" i="26"/>
  <c r="C118" i="26"/>
  <c r="C127" i="26"/>
  <c r="C134" i="26"/>
  <c r="C137" i="26"/>
  <c r="C156" i="26"/>
  <c r="C164" i="26"/>
  <c r="C168" i="26"/>
  <c r="C172" i="26"/>
  <c r="C177" i="26"/>
  <c r="C178" i="26"/>
  <c r="C179" i="26"/>
  <c r="C180" i="26"/>
  <c r="C188" i="26"/>
  <c r="C196" i="26"/>
  <c r="C200" i="26"/>
  <c r="C205" i="26"/>
  <c r="C211" i="26"/>
  <c r="C214" i="26"/>
  <c r="C224" i="26"/>
  <c r="C232" i="26"/>
  <c r="C236" i="26"/>
  <c r="C239" i="26"/>
  <c r="C240" i="26"/>
  <c r="C241" i="26"/>
  <c r="C245" i="26"/>
  <c r="C116" i="26"/>
  <c r="C121" i="26"/>
  <c r="C129" i="26"/>
  <c r="C141" i="26"/>
  <c r="C145" i="26"/>
  <c r="C149" i="26"/>
  <c r="C159" i="26"/>
  <c r="C163" i="26"/>
  <c r="C167" i="26"/>
  <c r="C171" i="26"/>
  <c r="C182" i="26"/>
  <c r="C195" i="26"/>
  <c r="C204" i="26"/>
  <c r="C212" i="26"/>
  <c r="C216" i="26"/>
  <c r="C219" i="26"/>
  <c r="C220" i="26"/>
  <c r="C222" i="26"/>
  <c r="C229" i="26"/>
  <c r="C233" i="26"/>
  <c r="C247" i="26"/>
  <c r="C250" i="26"/>
  <c r="C105" i="26"/>
  <c r="C107" i="26"/>
  <c r="C110" i="26"/>
  <c r="C124" i="26"/>
  <c r="C130" i="26"/>
  <c r="C142" i="26"/>
  <c r="C146" i="26"/>
  <c r="C154" i="26"/>
  <c r="C157" i="26"/>
  <c r="C169" i="26"/>
  <c r="C174" i="26"/>
  <c r="C176" i="26"/>
  <c r="C184" i="26"/>
  <c r="C192" i="26"/>
  <c r="C198" i="26"/>
  <c r="C208" i="26"/>
  <c r="C209" i="26"/>
  <c r="C223" i="26"/>
  <c r="C228" i="26"/>
  <c r="C235" i="26"/>
  <c r="C248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14" i="26"/>
  <c r="C117" i="26"/>
  <c r="C122" i="26"/>
  <c r="C126" i="26"/>
  <c r="C131" i="26"/>
  <c r="C135" i="26"/>
  <c r="C136" i="26"/>
  <c r="C139" i="26"/>
  <c r="C143" i="26"/>
  <c r="C150" i="26"/>
  <c r="C153" i="26"/>
  <c r="C161" i="26"/>
  <c r="C165" i="26"/>
  <c r="C183" i="26"/>
  <c r="C185" i="26"/>
  <c r="C190" i="26"/>
  <c r="C194" i="26"/>
  <c r="C199" i="26"/>
  <c r="C203" i="26"/>
  <c r="C206" i="26"/>
  <c r="C210" i="26"/>
  <c r="C226" i="26"/>
  <c r="C237" i="26"/>
  <c r="C242" i="26"/>
  <c r="C246" i="26"/>
  <c r="C249" i="26"/>
  <c r="CF2" i="7" a="1"/>
  <c r="CG13" i="7"/>
  <c r="CG14" i="7"/>
  <c r="CG15" i="7"/>
  <c r="CG16" i="7"/>
  <c r="CG17" i="7"/>
  <c r="CG18" i="7"/>
  <c r="CG19" i="7"/>
  <c r="CG20" i="7"/>
  <c r="CG21" i="7"/>
  <c r="CG22" i="7"/>
  <c r="CG23" i="7"/>
  <c r="CG24" i="7"/>
  <c r="CG25" i="7"/>
  <c r="CG26" i="7"/>
  <c r="CG27" i="7"/>
  <c r="CG28" i="7"/>
  <c r="CG29" i="7"/>
  <c r="CG30" i="7"/>
  <c r="CG31" i="7"/>
  <c r="CG32" i="7"/>
  <c r="CG33" i="7"/>
  <c r="CG34" i="7"/>
  <c r="CG35" i="7"/>
  <c r="CG36" i="7"/>
  <c r="CG37" i="7"/>
  <c r="CG38" i="7"/>
  <c r="CG39" i="7"/>
  <c r="CG40" i="7"/>
  <c r="CG41" i="7"/>
  <c r="CG42" i="7"/>
  <c r="CG43" i="7"/>
  <c r="CG44" i="7"/>
  <c r="CG45" i="7"/>
  <c r="CG46" i="7"/>
  <c r="CG47" i="7"/>
  <c r="CG48" i="7"/>
  <c r="CG49" i="7"/>
  <c r="CG50" i="7"/>
  <c r="CG51" i="7"/>
  <c r="CG52" i="7"/>
  <c r="CG53" i="7"/>
  <c r="CG54" i="7"/>
  <c r="CG55" i="7"/>
  <c r="CG56" i="7"/>
  <c r="CG57" i="7"/>
  <c r="CG58" i="7"/>
  <c r="CG59" i="7"/>
  <c r="CG60" i="7"/>
  <c r="CG61" i="7"/>
  <c r="CG62" i="7"/>
  <c r="CG63" i="7"/>
  <c r="CG64" i="7"/>
  <c r="CG65" i="7"/>
  <c r="CG66" i="7"/>
  <c r="CG67" i="7"/>
  <c r="CG68" i="7"/>
  <c r="CG69" i="7"/>
  <c r="CG70" i="7"/>
  <c r="CG71" i="7"/>
  <c r="CG72" i="7"/>
  <c r="CG73" i="7"/>
  <c r="CG74" i="7"/>
  <c r="CG75" i="7"/>
  <c r="CG76" i="7"/>
  <c r="CG77" i="7"/>
  <c r="CG78" i="7"/>
  <c r="CG79" i="7"/>
  <c r="CG80" i="7"/>
  <c r="CG81" i="7"/>
  <c r="CG82" i="7"/>
  <c r="CG83" i="7"/>
  <c r="CG84" i="7"/>
  <c r="CG85" i="7"/>
  <c r="CG86" i="7"/>
  <c r="CG87" i="7"/>
  <c r="CG88" i="7"/>
  <c r="CG89" i="7"/>
  <c r="CG90" i="7"/>
  <c r="CG91" i="7"/>
  <c r="CG92" i="7"/>
  <c r="CG93" i="7"/>
  <c r="CG94" i="7"/>
  <c r="CG95" i="7"/>
  <c r="CG96" i="7"/>
  <c r="CG97" i="7"/>
  <c r="CG98" i="7"/>
  <c r="CG99" i="7"/>
  <c r="CG100" i="7"/>
  <c r="CG101" i="7"/>
  <c r="CG102" i="7"/>
  <c r="CG103" i="7"/>
  <c r="CG104" i="7"/>
  <c r="CG105" i="7"/>
  <c r="CG106" i="7"/>
  <c r="CG107" i="7"/>
  <c r="CG108" i="7"/>
  <c r="CG109" i="7"/>
  <c r="CG110" i="7"/>
  <c r="CG111" i="7"/>
  <c r="CG112" i="7"/>
  <c r="CG113" i="7"/>
  <c r="CG114" i="7"/>
  <c r="CG115" i="7"/>
  <c r="CG116" i="7"/>
  <c r="CG117" i="7"/>
  <c r="CG118" i="7"/>
  <c r="CG119" i="7"/>
  <c r="CG120" i="7"/>
  <c r="CG121" i="7"/>
  <c r="CG122" i="7"/>
  <c r="CG123" i="7"/>
  <c r="CG124" i="7"/>
  <c r="CG125" i="7"/>
  <c r="CG126" i="7"/>
  <c r="CG127" i="7"/>
  <c r="CG128" i="7"/>
  <c r="CG129" i="7"/>
  <c r="CG130" i="7"/>
  <c r="CG131" i="7"/>
  <c r="CG132" i="7"/>
  <c r="CG133" i="7"/>
  <c r="CG134" i="7"/>
  <c r="CG135" i="7"/>
  <c r="CG136" i="7"/>
  <c r="CG137" i="7"/>
  <c r="CG138" i="7"/>
  <c r="CG139" i="7"/>
  <c r="CG140" i="7"/>
  <c r="CG141" i="7"/>
  <c r="CG142" i="7"/>
  <c r="CG143" i="7"/>
  <c r="CG144" i="7"/>
  <c r="CG145" i="7"/>
  <c r="CG146" i="7"/>
  <c r="CG147" i="7"/>
  <c r="CG148" i="7"/>
  <c r="CG149" i="7"/>
  <c r="CG150" i="7"/>
  <c r="CG151" i="7"/>
  <c r="CG152" i="7"/>
  <c r="CG153" i="7"/>
  <c r="CG154" i="7"/>
  <c r="CG155" i="7"/>
  <c r="CG156" i="7"/>
  <c r="CG157" i="7"/>
  <c r="CG158" i="7"/>
  <c r="CG159" i="7"/>
  <c r="CG160" i="7"/>
  <c r="CG161" i="7"/>
  <c r="CG162" i="7"/>
  <c r="CG163" i="7"/>
  <c r="CG164" i="7"/>
  <c r="CG165" i="7"/>
  <c r="CG166" i="7"/>
  <c r="CG167" i="7"/>
  <c r="CG168" i="7"/>
  <c r="CG169" i="7"/>
  <c r="CG170" i="7"/>
  <c r="CG171" i="7"/>
  <c r="CG172" i="7"/>
  <c r="CG173" i="7"/>
  <c r="CG174" i="7"/>
  <c r="CG175" i="7"/>
  <c r="CG176" i="7"/>
  <c r="CG177" i="7"/>
  <c r="CG178" i="7"/>
  <c r="CG179" i="7"/>
  <c r="CG180" i="7"/>
  <c r="CG181" i="7"/>
  <c r="CG182" i="7"/>
  <c r="CG183" i="7"/>
  <c r="CG184" i="7"/>
  <c r="CG185" i="7"/>
  <c r="CG186" i="7"/>
  <c r="CG187" i="7"/>
  <c r="CG188" i="7"/>
  <c r="CG189" i="7"/>
  <c r="CG190" i="7"/>
  <c r="CG191" i="7"/>
  <c r="CG192" i="7"/>
  <c r="CG193" i="7"/>
  <c r="CG194" i="7"/>
  <c r="CG195" i="7"/>
  <c r="CG196" i="7"/>
  <c r="CG197" i="7"/>
  <c r="CG198" i="7"/>
  <c r="CG199" i="7"/>
  <c r="CG200" i="7"/>
  <c r="CG201" i="7"/>
  <c r="CG202" i="7"/>
  <c r="CG203" i="7"/>
  <c r="CG204" i="7"/>
  <c r="CG205" i="7"/>
  <c r="CG206" i="7"/>
  <c r="CG207" i="7"/>
  <c r="CG208" i="7"/>
  <c r="CG209" i="7"/>
  <c r="CG210" i="7"/>
  <c r="CG211" i="7"/>
  <c r="CG212" i="7"/>
  <c r="CG213" i="7"/>
  <c r="CG214" i="7"/>
  <c r="CG215" i="7"/>
  <c r="CG216" i="7"/>
  <c r="CG217" i="7"/>
  <c r="CG218" i="7"/>
  <c r="CG219" i="7"/>
  <c r="CG220" i="7"/>
  <c r="CG221" i="7"/>
  <c r="CG222" i="7"/>
  <c r="CG223" i="7"/>
  <c r="CG224" i="7"/>
  <c r="CG225" i="7"/>
  <c r="CG226" i="7"/>
  <c r="CG227" i="7"/>
  <c r="CG228" i="7"/>
  <c r="CG229" i="7"/>
  <c r="CG230" i="7"/>
  <c r="CG231" i="7"/>
  <c r="CG232" i="7"/>
  <c r="CG233" i="7"/>
  <c r="CG234" i="7"/>
  <c r="CG235" i="7"/>
  <c r="CG236" i="7"/>
  <c r="CG237" i="7"/>
  <c r="CG238" i="7"/>
  <c r="CG239" i="7"/>
  <c r="CG240" i="7"/>
  <c r="CG241" i="7"/>
  <c r="CG242" i="7"/>
  <c r="CG243" i="7"/>
  <c r="CG244" i="7"/>
  <c r="CG245" i="7"/>
  <c r="CG246" i="7"/>
  <c r="CG247" i="7"/>
  <c r="CG248" i="7"/>
  <c r="CG249" i="7"/>
  <c r="CG250" i="7"/>
  <c r="CG251" i="7"/>
  <c r="CG252" i="7"/>
  <c r="CG253" i="7"/>
  <c r="CG254" i="7"/>
  <c r="CG255" i="7"/>
  <c r="CG256" i="7"/>
  <c r="CG257" i="7"/>
  <c r="CG258" i="7"/>
  <c r="CG259" i="7"/>
  <c r="CG260" i="7"/>
  <c r="CG261" i="7"/>
  <c r="CG262" i="7"/>
  <c r="CG263" i="7"/>
  <c r="CG264" i="7"/>
  <c r="CG265" i="7"/>
  <c r="CG266" i="7"/>
  <c r="CG267" i="7"/>
  <c r="CG268" i="7"/>
  <c r="CG269" i="7"/>
  <c r="CG270" i="7"/>
  <c r="CG271" i="7"/>
  <c r="CG272" i="7"/>
  <c r="CG273" i="7"/>
  <c r="CG274" i="7"/>
  <c r="CG275" i="7"/>
  <c r="CG276" i="7"/>
  <c r="CG277" i="7"/>
  <c r="CG278" i="7"/>
  <c r="CG279" i="7"/>
  <c r="CG280" i="7"/>
  <c r="CG281" i="7"/>
  <c r="CG282" i="7"/>
  <c r="CG283" i="7"/>
  <c r="CG284" i="7"/>
  <c r="CG285" i="7"/>
  <c r="CG286" i="7"/>
  <c r="CG287" i="7"/>
  <c r="CG288" i="7"/>
  <c r="CG289" i="7"/>
  <c r="CG290" i="7"/>
  <c r="CG291" i="7"/>
  <c r="CG292" i="7"/>
  <c r="CG293" i="7"/>
  <c r="CG294" i="7"/>
  <c r="CG295" i="7"/>
  <c r="CG296" i="7"/>
  <c r="CG297" i="7"/>
  <c r="CG298" i="7"/>
  <c r="CG299" i="7"/>
  <c r="CG300" i="7"/>
  <c r="CG301" i="7"/>
  <c r="CG302" i="7"/>
  <c r="CG303" i="7"/>
  <c r="CG304" i="7"/>
  <c r="CG305" i="7"/>
  <c r="CG306" i="7"/>
  <c r="CG307" i="7"/>
  <c r="CG308" i="7"/>
  <c r="CG309" i="7"/>
  <c r="CG310" i="7"/>
  <c r="CG311" i="7"/>
  <c r="CG312" i="7"/>
  <c r="CG313" i="7"/>
  <c r="CG314" i="7"/>
  <c r="CG315" i="7"/>
  <c r="CG316" i="7"/>
  <c r="CG317" i="7"/>
  <c r="CG318" i="7"/>
  <c r="CG319" i="7"/>
  <c r="CG320" i="7"/>
  <c r="CG321" i="7"/>
  <c r="CG322" i="7"/>
  <c r="CG323" i="7"/>
  <c r="CG324" i="7"/>
  <c r="CG325" i="7"/>
  <c r="CG326" i="7"/>
  <c r="CG327" i="7"/>
  <c r="CG328" i="7"/>
  <c r="CG329" i="7"/>
  <c r="CG330" i="7"/>
  <c r="CG331" i="7"/>
  <c r="CG332" i="7"/>
  <c r="CG333" i="7"/>
  <c r="CG334" i="7"/>
  <c r="CG335" i="7"/>
  <c r="CG336" i="7"/>
  <c r="CG337" i="7"/>
  <c r="CG338" i="7"/>
  <c r="CG339" i="7"/>
  <c r="CG340" i="7"/>
  <c r="CG341" i="7"/>
  <c r="CG342" i="7"/>
  <c r="CG343" i="7"/>
  <c r="CG344" i="7"/>
  <c r="CG345" i="7"/>
  <c r="CG346" i="7"/>
  <c r="CG347" i="7"/>
  <c r="CG348" i="7"/>
  <c r="CG349" i="7"/>
  <c r="CG350" i="7"/>
  <c r="CG351" i="7"/>
  <c r="CG352" i="7"/>
  <c r="CG353" i="7"/>
  <c r="CG354" i="7"/>
  <c r="CG355" i="7"/>
  <c r="CG356" i="7"/>
  <c r="CG357" i="7"/>
  <c r="CG358" i="7"/>
  <c r="CG359" i="7"/>
  <c r="CG360" i="7"/>
  <c r="CG361" i="7"/>
  <c r="CG362" i="7"/>
  <c r="CG363" i="7"/>
  <c r="CG364" i="7"/>
  <c r="CG365" i="7"/>
  <c r="CG366" i="7"/>
  <c r="CG367" i="7"/>
  <c r="CG368" i="7"/>
  <c r="CG369" i="7"/>
  <c r="CG370" i="7"/>
  <c r="CG371" i="7"/>
  <c r="CG372" i="7"/>
  <c r="CG373" i="7"/>
  <c r="CG374" i="7"/>
  <c r="CG375" i="7"/>
  <c r="CG376" i="7"/>
  <c r="CG377" i="7"/>
  <c r="CG378" i="7"/>
  <c r="CG379" i="7"/>
  <c r="CG380" i="7"/>
  <c r="CG381" i="7"/>
  <c r="CG382" i="7"/>
  <c r="CG383" i="7"/>
  <c r="CG384" i="7"/>
  <c r="CG385" i="7"/>
  <c r="CG386" i="7"/>
  <c r="CG387" i="7"/>
  <c r="CG388" i="7"/>
  <c r="CG389" i="7"/>
  <c r="CG390" i="7"/>
  <c r="CG391" i="7"/>
  <c r="CG392" i="7"/>
  <c r="CG393" i="7"/>
  <c r="CG394" i="7"/>
  <c r="CG395" i="7"/>
  <c r="CG396" i="7"/>
  <c r="CG397" i="7"/>
  <c r="CG398" i="7"/>
  <c r="CG399" i="7"/>
  <c r="CG400" i="7"/>
  <c r="CG401" i="7"/>
  <c r="CG402" i="7"/>
  <c r="CG403" i="7"/>
  <c r="CG404" i="7"/>
  <c r="CG405" i="7"/>
  <c r="CG406" i="7"/>
  <c r="CG407" i="7"/>
  <c r="CG408" i="7"/>
  <c r="CG409" i="7"/>
  <c r="CG410" i="7"/>
  <c r="CG411" i="7"/>
  <c r="CG412" i="7"/>
  <c r="CG413" i="7"/>
  <c r="CG414" i="7"/>
  <c r="CG415" i="7"/>
  <c r="CG416" i="7"/>
  <c r="CG417" i="7"/>
  <c r="CG418" i="7"/>
  <c r="CG419" i="7"/>
  <c r="CG420" i="7"/>
  <c r="CG421" i="7"/>
  <c r="CG422" i="7"/>
  <c r="CG423" i="7"/>
  <c r="CG424" i="7"/>
  <c r="CG425" i="7"/>
  <c r="CG426" i="7"/>
  <c r="CG427" i="7"/>
  <c r="CG428" i="7"/>
  <c r="CG429" i="7"/>
  <c r="CG430" i="7"/>
  <c r="CG431" i="7"/>
  <c r="CG432" i="7"/>
  <c r="CG433" i="7"/>
  <c r="CG434" i="7"/>
  <c r="CG435" i="7"/>
  <c r="CG436" i="7"/>
  <c r="CG437" i="7"/>
  <c r="CG438" i="7"/>
  <c r="CG439" i="7"/>
  <c r="CG440" i="7"/>
  <c r="CG441" i="7"/>
  <c r="CG442" i="7"/>
  <c r="CG443" i="7"/>
  <c r="CG444" i="7"/>
  <c r="CG445" i="7"/>
  <c r="CG446" i="7"/>
  <c r="CG447" i="7"/>
  <c r="CG448" i="7"/>
  <c r="CG449" i="7"/>
  <c r="CG450" i="7"/>
  <c r="CG451" i="7"/>
  <c r="CG452" i="7"/>
  <c r="CG453" i="7"/>
  <c r="CG454" i="7"/>
  <c r="CG455" i="7"/>
  <c r="CG456" i="7"/>
  <c r="CG457" i="7"/>
  <c r="CG458" i="7"/>
  <c r="CG459" i="7"/>
  <c r="CG460" i="7"/>
  <c r="CG461" i="7"/>
  <c r="CG462" i="7"/>
  <c r="CG463" i="7"/>
  <c r="CG464" i="7"/>
  <c r="CG465" i="7"/>
  <c r="CG466" i="7"/>
  <c r="CG467" i="7"/>
  <c r="CG468" i="7"/>
  <c r="CG469" i="7"/>
  <c r="CG470" i="7"/>
  <c r="CG471" i="7"/>
  <c r="CG472" i="7"/>
  <c r="CG473" i="7"/>
  <c r="CG474" i="7"/>
  <c r="CG475" i="7"/>
  <c r="CG476" i="7"/>
  <c r="CG477" i="7"/>
  <c r="CG478" i="7"/>
  <c r="CG479" i="7"/>
  <c r="CG480" i="7"/>
  <c r="CG481" i="7"/>
  <c r="CG482" i="7"/>
  <c r="CG483" i="7"/>
  <c r="CG484" i="7"/>
  <c r="CG485" i="7"/>
  <c r="CG486" i="7"/>
  <c r="CG487" i="7"/>
  <c r="CG488" i="7"/>
  <c r="CG489" i="7"/>
  <c r="CG490" i="7"/>
  <c r="CG491" i="7"/>
  <c r="CG492" i="7"/>
  <c r="CG493" i="7"/>
  <c r="CG494" i="7"/>
  <c r="CG495" i="7"/>
  <c r="CG496" i="7"/>
  <c r="CG497" i="7"/>
  <c r="CG498" i="7"/>
  <c r="CG499" i="7"/>
  <c r="CG500" i="7"/>
  <c r="CG501" i="7"/>
  <c r="CG502" i="7"/>
  <c r="CG503" i="7"/>
  <c r="CG504" i="7"/>
  <c r="CG505" i="7"/>
  <c r="CG506" i="7"/>
  <c r="CG507" i="7"/>
  <c r="CG508" i="7"/>
  <c r="CG509" i="7"/>
  <c r="CG510" i="7"/>
  <c r="CG511" i="7"/>
  <c r="CG512" i="7"/>
  <c r="CG513" i="7"/>
  <c r="CG514" i="7"/>
  <c r="CG515" i="7"/>
  <c r="CG516" i="7"/>
  <c r="CG517" i="7"/>
  <c r="CG518" i="7"/>
  <c r="CG519" i="7"/>
  <c r="CG520" i="7"/>
  <c r="CG521" i="7"/>
  <c r="CG522" i="7"/>
  <c r="CG523" i="7"/>
  <c r="CG524" i="7"/>
  <c r="CG525" i="7"/>
  <c r="CG526" i="7"/>
  <c r="CG527" i="7"/>
  <c r="CG528" i="7"/>
  <c r="CG529" i="7"/>
  <c r="CG530" i="7"/>
  <c r="CG531" i="7"/>
  <c r="CG532" i="7"/>
  <c r="CG533" i="7"/>
  <c r="CG534" i="7"/>
  <c r="CG535" i="7"/>
  <c r="CG536" i="7"/>
  <c r="CG537" i="7"/>
  <c r="CG538" i="7"/>
  <c r="CG539" i="7"/>
  <c r="CG540" i="7"/>
  <c r="CG541" i="7"/>
  <c r="CG542" i="7"/>
  <c r="CG543" i="7"/>
  <c r="CG544" i="7"/>
  <c r="CG545" i="7"/>
  <c r="CG546" i="7"/>
  <c r="CG547" i="7"/>
  <c r="CG548" i="7"/>
  <c r="CG549" i="7"/>
  <c r="CG550" i="7"/>
  <c r="CG551" i="7"/>
  <c r="CG552" i="7"/>
  <c r="CG553" i="7"/>
  <c r="CG554" i="7"/>
  <c r="CG555" i="7"/>
  <c r="CG556" i="7"/>
  <c r="CG557" i="7"/>
  <c r="CG558" i="7"/>
  <c r="CG559" i="7"/>
  <c r="CG560" i="7"/>
  <c r="CG561" i="7"/>
  <c r="CG562" i="7"/>
  <c r="CG563" i="7"/>
  <c r="CG564" i="7"/>
  <c r="CG565" i="7"/>
  <c r="CG566" i="7"/>
  <c r="CG567" i="7"/>
  <c r="CG568" i="7"/>
  <c r="CG569" i="7"/>
  <c r="CG570" i="7"/>
  <c r="CG571" i="7"/>
  <c r="CG572" i="7"/>
  <c r="CG573" i="7"/>
  <c r="CG574" i="7"/>
  <c r="CG575" i="7"/>
  <c r="CG576" i="7"/>
  <c r="CG577" i="7"/>
  <c r="CG578" i="7"/>
  <c r="CG579" i="7"/>
  <c r="CG580" i="7"/>
  <c r="CG581" i="7"/>
  <c r="CG582" i="7"/>
  <c r="CG583" i="7"/>
  <c r="CG584" i="7"/>
  <c r="CG585" i="7"/>
  <c r="CG586" i="7"/>
  <c r="CG587" i="7"/>
  <c r="CG588" i="7"/>
  <c r="CG589" i="7"/>
  <c r="CG590" i="7"/>
  <c r="CG591" i="7"/>
  <c r="CG592" i="7"/>
  <c r="CG593" i="7"/>
  <c r="CG594" i="7"/>
  <c r="CG595" i="7"/>
  <c r="CG596" i="7"/>
  <c r="CG597" i="7"/>
  <c r="CG598" i="7"/>
  <c r="CG599" i="7"/>
  <c r="CG600" i="7"/>
  <c r="CG601" i="7"/>
  <c r="CG602" i="7"/>
  <c r="CG603" i="7"/>
  <c r="CG604" i="7"/>
  <c r="CG605" i="7"/>
  <c r="CG606" i="7"/>
  <c r="CG607" i="7"/>
  <c r="CG608" i="7"/>
  <c r="CG609" i="7"/>
  <c r="CG610" i="7"/>
  <c r="CG611" i="7"/>
  <c r="CG612" i="7"/>
  <c r="CG613" i="7"/>
  <c r="CG614" i="7"/>
  <c r="CG615" i="7"/>
  <c r="CG616" i="7"/>
  <c r="CG617" i="7"/>
  <c r="CG618" i="7"/>
  <c r="CG619" i="7"/>
  <c r="CG620" i="7"/>
  <c r="CG621" i="7"/>
  <c r="CG622" i="7"/>
  <c r="CG623" i="7"/>
  <c r="CG624" i="7"/>
  <c r="CG625" i="7"/>
  <c r="CG626" i="7"/>
  <c r="CG627" i="7"/>
  <c r="CG628" i="7"/>
  <c r="CG629" i="7"/>
  <c r="CG630" i="7"/>
  <c r="CG631" i="7"/>
  <c r="CG632" i="7"/>
  <c r="CG633" i="7"/>
  <c r="CG634" i="7"/>
  <c r="CG635" i="7"/>
  <c r="CG636" i="7"/>
  <c r="CG637" i="7"/>
  <c r="CG638" i="7"/>
  <c r="CG639" i="7"/>
  <c r="CG640" i="7"/>
  <c r="CG641" i="7"/>
  <c r="CG642" i="7"/>
  <c r="CG643" i="7"/>
  <c r="CG644" i="7"/>
  <c r="CG645" i="7"/>
  <c r="CG646" i="7"/>
  <c r="CG647" i="7"/>
  <c r="CG648" i="7"/>
  <c r="CG649" i="7"/>
  <c r="CG650" i="7"/>
  <c r="CG651" i="7"/>
  <c r="CG652" i="7"/>
  <c r="CG653" i="7"/>
  <c r="CG654" i="7"/>
  <c r="CG655" i="7"/>
  <c r="CG656" i="7"/>
  <c r="CG657" i="7"/>
  <c r="CG658" i="7"/>
  <c r="CG659" i="7"/>
  <c r="CG660" i="7"/>
  <c r="CG661" i="7"/>
  <c r="CG662" i="7"/>
  <c r="CG663" i="7"/>
  <c r="CG664" i="7"/>
  <c r="CG665" i="7"/>
  <c r="CG666" i="7"/>
  <c r="CG667" i="7"/>
  <c r="CG668" i="7"/>
  <c r="CG669" i="7"/>
  <c r="CG670" i="7"/>
  <c r="CG671" i="7"/>
  <c r="CG672" i="7"/>
  <c r="CG673" i="7"/>
  <c r="CG674" i="7"/>
  <c r="CG675" i="7"/>
  <c r="CG676" i="7"/>
  <c r="CG677" i="7"/>
  <c r="CG678" i="7"/>
  <c r="CG679" i="7"/>
  <c r="CG680" i="7"/>
  <c r="CG681" i="7"/>
  <c r="CG682" i="7"/>
  <c r="CG683" i="7"/>
  <c r="CG684" i="7"/>
  <c r="CG685" i="7"/>
  <c r="CG686" i="7"/>
  <c r="CG687" i="7"/>
  <c r="CG688" i="7"/>
  <c r="CG689" i="7"/>
  <c r="CG690" i="7"/>
  <c r="CG691" i="7"/>
  <c r="CG692" i="7"/>
  <c r="CG693" i="7"/>
  <c r="CG694" i="7"/>
  <c r="CG695" i="7"/>
  <c r="CG696" i="7"/>
  <c r="CG697" i="7"/>
  <c r="CG698" i="7"/>
  <c r="CG699" i="7"/>
  <c r="CG700" i="7"/>
  <c r="CG701" i="7"/>
  <c r="CG702" i="7"/>
  <c r="CG703" i="7"/>
  <c r="CG704" i="7"/>
  <c r="CG705" i="7"/>
  <c r="CG706" i="7"/>
  <c r="CG707" i="7"/>
  <c r="CG708" i="7"/>
  <c r="CG709" i="7"/>
  <c r="CG710" i="7"/>
  <c r="CG711" i="7"/>
  <c r="CG712" i="7"/>
  <c r="CG713" i="7"/>
  <c r="CG714" i="7"/>
  <c r="CG715" i="7"/>
  <c r="CG716" i="7"/>
  <c r="CG717" i="7"/>
  <c r="CG718" i="7"/>
  <c r="CG719" i="7"/>
  <c r="CG720" i="7"/>
  <c r="CG721" i="7"/>
  <c r="CG722" i="7"/>
  <c r="CG723" i="7"/>
  <c r="CG724" i="7"/>
  <c r="CG725" i="7"/>
  <c r="CG726" i="7"/>
  <c r="CG727" i="7"/>
  <c r="CG728" i="7"/>
  <c r="CG729" i="7"/>
  <c r="CG730" i="7"/>
  <c r="CG731" i="7"/>
  <c r="CG732" i="7"/>
  <c r="CG733" i="7"/>
  <c r="CG734" i="7"/>
  <c r="CG735" i="7"/>
  <c r="CG736" i="7"/>
  <c r="CG737" i="7"/>
  <c r="CG738" i="7"/>
  <c r="CG739" i="7"/>
  <c r="CG740" i="7"/>
  <c r="CG741" i="7"/>
  <c r="CG742" i="7"/>
  <c r="CG743" i="7"/>
  <c r="CG744" i="7"/>
  <c r="CG745" i="7"/>
  <c r="CG746" i="7"/>
  <c r="CG747" i="7"/>
  <c r="CG748" i="7"/>
  <c r="CG749" i="7"/>
  <c r="CG750" i="7"/>
  <c r="CG751" i="7"/>
  <c r="CG752" i="7"/>
  <c r="CG753" i="7"/>
  <c r="CG754" i="7"/>
  <c r="CG755" i="7"/>
  <c r="CG756" i="7"/>
  <c r="CG757" i="7"/>
  <c r="CG758" i="7"/>
  <c r="CG759" i="7"/>
  <c r="CG760" i="7"/>
  <c r="CG761" i="7"/>
  <c r="CG762" i="7"/>
  <c r="CG763" i="7"/>
  <c r="CG764" i="7"/>
  <c r="CG765" i="7"/>
  <c r="CG766" i="7"/>
  <c r="CG767" i="7"/>
  <c r="CG768" i="7"/>
  <c r="CG769" i="7"/>
  <c r="CG770" i="7"/>
  <c r="CG771" i="7"/>
  <c r="CG772" i="7"/>
  <c r="CG773" i="7"/>
  <c r="CG774" i="7"/>
  <c r="CG775" i="7"/>
  <c r="CG776" i="7"/>
  <c r="CG777" i="7"/>
  <c r="CG778" i="7"/>
  <c r="CG779" i="7"/>
  <c r="CG780" i="7"/>
  <c r="CG781" i="7"/>
  <c r="CG782" i="7"/>
  <c r="CG783" i="7"/>
  <c r="CG784" i="7"/>
  <c r="CG785" i="7"/>
  <c r="CG786" i="7"/>
  <c r="CG787" i="7"/>
  <c r="CG788" i="7"/>
  <c r="CG789" i="7"/>
  <c r="CG790" i="7"/>
  <c r="CG791" i="7"/>
  <c r="CG792" i="7"/>
  <c r="CG793" i="7"/>
  <c r="CG794" i="7"/>
  <c r="CG795" i="7"/>
  <c r="CG796" i="7"/>
  <c r="CG797" i="7"/>
  <c r="CG798" i="7"/>
  <c r="CG799" i="7"/>
  <c r="CG800" i="7"/>
  <c r="CG801" i="7"/>
  <c r="CG802" i="7"/>
  <c r="CG803" i="7"/>
  <c r="CG804" i="7"/>
  <c r="CG805" i="7"/>
  <c r="CG806" i="7"/>
  <c r="CG807" i="7"/>
  <c r="CG808" i="7"/>
  <c r="CG809" i="7"/>
  <c r="CG810" i="7"/>
  <c r="CG811" i="7"/>
  <c r="CG812" i="7"/>
  <c r="CG813" i="7"/>
  <c r="CG814" i="7"/>
  <c r="CG815" i="7"/>
  <c r="CG816" i="7"/>
  <c r="CG817" i="7"/>
  <c r="CG818" i="7"/>
  <c r="CG819" i="7"/>
  <c r="CG820" i="7"/>
  <c r="CG821" i="7"/>
  <c r="CG822" i="7"/>
  <c r="CG823" i="7"/>
  <c r="CG824" i="7"/>
  <c r="CG825" i="7"/>
  <c r="CG826" i="7"/>
  <c r="CG827" i="7"/>
  <c r="CG828" i="7"/>
  <c r="CG829" i="7"/>
  <c r="CG830" i="7"/>
  <c r="CG831" i="7"/>
  <c r="CG832" i="7"/>
  <c r="CG833" i="7"/>
  <c r="CG834" i="7"/>
  <c r="CG835" i="7"/>
  <c r="CG836" i="7"/>
  <c r="CG837" i="7"/>
  <c r="CG838" i="7"/>
  <c r="CG839" i="7"/>
  <c r="CG840" i="7"/>
  <c r="CG841" i="7"/>
  <c r="CG842" i="7"/>
  <c r="CG843" i="7"/>
  <c r="CG844" i="7"/>
  <c r="CG845" i="7"/>
  <c r="CG846" i="7"/>
  <c r="CG847" i="7"/>
  <c r="CG848" i="7"/>
  <c r="CG849" i="7"/>
  <c r="CG850" i="7"/>
  <c r="CG851" i="7"/>
  <c r="CG852" i="7"/>
  <c r="CG853" i="7"/>
  <c r="CG854" i="7"/>
  <c r="CG855" i="7"/>
  <c r="CG856" i="7"/>
  <c r="CG857" i="7"/>
  <c r="CG858" i="7"/>
  <c r="CG859" i="7"/>
  <c r="CG860" i="7"/>
  <c r="CG861" i="7"/>
  <c r="CG862" i="7"/>
  <c r="CG863" i="7"/>
  <c r="CG864" i="7"/>
  <c r="CG865" i="7"/>
  <c r="CG866" i="7"/>
  <c r="CG867" i="7"/>
  <c r="CG868" i="7"/>
  <c r="CG869" i="7"/>
  <c r="CG870" i="7"/>
  <c r="CG871" i="7"/>
  <c r="CG872" i="7"/>
  <c r="CG873" i="7"/>
  <c r="CG874" i="7"/>
  <c r="CG875" i="7"/>
  <c r="CG876" i="7"/>
  <c r="CG877" i="7"/>
  <c r="CG878" i="7"/>
  <c r="CG879" i="7"/>
  <c r="CG880" i="7"/>
  <c r="CG881" i="7"/>
  <c r="CG882" i="7"/>
  <c r="CG883" i="7"/>
  <c r="CG884" i="7"/>
  <c r="CG885" i="7"/>
  <c r="CG886" i="7"/>
  <c r="CG887" i="7"/>
  <c r="CG888" i="7"/>
  <c r="CG889" i="7"/>
  <c r="CG890" i="7"/>
  <c r="CG891" i="7"/>
  <c r="CG892" i="7"/>
  <c r="CG893" i="7"/>
  <c r="CG894" i="7"/>
  <c r="CG895" i="7"/>
  <c r="CG896" i="7"/>
  <c r="CG897" i="7"/>
  <c r="CG898" i="7"/>
  <c r="CG899" i="7"/>
  <c r="CG900" i="7"/>
  <c r="CG901" i="7"/>
  <c r="CG902" i="7"/>
  <c r="CG903" i="7"/>
  <c r="CG904" i="7"/>
  <c r="CG905" i="7"/>
  <c r="CG906" i="7"/>
  <c r="CG907" i="7"/>
  <c r="CG908" i="7"/>
  <c r="CG909" i="7"/>
  <c r="CG910" i="7"/>
  <c r="CG911" i="7"/>
  <c r="CG912" i="7"/>
  <c r="CG913" i="7"/>
  <c r="CG914" i="7"/>
  <c r="CG915" i="7"/>
  <c r="CG916" i="7"/>
  <c r="CG917" i="7"/>
  <c r="CG918" i="7"/>
  <c r="CG919" i="7"/>
  <c r="CG920" i="7"/>
  <c r="CG921" i="7"/>
  <c r="CG922" i="7"/>
  <c r="CG923" i="7"/>
  <c r="CG924" i="7"/>
  <c r="CG925" i="7"/>
  <c r="CG926" i="7"/>
  <c r="CG927" i="7"/>
  <c r="CG928" i="7"/>
  <c r="CG929" i="7"/>
  <c r="CG930" i="7"/>
  <c r="CG931" i="7"/>
  <c r="CG932" i="7"/>
  <c r="CG933" i="7"/>
  <c r="CG934" i="7"/>
  <c r="CG935" i="7"/>
  <c r="CG936" i="7"/>
  <c r="CG937" i="7"/>
  <c r="CG938" i="7"/>
  <c r="CG939" i="7"/>
  <c r="CG940" i="7"/>
  <c r="CG941" i="7"/>
  <c r="CG942" i="7"/>
  <c r="CG943" i="7"/>
  <c r="CG944" i="7"/>
  <c r="CG945" i="7"/>
  <c r="CG946" i="7"/>
  <c r="CG947" i="7"/>
  <c r="CG948" i="7"/>
  <c r="CG949" i="7"/>
  <c r="CG950" i="7"/>
  <c r="CG951" i="7"/>
  <c r="CG952" i="7"/>
  <c r="CG953" i="7"/>
  <c r="CG954" i="7"/>
  <c r="CG955" i="7"/>
  <c r="CG956" i="7"/>
  <c r="CG957" i="7"/>
  <c r="CG958" i="7"/>
  <c r="CG959" i="7"/>
  <c r="CG960" i="7"/>
  <c r="CG961" i="7"/>
  <c r="CG962" i="7"/>
  <c r="CG963" i="7"/>
  <c r="CG964" i="7"/>
  <c r="CG965" i="7"/>
  <c r="CG966" i="7"/>
  <c r="CG967" i="7"/>
  <c r="CG968" i="7"/>
  <c r="CG969" i="7"/>
  <c r="CG970" i="7"/>
  <c r="CG971" i="7"/>
  <c r="CG972" i="7"/>
  <c r="CG973" i="7"/>
  <c r="CG974" i="7"/>
  <c r="CG975" i="7"/>
  <c r="CG976" i="7"/>
  <c r="CG977" i="7"/>
  <c r="CG978" i="7"/>
  <c r="CG979" i="7"/>
  <c r="CG980" i="7"/>
  <c r="CG981" i="7"/>
  <c r="CG982" i="7"/>
  <c r="CG983" i="7"/>
  <c r="CG984" i="7"/>
  <c r="CG985" i="7"/>
  <c r="CG986" i="7"/>
  <c r="CG987" i="7"/>
  <c r="CG988" i="7"/>
  <c r="CG989" i="7"/>
  <c r="CG990" i="7"/>
  <c r="CG991" i="7"/>
  <c r="CG992" i="7"/>
  <c r="CG993" i="7"/>
  <c r="CG994" i="7"/>
  <c r="CG995" i="7"/>
  <c r="CG996" i="7"/>
  <c r="CG997" i="7"/>
  <c r="CG998" i="7"/>
  <c r="CG999" i="7"/>
  <c r="CG1000" i="7"/>
  <c r="CG1001" i="7"/>
  <c r="CG1002" i="7"/>
  <c r="CG1003" i="7"/>
  <c r="CG1004" i="7"/>
  <c r="CG1005" i="7"/>
  <c r="CG1006" i="7"/>
  <c r="CG1007" i="7"/>
  <c r="CG1008" i="7"/>
  <c r="CG1009" i="7"/>
  <c r="CG1010" i="7"/>
  <c r="CG1011" i="7"/>
  <c r="CG1012" i="7"/>
  <c r="CG1013" i="7"/>
  <c r="CG1014" i="7"/>
  <c r="CG1015" i="7"/>
  <c r="CG1016" i="7"/>
  <c r="CG1017" i="7"/>
  <c r="CG1018" i="7"/>
  <c r="CG1019" i="7"/>
  <c r="CG1020" i="7"/>
  <c r="CG1021" i="7"/>
  <c r="CG1022" i="7"/>
  <c r="CG1023" i="7"/>
  <c r="CG1024" i="7"/>
  <c r="CG1025" i="7"/>
  <c r="CG1026" i="7"/>
  <c r="CG1027" i="7"/>
  <c r="CG1028" i="7"/>
  <c r="CG1029" i="7"/>
  <c r="CG1030" i="7"/>
  <c r="CG1031" i="7"/>
  <c r="CG1032" i="7"/>
  <c r="CG1033" i="7"/>
  <c r="CG1034" i="7"/>
  <c r="CG1035" i="7"/>
  <c r="CG1036" i="7"/>
  <c r="CG1037" i="7"/>
  <c r="CG1038" i="7"/>
  <c r="CG1039" i="7"/>
  <c r="CG1040" i="7"/>
  <c r="CG1041" i="7"/>
  <c r="CG1042" i="7"/>
  <c r="CG1043" i="7"/>
  <c r="CG1044" i="7"/>
  <c r="CG1045" i="7"/>
  <c r="CG1046" i="7"/>
  <c r="CG1047" i="7"/>
  <c r="CG1048" i="7"/>
  <c r="CG1049" i="7"/>
  <c r="CG1050" i="7"/>
  <c r="CG1051" i="7"/>
  <c r="CG1052" i="7"/>
  <c r="CG1053" i="7"/>
  <c r="CG1054" i="7"/>
  <c r="CG1055" i="7"/>
  <c r="CG1056" i="7"/>
  <c r="CG1057" i="7"/>
  <c r="CG1058" i="7"/>
  <c r="CG1059" i="7"/>
  <c r="CG1060" i="7"/>
  <c r="CG1061" i="7"/>
  <c r="CG1062" i="7"/>
  <c r="CG1063" i="7"/>
  <c r="CG1064" i="7"/>
  <c r="CG1065" i="7"/>
  <c r="CG1066" i="7"/>
  <c r="CG1067" i="7"/>
  <c r="CG1068" i="7"/>
  <c r="CG1069" i="7"/>
  <c r="CG1070" i="7"/>
  <c r="CG1071" i="7"/>
  <c r="CG1072" i="7"/>
  <c r="CG1073" i="7"/>
  <c r="CG1074" i="7"/>
  <c r="CG1075" i="7"/>
  <c r="CG1076" i="7"/>
  <c r="CG1077" i="7"/>
  <c r="CG1078" i="7"/>
  <c r="CG1079" i="7"/>
  <c r="CG1080" i="7"/>
  <c r="CG1081" i="7"/>
  <c r="CG1082" i="7"/>
  <c r="CG1083" i="7"/>
  <c r="CG1084" i="7"/>
  <c r="CG1085" i="7"/>
  <c r="CG1086" i="7"/>
  <c r="CG1087" i="7"/>
  <c r="CG1088" i="7"/>
  <c r="CG1089" i="7"/>
  <c r="CG1090" i="7"/>
  <c r="CG1091" i="7"/>
  <c r="CG1092" i="7"/>
  <c r="CG1093" i="7"/>
  <c r="CG1094" i="7"/>
  <c r="CG1095" i="7"/>
  <c r="CG1096" i="7"/>
  <c r="CG1097" i="7"/>
  <c r="CG1098" i="7"/>
  <c r="CG1099" i="7"/>
  <c r="CG1100" i="7"/>
  <c r="CG1101" i="7"/>
  <c r="CG1102" i="7"/>
  <c r="CG1103" i="7"/>
  <c r="CG1104" i="7"/>
  <c r="CG1105" i="7"/>
  <c r="CG1106" i="7"/>
  <c r="CG1107" i="7"/>
  <c r="CG1108" i="7"/>
  <c r="CG1109" i="7"/>
  <c r="CG1110" i="7"/>
  <c r="CG1111" i="7"/>
  <c r="CG1112" i="7"/>
  <c r="CG1113" i="7"/>
  <c r="CG1114" i="7"/>
  <c r="CG1115" i="7"/>
  <c r="CG1116" i="7"/>
  <c r="CG1117" i="7"/>
  <c r="CG1118" i="7"/>
  <c r="CG1119" i="7"/>
  <c r="CG1120" i="7"/>
  <c r="CG1121" i="7"/>
  <c r="CG1122" i="7"/>
  <c r="CG1123" i="7"/>
  <c r="CG1124" i="7"/>
  <c r="CG1125" i="7"/>
  <c r="CG1126" i="7"/>
  <c r="CG1127" i="7"/>
  <c r="CG1128" i="7"/>
  <c r="CG1129" i="7"/>
  <c r="CG1130" i="7"/>
  <c r="CG1131" i="7"/>
  <c r="CG1132" i="7"/>
  <c r="CG1133" i="7"/>
  <c r="CG1134" i="7"/>
  <c r="CG1135" i="7"/>
  <c r="CG1136" i="7"/>
  <c r="CG1137" i="7"/>
  <c r="CG1138" i="7"/>
  <c r="CG1139" i="7"/>
  <c r="CG1140" i="7"/>
  <c r="CG1141" i="7"/>
  <c r="CG1142" i="7"/>
  <c r="CG1143" i="7"/>
  <c r="CG1144" i="7"/>
  <c r="CG1145" i="7"/>
  <c r="CG1146" i="7"/>
  <c r="CG1147" i="7"/>
  <c r="CG1148" i="7"/>
  <c r="CG1149" i="7"/>
  <c r="CG1150" i="7"/>
  <c r="CG1151" i="7"/>
  <c r="CG1152" i="7"/>
  <c r="CG1153" i="7"/>
  <c r="CG1154" i="7"/>
  <c r="CG1155" i="7"/>
  <c r="CG1156" i="7"/>
  <c r="CG1157" i="7"/>
  <c r="CG1158" i="7"/>
  <c r="CG1159" i="7"/>
  <c r="CG1160" i="7"/>
  <c r="CG1161" i="7"/>
  <c r="CG1162" i="7"/>
  <c r="CG1163" i="7"/>
  <c r="CG1164" i="7"/>
  <c r="CG1165" i="7"/>
  <c r="CG1166" i="7"/>
  <c r="CG1167" i="7"/>
  <c r="CG1168" i="7"/>
  <c r="CG1169" i="7"/>
  <c r="CG1170" i="7"/>
  <c r="CG1171" i="7"/>
  <c r="CG1172" i="7"/>
  <c r="CG1173" i="7"/>
  <c r="CG1174" i="7"/>
  <c r="CG1175" i="7"/>
  <c r="CG1176" i="7"/>
  <c r="CG1177" i="7"/>
  <c r="CG1178" i="7"/>
  <c r="CG1179" i="7"/>
  <c r="CG1180" i="7"/>
  <c r="CG1181" i="7"/>
  <c r="CG1182" i="7"/>
  <c r="CG1183" i="7"/>
  <c r="CG1184" i="7"/>
  <c r="CG1185" i="7"/>
  <c r="CG1186" i="7"/>
  <c r="CG1187" i="7"/>
  <c r="CG1188" i="7"/>
  <c r="CG1189" i="7"/>
  <c r="CG1190" i="7"/>
  <c r="CG1191" i="7"/>
  <c r="CG1192" i="7"/>
  <c r="CG1193" i="7"/>
  <c r="CG1194" i="7"/>
  <c r="CG1195" i="7"/>
  <c r="CG1196" i="7"/>
  <c r="CG1197" i="7"/>
  <c r="CG1198" i="7"/>
  <c r="CG1199" i="7"/>
  <c r="CG1200" i="7"/>
  <c r="CG1201" i="7"/>
  <c r="CG1202" i="7"/>
  <c r="CG1203" i="7"/>
  <c r="CG1204" i="7"/>
  <c r="CG1205" i="7"/>
  <c r="CG1206" i="7"/>
  <c r="CG1207" i="7"/>
  <c r="CG1208" i="7"/>
  <c r="CG1209" i="7"/>
  <c r="CG1210" i="7"/>
  <c r="CG1211" i="7"/>
  <c r="CG1212" i="7"/>
  <c r="CG1213" i="7"/>
  <c r="CG1214" i="7"/>
  <c r="CG1215" i="7"/>
  <c r="CG1216" i="7"/>
  <c r="CG1217" i="7"/>
  <c r="CG1218" i="7"/>
  <c r="CG1219" i="7"/>
  <c r="CG1220" i="7"/>
  <c r="CG1221" i="7"/>
  <c r="CG1222" i="7"/>
  <c r="CG1223" i="7"/>
  <c r="CG1224" i="7"/>
  <c r="CG1225" i="7"/>
  <c r="CG1226" i="7"/>
  <c r="CG1227" i="7"/>
  <c r="CG1228" i="7"/>
  <c r="CG1229" i="7"/>
  <c r="CG1230" i="7"/>
  <c r="CG1231" i="7"/>
  <c r="CG1232" i="7"/>
  <c r="CG1233" i="7"/>
  <c r="CG1234" i="7"/>
  <c r="CG1235" i="7"/>
  <c r="CG1236" i="7"/>
  <c r="CG1237" i="7"/>
  <c r="CG1238" i="7"/>
  <c r="CG1239" i="7"/>
  <c r="CG1240" i="7"/>
  <c r="CG1241" i="7"/>
  <c r="CG1242" i="7"/>
  <c r="CG1243" i="7"/>
  <c r="CG1244" i="7"/>
  <c r="CG1245" i="7"/>
  <c r="CG1246" i="7"/>
  <c r="CG1247" i="7"/>
  <c r="CG1248" i="7"/>
  <c r="CG1249" i="7"/>
  <c r="CG1250" i="7"/>
  <c r="CG1251" i="7"/>
  <c r="CG1252" i="7"/>
  <c r="CG1253" i="7"/>
  <c r="CG1254" i="7"/>
  <c r="CG1255" i="7"/>
  <c r="CG1256" i="7"/>
  <c r="CG1257" i="7"/>
  <c r="CG1258" i="7"/>
  <c r="CG1259" i="7"/>
  <c r="CG1260" i="7"/>
  <c r="CG1261" i="7"/>
  <c r="CG1262" i="7"/>
  <c r="CG1263" i="7"/>
  <c r="CG1264" i="7"/>
  <c r="CG1265" i="7"/>
  <c r="CG1266" i="7"/>
  <c r="CG1267" i="7"/>
  <c r="CG1268" i="7"/>
  <c r="CG1269" i="7"/>
  <c r="CG1270" i="7"/>
  <c r="CG1271" i="7"/>
  <c r="CG1272" i="7"/>
  <c r="CG1273" i="7"/>
  <c r="CG1274" i="7"/>
  <c r="CG1275" i="7"/>
  <c r="CG1276" i="7"/>
  <c r="CG1277" i="7"/>
  <c r="CG1278" i="7"/>
  <c r="CG1279" i="7"/>
  <c r="CG1280" i="7"/>
  <c r="CG1281" i="7"/>
  <c r="CG1282" i="7"/>
  <c r="CG1283" i="7"/>
  <c r="CG1284" i="7"/>
  <c r="CG1285" i="7"/>
  <c r="CG1286" i="7"/>
  <c r="CG1287" i="7"/>
  <c r="CG1288" i="7"/>
  <c r="CG1289" i="7"/>
  <c r="CG1290" i="7"/>
  <c r="CG1291" i="7"/>
  <c r="CG1292" i="7"/>
  <c r="CG1293" i="7"/>
  <c r="CG1294" i="7"/>
  <c r="CG1295" i="7"/>
  <c r="CG1296" i="7"/>
  <c r="CG1297" i="7"/>
  <c r="CG1298" i="7"/>
  <c r="CG1299" i="7"/>
  <c r="CG1300" i="7"/>
  <c r="CG1301" i="7"/>
  <c r="CG1302" i="7"/>
  <c r="CG1303" i="7"/>
  <c r="CG1304" i="7"/>
  <c r="CG1305" i="7"/>
  <c r="CG1306" i="7"/>
  <c r="CG1307" i="7"/>
  <c r="CG1308" i="7"/>
  <c r="CG1309" i="7"/>
  <c r="CG1310" i="7"/>
  <c r="CG1311" i="7"/>
  <c r="CG1312" i="7"/>
  <c r="CG1313" i="7"/>
  <c r="CG1314" i="7"/>
  <c r="CG1315" i="7"/>
  <c r="CG1316" i="7"/>
  <c r="CG1317" i="7"/>
  <c r="CG1318" i="7"/>
  <c r="CG1319" i="7"/>
  <c r="CG1320" i="7"/>
  <c r="CG1321" i="7"/>
  <c r="CG1322" i="7"/>
  <c r="CG1323" i="7"/>
  <c r="CG1324" i="7"/>
  <c r="CG1325" i="7"/>
  <c r="CG1326" i="7"/>
  <c r="CG1327" i="7"/>
  <c r="CG1328" i="7"/>
  <c r="CG1329" i="7"/>
  <c r="CG1330" i="7"/>
  <c r="CG1331" i="7"/>
  <c r="CG1332" i="7"/>
  <c r="CG1333" i="7"/>
  <c r="CG1334" i="7"/>
  <c r="CG1335" i="7"/>
  <c r="CG1336" i="7"/>
  <c r="CG1337" i="7"/>
  <c r="CG1338" i="7"/>
  <c r="CG1339" i="7"/>
  <c r="CG1340" i="7"/>
  <c r="CG1341" i="7"/>
  <c r="CG1342" i="7"/>
  <c r="CG1343" i="7"/>
  <c r="CG1344" i="7"/>
  <c r="CG1345" i="7"/>
  <c r="CG1346" i="7"/>
  <c r="CG1347" i="7"/>
  <c r="CG1348" i="7"/>
  <c r="CG1349" i="7"/>
  <c r="CG1350" i="7"/>
  <c r="CG1351" i="7"/>
  <c r="CG1352" i="7"/>
  <c r="CG1353" i="7"/>
  <c r="CG1354" i="7"/>
  <c r="CG1355" i="7"/>
  <c r="CG1356" i="7"/>
  <c r="CG1357" i="7"/>
  <c r="CG1358" i="7"/>
  <c r="CG1359" i="7"/>
  <c r="CG1360" i="7"/>
  <c r="CG1361" i="7"/>
  <c r="CG1362" i="7"/>
  <c r="CG1363" i="7"/>
  <c r="CG1364" i="7"/>
  <c r="CG1365" i="7"/>
  <c r="CG1366" i="7"/>
  <c r="CG1367" i="7"/>
  <c r="CG1368" i="7"/>
  <c r="CG1369" i="7"/>
  <c r="CG1370" i="7"/>
  <c r="CG1371" i="7"/>
  <c r="CG1372" i="7"/>
  <c r="CG1373" i="7"/>
  <c r="CG1374" i="7"/>
  <c r="CG1375" i="7"/>
  <c r="CG1376" i="7"/>
  <c r="CG1377" i="7"/>
  <c r="CG1378" i="7"/>
  <c r="CG1379" i="7"/>
  <c r="CG1380" i="7"/>
  <c r="CG1381" i="7"/>
  <c r="CG1382" i="7"/>
  <c r="CG1383" i="7"/>
  <c r="CG1384" i="7"/>
  <c r="CG1385" i="7"/>
  <c r="CG1386" i="7"/>
  <c r="CG1387" i="7"/>
  <c r="CG1388" i="7"/>
  <c r="CG1389" i="7"/>
  <c r="CG1390" i="7"/>
  <c r="CG1391" i="7"/>
  <c r="CG1392" i="7"/>
  <c r="CG1393" i="7"/>
  <c r="CG1394" i="7"/>
  <c r="CG1395" i="7"/>
  <c r="CG1396" i="7"/>
  <c r="CG1397" i="7"/>
  <c r="CG1398" i="7"/>
  <c r="CG1399" i="7"/>
  <c r="CG1400" i="7"/>
  <c r="CG1401" i="7"/>
  <c r="CG1402" i="7"/>
  <c r="CG1403" i="7"/>
  <c r="CG1404" i="7"/>
  <c r="CG1405" i="7"/>
  <c r="CG1406" i="7"/>
  <c r="CG1407" i="7"/>
  <c r="CG1408" i="7"/>
  <c r="CG1409" i="7"/>
  <c r="CG1410" i="7"/>
  <c r="CG1411" i="7"/>
  <c r="CG1412" i="7"/>
  <c r="CG1413" i="7"/>
  <c r="CG1414" i="7"/>
  <c r="CG1415" i="7"/>
  <c r="CG1416" i="7"/>
  <c r="CG1417" i="7"/>
  <c r="CG1418" i="7"/>
  <c r="CG1419" i="7"/>
  <c r="CG1420" i="7"/>
  <c r="CG1421" i="7"/>
  <c r="CG1422" i="7"/>
  <c r="CG1423" i="7"/>
  <c r="CG1424" i="7"/>
  <c r="CG1425" i="7"/>
  <c r="CG1426" i="7"/>
  <c r="CG1427" i="7"/>
  <c r="CG1428" i="7"/>
  <c r="CG1429" i="7"/>
  <c r="CG1430" i="7"/>
  <c r="CG1431" i="7"/>
  <c r="CG1432" i="7"/>
  <c r="CG1433" i="7"/>
  <c r="CG1434" i="7"/>
  <c r="CG1435" i="7"/>
  <c r="CG1436" i="7"/>
  <c r="CG1437" i="7"/>
  <c r="CG1438" i="7"/>
  <c r="CG1439" i="7"/>
  <c r="CG1440" i="7"/>
  <c r="CG1441" i="7"/>
  <c r="CG1442" i="7"/>
  <c r="CG1443" i="7"/>
  <c r="CG1444" i="7"/>
  <c r="CG1445" i="7"/>
  <c r="CG1446" i="7"/>
  <c r="CG1447" i="7"/>
  <c r="CG1448" i="7"/>
  <c r="CG1449" i="7"/>
  <c r="CG1450" i="7"/>
  <c r="CG1451" i="7"/>
  <c r="CG1452" i="7"/>
  <c r="CG1453" i="7"/>
  <c r="CG1454" i="7"/>
  <c r="CG1455" i="7"/>
  <c r="CG1456" i="7"/>
  <c r="CG1457" i="7"/>
  <c r="CG1458" i="7"/>
  <c r="CG1459" i="7"/>
  <c r="CG1460" i="7"/>
  <c r="CG1461" i="7"/>
  <c r="CG1462" i="7"/>
  <c r="CG1463" i="7"/>
  <c r="CG1464" i="7"/>
  <c r="CG1465" i="7"/>
  <c r="CG1466" i="7"/>
  <c r="CG1467" i="7"/>
  <c r="CG1468" i="7"/>
  <c r="CG1469" i="7"/>
  <c r="CG1470" i="7"/>
  <c r="CG1471" i="7"/>
  <c r="CG1472" i="7"/>
  <c r="CG1473" i="7"/>
  <c r="CG1474" i="7"/>
  <c r="CG1475" i="7"/>
  <c r="CG1476" i="7"/>
  <c r="CG1477" i="7"/>
  <c r="CG1478" i="7"/>
  <c r="CG1479" i="7"/>
  <c r="CG1480" i="7"/>
  <c r="CG1481" i="7"/>
  <c r="CG1482" i="7"/>
  <c r="CG1483" i="7"/>
  <c r="CG1484" i="7"/>
  <c r="CG1485" i="7"/>
  <c r="CG1486" i="7"/>
  <c r="CG1487" i="7"/>
  <c r="CG1488" i="7"/>
  <c r="CG1489" i="7"/>
  <c r="CG1490" i="7"/>
  <c r="CG1491" i="7"/>
  <c r="CG1492" i="7"/>
  <c r="CG1493" i="7"/>
  <c r="CG1494" i="7"/>
  <c r="CG1495" i="7"/>
  <c r="CG1496" i="7"/>
  <c r="CG1497" i="7"/>
  <c r="CG1498" i="7"/>
  <c r="CG1499" i="7"/>
  <c r="CG1500" i="7"/>
  <c r="CG1501" i="7"/>
  <c r="CG1502" i="7"/>
  <c r="CG1503" i="7"/>
  <c r="CG1504" i="7"/>
  <c r="CG1505" i="7"/>
  <c r="CG1506" i="7"/>
  <c r="CG1507" i="7"/>
  <c r="CG1508" i="7"/>
  <c r="CG1509" i="7"/>
  <c r="CG1510" i="7"/>
  <c r="CG1511" i="7"/>
  <c r="CG1512" i="7"/>
  <c r="CG1513" i="7"/>
  <c r="CG1514" i="7"/>
  <c r="CG1515" i="7"/>
  <c r="CG1516" i="7"/>
  <c r="CG1517" i="7"/>
  <c r="CG1518" i="7"/>
  <c r="CG1519" i="7"/>
  <c r="CG1520" i="7"/>
  <c r="CG1521" i="7"/>
  <c r="CG1522" i="7"/>
  <c r="CG1523" i="7"/>
  <c r="CG1524" i="7"/>
  <c r="CG1525" i="7"/>
  <c r="CG1526" i="7"/>
  <c r="CG1527" i="7"/>
  <c r="CG1528" i="7"/>
  <c r="CG1529" i="7"/>
  <c r="CG1530" i="7"/>
  <c r="CG1531" i="7"/>
  <c r="CG1532" i="7"/>
  <c r="CG1533" i="7"/>
  <c r="CG1534" i="7"/>
  <c r="CG1535" i="7"/>
  <c r="CG1536" i="7"/>
  <c r="CG1537" i="7"/>
  <c r="CG1538" i="7"/>
  <c r="CG1539" i="7"/>
  <c r="CG1540" i="7"/>
  <c r="CG1541" i="7"/>
  <c r="CG1542" i="7"/>
  <c r="CG1543" i="7"/>
  <c r="CG1544" i="7"/>
  <c r="CG1545" i="7"/>
  <c r="CG1546" i="7"/>
  <c r="CG1547" i="7"/>
  <c r="CG1548" i="7"/>
  <c r="CG1549" i="7"/>
  <c r="CG1550" i="7"/>
  <c r="CG1551" i="7"/>
  <c r="CG1552" i="7"/>
  <c r="CG1553" i="7"/>
  <c r="CG1554" i="7"/>
  <c r="CG1555" i="7"/>
  <c r="CG1556" i="7"/>
  <c r="CG1557" i="7"/>
  <c r="CG1558" i="7"/>
  <c r="CG1559" i="7"/>
  <c r="CG1560" i="7"/>
  <c r="CG1561" i="7"/>
  <c r="CG1562" i="7"/>
  <c r="CG1563" i="7"/>
  <c r="CG1564" i="7"/>
  <c r="CG1565" i="7"/>
  <c r="CG1566" i="7"/>
  <c r="CG1567" i="7"/>
  <c r="CG1568" i="7"/>
  <c r="CG1569" i="7"/>
  <c r="CG1570" i="7"/>
  <c r="CG1571" i="7"/>
  <c r="CG1572" i="7"/>
  <c r="CG1573" i="7"/>
  <c r="CG1574" i="7"/>
  <c r="CG1575" i="7"/>
  <c r="CG1576" i="7"/>
  <c r="CG1577" i="7"/>
  <c r="CG1578" i="7"/>
  <c r="CG1579" i="7"/>
  <c r="CG1580" i="7"/>
  <c r="CG1581" i="7"/>
  <c r="CG1582" i="7"/>
  <c r="CG1583" i="7"/>
  <c r="CG1584" i="7"/>
  <c r="CG1585" i="7"/>
  <c r="CG1586" i="7"/>
  <c r="CG1587" i="7"/>
  <c r="CG1588" i="7"/>
  <c r="CG1589" i="7"/>
  <c r="CG1590" i="7"/>
  <c r="CG1591" i="7"/>
  <c r="CG1592" i="7"/>
  <c r="CG1593" i="7"/>
  <c r="CG1594" i="7"/>
  <c r="CG1595" i="7"/>
  <c r="CG1596" i="7"/>
  <c r="CG1597" i="7"/>
  <c r="CG1598" i="7"/>
  <c r="CG1599" i="7"/>
  <c r="CG1600" i="7"/>
  <c r="CG1601" i="7"/>
  <c r="CG1602" i="7"/>
  <c r="CG1603" i="7"/>
  <c r="CG1604" i="7"/>
  <c r="CG1605" i="7"/>
  <c r="CG1606" i="7"/>
  <c r="CG1607" i="7"/>
  <c r="CG1608" i="7"/>
  <c r="CG1609" i="7"/>
  <c r="CG1610" i="7"/>
  <c r="CG1611" i="7"/>
  <c r="CG1612" i="7"/>
  <c r="CG1613" i="7"/>
  <c r="CG1614" i="7"/>
  <c r="CG1615" i="7"/>
  <c r="CG1616" i="7"/>
  <c r="CG1617" i="7"/>
  <c r="CG1618" i="7"/>
  <c r="CG1619" i="7"/>
  <c r="CG1620" i="7"/>
  <c r="CG1621" i="7"/>
  <c r="CG1622" i="7"/>
  <c r="CG1623" i="7"/>
  <c r="CG1624" i="7"/>
  <c r="CG1625" i="7"/>
  <c r="CG1626" i="7"/>
  <c r="CG1627" i="7"/>
  <c r="CG1628" i="7"/>
  <c r="CG1629" i="7"/>
  <c r="CG1630" i="7"/>
  <c r="CG1631" i="7"/>
  <c r="CG1632" i="7"/>
  <c r="CG1633" i="7"/>
  <c r="CG1634" i="7"/>
  <c r="CG1635" i="7"/>
  <c r="CG1636" i="7"/>
  <c r="CG1637" i="7"/>
  <c r="CG1638" i="7"/>
  <c r="CG1639" i="7"/>
  <c r="CG1640" i="7"/>
  <c r="CG1641" i="7"/>
  <c r="CG1642" i="7"/>
  <c r="CG1643" i="7"/>
  <c r="CG1644" i="7"/>
  <c r="CG1645" i="7"/>
  <c r="CG1646" i="7"/>
  <c r="CG1647" i="7"/>
  <c r="CG1648" i="7"/>
  <c r="CG1649" i="7"/>
  <c r="CG1650" i="7"/>
  <c r="CG1651" i="7"/>
  <c r="CG1652" i="7"/>
  <c r="CG1653" i="7"/>
  <c r="CG1654" i="7"/>
  <c r="CG1655" i="7"/>
  <c r="CG1656" i="7"/>
  <c r="CG1657" i="7"/>
  <c r="CG1658" i="7"/>
  <c r="CG1659" i="7"/>
  <c r="CG1660" i="7"/>
  <c r="CG1661" i="7"/>
  <c r="CG1662" i="7"/>
  <c r="CG1663" i="7"/>
  <c r="CG1664" i="7"/>
  <c r="CG1665" i="7"/>
  <c r="CG1666" i="7"/>
  <c r="CG1667" i="7"/>
  <c r="CG1668" i="7"/>
  <c r="CG1669" i="7"/>
  <c r="CG1670" i="7"/>
  <c r="CG1671" i="7"/>
  <c r="CG1672" i="7"/>
  <c r="CG1673" i="7"/>
  <c r="CG1674" i="7"/>
  <c r="CG1675" i="7"/>
  <c r="CG1676" i="7"/>
  <c r="CG1677" i="7"/>
  <c r="CG1678" i="7"/>
  <c r="CG1679" i="7"/>
  <c r="CG1680" i="7"/>
  <c r="CG1681" i="7"/>
  <c r="CG1682" i="7"/>
  <c r="CG1683" i="7"/>
  <c r="CG1684" i="7"/>
  <c r="CG1685" i="7"/>
  <c r="CG1686" i="7"/>
  <c r="CG1687" i="7"/>
  <c r="CG1688" i="7"/>
  <c r="CG1689" i="7"/>
  <c r="CG1690" i="7"/>
  <c r="CG1691" i="7"/>
  <c r="CG1692" i="7"/>
  <c r="CG1693" i="7"/>
  <c r="CG1694" i="7"/>
  <c r="CG1695" i="7"/>
  <c r="CG1696" i="7"/>
  <c r="CG1697" i="7"/>
  <c r="CG1698" i="7"/>
  <c r="CG1699" i="7"/>
  <c r="CG1700" i="7"/>
  <c r="CG1701" i="7"/>
  <c r="CG1702" i="7"/>
  <c r="CG1703" i="7"/>
  <c r="CG1704" i="7"/>
  <c r="CG1705" i="7"/>
  <c r="CG1706" i="7"/>
  <c r="CG1707" i="7"/>
  <c r="CG1708" i="7"/>
  <c r="CG1709" i="7"/>
  <c r="CG1710" i="7"/>
  <c r="CG1711" i="7"/>
  <c r="CG1712" i="7"/>
  <c r="CG1713" i="7"/>
  <c r="CG1714" i="7"/>
  <c r="CG1715" i="7"/>
  <c r="CG1716" i="7"/>
  <c r="CG1717" i="7"/>
  <c r="CG1718" i="7"/>
  <c r="CG1719" i="7"/>
  <c r="CG1720" i="7"/>
  <c r="CG1721" i="7"/>
  <c r="CG1722" i="7"/>
  <c r="CG1723" i="7"/>
  <c r="CG1724" i="7"/>
  <c r="CG1725" i="7"/>
  <c r="CG1726" i="7"/>
  <c r="CG1727" i="7"/>
  <c r="CG1728" i="7"/>
  <c r="CG1729" i="7"/>
  <c r="CG1730" i="7"/>
  <c r="CG1731" i="7"/>
  <c r="CG1732" i="7"/>
  <c r="CG1733" i="7"/>
  <c r="CG1734" i="7"/>
  <c r="CG1735" i="7"/>
  <c r="CG1736" i="7"/>
  <c r="CG1737" i="7"/>
  <c r="CG1738" i="7"/>
  <c r="CG1739" i="7"/>
  <c r="CG1740" i="7"/>
  <c r="CG1741" i="7"/>
  <c r="CG1742" i="7"/>
  <c r="CG1743" i="7"/>
  <c r="CG1744" i="7"/>
  <c r="CG1745" i="7"/>
  <c r="CG1746" i="7"/>
  <c r="CG1747" i="7"/>
  <c r="CG1748" i="7"/>
  <c r="CG1749" i="7"/>
  <c r="CG1750" i="7"/>
  <c r="CG1751" i="7"/>
  <c r="CG1752" i="7"/>
  <c r="CG1753" i="7"/>
  <c r="CG1754" i="7"/>
  <c r="CG1755" i="7"/>
  <c r="CG1756" i="7"/>
  <c r="CG1757" i="7"/>
  <c r="CG1758" i="7"/>
  <c r="CG1759" i="7"/>
  <c r="CG1760" i="7"/>
  <c r="CG1761" i="7"/>
  <c r="CG1762" i="7"/>
  <c r="CG1763" i="7"/>
  <c r="CG1764" i="7"/>
  <c r="CG1765" i="7"/>
  <c r="CG1766" i="7"/>
  <c r="CG1767" i="7"/>
  <c r="CG1768" i="7"/>
  <c r="CG1769" i="7"/>
  <c r="CG1770" i="7"/>
  <c r="CG1771" i="7"/>
  <c r="CG1772" i="7"/>
  <c r="CG1773" i="7"/>
  <c r="CG1774" i="7"/>
  <c r="CG1775" i="7"/>
  <c r="CG1776" i="7"/>
  <c r="CG1777" i="7"/>
  <c r="CG1778" i="7"/>
  <c r="CG1779" i="7"/>
  <c r="CG1780" i="7"/>
  <c r="CG1781" i="7"/>
  <c r="CG1782" i="7"/>
  <c r="CG1783" i="7"/>
  <c r="CG1784" i="7"/>
  <c r="CG1785" i="7"/>
  <c r="CG1786" i="7"/>
  <c r="CG1787" i="7"/>
  <c r="CG1788" i="7"/>
  <c r="CG1789" i="7"/>
  <c r="CG1790" i="7"/>
  <c r="CG1791" i="7"/>
  <c r="CG1792" i="7"/>
  <c r="CG1793" i="7"/>
  <c r="CG1794" i="7"/>
  <c r="CG1795" i="7"/>
  <c r="CG1796" i="7"/>
  <c r="CG1797" i="7"/>
  <c r="CG1798" i="7"/>
  <c r="CG1799" i="7"/>
  <c r="CG1800" i="7"/>
  <c r="CG1801" i="7"/>
  <c r="CG1802" i="7"/>
  <c r="CG1803" i="7"/>
  <c r="CG1804" i="7"/>
  <c r="CG1805" i="7"/>
  <c r="CG1806" i="7"/>
  <c r="CG1807" i="7"/>
  <c r="CG1808" i="7"/>
  <c r="CG1809" i="7"/>
  <c r="CG1810" i="7"/>
  <c r="CG1811" i="7"/>
  <c r="CG1812" i="7"/>
  <c r="CG1813" i="7"/>
  <c r="CG1814" i="7"/>
  <c r="CG1815" i="7"/>
  <c r="CG1816" i="7"/>
  <c r="CG1817" i="7"/>
  <c r="CG1818" i="7"/>
  <c r="CG1819" i="7"/>
  <c r="CG1820" i="7"/>
  <c r="CG1821" i="7"/>
  <c r="CG1822" i="7"/>
  <c r="CG1823" i="7"/>
  <c r="CG1824" i="7"/>
  <c r="CG1825" i="7"/>
  <c r="CG1826" i="7"/>
  <c r="CG1827" i="7"/>
  <c r="CG1828" i="7"/>
  <c r="CG1829" i="7"/>
  <c r="CG1830" i="7"/>
  <c r="CG1831" i="7"/>
  <c r="CG1832" i="7"/>
  <c r="CG1833" i="7"/>
  <c r="CG1834" i="7"/>
  <c r="CG1835" i="7"/>
  <c r="CG1836" i="7"/>
  <c r="CG1837" i="7"/>
  <c r="CG1838" i="7"/>
  <c r="CG1839" i="7"/>
  <c r="CG1840" i="7"/>
  <c r="CG1841" i="7"/>
  <c r="CG1842" i="7"/>
  <c r="CG1843" i="7"/>
  <c r="CG1844" i="7"/>
  <c r="CG1845" i="7"/>
  <c r="CG1846" i="7"/>
  <c r="CG1847" i="7"/>
  <c r="CG1848" i="7"/>
  <c r="CG1849" i="7"/>
  <c r="CG1850" i="7"/>
  <c r="CG1851" i="7"/>
  <c r="CG1852" i="7"/>
  <c r="CG1853" i="7"/>
  <c r="CG1854" i="7"/>
  <c r="CG1855" i="7"/>
  <c r="CG1856" i="7"/>
  <c r="CG1857" i="7"/>
  <c r="CG1858" i="7"/>
  <c r="CG1859" i="7"/>
  <c r="CG1860" i="7"/>
  <c r="CG1861" i="7"/>
  <c r="CG1862" i="7"/>
  <c r="CG1863" i="7"/>
  <c r="CG1864" i="7"/>
  <c r="CG1865" i="7"/>
  <c r="CG1866" i="7"/>
  <c r="CG1867" i="7"/>
  <c r="CG1868" i="7"/>
  <c r="CG1869" i="7"/>
  <c r="CG1870" i="7"/>
  <c r="CG1871" i="7"/>
  <c r="CG1872" i="7"/>
  <c r="CG1873" i="7"/>
  <c r="CG1874" i="7"/>
  <c r="CG1875" i="7"/>
  <c r="CG1876" i="7"/>
  <c r="CG1877" i="7"/>
  <c r="CG1878" i="7"/>
  <c r="CG1879" i="7"/>
  <c r="CG1880" i="7"/>
  <c r="CG1881" i="7"/>
  <c r="CG1882" i="7"/>
  <c r="CG1883" i="7"/>
  <c r="CG1884" i="7"/>
  <c r="CG1885" i="7"/>
  <c r="CG1886" i="7"/>
  <c r="CG1887" i="7"/>
  <c r="CG1888" i="7"/>
  <c r="CG1889" i="7"/>
  <c r="CG1890" i="7"/>
  <c r="CG1891" i="7"/>
  <c r="CG1892" i="7"/>
  <c r="CG1893" i="7"/>
  <c r="CG1894" i="7"/>
  <c r="CG1895" i="7"/>
  <c r="CG1896" i="7"/>
  <c r="CG1897" i="7"/>
  <c r="CG1898" i="7"/>
  <c r="CG1899" i="7"/>
  <c r="CG1900" i="7"/>
  <c r="CG1901" i="7"/>
  <c r="CG1902" i="7"/>
  <c r="CG1903" i="7"/>
  <c r="CG1904" i="7"/>
  <c r="CG1905" i="7"/>
  <c r="CG1906" i="7"/>
  <c r="CG1907" i="7"/>
  <c r="CG1908" i="7"/>
  <c r="CG1909" i="7"/>
  <c r="CG1910" i="7"/>
  <c r="CG1911" i="7"/>
  <c r="CG1912" i="7"/>
  <c r="CG1913" i="7"/>
  <c r="CG1914" i="7"/>
  <c r="CG1915" i="7"/>
  <c r="CG1916" i="7"/>
  <c r="CG1917" i="7"/>
  <c r="CG1918" i="7"/>
  <c r="CG1919" i="7"/>
  <c r="CG1920" i="7"/>
  <c r="CG1921" i="7"/>
  <c r="CG1922" i="7"/>
  <c r="CG1923" i="7"/>
  <c r="CG1924" i="7"/>
  <c r="CG1925" i="7"/>
  <c r="CG1926" i="7"/>
  <c r="CG1927" i="7"/>
  <c r="CG1928" i="7"/>
  <c r="CG1929" i="7"/>
  <c r="CG1930" i="7"/>
  <c r="CG1931" i="7"/>
  <c r="CG1932" i="7"/>
  <c r="CG1933" i="7"/>
  <c r="CG1934" i="7"/>
  <c r="CG1935" i="7"/>
  <c r="CG1936" i="7"/>
  <c r="CG1937" i="7"/>
  <c r="CG1938" i="7"/>
  <c r="CG1939" i="7"/>
  <c r="CG1940" i="7"/>
  <c r="CG1941" i="7"/>
  <c r="CG1942" i="7"/>
  <c r="CG1943" i="7"/>
  <c r="CG1944" i="7"/>
  <c r="CG1945" i="7"/>
  <c r="CG1946" i="7"/>
  <c r="CG1947" i="7"/>
  <c r="CG1948" i="7"/>
  <c r="CG1949" i="7"/>
  <c r="CG1950" i="7"/>
  <c r="CG1951" i="7"/>
  <c r="CG1952" i="7"/>
  <c r="CG1953" i="7"/>
  <c r="CG1954" i="7"/>
  <c r="CG1955" i="7"/>
  <c r="CG1956" i="7"/>
  <c r="CG1957" i="7"/>
  <c r="CG1958" i="7"/>
  <c r="CG1959" i="7"/>
  <c r="CG1960" i="7"/>
  <c r="CG1961" i="7"/>
  <c r="CG1962" i="7"/>
  <c r="CG1963" i="7"/>
  <c r="CG1964" i="7"/>
  <c r="CG1965" i="7"/>
  <c r="CG1966" i="7"/>
  <c r="CG1967" i="7"/>
  <c r="CG1968" i="7"/>
  <c r="CG1969" i="7"/>
  <c r="CG1970" i="7"/>
  <c r="CG1971" i="7"/>
  <c r="CG1972" i="7"/>
  <c r="CG1973" i="7"/>
  <c r="CG1974" i="7"/>
  <c r="CG1975" i="7"/>
  <c r="CG1976" i="7"/>
  <c r="CG1977" i="7"/>
  <c r="CG1978" i="7"/>
  <c r="CG1979" i="7"/>
  <c r="CG1980" i="7"/>
  <c r="CG1981" i="7"/>
  <c r="CG1982" i="7"/>
  <c r="CG1983" i="7"/>
  <c r="CG1984" i="7"/>
  <c r="CG1985" i="7"/>
  <c r="CG1986" i="7"/>
  <c r="CG1987" i="7"/>
  <c r="CG1988" i="7"/>
  <c r="CG1989" i="7"/>
  <c r="CG1990" i="7"/>
  <c r="CG1991" i="7"/>
  <c r="CG1992" i="7"/>
  <c r="CG1993" i="7"/>
  <c r="CG1994" i="7"/>
  <c r="CG1995" i="7"/>
  <c r="CG1996" i="7"/>
  <c r="CG1997" i="7"/>
  <c r="CG1998" i="7"/>
  <c r="CG1999" i="7"/>
  <c r="CG2000" i="7"/>
  <c r="CG2001" i="7"/>
  <c r="CG2002" i="7"/>
  <c r="CG2003" i="7"/>
  <c r="CG2004" i="7"/>
  <c r="CG2005" i="7"/>
  <c r="CG2006" i="7"/>
  <c r="CG2007" i="7"/>
  <c r="CG2008" i="7"/>
  <c r="CG2009" i="7"/>
  <c r="CG2010" i="7"/>
  <c r="CG2011" i="7"/>
  <c r="CG2012" i="7"/>
  <c r="CG2013" i="7"/>
  <c r="CG2014" i="7"/>
  <c r="CG2015" i="7"/>
  <c r="CG2016" i="7"/>
  <c r="CG2017" i="7"/>
  <c r="CG2018" i="7"/>
  <c r="CG2019" i="7"/>
  <c r="CG2020" i="7"/>
  <c r="CG2021" i="7"/>
  <c r="CG2022" i="7"/>
  <c r="CG2023" i="7"/>
  <c r="CG2024" i="7"/>
  <c r="CG2025" i="7"/>
  <c r="CG2026" i="7"/>
  <c r="CG2027" i="7"/>
  <c r="CG2028" i="7"/>
  <c r="CG2029" i="7"/>
  <c r="CG2030" i="7"/>
  <c r="CG2031" i="7"/>
  <c r="CG2032" i="7"/>
  <c r="CG2033" i="7"/>
  <c r="CG2034" i="7"/>
  <c r="CG2035" i="7"/>
  <c r="CG2036" i="7"/>
  <c r="CG2037" i="7"/>
  <c r="CG2038" i="7"/>
  <c r="CG2039" i="7"/>
  <c r="CG2040" i="7"/>
  <c r="CG2041" i="7"/>
  <c r="CG2042" i="7"/>
  <c r="CG2043" i="7"/>
  <c r="CG2044" i="7"/>
  <c r="CG2045" i="7"/>
  <c r="CG2046" i="7"/>
  <c r="CG2047" i="7"/>
  <c r="CG2048" i="7"/>
  <c r="CG2049" i="7"/>
  <c r="CG2050" i="7"/>
  <c r="CG2051" i="7"/>
  <c r="CG2052" i="7"/>
  <c r="CG2053" i="7"/>
  <c r="CG2054" i="7"/>
  <c r="CG2055" i="7"/>
  <c r="CG2056" i="7"/>
  <c r="CG2057" i="7"/>
  <c r="CG2058" i="7"/>
  <c r="CG2059" i="7"/>
  <c r="CG2060" i="7"/>
  <c r="CG2061" i="7"/>
  <c r="CG2062" i="7"/>
  <c r="CG2063" i="7"/>
  <c r="CG2064" i="7"/>
  <c r="CG2065" i="7"/>
  <c r="CG2066" i="7"/>
  <c r="CG2067" i="7"/>
  <c r="CG2068" i="7"/>
  <c r="CG2069" i="7"/>
  <c r="CG2070" i="7"/>
  <c r="CG2071" i="7"/>
  <c r="CG2072" i="7"/>
  <c r="CG2073" i="7"/>
  <c r="CG2074" i="7"/>
  <c r="CG2075" i="7"/>
  <c r="CG2076" i="7"/>
  <c r="CG2077" i="7"/>
  <c r="CG2078" i="7"/>
  <c r="CG2079" i="7"/>
  <c r="CG2080" i="7"/>
  <c r="CG2081" i="7"/>
  <c r="CG2082" i="7"/>
  <c r="CG2083" i="7"/>
  <c r="CG2084" i="7"/>
  <c r="CG2085" i="7"/>
  <c r="CG2086" i="7"/>
  <c r="CG2087" i="7"/>
  <c r="CG2088" i="7"/>
  <c r="CG2089" i="7"/>
  <c r="CG2090" i="7"/>
  <c r="CG2091" i="7"/>
  <c r="CG2092" i="7"/>
  <c r="CG2093" i="7"/>
  <c r="CG2094" i="7"/>
  <c r="CG2095" i="7"/>
  <c r="CG2096" i="7"/>
  <c r="CG2097" i="7"/>
  <c r="CG2098" i="7"/>
  <c r="CG2099" i="7"/>
  <c r="CG2100" i="7"/>
  <c r="CG2101" i="7"/>
  <c r="CG2102" i="7"/>
  <c r="CG2103" i="7"/>
  <c r="CG2104" i="7"/>
  <c r="CG2105" i="7"/>
  <c r="CG2106" i="7"/>
  <c r="CG2107" i="7"/>
  <c r="CG2108" i="7"/>
  <c r="CG2109" i="7"/>
  <c r="CG2110" i="7"/>
  <c r="CG2111" i="7"/>
  <c r="CG2112" i="7"/>
  <c r="CG2113" i="7"/>
  <c r="CG2114" i="7"/>
  <c r="CG2115" i="7"/>
  <c r="CG2116" i="7"/>
  <c r="CG2117" i="7"/>
  <c r="CG2118" i="7"/>
  <c r="CG2119" i="7"/>
  <c r="CG2120" i="7"/>
  <c r="CG2121" i="7"/>
  <c r="CG2122" i="7"/>
  <c r="CG2123" i="7"/>
  <c r="CG2124" i="7"/>
  <c r="CG2125" i="7"/>
  <c r="CG2126" i="7"/>
  <c r="CG2127" i="7"/>
  <c r="CG2128" i="7"/>
  <c r="CG2129" i="7"/>
  <c r="CG2130" i="7"/>
  <c r="CG2131" i="7"/>
  <c r="CG2132" i="7"/>
  <c r="CG2133" i="7"/>
  <c r="CG2134" i="7"/>
  <c r="CG2135" i="7"/>
  <c r="CG2136" i="7"/>
  <c r="CG2137" i="7"/>
  <c r="CG2138" i="7"/>
  <c r="CG2139" i="7"/>
  <c r="CG2140" i="7"/>
  <c r="CG2141" i="7"/>
  <c r="CG2142" i="7"/>
  <c r="CG2143" i="7"/>
  <c r="CG2144" i="7"/>
  <c r="CG2145" i="7"/>
  <c r="CG2146" i="7"/>
  <c r="CG2147" i="7"/>
  <c r="CG2148" i="7"/>
  <c r="CG2149" i="7"/>
  <c r="CG2150" i="7"/>
  <c r="CG2151" i="7"/>
  <c r="CG2152" i="7"/>
  <c r="CG2153" i="7"/>
  <c r="CG2154" i="7"/>
  <c r="CG2155" i="7"/>
  <c r="CG2156" i="7"/>
  <c r="CG2157" i="7"/>
  <c r="CG2158" i="7"/>
  <c r="CG2159" i="7"/>
  <c r="CG2160" i="7"/>
  <c r="CG2161" i="7"/>
  <c r="CG2162" i="7"/>
  <c r="CG2163" i="7"/>
  <c r="CG2164" i="7"/>
  <c r="CG2165" i="7"/>
  <c r="CG2166" i="7"/>
  <c r="CG2167" i="7"/>
  <c r="CG2168" i="7"/>
  <c r="CG2169" i="7"/>
  <c r="CG2170" i="7"/>
  <c r="CG2171" i="7"/>
  <c r="CG2172" i="7"/>
  <c r="CG2173" i="7"/>
  <c r="CG2174" i="7"/>
  <c r="CG2175" i="7"/>
  <c r="CG2176" i="7"/>
  <c r="CG2177" i="7"/>
  <c r="CG2178" i="7"/>
  <c r="CG2179" i="7"/>
  <c r="CG2180" i="7"/>
  <c r="CG2181" i="7"/>
  <c r="CG2182" i="7"/>
  <c r="CG2183" i="7"/>
  <c r="CG2184" i="7"/>
  <c r="CG2185" i="7"/>
  <c r="CG2186" i="7"/>
  <c r="CG2187" i="7"/>
  <c r="CG2188" i="7"/>
  <c r="CG2189" i="7"/>
  <c r="CG2190" i="7"/>
  <c r="CG2191" i="7"/>
  <c r="CG2192" i="7"/>
  <c r="CG2193" i="7"/>
  <c r="CG2194" i="7"/>
  <c r="CG2195" i="7"/>
  <c r="CG2196" i="7"/>
  <c r="CG2197" i="7"/>
  <c r="CG2198" i="7"/>
  <c r="CG2199" i="7"/>
  <c r="CG2200" i="7"/>
  <c r="CG2201" i="7"/>
  <c r="CG2202" i="7"/>
  <c r="CG2203" i="7"/>
  <c r="CG2204" i="7"/>
  <c r="CG2205" i="7"/>
  <c r="CG2206" i="7"/>
  <c r="CG2207" i="7"/>
  <c r="CG2208" i="7"/>
  <c r="CG2209" i="7"/>
  <c r="CG2210" i="7"/>
  <c r="CG2211" i="7"/>
  <c r="CG2212" i="7"/>
  <c r="CG2213" i="7"/>
  <c r="CG2214" i="7"/>
  <c r="CG2215" i="7"/>
  <c r="CG2216" i="7"/>
  <c r="CG2217" i="7"/>
  <c r="CG2218" i="7"/>
  <c r="CG2219" i="7"/>
  <c r="CG2220" i="7"/>
  <c r="CG2221" i="7"/>
  <c r="CG2222" i="7"/>
  <c r="CG2223" i="7"/>
  <c r="CG2224" i="7"/>
  <c r="CG2225" i="7"/>
  <c r="CG2226" i="7"/>
  <c r="CG2227" i="7"/>
  <c r="CG2228" i="7"/>
  <c r="CG2229" i="7"/>
  <c r="CG2230" i="7"/>
  <c r="CG2231" i="7"/>
  <c r="CG2232" i="7"/>
  <c r="CG2233" i="7"/>
  <c r="CG2234" i="7"/>
  <c r="CG2235" i="7"/>
  <c r="CG2236" i="7"/>
  <c r="CG2237" i="7"/>
  <c r="CG2238" i="7"/>
  <c r="CG2239" i="7"/>
  <c r="CG2240" i="7"/>
  <c r="CG2241" i="7"/>
  <c r="CG2242" i="7"/>
  <c r="CG2243" i="7"/>
  <c r="CG2244" i="7"/>
  <c r="CG2245" i="7"/>
  <c r="CG2246" i="7"/>
  <c r="CG2247" i="7"/>
  <c r="CG2248" i="7"/>
  <c r="CG2249" i="7"/>
  <c r="CG2250" i="7"/>
  <c r="CG2251" i="7"/>
  <c r="CG2252" i="7"/>
  <c r="CG2253" i="7"/>
  <c r="CG2254" i="7"/>
  <c r="CG2255" i="7"/>
  <c r="CG2256" i="7"/>
  <c r="CG2257" i="7"/>
  <c r="CG2258" i="7"/>
  <c r="CG2259" i="7"/>
  <c r="CG2260" i="7"/>
  <c r="CG2261" i="7"/>
  <c r="CG2262" i="7"/>
  <c r="CG2263" i="7"/>
  <c r="CG2264" i="7"/>
  <c r="CG2265" i="7"/>
  <c r="CG2266" i="7"/>
  <c r="CG2267" i="7"/>
  <c r="CG2268" i="7"/>
  <c r="CG2269" i="7"/>
  <c r="CG2270" i="7"/>
  <c r="CG2271" i="7"/>
  <c r="CG2272" i="7"/>
  <c r="CG2273" i="7"/>
  <c r="CG2274" i="7"/>
  <c r="CG2275" i="7"/>
  <c r="CG2276" i="7"/>
  <c r="CG2277" i="7"/>
  <c r="CG2278" i="7"/>
  <c r="CG2279" i="7"/>
  <c r="CG2280" i="7"/>
  <c r="CG2281" i="7"/>
  <c r="CG2282" i="7"/>
  <c r="CG2283" i="7"/>
  <c r="CG2284" i="7"/>
  <c r="CG2285" i="7"/>
  <c r="CG2286" i="7"/>
  <c r="CG2287" i="7"/>
  <c r="CG2288" i="7"/>
  <c r="CG2289" i="7"/>
  <c r="CG2290" i="7"/>
  <c r="CG2291" i="7"/>
  <c r="CG2292" i="7"/>
  <c r="CG2293" i="7"/>
  <c r="CG2294" i="7"/>
  <c r="CG2295" i="7"/>
  <c r="CG2296" i="7"/>
  <c r="CG2297" i="7"/>
  <c r="CG2298" i="7"/>
  <c r="CG2299" i="7"/>
  <c r="CG2300" i="7"/>
  <c r="CG2301" i="7"/>
  <c r="CG2302" i="7"/>
  <c r="CG2303" i="7"/>
  <c r="CG2304" i="7"/>
  <c r="CG2305" i="7"/>
  <c r="CG2306" i="7"/>
  <c r="CG2307" i="7"/>
  <c r="CG2308" i="7"/>
  <c r="CG2309" i="7"/>
  <c r="CG2310" i="7"/>
  <c r="CG2311" i="7"/>
  <c r="CG2312" i="7"/>
  <c r="CG2313" i="7"/>
  <c r="CG2314" i="7"/>
  <c r="CG2315" i="7"/>
  <c r="CG2316" i="7"/>
  <c r="CG2317" i="7"/>
  <c r="CG2318" i="7"/>
  <c r="CG2319" i="7"/>
  <c r="CG2320" i="7"/>
  <c r="CG2321" i="7"/>
  <c r="CG2322" i="7"/>
  <c r="CG2323" i="7"/>
  <c r="CG2324" i="7"/>
  <c r="CG2325" i="7"/>
  <c r="CG2326" i="7"/>
  <c r="CG2327" i="7"/>
  <c r="CG2328" i="7"/>
  <c r="CG2329" i="7"/>
  <c r="CG2330" i="7"/>
  <c r="CG2331" i="7"/>
  <c r="CG2332" i="7"/>
  <c r="CG2333" i="7"/>
  <c r="CG2334" i="7"/>
  <c r="CG2335" i="7"/>
  <c r="CG2336" i="7"/>
  <c r="CG2337" i="7"/>
  <c r="CG2338" i="7"/>
  <c r="CG2339" i="7"/>
  <c r="CG2340" i="7"/>
  <c r="CG2341" i="7"/>
  <c r="CG2342" i="7"/>
  <c r="CG2343" i="7"/>
  <c r="CG2344" i="7"/>
  <c r="CG2345" i="7"/>
  <c r="CG2346" i="7"/>
  <c r="CG2347" i="7"/>
  <c r="CG2348" i="7"/>
  <c r="CG2349" i="7"/>
  <c r="CG2350" i="7"/>
  <c r="CG2351" i="7"/>
  <c r="CG2352" i="7"/>
  <c r="CG2353" i="7"/>
  <c r="CG2354" i="7"/>
  <c r="CG2355" i="7"/>
  <c r="CG2356" i="7"/>
  <c r="CG2357" i="7"/>
  <c r="CG2358" i="7"/>
  <c r="CG2359" i="7"/>
  <c r="CG2360" i="7"/>
  <c r="CG2361" i="7"/>
  <c r="CG2362" i="7"/>
  <c r="CG2363" i="7"/>
  <c r="CG2364" i="7"/>
  <c r="CG2365" i="7"/>
  <c r="CG2366" i="7"/>
  <c r="CG2367" i="7"/>
  <c r="CG2368" i="7"/>
  <c r="CG2369" i="7"/>
  <c r="CG2370" i="7"/>
  <c r="CG2371" i="7"/>
  <c r="CG2372" i="7"/>
  <c r="CG2373" i="7"/>
  <c r="CG2374" i="7"/>
  <c r="CG2375" i="7"/>
  <c r="CG2376" i="7"/>
  <c r="CG2377" i="7"/>
  <c r="CG2378" i="7"/>
  <c r="CG2379" i="7"/>
  <c r="CG2380" i="7"/>
  <c r="CG2381" i="7"/>
  <c r="CG2382" i="7"/>
  <c r="CG2383" i="7"/>
  <c r="CG2384" i="7"/>
  <c r="CG2385" i="7"/>
  <c r="CG2386" i="7"/>
  <c r="CG2387" i="7"/>
  <c r="CG2388" i="7"/>
  <c r="CG2389" i="7"/>
  <c r="CG2390" i="7"/>
  <c r="CG2391" i="7"/>
  <c r="CG2392" i="7"/>
  <c r="CG2393" i="7"/>
  <c r="CG2394" i="7"/>
  <c r="CG2395" i="7"/>
  <c r="CG2396" i="7"/>
  <c r="CG2397" i="7"/>
  <c r="CG2398" i="7"/>
  <c r="CG2399" i="7"/>
  <c r="CG2400" i="7"/>
  <c r="CG2401" i="7"/>
  <c r="CG2402" i="7"/>
  <c r="CG2403" i="7"/>
  <c r="CG2404" i="7"/>
  <c r="CG2405" i="7"/>
  <c r="CG2406" i="7"/>
  <c r="CG2407" i="7"/>
  <c r="CG2408" i="7"/>
  <c r="CG2409" i="7"/>
  <c r="CG2410" i="7"/>
  <c r="CG2411" i="7"/>
  <c r="CG2412" i="7"/>
  <c r="CG2413" i="7"/>
  <c r="CG2414" i="7"/>
  <c r="CG2415" i="7"/>
  <c r="CG2416" i="7"/>
  <c r="CG2417" i="7"/>
  <c r="CG2418" i="7"/>
  <c r="CG2419" i="7"/>
  <c r="CG2420" i="7"/>
  <c r="CG2421" i="7"/>
  <c r="CG2422" i="7"/>
  <c r="CG2423" i="7"/>
  <c r="CG2424" i="7"/>
  <c r="CG2425" i="7"/>
  <c r="CG2426" i="7"/>
  <c r="CG2427" i="7"/>
  <c r="CG2428" i="7"/>
  <c r="CG2429" i="7"/>
  <c r="CG2430" i="7"/>
  <c r="CG2431" i="7"/>
  <c r="CG2432" i="7"/>
  <c r="CG2433" i="7"/>
  <c r="CG2434" i="7"/>
  <c r="CG2435" i="7"/>
  <c r="CG2436" i="7"/>
  <c r="CG2437" i="7"/>
  <c r="CG2438" i="7"/>
  <c r="CG2439" i="7"/>
  <c r="CG2440" i="7"/>
  <c r="CG2441" i="7"/>
  <c r="CG2442" i="7"/>
  <c r="CG2443" i="7"/>
  <c r="CG2444" i="7"/>
  <c r="CG2445" i="7"/>
  <c r="CG2446" i="7"/>
  <c r="CG2447" i="7"/>
  <c r="CG2448" i="7"/>
  <c r="CG2449" i="7"/>
  <c r="CG2450" i="7"/>
  <c r="CG2451" i="7"/>
  <c r="CG2452" i="7"/>
  <c r="CG2453" i="7"/>
  <c r="CG2454" i="7"/>
  <c r="CG2455" i="7"/>
  <c r="CG2456" i="7"/>
  <c r="CG2457" i="7"/>
  <c r="CG2458" i="7"/>
  <c r="CG2459" i="7"/>
  <c r="CG2460" i="7"/>
  <c r="CG2461" i="7"/>
  <c r="CG2462" i="7"/>
  <c r="CG2463" i="7"/>
  <c r="CG2464" i="7"/>
  <c r="CG2465" i="7"/>
  <c r="CG2466" i="7"/>
  <c r="CG2467" i="7"/>
  <c r="CG2468" i="7"/>
  <c r="CG2469" i="7"/>
  <c r="CG2470" i="7"/>
  <c r="CG2471" i="7"/>
  <c r="CG2472" i="7"/>
  <c r="CG2473" i="7"/>
  <c r="CG2474" i="7"/>
  <c r="CG2475" i="7"/>
  <c r="CG2476" i="7"/>
  <c r="CG2477" i="7"/>
  <c r="CG2478" i="7"/>
  <c r="CG2479" i="7"/>
  <c r="CG2480" i="7"/>
  <c r="CG2481" i="7"/>
  <c r="CG2482" i="7"/>
  <c r="CG2483" i="7"/>
  <c r="CG2484" i="7"/>
  <c r="CG2485" i="7"/>
  <c r="CG2486" i="7"/>
  <c r="CG2487" i="7"/>
  <c r="CG2488" i="7"/>
  <c r="CG2489" i="7"/>
  <c r="CG2490" i="7"/>
  <c r="CG2491" i="7"/>
  <c r="CG2492" i="7"/>
  <c r="CG2493" i="7"/>
  <c r="CG2494" i="7"/>
  <c r="CG2495" i="7"/>
  <c r="CG2496" i="7"/>
  <c r="CG2497" i="7"/>
  <c r="CG2498" i="7"/>
  <c r="CG2499" i="7"/>
  <c r="CG2500" i="7"/>
  <c r="CG2501" i="7"/>
  <c r="CG2502" i="7"/>
  <c r="CG2503" i="7"/>
  <c r="CG2504" i="7"/>
  <c r="CG2505" i="7"/>
  <c r="CG2506" i="7"/>
  <c r="CG2507" i="7"/>
  <c r="CG2508" i="7"/>
  <c r="CG2509" i="7"/>
  <c r="CG2510" i="7"/>
  <c r="CG2511" i="7"/>
  <c r="CG2512" i="7"/>
  <c r="CG2513" i="7"/>
  <c r="CG2514" i="7"/>
  <c r="CG2515" i="7"/>
  <c r="CG2516" i="7"/>
  <c r="CG2517" i="7"/>
  <c r="CG2518" i="7"/>
  <c r="CG2519" i="7"/>
  <c r="CG2520" i="7"/>
  <c r="CG2521" i="7"/>
  <c r="CG2522" i="7"/>
  <c r="CG2523" i="7"/>
  <c r="CG2524" i="7"/>
  <c r="CG2525" i="7"/>
  <c r="CG2526" i="7"/>
  <c r="CG2527" i="7"/>
  <c r="CG2528" i="7"/>
  <c r="CG2529" i="7"/>
  <c r="CG2530" i="7"/>
  <c r="CG2531" i="7"/>
  <c r="CG2532" i="7"/>
  <c r="CG2533" i="7"/>
  <c r="CG2534" i="7"/>
  <c r="CG2535" i="7"/>
  <c r="CG2536" i="7"/>
  <c r="CG2537" i="7"/>
  <c r="CG2538" i="7"/>
  <c r="CG2539" i="7"/>
  <c r="CG2540" i="7"/>
  <c r="CG2541" i="7"/>
  <c r="CG2542" i="7"/>
  <c r="CG2543" i="7"/>
  <c r="CG2544" i="7"/>
  <c r="CG2545" i="7"/>
  <c r="CG2546" i="7"/>
  <c r="CG2547" i="7"/>
  <c r="CG2548" i="7"/>
  <c r="CG2549" i="7"/>
  <c r="CG2550" i="7"/>
  <c r="CG2551" i="7"/>
  <c r="CG2552" i="7"/>
  <c r="CG2553" i="7"/>
  <c r="CG2554" i="7"/>
  <c r="CG2555" i="7"/>
  <c r="CG2556" i="7"/>
  <c r="CG2557" i="7"/>
  <c r="CG2558" i="7"/>
  <c r="CG2559" i="7"/>
  <c r="CG2560" i="7"/>
  <c r="CG2561" i="7"/>
  <c r="CG2562" i="7"/>
  <c r="CG2563" i="7"/>
  <c r="CG2564" i="7"/>
  <c r="CG2565" i="7"/>
  <c r="CG2566" i="7"/>
  <c r="CG2567" i="7"/>
  <c r="CG2568" i="7"/>
  <c r="CG2569" i="7"/>
  <c r="CG2570" i="7"/>
  <c r="CG2571" i="7"/>
  <c r="CG2572" i="7"/>
  <c r="CG2573" i="7"/>
  <c r="CG2574" i="7"/>
  <c r="CG2575" i="7"/>
  <c r="CG2576" i="7"/>
  <c r="CG2577" i="7"/>
  <c r="CG2578" i="7"/>
  <c r="CG2579" i="7"/>
  <c r="CG2580" i="7"/>
  <c r="CG2581" i="7"/>
  <c r="CG2582" i="7"/>
  <c r="CG2583" i="7"/>
  <c r="CG2584" i="7"/>
  <c r="CG2585" i="7"/>
  <c r="CG2586" i="7"/>
  <c r="CG2587" i="7"/>
  <c r="CG2588" i="7"/>
  <c r="CG2589" i="7"/>
  <c r="CG2590" i="7"/>
  <c r="CG2591" i="7"/>
  <c r="CG2592" i="7"/>
  <c r="CG2593" i="7"/>
  <c r="CG2594" i="7"/>
  <c r="CG2595" i="7"/>
  <c r="CG2596" i="7"/>
  <c r="CG2597" i="7"/>
  <c r="CG2598" i="7"/>
  <c r="CG2599" i="7"/>
  <c r="CG2600" i="7"/>
  <c r="CG2601" i="7"/>
  <c r="CG2602" i="7"/>
  <c r="CG2603" i="7"/>
  <c r="CG2604" i="7"/>
  <c r="CG2605" i="7"/>
  <c r="CG2606" i="7"/>
  <c r="CG2607" i="7"/>
  <c r="CG2608" i="7"/>
  <c r="CG2609" i="7"/>
  <c r="CG2610" i="7"/>
  <c r="CG2611" i="7"/>
  <c r="CG2612" i="7"/>
  <c r="CG2613" i="7"/>
  <c r="CG2614" i="7"/>
  <c r="CG2615" i="7"/>
  <c r="CG2616" i="7"/>
  <c r="CG2617" i="7"/>
  <c r="CG2618" i="7"/>
  <c r="CG2619" i="7"/>
  <c r="CG2620" i="7"/>
  <c r="CG2621" i="7"/>
  <c r="CG2622" i="7"/>
  <c r="CG2623" i="7"/>
  <c r="CG2624" i="7"/>
  <c r="CG2625" i="7"/>
  <c r="CG2626" i="7"/>
  <c r="CG2627" i="7"/>
  <c r="CG2628" i="7"/>
  <c r="CG2629" i="7"/>
  <c r="CG2630" i="7"/>
  <c r="CG2631" i="7"/>
  <c r="CG2632" i="7"/>
  <c r="CG2633" i="7"/>
  <c r="CG2634" i="7"/>
  <c r="CG2635" i="7"/>
  <c r="CG2636" i="7"/>
  <c r="CG2637" i="7"/>
  <c r="CG2638" i="7"/>
  <c r="CG2639" i="7"/>
  <c r="CG2640" i="7"/>
  <c r="CG2641" i="7"/>
  <c r="CG2642" i="7"/>
  <c r="CG2643" i="7"/>
  <c r="CG2644" i="7"/>
  <c r="CG2645" i="7"/>
  <c r="CG2646" i="7"/>
  <c r="CG2647" i="7"/>
  <c r="CG2648" i="7"/>
  <c r="CG2649" i="7"/>
  <c r="CG2650" i="7"/>
  <c r="CG2651" i="7"/>
  <c r="CG2652" i="7"/>
  <c r="CG2653" i="7"/>
  <c r="CG2654" i="7"/>
  <c r="CG2655" i="7"/>
  <c r="CG2656" i="7"/>
  <c r="CG2657" i="7"/>
  <c r="CG2658" i="7"/>
  <c r="CG2659" i="7"/>
  <c r="CG2660" i="7"/>
  <c r="CG2661" i="7"/>
  <c r="CG2662" i="7"/>
  <c r="CG2663" i="7"/>
  <c r="CG2664" i="7"/>
  <c r="CG2665" i="7"/>
  <c r="CG2666" i="7"/>
  <c r="CG2667" i="7"/>
  <c r="CG2668" i="7"/>
  <c r="CG2669" i="7"/>
  <c r="CG2670" i="7"/>
  <c r="CG2671" i="7"/>
  <c r="CG2672" i="7"/>
  <c r="CG2673" i="7"/>
  <c r="CG2674" i="7"/>
  <c r="CG2675" i="7"/>
  <c r="CG2676" i="7"/>
  <c r="CG2677" i="7"/>
  <c r="CG2678" i="7"/>
  <c r="CG2679" i="7"/>
  <c r="CG2680" i="7"/>
  <c r="CG2681" i="7"/>
  <c r="CG2682" i="7"/>
  <c r="CG2683" i="7"/>
  <c r="CG2684" i="7"/>
  <c r="CG2685" i="7"/>
  <c r="CG2686" i="7"/>
  <c r="CG2687" i="7"/>
  <c r="CG2688" i="7"/>
  <c r="CG2689" i="7"/>
  <c r="CG2690" i="7"/>
  <c r="CG2691" i="7"/>
  <c r="CG2692" i="7"/>
  <c r="CG2693" i="7"/>
  <c r="CG2694" i="7"/>
  <c r="CG2695" i="7"/>
  <c r="CG2696" i="7"/>
  <c r="CG2697" i="7"/>
  <c r="CG2698" i="7"/>
  <c r="CG2699" i="7"/>
  <c r="CG2700" i="7"/>
  <c r="CG2701" i="7"/>
  <c r="CG2702" i="7"/>
  <c r="CG2703" i="7"/>
  <c r="CG2704" i="7"/>
  <c r="CG2705" i="7"/>
  <c r="CG2706" i="7"/>
  <c r="CG2707" i="7"/>
  <c r="CG2708" i="7"/>
  <c r="CG2709" i="7"/>
  <c r="CG2710" i="7"/>
  <c r="CG2711" i="7"/>
  <c r="CG2712" i="7"/>
  <c r="CG2713" i="7"/>
  <c r="CG2714" i="7"/>
  <c r="CG2715" i="7"/>
  <c r="CG2716" i="7"/>
  <c r="CG2717" i="7"/>
  <c r="CG2718" i="7"/>
  <c r="CG2719" i="7"/>
  <c r="CG2720" i="7"/>
  <c r="CG2721" i="7"/>
  <c r="CG2722" i="7"/>
  <c r="CG2723" i="7"/>
  <c r="CG2724" i="7"/>
  <c r="CG2725" i="7"/>
  <c r="CG2726" i="7"/>
  <c r="CG2727" i="7"/>
  <c r="CG2728" i="7"/>
  <c r="CG2729" i="7"/>
  <c r="CG2730" i="7"/>
  <c r="CG2731" i="7"/>
  <c r="CG2732" i="7"/>
  <c r="CG2733" i="7"/>
  <c r="CG2734" i="7"/>
  <c r="CG2735" i="7"/>
  <c r="CG2736" i="7"/>
  <c r="CG2737" i="7"/>
  <c r="CG2738" i="7"/>
  <c r="CG2739" i="7"/>
  <c r="CG2740" i="7"/>
  <c r="CG2741" i="7"/>
  <c r="CG2742" i="7"/>
  <c r="CG2743" i="7"/>
  <c r="CG2744" i="7"/>
  <c r="CG2745" i="7"/>
  <c r="CG2746" i="7"/>
  <c r="CG2747" i="7"/>
  <c r="CG2748" i="7"/>
  <c r="CG2749" i="7"/>
  <c r="CG2750" i="7"/>
  <c r="CG2751" i="7"/>
  <c r="CG2752" i="7"/>
  <c r="CG2753" i="7"/>
  <c r="CG2754" i="7"/>
  <c r="CG2755" i="7"/>
  <c r="CG2756" i="7"/>
  <c r="CG2757" i="7"/>
  <c r="CG2758" i="7"/>
  <c r="CG2759" i="7"/>
  <c r="CG2760" i="7"/>
  <c r="CG2761" i="7"/>
  <c r="CG2762" i="7"/>
  <c r="CG2763" i="7"/>
  <c r="CG2764" i="7"/>
  <c r="CG2765" i="7"/>
  <c r="CG2766" i="7"/>
  <c r="CG2767" i="7"/>
  <c r="CG2768" i="7"/>
  <c r="CG2769" i="7"/>
  <c r="CG2770" i="7"/>
  <c r="CG2771" i="7"/>
  <c r="CG2772" i="7"/>
  <c r="CG2773" i="7"/>
  <c r="CG2774" i="7"/>
  <c r="CG2775" i="7"/>
  <c r="CG2776" i="7"/>
  <c r="CG2777" i="7"/>
  <c r="CG2778" i="7"/>
  <c r="CG2779" i="7"/>
  <c r="CG2780" i="7"/>
  <c r="CG2781" i="7"/>
  <c r="CG2782" i="7"/>
  <c r="CG2783" i="7"/>
  <c r="CG2784" i="7"/>
  <c r="CG2785" i="7"/>
  <c r="CG2786" i="7"/>
  <c r="CG2787" i="7"/>
  <c r="CG2788" i="7"/>
  <c r="CG2789" i="7"/>
  <c r="CG2790" i="7"/>
  <c r="CG2791" i="7"/>
  <c r="CG2792" i="7"/>
  <c r="CG2793" i="7"/>
  <c r="CG2794" i="7"/>
  <c r="CG2795" i="7"/>
  <c r="CG2796" i="7"/>
  <c r="CG2797" i="7"/>
  <c r="CG2798" i="7"/>
  <c r="CG2799" i="7"/>
  <c r="CG2800" i="7"/>
  <c r="CG2801" i="7"/>
  <c r="CG2802" i="7"/>
  <c r="CG2803" i="7"/>
  <c r="CG2804" i="7"/>
  <c r="CG2805" i="7"/>
  <c r="CG2806" i="7"/>
  <c r="CG2807" i="7"/>
  <c r="CG2808" i="7"/>
  <c r="CG2809" i="7"/>
  <c r="CG2810" i="7"/>
  <c r="CG2811" i="7"/>
  <c r="CG2812" i="7"/>
  <c r="CG2813" i="7"/>
  <c r="CG2814" i="7"/>
  <c r="CG2815" i="7"/>
  <c r="CG2816" i="7"/>
  <c r="CG2817" i="7"/>
  <c r="CG2818" i="7"/>
  <c r="CG2819" i="7"/>
  <c r="CG2820" i="7"/>
  <c r="CG2821" i="7"/>
  <c r="CG2822" i="7"/>
  <c r="CG2823" i="7"/>
  <c r="CG2824" i="7"/>
  <c r="CG2825" i="7"/>
  <c r="CG2826" i="7"/>
  <c r="CG2827" i="7"/>
  <c r="CG2828" i="7"/>
  <c r="CG2829" i="7"/>
  <c r="CG2830" i="7"/>
  <c r="CG2831" i="7"/>
  <c r="CG2832" i="7"/>
  <c r="CG2833" i="7"/>
  <c r="CG2834" i="7"/>
  <c r="CG2835" i="7"/>
  <c r="CG2836" i="7"/>
  <c r="CG2837" i="7"/>
  <c r="CG2838" i="7"/>
  <c r="CG2839" i="7"/>
  <c r="CG2840" i="7"/>
  <c r="CG2841" i="7"/>
  <c r="CG2842" i="7"/>
  <c r="CG2843" i="7"/>
  <c r="CG2844" i="7"/>
  <c r="CG2845" i="7"/>
  <c r="CG2846" i="7"/>
  <c r="CG2847" i="7"/>
  <c r="CG2848" i="7"/>
  <c r="CG2849" i="7"/>
  <c r="CG2850" i="7"/>
  <c r="CG2851" i="7"/>
  <c r="CG2852" i="7"/>
  <c r="CG2853" i="7"/>
  <c r="CG2854" i="7"/>
  <c r="CG2855" i="7"/>
  <c r="CG2856" i="7"/>
  <c r="CG2857" i="7"/>
  <c r="CG2858" i="7"/>
  <c r="CG2859" i="7"/>
  <c r="CG2860" i="7"/>
  <c r="CG2861" i="7"/>
  <c r="CG2862" i="7"/>
  <c r="CG2863" i="7"/>
  <c r="CG2864" i="7"/>
  <c r="CG2865" i="7"/>
  <c r="CG2866" i="7"/>
  <c r="CG2867" i="7"/>
  <c r="CG2868" i="7"/>
  <c r="CG2869" i="7"/>
  <c r="CG2870" i="7"/>
  <c r="CG2871" i="7"/>
  <c r="CG2872" i="7"/>
  <c r="CG2873" i="7"/>
  <c r="CG2874" i="7"/>
  <c r="CG2875" i="7"/>
  <c r="CG2876" i="7"/>
  <c r="CG2877" i="7"/>
  <c r="CG2878" i="7"/>
  <c r="CG2879" i="7"/>
  <c r="CG2880" i="7"/>
  <c r="CG2881" i="7"/>
  <c r="CG2882" i="7"/>
  <c r="CG2883" i="7"/>
  <c r="CG2884" i="7"/>
  <c r="CG2885" i="7"/>
  <c r="CG2886" i="7"/>
  <c r="CG2887" i="7"/>
  <c r="CG2888" i="7"/>
  <c r="CG2889" i="7"/>
  <c r="CG2890" i="7"/>
  <c r="CG2891" i="7"/>
  <c r="CG2892" i="7"/>
  <c r="CG2893" i="7"/>
  <c r="CG2894" i="7"/>
  <c r="CG2895" i="7"/>
  <c r="CG2896" i="7"/>
  <c r="CG2897" i="7"/>
  <c r="CG2898" i="7"/>
  <c r="CG2899" i="7"/>
  <c r="CG2900" i="7"/>
  <c r="CG2901" i="7"/>
  <c r="CG2902" i="7"/>
  <c r="CG2903" i="7"/>
  <c r="CG2904" i="7"/>
  <c r="CG2905" i="7"/>
  <c r="CG2906" i="7"/>
  <c r="CG2907" i="7"/>
  <c r="CG2908" i="7"/>
  <c r="CG2909" i="7"/>
  <c r="CG2910" i="7"/>
  <c r="CG2911" i="7"/>
  <c r="CG2912" i="7"/>
  <c r="CG2913" i="7"/>
  <c r="CG2914" i="7"/>
  <c r="CG2915" i="7"/>
  <c r="CG2916" i="7"/>
  <c r="CG2917" i="7"/>
  <c r="CG2918" i="7"/>
  <c r="CG2919" i="7"/>
  <c r="CG2920" i="7"/>
  <c r="CG2921" i="7"/>
  <c r="CG2922" i="7"/>
  <c r="CG2923" i="7"/>
  <c r="CG2924" i="7"/>
  <c r="CG2925" i="7"/>
  <c r="CG2926" i="7"/>
  <c r="CG2927" i="7"/>
  <c r="CG2928" i="7"/>
  <c r="CG2929" i="7"/>
  <c r="CG2930" i="7"/>
  <c r="CG2931" i="7"/>
  <c r="CG2932" i="7"/>
  <c r="CG2933" i="7"/>
  <c r="CG2934" i="7"/>
  <c r="CG2935" i="7"/>
  <c r="CG2936" i="7"/>
  <c r="CG2937" i="7"/>
  <c r="CG2938" i="7"/>
  <c r="CG2939" i="7"/>
  <c r="CG2940" i="7"/>
  <c r="CG2941" i="7"/>
  <c r="CG2942" i="7"/>
  <c r="CG2943" i="7"/>
  <c r="CG2944" i="7"/>
  <c r="CG2945" i="7"/>
  <c r="CG2946" i="7"/>
  <c r="CG2947" i="7"/>
  <c r="CG2948" i="7"/>
  <c r="CG2949" i="7"/>
  <c r="CG2950" i="7"/>
  <c r="CG2951" i="7"/>
  <c r="CG2952" i="7"/>
  <c r="CG2953" i="7"/>
  <c r="CG2954" i="7"/>
  <c r="CG2955" i="7"/>
  <c r="CG2956" i="7"/>
  <c r="CG2957" i="7"/>
  <c r="CG2958" i="7"/>
  <c r="CG2959" i="7"/>
  <c r="CG2960" i="7"/>
  <c r="CG2961" i="7"/>
  <c r="CG2962" i="7"/>
  <c r="CG2963" i="7"/>
  <c r="CG2964" i="7"/>
  <c r="CG2965" i="7"/>
  <c r="CG2966" i="7"/>
  <c r="CG2967" i="7"/>
  <c r="CG2968" i="7"/>
  <c r="CG2969" i="7"/>
  <c r="CG2970" i="7"/>
  <c r="CG2971" i="7"/>
  <c r="CG2972" i="7"/>
  <c r="CG2973" i="7"/>
  <c r="CG2974" i="7"/>
  <c r="CG2975" i="7"/>
  <c r="CG2976" i="7"/>
  <c r="CG2977" i="7"/>
  <c r="CG2978" i="7"/>
  <c r="CG2979" i="7"/>
  <c r="CG2980" i="7"/>
  <c r="CG2981" i="7"/>
  <c r="CG2982" i="7"/>
  <c r="CG2983" i="7"/>
  <c r="CG2984" i="7"/>
  <c r="CG2985" i="7"/>
  <c r="CG2986" i="7"/>
  <c r="CG2987" i="7"/>
  <c r="CG2988" i="7"/>
  <c r="CG2989" i="7"/>
  <c r="CG2990" i="7"/>
  <c r="CG2991" i="7"/>
  <c r="CG2992" i="7"/>
  <c r="CG2993" i="7"/>
  <c r="CG2994" i="7"/>
  <c r="CG2995" i="7"/>
  <c r="CG2996" i="7"/>
  <c r="CG2997" i="7"/>
  <c r="CG2998" i="7"/>
  <c r="CG2999" i="7"/>
  <c r="CG3000" i="7"/>
  <c r="CG3001" i="7"/>
  <c r="CG3002" i="7"/>
  <c r="D28" i="25"/>
  <c r="B25" i="5"/>
  <c r="D11" i="5"/>
  <c r="D31" i="25"/>
  <c r="D10" i="5"/>
  <c r="E147" i="6"/>
  <c r="D6" i="25"/>
  <c r="A2" i="4" a="1"/>
  <c r="I195" i="26"/>
  <c r="CS1728" i="7"/>
  <c r="CS1729" i="7"/>
  <c r="CS1730" i="7"/>
  <c r="CS1731" i="7"/>
  <c r="CS1732" i="7"/>
  <c r="CS1733" i="7"/>
  <c r="CS1734" i="7"/>
  <c r="CS1735" i="7"/>
  <c r="CS1736" i="7"/>
  <c r="CS1737" i="7"/>
  <c r="CS1738" i="7"/>
  <c r="CS1739" i="7"/>
  <c r="CS1740" i="7"/>
  <c r="CS1741" i="7"/>
  <c r="CS1742" i="7"/>
  <c r="CS1743" i="7"/>
  <c r="CS1744" i="7"/>
  <c r="CS1745" i="7"/>
  <c r="CS1746" i="7"/>
  <c r="CS1747" i="7"/>
  <c r="CS1748" i="7"/>
  <c r="CS1749" i="7"/>
  <c r="CS1750" i="7"/>
  <c r="CS1751" i="7"/>
  <c r="CS1752" i="7"/>
  <c r="CS1753" i="7"/>
  <c r="CS1754" i="7"/>
  <c r="CS1755" i="7"/>
  <c r="CS1756" i="7"/>
  <c r="CS1757" i="7"/>
  <c r="CS1758" i="7"/>
  <c r="CS1759" i="7"/>
  <c r="CS1760" i="7"/>
  <c r="CS1761" i="7"/>
  <c r="CS1762" i="7"/>
  <c r="CS1763" i="7"/>
  <c r="CS1764" i="7"/>
  <c r="CS1765" i="7"/>
  <c r="CS1766" i="7"/>
  <c r="CS1767" i="7"/>
  <c r="CS1768" i="7"/>
  <c r="CS1769" i="7"/>
  <c r="CS1770" i="7"/>
  <c r="CS1771" i="7"/>
  <c r="CS1772" i="7"/>
  <c r="CS1773" i="7"/>
  <c r="CS1774" i="7"/>
  <c r="CS1775" i="7"/>
  <c r="CS1776" i="7"/>
  <c r="CS1777" i="7"/>
  <c r="CS1778" i="7"/>
  <c r="CS1779" i="7"/>
  <c r="CS1780" i="7"/>
  <c r="CS1781" i="7"/>
  <c r="CS1782" i="7"/>
  <c r="CS1783" i="7"/>
  <c r="CS1784" i="7"/>
  <c r="CS1785" i="7"/>
  <c r="CS1786" i="7"/>
  <c r="CS1787" i="7"/>
  <c r="CS1788" i="7"/>
  <c r="CS1789" i="7"/>
  <c r="CS1790" i="7"/>
  <c r="CS1791" i="7"/>
  <c r="CS1792" i="7"/>
  <c r="CS1793" i="7"/>
  <c r="CS1794" i="7"/>
  <c r="CS1795" i="7"/>
  <c r="CS1796" i="7"/>
  <c r="CS1797" i="7"/>
  <c r="CS1798" i="7"/>
  <c r="CS1799" i="7"/>
  <c r="CS1800" i="7"/>
  <c r="CS1801" i="7"/>
  <c r="CS1802" i="7"/>
  <c r="CS1803" i="7"/>
  <c r="CS1804" i="7"/>
  <c r="CS1805" i="7"/>
  <c r="CS1806" i="7"/>
  <c r="CS1807" i="7"/>
  <c r="CS1808" i="7"/>
  <c r="CS1809" i="7"/>
  <c r="CS1810" i="7"/>
  <c r="CS1811" i="7"/>
  <c r="CS1812" i="7"/>
  <c r="CS1813" i="7"/>
  <c r="CS1814" i="7"/>
  <c r="CS1815" i="7"/>
  <c r="CS1816" i="7"/>
  <c r="CS1817" i="7"/>
  <c r="CS1818" i="7"/>
  <c r="CS1819" i="7"/>
  <c r="CS1820" i="7"/>
  <c r="CS1821" i="7"/>
  <c r="CS1822" i="7"/>
  <c r="CS1823" i="7"/>
  <c r="CS1824" i="7"/>
  <c r="CS1825" i="7"/>
  <c r="CS1826" i="7"/>
  <c r="CS1827" i="7"/>
  <c r="CS1828" i="7"/>
  <c r="CS1829" i="7"/>
  <c r="CS1830" i="7"/>
  <c r="CS1831" i="7"/>
  <c r="CS1832" i="7"/>
  <c r="CS1833" i="7"/>
  <c r="CS1834" i="7"/>
  <c r="CS1835" i="7"/>
  <c r="CS1836" i="7"/>
  <c r="CS1837" i="7"/>
  <c r="CS1838" i="7"/>
  <c r="CS1839" i="7"/>
  <c r="CS1840" i="7"/>
  <c r="CS1841" i="7"/>
  <c r="CS1842" i="7"/>
  <c r="CS1843" i="7"/>
  <c r="CS1844" i="7"/>
  <c r="CS1845" i="7"/>
  <c r="CS1846" i="7"/>
  <c r="CS1847" i="7"/>
  <c r="CS1848" i="7"/>
  <c r="CS1849" i="7"/>
  <c r="CS1850" i="7"/>
  <c r="CS1851" i="7"/>
  <c r="CS1852" i="7"/>
  <c r="CS1853" i="7"/>
  <c r="CS1854" i="7"/>
  <c r="CS1855" i="7"/>
  <c r="CS1856" i="7"/>
  <c r="CS1857" i="7"/>
  <c r="CS1858" i="7"/>
  <c r="CS1859" i="7"/>
  <c r="CS1860" i="7"/>
  <c r="CS1861" i="7"/>
  <c r="CS1862" i="7"/>
  <c r="CS1863" i="7"/>
  <c r="CS1864" i="7"/>
  <c r="CS1865" i="7"/>
  <c r="CS1866" i="7"/>
  <c r="CS1867" i="7"/>
  <c r="CS1868" i="7"/>
  <c r="CS1869" i="7"/>
  <c r="CS1870" i="7"/>
  <c r="CS1871" i="7"/>
  <c r="CS1872" i="7"/>
  <c r="CS1873" i="7"/>
  <c r="CS1874" i="7"/>
  <c r="CS1875" i="7"/>
  <c r="CS1876" i="7"/>
  <c r="CS1877" i="7"/>
  <c r="CS1878" i="7"/>
  <c r="CS1879" i="7"/>
  <c r="CS1880" i="7"/>
  <c r="CS1881" i="7"/>
  <c r="CS1882" i="7"/>
  <c r="CS1883" i="7"/>
  <c r="CS1884" i="7"/>
  <c r="CS1885" i="7"/>
  <c r="CS1886" i="7"/>
  <c r="CS1887" i="7"/>
  <c r="CS1888" i="7"/>
  <c r="CS1889" i="7"/>
  <c r="CS1890" i="7"/>
  <c r="CS1891" i="7"/>
  <c r="CS1892" i="7"/>
  <c r="CS1893" i="7"/>
  <c r="CS1894" i="7"/>
  <c r="CS1895" i="7"/>
  <c r="CS1896" i="7"/>
  <c r="CS1897" i="7"/>
  <c r="CS1898" i="7"/>
  <c r="CS1899" i="7"/>
  <c r="CS1900" i="7"/>
  <c r="CS1901" i="7"/>
  <c r="CS1902" i="7"/>
  <c r="CS1903" i="7"/>
  <c r="CS1904" i="7"/>
  <c r="CS1905" i="7"/>
  <c r="CS1906" i="7"/>
  <c r="CS1907" i="7"/>
  <c r="CS1908" i="7"/>
  <c r="CS1909" i="7"/>
  <c r="CS1910" i="7"/>
  <c r="CS1911" i="7"/>
  <c r="CS1912" i="7"/>
  <c r="CS1913" i="7"/>
  <c r="CS1914" i="7"/>
  <c r="CS1915" i="7"/>
  <c r="CS1916" i="7"/>
  <c r="CS1917" i="7"/>
  <c r="CS1918" i="7"/>
  <c r="CS1919" i="7"/>
  <c r="CS1920" i="7"/>
  <c r="CS1921" i="7"/>
  <c r="CS1922" i="7"/>
  <c r="CS1923" i="7"/>
  <c r="CS1924" i="7"/>
  <c r="CS1925" i="7"/>
  <c r="CS1926" i="7"/>
  <c r="CS1927" i="7"/>
  <c r="CS1928" i="7"/>
  <c r="CS1929" i="7"/>
  <c r="CS1930" i="7"/>
  <c r="CS1931" i="7"/>
  <c r="CS1932" i="7"/>
  <c r="CS1933" i="7"/>
  <c r="CS1934" i="7"/>
  <c r="CS1935" i="7"/>
  <c r="CS1936" i="7"/>
  <c r="CS1937" i="7"/>
  <c r="CS1938" i="7"/>
  <c r="CS1939" i="7"/>
  <c r="CS1940" i="7"/>
  <c r="CS1941" i="7"/>
  <c r="CS1942" i="7"/>
  <c r="CS1943" i="7"/>
  <c r="CS1944" i="7"/>
  <c r="CS1945" i="7"/>
  <c r="CS1946" i="7"/>
  <c r="CS1947" i="7"/>
  <c r="CS1948" i="7"/>
  <c r="CS1949" i="7"/>
  <c r="CS1950" i="7"/>
  <c r="CS1951" i="7"/>
  <c r="CS1952" i="7"/>
  <c r="CS1953" i="7"/>
  <c r="CS1954" i="7"/>
  <c r="CS1955" i="7"/>
  <c r="CS1956" i="7"/>
  <c r="CS1957" i="7"/>
  <c r="CS1958" i="7"/>
  <c r="CS1959" i="7"/>
  <c r="CS1960" i="7"/>
  <c r="CS1961" i="7"/>
  <c r="CS1962" i="7"/>
  <c r="CS1963" i="7"/>
  <c r="CS1964" i="7"/>
  <c r="CS1965" i="7"/>
  <c r="CS1966" i="7"/>
  <c r="CS1967" i="7"/>
  <c r="CS1968" i="7"/>
  <c r="CS1969" i="7"/>
  <c r="CS1970" i="7"/>
  <c r="CS1971" i="7"/>
  <c r="CS1972" i="7"/>
  <c r="CS1973" i="7"/>
  <c r="CS1974" i="7"/>
  <c r="CS1975" i="7"/>
  <c r="CS1976" i="7"/>
  <c r="CS1977" i="7"/>
  <c r="CS1978" i="7"/>
  <c r="CS1979" i="7"/>
  <c r="CS1980" i="7"/>
  <c r="CS1981" i="7"/>
  <c r="CS1982" i="7"/>
  <c r="CS1983" i="7"/>
  <c r="CS1984" i="7"/>
  <c r="CS1985" i="7"/>
  <c r="CS1986" i="7"/>
  <c r="CS1987" i="7"/>
  <c r="CS1988" i="7"/>
  <c r="CS1989" i="7"/>
  <c r="CS1990" i="7"/>
  <c r="CS1991" i="7"/>
  <c r="CS1992" i="7"/>
  <c r="CS1993" i="7"/>
  <c r="CS1994" i="7"/>
  <c r="CS1995" i="7"/>
  <c r="CS1996" i="7"/>
  <c r="CS1997" i="7"/>
  <c r="CS1998" i="7"/>
  <c r="CS1999" i="7"/>
  <c r="CS2000" i="7"/>
  <c r="CS2001" i="7"/>
  <c r="CS2002" i="7"/>
  <c r="CS2003" i="7"/>
  <c r="CS2004" i="7"/>
  <c r="CS2005" i="7"/>
  <c r="CS2006" i="7"/>
  <c r="CS2007" i="7"/>
  <c r="CS2008" i="7"/>
  <c r="CS2009" i="7"/>
  <c r="CS2010" i="7"/>
  <c r="CS2011" i="7"/>
  <c r="CS2012" i="7"/>
  <c r="CS2013" i="7"/>
  <c r="CS2014" i="7"/>
  <c r="CS2015" i="7"/>
  <c r="CS2016" i="7"/>
  <c r="CS2017" i="7"/>
  <c r="CS2018" i="7"/>
  <c r="CS2019" i="7"/>
  <c r="CS2020" i="7"/>
  <c r="CS2021" i="7"/>
  <c r="CS2022" i="7"/>
  <c r="CS2023" i="7"/>
  <c r="CS2024" i="7"/>
  <c r="CS2025" i="7"/>
  <c r="CS2026" i="7"/>
  <c r="CS2027" i="7"/>
  <c r="CS2028" i="7"/>
  <c r="CS2029" i="7"/>
  <c r="CS2030" i="7"/>
  <c r="CS2031" i="7"/>
  <c r="CS2032" i="7"/>
  <c r="CS2033" i="7"/>
  <c r="CS2034" i="7"/>
  <c r="CS2035" i="7"/>
  <c r="CS2036" i="7"/>
  <c r="CS2037" i="7"/>
  <c r="CS2038" i="7"/>
  <c r="CS2039" i="7"/>
  <c r="CS2040" i="7"/>
  <c r="CS2041" i="7"/>
  <c r="CS2042" i="7"/>
  <c r="CS2043" i="7"/>
  <c r="CS2044" i="7"/>
  <c r="CS2045" i="7"/>
  <c r="CS2046" i="7"/>
  <c r="CS2047" i="7"/>
  <c r="CS2048" i="7"/>
  <c r="CS2049" i="7"/>
  <c r="CS2050" i="7"/>
  <c r="CS2051" i="7"/>
  <c r="CS2052" i="7"/>
  <c r="CS2053" i="7"/>
  <c r="CS2054" i="7"/>
  <c r="CS2055" i="7"/>
  <c r="CS2056" i="7"/>
  <c r="CS2057" i="7"/>
  <c r="CS2058" i="7"/>
  <c r="CS2059" i="7"/>
  <c r="CS2060" i="7"/>
  <c r="CS2061" i="7"/>
  <c r="CS2062" i="7"/>
  <c r="CS2063" i="7"/>
  <c r="CS2064" i="7"/>
  <c r="CS2065" i="7"/>
  <c r="CS2066" i="7"/>
  <c r="CS2067" i="7"/>
  <c r="CS2068" i="7"/>
  <c r="CS2069" i="7"/>
  <c r="CS2070" i="7"/>
  <c r="CS2071" i="7"/>
  <c r="CS2072" i="7"/>
  <c r="CS2073" i="7"/>
  <c r="CS2074" i="7"/>
  <c r="CS2075" i="7"/>
  <c r="CS2076" i="7"/>
  <c r="CS2077" i="7"/>
  <c r="CS2078" i="7"/>
  <c r="CS2079" i="7"/>
  <c r="CS2080" i="7"/>
  <c r="CS2081" i="7"/>
  <c r="CS2082" i="7"/>
  <c r="CS2083" i="7"/>
  <c r="CS2084" i="7"/>
  <c r="CS2085" i="7"/>
  <c r="CS2086" i="7"/>
  <c r="CS2087" i="7"/>
  <c r="CS2088" i="7"/>
  <c r="CS2089" i="7"/>
  <c r="CS2090" i="7"/>
  <c r="CS2091" i="7"/>
  <c r="CS2092" i="7"/>
  <c r="CS2093" i="7"/>
  <c r="CS2094" i="7"/>
  <c r="CS2095" i="7"/>
  <c r="CS2096" i="7"/>
  <c r="CS2097" i="7"/>
  <c r="CS2098" i="7"/>
  <c r="CS2099" i="7"/>
  <c r="CS2100" i="7"/>
  <c r="CS2101" i="7"/>
  <c r="CS2102" i="7"/>
  <c r="CS2103" i="7"/>
  <c r="CS2104" i="7"/>
  <c r="CS2105" i="7"/>
  <c r="CS2106" i="7"/>
  <c r="CS2107" i="7"/>
  <c r="CS2108" i="7"/>
  <c r="CS2109" i="7"/>
  <c r="CS2110" i="7"/>
  <c r="CS2111" i="7"/>
  <c r="CS2112" i="7"/>
  <c r="CS2113" i="7"/>
  <c r="CS2114" i="7"/>
  <c r="CS2115" i="7"/>
  <c r="CS2116" i="7"/>
  <c r="CS2117" i="7"/>
  <c r="CS2118" i="7"/>
  <c r="CS2119" i="7"/>
  <c r="CS2120" i="7"/>
  <c r="CS2121" i="7"/>
  <c r="CS2122" i="7"/>
  <c r="CS2123" i="7"/>
  <c r="CS2124" i="7"/>
  <c r="CS2125" i="7"/>
  <c r="CS2126" i="7"/>
  <c r="CS2127" i="7"/>
  <c r="CS2128" i="7"/>
  <c r="CS2129" i="7"/>
  <c r="CS2130" i="7"/>
  <c r="CS2131" i="7"/>
  <c r="CS2132" i="7"/>
  <c r="CS2133" i="7"/>
  <c r="CS2134" i="7"/>
  <c r="CS2135" i="7"/>
  <c r="CS2136" i="7"/>
  <c r="CS2358" i="7"/>
  <c r="CS14" i="7"/>
  <c r="CS2138" i="7"/>
  <c r="CS2139" i="7"/>
  <c r="CS2140" i="7"/>
  <c r="CS2141" i="7"/>
  <c r="CS2142" i="7"/>
  <c r="CS2143" i="7"/>
  <c r="CS2144" i="7"/>
  <c r="CS2145" i="7"/>
  <c r="CS2146" i="7"/>
  <c r="CS2147" i="7"/>
  <c r="CS2148" i="7"/>
  <c r="CS2149" i="7"/>
  <c r="CS2150" i="7"/>
  <c r="CS2151" i="7"/>
  <c r="CS2152" i="7"/>
  <c r="CS2153" i="7"/>
  <c r="CS2154" i="7"/>
  <c r="CS2155" i="7"/>
  <c r="CS2156" i="7"/>
  <c r="CS2157" i="7"/>
  <c r="CS2158" i="7"/>
  <c r="CS2159" i="7"/>
  <c r="CS2160" i="7"/>
  <c r="CS2161" i="7"/>
  <c r="CS2162" i="7"/>
  <c r="CS2163" i="7"/>
  <c r="CS2164" i="7"/>
  <c r="CS2165" i="7"/>
  <c r="CS2166" i="7"/>
  <c r="CS2167" i="7"/>
  <c r="CS2168" i="7"/>
  <c r="CS2169" i="7"/>
  <c r="CS2170" i="7"/>
  <c r="CS2171" i="7"/>
  <c r="CS2172" i="7"/>
  <c r="CS2173" i="7"/>
  <c r="CS2174" i="7"/>
  <c r="CS2175" i="7"/>
  <c r="CS2176" i="7"/>
  <c r="CS2177" i="7"/>
  <c r="CS2178" i="7"/>
  <c r="CS2179" i="7"/>
  <c r="CS2180" i="7"/>
  <c r="CS2181" i="7"/>
  <c r="CS2182" i="7"/>
  <c r="CS2183" i="7"/>
  <c r="CS2184" i="7"/>
  <c r="CS2185" i="7"/>
  <c r="CS2186" i="7"/>
  <c r="CS2187" i="7"/>
  <c r="CS2188" i="7"/>
  <c r="CS2189" i="7"/>
  <c r="CS2190" i="7"/>
  <c r="CS2191" i="7"/>
  <c r="CS2192" i="7"/>
  <c r="CS2193" i="7"/>
  <c r="CS2194" i="7"/>
  <c r="CS2195" i="7"/>
  <c r="CS2196" i="7"/>
  <c r="CS2197" i="7"/>
  <c r="CS2198" i="7"/>
  <c r="CS2199" i="7"/>
  <c r="CS2200" i="7"/>
  <c r="CS2201" i="7"/>
  <c r="CS2202" i="7"/>
  <c r="CS2203" i="7"/>
  <c r="CS2204" i="7"/>
  <c r="CS2205" i="7"/>
  <c r="CS2206" i="7"/>
  <c r="CS2207" i="7"/>
  <c r="CS2208" i="7"/>
  <c r="CS2209" i="7"/>
  <c r="CS2210" i="7"/>
  <c r="CS2211" i="7"/>
  <c r="CS2212" i="7"/>
  <c r="CS2213" i="7"/>
  <c r="CS2214" i="7"/>
  <c r="CS2215" i="7"/>
  <c r="CS2216" i="7"/>
  <c r="CS2217" i="7"/>
  <c r="CS2218" i="7"/>
  <c r="CS2219" i="7"/>
  <c r="CS2220" i="7"/>
  <c r="CS2221" i="7"/>
  <c r="CS2222" i="7"/>
  <c r="CS2223" i="7"/>
  <c r="CS2224" i="7"/>
  <c r="CS2225" i="7"/>
  <c r="CS2226" i="7"/>
  <c r="CS2227" i="7"/>
  <c r="CS2228" i="7"/>
  <c r="CS2229" i="7"/>
  <c r="CS2230" i="7"/>
  <c r="CS2231" i="7"/>
  <c r="CS2232" i="7"/>
  <c r="CS2233" i="7"/>
  <c r="CS2234" i="7"/>
  <c r="CS2235" i="7"/>
  <c r="CS2236" i="7"/>
  <c r="CS2237" i="7"/>
  <c r="CS2238" i="7"/>
  <c r="CS2239" i="7"/>
  <c r="CS2240" i="7"/>
  <c r="CS2241" i="7"/>
  <c r="CS2242" i="7"/>
  <c r="CS2243" i="7"/>
  <c r="CS2244" i="7"/>
  <c r="CS2245" i="7"/>
  <c r="CS2246" i="7"/>
  <c r="CS2247" i="7"/>
  <c r="CS2248" i="7"/>
  <c r="CS2249" i="7"/>
  <c r="CS2250" i="7"/>
  <c r="CS2251" i="7"/>
  <c r="CS2252" i="7"/>
  <c r="CS2253" i="7"/>
  <c r="CS2254" i="7"/>
  <c r="CS2255" i="7"/>
  <c r="CS2256" i="7"/>
  <c r="CS2257" i="7"/>
  <c r="CS2258" i="7"/>
  <c r="CS2259" i="7"/>
  <c r="CS2260" i="7"/>
  <c r="CS2261" i="7"/>
  <c r="CS2262" i="7"/>
  <c r="CS2263" i="7"/>
  <c r="CS2264" i="7"/>
  <c r="CS2265" i="7"/>
  <c r="CS2266" i="7"/>
  <c r="CS2267" i="7"/>
  <c r="CS2268" i="7"/>
  <c r="CS2269" i="7"/>
  <c r="CS2270" i="7"/>
  <c r="CS2271" i="7"/>
  <c r="CS2272" i="7"/>
  <c r="CS2273" i="7"/>
  <c r="CS2274" i="7"/>
  <c r="CS2275" i="7"/>
  <c r="CS2276" i="7"/>
  <c r="CS2277" i="7"/>
  <c r="CS2278" i="7"/>
  <c r="CS2279" i="7"/>
  <c r="CS2280" i="7"/>
  <c r="CS2281" i="7"/>
  <c r="CS2282" i="7"/>
  <c r="CS2283" i="7"/>
  <c r="CS2284" i="7"/>
  <c r="CS2285" i="7"/>
  <c r="CS2286" i="7"/>
  <c r="CS2287" i="7"/>
  <c r="CS2288" i="7"/>
  <c r="CS2289" i="7"/>
  <c r="CS2290" i="7"/>
  <c r="CS2291" i="7"/>
  <c r="CS2292" i="7"/>
  <c r="CS2293" i="7"/>
  <c r="CS2294" i="7"/>
  <c r="CS2295" i="7"/>
  <c r="CS2296" i="7"/>
  <c r="CS2297" i="7"/>
  <c r="CS2298" i="7"/>
  <c r="CS2299" i="7"/>
  <c r="CS2300" i="7"/>
  <c r="CS2301" i="7"/>
  <c r="CS2302" i="7"/>
  <c r="CS2303" i="7"/>
  <c r="CS2304" i="7"/>
  <c r="CS2305" i="7"/>
  <c r="CS2306" i="7"/>
  <c r="CS2307" i="7"/>
  <c r="CS2308" i="7"/>
  <c r="CS2309" i="7"/>
  <c r="CS2310" i="7"/>
  <c r="CS2311" i="7"/>
  <c r="CS2312" i="7"/>
  <c r="CS2313" i="7"/>
  <c r="CS2314" i="7"/>
  <c r="CS2315" i="7"/>
  <c r="CS2316" i="7"/>
  <c r="CS2317" i="7"/>
  <c r="CS2318" i="7"/>
  <c r="CS2319" i="7"/>
  <c r="CS2320" i="7"/>
  <c r="CS2321" i="7"/>
  <c r="CS2322" i="7"/>
  <c r="CS2323" i="7"/>
  <c r="CS2324" i="7"/>
  <c r="CS2325" i="7"/>
  <c r="CS2326" i="7"/>
  <c r="CS2327" i="7"/>
  <c r="CS2328" i="7"/>
  <c r="CS2329" i="7"/>
  <c r="CS2330" i="7"/>
  <c r="CS2331" i="7"/>
  <c r="CS2332" i="7"/>
  <c r="CS2333" i="7"/>
  <c r="CS2334" i="7"/>
  <c r="CS2335" i="7"/>
  <c r="CS2336" i="7"/>
  <c r="CS2337" i="7"/>
  <c r="CS2338" i="7"/>
  <c r="CS2339" i="7"/>
  <c r="CS2340" i="7"/>
  <c r="CS2341" i="7"/>
  <c r="CS2342" i="7"/>
  <c r="CS2343" i="7"/>
  <c r="CS2344" i="7"/>
  <c r="CS2345" i="7"/>
  <c r="CS2346" i="7"/>
  <c r="CS2347" i="7"/>
  <c r="CS2348" i="7"/>
  <c r="CS2349" i="7"/>
  <c r="CS2350" i="7"/>
  <c r="CS2351" i="7"/>
  <c r="CS2352" i="7"/>
  <c r="CS2353" i="7"/>
  <c r="CS2354" i="7"/>
  <c r="CS2355" i="7"/>
  <c r="CS2356" i="7"/>
  <c r="CS2357" i="7"/>
  <c r="CS2359" i="7"/>
  <c r="CS2360" i="7"/>
  <c r="CS2361" i="7"/>
  <c r="CS2362" i="7"/>
  <c r="CS2363" i="7"/>
  <c r="CS2364" i="7"/>
  <c r="CS2365" i="7"/>
  <c r="CS2366" i="7"/>
  <c r="CS2367" i="7"/>
  <c r="CS2368" i="7"/>
  <c r="CS2369" i="7"/>
  <c r="CS2370" i="7"/>
  <c r="CS2371" i="7"/>
  <c r="CS2372" i="7"/>
  <c r="CS2373" i="7"/>
  <c r="CS2374" i="7"/>
  <c r="CS2375" i="7"/>
  <c r="CS2376" i="7"/>
  <c r="CS2377" i="7"/>
  <c r="CS2378" i="7"/>
  <c r="CS2379" i="7"/>
  <c r="CS2380" i="7"/>
  <c r="CS2381" i="7"/>
  <c r="CS2382" i="7"/>
  <c r="CS2383" i="7"/>
  <c r="CS2384" i="7"/>
  <c r="CS2385" i="7"/>
  <c r="CS2386" i="7"/>
  <c r="CS2387" i="7"/>
  <c r="CS2388" i="7"/>
  <c r="CS2389" i="7"/>
  <c r="CS2390" i="7"/>
  <c r="CS2391" i="7"/>
  <c r="CS2392" i="7"/>
  <c r="CS2393" i="7"/>
  <c r="CS2394" i="7"/>
  <c r="CS2395" i="7"/>
  <c r="CS2396" i="7"/>
  <c r="CS2397" i="7"/>
  <c r="CS2398" i="7"/>
  <c r="CS2399" i="7"/>
  <c r="CS2400" i="7"/>
  <c r="CS2401" i="7"/>
  <c r="CS2402" i="7"/>
  <c r="CS2403" i="7"/>
  <c r="CS2404" i="7"/>
  <c r="CS2405" i="7"/>
  <c r="CS2406" i="7"/>
  <c r="CS2407" i="7"/>
  <c r="CS2408" i="7"/>
  <c r="CS2409" i="7"/>
  <c r="CS2410" i="7"/>
  <c r="CS2411" i="7"/>
  <c r="CS2412" i="7"/>
  <c r="CS2413" i="7"/>
  <c r="CS2414" i="7"/>
  <c r="CS2415" i="7"/>
  <c r="CS2416" i="7"/>
  <c r="CS2417" i="7"/>
  <c r="CS2418" i="7"/>
  <c r="CS2419" i="7"/>
  <c r="CS2420" i="7"/>
  <c r="CS2421" i="7"/>
  <c r="CS2422" i="7"/>
  <c r="CS2423" i="7"/>
  <c r="CS2424" i="7"/>
  <c r="CS2425" i="7"/>
  <c r="CS2426" i="7"/>
  <c r="CS2427" i="7"/>
  <c r="CS2428" i="7"/>
  <c r="CS2429" i="7"/>
  <c r="CS2430" i="7"/>
  <c r="CS2431" i="7"/>
  <c r="CS2432" i="7"/>
  <c r="CS2433" i="7"/>
  <c r="CS2434" i="7"/>
  <c r="CS2435" i="7"/>
  <c r="CS2436" i="7"/>
  <c r="CS2437" i="7"/>
  <c r="CS2438" i="7"/>
  <c r="CS2439" i="7"/>
  <c r="CS2440" i="7"/>
  <c r="CS2441" i="7"/>
  <c r="CS2442" i="7"/>
  <c r="CS2443" i="7"/>
  <c r="CS2444" i="7"/>
  <c r="CS2445" i="7"/>
  <c r="CS2446" i="7"/>
  <c r="CS2447" i="7"/>
  <c r="CS2448" i="7"/>
  <c r="CS2449" i="7"/>
  <c r="CS2450" i="7"/>
  <c r="CS2451" i="7"/>
  <c r="CS2452" i="7"/>
  <c r="CS2453" i="7"/>
  <c r="CS2454" i="7"/>
  <c r="CS2455" i="7"/>
  <c r="CS2456" i="7"/>
  <c r="CS2457" i="7"/>
  <c r="CS2458" i="7"/>
  <c r="CS2459" i="7"/>
  <c r="CS2460" i="7"/>
  <c r="CS2461" i="7"/>
  <c r="CS2462" i="7"/>
  <c r="CS2463" i="7"/>
  <c r="CS2464" i="7"/>
  <c r="CS2465" i="7"/>
  <c r="CS2466" i="7"/>
  <c r="CS2467" i="7"/>
  <c r="CS2468" i="7"/>
  <c r="CS2469" i="7"/>
  <c r="CS2470" i="7"/>
  <c r="CS2471" i="7"/>
  <c r="CS2472" i="7"/>
  <c r="CS2473" i="7"/>
  <c r="CS2474" i="7"/>
  <c r="CS2475" i="7"/>
  <c r="CS2476" i="7"/>
  <c r="CS2477" i="7"/>
  <c r="CS2478" i="7"/>
  <c r="CS2479" i="7"/>
  <c r="CS2480" i="7"/>
  <c r="CS2481" i="7"/>
  <c r="CS2482" i="7"/>
  <c r="CS2483" i="7"/>
  <c r="CS2484" i="7"/>
  <c r="CS2485" i="7"/>
  <c r="CS2486" i="7"/>
  <c r="CS2487" i="7"/>
  <c r="CS2488" i="7"/>
  <c r="CS2489" i="7"/>
  <c r="CS2490" i="7"/>
  <c r="CS2491" i="7"/>
  <c r="CS2492" i="7"/>
  <c r="CS2493" i="7"/>
  <c r="CS2494" i="7"/>
  <c r="CS2495" i="7"/>
  <c r="CS2496" i="7"/>
  <c r="CS2497" i="7"/>
  <c r="CS2498" i="7"/>
  <c r="CS2499" i="7"/>
  <c r="CS2500" i="7"/>
  <c r="CS2501" i="7"/>
  <c r="CS2502" i="7"/>
  <c r="CS2503" i="7"/>
  <c r="CS2504" i="7"/>
  <c r="CS2505" i="7"/>
  <c r="CS2506" i="7"/>
  <c r="CS2507" i="7"/>
  <c r="CS2508" i="7"/>
  <c r="CS2509" i="7"/>
  <c r="CS2510" i="7"/>
  <c r="CS2511" i="7"/>
  <c r="CS2512" i="7"/>
  <c r="CS2513" i="7"/>
  <c r="CS2514" i="7"/>
  <c r="CS2515" i="7"/>
  <c r="CS2516" i="7"/>
  <c r="CS2517" i="7"/>
  <c r="CS2518" i="7"/>
  <c r="CS2519" i="7"/>
  <c r="CS2520" i="7"/>
  <c r="CS2521" i="7"/>
  <c r="CS2522" i="7"/>
  <c r="CS2523" i="7"/>
  <c r="CS2524" i="7"/>
  <c r="CS2525" i="7"/>
  <c r="CS2526" i="7"/>
  <c r="CS2527" i="7"/>
  <c r="CS2528" i="7"/>
  <c r="CS2529" i="7"/>
  <c r="CS2530" i="7"/>
  <c r="CS2531" i="7"/>
  <c r="CS2532" i="7"/>
  <c r="CS2533" i="7"/>
  <c r="CS2534" i="7"/>
  <c r="CS2535" i="7"/>
  <c r="CS2536" i="7"/>
  <c r="CS2537" i="7"/>
  <c r="CS2538" i="7"/>
  <c r="CS2539" i="7"/>
  <c r="CS2540" i="7"/>
  <c r="CS2541" i="7"/>
  <c r="CS2542" i="7"/>
  <c r="CS2543" i="7"/>
  <c r="CS2544" i="7"/>
  <c r="CS2545" i="7"/>
  <c r="CS2546" i="7"/>
  <c r="CS2547" i="7"/>
  <c r="CS2548" i="7"/>
  <c r="CS2549" i="7"/>
  <c r="CS2550" i="7"/>
  <c r="CS2551" i="7"/>
  <c r="CS2552" i="7"/>
  <c r="CS2553" i="7"/>
  <c r="CS2554" i="7"/>
  <c r="CS2555" i="7"/>
  <c r="CS2556" i="7"/>
  <c r="CS2557" i="7"/>
  <c r="CS2558" i="7"/>
  <c r="CS2559" i="7"/>
  <c r="CS2560" i="7"/>
  <c r="CS2561" i="7"/>
  <c r="CS2562" i="7"/>
  <c r="CS2563" i="7"/>
  <c r="CS2564" i="7"/>
  <c r="CS2565" i="7"/>
  <c r="CS2566" i="7"/>
  <c r="CS2567" i="7"/>
  <c r="CS2568" i="7"/>
  <c r="CS2569" i="7"/>
  <c r="CS2570" i="7"/>
  <c r="CS2571" i="7"/>
  <c r="CS2572" i="7"/>
  <c r="CS2573" i="7"/>
  <c r="CS2574" i="7"/>
  <c r="CS2575" i="7"/>
  <c r="CS2576" i="7"/>
  <c r="CS2577" i="7"/>
  <c r="CS2578" i="7"/>
  <c r="CS2579" i="7"/>
  <c r="CS2580" i="7"/>
  <c r="CS2581" i="7"/>
  <c r="CS2582" i="7"/>
  <c r="CS2583" i="7"/>
  <c r="CS2584" i="7"/>
  <c r="CS2585" i="7"/>
  <c r="CS2586" i="7"/>
  <c r="CS2587" i="7"/>
  <c r="CS2588" i="7"/>
  <c r="CS2589" i="7"/>
  <c r="CS2590" i="7"/>
  <c r="CS2591" i="7"/>
  <c r="CS2592" i="7"/>
  <c r="CS2593" i="7"/>
  <c r="CS2594" i="7"/>
  <c r="CS2595" i="7"/>
  <c r="CS2596" i="7"/>
  <c r="CS2597" i="7"/>
  <c r="CS2598" i="7"/>
  <c r="CS2599" i="7"/>
  <c r="CS2600" i="7"/>
  <c r="CS2601" i="7"/>
  <c r="CS2602" i="7"/>
  <c r="CS2603" i="7"/>
  <c r="CS2604" i="7"/>
  <c r="CS2605" i="7"/>
  <c r="CS2606" i="7"/>
  <c r="CS2607" i="7"/>
  <c r="CS2608" i="7"/>
  <c r="CS2609" i="7"/>
  <c r="CS2610" i="7"/>
  <c r="CS2611" i="7"/>
  <c r="CS2612" i="7"/>
  <c r="CS2613" i="7"/>
  <c r="CS2614" i="7"/>
  <c r="CS2615" i="7"/>
  <c r="CS2616" i="7"/>
  <c r="CS2617" i="7"/>
  <c r="CS2618" i="7"/>
  <c r="CS2619" i="7"/>
  <c r="CS2620" i="7"/>
  <c r="CS2621" i="7"/>
  <c r="CS2622" i="7"/>
  <c r="CS2623" i="7"/>
  <c r="CS2624" i="7"/>
  <c r="CS2625" i="7"/>
  <c r="CS2626" i="7"/>
  <c r="CS2627" i="7"/>
  <c r="CS2628" i="7"/>
  <c r="CS2629" i="7"/>
  <c r="CS2630" i="7"/>
  <c r="CS2631" i="7"/>
  <c r="CS2632" i="7"/>
  <c r="CS2633" i="7"/>
  <c r="CS2634" i="7"/>
  <c r="CS2635" i="7"/>
  <c r="CS2636" i="7"/>
  <c r="CS2637" i="7"/>
  <c r="CS2638" i="7"/>
  <c r="CS2639" i="7"/>
  <c r="CS2640" i="7"/>
  <c r="CS2641" i="7"/>
  <c r="CS2642" i="7"/>
  <c r="CS2643" i="7"/>
  <c r="CS2644" i="7"/>
  <c r="CS2645" i="7"/>
  <c r="CS2646" i="7"/>
  <c r="CS2647" i="7"/>
  <c r="CS2648" i="7"/>
  <c r="CS2649" i="7"/>
  <c r="CS2650" i="7"/>
  <c r="CS2651" i="7"/>
  <c r="CS2652" i="7"/>
  <c r="CS2653" i="7"/>
  <c r="CS2654" i="7"/>
  <c r="CS2655" i="7"/>
  <c r="CS2656" i="7"/>
  <c r="CS2657" i="7"/>
  <c r="CS2658" i="7"/>
  <c r="CS2659" i="7"/>
  <c r="CS2660" i="7"/>
  <c r="CS2661" i="7"/>
  <c r="CS2662" i="7"/>
  <c r="CS2663" i="7"/>
  <c r="CS2664" i="7"/>
  <c r="CS2665" i="7"/>
  <c r="CS2666" i="7"/>
  <c r="CS2667" i="7"/>
  <c r="CS2668" i="7"/>
  <c r="CS2669" i="7"/>
  <c r="CS2670" i="7"/>
  <c r="CS2671" i="7"/>
  <c r="CS2672" i="7"/>
  <c r="CS2673" i="7"/>
  <c r="CS2674" i="7"/>
  <c r="CS2675" i="7"/>
  <c r="CS2676" i="7"/>
  <c r="CS2677" i="7"/>
  <c r="CS2678" i="7"/>
  <c r="CS2679" i="7"/>
  <c r="CS2680" i="7"/>
  <c r="CS2681" i="7"/>
  <c r="CS2682" i="7"/>
  <c r="CS2683" i="7"/>
  <c r="CS2684" i="7"/>
  <c r="CS2685" i="7"/>
  <c r="CS2686" i="7"/>
  <c r="CS2687" i="7"/>
  <c r="CS2688" i="7"/>
  <c r="CS2689" i="7"/>
  <c r="CS2690" i="7"/>
  <c r="CS2691" i="7"/>
  <c r="CS2692" i="7"/>
  <c r="CS2693" i="7"/>
  <c r="CS2694" i="7"/>
  <c r="CS2695" i="7"/>
  <c r="CS2696" i="7"/>
  <c r="CS2697" i="7"/>
  <c r="CS2698" i="7"/>
  <c r="CS2699" i="7"/>
  <c r="CS2700" i="7"/>
  <c r="CS2701" i="7"/>
  <c r="CS2702" i="7"/>
  <c r="CS2703" i="7"/>
  <c r="CS2704" i="7"/>
  <c r="CS2705" i="7"/>
  <c r="CS2706" i="7"/>
  <c r="CS2707" i="7"/>
  <c r="CS2708" i="7"/>
  <c r="CS2709" i="7"/>
  <c r="CS2710" i="7"/>
  <c r="CS2711" i="7"/>
  <c r="CS2712" i="7"/>
  <c r="CS2713" i="7"/>
  <c r="CS2714" i="7"/>
  <c r="CS2715" i="7"/>
  <c r="CS2716" i="7"/>
  <c r="CS2717" i="7"/>
  <c r="CS2718" i="7"/>
  <c r="CS2719" i="7"/>
  <c r="CS2720" i="7"/>
  <c r="CS2721" i="7"/>
  <c r="CS2722" i="7"/>
  <c r="CS2723" i="7"/>
  <c r="CS2724" i="7"/>
  <c r="CS2725" i="7"/>
  <c r="CS2726" i="7"/>
  <c r="CS2727" i="7"/>
  <c r="CS2728" i="7"/>
  <c r="CS2729" i="7"/>
  <c r="CS2730" i="7"/>
  <c r="CS2731" i="7"/>
  <c r="CS2732" i="7"/>
  <c r="CS2733" i="7"/>
  <c r="CS2734" i="7"/>
  <c r="CS2735" i="7"/>
  <c r="CS2736" i="7"/>
  <c r="CS2737" i="7"/>
  <c r="CS2738" i="7"/>
  <c r="CS2739" i="7"/>
  <c r="CS2740" i="7"/>
  <c r="CS2741" i="7"/>
  <c r="CS2742" i="7"/>
  <c r="CS2743" i="7"/>
  <c r="CS2744" i="7"/>
  <c r="CS2745" i="7"/>
  <c r="CS2746" i="7"/>
  <c r="CS2747" i="7"/>
  <c r="CS2748" i="7"/>
  <c r="CS2749" i="7"/>
  <c r="CS2750" i="7"/>
  <c r="CS2751" i="7"/>
  <c r="CS2752" i="7"/>
  <c r="CS2753" i="7"/>
  <c r="CS2754" i="7"/>
  <c r="CS2755" i="7"/>
  <c r="CS2756" i="7"/>
  <c r="CS2757" i="7"/>
  <c r="CS2758" i="7"/>
  <c r="CS2759" i="7"/>
  <c r="CS2760" i="7"/>
  <c r="CS2761" i="7"/>
  <c r="CS2762" i="7"/>
  <c r="CS2763" i="7"/>
  <c r="CS2764" i="7"/>
  <c r="CS2765" i="7"/>
  <c r="CS2766" i="7"/>
  <c r="CS2767" i="7"/>
  <c r="CS2768" i="7"/>
  <c r="CS2769" i="7"/>
  <c r="CS2770" i="7"/>
  <c r="CS2771" i="7"/>
  <c r="CS2772" i="7"/>
  <c r="CS2773" i="7"/>
  <c r="CS2774" i="7"/>
  <c r="CS2775" i="7"/>
  <c r="CS2776" i="7"/>
  <c r="CS2777" i="7"/>
  <c r="CS2778" i="7"/>
  <c r="CS2779" i="7"/>
  <c r="CS2780" i="7"/>
  <c r="CS2781" i="7"/>
  <c r="CS2782" i="7"/>
  <c r="CS2783" i="7"/>
  <c r="CS2784" i="7"/>
  <c r="CS2785" i="7"/>
  <c r="CS2786" i="7"/>
  <c r="CS2787" i="7"/>
  <c r="CS2788" i="7"/>
  <c r="CS2789" i="7"/>
  <c r="CS2790" i="7"/>
  <c r="CS2791" i="7"/>
  <c r="CS2792" i="7"/>
  <c r="CS2793" i="7"/>
  <c r="CS2794" i="7"/>
  <c r="CS2795" i="7"/>
  <c r="CS2796" i="7"/>
  <c r="CS2797" i="7"/>
  <c r="CS2798" i="7"/>
  <c r="CS2799" i="7"/>
  <c r="CS2800" i="7"/>
  <c r="CS2801" i="7"/>
  <c r="CS2802" i="7"/>
  <c r="CS2803" i="7"/>
  <c r="CS2804" i="7"/>
  <c r="CS2805" i="7"/>
  <c r="CS2806" i="7"/>
  <c r="CS2807" i="7"/>
  <c r="CS2808" i="7"/>
  <c r="CS2809" i="7"/>
  <c r="CS2810" i="7"/>
  <c r="CS2811" i="7"/>
  <c r="CS2812" i="7"/>
  <c r="CS2813" i="7"/>
  <c r="CS2814" i="7"/>
  <c r="CS2815" i="7"/>
  <c r="CS2816" i="7"/>
  <c r="CS2817" i="7"/>
  <c r="CS2818" i="7"/>
  <c r="CS2819" i="7"/>
  <c r="CS2820" i="7"/>
  <c r="CS2821" i="7"/>
  <c r="CS2822" i="7"/>
  <c r="CS2823" i="7"/>
  <c r="CS2824" i="7"/>
  <c r="CS2825" i="7"/>
  <c r="CS2826" i="7"/>
  <c r="CS2827" i="7"/>
  <c r="CS2828" i="7"/>
  <c r="CS2829" i="7"/>
  <c r="CS2830" i="7"/>
  <c r="CS2831" i="7"/>
  <c r="CS2832" i="7"/>
  <c r="CS2833" i="7"/>
  <c r="CS2834" i="7"/>
  <c r="CS2835" i="7"/>
  <c r="CS1065" i="7"/>
  <c r="CS2836" i="7"/>
  <c r="CS2837" i="7"/>
  <c r="CS2838" i="7"/>
  <c r="CS2839" i="7"/>
  <c r="CS2840" i="7"/>
  <c r="CS2841" i="7"/>
  <c r="CS2842" i="7"/>
  <c r="CS2843" i="7"/>
  <c r="CS2844" i="7"/>
  <c r="CS2845" i="7"/>
  <c r="CS2846" i="7"/>
  <c r="CS2847" i="7"/>
  <c r="CS2848" i="7"/>
  <c r="CS2849" i="7"/>
  <c r="CS2850" i="7"/>
  <c r="CS2851" i="7"/>
  <c r="CS2852" i="7"/>
  <c r="CS2853" i="7"/>
  <c r="CS2854" i="7"/>
  <c r="CS2855" i="7"/>
  <c r="CS2856" i="7"/>
  <c r="CS2857" i="7"/>
  <c r="CS2858" i="7"/>
  <c r="CS2859" i="7"/>
  <c r="CS2860" i="7"/>
  <c r="CS2861" i="7"/>
  <c r="CS2862" i="7"/>
  <c r="CS2863" i="7"/>
  <c r="CS2864" i="7"/>
  <c r="CS2865" i="7"/>
  <c r="CS2866" i="7"/>
  <c r="CS2867" i="7"/>
  <c r="CS2868" i="7"/>
  <c r="CS2869" i="7"/>
  <c r="CS2870" i="7"/>
  <c r="CS2871" i="7"/>
  <c r="CS2872" i="7"/>
  <c r="CS2873" i="7"/>
  <c r="CS2874" i="7"/>
  <c r="CS2875" i="7"/>
  <c r="CS2876" i="7"/>
  <c r="CS2877" i="7"/>
  <c r="CS2878" i="7"/>
  <c r="CS2879" i="7"/>
  <c r="CS2880" i="7"/>
  <c r="CS2881" i="7"/>
  <c r="CS2882" i="7"/>
  <c r="CS2883" i="7"/>
  <c r="CS2884" i="7"/>
  <c r="CS2885" i="7"/>
  <c r="CS2886" i="7"/>
  <c r="CS2887" i="7"/>
  <c r="CS2888" i="7"/>
  <c r="CS2889" i="7"/>
  <c r="CS2890" i="7"/>
  <c r="CS2891" i="7"/>
  <c r="CS2892" i="7"/>
  <c r="CS2893" i="7"/>
  <c r="CS2894" i="7"/>
  <c r="CS2895" i="7"/>
  <c r="CS2896" i="7"/>
  <c r="CS2897" i="7"/>
  <c r="CS2898" i="7"/>
  <c r="CS2899" i="7"/>
  <c r="CS2900" i="7"/>
  <c r="CS2901" i="7"/>
  <c r="CS2902" i="7"/>
  <c r="CS2903" i="7"/>
  <c r="CS2904" i="7"/>
  <c r="CS2905" i="7"/>
  <c r="CS2906" i="7"/>
  <c r="CS2907" i="7"/>
  <c r="CS2908" i="7"/>
  <c r="CS2909" i="7"/>
  <c r="CS2910" i="7"/>
  <c r="CS2911" i="7"/>
  <c r="CS2912" i="7"/>
  <c r="CS2913" i="7"/>
  <c r="CS2914" i="7"/>
  <c r="CS2915" i="7"/>
  <c r="CS2916" i="7"/>
  <c r="CS2917" i="7"/>
  <c r="CS2918" i="7"/>
  <c r="CS2919" i="7"/>
  <c r="CS2920" i="7"/>
  <c r="CS2921" i="7"/>
  <c r="CS2922" i="7"/>
  <c r="CS2923" i="7"/>
  <c r="CS2924" i="7"/>
  <c r="CS2925" i="7"/>
  <c r="CS2926" i="7"/>
  <c r="CS2927" i="7"/>
  <c r="CS2928" i="7"/>
  <c r="CS2929" i="7"/>
  <c r="CS2930" i="7"/>
  <c r="CS2931" i="7"/>
  <c r="CS2932" i="7"/>
  <c r="CS2933" i="7"/>
  <c r="CS2934" i="7"/>
  <c r="CS2935" i="7"/>
  <c r="CS2936" i="7"/>
  <c r="CS2937" i="7"/>
  <c r="CS2938" i="7"/>
  <c r="CS2939" i="7"/>
  <c r="CS2940" i="7"/>
  <c r="CS2941" i="7"/>
  <c r="CS2942" i="7"/>
  <c r="CS2943" i="7"/>
  <c r="CS2944" i="7"/>
  <c r="CS2945" i="7"/>
  <c r="CS2946" i="7"/>
  <c r="CS2947" i="7"/>
  <c r="CS2948" i="7"/>
  <c r="CS2949" i="7"/>
  <c r="CS2950" i="7"/>
  <c r="CS2951" i="7"/>
  <c r="CS2952" i="7"/>
  <c r="CS2953" i="7"/>
  <c r="CS2954" i="7"/>
  <c r="CS2955" i="7"/>
  <c r="CS2956" i="7"/>
  <c r="CS2957" i="7"/>
  <c r="CS2958" i="7"/>
  <c r="CS2959" i="7"/>
  <c r="CS2960" i="7"/>
  <c r="CS2961" i="7"/>
  <c r="CS2962" i="7"/>
  <c r="CS2963" i="7"/>
  <c r="CS2964" i="7"/>
  <c r="CS2965" i="7"/>
  <c r="CS2966" i="7"/>
  <c r="CS2967" i="7"/>
  <c r="CS2968" i="7"/>
  <c r="CS2969" i="7"/>
  <c r="CS2970" i="7"/>
  <c r="CS2971" i="7"/>
  <c r="CS2972" i="7"/>
  <c r="CS2973" i="7"/>
  <c r="CS2974" i="7"/>
  <c r="CS2975" i="7"/>
  <c r="CS2976" i="7"/>
  <c r="CS2977" i="7"/>
  <c r="CS2978" i="7"/>
  <c r="CS2979" i="7"/>
  <c r="CS2980" i="7"/>
  <c r="CS2981" i="7"/>
  <c r="CS2982" i="7"/>
  <c r="CS2983" i="7"/>
  <c r="CS2984" i="7"/>
  <c r="CS2985" i="7"/>
  <c r="CS2986" i="7"/>
  <c r="CS2987" i="7"/>
  <c r="CS2988" i="7"/>
  <c r="CS2989" i="7"/>
  <c r="CS2990" i="7"/>
  <c r="CS2991" i="7"/>
  <c r="CS2992" i="7"/>
  <c r="CS2993" i="7"/>
  <c r="CS2994" i="7"/>
  <c r="CS2995" i="7"/>
  <c r="CS2996" i="7"/>
  <c r="CS2997" i="7"/>
  <c r="CS2998" i="7"/>
  <c r="CS2999" i="7"/>
  <c r="CS3000" i="7"/>
  <c r="CS3001" i="7"/>
  <c r="CS3002" i="7"/>
  <c r="CS113" i="7"/>
  <c r="CS114" i="7"/>
  <c r="CS115" i="7"/>
  <c r="CS116" i="7"/>
  <c r="CS117" i="7"/>
  <c r="CS118" i="7"/>
  <c r="CS119" i="7"/>
  <c r="CS120" i="7"/>
  <c r="CS121" i="7"/>
  <c r="CS122" i="7"/>
  <c r="CS123" i="7"/>
  <c r="CS124" i="7"/>
  <c r="CS125" i="7"/>
  <c r="CS126" i="7"/>
  <c r="CS127" i="7"/>
  <c r="CS128" i="7"/>
  <c r="CS129" i="7"/>
  <c r="CS130" i="7"/>
  <c r="CS131" i="7"/>
  <c r="CS132" i="7"/>
  <c r="CS133" i="7"/>
  <c r="CS134" i="7"/>
  <c r="CS135" i="7"/>
  <c r="CS136" i="7"/>
  <c r="CS137" i="7"/>
  <c r="CS138" i="7"/>
  <c r="CS139" i="7"/>
  <c r="CS140" i="7"/>
  <c r="CS141" i="7"/>
  <c r="CS142" i="7"/>
  <c r="CS143" i="7"/>
  <c r="CS144" i="7"/>
  <c r="CS145" i="7"/>
  <c r="CS146" i="7"/>
  <c r="CS147" i="7"/>
  <c r="CS148" i="7"/>
  <c r="CS149" i="7"/>
  <c r="CS150" i="7"/>
  <c r="CS151" i="7"/>
  <c r="CS152" i="7"/>
  <c r="CS153" i="7"/>
  <c r="CS154" i="7"/>
  <c r="CS155" i="7"/>
  <c r="CS156" i="7"/>
  <c r="CS157" i="7"/>
  <c r="CS158" i="7"/>
  <c r="CS159" i="7"/>
  <c r="CS160" i="7"/>
  <c r="CS161" i="7"/>
  <c r="CS162" i="7"/>
  <c r="CS163" i="7"/>
  <c r="CS164" i="7"/>
  <c r="CS165" i="7"/>
  <c r="CS166" i="7"/>
  <c r="CS167" i="7"/>
  <c r="CS168" i="7"/>
  <c r="CS169" i="7"/>
  <c r="CS170" i="7"/>
  <c r="CS171" i="7"/>
  <c r="CS172" i="7"/>
  <c r="CS173" i="7"/>
  <c r="CS174" i="7"/>
  <c r="CS175" i="7"/>
  <c r="CS176" i="7"/>
  <c r="CS177" i="7"/>
  <c r="CS178" i="7"/>
  <c r="CS179" i="7"/>
  <c r="CS180" i="7"/>
  <c r="CS181" i="7"/>
  <c r="CS182" i="7"/>
  <c r="CS183" i="7"/>
  <c r="CS184" i="7"/>
  <c r="CS185" i="7"/>
  <c r="CS186" i="7"/>
  <c r="CS187" i="7"/>
  <c r="CS188" i="7"/>
  <c r="CS189" i="7"/>
  <c r="CS190" i="7"/>
  <c r="CS191" i="7"/>
  <c r="CS192" i="7"/>
  <c r="CS193" i="7"/>
  <c r="CS194" i="7"/>
  <c r="CS195" i="7"/>
  <c r="CS196" i="7"/>
  <c r="CS197" i="7"/>
  <c r="CS198" i="7"/>
  <c r="CS199" i="7"/>
  <c r="CS200" i="7"/>
  <c r="CS201" i="7"/>
  <c r="CS202" i="7"/>
  <c r="CS203" i="7"/>
  <c r="CS204" i="7"/>
  <c r="CS205" i="7"/>
  <c r="CS206" i="7"/>
  <c r="CS207" i="7"/>
  <c r="CS208" i="7"/>
  <c r="CS209" i="7"/>
  <c r="CS210" i="7"/>
  <c r="CS211" i="7"/>
  <c r="CS212" i="7"/>
  <c r="CS213" i="7"/>
  <c r="CS214" i="7"/>
  <c r="CS215" i="7"/>
  <c r="CS216" i="7"/>
  <c r="CS217" i="7"/>
  <c r="CS218" i="7"/>
  <c r="CS219" i="7"/>
  <c r="CS220" i="7"/>
  <c r="CS221" i="7"/>
  <c r="CS222" i="7"/>
  <c r="CS223" i="7"/>
  <c r="CS224" i="7"/>
  <c r="CS225" i="7"/>
  <c r="CS226" i="7"/>
  <c r="CS227" i="7"/>
  <c r="CS228" i="7"/>
  <c r="CS229" i="7"/>
  <c r="CS230" i="7"/>
  <c r="CS231" i="7"/>
  <c r="CS232" i="7"/>
  <c r="CS233" i="7"/>
  <c r="CS234" i="7"/>
  <c r="CS235" i="7"/>
  <c r="CS236" i="7"/>
  <c r="CS237" i="7"/>
  <c r="CS238" i="7"/>
  <c r="CS239" i="7"/>
  <c r="CS240" i="7"/>
  <c r="CS241" i="7"/>
  <c r="CS242" i="7"/>
  <c r="CS243" i="7"/>
  <c r="CS244" i="7"/>
  <c r="CS245" i="7"/>
  <c r="CS246" i="7"/>
  <c r="CS247" i="7"/>
  <c r="CS248" i="7"/>
  <c r="CS249" i="7"/>
  <c r="CS250" i="7"/>
  <c r="CS251" i="7"/>
  <c r="CS252" i="7"/>
  <c r="CS253" i="7"/>
  <c r="CS254" i="7"/>
  <c r="CS255" i="7"/>
  <c r="CS256" i="7"/>
  <c r="CS257" i="7"/>
  <c r="CS258" i="7"/>
  <c r="CS259" i="7"/>
  <c r="CS260" i="7"/>
  <c r="CS261" i="7"/>
  <c r="CS262" i="7"/>
  <c r="CS263" i="7"/>
  <c r="CS264" i="7"/>
  <c r="CS265" i="7"/>
  <c r="CS266" i="7"/>
  <c r="CS267" i="7"/>
  <c r="CS268" i="7"/>
  <c r="CS269" i="7"/>
  <c r="CS270" i="7"/>
  <c r="CS271" i="7"/>
  <c r="CS272" i="7"/>
  <c r="CS273" i="7"/>
  <c r="CS274" i="7"/>
  <c r="CS275" i="7"/>
  <c r="CS276" i="7"/>
  <c r="CS277" i="7"/>
  <c r="CS278" i="7"/>
  <c r="CS279" i="7"/>
  <c r="CS280" i="7"/>
  <c r="CS281" i="7"/>
  <c r="CS282" i="7"/>
  <c r="CS283" i="7"/>
  <c r="CS284" i="7"/>
  <c r="CS285" i="7"/>
  <c r="CS286" i="7"/>
  <c r="CS287" i="7"/>
  <c r="CS288" i="7"/>
  <c r="CS289" i="7"/>
  <c r="CS290" i="7"/>
  <c r="CS291" i="7"/>
  <c r="CS292" i="7"/>
  <c r="CS293" i="7"/>
  <c r="CS294" i="7"/>
  <c r="CS295" i="7"/>
  <c r="CS296" i="7"/>
  <c r="CS297" i="7"/>
  <c r="CS298" i="7"/>
  <c r="CS299" i="7"/>
  <c r="CS300" i="7"/>
  <c r="CS301" i="7"/>
  <c r="CS302" i="7"/>
  <c r="CS303" i="7"/>
  <c r="CS304" i="7"/>
  <c r="CS305" i="7"/>
  <c r="CS306" i="7"/>
  <c r="CS307" i="7"/>
  <c r="CS308" i="7"/>
  <c r="CS309" i="7"/>
  <c r="CS310" i="7"/>
  <c r="CS311" i="7"/>
  <c r="CS312" i="7"/>
  <c r="CS313" i="7"/>
  <c r="CS314" i="7"/>
  <c r="CS315" i="7"/>
  <c r="CS316" i="7"/>
  <c r="CS317" i="7"/>
  <c r="CS318" i="7"/>
  <c r="CS319" i="7"/>
  <c r="CS320" i="7"/>
  <c r="CS321" i="7"/>
  <c r="CS322" i="7"/>
  <c r="CS323" i="7"/>
  <c r="CS324" i="7"/>
  <c r="CS325" i="7"/>
  <c r="CS326" i="7"/>
  <c r="CS327" i="7"/>
  <c r="CS328" i="7"/>
  <c r="CS329" i="7"/>
  <c r="CS330" i="7"/>
  <c r="CS331" i="7"/>
  <c r="CS332" i="7"/>
  <c r="CS333" i="7"/>
  <c r="CS334" i="7"/>
  <c r="CS335" i="7"/>
  <c r="CS336" i="7"/>
  <c r="CS337" i="7"/>
  <c r="CS338" i="7"/>
  <c r="CS339" i="7"/>
  <c r="CS340" i="7"/>
  <c r="CS341" i="7"/>
  <c r="CS342" i="7"/>
  <c r="CS343" i="7"/>
  <c r="CS344" i="7"/>
  <c r="CS345" i="7"/>
  <c r="CS346" i="7"/>
  <c r="CS347" i="7"/>
  <c r="CS348" i="7"/>
  <c r="CS349" i="7"/>
  <c r="CS350" i="7"/>
  <c r="CS351" i="7"/>
  <c r="CS352" i="7"/>
  <c r="CS353" i="7"/>
  <c r="CS354" i="7"/>
  <c r="CS355" i="7"/>
  <c r="CS356" i="7"/>
  <c r="CS357" i="7"/>
  <c r="CS358" i="7"/>
  <c r="CS359" i="7"/>
  <c r="CS360" i="7"/>
  <c r="CS361" i="7"/>
  <c r="CS362" i="7"/>
  <c r="CS363" i="7"/>
  <c r="CS364" i="7"/>
  <c r="CS365" i="7"/>
  <c r="CS366" i="7"/>
  <c r="CS367" i="7"/>
  <c r="CS368" i="7"/>
  <c r="CS369" i="7"/>
  <c r="CS370" i="7"/>
  <c r="CS371" i="7"/>
  <c r="CS372" i="7"/>
  <c r="CS373" i="7"/>
  <c r="CS374" i="7"/>
  <c r="CS375" i="7"/>
  <c r="CS376" i="7"/>
  <c r="CS377" i="7"/>
  <c r="CS378" i="7"/>
  <c r="CS379" i="7"/>
  <c r="CS380" i="7"/>
  <c r="CS381" i="7"/>
  <c r="CS382" i="7"/>
  <c r="CS383" i="7"/>
  <c r="CS384" i="7"/>
  <c r="CS385" i="7"/>
  <c r="CS386" i="7"/>
  <c r="CS387" i="7"/>
  <c r="CS388" i="7"/>
  <c r="CS389" i="7"/>
  <c r="CS390" i="7"/>
  <c r="CS391" i="7"/>
  <c r="CS392" i="7"/>
  <c r="CS393" i="7"/>
  <c r="CS394" i="7"/>
  <c r="CS395" i="7"/>
  <c r="CS396" i="7"/>
  <c r="CS397" i="7"/>
  <c r="CS398" i="7"/>
  <c r="CS399" i="7"/>
  <c r="CS400" i="7"/>
  <c r="CS401" i="7"/>
  <c r="CS402" i="7"/>
  <c r="CS403" i="7"/>
  <c r="CS404" i="7"/>
  <c r="CS405" i="7"/>
  <c r="CS406" i="7"/>
  <c r="CS407" i="7"/>
  <c r="CS408" i="7"/>
  <c r="CS409" i="7"/>
  <c r="CS410" i="7"/>
  <c r="CS411" i="7"/>
  <c r="CS412" i="7"/>
  <c r="CS413" i="7"/>
  <c r="CS414" i="7"/>
  <c r="CS415" i="7"/>
  <c r="CS416" i="7"/>
  <c r="CS417" i="7"/>
  <c r="CS418" i="7"/>
  <c r="CS419" i="7"/>
  <c r="CS420" i="7"/>
  <c r="CS421" i="7"/>
  <c r="CS422" i="7"/>
  <c r="CS423" i="7"/>
  <c r="CS424" i="7"/>
  <c r="CS425" i="7"/>
  <c r="CS426" i="7"/>
  <c r="CS427" i="7"/>
  <c r="CS428" i="7"/>
  <c r="CS429" i="7"/>
  <c r="CS430" i="7"/>
  <c r="CS431" i="7"/>
  <c r="CS432" i="7"/>
  <c r="CS433" i="7"/>
  <c r="CS434" i="7"/>
  <c r="CS435" i="7"/>
  <c r="CS436" i="7"/>
  <c r="CS437" i="7"/>
  <c r="CS438" i="7"/>
  <c r="CS439" i="7"/>
  <c r="CS440" i="7"/>
  <c r="CS441" i="7"/>
  <c r="CS442" i="7"/>
  <c r="CS443" i="7"/>
  <c r="CS444" i="7"/>
  <c r="CS445" i="7"/>
  <c r="CS446" i="7"/>
  <c r="CS447" i="7"/>
  <c r="CS448" i="7"/>
  <c r="CS449" i="7"/>
  <c r="CS450" i="7"/>
  <c r="CS451" i="7"/>
  <c r="CS452" i="7"/>
  <c r="CS453" i="7"/>
  <c r="CS454" i="7"/>
  <c r="CS455" i="7"/>
  <c r="CS456" i="7"/>
  <c r="CS457" i="7"/>
  <c r="CS458" i="7"/>
  <c r="CS459" i="7"/>
  <c r="CS460" i="7"/>
  <c r="CS461" i="7"/>
  <c r="CS462" i="7"/>
  <c r="CS463" i="7"/>
  <c r="CS464" i="7"/>
  <c r="CS465" i="7"/>
  <c r="CS466" i="7"/>
  <c r="CS467" i="7"/>
  <c r="CS468" i="7"/>
  <c r="CS469" i="7"/>
  <c r="CS470" i="7"/>
  <c r="CS471" i="7"/>
  <c r="CS472" i="7"/>
  <c r="CS473" i="7"/>
  <c r="CS474" i="7"/>
  <c r="CS475" i="7"/>
  <c r="CS476" i="7"/>
  <c r="CS477" i="7"/>
  <c r="CS478" i="7"/>
  <c r="CS479" i="7"/>
  <c r="CS480" i="7"/>
  <c r="CS481" i="7"/>
  <c r="CS482" i="7"/>
  <c r="CS483" i="7"/>
  <c r="CS484" i="7"/>
  <c r="CS485" i="7"/>
  <c r="CS486" i="7"/>
  <c r="CS487" i="7"/>
  <c r="CS488" i="7"/>
  <c r="CS489" i="7"/>
  <c r="CS490" i="7"/>
  <c r="CS491" i="7"/>
  <c r="CS492" i="7"/>
  <c r="CS493" i="7"/>
  <c r="CS494" i="7"/>
  <c r="CS495" i="7"/>
  <c r="CS496" i="7"/>
  <c r="CS497" i="7"/>
  <c r="CS498" i="7"/>
  <c r="CS499" i="7"/>
  <c r="CS500" i="7"/>
  <c r="CS501" i="7"/>
  <c r="CS502" i="7"/>
  <c r="CS503" i="7"/>
  <c r="CS504" i="7"/>
  <c r="CS505" i="7"/>
  <c r="CS506" i="7"/>
  <c r="CS507" i="7"/>
  <c r="CS508" i="7"/>
  <c r="CS509" i="7"/>
  <c r="CS510" i="7"/>
  <c r="CS511" i="7"/>
  <c r="CS512" i="7"/>
  <c r="CS513" i="7"/>
  <c r="CS514" i="7"/>
  <c r="CS515" i="7"/>
  <c r="CS516" i="7"/>
  <c r="CS517" i="7"/>
  <c r="CS518" i="7"/>
  <c r="CS519" i="7"/>
  <c r="CS520" i="7"/>
  <c r="CS521" i="7"/>
  <c r="CS522" i="7"/>
  <c r="CS523" i="7"/>
  <c r="CS524" i="7"/>
  <c r="CS525" i="7"/>
  <c r="CS526" i="7"/>
  <c r="CS527" i="7"/>
  <c r="CS528" i="7"/>
  <c r="CS529" i="7"/>
  <c r="CS530" i="7"/>
  <c r="CS531" i="7"/>
  <c r="CS532" i="7"/>
  <c r="CS533" i="7"/>
  <c r="CS534" i="7"/>
  <c r="CS535" i="7"/>
  <c r="CS536" i="7"/>
  <c r="CS537" i="7"/>
  <c r="CS538" i="7"/>
  <c r="CS539" i="7"/>
  <c r="CS540" i="7"/>
  <c r="CS541" i="7"/>
  <c r="CS542" i="7"/>
  <c r="CS543" i="7"/>
  <c r="CS544" i="7"/>
  <c r="CS545" i="7"/>
  <c r="CS546" i="7"/>
  <c r="CS547" i="7"/>
  <c r="CS548" i="7"/>
  <c r="CS549" i="7"/>
  <c r="CS550" i="7"/>
  <c r="CS551" i="7"/>
  <c r="CS552" i="7"/>
  <c r="CS553" i="7"/>
  <c r="CS554" i="7"/>
  <c r="CS555" i="7"/>
  <c r="CS556" i="7"/>
  <c r="CS557" i="7"/>
  <c r="CS558" i="7"/>
  <c r="CS559" i="7"/>
  <c r="CS560" i="7"/>
  <c r="CS561" i="7"/>
  <c r="CS562" i="7"/>
  <c r="CS563" i="7"/>
  <c r="CS564" i="7"/>
  <c r="CS565" i="7"/>
  <c r="CS566" i="7"/>
  <c r="CS567" i="7"/>
  <c r="CS568" i="7"/>
  <c r="CS569" i="7"/>
  <c r="CS570" i="7"/>
  <c r="CS571" i="7"/>
  <c r="CS572" i="7"/>
  <c r="CS573" i="7"/>
  <c r="CS574" i="7"/>
  <c r="CS575" i="7"/>
  <c r="CS576" i="7"/>
  <c r="CS577" i="7"/>
  <c r="CS578" i="7"/>
  <c r="CS579" i="7"/>
  <c r="CS580" i="7"/>
  <c r="CS581" i="7"/>
  <c r="CS582" i="7"/>
  <c r="CS583" i="7"/>
  <c r="CS584" i="7"/>
  <c r="CS585" i="7"/>
  <c r="CS586" i="7"/>
  <c r="CS587" i="7"/>
  <c r="CS588" i="7"/>
  <c r="CS589" i="7"/>
  <c r="CS590" i="7"/>
  <c r="CS591" i="7"/>
  <c r="CS592" i="7"/>
  <c r="CS593" i="7"/>
  <c r="CS594" i="7"/>
  <c r="CS595" i="7"/>
  <c r="CS596" i="7"/>
  <c r="CS597" i="7"/>
  <c r="CS598" i="7"/>
  <c r="CS599" i="7"/>
  <c r="CS600" i="7"/>
  <c r="CS601" i="7"/>
  <c r="CS602" i="7"/>
  <c r="CS603" i="7"/>
  <c r="CS604" i="7"/>
  <c r="CS605" i="7"/>
  <c r="CS606" i="7"/>
  <c r="CS607" i="7"/>
  <c r="CS608" i="7"/>
  <c r="CS609" i="7"/>
  <c r="CS610" i="7"/>
  <c r="CS611" i="7"/>
  <c r="CS612" i="7"/>
  <c r="CS613" i="7"/>
  <c r="CS614" i="7"/>
  <c r="CS615" i="7"/>
  <c r="CS616" i="7"/>
  <c r="CS617" i="7"/>
  <c r="CS618" i="7"/>
  <c r="CS619" i="7"/>
  <c r="CS620" i="7"/>
  <c r="CS621" i="7"/>
  <c r="CS622" i="7"/>
  <c r="CS623" i="7"/>
  <c r="CS624" i="7"/>
  <c r="CS625" i="7"/>
  <c r="CS626" i="7"/>
  <c r="CS627" i="7"/>
  <c r="CS628" i="7"/>
  <c r="CS629" i="7"/>
  <c r="CS630" i="7"/>
  <c r="CS631" i="7"/>
  <c r="CS632" i="7"/>
  <c r="CS633" i="7"/>
  <c r="CS634" i="7"/>
  <c r="CS635" i="7"/>
  <c r="CS636" i="7"/>
  <c r="CS637" i="7"/>
  <c r="CS638" i="7"/>
  <c r="CS639" i="7"/>
  <c r="CS640" i="7"/>
  <c r="CS641" i="7"/>
  <c r="CS642" i="7"/>
  <c r="CS643" i="7"/>
  <c r="CS644" i="7"/>
  <c r="CS645" i="7"/>
  <c r="CS646" i="7"/>
  <c r="CS647" i="7"/>
  <c r="CS648" i="7"/>
  <c r="CS649" i="7"/>
  <c r="CS650" i="7"/>
  <c r="CS651" i="7"/>
  <c r="CS652" i="7"/>
  <c r="CS653" i="7"/>
  <c r="CS654" i="7"/>
  <c r="CS655" i="7"/>
  <c r="CS656" i="7"/>
  <c r="CS657" i="7"/>
  <c r="CS658" i="7"/>
  <c r="CS659" i="7"/>
  <c r="CS660" i="7"/>
  <c r="CS661" i="7"/>
  <c r="CS662" i="7"/>
  <c r="CS663" i="7"/>
  <c r="CS664" i="7"/>
  <c r="CS665" i="7"/>
  <c r="CS666" i="7"/>
  <c r="CS667" i="7"/>
  <c r="CS668" i="7"/>
  <c r="CS669" i="7"/>
  <c r="CS670" i="7"/>
  <c r="CS671" i="7"/>
  <c r="CS672" i="7"/>
  <c r="CS673" i="7"/>
  <c r="CS674" i="7"/>
  <c r="CS675" i="7"/>
  <c r="CS676" i="7"/>
  <c r="CS677" i="7"/>
  <c r="CS678" i="7"/>
  <c r="CS679" i="7"/>
  <c r="CS680" i="7"/>
  <c r="CS681" i="7"/>
  <c r="CS682" i="7"/>
  <c r="CS683" i="7"/>
  <c r="CS684" i="7"/>
  <c r="CS685" i="7"/>
  <c r="CS686" i="7"/>
  <c r="CS687" i="7"/>
  <c r="CS688" i="7"/>
  <c r="CS689" i="7"/>
  <c r="CS690" i="7"/>
  <c r="CS691" i="7"/>
  <c r="CS692" i="7"/>
  <c r="CS693" i="7"/>
  <c r="CS694" i="7"/>
  <c r="CS695" i="7"/>
  <c r="CS696" i="7"/>
  <c r="CS697" i="7"/>
  <c r="CS698" i="7"/>
  <c r="CS699" i="7"/>
  <c r="CS700" i="7"/>
  <c r="CS701" i="7"/>
  <c r="CS702" i="7"/>
  <c r="CS703" i="7"/>
  <c r="CS704" i="7"/>
  <c r="CS705" i="7"/>
  <c r="CS706" i="7"/>
  <c r="CS707" i="7"/>
  <c r="CS708" i="7"/>
  <c r="CS709" i="7"/>
  <c r="CS710" i="7"/>
  <c r="CS711" i="7"/>
  <c r="CS712" i="7"/>
  <c r="CS713" i="7"/>
  <c r="CS714" i="7"/>
  <c r="CS715" i="7"/>
  <c r="CS716" i="7"/>
  <c r="CS717" i="7"/>
  <c r="CS718" i="7"/>
  <c r="CS719" i="7"/>
  <c r="CS720" i="7"/>
  <c r="CS721" i="7"/>
  <c r="CS722" i="7"/>
  <c r="CS723" i="7"/>
  <c r="CS724" i="7"/>
  <c r="CS725" i="7"/>
  <c r="CS726" i="7"/>
  <c r="CS727" i="7"/>
  <c r="CS728" i="7"/>
  <c r="CS729" i="7"/>
  <c r="CS730" i="7"/>
  <c r="CS731" i="7"/>
  <c r="CS732" i="7"/>
  <c r="CS733" i="7"/>
  <c r="CS734" i="7"/>
  <c r="CS735" i="7"/>
  <c r="CS736" i="7"/>
  <c r="CS737" i="7"/>
  <c r="CS738" i="7"/>
  <c r="CS739" i="7"/>
  <c r="CS740" i="7"/>
  <c r="CS741" i="7"/>
  <c r="CS742" i="7"/>
  <c r="CS743" i="7"/>
  <c r="CS744" i="7"/>
  <c r="CS745" i="7"/>
  <c r="CS746" i="7"/>
  <c r="CS747" i="7"/>
  <c r="CS748" i="7"/>
  <c r="CS749" i="7"/>
  <c r="CS750" i="7"/>
  <c r="CS751" i="7"/>
  <c r="CS752" i="7"/>
  <c r="CS753" i="7"/>
  <c r="CS754" i="7"/>
  <c r="CS755" i="7"/>
  <c r="CS756" i="7"/>
  <c r="CS757" i="7"/>
  <c r="CS758" i="7"/>
  <c r="CS759" i="7"/>
  <c r="CS760" i="7"/>
  <c r="CS761" i="7"/>
  <c r="CS762" i="7"/>
  <c r="CS763" i="7"/>
  <c r="CS764" i="7"/>
  <c r="CS765" i="7"/>
  <c r="CS766" i="7"/>
  <c r="CS767" i="7"/>
  <c r="CS768" i="7"/>
  <c r="CS769" i="7"/>
  <c r="CS770" i="7"/>
  <c r="CS771" i="7"/>
  <c r="CS772" i="7"/>
  <c r="CS773" i="7"/>
  <c r="CS774" i="7"/>
  <c r="CS775" i="7"/>
  <c r="CS776" i="7"/>
  <c r="CS777" i="7"/>
  <c r="CS778" i="7"/>
  <c r="CS779" i="7"/>
  <c r="CS780" i="7"/>
  <c r="CS781" i="7"/>
  <c r="CS782" i="7"/>
  <c r="CS783" i="7"/>
  <c r="CS784" i="7"/>
  <c r="CS785" i="7"/>
  <c r="CS786" i="7"/>
  <c r="CS787" i="7"/>
  <c r="CS788" i="7"/>
  <c r="CS789" i="7"/>
  <c r="CS790" i="7"/>
  <c r="CS791" i="7"/>
  <c r="CS792" i="7"/>
  <c r="CS793" i="7"/>
  <c r="CS794" i="7"/>
  <c r="CS795" i="7"/>
  <c r="CS796" i="7"/>
  <c r="CS797" i="7"/>
  <c r="CS798" i="7"/>
  <c r="CS799" i="7"/>
  <c r="CS800" i="7"/>
  <c r="CS801" i="7"/>
  <c r="CS802" i="7"/>
  <c r="CS803" i="7"/>
  <c r="CS804" i="7"/>
  <c r="CS805" i="7"/>
  <c r="CS806" i="7"/>
  <c r="CS807" i="7"/>
  <c r="CS808" i="7"/>
  <c r="CS809" i="7"/>
  <c r="CS810" i="7"/>
  <c r="CS811" i="7"/>
  <c r="CS2137" i="7"/>
  <c r="CS812" i="7"/>
  <c r="CS813" i="7"/>
  <c r="CS814" i="7"/>
  <c r="CS815" i="7"/>
  <c r="CS816" i="7"/>
  <c r="CS817" i="7"/>
  <c r="CS818" i="7"/>
  <c r="CS819" i="7"/>
  <c r="CS820" i="7"/>
  <c r="CS821" i="7"/>
  <c r="CS822" i="7"/>
  <c r="CS823" i="7"/>
  <c r="CS824" i="7"/>
  <c r="CS825" i="7"/>
  <c r="CS826" i="7"/>
  <c r="CS827" i="7"/>
  <c r="CS828" i="7"/>
  <c r="CS829" i="7"/>
  <c r="CS830" i="7"/>
  <c r="CS831" i="7"/>
  <c r="CS832" i="7"/>
  <c r="CS833" i="7"/>
  <c r="CS834" i="7"/>
  <c r="CS835" i="7"/>
  <c r="CS836" i="7"/>
  <c r="CS837" i="7"/>
  <c r="CS838" i="7"/>
  <c r="CS839" i="7"/>
  <c r="CS840" i="7"/>
  <c r="CS841" i="7"/>
  <c r="CS842" i="7"/>
  <c r="CS843" i="7"/>
  <c r="CS844" i="7"/>
  <c r="CS845" i="7"/>
  <c r="CS846" i="7"/>
  <c r="CS847" i="7"/>
  <c r="CS848" i="7"/>
  <c r="CS849" i="7"/>
  <c r="CS850" i="7"/>
  <c r="CS851" i="7"/>
  <c r="CS852" i="7"/>
  <c r="CS853" i="7"/>
  <c r="CS854" i="7"/>
  <c r="CS855" i="7"/>
  <c r="CS856" i="7"/>
  <c r="CS857" i="7"/>
  <c r="CS858" i="7"/>
  <c r="CS859" i="7"/>
  <c r="CS860" i="7"/>
  <c r="CS861" i="7"/>
  <c r="CS862" i="7"/>
  <c r="CS863" i="7"/>
  <c r="CS864" i="7"/>
  <c r="CS865" i="7"/>
  <c r="CS866" i="7"/>
  <c r="CS867" i="7"/>
  <c r="CS868" i="7"/>
  <c r="CS869" i="7"/>
  <c r="CS870" i="7"/>
  <c r="CS871" i="7"/>
  <c r="CS872" i="7"/>
  <c r="CS873" i="7"/>
  <c r="CS874" i="7"/>
  <c r="CS875" i="7"/>
  <c r="CS876" i="7"/>
  <c r="CS877" i="7"/>
  <c r="CS878" i="7"/>
  <c r="CS879" i="7"/>
  <c r="CS880" i="7"/>
  <c r="CS881" i="7"/>
  <c r="CS882" i="7"/>
  <c r="CS883" i="7"/>
  <c r="CS884" i="7"/>
  <c r="CS885" i="7"/>
  <c r="CS886" i="7"/>
  <c r="CS887" i="7"/>
  <c r="CS888" i="7"/>
  <c r="CS889" i="7"/>
  <c r="CS890" i="7"/>
  <c r="CS891" i="7"/>
  <c r="CS892" i="7"/>
  <c r="CS893" i="7"/>
  <c r="CS894" i="7"/>
  <c r="CS895" i="7"/>
  <c r="CS896" i="7"/>
  <c r="CS897" i="7"/>
  <c r="CS898" i="7"/>
  <c r="CS899" i="7"/>
  <c r="CS900" i="7"/>
  <c r="CS901" i="7"/>
  <c r="CS902" i="7"/>
  <c r="CS903" i="7"/>
  <c r="CS904" i="7"/>
  <c r="CS905" i="7"/>
  <c r="CS906" i="7"/>
  <c r="CS907" i="7"/>
  <c r="CS908" i="7"/>
  <c r="CS909" i="7"/>
  <c r="CS910" i="7"/>
  <c r="CS911" i="7"/>
  <c r="CS912" i="7"/>
  <c r="CS913" i="7"/>
  <c r="CS914" i="7"/>
  <c r="CS915" i="7"/>
  <c r="CS916" i="7"/>
  <c r="CS917" i="7"/>
  <c r="CS918" i="7"/>
  <c r="CS919" i="7"/>
  <c r="CS920" i="7"/>
  <c r="CS921" i="7"/>
  <c r="CS922" i="7"/>
  <c r="CS923" i="7"/>
  <c r="CS924" i="7"/>
  <c r="CS925" i="7"/>
  <c r="CS926" i="7"/>
  <c r="CS927" i="7"/>
  <c r="CS928" i="7"/>
  <c r="CS929" i="7"/>
  <c r="CS930" i="7"/>
  <c r="CS931" i="7"/>
  <c r="CS932" i="7"/>
  <c r="CS933" i="7"/>
  <c r="CS934" i="7"/>
  <c r="CS935" i="7"/>
  <c r="CS936" i="7"/>
  <c r="CS937" i="7"/>
  <c r="CS938" i="7"/>
  <c r="CS939" i="7"/>
  <c r="CS940" i="7"/>
  <c r="CS941" i="7"/>
  <c r="CS942" i="7"/>
  <c r="CS943" i="7"/>
  <c r="CS944" i="7"/>
  <c r="CS945" i="7"/>
  <c r="CS946" i="7"/>
  <c r="CS947" i="7"/>
  <c r="CS948" i="7"/>
  <c r="CS949" i="7"/>
  <c r="CS950" i="7"/>
  <c r="CS951" i="7"/>
  <c r="CS952" i="7"/>
  <c r="CS953" i="7"/>
  <c r="CS954" i="7"/>
  <c r="CS955" i="7"/>
  <c r="CS956" i="7"/>
  <c r="CS957" i="7"/>
  <c r="CS958" i="7"/>
  <c r="CS959" i="7"/>
  <c r="CS960" i="7"/>
  <c r="CS961" i="7"/>
  <c r="CS962" i="7"/>
  <c r="CS963" i="7"/>
  <c r="CS964" i="7"/>
  <c r="CS965" i="7"/>
  <c r="CS966" i="7"/>
  <c r="CS967" i="7"/>
  <c r="CS968" i="7"/>
  <c r="CS969" i="7"/>
  <c r="CS970" i="7"/>
  <c r="CS971" i="7"/>
  <c r="CS972" i="7"/>
  <c r="CS973" i="7"/>
  <c r="CS974" i="7"/>
  <c r="CS975" i="7"/>
  <c r="CS976" i="7"/>
  <c r="CS977" i="7"/>
  <c r="CS978" i="7"/>
  <c r="CS979" i="7"/>
  <c r="CS980" i="7"/>
  <c r="CS981" i="7"/>
  <c r="CS982" i="7"/>
  <c r="CS983" i="7"/>
  <c r="CS984" i="7"/>
  <c r="CS985" i="7"/>
  <c r="CS986" i="7"/>
  <c r="CS987" i="7"/>
  <c r="CS988" i="7"/>
  <c r="CS989" i="7"/>
  <c r="CS990" i="7"/>
  <c r="CS991" i="7"/>
  <c r="CS992" i="7"/>
  <c r="CS993" i="7"/>
  <c r="CS994" i="7"/>
  <c r="CS995" i="7"/>
  <c r="CS996" i="7"/>
  <c r="CS997" i="7"/>
  <c r="CS998" i="7"/>
  <c r="CS999" i="7"/>
  <c r="CS1000" i="7"/>
  <c r="CS1001" i="7"/>
  <c r="CS1002" i="7"/>
  <c r="CS1003" i="7"/>
  <c r="CS1004" i="7"/>
  <c r="CS1005" i="7"/>
  <c r="CS1006" i="7"/>
  <c r="CS1007" i="7"/>
  <c r="CS1008" i="7"/>
  <c r="CS1009" i="7"/>
  <c r="CS1010" i="7"/>
  <c r="CS1011" i="7"/>
  <c r="CS1012" i="7"/>
  <c r="CS1013" i="7"/>
  <c r="CS1014" i="7"/>
  <c r="CS1015" i="7"/>
  <c r="CS1016" i="7"/>
  <c r="CS1017" i="7"/>
  <c r="CS1018" i="7"/>
  <c r="CS1019" i="7"/>
  <c r="CS1020" i="7"/>
  <c r="CS1021" i="7"/>
  <c r="CS1022" i="7"/>
  <c r="CS1023" i="7"/>
  <c r="CS1024" i="7"/>
  <c r="CS1025" i="7"/>
  <c r="CS1026" i="7"/>
  <c r="CS1027" i="7"/>
  <c r="CS1028" i="7"/>
  <c r="CS1029" i="7"/>
  <c r="CS1030" i="7"/>
  <c r="CS1031" i="7"/>
  <c r="CS1032" i="7"/>
  <c r="CS1033" i="7"/>
  <c r="CS1034" i="7"/>
  <c r="CS1035" i="7"/>
  <c r="CS1036" i="7"/>
  <c r="CS1037" i="7"/>
  <c r="CS1038" i="7"/>
  <c r="CS1039" i="7"/>
  <c r="CS1040" i="7"/>
  <c r="CS1041" i="7"/>
  <c r="CS1042" i="7"/>
  <c r="CS1043" i="7"/>
  <c r="CS1044" i="7"/>
  <c r="CS1045" i="7"/>
  <c r="CS1046" i="7"/>
  <c r="CS1047" i="7"/>
  <c r="CS1048" i="7"/>
  <c r="CS1049" i="7"/>
  <c r="CS1050" i="7"/>
  <c r="CS1051" i="7"/>
  <c r="CS1052" i="7"/>
  <c r="CS1053" i="7"/>
  <c r="CS1054" i="7"/>
  <c r="CS1055" i="7"/>
  <c r="CS1056" i="7"/>
  <c r="CS1057" i="7"/>
  <c r="CS1058" i="7"/>
  <c r="CS1059" i="7"/>
  <c r="CS1060" i="7"/>
  <c r="CS1061" i="7"/>
  <c r="CS1062" i="7"/>
  <c r="CS1063" i="7"/>
  <c r="CS1064" i="7"/>
  <c r="CR2" i="7" a="1"/>
  <c r="CS1066" i="7"/>
  <c r="CS1067" i="7"/>
  <c r="CS1068" i="7"/>
  <c r="CS1069" i="7"/>
  <c r="CS1070" i="7"/>
  <c r="CS1071" i="7"/>
  <c r="CS1072" i="7"/>
  <c r="CS1073" i="7"/>
  <c r="CS1074" i="7"/>
  <c r="CS112" i="7"/>
  <c r="CS1076" i="7"/>
  <c r="CS1077" i="7"/>
  <c r="CS1078" i="7"/>
  <c r="CS1079" i="7"/>
  <c r="CS1080" i="7"/>
  <c r="CS1081" i="7"/>
  <c r="CS1082" i="7"/>
  <c r="CS1083" i="7"/>
  <c r="CS1084" i="7"/>
  <c r="CS1085" i="7"/>
  <c r="CS1086" i="7"/>
  <c r="CS1087" i="7"/>
  <c r="CS1088" i="7"/>
  <c r="CS1089" i="7"/>
  <c r="CS1090" i="7"/>
  <c r="CS1091" i="7"/>
  <c r="CS1092" i="7"/>
  <c r="CS1093" i="7"/>
  <c r="CS1094" i="7"/>
  <c r="CS1095" i="7"/>
  <c r="CS1096" i="7"/>
  <c r="CS1097" i="7"/>
  <c r="CS1098" i="7"/>
  <c r="CS1099" i="7"/>
  <c r="CS1100" i="7"/>
  <c r="CS1101" i="7"/>
  <c r="CS1102" i="7"/>
  <c r="CS1103" i="7"/>
  <c r="CS1104" i="7"/>
  <c r="CS1105" i="7"/>
  <c r="CS1106" i="7"/>
  <c r="CS1107" i="7"/>
  <c r="CS1108" i="7"/>
  <c r="CS1109" i="7"/>
  <c r="CS1110" i="7"/>
  <c r="CS1111" i="7"/>
  <c r="CS1112" i="7"/>
  <c r="CS1113" i="7"/>
  <c r="CS1114" i="7"/>
  <c r="CS1115" i="7"/>
  <c r="CS1116" i="7"/>
  <c r="CS1117" i="7"/>
  <c r="CS1118" i="7"/>
  <c r="CS1119" i="7"/>
  <c r="CS1120" i="7"/>
  <c r="CS1121" i="7"/>
  <c r="CS1122" i="7"/>
  <c r="CS1123" i="7"/>
  <c r="CS1124" i="7"/>
  <c r="CS1125" i="7"/>
  <c r="CS1126" i="7"/>
  <c r="CS1127" i="7"/>
  <c r="CS1128" i="7"/>
  <c r="CS1129" i="7"/>
  <c r="CS1130" i="7"/>
  <c r="CS1131" i="7"/>
  <c r="CS1132" i="7"/>
  <c r="CS1133" i="7"/>
  <c r="CS1134" i="7"/>
  <c r="CS1135" i="7"/>
  <c r="CS1136" i="7"/>
  <c r="CS1137" i="7"/>
  <c r="CS1138" i="7"/>
  <c r="CS1139" i="7"/>
  <c r="CS1140" i="7"/>
  <c r="CS1141" i="7"/>
  <c r="CS1142" i="7"/>
  <c r="CS1143" i="7"/>
  <c r="CS1144" i="7"/>
  <c r="CS1145" i="7"/>
  <c r="CS1146" i="7"/>
  <c r="CS1147" i="7"/>
  <c r="CS1148" i="7"/>
  <c r="CS1149" i="7"/>
  <c r="CS1150" i="7"/>
  <c r="CS1151" i="7"/>
  <c r="CS1152" i="7"/>
  <c r="CS1153" i="7"/>
  <c r="CS1154" i="7"/>
  <c r="CS1155" i="7"/>
  <c r="CS1156" i="7"/>
  <c r="CS1157" i="7"/>
  <c r="CS1158" i="7"/>
  <c r="CS1159" i="7"/>
  <c r="CS1160" i="7"/>
  <c r="CS1161" i="7"/>
  <c r="CS1162" i="7"/>
  <c r="CS1163" i="7"/>
  <c r="CS1164" i="7"/>
  <c r="CS1165" i="7"/>
  <c r="CS1166" i="7"/>
  <c r="CS1167" i="7"/>
  <c r="CS1168" i="7"/>
  <c r="CS1169" i="7"/>
  <c r="CS1170" i="7"/>
  <c r="CS1171" i="7"/>
  <c r="CS1172" i="7"/>
  <c r="CS1173" i="7"/>
  <c r="CS1174" i="7"/>
  <c r="CS1175" i="7"/>
  <c r="CS1176" i="7"/>
  <c r="CS1177" i="7"/>
  <c r="CS1178" i="7"/>
  <c r="CS1179" i="7"/>
  <c r="CS1180" i="7"/>
  <c r="CS1181" i="7"/>
  <c r="CS1182" i="7"/>
  <c r="CS1183" i="7"/>
  <c r="CS1184" i="7"/>
  <c r="CS1185" i="7"/>
  <c r="CS1186" i="7"/>
  <c r="CS1187" i="7"/>
  <c r="CS1188" i="7"/>
  <c r="CS1189" i="7"/>
  <c r="CS1190" i="7"/>
  <c r="CS1191" i="7"/>
  <c r="CS1192" i="7"/>
  <c r="CS1193" i="7"/>
  <c r="CS1194" i="7"/>
  <c r="CS1195" i="7"/>
  <c r="CS1196" i="7"/>
  <c r="CS1197" i="7"/>
  <c r="CS1198" i="7"/>
  <c r="CS1199" i="7"/>
  <c r="CS1200" i="7"/>
  <c r="CS1201" i="7"/>
  <c r="CS1202" i="7"/>
  <c r="CS1203" i="7"/>
  <c r="CS1204" i="7"/>
  <c r="CS1205" i="7"/>
  <c r="CS1206" i="7"/>
  <c r="CS1207" i="7"/>
  <c r="CS1208" i="7"/>
  <c r="CS1209" i="7"/>
  <c r="CS1210" i="7"/>
  <c r="CS1211" i="7"/>
  <c r="CS1212" i="7"/>
  <c r="CS1213" i="7"/>
  <c r="CS1214" i="7"/>
  <c r="CS1215" i="7"/>
  <c r="CS1216" i="7"/>
  <c r="CS1217" i="7"/>
  <c r="CS1218" i="7"/>
  <c r="CS1219" i="7"/>
  <c r="CS1220" i="7"/>
  <c r="CS1221" i="7"/>
  <c r="CS1222" i="7"/>
  <c r="CS1223" i="7"/>
  <c r="CS1224" i="7"/>
  <c r="CS1225" i="7"/>
  <c r="CS1226" i="7"/>
  <c r="CS1227" i="7"/>
  <c r="CS1228" i="7"/>
  <c r="CS1229" i="7"/>
  <c r="CS1230" i="7"/>
  <c r="CS1231" i="7"/>
  <c r="CS1232" i="7"/>
  <c r="CS1233" i="7"/>
  <c r="CS1234" i="7"/>
  <c r="CS1235" i="7"/>
  <c r="CS1236" i="7"/>
  <c r="CS1237" i="7"/>
  <c r="CS1238" i="7"/>
  <c r="CS1239" i="7"/>
  <c r="CS1240" i="7"/>
  <c r="CS1241" i="7"/>
  <c r="CS1242" i="7"/>
  <c r="CS1243" i="7"/>
  <c r="CS1244" i="7"/>
  <c r="CS1245" i="7"/>
  <c r="CS1246" i="7"/>
  <c r="CS1247" i="7"/>
  <c r="CS1248" i="7"/>
  <c r="CS1249" i="7"/>
  <c r="CS1250" i="7"/>
  <c r="CS1251" i="7"/>
  <c r="CS1252" i="7"/>
  <c r="CS1253" i="7"/>
  <c r="CS1254" i="7"/>
  <c r="CS1255" i="7"/>
  <c r="CS1256" i="7"/>
  <c r="CS1257" i="7"/>
  <c r="CS1258" i="7"/>
  <c r="CS1259" i="7"/>
  <c r="CS1260" i="7"/>
  <c r="CS1261" i="7"/>
  <c r="CS1262" i="7"/>
  <c r="CS1263" i="7"/>
  <c r="CS1264" i="7"/>
  <c r="CS1265" i="7"/>
  <c r="CS1266" i="7"/>
  <c r="CS1267" i="7"/>
  <c r="CS1268" i="7"/>
  <c r="CS1269" i="7"/>
  <c r="CS1270" i="7"/>
  <c r="CS1271" i="7"/>
  <c r="CS1272" i="7"/>
  <c r="CS1273" i="7"/>
  <c r="CS1274" i="7"/>
  <c r="CS1275" i="7"/>
  <c r="CS1276" i="7"/>
  <c r="CS1277" i="7"/>
  <c r="CS1278" i="7"/>
  <c r="CS1279" i="7"/>
  <c r="CS1280" i="7"/>
  <c r="CS1281" i="7"/>
  <c r="CS1282" i="7"/>
  <c r="CS1283" i="7"/>
  <c r="CS1284" i="7"/>
  <c r="CS1285" i="7"/>
  <c r="CS1286" i="7"/>
  <c r="CS1287" i="7"/>
  <c r="CS1288" i="7"/>
  <c r="CS1289" i="7"/>
  <c r="CS1290" i="7"/>
  <c r="CS1291" i="7"/>
  <c r="CS1292" i="7"/>
  <c r="CS1293" i="7"/>
  <c r="CS1294" i="7"/>
  <c r="CS1295" i="7"/>
  <c r="CS1296" i="7"/>
  <c r="CS1297" i="7"/>
  <c r="CS1298" i="7"/>
  <c r="CS1299" i="7"/>
  <c r="CS1300" i="7"/>
  <c r="CS1301" i="7"/>
  <c r="CS1302" i="7"/>
  <c r="CS1303" i="7"/>
  <c r="CS1304" i="7"/>
  <c r="CS1305" i="7"/>
  <c r="CS1306" i="7"/>
  <c r="CS1307" i="7"/>
  <c r="CS1308" i="7"/>
  <c r="CS1309" i="7"/>
  <c r="CS1310" i="7"/>
  <c r="CS1311" i="7"/>
  <c r="CS1312" i="7"/>
  <c r="CS1313" i="7"/>
  <c r="CS1314" i="7"/>
  <c r="CS1315" i="7"/>
  <c r="CS1316" i="7"/>
  <c r="CS1317" i="7"/>
  <c r="CS1318" i="7"/>
  <c r="CS1319" i="7"/>
  <c r="CS1320" i="7"/>
  <c r="CS1321" i="7"/>
  <c r="CS1322" i="7"/>
  <c r="CS1323" i="7"/>
  <c r="CS1324" i="7"/>
  <c r="CS1325" i="7"/>
  <c r="CS1326" i="7"/>
  <c r="CS1327" i="7"/>
  <c r="CS1328" i="7"/>
  <c r="CS1329" i="7"/>
  <c r="CS1330" i="7"/>
  <c r="CS1331" i="7"/>
  <c r="CS1332" i="7"/>
  <c r="CS1333" i="7"/>
  <c r="CS1334" i="7"/>
  <c r="CS1335" i="7"/>
  <c r="CS1336" i="7"/>
  <c r="CS1337" i="7"/>
  <c r="CS1338" i="7"/>
  <c r="CS1339" i="7"/>
  <c r="CS1340" i="7"/>
  <c r="CS1341" i="7"/>
  <c r="CS1342" i="7"/>
  <c r="CS1343" i="7"/>
  <c r="CS1344" i="7"/>
  <c r="CS1345" i="7"/>
  <c r="CS1346" i="7"/>
  <c r="CS1347" i="7"/>
  <c r="CS1348" i="7"/>
  <c r="CS1349" i="7"/>
  <c r="CS1350" i="7"/>
  <c r="CS1351" i="7"/>
  <c r="CS1352" i="7"/>
  <c r="CS1353" i="7"/>
  <c r="CS1354" i="7"/>
  <c r="CS1355" i="7"/>
  <c r="CS1356" i="7"/>
  <c r="CS1357" i="7"/>
  <c r="CS1358" i="7"/>
  <c r="CS1359" i="7"/>
  <c r="CS1360" i="7"/>
  <c r="CS1361" i="7"/>
  <c r="CS1362" i="7"/>
  <c r="CS1363" i="7"/>
  <c r="CS1364" i="7"/>
  <c r="CS1365" i="7"/>
  <c r="CS1366" i="7"/>
  <c r="CS1367" i="7"/>
  <c r="CS1368" i="7"/>
  <c r="CS1369" i="7"/>
  <c r="CS1370" i="7"/>
  <c r="CS1371" i="7"/>
  <c r="CS1372" i="7"/>
  <c r="CS1373" i="7"/>
  <c r="CS1374" i="7"/>
  <c r="CS1375" i="7"/>
  <c r="CS1376" i="7"/>
  <c r="CS1377" i="7"/>
  <c r="CS1378" i="7"/>
  <c r="CS1379" i="7"/>
  <c r="CS1380" i="7"/>
  <c r="CS1381" i="7"/>
  <c r="CS1382" i="7"/>
  <c r="CS1383" i="7"/>
  <c r="CS1384" i="7"/>
  <c r="CS1385" i="7"/>
  <c r="CS1386" i="7"/>
  <c r="CS1387" i="7"/>
  <c r="CS1388" i="7"/>
  <c r="CS1389" i="7"/>
  <c r="CS1390" i="7"/>
  <c r="CS1391" i="7"/>
  <c r="CS1392" i="7"/>
  <c r="CS1393" i="7"/>
  <c r="CS1394" i="7"/>
  <c r="CS1395" i="7"/>
  <c r="CS1396" i="7"/>
  <c r="CS1397" i="7"/>
  <c r="CS1398" i="7"/>
  <c r="CS1399" i="7"/>
  <c r="CS1400" i="7"/>
  <c r="CS1401" i="7"/>
  <c r="CS1402" i="7"/>
  <c r="CS1403" i="7"/>
  <c r="CS1404" i="7"/>
  <c r="CS1405" i="7"/>
  <c r="CS1406" i="7"/>
  <c r="CS1407" i="7"/>
  <c r="CS1408" i="7"/>
  <c r="CS1409" i="7"/>
  <c r="CS1410" i="7"/>
  <c r="CS1411" i="7"/>
  <c r="CS1412" i="7"/>
  <c r="CS1413" i="7"/>
  <c r="CS1414" i="7"/>
  <c r="CS1415" i="7"/>
  <c r="CS1416" i="7"/>
  <c r="CS1417" i="7"/>
  <c r="CS1418" i="7"/>
  <c r="CS1419" i="7"/>
  <c r="CS1420" i="7"/>
  <c r="CS1421" i="7"/>
  <c r="CS1422" i="7"/>
  <c r="CS1423" i="7"/>
  <c r="CS1424" i="7"/>
  <c r="CS1425" i="7"/>
  <c r="CS1426" i="7"/>
  <c r="CS1427" i="7"/>
  <c r="CS1428" i="7"/>
  <c r="CS1429" i="7"/>
  <c r="CS1430" i="7"/>
  <c r="CS1431" i="7"/>
  <c r="CS1432" i="7"/>
  <c r="CS1433" i="7"/>
  <c r="CS1434" i="7"/>
  <c r="CS1435" i="7"/>
  <c r="CS1436" i="7"/>
  <c r="CS1437" i="7"/>
  <c r="CS1438" i="7"/>
  <c r="CS1439" i="7"/>
  <c r="CS1440" i="7"/>
  <c r="CS1441" i="7"/>
  <c r="CS1442" i="7"/>
  <c r="CS1443" i="7"/>
  <c r="CS1444" i="7"/>
  <c r="CS1445" i="7"/>
  <c r="CS1446" i="7"/>
  <c r="CS1447" i="7"/>
  <c r="CS1448" i="7"/>
  <c r="CS1449" i="7"/>
  <c r="CS1075" i="7"/>
  <c r="CS1451" i="7"/>
  <c r="CS1452" i="7"/>
  <c r="CS1453" i="7"/>
  <c r="CS1454" i="7"/>
  <c r="CS1455" i="7"/>
  <c r="CS1456" i="7"/>
  <c r="CS1457" i="7"/>
  <c r="CS1458" i="7"/>
  <c r="CS1459" i="7"/>
  <c r="CS1460" i="7"/>
  <c r="CS1461" i="7"/>
  <c r="CS1462" i="7"/>
  <c r="CS1463" i="7"/>
  <c r="CS1464" i="7"/>
  <c r="CS1465" i="7"/>
  <c r="CS1466" i="7"/>
  <c r="CS1467" i="7"/>
  <c r="CS1468" i="7"/>
  <c r="CS1469" i="7"/>
  <c r="CS1470" i="7"/>
  <c r="CS1471" i="7"/>
  <c r="CS1472" i="7"/>
  <c r="CS1473" i="7"/>
  <c r="CS1474" i="7"/>
  <c r="CS1475" i="7"/>
  <c r="CS1476" i="7"/>
  <c r="CS1477" i="7"/>
  <c r="CS1478" i="7"/>
  <c r="CS1479" i="7"/>
  <c r="CS1480" i="7"/>
  <c r="CS1481" i="7"/>
  <c r="CS1482" i="7"/>
  <c r="CS1483" i="7"/>
  <c r="CS1484" i="7"/>
  <c r="CS1485" i="7"/>
  <c r="CS1486" i="7"/>
  <c r="CS1487" i="7"/>
  <c r="CS1488" i="7"/>
  <c r="CS1489" i="7"/>
  <c r="CS1490" i="7"/>
  <c r="CS1491" i="7"/>
  <c r="CS1492" i="7"/>
  <c r="CS1493" i="7"/>
  <c r="CS1494" i="7"/>
  <c r="CS1495" i="7"/>
  <c r="CS1496" i="7"/>
  <c r="CS1497" i="7"/>
  <c r="CS1498" i="7"/>
  <c r="CS1499" i="7"/>
  <c r="CS1500" i="7"/>
  <c r="CS1501" i="7"/>
  <c r="CS1502" i="7"/>
  <c r="CS1503" i="7"/>
  <c r="CS1504" i="7"/>
  <c r="CS1505" i="7"/>
  <c r="CS1506" i="7"/>
  <c r="CS1507" i="7"/>
  <c r="CS1508" i="7"/>
  <c r="CS1509" i="7"/>
  <c r="CS1510" i="7"/>
  <c r="CS1511" i="7"/>
  <c r="CS1512" i="7"/>
  <c r="CS1513" i="7"/>
  <c r="CS1514" i="7"/>
  <c r="CS1515" i="7"/>
  <c r="CS1516" i="7"/>
  <c r="CS1517" i="7"/>
  <c r="CS1518" i="7"/>
  <c r="CS1519" i="7"/>
  <c r="CS1520" i="7"/>
  <c r="CS1521" i="7"/>
  <c r="CS1522" i="7"/>
  <c r="CS1523" i="7"/>
  <c r="CS1524" i="7"/>
  <c r="CS1525" i="7"/>
  <c r="CS1526" i="7"/>
  <c r="CS1527" i="7"/>
  <c r="CS1528" i="7"/>
  <c r="CS1529" i="7"/>
  <c r="CS1530" i="7"/>
  <c r="CS1531" i="7"/>
  <c r="CS1532" i="7"/>
  <c r="CS1533" i="7"/>
  <c r="CS1534" i="7"/>
  <c r="CS1535" i="7"/>
  <c r="CS1536" i="7"/>
  <c r="CS1537" i="7"/>
  <c r="CS1538" i="7"/>
  <c r="CS1539" i="7"/>
  <c r="CS1540" i="7"/>
  <c r="CS1541" i="7"/>
  <c r="CS1542" i="7"/>
  <c r="CS1543" i="7"/>
  <c r="CS1544" i="7"/>
  <c r="CS1545" i="7"/>
  <c r="CS1546" i="7"/>
  <c r="CS1547" i="7"/>
  <c r="CS1548" i="7"/>
  <c r="CS1549" i="7"/>
  <c r="CS1550" i="7"/>
  <c r="CS1551" i="7"/>
  <c r="CS1552" i="7"/>
  <c r="CS1553" i="7"/>
  <c r="CS1554" i="7"/>
  <c r="CS1555" i="7"/>
  <c r="CS1556" i="7"/>
  <c r="CS1557" i="7"/>
  <c r="CS1558" i="7"/>
  <c r="CS1559" i="7"/>
  <c r="CS1560" i="7"/>
  <c r="CS1561" i="7"/>
  <c r="CS1562" i="7"/>
  <c r="CS1563" i="7"/>
  <c r="CS1564" i="7"/>
  <c r="CS1565" i="7"/>
  <c r="CS1566" i="7"/>
  <c r="CS1567" i="7"/>
  <c r="CS1568" i="7"/>
  <c r="CS1569" i="7"/>
  <c r="CS1570" i="7"/>
  <c r="CS1571" i="7"/>
  <c r="CS1572" i="7"/>
  <c r="CS1573" i="7"/>
  <c r="CS1574" i="7"/>
  <c r="CS1575" i="7"/>
  <c r="CS1576" i="7"/>
  <c r="CS1577" i="7"/>
  <c r="CS1578" i="7"/>
  <c r="CS1579" i="7"/>
  <c r="CS1580" i="7"/>
  <c r="CS1581" i="7"/>
  <c r="CS1582" i="7"/>
  <c r="CS1583" i="7"/>
  <c r="CS1584" i="7"/>
  <c r="CS1585" i="7"/>
  <c r="CS1586" i="7"/>
  <c r="CS1587" i="7"/>
  <c r="CS1588" i="7"/>
  <c r="CS1589" i="7"/>
  <c r="CS1590" i="7"/>
  <c r="CS1591" i="7"/>
  <c r="CS1592" i="7"/>
  <c r="CS1593" i="7"/>
  <c r="CS1594" i="7"/>
  <c r="CS1595" i="7"/>
  <c r="CS1596" i="7"/>
  <c r="CS1597" i="7"/>
  <c r="CS1598" i="7"/>
  <c r="CS1599" i="7"/>
  <c r="CS1600" i="7"/>
  <c r="CS1601" i="7"/>
  <c r="CS1602" i="7"/>
  <c r="CS1603" i="7"/>
  <c r="CS1604" i="7"/>
  <c r="CS1605" i="7"/>
  <c r="CS1606" i="7"/>
  <c r="CS1607" i="7"/>
  <c r="CS1608" i="7"/>
  <c r="CS1609" i="7"/>
  <c r="CS1610" i="7"/>
  <c r="CS1611" i="7"/>
  <c r="CS1612" i="7"/>
  <c r="CS1613" i="7"/>
  <c r="CS1614" i="7"/>
  <c r="CS1615" i="7"/>
  <c r="CS1616" i="7"/>
  <c r="CS1617" i="7"/>
  <c r="CS1618" i="7"/>
  <c r="CS1619" i="7"/>
  <c r="CS1620" i="7"/>
  <c r="CS1621" i="7"/>
  <c r="CS1622" i="7"/>
  <c r="CS1623" i="7"/>
  <c r="CS1624" i="7"/>
  <c r="CS1625" i="7"/>
  <c r="CS1626" i="7"/>
  <c r="CS1627" i="7"/>
  <c r="CS1628" i="7"/>
  <c r="CS1629" i="7"/>
  <c r="CS1630" i="7"/>
  <c r="CS1631" i="7"/>
  <c r="CS1632" i="7"/>
  <c r="CS1633" i="7"/>
  <c r="CS1634" i="7"/>
  <c r="CS1635" i="7"/>
  <c r="CS1636" i="7"/>
  <c r="CS1637" i="7"/>
  <c r="CS1638" i="7"/>
  <c r="CS1639" i="7"/>
  <c r="CS1640" i="7"/>
  <c r="CS1641" i="7"/>
  <c r="CS1642" i="7"/>
  <c r="CS1643" i="7"/>
  <c r="CS1644" i="7"/>
  <c r="CS1645" i="7"/>
  <c r="CS1646" i="7"/>
  <c r="CS1647" i="7"/>
  <c r="CS1648" i="7"/>
  <c r="CS1649" i="7"/>
  <c r="CS1650" i="7"/>
  <c r="CS1651" i="7"/>
  <c r="CS1652" i="7"/>
  <c r="CS1653" i="7"/>
  <c r="CS1654" i="7"/>
  <c r="CS1655" i="7"/>
  <c r="CS1656" i="7"/>
  <c r="CS1657" i="7"/>
  <c r="CS1658" i="7"/>
  <c r="CS1659" i="7"/>
  <c r="CS1660" i="7"/>
  <c r="CS1661" i="7"/>
  <c r="CS1662" i="7"/>
  <c r="CS1663" i="7"/>
  <c r="CS1664" i="7"/>
  <c r="CS1665" i="7"/>
  <c r="CS1666" i="7"/>
  <c r="CS1667" i="7"/>
  <c r="CS1668" i="7"/>
  <c r="CS1669" i="7"/>
  <c r="CS1670" i="7"/>
  <c r="CS1671" i="7"/>
  <c r="CS1672" i="7"/>
  <c r="CS1673" i="7"/>
  <c r="CS1674" i="7"/>
  <c r="CS1675" i="7"/>
  <c r="CS1676" i="7"/>
  <c r="CS1677" i="7"/>
  <c r="CS1678" i="7"/>
  <c r="CS1679" i="7"/>
  <c r="CS1680" i="7"/>
  <c r="CS1681" i="7"/>
  <c r="CS1682" i="7"/>
  <c r="CS1683" i="7"/>
  <c r="CS1684" i="7"/>
  <c r="CS1685" i="7"/>
  <c r="CS1686" i="7"/>
  <c r="CS1687" i="7"/>
  <c r="CS1688" i="7"/>
  <c r="CS1689" i="7"/>
  <c r="CS1690" i="7"/>
  <c r="CS1691" i="7"/>
  <c r="CS1692" i="7"/>
  <c r="CS1693" i="7"/>
  <c r="CS1694" i="7"/>
  <c r="CS1695" i="7"/>
  <c r="CS1696" i="7"/>
  <c r="CS1697" i="7"/>
  <c r="CS1698" i="7"/>
  <c r="CS1699" i="7"/>
  <c r="CS1700" i="7"/>
  <c r="CS1701" i="7"/>
  <c r="CS1702" i="7"/>
  <c r="CS1703" i="7"/>
  <c r="CS1704" i="7"/>
  <c r="CS1705" i="7"/>
  <c r="CS1706" i="7"/>
  <c r="CS1707" i="7"/>
  <c r="CS1708" i="7"/>
  <c r="CS1709" i="7"/>
  <c r="CS1710" i="7"/>
  <c r="CS1711" i="7"/>
  <c r="CS1712" i="7"/>
  <c r="CS1713" i="7"/>
  <c r="CS1714" i="7"/>
  <c r="CS1715" i="7"/>
  <c r="CS1716" i="7"/>
  <c r="CS1717" i="7"/>
  <c r="CS1718" i="7"/>
  <c r="CS1719" i="7"/>
  <c r="CS1720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35" i="7"/>
  <c r="CS36" i="7"/>
  <c r="CS37" i="7"/>
  <c r="CS38" i="7"/>
  <c r="CS39" i="7"/>
  <c r="CS40" i="7"/>
  <c r="CS41" i="7"/>
  <c r="CS42" i="7"/>
  <c r="CS43" i="7"/>
  <c r="CS44" i="7"/>
  <c r="CS45" i="7"/>
  <c r="CS46" i="7"/>
  <c r="CS47" i="7"/>
  <c r="CS48" i="7"/>
  <c r="CS49" i="7"/>
  <c r="CS50" i="7"/>
  <c r="CS51" i="7"/>
  <c r="CS52" i="7"/>
  <c r="CS53" i="7"/>
  <c r="CS54" i="7"/>
  <c r="CS55" i="7"/>
  <c r="CS56" i="7"/>
  <c r="CS57" i="7"/>
  <c r="CS58" i="7"/>
  <c r="CS59" i="7"/>
  <c r="CS60" i="7"/>
  <c r="CS61" i="7"/>
  <c r="CS62" i="7"/>
  <c r="CS63" i="7"/>
  <c r="CS64" i="7"/>
  <c r="CS65" i="7"/>
  <c r="CS66" i="7"/>
  <c r="CS67" i="7"/>
  <c r="CS68" i="7"/>
  <c r="CS69" i="7"/>
  <c r="CS70" i="7"/>
  <c r="CS71" i="7"/>
  <c r="CS72" i="7"/>
  <c r="CS73" i="7"/>
  <c r="CS74" i="7"/>
  <c r="CS75" i="7"/>
  <c r="CS76" i="7"/>
  <c r="CS77" i="7"/>
  <c r="CS78" i="7"/>
  <c r="CS79" i="7"/>
  <c r="CS80" i="7"/>
  <c r="CS81" i="7"/>
  <c r="CS82" i="7"/>
  <c r="CS83" i="7"/>
  <c r="CS84" i="7"/>
  <c r="CS85" i="7"/>
  <c r="CS86" i="7"/>
  <c r="CS87" i="7"/>
  <c r="CS88" i="7"/>
  <c r="CS89" i="7"/>
  <c r="CS90" i="7"/>
  <c r="CS91" i="7"/>
  <c r="CS92" i="7"/>
  <c r="CS93" i="7"/>
  <c r="CS94" i="7"/>
  <c r="CS95" i="7"/>
  <c r="CS96" i="7"/>
  <c r="CS97" i="7"/>
  <c r="CS98" i="7"/>
  <c r="CS99" i="7"/>
  <c r="CS100" i="7"/>
  <c r="CS101" i="7"/>
  <c r="CS102" i="7"/>
  <c r="CS103" i="7"/>
  <c r="CS104" i="7"/>
  <c r="CS105" i="7"/>
  <c r="CS106" i="7"/>
  <c r="CS107" i="7"/>
  <c r="CS108" i="7"/>
  <c r="CS109" i="7"/>
  <c r="CS110" i="7"/>
  <c r="CS111" i="7"/>
  <c r="CS1721" i="7"/>
  <c r="CS1722" i="7"/>
  <c r="CS1723" i="7"/>
  <c r="CS1724" i="7"/>
  <c r="CS1725" i="7"/>
  <c r="CS1726" i="7"/>
  <c r="CS1727" i="7"/>
  <c r="CS1450" i="7"/>
  <c r="CO2367" i="7"/>
  <c r="CO2369" i="7"/>
  <c r="CO2371" i="7"/>
  <c r="CO2373" i="7"/>
  <c r="CO2375" i="7"/>
  <c r="CO2377" i="7"/>
  <c r="CO2379" i="7"/>
  <c r="CO2381" i="7"/>
  <c r="CO2383" i="7"/>
  <c r="CO2385" i="7"/>
  <c r="CO2387" i="7"/>
  <c r="CO2389" i="7"/>
  <c r="CO2391" i="7"/>
  <c r="CO2393" i="7"/>
  <c r="CO2395" i="7"/>
  <c r="CO2397" i="7"/>
  <c r="CO2399" i="7"/>
  <c r="CO2401" i="7"/>
  <c r="CO2403" i="7"/>
  <c r="CO2405" i="7"/>
  <c r="CO2407" i="7"/>
  <c r="CO2409" i="7"/>
  <c r="CO2411" i="7"/>
  <c r="CO2414" i="7"/>
  <c r="CO2416" i="7"/>
  <c r="CO2418" i="7"/>
  <c r="CO2420" i="7"/>
  <c r="CO2422" i="7"/>
  <c r="CO2424" i="7"/>
  <c r="CO2425" i="7"/>
  <c r="CO2428" i="7"/>
  <c r="CO2430" i="7"/>
  <c r="CO2432" i="7"/>
  <c r="CO2434" i="7"/>
  <c r="CO2436" i="7"/>
  <c r="CO2438" i="7"/>
  <c r="CO2440" i="7"/>
  <c r="CO2442" i="7"/>
  <c r="CO2444" i="7"/>
  <c r="CO2446" i="7"/>
  <c r="CO2448" i="7"/>
  <c r="CO2451" i="7"/>
  <c r="CO2453" i="7"/>
  <c r="CO2455" i="7"/>
  <c r="CO2456" i="7"/>
  <c r="CO2458" i="7"/>
  <c r="CO2460" i="7"/>
  <c r="CO2462" i="7"/>
  <c r="CO2465" i="7"/>
  <c r="CO2467" i="7"/>
  <c r="CO2469" i="7"/>
  <c r="CO2471" i="7"/>
  <c r="CO2473" i="7"/>
  <c r="CO2475" i="7"/>
  <c r="CO2477" i="7"/>
  <c r="CO2479" i="7"/>
  <c r="CO2481" i="7"/>
  <c r="CO2483" i="7"/>
  <c r="CO2485" i="7"/>
  <c r="CO2487" i="7"/>
  <c r="CO2489" i="7"/>
  <c r="CO2491" i="7"/>
  <c r="CO2493" i="7"/>
  <c r="CO2495" i="7"/>
  <c r="CO2497" i="7"/>
  <c r="CO2499" i="7"/>
  <c r="CO2501" i="7"/>
  <c r="CO2503" i="7"/>
  <c r="CO2505" i="7"/>
  <c r="CO2507" i="7"/>
  <c r="CO2509" i="7"/>
  <c r="CO2511" i="7"/>
  <c r="CO2513" i="7"/>
  <c r="CO2515" i="7"/>
  <c r="CO2517" i="7"/>
  <c r="CO2519" i="7"/>
  <c r="CO2521" i="7"/>
  <c r="CO2523" i="7"/>
  <c r="CO2525" i="7"/>
  <c r="CO2527" i="7"/>
  <c r="CO2529" i="7"/>
  <c r="CO2532" i="7"/>
  <c r="CO2534" i="7"/>
  <c r="CO2536" i="7"/>
  <c r="CO2538" i="7"/>
  <c r="CO2540" i="7"/>
  <c r="CO2542" i="7"/>
  <c r="CO2544" i="7"/>
  <c r="CO2546" i="7"/>
  <c r="CO2548" i="7"/>
  <c r="CO2550" i="7"/>
  <c r="CO2552" i="7"/>
  <c r="CO2554" i="7"/>
  <c r="CO2556" i="7"/>
  <c r="CO2558" i="7"/>
  <c r="CO2560" i="7"/>
  <c r="CO2562" i="7"/>
  <c r="CO2564" i="7"/>
  <c r="CO2567" i="7"/>
  <c r="CO2569" i="7"/>
  <c r="CO2571" i="7"/>
  <c r="CO2573" i="7"/>
  <c r="CO2575" i="7"/>
  <c r="CO2576" i="7"/>
  <c r="CO2578" i="7"/>
  <c r="CO2581" i="7"/>
  <c r="CO2583" i="7"/>
  <c r="CO2585" i="7"/>
  <c r="CO2587" i="7"/>
  <c r="CO2589" i="7"/>
  <c r="CO2591" i="7"/>
  <c r="CO2593" i="7"/>
  <c r="CO2595" i="7"/>
  <c r="CO2597" i="7"/>
  <c r="CO2599" i="7"/>
  <c r="CO2601" i="7"/>
  <c r="CO2603" i="7"/>
  <c r="CO2605" i="7"/>
  <c r="CO2607" i="7"/>
  <c r="CO2609" i="7"/>
  <c r="CO2611" i="7"/>
  <c r="CO2613" i="7"/>
  <c r="CO2615" i="7"/>
  <c r="CO2617" i="7"/>
  <c r="CO2619" i="7"/>
  <c r="CO2621" i="7"/>
  <c r="CO2623" i="7"/>
  <c r="CO2625" i="7"/>
  <c r="CO2627" i="7"/>
  <c r="CO2629" i="7"/>
  <c r="CO2631" i="7"/>
  <c r="CO2633" i="7"/>
  <c r="CO2635" i="7"/>
  <c r="CO2637" i="7"/>
  <c r="CO2639" i="7"/>
  <c r="CO2641" i="7"/>
  <c r="CO2644" i="7"/>
  <c r="CO2646" i="7"/>
  <c r="CO2648" i="7"/>
  <c r="CO2650" i="7"/>
  <c r="CO2652" i="7"/>
  <c r="CO2654" i="7"/>
  <c r="CO2656" i="7"/>
  <c r="CO2658" i="7"/>
  <c r="CO2660" i="7"/>
  <c r="CO2662" i="7"/>
  <c r="CO2665" i="7"/>
  <c r="CO2667" i="7"/>
  <c r="CO2669" i="7"/>
  <c r="CO2671" i="7"/>
  <c r="CO2673" i="7"/>
  <c r="CO2674" i="7"/>
  <c r="CO2676" i="7"/>
  <c r="CO2679" i="7"/>
  <c r="CO2681" i="7"/>
  <c r="CO2683" i="7"/>
  <c r="CO2685" i="7"/>
  <c r="CO2687" i="7"/>
  <c r="CO2689" i="7"/>
  <c r="CO2691" i="7"/>
  <c r="CO2693" i="7"/>
  <c r="CO2695" i="7"/>
  <c r="CO2697" i="7"/>
  <c r="CO2699" i="7"/>
  <c r="CO2701" i="7"/>
  <c r="CO2703" i="7"/>
  <c r="CO2705" i="7"/>
  <c r="CO2707" i="7"/>
  <c r="CO2709" i="7"/>
  <c r="CO2711" i="7"/>
  <c r="CO2713" i="7"/>
  <c r="CO2715" i="7"/>
  <c r="CO2717" i="7"/>
  <c r="CO2719" i="7"/>
  <c r="CO2721" i="7"/>
  <c r="CO2723" i="7"/>
  <c r="CO2725" i="7"/>
  <c r="CO2727" i="7"/>
  <c r="CO2729" i="7"/>
  <c r="CO2731" i="7"/>
  <c r="CO2733" i="7"/>
  <c r="CO2736" i="7"/>
  <c r="CO2738" i="7"/>
  <c r="CO2740" i="7"/>
  <c r="CO2742" i="7"/>
  <c r="CO2744" i="7"/>
  <c r="CO2746" i="7"/>
  <c r="CO2748" i="7"/>
  <c r="CO2750" i="7"/>
  <c r="CO2752" i="7"/>
  <c r="CO2754" i="7"/>
  <c r="CO2756" i="7"/>
  <c r="CO2758" i="7"/>
  <c r="CO2760" i="7"/>
  <c r="CO2762" i="7"/>
  <c r="CO2764" i="7"/>
  <c r="CO2766" i="7"/>
  <c r="CO2769" i="7"/>
  <c r="CO2771" i="7"/>
  <c r="CO2773" i="7"/>
  <c r="CO2775" i="7"/>
  <c r="CO2777" i="7"/>
  <c r="CO2778" i="7"/>
  <c r="CO2780" i="7"/>
  <c r="CO2783" i="7"/>
  <c r="CO2785" i="7"/>
  <c r="CO2787" i="7"/>
  <c r="CO2789" i="7"/>
  <c r="CO2791" i="7"/>
  <c r="CO2793" i="7"/>
  <c r="CO2795" i="7"/>
  <c r="CO2797" i="7"/>
  <c r="CO2799" i="7"/>
  <c r="CO2801" i="7"/>
  <c r="CO2803" i="7"/>
  <c r="CO2806" i="7"/>
  <c r="CO2808" i="7"/>
  <c r="CO2810" i="7"/>
  <c r="CO2812" i="7"/>
  <c r="CO2814" i="7"/>
  <c r="CO2816" i="7"/>
  <c r="CO2818" i="7"/>
  <c r="CO2820" i="7"/>
  <c r="CO2822" i="7"/>
  <c r="CO2824" i="7"/>
  <c r="CO2826" i="7"/>
  <c r="CO2828" i="7"/>
  <c r="CO2830" i="7"/>
  <c r="CO2832" i="7"/>
  <c r="CO2834" i="7"/>
  <c r="CO2836" i="7"/>
  <c r="CO2838" i="7"/>
  <c r="CO2840" i="7"/>
  <c r="CO2842" i="7"/>
  <c r="CO2844" i="7"/>
  <c r="CO2846" i="7"/>
  <c r="CO2848" i="7"/>
  <c r="CO2850" i="7"/>
  <c r="CO2852" i="7"/>
  <c r="CO2854" i="7"/>
  <c r="CO2856" i="7"/>
  <c r="CO2858" i="7"/>
  <c r="CO2860" i="7"/>
  <c r="CO2862" i="7"/>
  <c r="CO2864" i="7"/>
  <c r="CO2866" i="7"/>
  <c r="CO2868" i="7"/>
  <c r="CO2870" i="7"/>
  <c r="CO2872" i="7"/>
  <c r="CO2874" i="7"/>
  <c r="CO2876" i="7"/>
  <c r="CO2878" i="7"/>
  <c r="CO2880" i="7"/>
  <c r="CO2882" i="7"/>
  <c r="CO2885" i="7"/>
  <c r="CO2887" i="7"/>
  <c r="CO2889" i="7"/>
  <c r="CO2891" i="7"/>
  <c r="CO2893" i="7"/>
  <c r="CO2895" i="7"/>
  <c r="CO2897" i="7"/>
  <c r="CO2899" i="7"/>
  <c r="CO2901" i="7"/>
  <c r="CO2903" i="7"/>
  <c r="CO2906" i="7"/>
  <c r="CO2908" i="7"/>
  <c r="CO2910" i="7"/>
  <c r="CO2911" i="7"/>
  <c r="CO2913" i="7"/>
  <c r="CO2915" i="7"/>
  <c r="CO2917" i="7"/>
  <c r="CO2920" i="7"/>
  <c r="CO2922" i="7"/>
  <c r="CO2924" i="7"/>
  <c r="CO2926" i="7"/>
  <c r="CO2928" i="7"/>
  <c r="CO2930" i="7"/>
  <c r="CO2932" i="7"/>
  <c r="CO2934" i="7"/>
  <c r="CO2936" i="7"/>
  <c r="CO2938" i="7"/>
  <c r="CO2941" i="7"/>
  <c r="CO2943" i="7"/>
  <c r="CO2945" i="7"/>
  <c r="CO2947" i="7"/>
  <c r="CO2949" i="7"/>
  <c r="CO2951" i="7"/>
  <c r="CO2953" i="7"/>
  <c r="CO2955" i="7"/>
  <c r="CO2957" i="7"/>
  <c r="CO2959" i="7"/>
  <c r="CO2961" i="7"/>
  <c r="CO2963" i="7"/>
  <c r="CO2965" i="7"/>
  <c r="CO2967" i="7"/>
  <c r="CO2969" i="7"/>
  <c r="CO2971" i="7"/>
  <c r="CO2973" i="7"/>
  <c r="CO2975" i="7"/>
  <c r="CO2977" i="7"/>
  <c r="CO2979" i="7"/>
  <c r="CO2981" i="7"/>
  <c r="CO2983" i="7"/>
  <c r="CO2985" i="7"/>
  <c r="CO2987" i="7"/>
  <c r="CO2989" i="7"/>
  <c r="CO2991" i="7"/>
  <c r="CO2993" i="7"/>
  <c r="CO2995" i="7"/>
  <c r="CO2997" i="7"/>
  <c r="CO2999" i="7"/>
  <c r="CO3001" i="7"/>
  <c r="CO1653" i="7"/>
  <c r="CO1652" i="7"/>
  <c r="CO1651" i="7"/>
  <c r="CO1650" i="7"/>
  <c r="CO1649" i="7"/>
  <c r="CO1648" i="7"/>
  <c r="CO1647" i="7"/>
  <c r="CO1646" i="7"/>
  <c r="CO1645" i="7"/>
  <c r="CO1644" i="7"/>
  <c r="CO1643" i="7"/>
  <c r="CO1642" i="7"/>
  <c r="CO1641" i="7"/>
  <c r="CO1640" i="7"/>
  <c r="CO1639" i="7"/>
  <c r="CO1638" i="7"/>
  <c r="CO1637" i="7"/>
  <c r="CO1636" i="7"/>
  <c r="CO1635" i="7"/>
  <c r="CO1634" i="7"/>
  <c r="CO1633" i="7"/>
  <c r="CO1632" i="7"/>
  <c r="CO1631" i="7"/>
  <c r="CO1630" i="7"/>
  <c r="CO1629" i="7"/>
  <c r="CO1628" i="7"/>
  <c r="CO1627" i="7"/>
  <c r="CO1626" i="7"/>
  <c r="CO1625" i="7"/>
  <c r="CO1624" i="7"/>
  <c r="CO1623" i="7"/>
  <c r="CO1622" i="7"/>
  <c r="CO1621" i="7"/>
  <c r="CO1620" i="7"/>
  <c r="CO1619" i="7"/>
  <c r="CO1618" i="7"/>
  <c r="CO1617" i="7"/>
  <c r="CO1616" i="7"/>
  <c r="CO1615" i="7"/>
  <c r="CO1614" i="7"/>
  <c r="CO1613" i="7"/>
  <c r="CO1612" i="7"/>
  <c r="CO1611" i="7"/>
  <c r="CO1610" i="7"/>
  <c r="CO1609" i="7"/>
  <c r="CO1608" i="7"/>
  <c r="CO1607" i="7"/>
  <c r="CO1606" i="7"/>
  <c r="CO1605" i="7"/>
  <c r="CO1603" i="7"/>
  <c r="CO1602" i="7"/>
  <c r="CO1601" i="7"/>
  <c r="CO1600" i="7"/>
  <c r="CO1599" i="7"/>
  <c r="CO1598" i="7"/>
  <c r="CO1597" i="7"/>
  <c r="CO1596" i="7"/>
  <c r="CO1595" i="7"/>
  <c r="CO1594" i="7"/>
  <c r="CO1593" i="7"/>
  <c r="CO1592" i="7"/>
  <c r="CO1591" i="7"/>
  <c r="CO1590" i="7"/>
  <c r="CO1589" i="7"/>
  <c r="CO1588" i="7"/>
  <c r="CO1587" i="7"/>
  <c r="CO1586" i="7"/>
  <c r="CO1585" i="7"/>
  <c r="CO1584" i="7"/>
  <c r="CO1583" i="7"/>
  <c r="CO1582" i="7"/>
  <c r="CO1581" i="7"/>
  <c r="CO1580" i="7"/>
  <c r="CO1579" i="7"/>
  <c r="CO1578" i="7"/>
  <c r="CO1577" i="7"/>
  <c r="CO1576" i="7"/>
  <c r="CO1575" i="7"/>
  <c r="CO1574" i="7"/>
  <c r="CO1573" i="7"/>
  <c r="CO1572" i="7"/>
  <c r="CO1571" i="7"/>
  <c r="CO1570" i="7"/>
  <c r="CO1569" i="7"/>
  <c r="CO1568" i="7"/>
  <c r="CO1567" i="7"/>
  <c r="CO1566" i="7"/>
  <c r="CO1565" i="7"/>
  <c r="CO1564" i="7"/>
  <c r="CO1563" i="7"/>
  <c r="CO1562" i="7"/>
  <c r="CO1561" i="7"/>
  <c r="CO1560" i="7"/>
  <c r="CO1559" i="7"/>
  <c r="CO1558" i="7"/>
  <c r="CO1557" i="7"/>
  <c r="CO1556" i="7"/>
  <c r="CO1555" i="7"/>
  <c r="CO1554" i="7"/>
  <c r="CO1553" i="7"/>
  <c r="CO1552" i="7"/>
  <c r="CO1551" i="7"/>
  <c r="CO1550" i="7"/>
  <c r="CO1549" i="7"/>
  <c r="CO1548" i="7"/>
  <c r="CO1547" i="7"/>
  <c r="CO1546" i="7"/>
  <c r="CO1545" i="7"/>
  <c r="CO1544" i="7"/>
  <c r="CO1543" i="7"/>
  <c r="CO1542" i="7"/>
  <c r="CO1541" i="7"/>
  <c r="CO1540" i="7"/>
  <c r="CO1539" i="7"/>
  <c r="CO1538" i="7"/>
  <c r="CO1537" i="7"/>
  <c r="CO1536" i="7"/>
  <c r="CO1535" i="7"/>
  <c r="CO1534" i="7"/>
  <c r="CO1533" i="7"/>
  <c r="CO1532" i="7"/>
  <c r="CO1531" i="7"/>
  <c r="CO1530" i="7"/>
  <c r="CO1529" i="7"/>
  <c r="CO1528" i="7"/>
  <c r="CO1527" i="7"/>
  <c r="CO1526" i="7"/>
  <c r="CO1525" i="7"/>
  <c r="CO1524" i="7"/>
  <c r="CO1523" i="7"/>
  <c r="CO1522" i="7"/>
  <c r="CO1521" i="7"/>
  <c r="CO1520" i="7"/>
  <c r="CO1519" i="7"/>
  <c r="CO1518" i="7"/>
  <c r="CO1517" i="7"/>
  <c r="CO1516" i="7"/>
  <c r="CO1515" i="7"/>
  <c r="CO1514" i="7"/>
  <c r="CO1513" i="7"/>
  <c r="CO1512" i="7"/>
  <c r="CO1511" i="7"/>
  <c r="CO1510" i="7"/>
  <c r="CO1509" i="7"/>
  <c r="CO1508" i="7"/>
  <c r="CO1507" i="7"/>
  <c r="CO1506" i="7"/>
  <c r="CO1505" i="7"/>
  <c r="CO1504" i="7"/>
  <c r="CO1503" i="7"/>
  <c r="CO1502" i="7"/>
  <c r="CO1501" i="7"/>
  <c r="CO1500" i="7"/>
  <c r="CO1499" i="7"/>
  <c r="CO1498" i="7"/>
  <c r="CO1497" i="7"/>
  <c r="CO1496" i="7"/>
  <c r="CO1495" i="7"/>
  <c r="CO1494" i="7"/>
  <c r="CO1493" i="7"/>
  <c r="CO1492" i="7"/>
  <c r="CO1491" i="7"/>
  <c r="CO1490" i="7"/>
  <c r="CO1489" i="7"/>
  <c r="CO1488" i="7"/>
  <c r="CO1487" i="7"/>
  <c r="CO1486" i="7"/>
  <c r="CO1485" i="7"/>
  <c r="CO1484" i="7"/>
  <c r="CO1483" i="7"/>
  <c r="CO1482" i="7"/>
  <c r="CO1481" i="7"/>
  <c r="CO1480" i="7"/>
  <c r="CO1479" i="7"/>
  <c r="CO1478" i="7"/>
  <c r="CO1477" i="7"/>
  <c r="CO1476" i="7"/>
  <c r="CO1475" i="7"/>
  <c r="CO1474" i="7"/>
  <c r="CO1473" i="7"/>
  <c r="CO1472" i="7"/>
  <c r="CO1471" i="7"/>
  <c r="CO1470" i="7"/>
  <c r="CO1469" i="7"/>
  <c r="CO1468" i="7"/>
  <c r="CO1467" i="7"/>
  <c r="CO1466" i="7"/>
  <c r="CO1465" i="7"/>
  <c r="CO1464" i="7"/>
  <c r="CO1463" i="7"/>
  <c r="CO1462" i="7"/>
  <c r="CO1461" i="7"/>
  <c r="CO1460" i="7"/>
  <c r="CO1459" i="7"/>
  <c r="CO1458" i="7"/>
  <c r="CO1457" i="7"/>
  <c r="CO1456" i="7"/>
  <c r="CO1455" i="7"/>
  <c r="CO1454" i="7"/>
  <c r="CO1453" i="7"/>
  <c r="CO1452" i="7"/>
  <c r="CO1451" i="7"/>
  <c r="CO1450" i="7"/>
  <c r="CO1449" i="7"/>
  <c r="CO1448" i="7"/>
  <c r="CO1447" i="7"/>
  <c r="CO1446" i="7"/>
  <c r="CO1445" i="7"/>
  <c r="CO1444" i="7"/>
  <c r="CO1443" i="7"/>
  <c r="CO1442" i="7"/>
  <c r="CO1441" i="7"/>
  <c r="CO1440" i="7"/>
  <c r="CO1439" i="7"/>
  <c r="CO1438" i="7"/>
  <c r="CO1437" i="7"/>
  <c r="CO1436" i="7"/>
  <c r="CO1435" i="7"/>
  <c r="CO1434" i="7"/>
  <c r="CO1433" i="7"/>
  <c r="CO1432" i="7"/>
  <c r="CO1431" i="7"/>
  <c r="CO1430" i="7"/>
  <c r="CO1429" i="7"/>
  <c r="CO1428" i="7"/>
  <c r="CO1427" i="7"/>
  <c r="CO1426" i="7"/>
  <c r="CO1425" i="7"/>
  <c r="CO1424" i="7"/>
  <c r="CO1423" i="7"/>
  <c r="CO1422" i="7"/>
  <c r="CO1421" i="7"/>
  <c r="CO1420" i="7"/>
  <c r="CO1419" i="7"/>
  <c r="CO1418" i="7"/>
  <c r="CO1417" i="7"/>
  <c r="CO1416" i="7"/>
  <c r="CO1415" i="7"/>
  <c r="CO1414" i="7"/>
  <c r="CO1413" i="7"/>
  <c r="CO1412" i="7"/>
  <c r="CO1411" i="7"/>
  <c r="CO1410" i="7"/>
  <c r="CO1409" i="7"/>
  <c r="CO1408" i="7"/>
  <c r="CO1407" i="7"/>
  <c r="CO1406" i="7"/>
  <c r="CO1405" i="7"/>
  <c r="CO1404" i="7"/>
  <c r="CO1403" i="7"/>
  <c r="CO1402" i="7"/>
  <c r="CO1401" i="7"/>
  <c r="CO1400" i="7"/>
  <c r="CO1399" i="7"/>
  <c r="CO1398" i="7"/>
  <c r="CO1397" i="7"/>
  <c r="CO1396" i="7"/>
  <c r="CO1395" i="7"/>
  <c r="CO1394" i="7"/>
  <c r="CO1393" i="7"/>
  <c r="CO1392" i="7"/>
  <c r="CO1391" i="7"/>
  <c r="CO1390" i="7"/>
  <c r="CO1389" i="7"/>
  <c r="CO1388" i="7"/>
  <c r="CO1387" i="7"/>
  <c r="CO1386" i="7"/>
  <c r="CO1385" i="7"/>
  <c r="CO1384" i="7"/>
  <c r="CO1383" i="7"/>
  <c r="CO1382" i="7"/>
  <c r="CO1381" i="7"/>
  <c r="CO1380" i="7"/>
  <c r="CO1379" i="7"/>
  <c r="CO1378" i="7"/>
  <c r="CO1377" i="7"/>
  <c r="CO1376" i="7"/>
  <c r="CO1375" i="7"/>
  <c r="CO1374" i="7"/>
  <c r="CO1373" i="7"/>
  <c r="CO1372" i="7"/>
  <c r="CO1371" i="7"/>
  <c r="CO1370" i="7"/>
  <c r="CO1369" i="7"/>
  <c r="CO1368" i="7"/>
  <c r="CO1367" i="7"/>
  <c r="CO1366" i="7"/>
  <c r="CO1365" i="7"/>
  <c r="CO1364" i="7"/>
  <c r="CO1363" i="7"/>
  <c r="CO1362" i="7"/>
  <c r="CO1361" i="7"/>
  <c r="CO1360" i="7"/>
  <c r="CO1359" i="7"/>
  <c r="CO1358" i="7"/>
  <c r="CO1357" i="7"/>
  <c r="CO1356" i="7"/>
  <c r="CO1355" i="7"/>
  <c r="CO1354" i="7"/>
  <c r="CO1353" i="7"/>
  <c r="CO1352" i="7"/>
  <c r="CO1351" i="7"/>
  <c r="CO1350" i="7"/>
  <c r="CO1349" i="7"/>
  <c r="CO1348" i="7"/>
  <c r="CO1347" i="7"/>
  <c r="CO1346" i="7"/>
  <c r="CO1345" i="7"/>
  <c r="CO1344" i="7"/>
  <c r="CO1343" i="7"/>
  <c r="CO1342" i="7"/>
  <c r="CO1341" i="7"/>
  <c r="CO1340" i="7"/>
  <c r="CO1339" i="7"/>
  <c r="CO1338" i="7"/>
  <c r="CO1337" i="7"/>
  <c r="CO1336" i="7"/>
  <c r="CO1335" i="7"/>
  <c r="CO1334" i="7"/>
  <c r="CO1333" i="7"/>
  <c r="CO1332" i="7"/>
  <c r="CO1331" i="7"/>
  <c r="CO1330" i="7"/>
  <c r="CO1329" i="7"/>
  <c r="CO1328" i="7"/>
  <c r="CO1327" i="7"/>
  <c r="CO1326" i="7"/>
  <c r="CO1325" i="7"/>
  <c r="CO1324" i="7"/>
  <c r="CO1323" i="7"/>
  <c r="CO1322" i="7"/>
  <c r="CO1321" i="7"/>
  <c r="CO1320" i="7"/>
  <c r="CO1319" i="7"/>
  <c r="CO1318" i="7"/>
  <c r="CO1317" i="7"/>
  <c r="CO1316" i="7"/>
  <c r="CO1315" i="7"/>
  <c r="CO1314" i="7"/>
  <c r="CO1313" i="7"/>
  <c r="CO1312" i="7"/>
  <c r="CO1311" i="7"/>
  <c r="CO1310" i="7"/>
  <c r="CO1309" i="7"/>
  <c r="CO1308" i="7"/>
  <c r="CO1307" i="7"/>
  <c r="CO1306" i="7"/>
  <c r="CO1305" i="7"/>
  <c r="CO1304" i="7"/>
  <c r="CO1303" i="7"/>
  <c r="CO1302" i="7"/>
  <c r="CO1301" i="7"/>
  <c r="CO1300" i="7"/>
  <c r="CO1299" i="7"/>
  <c r="CO1298" i="7"/>
  <c r="CO1297" i="7"/>
  <c r="CO1296" i="7"/>
  <c r="CO1295" i="7"/>
  <c r="CO1294" i="7"/>
  <c r="CO1293" i="7"/>
  <c r="CO1292" i="7"/>
  <c r="CO1291" i="7"/>
  <c r="CO1290" i="7"/>
  <c r="CO1289" i="7"/>
  <c r="CO1288" i="7"/>
  <c r="CO1287" i="7"/>
  <c r="CO1286" i="7"/>
  <c r="CO1285" i="7"/>
  <c r="CO1284" i="7"/>
  <c r="CO1283" i="7"/>
  <c r="CO1282" i="7"/>
  <c r="CO1281" i="7"/>
  <c r="CO1280" i="7"/>
  <c r="CO1279" i="7"/>
  <c r="CO1278" i="7"/>
  <c r="CO1277" i="7"/>
  <c r="CO1276" i="7"/>
  <c r="CO1275" i="7"/>
  <c r="CO1274" i="7"/>
  <c r="CO1273" i="7"/>
  <c r="CO1272" i="7"/>
  <c r="CO1271" i="7"/>
  <c r="CO1270" i="7"/>
  <c r="CO1269" i="7"/>
  <c r="CO1268" i="7"/>
  <c r="CO1267" i="7"/>
  <c r="CO1266" i="7"/>
  <c r="CO1265" i="7"/>
  <c r="CO1264" i="7"/>
  <c r="CO1263" i="7"/>
  <c r="CO1262" i="7"/>
  <c r="CO1261" i="7"/>
  <c r="CO1260" i="7"/>
  <c r="CO1259" i="7"/>
  <c r="CO1258" i="7"/>
  <c r="CO1257" i="7"/>
  <c r="CO1256" i="7"/>
  <c r="CO1255" i="7"/>
  <c r="CO1254" i="7"/>
  <c r="CO1253" i="7"/>
  <c r="CO1252" i="7"/>
  <c r="CO1251" i="7"/>
  <c r="CO1250" i="7"/>
  <c r="CO1249" i="7"/>
  <c r="CO1248" i="7"/>
  <c r="CO1247" i="7"/>
  <c r="CO1246" i="7"/>
  <c r="CO1245" i="7"/>
  <c r="CO1244" i="7"/>
  <c r="CO1243" i="7"/>
  <c r="CO1242" i="7"/>
  <c r="CO1241" i="7"/>
  <c r="CO1240" i="7"/>
  <c r="CO1239" i="7"/>
  <c r="CO1238" i="7"/>
  <c r="CO1237" i="7"/>
  <c r="CO1236" i="7"/>
  <c r="CO1235" i="7"/>
  <c r="CO1234" i="7"/>
  <c r="CO1233" i="7"/>
  <c r="CO1232" i="7"/>
  <c r="CO1231" i="7"/>
  <c r="CO1230" i="7"/>
  <c r="CO1229" i="7"/>
  <c r="CO1228" i="7"/>
  <c r="CO1227" i="7"/>
  <c r="CO1226" i="7"/>
  <c r="CO1225" i="7"/>
  <c r="CO1224" i="7"/>
  <c r="CO1223" i="7"/>
  <c r="CO1222" i="7"/>
  <c r="CO1221" i="7"/>
  <c r="CO1220" i="7"/>
  <c r="CO1219" i="7"/>
  <c r="CO1218" i="7"/>
  <c r="CO1217" i="7"/>
  <c r="CO1216" i="7"/>
  <c r="CO1215" i="7"/>
  <c r="CO1214" i="7"/>
  <c r="CO1213" i="7"/>
  <c r="CO1212" i="7"/>
  <c r="CO1211" i="7"/>
  <c r="CO1210" i="7"/>
  <c r="CO1209" i="7"/>
  <c r="CO1208" i="7"/>
  <c r="CO1207" i="7"/>
  <c r="CO1206" i="7"/>
  <c r="CO1205" i="7"/>
  <c r="CO1204" i="7"/>
  <c r="CO1203" i="7"/>
  <c r="CO1202" i="7"/>
  <c r="CO1201" i="7"/>
  <c r="CO1200" i="7"/>
  <c r="CO1199" i="7"/>
  <c r="CO1198" i="7"/>
  <c r="CO1197" i="7"/>
  <c r="CO1196" i="7"/>
  <c r="CO1195" i="7"/>
  <c r="CO1194" i="7"/>
  <c r="CO1193" i="7"/>
  <c r="CO1192" i="7"/>
  <c r="CO1191" i="7"/>
  <c r="CO1190" i="7"/>
  <c r="CO1189" i="7"/>
  <c r="CO1188" i="7"/>
  <c r="CO1187" i="7"/>
  <c r="CO1186" i="7"/>
  <c r="CO1185" i="7"/>
  <c r="CO1184" i="7"/>
  <c r="CO1183" i="7"/>
  <c r="CO1182" i="7"/>
  <c r="CO1181" i="7"/>
  <c r="CO1180" i="7"/>
  <c r="CO1179" i="7"/>
  <c r="CO1178" i="7"/>
  <c r="CO1177" i="7"/>
  <c r="CO1176" i="7"/>
  <c r="CO1175" i="7"/>
  <c r="CO1174" i="7"/>
  <c r="CO1173" i="7"/>
  <c r="CO1172" i="7"/>
  <c r="CO1171" i="7"/>
  <c r="CO1170" i="7"/>
  <c r="CO1169" i="7"/>
  <c r="CO1168" i="7"/>
  <c r="CO1167" i="7"/>
  <c r="CO1166" i="7"/>
  <c r="CO1165" i="7"/>
  <c r="CO1164" i="7"/>
  <c r="CO1163" i="7"/>
  <c r="CO1162" i="7"/>
  <c r="CO1161" i="7"/>
  <c r="CO1160" i="7"/>
  <c r="CO1159" i="7"/>
  <c r="CO1158" i="7"/>
  <c r="CO1157" i="7"/>
  <c r="CO1156" i="7"/>
  <c r="CO1155" i="7"/>
  <c r="CO1154" i="7"/>
  <c r="CO1153" i="7"/>
  <c r="CO1152" i="7"/>
  <c r="CO1151" i="7"/>
  <c r="CO1150" i="7"/>
  <c r="CO1149" i="7"/>
  <c r="CO1148" i="7"/>
  <c r="CO1147" i="7"/>
  <c r="CO1146" i="7"/>
  <c r="CO1145" i="7"/>
  <c r="CO1144" i="7"/>
  <c r="CO1143" i="7"/>
  <c r="CO1142" i="7"/>
  <c r="CO1141" i="7"/>
  <c r="CO1140" i="7"/>
  <c r="CO1139" i="7"/>
  <c r="CO1138" i="7"/>
  <c r="CO1137" i="7"/>
  <c r="CO1136" i="7"/>
  <c r="CO1135" i="7"/>
  <c r="CO1134" i="7"/>
  <c r="CO1133" i="7"/>
  <c r="CO1132" i="7"/>
  <c r="CO1131" i="7"/>
  <c r="CO1130" i="7"/>
  <c r="CO1129" i="7"/>
  <c r="CO1128" i="7"/>
  <c r="CO1127" i="7"/>
  <c r="CO1126" i="7"/>
  <c r="CO1125" i="7"/>
  <c r="CO1124" i="7"/>
  <c r="CO1123" i="7"/>
  <c r="CO1122" i="7"/>
  <c r="CO1121" i="7"/>
  <c r="CO1120" i="7"/>
  <c r="CO1119" i="7"/>
  <c r="CO1118" i="7"/>
  <c r="CO1117" i="7"/>
  <c r="CO1116" i="7"/>
  <c r="CO1115" i="7"/>
  <c r="CO1114" i="7"/>
  <c r="CO1113" i="7"/>
  <c r="CO1112" i="7"/>
  <c r="CO1111" i="7"/>
  <c r="CO1110" i="7"/>
  <c r="CO1109" i="7"/>
  <c r="CO1108" i="7"/>
  <c r="CO1107" i="7"/>
  <c r="CO1106" i="7"/>
  <c r="CO1105" i="7"/>
  <c r="CO1104" i="7"/>
  <c r="CO1103" i="7"/>
  <c r="CO1102" i="7"/>
  <c r="CO1101" i="7"/>
  <c r="CO1100" i="7"/>
  <c r="CO1099" i="7"/>
  <c r="CO1098" i="7"/>
  <c r="CO1097" i="7"/>
  <c r="CO1096" i="7"/>
  <c r="CO1095" i="7"/>
  <c r="CO1094" i="7"/>
  <c r="CO1093" i="7"/>
  <c r="CO1092" i="7"/>
  <c r="CO1091" i="7"/>
  <c r="CO1090" i="7"/>
  <c r="CO1089" i="7"/>
  <c r="CO1088" i="7"/>
  <c r="CO1087" i="7"/>
  <c r="CO1086" i="7"/>
  <c r="CO1085" i="7"/>
  <c r="CO1084" i="7"/>
  <c r="CO1083" i="7"/>
  <c r="CO1082" i="7"/>
  <c r="CO1081" i="7"/>
  <c r="CO1080" i="7"/>
  <c r="CO1079" i="7"/>
  <c r="CO1078" i="7"/>
  <c r="CO1077" i="7"/>
  <c r="CO1076" i="7"/>
  <c r="CO1075" i="7"/>
  <c r="CO1074" i="7"/>
  <c r="CO1073" i="7"/>
  <c r="CO1072" i="7"/>
  <c r="CO1071" i="7"/>
  <c r="CO1070" i="7"/>
  <c r="CO1069" i="7"/>
  <c r="CO1068" i="7"/>
  <c r="CO1067" i="7"/>
  <c r="CO1066" i="7"/>
  <c r="CO1065" i="7"/>
  <c r="CO1064" i="7"/>
  <c r="CO1063" i="7"/>
  <c r="CO1062" i="7"/>
  <c r="CO1061" i="7"/>
  <c r="CO1060" i="7"/>
  <c r="CO1059" i="7"/>
  <c r="CO1058" i="7"/>
  <c r="CO1057" i="7"/>
  <c r="CO1056" i="7"/>
  <c r="CO1055" i="7"/>
  <c r="CO1054" i="7"/>
  <c r="CO1053" i="7"/>
  <c r="CO1052" i="7"/>
  <c r="CO1051" i="7"/>
  <c r="CO1050" i="7"/>
  <c r="CO1049" i="7"/>
  <c r="CO1048" i="7"/>
  <c r="CO1047" i="7"/>
  <c r="CO1046" i="7"/>
  <c r="CO1045" i="7"/>
  <c r="CO1044" i="7"/>
  <c r="CO1043" i="7"/>
  <c r="CO1042" i="7"/>
  <c r="CO1041" i="7"/>
  <c r="CO1040" i="7"/>
  <c r="CO1039" i="7"/>
  <c r="CO1038" i="7"/>
  <c r="CO1037" i="7"/>
  <c r="CO1036" i="7"/>
  <c r="CO1035" i="7"/>
  <c r="CO1034" i="7"/>
  <c r="CO1033" i="7"/>
  <c r="CO1032" i="7"/>
  <c r="CO1031" i="7"/>
  <c r="CO1030" i="7"/>
  <c r="CO1029" i="7"/>
  <c r="CO1028" i="7"/>
  <c r="CO1027" i="7"/>
  <c r="CO1026" i="7"/>
  <c r="CO1025" i="7"/>
  <c r="CO1024" i="7"/>
  <c r="CO1023" i="7"/>
  <c r="CO1022" i="7"/>
  <c r="CO1021" i="7"/>
  <c r="CO1020" i="7"/>
  <c r="CO1019" i="7"/>
  <c r="CO1018" i="7"/>
  <c r="CO1017" i="7"/>
  <c r="CO1016" i="7"/>
  <c r="CO1015" i="7"/>
  <c r="CO1014" i="7"/>
  <c r="CO1013" i="7"/>
  <c r="CO1012" i="7"/>
  <c r="CO1011" i="7"/>
  <c r="CO1010" i="7"/>
  <c r="CO1009" i="7"/>
  <c r="CO1008" i="7"/>
  <c r="CO1007" i="7"/>
  <c r="CO1006" i="7"/>
  <c r="CO1005" i="7"/>
  <c r="CO1004" i="7"/>
  <c r="CO1003" i="7"/>
  <c r="CO1002" i="7"/>
  <c r="CO1001" i="7"/>
  <c r="CO1000" i="7"/>
  <c r="CO999" i="7"/>
  <c r="CO998" i="7"/>
  <c r="CO997" i="7"/>
  <c r="CO996" i="7"/>
  <c r="CO995" i="7"/>
  <c r="CO994" i="7"/>
  <c r="CO993" i="7"/>
  <c r="CO992" i="7"/>
  <c r="CO991" i="7"/>
  <c r="CO990" i="7"/>
  <c r="CO989" i="7"/>
  <c r="CO988" i="7"/>
  <c r="CO987" i="7"/>
  <c r="CO986" i="7"/>
  <c r="CO985" i="7"/>
  <c r="CO984" i="7"/>
  <c r="CO983" i="7"/>
  <c r="CO982" i="7"/>
  <c r="CO981" i="7"/>
  <c r="CO980" i="7"/>
  <c r="CO979" i="7"/>
  <c r="CO978" i="7"/>
  <c r="CO977" i="7"/>
  <c r="CO976" i="7"/>
  <c r="CO975" i="7"/>
  <c r="CO974" i="7"/>
  <c r="CO973" i="7"/>
  <c r="CO972" i="7"/>
  <c r="CO971" i="7"/>
  <c r="CO970" i="7"/>
  <c r="CO969" i="7"/>
  <c r="CO968" i="7"/>
  <c r="CO967" i="7"/>
  <c r="CO966" i="7"/>
  <c r="CO965" i="7"/>
  <c r="CO964" i="7"/>
  <c r="CO963" i="7"/>
  <c r="CO962" i="7"/>
  <c r="CO961" i="7"/>
  <c r="CO960" i="7"/>
  <c r="CO959" i="7"/>
  <c r="CO958" i="7"/>
  <c r="CO957" i="7"/>
  <c r="CO956" i="7"/>
  <c r="CO955" i="7"/>
  <c r="CO954" i="7"/>
  <c r="CO953" i="7"/>
  <c r="CO952" i="7"/>
  <c r="CO951" i="7"/>
  <c r="CO950" i="7"/>
  <c r="CO949" i="7"/>
  <c r="CO948" i="7"/>
  <c r="CO947" i="7"/>
  <c r="CO946" i="7"/>
  <c r="CO945" i="7"/>
  <c r="CO944" i="7"/>
  <c r="CO943" i="7"/>
  <c r="CO942" i="7"/>
  <c r="CO941" i="7"/>
  <c r="CO940" i="7"/>
  <c r="CO939" i="7"/>
  <c r="CO938" i="7"/>
  <c r="CO937" i="7"/>
  <c r="CO936" i="7"/>
  <c r="CO935" i="7"/>
  <c r="CO934" i="7"/>
  <c r="CO933" i="7"/>
  <c r="CO932" i="7"/>
  <c r="CO931" i="7"/>
  <c r="CO930" i="7"/>
  <c r="CO929" i="7"/>
  <c r="CO928" i="7"/>
  <c r="CO927" i="7"/>
  <c r="CO926" i="7"/>
  <c r="CO925" i="7"/>
  <c r="CO924" i="7"/>
  <c r="CO923" i="7"/>
  <c r="CO922" i="7"/>
  <c r="CO921" i="7"/>
  <c r="CO920" i="7"/>
  <c r="CO919" i="7"/>
  <c r="CO918" i="7"/>
  <c r="CO917" i="7"/>
  <c r="CO916" i="7"/>
  <c r="CO915" i="7"/>
  <c r="CO914" i="7"/>
  <c r="CO913" i="7"/>
  <c r="CO912" i="7"/>
  <c r="CO911" i="7"/>
  <c r="CO910" i="7"/>
  <c r="CO909" i="7"/>
  <c r="CO908" i="7"/>
  <c r="CO907" i="7"/>
  <c r="CO906" i="7"/>
  <c r="CO905" i="7"/>
  <c r="CO904" i="7"/>
  <c r="CO903" i="7"/>
  <c r="CO902" i="7"/>
  <c r="CO901" i="7"/>
  <c r="CO900" i="7"/>
  <c r="CO899" i="7"/>
  <c r="CO898" i="7"/>
  <c r="CO897" i="7"/>
  <c r="CO896" i="7"/>
  <c r="CO895" i="7"/>
  <c r="CO894" i="7"/>
  <c r="CO893" i="7"/>
  <c r="CO892" i="7"/>
  <c r="CO891" i="7"/>
  <c r="CO890" i="7"/>
  <c r="CO889" i="7"/>
  <c r="CO888" i="7"/>
  <c r="CO887" i="7"/>
  <c r="CO886" i="7"/>
  <c r="CO885" i="7"/>
  <c r="CO884" i="7"/>
  <c r="CO883" i="7"/>
  <c r="CO882" i="7"/>
  <c r="CO881" i="7"/>
  <c r="CO880" i="7"/>
  <c r="CO879" i="7"/>
  <c r="CO878" i="7"/>
  <c r="CO877" i="7"/>
  <c r="CO876" i="7"/>
  <c r="CO875" i="7"/>
  <c r="CO874" i="7"/>
  <c r="CO873" i="7"/>
  <c r="CO872" i="7"/>
  <c r="CO871" i="7"/>
  <c r="CO870" i="7"/>
  <c r="CO869" i="7"/>
  <c r="CO868" i="7"/>
  <c r="CO867" i="7"/>
  <c r="CO866" i="7"/>
  <c r="CO865" i="7"/>
  <c r="CO864" i="7"/>
  <c r="CO863" i="7"/>
  <c r="CO862" i="7"/>
  <c r="CO861" i="7"/>
  <c r="CO860" i="7"/>
  <c r="CO859" i="7"/>
  <c r="CO858" i="7"/>
  <c r="CO857" i="7"/>
  <c r="CO856" i="7"/>
  <c r="CO855" i="7"/>
  <c r="CO854" i="7"/>
  <c r="CO853" i="7"/>
  <c r="CO852" i="7"/>
  <c r="CO851" i="7"/>
  <c r="CO850" i="7"/>
  <c r="CO849" i="7"/>
  <c r="CO848" i="7"/>
  <c r="CO847" i="7"/>
  <c r="CO846" i="7"/>
  <c r="CO845" i="7"/>
  <c r="CO844" i="7"/>
  <c r="CO843" i="7"/>
  <c r="CO842" i="7"/>
  <c r="CO841" i="7"/>
  <c r="CO840" i="7"/>
  <c r="CO839" i="7"/>
  <c r="CO838" i="7"/>
  <c r="CO837" i="7"/>
  <c r="CO836" i="7"/>
  <c r="CO835" i="7"/>
  <c r="CO834" i="7"/>
  <c r="CO833" i="7"/>
  <c r="CO832" i="7"/>
  <c r="CO831" i="7"/>
  <c r="CO830" i="7"/>
  <c r="CO829" i="7"/>
  <c r="CO828" i="7"/>
  <c r="CO827" i="7"/>
  <c r="CO826" i="7"/>
  <c r="CO825" i="7"/>
  <c r="CO824" i="7"/>
  <c r="CO823" i="7"/>
  <c r="CO822" i="7"/>
  <c r="CO821" i="7"/>
  <c r="CO820" i="7"/>
  <c r="CO819" i="7"/>
  <c r="CO818" i="7"/>
  <c r="CO817" i="7"/>
  <c r="CO816" i="7"/>
  <c r="CO815" i="7"/>
  <c r="CO814" i="7"/>
  <c r="CO813" i="7"/>
  <c r="CO812" i="7"/>
  <c r="CO811" i="7"/>
  <c r="CO810" i="7"/>
  <c r="CO809" i="7"/>
  <c r="CO808" i="7"/>
  <c r="CO807" i="7"/>
  <c r="CO806" i="7"/>
  <c r="CO805" i="7"/>
  <c r="CO804" i="7"/>
  <c r="CO803" i="7"/>
  <c r="CO802" i="7"/>
  <c r="CO801" i="7"/>
  <c r="CO800" i="7"/>
  <c r="CO799" i="7"/>
  <c r="CO798" i="7"/>
  <c r="CO797" i="7"/>
  <c r="CO796" i="7"/>
  <c r="CO795" i="7"/>
  <c r="CO794" i="7"/>
  <c r="CO793" i="7"/>
  <c r="CO792" i="7"/>
  <c r="CO791" i="7"/>
  <c r="CO790" i="7"/>
  <c r="CO789" i="7"/>
  <c r="CO788" i="7"/>
  <c r="CO787" i="7"/>
  <c r="CO786" i="7"/>
  <c r="CO785" i="7"/>
  <c r="CO784" i="7"/>
  <c r="CO783" i="7"/>
  <c r="CO782" i="7"/>
  <c r="CO781" i="7"/>
  <c r="CO780" i="7"/>
  <c r="CO779" i="7"/>
  <c r="CO778" i="7"/>
  <c r="CO777" i="7"/>
  <c r="CO776" i="7"/>
  <c r="CO775" i="7"/>
  <c r="CO774" i="7"/>
  <c r="CO773" i="7"/>
  <c r="CO772" i="7"/>
  <c r="CO771" i="7"/>
  <c r="CO770" i="7"/>
  <c r="CO769" i="7"/>
  <c r="CO768" i="7"/>
  <c r="CO767" i="7"/>
  <c r="CO766" i="7"/>
  <c r="CO765" i="7"/>
  <c r="CO764" i="7"/>
  <c r="CO763" i="7"/>
  <c r="CO762" i="7"/>
  <c r="CO761" i="7"/>
  <c r="CO760" i="7"/>
  <c r="CO759" i="7"/>
  <c r="CO758" i="7"/>
  <c r="CO757" i="7"/>
  <c r="CO756" i="7"/>
  <c r="CO755" i="7"/>
  <c r="CO754" i="7"/>
  <c r="CO753" i="7"/>
  <c r="CO752" i="7"/>
  <c r="CO751" i="7"/>
  <c r="CO750" i="7"/>
  <c r="CO749" i="7"/>
  <c r="CO748" i="7"/>
  <c r="CO747" i="7"/>
  <c r="CO746" i="7"/>
  <c r="CO745" i="7"/>
  <c r="CO744" i="7"/>
  <c r="CO743" i="7"/>
  <c r="CO742" i="7"/>
  <c r="CO741" i="7"/>
  <c r="CO740" i="7"/>
  <c r="CO739" i="7"/>
  <c r="CO738" i="7"/>
  <c r="CO737" i="7"/>
  <c r="CO736" i="7"/>
  <c r="CO735" i="7"/>
  <c r="CO734" i="7"/>
  <c r="CO733" i="7"/>
  <c r="CO732" i="7"/>
  <c r="CO731" i="7"/>
  <c r="CO730" i="7"/>
  <c r="CO729" i="7"/>
  <c r="CO728" i="7"/>
  <c r="CO727" i="7"/>
  <c r="CO726" i="7"/>
  <c r="CO725" i="7"/>
  <c r="CO724" i="7"/>
  <c r="CO723" i="7"/>
  <c r="CO722" i="7"/>
  <c r="CO721" i="7"/>
  <c r="CO720" i="7"/>
  <c r="CO719" i="7"/>
  <c r="CO718" i="7"/>
  <c r="CO717" i="7"/>
  <c r="CO716" i="7"/>
  <c r="CO715" i="7"/>
  <c r="CO714" i="7"/>
  <c r="CO713" i="7"/>
  <c r="CO712" i="7"/>
  <c r="CO711" i="7"/>
  <c r="CO710" i="7"/>
  <c r="CO709" i="7"/>
  <c r="CO708" i="7"/>
  <c r="CO707" i="7"/>
  <c r="CO706" i="7"/>
  <c r="CO705" i="7"/>
  <c r="CO704" i="7"/>
  <c r="CO703" i="7"/>
  <c r="CO702" i="7"/>
  <c r="CO701" i="7"/>
  <c r="CO700" i="7"/>
  <c r="CO699" i="7"/>
  <c r="CO698" i="7"/>
  <c r="CO697" i="7"/>
  <c r="CO696" i="7"/>
  <c r="CO695" i="7"/>
  <c r="CO694" i="7"/>
  <c r="CO693" i="7"/>
  <c r="CO692" i="7"/>
  <c r="CO691" i="7"/>
  <c r="CO690" i="7"/>
  <c r="CO689" i="7"/>
  <c r="CO688" i="7"/>
  <c r="CO687" i="7"/>
  <c r="CO686" i="7"/>
  <c r="CO685" i="7"/>
  <c r="CO684" i="7"/>
  <c r="CO683" i="7"/>
  <c r="CO682" i="7"/>
  <c r="CO681" i="7"/>
  <c r="CO680" i="7"/>
  <c r="CO679" i="7"/>
  <c r="CO678" i="7"/>
  <c r="CO677" i="7"/>
  <c r="CO676" i="7"/>
  <c r="CO675" i="7"/>
  <c r="CO674" i="7"/>
  <c r="CO673" i="7"/>
  <c r="CO672" i="7"/>
  <c r="CO671" i="7"/>
  <c r="CO670" i="7"/>
  <c r="CO669" i="7"/>
  <c r="CO668" i="7"/>
  <c r="CO667" i="7"/>
  <c r="CO666" i="7"/>
  <c r="CO665" i="7"/>
  <c r="CO664" i="7"/>
  <c r="CO663" i="7"/>
  <c r="CO662" i="7"/>
  <c r="CO661" i="7"/>
  <c r="CO660" i="7"/>
  <c r="CO659" i="7"/>
  <c r="CO658" i="7"/>
  <c r="CO657" i="7"/>
  <c r="CO656" i="7"/>
  <c r="CO655" i="7"/>
  <c r="CO654" i="7"/>
  <c r="CO653" i="7"/>
  <c r="CO652" i="7"/>
  <c r="CO651" i="7"/>
  <c r="CO650" i="7"/>
  <c r="CO649" i="7"/>
  <c r="CO648" i="7"/>
  <c r="CO647" i="7"/>
  <c r="CO646" i="7"/>
  <c r="CO645" i="7"/>
  <c r="CO644" i="7"/>
  <c r="CO643" i="7"/>
  <c r="CO642" i="7"/>
  <c r="CO641" i="7"/>
  <c r="CO640" i="7"/>
  <c r="CO639" i="7"/>
  <c r="CO638" i="7"/>
  <c r="CO637" i="7"/>
  <c r="CO636" i="7"/>
  <c r="CO635" i="7"/>
  <c r="CO634" i="7"/>
  <c r="CO633" i="7"/>
  <c r="CO632" i="7"/>
  <c r="CO631" i="7"/>
  <c r="CO630" i="7"/>
  <c r="CO629" i="7"/>
  <c r="CO628" i="7"/>
  <c r="CO627" i="7"/>
  <c r="CO626" i="7"/>
  <c r="CO625" i="7"/>
  <c r="CO624" i="7"/>
  <c r="CO623" i="7"/>
  <c r="CO622" i="7"/>
  <c r="CO621" i="7"/>
  <c r="CO620" i="7"/>
  <c r="CO619" i="7"/>
  <c r="CO618" i="7"/>
  <c r="CO617" i="7"/>
  <c r="CO616" i="7"/>
  <c r="CO615" i="7"/>
  <c r="CO614" i="7"/>
  <c r="CO613" i="7"/>
  <c r="CO612" i="7"/>
  <c r="CO611" i="7"/>
  <c r="CO610" i="7"/>
  <c r="CO609" i="7"/>
  <c r="CO608" i="7"/>
  <c r="CO607" i="7"/>
  <c r="CO606" i="7"/>
  <c r="CO605" i="7"/>
  <c r="CO604" i="7"/>
  <c r="CO603" i="7"/>
  <c r="CO602" i="7"/>
  <c r="CO601" i="7"/>
  <c r="CO600" i="7"/>
  <c r="CO599" i="7"/>
  <c r="CO598" i="7"/>
  <c r="CO597" i="7"/>
  <c r="CO596" i="7"/>
  <c r="CO595" i="7"/>
  <c r="CO594" i="7"/>
  <c r="CO593" i="7"/>
  <c r="CO592" i="7"/>
  <c r="CO591" i="7"/>
  <c r="CO590" i="7"/>
  <c r="CO589" i="7"/>
  <c r="CO588" i="7"/>
  <c r="CO587" i="7"/>
  <c r="CO586" i="7"/>
  <c r="CO585" i="7"/>
  <c r="CO584" i="7"/>
  <c r="CO583" i="7"/>
  <c r="CO582" i="7"/>
  <c r="CO581" i="7"/>
  <c r="CO580" i="7"/>
  <c r="CO579" i="7"/>
  <c r="CO578" i="7"/>
  <c r="CO577" i="7"/>
  <c r="CO576" i="7"/>
  <c r="CO575" i="7"/>
  <c r="CO574" i="7"/>
  <c r="CO573" i="7"/>
  <c r="CO572" i="7"/>
  <c r="CO571" i="7"/>
  <c r="CO570" i="7"/>
  <c r="CO569" i="7"/>
  <c r="CO568" i="7"/>
  <c r="CO567" i="7"/>
  <c r="CO566" i="7"/>
  <c r="CO565" i="7"/>
  <c r="CO564" i="7"/>
  <c r="CO563" i="7"/>
  <c r="CO562" i="7"/>
  <c r="CO561" i="7"/>
  <c r="CO560" i="7"/>
  <c r="CO559" i="7"/>
  <c r="CO558" i="7"/>
  <c r="CO557" i="7"/>
  <c r="CO556" i="7"/>
  <c r="CO555" i="7"/>
  <c r="CO554" i="7"/>
  <c r="CO553" i="7"/>
  <c r="CO552" i="7"/>
  <c r="CO551" i="7"/>
  <c r="CO550" i="7"/>
  <c r="CO549" i="7"/>
  <c r="CO548" i="7"/>
  <c r="CO547" i="7"/>
  <c r="CO546" i="7"/>
  <c r="CO545" i="7"/>
  <c r="CO544" i="7"/>
  <c r="CO543" i="7"/>
  <c r="CO542" i="7"/>
  <c r="CO541" i="7"/>
  <c r="CO540" i="7"/>
  <c r="CO539" i="7"/>
  <c r="CO538" i="7"/>
  <c r="CO537" i="7"/>
  <c r="CO536" i="7"/>
  <c r="CO535" i="7"/>
  <c r="CO534" i="7"/>
  <c r="CO533" i="7"/>
  <c r="CO532" i="7"/>
  <c r="CO531" i="7"/>
  <c r="CO530" i="7"/>
  <c r="CO529" i="7"/>
  <c r="CO528" i="7"/>
  <c r="CO527" i="7"/>
  <c r="CO526" i="7"/>
  <c r="CO525" i="7"/>
  <c r="CO524" i="7"/>
  <c r="CO523" i="7"/>
  <c r="CO522" i="7"/>
  <c r="CO521" i="7"/>
  <c r="CO520" i="7"/>
  <c r="CO519" i="7"/>
  <c r="CO518" i="7"/>
  <c r="CO517" i="7"/>
  <c r="CO516" i="7"/>
  <c r="CO515" i="7"/>
  <c r="CO514" i="7"/>
  <c r="CO513" i="7"/>
  <c r="CO512" i="7"/>
  <c r="CO511" i="7"/>
  <c r="CO510" i="7"/>
  <c r="CO509" i="7"/>
  <c r="CO508" i="7"/>
  <c r="CO507" i="7"/>
  <c r="CO506" i="7"/>
  <c r="CO505" i="7"/>
  <c r="CO504" i="7"/>
  <c r="CO503" i="7"/>
  <c r="CO502" i="7"/>
  <c r="CO501" i="7"/>
  <c r="CO500" i="7"/>
  <c r="CO499" i="7"/>
  <c r="CO498" i="7"/>
  <c r="CO497" i="7"/>
  <c r="CO496" i="7"/>
  <c r="CO495" i="7"/>
  <c r="CO494" i="7"/>
  <c r="CO493" i="7"/>
  <c r="CO492" i="7"/>
  <c r="CO491" i="7"/>
  <c r="CO490" i="7"/>
  <c r="CO489" i="7"/>
  <c r="CO488" i="7"/>
  <c r="CO487" i="7"/>
  <c r="CO486" i="7"/>
  <c r="CO485" i="7"/>
  <c r="CO484" i="7"/>
  <c r="CO1604" i="7"/>
  <c r="CO482" i="7"/>
  <c r="CO481" i="7"/>
  <c r="CO480" i="7"/>
  <c r="CO479" i="7"/>
  <c r="CO478" i="7"/>
  <c r="CO477" i="7"/>
  <c r="CO476" i="7"/>
  <c r="CO475" i="7"/>
  <c r="CO474" i="7"/>
  <c r="CO473" i="7"/>
  <c r="CO472" i="7"/>
  <c r="CO471" i="7"/>
  <c r="CO470" i="7"/>
  <c r="CO469" i="7"/>
  <c r="CO468" i="7"/>
  <c r="CO467" i="7"/>
  <c r="CO466" i="7"/>
  <c r="CO465" i="7"/>
  <c r="CO464" i="7"/>
  <c r="CO463" i="7"/>
  <c r="CO462" i="7"/>
  <c r="CO461" i="7"/>
  <c r="CO460" i="7"/>
  <c r="CO459" i="7"/>
  <c r="CO458" i="7"/>
  <c r="CO457" i="7"/>
  <c r="CO456" i="7"/>
  <c r="CO455" i="7"/>
  <c r="CO454" i="7"/>
  <c r="CO453" i="7"/>
  <c r="CO452" i="7"/>
  <c r="CO451" i="7"/>
  <c r="CO450" i="7"/>
  <c r="CO449" i="7"/>
  <c r="CO448" i="7"/>
  <c r="CO447" i="7"/>
  <c r="CO446" i="7"/>
  <c r="CO445" i="7"/>
  <c r="CO444" i="7"/>
  <c r="CO443" i="7"/>
  <c r="CO442" i="7"/>
  <c r="CO441" i="7"/>
  <c r="CO440" i="7"/>
  <c r="CO439" i="7"/>
  <c r="CO438" i="7"/>
  <c r="CO437" i="7"/>
  <c r="CO436" i="7"/>
  <c r="CO435" i="7"/>
  <c r="CO434" i="7"/>
  <c r="CO433" i="7"/>
  <c r="CO432" i="7"/>
  <c r="CO431" i="7"/>
  <c r="CO430" i="7"/>
  <c r="CO429" i="7"/>
  <c r="CO428" i="7"/>
  <c r="CO427" i="7"/>
  <c r="CO426" i="7"/>
  <c r="CO425" i="7"/>
  <c r="CO424" i="7"/>
  <c r="CO423" i="7"/>
  <c r="CO422" i="7"/>
  <c r="CO421" i="7"/>
  <c r="CO420" i="7"/>
  <c r="CO419" i="7"/>
  <c r="CO418" i="7"/>
  <c r="CO417" i="7"/>
  <c r="CO416" i="7"/>
  <c r="CO415" i="7"/>
  <c r="CO414" i="7"/>
  <c r="CO413" i="7"/>
  <c r="CO412" i="7"/>
  <c r="CO411" i="7"/>
  <c r="CO410" i="7"/>
  <c r="CO409" i="7"/>
  <c r="CO408" i="7"/>
  <c r="CO407" i="7"/>
  <c r="CO406" i="7"/>
  <c r="CO405" i="7"/>
  <c r="CO404" i="7"/>
  <c r="CO403" i="7"/>
  <c r="CO402" i="7"/>
  <c r="CO401" i="7"/>
  <c r="CO400" i="7"/>
  <c r="CO399" i="7"/>
  <c r="CO398" i="7"/>
  <c r="CO397" i="7"/>
  <c r="CO396" i="7"/>
  <c r="CO395" i="7"/>
  <c r="CO394" i="7"/>
  <c r="CO393" i="7"/>
  <c r="CO392" i="7"/>
  <c r="CO391" i="7"/>
  <c r="CO390" i="7"/>
  <c r="CO389" i="7"/>
  <c r="CO388" i="7"/>
  <c r="CO387" i="7"/>
  <c r="CO386" i="7"/>
  <c r="CO385" i="7"/>
  <c r="CO384" i="7"/>
  <c r="CO383" i="7"/>
  <c r="CO382" i="7"/>
  <c r="CO381" i="7"/>
  <c r="CO380" i="7"/>
  <c r="CO379" i="7"/>
  <c r="CO378" i="7"/>
  <c r="CO377" i="7"/>
  <c r="CO376" i="7"/>
  <c r="CO375" i="7"/>
  <c r="CO374" i="7"/>
  <c r="CO373" i="7"/>
  <c r="CO372" i="7"/>
  <c r="CO371" i="7"/>
  <c r="CO370" i="7"/>
  <c r="CO369" i="7"/>
  <c r="CO368" i="7"/>
  <c r="CO367" i="7"/>
  <c r="CO366" i="7"/>
  <c r="CO365" i="7"/>
  <c r="CO364" i="7"/>
  <c r="CO363" i="7"/>
  <c r="CO362" i="7"/>
  <c r="CO361" i="7"/>
  <c r="CO360" i="7"/>
  <c r="CO359" i="7"/>
  <c r="CO358" i="7"/>
  <c r="CO357" i="7"/>
  <c r="CO356" i="7"/>
  <c r="CO355" i="7"/>
  <c r="CO354" i="7"/>
  <c r="CO353" i="7"/>
  <c r="CO352" i="7"/>
  <c r="CO351" i="7"/>
  <c r="CO350" i="7"/>
  <c r="CO349" i="7"/>
  <c r="CO348" i="7"/>
  <c r="CO347" i="7"/>
  <c r="CO346" i="7"/>
  <c r="CO345" i="7"/>
  <c r="CO344" i="7"/>
  <c r="CO343" i="7"/>
  <c r="CO342" i="7"/>
  <c r="CO341" i="7"/>
  <c r="CO340" i="7"/>
  <c r="CO339" i="7"/>
  <c r="CO338" i="7"/>
  <c r="CO337" i="7"/>
  <c r="CO336" i="7"/>
  <c r="CO335" i="7"/>
  <c r="CO334" i="7"/>
  <c r="CO333" i="7"/>
  <c r="CO332" i="7"/>
  <c r="CO331" i="7"/>
  <c r="CO330" i="7"/>
  <c r="CO329" i="7"/>
  <c r="CO328" i="7"/>
  <c r="CO327" i="7"/>
  <c r="CO326" i="7"/>
  <c r="CO325" i="7"/>
  <c r="CO324" i="7"/>
  <c r="CO323" i="7"/>
  <c r="CO322" i="7"/>
  <c r="CO321" i="7"/>
  <c r="CO320" i="7"/>
  <c r="CO319" i="7"/>
  <c r="CO318" i="7"/>
  <c r="CO317" i="7"/>
  <c r="CO316" i="7"/>
  <c r="CO315" i="7"/>
  <c r="CO314" i="7"/>
  <c r="CO313" i="7"/>
  <c r="CO312" i="7"/>
  <c r="CO311" i="7"/>
  <c r="CO310" i="7"/>
  <c r="CO309" i="7"/>
  <c r="CO308" i="7"/>
  <c r="CO307" i="7"/>
  <c r="CO306" i="7"/>
  <c r="CO305" i="7"/>
  <c r="CO304" i="7"/>
  <c r="CO303" i="7"/>
  <c r="CO302" i="7"/>
  <c r="CO301" i="7"/>
  <c r="CO300" i="7"/>
  <c r="CO299" i="7"/>
  <c r="CO298" i="7"/>
  <c r="CO297" i="7"/>
  <c r="CO296" i="7"/>
  <c r="CO295" i="7"/>
  <c r="CO294" i="7"/>
  <c r="CO293" i="7"/>
  <c r="CO292" i="7"/>
  <c r="CO291" i="7"/>
  <c r="CO290" i="7"/>
  <c r="CO289" i="7"/>
  <c r="CO288" i="7"/>
  <c r="CO287" i="7"/>
  <c r="CO286" i="7"/>
  <c r="CO285" i="7"/>
  <c r="CO284" i="7"/>
  <c r="CO283" i="7"/>
  <c r="CO282" i="7"/>
  <c r="CO281" i="7"/>
  <c r="CO280" i="7"/>
  <c r="CO279" i="7"/>
  <c r="CO278" i="7"/>
  <c r="CO277" i="7"/>
  <c r="CO276" i="7"/>
  <c r="CO275" i="7"/>
  <c r="CO274" i="7"/>
  <c r="CO273" i="7"/>
  <c r="CO272" i="7"/>
  <c r="CO271" i="7"/>
  <c r="CO270" i="7"/>
  <c r="CO269" i="7"/>
  <c r="CO268" i="7"/>
  <c r="CO267" i="7"/>
  <c r="CO266" i="7"/>
  <c r="CO265" i="7"/>
  <c r="CO264" i="7"/>
  <c r="CO263" i="7"/>
  <c r="CO262" i="7"/>
  <c r="CO261" i="7"/>
  <c r="CO260" i="7"/>
  <c r="CO259" i="7"/>
  <c r="CO258" i="7"/>
  <c r="CO257" i="7"/>
  <c r="CO256" i="7"/>
  <c r="CO255" i="7"/>
  <c r="CO254" i="7"/>
  <c r="CO253" i="7"/>
  <c r="CO252" i="7"/>
  <c r="CO251" i="7"/>
  <c r="CO250" i="7"/>
  <c r="CO249" i="7"/>
  <c r="CO248" i="7"/>
  <c r="CO247" i="7"/>
  <c r="CO246" i="7"/>
  <c r="CO245" i="7"/>
  <c r="CO244" i="7"/>
  <c r="CO243" i="7"/>
  <c r="CO242" i="7"/>
  <c r="CO241" i="7"/>
  <c r="CO240" i="7"/>
  <c r="CO239" i="7"/>
  <c r="CO238" i="7"/>
  <c r="CO237" i="7"/>
  <c r="CO236" i="7"/>
  <c r="CO235" i="7"/>
  <c r="CO234" i="7"/>
  <c r="CO233" i="7"/>
  <c r="CO232" i="7"/>
  <c r="CO231" i="7"/>
  <c r="CO230" i="7"/>
  <c r="CO229" i="7"/>
  <c r="CO228" i="7"/>
  <c r="CO227" i="7"/>
  <c r="CO226" i="7"/>
  <c r="CO225" i="7"/>
  <c r="CO224" i="7"/>
  <c r="CO223" i="7"/>
  <c r="CO222" i="7"/>
  <c r="CO221" i="7"/>
  <c r="CO220" i="7"/>
  <c r="CO219" i="7"/>
  <c r="CO218" i="7"/>
  <c r="CO217" i="7"/>
  <c r="CO216" i="7"/>
  <c r="CO215" i="7"/>
  <c r="CO214" i="7"/>
  <c r="CO213" i="7"/>
  <c r="CO212" i="7"/>
  <c r="CO211" i="7"/>
  <c r="CO210" i="7"/>
  <c r="CO209" i="7"/>
  <c r="CO208" i="7"/>
  <c r="CO207" i="7"/>
  <c r="CO206" i="7"/>
  <c r="CO205" i="7"/>
  <c r="CO204" i="7"/>
  <c r="CO203" i="7"/>
  <c r="CO202" i="7"/>
  <c r="CO201" i="7"/>
  <c r="CO200" i="7"/>
  <c r="CO199" i="7"/>
  <c r="CO198" i="7"/>
  <c r="CO197" i="7"/>
  <c r="CO196" i="7"/>
  <c r="CO195" i="7"/>
  <c r="CO194" i="7"/>
  <c r="CO193" i="7"/>
  <c r="CO192" i="7"/>
  <c r="CO191" i="7"/>
  <c r="CO190" i="7"/>
  <c r="CO189" i="7"/>
  <c r="CO188" i="7"/>
  <c r="CO187" i="7"/>
  <c r="CO186" i="7"/>
  <c r="CO185" i="7"/>
  <c r="CO184" i="7"/>
  <c r="CO183" i="7"/>
  <c r="CO182" i="7"/>
  <c r="CO181" i="7"/>
  <c r="CO180" i="7"/>
  <c r="CO179" i="7"/>
  <c r="CO178" i="7"/>
  <c r="CO177" i="7"/>
  <c r="CO176" i="7"/>
  <c r="CO175" i="7"/>
  <c r="CO174" i="7"/>
  <c r="CO173" i="7"/>
  <c r="CO172" i="7"/>
  <c r="CO171" i="7"/>
  <c r="CO170" i="7"/>
  <c r="CO169" i="7"/>
  <c r="CO168" i="7"/>
  <c r="CO167" i="7"/>
  <c r="CO166" i="7"/>
  <c r="CO165" i="7"/>
  <c r="CO164" i="7"/>
  <c r="CO163" i="7"/>
  <c r="CO162" i="7"/>
  <c r="CO161" i="7"/>
  <c r="CO160" i="7"/>
  <c r="CO159" i="7"/>
  <c r="CO158" i="7"/>
  <c r="CO157" i="7"/>
  <c r="CO156" i="7"/>
  <c r="CO155" i="7"/>
  <c r="CO154" i="7"/>
  <c r="CO153" i="7"/>
  <c r="CO152" i="7"/>
  <c r="CO151" i="7"/>
  <c r="CO150" i="7"/>
  <c r="CO149" i="7"/>
  <c r="CO148" i="7"/>
  <c r="CO147" i="7"/>
  <c r="CO146" i="7"/>
  <c r="CO145" i="7"/>
  <c r="CO144" i="7"/>
  <c r="CO143" i="7"/>
  <c r="CO142" i="7"/>
  <c r="CO141" i="7"/>
  <c r="CO140" i="7"/>
  <c r="CO139" i="7"/>
  <c r="CO138" i="7"/>
  <c r="CO137" i="7"/>
  <c r="CO136" i="7"/>
  <c r="CO135" i="7"/>
  <c r="CO134" i="7"/>
  <c r="CO133" i="7"/>
  <c r="CO132" i="7"/>
  <c r="CO131" i="7"/>
  <c r="CO130" i="7"/>
  <c r="CO129" i="7"/>
  <c r="CO128" i="7"/>
  <c r="CO127" i="7"/>
  <c r="CO126" i="7"/>
  <c r="CO125" i="7"/>
  <c r="CO124" i="7"/>
  <c r="CO123" i="7"/>
  <c r="CO122" i="7"/>
  <c r="CO121" i="7"/>
  <c r="CO120" i="7"/>
  <c r="CO119" i="7"/>
  <c r="CO118" i="7"/>
  <c r="CO117" i="7"/>
  <c r="CO116" i="7"/>
  <c r="CO115" i="7"/>
  <c r="CO114" i="7"/>
  <c r="CO113" i="7"/>
  <c r="CO112" i="7"/>
  <c r="CO111" i="7"/>
  <c r="CO110" i="7"/>
  <c r="CO109" i="7"/>
  <c r="CO108" i="7"/>
  <c r="CO107" i="7"/>
  <c r="CO106" i="7"/>
  <c r="CO105" i="7"/>
  <c r="CO104" i="7"/>
  <c r="CO103" i="7"/>
  <c r="CO102" i="7"/>
  <c r="CO101" i="7"/>
  <c r="CO100" i="7"/>
  <c r="CO99" i="7"/>
  <c r="CO98" i="7"/>
  <c r="CO97" i="7"/>
  <c r="CO96" i="7"/>
  <c r="CO95" i="7"/>
  <c r="CO94" i="7"/>
  <c r="CO93" i="7"/>
  <c r="CO92" i="7"/>
  <c r="CO91" i="7"/>
  <c r="CO90" i="7"/>
  <c r="CO89" i="7"/>
  <c r="CO88" i="7"/>
  <c r="CO87" i="7"/>
  <c r="CO86" i="7"/>
  <c r="CO85" i="7"/>
  <c r="CO84" i="7"/>
  <c r="CO83" i="7"/>
  <c r="CO82" i="7"/>
  <c r="CO81" i="7"/>
  <c r="CO80" i="7"/>
  <c r="CO79" i="7"/>
  <c r="CO78" i="7"/>
  <c r="CO77" i="7"/>
  <c r="CO76" i="7"/>
  <c r="CO75" i="7"/>
  <c r="CO74" i="7"/>
  <c r="CO73" i="7"/>
  <c r="CO72" i="7"/>
  <c r="CO71" i="7"/>
  <c r="CO70" i="7"/>
  <c r="CO69" i="7"/>
  <c r="CO68" i="7"/>
  <c r="CO67" i="7"/>
  <c r="CO66" i="7"/>
  <c r="CO65" i="7"/>
  <c r="CO64" i="7"/>
  <c r="CO63" i="7"/>
  <c r="CO62" i="7"/>
  <c r="CO61" i="7"/>
  <c r="CO60" i="7"/>
  <c r="CO59" i="7"/>
  <c r="CO58" i="7"/>
  <c r="CO57" i="7"/>
  <c r="CO56" i="7"/>
  <c r="CO55" i="7"/>
  <c r="CO54" i="7"/>
  <c r="CO53" i="7"/>
  <c r="CO52" i="7"/>
  <c r="CO51" i="7"/>
  <c r="CO50" i="7"/>
  <c r="CO49" i="7"/>
  <c r="CO48" i="7"/>
  <c r="CO47" i="7"/>
  <c r="CO46" i="7"/>
  <c r="CO45" i="7"/>
  <c r="CO44" i="7"/>
  <c r="CO43" i="7"/>
  <c r="CO42" i="7"/>
  <c r="CO41" i="7"/>
  <c r="CO40" i="7"/>
  <c r="CO39" i="7"/>
  <c r="CO38" i="7"/>
  <c r="CO37" i="7"/>
  <c r="CO36" i="7"/>
  <c r="CO35" i="7"/>
  <c r="CO34" i="7"/>
  <c r="CO33" i="7"/>
  <c r="CO32" i="7"/>
  <c r="CO31" i="7"/>
  <c r="CO30" i="7"/>
  <c r="CO29" i="7"/>
  <c r="CO28" i="7"/>
  <c r="CO27" i="7"/>
  <c r="CO26" i="7"/>
  <c r="CO25" i="7"/>
  <c r="CO24" i="7"/>
  <c r="CO23" i="7"/>
  <c r="CO22" i="7"/>
  <c r="CO21" i="7"/>
  <c r="CO20" i="7"/>
  <c r="CO19" i="7"/>
  <c r="CO18" i="7"/>
  <c r="CO17" i="7"/>
  <c r="CO16" i="7"/>
  <c r="CO15" i="7"/>
  <c r="CO14" i="7"/>
  <c r="CO13" i="7"/>
  <c r="CO12" i="7"/>
  <c r="CO11" i="7"/>
  <c r="CO10" i="7"/>
  <c r="CO9" i="7"/>
  <c r="CN2" i="7" a="1"/>
  <c r="CO483" i="7"/>
  <c r="CO1654" i="7"/>
  <c r="CO2195" i="7"/>
  <c r="CO2196" i="7"/>
  <c r="CO2197" i="7"/>
  <c r="CO2198" i="7"/>
  <c r="CO2199" i="7"/>
  <c r="CO2200" i="7"/>
  <c r="CO2201" i="7"/>
  <c r="CO2202" i="7"/>
  <c r="CO2203" i="7"/>
  <c r="CO2204" i="7"/>
  <c r="CO2205" i="7"/>
  <c r="CO2206" i="7"/>
  <c r="CO2207" i="7"/>
  <c r="CO2208" i="7"/>
  <c r="CO2209" i="7"/>
  <c r="CO2210" i="7"/>
  <c r="CO2211" i="7"/>
  <c r="CO2212" i="7"/>
  <c r="CO2213" i="7"/>
  <c r="CO2214" i="7"/>
  <c r="CO2215" i="7"/>
  <c r="CO2216" i="7"/>
  <c r="CO2217" i="7"/>
  <c r="CO2218" i="7"/>
  <c r="CO2219" i="7"/>
  <c r="CO2220" i="7"/>
  <c r="CO2221" i="7"/>
  <c r="CO2222" i="7"/>
  <c r="CO2223" i="7"/>
  <c r="CO2224" i="7"/>
  <c r="CO2225" i="7"/>
  <c r="CO2226" i="7"/>
  <c r="CO2227" i="7"/>
  <c r="CO2228" i="7"/>
  <c r="CO2229" i="7"/>
  <c r="CO2230" i="7"/>
  <c r="CO2231" i="7"/>
  <c r="CO2232" i="7"/>
  <c r="CO2234" i="7"/>
  <c r="CO2236" i="7"/>
  <c r="CO2238" i="7"/>
  <c r="CO2240" i="7"/>
  <c r="CO2242" i="7"/>
  <c r="CO2244" i="7"/>
  <c r="CO2246" i="7"/>
  <c r="CO2248" i="7"/>
  <c r="CO2250" i="7"/>
  <c r="CO2252" i="7"/>
  <c r="CO2254" i="7"/>
  <c r="CO2256" i="7"/>
  <c r="CO2258" i="7"/>
  <c r="CO2260" i="7"/>
  <c r="CO2262" i="7"/>
  <c r="CO2264" i="7"/>
  <c r="CO2266" i="7"/>
  <c r="CO2268" i="7"/>
  <c r="CO2270" i="7"/>
  <c r="CO2272" i="7"/>
  <c r="CO2274" i="7"/>
  <c r="CO2276" i="7"/>
  <c r="CO2278" i="7"/>
  <c r="CO2280" i="7"/>
  <c r="CO2282" i="7"/>
  <c r="CO2284" i="7"/>
  <c r="CO2286" i="7"/>
  <c r="CO2288" i="7"/>
  <c r="CO2290" i="7"/>
  <c r="CO2292" i="7"/>
  <c r="CO2294" i="7"/>
  <c r="CO2296" i="7"/>
  <c r="CO2298" i="7"/>
  <c r="CO2300" i="7"/>
  <c r="CO2302" i="7"/>
  <c r="CO2304" i="7"/>
  <c r="CO2306" i="7"/>
  <c r="CO2308" i="7"/>
  <c r="CO2309" i="7"/>
  <c r="CO2311" i="7"/>
  <c r="CO2313" i="7"/>
  <c r="CO2316" i="7"/>
  <c r="CO2318" i="7"/>
  <c r="CO2320" i="7"/>
  <c r="CO2322" i="7"/>
  <c r="CO2324" i="7"/>
  <c r="CO2326" i="7"/>
  <c r="CO2328" i="7"/>
  <c r="CO2330" i="7"/>
  <c r="CO2332" i="7"/>
  <c r="CO2334" i="7"/>
  <c r="CO2336" i="7"/>
  <c r="CO2338" i="7"/>
  <c r="CO2340" i="7"/>
  <c r="CO2342" i="7"/>
  <c r="CO2344" i="7"/>
  <c r="CO2346" i="7"/>
  <c r="CO2348" i="7"/>
  <c r="CO1655" i="7"/>
  <c r="CO1656" i="7"/>
  <c r="CO1657" i="7"/>
  <c r="CO1658" i="7"/>
  <c r="CO1659" i="7"/>
  <c r="CO1660" i="7"/>
  <c r="CO1661" i="7"/>
  <c r="CO1662" i="7"/>
  <c r="CO1663" i="7"/>
  <c r="CO1664" i="7"/>
  <c r="CO1665" i="7"/>
  <c r="CO1666" i="7"/>
  <c r="CO1667" i="7"/>
  <c r="CO1668" i="7"/>
  <c r="CO1669" i="7"/>
  <c r="CO1670" i="7"/>
  <c r="CO1671" i="7"/>
  <c r="CO1672" i="7"/>
  <c r="CO1673" i="7"/>
  <c r="CO1674" i="7"/>
  <c r="CO1675" i="7"/>
  <c r="CO1676" i="7"/>
  <c r="CO1677" i="7"/>
  <c r="CO1678" i="7"/>
  <c r="CO1679" i="7"/>
  <c r="CO1680" i="7"/>
  <c r="CO1681" i="7"/>
  <c r="CO1682" i="7"/>
  <c r="CO1683" i="7"/>
  <c r="CO1684" i="7"/>
  <c r="CO1685" i="7"/>
  <c r="CO1686" i="7"/>
  <c r="CO1687" i="7"/>
  <c r="CO1688" i="7"/>
  <c r="CO1689" i="7"/>
  <c r="CO1690" i="7"/>
  <c r="CO1691" i="7"/>
  <c r="CO1692" i="7"/>
  <c r="CO1693" i="7"/>
  <c r="CO1694" i="7"/>
  <c r="CO1695" i="7"/>
  <c r="CO1696" i="7"/>
  <c r="CO1697" i="7"/>
  <c r="CO1698" i="7"/>
  <c r="CO1699" i="7"/>
  <c r="CO1700" i="7"/>
  <c r="CO1701" i="7"/>
  <c r="CO1702" i="7"/>
  <c r="CO1703" i="7"/>
  <c r="CO1704" i="7"/>
  <c r="CO1705" i="7"/>
  <c r="CO1706" i="7"/>
  <c r="CO1707" i="7"/>
  <c r="CO1708" i="7"/>
  <c r="CO1709" i="7"/>
  <c r="CO1710" i="7"/>
  <c r="CO1711" i="7"/>
  <c r="CO1712" i="7"/>
  <c r="CO1713" i="7"/>
  <c r="CO1714" i="7"/>
  <c r="CO1715" i="7"/>
  <c r="CO1716" i="7"/>
  <c r="CO1717" i="7"/>
  <c r="CO1718" i="7"/>
  <c r="CO1719" i="7"/>
  <c r="CO1720" i="7"/>
  <c r="CO1721" i="7"/>
  <c r="CO1722" i="7"/>
  <c r="CO1723" i="7"/>
  <c r="CO1724" i="7"/>
  <c r="CO1725" i="7"/>
  <c r="CO1726" i="7"/>
  <c r="CO1727" i="7"/>
  <c r="CO1728" i="7"/>
  <c r="CO1729" i="7"/>
  <c r="CO1730" i="7"/>
  <c r="CO1731" i="7"/>
  <c r="CO1732" i="7"/>
  <c r="CO1733" i="7"/>
  <c r="CO1734" i="7"/>
  <c r="CO1735" i="7"/>
  <c r="CO1736" i="7"/>
  <c r="CO1737" i="7"/>
  <c r="CO1738" i="7"/>
  <c r="CO1739" i="7"/>
  <c r="CO1740" i="7"/>
  <c r="CO1741" i="7"/>
  <c r="CO1742" i="7"/>
  <c r="CO1743" i="7"/>
  <c r="CO1744" i="7"/>
  <c r="CO1745" i="7"/>
  <c r="CO1746" i="7"/>
  <c r="CO1747" i="7"/>
  <c r="CO1748" i="7"/>
  <c r="CO1749" i="7"/>
  <c r="CO1750" i="7"/>
  <c r="CO1751" i="7"/>
  <c r="CO1752" i="7"/>
  <c r="CO1753" i="7"/>
  <c r="CO1754" i="7"/>
  <c r="CO1755" i="7"/>
  <c r="CO1756" i="7"/>
  <c r="CO1757" i="7"/>
  <c r="CO1758" i="7"/>
  <c r="CO1759" i="7"/>
  <c r="CO1760" i="7"/>
  <c r="CO1761" i="7"/>
  <c r="CO1762" i="7"/>
  <c r="CO1763" i="7"/>
  <c r="CO1764" i="7"/>
  <c r="CO1765" i="7"/>
  <c r="CO1766" i="7"/>
  <c r="CO1767" i="7"/>
  <c r="CO1768" i="7"/>
  <c r="CO1769" i="7"/>
  <c r="CO1770" i="7"/>
  <c r="CO1771" i="7"/>
  <c r="CO1772" i="7"/>
  <c r="CO1773" i="7"/>
  <c r="CO1774" i="7"/>
  <c r="CO1775" i="7"/>
  <c r="CO1776" i="7"/>
  <c r="CO1777" i="7"/>
  <c r="CO1778" i="7"/>
  <c r="CO1779" i="7"/>
  <c r="CO1780" i="7"/>
  <c r="CO1781" i="7"/>
  <c r="CO1782" i="7"/>
  <c r="CO1783" i="7"/>
  <c r="CO1784" i="7"/>
  <c r="CO1785" i="7"/>
  <c r="CO1786" i="7"/>
  <c r="CO1787" i="7"/>
  <c r="CO1788" i="7"/>
  <c r="CO1789" i="7"/>
  <c r="CO1790" i="7"/>
  <c r="CO1791" i="7"/>
  <c r="CO1792" i="7"/>
  <c r="CO1793" i="7"/>
  <c r="CO1794" i="7"/>
  <c r="CO1795" i="7"/>
  <c r="CO1796" i="7"/>
  <c r="CO1797" i="7"/>
  <c r="CO1798" i="7"/>
  <c r="CO1799" i="7"/>
  <c r="CO1800" i="7"/>
  <c r="CO1801" i="7"/>
  <c r="CO1802" i="7"/>
  <c r="CO1803" i="7"/>
  <c r="CO1804" i="7"/>
  <c r="CO1805" i="7"/>
  <c r="CO1806" i="7"/>
  <c r="CO1807" i="7"/>
  <c r="CO1808" i="7"/>
  <c r="CO1809" i="7"/>
  <c r="CO1810" i="7"/>
  <c r="CO1811" i="7"/>
  <c r="CO1812" i="7"/>
  <c r="CO1813" i="7"/>
  <c r="CO1814" i="7"/>
  <c r="CO1815" i="7"/>
  <c r="CO1816" i="7"/>
  <c r="CO1817" i="7"/>
  <c r="CO1818" i="7"/>
  <c r="CO1819" i="7"/>
  <c r="CO1820" i="7"/>
  <c r="CO1821" i="7"/>
  <c r="CO1822" i="7"/>
  <c r="CO1823" i="7"/>
  <c r="CO1824" i="7"/>
  <c r="CO1825" i="7"/>
  <c r="CO1826" i="7"/>
  <c r="CO1827" i="7"/>
  <c r="CO1828" i="7"/>
  <c r="CO1829" i="7"/>
  <c r="CO1830" i="7"/>
  <c r="CO1831" i="7"/>
  <c r="CO1832" i="7"/>
  <c r="CO1833" i="7"/>
  <c r="CO1834" i="7"/>
  <c r="CO1835" i="7"/>
  <c r="CO1836" i="7"/>
  <c r="CO1837" i="7"/>
  <c r="CO1838" i="7"/>
  <c r="CO1839" i="7"/>
  <c r="CO1840" i="7"/>
  <c r="CO1841" i="7"/>
  <c r="CO1842" i="7"/>
  <c r="CO1843" i="7"/>
  <c r="CO1844" i="7"/>
  <c r="CO1845" i="7"/>
  <c r="CO1846" i="7"/>
  <c r="CO1847" i="7"/>
  <c r="CO1848" i="7"/>
  <c r="CO1849" i="7"/>
  <c r="CO1850" i="7"/>
  <c r="CO1851" i="7"/>
  <c r="CO1852" i="7"/>
  <c r="CO1853" i="7"/>
  <c r="CO1854" i="7"/>
  <c r="CO1855" i="7"/>
  <c r="CO1856" i="7"/>
  <c r="CO1857" i="7"/>
  <c r="CO1858" i="7"/>
  <c r="CO1859" i="7"/>
  <c r="CO1860" i="7"/>
  <c r="CO1861" i="7"/>
  <c r="CO1862" i="7"/>
  <c r="CO1863" i="7"/>
  <c r="CO1864" i="7"/>
  <c r="CO1865" i="7"/>
  <c r="CO1866" i="7"/>
  <c r="CO1867" i="7"/>
  <c r="CO1868" i="7"/>
  <c r="CO1869" i="7"/>
  <c r="CO1870" i="7"/>
  <c r="CO1871" i="7"/>
  <c r="CO1872" i="7"/>
  <c r="CO1873" i="7"/>
  <c r="CO1874" i="7"/>
  <c r="CO1875" i="7"/>
  <c r="CO1876" i="7"/>
  <c r="CO1877" i="7"/>
  <c r="CO1878" i="7"/>
  <c r="CO1879" i="7"/>
  <c r="CO1880" i="7"/>
  <c r="CO1881" i="7"/>
  <c r="CO1882" i="7"/>
  <c r="CO1883" i="7"/>
  <c r="CO1884" i="7"/>
  <c r="CO1885" i="7"/>
  <c r="CO1886" i="7"/>
  <c r="CO1887" i="7"/>
  <c r="CO1888" i="7"/>
  <c r="CO1889" i="7"/>
  <c r="CO1890" i="7"/>
  <c r="CO1891" i="7"/>
  <c r="CO1892" i="7"/>
  <c r="CO1893" i="7"/>
  <c r="CO1894" i="7"/>
  <c r="CO1895" i="7"/>
  <c r="CO1896" i="7"/>
  <c r="CO1897" i="7"/>
  <c r="CO1898" i="7"/>
  <c r="CO1899" i="7"/>
  <c r="CO1900" i="7"/>
  <c r="CO1901" i="7"/>
  <c r="CO1902" i="7"/>
  <c r="CO1903" i="7"/>
  <c r="CO1904" i="7"/>
  <c r="CO1905" i="7"/>
  <c r="CO1906" i="7"/>
  <c r="CO1907" i="7"/>
  <c r="CO1908" i="7"/>
  <c r="CO1909" i="7"/>
  <c r="CO1910" i="7"/>
  <c r="CO1911" i="7"/>
  <c r="CO1912" i="7"/>
  <c r="CO1913" i="7"/>
  <c r="CO1914" i="7"/>
  <c r="CO1915" i="7"/>
  <c r="CO1916" i="7"/>
  <c r="CO1917" i="7"/>
  <c r="CO1918" i="7"/>
  <c r="CO1919" i="7"/>
  <c r="CO1920" i="7"/>
  <c r="CO1921" i="7"/>
  <c r="CO1922" i="7"/>
  <c r="CO1923" i="7"/>
  <c r="CO1924" i="7"/>
  <c r="CO1925" i="7"/>
  <c r="CO1926" i="7"/>
  <c r="CO1927" i="7"/>
  <c r="CO1928" i="7"/>
  <c r="CO1929" i="7"/>
  <c r="CO1930" i="7"/>
  <c r="CO1931" i="7"/>
  <c r="CO1932" i="7"/>
  <c r="CO1933" i="7"/>
  <c r="CO1934" i="7"/>
  <c r="CO1935" i="7"/>
  <c r="CO1936" i="7"/>
  <c r="CO1937" i="7"/>
  <c r="CO1938" i="7"/>
  <c r="CO1939" i="7"/>
  <c r="CO1940" i="7"/>
  <c r="CO1941" i="7"/>
  <c r="CO1942" i="7"/>
  <c r="CO1943" i="7"/>
  <c r="CO1944" i="7"/>
  <c r="CO1945" i="7"/>
  <c r="CO1946" i="7"/>
  <c r="CO1947" i="7"/>
  <c r="CO1948" i="7"/>
  <c r="CO1949" i="7"/>
  <c r="CO1950" i="7"/>
  <c r="CO1951" i="7"/>
  <c r="CO1952" i="7"/>
  <c r="CO1953" i="7"/>
  <c r="CO1954" i="7"/>
  <c r="CO1955" i="7"/>
  <c r="CO1956" i="7"/>
  <c r="CO1957" i="7"/>
  <c r="CO1958" i="7"/>
  <c r="CO1959" i="7"/>
  <c r="CO1960" i="7"/>
  <c r="CO1961" i="7"/>
  <c r="CO1962" i="7"/>
  <c r="CO1963" i="7"/>
  <c r="CO1964" i="7"/>
  <c r="CO1965" i="7"/>
  <c r="CO1966" i="7"/>
  <c r="CO1967" i="7"/>
  <c r="CO1968" i="7"/>
  <c r="CO1969" i="7"/>
  <c r="CO1970" i="7"/>
  <c r="CO1971" i="7"/>
  <c r="CO1972" i="7"/>
  <c r="CO1973" i="7"/>
  <c r="CO1974" i="7"/>
  <c r="CO1975" i="7"/>
  <c r="CO1976" i="7"/>
  <c r="CO1977" i="7"/>
  <c r="CO1978" i="7"/>
  <c r="CO1979" i="7"/>
  <c r="CO1980" i="7"/>
  <c r="CO1981" i="7"/>
  <c r="CO1982" i="7"/>
  <c r="CO1983" i="7"/>
  <c r="CO1984" i="7"/>
  <c r="CO1985" i="7"/>
  <c r="CO1986" i="7"/>
  <c r="CO1987" i="7"/>
  <c r="CO1988" i="7"/>
  <c r="CO1989" i="7"/>
  <c r="CO1990" i="7"/>
  <c r="CO1991" i="7"/>
  <c r="CO1992" i="7"/>
  <c r="CO1993" i="7"/>
  <c r="CO1994" i="7"/>
  <c r="CO1995" i="7"/>
  <c r="CO1996" i="7"/>
  <c r="CO1997" i="7"/>
  <c r="CO1998" i="7"/>
  <c r="CO1999" i="7"/>
  <c r="CO2000" i="7"/>
  <c r="CO2001" i="7"/>
  <c r="CO2002" i="7"/>
  <c r="CO2003" i="7"/>
  <c r="CO2004" i="7"/>
  <c r="CO2005" i="7"/>
  <c r="CO2006" i="7"/>
  <c r="CO2007" i="7"/>
  <c r="CO2008" i="7"/>
  <c r="CO2009" i="7"/>
  <c r="CO2010" i="7"/>
  <c r="CO2011" i="7"/>
  <c r="CO2012" i="7"/>
  <c r="CO2013" i="7"/>
  <c r="CO2014" i="7"/>
  <c r="CO2015" i="7"/>
  <c r="CO2016" i="7"/>
  <c r="CO2017" i="7"/>
  <c r="CO2018" i="7"/>
  <c r="CO2019" i="7"/>
  <c r="CO2020" i="7"/>
  <c r="CO2021" i="7"/>
  <c r="CO2022" i="7"/>
  <c r="CO2023" i="7"/>
  <c r="CO2024" i="7"/>
  <c r="CO2025" i="7"/>
  <c r="CO2026" i="7"/>
  <c r="CO2027" i="7"/>
  <c r="CO2028" i="7"/>
  <c r="CO2029" i="7"/>
  <c r="CO2030" i="7"/>
  <c r="CO2031" i="7"/>
  <c r="CO2032" i="7"/>
  <c r="CO2033" i="7"/>
  <c r="CO2034" i="7"/>
  <c r="CO2035" i="7"/>
  <c r="CO2036" i="7"/>
  <c r="CO2037" i="7"/>
  <c r="CO2038" i="7"/>
  <c r="CO2039" i="7"/>
  <c r="CO2040" i="7"/>
  <c r="CO2041" i="7"/>
  <c r="CO2042" i="7"/>
  <c r="CO2043" i="7"/>
  <c r="CO2044" i="7"/>
  <c r="CO2045" i="7"/>
  <c r="CO2046" i="7"/>
  <c r="CO2047" i="7"/>
  <c r="CO2048" i="7"/>
  <c r="CO2049" i="7"/>
  <c r="CO2050" i="7"/>
  <c r="CO2051" i="7"/>
  <c r="CO2052" i="7"/>
  <c r="CO2053" i="7"/>
  <c r="CO2054" i="7"/>
  <c r="CO2055" i="7"/>
  <c r="CO2056" i="7"/>
  <c r="CO2057" i="7"/>
  <c r="CO2058" i="7"/>
  <c r="CO2059" i="7"/>
  <c r="CO2060" i="7"/>
  <c r="CO2061" i="7"/>
  <c r="CO2062" i="7"/>
  <c r="CO2063" i="7"/>
  <c r="CO2064" i="7"/>
  <c r="CO2065" i="7"/>
  <c r="CO2066" i="7"/>
  <c r="CO2067" i="7"/>
  <c r="CO2068" i="7"/>
  <c r="CO2069" i="7"/>
  <c r="CO2070" i="7"/>
  <c r="CO2071" i="7"/>
  <c r="CO2072" i="7"/>
  <c r="CO2073" i="7"/>
  <c r="CO2074" i="7"/>
  <c r="CO2075" i="7"/>
  <c r="CO2076" i="7"/>
  <c r="CO2077" i="7"/>
  <c r="CO2078" i="7"/>
  <c r="CO2079" i="7"/>
  <c r="CO2080" i="7"/>
  <c r="CO2081" i="7"/>
  <c r="CO2082" i="7"/>
  <c r="CO2083" i="7"/>
  <c r="CO2084" i="7"/>
  <c r="CO2085" i="7"/>
  <c r="CO2086" i="7"/>
  <c r="CO2087" i="7"/>
  <c r="CO2088" i="7"/>
  <c r="CO2089" i="7"/>
  <c r="CO2090" i="7"/>
  <c r="CO2091" i="7"/>
  <c r="CO2092" i="7"/>
  <c r="CO2093" i="7"/>
  <c r="CO2094" i="7"/>
  <c r="CO2095" i="7"/>
  <c r="CO2096" i="7"/>
  <c r="CO2097" i="7"/>
  <c r="CO2098" i="7"/>
  <c r="CO2099" i="7"/>
  <c r="CO2100" i="7"/>
  <c r="CO2101" i="7"/>
  <c r="CO2102" i="7"/>
  <c r="CO2103" i="7"/>
  <c r="CO2104" i="7"/>
  <c r="CO2105" i="7"/>
  <c r="CO2106" i="7"/>
  <c r="CO2107" i="7"/>
  <c r="CO2108" i="7"/>
  <c r="CO2109" i="7"/>
  <c r="CO2110" i="7"/>
  <c r="CO2111" i="7"/>
  <c r="CO2112" i="7"/>
  <c r="CO2113" i="7"/>
  <c r="CO2114" i="7"/>
  <c r="CO2115" i="7"/>
  <c r="CO2116" i="7"/>
  <c r="CO2117" i="7"/>
  <c r="CO2118" i="7"/>
  <c r="CO2119" i="7"/>
  <c r="CO2120" i="7"/>
  <c r="CO2121" i="7"/>
  <c r="CO2122" i="7"/>
  <c r="CO2123" i="7"/>
  <c r="CO2124" i="7"/>
  <c r="CO2125" i="7"/>
  <c r="CO2126" i="7"/>
  <c r="CO2127" i="7"/>
  <c r="CO2128" i="7"/>
  <c r="CO2129" i="7"/>
  <c r="CO2130" i="7"/>
  <c r="CO2131" i="7"/>
  <c r="CO2132" i="7"/>
  <c r="CO2133" i="7"/>
  <c r="CO2134" i="7"/>
  <c r="CO2135" i="7"/>
  <c r="CO2136" i="7"/>
  <c r="CO2137" i="7"/>
  <c r="CO2138" i="7"/>
  <c r="CO2139" i="7"/>
  <c r="CO2140" i="7"/>
  <c r="CO2141" i="7"/>
  <c r="CO2142" i="7"/>
  <c r="CO2143" i="7"/>
  <c r="CO2144" i="7"/>
  <c r="CO2145" i="7"/>
  <c r="CO2146" i="7"/>
  <c r="CO2147" i="7"/>
  <c r="CO2148" i="7"/>
  <c r="CO2149" i="7"/>
  <c r="CO2150" i="7"/>
  <c r="CO2151" i="7"/>
  <c r="CO2152" i="7"/>
  <c r="CO2153" i="7"/>
  <c r="CO2154" i="7"/>
  <c r="CO2155" i="7"/>
  <c r="CO2156" i="7"/>
  <c r="CO2157" i="7"/>
  <c r="CO2158" i="7"/>
  <c r="CO2159" i="7"/>
  <c r="CO2160" i="7"/>
  <c r="CO2161" i="7"/>
  <c r="CO2162" i="7"/>
  <c r="CO2163" i="7"/>
  <c r="CO2164" i="7"/>
  <c r="CO2165" i="7"/>
  <c r="CO2166" i="7"/>
  <c r="CO2167" i="7"/>
  <c r="CO2168" i="7"/>
  <c r="CO2169" i="7"/>
  <c r="CO2170" i="7"/>
  <c r="CO2171" i="7"/>
  <c r="CO2172" i="7"/>
  <c r="CO2173" i="7"/>
  <c r="CO2174" i="7"/>
  <c r="CO2175" i="7"/>
  <c r="CO2176" i="7"/>
  <c r="CO2177" i="7"/>
  <c r="CO2178" i="7"/>
  <c r="CO2179" i="7"/>
  <c r="CO2180" i="7"/>
  <c r="CO2181" i="7"/>
  <c r="CO2182" i="7"/>
  <c r="CO2183" i="7"/>
  <c r="CO2184" i="7"/>
  <c r="CO2185" i="7"/>
  <c r="CO2186" i="7"/>
  <c r="CO2187" i="7"/>
  <c r="CO2188" i="7"/>
  <c r="CO2189" i="7"/>
  <c r="CO2190" i="7"/>
  <c r="CO2191" i="7"/>
  <c r="CO2192" i="7"/>
  <c r="CO2193" i="7"/>
  <c r="CO2194" i="7"/>
  <c r="CO2233" i="7"/>
  <c r="CO2235" i="7"/>
  <c r="CO2237" i="7"/>
  <c r="CO2239" i="7"/>
  <c r="CO2241" i="7"/>
  <c r="CO2243" i="7"/>
  <c r="CO2245" i="7"/>
  <c r="CO2247" i="7"/>
  <c r="CO2249" i="7"/>
  <c r="CO2251" i="7"/>
  <c r="CO2253" i="7"/>
  <c r="CO2255" i="7"/>
  <c r="CO2257" i="7"/>
  <c r="CO2259" i="7"/>
  <c r="CO2261" i="7"/>
  <c r="CO2263" i="7"/>
  <c r="CO2265" i="7"/>
  <c r="CO2267" i="7"/>
  <c r="CO2269" i="7"/>
  <c r="CO2271" i="7"/>
  <c r="CO2273" i="7"/>
  <c r="CO2275" i="7"/>
  <c r="CO2277" i="7"/>
  <c r="CO2279" i="7"/>
  <c r="CO2281" i="7"/>
  <c r="CO2283" i="7"/>
  <c r="CO2285" i="7"/>
  <c r="CO2287" i="7"/>
  <c r="CO2289" i="7"/>
  <c r="CO2291" i="7"/>
  <c r="CO2293" i="7"/>
  <c r="CO2295" i="7"/>
  <c r="CO2297" i="7"/>
  <c r="CO2299" i="7"/>
  <c r="CO2301" i="7"/>
  <c r="CO2303" i="7"/>
  <c r="CO2305" i="7"/>
  <c r="CO2307" i="7"/>
  <c r="CO2310" i="7"/>
  <c r="CO2312" i="7"/>
  <c r="CO2314" i="7"/>
  <c r="CO2315" i="7"/>
  <c r="CO2317" i="7"/>
  <c r="CO2319" i="7"/>
  <c r="CO2321" i="7"/>
  <c r="CO2323" i="7"/>
  <c r="CO2325" i="7"/>
  <c r="CO2327" i="7"/>
  <c r="CO2329" i="7"/>
  <c r="CO2331" i="7"/>
  <c r="CO2333" i="7"/>
  <c r="CO2335" i="7"/>
  <c r="CO2337" i="7"/>
  <c r="CO2339" i="7"/>
  <c r="CO2341" i="7"/>
  <c r="CO2343" i="7"/>
  <c r="CO2345" i="7"/>
  <c r="CO2347" i="7"/>
  <c r="CO2349" i="7"/>
  <c r="CO2351" i="7"/>
  <c r="CO2352" i="7"/>
  <c r="CO2354" i="7"/>
  <c r="CO2356" i="7"/>
  <c r="CO2358" i="7"/>
  <c r="CO2360" i="7"/>
  <c r="CO2362" i="7"/>
  <c r="CO2364" i="7"/>
  <c r="CO2366" i="7"/>
  <c r="CO2368" i="7"/>
  <c r="CO2370" i="7"/>
  <c r="CO2372" i="7"/>
  <c r="CO2374" i="7"/>
  <c r="CO2376" i="7"/>
  <c r="CO2378" i="7"/>
  <c r="CO2380" i="7"/>
  <c r="CO2382" i="7"/>
  <c r="CO2384" i="7"/>
  <c r="CO2386" i="7"/>
  <c r="CO2388" i="7"/>
  <c r="CO2390" i="7"/>
  <c r="CO2392" i="7"/>
  <c r="CO2394" i="7"/>
  <c r="CO2396" i="7"/>
  <c r="CO2398" i="7"/>
  <c r="CO2400" i="7"/>
  <c r="CO2402" i="7"/>
  <c r="CO2404" i="7"/>
  <c r="CO2406" i="7"/>
  <c r="CO2408" i="7"/>
  <c r="CO2410" i="7"/>
  <c r="CO2412" i="7"/>
  <c r="CO2413" i="7"/>
  <c r="CO2415" i="7"/>
  <c r="CO2417" i="7"/>
  <c r="CO2419" i="7"/>
  <c r="CO2421" i="7"/>
  <c r="CO2423" i="7"/>
  <c r="CO2426" i="7"/>
  <c r="CO2427" i="7"/>
  <c r="CO2429" i="7"/>
  <c r="CO2431" i="7"/>
  <c r="CO2433" i="7"/>
  <c r="CO2435" i="7"/>
  <c r="CO2437" i="7"/>
  <c r="CO2439" i="7"/>
  <c r="CO2441" i="7"/>
  <c r="CO2443" i="7"/>
  <c r="CO2445" i="7"/>
  <c r="CO2447" i="7"/>
  <c r="CO2449" i="7"/>
  <c r="CO2450" i="7"/>
  <c r="CO2452" i="7"/>
  <c r="CO2454" i="7"/>
  <c r="CO2457" i="7"/>
  <c r="CO2459" i="7"/>
  <c r="CO2461" i="7"/>
  <c r="CO2463" i="7"/>
  <c r="CO2464" i="7"/>
  <c r="CO2466" i="7"/>
  <c r="CO2468" i="7"/>
  <c r="CO2470" i="7"/>
  <c r="CO2472" i="7"/>
  <c r="CO2474" i="7"/>
  <c r="CO2476" i="7"/>
  <c r="CO2478" i="7"/>
  <c r="CO2480" i="7"/>
  <c r="CO2482" i="7"/>
  <c r="CO2484" i="7"/>
  <c r="CO2486" i="7"/>
  <c r="CO2488" i="7"/>
  <c r="CO2490" i="7"/>
  <c r="CO2492" i="7"/>
  <c r="CO2494" i="7"/>
  <c r="CO2496" i="7"/>
  <c r="CO2498" i="7"/>
  <c r="CO2500" i="7"/>
  <c r="CO2502" i="7"/>
  <c r="CO2504" i="7"/>
  <c r="CO2506" i="7"/>
  <c r="CO2508" i="7"/>
  <c r="CO2510" i="7"/>
  <c r="CO2512" i="7"/>
  <c r="CO2514" i="7"/>
  <c r="CO2516" i="7"/>
  <c r="CO2518" i="7"/>
  <c r="CO2520" i="7"/>
  <c r="CO2522" i="7"/>
  <c r="CO2524" i="7"/>
  <c r="CO2526" i="7"/>
  <c r="CO2528" i="7"/>
  <c r="CO2530" i="7"/>
  <c r="CO2531" i="7"/>
  <c r="CO2533" i="7"/>
  <c r="CO2535" i="7"/>
  <c r="CO2537" i="7"/>
  <c r="CO2539" i="7"/>
  <c r="CO2541" i="7"/>
  <c r="CO2543" i="7"/>
  <c r="CO2545" i="7"/>
  <c r="CO2547" i="7"/>
  <c r="CO2549" i="7"/>
  <c r="CO2551" i="7"/>
  <c r="CO2553" i="7"/>
  <c r="CO2555" i="7"/>
  <c r="CO2557" i="7"/>
  <c r="CO2559" i="7"/>
  <c r="CO2561" i="7"/>
  <c r="CO2563" i="7"/>
  <c r="CO2565" i="7"/>
  <c r="CO2566" i="7"/>
  <c r="CO2568" i="7"/>
  <c r="CO2570" i="7"/>
  <c r="CO2572" i="7"/>
  <c r="CO2574" i="7"/>
  <c r="CO2577" i="7"/>
  <c r="CO2579" i="7"/>
  <c r="CO2580" i="7"/>
  <c r="CO2582" i="7"/>
  <c r="CO2584" i="7"/>
  <c r="CO2586" i="7"/>
  <c r="CO2588" i="7"/>
  <c r="CO2590" i="7"/>
  <c r="CO2592" i="7"/>
  <c r="CO2594" i="7"/>
  <c r="CO2596" i="7"/>
  <c r="CO2598" i="7"/>
  <c r="CO2600" i="7"/>
  <c r="CO2602" i="7"/>
  <c r="CO2604" i="7"/>
  <c r="CO2606" i="7"/>
  <c r="CO2608" i="7"/>
  <c r="CO2610" i="7"/>
  <c r="CO2612" i="7"/>
  <c r="CO2614" i="7"/>
  <c r="CO2616" i="7"/>
  <c r="CO2618" i="7"/>
  <c r="CO2620" i="7"/>
  <c r="CO2622" i="7"/>
  <c r="CO2624" i="7"/>
  <c r="CO2626" i="7"/>
  <c r="CO2628" i="7"/>
  <c r="CO2630" i="7"/>
  <c r="CO2632" i="7"/>
  <c r="CO2634" i="7"/>
  <c r="CO2636" i="7"/>
  <c r="CO2638" i="7"/>
  <c r="CO2640" i="7"/>
  <c r="CO2642" i="7"/>
  <c r="CO2643" i="7"/>
  <c r="CO2645" i="7"/>
  <c r="CO2647" i="7"/>
  <c r="CO2649" i="7"/>
  <c r="CO2651" i="7"/>
  <c r="CO2653" i="7"/>
  <c r="CO2655" i="7"/>
  <c r="CO2657" i="7"/>
  <c r="CO2659" i="7"/>
  <c r="CO2661" i="7"/>
  <c r="CO2663" i="7"/>
  <c r="CO2664" i="7"/>
  <c r="CO2666" i="7"/>
  <c r="CO2668" i="7"/>
  <c r="CO2670" i="7"/>
  <c r="CO2672" i="7"/>
  <c r="CO2675" i="7"/>
  <c r="CO2677" i="7"/>
  <c r="CO2678" i="7"/>
  <c r="CO2680" i="7"/>
  <c r="CO2682" i="7"/>
  <c r="CO2684" i="7"/>
  <c r="CO2686" i="7"/>
  <c r="CO2688" i="7"/>
  <c r="CO2690" i="7"/>
  <c r="CO2692" i="7"/>
  <c r="CO2694" i="7"/>
  <c r="CO2696" i="7"/>
  <c r="CO2698" i="7"/>
  <c r="CO2700" i="7"/>
  <c r="CO2702" i="7"/>
  <c r="CO2704" i="7"/>
  <c r="CO2706" i="7"/>
  <c r="CO2708" i="7"/>
  <c r="CO2710" i="7"/>
  <c r="CO2712" i="7"/>
  <c r="CO2714" i="7"/>
  <c r="CO2716" i="7"/>
  <c r="CO2718" i="7"/>
  <c r="CO2720" i="7"/>
  <c r="CO2722" i="7"/>
  <c r="CO2724" i="7"/>
  <c r="CO2726" i="7"/>
  <c r="CO2728" i="7"/>
  <c r="CO2730" i="7"/>
  <c r="CO2732" i="7"/>
  <c r="CO2734" i="7"/>
  <c r="CO2735" i="7"/>
  <c r="CO2737" i="7"/>
  <c r="CO2350" i="7"/>
  <c r="CO2741" i="7"/>
  <c r="CO2743" i="7"/>
  <c r="CO2745" i="7"/>
  <c r="CO2747" i="7"/>
  <c r="CO2749" i="7"/>
  <c r="CO2751" i="7"/>
  <c r="CO2753" i="7"/>
  <c r="CO2755" i="7"/>
  <c r="CO2757" i="7"/>
  <c r="CO2759" i="7"/>
  <c r="CO2761" i="7"/>
  <c r="CO2763" i="7"/>
  <c r="CO2765" i="7"/>
  <c r="CO2767" i="7"/>
  <c r="CO2768" i="7"/>
  <c r="CO2770" i="7"/>
  <c r="CO2772" i="7"/>
  <c r="CO2774" i="7"/>
  <c r="CO2776" i="7"/>
  <c r="CO2779" i="7"/>
  <c r="CO2781" i="7"/>
  <c r="CO2782" i="7"/>
  <c r="CO2784" i="7"/>
  <c r="CO2786" i="7"/>
  <c r="CO2788" i="7"/>
  <c r="CO2790" i="7"/>
  <c r="CO2792" i="7"/>
  <c r="CO2794" i="7"/>
  <c r="CO2796" i="7"/>
  <c r="CO2798" i="7"/>
  <c r="CO2800" i="7"/>
  <c r="CO2802" i="7"/>
  <c r="CO2804" i="7"/>
  <c r="CO2805" i="7"/>
  <c r="CO2807" i="7"/>
  <c r="CO2809" i="7"/>
  <c r="CO2811" i="7"/>
  <c r="CO2813" i="7"/>
  <c r="CO2815" i="7"/>
  <c r="CO2817" i="7"/>
  <c r="CO2819" i="7"/>
  <c r="CO2821" i="7"/>
  <c r="CO2823" i="7"/>
  <c r="CO2825" i="7"/>
  <c r="CO2827" i="7"/>
  <c r="CO2829" i="7"/>
  <c r="CO2831" i="7"/>
  <c r="CO2833" i="7"/>
  <c r="CO2835" i="7"/>
  <c r="CO2837" i="7"/>
  <c r="CO2839" i="7"/>
  <c r="CO2841" i="7"/>
  <c r="CO2843" i="7"/>
  <c r="CO2845" i="7"/>
  <c r="CO2847" i="7"/>
  <c r="CO2849" i="7"/>
  <c r="CO2851" i="7"/>
  <c r="CO2853" i="7"/>
  <c r="CO2855" i="7"/>
  <c r="CO2857" i="7"/>
  <c r="CO2859" i="7"/>
  <c r="CO2861" i="7"/>
  <c r="CO2863" i="7"/>
  <c r="CO2865" i="7"/>
  <c r="CO2867" i="7"/>
  <c r="CO2869" i="7"/>
  <c r="CO2871" i="7"/>
  <c r="CO2873" i="7"/>
  <c r="CO2875" i="7"/>
  <c r="CO2877" i="7"/>
  <c r="CO2879" i="7"/>
  <c r="CO2881" i="7"/>
  <c r="CO2883" i="7"/>
  <c r="CO2884" i="7"/>
  <c r="CO2886" i="7"/>
  <c r="CO2888" i="7"/>
  <c r="CO2890" i="7"/>
  <c r="CO2892" i="7"/>
  <c r="CO2894" i="7"/>
  <c r="CO2896" i="7"/>
  <c r="CO2898" i="7"/>
  <c r="CO2900" i="7"/>
  <c r="CO2902" i="7"/>
  <c r="CO2904" i="7"/>
  <c r="CO2905" i="7"/>
  <c r="CO2907" i="7"/>
  <c r="CO2909" i="7"/>
  <c r="CO2912" i="7"/>
  <c r="CO2914" i="7"/>
  <c r="CO2916" i="7"/>
  <c r="CO2918" i="7"/>
  <c r="CO2919" i="7"/>
  <c r="CO2921" i="7"/>
  <c r="CO2923" i="7"/>
  <c r="CO2925" i="7"/>
  <c r="CO2927" i="7"/>
  <c r="CO2929" i="7"/>
  <c r="CO2931" i="7"/>
  <c r="CO2933" i="7"/>
  <c r="CO2935" i="7"/>
  <c r="CO2937" i="7"/>
  <c r="CO2939" i="7"/>
  <c r="CO2940" i="7"/>
  <c r="CO2942" i="7"/>
  <c r="CO2944" i="7"/>
  <c r="CO2946" i="7"/>
  <c r="CO2948" i="7"/>
  <c r="CO2950" i="7"/>
  <c r="CO2952" i="7"/>
  <c r="CO2954" i="7"/>
  <c r="CO2956" i="7"/>
  <c r="CO2958" i="7"/>
  <c r="CO2960" i="7"/>
  <c r="CO2962" i="7"/>
  <c r="CO2964" i="7"/>
  <c r="CO2966" i="7"/>
  <c r="CO2968" i="7"/>
  <c r="CO2970" i="7"/>
  <c r="CO2972" i="7"/>
  <c r="CO2974" i="7"/>
  <c r="CO2976" i="7"/>
  <c r="CO2978" i="7"/>
  <c r="CO2980" i="7"/>
  <c r="CO2982" i="7"/>
  <c r="CO2984" i="7"/>
  <c r="CO2986" i="7"/>
  <c r="CO2988" i="7"/>
  <c r="CO2990" i="7"/>
  <c r="CO2992" i="7"/>
  <c r="CO2994" i="7"/>
  <c r="CO2996" i="7"/>
  <c r="CO2998" i="7"/>
  <c r="CO3000" i="7"/>
  <c r="CO3002" i="7"/>
  <c r="CO2739" i="7"/>
  <c r="CO2353" i="7"/>
  <c r="CO2355" i="7"/>
  <c r="CO2357" i="7"/>
  <c r="CO2359" i="7"/>
  <c r="CO2361" i="7"/>
  <c r="CO2363" i="7"/>
  <c r="CO2365" i="7"/>
  <c r="CM2665" i="7"/>
  <c r="CM2662" i="7"/>
  <c r="CM2659" i="7"/>
  <c r="CM2658" i="7"/>
  <c r="CM2655" i="7"/>
  <c r="CM2654" i="7"/>
  <c r="CM2651" i="7"/>
  <c r="CM2650" i="7"/>
  <c r="CM2648" i="7"/>
  <c r="CM2645" i="7"/>
  <c r="CM2643" i="7"/>
  <c r="CM2642" i="7"/>
  <c r="CM2639" i="7"/>
  <c r="CM2637" i="7"/>
  <c r="CM2636" i="7"/>
  <c r="CM2634" i="7"/>
  <c r="CM2632" i="7"/>
  <c r="CM2630" i="7"/>
  <c r="CM2628" i="7"/>
  <c r="CM2625" i="7"/>
  <c r="CM2623" i="7"/>
  <c r="CM2621" i="7"/>
  <c r="CM2619" i="7"/>
  <c r="CM2618" i="7"/>
  <c r="CM2616" i="7"/>
  <c r="CM2613" i="7"/>
  <c r="CM2611" i="7"/>
  <c r="CM2610" i="7"/>
  <c r="CM2608" i="7"/>
  <c r="CM2606" i="7"/>
  <c r="CM2603" i="7"/>
  <c r="CM2601" i="7"/>
  <c r="CM2599" i="7"/>
  <c r="CM2598" i="7"/>
  <c r="CM2595" i="7"/>
  <c r="CM2594" i="7"/>
  <c r="CM2592" i="7"/>
  <c r="CM2590" i="7"/>
  <c r="CM2588" i="7"/>
  <c r="CM2586" i="7"/>
  <c r="CM2584" i="7"/>
  <c r="CM2582" i="7"/>
  <c r="CM2579" i="7"/>
  <c r="CM2577" i="7"/>
  <c r="CM2576" i="7"/>
  <c r="CM2573" i="7"/>
  <c r="CM2571" i="7"/>
  <c r="CM2569" i="7"/>
  <c r="CM2568" i="7"/>
  <c r="CM2565" i="7"/>
  <c r="CM2563" i="7"/>
  <c r="CM2562" i="7"/>
  <c r="CM2560" i="7"/>
  <c r="CM2557" i="7"/>
  <c r="CM2555" i="7"/>
  <c r="CM2553" i="7"/>
  <c r="CM2552" i="7"/>
  <c r="CM2550" i="7"/>
  <c r="CM2547" i="7"/>
  <c r="CM2545" i="7"/>
  <c r="CM2543" i="7"/>
  <c r="CM2541" i="7"/>
  <c r="CM2540" i="7"/>
  <c r="CM2538" i="7"/>
  <c r="CM2535" i="7"/>
  <c r="CM2533" i="7"/>
  <c r="CM2532" i="7"/>
  <c r="CM2529" i="7"/>
  <c r="CM2528" i="7"/>
  <c r="CM2526" i="7"/>
  <c r="CM2523" i="7"/>
  <c r="CM2522" i="7"/>
  <c r="CM2520" i="7"/>
  <c r="CM2518" i="7"/>
  <c r="CM2516" i="7"/>
  <c r="CM2513" i="7"/>
  <c r="CM2511" i="7"/>
  <c r="CM2509" i="7"/>
  <c r="CM2508" i="7"/>
  <c r="CM2506" i="7"/>
  <c r="CM2503" i="7"/>
  <c r="CM2501" i="7"/>
  <c r="CM2499" i="7"/>
  <c r="CM2497" i="7"/>
  <c r="CM2496" i="7"/>
  <c r="CM2494" i="7"/>
  <c r="CM2492" i="7"/>
  <c r="CM2490" i="7"/>
  <c r="CM2487" i="7"/>
  <c r="CM2486" i="7"/>
  <c r="CM2484" i="7"/>
  <c r="CM2481" i="7"/>
  <c r="CM2479" i="7"/>
  <c r="CM2478" i="7"/>
  <c r="CM2475" i="7"/>
  <c r="CM2474" i="7"/>
  <c r="CM2472" i="7"/>
  <c r="CM2469" i="7"/>
  <c r="CM2468" i="7"/>
  <c r="CM2466" i="7"/>
  <c r="CM2463" i="7"/>
  <c r="CM2462" i="7"/>
  <c r="CM2459" i="7"/>
  <c r="CM2458" i="7"/>
  <c r="CM2456" i="7"/>
  <c r="CM2454" i="7"/>
  <c r="CM2452" i="7"/>
  <c r="CM2450" i="7"/>
  <c r="CM2448" i="7"/>
  <c r="CM2445" i="7"/>
  <c r="CM2444" i="7"/>
  <c r="CM2442" i="7"/>
  <c r="CM2440" i="7"/>
  <c r="CM2437" i="7"/>
  <c r="CM2435" i="7"/>
  <c r="CM2434" i="7"/>
  <c r="CM2431" i="7"/>
  <c r="CM2429" i="7"/>
  <c r="CM2427" i="7"/>
  <c r="CM2426" i="7"/>
  <c r="CM2423" i="7"/>
  <c r="CM2421" i="7"/>
  <c r="CM2420" i="7"/>
  <c r="CM2418" i="7"/>
  <c r="CM2416" i="7"/>
  <c r="CM2413" i="7"/>
  <c r="CM2411" i="7"/>
  <c r="CM2409" i="7"/>
  <c r="CM2407" i="7"/>
  <c r="CM2406" i="7"/>
  <c r="CM2404" i="7"/>
  <c r="CM2402" i="7"/>
  <c r="CM2400" i="7"/>
  <c r="CM2398" i="7"/>
  <c r="CM2396" i="7"/>
  <c r="CM2393" i="7"/>
  <c r="CM2392" i="7"/>
  <c r="CM2390" i="7"/>
  <c r="CM2388" i="7"/>
  <c r="CM2385" i="7"/>
  <c r="CM2384" i="7"/>
  <c r="CM2381" i="7"/>
  <c r="CM2380" i="7"/>
  <c r="CM2378" i="7"/>
  <c r="CM2376" i="7"/>
  <c r="CM2373" i="7"/>
  <c r="CM2372" i="7"/>
  <c r="CM2369" i="7"/>
  <c r="CM2367" i="7"/>
  <c r="CM2366" i="7"/>
  <c r="CM2364" i="7"/>
  <c r="CM2361" i="7"/>
  <c r="CM2359" i="7"/>
  <c r="CM2358" i="7"/>
  <c r="CM2356" i="7"/>
  <c r="CM2353" i="7"/>
  <c r="CM2351" i="7"/>
  <c r="CM2350" i="7"/>
  <c r="CM2347" i="7"/>
  <c r="CM2346" i="7"/>
  <c r="CM2344" i="7"/>
  <c r="CM2341" i="7"/>
  <c r="CM2340" i="7"/>
  <c r="CM2338" i="7"/>
  <c r="CM2335" i="7"/>
  <c r="CM2333" i="7"/>
  <c r="CM2331" i="7"/>
  <c r="CM2330" i="7"/>
  <c r="CM2328" i="7"/>
  <c r="CM2326" i="7"/>
  <c r="CM2324" i="7"/>
  <c r="CM2321" i="7"/>
  <c r="CM2320" i="7"/>
  <c r="CM2318" i="7"/>
  <c r="CM2316" i="7"/>
  <c r="CM2314" i="7"/>
  <c r="CM2312" i="7"/>
  <c r="CM2309" i="7"/>
  <c r="CM2308" i="7"/>
  <c r="CM2306" i="7"/>
  <c r="CM2304" i="7"/>
  <c r="CM2301" i="7"/>
  <c r="CM2300" i="7"/>
  <c r="CM2298" i="7"/>
  <c r="CM2296" i="7"/>
  <c r="CM2294" i="7"/>
  <c r="CM2291" i="7"/>
  <c r="CM2290" i="7"/>
  <c r="CM2288" i="7"/>
  <c r="CM2286" i="7"/>
  <c r="CM2283" i="7"/>
  <c r="CM2282" i="7"/>
  <c r="CM2280" i="7"/>
  <c r="CM2277" i="7"/>
  <c r="CM2275" i="7"/>
  <c r="CM2274" i="7"/>
  <c r="CM2272" i="7"/>
  <c r="CM2270" i="7"/>
  <c r="CM2268" i="7"/>
  <c r="CM2266" i="7"/>
  <c r="CM2264" i="7"/>
  <c r="CM2261" i="7"/>
  <c r="CM2259" i="7"/>
  <c r="CM2257" i="7"/>
  <c r="CM2255" i="7"/>
  <c r="CM2253" i="7"/>
  <c r="CM2251" i="7"/>
  <c r="CM2249" i="7"/>
  <c r="CM2247" i="7"/>
  <c r="CM2245" i="7"/>
  <c r="CM2243" i="7"/>
  <c r="CM2241" i="7"/>
  <c r="CM2239" i="7"/>
  <c r="CM2237" i="7"/>
  <c r="CM2235" i="7"/>
  <c r="CM2233" i="7"/>
  <c r="CM2231" i="7"/>
  <c r="CM2229" i="7"/>
  <c r="CM2227" i="7"/>
  <c r="CM2225" i="7"/>
  <c r="CM2223" i="7"/>
  <c r="CM2221" i="7"/>
  <c r="CM2219" i="7"/>
  <c r="CM2217" i="7"/>
  <c r="CM2215" i="7"/>
  <c r="CM2207" i="7"/>
  <c r="CM2205" i="7"/>
  <c r="CM2203" i="7"/>
  <c r="CM2201" i="7"/>
  <c r="CM2199" i="7"/>
  <c r="CM2197" i="7"/>
  <c r="CM2195" i="7"/>
  <c r="CM2193" i="7"/>
  <c r="CM2190" i="7"/>
  <c r="CM2188" i="7"/>
  <c r="CM2186" i="7"/>
  <c r="CM2184" i="7"/>
  <c r="CM2182" i="7"/>
  <c r="CM2180" i="7"/>
  <c r="CM2178" i="7"/>
  <c r="CM2176" i="7"/>
  <c r="CM2174" i="7"/>
  <c r="CM2172" i="7"/>
  <c r="CM2170" i="7"/>
  <c r="CM2168" i="7"/>
  <c r="CM2166" i="7"/>
  <c r="CM2164" i="7"/>
  <c r="CM2162" i="7"/>
  <c r="CM2160" i="7"/>
  <c r="CM2159" i="7"/>
  <c r="CM2157" i="7"/>
  <c r="CM2155" i="7"/>
  <c r="CM2153" i="7"/>
  <c r="CM2151" i="7"/>
  <c r="CM2150" i="7"/>
  <c r="CM2148" i="7"/>
  <c r="CM2146" i="7"/>
  <c r="CM2144" i="7"/>
  <c r="CM2142" i="7"/>
  <c r="CM2140" i="7"/>
  <c r="CM2138" i="7"/>
  <c r="CM2135" i="7"/>
  <c r="CM2133" i="7"/>
  <c r="CM2131" i="7"/>
  <c r="CM2129" i="7"/>
  <c r="CM2127" i="7"/>
  <c r="CM2125" i="7"/>
  <c r="CM2123" i="7"/>
  <c r="CM2121" i="7"/>
  <c r="CM2119" i="7"/>
  <c r="CM2117" i="7"/>
  <c r="CM2115" i="7"/>
  <c r="CM2113" i="7"/>
  <c r="CM2111" i="7"/>
  <c r="CM2109" i="7"/>
  <c r="CM2107" i="7"/>
  <c r="CM2105" i="7"/>
  <c r="CM2103" i="7"/>
  <c r="CM2101" i="7"/>
  <c r="CM2099" i="7"/>
  <c r="CM2097" i="7"/>
  <c r="CM2095" i="7"/>
  <c r="CM2093" i="7"/>
  <c r="CM2091" i="7"/>
  <c r="CM2089" i="7"/>
  <c r="CM2087" i="7"/>
  <c r="CM2085" i="7"/>
  <c r="CM2083" i="7"/>
  <c r="CM2081" i="7"/>
  <c r="CM2079" i="7"/>
  <c r="CM2077" i="7"/>
  <c r="CM2075" i="7"/>
  <c r="CM2073" i="7"/>
  <c r="CM2071" i="7"/>
  <c r="CM2069" i="7"/>
  <c r="CM2067" i="7"/>
  <c r="CM2065" i="7"/>
  <c r="CM2063" i="7"/>
  <c r="CM2061" i="7"/>
  <c r="CM2059" i="7"/>
  <c r="CM2057" i="7"/>
  <c r="CM2055" i="7"/>
  <c r="CM2053" i="7"/>
  <c r="CM2051" i="7"/>
  <c r="CM2049" i="7"/>
  <c r="CM2047" i="7"/>
  <c r="CM2045" i="7"/>
  <c r="CM2043" i="7"/>
  <c r="CM2041" i="7"/>
  <c r="CM2039" i="7"/>
  <c r="CM2037" i="7"/>
  <c r="CM2035" i="7"/>
  <c r="CM2033" i="7"/>
  <c r="CM2031" i="7"/>
  <c r="CM2029" i="7"/>
  <c r="CM2027" i="7"/>
  <c r="CM2025" i="7"/>
  <c r="CM2023" i="7"/>
  <c r="CM2021" i="7"/>
  <c r="CM2019" i="7"/>
  <c r="CM2017" i="7"/>
  <c r="CM2015" i="7"/>
  <c r="CM2013" i="7"/>
  <c r="CM2011" i="7"/>
  <c r="CM2009" i="7"/>
  <c r="CM2007" i="7"/>
  <c r="CM2005" i="7"/>
  <c r="CM2003" i="7"/>
  <c r="CM2001" i="7"/>
  <c r="CM1999" i="7"/>
  <c r="CM1997" i="7"/>
  <c r="CM1995" i="7"/>
  <c r="CM1993" i="7"/>
  <c r="CM1991" i="7"/>
  <c r="CM1989" i="7"/>
  <c r="CM1987" i="7"/>
  <c r="CM1985" i="7"/>
  <c r="CM1983" i="7"/>
  <c r="CM1981" i="7"/>
  <c r="CM1979" i="7"/>
  <c r="CM1977" i="7"/>
  <c r="CM1975" i="7"/>
  <c r="CM1973" i="7"/>
  <c r="CM1970" i="7"/>
  <c r="CM1968" i="7"/>
  <c r="CM1966" i="7"/>
  <c r="CM1964" i="7"/>
  <c r="CM1962" i="7"/>
  <c r="CM1960" i="7"/>
  <c r="CM1958" i="7"/>
  <c r="CM1956" i="7"/>
  <c r="CM1954" i="7"/>
  <c r="CM1952" i="7"/>
  <c r="CM1950" i="7"/>
  <c r="CM1948" i="7"/>
  <c r="CM1946" i="7"/>
  <c r="CM1944" i="7"/>
  <c r="CM1942" i="7"/>
  <c r="CM1940" i="7"/>
  <c r="CM1938" i="7"/>
  <c r="CM1936" i="7"/>
  <c r="CM1934" i="7"/>
  <c r="CM1932" i="7"/>
  <c r="CM1929" i="7"/>
  <c r="CM1927" i="7"/>
  <c r="CM1925" i="7"/>
  <c r="CM1923" i="7"/>
  <c r="CM1921" i="7"/>
  <c r="CM1919" i="7"/>
  <c r="CM1917" i="7"/>
  <c r="CM1915" i="7"/>
  <c r="CM1913" i="7"/>
  <c r="CM1911" i="7"/>
  <c r="CM1909" i="7"/>
  <c r="CM1907" i="7"/>
  <c r="CM1905" i="7"/>
  <c r="CM1903" i="7"/>
  <c r="CM1901" i="7"/>
  <c r="CM1899" i="7"/>
  <c r="CM1897" i="7"/>
  <c r="CM1895" i="7"/>
  <c r="CM1893" i="7"/>
  <c r="CM1891" i="7"/>
  <c r="CM1889" i="7"/>
  <c r="CM1887" i="7"/>
  <c r="CM1885" i="7"/>
  <c r="CM1883" i="7"/>
  <c r="CM1881" i="7"/>
  <c r="CM1878" i="7"/>
  <c r="CM1876" i="7"/>
  <c r="CM1874" i="7"/>
  <c r="CM1872" i="7"/>
  <c r="CM1870" i="7"/>
  <c r="CM1868" i="7"/>
  <c r="CM1866" i="7"/>
  <c r="CM1864" i="7"/>
  <c r="CM1862" i="7"/>
  <c r="CM1860" i="7"/>
  <c r="CM1858" i="7"/>
  <c r="CM1856" i="7"/>
  <c r="CM1854" i="7"/>
  <c r="CM1852" i="7"/>
  <c r="CM1850" i="7"/>
  <c r="CM1848" i="7"/>
  <c r="CM1846" i="7"/>
  <c r="CM1844" i="7"/>
  <c r="CM1842" i="7"/>
  <c r="CM1840" i="7"/>
  <c r="CM1838" i="7"/>
  <c r="CM1836" i="7"/>
  <c r="CM1834" i="7"/>
  <c r="CM1831" i="7"/>
  <c r="CM1829" i="7"/>
  <c r="CM1827" i="7"/>
  <c r="CM1825" i="7"/>
  <c r="CM1823" i="7"/>
  <c r="CM1821" i="7"/>
  <c r="CM1819" i="7"/>
  <c r="CM1817" i="7"/>
  <c r="CM1815" i="7"/>
  <c r="CM1813" i="7"/>
  <c r="CM1811" i="7"/>
  <c r="CM1809" i="7"/>
  <c r="CM1807" i="7"/>
  <c r="CM1805" i="7"/>
  <c r="CM1803" i="7"/>
  <c r="CM1801" i="7"/>
  <c r="CM1799" i="7"/>
  <c r="CM1797" i="7"/>
  <c r="CM1795" i="7"/>
  <c r="CM1793" i="7"/>
  <c r="CM1791" i="7"/>
  <c r="CM1789" i="7"/>
  <c r="CM1787" i="7"/>
  <c r="CM1785" i="7"/>
  <c r="CM1783" i="7"/>
  <c r="CM1780" i="7"/>
  <c r="CM1778" i="7"/>
  <c r="CM1776" i="7"/>
  <c r="CM1774" i="7"/>
  <c r="CM1772" i="7"/>
  <c r="CM1770" i="7"/>
  <c r="CM1768" i="7"/>
  <c r="CM1766" i="7"/>
  <c r="CM1764" i="7"/>
  <c r="CM1762" i="7"/>
  <c r="CM1760" i="7"/>
  <c r="CM1758" i="7"/>
  <c r="CM1756" i="7"/>
  <c r="CM1754" i="7"/>
  <c r="CM1752" i="7"/>
  <c r="CM1750" i="7"/>
  <c r="CM1748" i="7"/>
  <c r="CM1746" i="7"/>
  <c r="CM1744" i="7"/>
  <c r="CM1742" i="7"/>
  <c r="CM1740" i="7"/>
  <c r="CM1738" i="7"/>
  <c r="CM1736" i="7"/>
  <c r="CM1734" i="7"/>
  <c r="CM1732" i="7"/>
  <c r="CM1730" i="7"/>
  <c r="CM1728" i="7"/>
  <c r="CM1726" i="7"/>
  <c r="CM1724" i="7"/>
  <c r="CM1721" i="7"/>
  <c r="CM1719" i="7"/>
  <c r="CM1717" i="7"/>
  <c r="CM1715" i="7"/>
  <c r="CM1713" i="7"/>
  <c r="CM1711" i="7"/>
  <c r="CM1709" i="7"/>
  <c r="CM1707" i="7"/>
  <c r="CM1705" i="7"/>
  <c r="CM1703" i="7"/>
  <c r="CM1701" i="7"/>
  <c r="CM1699" i="7"/>
  <c r="CM1697" i="7"/>
  <c r="CM2663" i="7"/>
  <c r="CM1695" i="7"/>
  <c r="CM1693" i="7"/>
  <c r="CM1691" i="7"/>
  <c r="CM1689" i="7"/>
  <c r="CM1687" i="7"/>
  <c r="CM1685" i="7"/>
  <c r="CM1683" i="7"/>
  <c r="CM1681" i="7"/>
  <c r="CM1679" i="7"/>
  <c r="CM1677" i="7"/>
  <c r="CM1674" i="7"/>
  <c r="CM1672" i="7"/>
  <c r="CM1670" i="7"/>
  <c r="CM1668" i="7"/>
  <c r="CM1666" i="7"/>
  <c r="CM1664" i="7"/>
  <c r="CM1662" i="7"/>
  <c r="CM1660" i="7"/>
  <c r="CM1658" i="7"/>
  <c r="CM1656" i="7"/>
  <c r="CM1654" i="7"/>
  <c r="CM1652" i="7"/>
  <c r="CM1650" i="7"/>
  <c r="CM1648" i="7"/>
  <c r="CM1646" i="7"/>
  <c r="CM1644" i="7"/>
  <c r="CM1642" i="7"/>
  <c r="CM1640" i="7"/>
  <c r="CM1638" i="7"/>
  <c r="CM1636" i="7"/>
  <c r="CM1634" i="7"/>
  <c r="CM1632" i="7"/>
  <c r="CM1630" i="7"/>
  <c r="CM1628" i="7"/>
  <c r="CM1626" i="7"/>
  <c r="CM1624" i="7"/>
  <c r="CM1622" i="7"/>
  <c r="CM1620" i="7"/>
  <c r="CM1618" i="7"/>
  <c r="CM1616" i="7"/>
  <c r="CM1614" i="7"/>
  <c r="CM1612" i="7"/>
  <c r="CM1610" i="7"/>
  <c r="CM1608" i="7"/>
  <c r="CM1606" i="7"/>
  <c r="CM1604" i="7"/>
  <c r="CM1602" i="7"/>
  <c r="CM1600" i="7"/>
  <c r="CM1598" i="7"/>
  <c r="CM1596" i="7"/>
  <c r="CM1593" i="7"/>
  <c r="CM1591" i="7"/>
  <c r="CM1589" i="7"/>
  <c r="CM1587" i="7"/>
  <c r="CM1585" i="7"/>
  <c r="CM1583" i="7"/>
  <c r="CM1581" i="7"/>
  <c r="CM1579" i="7"/>
  <c r="CM1577" i="7"/>
  <c r="CM1575" i="7"/>
  <c r="CM1573" i="7"/>
  <c r="CM1571" i="7"/>
  <c r="CM1569" i="7"/>
  <c r="CM1567" i="7"/>
  <c r="CM1565" i="7"/>
  <c r="CM1563" i="7"/>
  <c r="CM1561" i="7"/>
  <c r="CM1559" i="7"/>
  <c r="CM1557" i="7"/>
  <c r="CM1555" i="7"/>
  <c r="CM1553" i="7"/>
  <c r="CM1551" i="7"/>
  <c r="CM1548" i="7"/>
  <c r="CM1546" i="7"/>
  <c r="CM1544" i="7"/>
  <c r="CM1542" i="7"/>
  <c r="CM1540" i="7"/>
  <c r="CM1538" i="7"/>
  <c r="CM1536" i="7"/>
  <c r="CM1534" i="7"/>
  <c r="CM1532" i="7"/>
  <c r="CM1530" i="7"/>
  <c r="CM1528" i="7"/>
  <c r="CM1526" i="7"/>
  <c r="CM1524" i="7"/>
  <c r="CM1522" i="7"/>
  <c r="CM1520" i="7"/>
  <c r="CM1518" i="7"/>
  <c r="CM1516" i="7"/>
  <c r="CM1514" i="7"/>
  <c r="CM1512" i="7"/>
  <c r="CM1510" i="7"/>
  <c r="CM1508" i="7"/>
  <c r="CM1506" i="7"/>
  <c r="CM1504" i="7"/>
  <c r="CM1502" i="7"/>
  <c r="CM1499" i="7"/>
  <c r="CM1497" i="7"/>
  <c r="CM1495" i="7"/>
  <c r="CM1493" i="7"/>
  <c r="CM1491" i="7"/>
  <c r="CM1489" i="7"/>
  <c r="CM1487" i="7"/>
  <c r="CM1485" i="7"/>
  <c r="CM1483" i="7"/>
  <c r="CM1481" i="7"/>
  <c r="CM1479" i="7"/>
  <c r="CM1477" i="7"/>
  <c r="CM1475" i="7"/>
  <c r="CM1473" i="7"/>
  <c r="CM1471" i="7"/>
  <c r="CM1469" i="7"/>
  <c r="CM1467" i="7"/>
  <c r="CM1465" i="7"/>
  <c r="CM1463" i="7"/>
  <c r="CM1461" i="7"/>
  <c r="CM1459" i="7"/>
  <c r="CM1457" i="7"/>
  <c r="CM1455" i="7"/>
  <c r="CM1453" i="7"/>
  <c r="CM1451" i="7"/>
  <c r="CM1449" i="7"/>
  <c r="CM1447" i="7"/>
  <c r="CM1445" i="7"/>
  <c r="CM1443" i="7"/>
  <c r="CM1441" i="7"/>
  <c r="CM1438" i="7"/>
  <c r="CM1436" i="7"/>
  <c r="CM1434" i="7"/>
  <c r="CM1432" i="7"/>
  <c r="CM1430" i="7"/>
  <c r="CM1428" i="7"/>
  <c r="CM1426" i="7"/>
  <c r="CM1424" i="7"/>
  <c r="CM1422" i="7"/>
  <c r="CM1420" i="7"/>
  <c r="CM1418" i="7"/>
  <c r="CM1416" i="7"/>
  <c r="CM1414" i="7"/>
  <c r="CM1412" i="7"/>
  <c r="CM1410" i="7"/>
  <c r="CM1408" i="7"/>
  <c r="CM1406" i="7"/>
  <c r="CM1404" i="7"/>
  <c r="CM1402" i="7"/>
  <c r="CM1400" i="7"/>
  <c r="CM1398" i="7"/>
  <c r="CM1396" i="7"/>
  <c r="CM1394" i="7"/>
  <c r="CM1392" i="7"/>
  <c r="CM1390" i="7"/>
  <c r="CM1388" i="7"/>
  <c r="CM1386" i="7"/>
  <c r="CM1384" i="7"/>
  <c r="CM1381" i="7"/>
  <c r="CM1379" i="7"/>
  <c r="CM1377" i="7"/>
  <c r="CM1375" i="7"/>
  <c r="CM1373" i="7"/>
  <c r="CM1371" i="7"/>
  <c r="CM1369" i="7"/>
  <c r="CM1367" i="7"/>
  <c r="CM1365" i="7"/>
  <c r="CM1363" i="7"/>
  <c r="CM1361" i="7"/>
  <c r="CM1359" i="7"/>
  <c r="CM1357" i="7"/>
  <c r="CM1355" i="7"/>
  <c r="CM1353" i="7"/>
  <c r="CM1351" i="7"/>
  <c r="CM1349" i="7"/>
  <c r="CM1347" i="7"/>
  <c r="CM1345" i="7"/>
  <c r="CM1343" i="7"/>
  <c r="CM1341" i="7"/>
  <c r="CM1339" i="7"/>
  <c r="CM1337" i="7"/>
  <c r="CM1335" i="7"/>
  <c r="CM1333" i="7"/>
  <c r="CM1331" i="7"/>
  <c r="CM1329" i="7"/>
  <c r="CM1327" i="7"/>
  <c r="CM1325" i="7"/>
  <c r="CM1323" i="7"/>
  <c r="CM1321" i="7"/>
  <c r="CM1319" i="7"/>
  <c r="CM1318" i="7"/>
  <c r="CM1316" i="7"/>
  <c r="CM1314" i="7"/>
  <c r="CM1312" i="7"/>
  <c r="CM1310" i="7"/>
  <c r="CM1308" i="7"/>
  <c r="CM1306" i="7"/>
  <c r="CM1304" i="7"/>
  <c r="CM1302" i="7"/>
  <c r="CM1301" i="7"/>
  <c r="CM1300" i="7"/>
  <c r="CM1299" i="7"/>
  <c r="CM1298" i="7"/>
  <c r="CM1297" i="7"/>
  <c r="CM1296" i="7"/>
  <c r="CM1295" i="7"/>
  <c r="CM1293" i="7"/>
  <c r="CM1291" i="7"/>
  <c r="CM1289" i="7"/>
  <c r="CM1287" i="7"/>
  <c r="CM1285" i="7"/>
  <c r="CM1283" i="7"/>
  <c r="CM1281" i="7"/>
  <c r="CM1279" i="7"/>
  <c r="CM1277" i="7"/>
  <c r="CM1275" i="7"/>
  <c r="CM1273" i="7"/>
  <c r="CM1271" i="7"/>
  <c r="CM1269" i="7"/>
  <c r="CM1267" i="7"/>
  <c r="CM1264" i="7"/>
  <c r="CM1262" i="7"/>
  <c r="CM1260" i="7"/>
  <c r="CM1258" i="7"/>
  <c r="CM1255" i="7"/>
  <c r="CM1253" i="7"/>
  <c r="CM1251" i="7"/>
  <c r="CM1249" i="7"/>
  <c r="CM1245" i="7"/>
  <c r="CL2" i="7" a="1"/>
  <c r="CM3002" i="7"/>
  <c r="CM3000" i="7"/>
  <c r="CM2998" i="7"/>
  <c r="CM2996" i="7"/>
  <c r="CM2994" i="7"/>
  <c r="CM2992" i="7"/>
  <c r="CM2990" i="7"/>
  <c r="CM2988" i="7"/>
  <c r="CM2986" i="7"/>
  <c r="CM2984" i="7"/>
  <c r="CM2982" i="7"/>
  <c r="CM2980" i="7"/>
  <c r="CM2978" i="7"/>
  <c r="CM2976" i="7"/>
  <c r="CM2974" i="7"/>
  <c r="CM2972" i="7"/>
  <c r="CM2970" i="7"/>
  <c r="CM2968" i="7"/>
  <c r="CM2965" i="7"/>
  <c r="CM2963" i="7"/>
  <c r="CM2961" i="7"/>
  <c r="CM2958" i="7"/>
  <c r="CM2956" i="7"/>
  <c r="CM2954" i="7"/>
  <c r="CM2952" i="7"/>
  <c r="CM2949" i="7"/>
  <c r="CM2947" i="7"/>
  <c r="CM2945" i="7"/>
  <c r="CM2942" i="7"/>
  <c r="CM2940" i="7"/>
  <c r="CM2938" i="7"/>
  <c r="CM2936" i="7"/>
  <c r="CM2933" i="7"/>
  <c r="CM2931" i="7"/>
  <c r="CM2929" i="7"/>
  <c r="CM2927" i="7"/>
  <c r="CM2925" i="7"/>
  <c r="CM2923" i="7"/>
  <c r="CM2921" i="7"/>
  <c r="CM2919" i="7"/>
  <c r="CM2917" i="7"/>
  <c r="CM2914" i="7"/>
  <c r="CM2912" i="7"/>
  <c r="CM2910" i="7"/>
  <c r="CM2909" i="7"/>
  <c r="CM2907" i="7"/>
  <c r="CM2905" i="7"/>
  <c r="CM2903" i="7"/>
  <c r="CM2901" i="7"/>
  <c r="CM2899" i="7"/>
  <c r="CM2897" i="7"/>
  <c r="CM2895" i="7"/>
  <c r="CM2893" i="7"/>
  <c r="CM2891" i="7"/>
  <c r="CM2889" i="7"/>
  <c r="CM2887" i="7"/>
  <c r="CM2885" i="7"/>
  <c r="CM2883" i="7"/>
  <c r="CM2882" i="7"/>
  <c r="CM2879" i="7"/>
  <c r="CM2877" i="7"/>
  <c r="CM2875" i="7"/>
  <c r="CM2873" i="7"/>
  <c r="CM2871" i="7"/>
  <c r="CM2869" i="7"/>
  <c r="CM2867" i="7"/>
  <c r="CM2865" i="7"/>
  <c r="CM2863" i="7"/>
  <c r="CM2861" i="7"/>
  <c r="CM2859" i="7"/>
  <c r="CM2858" i="7"/>
  <c r="CM2856" i="7"/>
  <c r="CM2854" i="7"/>
  <c r="CM2852" i="7"/>
  <c r="CM2850" i="7"/>
  <c r="CM2848" i="7"/>
  <c r="CM2847" i="7"/>
  <c r="CM2844" i="7"/>
  <c r="CM2843" i="7"/>
  <c r="CM2841" i="7"/>
  <c r="CM2838" i="7"/>
  <c r="CM2837" i="7"/>
  <c r="CM2835" i="7"/>
  <c r="CM2832" i="7"/>
  <c r="CM2830" i="7"/>
  <c r="CM2829" i="7"/>
  <c r="CM2826" i="7"/>
  <c r="CM2825" i="7"/>
  <c r="CM2822" i="7"/>
  <c r="CM2820" i="7"/>
  <c r="CM2818" i="7"/>
  <c r="CM2816" i="7"/>
  <c r="CM2815" i="7"/>
  <c r="CM2813" i="7"/>
  <c r="CM2811" i="7"/>
  <c r="CM2809" i="7"/>
  <c r="CM2807" i="7"/>
  <c r="CM2805" i="7"/>
  <c r="CM2803" i="7"/>
  <c r="CM2801" i="7"/>
  <c r="CM2798" i="7"/>
  <c r="CM2796" i="7"/>
  <c r="CM2795" i="7"/>
  <c r="CM2793" i="7"/>
  <c r="CM2791" i="7"/>
  <c r="CM2788" i="7"/>
  <c r="CM2786" i="7"/>
  <c r="CM2784" i="7"/>
  <c r="CM2783" i="7"/>
  <c r="CM2781" i="7"/>
  <c r="CM2778" i="7"/>
  <c r="CM2776" i="7"/>
  <c r="CM2775" i="7"/>
  <c r="CM2773" i="7"/>
  <c r="CM2770" i="7"/>
  <c r="CM2768" i="7"/>
  <c r="CM2767" i="7"/>
  <c r="CM2765" i="7"/>
  <c r="CM2762" i="7"/>
  <c r="CM2760" i="7"/>
  <c r="CM2758" i="7"/>
  <c r="CM2756" i="7"/>
  <c r="CM2753" i="7"/>
  <c r="CM2751" i="7"/>
  <c r="CM2750" i="7"/>
  <c r="CM2748" i="7"/>
  <c r="CM2746" i="7"/>
  <c r="CM2743" i="7"/>
  <c r="CM2741" i="7"/>
  <c r="CM2740" i="7"/>
  <c r="CM2737" i="7"/>
  <c r="CM2736" i="7"/>
  <c r="CM2734" i="7"/>
  <c r="CM2732" i="7"/>
  <c r="CM2729" i="7"/>
  <c r="CM2727" i="7"/>
  <c r="CM2726" i="7"/>
  <c r="CM2723" i="7"/>
  <c r="CM2722" i="7"/>
  <c r="CM2719" i="7"/>
  <c r="CM2718" i="7"/>
  <c r="CM2715" i="7"/>
  <c r="CM2713" i="7"/>
  <c r="CM2711" i="7"/>
  <c r="CM2709" i="7"/>
  <c r="CM2708" i="7"/>
  <c r="CM2706" i="7"/>
  <c r="CM2704" i="7"/>
  <c r="CM2702" i="7"/>
  <c r="CM2700" i="7"/>
  <c r="CM2697" i="7"/>
  <c r="CM2696" i="7"/>
  <c r="CM2694" i="7"/>
  <c r="CM2691" i="7"/>
  <c r="CM2690" i="7"/>
  <c r="CM2687" i="7"/>
  <c r="CM2685" i="7"/>
  <c r="CM2683" i="7"/>
  <c r="CM33" i="7"/>
  <c r="CM34" i="7"/>
  <c r="CM35" i="7"/>
  <c r="CM36" i="7"/>
  <c r="CM37" i="7"/>
  <c r="CM38" i="7"/>
  <c r="CM39" i="7"/>
  <c r="CM40" i="7"/>
  <c r="CM41" i="7"/>
  <c r="CM42" i="7"/>
  <c r="CM43" i="7"/>
  <c r="CM44" i="7"/>
  <c r="CM45" i="7"/>
  <c r="CM46" i="7"/>
  <c r="CM47" i="7"/>
  <c r="CM48" i="7"/>
  <c r="CM49" i="7"/>
  <c r="CM50" i="7"/>
  <c r="CM51" i="7"/>
  <c r="CM52" i="7"/>
  <c r="CM53" i="7"/>
  <c r="CM54" i="7"/>
  <c r="CM55" i="7"/>
  <c r="CM56" i="7"/>
  <c r="CM57" i="7"/>
  <c r="CM58" i="7"/>
  <c r="CM59" i="7"/>
  <c r="CM60" i="7"/>
  <c r="CM61" i="7"/>
  <c r="CM62" i="7"/>
  <c r="CM63" i="7"/>
  <c r="CM64" i="7"/>
  <c r="CM65" i="7"/>
  <c r="CM66" i="7"/>
  <c r="CM67" i="7"/>
  <c r="CM68" i="7"/>
  <c r="CM69" i="7"/>
  <c r="CM70" i="7"/>
  <c r="CM71" i="7"/>
  <c r="CM72" i="7"/>
  <c r="CM73" i="7"/>
  <c r="CM74" i="7"/>
  <c r="CM75" i="7"/>
  <c r="CM76" i="7"/>
  <c r="CM77" i="7"/>
  <c r="CM78" i="7"/>
  <c r="CM79" i="7"/>
  <c r="CM80" i="7"/>
  <c r="CM81" i="7"/>
  <c r="CM82" i="7"/>
  <c r="CM83" i="7"/>
  <c r="CM84" i="7"/>
  <c r="CM85" i="7"/>
  <c r="CM86" i="7"/>
  <c r="CM87" i="7"/>
  <c r="CM88" i="7"/>
  <c r="CM89" i="7"/>
  <c r="CM90" i="7"/>
  <c r="CM91" i="7"/>
  <c r="CM92" i="7"/>
  <c r="CM93" i="7"/>
  <c r="CM94" i="7"/>
  <c r="CM95" i="7"/>
  <c r="CM96" i="7"/>
  <c r="CM97" i="7"/>
  <c r="CM98" i="7"/>
  <c r="CM99" i="7"/>
  <c r="CM100" i="7"/>
  <c r="CM101" i="7"/>
  <c r="CM102" i="7"/>
  <c r="CM103" i="7"/>
  <c r="CM104" i="7"/>
  <c r="CM105" i="7"/>
  <c r="CM106" i="7"/>
  <c r="CM107" i="7"/>
  <c r="CM108" i="7"/>
  <c r="CM109" i="7"/>
  <c r="CM110" i="7"/>
  <c r="CM111" i="7"/>
  <c r="CM112" i="7"/>
  <c r="CM113" i="7"/>
  <c r="CM114" i="7"/>
  <c r="CM115" i="7"/>
  <c r="CM116" i="7"/>
  <c r="CM117" i="7"/>
  <c r="CM118" i="7"/>
  <c r="CM119" i="7"/>
  <c r="CM120" i="7"/>
  <c r="CM121" i="7"/>
  <c r="CM122" i="7"/>
  <c r="CM123" i="7"/>
  <c r="CM124" i="7"/>
  <c r="CM125" i="7"/>
  <c r="CM126" i="7"/>
  <c r="CM127" i="7"/>
  <c r="CM128" i="7"/>
  <c r="CM129" i="7"/>
  <c r="CM130" i="7"/>
  <c r="CM131" i="7"/>
  <c r="CM132" i="7"/>
  <c r="CM133" i="7"/>
  <c r="CM134" i="7"/>
  <c r="CM135" i="7"/>
  <c r="CM136" i="7"/>
  <c r="CM137" i="7"/>
  <c r="CM138" i="7"/>
  <c r="CM139" i="7"/>
  <c r="CM140" i="7"/>
  <c r="CM141" i="7"/>
  <c r="CM142" i="7"/>
  <c r="CM143" i="7"/>
  <c r="CM144" i="7"/>
  <c r="CM145" i="7"/>
  <c r="CM146" i="7"/>
  <c r="CM147" i="7"/>
  <c r="CM148" i="7"/>
  <c r="CM149" i="7"/>
  <c r="CM150" i="7"/>
  <c r="CM151" i="7"/>
  <c r="CM152" i="7"/>
  <c r="CM153" i="7"/>
  <c r="CM154" i="7"/>
  <c r="CM155" i="7"/>
  <c r="CM156" i="7"/>
  <c r="CM157" i="7"/>
  <c r="CM158" i="7"/>
  <c r="CM159" i="7"/>
  <c r="CM160" i="7"/>
  <c r="CM161" i="7"/>
  <c r="CM162" i="7"/>
  <c r="CM163" i="7"/>
  <c r="CM164" i="7"/>
  <c r="CM165" i="7"/>
  <c r="CM166" i="7"/>
  <c r="CM167" i="7"/>
  <c r="CM168" i="7"/>
  <c r="CM169" i="7"/>
  <c r="CM170" i="7"/>
  <c r="CM171" i="7"/>
  <c r="CM172" i="7"/>
  <c r="CM173" i="7"/>
  <c r="CM174" i="7"/>
  <c r="CM175" i="7"/>
  <c r="CM176" i="7"/>
  <c r="CM177" i="7"/>
  <c r="CM178" i="7"/>
  <c r="CM179" i="7"/>
  <c r="CM180" i="7"/>
  <c r="CM181" i="7"/>
  <c r="CM182" i="7"/>
  <c r="CM183" i="7"/>
  <c r="CM184" i="7"/>
  <c r="CM185" i="7"/>
  <c r="CM186" i="7"/>
  <c r="CM187" i="7"/>
  <c r="CM188" i="7"/>
  <c r="CM189" i="7"/>
  <c r="CM190" i="7"/>
  <c r="CM191" i="7"/>
  <c r="CM192" i="7"/>
  <c r="CM193" i="7"/>
  <c r="CM194" i="7"/>
  <c r="CM195" i="7"/>
  <c r="CM196" i="7"/>
  <c r="CM197" i="7"/>
  <c r="CM198" i="7"/>
  <c r="CM199" i="7"/>
  <c r="CM200" i="7"/>
  <c r="CM201" i="7"/>
  <c r="CM202" i="7"/>
  <c r="CM203" i="7"/>
  <c r="CM204" i="7"/>
  <c r="CM205" i="7"/>
  <c r="CM206" i="7"/>
  <c r="CM207" i="7"/>
  <c r="CM208" i="7"/>
  <c r="CM209" i="7"/>
  <c r="CM210" i="7"/>
  <c r="CM211" i="7"/>
  <c r="CM212" i="7"/>
  <c r="CM213" i="7"/>
  <c r="CM214" i="7"/>
  <c r="CM215" i="7"/>
  <c r="CM216" i="7"/>
  <c r="CM217" i="7"/>
  <c r="CM218" i="7"/>
  <c r="CM219" i="7"/>
  <c r="CM220" i="7"/>
  <c r="CM221" i="7"/>
  <c r="CM222" i="7"/>
  <c r="CM223" i="7"/>
  <c r="CM224" i="7"/>
  <c r="CM225" i="7"/>
  <c r="CM226" i="7"/>
  <c r="CM227" i="7"/>
  <c r="CM228" i="7"/>
  <c r="CM229" i="7"/>
  <c r="CM230" i="7"/>
  <c r="CM231" i="7"/>
  <c r="CM232" i="7"/>
  <c r="CM233" i="7"/>
  <c r="CM234" i="7"/>
  <c r="CM235" i="7"/>
  <c r="CM236" i="7"/>
  <c r="CM237" i="7"/>
  <c r="CM238" i="7"/>
  <c r="CM239" i="7"/>
  <c r="CM240" i="7"/>
  <c r="CM241" i="7"/>
  <c r="CM242" i="7"/>
  <c r="CM243" i="7"/>
  <c r="CM244" i="7"/>
  <c r="CM245" i="7"/>
  <c r="CM246" i="7"/>
  <c r="CM247" i="7"/>
  <c r="CM248" i="7"/>
  <c r="CM249" i="7"/>
  <c r="CM250" i="7"/>
  <c r="CM251" i="7"/>
  <c r="CM252" i="7"/>
  <c r="CM253" i="7"/>
  <c r="CM254" i="7"/>
  <c r="CM255" i="7"/>
  <c r="CM256" i="7"/>
  <c r="CM257" i="7"/>
  <c r="CM258" i="7"/>
  <c r="CM259" i="7"/>
  <c r="CM260" i="7"/>
  <c r="CM261" i="7"/>
  <c r="CM262" i="7"/>
  <c r="CM263" i="7"/>
  <c r="CM264" i="7"/>
  <c r="CM265" i="7"/>
  <c r="CM266" i="7"/>
  <c r="CM267" i="7"/>
  <c r="CM268" i="7"/>
  <c r="CM269" i="7"/>
  <c r="CM270" i="7"/>
  <c r="CM271" i="7"/>
  <c r="CM272" i="7"/>
  <c r="CM273" i="7"/>
  <c r="CM274" i="7"/>
  <c r="CM275" i="7"/>
  <c r="CM276" i="7"/>
  <c r="CM277" i="7"/>
  <c r="CM278" i="7"/>
  <c r="CM279" i="7"/>
  <c r="CM280" i="7"/>
  <c r="CM281" i="7"/>
  <c r="CM282" i="7"/>
  <c r="CM283" i="7"/>
  <c r="CM284" i="7"/>
  <c r="CM285" i="7"/>
  <c r="CM286" i="7"/>
  <c r="CM287" i="7"/>
  <c r="CM288" i="7"/>
  <c r="CM289" i="7"/>
  <c r="CM290" i="7"/>
  <c r="CM291" i="7"/>
  <c r="CM292" i="7"/>
  <c r="CM293" i="7"/>
  <c r="CM294" i="7"/>
  <c r="CM295" i="7"/>
  <c r="CM296" i="7"/>
  <c r="CM297" i="7"/>
  <c r="CM298" i="7"/>
  <c r="CM299" i="7"/>
  <c r="CM300" i="7"/>
  <c r="CM301" i="7"/>
  <c r="CM302" i="7"/>
  <c r="CM303" i="7"/>
  <c r="CM304" i="7"/>
  <c r="CM305" i="7"/>
  <c r="CM306" i="7"/>
  <c r="CM307" i="7"/>
  <c r="CM308" i="7"/>
  <c r="CM309" i="7"/>
  <c r="CM310" i="7"/>
  <c r="CM311" i="7"/>
  <c r="CM312" i="7"/>
  <c r="CM313" i="7"/>
  <c r="CM314" i="7"/>
  <c r="CM315" i="7"/>
  <c r="CM316" i="7"/>
  <c r="CM317" i="7"/>
  <c r="CM318" i="7"/>
  <c r="CM319" i="7"/>
  <c r="CM320" i="7"/>
  <c r="CM321" i="7"/>
  <c r="CM322" i="7"/>
  <c r="CM323" i="7"/>
  <c r="CM324" i="7"/>
  <c r="CM325" i="7"/>
  <c r="CM326" i="7"/>
  <c r="CM327" i="7"/>
  <c r="CM328" i="7"/>
  <c r="CM329" i="7"/>
  <c r="CM330" i="7"/>
  <c r="CM331" i="7"/>
  <c r="CM332" i="7"/>
  <c r="CM333" i="7"/>
  <c r="CM334" i="7"/>
  <c r="CM335" i="7"/>
  <c r="CM336" i="7"/>
  <c r="CM337" i="7"/>
  <c r="CM338" i="7"/>
  <c r="CM339" i="7"/>
  <c r="CM340" i="7"/>
  <c r="CM341" i="7"/>
  <c r="CM342" i="7"/>
  <c r="CM343" i="7"/>
  <c r="CM344" i="7"/>
  <c r="CM345" i="7"/>
  <c r="CM346" i="7"/>
  <c r="CM347" i="7"/>
  <c r="CM348" i="7"/>
  <c r="CM349" i="7"/>
  <c r="CM350" i="7"/>
  <c r="CM351" i="7"/>
  <c r="CM352" i="7"/>
  <c r="CM353" i="7"/>
  <c r="CM354" i="7"/>
  <c r="CM355" i="7"/>
  <c r="CM356" i="7"/>
  <c r="CM357" i="7"/>
  <c r="CM358" i="7"/>
  <c r="CM359" i="7"/>
  <c r="CM360" i="7"/>
  <c r="CM361" i="7"/>
  <c r="CM362" i="7"/>
  <c r="CM363" i="7"/>
  <c r="CM364" i="7"/>
  <c r="CM365" i="7"/>
  <c r="CM366" i="7"/>
  <c r="CM367" i="7"/>
  <c r="CM368" i="7"/>
  <c r="CM369" i="7"/>
  <c r="CM370" i="7"/>
  <c r="CM371" i="7"/>
  <c r="CM372" i="7"/>
  <c r="CM373" i="7"/>
  <c r="CM374" i="7"/>
  <c r="CM375" i="7"/>
  <c r="CM376" i="7"/>
  <c r="CM377" i="7"/>
  <c r="CM378" i="7"/>
  <c r="CM379" i="7"/>
  <c r="CM380" i="7"/>
  <c r="CM381" i="7"/>
  <c r="CM382" i="7"/>
  <c r="CM383" i="7"/>
  <c r="CM384" i="7"/>
  <c r="CM385" i="7"/>
  <c r="CM386" i="7"/>
  <c r="CM387" i="7"/>
  <c r="CM388" i="7"/>
  <c r="CM389" i="7"/>
  <c r="CM390" i="7"/>
  <c r="CM391" i="7"/>
  <c r="CM392" i="7"/>
  <c r="CM393" i="7"/>
  <c r="CM394" i="7"/>
  <c r="CM395" i="7"/>
  <c r="CM396" i="7"/>
  <c r="CM397" i="7"/>
  <c r="CM398" i="7"/>
  <c r="CM399" i="7"/>
  <c r="CM400" i="7"/>
  <c r="CM401" i="7"/>
  <c r="CM402" i="7"/>
  <c r="CM403" i="7"/>
  <c r="CM404" i="7"/>
  <c r="CM405" i="7"/>
  <c r="CM406" i="7"/>
  <c r="CM407" i="7"/>
  <c r="CM408" i="7"/>
  <c r="CM409" i="7"/>
  <c r="CM410" i="7"/>
  <c r="CM411" i="7"/>
  <c r="CM412" i="7"/>
  <c r="CM413" i="7"/>
  <c r="CM414" i="7"/>
  <c r="CM415" i="7"/>
  <c r="CM416" i="7"/>
  <c r="CM417" i="7"/>
  <c r="CM418" i="7"/>
  <c r="CM419" i="7"/>
  <c r="CM420" i="7"/>
  <c r="CM421" i="7"/>
  <c r="CM422" i="7"/>
  <c r="CM423" i="7"/>
  <c r="CM424" i="7"/>
  <c r="CM425" i="7"/>
  <c r="CM426" i="7"/>
  <c r="CM427" i="7"/>
  <c r="CM428" i="7"/>
  <c r="CM429" i="7"/>
  <c r="CM430" i="7"/>
  <c r="CM431" i="7"/>
  <c r="CM432" i="7"/>
  <c r="CM433" i="7"/>
  <c r="CM434" i="7"/>
  <c r="CM435" i="7"/>
  <c r="CM436" i="7"/>
  <c r="CM437" i="7"/>
  <c r="CM438" i="7"/>
  <c r="CM439" i="7"/>
  <c r="CM440" i="7"/>
  <c r="CM441" i="7"/>
  <c r="CM442" i="7"/>
  <c r="CM443" i="7"/>
  <c r="CM444" i="7"/>
  <c r="CM445" i="7"/>
  <c r="CM446" i="7"/>
  <c r="CM447" i="7"/>
  <c r="CM448" i="7"/>
  <c r="CM449" i="7"/>
  <c r="CM450" i="7"/>
  <c r="CM451" i="7"/>
  <c r="CM452" i="7"/>
  <c r="CM453" i="7"/>
  <c r="CM454" i="7"/>
  <c r="CM455" i="7"/>
  <c r="CM456" i="7"/>
  <c r="CM457" i="7"/>
  <c r="CM458" i="7"/>
  <c r="CM459" i="7"/>
  <c r="CM460" i="7"/>
  <c r="CM461" i="7"/>
  <c r="CM462" i="7"/>
  <c r="CM463" i="7"/>
  <c r="CM464" i="7"/>
  <c r="CM465" i="7"/>
  <c r="CM466" i="7"/>
  <c r="CM467" i="7"/>
  <c r="CM468" i="7"/>
  <c r="CM469" i="7"/>
  <c r="CM470" i="7"/>
  <c r="CM471" i="7"/>
  <c r="CM472" i="7"/>
  <c r="CM473" i="7"/>
  <c r="CM474" i="7"/>
  <c r="CM475" i="7"/>
  <c r="CM476" i="7"/>
  <c r="CM477" i="7"/>
  <c r="CM478" i="7"/>
  <c r="CM479" i="7"/>
  <c r="CM480" i="7"/>
  <c r="CM481" i="7"/>
  <c r="CM482" i="7"/>
  <c r="CM483" i="7"/>
  <c r="CM484" i="7"/>
  <c r="CM485" i="7"/>
  <c r="CM486" i="7"/>
  <c r="CM487" i="7"/>
  <c r="CM488" i="7"/>
  <c r="CM489" i="7"/>
  <c r="CM490" i="7"/>
  <c r="CM491" i="7"/>
  <c r="CM492" i="7"/>
  <c r="CM493" i="7"/>
  <c r="CM494" i="7"/>
  <c r="CM495" i="7"/>
  <c r="CM496" i="7"/>
  <c r="CM497" i="7"/>
  <c r="CM498" i="7"/>
  <c r="CM499" i="7"/>
  <c r="CM500" i="7"/>
  <c r="CM501" i="7"/>
  <c r="CM502" i="7"/>
  <c r="CM503" i="7"/>
  <c r="CM504" i="7"/>
  <c r="CM505" i="7"/>
  <c r="CM506" i="7"/>
  <c r="CM507" i="7"/>
  <c r="CM508" i="7"/>
  <c r="CM509" i="7"/>
  <c r="CM510" i="7"/>
  <c r="CM511" i="7"/>
  <c r="CM512" i="7"/>
  <c r="CM513" i="7"/>
  <c r="CM514" i="7"/>
  <c r="CM515" i="7"/>
  <c r="CM516" i="7"/>
  <c r="CM517" i="7"/>
  <c r="CM518" i="7"/>
  <c r="CM519" i="7"/>
  <c r="CM520" i="7"/>
  <c r="CM521" i="7"/>
  <c r="CM522" i="7"/>
  <c r="CM523" i="7"/>
  <c r="CM524" i="7"/>
  <c r="CM525" i="7"/>
  <c r="CM526" i="7"/>
  <c r="CM527" i="7"/>
  <c r="CM528" i="7"/>
  <c r="CM529" i="7"/>
  <c r="CM530" i="7"/>
  <c r="CM531" i="7"/>
  <c r="CM532" i="7"/>
  <c r="CM533" i="7"/>
  <c r="CM534" i="7"/>
  <c r="CM535" i="7"/>
  <c r="CM536" i="7"/>
  <c r="CM537" i="7"/>
  <c r="CM538" i="7"/>
  <c r="CM539" i="7"/>
  <c r="CM540" i="7"/>
  <c r="CM541" i="7"/>
  <c r="CM542" i="7"/>
  <c r="CM543" i="7"/>
  <c r="CM544" i="7"/>
  <c r="CM545" i="7"/>
  <c r="CM546" i="7"/>
  <c r="CM547" i="7"/>
  <c r="CM548" i="7"/>
  <c r="CM549" i="7"/>
  <c r="CM550" i="7"/>
  <c r="CM551" i="7"/>
  <c r="CM552" i="7"/>
  <c r="CM553" i="7"/>
  <c r="CM554" i="7"/>
  <c r="CM555" i="7"/>
  <c r="CM556" i="7"/>
  <c r="CM557" i="7"/>
  <c r="CM558" i="7"/>
  <c r="CM559" i="7"/>
  <c r="CM560" i="7"/>
  <c r="CM561" i="7"/>
  <c r="CM562" i="7"/>
  <c r="CM563" i="7"/>
  <c r="CM564" i="7"/>
  <c r="CM565" i="7"/>
  <c r="CM566" i="7"/>
  <c r="CM567" i="7"/>
  <c r="CM568" i="7"/>
  <c r="CM569" i="7"/>
  <c r="CM570" i="7"/>
  <c r="CM571" i="7"/>
  <c r="CM572" i="7"/>
  <c r="CM573" i="7"/>
  <c r="CM574" i="7"/>
  <c r="CM575" i="7"/>
  <c r="CM576" i="7"/>
  <c r="CM577" i="7"/>
  <c r="CM578" i="7"/>
  <c r="CM579" i="7"/>
  <c r="CM580" i="7"/>
  <c r="CM581" i="7"/>
  <c r="CM582" i="7"/>
  <c r="CM583" i="7"/>
  <c r="CM584" i="7"/>
  <c r="CM585" i="7"/>
  <c r="CM586" i="7"/>
  <c r="CM587" i="7"/>
  <c r="CM588" i="7"/>
  <c r="CM589" i="7"/>
  <c r="CM590" i="7"/>
  <c r="CM591" i="7"/>
  <c r="CM592" i="7"/>
  <c r="CM593" i="7"/>
  <c r="CM594" i="7"/>
  <c r="CM595" i="7"/>
  <c r="CM596" i="7"/>
  <c r="CM597" i="7"/>
  <c r="CM598" i="7"/>
  <c r="CM599" i="7"/>
  <c r="CM600" i="7"/>
  <c r="CM601" i="7"/>
  <c r="CM602" i="7"/>
  <c r="CM603" i="7"/>
  <c r="CM604" i="7"/>
  <c r="CM605" i="7"/>
  <c r="CM606" i="7"/>
  <c r="CM607" i="7"/>
  <c r="CM608" i="7"/>
  <c r="CM609" i="7"/>
  <c r="CM610" i="7"/>
  <c r="CM611" i="7"/>
  <c r="CM612" i="7"/>
  <c r="CM613" i="7"/>
  <c r="CM614" i="7"/>
  <c r="CM615" i="7"/>
  <c r="CM616" i="7"/>
  <c r="CM617" i="7"/>
  <c r="CM618" i="7"/>
  <c r="CM619" i="7"/>
  <c r="CM620" i="7"/>
  <c r="CM621" i="7"/>
  <c r="CM622" i="7"/>
  <c r="CM623" i="7"/>
  <c r="CM624" i="7"/>
  <c r="CM625" i="7"/>
  <c r="CM626" i="7"/>
  <c r="CM627" i="7"/>
  <c r="CM628" i="7"/>
  <c r="CM629" i="7"/>
  <c r="CM630" i="7"/>
  <c r="CM631" i="7"/>
  <c r="CM632" i="7"/>
  <c r="CM633" i="7"/>
  <c r="CM634" i="7"/>
  <c r="CM635" i="7"/>
  <c r="CM636" i="7"/>
  <c r="CM637" i="7"/>
  <c r="CM638" i="7"/>
  <c r="CM639" i="7"/>
  <c r="CM640" i="7"/>
  <c r="CM641" i="7"/>
  <c r="CM642" i="7"/>
  <c r="CM643" i="7"/>
  <c r="CM644" i="7"/>
  <c r="CM645" i="7"/>
  <c r="CM646" i="7"/>
  <c r="CM647" i="7"/>
  <c r="CM648" i="7"/>
  <c r="CM649" i="7"/>
  <c r="CM650" i="7"/>
  <c r="CM651" i="7"/>
  <c r="CM652" i="7"/>
  <c r="CM653" i="7"/>
  <c r="CM654" i="7"/>
  <c r="CM655" i="7"/>
  <c r="CM656" i="7"/>
  <c r="CM657" i="7"/>
  <c r="CM658" i="7"/>
  <c r="CM659" i="7"/>
  <c r="CM660" i="7"/>
  <c r="CM661" i="7"/>
  <c r="CM662" i="7"/>
  <c r="CM663" i="7"/>
  <c r="CM664" i="7"/>
  <c r="CM665" i="7"/>
  <c r="CM666" i="7"/>
  <c r="CM667" i="7"/>
  <c r="CM668" i="7"/>
  <c r="CM669" i="7"/>
  <c r="CM670" i="7"/>
  <c r="CM671" i="7"/>
  <c r="CM672" i="7"/>
  <c r="CM673" i="7"/>
  <c r="CM674" i="7"/>
  <c r="CM675" i="7"/>
  <c r="CM676" i="7"/>
  <c r="CM677" i="7"/>
  <c r="CM678" i="7"/>
  <c r="CM679" i="7"/>
  <c r="CM680" i="7"/>
  <c r="CM681" i="7"/>
  <c r="CM682" i="7"/>
  <c r="CM683" i="7"/>
  <c r="CM684" i="7"/>
  <c r="CM685" i="7"/>
  <c r="CM686" i="7"/>
  <c r="CM687" i="7"/>
  <c r="CM688" i="7"/>
  <c r="CM689" i="7"/>
  <c r="CM690" i="7"/>
  <c r="CM691" i="7"/>
  <c r="CM692" i="7"/>
  <c r="CM693" i="7"/>
  <c r="CM694" i="7"/>
  <c r="CM695" i="7"/>
  <c r="CM696" i="7"/>
  <c r="CM697" i="7"/>
  <c r="CM698" i="7"/>
  <c r="CM699" i="7"/>
  <c r="CM700" i="7"/>
  <c r="CM701" i="7"/>
  <c r="CM702" i="7"/>
  <c r="CM703" i="7"/>
  <c r="CM704" i="7"/>
  <c r="CM705" i="7"/>
  <c r="CM706" i="7"/>
  <c r="CM707" i="7"/>
  <c r="CM708" i="7"/>
  <c r="CM709" i="7"/>
  <c r="CM710" i="7"/>
  <c r="CM711" i="7"/>
  <c r="CM712" i="7"/>
  <c r="CM713" i="7"/>
  <c r="CM714" i="7"/>
  <c r="CM715" i="7"/>
  <c r="CM716" i="7"/>
  <c r="CM717" i="7"/>
  <c r="CM718" i="7"/>
  <c r="CM719" i="7"/>
  <c r="CM720" i="7"/>
  <c r="CM721" i="7"/>
  <c r="CM722" i="7"/>
  <c r="CM723" i="7"/>
  <c r="CM724" i="7"/>
  <c r="CM725" i="7"/>
  <c r="CM726" i="7"/>
  <c r="CM727" i="7"/>
  <c r="CM728" i="7"/>
  <c r="CM729" i="7"/>
  <c r="CM730" i="7"/>
  <c r="CM731" i="7"/>
  <c r="CM732" i="7"/>
  <c r="CM733" i="7"/>
  <c r="CM734" i="7"/>
  <c r="CM735" i="7"/>
  <c r="CM736" i="7"/>
  <c r="CM737" i="7"/>
  <c r="CM738" i="7"/>
  <c r="CM739" i="7"/>
  <c r="CM740" i="7"/>
  <c r="CM741" i="7"/>
  <c r="CM742" i="7"/>
  <c r="CM743" i="7"/>
  <c r="CM744" i="7"/>
  <c r="CM745" i="7"/>
  <c r="CM746" i="7"/>
  <c r="CM747" i="7"/>
  <c r="CM748" i="7"/>
  <c r="CM749" i="7"/>
  <c r="CM750" i="7"/>
  <c r="CM751" i="7"/>
  <c r="CM752" i="7"/>
  <c r="CM753" i="7"/>
  <c r="CM754" i="7"/>
  <c r="CM755" i="7"/>
  <c r="CM756" i="7"/>
  <c r="CM757" i="7"/>
  <c r="CM758" i="7"/>
  <c r="CM759" i="7"/>
  <c r="CM760" i="7"/>
  <c r="CM761" i="7"/>
  <c r="CM762" i="7"/>
  <c r="CM763" i="7"/>
  <c r="CM764" i="7"/>
  <c r="CM765" i="7"/>
  <c r="CM766" i="7"/>
  <c r="CM767" i="7"/>
  <c r="CM768" i="7"/>
  <c r="CM769" i="7"/>
  <c r="CM770" i="7"/>
  <c r="CM771" i="7"/>
  <c r="CM772" i="7"/>
  <c r="CM773" i="7"/>
  <c r="CM774" i="7"/>
  <c r="CM775" i="7"/>
  <c r="CM776" i="7"/>
  <c r="CM777" i="7"/>
  <c r="CM778" i="7"/>
  <c r="CM779" i="7"/>
  <c r="CM780" i="7"/>
  <c r="CM781" i="7"/>
  <c r="CM782" i="7"/>
  <c r="CM783" i="7"/>
  <c r="CM784" i="7"/>
  <c r="CM785" i="7"/>
  <c r="CM786" i="7"/>
  <c r="CM787" i="7"/>
  <c r="CM788" i="7"/>
  <c r="CM789" i="7"/>
  <c r="CM790" i="7"/>
  <c r="CM791" i="7"/>
  <c r="CM792" i="7"/>
  <c r="CM793" i="7"/>
  <c r="CM794" i="7"/>
  <c r="CM795" i="7"/>
  <c r="CM796" i="7"/>
  <c r="CM797" i="7"/>
  <c r="CM798" i="7"/>
  <c r="CM799" i="7"/>
  <c r="CM800" i="7"/>
  <c r="CM801" i="7"/>
  <c r="CM802" i="7"/>
  <c r="CM803" i="7"/>
  <c r="CM804" i="7"/>
  <c r="CM805" i="7"/>
  <c r="CM806" i="7"/>
  <c r="CM807" i="7"/>
  <c r="CM808" i="7"/>
  <c r="CM809" i="7"/>
  <c r="CM810" i="7"/>
  <c r="CM811" i="7"/>
  <c r="CM812" i="7"/>
  <c r="CM813" i="7"/>
  <c r="CM814" i="7"/>
  <c r="CM815" i="7"/>
  <c r="CM816" i="7"/>
  <c r="CM817" i="7"/>
  <c r="CM818" i="7"/>
  <c r="CM819" i="7"/>
  <c r="CM820" i="7"/>
  <c r="CM821" i="7"/>
  <c r="CM822" i="7"/>
  <c r="CM823" i="7"/>
  <c r="CM824" i="7"/>
  <c r="CM825" i="7"/>
  <c r="CM826" i="7"/>
  <c r="CM827" i="7"/>
  <c r="CM828" i="7"/>
  <c r="CM829" i="7"/>
  <c r="CM830" i="7"/>
  <c r="CM831" i="7"/>
  <c r="CM832" i="7"/>
  <c r="CM833" i="7"/>
  <c r="CM834" i="7"/>
  <c r="CM835" i="7"/>
  <c r="CM836" i="7"/>
  <c r="CM837" i="7"/>
  <c r="CM838" i="7"/>
  <c r="CM839" i="7"/>
  <c r="CM840" i="7"/>
  <c r="CM841" i="7"/>
  <c r="CM842" i="7"/>
  <c r="CM843" i="7"/>
  <c r="CM844" i="7"/>
  <c r="CM845" i="7"/>
  <c r="CM846" i="7"/>
  <c r="CM847" i="7"/>
  <c r="CM848" i="7"/>
  <c r="CM849" i="7"/>
  <c r="CM850" i="7"/>
  <c r="CM851" i="7"/>
  <c r="CM852" i="7"/>
  <c r="CM853" i="7"/>
  <c r="CM854" i="7"/>
  <c r="CM855" i="7"/>
  <c r="CM856" i="7"/>
  <c r="CM857" i="7"/>
  <c r="CM858" i="7"/>
  <c r="CM859" i="7"/>
  <c r="CM860" i="7"/>
  <c r="CM861" i="7"/>
  <c r="CM862" i="7"/>
  <c r="CM863" i="7"/>
  <c r="CM864" i="7"/>
  <c r="CM865" i="7"/>
  <c r="CM866" i="7"/>
  <c r="CM867" i="7"/>
  <c r="CM868" i="7"/>
  <c r="CM869" i="7"/>
  <c r="CM870" i="7"/>
  <c r="CM871" i="7"/>
  <c r="CM872" i="7"/>
  <c r="CM873" i="7"/>
  <c r="CM874" i="7"/>
  <c r="CM875" i="7"/>
  <c r="CM876" i="7"/>
  <c r="CM877" i="7"/>
  <c r="CM878" i="7"/>
  <c r="CM879" i="7"/>
  <c r="CM880" i="7"/>
  <c r="CM881" i="7"/>
  <c r="CM882" i="7"/>
  <c r="CM883" i="7"/>
  <c r="CM884" i="7"/>
  <c r="CM885" i="7"/>
  <c r="CM886" i="7"/>
  <c r="CM887" i="7"/>
  <c r="CM888" i="7"/>
  <c r="CM889" i="7"/>
  <c r="CM890" i="7"/>
  <c r="CM891" i="7"/>
  <c r="CM892" i="7"/>
  <c r="CM893" i="7"/>
  <c r="CM894" i="7"/>
  <c r="CM895" i="7"/>
  <c r="CM896" i="7"/>
  <c r="CM897" i="7"/>
  <c r="CM898" i="7"/>
  <c r="CM899" i="7"/>
  <c r="CM900" i="7"/>
  <c r="CM901" i="7"/>
  <c r="CM902" i="7"/>
  <c r="CM903" i="7"/>
  <c r="CM904" i="7"/>
  <c r="CM905" i="7"/>
  <c r="CM906" i="7"/>
  <c r="CM907" i="7"/>
  <c r="CM908" i="7"/>
  <c r="CM909" i="7"/>
  <c r="CM910" i="7"/>
  <c r="CM911" i="7"/>
  <c r="CM912" i="7"/>
  <c r="CM913" i="7"/>
  <c r="CM914" i="7"/>
  <c r="CM915" i="7"/>
  <c r="CM916" i="7"/>
  <c r="CM917" i="7"/>
  <c r="CM918" i="7"/>
  <c r="CM919" i="7"/>
  <c r="CM920" i="7"/>
  <c r="CM921" i="7"/>
  <c r="CM922" i="7"/>
  <c r="CM923" i="7"/>
  <c r="CM924" i="7"/>
  <c r="CM925" i="7"/>
  <c r="CM926" i="7"/>
  <c r="CM927" i="7"/>
  <c r="CM928" i="7"/>
  <c r="CM929" i="7"/>
  <c r="CM930" i="7"/>
  <c r="CM931" i="7"/>
  <c r="CM932" i="7"/>
  <c r="CM933" i="7"/>
  <c r="CM934" i="7"/>
  <c r="CM935" i="7"/>
  <c r="CM936" i="7"/>
  <c r="CM937" i="7"/>
  <c r="CM938" i="7"/>
  <c r="CM939" i="7"/>
  <c r="CM940" i="7"/>
  <c r="CM941" i="7"/>
  <c r="CM942" i="7"/>
  <c r="CM943" i="7"/>
  <c r="CM944" i="7"/>
  <c r="CM945" i="7"/>
  <c r="CM946" i="7"/>
  <c r="CM947" i="7"/>
  <c r="CM948" i="7"/>
  <c r="CM949" i="7"/>
  <c r="CM950" i="7"/>
  <c r="CM951" i="7"/>
  <c r="CM952" i="7"/>
  <c r="CM953" i="7"/>
  <c r="CM954" i="7"/>
  <c r="CM955" i="7"/>
  <c r="CM956" i="7"/>
  <c r="CM957" i="7"/>
  <c r="CM958" i="7"/>
  <c r="CM959" i="7"/>
  <c r="CM960" i="7"/>
  <c r="CM961" i="7"/>
  <c r="CM962" i="7"/>
  <c r="CM963" i="7"/>
  <c r="CM964" i="7"/>
  <c r="CM965" i="7"/>
  <c r="CM966" i="7"/>
  <c r="CM967" i="7"/>
  <c r="CM968" i="7"/>
  <c r="CM969" i="7"/>
  <c r="CM970" i="7"/>
  <c r="CM971" i="7"/>
  <c r="CM972" i="7"/>
  <c r="CM973" i="7"/>
  <c r="CM974" i="7"/>
  <c r="CM975" i="7"/>
  <c r="CM976" i="7"/>
  <c r="CM977" i="7"/>
  <c r="CM978" i="7"/>
  <c r="CM979" i="7"/>
  <c r="CM980" i="7"/>
  <c r="CM981" i="7"/>
  <c r="CM982" i="7"/>
  <c r="CM983" i="7"/>
  <c r="CM984" i="7"/>
  <c r="CM985" i="7"/>
  <c r="CM986" i="7"/>
  <c r="CM987" i="7"/>
  <c r="CM988" i="7"/>
  <c r="CM989" i="7"/>
  <c r="CM990" i="7"/>
  <c r="CM991" i="7"/>
  <c r="CM992" i="7"/>
  <c r="CM993" i="7"/>
  <c r="CM994" i="7"/>
  <c r="CM995" i="7"/>
  <c r="CM996" i="7"/>
  <c r="CM997" i="7"/>
  <c r="CM998" i="7"/>
  <c r="CM999" i="7"/>
  <c r="CM1000" i="7"/>
  <c r="CM1001" i="7"/>
  <c r="CM1002" i="7"/>
  <c r="CM1003" i="7"/>
  <c r="CM1004" i="7"/>
  <c r="CM1005" i="7"/>
  <c r="CM1006" i="7"/>
  <c r="CM1007" i="7"/>
  <c r="CM1008" i="7"/>
  <c r="CM1009" i="7"/>
  <c r="CM1010" i="7"/>
  <c r="CM1011" i="7"/>
  <c r="CM1012" i="7"/>
  <c r="CM1013" i="7"/>
  <c r="CM1014" i="7"/>
  <c r="CM1015" i="7"/>
  <c r="CM1016" i="7"/>
  <c r="CM1017" i="7"/>
  <c r="CM1018" i="7"/>
  <c r="CM2682" i="7"/>
  <c r="CM1020" i="7"/>
  <c r="CM1021" i="7"/>
  <c r="CM1022" i="7"/>
  <c r="CM1023" i="7"/>
  <c r="CM1024" i="7"/>
  <c r="CM1025" i="7"/>
  <c r="CM1026" i="7"/>
  <c r="CM1027" i="7"/>
  <c r="CM1028" i="7"/>
  <c r="CM1029" i="7"/>
  <c r="CM1030" i="7"/>
  <c r="CM1031" i="7"/>
  <c r="CM1032" i="7"/>
  <c r="CM1033" i="7"/>
  <c r="CM1034" i="7"/>
  <c r="CM1035" i="7"/>
  <c r="CM1036" i="7"/>
  <c r="CM1037" i="7"/>
  <c r="CM1038" i="7"/>
  <c r="CM1039" i="7"/>
  <c r="CM1040" i="7"/>
  <c r="CM1041" i="7"/>
  <c r="CM1042" i="7"/>
  <c r="CM1043" i="7"/>
  <c r="CM1044" i="7"/>
  <c r="CM1045" i="7"/>
  <c r="CM1046" i="7"/>
  <c r="CM1047" i="7"/>
  <c r="CM1048" i="7"/>
  <c r="CM1049" i="7"/>
  <c r="CM1050" i="7"/>
  <c r="CM1051" i="7"/>
  <c r="CM1052" i="7"/>
  <c r="CM1053" i="7"/>
  <c r="CM1054" i="7"/>
  <c r="CM1055" i="7"/>
  <c r="CM1056" i="7"/>
  <c r="CM1057" i="7"/>
  <c r="CM1058" i="7"/>
  <c r="CM1059" i="7"/>
  <c r="CM1060" i="7"/>
  <c r="CM1061" i="7"/>
  <c r="CM1062" i="7"/>
  <c r="CM1063" i="7"/>
  <c r="CM1064" i="7"/>
  <c r="CM1065" i="7"/>
  <c r="CM1066" i="7"/>
  <c r="CM1067" i="7"/>
  <c r="CM1068" i="7"/>
  <c r="CM1069" i="7"/>
  <c r="CM1070" i="7"/>
  <c r="CM1071" i="7"/>
  <c r="CM1072" i="7"/>
  <c r="CM1073" i="7"/>
  <c r="CM1074" i="7"/>
  <c r="CM1075" i="7"/>
  <c r="CM1076" i="7"/>
  <c r="CM1077" i="7"/>
  <c r="CM1078" i="7"/>
  <c r="CM1079" i="7"/>
  <c r="CM1080" i="7"/>
  <c r="CM1081" i="7"/>
  <c r="CM1082" i="7"/>
  <c r="CM1083" i="7"/>
  <c r="CM1084" i="7"/>
  <c r="CM1085" i="7"/>
  <c r="CM1086" i="7"/>
  <c r="CM1087" i="7"/>
  <c r="CM1088" i="7"/>
  <c r="CM1089" i="7"/>
  <c r="CM1090" i="7"/>
  <c r="CM1091" i="7"/>
  <c r="CM1092" i="7"/>
  <c r="CM1093" i="7"/>
  <c r="CM1094" i="7"/>
  <c r="CM1095" i="7"/>
  <c r="CM1096" i="7"/>
  <c r="CM1097" i="7"/>
  <c r="CM1098" i="7"/>
  <c r="CM1099" i="7"/>
  <c r="CM1100" i="7"/>
  <c r="CM1101" i="7"/>
  <c r="CM1102" i="7"/>
  <c r="CM1103" i="7"/>
  <c r="CM1104" i="7"/>
  <c r="CM1105" i="7"/>
  <c r="CM1106" i="7"/>
  <c r="CM1107" i="7"/>
  <c r="CM1108" i="7"/>
  <c r="CM1109" i="7"/>
  <c r="CM1110" i="7"/>
  <c r="CM1111" i="7"/>
  <c r="CM1112" i="7"/>
  <c r="CM1113" i="7"/>
  <c r="CM1114" i="7"/>
  <c r="CM1115" i="7"/>
  <c r="CM1116" i="7"/>
  <c r="CM1117" i="7"/>
  <c r="CM1118" i="7"/>
  <c r="CM1119" i="7"/>
  <c r="CM1120" i="7"/>
  <c r="CM1121" i="7"/>
  <c r="CM1122" i="7"/>
  <c r="CM1123" i="7"/>
  <c r="CM1124" i="7"/>
  <c r="CM1125" i="7"/>
  <c r="CM1126" i="7"/>
  <c r="CM1127" i="7"/>
  <c r="CM1128" i="7"/>
  <c r="CM1129" i="7"/>
  <c r="CM1130" i="7"/>
  <c r="CM1131" i="7"/>
  <c r="CM1132" i="7"/>
  <c r="CM1133" i="7"/>
  <c r="CM1134" i="7"/>
  <c r="CM1135" i="7"/>
  <c r="CM1136" i="7"/>
  <c r="CM1137" i="7"/>
  <c r="CM1138" i="7"/>
  <c r="CM1139" i="7"/>
  <c r="CM1140" i="7"/>
  <c r="CM1141" i="7"/>
  <c r="CM1142" i="7"/>
  <c r="CM1143" i="7"/>
  <c r="CM1144" i="7"/>
  <c r="CM1145" i="7"/>
  <c r="CM1146" i="7"/>
  <c r="CM1147" i="7"/>
  <c r="CM1148" i="7"/>
  <c r="CM1149" i="7"/>
  <c r="CM1150" i="7"/>
  <c r="CM1151" i="7"/>
  <c r="CM1152" i="7"/>
  <c r="CM1153" i="7"/>
  <c r="CM1154" i="7"/>
  <c r="CM1155" i="7"/>
  <c r="CM1156" i="7"/>
  <c r="CM1157" i="7"/>
  <c r="CM1158" i="7"/>
  <c r="CM1159" i="7"/>
  <c r="CM1160" i="7"/>
  <c r="CM1161" i="7"/>
  <c r="CM1162" i="7"/>
  <c r="CM1163" i="7"/>
  <c r="CM1164" i="7"/>
  <c r="CM1165" i="7"/>
  <c r="CM1166" i="7"/>
  <c r="CM1167" i="7"/>
  <c r="CM1168" i="7"/>
  <c r="CM1169" i="7"/>
  <c r="CM1170" i="7"/>
  <c r="CM1171" i="7"/>
  <c r="CM1172" i="7"/>
  <c r="CM1173" i="7"/>
  <c r="CM1174" i="7"/>
  <c r="CM1175" i="7"/>
  <c r="CM1176" i="7"/>
  <c r="CM1177" i="7"/>
  <c r="CM1178" i="7"/>
  <c r="CM1179" i="7"/>
  <c r="CM1180" i="7"/>
  <c r="CM1181" i="7"/>
  <c r="CM1182" i="7"/>
  <c r="CM1183" i="7"/>
  <c r="CM1184" i="7"/>
  <c r="CM1185" i="7"/>
  <c r="CM1186" i="7"/>
  <c r="CM1187" i="7"/>
  <c r="CM1188" i="7"/>
  <c r="CM1189" i="7"/>
  <c r="CM1190" i="7"/>
  <c r="CM1191" i="7"/>
  <c r="CM1192" i="7"/>
  <c r="CM1193" i="7"/>
  <c r="CM1194" i="7"/>
  <c r="CM1195" i="7"/>
  <c r="CM1196" i="7"/>
  <c r="CM1197" i="7"/>
  <c r="CM1198" i="7"/>
  <c r="CM1199" i="7"/>
  <c r="CM1200" i="7"/>
  <c r="CM1201" i="7"/>
  <c r="CM1202" i="7"/>
  <c r="CM1203" i="7"/>
  <c r="CM1204" i="7"/>
  <c r="CM1205" i="7"/>
  <c r="CM1206" i="7"/>
  <c r="CM1207" i="7"/>
  <c r="CM1208" i="7"/>
  <c r="CM1209" i="7"/>
  <c r="CM1210" i="7"/>
  <c r="CM1211" i="7"/>
  <c r="CM1212" i="7"/>
  <c r="CM1213" i="7"/>
  <c r="CM1214" i="7"/>
  <c r="CM1215" i="7"/>
  <c r="CM1216" i="7"/>
  <c r="CM1217" i="7"/>
  <c r="CM1218" i="7"/>
  <c r="CM1219" i="7"/>
  <c r="CM1220" i="7"/>
  <c r="CM1221" i="7"/>
  <c r="CM1222" i="7"/>
  <c r="CM1223" i="7"/>
  <c r="CM1224" i="7"/>
  <c r="CM1225" i="7"/>
  <c r="CM1226" i="7"/>
  <c r="CM1227" i="7"/>
  <c r="CM1228" i="7"/>
  <c r="CM1229" i="7"/>
  <c r="CM1230" i="7"/>
  <c r="CM1231" i="7"/>
  <c r="CM1232" i="7"/>
  <c r="CM1233" i="7"/>
  <c r="CM1234" i="7"/>
  <c r="CM1235" i="7"/>
  <c r="CM1236" i="7"/>
  <c r="CM1237" i="7"/>
  <c r="CM1238" i="7"/>
  <c r="CM1239" i="7"/>
  <c r="CM1240" i="7"/>
  <c r="CM1241" i="7"/>
  <c r="CM1242" i="7"/>
  <c r="CM1243" i="7"/>
  <c r="CM1244" i="7"/>
  <c r="CM1246" i="7"/>
  <c r="CM1247" i="7"/>
  <c r="CM1248" i="7"/>
  <c r="CM1250" i="7"/>
  <c r="CM1252" i="7"/>
  <c r="CM1254" i="7"/>
  <c r="CM1256" i="7"/>
  <c r="CM1257" i="7"/>
  <c r="CM1259" i="7"/>
  <c r="CM1261" i="7"/>
  <c r="CM1263" i="7"/>
  <c r="CM1265" i="7"/>
  <c r="CM1266" i="7"/>
  <c r="CM1268" i="7"/>
  <c r="CM1270" i="7"/>
  <c r="CM1272" i="7"/>
  <c r="CM1274" i="7"/>
  <c r="CM1276" i="7"/>
  <c r="CM1278" i="7"/>
  <c r="CM1280" i="7"/>
  <c r="CM1282" i="7"/>
  <c r="CM1284" i="7"/>
  <c r="CM1286" i="7"/>
  <c r="CM1288" i="7"/>
  <c r="CM1290" i="7"/>
  <c r="CM1292" i="7"/>
  <c r="CM1294" i="7"/>
  <c r="CM1303" i="7"/>
  <c r="CM1305" i="7"/>
  <c r="CM1307" i="7"/>
  <c r="CM1309" i="7"/>
  <c r="CM1311" i="7"/>
  <c r="CM1313" i="7"/>
  <c r="CM1315" i="7"/>
  <c r="CM1317" i="7"/>
  <c r="CM1320" i="7"/>
  <c r="CM1322" i="7"/>
  <c r="CM1324" i="7"/>
  <c r="CM1326" i="7"/>
  <c r="CM1328" i="7"/>
  <c r="CM1330" i="7"/>
  <c r="CM1332" i="7"/>
  <c r="CM1334" i="7"/>
  <c r="CM1336" i="7"/>
  <c r="CM1338" i="7"/>
  <c r="CM1340" i="7"/>
  <c r="CM1342" i="7"/>
  <c r="CM1344" i="7"/>
  <c r="CM1346" i="7"/>
  <c r="CM1348" i="7"/>
  <c r="CM1350" i="7"/>
  <c r="CM1352" i="7"/>
  <c r="CM1354" i="7"/>
  <c r="CM1356" i="7"/>
  <c r="CM1358" i="7"/>
  <c r="CM1360" i="7"/>
  <c r="CM1362" i="7"/>
  <c r="CM1364" i="7"/>
  <c r="CM1366" i="7"/>
  <c r="CM1368" i="7"/>
  <c r="CM1370" i="7"/>
  <c r="CM1372" i="7"/>
  <c r="CM1374" i="7"/>
  <c r="CM1376" i="7"/>
  <c r="CM1378" i="7"/>
  <c r="CM1380" i="7"/>
  <c r="CM1382" i="7"/>
  <c r="CM1383" i="7"/>
  <c r="CM1385" i="7"/>
  <c r="CM1387" i="7"/>
  <c r="CM1389" i="7"/>
  <c r="CM1391" i="7"/>
  <c r="CM1393" i="7"/>
  <c r="CM1395" i="7"/>
  <c r="CM1397" i="7"/>
  <c r="CM1399" i="7"/>
  <c r="CM1401" i="7"/>
  <c r="CM1403" i="7"/>
  <c r="CM1405" i="7"/>
  <c r="CM1407" i="7"/>
  <c r="CM1409" i="7"/>
  <c r="CM1411" i="7"/>
  <c r="CM1413" i="7"/>
  <c r="CM1415" i="7"/>
  <c r="CM1417" i="7"/>
  <c r="CM1419" i="7"/>
  <c r="CM1421" i="7"/>
  <c r="CM1423" i="7"/>
  <c r="CM1425" i="7"/>
  <c r="CM1427" i="7"/>
  <c r="CM1429" i="7"/>
  <c r="CM1431" i="7"/>
  <c r="CM1433" i="7"/>
  <c r="CM1435" i="7"/>
  <c r="CM1437" i="7"/>
  <c r="CM1439" i="7"/>
  <c r="CM1440" i="7"/>
  <c r="CM1442" i="7"/>
  <c r="CM1444" i="7"/>
  <c r="CM1446" i="7"/>
  <c r="CM1448" i="7"/>
  <c r="CM1450" i="7"/>
  <c r="CM1452" i="7"/>
  <c r="CM1454" i="7"/>
  <c r="CM1456" i="7"/>
  <c r="CM1458" i="7"/>
  <c r="CM1460" i="7"/>
  <c r="CM1462" i="7"/>
  <c r="CM1464" i="7"/>
  <c r="CM1466" i="7"/>
  <c r="CM1468" i="7"/>
  <c r="CM1470" i="7"/>
  <c r="CM1472" i="7"/>
  <c r="CM1474" i="7"/>
  <c r="CM1476" i="7"/>
  <c r="CM1478" i="7"/>
  <c r="CM1480" i="7"/>
  <c r="CM1482" i="7"/>
  <c r="CM1484" i="7"/>
  <c r="CM1486" i="7"/>
  <c r="CM1488" i="7"/>
  <c r="CM1490" i="7"/>
  <c r="CM1492" i="7"/>
  <c r="CM1494" i="7"/>
  <c r="CM1496" i="7"/>
  <c r="CM1498" i="7"/>
  <c r="CM1500" i="7"/>
  <c r="CM1501" i="7"/>
  <c r="CM1503" i="7"/>
  <c r="CM1505" i="7"/>
  <c r="CM1507" i="7"/>
  <c r="CM1509" i="7"/>
  <c r="CM1511" i="7"/>
  <c r="CM1513" i="7"/>
  <c r="CM1515" i="7"/>
  <c r="CM1517" i="7"/>
  <c r="CM1519" i="7"/>
  <c r="CM1521" i="7"/>
  <c r="CM1523" i="7"/>
  <c r="CM1525" i="7"/>
  <c r="CM1527" i="7"/>
  <c r="CM1529" i="7"/>
  <c r="CM1531" i="7"/>
  <c r="CM1533" i="7"/>
  <c r="CM1535" i="7"/>
  <c r="CM1537" i="7"/>
  <c r="CM1539" i="7"/>
  <c r="CM1541" i="7"/>
  <c r="CM1543" i="7"/>
  <c r="CM1545" i="7"/>
  <c r="CM1547" i="7"/>
  <c r="CM1549" i="7"/>
  <c r="CM1550" i="7"/>
  <c r="CM1552" i="7"/>
  <c r="CM1554" i="7"/>
  <c r="CM1556" i="7"/>
  <c r="CM1558" i="7"/>
  <c r="CM1560" i="7"/>
  <c r="CM1562" i="7"/>
  <c r="CM1564" i="7"/>
  <c r="CM1566" i="7"/>
  <c r="CM1568" i="7"/>
  <c r="CM1570" i="7"/>
  <c r="CM1572" i="7"/>
  <c r="CM1574" i="7"/>
  <c r="CM1576" i="7"/>
  <c r="CM1578" i="7"/>
  <c r="CM1580" i="7"/>
  <c r="CM1582" i="7"/>
  <c r="CM1584" i="7"/>
  <c r="CM1586" i="7"/>
  <c r="CM1588" i="7"/>
  <c r="CM1590" i="7"/>
  <c r="CM1592" i="7"/>
  <c r="CM1594" i="7"/>
  <c r="CM1595" i="7"/>
  <c r="CM1597" i="7"/>
  <c r="CM1599" i="7"/>
  <c r="CM1601" i="7"/>
  <c r="CM1603" i="7"/>
  <c r="CM1605" i="7"/>
  <c r="CM1607" i="7"/>
  <c r="CM1609" i="7"/>
  <c r="CM1611" i="7"/>
  <c r="CM1613" i="7"/>
  <c r="CM1615" i="7"/>
  <c r="CM1617" i="7"/>
  <c r="CM1619" i="7"/>
  <c r="CM1621" i="7"/>
  <c r="CM1623" i="7"/>
  <c r="CM1625" i="7"/>
  <c r="CM1627" i="7"/>
  <c r="CM1629" i="7"/>
  <c r="CM1631" i="7"/>
  <c r="CM1633" i="7"/>
  <c r="CM1635" i="7"/>
  <c r="CM1637" i="7"/>
  <c r="CM1639" i="7"/>
  <c r="CM1641" i="7"/>
  <c r="CM1643" i="7"/>
  <c r="CM1645" i="7"/>
  <c r="CM1647" i="7"/>
  <c r="CM1649" i="7"/>
  <c r="CM1651" i="7"/>
  <c r="CM1653" i="7"/>
  <c r="CM1655" i="7"/>
  <c r="CM1657" i="7"/>
  <c r="CM1659" i="7"/>
  <c r="CM1661" i="7"/>
  <c r="CM1663" i="7"/>
  <c r="CM1665" i="7"/>
  <c r="CM1667" i="7"/>
  <c r="CM1669" i="7"/>
  <c r="CM1671" i="7"/>
  <c r="CM1673" i="7"/>
  <c r="CM1675" i="7"/>
  <c r="CM1676" i="7"/>
  <c r="CM1678" i="7"/>
  <c r="CM1680" i="7"/>
  <c r="CM1682" i="7"/>
  <c r="CM1684" i="7"/>
  <c r="CM1686" i="7"/>
  <c r="CM1688" i="7"/>
  <c r="CM1690" i="7"/>
  <c r="CM1692" i="7"/>
  <c r="CM1694" i="7"/>
  <c r="CM1696" i="7"/>
  <c r="CM1698" i="7"/>
  <c r="CM1700" i="7"/>
  <c r="CM1702" i="7"/>
  <c r="CM1704" i="7"/>
  <c r="CM1706" i="7"/>
  <c r="CM1708" i="7"/>
  <c r="CM1710" i="7"/>
  <c r="CM1712" i="7"/>
  <c r="CM1714" i="7"/>
  <c r="CM1716" i="7"/>
  <c r="CM1718" i="7"/>
  <c r="CM1720" i="7"/>
  <c r="CM1722" i="7"/>
  <c r="CM1723" i="7"/>
  <c r="CM1725" i="7"/>
  <c r="CM1727" i="7"/>
  <c r="CM1729" i="7"/>
  <c r="CM1731" i="7"/>
  <c r="CM1733" i="7"/>
  <c r="CM1735" i="7"/>
  <c r="CM1737" i="7"/>
  <c r="CM1739" i="7"/>
  <c r="CM1741" i="7"/>
  <c r="CM1743" i="7"/>
  <c r="CM1745" i="7"/>
  <c r="CM1747" i="7"/>
  <c r="CM1749" i="7"/>
  <c r="CM1751" i="7"/>
  <c r="CM1753" i="7"/>
  <c r="CM1755" i="7"/>
  <c r="CM1757" i="7"/>
  <c r="CM1759" i="7"/>
  <c r="CM1761" i="7"/>
  <c r="CM1763" i="7"/>
  <c r="CM1765" i="7"/>
  <c r="CM1767" i="7"/>
  <c r="CM1769" i="7"/>
  <c r="CM1771" i="7"/>
  <c r="CM1773" i="7"/>
  <c r="CM1775" i="7"/>
  <c r="CM1777" i="7"/>
  <c r="CM1779" i="7"/>
  <c r="CM1781" i="7"/>
  <c r="CM1782" i="7"/>
  <c r="CM1784" i="7"/>
  <c r="CM1786" i="7"/>
  <c r="CM1788" i="7"/>
  <c r="CM1790" i="7"/>
  <c r="CM1792" i="7"/>
  <c r="CM1794" i="7"/>
  <c r="CM1796" i="7"/>
  <c r="CM1798" i="7"/>
  <c r="CM1800" i="7"/>
  <c r="CM1802" i="7"/>
  <c r="CM1804" i="7"/>
  <c r="CM1806" i="7"/>
  <c r="CM1808" i="7"/>
  <c r="CM1810" i="7"/>
  <c r="CM1812" i="7"/>
  <c r="CM1814" i="7"/>
  <c r="CM1816" i="7"/>
  <c r="CM1818" i="7"/>
  <c r="CM1820" i="7"/>
  <c r="CM1822" i="7"/>
  <c r="CM1824" i="7"/>
  <c r="CM1826" i="7"/>
  <c r="CM1828" i="7"/>
  <c r="CM1830" i="7"/>
  <c r="CM1832" i="7"/>
  <c r="CM1833" i="7"/>
  <c r="CM1835" i="7"/>
  <c r="CM1837" i="7"/>
  <c r="CM1839" i="7"/>
  <c r="CM1841" i="7"/>
  <c r="CM1843" i="7"/>
  <c r="CM1845" i="7"/>
  <c r="CM1847" i="7"/>
  <c r="CM1849" i="7"/>
  <c r="CM1851" i="7"/>
  <c r="CM1853" i="7"/>
  <c r="CM1855" i="7"/>
  <c r="CM1857" i="7"/>
  <c r="CM1859" i="7"/>
  <c r="CM1861" i="7"/>
  <c r="CM1863" i="7"/>
  <c r="CM1865" i="7"/>
  <c r="CM1867" i="7"/>
  <c r="CM1869" i="7"/>
  <c r="CM1871" i="7"/>
  <c r="CM1873" i="7"/>
  <c r="CM1875" i="7"/>
  <c r="CM1877" i="7"/>
  <c r="CM1879" i="7"/>
  <c r="CM1880" i="7"/>
  <c r="CM1882" i="7"/>
  <c r="CM1884" i="7"/>
  <c r="CM1886" i="7"/>
  <c r="CM1888" i="7"/>
  <c r="CM1890" i="7"/>
  <c r="CM1892" i="7"/>
  <c r="CM1894" i="7"/>
  <c r="CM1896" i="7"/>
  <c r="CM1898" i="7"/>
  <c r="CM1900" i="7"/>
  <c r="CM1902" i="7"/>
  <c r="CM1904" i="7"/>
  <c r="CM1906" i="7"/>
  <c r="CM1908" i="7"/>
  <c r="CM1910" i="7"/>
  <c r="CM1912" i="7"/>
  <c r="CM1914" i="7"/>
  <c r="CM1916" i="7"/>
  <c r="CM1918" i="7"/>
  <c r="CM1920" i="7"/>
  <c r="CM1922" i="7"/>
  <c r="CM1924" i="7"/>
  <c r="CM1926" i="7"/>
  <c r="CM1928" i="7"/>
  <c r="CM1930" i="7"/>
  <c r="CM1931" i="7"/>
  <c r="CM1933" i="7"/>
  <c r="CM1935" i="7"/>
  <c r="CM1937" i="7"/>
  <c r="CM1939" i="7"/>
  <c r="CM1941" i="7"/>
  <c r="CM1943" i="7"/>
  <c r="CM1945" i="7"/>
  <c r="CM1947" i="7"/>
  <c r="CM1949" i="7"/>
  <c r="CM1951" i="7"/>
  <c r="CM1953" i="7"/>
  <c r="CM1955" i="7"/>
  <c r="CM1957" i="7"/>
  <c r="CM1959" i="7"/>
  <c r="CM1961" i="7"/>
  <c r="CM1963" i="7"/>
  <c r="CM1965" i="7"/>
  <c r="CM1967" i="7"/>
  <c r="CM1969" i="7"/>
  <c r="CM1971" i="7"/>
  <c r="CM1972" i="7"/>
  <c r="CM1974" i="7"/>
  <c r="CM1976" i="7"/>
  <c r="CM1978" i="7"/>
  <c r="CM1980" i="7"/>
  <c r="CM1982" i="7"/>
  <c r="CM1984" i="7"/>
  <c r="CM1986" i="7"/>
  <c r="CM1988" i="7"/>
  <c r="CM1990" i="7"/>
  <c r="CM1992" i="7"/>
  <c r="CM1994" i="7"/>
  <c r="CM1996" i="7"/>
  <c r="CM1998" i="7"/>
  <c r="CM2000" i="7"/>
  <c r="CM2002" i="7"/>
  <c r="CM2004" i="7"/>
  <c r="CM2006" i="7"/>
  <c r="CM2008" i="7"/>
  <c r="CM2010" i="7"/>
  <c r="CM2012" i="7"/>
  <c r="CM2014" i="7"/>
  <c r="CM2016" i="7"/>
  <c r="CM2018" i="7"/>
  <c r="CM2020" i="7"/>
  <c r="CM2022" i="7"/>
  <c r="CM2024" i="7"/>
  <c r="CM2026" i="7"/>
  <c r="CM2028" i="7"/>
  <c r="CM2030" i="7"/>
  <c r="CM2032" i="7"/>
  <c r="CM2034" i="7"/>
  <c r="CM2036" i="7"/>
  <c r="CM2038" i="7"/>
  <c r="CM2040" i="7"/>
  <c r="CM2042" i="7"/>
  <c r="CM2044" i="7"/>
  <c r="CM2046" i="7"/>
  <c r="CM2048" i="7"/>
  <c r="CM2050" i="7"/>
  <c r="CM2052" i="7"/>
  <c r="CM2054" i="7"/>
  <c r="CM2056" i="7"/>
  <c r="CM2058" i="7"/>
  <c r="CM2060" i="7"/>
  <c r="CM2062" i="7"/>
  <c r="CM2064" i="7"/>
  <c r="CM2066" i="7"/>
  <c r="CM2068" i="7"/>
  <c r="CM2070" i="7"/>
  <c r="CM2072" i="7"/>
  <c r="CM2074" i="7"/>
  <c r="CM2076" i="7"/>
  <c r="CM2078" i="7"/>
  <c r="CM2080" i="7"/>
  <c r="CM2082" i="7"/>
  <c r="CM2084" i="7"/>
  <c r="CM2086" i="7"/>
  <c r="CM2088" i="7"/>
  <c r="CM2090" i="7"/>
  <c r="CM2092" i="7"/>
  <c r="CM2094" i="7"/>
  <c r="CM2096" i="7"/>
  <c r="CM2098" i="7"/>
  <c r="CM2100" i="7"/>
  <c r="CM2102" i="7"/>
  <c r="CM2104" i="7"/>
  <c r="CM2106" i="7"/>
  <c r="CM2108" i="7"/>
  <c r="CM2110" i="7"/>
  <c r="CM2112" i="7"/>
  <c r="CM2114" i="7"/>
  <c r="CM2116" i="7"/>
  <c r="CM2118" i="7"/>
  <c r="CM2120" i="7"/>
  <c r="CM2122" i="7"/>
  <c r="CM2124" i="7"/>
  <c r="CM2126" i="7"/>
  <c r="CM2128" i="7"/>
  <c r="CM2130" i="7"/>
  <c r="CM2132" i="7"/>
  <c r="CM2134" i="7"/>
  <c r="CM2136" i="7"/>
  <c r="CM2137" i="7"/>
  <c r="CM2139" i="7"/>
  <c r="CM2141" i="7"/>
  <c r="CM2143" i="7"/>
  <c r="CM2145" i="7"/>
  <c r="CM2147" i="7"/>
  <c r="CM2149" i="7"/>
  <c r="CM2152" i="7"/>
  <c r="CM2154" i="7"/>
  <c r="CM2156" i="7"/>
  <c r="CM2158" i="7"/>
  <c r="CM2161" i="7"/>
  <c r="CM2163" i="7"/>
  <c r="CM2165" i="7"/>
  <c r="CM2167" i="7"/>
  <c r="CM2169" i="7"/>
  <c r="CM2171" i="7"/>
  <c r="CM2173" i="7"/>
  <c r="CM2175" i="7"/>
  <c r="CM2177" i="7"/>
  <c r="CM2179" i="7"/>
  <c r="CM2181" i="7"/>
  <c r="CM2183" i="7"/>
  <c r="CM2185" i="7"/>
  <c r="CM2187" i="7"/>
  <c r="CM2189" i="7"/>
  <c r="CM2191" i="7"/>
  <c r="CM2192" i="7"/>
  <c r="CM2194" i="7"/>
  <c r="CM2196" i="7"/>
  <c r="CM2198" i="7"/>
  <c r="CM2200" i="7"/>
  <c r="CM2202" i="7"/>
  <c r="CM2204" i="7"/>
  <c r="CM2206" i="7"/>
  <c r="CM2208" i="7"/>
  <c r="CM2209" i="7"/>
  <c r="CM2210" i="7"/>
  <c r="CM2211" i="7"/>
  <c r="CM2212" i="7"/>
  <c r="CM2213" i="7"/>
  <c r="CM2214" i="7"/>
  <c r="CM2216" i="7"/>
  <c r="CM2218" i="7"/>
  <c r="CM2220" i="7"/>
  <c r="CM2222" i="7"/>
  <c r="CM2224" i="7"/>
  <c r="CM2226" i="7"/>
  <c r="CM2228" i="7"/>
  <c r="CM2230" i="7"/>
  <c r="CM2232" i="7"/>
  <c r="CM2234" i="7"/>
  <c r="CM2236" i="7"/>
  <c r="CM2238" i="7"/>
  <c r="CM2240" i="7"/>
  <c r="CM2242" i="7"/>
  <c r="CM2244" i="7"/>
  <c r="CM2246" i="7"/>
  <c r="CM2248" i="7"/>
  <c r="CM2250" i="7"/>
  <c r="CM2252" i="7"/>
  <c r="CM2254" i="7"/>
  <c r="CM2256" i="7"/>
  <c r="CM2258" i="7"/>
  <c r="CM2260" i="7"/>
  <c r="CM2262" i="7"/>
  <c r="CM2263" i="7"/>
  <c r="CM2265" i="7"/>
  <c r="CM2267" i="7"/>
  <c r="CM2269" i="7"/>
  <c r="CM2271" i="7"/>
  <c r="CM2273" i="7"/>
  <c r="CM2276" i="7"/>
  <c r="CM2278" i="7"/>
  <c r="CM2279" i="7"/>
  <c r="CM2281" i="7"/>
  <c r="CM2284" i="7"/>
  <c r="CM2285" i="7"/>
  <c r="CM2287" i="7"/>
  <c r="CM2289" i="7"/>
  <c r="CM2292" i="7"/>
  <c r="CM2293" i="7"/>
  <c r="CM2295" i="7"/>
  <c r="CM2297" i="7"/>
  <c r="CM2299" i="7"/>
  <c r="CM2302" i="7"/>
  <c r="CM2303" i="7"/>
  <c r="CM2305" i="7"/>
  <c r="CM2307" i="7"/>
  <c r="CM2310" i="7"/>
  <c r="CM2311" i="7"/>
  <c r="CM2313" i="7"/>
  <c r="CM2315" i="7"/>
  <c r="CM2317" i="7"/>
  <c r="CM2319" i="7"/>
  <c r="CM2322" i="7"/>
  <c r="CM2323" i="7"/>
  <c r="CM2325" i="7"/>
  <c r="CM2327" i="7"/>
  <c r="CM2329" i="7"/>
  <c r="CM2332" i="7"/>
  <c r="CM2334" i="7"/>
  <c r="CM2336" i="7"/>
  <c r="CM2337" i="7"/>
  <c r="CM2339" i="7"/>
  <c r="CM2342" i="7"/>
  <c r="CM2343" i="7"/>
  <c r="CM2345" i="7"/>
  <c r="CM2348" i="7"/>
  <c r="CM2349" i="7"/>
  <c r="CM2352" i="7"/>
  <c r="CM2354" i="7"/>
  <c r="CM2355" i="7"/>
  <c r="CM2357" i="7"/>
  <c r="CM2360" i="7"/>
  <c r="CM2362" i="7"/>
  <c r="CM2363" i="7"/>
  <c r="CM2365" i="7"/>
  <c r="CM2368" i="7"/>
  <c r="CM2370" i="7"/>
  <c r="CM2371" i="7"/>
  <c r="CM2374" i="7"/>
  <c r="CM2375" i="7"/>
  <c r="CM2377" i="7"/>
  <c r="CM2379" i="7"/>
  <c r="CM2382" i="7"/>
  <c r="CM2383" i="7"/>
  <c r="CM2386" i="7"/>
  <c r="CM2387" i="7"/>
  <c r="CM2389" i="7"/>
  <c r="CM2391" i="7"/>
  <c r="CM2394" i="7"/>
  <c r="CM2395" i="7"/>
  <c r="CM2397" i="7"/>
  <c r="CM2399" i="7"/>
  <c r="CM2401" i="7"/>
  <c r="CM2403" i="7"/>
  <c r="CM2405" i="7"/>
  <c r="CM2408" i="7"/>
  <c r="CM2410" i="7"/>
  <c r="CM2412" i="7"/>
  <c r="CM2414" i="7"/>
  <c r="CM2415" i="7"/>
  <c r="CM2417" i="7"/>
  <c r="CM2419" i="7"/>
  <c r="CM2422" i="7"/>
  <c r="CM2424" i="7"/>
  <c r="CM2425" i="7"/>
  <c r="CM2428" i="7"/>
  <c r="CM2430" i="7"/>
  <c r="CM2432" i="7"/>
  <c r="CM2433" i="7"/>
  <c r="CM2436" i="7"/>
  <c r="CM2438" i="7"/>
  <c r="CM2439" i="7"/>
  <c r="CM2441" i="7"/>
  <c r="CM2443" i="7"/>
  <c r="CM2446" i="7"/>
  <c r="CM2447" i="7"/>
  <c r="CM2449" i="7"/>
  <c r="CM2451" i="7"/>
  <c r="CM2453" i="7"/>
  <c r="CM2455" i="7"/>
  <c r="CM2457" i="7"/>
  <c r="CM2460" i="7"/>
  <c r="CM2461" i="7"/>
  <c r="CM2464" i="7"/>
  <c r="CM2465" i="7"/>
  <c r="CM2467" i="7"/>
  <c r="CM2470" i="7"/>
  <c r="CM2471" i="7"/>
  <c r="CM2473" i="7"/>
  <c r="CM2476" i="7"/>
  <c r="CM2477" i="7"/>
  <c r="CM2480" i="7"/>
  <c r="CM2482" i="7"/>
  <c r="CM2483" i="7"/>
  <c r="CM2485" i="7"/>
  <c r="CM2488" i="7"/>
  <c r="CM2489" i="7"/>
  <c r="CM2491" i="7"/>
  <c r="CM2493" i="7"/>
  <c r="CM2495" i="7"/>
  <c r="CM2498" i="7"/>
  <c r="CM2500" i="7"/>
  <c r="CM2502" i="7"/>
  <c r="CM2504" i="7"/>
  <c r="CM2505" i="7"/>
  <c r="CM2507" i="7"/>
  <c r="CM2510" i="7"/>
  <c r="CM2512" i="7"/>
  <c r="CM2514" i="7"/>
  <c r="CM2515" i="7"/>
  <c r="CM2517" i="7"/>
  <c r="CM2519" i="7"/>
  <c r="CM2521" i="7"/>
  <c r="CM2524" i="7"/>
  <c r="CM2525" i="7"/>
  <c r="CM2527" i="7"/>
  <c r="CM2530" i="7"/>
  <c r="CM2531" i="7"/>
  <c r="CM2534" i="7"/>
  <c r="CM2536" i="7"/>
  <c r="CM2537" i="7"/>
  <c r="CM2539" i="7"/>
  <c r="CM2542" i="7"/>
  <c r="CM2544" i="7"/>
  <c r="CM2546" i="7"/>
  <c r="CM2548" i="7"/>
  <c r="CM2549" i="7"/>
  <c r="CM2551" i="7"/>
  <c r="CM2554" i="7"/>
  <c r="CM2556" i="7"/>
  <c r="CM2558" i="7"/>
  <c r="CM2559" i="7"/>
  <c r="CM2561" i="7"/>
  <c r="CM2564" i="7"/>
  <c r="CM2566" i="7"/>
  <c r="CM2567" i="7"/>
  <c r="CM2570" i="7"/>
  <c r="CM2572" i="7"/>
  <c r="CM2574" i="7"/>
  <c r="CM2575" i="7"/>
  <c r="CM2578" i="7"/>
  <c r="CM2580" i="7"/>
  <c r="CM2581" i="7"/>
  <c r="CM2583" i="7"/>
  <c r="CM2585" i="7"/>
  <c r="CM2587" i="7"/>
  <c r="CM2589" i="7"/>
  <c r="CM2591" i="7"/>
  <c r="CM2593" i="7"/>
  <c r="CM2596" i="7"/>
  <c r="CM2597" i="7"/>
  <c r="CM2600" i="7"/>
  <c r="CM2602" i="7"/>
  <c r="CM2604" i="7"/>
  <c r="CM2605" i="7"/>
  <c r="CM2607" i="7"/>
  <c r="CM2609" i="7"/>
  <c r="CM2612" i="7"/>
  <c r="CM2614" i="7"/>
  <c r="CM2615" i="7"/>
  <c r="CM2617" i="7"/>
  <c r="CM2620" i="7"/>
  <c r="CM2622" i="7"/>
  <c r="CM2624" i="7"/>
  <c r="CM2626" i="7"/>
  <c r="CM2627" i="7"/>
  <c r="CM2629" i="7"/>
  <c r="CM2631" i="7"/>
  <c r="CM2633" i="7"/>
  <c r="CM2635" i="7"/>
  <c r="CM2638" i="7"/>
  <c r="CM2640" i="7"/>
  <c r="CM2641" i="7"/>
  <c r="CM2644" i="7"/>
  <c r="CM2646" i="7"/>
  <c r="CM2647" i="7"/>
  <c r="CM2649" i="7"/>
  <c r="CM2652" i="7"/>
  <c r="CM2653" i="7"/>
  <c r="CM2656" i="7"/>
  <c r="CM2657" i="7"/>
  <c r="CM2660" i="7"/>
  <c r="CM2661" i="7"/>
  <c r="CM2664" i="7"/>
  <c r="CM2666" i="7"/>
  <c r="CM2667" i="7"/>
  <c r="CM2669" i="7"/>
  <c r="CM2671" i="7"/>
  <c r="CM2674" i="7"/>
  <c r="CM2676" i="7"/>
  <c r="CM2677" i="7"/>
  <c r="CM2679" i="7"/>
  <c r="CM2681" i="7"/>
  <c r="CM2684" i="7"/>
  <c r="CM2686" i="7"/>
  <c r="CM2688" i="7"/>
  <c r="CM2689" i="7"/>
  <c r="CM2692" i="7"/>
  <c r="CM2693" i="7"/>
  <c r="CM2695" i="7"/>
  <c r="CM2698" i="7"/>
  <c r="CM2699" i="7"/>
  <c r="CM2701" i="7"/>
  <c r="CM2703" i="7"/>
  <c r="CM2705" i="7"/>
  <c r="CM2707" i="7"/>
  <c r="CM2710" i="7"/>
  <c r="CM2712" i="7"/>
  <c r="CM2714" i="7"/>
  <c r="CM2716" i="7"/>
  <c r="CM2717" i="7"/>
  <c r="CM2720" i="7"/>
  <c r="CM2721" i="7"/>
  <c r="CM2724" i="7"/>
  <c r="CM2725" i="7"/>
  <c r="CM2728" i="7"/>
  <c r="CM2730" i="7"/>
  <c r="CM2731" i="7"/>
  <c r="CM2733" i="7"/>
  <c r="CM2735" i="7"/>
  <c r="CM2738" i="7"/>
  <c r="CM2739" i="7"/>
  <c r="CM2742" i="7"/>
  <c r="CM2744" i="7"/>
  <c r="CM2745" i="7"/>
  <c r="CM2747" i="7"/>
  <c r="CM2749" i="7"/>
  <c r="CM2752" i="7"/>
  <c r="CM2754" i="7"/>
  <c r="CM2755" i="7"/>
  <c r="CM2757" i="7"/>
  <c r="CM2759" i="7"/>
  <c r="CM2761" i="7"/>
  <c r="CM2763" i="7"/>
  <c r="CM2764" i="7"/>
  <c r="CM2766" i="7"/>
  <c r="CM2769" i="7"/>
  <c r="CM2771" i="7"/>
  <c r="CM2772" i="7"/>
  <c r="CM2774" i="7"/>
  <c r="CM2777" i="7"/>
  <c r="CM2779" i="7"/>
  <c r="CM2780" i="7"/>
  <c r="CM2782" i="7"/>
  <c r="CM2785" i="7"/>
  <c r="CM2787" i="7"/>
  <c r="CM2789" i="7"/>
  <c r="CM2790" i="7"/>
  <c r="CM2792" i="7"/>
  <c r="CM2794" i="7"/>
  <c r="CM2797" i="7"/>
  <c r="CM2799" i="7"/>
  <c r="CM2800" i="7"/>
  <c r="CM2802" i="7"/>
  <c r="CM2804" i="7"/>
  <c r="CM2806" i="7"/>
  <c r="CM2808" i="7"/>
  <c r="CM2810" i="7"/>
  <c r="CM2812" i="7"/>
  <c r="CM2814" i="7"/>
  <c r="CM2817" i="7"/>
  <c r="CM2819" i="7"/>
  <c r="CM2821" i="7"/>
  <c r="CM2823" i="7"/>
  <c r="CM2824" i="7"/>
  <c r="CM2827" i="7"/>
  <c r="CM2828" i="7"/>
  <c r="CM2831" i="7"/>
  <c r="CM2833" i="7"/>
  <c r="CM2834" i="7"/>
  <c r="CM2836" i="7"/>
  <c r="CM2839" i="7"/>
  <c r="CM2840" i="7"/>
  <c r="CM2842" i="7"/>
  <c r="CM2845" i="7"/>
  <c r="CM2846" i="7"/>
  <c r="CM2849" i="7"/>
  <c r="CM2851" i="7"/>
  <c r="CM2853" i="7"/>
  <c r="CM2855" i="7"/>
  <c r="CM2857" i="7"/>
  <c r="CM2860" i="7"/>
  <c r="CM2862" i="7"/>
  <c r="CM2864" i="7"/>
  <c r="CM2866" i="7"/>
  <c r="CM2868" i="7"/>
  <c r="CM2870" i="7"/>
  <c r="CM2872" i="7"/>
  <c r="CM2874" i="7"/>
  <c r="CM2876" i="7"/>
  <c r="CM2878" i="7"/>
  <c r="CM2880" i="7"/>
  <c r="CM2881" i="7"/>
  <c r="CM2884" i="7"/>
  <c r="CM2886" i="7"/>
  <c r="CM2888" i="7"/>
  <c r="CM2890" i="7"/>
  <c r="CM2892" i="7"/>
  <c r="CM2894" i="7"/>
  <c r="CM2896" i="7"/>
  <c r="CM2898" i="7"/>
  <c r="CM2900" i="7"/>
  <c r="CM2902" i="7"/>
  <c r="CM2904" i="7"/>
  <c r="CM2906" i="7"/>
  <c r="CM2908" i="7"/>
  <c r="CM2911" i="7"/>
  <c r="CM2913" i="7"/>
  <c r="CM2915" i="7"/>
  <c r="CM2916" i="7"/>
  <c r="CM2918" i="7"/>
  <c r="CM2920" i="7"/>
  <c r="CM2922" i="7"/>
  <c r="CM2924" i="7"/>
  <c r="CM2926" i="7"/>
  <c r="CM2928" i="7"/>
  <c r="CM2930" i="7"/>
  <c r="CM2932" i="7"/>
  <c r="CM2934" i="7"/>
  <c r="CM2935" i="7"/>
  <c r="CM2937" i="7"/>
  <c r="CM2939" i="7"/>
  <c r="CM2941" i="7"/>
  <c r="CM2943" i="7"/>
  <c r="CM2944" i="7"/>
  <c r="CM2946" i="7"/>
  <c r="CM2948" i="7"/>
  <c r="CM2950" i="7"/>
  <c r="CM2951" i="7"/>
  <c r="CM2953" i="7"/>
  <c r="CM2955" i="7"/>
  <c r="CM2957" i="7"/>
  <c r="CM2959" i="7"/>
  <c r="CM2960" i="7"/>
  <c r="CM2962" i="7"/>
  <c r="CM2964" i="7"/>
  <c r="CM2966" i="7"/>
  <c r="CM2967" i="7"/>
  <c r="CM2969" i="7"/>
  <c r="CM2971" i="7"/>
  <c r="CM2973" i="7"/>
  <c r="CM2975" i="7"/>
  <c r="CM2977" i="7"/>
  <c r="CM2979" i="7"/>
  <c r="CM2981" i="7"/>
  <c r="CM2983" i="7"/>
  <c r="CM2985" i="7"/>
  <c r="CM2987" i="7"/>
  <c r="CM2989" i="7"/>
  <c r="CM2991" i="7"/>
  <c r="CM2993" i="7"/>
  <c r="CM2995" i="7"/>
  <c r="CM2997" i="7"/>
  <c r="CM2999" i="7"/>
  <c r="CM3001" i="7"/>
  <c r="CM2680" i="7"/>
  <c r="CM2678" i="7"/>
  <c r="CM2675" i="7"/>
  <c r="CM2673" i="7"/>
  <c r="CM2672" i="7"/>
  <c r="CM2670" i="7"/>
  <c r="CM2668" i="7"/>
  <c r="CM1019" i="7"/>
  <c r="CK1027" i="7"/>
  <c r="CK1028" i="7"/>
  <c r="CK1029" i="7"/>
  <c r="CK1030" i="7"/>
  <c r="CK1031" i="7"/>
  <c r="CK1032" i="7"/>
  <c r="CK1033" i="7"/>
  <c r="CK1034" i="7"/>
  <c r="CK1035" i="7"/>
  <c r="CK1036" i="7"/>
  <c r="CK1037" i="7"/>
  <c r="CK1038" i="7"/>
  <c r="CK1039" i="7"/>
  <c r="CK1040" i="7"/>
  <c r="CK1041" i="7"/>
  <c r="CK1042" i="7"/>
  <c r="CK1043" i="7"/>
  <c r="CK1044" i="7"/>
  <c r="CK1045" i="7"/>
  <c r="CK1046" i="7"/>
  <c r="CK1047" i="7"/>
  <c r="CK1048" i="7"/>
  <c r="CK1049" i="7"/>
  <c r="CK1050" i="7"/>
  <c r="CK1051" i="7"/>
  <c r="CK1053" i="7"/>
  <c r="CK1054" i="7"/>
  <c r="CK1056" i="7"/>
  <c r="CK1058" i="7"/>
  <c r="CK1060" i="7"/>
  <c r="CK1062" i="7"/>
  <c r="CK1064" i="7"/>
  <c r="CK1066" i="7"/>
  <c r="CK1068" i="7"/>
  <c r="CK1070" i="7"/>
  <c r="CK1072" i="7"/>
  <c r="CK1074" i="7"/>
  <c r="CK1076" i="7"/>
  <c r="CK1078" i="7"/>
  <c r="CK1080" i="7"/>
  <c r="CK1082" i="7"/>
  <c r="CK1084" i="7"/>
  <c r="CK1086" i="7"/>
  <c r="CK1088" i="7"/>
  <c r="CK1090" i="7"/>
  <c r="CK1092" i="7"/>
  <c r="CK1094" i="7"/>
  <c r="CK1096" i="7"/>
  <c r="CK1098" i="7"/>
  <c r="CK1100" i="7"/>
  <c r="CK1102" i="7"/>
  <c r="CK1104" i="7"/>
  <c r="CK1106" i="7"/>
  <c r="CK1109" i="7"/>
  <c r="CK1111" i="7"/>
  <c r="CK1113" i="7"/>
  <c r="CK1115" i="7"/>
  <c r="CK1117" i="7"/>
  <c r="CK1119" i="7"/>
  <c r="CK1121" i="7"/>
  <c r="CK1123" i="7"/>
  <c r="CK1124" i="7"/>
  <c r="CK1126" i="7"/>
  <c r="CK1128" i="7"/>
  <c r="CK1131" i="7"/>
  <c r="CK1133" i="7"/>
  <c r="CK1134" i="7"/>
  <c r="CK1137" i="7"/>
  <c r="CK1139" i="7"/>
  <c r="CK1141" i="7"/>
  <c r="CK1143" i="7"/>
  <c r="CK1144" i="7"/>
  <c r="CK1147" i="7"/>
  <c r="CK1149" i="7"/>
  <c r="CK1151" i="7"/>
  <c r="CK1152" i="7"/>
  <c r="CK1154" i="7"/>
  <c r="CK1156" i="7"/>
  <c r="CK1158" i="7"/>
  <c r="CK1161" i="7"/>
  <c r="CK1163" i="7"/>
  <c r="CK1164" i="7"/>
  <c r="CK1167" i="7"/>
  <c r="CK1168" i="7"/>
  <c r="CK1170" i="7"/>
  <c r="CK1173" i="7"/>
  <c r="CK1175" i="7"/>
  <c r="CK1177" i="7"/>
  <c r="CK1178" i="7"/>
  <c r="CK1181" i="7"/>
  <c r="CK1182" i="7"/>
  <c r="CK1184" i="7"/>
  <c r="CK1186" i="7"/>
  <c r="CK1188" i="7"/>
  <c r="CK1191" i="7"/>
  <c r="CK1193" i="7"/>
  <c r="CK1195" i="7"/>
  <c r="CK1196" i="7"/>
  <c r="CK1198" i="7"/>
  <c r="CK1200" i="7"/>
  <c r="CK1202" i="7"/>
  <c r="CK1204" i="7"/>
  <c r="CK1206" i="7"/>
  <c r="CK1209" i="7"/>
  <c r="CK1211" i="7"/>
  <c r="CK1213" i="7"/>
  <c r="CK1215" i="7"/>
  <c r="CK1216" i="7"/>
  <c r="CK1219" i="7"/>
  <c r="CK1221" i="7"/>
  <c r="CK1223" i="7"/>
  <c r="CK1225" i="7"/>
  <c r="CK1227" i="7"/>
  <c r="CK1228" i="7"/>
  <c r="CK1230" i="7"/>
  <c r="CK1232" i="7"/>
  <c r="CK1235" i="7"/>
  <c r="CK1237" i="7"/>
  <c r="CK1238" i="7"/>
  <c r="CK1240" i="7"/>
  <c r="CK1242" i="7"/>
  <c r="CK1245" i="7"/>
  <c r="CK1247" i="7"/>
  <c r="CK1248" i="7"/>
  <c r="CK1250" i="7"/>
  <c r="CK1253" i="7"/>
  <c r="CK1254" i="7"/>
  <c r="CK1256" i="7"/>
  <c r="CK1259" i="7"/>
  <c r="CK1261" i="7"/>
  <c r="CK1263" i="7"/>
  <c r="CK1264" i="7"/>
  <c r="CK1266" i="7"/>
  <c r="CK1268" i="7"/>
  <c r="CK1270" i="7"/>
  <c r="CK1273" i="7"/>
  <c r="CK1275" i="7"/>
  <c r="CK1276" i="7"/>
  <c r="CK1278" i="7"/>
  <c r="CK1281" i="7"/>
  <c r="CK1283" i="7"/>
  <c r="CK1285" i="7"/>
  <c r="CK1286" i="7"/>
  <c r="CK1288" i="7"/>
  <c r="CK1291" i="7"/>
  <c r="CK1293" i="7"/>
  <c r="CK1294" i="7"/>
  <c r="CK1297" i="7"/>
  <c r="CK1299" i="7"/>
  <c r="CK1300" i="7"/>
  <c r="CK1302" i="7"/>
  <c r="CK1305" i="7"/>
  <c r="CK1306" i="7"/>
  <c r="CK1309" i="7"/>
  <c r="CK1311" i="7"/>
  <c r="CK1313" i="7"/>
  <c r="CK1315" i="7"/>
  <c r="CK1316" i="7"/>
  <c r="CK1318" i="7"/>
  <c r="CK1320" i="7"/>
  <c r="CK1322" i="7"/>
  <c r="CK1325" i="7"/>
  <c r="CK1327" i="7"/>
  <c r="CK1329" i="7"/>
  <c r="CK1331" i="7"/>
  <c r="CK1333" i="7"/>
  <c r="CK1334" i="7"/>
  <c r="CK1336" i="7"/>
  <c r="CK1339" i="7"/>
  <c r="CK1341" i="7"/>
  <c r="CK1343" i="7"/>
  <c r="CK1345" i="7"/>
  <c r="CK1347" i="7"/>
  <c r="CK1348" i="7"/>
  <c r="CK1350" i="7"/>
  <c r="CK1352" i="7"/>
  <c r="CK1354" i="7"/>
  <c r="CK1357" i="7"/>
  <c r="CK1359" i="7"/>
  <c r="CK1360" i="7"/>
  <c r="CK1362" i="7"/>
  <c r="CK1364" i="7"/>
  <c r="CK1366" i="7"/>
  <c r="CK1369" i="7"/>
  <c r="CK1371" i="7"/>
  <c r="CK1372" i="7"/>
  <c r="CK1374" i="7"/>
  <c r="CK1376" i="7"/>
  <c r="CK1378" i="7"/>
  <c r="CK1381" i="7"/>
  <c r="CK1383" i="7"/>
  <c r="CK1384" i="7"/>
  <c r="CK1386" i="7"/>
  <c r="CK1388" i="7"/>
  <c r="CK1390" i="7"/>
  <c r="CK1392" i="7"/>
  <c r="CK1394" i="7"/>
  <c r="CK1396" i="7"/>
  <c r="CK1398" i="7"/>
  <c r="CK1401" i="7"/>
  <c r="CK1402" i="7"/>
  <c r="CK1404" i="7"/>
  <c r="CK1406" i="7"/>
  <c r="CK1409" i="7"/>
  <c r="CK1411" i="7"/>
  <c r="CK1412" i="7"/>
  <c r="CK1414" i="7"/>
  <c r="CK1416" i="7"/>
  <c r="CK1419" i="7"/>
  <c r="CK1421" i="7"/>
  <c r="CK1423" i="7"/>
  <c r="CK1424" i="7"/>
  <c r="CK1426" i="7"/>
  <c r="CK1429" i="7"/>
  <c r="CK1431" i="7"/>
  <c r="CK1433" i="7"/>
  <c r="CK1434" i="7"/>
  <c r="CK1436" i="7"/>
  <c r="CK1439" i="7"/>
  <c r="CK1441" i="7"/>
  <c r="CK1443" i="7"/>
  <c r="CK1445" i="7"/>
  <c r="CK1447" i="7"/>
  <c r="CK1448" i="7"/>
  <c r="CK1450" i="7"/>
  <c r="CK1452" i="7"/>
  <c r="CK1455" i="7"/>
  <c r="CK1457" i="7"/>
  <c r="CK1459" i="7"/>
  <c r="CK1460" i="7"/>
  <c r="CK1462" i="7"/>
  <c r="CK1465" i="7"/>
  <c r="CK1467" i="7"/>
  <c r="CK1468" i="7"/>
  <c r="CK1470" i="7"/>
  <c r="CK1472" i="7"/>
  <c r="CK1474" i="7"/>
  <c r="CK1476" i="7"/>
  <c r="CK1478" i="7"/>
  <c r="CK1479" i="7"/>
  <c r="CK1481" i="7"/>
  <c r="CK1483" i="7"/>
  <c r="CK1485" i="7"/>
  <c r="CK1487" i="7"/>
  <c r="CK1489" i="7"/>
  <c r="CK1492" i="7"/>
  <c r="CK1494" i="7"/>
  <c r="CK1496" i="7"/>
  <c r="CK1498" i="7"/>
  <c r="CK1499" i="7"/>
  <c r="CK1501" i="7"/>
  <c r="CK1503" i="7"/>
  <c r="CK1505" i="7"/>
  <c r="CK1507" i="7"/>
  <c r="CK1510" i="7"/>
  <c r="CK1512" i="7"/>
  <c r="CK1513" i="7"/>
  <c r="CK1515" i="7"/>
  <c r="CK1517" i="7"/>
  <c r="CK1519" i="7"/>
  <c r="CK1521" i="7"/>
  <c r="CK1523" i="7"/>
  <c r="CK1525" i="7"/>
  <c r="CK1527" i="7"/>
  <c r="CK1529" i="7"/>
  <c r="CK1531" i="7"/>
  <c r="CK1533" i="7"/>
  <c r="CK1535" i="7"/>
  <c r="CK1537" i="7"/>
  <c r="CK1540" i="7"/>
  <c r="CK1542" i="7"/>
  <c r="CK1543" i="7"/>
  <c r="CK1546" i="7"/>
  <c r="CK1547" i="7"/>
  <c r="CK1550" i="7"/>
  <c r="CK1552" i="7"/>
  <c r="CK1554" i="7"/>
  <c r="CK1555" i="7"/>
  <c r="CK1557" i="7"/>
  <c r="CK1560" i="7"/>
  <c r="CK1562" i="7"/>
  <c r="CK1563" i="7"/>
  <c r="CK1565" i="7"/>
  <c r="CK1567" i="7"/>
  <c r="CK1570" i="7"/>
  <c r="CK1572" i="7"/>
  <c r="CK1574" i="7"/>
  <c r="CK1575" i="7"/>
  <c r="CK1577" i="7"/>
  <c r="CK1580" i="7"/>
  <c r="CK1582" i="7"/>
  <c r="CK1584" i="7"/>
  <c r="CK1585" i="7"/>
  <c r="CK1588" i="7"/>
  <c r="CK1590" i="7"/>
  <c r="CK1591" i="7"/>
  <c r="CK1594" i="7"/>
  <c r="CK1595" i="7"/>
  <c r="CK1598" i="7"/>
  <c r="CK1600" i="7"/>
  <c r="CK1601" i="7"/>
  <c r="CK1604" i="7"/>
  <c r="CK1605" i="7"/>
  <c r="CK1607" i="7"/>
  <c r="CK1609" i="7"/>
  <c r="CK1612" i="7"/>
  <c r="CK1614" i="7"/>
  <c r="CK1615" i="7"/>
  <c r="CK1618" i="7"/>
  <c r="CK1619" i="7"/>
  <c r="CK1621" i="7"/>
  <c r="CK1623" i="7"/>
  <c r="CK1626" i="7"/>
  <c r="CK1628" i="7"/>
  <c r="CK1630" i="7"/>
  <c r="CK1631" i="7"/>
  <c r="CK1633" i="7"/>
  <c r="CK1636" i="7"/>
  <c r="CK1638" i="7"/>
  <c r="CK1639" i="7"/>
  <c r="CK1641" i="7"/>
  <c r="CK1643" i="7"/>
  <c r="CK1646" i="7"/>
  <c r="CK1648" i="7"/>
  <c r="CK1649" i="7"/>
  <c r="CK1652" i="7"/>
  <c r="CK1653" i="7"/>
  <c r="CK1655" i="7"/>
  <c r="CK1658" i="7"/>
  <c r="CK1660" i="7"/>
  <c r="CK1662" i="7"/>
  <c r="CK1664" i="7"/>
  <c r="CK1666" i="7"/>
  <c r="CK1668" i="7"/>
  <c r="CK1670" i="7"/>
  <c r="CK1672" i="7"/>
  <c r="CK1673" i="7"/>
  <c r="CK1676" i="7"/>
  <c r="CK1678" i="7"/>
  <c r="CK1680" i="7"/>
  <c r="CK1681" i="7"/>
  <c r="CK1683" i="7"/>
  <c r="CK1686" i="7"/>
  <c r="CK1688" i="7"/>
  <c r="CK1690" i="7"/>
  <c r="CK1692" i="7"/>
  <c r="CK1694" i="7"/>
  <c r="CK1695" i="7"/>
  <c r="CK1698" i="7"/>
  <c r="CK1700" i="7"/>
  <c r="CK1702" i="7"/>
  <c r="CK1703" i="7"/>
  <c r="CK1705" i="7"/>
  <c r="CK1707" i="7"/>
  <c r="CK1709" i="7"/>
  <c r="CK1711" i="7"/>
  <c r="CK1714" i="7"/>
  <c r="CK1716" i="7"/>
  <c r="CK1718" i="7"/>
  <c r="CK1719" i="7"/>
  <c r="CK1721" i="7"/>
  <c r="CK1723" i="7"/>
  <c r="CK1726" i="7"/>
  <c r="CK1727" i="7"/>
  <c r="CK1729" i="7"/>
  <c r="CK1731" i="7"/>
  <c r="CK1733" i="7"/>
  <c r="CK1735" i="7"/>
  <c r="CK1737" i="7"/>
  <c r="CK1739" i="7"/>
  <c r="CK1741" i="7"/>
  <c r="CK1743" i="7"/>
  <c r="CK1745" i="7"/>
  <c r="CK1747" i="7"/>
  <c r="CK1748" i="7"/>
  <c r="CK1750" i="7"/>
  <c r="CK1752" i="7"/>
  <c r="CK1754" i="7"/>
  <c r="CK1755" i="7"/>
  <c r="CK1756" i="7"/>
  <c r="CK1757" i="7"/>
  <c r="CK1758" i="7"/>
  <c r="CK1760" i="7"/>
  <c r="CK1762" i="7"/>
  <c r="CK1764" i="7"/>
  <c r="CK1766" i="7"/>
  <c r="CK1768" i="7"/>
  <c r="CK1770" i="7"/>
  <c r="CK1772" i="7"/>
  <c r="CK1774" i="7"/>
  <c r="CK1776" i="7"/>
  <c r="CK1778" i="7"/>
  <c r="CK1780" i="7"/>
  <c r="CK1782" i="7"/>
  <c r="CK1784" i="7"/>
  <c r="CK1786" i="7"/>
  <c r="CK1788" i="7"/>
  <c r="CK1790" i="7"/>
  <c r="CK1792" i="7"/>
  <c r="CK1793" i="7"/>
  <c r="CK1795" i="7"/>
  <c r="CK1797" i="7"/>
  <c r="CK1799" i="7"/>
  <c r="CK1801" i="7"/>
  <c r="CK1803" i="7"/>
  <c r="CK1805" i="7"/>
  <c r="CK1807" i="7"/>
  <c r="CK1809" i="7"/>
  <c r="CK1811" i="7"/>
  <c r="CK1814" i="7"/>
  <c r="CK1816" i="7"/>
  <c r="CK1818" i="7"/>
  <c r="CK1819" i="7"/>
  <c r="CK1821" i="7"/>
  <c r="CK1824" i="7"/>
  <c r="CK1826" i="7"/>
  <c r="CK1828" i="7"/>
  <c r="CK1829" i="7"/>
  <c r="CK1832" i="7"/>
  <c r="CK1833" i="7"/>
  <c r="CK1835" i="7"/>
  <c r="CK1837" i="7"/>
  <c r="CK1839" i="7"/>
  <c r="CK1841" i="7"/>
  <c r="CK1844" i="7"/>
  <c r="CK1846" i="7"/>
  <c r="CK1847" i="7"/>
  <c r="CK1850" i="7"/>
  <c r="CK1852" i="7"/>
  <c r="CK1854" i="7"/>
  <c r="CK1855" i="7"/>
  <c r="CK1857" i="7"/>
  <c r="CK1859" i="7"/>
  <c r="CK1862" i="7"/>
  <c r="CK1863" i="7"/>
  <c r="CK1866" i="7"/>
  <c r="CK1868" i="7"/>
  <c r="CK1869" i="7"/>
  <c r="CK1871" i="7"/>
  <c r="CK1873" i="7"/>
  <c r="CK1876" i="7"/>
  <c r="CK1878" i="7"/>
  <c r="CK1879" i="7"/>
  <c r="CK1881" i="7"/>
  <c r="CK1883" i="7"/>
  <c r="CK1885" i="7"/>
  <c r="CK1887" i="7"/>
  <c r="CK1889" i="7"/>
  <c r="CK1892" i="7"/>
  <c r="CK1893" i="7"/>
  <c r="CK1895" i="7"/>
  <c r="CK1897" i="7"/>
  <c r="CK1899" i="7"/>
  <c r="CK1901" i="7"/>
  <c r="CK1903" i="7"/>
  <c r="CK1905" i="7"/>
  <c r="CK1907" i="7"/>
  <c r="CK1909" i="7"/>
  <c r="CK1912" i="7"/>
  <c r="CK1913" i="7"/>
  <c r="CK1915" i="7"/>
  <c r="CK1917" i="7"/>
  <c r="CK1919" i="7"/>
  <c r="CK1921" i="7"/>
  <c r="CK1923" i="7"/>
  <c r="CK1925" i="7"/>
  <c r="CK1927" i="7"/>
  <c r="CK1929" i="7"/>
  <c r="CK1931" i="7"/>
  <c r="CK1933" i="7"/>
  <c r="CK1935" i="7"/>
  <c r="CK1937" i="7"/>
  <c r="CK1939" i="7"/>
  <c r="CK1941" i="7"/>
  <c r="CK1943" i="7"/>
  <c r="CK1946" i="7"/>
  <c r="CK1947" i="7"/>
  <c r="CK1949" i="7"/>
  <c r="CK1951" i="7"/>
  <c r="CK1953" i="7"/>
  <c r="CK1955" i="7"/>
  <c r="CK1957" i="7"/>
  <c r="CK1959" i="7"/>
  <c r="CK1961" i="7"/>
  <c r="CK1963" i="7"/>
  <c r="CK1965" i="7"/>
  <c r="CK1967" i="7"/>
  <c r="CK1970" i="7"/>
  <c r="CK1971" i="7"/>
  <c r="CK1973" i="7"/>
  <c r="CK1976" i="7"/>
  <c r="CK1977" i="7"/>
  <c r="CK1979" i="7"/>
  <c r="CK1981" i="7"/>
  <c r="CK1983" i="7"/>
  <c r="CK1985" i="7"/>
  <c r="CK1988" i="7"/>
  <c r="CK1989" i="7"/>
  <c r="CK1991" i="7"/>
  <c r="CK1994" i="7"/>
  <c r="CK1995" i="7"/>
  <c r="CK1997" i="7"/>
  <c r="CK2000" i="7"/>
  <c r="CK2002" i="7"/>
  <c r="CK2003" i="7"/>
  <c r="CK2005" i="7"/>
  <c r="CK2008" i="7"/>
  <c r="CK2010" i="7"/>
  <c r="CK2012" i="7"/>
  <c r="CK2013" i="7"/>
  <c r="CK2015" i="7"/>
  <c r="CK2017" i="7"/>
  <c r="CK2019" i="7"/>
  <c r="CK2022" i="7"/>
  <c r="CK2023" i="7"/>
  <c r="CK2025" i="7"/>
  <c r="CK2027" i="7"/>
  <c r="CK2029" i="7"/>
  <c r="CK2031" i="7"/>
  <c r="CK2033" i="7"/>
  <c r="CK2036" i="7"/>
  <c r="CK2037" i="7"/>
  <c r="CK2039" i="7"/>
  <c r="CK2042" i="7"/>
  <c r="CK2043" i="7"/>
  <c r="CK2045" i="7"/>
  <c r="CK2047" i="7"/>
  <c r="CK2049" i="7"/>
  <c r="CK2052" i="7"/>
  <c r="CK2054" i="7"/>
  <c r="CK2056" i="7"/>
  <c r="CK2057" i="7"/>
  <c r="CK2059" i="7"/>
  <c r="CK2061" i="7"/>
  <c r="CK2064" i="7"/>
  <c r="CK2066" i="7"/>
  <c r="CK2068" i="7"/>
  <c r="CK2069" i="7"/>
  <c r="CK2072" i="7"/>
  <c r="CK2074" i="7"/>
  <c r="CK2076" i="7"/>
  <c r="CK2078" i="7"/>
  <c r="CK2079" i="7"/>
  <c r="CK2081" i="7"/>
  <c r="CK2084" i="7"/>
  <c r="CK2085" i="7"/>
  <c r="CK2088" i="7"/>
  <c r="CK2090" i="7"/>
  <c r="CK2092" i="7"/>
  <c r="CK2093" i="7"/>
  <c r="CK2095" i="7"/>
  <c r="CK2098" i="7"/>
  <c r="CK2100" i="7"/>
  <c r="CK2101" i="7"/>
  <c r="CK2103" i="7"/>
  <c r="CK2106" i="7"/>
  <c r="CK2108" i="7"/>
  <c r="CK2110" i="7"/>
  <c r="CK2111" i="7"/>
  <c r="CK2113" i="7"/>
  <c r="CK2115" i="7"/>
  <c r="CK2118" i="7"/>
  <c r="CK2119" i="7"/>
  <c r="CK2122" i="7"/>
  <c r="CK2124" i="7"/>
  <c r="CK2126" i="7"/>
  <c r="CK2128" i="7"/>
  <c r="CK2130" i="7"/>
  <c r="CK2132" i="7"/>
  <c r="CK2133" i="7"/>
  <c r="CK2135" i="7"/>
  <c r="CK2138" i="7"/>
  <c r="CK2140" i="7"/>
  <c r="CK2142" i="7"/>
  <c r="CK2143" i="7"/>
  <c r="CK2146" i="7"/>
  <c r="CK2148" i="7"/>
  <c r="CK2150" i="7"/>
  <c r="CK2152" i="7"/>
  <c r="CK2153" i="7"/>
  <c r="CK2155" i="7"/>
  <c r="CK2157" i="7"/>
  <c r="CK2160" i="7"/>
  <c r="CK2162" i="7"/>
  <c r="CK2164" i="7"/>
  <c r="CK2165" i="7"/>
  <c r="CK2167" i="7"/>
  <c r="CK2170" i="7"/>
  <c r="CK2171" i="7"/>
  <c r="CK2174" i="7"/>
  <c r="CK2176" i="7"/>
  <c r="CK2177" i="7"/>
  <c r="CK2180" i="7"/>
  <c r="CK2182" i="7"/>
  <c r="CK2184" i="7"/>
  <c r="CK2186" i="7"/>
  <c r="CK2188" i="7"/>
  <c r="CK2190" i="7"/>
  <c r="CK2191" i="7"/>
  <c r="CK2193" i="7"/>
  <c r="CK2196" i="7"/>
  <c r="CK2198" i="7"/>
  <c r="CK2200" i="7"/>
  <c r="CK2201" i="7"/>
  <c r="CK2203" i="7"/>
  <c r="CK2205" i="7"/>
  <c r="CK2207" i="7"/>
  <c r="CK2210" i="7"/>
  <c r="CK2212" i="7"/>
  <c r="CK2214" i="7"/>
  <c r="CK2215" i="7"/>
  <c r="CK2218" i="7"/>
  <c r="CK2219" i="7"/>
  <c r="CK2222" i="7"/>
  <c r="CK2224" i="7"/>
  <c r="CK2225" i="7"/>
  <c r="CK2228" i="7"/>
  <c r="CK2230" i="7"/>
  <c r="CK2232" i="7"/>
  <c r="CK2234" i="7"/>
  <c r="CK2235" i="7"/>
  <c r="CK2238" i="7"/>
  <c r="CK2240" i="7"/>
  <c r="CK2242" i="7"/>
  <c r="CK2244" i="7"/>
  <c r="CK2246" i="7"/>
  <c r="CK2248" i="7"/>
  <c r="CK2249" i="7"/>
  <c r="CK2251" i="7"/>
  <c r="CK2253" i="7"/>
  <c r="CK2256" i="7"/>
  <c r="CK2258" i="7"/>
  <c r="CK2260" i="7"/>
  <c r="CK2261" i="7"/>
  <c r="CK2263" i="7"/>
  <c r="CK2266" i="7"/>
  <c r="CK2268" i="7"/>
  <c r="CK2270" i="7"/>
  <c r="CK2272" i="7"/>
  <c r="CK2273" i="7"/>
  <c r="CK2275" i="7"/>
  <c r="CK2278" i="7"/>
  <c r="CK2280" i="7"/>
  <c r="CK2282" i="7"/>
  <c r="CK2283" i="7"/>
  <c r="CK2285" i="7"/>
  <c r="CK2288" i="7"/>
  <c r="CK2290" i="7"/>
  <c r="CK2291" i="7"/>
  <c r="CK2293" i="7"/>
  <c r="CK2296" i="7"/>
  <c r="CK2298" i="7"/>
  <c r="CK2300" i="7"/>
  <c r="CK2302" i="7"/>
  <c r="CK2303" i="7"/>
  <c r="CK2305" i="7"/>
  <c r="CK2308" i="7"/>
  <c r="CK2310" i="7"/>
  <c r="CK2311" i="7"/>
  <c r="CK2313" i="7"/>
  <c r="CK2315" i="7"/>
  <c r="CK2318" i="7"/>
  <c r="CK2320" i="7"/>
  <c r="CK2322" i="7"/>
  <c r="CK2323" i="7"/>
  <c r="CK2326" i="7"/>
  <c r="CK2328" i="7"/>
  <c r="CK2330" i="7"/>
  <c r="CK2332" i="7"/>
  <c r="CK2333" i="7"/>
  <c r="CK2335" i="7"/>
  <c r="CK2338" i="7"/>
  <c r="CK2340" i="7"/>
  <c r="CK2342" i="7"/>
  <c r="CK2344" i="7"/>
  <c r="CK2345" i="7"/>
  <c r="CK2347" i="7"/>
  <c r="CK2349" i="7"/>
  <c r="CK2352" i="7"/>
  <c r="CK2353" i="7"/>
  <c r="CK2355" i="7"/>
  <c r="CK2358" i="7"/>
  <c r="CK2360" i="7"/>
  <c r="CK2362" i="7"/>
  <c r="CK2363" i="7"/>
  <c r="CK2366" i="7"/>
  <c r="CK2367" i="7"/>
  <c r="CK2370" i="7"/>
  <c r="CK2372" i="7"/>
  <c r="CK2374" i="7"/>
  <c r="CK2375" i="7"/>
  <c r="CK2377" i="7"/>
  <c r="CK2380" i="7"/>
  <c r="CK2382" i="7"/>
  <c r="CK2383" i="7"/>
  <c r="CK2386" i="7"/>
  <c r="CK2387" i="7"/>
  <c r="CK2389" i="7"/>
  <c r="CK2392" i="7"/>
  <c r="CK2393" i="7"/>
  <c r="CK2395" i="7"/>
  <c r="CK2397" i="7"/>
  <c r="CK2399" i="7"/>
  <c r="CK2402" i="7"/>
  <c r="CK2404" i="7"/>
  <c r="CK2406" i="7"/>
  <c r="CK2407" i="7"/>
  <c r="CK2409" i="7"/>
  <c r="CK2412" i="7"/>
  <c r="CK2414" i="7"/>
  <c r="CK2416" i="7"/>
  <c r="CK2417" i="7"/>
  <c r="CK2420" i="7"/>
  <c r="CK2422" i="7"/>
  <c r="CK2423" i="7"/>
  <c r="CK2425" i="7"/>
  <c r="CK2428" i="7"/>
  <c r="CK2430" i="7"/>
  <c r="CK2432" i="7"/>
  <c r="CK2434" i="7"/>
  <c r="CK2435" i="7"/>
  <c r="CK2437" i="7"/>
  <c r="CK2440" i="7"/>
  <c r="CK2442" i="7"/>
  <c r="CK2444" i="7"/>
  <c r="CK2445" i="7"/>
  <c r="CK2447" i="7"/>
  <c r="CK2450" i="7"/>
  <c r="CK2452" i="7"/>
  <c r="CK2454" i="7"/>
  <c r="CK2456" i="7"/>
  <c r="CK2458" i="7"/>
  <c r="CK2459" i="7"/>
  <c r="CK2461" i="7"/>
  <c r="CK2463" i="7"/>
  <c r="CK2465" i="7"/>
  <c r="CK2468" i="7"/>
  <c r="CK2470" i="7"/>
  <c r="CK2471" i="7"/>
  <c r="CK2473" i="7"/>
  <c r="CK2475" i="7"/>
  <c r="CK2478" i="7"/>
  <c r="CK2479" i="7"/>
  <c r="CK2481" i="7"/>
  <c r="CK2483" i="7"/>
  <c r="CK2486" i="7"/>
  <c r="CK2488" i="7"/>
  <c r="CK2489" i="7"/>
  <c r="CK2491" i="7"/>
  <c r="CK2494" i="7"/>
  <c r="CK2495" i="7"/>
  <c r="CK2497" i="7"/>
  <c r="CK2500" i="7"/>
  <c r="CK2502" i="7"/>
  <c r="CK2503" i="7"/>
  <c r="CK2506" i="7"/>
  <c r="CK2507" i="7"/>
  <c r="CK2509" i="7"/>
  <c r="CK2512" i="7"/>
  <c r="CK2514" i="7"/>
  <c r="CK2516" i="7"/>
  <c r="CK2517" i="7"/>
  <c r="CK2520" i="7"/>
  <c r="CK2522" i="7"/>
  <c r="CK2524" i="7"/>
  <c r="CK2526" i="7"/>
  <c r="CK2528" i="7"/>
  <c r="CK2530" i="7"/>
  <c r="CK2532" i="7"/>
  <c r="CK2533" i="7"/>
  <c r="CK2536" i="7"/>
  <c r="CK2538" i="7"/>
  <c r="CK2540" i="7"/>
  <c r="CK2541" i="7"/>
  <c r="CK2543" i="7"/>
  <c r="CK2546" i="7"/>
  <c r="CK2547" i="7"/>
  <c r="CK2549" i="7"/>
  <c r="CK2551" i="7"/>
  <c r="CK2554" i="7"/>
  <c r="CK2556" i="7"/>
  <c r="CK2557" i="7"/>
  <c r="CK2560" i="7"/>
  <c r="CK2562" i="7"/>
  <c r="CK2564" i="7"/>
  <c r="CK2566" i="7"/>
  <c r="CK2568" i="7"/>
  <c r="CK2570" i="7"/>
  <c r="CK2572" i="7"/>
  <c r="CK2573" i="7"/>
  <c r="CK2575" i="7"/>
  <c r="CK2578" i="7"/>
  <c r="CK2580" i="7"/>
  <c r="CK2582" i="7"/>
  <c r="CK2583" i="7"/>
  <c r="CK2585" i="7"/>
  <c r="CK2588" i="7"/>
  <c r="CK2590" i="7"/>
  <c r="CK2592" i="7"/>
  <c r="CK2594" i="7"/>
  <c r="CK2595" i="7"/>
  <c r="CK2598" i="7"/>
  <c r="CK2600" i="7"/>
  <c r="CK2602" i="7"/>
  <c r="CK2604" i="7"/>
  <c r="CK2605" i="7"/>
  <c r="CK2607" i="7"/>
  <c r="CK2610" i="7"/>
  <c r="CK2612" i="7"/>
  <c r="CK2613" i="7"/>
  <c r="CK2616" i="7"/>
  <c r="CK2618" i="7"/>
  <c r="CK2620" i="7"/>
  <c r="CK2621" i="7"/>
  <c r="CK2623" i="7"/>
  <c r="CK2625" i="7"/>
  <c r="CK2628" i="7"/>
  <c r="CK2630" i="7"/>
  <c r="CK2631" i="7"/>
  <c r="CK2633" i="7"/>
  <c r="CK2636" i="7"/>
  <c r="CK2638" i="7"/>
  <c r="CK2639" i="7"/>
  <c r="CK2641" i="7"/>
  <c r="CK2643" i="7"/>
  <c r="CK2645" i="7"/>
  <c r="CK2648" i="7"/>
  <c r="CK2650" i="7"/>
  <c r="CK2652" i="7"/>
  <c r="CK2653" i="7"/>
  <c r="CK2655" i="7"/>
  <c r="CK2658" i="7"/>
  <c r="CK2659" i="7"/>
  <c r="CK2661" i="7"/>
  <c r="CK2664" i="7"/>
  <c r="CK2666" i="7"/>
  <c r="CK2668" i="7"/>
  <c r="CK2670" i="7"/>
  <c r="CK2672" i="7"/>
  <c r="CK2674" i="7"/>
  <c r="CK2675" i="7"/>
  <c r="CK2677" i="7"/>
  <c r="CK2679" i="7"/>
  <c r="CK2682" i="7"/>
  <c r="CK2684" i="7"/>
  <c r="CK2685" i="7"/>
  <c r="CK2687" i="7"/>
  <c r="CK2690" i="7"/>
  <c r="CK2691" i="7"/>
  <c r="CK2693" i="7"/>
  <c r="CK2695" i="7"/>
  <c r="CK2697" i="7"/>
  <c r="CK2700" i="7"/>
  <c r="CK2701" i="7"/>
  <c r="CK2704" i="7"/>
  <c r="CK2706" i="7"/>
  <c r="CK2707" i="7"/>
  <c r="CK2709" i="7"/>
  <c r="CK2711" i="7"/>
  <c r="CK2713" i="7"/>
  <c r="CK2716" i="7"/>
  <c r="CK2718" i="7"/>
  <c r="CK2720" i="7"/>
  <c r="CK2721" i="7"/>
  <c r="CK2723" i="7"/>
  <c r="CK2725" i="7"/>
  <c r="CK2728" i="7"/>
  <c r="CK2729" i="7"/>
  <c r="CK2732" i="7"/>
  <c r="CK2733" i="7"/>
  <c r="CK2735" i="7"/>
  <c r="CK2738" i="7"/>
  <c r="CK2740" i="7"/>
  <c r="CK2742" i="7"/>
  <c r="CK2743" i="7"/>
  <c r="CK2745" i="7"/>
  <c r="CK2748" i="7"/>
  <c r="CK2750" i="7"/>
  <c r="CK2751" i="7"/>
  <c r="CK2753" i="7"/>
  <c r="CK2756" i="7"/>
  <c r="CK2758" i="7"/>
  <c r="CK2760" i="7"/>
  <c r="CK2762" i="7"/>
  <c r="CK2763" i="7"/>
  <c r="CK2765" i="7"/>
  <c r="CK2768" i="7"/>
  <c r="CK2770" i="7"/>
  <c r="CK2771" i="7"/>
  <c r="CK2773" i="7"/>
  <c r="CK2776" i="7"/>
  <c r="CK2778" i="7"/>
  <c r="CK2780" i="7"/>
  <c r="CK2782" i="7"/>
  <c r="CK2784" i="7"/>
  <c r="CK2785" i="7"/>
  <c r="CK2787" i="7"/>
  <c r="CK2790" i="7"/>
  <c r="CK2792" i="7"/>
  <c r="CK2794" i="7"/>
  <c r="CK2795" i="7"/>
  <c r="CK2796" i="7"/>
  <c r="CK2797" i="7"/>
  <c r="CK2798" i="7"/>
  <c r="CK2799" i="7"/>
  <c r="CK2800" i="7"/>
  <c r="CK2801" i="7"/>
  <c r="CK2802" i="7"/>
  <c r="CK2803" i="7"/>
  <c r="CK2805" i="7"/>
  <c r="CK2806" i="7"/>
  <c r="CK2807" i="7"/>
  <c r="CK2809" i="7"/>
  <c r="CK2810" i="7"/>
  <c r="CK2812" i="7"/>
  <c r="CK2814" i="7"/>
  <c r="CK2816" i="7"/>
  <c r="CK2818" i="7"/>
  <c r="CK2820" i="7"/>
  <c r="CK2821" i="7"/>
  <c r="CK2823" i="7"/>
  <c r="CK2825" i="7"/>
  <c r="CK2827" i="7"/>
  <c r="CK2829" i="7"/>
  <c r="CK2831" i="7"/>
  <c r="CK2833" i="7"/>
  <c r="CK2835" i="7"/>
  <c r="CK2836" i="7"/>
  <c r="CK2838" i="7"/>
  <c r="CK2840" i="7"/>
  <c r="CK2842" i="7"/>
  <c r="CK2844" i="7"/>
  <c r="CK2846" i="7"/>
  <c r="CK2848" i="7"/>
  <c r="CK2850" i="7"/>
  <c r="CK2851" i="7"/>
  <c r="CK2853" i="7"/>
  <c r="CK2855" i="7"/>
  <c r="CK2857" i="7"/>
  <c r="CK2859" i="7"/>
  <c r="CK2861" i="7"/>
  <c r="CK2862" i="7"/>
  <c r="CK2864" i="7"/>
  <c r="CK2866" i="7"/>
  <c r="CK2868" i="7"/>
  <c r="CK2870" i="7"/>
  <c r="CK2872" i="7"/>
  <c r="CK2874" i="7"/>
  <c r="CK2876" i="7"/>
  <c r="CK2878" i="7"/>
  <c r="CK2880" i="7"/>
  <c r="CK2882" i="7"/>
  <c r="CK2884" i="7"/>
  <c r="CK2886" i="7"/>
  <c r="CK2888" i="7"/>
  <c r="CK2890" i="7"/>
  <c r="CK2892" i="7"/>
  <c r="CK2894" i="7"/>
  <c r="CK2896" i="7"/>
  <c r="CK2898" i="7"/>
  <c r="CK2901" i="7"/>
  <c r="CK2903" i="7"/>
  <c r="CK2905" i="7"/>
  <c r="CK2907" i="7"/>
  <c r="CK2909" i="7"/>
  <c r="CK2911" i="7"/>
  <c r="CK2913" i="7"/>
  <c r="CK2915" i="7"/>
  <c r="CK2917" i="7"/>
  <c r="CK2919" i="7"/>
  <c r="CK2921" i="7"/>
  <c r="CK2923" i="7"/>
  <c r="CK2925" i="7"/>
  <c r="CK2927" i="7"/>
  <c r="CK2929" i="7"/>
  <c r="CK2931" i="7"/>
  <c r="CK2933" i="7"/>
  <c r="CK2935" i="7"/>
  <c r="CK2937" i="7"/>
  <c r="CK2939" i="7"/>
  <c r="CK2941" i="7"/>
  <c r="CK2943" i="7"/>
  <c r="CK2945" i="7"/>
  <c r="CK2947" i="7"/>
  <c r="CK2949" i="7"/>
  <c r="CK2951" i="7"/>
  <c r="CK2953" i="7"/>
  <c r="CK2955" i="7"/>
  <c r="CK2957" i="7"/>
  <c r="CK2959" i="7"/>
  <c r="CK2961" i="7"/>
  <c r="CK2963" i="7"/>
  <c r="CK2965" i="7"/>
  <c r="CK2967" i="7"/>
  <c r="CK2969" i="7"/>
  <c r="CK2971" i="7"/>
  <c r="CK2973" i="7"/>
  <c r="CK2975" i="7"/>
  <c r="CK2977" i="7"/>
  <c r="CK2979" i="7"/>
  <c r="CK2981" i="7"/>
  <c r="CK2983" i="7"/>
  <c r="CK2985" i="7"/>
  <c r="CK2987" i="7"/>
  <c r="CK2989" i="7"/>
  <c r="CK2991" i="7"/>
  <c r="CK2993" i="7"/>
  <c r="CK2995" i="7"/>
  <c r="CK2997" i="7"/>
  <c r="CK2999" i="7"/>
  <c r="CK3001" i="7"/>
  <c r="CK1896" i="7"/>
  <c r="CK712" i="7"/>
  <c r="CK13" i="7"/>
  <c r="CK14" i="7"/>
  <c r="CK15" i="7"/>
  <c r="CK16" i="7"/>
  <c r="CK17" i="7"/>
  <c r="CK18" i="7"/>
  <c r="CK19" i="7"/>
  <c r="CK20" i="7"/>
  <c r="CK21" i="7"/>
  <c r="CK22" i="7"/>
  <c r="CK23" i="7"/>
  <c r="CK24" i="7"/>
  <c r="CK25" i="7"/>
  <c r="CK26" i="7"/>
  <c r="CK27" i="7"/>
  <c r="CK28" i="7"/>
  <c r="CK29" i="7"/>
  <c r="CK30" i="7"/>
  <c r="CK31" i="7"/>
  <c r="CK32" i="7"/>
  <c r="CK33" i="7"/>
  <c r="CK34" i="7"/>
  <c r="CK35" i="7"/>
  <c r="CK36" i="7"/>
  <c r="CK37" i="7"/>
  <c r="CK38" i="7"/>
  <c r="CK39" i="7"/>
  <c r="CK40" i="7"/>
  <c r="CK41" i="7"/>
  <c r="CK42" i="7"/>
  <c r="CK43" i="7"/>
  <c r="CK44" i="7"/>
  <c r="CK45" i="7"/>
  <c r="CK46" i="7"/>
  <c r="CK47" i="7"/>
  <c r="CK48" i="7"/>
  <c r="CK49" i="7"/>
  <c r="CK50" i="7"/>
  <c r="CK51" i="7"/>
  <c r="CK52" i="7"/>
  <c r="CK53" i="7"/>
  <c r="CK54" i="7"/>
  <c r="CK55" i="7"/>
  <c r="CK56" i="7"/>
  <c r="CK57" i="7"/>
  <c r="CK58" i="7"/>
  <c r="CK59" i="7"/>
  <c r="CK60" i="7"/>
  <c r="CK61" i="7"/>
  <c r="CK62" i="7"/>
  <c r="CK63" i="7"/>
  <c r="CK64" i="7"/>
  <c r="CK65" i="7"/>
  <c r="CK66" i="7"/>
  <c r="CK67" i="7"/>
  <c r="CK68" i="7"/>
  <c r="CK69" i="7"/>
  <c r="CK70" i="7"/>
  <c r="CK71" i="7"/>
  <c r="CK72" i="7"/>
  <c r="CK73" i="7"/>
  <c r="CK74" i="7"/>
  <c r="CK75" i="7"/>
  <c r="CK76" i="7"/>
  <c r="CK77" i="7"/>
  <c r="CK78" i="7"/>
  <c r="CK79" i="7"/>
  <c r="CK80" i="7"/>
  <c r="CK81" i="7"/>
  <c r="CK82" i="7"/>
  <c r="CK83" i="7"/>
  <c r="CK84" i="7"/>
  <c r="CK85" i="7"/>
  <c r="CK86" i="7"/>
  <c r="CK87" i="7"/>
  <c r="CK88" i="7"/>
  <c r="CK89" i="7"/>
  <c r="CK90" i="7"/>
  <c r="CK91" i="7"/>
  <c r="CK92" i="7"/>
  <c r="CK93" i="7"/>
  <c r="CK94" i="7"/>
  <c r="CK95" i="7"/>
  <c r="CK96" i="7"/>
  <c r="CK97" i="7"/>
  <c r="CK98" i="7"/>
  <c r="CK99" i="7"/>
  <c r="CK100" i="7"/>
  <c r="CK101" i="7"/>
  <c r="CK102" i="7"/>
  <c r="CK103" i="7"/>
  <c r="CK104" i="7"/>
  <c r="CK105" i="7"/>
  <c r="CK106" i="7"/>
  <c r="CK107" i="7"/>
  <c r="CK108" i="7"/>
  <c r="CK109" i="7"/>
  <c r="CK110" i="7"/>
  <c r="CK111" i="7"/>
  <c r="CK112" i="7"/>
  <c r="CK113" i="7"/>
  <c r="CK114" i="7"/>
  <c r="CK115" i="7"/>
  <c r="CK116" i="7"/>
  <c r="CK117" i="7"/>
  <c r="CK118" i="7"/>
  <c r="CK119" i="7"/>
  <c r="CK120" i="7"/>
  <c r="CK121" i="7"/>
  <c r="CK122" i="7"/>
  <c r="CK123" i="7"/>
  <c r="CK124" i="7"/>
  <c r="CK125" i="7"/>
  <c r="CK126" i="7"/>
  <c r="CK127" i="7"/>
  <c r="CK128" i="7"/>
  <c r="CK129" i="7"/>
  <c r="CK130" i="7"/>
  <c r="CK131" i="7"/>
  <c r="CK132" i="7"/>
  <c r="CK133" i="7"/>
  <c r="CK134" i="7"/>
  <c r="CK135" i="7"/>
  <c r="CK136" i="7"/>
  <c r="CK137" i="7"/>
  <c r="CK138" i="7"/>
  <c r="CK139" i="7"/>
  <c r="CK140" i="7"/>
  <c r="CK141" i="7"/>
  <c r="CK142" i="7"/>
  <c r="CK143" i="7"/>
  <c r="CK144" i="7"/>
  <c r="CK145" i="7"/>
  <c r="CK146" i="7"/>
  <c r="CK147" i="7"/>
  <c r="CK148" i="7"/>
  <c r="CK149" i="7"/>
  <c r="CK150" i="7"/>
  <c r="CK151" i="7"/>
  <c r="CK152" i="7"/>
  <c r="CK153" i="7"/>
  <c r="CK154" i="7"/>
  <c r="CK155" i="7"/>
  <c r="CK156" i="7"/>
  <c r="CK157" i="7"/>
  <c r="CK158" i="7"/>
  <c r="CK159" i="7"/>
  <c r="CK160" i="7"/>
  <c r="CK161" i="7"/>
  <c r="CK162" i="7"/>
  <c r="CK163" i="7"/>
  <c r="CK164" i="7"/>
  <c r="CK165" i="7"/>
  <c r="CK166" i="7"/>
  <c r="CK167" i="7"/>
  <c r="CK168" i="7"/>
  <c r="CK169" i="7"/>
  <c r="CK170" i="7"/>
  <c r="CK171" i="7"/>
  <c r="CK172" i="7"/>
  <c r="CK173" i="7"/>
  <c r="CK174" i="7"/>
  <c r="CK175" i="7"/>
  <c r="CK176" i="7"/>
  <c r="CK177" i="7"/>
  <c r="CK178" i="7"/>
  <c r="CK179" i="7"/>
  <c r="CK180" i="7"/>
  <c r="CK181" i="7"/>
  <c r="CK182" i="7"/>
  <c r="CK183" i="7"/>
  <c r="CK184" i="7"/>
  <c r="CK185" i="7"/>
  <c r="CK186" i="7"/>
  <c r="CK187" i="7"/>
  <c r="CK188" i="7"/>
  <c r="CK189" i="7"/>
  <c r="CK190" i="7"/>
  <c r="CK191" i="7"/>
  <c r="CK192" i="7"/>
  <c r="CK193" i="7"/>
  <c r="CK194" i="7"/>
  <c r="CK195" i="7"/>
  <c r="CK196" i="7"/>
  <c r="CK197" i="7"/>
  <c r="CK198" i="7"/>
  <c r="CK199" i="7"/>
  <c r="CK200" i="7"/>
  <c r="CK201" i="7"/>
  <c r="CK202" i="7"/>
  <c r="CK203" i="7"/>
  <c r="CK204" i="7"/>
  <c r="CK205" i="7"/>
  <c r="CK206" i="7"/>
  <c r="CK207" i="7"/>
  <c r="CK208" i="7"/>
  <c r="CK209" i="7"/>
  <c r="CK210" i="7"/>
  <c r="CK211" i="7"/>
  <c r="CK212" i="7"/>
  <c r="CK213" i="7"/>
  <c r="CK214" i="7"/>
  <c r="CK215" i="7"/>
  <c r="CK216" i="7"/>
  <c r="CK217" i="7"/>
  <c r="CK218" i="7"/>
  <c r="CK219" i="7"/>
  <c r="CK220" i="7"/>
  <c r="CK221" i="7"/>
  <c r="CK222" i="7"/>
  <c r="CK223" i="7"/>
  <c r="CK224" i="7"/>
  <c r="CK225" i="7"/>
  <c r="CK226" i="7"/>
  <c r="CK227" i="7"/>
  <c r="CK228" i="7"/>
  <c r="CK229" i="7"/>
  <c r="CK230" i="7"/>
  <c r="CK231" i="7"/>
  <c r="CK232" i="7"/>
  <c r="CK233" i="7"/>
  <c r="CK234" i="7"/>
  <c r="CK235" i="7"/>
  <c r="CK236" i="7"/>
  <c r="CK237" i="7"/>
  <c r="CK238" i="7"/>
  <c r="CK239" i="7"/>
  <c r="CK240" i="7"/>
  <c r="CK241" i="7"/>
  <c r="CK242" i="7"/>
  <c r="CK243" i="7"/>
  <c r="CK244" i="7"/>
  <c r="CK245" i="7"/>
  <c r="CK246" i="7"/>
  <c r="CK247" i="7"/>
  <c r="CK248" i="7"/>
  <c r="CK249" i="7"/>
  <c r="CK250" i="7"/>
  <c r="CK251" i="7"/>
  <c r="CK252" i="7"/>
  <c r="CK253" i="7"/>
  <c r="CK254" i="7"/>
  <c r="CK255" i="7"/>
  <c r="CK256" i="7"/>
  <c r="CK257" i="7"/>
  <c r="CK258" i="7"/>
  <c r="CK259" i="7"/>
  <c r="CK260" i="7"/>
  <c r="CK261" i="7"/>
  <c r="CK262" i="7"/>
  <c r="CK263" i="7"/>
  <c r="CK264" i="7"/>
  <c r="CK265" i="7"/>
  <c r="CK266" i="7"/>
  <c r="CK267" i="7"/>
  <c r="CK268" i="7"/>
  <c r="CK269" i="7"/>
  <c r="CK270" i="7"/>
  <c r="CK271" i="7"/>
  <c r="CK272" i="7"/>
  <c r="CK273" i="7"/>
  <c r="CK274" i="7"/>
  <c r="CK275" i="7"/>
  <c r="CK276" i="7"/>
  <c r="CK277" i="7"/>
  <c r="CK278" i="7"/>
  <c r="CK279" i="7"/>
  <c r="CK280" i="7"/>
  <c r="CK281" i="7"/>
  <c r="CK282" i="7"/>
  <c r="CK283" i="7"/>
  <c r="CK284" i="7"/>
  <c r="CK285" i="7"/>
  <c r="CK286" i="7"/>
  <c r="CK287" i="7"/>
  <c r="CK288" i="7"/>
  <c r="CK289" i="7"/>
  <c r="CK290" i="7"/>
  <c r="CK291" i="7"/>
  <c r="CK292" i="7"/>
  <c r="CK293" i="7"/>
  <c r="CK294" i="7"/>
  <c r="CK295" i="7"/>
  <c r="CK296" i="7"/>
  <c r="CK297" i="7"/>
  <c r="CK298" i="7"/>
  <c r="CK299" i="7"/>
  <c r="CK300" i="7"/>
  <c r="CK301" i="7"/>
  <c r="CK302" i="7"/>
  <c r="CK303" i="7"/>
  <c r="CK304" i="7"/>
  <c r="CK305" i="7"/>
  <c r="CK306" i="7"/>
  <c r="CK307" i="7"/>
  <c r="CK308" i="7"/>
  <c r="CK309" i="7"/>
  <c r="CK310" i="7"/>
  <c r="CK311" i="7"/>
  <c r="CK312" i="7"/>
  <c r="CK313" i="7"/>
  <c r="CK314" i="7"/>
  <c r="CK315" i="7"/>
  <c r="CK316" i="7"/>
  <c r="CK317" i="7"/>
  <c r="CK318" i="7"/>
  <c r="CK319" i="7"/>
  <c r="CK320" i="7"/>
  <c r="CK321" i="7"/>
  <c r="CK322" i="7"/>
  <c r="CK323" i="7"/>
  <c r="CK324" i="7"/>
  <c r="CK325" i="7"/>
  <c r="CK326" i="7"/>
  <c r="CK327" i="7"/>
  <c r="CK328" i="7"/>
  <c r="CK329" i="7"/>
  <c r="CK330" i="7"/>
  <c r="CK331" i="7"/>
  <c r="CK332" i="7"/>
  <c r="CK333" i="7"/>
  <c r="CK334" i="7"/>
  <c r="CK335" i="7"/>
  <c r="CK336" i="7"/>
  <c r="CK337" i="7"/>
  <c r="CK338" i="7"/>
  <c r="CK339" i="7"/>
  <c r="CK340" i="7"/>
  <c r="CK341" i="7"/>
  <c r="CK342" i="7"/>
  <c r="CK343" i="7"/>
  <c r="CK344" i="7"/>
  <c r="CK345" i="7"/>
  <c r="CK346" i="7"/>
  <c r="CK347" i="7"/>
  <c r="CK348" i="7"/>
  <c r="CK349" i="7"/>
  <c r="CK350" i="7"/>
  <c r="CK351" i="7"/>
  <c r="CK352" i="7"/>
  <c r="CK353" i="7"/>
  <c r="CK354" i="7"/>
  <c r="CK355" i="7"/>
  <c r="CK356" i="7"/>
  <c r="CK357" i="7"/>
  <c r="CK358" i="7"/>
  <c r="CK359" i="7"/>
  <c r="CK360" i="7"/>
  <c r="CK361" i="7"/>
  <c r="CK362" i="7"/>
  <c r="CK363" i="7"/>
  <c r="CK364" i="7"/>
  <c r="CK365" i="7"/>
  <c r="CK366" i="7"/>
  <c r="CK367" i="7"/>
  <c r="CK368" i="7"/>
  <c r="CK369" i="7"/>
  <c r="CK370" i="7"/>
  <c r="CK371" i="7"/>
  <c r="CK372" i="7"/>
  <c r="CK373" i="7"/>
  <c r="CK374" i="7"/>
  <c r="CK375" i="7"/>
  <c r="CK376" i="7"/>
  <c r="CK377" i="7"/>
  <c r="CK378" i="7"/>
  <c r="CK379" i="7"/>
  <c r="CK380" i="7"/>
  <c r="CK381" i="7"/>
  <c r="CK382" i="7"/>
  <c r="CK383" i="7"/>
  <c r="CK384" i="7"/>
  <c r="CK385" i="7"/>
  <c r="CK386" i="7"/>
  <c r="CK387" i="7"/>
  <c r="CK388" i="7"/>
  <c r="CK389" i="7"/>
  <c r="CK390" i="7"/>
  <c r="CK391" i="7"/>
  <c r="CK392" i="7"/>
  <c r="CK393" i="7"/>
  <c r="CK394" i="7"/>
  <c r="CK395" i="7"/>
  <c r="CK396" i="7"/>
  <c r="CK397" i="7"/>
  <c r="CK398" i="7"/>
  <c r="CK399" i="7"/>
  <c r="CK400" i="7"/>
  <c r="CK401" i="7"/>
  <c r="CK402" i="7"/>
  <c r="CK403" i="7"/>
  <c r="CK404" i="7"/>
  <c r="CK405" i="7"/>
  <c r="CK406" i="7"/>
  <c r="CK407" i="7"/>
  <c r="CK408" i="7"/>
  <c r="CK409" i="7"/>
  <c r="CK410" i="7"/>
  <c r="CK411" i="7"/>
  <c r="CK412" i="7"/>
  <c r="CK413" i="7"/>
  <c r="CK414" i="7"/>
  <c r="CK415" i="7"/>
  <c r="CK416" i="7"/>
  <c r="CK417" i="7"/>
  <c r="CK418" i="7"/>
  <c r="CK419" i="7"/>
  <c r="CK420" i="7"/>
  <c r="CK421" i="7"/>
  <c r="CK422" i="7"/>
  <c r="CK423" i="7"/>
  <c r="CK424" i="7"/>
  <c r="CK425" i="7"/>
  <c r="CK426" i="7"/>
  <c r="CK427" i="7"/>
  <c r="CK428" i="7"/>
  <c r="CK429" i="7"/>
  <c r="CK430" i="7"/>
  <c r="CK431" i="7"/>
  <c r="CK432" i="7"/>
  <c r="CK433" i="7"/>
  <c r="CK434" i="7"/>
  <c r="CK435" i="7"/>
  <c r="CK436" i="7"/>
  <c r="CK437" i="7"/>
  <c r="CK438" i="7"/>
  <c r="CK439" i="7"/>
  <c r="CK440" i="7"/>
  <c r="CK441" i="7"/>
  <c r="CK442" i="7"/>
  <c r="CK443" i="7"/>
  <c r="CK444" i="7"/>
  <c r="CK445" i="7"/>
  <c r="CK446" i="7"/>
  <c r="CK447" i="7"/>
  <c r="CK448" i="7"/>
  <c r="CK449" i="7"/>
  <c r="CK450" i="7"/>
  <c r="CK451" i="7"/>
  <c r="CK452" i="7"/>
  <c r="CK453" i="7"/>
  <c r="CK454" i="7"/>
  <c r="CK455" i="7"/>
  <c r="CK456" i="7"/>
  <c r="CK457" i="7"/>
  <c r="CK458" i="7"/>
  <c r="CK459" i="7"/>
  <c r="CK460" i="7"/>
  <c r="CK461" i="7"/>
  <c r="CK462" i="7"/>
  <c r="CK463" i="7"/>
  <c r="CK464" i="7"/>
  <c r="CK465" i="7"/>
  <c r="CK466" i="7"/>
  <c r="CK467" i="7"/>
  <c r="CK468" i="7"/>
  <c r="CK469" i="7"/>
  <c r="CK470" i="7"/>
  <c r="CK471" i="7"/>
  <c r="CK472" i="7"/>
  <c r="CK473" i="7"/>
  <c r="CK474" i="7"/>
  <c r="CK475" i="7"/>
  <c r="CK476" i="7"/>
  <c r="CK477" i="7"/>
  <c r="CK478" i="7"/>
  <c r="CK479" i="7"/>
  <c r="CK480" i="7"/>
  <c r="CK481" i="7"/>
  <c r="CK482" i="7"/>
  <c r="CK483" i="7"/>
  <c r="CK484" i="7"/>
  <c r="CK485" i="7"/>
  <c r="CK486" i="7"/>
  <c r="CK487" i="7"/>
  <c r="CK488" i="7"/>
  <c r="CK489" i="7"/>
  <c r="CK490" i="7"/>
  <c r="CK491" i="7"/>
  <c r="CK492" i="7"/>
  <c r="CK493" i="7"/>
  <c r="CK494" i="7"/>
  <c r="CK495" i="7"/>
  <c r="CK496" i="7"/>
  <c r="CK497" i="7"/>
  <c r="CK498" i="7"/>
  <c r="CK499" i="7"/>
  <c r="CK500" i="7"/>
  <c r="CK501" i="7"/>
  <c r="CK502" i="7"/>
  <c r="CK503" i="7"/>
  <c r="CK504" i="7"/>
  <c r="CK505" i="7"/>
  <c r="CK506" i="7"/>
  <c r="CK507" i="7"/>
  <c r="CK508" i="7"/>
  <c r="CK509" i="7"/>
  <c r="CK510" i="7"/>
  <c r="CK511" i="7"/>
  <c r="CK512" i="7"/>
  <c r="CK513" i="7"/>
  <c r="CK514" i="7"/>
  <c r="CK515" i="7"/>
  <c r="CK516" i="7"/>
  <c r="CK517" i="7"/>
  <c r="CK518" i="7"/>
  <c r="CK519" i="7"/>
  <c r="CK520" i="7"/>
  <c r="CK521" i="7"/>
  <c r="CK522" i="7"/>
  <c r="CK523" i="7"/>
  <c r="CK524" i="7"/>
  <c r="CK525" i="7"/>
  <c r="CK526" i="7"/>
  <c r="CK527" i="7"/>
  <c r="CK528" i="7"/>
  <c r="CK529" i="7"/>
  <c r="CK530" i="7"/>
  <c r="CK531" i="7"/>
  <c r="CK532" i="7"/>
  <c r="CK533" i="7"/>
  <c r="CK534" i="7"/>
  <c r="CK535" i="7"/>
  <c r="CK536" i="7"/>
  <c r="CK537" i="7"/>
  <c r="CK538" i="7"/>
  <c r="CK539" i="7"/>
  <c r="CK540" i="7"/>
  <c r="CK541" i="7"/>
  <c r="CK542" i="7"/>
  <c r="CK543" i="7"/>
  <c r="CK544" i="7"/>
  <c r="CK545" i="7"/>
  <c r="CK546" i="7"/>
  <c r="CK547" i="7"/>
  <c r="CK548" i="7"/>
  <c r="CK549" i="7"/>
  <c r="CK550" i="7"/>
  <c r="CK551" i="7"/>
  <c r="CK552" i="7"/>
  <c r="CK553" i="7"/>
  <c r="CK554" i="7"/>
  <c r="CK555" i="7"/>
  <c r="CK556" i="7"/>
  <c r="CK557" i="7"/>
  <c r="CK558" i="7"/>
  <c r="CK559" i="7"/>
  <c r="CK560" i="7"/>
  <c r="CK561" i="7"/>
  <c r="CK562" i="7"/>
  <c r="CK563" i="7"/>
  <c r="CK564" i="7"/>
  <c r="CK565" i="7"/>
  <c r="CK566" i="7"/>
  <c r="CK567" i="7"/>
  <c r="CK568" i="7"/>
  <c r="CK569" i="7"/>
  <c r="CK570" i="7"/>
  <c r="CK571" i="7"/>
  <c r="CK572" i="7"/>
  <c r="CK573" i="7"/>
  <c r="CK574" i="7"/>
  <c r="CK575" i="7"/>
  <c r="CK576" i="7"/>
  <c r="CK577" i="7"/>
  <c r="CK578" i="7"/>
  <c r="CK579" i="7"/>
  <c r="CK580" i="7"/>
  <c r="CK581" i="7"/>
  <c r="CK582" i="7"/>
  <c r="CK583" i="7"/>
  <c r="CK584" i="7"/>
  <c r="CK585" i="7"/>
  <c r="CK586" i="7"/>
  <c r="CK587" i="7"/>
  <c r="CK588" i="7"/>
  <c r="CK589" i="7"/>
  <c r="CK590" i="7"/>
  <c r="CK591" i="7"/>
  <c r="CK592" i="7"/>
  <c r="CK593" i="7"/>
  <c r="CK594" i="7"/>
  <c r="CK595" i="7"/>
  <c r="CK596" i="7"/>
  <c r="CK597" i="7"/>
  <c r="CK598" i="7"/>
  <c r="CK599" i="7"/>
  <c r="CK600" i="7"/>
  <c r="CK601" i="7"/>
  <c r="CK602" i="7"/>
  <c r="CK603" i="7"/>
  <c r="CK604" i="7"/>
  <c r="CK605" i="7"/>
  <c r="CK606" i="7"/>
  <c r="CK607" i="7"/>
  <c r="CK608" i="7"/>
  <c r="CK609" i="7"/>
  <c r="CK610" i="7"/>
  <c r="CK611" i="7"/>
  <c r="CK612" i="7"/>
  <c r="CK613" i="7"/>
  <c r="CK614" i="7"/>
  <c r="CK615" i="7"/>
  <c r="CK616" i="7"/>
  <c r="CK617" i="7"/>
  <c r="CK618" i="7"/>
  <c r="CK619" i="7"/>
  <c r="CK620" i="7"/>
  <c r="CK621" i="7"/>
  <c r="CK622" i="7"/>
  <c r="CK623" i="7"/>
  <c r="CK624" i="7"/>
  <c r="CK625" i="7"/>
  <c r="CK626" i="7"/>
  <c r="CK627" i="7"/>
  <c r="CK628" i="7"/>
  <c r="CK629" i="7"/>
  <c r="CK630" i="7"/>
  <c r="CK631" i="7"/>
  <c r="CK632" i="7"/>
  <c r="CK633" i="7"/>
  <c r="CK634" i="7"/>
  <c r="CK635" i="7"/>
  <c r="CK636" i="7"/>
  <c r="CK637" i="7"/>
  <c r="CK638" i="7"/>
  <c r="CK639" i="7"/>
  <c r="CK640" i="7"/>
  <c r="CK641" i="7"/>
  <c r="CK642" i="7"/>
  <c r="CK643" i="7"/>
  <c r="CK644" i="7"/>
  <c r="CK645" i="7"/>
  <c r="CK646" i="7"/>
  <c r="CK647" i="7"/>
  <c r="CK648" i="7"/>
  <c r="CK649" i="7"/>
  <c r="CK650" i="7"/>
  <c r="CK651" i="7"/>
  <c r="CK652" i="7"/>
  <c r="CK653" i="7"/>
  <c r="CK654" i="7"/>
  <c r="CK655" i="7"/>
  <c r="CK656" i="7"/>
  <c r="CK657" i="7"/>
  <c r="CK658" i="7"/>
  <c r="CK659" i="7"/>
  <c r="CK660" i="7"/>
  <c r="CK661" i="7"/>
  <c r="CK662" i="7"/>
  <c r="CK663" i="7"/>
  <c r="CK664" i="7"/>
  <c r="CK665" i="7"/>
  <c r="CK666" i="7"/>
  <c r="CK667" i="7"/>
  <c r="CK668" i="7"/>
  <c r="CK669" i="7"/>
  <c r="CK670" i="7"/>
  <c r="CK671" i="7"/>
  <c r="CK672" i="7"/>
  <c r="CK673" i="7"/>
  <c r="CK674" i="7"/>
  <c r="CK675" i="7"/>
  <c r="CK676" i="7"/>
  <c r="CK677" i="7"/>
  <c r="CK678" i="7"/>
  <c r="CK679" i="7"/>
  <c r="CK680" i="7"/>
  <c r="CK681" i="7"/>
  <c r="CK682" i="7"/>
  <c r="CK683" i="7"/>
  <c r="CK684" i="7"/>
  <c r="CK685" i="7"/>
  <c r="CK686" i="7"/>
  <c r="CK687" i="7"/>
  <c r="CK688" i="7"/>
  <c r="CK689" i="7"/>
  <c r="CK690" i="7"/>
  <c r="CK691" i="7"/>
  <c r="CK692" i="7"/>
  <c r="CK693" i="7"/>
  <c r="CK694" i="7"/>
  <c r="CK695" i="7"/>
  <c r="CK696" i="7"/>
  <c r="CK697" i="7"/>
  <c r="CK698" i="7"/>
  <c r="CK699" i="7"/>
  <c r="CK700" i="7"/>
  <c r="CK701" i="7"/>
  <c r="CK702" i="7"/>
  <c r="CK703" i="7"/>
  <c r="CK704" i="7"/>
  <c r="CK705" i="7"/>
  <c r="CK706" i="7"/>
  <c r="CK707" i="7"/>
  <c r="CK708" i="7"/>
  <c r="CK709" i="7"/>
  <c r="CK710" i="7"/>
  <c r="CK711" i="7"/>
  <c r="CK713" i="7"/>
  <c r="CK714" i="7"/>
  <c r="CK715" i="7"/>
  <c r="CK716" i="7"/>
  <c r="CK717" i="7"/>
  <c r="CK718" i="7"/>
  <c r="CK719" i="7"/>
  <c r="CK720" i="7"/>
  <c r="CK721" i="7"/>
  <c r="CK722" i="7"/>
  <c r="CK723" i="7"/>
  <c r="CK724" i="7"/>
  <c r="CK725" i="7"/>
  <c r="CK726" i="7"/>
  <c r="CK727" i="7"/>
  <c r="CK728" i="7"/>
  <c r="CK729" i="7"/>
  <c r="CK730" i="7"/>
  <c r="CK731" i="7"/>
  <c r="CK732" i="7"/>
  <c r="CK733" i="7"/>
  <c r="CK734" i="7"/>
  <c r="CK735" i="7"/>
  <c r="CK736" i="7"/>
  <c r="CK737" i="7"/>
  <c r="CK738" i="7"/>
  <c r="CK739" i="7"/>
  <c r="CK740" i="7"/>
  <c r="CK741" i="7"/>
  <c r="CK742" i="7"/>
  <c r="CK743" i="7"/>
  <c r="CK744" i="7"/>
  <c r="CK745" i="7"/>
  <c r="CK746" i="7"/>
  <c r="CK747" i="7"/>
  <c r="CK748" i="7"/>
  <c r="CK749" i="7"/>
  <c r="CK750" i="7"/>
  <c r="CK751" i="7"/>
  <c r="CK752" i="7"/>
  <c r="CK753" i="7"/>
  <c r="CK754" i="7"/>
  <c r="CK755" i="7"/>
  <c r="CK756" i="7"/>
  <c r="CK757" i="7"/>
  <c r="CK758" i="7"/>
  <c r="CK759" i="7"/>
  <c r="CK760" i="7"/>
  <c r="CK761" i="7"/>
  <c r="CK762" i="7"/>
  <c r="CK763" i="7"/>
  <c r="CK764" i="7"/>
  <c r="CK765" i="7"/>
  <c r="CK766" i="7"/>
  <c r="CK767" i="7"/>
  <c r="CK768" i="7"/>
  <c r="CK769" i="7"/>
  <c r="CK770" i="7"/>
  <c r="CK771" i="7"/>
  <c r="CK772" i="7"/>
  <c r="CK773" i="7"/>
  <c r="CK774" i="7"/>
  <c r="CK775" i="7"/>
  <c r="CK776" i="7"/>
  <c r="CK777" i="7"/>
  <c r="CK778" i="7"/>
  <c r="CK779" i="7"/>
  <c r="CK780" i="7"/>
  <c r="CK781" i="7"/>
  <c r="CK782" i="7"/>
  <c r="CK783" i="7"/>
  <c r="CK784" i="7"/>
  <c r="CK785" i="7"/>
  <c r="CK786" i="7"/>
  <c r="CK787" i="7"/>
  <c r="CK788" i="7"/>
  <c r="CK789" i="7"/>
  <c r="CK790" i="7"/>
  <c r="CK791" i="7"/>
  <c r="CK792" i="7"/>
  <c r="CK793" i="7"/>
  <c r="CK794" i="7"/>
  <c r="CK795" i="7"/>
  <c r="CK796" i="7"/>
  <c r="CK797" i="7"/>
  <c r="CK798" i="7"/>
  <c r="CK799" i="7"/>
  <c r="CK800" i="7"/>
  <c r="CK801" i="7"/>
  <c r="CK802" i="7"/>
  <c r="CK803" i="7"/>
  <c r="CK804" i="7"/>
  <c r="CK805" i="7"/>
  <c r="CK806" i="7"/>
  <c r="CK807" i="7"/>
  <c r="CK808" i="7"/>
  <c r="CK809" i="7"/>
  <c r="CK810" i="7"/>
  <c r="CK811" i="7"/>
  <c r="CK812" i="7"/>
  <c r="CK813" i="7"/>
  <c r="CK814" i="7"/>
  <c r="CK815" i="7"/>
  <c r="CK816" i="7"/>
  <c r="CK817" i="7"/>
  <c r="CK818" i="7"/>
  <c r="CK819" i="7"/>
  <c r="CK820" i="7"/>
  <c r="CK821" i="7"/>
  <c r="CK822" i="7"/>
  <c r="CK823" i="7"/>
  <c r="CK824" i="7"/>
  <c r="CK825" i="7"/>
  <c r="CK826" i="7"/>
  <c r="CK827" i="7"/>
  <c r="CK828" i="7"/>
  <c r="CK829" i="7"/>
  <c r="CK830" i="7"/>
  <c r="CK831" i="7"/>
  <c r="CK832" i="7"/>
  <c r="CK833" i="7"/>
  <c r="CK834" i="7"/>
  <c r="CK835" i="7"/>
  <c r="CK836" i="7"/>
  <c r="CK837" i="7"/>
  <c r="CK838" i="7"/>
  <c r="CK839" i="7"/>
  <c r="CK840" i="7"/>
  <c r="CK841" i="7"/>
  <c r="CK842" i="7"/>
  <c r="CK843" i="7"/>
  <c r="CK844" i="7"/>
  <c r="CK845" i="7"/>
  <c r="CK846" i="7"/>
  <c r="CK847" i="7"/>
  <c r="CK848" i="7"/>
  <c r="CK849" i="7"/>
  <c r="CK850" i="7"/>
  <c r="CK851" i="7"/>
  <c r="CK852" i="7"/>
  <c r="CK853" i="7"/>
  <c r="CK854" i="7"/>
  <c r="CK855" i="7"/>
  <c r="CK856" i="7"/>
  <c r="CK857" i="7"/>
  <c r="CK858" i="7"/>
  <c r="CK859" i="7"/>
  <c r="CK860" i="7"/>
  <c r="CK861" i="7"/>
  <c r="CK862" i="7"/>
  <c r="CK863" i="7"/>
  <c r="CK864" i="7"/>
  <c r="CK865" i="7"/>
  <c r="CK866" i="7"/>
  <c r="CK867" i="7"/>
  <c r="CK868" i="7"/>
  <c r="CK869" i="7"/>
  <c r="CK870" i="7"/>
  <c r="CK871" i="7"/>
  <c r="CK872" i="7"/>
  <c r="CK873" i="7"/>
  <c r="CK874" i="7"/>
  <c r="CK875" i="7"/>
  <c r="CK876" i="7"/>
  <c r="CK877" i="7"/>
  <c r="CK878" i="7"/>
  <c r="CK879" i="7"/>
  <c r="CK880" i="7"/>
  <c r="CK881" i="7"/>
  <c r="CK882" i="7"/>
  <c r="CK883" i="7"/>
  <c r="CK884" i="7"/>
  <c r="CK885" i="7"/>
  <c r="CK886" i="7"/>
  <c r="CK887" i="7"/>
  <c r="CK888" i="7"/>
  <c r="CK889" i="7"/>
  <c r="CK890" i="7"/>
  <c r="CK891" i="7"/>
  <c r="CK892" i="7"/>
  <c r="CK893" i="7"/>
  <c r="CK894" i="7"/>
  <c r="CK895" i="7"/>
  <c r="CK896" i="7"/>
  <c r="CK897" i="7"/>
  <c r="CK898" i="7"/>
  <c r="CK899" i="7"/>
  <c r="CK900" i="7"/>
  <c r="CK901" i="7"/>
  <c r="CK902" i="7"/>
  <c r="CK903" i="7"/>
  <c r="CK904" i="7"/>
  <c r="CK905" i="7"/>
  <c r="CK906" i="7"/>
  <c r="CK907" i="7"/>
  <c r="CK908" i="7"/>
  <c r="CK909" i="7"/>
  <c r="CK910" i="7"/>
  <c r="CK911" i="7"/>
  <c r="CK912" i="7"/>
  <c r="CK913" i="7"/>
  <c r="CK914" i="7"/>
  <c r="CK915" i="7"/>
  <c r="CK916" i="7"/>
  <c r="CK917" i="7"/>
  <c r="CK918" i="7"/>
  <c r="CK919" i="7"/>
  <c r="CK920" i="7"/>
  <c r="CK921" i="7"/>
  <c r="CK922" i="7"/>
  <c r="CK923" i="7"/>
  <c r="CK924" i="7"/>
  <c r="CK925" i="7"/>
  <c r="CK926" i="7"/>
  <c r="CK927" i="7"/>
  <c r="CK928" i="7"/>
  <c r="CK929" i="7"/>
  <c r="CK930" i="7"/>
  <c r="CK931" i="7"/>
  <c r="CK932" i="7"/>
  <c r="CK933" i="7"/>
  <c r="CK934" i="7"/>
  <c r="CK935" i="7"/>
  <c r="CK936" i="7"/>
  <c r="CK937" i="7"/>
  <c r="CK938" i="7"/>
  <c r="CK939" i="7"/>
  <c r="CK940" i="7"/>
  <c r="CK941" i="7"/>
  <c r="CK942" i="7"/>
  <c r="CK943" i="7"/>
  <c r="CK944" i="7"/>
  <c r="CK945" i="7"/>
  <c r="CK946" i="7"/>
  <c r="CK947" i="7"/>
  <c r="CK948" i="7"/>
  <c r="CK949" i="7"/>
  <c r="CK950" i="7"/>
  <c r="CK951" i="7"/>
  <c r="CK952" i="7"/>
  <c r="CK953" i="7"/>
  <c r="CK954" i="7"/>
  <c r="CK955" i="7"/>
  <c r="CK956" i="7"/>
  <c r="CK957" i="7"/>
  <c r="CK958" i="7"/>
  <c r="CK959" i="7"/>
  <c r="CK960" i="7"/>
  <c r="CK961" i="7"/>
  <c r="CK962" i="7"/>
  <c r="CK963" i="7"/>
  <c r="CK964" i="7"/>
  <c r="CK965" i="7"/>
  <c r="CK966" i="7"/>
  <c r="CK967" i="7"/>
  <c r="CK968" i="7"/>
  <c r="CK969" i="7"/>
  <c r="CK970" i="7"/>
  <c r="CK971" i="7"/>
  <c r="CK972" i="7"/>
  <c r="CK973" i="7"/>
  <c r="CK974" i="7"/>
  <c r="CK975" i="7"/>
  <c r="CK976" i="7"/>
  <c r="CK977" i="7"/>
  <c r="CK978" i="7"/>
  <c r="CK979" i="7"/>
  <c r="CK980" i="7"/>
  <c r="CK981" i="7"/>
  <c r="CK982" i="7"/>
  <c r="CK983" i="7"/>
  <c r="CK984" i="7"/>
  <c r="CK985" i="7"/>
  <c r="CK986" i="7"/>
  <c r="CK987" i="7"/>
  <c r="CK988" i="7"/>
  <c r="CK989" i="7"/>
  <c r="CK990" i="7"/>
  <c r="CK991" i="7"/>
  <c r="CK992" i="7"/>
  <c r="CK993" i="7"/>
  <c r="CK994" i="7"/>
  <c r="CK995" i="7"/>
  <c r="CK996" i="7"/>
  <c r="CK997" i="7"/>
  <c r="CK998" i="7"/>
  <c r="CK999" i="7"/>
  <c r="CK1000" i="7"/>
  <c r="CK1001" i="7"/>
  <c r="CK1002" i="7"/>
  <c r="CK1003" i="7"/>
  <c r="CK1004" i="7"/>
  <c r="CK1005" i="7"/>
  <c r="CK1006" i="7"/>
  <c r="CK1007" i="7"/>
  <c r="CK1008" i="7"/>
  <c r="CK1009" i="7"/>
  <c r="CK1010" i="7"/>
  <c r="CK1011" i="7"/>
  <c r="CK1012" i="7"/>
  <c r="CK1013" i="7"/>
  <c r="CK1014" i="7"/>
  <c r="CK1015" i="7"/>
  <c r="CK1016" i="7"/>
  <c r="CK1017" i="7"/>
  <c r="CK1018" i="7"/>
  <c r="CJ2" i="7" a="1"/>
  <c r="CK1052" i="7"/>
  <c r="CK1055" i="7"/>
  <c r="CK1057" i="7"/>
  <c r="CK1059" i="7"/>
  <c r="CK1061" i="7"/>
  <c r="CK1063" i="7"/>
  <c r="CK1065" i="7"/>
  <c r="CK1067" i="7"/>
  <c r="CK1069" i="7"/>
  <c r="CK1071" i="7"/>
  <c r="CK1073" i="7"/>
  <c r="CK1075" i="7"/>
  <c r="CK1077" i="7"/>
  <c r="CK1079" i="7"/>
  <c r="CK1081" i="7"/>
  <c r="CK1083" i="7"/>
  <c r="CK1085" i="7"/>
  <c r="CK1087" i="7"/>
  <c r="CK1089" i="7"/>
  <c r="CK1091" i="7"/>
  <c r="CK1093" i="7"/>
  <c r="CK1095" i="7"/>
  <c r="CK1097" i="7"/>
  <c r="CK1099" i="7"/>
  <c r="CK1101" i="7"/>
  <c r="CK1103" i="7"/>
  <c r="CK1105" i="7"/>
  <c r="CK1107" i="7"/>
  <c r="CK1108" i="7"/>
  <c r="CK1110" i="7"/>
  <c r="CK1112" i="7"/>
  <c r="CK1114" i="7"/>
  <c r="CK1116" i="7"/>
  <c r="CK1118" i="7"/>
  <c r="CK1120" i="7"/>
  <c r="CK1122" i="7"/>
  <c r="CK1125" i="7"/>
  <c r="CK1127" i="7"/>
  <c r="CK1129" i="7"/>
  <c r="CK1130" i="7"/>
  <c r="CK1132" i="7"/>
  <c r="CK1135" i="7"/>
  <c r="CK1136" i="7"/>
  <c r="CK1138" i="7"/>
  <c r="CK1140" i="7"/>
  <c r="CK1142" i="7"/>
  <c r="CK1145" i="7"/>
  <c r="CK1146" i="7"/>
  <c r="CK1148" i="7"/>
  <c r="CK1150" i="7"/>
  <c r="CK1153" i="7"/>
  <c r="CK1155" i="7"/>
  <c r="CK1157" i="7"/>
  <c r="CK1159" i="7"/>
  <c r="CK1160" i="7"/>
  <c r="CK1162" i="7"/>
  <c r="CK1165" i="7"/>
  <c r="CK1166" i="7"/>
  <c r="CK1169" i="7"/>
  <c r="CK1171" i="7"/>
  <c r="CK1172" i="7"/>
  <c r="CK1174" i="7"/>
  <c r="CK1176" i="7"/>
  <c r="CK1179" i="7"/>
  <c r="CK1180" i="7"/>
  <c r="CK1183" i="7"/>
  <c r="CK1185" i="7"/>
  <c r="CK1187" i="7"/>
  <c r="CK1189" i="7"/>
  <c r="CK1190" i="7"/>
  <c r="CK1192" i="7"/>
  <c r="CK1194" i="7"/>
  <c r="CK1197" i="7"/>
  <c r="CK1199" i="7"/>
  <c r="CK1201" i="7"/>
  <c r="CK1203" i="7"/>
  <c r="CK1205" i="7"/>
  <c r="CK1207" i="7"/>
  <c r="CK1208" i="7"/>
  <c r="CK1210" i="7"/>
  <c r="CK1212" i="7"/>
  <c r="CK1214" i="7"/>
  <c r="CK1217" i="7"/>
  <c r="CK1218" i="7"/>
  <c r="CK1220" i="7"/>
  <c r="CK1222" i="7"/>
  <c r="CK1224" i="7"/>
  <c r="CK1226" i="7"/>
  <c r="CK1229" i="7"/>
  <c r="CK1231" i="7"/>
  <c r="CK1233" i="7"/>
  <c r="CK1234" i="7"/>
  <c r="CK1236" i="7"/>
  <c r="CK1239" i="7"/>
  <c r="CK1241" i="7"/>
  <c r="CK1243" i="7"/>
  <c r="CK1244" i="7"/>
  <c r="CK1246" i="7"/>
  <c r="CK1249" i="7"/>
  <c r="CK1251" i="7"/>
  <c r="CK1252" i="7"/>
  <c r="CK1255" i="7"/>
  <c r="CK1257" i="7"/>
  <c r="CK1258" i="7"/>
  <c r="CK1260" i="7"/>
  <c r="CK1262" i="7"/>
  <c r="CK1265" i="7"/>
  <c r="CK1267" i="7"/>
  <c r="CK1269" i="7"/>
  <c r="CK1271" i="7"/>
  <c r="CK1272" i="7"/>
  <c r="CK1274" i="7"/>
  <c r="CK1277" i="7"/>
  <c r="CK1279" i="7"/>
  <c r="CK1280" i="7"/>
  <c r="CK1282" i="7"/>
  <c r="CK1284" i="7"/>
  <c r="CK1287" i="7"/>
  <c r="CK1289" i="7"/>
  <c r="CK1290" i="7"/>
  <c r="CK1292" i="7"/>
  <c r="CK1295" i="7"/>
  <c r="CK1296" i="7"/>
  <c r="CK1298" i="7"/>
  <c r="CK1301" i="7"/>
  <c r="CK1303" i="7"/>
  <c r="CK1304" i="7"/>
  <c r="CK1307" i="7"/>
  <c r="CK1308" i="7"/>
  <c r="CK1310" i="7"/>
  <c r="CK1312" i="7"/>
  <c r="CK1314" i="7"/>
  <c r="CK1317" i="7"/>
  <c r="CK1319" i="7"/>
  <c r="CK1321" i="7"/>
  <c r="CK1323" i="7"/>
  <c r="CK1324" i="7"/>
  <c r="CK1326" i="7"/>
  <c r="CK1328" i="7"/>
  <c r="CK1330" i="7"/>
  <c r="CK1332" i="7"/>
  <c r="CK1335" i="7"/>
  <c r="CK1337" i="7"/>
  <c r="CK1338" i="7"/>
  <c r="CK1340" i="7"/>
  <c r="CK1342" i="7"/>
  <c r="CK1344" i="7"/>
  <c r="CK1346" i="7"/>
  <c r="CK1349" i="7"/>
  <c r="CK1351" i="7"/>
  <c r="CK1353" i="7"/>
  <c r="CK1355" i="7"/>
  <c r="CK1356" i="7"/>
  <c r="CK1358" i="7"/>
  <c r="CK1361" i="7"/>
  <c r="CK1363" i="7"/>
  <c r="CK1365" i="7"/>
  <c r="CK1367" i="7"/>
  <c r="CK1368" i="7"/>
  <c r="CK1370" i="7"/>
  <c r="CK1373" i="7"/>
  <c r="CK1375" i="7"/>
  <c r="CK1377" i="7"/>
  <c r="CK1379" i="7"/>
  <c r="CK1380" i="7"/>
  <c r="CK1382" i="7"/>
  <c r="CK1385" i="7"/>
  <c r="CK1387" i="7"/>
  <c r="CK1389" i="7"/>
  <c r="CK1391" i="7"/>
  <c r="CK1393" i="7"/>
  <c r="CK1395" i="7"/>
  <c r="CK1397" i="7"/>
  <c r="CK1399" i="7"/>
  <c r="CK1400" i="7"/>
  <c r="CK1403" i="7"/>
  <c r="CK1405" i="7"/>
  <c r="CK1407" i="7"/>
  <c r="CK1408" i="7"/>
  <c r="CK1410" i="7"/>
  <c r="CK1413" i="7"/>
  <c r="CK1415" i="7"/>
  <c r="CK1417" i="7"/>
  <c r="CK1418" i="7"/>
  <c r="CK1420" i="7"/>
  <c r="CK1422" i="7"/>
  <c r="CK1425" i="7"/>
  <c r="CK1427" i="7"/>
  <c r="CK1428" i="7"/>
  <c r="CK1430" i="7"/>
  <c r="CK1432" i="7"/>
  <c r="CK1435" i="7"/>
  <c r="CK1437" i="7"/>
  <c r="CK1438" i="7"/>
  <c r="CK1440" i="7"/>
  <c r="CK1442" i="7"/>
  <c r="CK1444" i="7"/>
  <c r="CK1446" i="7"/>
  <c r="CK1449" i="7"/>
  <c r="CK1451" i="7"/>
  <c r="CK1453" i="7"/>
  <c r="CK1454" i="7"/>
  <c r="CK1456" i="7"/>
  <c r="CK1458" i="7"/>
  <c r="CK1461" i="7"/>
  <c r="CK1463" i="7"/>
  <c r="CK1464" i="7"/>
  <c r="CK1466" i="7"/>
  <c r="CK1469" i="7"/>
  <c r="CK1471" i="7"/>
  <c r="CK1473" i="7"/>
  <c r="CK1475" i="7"/>
  <c r="CK1477" i="7"/>
  <c r="CK1480" i="7"/>
  <c r="CK1482" i="7"/>
  <c r="CK1484" i="7"/>
  <c r="CK1486" i="7"/>
  <c r="CK1488" i="7"/>
  <c r="CK1490" i="7"/>
  <c r="CK1491" i="7"/>
  <c r="CK1493" i="7"/>
  <c r="CK1495" i="7"/>
  <c r="CK1497" i="7"/>
  <c r="CK1500" i="7"/>
  <c r="CK1502" i="7"/>
  <c r="CK1504" i="7"/>
  <c r="CK1506" i="7"/>
  <c r="CK1508" i="7"/>
  <c r="CK1509" i="7"/>
  <c r="CK1511" i="7"/>
  <c r="CK1514" i="7"/>
  <c r="CK1516" i="7"/>
  <c r="CK1518" i="7"/>
  <c r="CK1520" i="7"/>
  <c r="CK1522" i="7"/>
  <c r="CK1524" i="7"/>
  <c r="CK1526" i="7"/>
  <c r="CK1528" i="7"/>
  <c r="CK1530" i="7"/>
  <c r="CK1532" i="7"/>
  <c r="CK1534" i="7"/>
  <c r="CK1536" i="7"/>
  <c r="CK1538" i="7"/>
  <c r="CK1539" i="7"/>
  <c r="CK1541" i="7"/>
  <c r="CK1544" i="7"/>
  <c r="CK1545" i="7"/>
  <c r="CK1548" i="7"/>
  <c r="CK1549" i="7"/>
  <c r="CK1551" i="7"/>
  <c r="CK1553" i="7"/>
  <c r="CK1556" i="7"/>
  <c r="CK1558" i="7"/>
  <c r="CK1559" i="7"/>
  <c r="CK1561" i="7"/>
  <c r="CK1564" i="7"/>
  <c r="CK1566" i="7"/>
  <c r="CK1568" i="7"/>
  <c r="CK1569" i="7"/>
  <c r="CK1571" i="7"/>
  <c r="CK1573" i="7"/>
  <c r="CK1576" i="7"/>
  <c r="CK1578" i="7"/>
  <c r="CK1579" i="7"/>
  <c r="CK1581" i="7"/>
  <c r="CK1583" i="7"/>
  <c r="CK1586" i="7"/>
  <c r="CK1587" i="7"/>
  <c r="CK1589" i="7"/>
  <c r="CK1592" i="7"/>
  <c r="CK1593" i="7"/>
  <c r="CK1596" i="7"/>
  <c r="CK1597" i="7"/>
  <c r="CK1599" i="7"/>
  <c r="CK1602" i="7"/>
  <c r="CK1603" i="7"/>
  <c r="CK1606" i="7"/>
  <c r="CK1608" i="7"/>
  <c r="CK1610" i="7"/>
  <c r="CK1611" i="7"/>
  <c r="CK1613" i="7"/>
  <c r="CK1616" i="7"/>
  <c r="CK1617" i="7"/>
  <c r="CK1620" i="7"/>
  <c r="CK1622" i="7"/>
  <c r="CK1624" i="7"/>
  <c r="CK1625" i="7"/>
  <c r="CK1627" i="7"/>
  <c r="CK1629" i="7"/>
  <c r="CK1632" i="7"/>
  <c r="CK1634" i="7"/>
  <c r="CK1635" i="7"/>
  <c r="CK1637" i="7"/>
  <c r="CK1640" i="7"/>
  <c r="CK1642" i="7"/>
  <c r="CK1644" i="7"/>
  <c r="CK1645" i="7"/>
  <c r="CK1647" i="7"/>
  <c r="CK1650" i="7"/>
  <c r="CK1651" i="7"/>
  <c r="CK1654" i="7"/>
  <c r="CK1656" i="7"/>
  <c r="CK1657" i="7"/>
  <c r="CK1659" i="7"/>
  <c r="CK1661" i="7"/>
  <c r="CK1663" i="7"/>
  <c r="CK1665" i="7"/>
  <c r="CK1667" i="7"/>
  <c r="CK1669" i="7"/>
  <c r="CK1671" i="7"/>
  <c r="CK1674" i="7"/>
  <c r="CK1675" i="7"/>
  <c r="CK1677" i="7"/>
  <c r="CK1679" i="7"/>
  <c r="CK1682" i="7"/>
  <c r="CK1684" i="7"/>
  <c r="CK1685" i="7"/>
  <c r="CK1687" i="7"/>
  <c r="CK1689" i="7"/>
  <c r="CK1691" i="7"/>
  <c r="CK1693" i="7"/>
  <c r="CK1696" i="7"/>
  <c r="CK1697" i="7"/>
  <c r="CK1699" i="7"/>
  <c r="CK1701" i="7"/>
  <c r="CK1704" i="7"/>
  <c r="CK1706" i="7"/>
  <c r="CK1708" i="7"/>
  <c r="CK1710" i="7"/>
  <c r="CK1712" i="7"/>
  <c r="CK1713" i="7"/>
  <c r="CK1715" i="7"/>
  <c r="CK1717" i="7"/>
  <c r="CK1720" i="7"/>
  <c r="CK1722" i="7"/>
  <c r="CK1724" i="7"/>
  <c r="CK1725" i="7"/>
  <c r="CK1728" i="7"/>
  <c r="CK1730" i="7"/>
  <c r="CK1732" i="7"/>
  <c r="CK1734" i="7"/>
  <c r="CK1736" i="7"/>
  <c r="CK1738" i="7"/>
  <c r="CK1740" i="7"/>
  <c r="CK1742" i="7"/>
  <c r="CK1744" i="7"/>
  <c r="CK1746" i="7"/>
  <c r="CK1749" i="7"/>
  <c r="CK1751" i="7"/>
  <c r="CK1753" i="7"/>
  <c r="CK1759" i="7"/>
  <c r="CK1761" i="7"/>
  <c r="CK1763" i="7"/>
  <c r="CK1765" i="7"/>
  <c r="CK1767" i="7"/>
  <c r="CK1769" i="7"/>
  <c r="CK1771" i="7"/>
  <c r="CK1773" i="7"/>
  <c r="CK1775" i="7"/>
  <c r="CK1777" i="7"/>
  <c r="CK1779" i="7"/>
  <c r="CK1781" i="7"/>
  <c r="CK1783" i="7"/>
  <c r="CK1785" i="7"/>
  <c r="CK1787" i="7"/>
  <c r="CK1789" i="7"/>
  <c r="CK1791" i="7"/>
  <c r="CK1794" i="7"/>
  <c r="CK1796" i="7"/>
  <c r="CK1798" i="7"/>
  <c r="CK1800" i="7"/>
  <c r="CK1802" i="7"/>
  <c r="CK1804" i="7"/>
  <c r="CK1806" i="7"/>
  <c r="CK1808" i="7"/>
  <c r="CK1810" i="7"/>
  <c r="CK1812" i="7"/>
  <c r="CK1813" i="7"/>
  <c r="CK1815" i="7"/>
  <c r="CK1817" i="7"/>
  <c r="CK1820" i="7"/>
  <c r="CK1822" i="7"/>
  <c r="CK1823" i="7"/>
  <c r="CK1825" i="7"/>
  <c r="CK1827" i="7"/>
  <c r="CK1830" i="7"/>
  <c r="CK1831" i="7"/>
  <c r="CK1834" i="7"/>
  <c r="CK1836" i="7"/>
  <c r="CK1838" i="7"/>
  <c r="CK1840" i="7"/>
  <c r="CK1842" i="7"/>
  <c r="CK1843" i="7"/>
  <c r="CK1845" i="7"/>
  <c r="CK1848" i="7"/>
  <c r="CK1849" i="7"/>
  <c r="CK1851" i="7"/>
  <c r="CK1853" i="7"/>
  <c r="CK1856" i="7"/>
  <c r="CK1858" i="7"/>
  <c r="CK1860" i="7"/>
  <c r="CK1861" i="7"/>
  <c r="CK1864" i="7"/>
  <c r="CK1865" i="7"/>
  <c r="CK1867" i="7"/>
  <c r="CK1870" i="7"/>
  <c r="CK1872" i="7"/>
  <c r="CK1874" i="7"/>
  <c r="CK1875" i="7"/>
  <c r="CK1877" i="7"/>
  <c r="CK1880" i="7"/>
  <c r="CK1882" i="7"/>
  <c r="CK1884" i="7"/>
  <c r="CK1886" i="7"/>
  <c r="CK1888" i="7"/>
  <c r="CK1890" i="7"/>
  <c r="CK1891" i="7"/>
  <c r="CK1894" i="7"/>
  <c r="CK1898" i="7"/>
  <c r="CK1900" i="7"/>
  <c r="CK1902" i="7"/>
  <c r="CK1904" i="7"/>
  <c r="CK1906" i="7"/>
  <c r="CK1908" i="7"/>
  <c r="CK1910" i="7"/>
  <c r="CK1911" i="7"/>
  <c r="CK1914" i="7"/>
  <c r="CK1916" i="7"/>
  <c r="CK1918" i="7"/>
  <c r="CK1920" i="7"/>
  <c r="CK1922" i="7"/>
  <c r="CK1924" i="7"/>
  <c r="CK1926" i="7"/>
  <c r="CK1928" i="7"/>
  <c r="CK1930" i="7"/>
  <c r="CK1932" i="7"/>
  <c r="CK1934" i="7"/>
  <c r="CK1936" i="7"/>
  <c r="CK1938" i="7"/>
  <c r="CK1940" i="7"/>
  <c r="CK1942" i="7"/>
  <c r="CK1944" i="7"/>
  <c r="CK1945" i="7"/>
  <c r="CK1948" i="7"/>
  <c r="CK1950" i="7"/>
  <c r="CK1952" i="7"/>
  <c r="CK1954" i="7"/>
  <c r="CK1956" i="7"/>
  <c r="CK1958" i="7"/>
  <c r="CK1960" i="7"/>
  <c r="CK1962" i="7"/>
  <c r="CK1964" i="7"/>
  <c r="CK1966" i="7"/>
  <c r="CK1968" i="7"/>
  <c r="CK1969" i="7"/>
  <c r="CK1972" i="7"/>
  <c r="CK1974" i="7"/>
  <c r="CK1975" i="7"/>
  <c r="CK1978" i="7"/>
  <c r="CK1980" i="7"/>
  <c r="CK1982" i="7"/>
  <c r="CK1984" i="7"/>
  <c r="CK1986" i="7"/>
  <c r="CK1987" i="7"/>
  <c r="CK1990" i="7"/>
  <c r="CK1992" i="7"/>
  <c r="CK1993" i="7"/>
  <c r="CK1996" i="7"/>
  <c r="CK1998" i="7"/>
  <c r="CK1999" i="7"/>
  <c r="CK2001" i="7"/>
  <c r="CK2004" i="7"/>
  <c r="CK2006" i="7"/>
  <c r="CK2007" i="7"/>
  <c r="CK2009" i="7"/>
  <c r="CK2011" i="7"/>
  <c r="CK2014" i="7"/>
  <c r="CK2016" i="7"/>
  <c r="CK2018" i="7"/>
  <c r="CK2020" i="7"/>
  <c r="CK2021" i="7"/>
  <c r="CK2024" i="7"/>
  <c r="CK2026" i="7"/>
  <c r="CK2028" i="7"/>
  <c r="CK2030" i="7"/>
  <c r="CK2032" i="7"/>
  <c r="CK2034" i="7"/>
  <c r="CK2035" i="7"/>
  <c r="CK2038" i="7"/>
  <c r="CK2040" i="7"/>
  <c r="CK2041" i="7"/>
  <c r="CK2044" i="7"/>
  <c r="CK2046" i="7"/>
  <c r="CK2048" i="7"/>
  <c r="CK2050" i="7"/>
  <c r="CK2051" i="7"/>
  <c r="CK2053" i="7"/>
  <c r="CK2055" i="7"/>
  <c r="CK2058" i="7"/>
  <c r="CK2060" i="7"/>
  <c r="CK2062" i="7"/>
  <c r="CK2063" i="7"/>
  <c r="CK2065" i="7"/>
  <c r="CK2067" i="7"/>
  <c r="CK2070" i="7"/>
  <c r="CK2071" i="7"/>
  <c r="CK2073" i="7"/>
  <c r="CK2075" i="7"/>
  <c r="CK2077" i="7"/>
  <c r="CK2080" i="7"/>
  <c r="CK2082" i="7"/>
  <c r="CK2083" i="7"/>
  <c r="CK2086" i="7"/>
  <c r="CK2087" i="7"/>
  <c r="CK2089" i="7"/>
  <c r="CK2091" i="7"/>
  <c r="CK2094" i="7"/>
  <c r="CK2096" i="7"/>
  <c r="CK2097" i="7"/>
  <c r="CK2099" i="7"/>
  <c r="CK2102" i="7"/>
  <c r="CK2104" i="7"/>
  <c r="CK2105" i="7"/>
  <c r="CK2107" i="7"/>
  <c r="CK2109" i="7"/>
  <c r="CK2112" i="7"/>
  <c r="CK2114" i="7"/>
  <c r="CK2116" i="7"/>
  <c r="CK2117" i="7"/>
  <c r="CK2120" i="7"/>
  <c r="CK2121" i="7"/>
  <c r="CK2123" i="7"/>
  <c r="CK2125" i="7"/>
  <c r="CK2127" i="7"/>
  <c r="CK2129" i="7"/>
  <c r="CK2131" i="7"/>
  <c r="CK2134" i="7"/>
  <c r="CK2136" i="7"/>
  <c r="CK2137" i="7"/>
  <c r="CK2139" i="7"/>
  <c r="CK2141" i="7"/>
  <c r="CK2144" i="7"/>
  <c r="CK2145" i="7"/>
  <c r="CK2147" i="7"/>
  <c r="CK2149" i="7"/>
  <c r="CK2151" i="7"/>
  <c r="CK2154" i="7"/>
  <c r="CK2156" i="7"/>
  <c r="CK2158" i="7"/>
  <c r="CK2159" i="7"/>
  <c r="CK2161" i="7"/>
  <c r="CK2163" i="7"/>
  <c r="CK2166" i="7"/>
  <c r="CK2168" i="7"/>
  <c r="CK2169" i="7"/>
  <c r="CK2172" i="7"/>
  <c r="CK2173" i="7"/>
  <c r="CK2175" i="7"/>
  <c r="CK2178" i="7"/>
  <c r="CK2179" i="7"/>
  <c r="CK2181" i="7"/>
  <c r="CK2183" i="7"/>
  <c r="CK2185" i="7"/>
  <c r="CK2187" i="7"/>
  <c r="CK2189" i="7"/>
  <c r="CK2192" i="7"/>
  <c r="CK2194" i="7"/>
  <c r="CK2195" i="7"/>
  <c r="CK2197" i="7"/>
  <c r="CK2199" i="7"/>
  <c r="CK2202" i="7"/>
  <c r="CK2204" i="7"/>
  <c r="CK2206" i="7"/>
  <c r="CK2208" i="7"/>
  <c r="CK2209" i="7"/>
  <c r="CK2211" i="7"/>
  <c r="CK2213" i="7"/>
  <c r="CK2216" i="7"/>
  <c r="CK2217" i="7"/>
  <c r="CK2220" i="7"/>
  <c r="CK2221" i="7"/>
  <c r="CK2223" i="7"/>
  <c r="CK2226" i="7"/>
  <c r="CK2227" i="7"/>
  <c r="CK2229" i="7"/>
  <c r="CK2231" i="7"/>
  <c r="CK2233" i="7"/>
  <c r="CK2236" i="7"/>
  <c r="CK2237" i="7"/>
  <c r="CK2239" i="7"/>
  <c r="CK2241" i="7"/>
  <c r="CK2243" i="7"/>
  <c r="CK2245" i="7"/>
  <c r="CK2247" i="7"/>
  <c r="CK2250" i="7"/>
  <c r="CK2252" i="7"/>
  <c r="CK2254" i="7"/>
  <c r="CK2255" i="7"/>
  <c r="CK2257" i="7"/>
  <c r="CK2259" i="7"/>
  <c r="CK2262" i="7"/>
  <c r="CK2264" i="7"/>
  <c r="CK2265" i="7"/>
  <c r="CK2267" i="7"/>
  <c r="CK2269" i="7"/>
  <c r="CK2271" i="7"/>
  <c r="CK2274" i="7"/>
  <c r="CK2276" i="7"/>
  <c r="CK2277" i="7"/>
  <c r="CK2279" i="7"/>
  <c r="CK2281" i="7"/>
  <c r="CK2284" i="7"/>
  <c r="CK2286" i="7"/>
  <c r="CK2287" i="7"/>
  <c r="CK2289" i="7"/>
  <c r="CK2292" i="7"/>
  <c r="CK2294" i="7"/>
  <c r="CK2295" i="7"/>
  <c r="CK2297" i="7"/>
  <c r="CK2299" i="7"/>
  <c r="CK2301" i="7"/>
  <c r="CK2304" i="7"/>
  <c r="CK2306" i="7"/>
  <c r="CK2307" i="7"/>
  <c r="CK2309" i="7"/>
  <c r="CK2312" i="7"/>
  <c r="CK2314" i="7"/>
  <c r="CK2316" i="7"/>
  <c r="CK2317" i="7"/>
  <c r="CK2319" i="7"/>
  <c r="CK2321" i="7"/>
  <c r="CK2324" i="7"/>
  <c r="CK2325" i="7"/>
  <c r="CK2327" i="7"/>
  <c r="CK2329" i="7"/>
  <c r="CK2331" i="7"/>
  <c r="CK2334" i="7"/>
  <c r="CK2336" i="7"/>
  <c r="CK2337" i="7"/>
  <c r="CK2339" i="7"/>
  <c r="CK2341" i="7"/>
  <c r="CK2343" i="7"/>
  <c r="CK2346" i="7"/>
  <c r="CK2348" i="7"/>
  <c r="CK2350" i="7"/>
  <c r="CK2351" i="7"/>
  <c r="CK2354" i="7"/>
  <c r="CK2356" i="7"/>
  <c r="CK2357" i="7"/>
  <c r="CK2359" i="7"/>
  <c r="CK2361" i="7"/>
  <c r="CK2364" i="7"/>
  <c r="CK2365" i="7"/>
  <c r="CK2368" i="7"/>
  <c r="CK2369" i="7"/>
  <c r="CK2371" i="7"/>
  <c r="CK2373" i="7"/>
  <c r="CK2376" i="7"/>
  <c r="CK2378" i="7"/>
  <c r="CK2379" i="7"/>
  <c r="CK2381" i="7"/>
  <c r="CK2384" i="7"/>
  <c r="CK2385" i="7"/>
  <c r="CK2388" i="7"/>
  <c r="CK2390" i="7"/>
  <c r="CK2391" i="7"/>
  <c r="CK2394" i="7"/>
  <c r="CK2396" i="7"/>
  <c r="CK2398" i="7"/>
  <c r="CK2400" i="7"/>
  <c r="CK2401" i="7"/>
  <c r="CK2403" i="7"/>
  <c r="CK2405" i="7"/>
  <c r="CK2408" i="7"/>
  <c r="CK2410" i="7"/>
  <c r="CK2411" i="7"/>
  <c r="CK2413" i="7"/>
  <c r="CK2415" i="7"/>
  <c r="CK2418" i="7"/>
  <c r="CK2419" i="7"/>
  <c r="CK2421" i="7"/>
  <c r="CK2424" i="7"/>
  <c r="CK2426" i="7"/>
  <c r="CK2427" i="7"/>
  <c r="CK2429" i="7"/>
  <c r="CK2431" i="7"/>
  <c r="CK2433" i="7"/>
  <c r="CK2436" i="7"/>
  <c r="CK2438" i="7"/>
  <c r="CK2439" i="7"/>
  <c r="CK2441" i="7"/>
  <c r="CK2443" i="7"/>
  <c r="CK2446" i="7"/>
  <c r="CK2448" i="7"/>
  <c r="CK2449" i="7"/>
  <c r="CK2451" i="7"/>
  <c r="CK2453" i="7"/>
  <c r="CK2455" i="7"/>
  <c r="CK2457" i="7"/>
  <c r="CK2460" i="7"/>
  <c r="CK2462" i="7"/>
  <c r="CK2464" i="7"/>
  <c r="CK2466" i="7"/>
  <c r="CK2467" i="7"/>
  <c r="CK2469" i="7"/>
  <c r="CK2472" i="7"/>
  <c r="CK2474" i="7"/>
  <c r="CK2476" i="7"/>
  <c r="CK2477" i="7"/>
  <c r="CK2480" i="7"/>
  <c r="CK2482" i="7"/>
  <c r="CK2484" i="7"/>
  <c r="CK2485" i="7"/>
  <c r="CK2487" i="7"/>
  <c r="CK2490" i="7"/>
  <c r="CK2492" i="7"/>
  <c r="CK2493" i="7"/>
  <c r="CK2496" i="7"/>
  <c r="CK2498" i="7"/>
  <c r="CK2499" i="7"/>
  <c r="CK2501" i="7"/>
  <c r="CK2504" i="7"/>
  <c r="CK2505" i="7"/>
  <c r="CK2508" i="7"/>
  <c r="CK2510" i="7"/>
  <c r="CK2511" i="7"/>
  <c r="CK2513" i="7"/>
  <c r="CK2515" i="7"/>
  <c r="CK2518" i="7"/>
  <c r="CK2519" i="7"/>
  <c r="CK2521" i="7"/>
  <c r="CK2523" i="7"/>
  <c r="CK2525" i="7"/>
  <c r="CK2527" i="7"/>
  <c r="CK2529" i="7"/>
  <c r="CK2531" i="7"/>
  <c r="CK2534" i="7"/>
  <c r="CK2535" i="7"/>
  <c r="CK2537" i="7"/>
  <c r="CK2539" i="7"/>
  <c r="CK2542" i="7"/>
  <c r="CK2544" i="7"/>
  <c r="CK2545" i="7"/>
  <c r="CK2548" i="7"/>
  <c r="CK2550" i="7"/>
  <c r="CK2552" i="7"/>
  <c r="CK2553" i="7"/>
  <c r="CK2555" i="7"/>
  <c r="CK2558" i="7"/>
  <c r="CK2559" i="7"/>
  <c r="CK2561" i="7"/>
  <c r="CK2563" i="7"/>
  <c r="CK2565" i="7"/>
  <c r="CK2567" i="7"/>
  <c r="CK2569" i="7"/>
  <c r="CK2571" i="7"/>
  <c r="CK2574" i="7"/>
  <c r="CK2576" i="7"/>
  <c r="CK2577" i="7"/>
  <c r="CK2579" i="7"/>
  <c r="CK2581" i="7"/>
  <c r="CK2584" i="7"/>
  <c r="CK2586" i="7"/>
  <c r="CK2587" i="7"/>
  <c r="CK2589" i="7"/>
  <c r="CK2591" i="7"/>
  <c r="CK2593" i="7"/>
  <c r="CK2596" i="7"/>
  <c r="CK2597" i="7"/>
  <c r="CK2599" i="7"/>
  <c r="CK2601" i="7"/>
  <c r="CK2603" i="7"/>
  <c r="CK2606" i="7"/>
  <c r="CK2608" i="7"/>
  <c r="CK2609" i="7"/>
  <c r="CK2611" i="7"/>
  <c r="CK2614" i="7"/>
  <c r="CK2615" i="7"/>
  <c r="CK2617" i="7"/>
  <c r="CK2619" i="7"/>
  <c r="CK2622" i="7"/>
  <c r="CK2624" i="7"/>
  <c r="CK2626" i="7"/>
  <c r="CK2627" i="7"/>
  <c r="CK2629" i="7"/>
  <c r="CK2632" i="7"/>
  <c r="CK2634" i="7"/>
  <c r="CK2635" i="7"/>
  <c r="CK2637" i="7"/>
  <c r="CK2640" i="7"/>
  <c r="CK2642" i="7"/>
  <c r="CK2644" i="7"/>
  <c r="CK2646" i="7"/>
  <c r="CK2647" i="7"/>
  <c r="CK2649" i="7"/>
  <c r="CK2651" i="7"/>
  <c r="CK2654" i="7"/>
  <c r="CK2656" i="7"/>
  <c r="CK2657" i="7"/>
  <c r="CK2660" i="7"/>
  <c r="CK2662" i="7"/>
  <c r="CK2663" i="7"/>
  <c r="CK2665" i="7"/>
  <c r="CK2667" i="7"/>
  <c r="CK2669" i="7"/>
  <c r="CK2671" i="7"/>
  <c r="CK2673" i="7"/>
  <c r="CK2676" i="7"/>
  <c r="CK2678" i="7"/>
  <c r="CK2680" i="7"/>
  <c r="CK2681" i="7"/>
  <c r="CK2683" i="7"/>
  <c r="CK2686" i="7"/>
  <c r="CK2688" i="7"/>
  <c r="CK2689" i="7"/>
  <c r="CK2692" i="7"/>
  <c r="CK2694" i="7"/>
  <c r="CK2696" i="7"/>
  <c r="CK2698" i="7"/>
  <c r="CK2699" i="7"/>
  <c r="CK2702" i="7"/>
  <c r="CK2703" i="7"/>
  <c r="CK2705" i="7"/>
  <c r="CK2708" i="7"/>
  <c r="CK2710" i="7"/>
  <c r="CK2712" i="7"/>
  <c r="CK2714" i="7"/>
  <c r="CK2715" i="7"/>
  <c r="CK2717" i="7"/>
  <c r="CK2719" i="7"/>
  <c r="CK2722" i="7"/>
  <c r="CK2724" i="7"/>
  <c r="CK2726" i="7"/>
  <c r="CK2727" i="7"/>
  <c r="CK2730" i="7"/>
  <c r="CK2731" i="7"/>
  <c r="CK2734" i="7"/>
  <c r="CK2736" i="7"/>
  <c r="CK2737" i="7"/>
  <c r="CK2739" i="7"/>
  <c r="CK2741" i="7"/>
  <c r="CK2744" i="7"/>
  <c r="CK2746" i="7"/>
  <c r="CK2747" i="7"/>
  <c r="CK2749" i="7"/>
  <c r="CK2752" i="7"/>
  <c r="CK2754" i="7"/>
  <c r="CK2755" i="7"/>
  <c r="CK2757" i="7"/>
  <c r="CK2759" i="7"/>
  <c r="CK2761" i="7"/>
  <c r="CK2764" i="7"/>
  <c r="CK2766" i="7"/>
  <c r="CK2767" i="7"/>
  <c r="CK2769" i="7"/>
  <c r="CK2772" i="7"/>
  <c r="CK2774" i="7"/>
  <c r="CK2775" i="7"/>
  <c r="CK2777" i="7"/>
  <c r="CK2779" i="7"/>
  <c r="CK2781" i="7"/>
  <c r="CK2783" i="7"/>
  <c r="CK2786" i="7"/>
  <c r="CK2788" i="7"/>
  <c r="CK2789" i="7"/>
  <c r="CK2791" i="7"/>
  <c r="CK2793" i="7"/>
  <c r="CK2804" i="7"/>
  <c r="CK2808" i="7"/>
  <c r="CK2811" i="7"/>
  <c r="CK2813" i="7"/>
  <c r="CK2815" i="7"/>
  <c r="CK2817" i="7"/>
  <c r="CK2819" i="7"/>
  <c r="CK2822" i="7"/>
  <c r="CK2824" i="7"/>
  <c r="CK2826" i="7"/>
  <c r="CK2828" i="7"/>
  <c r="CK2830" i="7"/>
  <c r="CK2832" i="7"/>
  <c r="CK2834" i="7"/>
  <c r="CK2837" i="7"/>
  <c r="CK2839" i="7"/>
  <c r="CK2841" i="7"/>
  <c r="CK2843" i="7"/>
  <c r="CK2845" i="7"/>
  <c r="CK2847" i="7"/>
  <c r="CK2849" i="7"/>
  <c r="CK2852" i="7"/>
  <c r="CK2854" i="7"/>
  <c r="CK2856" i="7"/>
  <c r="CK2858" i="7"/>
  <c r="CK2860" i="7"/>
  <c r="CK2863" i="7"/>
  <c r="CK2865" i="7"/>
  <c r="CK2867" i="7"/>
  <c r="CK2869" i="7"/>
  <c r="CK2871" i="7"/>
  <c r="CK2873" i="7"/>
  <c r="CK2875" i="7"/>
  <c r="CK2877" i="7"/>
  <c r="CK2879" i="7"/>
  <c r="CK2881" i="7"/>
  <c r="CK2883" i="7"/>
  <c r="CK2885" i="7"/>
  <c r="CK2887" i="7"/>
  <c r="CK2889" i="7"/>
  <c r="CK2891" i="7"/>
  <c r="CK2893" i="7"/>
  <c r="CK2895" i="7"/>
  <c r="CK2897" i="7"/>
  <c r="CK2899" i="7"/>
  <c r="CK2900" i="7"/>
  <c r="CK2902" i="7"/>
  <c r="CK2904" i="7"/>
  <c r="CK2906" i="7"/>
  <c r="CK2908" i="7"/>
  <c r="CK2910" i="7"/>
  <c r="CK2912" i="7"/>
  <c r="CK2914" i="7"/>
  <c r="CK2916" i="7"/>
  <c r="CK2918" i="7"/>
  <c r="CK2920" i="7"/>
  <c r="CK2922" i="7"/>
  <c r="CK2924" i="7"/>
  <c r="CK2926" i="7"/>
  <c r="CK2928" i="7"/>
  <c r="CK2930" i="7"/>
  <c r="CK2932" i="7"/>
  <c r="CK2934" i="7"/>
  <c r="CK2936" i="7"/>
  <c r="CK2938" i="7"/>
  <c r="CK2940" i="7"/>
  <c r="CK2942" i="7"/>
  <c r="CK2944" i="7"/>
  <c r="CK2946" i="7"/>
  <c r="CK2948" i="7"/>
  <c r="CK2950" i="7"/>
  <c r="CK2952" i="7"/>
  <c r="CK2954" i="7"/>
  <c r="CK2956" i="7"/>
  <c r="CK2958" i="7"/>
  <c r="CK2960" i="7"/>
  <c r="CK2962" i="7"/>
  <c r="CK2964" i="7"/>
  <c r="CK2966" i="7"/>
  <c r="CK2968" i="7"/>
  <c r="CK2970" i="7"/>
  <c r="CK2972" i="7"/>
  <c r="CK2974" i="7"/>
  <c r="CK2976" i="7"/>
  <c r="CK2978" i="7"/>
  <c r="CK2980" i="7"/>
  <c r="CK2982" i="7"/>
  <c r="CK2984" i="7"/>
  <c r="CK2986" i="7"/>
  <c r="CK2988" i="7"/>
  <c r="CK2990" i="7"/>
  <c r="CK2992" i="7"/>
  <c r="CK2994" i="7"/>
  <c r="CK2996" i="7"/>
  <c r="CK2998" i="7"/>
  <c r="CK3000" i="7"/>
  <c r="CK3002" i="7"/>
  <c r="CK1019" i="7"/>
  <c r="CK1020" i="7"/>
  <c r="CK1021" i="7"/>
  <c r="CK1022" i="7"/>
  <c r="CK1023" i="7"/>
  <c r="CK1024" i="7"/>
  <c r="CK1025" i="7"/>
  <c r="CK1026" i="7"/>
  <c r="CE1905" i="7"/>
  <c r="CE1903" i="7"/>
  <c r="CE1901" i="7"/>
  <c r="CE1899" i="7"/>
  <c r="CE1897" i="7"/>
  <c r="CE1895" i="7"/>
  <c r="CE1893" i="7"/>
  <c r="CE1891" i="7"/>
  <c r="CE1889" i="7"/>
  <c r="CE1887" i="7"/>
  <c r="CE1885" i="7"/>
  <c r="CE1883" i="7"/>
  <c r="CE1881" i="7"/>
  <c r="CE1879" i="7"/>
  <c r="CE1877" i="7"/>
  <c r="CE1875" i="7"/>
  <c r="CE1873" i="7"/>
  <c r="CE1871" i="7"/>
  <c r="CE1869" i="7"/>
  <c r="CE1867" i="7"/>
  <c r="CE1865" i="7"/>
  <c r="CE1863" i="7"/>
  <c r="CE1861" i="7"/>
  <c r="CE1859" i="7"/>
  <c r="CE1857" i="7"/>
  <c r="CE1855" i="7"/>
  <c r="CE1853" i="7"/>
  <c r="CE1851" i="7"/>
  <c r="CE1849" i="7"/>
  <c r="CE1847" i="7"/>
  <c r="CE1845" i="7"/>
  <c r="CE1843" i="7"/>
  <c r="CE1841" i="7"/>
  <c r="CE1839" i="7"/>
  <c r="CE1837" i="7"/>
  <c r="CE1835" i="7"/>
  <c r="CE1833" i="7"/>
  <c r="CE1831" i="7"/>
  <c r="CE1829" i="7"/>
  <c r="CE1827" i="7"/>
  <c r="CE1825" i="7"/>
  <c r="CE1823" i="7"/>
  <c r="CE1821" i="7"/>
  <c r="CE1819" i="7"/>
  <c r="CE1817" i="7"/>
  <c r="CE1815" i="7"/>
  <c r="CE1813" i="7"/>
  <c r="CE1811" i="7"/>
  <c r="CE1809" i="7"/>
  <c r="CE1807" i="7"/>
  <c r="CE1805" i="7"/>
  <c r="CE1803" i="7"/>
  <c r="CE1801" i="7"/>
  <c r="CE1799" i="7"/>
  <c r="CE1797" i="7"/>
  <c r="CE1795" i="7"/>
  <c r="CE1793" i="7"/>
  <c r="CE1791" i="7"/>
  <c r="CE1789" i="7"/>
  <c r="CE1787" i="7"/>
  <c r="CE1785" i="7"/>
  <c r="CE1783" i="7"/>
  <c r="CE1781" i="7"/>
  <c r="CE1779" i="7"/>
  <c r="CE1777" i="7"/>
  <c r="CE1775" i="7"/>
  <c r="CE1773" i="7"/>
  <c r="CE1771" i="7"/>
  <c r="CE1769" i="7"/>
  <c r="CE1767" i="7"/>
  <c r="CE1765" i="7"/>
  <c r="CE1763" i="7"/>
  <c r="CE1761" i="7"/>
  <c r="CE1759" i="7"/>
  <c r="CE1757" i="7"/>
  <c r="CE1755" i="7"/>
  <c r="CE1753" i="7"/>
  <c r="CE1751" i="7"/>
  <c r="CE1749" i="7"/>
  <c r="CE1747" i="7"/>
  <c r="CE1745" i="7"/>
  <c r="CE1743" i="7"/>
  <c r="CE1741" i="7"/>
  <c r="CE1739" i="7"/>
  <c r="CE1737" i="7"/>
  <c r="CE1735" i="7"/>
  <c r="CE1733" i="7"/>
  <c r="CE1731" i="7"/>
  <c r="CE1729" i="7"/>
  <c r="CE1727" i="7"/>
  <c r="CE1725" i="7"/>
  <c r="CE1723" i="7"/>
  <c r="CE1721" i="7"/>
  <c r="CE1719" i="7"/>
  <c r="CE1717" i="7"/>
  <c r="CE1715" i="7"/>
  <c r="CE1713" i="7"/>
  <c r="CE1711" i="7"/>
  <c r="CE1709" i="7"/>
  <c r="CE1707" i="7"/>
  <c r="CE1705" i="7"/>
  <c r="CE1703" i="7"/>
  <c r="CE1701" i="7"/>
  <c r="CE1699" i="7"/>
  <c r="CE1697" i="7"/>
  <c r="CE1695" i="7"/>
  <c r="CE1693" i="7"/>
  <c r="CE1691" i="7"/>
  <c r="CE1689" i="7"/>
  <c r="CE1687" i="7"/>
  <c r="CE1685" i="7"/>
  <c r="CE1683" i="7"/>
  <c r="CE1681" i="7"/>
  <c r="CE1679" i="7"/>
  <c r="CE1677" i="7"/>
  <c r="CE1675" i="7"/>
  <c r="CE1673" i="7"/>
  <c r="CE1672" i="7"/>
  <c r="CE1670" i="7"/>
  <c r="CE1668" i="7"/>
  <c r="CE1666" i="7"/>
  <c r="CE1664" i="7"/>
  <c r="CE1662" i="7"/>
  <c r="CE1660" i="7"/>
  <c r="CE1658" i="7"/>
  <c r="CE1656" i="7"/>
  <c r="CE1654" i="7"/>
  <c r="CE1652" i="7"/>
  <c r="CE1650" i="7"/>
  <c r="CE1648" i="7"/>
  <c r="CE1646" i="7"/>
  <c r="CE1644" i="7"/>
  <c r="CE1642" i="7"/>
  <c r="CE1640" i="7"/>
  <c r="CE1638" i="7"/>
  <c r="CE1636" i="7"/>
  <c r="CE1634" i="7"/>
  <c r="CE1632" i="7"/>
  <c r="CE1630" i="7"/>
  <c r="CE1628" i="7"/>
  <c r="CE1626" i="7"/>
  <c r="CE1624" i="7"/>
  <c r="CE1622" i="7"/>
  <c r="CE1620" i="7"/>
  <c r="CE1618" i="7"/>
  <c r="CE1616" i="7"/>
  <c r="CE1614" i="7"/>
  <c r="CE1612" i="7"/>
  <c r="CE1610" i="7"/>
  <c r="CE1608" i="7"/>
  <c r="CE1606" i="7"/>
  <c r="CE1604" i="7"/>
  <c r="CE1602" i="7"/>
  <c r="CE1600" i="7"/>
  <c r="CE1598" i="7"/>
  <c r="CE1597" i="7"/>
  <c r="CE1595" i="7"/>
  <c r="CE1593" i="7"/>
  <c r="CE1591" i="7"/>
  <c r="CE1589" i="7"/>
  <c r="CE1587" i="7"/>
  <c r="CE1585" i="7"/>
  <c r="CE1583" i="7"/>
  <c r="CE1582" i="7"/>
  <c r="CE1581" i="7"/>
  <c r="CE1580" i="7"/>
  <c r="CE1579" i="7"/>
  <c r="CE1577" i="7"/>
  <c r="CE1576" i="7"/>
  <c r="CE1574" i="7"/>
  <c r="CE1573" i="7"/>
  <c r="CE1572" i="7"/>
  <c r="CE1571" i="7"/>
  <c r="CE1570" i="7"/>
  <c r="CE1569" i="7"/>
  <c r="CE1568" i="7"/>
  <c r="CE1566" i="7"/>
  <c r="CE1564" i="7"/>
  <c r="CE1563" i="7"/>
  <c r="CE1561" i="7"/>
  <c r="CE1559" i="7"/>
  <c r="CE1557" i="7"/>
  <c r="CE1555" i="7"/>
  <c r="CE1553" i="7"/>
  <c r="CE1551" i="7"/>
  <c r="CE1549" i="7"/>
  <c r="CE1547" i="7"/>
  <c r="CE1545" i="7"/>
  <c r="CE1543" i="7"/>
  <c r="CE1541" i="7"/>
  <c r="CE1539" i="7"/>
  <c r="CE1537" i="7"/>
  <c r="CE1535" i="7"/>
  <c r="CE1533" i="7"/>
  <c r="CE1531" i="7"/>
  <c r="CE1529" i="7"/>
  <c r="CE1527" i="7"/>
  <c r="CE1525" i="7"/>
  <c r="CE1523" i="7"/>
  <c r="CE1521" i="7"/>
  <c r="CE1519" i="7"/>
  <c r="CE1517" i="7"/>
  <c r="CE1515" i="7"/>
  <c r="CE1513" i="7"/>
  <c r="CE1511" i="7"/>
  <c r="CE1509" i="7"/>
  <c r="CE1507" i="7"/>
  <c r="CE1505" i="7"/>
  <c r="CE1503" i="7"/>
  <c r="CE1501" i="7"/>
  <c r="CE1499" i="7"/>
  <c r="CE1497" i="7"/>
  <c r="CE1495" i="7"/>
  <c r="CE1493" i="7"/>
  <c r="CE1491" i="7"/>
  <c r="CE1489" i="7"/>
  <c r="CE1487" i="7"/>
  <c r="CE1485" i="7"/>
  <c r="CE1483" i="7"/>
  <c r="CE1481" i="7"/>
  <c r="CE1479" i="7"/>
  <c r="CE1477" i="7"/>
  <c r="CE1475" i="7"/>
  <c r="CE1473" i="7"/>
  <c r="CE1471" i="7"/>
  <c r="CE1469" i="7"/>
  <c r="CE1467" i="7"/>
  <c r="CE1465" i="7"/>
  <c r="CE1463" i="7"/>
  <c r="CE1461" i="7"/>
  <c r="CE1459" i="7"/>
  <c r="CE1457" i="7"/>
  <c r="CE1455" i="7"/>
  <c r="CE1453" i="7"/>
  <c r="CE1451" i="7"/>
  <c r="CE1449" i="7"/>
  <c r="CE1447" i="7"/>
  <c r="CE1445" i="7"/>
  <c r="CE1443" i="7"/>
  <c r="CE1441" i="7"/>
  <c r="CE1439" i="7"/>
  <c r="CE1437" i="7"/>
  <c r="CE1435" i="7"/>
  <c r="CE1433" i="7"/>
  <c r="CE1431" i="7"/>
  <c r="CE1429" i="7"/>
  <c r="CE1427" i="7"/>
  <c r="CE1425" i="7"/>
  <c r="CE1423" i="7"/>
  <c r="CE1421" i="7"/>
  <c r="CE1419" i="7"/>
  <c r="CE1417" i="7"/>
  <c r="CE1415" i="7"/>
  <c r="CE1413" i="7"/>
  <c r="CE1411" i="7"/>
  <c r="CE1409" i="7"/>
  <c r="CE1407" i="7"/>
  <c r="CE1405" i="7"/>
  <c r="CE1403" i="7"/>
  <c r="CE1401" i="7"/>
  <c r="CE1399" i="7"/>
  <c r="CE1397" i="7"/>
  <c r="CE1395" i="7"/>
  <c r="CE1393" i="7"/>
  <c r="CE1391" i="7"/>
  <c r="CE1389" i="7"/>
  <c r="CE1387" i="7"/>
  <c r="CE1385" i="7"/>
  <c r="CE1383" i="7"/>
  <c r="CE1381" i="7"/>
  <c r="CE1379" i="7"/>
  <c r="CE1377" i="7"/>
  <c r="CE1375" i="7"/>
  <c r="CE1373" i="7"/>
  <c r="CE1371" i="7"/>
  <c r="CE1369" i="7"/>
  <c r="CE1367" i="7"/>
  <c r="CE1365" i="7"/>
  <c r="CE1363" i="7"/>
  <c r="CE1361" i="7"/>
  <c r="CE1359" i="7"/>
  <c r="CE1357" i="7"/>
  <c r="CE1355" i="7"/>
  <c r="CE1353" i="7"/>
  <c r="CE1351" i="7"/>
  <c r="CE1349" i="7"/>
  <c r="CE1347" i="7"/>
  <c r="CE1345" i="7"/>
  <c r="CE1343" i="7"/>
  <c r="CE1341" i="7"/>
  <c r="CE1339" i="7"/>
  <c r="CE1337" i="7"/>
  <c r="CE1335" i="7"/>
  <c r="CE1333" i="7"/>
  <c r="CE1331" i="7"/>
  <c r="CE1329" i="7"/>
  <c r="CE1327" i="7"/>
  <c r="CE1325" i="7"/>
  <c r="CE1323" i="7"/>
  <c r="CE1321" i="7"/>
  <c r="CE1319" i="7"/>
  <c r="CE1317" i="7"/>
  <c r="CE1315" i="7"/>
  <c r="CE1313" i="7"/>
  <c r="CE1311" i="7"/>
  <c r="CE1309" i="7"/>
  <c r="CE1307" i="7"/>
  <c r="CE1305" i="7"/>
  <c r="CE1303" i="7"/>
  <c r="CE1301" i="7"/>
  <c r="CE1299" i="7"/>
  <c r="CE1297" i="7"/>
  <c r="CE1295" i="7"/>
  <c r="CE1293" i="7"/>
  <c r="CE1291" i="7"/>
  <c r="CE1289" i="7"/>
  <c r="CE1287" i="7"/>
  <c r="CE1285" i="7"/>
  <c r="CE1283" i="7"/>
  <c r="CE1281" i="7"/>
  <c r="CE1279" i="7"/>
  <c r="CE1277" i="7"/>
  <c r="CE1275" i="7"/>
  <c r="CE1273" i="7"/>
  <c r="CE1271" i="7"/>
  <c r="CE1269" i="7"/>
  <c r="CE1267" i="7"/>
  <c r="CE1265" i="7"/>
  <c r="CE1263" i="7"/>
  <c r="CE1261" i="7"/>
  <c r="CE1259" i="7"/>
  <c r="CE1257" i="7"/>
  <c r="CE1255" i="7"/>
  <c r="CE1253" i="7"/>
  <c r="CE1251" i="7"/>
  <c r="CE1249" i="7"/>
  <c r="CE1247" i="7"/>
  <c r="CE1245" i="7"/>
  <c r="CE1243" i="7"/>
  <c r="CE1241" i="7"/>
  <c r="CE1239" i="7"/>
  <c r="CE1237" i="7"/>
  <c r="CE1235" i="7"/>
  <c r="CE1233" i="7"/>
  <c r="CE1231" i="7"/>
  <c r="CE1229" i="7"/>
  <c r="CE1227" i="7"/>
  <c r="CE1225" i="7"/>
  <c r="CE1223" i="7"/>
  <c r="CE1221" i="7"/>
  <c r="CE1219" i="7"/>
  <c r="CE1217" i="7"/>
  <c r="CE1215" i="7"/>
  <c r="CE1213" i="7"/>
  <c r="CE1211" i="7"/>
  <c r="CE1209" i="7"/>
  <c r="CE1207" i="7"/>
  <c r="CE2997" i="7"/>
  <c r="CE1203" i="7"/>
  <c r="CE1201" i="7"/>
  <c r="CE1199" i="7"/>
  <c r="CE1197" i="7"/>
  <c r="CE1195" i="7"/>
  <c r="CE1193" i="7"/>
  <c r="CE1191" i="7"/>
  <c r="CE1189" i="7"/>
  <c r="CE1187" i="7"/>
  <c r="CE1185" i="7"/>
  <c r="CE1183" i="7"/>
  <c r="CE1181" i="7"/>
  <c r="CE1179" i="7"/>
  <c r="CE1177" i="7"/>
  <c r="CE1175" i="7"/>
  <c r="CE1173" i="7"/>
  <c r="CE1171" i="7"/>
  <c r="CE1169" i="7"/>
  <c r="CE1167" i="7"/>
  <c r="CE1165" i="7"/>
  <c r="CE1163" i="7"/>
  <c r="CE1161" i="7"/>
  <c r="CE1159" i="7"/>
  <c r="CE1157" i="7"/>
  <c r="CE1155" i="7"/>
  <c r="CE1153" i="7"/>
  <c r="CE1151" i="7"/>
  <c r="CE1149" i="7"/>
  <c r="CE1147" i="7"/>
  <c r="CE1145" i="7"/>
  <c r="CE1143" i="7"/>
  <c r="CE1141" i="7"/>
  <c r="CE1139" i="7"/>
  <c r="CE1137" i="7"/>
  <c r="CE1135" i="7"/>
  <c r="CE1133" i="7"/>
  <c r="CE1131" i="7"/>
  <c r="CE1129" i="7"/>
  <c r="CE1127" i="7"/>
  <c r="CE1125" i="7"/>
  <c r="CE1123" i="7"/>
  <c r="CE1121" i="7"/>
  <c r="CE1119" i="7"/>
  <c r="CE1117" i="7"/>
  <c r="CE1115" i="7"/>
  <c r="CE1113" i="7"/>
  <c r="CE1111" i="7"/>
  <c r="CE1109" i="7"/>
  <c r="CE1107" i="7"/>
  <c r="CE1105" i="7"/>
  <c r="CE1103" i="7"/>
  <c r="CE1101" i="7"/>
  <c r="CE1099" i="7"/>
  <c r="CE1097" i="7"/>
  <c r="CE1095" i="7"/>
  <c r="CE1093" i="7"/>
  <c r="CE1091" i="7"/>
  <c r="CE1089" i="7"/>
  <c r="CE1087" i="7"/>
  <c r="CE1085" i="7"/>
  <c r="CE1083" i="7"/>
  <c r="CE1081" i="7"/>
  <c r="CE1079" i="7"/>
  <c r="CE1078" i="7"/>
  <c r="CE1076" i="7"/>
  <c r="CE1074" i="7"/>
  <c r="CE1072" i="7"/>
  <c r="CE1070" i="7"/>
  <c r="CE1068" i="7"/>
  <c r="CE1066" i="7"/>
  <c r="CE1064" i="7"/>
  <c r="CE1062" i="7"/>
  <c r="CE1060" i="7"/>
  <c r="CE1058" i="7"/>
  <c r="CE1056" i="7"/>
  <c r="CE1054" i="7"/>
  <c r="CE1052" i="7"/>
  <c r="CE1050" i="7"/>
  <c r="CE1048" i="7"/>
  <c r="CE1046" i="7"/>
  <c r="CE1044" i="7"/>
  <c r="CE1043" i="7"/>
  <c r="CE1041" i="7"/>
  <c r="CE1039" i="7"/>
  <c r="CE1037" i="7"/>
  <c r="CE1035" i="7"/>
  <c r="CE1033" i="7"/>
  <c r="CE1032" i="7"/>
  <c r="CE1030" i="7"/>
  <c r="CE1029" i="7"/>
  <c r="CE1028" i="7"/>
  <c r="CE1027" i="7"/>
  <c r="CE1026" i="7"/>
  <c r="CE1025" i="7"/>
  <c r="CE1024" i="7"/>
  <c r="CE1023" i="7"/>
  <c r="CE1022" i="7"/>
  <c r="CE1021" i="7"/>
  <c r="CE1020" i="7"/>
  <c r="CE1019" i="7"/>
  <c r="CE1018" i="7"/>
  <c r="CE1017" i="7"/>
  <c r="CE1016" i="7"/>
  <c r="CE1015" i="7"/>
  <c r="CE1013" i="7"/>
  <c r="CE1012" i="7"/>
  <c r="CE1010" i="7"/>
  <c r="CE1008" i="7"/>
  <c r="CE1006" i="7"/>
  <c r="CE1004" i="7"/>
  <c r="CE1002" i="7"/>
  <c r="CE1000" i="7"/>
  <c r="CE998" i="7"/>
  <c r="CE996" i="7"/>
  <c r="CE994" i="7"/>
  <c r="CE992" i="7"/>
  <c r="CE991" i="7"/>
  <c r="CE989" i="7"/>
  <c r="CE987" i="7"/>
  <c r="CE985" i="7"/>
  <c r="CE983" i="7"/>
  <c r="CE981" i="7"/>
  <c r="CE979" i="7"/>
  <c r="CE977" i="7"/>
  <c r="CE975" i="7"/>
  <c r="CE974" i="7"/>
  <c r="CE972" i="7"/>
  <c r="CE970" i="7"/>
  <c r="CE968" i="7"/>
  <c r="CE966" i="7"/>
  <c r="CE964" i="7"/>
  <c r="CE962" i="7"/>
  <c r="CE960" i="7"/>
  <c r="CE958" i="7"/>
  <c r="CE956" i="7"/>
  <c r="CE955" i="7"/>
  <c r="CE953" i="7"/>
  <c r="CE951" i="7"/>
  <c r="CE949" i="7"/>
  <c r="CE947" i="7"/>
  <c r="CE945" i="7"/>
  <c r="CE944" i="7"/>
  <c r="CE942" i="7"/>
  <c r="CE941" i="7"/>
  <c r="CE940" i="7"/>
  <c r="CE939" i="7"/>
  <c r="CE938" i="7"/>
  <c r="CE937" i="7"/>
  <c r="CE936" i="7"/>
  <c r="CE935" i="7"/>
  <c r="CE934" i="7"/>
  <c r="CE933" i="7"/>
  <c r="CE932" i="7"/>
  <c r="CE931" i="7"/>
  <c r="CE930" i="7"/>
  <c r="CE929" i="7"/>
  <c r="CE928" i="7"/>
  <c r="CE927" i="7"/>
  <c r="CE926" i="7"/>
  <c r="CE925" i="7"/>
  <c r="CE924" i="7"/>
  <c r="CE923" i="7"/>
  <c r="CE922" i="7"/>
  <c r="CE921" i="7"/>
  <c r="CE920" i="7"/>
  <c r="CE919" i="7"/>
  <c r="CE918" i="7"/>
  <c r="CE917" i="7"/>
  <c r="CE916" i="7"/>
  <c r="CE915" i="7"/>
  <c r="CE914" i="7"/>
  <c r="CE913" i="7"/>
  <c r="CE912" i="7"/>
  <c r="CE911" i="7"/>
  <c r="CE910" i="7"/>
  <c r="CE909" i="7"/>
  <c r="CE908" i="7"/>
  <c r="CE907" i="7"/>
  <c r="CE905" i="7"/>
  <c r="CE903" i="7"/>
  <c r="CE901" i="7"/>
  <c r="CE899" i="7"/>
  <c r="CE897" i="7"/>
  <c r="CE895" i="7"/>
  <c r="CE893" i="7"/>
  <c r="CE891" i="7"/>
  <c r="CE889" i="7"/>
  <c r="CE887" i="7"/>
  <c r="CE885" i="7"/>
  <c r="CE883" i="7"/>
  <c r="CE881" i="7"/>
  <c r="CE879" i="7"/>
  <c r="CE877" i="7"/>
  <c r="CE875" i="7"/>
  <c r="CE873" i="7"/>
  <c r="CE871" i="7"/>
  <c r="CE869" i="7"/>
  <c r="CE867" i="7"/>
  <c r="CE865" i="7"/>
  <c r="CE863" i="7"/>
  <c r="CE861" i="7"/>
  <c r="CE859" i="7"/>
  <c r="CE857" i="7"/>
  <c r="CE855" i="7"/>
  <c r="CE853" i="7"/>
  <c r="CE851" i="7"/>
  <c r="CE849" i="7"/>
  <c r="CE847" i="7"/>
  <c r="CE845" i="7"/>
  <c r="CE843" i="7"/>
  <c r="CE841" i="7"/>
  <c r="CE839" i="7"/>
  <c r="CE837" i="7"/>
  <c r="CE835" i="7"/>
  <c r="CE833" i="7"/>
  <c r="CE831" i="7"/>
  <c r="CE829" i="7"/>
  <c r="CE827" i="7"/>
  <c r="CE825" i="7"/>
  <c r="CE823" i="7"/>
  <c r="CE821" i="7"/>
  <c r="CE819" i="7"/>
  <c r="CE817" i="7"/>
  <c r="CE815" i="7"/>
  <c r="CE813" i="7"/>
  <c r="CE811" i="7"/>
  <c r="CE809" i="7"/>
  <c r="CE807" i="7"/>
  <c r="CE805" i="7"/>
  <c r="CE803" i="7"/>
  <c r="CE801" i="7"/>
  <c r="CE799" i="7"/>
  <c r="CE797" i="7"/>
  <c r="CE795" i="7"/>
  <c r="CE793" i="7"/>
  <c r="CE791" i="7"/>
  <c r="CE789" i="7"/>
  <c r="CE787" i="7"/>
  <c r="CE785" i="7"/>
  <c r="CE783" i="7"/>
  <c r="CE781" i="7"/>
  <c r="CE779" i="7"/>
  <c r="CE777" i="7"/>
  <c r="CE775" i="7"/>
  <c r="CE773" i="7"/>
  <c r="CE771" i="7"/>
  <c r="CE769" i="7"/>
  <c r="CE767" i="7"/>
  <c r="CE765" i="7"/>
  <c r="CE763" i="7"/>
  <c r="CE761" i="7"/>
  <c r="CE759" i="7"/>
  <c r="CE757" i="7"/>
  <c r="CE755" i="7"/>
  <c r="CE753" i="7"/>
  <c r="CE751" i="7"/>
  <c r="CE749" i="7"/>
  <c r="CE747" i="7"/>
  <c r="CE745" i="7"/>
  <c r="CE743" i="7"/>
  <c r="CE741" i="7"/>
  <c r="CE739" i="7"/>
  <c r="CE737" i="7"/>
  <c r="CE735" i="7"/>
  <c r="CE733" i="7"/>
  <c r="CE731" i="7"/>
  <c r="CE729" i="7"/>
  <c r="CE727" i="7"/>
  <c r="CE725" i="7"/>
  <c r="CE723" i="7"/>
  <c r="CE721" i="7"/>
  <c r="CE719" i="7"/>
  <c r="CE717" i="7"/>
  <c r="CE715" i="7"/>
  <c r="CE713" i="7"/>
  <c r="CE711" i="7"/>
  <c r="CE709" i="7"/>
  <c r="CE707" i="7"/>
  <c r="CE705" i="7"/>
  <c r="CE703" i="7"/>
  <c r="CE701" i="7"/>
  <c r="CE699" i="7"/>
  <c r="CE697" i="7"/>
  <c r="CE695" i="7"/>
  <c r="CE693" i="7"/>
  <c r="CE691" i="7"/>
  <c r="CE689" i="7"/>
  <c r="CE687" i="7"/>
  <c r="CE685" i="7"/>
  <c r="CE683" i="7"/>
  <c r="CE681" i="7"/>
  <c r="CE679" i="7"/>
  <c r="CE677" i="7"/>
  <c r="CE675" i="7"/>
  <c r="CE673" i="7"/>
  <c r="CE671" i="7"/>
  <c r="CE669" i="7"/>
  <c r="CE667" i="7"/>
  <c r="CE665" i="7"/>
  <c r="CE663" i="7"/>
  <c r="CE661" i="7"/>
  <c r="CE659" i="7"/>
  <c r="CE657" i="7"/>
  <c r="CE655" i="7"/>
  <c r="CE653" i="7"/>
  <c r="CE651" i="7"/>
  <c r="CE649" i="7"/>
  <c r="CE647" i="7"/>
  <c r="CE645" i="7"/>
  <c r="CE643" i="7"/>
  <c r="CE641" i="7"/>
  <c r="CE639" i="7"/>
  <c r="CE637" i="7"/>
  <c r="CE635" i="7"/>
  <c r="CE633" i="7"/>
  <c r="CE631" i="7"/>
  <c r="CE629" i="7"/>
  <c r="CE627" i="7"/>
  <c r="CE625" i="7"/>
  <c r="CE623" i="7"/>
  <c r="CE621" i="7"/>
  <c r="CE619" i="7"/>
  <c r="CE617" i="7"/>
  <c r="CE615" i="7"/>
  <c r="CE613" i="7"/>
  <c r="CE611" i="7"/>
  <c r="CE609" i="7"/>
  <c r="CE607" i="7"/>
  <c r="CE605" i="7"/>
  <c r="CE603" i="7"/>
  <c r="CE601" i="7"/>
  <c r="CE599" i="7"/>
  <c r="CE597" i="7"/>
  <c r="CE595" i="7"/>
  <c r="CE593" i="7"/>
  <c r="CE591" i="7"/>
  <c r="CE589" i="7"/>
  <c r="CE587" i="7"/>
  <c r="CE585" i="7"/>
  <c r="CE583" i="7"/>
  <c r="CE581" i="7"/>
  <c r="CE579" i="7"/>
  <c r="CE577" i="7"/>
  <c r="CE575" i="7"/>
  <c r="CE573" i="7"/>
  <c r="CE571" i="7"/>
  <c r="CE569" i="7"/>
  <c r="CE567" i="7"/>
  <c r="CE565" i="7"/>
  <c r="CE563" i="7"/>
  <c r="CE561" i="7"/>
  <c r="CE559" i="7"/>
  <c r="CE557" i="7"/>
  <c r="CE555" i="7"/>
  <c r="CE553" i="7"/>
  <c r="CE551" i="7"/>
  <c r="CE549" i="7"/>
  <c r="CE547" i="7"/>
  <c r="CE545" i="7"/>
  <c r="CE543" i="7"/>
  <c r="CE541" i="7"/>
  <c r="CE539" i="7"/>
  <c r="CE537" i="7"/>
  <c r="CE535" i="7"/>
  <c r="CE533" i="7"/>
  <c r="CE531" i="7"/>
  <c r="CE529" i="7"/>
  <c r="CE527" i="7"/>
  <c r="CE525" i="7"/>
  <c r="CE523" i="7"/>
  <c r="CE521" i="7"/>
  <c r="CE519" i="7"/>
  <c r="CE517" i="7"/>
  <c r="CE515" i="7"/>
  <c r="CE513" i="7"/>
  <c r="CE511" i="7"/>
  <c r="CE509" i="7"/>
  <c r="CE507" i="7"/>
  <c r="CE505" i="7"/>
  <c r="CE503" i="7"/>
  <c r="CE501" i="7"/>
  <c r="CE499" i="7"/>
  <c r="CE497" i="7"/>
  <c r="CE495" i="7"/>
  <c r="CE493" i="7"/>
  <c r="CE491" i="7"/>
  <c r="CE489" i="7"/>
  <c r="CE487" i="7"/>
  <c r="CE485" i="7"/>
  <c r="CE483" i="7"/>
  <c r="CE481" i="7"/>
  <c r="CE479" i="7"/>
  <c r="CE477" i="7"/>
  <c r="CE475" i="7"/>
  <c r="CE473" i="7"/>
  <c r="CE471" i="7"/>
  <c r="CE469" i="7"/>
  <c r="CE467" i="7"/>
  <c r="CE465" i="7"/>
  <c r="CE463" i="7"/>
  <c r="CE461" i="7"/>
  <c r="CE459" i="7"/>
  <c r="CE457" i="7"/>
  <c r="CE455" i="7"/>
  <c r="CE453" i="7"/>
  <c r="CE451" i="7"/>
  <c r="CE449" i="7"/>
  <c r="CE447" i="7"/>
  <c r="CE445" i="7"/>
  <c r="CE443" i="7"/>
  <c r="CE441" i="7"/>
  <c r="CE439" i="7"/>
  <c r="CE437" i="7"/>
  <c r="CE435" i="7"/>
  <c r="CE433" i="7"/>
  <c r="CE431" i="7"/>
  <c r="CE429" i="7"/>
  <c r="CE427" i="7"/>
  <c r="CE425" i="7"/>
  <c r="CE423" i="7"/>
  <c r="CE421" i="7"/>
  <c r="CE419" i="7"/>
  <c r="CE418" i="7"/>
  <c r="CE417" i="7"/>
  <c r="CE416" i="7"/>
  <c r="CE415" i="7"/>
  <c r="CE414" i="7"/>
  <c r="CE413" i="7"/>
  <c r="CE412" i="7"/>
  <c r="CE411" i="7"/>
  <c r="CE410" i="7"/>
  <c r="CE409" i="7"/>
  <c r="CE408" i="7"/>
  <c r="CE407" i="7"/>
  <c r="CE405" i="7"/>
  <c r="CE403" i="7"/>
  <c r="CE401" i="7"/>
  <c r="CE399" i="7"/>
  <c r="CE397" i="7"/>
  <c r="CE395" i="7"/>
  <c r="CE393" i="7"/>
  <c r="CE391" i="7"/>
  <c r="CE389" i="7"/>
  <c r="CE387" i="7"/>
  <c r="CE385" i="7"/>
  <c r="CE383" i="7"/>
  <c r="CE381" i="7"/>
  <c r="CE379" i="7"/>
  <c r="CE376" i="7"/>
  <c r="CE374" i="7"/>
  <c r="CE372" i="7"/>
  <c r="CE370" i="7"/>
  <c r="CE368" i="7"/>
  <c r="CE366" i="7"/>
  <c r="CE364" i="7"/>
  <c r="CE362" i="7"/>
  <c r="CE360" i="7"/>
  <c r="CE358" i="7"/>
  <c r="CE356" i="7"/>
  <c r="CE354" i="7"/>
  <c r="CE352" i="7"/>
  <c r="CE350" i="7"/>
  <c r="CE348" i="7"/>
  <c r="CE346" i="7"/>
  <c r="CE344" i="7"/>
  <c r="CE342" i="7"/>
  <c r="CE340" i="7"/>
  <c r="CE338" i="7"/>
  <c r="CE336" i="7"/>
  <c r="CE334" i="7"/>
  <c r="CE332" i="7"/>
  <c r="CE330" i="7"/>
  <c r="CE328" i="7"/>
  <c r="CE326" i="7"/>
  <c r="CE324" i="7"/>
  <c r="CE322" i="7"/>
  <c r="CE320" i="7"/>
  <c r="CE318" i="7"/>
  <c r="CE316" i="7"/>
  <c r="CE314" i="7"/>
  <c r="CE312" i="7"/>
  <c r="CE310" i="7"/>
  <c r="CE307" i="7"/>
  <c r="CE305" i="7"/>
  <c r="CE303" i="7"/>
  <c r="CE301" i="7"/>
  <c r="CE299" i="7"/>
  <c r="CE297" i="7"/>
  <c r="CE295" i="7"/>
  <c r="CE293" i="7"/>
  <c r="CE291" i="7"/>
  <c r="CE289" i="7"/>
  <c r="CE287" i="7"/>
  <c r="CE285" i="7"/>
  <c r="CE283" i="7"/>
  <c r="CE281" i="7"/>
  <c r="CE279" i="7"/>
  <c r="CE277" i="7"/>
  <c r="CE276" i="7"/>
  <c r="CE275" i="7"/>
  <c r="CE273" i="7"/>
  <c r="CE271" i="7"/>
  <c r="CE269" i="7"/>
  <c r="CE268" i="7"/>
  <c r="CE266" i="7"/>
  <c r="CE264" i="7"/>
  <c r="CE262" i="7"/>
  <c r="CE260" i="7"/>
  <c r="CE259" i="7"/>
  <c r="CE257" i="7"/>
  <c r="CE256" i="7"/>
  <c r="CE254" i="7"/>
  <c r="CE252" i="7"/>
  <c r="CE250" i="7"/>
  <c r="CE248" i="7"/>
  <c r="CE246" i="7"/>
  <c r="CE245" i="7"/>
  <c r="CE243" i="7"/>
  <c r="CE241" i="7"/>
  <c r="CE239" i="7"/>
  <c r="CE237" i="7"/>
  <c r="CE235" i="7"/>
  <c r="CE234" i="7"/>
  <c r="CE232" i="7"/>
  <c r="CE230" i="7"/>
  <c r="CE228" i="7"/>
  <c r="CE226" i="7"/>
  <c r="CE224" i="7"/>
  <c r="CE223" i="7"/>
  <c r="CE221" i="7"/>
  <c r="CE219" i="7"/>
  <c r="CE217" i="7"/>
  <c r="CE215" i="7"/>
  <c r="CE213" i="7"/>
  <c r="CE211" i="7"/>
  <c r="CE210" i="7"/>
  <c r="CE208" i="7"/>
  <c r="CE206" i="7"/>
  <c r="CE204" i="7"/>
  <c r="CE202" i="7"/>
  <c r="CE200" i="7"/>
  <c r="CE199" i="7"/>
  <c r="CE197" i="7"/>
  <c r="CE195" i="7"/>
  <c r="CE193" i="7"/>
  <c r="CE191" i="7"/>
  <c r="CE189" i="7"/>
  <c r="CE188" i="7"/>
  <c r="CE186" i="7"/>
  <c r="CE184" i="7"/>
  <c r="CE182" i="7"/>
  <c r="CE180" i="7"/>
  <c r="CE178" i="7"/>
  <c r="CE177" i="7"/>
  <c r="CE175" i="7"/>
  <c r="CE173" i="7"/>
  <c r="CE171" i="7"/>
  <c r="CE169" i="7"/>
  <c r="CE167" i="7"/>
  <c r="CE166" i="7"/>
  <c r="CE164" i="7"/>
  <c r="CE162" i="7"/>
  <c r="CE160" i="7"/>
  <c r="CE158" i="7"/>
  <c r="CE156" i="7"/>
  <c r="CE154" i="7"/>
  <c r="CE153" i="7"/>
  <c r="CE151" i="7"/>
  <c r="CE149" i="7"/>
  <c r="CE147" i="7"/>
  <c r="CE145" i="7"/>
  <c r="CE143" i="7"/>
  <c r="CE142" i="7"/>
  <c r="CE140" i="7"/>
  <c r="CE138" i="7"/>
  <c r="CE136" i="7"/>
  <c r="CE134" i="7"/>
  <c r="CE132" i="7"/>
  <c r="CE131" i="7"/>
  <c r="CE129" i="7"/>
  <c r="CE127" i="7"/>
  <c r="CE125" i="7"/>
  <c r="CE123" i="7"/>
  <c r="CE121" i="7"/>
  <c r="CE120" i="7"/>
  <c r="CE118" i="7"/>
  <c r="CE116" i="7"/>
  <c r="CE114" i="7"/>
  <c r="CE112" i="7"/>
  <c r="CE111" i="7"/>
  <c r="CE109" i="7"/>
  <c r="CE107" i="7"/>
  <c r="CE105" i="7"/>
  <c r="CE103" i="7"/>
  <c r="CE101" i="7"/>
  <c r="CE100" i="7"/>
  <c r="CE98" i="7"/>
  <c r="CE96" i="7"/>
  <c r="CE94" i="7"/>
  <c r="CE92" i="7"/>
  <c r="CE91" i="7"/>
  <c r="CE89" i="7"/>
  <c r="CE87" i="7"/>
  <c r="CE85" i="7"/>
  <c r="CE83" i="7"/>
  <c r="CE81" i="7"/>
  <c r="CE80" i="7"/>
  <c r="CE78" i="7"/>
  <c r="CE76" i="7"/>
  <c r="CE74" i="7"/>
  <c r="CE72" i="7"/>
  <c r="CE71" i="7"/>
  <c r="CE69" i="7"/>
  <c r="CE67" i="7"/>
  <c r="CE65" i="7"/>
  <c r="CE63" i="7"/>
  <c r="CE61" i="7"/>
  <c r="CE60" i="7"/>
  <c r="CE58" i="7"/>
  <c r="CE56" i="7"/>
  <c r="CE54" i="7"/>
  <c r="CE52" i="7"/>
  <c r="CE51" i="7"/>
  <c r="CE49" i="7"/>
  <c r="CE47" i="7"/>
  <c r="CE46" i="7"/>
  <c r="CE44" i="7"/>
  <c r="CE42" i="7"/>
  <c r="CE41" i="7"/>
  <c r="CE39" i="7"/>
  <c r="CE38" i="7"/>
  <c r="CE37" i="7"/>
  <c r="CE36" i="7"/>
  <c r="CE35" i="7"/>
  <c r="CE34" i="7"/>
  <c r="CE33" i="7"/>
  <c r="CE32" i="7"/>
  <c r="CE31" i="7"/>
  <c r="CE30" i="7"/>
  <c r="CE29" i="7"/>
  <c r="CE28" i="7"/>
  <c r="CE27" i="7"/>
  <c r="CE26" i="7"/>
  <c r="CE25" i="7"/>
  <c r="CE24" i="7"/>
  <c r="CE23" i="7"/>
  <c r="CE22" i="7"/>
  <c r="CE21" i="7"/>
  <c r="CE20" i="7"/>
  <c r="CE19" i="7"/>
  <c r="CE18" i="7"/>
  <c r="CE17" i="7"/>
  <c r="CE16" i="7"/>
  <c r="CE15" i="7"/>
  <c r="CE14" i="7"/>
  <c r="CE2999" i="7"/>
  <c r="CE3001" i="7"/>
  <c r="CD2" i="7" a="1"/>
  <c r="CE1205" i="7"/>
  <c r="CE3002" i="7"/>
  <c r="CE3000" i="7"/>
  <c r="CE2998" i="7"/>
  <c r="CE2996" i="7"/>
  <c r="CE2994" i="7"/>
  <c r="CE2992" i="7"/>
  <c r="CE2990" i="7"/>
  <c r="CE2988" i="7"/>
  <c r="CE2986" i="7"/>
  <c r="CE2984" i="7"/>
  <c r="CE2982" i="7"/>
  <c r="CE2980" i="7"/>
  <c r="CE2978" i="7"/>
  <c r="CE2976" i="7"/>
  <c r="CE2974" i="7"/>
  <c r="CE2972" i="7"/>
  <c r="CE2970" i="7"/>
  <c r="CE2968" i="7"/>
  <c r="CE2966" i="7"/>
  <c r="CE2964" i="7"/>
  <c r="CE2962" i="7"/>
  <c r="CE2960" i="7"/>
  <c r="CE2958" i="7"/>
  <c r="CE2956" i="7"/>
  <c r="CE2954" i="7"/>
  <c r="CE2952" i="7"/>
  <c r="CE2950" i="7"/>
  <c r="CE2948" i="7"/>
  <c r="CE2946" i="7"/>
  <c r="CE2944" i="7"/>
  <c r="CE2942" i="7"/>
  <c r="CE2940" i="7"/>
  <c r="CE2938" i="7"/>
  <c r="CE2936" i="7"/>
  <c r="CE2934" i="7"/>
  <c r="CE2932" i="7"/>
  <c r="CE2930" i="7"/>
  <c r="CE2928" i="7"/>
  <c r="CE2926" i="7"/>
  <c r="CE2924" i="7"/>
  <c r="CE2922" i="7"/>
  <c r="CE2920" i="7"/>
  <c r="CE2918" i="7"/>
  <c r="CE2916" i="7"/>
  <c r="CE2914" i="7"/>
  <c r="CE2912" i="7"/>
  <c r="CE2910" i="7"/>
  <c r="CE2908" i="7"/>
  <c r="CE2906" i="7"/>
  <c r="CE2904" i="7"/>
  <c r="CE2902" i="7"/>
  <c r="CE2900" i="7"/>
  <c r="CE2898" i="7"/>
  <c r="CE2896" i="7"/>
  <c r="CE2894" i="7"/>
  <c r="CE2892" i="7"/>
  <c r="CE2890" i="7"/>
  <c r="CE2888" i="7"/>
  <c r="CE2886" i="7"/>
  <c r="CE2884" i="7"/>
  <c r="CE2882" i="7"/>
  <c r="CE2880" i="7"/>
  <c r="CE2878" i="7"/>
  <c r="CE2876" i="7"/>
  <c r="CE2874" i="7"/>
  <c r="CE2872" i="7"/>
  <c r="CE2870" i="7"/>
  <c r="CE2868" i="7"/>
  <c r="CE2866" i="7"/>
  <c r="CE2864" i="7"/>
  <c r="CE2862" i="7"/>
  <c r="CE2860" i="7"/>
  <c r="CE2858" i="7"/>
  <c r="CE2856" i="7"/>
  <c r="CE2854" i="7"/>
  <c r="CE2852" i="7"/>
  <c r="CE2850" i="7"/>
  <c r="CE2848" i="7"/>
  <c r="CE2846" i="7"/>
  <c r="CE2844" i="7"/>
  <c r="CE2842" i="7"/>
  <c r="CE2840" i="7"/>
  <c r="CE2838" i="7"/>
  <c r="CE2836" i="7"/>
  <c r="CE2834" i="7"/>
  <c r="CE2832" i="7"/>
  <c r="CE2830" i="7"/>
  <c r="CE2828" i="7"/>
  <c r="CE2826" i="7"/>
  <c r="CE2824" i="7"/>
  <c r="CE2822" i="7"/>
  <c r="CE2820" i="7"/>
  <c r="CE2818" i="7"/>
  <c r="CE2816" i="7"/>
  <c r="CE2814" i="7"/>
  <c r="CE2812" i="7"/>
  <c r="CE2810" i="7"/>
  <c r="CE2808" i="7"/>
  <c r="CE2806" i="7"/>
  <c r="CE2804" i="7"/>
  <c r="CE2802" i="7"/>
  <c r="CE2800" i="7"/>
  <c r="CE2798" i="7"/>
  <c r="CE2796" i="7"/>
  <c r="CE2794" i="7"/>
  <c r="CE2792" i="7"/>
  <c r="CE2790" i="7"/>
  <c r="CE2788" i="7"/>
  <c r="CE2786" i="7"/>
  <c r="CE2784" i="7"/>
  <c r="CE2782" i="7"/>
  <c r="CE2780" i="7"/>
  <c r="CE2778" i="7"/>
  <c r="CE2776" i="7"/>
  <c r="CE2774" i="7"/>
  <c r="CE2772" i="7"/>
  <c r="CE2770" i="7"/>
  <c r="CE2768" i="7"/>
  <c r="CE2766" i="7"/>
  <c r="CE2764" i="7"/>
  <c r="CE2762" i="7"/>
  <c r="CE2760" i="7"/>
  <c r="CE2758" i="7"/>
  <c r="CE2756" i="7"/>
  <c r="CE2754" i="7"/>
  <c r="CE2752" i="7"/>
  <c r="CE2750" i="7"/>
  <c r="CE2748" i="7"/>
  <c r="CE2746" i="7"/>
  <c r="CE2744" i="7"/>
  <c r="CE2742" i="7"/>
  <c r="CE2740" i="7"/>
  <c r="CE2738" i="7"/>
  <c r="CE2737" i="7"/>
  <c r="CE2735" i="7"/>
  <c r="CE2733" i="7"/>
  <c r="CE2731" i="7"/>
  <c r="CE2729" i="7"/>
  <c r="CE2727" i="7"/>
  <c r="CE2725" i="7"/>
  <c r="CE2723" i="7"/>
  <c r="CE2721" i="7"/>
  <c r="CE2719" i="7"/>
  <c r="CE2717" i="7"/>
  <c r="CE2715" i="7"/>
  <c r="CE2713" i="7"/>
  <c r="CE2711" i="7"/>
  <c r="CE2709" i="7"/>
  <c r="CE2707" i="7"/>
  <c r="CE2705" i="7"/>
  <c r="CE2703" i="7"/>
  <c r="CE2701" i="7"/>
  <c r="CE2699" i="7"/>
  <c r="CE2697" i="7"/>
  <c r="CE2695" i="7"/>
  <c r="CE2693" i="7"/>
  <c r="CE2691" i="7"/>
  <c r="CE2689" i="7"/>
  <c r="CE2687" i="7"/>
  <c r="CE2685" i="7"/>
  <c r="CE2683" i="7"/>
  <c r="CE2681" i="7"/>
  <c r="CE2679" i="7"/>
  <c r="CE2677" i="7"/>
  <c r="CE2675" i="7"/>
  <c r="CE2673" i="7"/>
  <c r="CE2671" i="7"/>
  <c r="CE2669" i="7"/>
  <c r="CE2667" i="7"/>
  <c r="CE2665" i="7"/>
  <c r="CE2663" i="7"/>
  <c r="CE2661" i="7"/>
  <c r="CE2659" i="7"/>
  <c r="CE2657" i="7"/>
  <c r="CE2655" i="7"/>
  <c r="CE2653" i="7"/>
  <c r="CE2651" i="7"/>
  <c r="CE2649" i="7"/>
  <c r="CE2647" i="7"/>
  <c r="CE2645" i="7"/>
  <c r="CE2643" i="7"/>
  <c r="CE2641" i="7"/>
  <c r="CE2639" i="7"/>
  <c r="CE2637" i="7"/>
  <c r="CE2635" i="7"/>
  <c r="CE2633" i="7"/>
  <c r="CE2631" i="7"/>
  <c r="CE2629" i="7"/>
  <c r="CE2627" i="7"/>
  <c r="CE2625" i="7"/>
  <c r="CE2623" i="7"/>
  <c r="CE2621" i="7"/>
  <c r="CE2619" i="7"/>
  <c r="CE2617" i="7"/>
  <c r="CE2615" i="7"/>
  <c r="CE2613" i="7"/>
  <c r="CE2611" i="7"/>
  <c r="CE2609" i="7"/>
  <c r="CE2607" i="7"/>
  <c r="CE2605" i="7"/>
  <c r="CE2603" i="7"/>
  <c r="CE2601" i="7"/>
  <c r="CE2599" i="7"/>
  <c r="CE2597" i="7"/>
  <c r="CE2595" i="7"/>
  <c r="CE2593" i="7"/>
  <c r="CE2591" i="7"/>
  <c r="CE2589" i="7"/>
  <c r="CE2587" i="7"/>
  <c r="CE2585" i="7"/>
  <c r="CE2583" i="7"/>
  <c r="CE2581" i="7"/>
  <c r="CE2579" i="7"/>
  <c r="CE2577" i="7"/>
  <c r="CE2575" i="7"/>
  <c r="CE2573" i="7"/>
  <c r="CE2571" i="7"/>
  <c r="CE2569" i="7"/>
  <c r="CE2567" i="7"/>
  <c r="CE2565" i="7"/>
  <c r="CE2563" i="7"/>
  <c r="CE2561" i="7"/>
  <c r="CE2559" i="7"/>
  <c r="CE2557" i="7"/>
  <c r="CE2555" i="7"/>
  <c r="CE2553" i="7"/>
  <c r="CE2551" i="7"/>
  <c r="CE2549" i="7"/>
  <c r="CE2547" i="7"/>
  <c r="CE2545" i="7"/>
  <c r="CE2543" i="7"/>
  <c r="CE2541" i="7"/>
  <c r="CE2539" i="7"/>
  <c r="CE2537" i="7"/>
  <c r="CE2535" i="7"/>
  <c r="CE2533" i="7"/>
  <c r="CE2531" i="7"/>
  <c r="CE2529" i="7"/>
  <c r="CE2527" i="7"/>
  <c r="CE2525" i="7"/>
  <c r="CE2523" i="7"/>
  <c r="CE2521" i="7"/>
  <c r="CE2519" i="7"/>
  <c r="CE2517" i="7"/>
  <c r="CE2515" i="7"/>
  <c r="CE2513" i="7"/>
  <c r="CE2511" i="7"/>
  <c r="CE2509" i="7"/>
  <c r="CE2507" i="7"/>
  <c r="CE2505" i="7"/>
  <c r="CE2503" i="7"/>
  <c r="CE2501" i="7"/>
  <c r="CE2499" i="7"/>
  <c r="CE2497" i="7"/>
  <c r="CE2495" i="7"/>
  <c r="CE2493" i="7"/>
  <c r="CE2491" i="7"/>
  <c r="CE2489" i="7"/>
  <c r="CE2487" i="7"/>
  <c r="CE2485" i="7"/>
  <c r="CE2483" i="7"/>
  <c r="CE2481" i="7"/>
  <c r="CE2479" i="7"/>
  <c r="CE2477" i="7"/>
  <c r="CE2475" i="7"/>
  <c r="CE2473" i="7"/>
  <c r="CE2471" i="7"/>
  <c r="CE2469" i="7"/>
  <c r="CE2467" i="7"/>
  <c r="CE2465" i="7"/>
  <c r="CE2463" i="7"/>
  <c r="CE2461" i="7"/>
  <c r="CE2459" i="7"/>
  <c r="CE2457" i="7"/>
  <c r="CE2455" i="7"/>
  <c r="CE2453" i="7"/>
  <c r="CE2451" i="7"/>
  <c r="CE2449" i="7"/>
  <c r="CE2447" i="7"/>
  <c r="CE2445" i="7"/>
  <c r="CE2443" i="7"/>
  <c r="CE2441" i="7"/>
  <c r="CE2439" i="7"/>
  <c r="CE2437" i="7"/>
  <c r="CE2435" i="7"/>
  <c r="CE2433" i="7"/>
  <c r="CE2431" i="7"/>
  <c r="CE2429" i="7"/>
  <c r="CE2427" i="7"/>
  <c r="CE2425" i="7"/>
  <c r="CE2423" i="7"/>
  <c r="CE2421" i="7"/>
  <c r="CE2419" i="7"/>
  <c r="CE2417" i="7"/>
  <c r="CE2415" i="7"/>
  <c r="CE2413" i="7"/>
  <c r="CE2411" i="7"/>
  <c r="CE2409" i="7"/>
  <c r="CE2407" i="7"/>
  <c r="CE2405" i="7"/>
  <c r="CE2403" i="7"/>
  <c r="CE2401" i="7"/>
  <c r="CE2399" i="7"/>
  <c r="CE2397" i="7"/>
  <c r="CE2395" i="7"/>
  <c r="CE2393" i="7"/>
  <c r="CE2391" i="7"/>
  <c r="CE2389" i="7"/>
  <c r="CE2387" i="7"/>
  <c r="CE2385" i="7"/>
  <c r="CE2383" i="7"/>
  <c r="CE2381" i="7"/>
  <c r="CE2379" i="7"/>
  <c r="CE2377" i="7"/>
  <c r="CE2375" i="7"/>
  <c r="CE2373" i="7"/>
  <c r="CE2371" i="7"/>
  <c r="CE2369" i="7"/>
  <c r="CE2367" i="7"/>
  <c r="CE2365" i="7"/>
  <c r="CE2363" i="7"/>
  <c r="CE2361" i="7"/>
  <c r="CE2359" i="7"/>
  <c r="CE2357" i="7"/>
  <c r="CE2355" i="7"/>
  <c r="CE2353" i="7"/>
  <c r="CE2351" i="7"/>
  <c r="CE2349" i="7"/>
  <c r="CE2347" i="7"/>
  <c r="CE2345" i="7"/>
  <c r="CE2343" i="7"/>
  <c r="CE2341" i="7"/>
  <c r="CE2339" i="7"/>
  <c r="CE2337" i="7"/>
  <c r="CE2335" i="7"/>
  <c r="CE2333" i="7"/>
  <c r="CE2331" i="7"/>
  <c r="CE2329" i="7"/>
  <c r="CE2327" i="7"/>
  <c r="CE2325" i="7"/>
  <c r="CE2323" i="7"/>
  <c r="CE2321" i="7"/>
  <c r="CE2319" i="7"/>
  <c r="CE2317" i="7"/>
  <c r="CE2315" i="7"/>
  <c r="CE2313" i="7"/>
  <c r="CE2311" i="7"/>
  <c r="CE2309" i="7"/>
  <c r="CE2307" i="7"/>
  <c r="CE2305" i="7"/>
  <c r="CE2303" i="7"/>
  <c r="CE2301" i="7"/>
  <c r="CE2299" i="7"/>
  <c r="CE2297" i="7"/>
  <c r="CE2295" i="7"/>
  <c r="CE2293" i="7"/>
  <c r="CE2291" i="7"/>
  <c r="CE2289" i="7"/>
  <c r="CE2287" i="7"/>
  <c r="CE2285" i="7"/>
  <c r="CE2283" i="7"/>
  <c r="CE2281" i="7"/>
  <c r="CE2279" i="7"/>
  <c r="CE2277" i="7"/>
  <c r="CE2275" i="7"/>
  <c r="CE2273" i="7"/>
  <c r="CE2271" i="7"/>
  <c r="CE2269" i="7"/>
  <c r="CE2267" i="7"/>
  <c r="CE2265" i="7"/>
  <c r="CE2263" i="7"/>
  <c r="CE2261" i="7"/>
  <c r="CE2259" i="7"/>
  <c r="CE2257" i="7"/>
  <c r="CE2255" i="7"/>
  <c r="CE2253" i="7"/>
  <c r="CE2251" i="7"/>
  <c r="CE2249" i="7"/>
  <c r="CE2247" i="7"/>
  <c r="CE2245" i="7"/>
  <c r="CE2243" i="7"/>
  <c r="CE2241" i="7"/>
  <c r="CE2239" i="7"/>
  <c r="CE2237" i="7"/>
  <c r="CE2235" i="7"/>
  <c r="CE2233" i="7"/>
  <c r="CE2231" i="7"/>
  <c r="CE2229" i="7"/>
  <c r="CE2227" i="7"/>
  <c r="CE2225" i="7"/>
  <c r="CE2223" i="7"/>
  <c r="CE2221" i="7"/>
  <c r="CE2219" i="7"/>
  <c r="CE2217" i="7"/>
  <c r="CE2215" i="7"/>
  <c r="CE2213" i="7"/>
  <c r="CE2211" i="7"/>
  <c r="CE2209" i="7"/>
  <c r="CE2207" i="7"/>
  <c r="CE2205" i="7"/>
  <c r="CE2203" i="7"/>
  <c r="CE2201" i="7"/>
  <c r="CE2199" i="7"/>
  <c r="CE2197" i="7"/>
  <c r="CE2195" i="7"/>
  <c r="CE2193" i="7"/>
  <c r="CE2191" i="7"/>
  <c r="CE2189" i="7"/>
  <c r="CE2187" i="7"/>
  <c r="CE2185" i="7"/>
  <c r="CE2183" i="7"/>
  <c r="CE2181" i="7"/>
  <c r="CE2179" i="7"/>
  <c r="CE2177" i="7"/>
  <c r="CE2175" i="7"/>
  <c r="CE2173" i="7"/>
  <c r="CE2171" i="7"/>
  <c r="CE2169" i="7"/>
  <c r="CE2167" i="7"/>
  <c r="CE2165" i="7"/>
  <c r="CE2163" i="7"/>
  <c r="CE2161" i="7"/>
  <c r="CE2159" i="7"/>
  <c r="CE2157" i="7"/>
  <c r="CE2155" i="7"/>
  <c r="CE2153" i="7"/>
  <c r="CE2151" i="7"/>
  <c r="CE2149" i="7"/>
  <c r="CE2147" i="7"/>
  <c r="CE2145" i="7"/>
  <c r="CE2143" i="7"/>
  <c r="CE2141" i="7"/>
  <c r="CE2139" i="7"/>
  <c r="CE2137" i="7"/>
  <c r="CE2135" i="7"/>
  <c r="CE2133" i="7"/>
  <c r="CE2131" i="7"/>
  <c r="CE2129" i="7"/>
  <c r="CE2127" i="7"/>
  <c r="CE2125" i="7"/>
  <c r="CE2123" i="7"/>
  <c r="CE2121" i="7"/>
  <c r="CE2119" i="7"/>
  <c r="CE2117" i="7"/>
  <c r="CE2115" i="7"/>
  <c r="CE2113" i="7"/>
  <c r="CE2111" i="7"/>
  <c r="CE2109" i="7"/>
  <c r="CE2107" i="7"/>
  <c r="CE2105" i="7"/>
  <c r="CE2103" i="7"/>
  <c r="CE2101" i="7"/>
  <c r="CE2099" i="7"/>
  <c r="CE2097" i="7"/>
  <c r="CE2095" i="7"/>
  <c r="CE2093" i="7"/>
  <c r="CE2091" i="7"/>
  <c r="CE2089" i="7"/>
  <c r="CE2087" i="7"/>
  <c r="CE2085" i="7"/>
  <c r="CE2083" i="7"/>
  <c r="CE2081" i="7"/>
  <c r="CE2079" i="7"/>
  <c r="CE2077" i="7"/>
  <c r="CE2075" i="7"/>
  <c r="CE2073" i="7"/>
  <c r="CE2071" i="7"/>
  <c r="CE2069" i="7"/>
  <c r="CE2067" i="7"/>
  <c r="CE2065" i="7"/>
  <c r="CE2063" i="7"/>
  <c r="CE2061" i="7"/>
  <c r="CE2059" i="7"/>
  <c r="CE2057" i="7"/>
  <c r="CE2055" i="7"/>
  <c r="CE2053" i="7"/>
  <c r="CE2051" i="7"/>
  <c r="CE2049" i="7"/>
  <c r="CE2047" i="7"/>
  <c r="CE2045" i="7"/>
  <c r="CE2043" i="7"/>
  <c r="CE2041" i="7"/>
  <c r="CE2039" i="7"/>
  <c r="CE2037" i="7"/>
  <c r="CE2035" i="7"/>
  <c r="CE2033" i="7"/>
  <c r="CE2031" i="7"/>
  <c r="CE2029" i="7"/>
  <c r="CE2027" i="7"/>
  <c r="CE2025" i="7"/>
  <c r="CE2023" i="7"/>
  <c r="CE2021" i="7"/>
  <c r="CE2019" i="7"/>
  <c r="CE2017" i="7"/>
  <c r="CE2015" i="7"/>
  <c r="CE2013" i="7"/>
  <c r="CE2011" i="7"/>
  <c r="CE2009" i="7"/>
  <c r="CE2007" i="7"/>
  <c r="CE2005" i="7"/>
  <c r="CE2003" i="7"/>
  <c r="CE2001" i="7"/>
  <c r="CE1999" i="7"/>
  <c r="CE1997" i="7"/>
  <c r="CE1995" i="7"/>
  <c r="CE1993" i="7"/>
  <c r="CE1991" i="7"/>
  <c r="CE1989" i="7"/>
  <c r="CE1987" i="7"/>
  <c r="CE1985" i="7"/>
  <c r="CE1983" i="7"/>
  <c r="CE1981" i="7"/>
  <c r="CE1979" i="7"/>
  <c r="CE1977" i="7"/>
  <c r="CE1975" i="7"/>
  <c r="CE1973" i="7"/>
  <c r="CE1971" i="7"/>
  <c r="CE1969" i="7"/>
  <c r="CE1967" i="7"/>
  <c r="CE1965" i="7"/>
  <c r="CE1963" i="7"/>
  <c r="CE1961" i="7"/>
  <c r="CE1959" i="7"/>
  <c r="CE1957" i="7"/>
  <c r="CE1955" i="7"/>
  <c r="CE1953" i="7"/>
  <c r="CE1951" i="7"/>
  <c r="CE1949" i="7"/>
  <c r="CE1947" i="7"/>
  <c r="CE1945" i="7"/>
  <c r="CE1943" i="7"/>
  <c r="CE1941" i="7"/>
  <c r="CE1939" i="7"/>
  <c r="CE1937" i="7"/>
  <c r="CE1935" i="7"/>
  <c r="CE1933" i="7"/>
  <c r="CE1931" i="7"/>
  <c r="CE1929" i="7"/>
  <c r="CE1927" i="7"/>
  <c r="CE1925" i="7"/>
  <c r="CE1923" i="7"/>
  <c r="CE1921" i="7"/>
  <c r="CE1919" i="7"/>
  <c r="CE1917" i="7"/>
  <c r="CE1915" i="7"/>
  <c r="CE1913" i="7"/>
  <c r="CE1911" i="7"/>
  <c r="CE1909" i="7"/>
  <c r="CE1907" i="7"/>
  <c r="CE40" i="7"/>
  <c r="CE43" i="7"/>
  <c r="CE45" i="7"/>
  <c r="CE48" i="7"/>
  <c r="CE50" i="7"/>
  <c r="CE53" i="7"/>
  <c r="CE55" i="7"/>
  <c r="CE57" i="7"/>
  <c r="CE59" i="7"/>
  <c r="CE62" i="7"/>
  <c r="CE64" i="7"/>
  <c r="CE66" i="7"/>
  <c r="CE68" i="7"/>
  <c r="CE70" i="7"/>
  <c r="CE73" i="7"/>
  <c r="CE75" i="7"/>
  <c r="CE77" i="7"/>
  <c r="CE79" i="7"/>
  <c r="CE82" i="7"/>
  <c r="CE84" i="7"/>
  <c r="CE86" i="7"/>
  <c r="CE88" i="7"/>
  <c r="CE90" i="7"/>
  <c r="CE93" i="7"/>
  <c r="CE95" i="7"/>
  <c r="CE97" i="7"/>
  <c r="CE99" i="7"/>
  <c r="CE102" i="7"/>
  <c r="CE104" i="7"/>
  <c r="CE106" i="7"/>
  <c r="CE108" i="7"/>
  <c r="CE110" i="7"/>
  <c r="CE113" i="7"/>
  <c r="CE115" i="7"/>
  <c r="CE117" i="7"/>
  <c r="CE119" i="7"/>
  <c r="CE122" i="7"/>
  <c r="CE124" i="7"/>
  <c r="CE126" i="7"/>
  <c r="CE128" i="7"/>
  <c r="CE130" i="7"/>
  <c r="CE133" i="7"/>
  <c r="CE135" i="7"/>
  <c r="CE137" i="7"/>
  <c r="CE139" i="7"/>
  <c r="CE141" i="7"/>
  <c r="CE144" i="7"/>
  <c r="CE146" i="7"/>
  <c r="CE148" i="7"/>
  <c r="CE150" i="7"/>
  <c r="CE152" i="7"/>
  <c r="CE155" i="7"/>
  <c r="CE157" i="7"/>
  <c r="CE159" i="7"/>
  <c r="CE161" i="7"/>
  <c r="CE163" i="7"/>
  <c r="CE165" i="7"/>
  <c r="CE168" i="7"/>
  <c r="CE170" i="7"/>
  <c r="CE172" i="7"/>
  <c r="CE174" i="7"/>
  <c r="CE176" i="7"/>
  <c r="CE179" i="7"/>
  <c r="CE181" i="7"/>
  <c r="CE183" i="7"/>
  <c r="CE185" i="7"/>
  <c r="CE187" i="7"/>
  <c r="CE190" i="7"/>
  <c r="CE192" i="7"/>
  <c r="CE194" i="7"/>
  <c r="CE196" i="7"/>
  <c r="CE198" i="7"/>
  <c r="CE201" i="7"/>
  <c r="CE203" i="7"/>
  <c r="CE205" i="7"/>
  <c r="CE207" i="7"/>
  <c r="CE209" i="7"/>
  <c r="CE212" i="7"/>
  <c r="CE214" i="7"/>
  <c r="CE216" i="7"/>
  <c r="CE218" i="7"/>
  <c r="CE220" i="7"/>
  <c r="CE222" i="7"/>
  <c r="CE225" i="7"/>
  <c r="CE227" i="7"/>
  <c r="CE229" i="7"/>
  <c r="CE231" i="7"/>
  <c r="CE233" i="7"/>
  <c r="CE236" i="7"/>
  <c r="CE238" i="7"/>
  <c r="CE240" i="7"/>
  <c r="CE242" i="7"/>
  <c r="CE244" i="7"/>
  <c r="CE247" i="7"/>
  <c r="CE249" i="7"/>
  <c r="CE251" i="7"/>
  <c r="CE253" i="7"/>
  <c r="CE255" i="7"/>
  <c r="CE258" i="7"/>
  <c r="CE261" i="7"/>
  <c r="CE263" i="7"/>
  <c r="CE265" i="7"/>
  <c r="CE267" i="7"/>
  <c r="CE270" i="7"/>
  <c r="CE272" i="7"/>
  <c r="CE274" i="7"/>
  <c r="CE278" i="7"/>
  <c r="CE280" i="7"/>
  <c r="CE282" i="7"/>
  <c r="CE284" i="7"/>
  <c r="CE286" i="7"/>
  <c r="CE288" i="7"/>
  <c r="CE290" i="7"/>
  <c r="CE292" i="7"/>
  <c r="CE294" i="7"/>
  <c r="CE296" i="7"/>
  <c r="CE298" i="7"/>
  <c r="CE300" i="7"/>
  <c r="CE302" i="7"/>
  <c r="CE304" i="7"/>
  <c r="CE306" i="7"/>
  <c r="CE308" i="7"/>
  <c r="CE309" i="7"/>
  <c r="CE311" i="7"/>
  <c r="CE313" i="7"/>
  <c r="CE315" i="7"/>
  <c r="CE317" i="7"/>
  <c r="CE319" i="7"/>
  <c r="CE321" i="7"/>
  <c r="CE323" i="7"/>
  <c r="CE325" i="7"/>
  <c r="CE327" i="7"/>
  <c r="CE329" i="7"/>
  <c r="CE331" i="7"/>
  <c r="CE333" i="7"/>
  <c r="CE335" i="7"/>
  <c r="CE337" i="7"/>
  <c r="CE339" i="7"/>
  <c r="CE341" i="7"/>
  <c r="CE343" i="7"/>
  <c r="CE345" i="7"/>
  <c r="CE347" i="7"/>
  <c r="CE349" i="7"/>
  <c r="CE351" i="7"/>
  <c r="CE353" i="7"/>
  <c r="CE355" i="7"/>
  <c r="CE357" i="7"/>
  <c r="CE359" i="7"/>
  <c r="CE361" i="7"/>
  <c r="CE363" i="7"/>
  <c r="CE365" i="7"/>
  <c r="CE367" i="7"/>
  <c r="CE369" i="7"/>
  <c r="CE371" i="7"/>
  <c r="CE373" i="7"/>
  <c r="CE375" i="7"/>
  <c r="CE377" i="7"/>
  <c r="CE378" i="7"/>
  <c r="CE380" i="7"/>
  <c r="CE382" i="7"/>
  <c r="CE384" i="7"/>
  <c r="CE386" i="7"/>
  <c r="CE388" i="7"/>
  <c r="CE390" i="7"/>
  <c r="CE392" i="7"/>
  <c r="CE394" i="7"/>
  <c r="CE396" i="7"/>
  <c r="CE398" i="7"/>
  <c r="CE400" i="7"/>
  <c r="CE402" i="7"/>
  <c r="CE404" i="7"/>
  <c r="CE406" i="7"/>
  <c r="CE420" i="7"/>
  <c r="CE422" i="7"/>
  <c r="CE424" i="7"/>
  <c r="CE426" i="7"/>
  <c r="CE428" i="7"/>
  <c r="CE430" i="7"/>
  <c r="CE432" i="7"/>
  <c r="CE434" i="7"/>
  <c r="CE436" i="7"/>
  <c r="CE438" i="7"/>
  <c r="CE440" i="7"/>
  <c r="CE442" i="7"/>
  <c r="CE444" i="7"/>
  <c r="CE446" i="7"/>
  <c r="CE448" i="7"/>
  <c r="CE450" i="7"/>
  <c r="CE452" i="7"/>
  <c r="CE454" i="7"/>
  <c r="CE456" i="7"/>
  <c r="CE458" i="7"/>
  <c r="CE460" i="7"/>
  <c r="CE462" i="7"/>
  <c r="CE464" i="7"/>
  <c r="CE466" i="7"/>
  <c r="CE468" i="7"/>
  <c r="CE470" i="7"/>
  <c r="CE472" i="7"/>
  <c r="CE474" i="7"/>
  <c r="CE476" i="7"/>
  <c r="CE478" i="7"/>
  <c r="CE480" i="7"/>
  <c r="CE482" i="7"/>
  <c r="CE484" i="7"/>
  <c r="CE486" i="7"/>
  <c r="CE488" i="7"/>
  <c r="CE490" i="7"/>
  <c r="CE492" i="7"/>
  <c r="CE494" i="7"/>
  <c r="CE496" i="7"/>
  <c r="CE498" i="7"/>
  <c r="CE500" i="7"/>
  <c r="CE502" i="7"/>
  <c r="CE504" i="7"/>
  <c r="CE506" i="7"/>
  <c r="CE508" i="7"/>
  <c r="CE510" i="7"/>
  <c r="CE512" i="7"/>
  <c r="CE514" i="7"/>
  <c r="CE516" i="7"/>
  <c r="CE518" i="7"/>
  <c r="CE520" i="7"/>
  <c r="CE522" i="7"/>
  <c r="CE524" i="7"/>
  <c r="CE526" i="7"/>
  <c r="CE528" i="7"/>
  <c r="CE530" i="7"/>
  <c r="CE532" i="7"/>
  <c r="CE534" i="7"/>
  <c r="CE536" i="7"/>
  <c r="CE538" i="7"/>
  <c r="CE540" i="7"/>
  <c r="CE542" i="7"/>
  <c r="CE544" i="7"/>
  <c r="CE546" i="7"/>
  <c r="CE548" i="7"/>
  <c r="CE550" i="7"/>
  <c r="CE552" i="7"/>
  <c r="CE554" i="7"/>
  <c r="CE556" i="7"/>
  <c r="CE558" i="7"/>
  <c r="CE560" i="7"/>
  <c r="CE562" i="7"/>
  <c r="CE564" i="7"/>
  <c r="CE566" i="7"/>
  <c r="CE568" i="7"/>
  <c r="CE570" i="7"/>
  <c r="CE572" i="7"/>
  <c r="CE574" i="7"/>
  <c r="CE576" i="7"/>
  <c r="CE578" i="7"/>
  <c r="CE580" i="7"/>
  <c r="CE582" i="7"/>
  <c r="CE584" i="7"/>
  <c r="CE586" i="7"/>
  <c r="CE588" i="7"/>
  <c r="CE590" i="7"/>
  <c r="CE592" i="7"/>
  <c r="CE594" i="7"/>
  <c r="CE596" i="7"/>
  <c r="CE598" i="7"/>
  <c r="CE600" i="7"/>
  <c r="CE602" i="7"/>
  <c r="CE604" i="7"/>
  <c r="CE606" i="7"/>
  <c r="CE608" i="7"/>
  <c r="CE610" i="7"/>
  <c r="CE612" i="7"/>
  <c r="CE614" i="7"/>
  <c r="CE616" i="7"/>
  <c r="CE618" i="7"/>
  <c r="CE620" i="7"/>
  <c r="CE622" i="7"/>
  <c r="CE624" i="7"/>
  <c r="CE626" i="7"/>
  <c r="CE628" i="7"/>
  <c r="CE630" i="7"/>
  <c r="CE632" i="7"/>
  <c r="CE634" i="7"/>
  <c r="CE636" i="7"/>
  <c r="CE638" i="7"/>
  <c r="CE640" i="7"/>
  <c r="CE642" i="7"/>
  <c r="CE644" i="7"/>
  <c r="CE646" i="7"/>
  <c r="CE648" i="7"/>
  <c r="CE650" i="7"/>
  <c r="CE652" i="7"/>
  <c r="CE654" i="7"/>
  <c r="CE656" i="7"/>
  <c r="CE658" i="7"/>
  <c r="CE660" i="7"/>
  <c r="CE662" i="7"/>
  <c r="CE664" i="7"/>
  <c r="CE666" i="7"/>
  <c r="CE668" i="7"/>
  <c r="CE670" i="7"/>
  <c r="CE672" i="7"/>
  <c r="CE674" i="7"/>
  <c r="CE676" i="7"/>
  <c r="CE678" i="7"/>
  <c r="CE680" i="7"/>
  <c r="CE682" i="7"/>
  <c r="CE684" i="7"/>
  <c r="CE686" i="7"/>
  <c r="CE688" i="7"/>
  <c r="CE690" i="7"/>
  <c r="CE692" i="7"/>
  <c r="CE694" i="7"/>
  <c r="CE696" i="7"/>
  <c r="CE698" i="7"/>
  <c r="CE700" i="7"/>
  <c r="CE702" i="7"/>
  <c r="CE704" i="7"/>
  <c r="CE706" i="7"/>
  <c r="CE708" i="7"/>
  <c r="CE710" i="7"/>
  <c r="CE712" i="7"/>
  <c r="CE714" i="7"/>
  <c r="CE716" i="7"/>
  <c r="CE718" i="7"/>
  <c r="CE720" i="7"/>
  <c r="CE722" i="7"/>
  <c r="CE724" i="7"/>
  <c r="CE726" i="7"/>
  <c r="CE728" i="7"/>
  <c r="CE730" i="7"/>
  <c r="CE732" i="7"/>
  <c r="CE734" i="7"/>
  <c r="CE736" i="7"/>
  <c r="CE738" i="7"/>
  <c r="CE740" i="7"/>
  <c r="CE742" i="7"/>
  <c r="CE744" i="7"/>
  <c r="CE746" i="7"/>
  <c r="CE748" i="7"/>
  <c r="CE750" i="7"/>
  <c r="CE752" i="7"/>
  <c r="CE754" i="7"/>
  <c r="CE756" i="7"/>
  <c r="CE758" i="7"/>
  <c r="CE760" i="7"/>
  <c r="CE762" i="7"/>
  <c r="CE764" i="7"/>
  <c r="CE766" i="7"/>
  <c r="CE768" i="7"/>
  <c r="CE770" i="7"/>
  <c r="CE772" i="7"/>
  <c r="CE774" i="7"/>
  <c r="CE776" i="7"/>
  <c r="CE778" i="7"/>
  <c r="CE780" i="7"/>
  <c r="CE782" i="7"/>
  <c r="CE784" i="7"/>
  <c r="CE786" i="7"/>
  <c r="CE788" i="7"/>
  <c r="CE790" i="7"/>
  <c r="CE792" i="7"/>
  <c r="CE794" i="7"/>
  <c r="CE796" i="7"/>
  <c r="CE798" i="7"/>
  <c r="CE800" i="7"/>
  <c r="CE802" i="7"/>
  <c r="CE804" i="7"/>
  <c r="CE806" i="7"/>
  <c r="CE808" i="7"/>
  <c r="CE810" i="7"/>
  <c r="CE812" i="7"/>
  <c r="CE814" i="7"/>
  <c r="CE816" i="7"/>
  <c r="CE818" i="7"/>
  <c r="CE820" i="7"/>
  <c r="CE822" i="7"/>
  <c r="CE824" i="7"/>
  <c r="CE826" i="7"/>
  <c r="CE828" i="7"/>
  <c r="CE830" i="7"/>
  <c r="CE832" i="7"/>
  <c r="CE834" i="7"/>
  <c r="CE836" i="7"/>
  <c r="CE838" i="7"/>
  <c r="CE840" i="7"/>
  <c r="CE842" i="7"/>
  <c r="CE844" i="7"/>
  <c r="CE846" i="7"/>
  <c r="CE848" i="7"/>
  <c r="CE850" i="7"/>
  <c r="CE852" i="7"/>
  <c r="CE854" i="7"/>
  <c r="CE856" i="7"/>
  <c r="CE858" i="7"/>
  <c r="CE860" i="7"/>
  <c r="CE862" i="7"/>
  <c r="CE864" i="7"/>
  <c r="CE866" i="7"/>
  <c r="CE868" i="7"/>
  <c r="CE870" i="7"/>
  <c r="CE872" i="7"/>
  <c r="CE874" i="7"/>
  <c r="CE876" i="7"/>
  <c r="CE878" i="7"/>
  <c r="CE880" i="7"/>
  <c r="CE882" i="7"/>
  <c r="CE884" i="7"/>
  <c r="CE886" i="7"/>
  <c r="CE888" i="7"/>
  <c r="CE890" i="7"/>
  <c r="CE892" i="7"/>
  <c r="CE894" i="7"/>
  <c r="CE896" i="7"/>
  <c r="CE898" i="7"/>
  <c r="CE900" i="7"/>
  <c r="CE902" i="7"/>
  <c r="CE904" i="7"/>
  <c r="CE906" i="7"/>
  <c r="CE943" i="7"/>
  <c r="CE946" i="7"/>
  <c r="CE948" i="7"/>
  <c r="CE950" i="7"/>
  <c r="CE952" i="7"/>
  <c r="CE954" i="7"/>
  <c r="CE957" i="7"/>
  <c r="CE959" i="7"/>
  <c r="CE961" i="7"/>
  <c r="CE963" i="7"/>
  <c r="CE965" i="7"/>
  <c r="CE967" i="7"/>
  <c r="CE969" i="7"/>
  <c r="CE971" i="7"/>
  <c r="CE973" i="7"/>
  <c r="CE976" i="7"/>
  <c r="CE978" i="7"/>
  <c r="CE980" i="7"/>
  <c r="CE982" i="7"/>
  <c r="CE984" i="7"/>
  <c r="CE986" i="7"/>
  <c r="CE988" i="7"/>
  <c r="CE990" i="7"/>
  <c r="CE993" i="7"/>
  <c r="CE995" i="7"/>
  <c r="CE997" i="7"/>
  <c r="CE999" i="7"/>
  <c r="CE1001" i="7"/>
  <c r="CE1003" i="7"/>
  <c r="CE1005" i="7"/>
  <c r="CE1007" i="7"/>
  <c r="CE1009" i="7"/>
  <c r="CE1011" i="7"/>
  <c r="CE1014" i="7"/>
  <c r="CE1031" i="7"/>
  <c r="CE1034" i="7"/>
  <c r="CE1036" i="7"/>
  <c r="CE1038" i="7"/>
  <c r="CE1040" i="7"/>
  <c r="CE1042" i="7"/>
  <c r="CE1045" i="7"/>
  <c r="CE1047" i="7"/>
  <c r="CE1049" i="7"/>
  <c r="CE1051" i="7"/>
  <c r="CE1053" i="7"/>
  <c r="CE1055" i="7"/>
  <c r="CE1057" i="7"/>
  <c r="CE1059" i="7"/>
  <c r="CE1061" i="7"/>
  <c r="CE1063" i="7"/>
  <c r="CE1065" i="7"/>
  <c r="CE1067" i="7"/>
  <c r="CE1069" i="7"/>
  <c r="CE1071" i="7"/>
  <c r="CE1073" i="7"/>
  <c r="CE1075" i="7"/>
  <c r="CE1077" i="7"/>
  <c r="CE1080" i="7"/>
  <c r="CE1082" i="7"/>
  <c r="CE1084" i="7"/>
  <c r="CE1086" i="7"/>
  <c r="CE1088" i="7"/>
  <c r="CE1090" i="7"/>
  <c r="CE1092" i="7"/>
  <c r="CE1094" i="7"/>
  <c r="CE1096" i="7"/>
  <c r="CE1098" i="7"/>
  <c r="CE1100" i="7"/>
  <c r="CE1102" i="7"/>
  <c r="CE1104" i="7"/>
  <c r="CE1106" i="7"/>
  <c r="CE1108" i="7"/>
  <c r="CE1110" i="7"/>
  <c r="CE1112" i="7"/>
  <c r="CE1114" i="7"/>
  <c r="CE1116" i="7"/>
  <c r="CE1118" i="7"/>
  <c r="CE1120" i="7"/>
  <c r="CE1122" i="7"/>
  <c r="CE1124" i="7"/>
  <c r="CE1126" i="7"/>
  <c r="CE1128" i="7"/>
  <c r="CE1130" i="7"/>
  <c r="CE1132" i="7"/>
  <c r="CE1134" i="7"/>
  <c r="CE1136" i="7"/>
  <c r="CE1138" i="7"/>
  <c r="CE1140" i="7"/>
  <c r="CE1142" i="7"/>
  <c r="CE1144" i="7"/>
  <c r="CE1146" i="7"/>
  <c r="CE1148" i="7"/>
  <c r="CE1150" i="7"/>
  <c r="CE1152" i="7"/>
  <c r="CE1154" i="7"/>
  <c r="CE1156" i="7"/>
  <c r="CE1158" i="7"/>
  <c r="CE1160" i="7"/>
  <c r="CE1162" i="7"/>
  <c r="CE1164" i="7"/>
  <c r="CE1166" i="7"/>
  <c r="CE1168" i="7"/>
  <c r="CE1170" i="7"/>
  <c r="CE1172" i="7"/>
  <c r="CE1174" i="7"/>
  <c r="CE1176" i="7"/>
  <c r="CE1178" i="7"/>
  <c r="CE1180" i="7"/>
  <c r="CE1182" i="7"/>
  <c r="CE1184" i="7"/>
  <c r="CE1186" i="7"/>
  <c r="CE1188" i="7"/>
  <c r="CE1190" i="7"/>
  <c r="CE1192" i="7"/>
  <c r="CE1194" i="7"/>
  <c r="CE1196" i="7"/>
  <c r="CE1198" i="7"/>
  <c r="CE1200" i="7"/>
  <c r="CE1202" i="7"/>
  <c r="CE1204" i="7"/>
  <c r="CE1206" i="7"/>
  <c r="CE1208" i="7"/>
  <c r="CE1210" i="7"/>
  <c r="CE1212" i="7"/>
  <c r="CE1214" i="7"/>
  <c r="CE1216" i="7"/>
  <c r="CE1218" i="7"/>
  <c r="CE1220" i="7"/>
  <c r="CE1222" i="7"/>
  <c r="CE1224" i="7"/>
  <c r="CE1226" i="7"/>
  <c r="CE1228" i="7"/>
  <c r="CE1230" i="7"/>
  <c r="CE1232" i="7"/>
  <c r="CE1234" i="7"/>
  <c r="CE1236" i="7"/>
  <c r="CE1238" i="7"/>
  <c r="CE1240" i="7"/>
  <c r="CE1242" i="7"/>
  <c r="CE1244" i="7"/>
  <c r="CE1246" i="7"/>
  <c r="CE1248" i="7"/>
  <c r="CE1250" i="7"/>
  <c r="CE1252" i="7"/>
  <c r="CE1254" i="7"/>
  <c r="CE1256" i="7"/>
  <c r="CE1258" i="7"/>
  <c r="CE1260" i="7"/>
  <c r="CE1262" i="7"/>
  <c r="CE1264" i="7"/>
  <c r="CE1266" i="7"/>
  <c r="CE1268" i="7"/>
  <c r="CE1270" i="7"/>
  <c r="CE1272" i="7"/>
  <c r="CE1274" i="7"/>
  <c r="CE1276" i="7"/>
  <c r="CE1278" i="7"/>
  <c r="CE1280" i="7"/>
  <c r="CE1282" i="7"/>
  <c r="CE1284" i="7"/>
  <c r="CE1286" i="7"/>
  <c r="CE1288" i="7"/>
  <c r="CE1290" i="7"/>
  <c r="CE1292" i="7"/>
  <c r="CE1294" i="7"/>
  <c r="CE1296" i="7"/>
  <c r="CE1298" i="7"/>
  <c r="CE1300" i="7"/>
  <c r="CE1302" i="7"/>
  <c r="CE1304" i="7"/>
  <c r="CE1306" i="7"/>
  <c r="CE1308" i="7"/>
  <c r="CE1310" i="7"/>
  <c r="CE1312" i="7"/>
  <c r="CE1314" i="7"/>
  <c r="CE1316" i="7"/>
  <c r="CE1318" i="7"/>
  <c r="CE1320" i="7"/>
  <c r="CE1322" i="7"/>
  <c r="CE1324" i="7"/>
  <c r="CE1326" i="7"/>
  <c r="CE1328" i="7"/>
  <c r="CE1330" i="7"/>
  <c r="CE1332" i="7"/>
  <c r="CE1334" i="7"/>
  <c r="CE1336" i="7"/>
  <c r="CE1338" i="7"/>
  <c r="CE1340" i="7"/>
  <c r="CE1342" i="7"/>
  <c r="CE1344" i="7"/>
  <c r="CE1346" i="7"/>
  <c r="CE1348" i="7"/>
  <c r="CE1350" i="7"/>
  <c r="CE1352" i="7"/>
  <c r="CE1354" i="7"/>
  <c r="CE1356" i="7"/>
  <c r="CE1358" i="7"/>
  <c r="CE1360" i="7"/>
  <c r="CE1362" i="7"/>
  <c r="CE1364" i="7"/>
  <c r="CE1366" i="7"/>
  <c r="CE1368" i="7"/>
  <c r="CE1370" i="7"/>
  <c r="CE1372" i="7"/>
  <c r="CE1374" i="7"/>
  <c r="CE1376" i="7"/>
  <c r="CE1378" i="7"/>
  <c r="CE1380" i="7"/>
  <c r="CE1382" i="7"/>
  <c r="CE1384" i="7"/>
  <c r="CE1386" i="7"/>
  <c r="CE1388" i="7"/>
  <c r="CE1390" i="7"/>
  <c r="CE1392" i="7"/>
  <c r="CE1394" i="7"/>
  <c r="CE1396" i="7"/>
  <c r="CE1398" i="7"/>
  <c r="CE1400" i="7"/>
  <c r="CE1402" i="7"/>
  <c r="CE1404" i="7"/>
  <c r="CE1406" i="7"/>
  <c r="CE1408" i="7"/>
  <c r="CE1410" i="7"/>
  <c r="CE1412" i="7"/>
  <c r="CE1414" i="7"/>
  <c r="CE1416" i="7"/>
  <c r="CE1418" i="7"/>
  <c r="CE1420" i="7"/>
  <c r="CE1422" i="7"/>
  <c r="CE1424" i="7"/>
  <c r="CE1426" i="7"/>
  <c r="CE1428" i="7"/>
  <c r="CE1430" i="7"/>
  <c r="CE1432" i="7"/>
  <c r="CE1434" i="7"/>
  <c r="CE1436" i="7"/>
  <c r="CE1438" i="7"/>
  <c r="CE1440" i="7"/>
  <c r="CE1442" i="7"/>
  <c r="CE1444" i="7"/>
  <c r="CE1446" i="7"/>
  <c r="CE1448" i="7"/>
  <c r="CE1450" i="7"/>
  <c r="CE1452" i="7"/>
  <c r="CE1454" i="7"/>
  <c r="CE1456" i="7"/>
  <c r="CE1458" i="7"/>
  <c r="CE1460" i="7"/>
  <c r="CE1462" i="7"/>
  <c r="CE1464" i="7"/>
  <c r="CE1466" i="7"/>
  <c r="CE1468" i="7"/>
  <c r="CE1470" i="7"/>
  <c r="CE1472" i="7"/>
  <c r="CE1474" i="7"/>
  <c r="CE1476" i="7"/>
  <c r="CE1478" i="7"/>
  <c r="CE1480" i="7"/>
  <c r="CE1482" i="7"/>
  <c r="CE1484" i="7"/>
  <c r="CE1486" i="7"/>
  <c r="CE1488" i="7"/>
  <c r="CE1490" i="7"/>
  <c r="CE1492" i="7"/>
  <c r="CE1494" i="7"/>
  <c r="CE1496" i="7"/>
  <c r="CE1498" i="7"/>
  <c r="CE1500" i="7"/>
  <c r="CE1502" i="7"/>
  <c r="CE1504" i="7"/>
  <c r="CE1506" i="7"/>
  <c r="CE1508" i="7"/>
  <c r="CE1510" i="7"/>
  <c r="CE1512" i="7"/>
  <c r="CE1514" i="7"/>
  <c r="CE1516" i="7"/>
  <c r="CE1518" i="7"/>
  <c r="CE1520" i="7"/>
  <c r="CE1522" i="7"/>
  <c r="CE1524" i="7"/>
  <c r="CE1526" i="7"/>
  <c r="CE1528" i="7"/>
  <c r="CE1530" i="7"/>
  <c r="CE1532" i="7"/>
  <c r="CE1534" i="7"/>
  <c r="CE1536" i="7"/>
  <c r="CE1538" i="7"/>
  <c r="CE1540" i="7"/>
  <c r="CE1542" i="7"/>
  <c r="CE1544" i="7"/>
  <c r="CE1546" i="7"/>
  <c r="CE1548" i="7"/>
  <c r="CE1550" i="7"/>
  <c r="CE1552" i="7"/>
  <c r="CE1554" i="7"/>
  <c r="CE1556" i="7"/>
  <c r="CE1558" i="7"/>
  <c r="CE1560" i="7"/>
  <c r="CE1562" i="7"/>
  <c r="CE1565" i="7"/>
  <c r="CE1567" i="7"/>
  <c r="CE1575" i="7"/>
  <c r="CE1578" i="7"/>
  <c r="CE1584" i="7"/>
  <c r="CE1586" i="7"/>
  <c r="CE1588" i="7"/>
  <c r="CE1590" i="7"/>
  <c r="CE1592" i="7"/>
  <c r="CE1594" i="7"/>
  <c r="CE1596" i="7"/>
  <c r="CE1599" i="7"/>
  <c r="CE1601" i="7"/>
  <c r="CE1603" i="7"/>
  <c r="CE1605" i="7"/>
  <c r="CE1607" i="7"/>
  <c r="CE1609" i="7"/>
  <c r="CE1611" i="7"/>
  <c r="CE1613" i="7"/>
  <c r="CE1615" i="7"/>
  <c r="CE1617" i="7"/>
  <c r="CE1619" i="7"/>
  <c r="CE1621" i="7"/>
  <c r="CE1623" i="7"/>
  <c r="CE1625" i="7"/>
  <c r="CE1627" i="7"/>
  <c r="CE1629" i="7"/>
  <c r="CE1631" i="7"/>
  <c r="CE1633" i="7"/>
  <c r="CE1635" i="7"/>
  <c r="CE1637" i="7"/>
  <c r="CE1639" i="7"/>
  <c r="CE1641" i="7"/>
  <c r="CE1643" i="7"/>
  <c r="CE1645" i="7"/>
  <c r="CE1647" i="7"/>
  <c r="CE1649" i="7"/>
  <c r="CE1651" i="7"/>
  <c r="CE1653" i="7"/>
  <c r="CE1655" i="7"/>
  <c r="CE1657" i="7"/>
  <c r="CE1659" i="7"/>
  <c r="CE1661" i="7"/>
  <c r="CE1663" i="7"/>
  <c r="CE1665" i="7"/>
  <c r="CE1667" i="7"/>
  <c r="CE1669" i="7"/>
  <c r="CE1671" i="7"/>
  <c r="CE1674" i="7"/>
  <c r="CE1676" i="7"/>
  <c r="CE1678" i="7"/>
  <c r="CE1680" i="7"/>
  <c r="CE1682" i="7"/>
  <c r="CE1684" i="7"/>
  <c r="CE1686" i="7"/>
  <c r="CE1688" i="7"/>
  <c r="CE1690" i="7"/>
  <c r="CE1692" i="7"/>
  <c r="CE1694" i="7"/>
  <c r="CE1696" i="7"/>
  <c r="CE1698" i="7"/>
  <c r="CE1700" i="7"/>
  <c r="CE1702" i="7"/>
  <c r="CE1704" i="7"/>
  <c r="CE1706" i="7"/>
  <c r="CE1708" i="7"/>
  <c r="CE1710" i="7"/>
  <c r="CE1712" i="7"/>
  <c r="CE1714" i="7"/>
  <c r="CE1716" i="7"/>
  <c r="CE1718" i="7"/>
  <c r="CE1720" i="7"/>
  <c r="CE1722" i="7"/>
  <c r="CE1724" i="7"/>
  <c r="CE1726" i="7"/>
  <c r="CE1728" i="7"/>
  <c r="CE1730" i="7"/>
  <c r="CE1732" i="7"/>
  <c r="CE1734" i="7"/>
  <c r="CE1736" i="7"/>
  <c r="CE1738" i="7"/>
  <c r="CE1740" i="7"/>
  <c r="CE1742" i="7"/>
  <c r="CE1744" i="7"/>
  <c r="CE1746" i="7"/>
  <c r="CE1748" i="7"/>
  <c r="CE1750" i="7"/>
  <c r="CE1752" i="7"/>
  <c r="CE1754" i="7"/>
  <c r="CE1756" i="7"/>
  <c r="CE1758" i="7"/>
  <c r="CE1760" i="7"/>
  <c r="CE1762" i="7"/>
  <c r="CE1764" i="7"/>
  <c r="CE1766" i="7"/>
  <c r="CE1768" i="7"/>
  <c r="CE1770" i="7"/>
  <c r="CE1772" i="7"/>
  <c r="CE1774" i="7"/>
  <c r="CE1776" i="7"/>
  <c r="CE1778" i="7"/>
  <c r="CE1780" i="7"/>
  <c r="CE1782" i="7"/>
  <c r="CE1784" i="7"/>
  <c r="CE1786" i="7"/>
  <c r="CE1788" i="7"/>
  <c r="CE1790" i="7"/>
  <c r="CE1792" i="7"/>
  <c r="CE1794" i="7"/>
  <c r="CE1796" i="7"/>
  <c r="CE1798" i="7"/>
  <c r="CE1800" i="7"/>
  <c r="CE1802" i="7"/>
  <c r="CE1804" i="7"/>
  <c r="CE1806" i="7"/>
  <c r="CE1808" i="7"/>
  <c r="CE1810" i="7"/>
  <c r="CE1812" i="7"/>
  <c r="CE1814" i="7"/>
  <c r="CE1816" i="7"/>
  <c r="CE1818" i="7"/>
  <c r="CE1820" i="7"/>
  <c r="CE1822" i="7"/>
  <c r="CE1824" i="7"/>
  <c r="CE1826" i="7"/>
  <c r="CE1828" i="7"/>
  <c r="CE1830" i="7"/>
  <c r="CE1832" i="7"/>
  <c r="CE1834" i="7"/>
  <c r="CE1836" i="7"/>
  <c r="CE1838" i="7"/>
  <c r="CE1840" i="7"/>
  <c r="CE1842" i="7"/>
  <c r="CE1844" i="7"/>
  <c r="CE1846" i="7"/>
  <c r="CE1848" i="7"/>
  <c r="CE1850" i="7"/>
  <c r="CE1852" i="7"/>
  <c r="CE1854" i="7"/>
  <c r="CE1856" i="7"/>
  <c r="CE1858" i="7"/>
  <c r="CE1860" i="7"/>
  <c r="CE1862" i="7"/>
  <c r="CE1864" i="7"/>
  <c r="CE1866" i="7"/>
  <c r="CE1868" i="7"/>
  <c r="CE1870" i="7"/>
  <c r="CE1872" i="7"/>
  <c r="CE1874" i="7"/>
  <c r="CE1876" i="7"/>
  <c r="CE1878" i="7"/>
  <c r="CE1880" i="7"/>
  <c r="CE1882" i="7"/>
  <c r="CE1884" i="7"/>
  <c r="CE1886" i="7"/>
  <c r="CE1888" i="7"/>
  <c r="CE1890" i="7"/>
  <c r="CE1892" i="7"/>
  <c r="CE1894" i="7"/>
  <c r="CE1896" i="7"/>
  <c r="CE1898" i="7"/>
  <c r="CE1900" i="7"/>
  <c r="CE1902" i="7"/>
  <c r="CE1904" i="7"/>
  <c r="CE1906" i="7"/>
  <c r="CE1908" i="7"/>
  <c r="CE1910" i="7"/>
  <c r="CE1912" i="7"/>
  <c r="CE1914" i="7"/>
  <c r="CE1916" i="7"/>
  <c r="CE1918" i="7"/>
  <c r="CE1920" i="7"/>
  <c r="CE1922" i="7"/>
  <c r="CE1924" i="7"/>
  <c r="CE1926" i="7"/>
  <c r="CE1928" i="7"/>
  <c r="CE1930" i="7"/>
  <c r="CE1932" i="7"/>
  <c r="CE1934" i="7"/>
  <c r="CE1936" i="7"/>
  <c r="CE1938" i="7"/>
  <c r="CE1940" i="7"/>
  <c r="CE1942" i="7"/>
  <c r="CE1944" i="7"/>
  <c r="CE1946" i="7"/>
  <c r="CE1948" i="7"/>
  <c r="CE1950" i="7"/>
  <c r="CE1952" i="7"/>
  <c r="CE1954" i="7"/>
  <c r="CE1956" i="7"/>
  <c r="CE1958" i="7"/>
  <c r="CE1960" i="7"/>
  <c r="CE1962" i="7"/>
  <c r="CE1964" i="7"/>
  <c r="CE1966" i="7"/>
  <c r="CE1968" i="7"/>
  <c r="CE1970" i="7"/>
  <c r="CE1972" i="7"/>
  <c r="CE1974" i="7"/>
  <c r="CE1976" i="7"/>
  <c r="CE1978" i="7"/>
  <c r="CE1980" i="7"/>
  <c r="CE1982" i="7"/>
  <c r="CE1984" i="7"/>
  <c r="CE1986" i="7"/>
  <c r="CE1988" i="7"/>
  <c r="CE1990" i="7"/>
  <c r="CE1992" i="7"/>
  <c r="CE1994" i="7"/>
  <c r="CE1996" i="7"/>
  <c r="CE1998" i="7"/>
  <c r="CE2000" i="7"/>
  <c r="CE2002" i="7"/>
  <c r="CE2004" i="7"/>
  <c r="CE2006" i="7"/>
  <c r="CE2008" i="7"/>
  <c r="CE2010" i="7"/>
  <c r="CE2012" i="7"/>
  <c r="CE2014" i="7"/>
  <c r="CE2016" i="7"/>
  <c r="CE2018" i="7"/>
  <c r="CE2020" i="7"/>
  <c r="CE2022" i="7"/>
  <c r="CE2024" i="7"/>
  <c r="CE2026" i="7"/>
  <c r="CE2028" i="7"/>
  <c r="CE2030" i="7"/>
  <c r="CE2032" i="7"/>
  <c r="CE2034" i="7"/>
  <c r="CE2036" i="7"/>
  <c r="CE2038" i="7"/>
  <c r="CE2040" i="7"/>
  <c r="CE2042" i="7"/>
  <c r="CE2044" i="7"/>
  <c r="CE2046" i="7"/>
  <c r="CE2048" i="7"/>
  <c r="CE2050" i="7"/>
  <c r="CE2052" i="7"/>
  <c r="CE2054" i="7"/>
  <c r="CE2056" i="7"/>
  <c r="CE2058" i="7"/>
  <c r="CE2060" i="7"/>
  <c r="CE2062" i="7"/>
  <c r="CE2064" i="7"/>
  <c r="CE2066" i="7"/>
  <c r="CE2068" i="7"/>
  <c r="CE2070" i="7"/>
  <c r="CE2072" i="7"/>
  <c r="CE2074" i="7"/>
  <c r="CE2076" i="7"/>
  <c r="CE2078" i="7"/>
  <c r="CE2080" i="7"/>
  <c r="CE2082" i="7"/>
  <c r="CE2084" i="7"/>
  <c r="CE2086" i="7"/>
  <c r="CE2088" i="7"/>
  <c r="CE2090" i="7"/>
  <c r="CE2092" i="7"/>
  <c r="CE2094" i="7"/>
  <c r="CE2096" i="7"/>
  <c r="CE2098" i="7"/>
  <c r="CE2100" i="7"/>
  <c r="CE2102" i="7"/>
  <c r="CE2104" i="7"/>
  <c r="CE2106" i="7"/>
  <c r="CE2108" i="7"/>
  <c r="CE2110" i="7"/>
  <c r="CE2112" i="7"/>
  <c r="CE2114" i="7"/>
  <c r="CE2116" i="7"/>
  <c r="CE2118" i="7"/>
  <c r="CE2120" i="7"/>
  <c r="CE2122" i="7"/>
  <c r="CE2124" i="7"/>
  <c r="CE2126" i="7"/>
  <c r="CE2128" i="7"/>
  <c r="CE2130" i="7"/>
  <c r="CE2132" i="7"/>
  <c r="CE2134" i="7"/>
  <c r="CE2136" i="7"/>
  <c r="CE2138" i="7"/>
  <c r="CE2140" i="7"/>
  <c r="CE2142" i="7"/>
  <c r="CE2144" i="7"/>
  <c r="CE2146" i="7"/>
  <c r="CE2148" i="7"/>
  <c r="CE2150" i="7"/>
  <c r="CE2152" i="7"/>
  <c r="CE2154" i="7"/>
  <c r="CE2156" i="7"/>
  <c r="CE2158" i="7"/>
  <c r="CE2160" i="7"/>
  <c r="CE2162" i="7"/>
  <c r="CE2164" i="7"/>
  <c r="CE2166" i="7"/>
  <c r="CE2168" i="7"/>
  <c r="CE2170" i="7"/>
  <c r="CE2172" i="7"/>
  <c r="CE2174" i="7"/>
  <c r="CE2176" i="7"/>
  <c r="CE2178" i="7"/>
  <c r="CE2180" i="7"/>
  <c r="CE2182" i="7"/>
  <c r="CE2184" i="7"/>
  <c r="CE2186" i="7"/>
  <c r="CE2188" i="7"/>
  <c r="CE2190" i="7"/>
  <c r="CE2192" i="7"/>
  <c r="CE2194" i="7"/>
  <c r="CE2196" i="7"/>
  <c r="CE2198" i="7"/>
  <c r="CE2200" i="7"/>
  <c r="CE2202" i="7"/>
  <c r="CE2204" i="7"/>
  <c r="CE2206" i="7"/>
  <c r="CE2208" i="7"/>
  <c r="CE2210" i="7"/>
  <c r="CE2212" i="7"/>
  <c r="CE2214" i="7"/>
  <c r="CE2216" i="7"/>
  <c r="CE2218" i="7"/>
  <c r="CE2220" i="7"/>
  <c r="CE2222" i="7"/>
  <c r="CE2224" i="7"/>
  <c r="CE2226" i="7"/>
  <c r="CE2228" i="7"/>
  <c r="CE2230" i="7"/>
  <c r="CE2232" i="7"/>
  <c r="CE2234" i="7"/>
  <c r="CE2236" i="7"/>
  <c r="CE2238" i="7"/>
  <c r="CE2240" i="7"/>
  <c r="CE2242" i="7"/>
  <c r="CE2244" i="7"/>
  <c r="CE2246" i="7"/>
  <c r="CE2248" i="7"/>
  <c r="CE2250" i="7"/>
  <c r="CE2252" i="7"/>
  <c r="CE2254" i="7"/>
  <c r="CE2256" i="7"/>
  <c r="CE2258" i="7"/>
  <c r="CE2260" i="7"/>
  <c r="CE2262" i="7"/>
  <c r="CE2264" i="7"/>
  <c r="CE2266" i="7"/>
  <c r="CE2268" i="7"/>
  <c r="CE2270" i="7"/>
  <c r="CE2272" i="7"/>
  <c r="CE2274" i="7"/>
  <c r="CE2276" i="7"/>
  <c r="CE2278" i="7"/>
  <c r="CE2280" i="7"/>
  <c r="CE2282" i="7"/>
  <c r="CE2284" i="7"/>
  <c r="CE2286" i="7"/>
  <c r="CE2288" i="7"/>
  <c r="CE2290" i="7"/>
  <c r="CE2292" i="7"/>
  <c r="CE2294" i="7"/>
  <c r="CE2296" i="7"/>
  <c r="CE2298" i="7"/>
  <c r="CE2300" i="7"/>
  <c r="CE2302" i="7"/>
  <c r="CE2304" i="7"/>
  <c r="CE2306" i="7"/>
  <c r="CE2308" i="7"/>
  <c r="CE2310" i="7"/>
  <c r="CE2312" i="7"/>
  <c r="CE2314" i="7"/>
  <c r="CE2316" i="7"/>
  <c r="CE2318" i="7"/>
  <c r="CE2320" i="7"/>
  <c r="CE2322" i="7"/>
  <c r="CE2324" i="7"/>
  <c r="CE2326" i="7"/>
  <c r="CE2328" i="7"/>
  <c r="CE2330" i="7"/>
  <c r="CE2332" i="7"/>
  <c r="CE2334" i="7"/>
  <c r="CE2336" i="7"/>
  <c r="CE2338" i="7"/>
  <c r="CE2340" i="7"/>
  <c r="CE2342" i="7"/>
  <c r="CE2344" i="7"/>
  <c r="CE2346" i="7"/>
  <c r="CE2348" i="7"/>
  <c r="CE2350" i="7"/>
  <c r="CE2352" i="7"/>
  <c r="CE2354" i="7"/>
  <c r="CE2356" i="7"/>
  <c r="CE2358" i="7"/>
  <c r="CE2360" i="7"/>
  <c r="CE2362" i="7"/>
  <c r="CE2364" i="7"/>
  <c r="CE2366" i="7"/>
  <c r="CE2368" i="7"/>
  <c r="CE2370" i="7"/>
  <c r="CE2372" i="7"/>
  <c r="CE2374" i="7"/>
  <c r="CE2376" i="7"/>
  <c r="CE2378" i="7"/>
  <c r="CE2380" i="7"/>
  <c r="CE2382" i="7"/>
  <c r="CE2384" i="7"/>
  <c r="CE2386" i="7"/>
  <c r="CE2388" i="7"/>
  <c r="CE2390" i="7"/>
  <c r="CE2392" i="7"/>
  <c r="CE2394" i="7"/>
  <c r="CE2396" i="7"/>
  <c r="CE2398" i="7"/>
  <c r="CE2400" i="7"/>
  <c r="CE2402" i="7"/>
  <c r="CE2404" i="7"/>
  <c r="CE2406" i="7"/>
  <c r="CE2408" i="7"/>
  <c r="CE2410" i="7"/>
  <c r="CE2412" i="7"/>
  <c r="CE2414" i="7"/>
  <c r="CE2416" i="7"/>
  <c r="CE2418" i="7"/>
  <c r="CE2420" i="7"/>
  <c r="CE2422" i="7"/>
  <c r="CE2424" i="7"/>
  <c r="CE2426" i="7"/>
  <c r="CE2428" i="7"/>
  <c r="CE2430" i="7"/>
  <c r="CE2432" i="7"/>
  <c r="CE2434" i="7"/>
  <c r="CE2436" i="7"/>
  <c r="CE2438" i="7"/>
  <c r="CE2440" i="7"/>
  <c r="CE2442" i="7"/>
  <c r="CE2444" i="7"/>
  <c r="CE2446" i="7"/>
  <c r="CE2448" i="7"/>
  <c r="CE2450" i="7"/>
  <c r="CE2452" i="7"/>
  <c r="CE2454" i="7"/>
  <c r="CE2456" i="7"/>
  <c r="CE2458" i="7"/>
  <c r="CE2460" i="7"/>
  <c r="CE2462" i="7"/>
  <c r="CE2464" i="7"/>
  <c r="CE2466" i="7"/>
  <c r="CE2468" i="7"/>
  <c r="CE2470" i="7"/>
  <c r="CE2472" i="7"/>
  <c r="CE2474" i="7"/>
  <c r="CE2476" i="7"/>
  <c r="CE2478" i="7"/>
  <c r="CE2480" i="7"/>
  <c r="CE2482" i="7"/>
  <c r="CE2484" i="7"/>
  <c r="CE2486" i="7"/>
  <c r="CE2488" i="7"/>
  <c r="CE2490" i="7"/>
  <c r="CE2492" i="7"/>
  <c r="CE2494" i="7"/>
  <c r="CE2496" i="7"/>
  <c r="CE2498" i="7"/>
  <c r="CE2500" i="7"/>
  <c r="CE2502" i="7"/>
  <c r="CE2504" i="7"/>
  <c r="CE2506" i="7"/>
  <c r="CE2508" i="7"/>
  <c r="CE2510" i="7"/>
  <c r="CE2512" i="7"/>
  <c r="CE2514" i="7"/>
  <c r="CE2516" i="7"/>
  <c r="CE2518" i="7"/>
  <c r="CE2520" i="7"/>
  <c r="CE2522" i="7"/>
  <c r="CE2524" i="7"/>
  <c r="CE2526" i="7"/>
  <c r="CE2528" i="7"/>
  <c r="CE2530" i="7"/>
  <c r="CE2532" i="7"/>
  <c r="CE2534" i="7"/>
  <c r="CE2536" i="7"/>
  <c r="CE2538" i="7"/>
  <c r="CE2540" i="7"/>
  <c r="CE2542" i="7"/>
  <c r="CE2544" i="7"/>
  <c r="CE2546" i="7"/>
  <c r="CE2548" i="7"/>
  <c r="CE2550" i="7"/>
  <c r="CE2552" i="7"/>
  <c r="CE2554" i="7"/>
  <c r="CE2556" i="7"/>
  <c r="CE2558" i="7"/>
  <c r="CE2560" i="7"/>
  <c r="CE2562" i="7"/>
  <c r="CE2564" i="7"/>
  <c r="CE2566" i="7"/>
  <c r="CE2568" i="7"/>
  <c r="CE2570" i="7"/>
  <c r="CE2572" i="7"/>
  <c r="CE2574" i="7"/>
  <c r="CE2576" i="7"/>
  <c r="CE2578" i="7"/>
  <c r="CE2580" i="7"/>
  <c r="CE2582" i="7"/>
  <c r="CE2584" i="7"/>
  <c r="CE2586" i="7"/>
  <c r="CE2588" i="7"/>
  <c r="CE2590" i="7"/>
  <c r="CE2592" i="7"/>
  <c r="CE2594" i="7"/>
  <c r="CE2596" i="7"/>
  <c r="CE2598" i="7"/>
  <c r="CE2600" i="7"/>
  <c r="CE2602" i="7"/>
  <c r="CE2604" i="7"/>
  <c r="CE2606" i="7"/>
  <c r="CE2608" i="7"/>
  <c r="CE2610" i="7"/>
  <c r="CE2612" i="7"/>
  <c r="CE2614" i="7"/>
  <c r="CE2616" i="7"/>
  <c r="CE2618" i="7"/>
  <c r="CE2620" i="7"/>
  <c r="CE2622" i="7"/>
  <c r="CE2624" i="7"/>
  <c r="CE2626" i="7"/>
  <c r="CE2628" i="7"/>
  <c r="CE2630" i="7"/>
  <c r="CE2632" i="7"/>
  <c r="CE2634" i="7"/>
  <c r="CE2636" i="7"/>
  <c r="CE2638" i="7"/>
  <c r="CE2640" i="7"/>
  <c r="CE2642" i="7"/>
  <c r="CE2644" i="7"/>
  <c r="CE2646" i="7"/>
  <c r="CE2648" i="7"/>
  <c r="CE2650" i="7"/>
  <c r="CE2652" i="7"/>
  <c r="CE2654" i="7"/>
  <c r="CE2656" i="7"/>
  <c r="CE2658" i="7"/>
  <c r="CE2660" i="7"/>
  <c r="CE2662" i="7"/>
  <c r="CE2664" i="7"/>
  <c r="CE2666" i="7"/>
  <c r="CE2668" i="7"/>
  <c r="CE2670" i="7"/>
  <c r="CE2672" i="7"/>
  <c r="CE2674" i="7"/>
  <c r="CE2676" i="7"/>
  <c r="CE2678" i="7"/>
  <c r="CE2680" i="7"/>
  <c r="CE2682" i="7"/>
  <c r="CE2684" i="7"/>
  <c r="CE2686" i="7"/>
  <c r="CE2688" i="7"/>
  <c r="CE2690" i="7"/>
  <c r="CE2692" i="7"/>
  <c r="CE2694" i="7"/>
  <c r="CE2696" i="7"/>
  <c r="CE2698" i="7"/>
  <c r="CE2700" i="7"/>
  <c r="CE2702" i="7"/>
  <c r="CE2704" i="7"/>
  <c r="CE2706" i="7"/>
  <c r="CE2708" i="7"/>
  <c r="CE2710" i="7"/>
  <c r="CE2712" i="7"/>
  <c r="CE2714" i="7"/>
  <c r="CE2716" i="7"/>
  <c r="CE2718" i="7"/>
  <c r="CE2720" i="7"/>
  <c r="CE2722" i="7"/>
  <c r="CE2724" i="7"/>
  <c r="CE2726" i="7"/>
  <c r="CE2728" i="7"/>
  <c r="CE2730" i="7"/>
  <c r="CE2732" i="7"/>
  <c r="CE2734" i="7"/>
  <c r="CE2736" i="7"/>
  <c r="CE2739" i="7"/>
  <c r="CE2741" i="7"/>
  <c r="CE2743" i="7"/>
  <c r="CE2745" i="7"/>
  <c r="CE2747" i="7"/>
  <c r="CE2749" i="7"/>
  <c r="CE2751" i="7"/>
  <c r="CE2753" i="7"/>
  <c r="CE2755" i="7"/>
  <c r="CE2757" i="7"/>
  <c r="CE2759" i="7"/>
  <c r="CE2761" i="7"/>
  <c r="CE2763" i="7"/>
  <c r="CE2765" i="7"/>
  <c r="CE2767" i="7"/>
  <c r="CE2769" i="7"/>
  <c r="CE2771" i="7"/>
  <c r="CE2773" i="7"/>
  <c r="CE2775" i="7"/>
  <c r="CE2777" i="7"/>
  <c r="CE2779" i="7"/>
  <c r="CE2781" i="7"/>
  <c r="CE2783" i="7"/>
  <c r="CE2785" i="7"/>
  <c r="CE2787" i="7"/>
  <c r="CE2789" i="7"/>
  <c r="CE2791" i="7"/>
  <c r="CE2793" i="7"/>
  <c r="CE2795" i="7"/>
  <c r="CE2797" i="7"/>
  <c r="CE2799" i="7"/>
  <c r="CE2801" i="7"/>
  <c r="CE2803" i="7"/>
  <c r="CE2805" i="7"/>
  <c r="CE2807" i="7"/>
  <c r="CE2809" i="7"/>
  <c r="CE2811" i="7"/>
  <c r="CE2813" i="7"/>
  <c r="CE2815" i="7"/>
  <c r="CE2817" i="7"/>
  <c r="CE2819" i="7"/>
  <c r="CE2821" i="7"/>
  <c r="CE2823" i="7"/>
  <c r="CE2825" i="7"/>
  <c r="CE2827" i="7"/>
  <c r="CE2829" i="7"/>
  <c r="CE2831" i="7"/>
  <c r="CE2833" i="7"/>
  <c r="CE2835" i="7"/>
  <c r="CE2837" i="7"/>
  <c r="CE2839" i="7"/>
  <c r="CE2841" i="7"/>
  <c r="CE2843" i="7"/>
  <c r="CE2845" i="7"/>
  <c r="CE2847" i="7"/>
  <c r="CE2849" i="7"/>
  <c r="CE2851" i="7"/>
  <c r="CE2853" i="7"/>
  <c r="CE2855" i="7"/>
  <c r="CE2857" i="7"/>
  <c r="CE2859" i="7"/>
  <c r="CE2861" i="7"/>
  <c r="CE2863" i="7"/>
  <c r="CE2865" i="7"/>
  <c r="CE2867" i="7"/>
  <c r="CE2869" i="7"/>
  <c r="CE2871" i="7"/>
  <c r="CE2873" i="7"/>
  <c r="CE2875" i="7"/>
  <c r="CE2877" i="7"/>
  <c r="CE2879" i="7"/>
  <c r="CE2881" i="7"/>
  <c r="CE2883" i="7"/>
  <c r="CE2885" i="7"/>
  <c r="CE2887" i="7"/>
  <c r="CE2889" i="7"/>
  <c r="CE2891" i="7"/>
  <c r="CE2893" i="7"/>
  <c r="CE2895" i="7"/>
  <c r="CE2897" i="7"/>
  <c r="CE2899" i="7"/>
  <c r="CE2901" i="7"/>
  <c r="CE2903" i="7"/>
  <c r="CE2905" i="7"/>
  <c r="CE2907" i="7"/>
  <c r="CE2909" i="7"/>
  <c r="CE2911" i="7"/>
  <c r="CE2913" i="7"/>
  <c r="CE2915" i="7"/>
  <c r="CE2917" i="7"/>
  <c r="CE2919" i="7"/>
  <c r="CE2921" i="7"/>
  <c r="CE2923" i="7"/>
  <c r="CE2925" i="7"/>
  <c r="CE2927" i="7"/>
  <c r="CE2929" i="7"/>
  <c r="CE2931" i="7"/>
  <c r="CE2933" i="7"/>
  <c r="CE2935" i="7"/>
  <c r="CE2937" i="7"/>
  <c r="CE2939" i="7"/>
  <c r="CE2941" i="7"/>
  <c r="CE2943" i="7"/>
  <c r="CE2945" i="7"/>
  <c r="CE2947" i="7"/>
  <c r="CE2949" i="7"/>
  <c r="CE2951" i="7"/>
  <c r="CE2953" i="7"/>
  <c r="CE2955" i="7"/>
  <c r="CE2957" i="7"/>
  <c r="CE2959" i="7"/>
  <c r="CE2961" i="7"/>
  <c r="CE2963" i="7"/>
  <c r="CE2965" i="7"/>
  <c r="CE2967" i="7"/>
  <c r="CE2969" i="7"/>
  <c r="CE2971" i="7"/>
  <c r="CE2973" i="7"/>
  <c r="CE2975" i="7"/>
  <c r="CE2977" i="7"/>
  <c r="CE2979" i="7"/>
  <c r="CE2981" i="7"/>
  <c r="CE2983" i="7"/>
  <c r="CE2985" i="7"/>
  <c r="CE2987" i="7"/>
  <c r="CE2989" i="7"/>
  <c r="CE2991" i="7"/>
  <c r="CE2993" i="7"/>
  <c r="CE2995" i="7"/>
  <c r="B216" i="6"/>
  <c r="D33" i="25"/>
  <c r="B197" i="6"/>
  <c r="D8" i="25"/>
  <c r="B63" i="6"/>
  <c r="F130" i="25"/>
  <c r="D130" i="25"/>
  <c r="F69" i="25"/>
  <c r="F67" i="25" s="1"/>
  <c r="F91" i="25"/>
  <c r="F89" i="25" s="1"/>
  <c r="F22" i="25"/>
  <c r="F62" i="25"/>
  <c r="F21" i="25"/>
  <c r="F61" i="25"/>
  <c r="F57" i="25"/>
  <c r="F105" i="25"/>
  <c r="F48" i="25"/>
  <c r="F46" i="25" s="1"/>
  <c r="F112" i="25"/>
  <c r="F5" i="17"/>
  <c r="E5" i="17"/>
  <c r="D7" i="5"/>
  <c r="E62" i="26"/>
  <c r="H63" i="26"/>
  <c r="I63" i="26"/>
  <c r="F64" i="26"/>
  <c r="H64" i="26"/>
  <c r="E68" i="26"/>
  <c r="G68" i="26"/>
  <c r="F69" i="26"/>
  <c r="H69" i="26"/>
  <c r="E74" i="26"/>
  <c r="G74" i="26"/>
  <c r="E75" i="26"/>
  <c r="G75" i="26"/>
  <c r="E77" i="26"/>
  <c r="G77" i="26"/>
  <c r="E78" i="26"/>
  <c r="G78" i="26"/>
  <c r="F87" i="26"/>
  <c r="H87" i="26"/>
  <c r="E88" i="26"/>
  <c r="H88" i="26"/>
  <c r="F91" i="26"/>
  <c r="G92" i="26"/>
  <c r="G94" i="26"/>
  <c r="F96" i="26"/>
  <c r="E98" i="26"/>
  <c r="H98" i="26"/>
  <c r="G101" i="26"/>
  <c r="E102" i="26"/>
  <c r="H102" i="26"/>
  <c r="E104" i="26"/>
  <c r="H104" i="26"/>
  <c r="I104" i="26"/>
  <c r="E106" i="26"/>
  <c r="H106" i="26"/>
  <c r="I106" i="26"/>
  <c r="F108" i="26"/>
  <c r="G109" i="26"/>
  <c r="E110" i="26"/>
  <c r="H110" i="26"/>
  <c r="I110" i="26"/>
  <c r="G112" i="26"/>
  <c r="E113" i="26"/>
  <c r="H113" i="26"/>
  <c r="F114" i="26"/>
  <c r="F115" i="26"/>
  <c r="H118" i="26"/>
  <c r="G121" i="26"/>
  <c r="G123" i="26"/>
  <c r="E124" i="26"/>
  <c r="G124" i="26"/>
  <c r="F125" i="26"/>
  <c r="I125" i="26"/>
  <c r="H127" i="26"/>
  <c r="I127" i="26"/>
  <c r="G129" i="26"/>
  <c r="H131" i="26"/>
  <c r="I131" i="26"/>
  <c r="F133" i="26"/>
  <c r="H136" i="26"/>
  <c r="H137" i="26"/>
  <c r="I137" i="26"/>
  <c r="E139" i="26"/>
  <c r="G139" i="26"/>
  <c r="H140" i="26"/>
  <c r="E142" i="26"/>
  <c r="G142" i="26"/>
  <c r="E143" i="26"/>
  <c r="H143" i="26"/>
  <c r="E145" i="26"/>
  <c r="H145" i="26"/>
  <c r="E146" i="26"/>
  <c r="H146" i="26"/>
  <c r="I146" i="26"/>
  <c r="H148" i="26"/>
  <c r="H151" i="26"/>
  <c r="H154" i="26"/>
  <c r="H157" i="26"/>
  <c r="F160" i="26"/>
  <c r="F162" i="26"/>
  <c r="I162" i="26"/>
  <c r="G164" i="26"/>
  <c r="H166" i="26"/>
  <c r="I166" i="26"/>
  <c r="G168" i="26"/>
  <c r="F170" i="26"/>
  <c r="G171" i="26"/>
  <c r="G173" i="26"/>
  <c r="E174" i="26"/>
  <c r="G174" i="26"/>
  <c r="E175" i="26"/>
  <c r="H175" i="26"/>
  <c r="I175" i="26"/>
  <c r="G177" i="26"/>
  <c r="E178" i="26"/>
  <c r="H178" i="26"/>
  <c r="E180" i="26"/>
  <c r="H180" i="26"/>
  <c r="I180" i="26"/>
  <c r="F182" i="26"/>
  <c r="E184" i="26"/>
  <c r="H184" i="26"/>
  <c r="I184" i="26"/>
  <c r="F186" i="26"/>
  <c r="F187" i="26"/>
  <c r="E189" i="26"/>
  <c r="H189" i="26"/>
  <c r="I189" i="26"/>
  <c r="F191" i="26"/>
  <c r="G194" i="26"/>
  <c r="G196" i="26"/>
  <c r="F197" i="26"/>
  <c r="E198" i="26"/>
  <c r="G198" i="26"/>
  <c r="G199" i="26"/>
  <c r="F200" i="26"/>
  <c r="F202" i="26"/>
  <c r="I202" i="26"/>
  <c r="E207" i="26"/>
  <c r="H207" i="26"/>
  <c r="H208" i="26"/>
  <c r="I208" i="26"/>
  <c r="H210" i="26"/>
  <c r="I210" i="26"/>
  <c r="G212" i="26"/>
  <c r="E213" i="26"/>
  <c r="I213" i="26"/>
  <c r="E215" i="26"/>
  <c r="H215" i="26"/>
  <c r="I218" i="26"/>
  <c r="E220" i="26"/>
  <c r="H220" i="26"/>
  <c r="E222" i="26"/>
  <c r="H222" i="26"/>
  <c r="I225" i="26"/>
  <c r="F227" i="26"/>
  <c r="G228" i="26"/>
  <c r="F229" i="26"/>
  <c r="G230" i="26"/>
  <c r="F231" i="26"/>
  <c r="G232" i="26"/>
  <c r="E233" i="26"/>
  <c r="H233" i="26"/>
  <c r="I236" i="26"/>
  <c r="F238" i="26"/>
  <c r="G239" i="26"/>
  <c r="E240" i="26"/>
  <c r="H240" i="26"/>
  <c r="I243" i="26"/>
  <c r="F245" i="26"/>
  <c r="I245" i="26"/>
  <c r="F247" i="26"/>
  <c r="G248" i="26"/>
  <c r="E249" i="26"/>
  <c r="H249" i="26"/>
  <c r="H61" i="26"/>
  <c r="G62" i="26"/>
  <c r="E63" i="26"/>
  <c r="F63" i="26"/>
  <c r="H65" i="26"/>
  <c r="I69" i="26"/>
  <c r="F70" i="26"/>
  <c r="H70" i="26"/>
  <c r="E71" i="26"/>
  <c r="G71" i="26"/>
  <c r="I74" i="26"/>
  <c r="F75" i="26"/>
  <c r="H75" i="26"/>
  <c r="I75" i="26"/>
  <c r="E76" i="26"/>
  <c r="G76" i="26"/>
  <c r="E80" i="26"/>
  <c r="G80" i="26"/>
  <c r="I85" i="26"/>
  <c r="F86" i="26"/>
  <c r="H86" i="26"/>
  <c r="I86" i="26"/>
  <c r="E87" i="26"/>
  <c r="G87" i="26"/>
  <c r="H89" i="26"/>
  <c r="I89" i="26"/>
  <c r="G93" i="26"/>
  <c r="G95" i="26"/>
  <c r="E96" i="26"/>
  <c r="H96" i="26"/>
  <c r="I96" i="26"/>
  <c r="F98" i="26"/>
  <c r="I98" i="26"/>
  <c r="G102" i="26"/>
  <c r="G104" i="26"/>
  <c r="E105" i="26"/>
  <c r="H105" i="26"/>
  <c r="I105" i="26"/>
  <c r="F109" i="26"/>
  <c r="H112" i="26"/>
  <c r="I112" i="26"/>
  <c r="H116" i="26"/>
  <c r="I116" i="26"/>
  <c r="G120" i="26"/>
  <c r="F122" i="26"/>
  <c r="F123" i="26"/>
  <c r="I123" i="26"/>
  <c r="G125" i="26"/>
  <c r="E126" i="26"/>
  <c r="H126" i="26"/>
  <c r="I126" i="26"/>
  <c r="G128" i="26"/>
  <c r="G130" i="26"/>
  <c r="G132" i="26"/>
  <c r="F134" i="26"/>
  <c r="E136" i="26"/>
  <c r="G136" i="26"/>
  <c r="E137" i="26"/>
  <c r="G137" i="26"/>
  <c r="E138" i="26"/>
  <c r="H138" i="26"/>
  <c r="F140" i="26"/>
  <c r="I140" i="26"/>
  <c r="G144" i="26"/>
  <c r="F146" i="26"/>
  <c r="E148" i="26"/>
  <c r="G148" i="26"/>
  <c r="G150" i="26"/>
  <c r="F152" i="26"/>
  <c r="E154" i="26"/>
  <c r="G154" i="26"/>
  <c r="F156" i="26"/>
  <c r="G159" i="26"/>
  <c r="F161" i="26"/>
  <c r="E162" i="26"/>
  <c r="H162" i="26"/>
  <c r="F163" i="26"/>
  <c r="I163" i="26"/>
  <c r="G165" i="26"/>
  <c r="F167" i="26"/>
  <c r="E169" i="26"/>
  <c r="H169" i="26"/>
  <c r="I169" i="26"/>
  <c r="E172" i="26"/>
  <c r="G172" i="26"/>
  <c r="H174" i="26"/>
  <c r="I174" i="26"/>
  <c r="F176" i="26"/>
  <c r="I176" i="26"/>
  <c r="G178" i="26"/>
  <c r="G180" i="26"/>
  <c r="G182" i="26"/>
  <c r="G184" i="26"/>
  <c r="G186" i="26"/>
  <c r="F188" i="26"/>
  <c r="G191" i="26"/>
  <c r="G193" i="26"/>
  <c r="E194" i="26"/>
  <c r="H194" i="26"/>
  <c r="I194" i="26"/>
  <c r="G197" i="26"/>
  <c r="E199" i="26"/>
  <c r="H199" i="26"/>
  <c r="E201" i="26"/>
  <c r="F201" i="26"/>
  <c r="H201" i="26"/>
  <c r="I201" i="26"/>
  <c r="H202" i="26"/>
  <c r="F204" i="26"/>
  <c r="H206" i="26"/>
  <c r="I206" i="26"/>
  <c r="F210" i="26"/>
  <c r="G211" i="26"/>
  <c r="H213" i="26"/>
  <c r="G214" i="26"/>
  <c r="I216" i="26"/>
  <c r="F218" i="26"/>
  <c r="G219" i="26"/>
  <c r="F220" i="26"/>
  <c r="I220" i="26"/>
  <c r="F222" i="26"/>
  <c r="I222" i="26"/>
  <c r="F224" i="26"/>
  <c r="I224" i="26"/>
  <c r="F226" i="26"/>
  <c r="I226" i="26"/>
  <c r="F228" i="26"/>
  <c r="I228" i="26"/>
  <c r="F230" i="26"/>
  <c r="I230" i="26"/>
  <c r="F232" i="26"/>
  <c r="G233" i="26"/>
  <c r="E234" i="26"/>
  <c r="H234" i="26"/>
  <c r="I237" i="26"/>
  <c r="F239" i="26"/>
  <c r="G240" i="26"/>
  <c r="E241" i="26"/>
  <c r="H241" i="26"/>
  <c r="G245" i="26"/>
  <c r="E246" i="26"/>
  <c r="H246" i="26"/>
  <c r="I249" i="26"/>
  <c r="F251" i="26"/>
  <c r="I251" i="26"/>
  <c r="I61" i="26"/>
  <c r="F62" i="26"/>
  <c r="I62" i="26"/>
  <c r="I64" i="26"/>
  <c r="E65" i="26"/>
  <c r="G65" i="26"/>
  <c r="I66" i="26"/>
  <c r="E67" i="26"/>
  <c r="G67" i="26"/>
  <c r="H68" i="26"/>
  <c r="I68" i="26"/>
  <c r="E70" i="26"/>
  <c r="G70" i="26"/>
  <c r="E72" i="26"/>
  <c r="G72" i="26"/>
  <c r="F76" i="26"/>
  <c r="I76" i="26"/>
  <c r="F77" i="26"/>
  <c r="H77" i="26"/>
  <c r="I80" i="26"/>
  <c r="F81" i="26"/>
  <c r="H81" i="26"/>
  <c r="I81" i="26"/>
  <c r="E82" i="26"/>
  <c r="G82" i="26"/>
  <c r="I83" i="26"/>
  <c r="F84" i="26"/>
  <c r="H84" i="26"/>
  <c r="I84" i="26"/>
  <c r="F85" i="26"/>
  <c r="H85" i="26"/>
  <c r="F88" i="26"/>
  <c r="I88" i="26"/>
  <c r="F90" i="26"/>
  <c r="I90" i="26"/>
  <c r="E93" i="26"/>
  <c r="H93" i="26"/>
  <c r="I93" i="26"/>
  <c r="G96" i="26"/>
  <c r="G98" i="26"/>
  <c r="F100" i="26"/>
  <c r="F103" i="26"/>
  <c r="I103" i="26"/>
  <c r="F106" i="26"/>
  <c r="F107" i="26"/>
  <c r="E109" i="26"/>
  <c r="H109" i="26"/>
  <c r="I109" i="26"/>
  <c r="F113" i="26"/>
  <c r="I113" i="26"/>
  <c r="E116" i="26"/>
  <c r="G116" i="26"/>
  <c r="E117" i="26"/>
  <c r="G117" i="26"/>
  <c r="F119" i="26"/>
  <c r="E121" i="26"/>
  <c r="H121" i="26"/>
  <c r="I121" i="26"/>
  <c r="E125" i="26"/>
  <c r="H125" i="26"/>
  <c r="E127" i="26"/>
  <c r="G127" i="26"/>
  <c r="E128" i="26"/>
  <c r="H128" i="26"/>
  <c r="I128" i="26"/>
  <c r="E131" i="26"/>
  <c r="F131" i="26"/>
  <c r="F132" i="26"/>
  <c r="E134" i="26"/>
  <c r="G134" i="26"/>
  <c r="E135" i="26"/>
  <c r="H135" i="26"/>
  <c r="F138" i="26"/>
  <c r="I138" i="26"/>
  <c r="E141" i="26"/>
  <c r="H141" i="26"/>
  <c r="F142" i="26"/>
  <c r="F143" i="26"/>
  <c r="I143" i="26"/>
  <c r="G145" i="26"/>
  <c r="G146" i="26"/>
  <c r="E147" i="26"/>
  <c r="G147" i="26"/>
  <c r="F149" i="26"/>
  <c r="E151" i="26"/>
  <c r="G151" i="26"/>
  <c r="E153" i="26"/>
  <c r="H153" i="26"/>
  <c r="H155" i="26"/>
  <c r="E157" i="26"/>
  <c r="F157" i="26"/>
  <c r="I157" i="26"/>
  <c r="E159" i="26"/>
  <c r="H159" i="26"/>
  <c r="G160" i="26"/>
  <c r="E161" i="26"/>
  <c r="H161" i="26"/>
  <c r="I161" i="26"/>
  <c r="E164" i="26"/>
  <c r="H164" i="26"/>
  <c r="I164" i="26"/>
  <c r="E167" i="26"/>
  <c r="H167" i="26"/>
  <c r="I167" i="26"/>
  <c r="F169" i="26"/>
  <c r="E171" i="26"/>
  <c r="H171" i="26"/>
  <c r="I171" i="26"/>
  <c r="F175" i="26"/>
  <c r="F179" i="26"/>
  <c r="I179" i="26"/>
  <c r="E182" i="26"/>
  <c r="H182" i="26"/>
  <c r="I182" i="26"/>
  <c r="E185" i="26"/>
  <c r="H185" i="26"/>
  <c r="I185" i="26"/>
  <c r="F189" i="26"/>
  <c r="E192" i="26"/>
  <c r="H192" i="26"/>
  <c r="F195" i="26"/>
  <c r="F196" i="26"/>
  <c r="F198" i="26"/>
  <c r="H204" i="26"/>
  <c r="I204" i="26"/>
  <c r="E206" i="26"/>
  <c r="G206" i="26"/>
  <c r="F208" i="26"/>
  <c r="E210" i="26"/>
  <c r="G210" i="26"/>
  <c r="E211" i="26"/>
  <c r="H211" i="26"/>
  <c r="F213" i="26"/>
  <c r="F215" i="26"/>
  <c r="I215" i="26"/>
  <c r="F217" i="26"/>
  <c r="I217" i="26"/>
  <c r="F219" i="26"/>
  <c r="G220" i="26"/>
  <c r="G223" i="26"/>
  <c r="E224" i="26"/>
  <c r="H224" i="26"/>
  <c r="I227" i="26"/>
  <c r="E229" i="26"/>
  <c r="H229" i="26"/>
  <c r="I232" i="26"/>
  <c r="F234" i="26"/>
  <c r="G235" i="26"/>
  <c r="E236" i="26"/>
  <c r="H236" i="26"/>
  <c r="I239" i="26"/>
  <c r="F241" i="26"/>
  <c r="G242" i="26"/>
  <c r="F243" i="26"/>
  <c r="G244" i="26"/>
  <c r="E245" i="26"/>
  <c r="H245" i="26"/>
  <c r="I248" i="26"/>
  <c r="F250" i="26"/>
  <c r="G251" i="26"/>
  <c r="G61" i="26"/>
  <c r="H62" i="26"/>
  <c r="F65" i="26"/>
  <c r="I65" i="26"/>
  <c r="E66" i="26"/>
  <c r="G66" i="26"/>
  <c r="F67" i="26"/>
  <c r="H67" i="26"/>
  <c r="I67" i="26"/>
  <c r="F68" i="26"/>
  <c r="E69" i="26"/>
  <c r="G69" i="26"/>
  <c r="I72" i="26"/>
  <c r="F73" i="26"/>
  <c r="H73" i="26"/>
  <c r="I73" i="26"/>
  <c r="F74" i="26"/>
  <c r="H74" i="26"/>
  <c r="I77" i="26"/>
  <c r="F78" i="26"/>
  <c r="H78" i="26"/>
  <c r="I78" i="26"/>
  <c r="F79" i="26"/>
  <c r="H79" i="26"/>
  <c r="I79" i="26"/>
  <c r="F80" i="26"/>
  <c r="H80" i="26"/>
  <c r="E81" i="26"/>
  <c r="G81" i="26"/>
  <c r="F82" i="26"/>
  <c r="I82" i="26"/>
  <c r="F83" i="26"/>
  <c r="H83" i="26"/>
  <c r="E84" i="26"/>
  <c r="G84" i="26"/>
  <c r="I87" i="26"/>
  <c r="F89" i="26"/>
  <c r="F92" i="26"/>
  <c r="I92" i="26"/>
  <c r="F94" i="26"/>
  <c r="F95" i="26"/>
  <c r="H95" i="26"/>
  <c r="E97" i="26"/>
  <c r="H97" i="26"/>
  <c r="I97" i="26"/>
  <c r="F99" i="26"/>
  <c r="I99" i="26"/>
  <c r="F101" i="26"/>
  <c r="F102" i="26"/>
  <c r="I102" i="26"/>
  <c r="F104" i="26"/>
  <c r="F105" i="26"/>
  <c r="E107" i="26"/>
  <c r="H107" i="26"/>
  <c r="I107" i="26"/>
  <c r="G111" i="26"/>
  <c r="E112" i="26"/>
  <c r="F112" i="26"/>
  <c r="E114" i="26"/>
  <c r="H114" i="26"/>
  <c r="I114" i="26"/>
  <c r="F116" i="26"/>
  <c r="E118" i="26"/>
  <c r="G118" i="26"/>
  <c r="E119" i="26"/>
  <c r="H119" i="26"/>
  <c r="I119" i="26"/>
  <c r="E122" i="26"/>
  <c r="H122" i="26"/>
  <c r="I122" i="26"/>
  <c r="F124" i="26"/>
  <c r="I124" i="26"/>
  <c r="F126" i="26"/>
  <c r="F129" i="26"/>
  <c r="F130" i="26"/>
  <c r="G133" i="26"/>
  <c r="G135" i="26"/>
  <c r="F137" i="26"/>
  <c r="E140" i="26"/>
  <c r="G140" i="26"/>
  <c r="F141" i="26"/>
  <c r="I141" i="26"/>
  <c r="E144" i="26"/>
  <c r="H144" i="26"/>
  <c r="I144" i="26"/>
  <c r="F148" i="26"/>
  <c r="I148" i="26"/>
  <c r="F150" i="26"/>
  <c r="H152" i="26"/>
  <c r="I152" i="26"/>
  <c r="F154" i="26"/>
  <c r="I154" i="26"/>
  <c r="G156" i="26"/>
  <c r="F158" i="26"/>
  <c r="I158" i="26"/>
  <c r="G162" i="26"/>
  <c r="E163" i="26"/>
  <c r="G163" i="26"/>
  <c r="F165" i="26"/>
  <c r="F166" i="26"/>
  <c r="G169" i="26"/>
  <c r="F171" i="26"/>
  <c r="E173" i="26"/>
  <c r="H173" i="26"/>
  <c r="I173" i="26"/>
  <c r="F177" i="26"/>
  <c r="E179" i="26"/>
  <c r="H179" i="26"/>
  <c r="E181" i="26"/>
  <c r="H181" i="26"/>
  <c r="I181" i="26"/>
  <c r="F183" i="26"/>
  <c r="F184" i="26"/>
  <c r="E186" i="26"/>
  <c r="H186" i="26"/>
  <c r="I186" i="26"/>
  <c r="G188" i="26"/>
  <c r="F190" i="26"/>
  <c r="F192" i="26"/>
  <c r="I192" i="26"/>
  <c r="F194" i="26"/>
  <c r="E197" i="26"/>
  <c r="H197" i="26"/>
  <c r="I197" i="26"/>
  <c r="F199" i="26"/>
  <c r="I199" i="26"/>
  <c r="E202" i="26"/>
  <c r="G202" i="26"/>
  <c r="E203" i="26"/>
  <c r="F203" i="26"/>
  <c r="H203" i="26"/>
  <c r="I203" i="26"/>
  <c r="F205" i="26"/>
  <c r="H205" i="26"/>
  <c r="I205" i="26"/>
  <c r="G207" i="26"/>
  <c r="F209" i="26"/>
  <c r="F212" i="26"/>
  <c r="G213" i="26"/>
  <c r="F214" i="26"/>
  <c r="I214" i="26"/>
  <c r="F216" i="26"/>
  <c r="G217" i="26"/>
  <c r="E218" i="26"/>
  <c r="H218" i="26"/>
  <c r="I221" i="26"/>
  <c r="G225" i="26"/>
  <c r="E226" i="26"/>
  <c r="H226" i="26"/>
  <c r="I229" i="26"/>
  <c r="E231" i="26"/>
  <c r="H231" i="26"/>
  <c r="I234" i="26"/>
  <c r="F236" i="26"/>
  <c r="G237" i="26"/>
  <c r="E238" i="26"/>
  <c r="H238" i="26"/>
  <c r="I241" i="26"/>
  <c r="E243" i="26"/>
  <c r="H243" i="26"/>
  <c r="I246" i="26"/>
  <c r="F248" i="26"/>
  <c r="G249" i="26"/>
  <c r="E250" i="26"/>
  <c r="H250" i="26"/>
  <c r="F61" i="26"/>
  <c r="G88" i="26"/>
  <c r="E89" i="26"/>
  <c r="G89" i="26"/>
  <c r="E90" i="26"/>
  <c r="H90" i="26"/>
  <c r="G91" i="26"/>
  <c r="E92" i="26"/>
  <c r="H92" i="26"/>
  <c r="E94" i="26"/>
  <c r="H94" i="26"/>
  <c r="I94" i="26"/>
  <c r="F97" i="26"/>
  <c r="E99" i="26"/>
  <c r="G99" i="26"/>
  <c r="E100" i="26"/>
  <c r="H100" i="26"/>
  <c r="I100" i="26"/>
  <c r="E103" i="26"/>
  <c r="G103" i="26"/>
  <c r="G105" i="26"/>
  <c r="G107" i="26"/>
  <c r="E108" i="26"/>
  <c r="G108" i="26"/>
  <c r="F110" i="26"/>
  <c r="F111" i="26"/>
  <c r="I111" i="26"/>
  <c r="G113" i="26"/>
  <c r="G115" i="26"/>
  <c r="F117" i="26"/>
  <c r="F118" i="26"/>
  <c r="I118" i="26"/>
  <c r="F120" i="26"/>
  <c r="I120" i="26"/>
  <c r="G122" i="26"/>
  <c r="E123" i="26"/>
  <c r="H123" i="26"/>
  <c r="G126" i="26"/>
  <c r="F128" i="26"/>
  <c r="E130" i="26"/>
  <c r="H130" i="26"/>
  <c r="I130" i="26"/>
  <c r="E133" i="26"/>
  <c r="H133" i="26"/>
  <c r="I133" i="26"/>
  <c r="F135" i="26"/>
  <c r="I135" i="26"/>
  <c r="F139" i="26"/>
  <c r="H139" i="26"/>
  <c r="I139" i="26"/>
  <c r="G141" i="26"/>
  <c r="G143" i="26"/>
  <c r="F145" i="26"/>
  <c r="I145" i="26"/>
  <c r="F147" i="26"/>
  <c r="E149" i="26"/>
  <c r="H149" i="26"/>
  <c r="I149" i="26"/>
  <c r="F151" i="26"/>
  <c r="I151" i="26"/>
  <c r="G153" i="26"/>
  <c r="F155" i="26"/>
  <c r="I155" i="26"/>
  <c r="G157" i="26"/>
  <c r="E158" i="26"/>
  <c r="H158" i="26"/>
  <c r="E160" i="26"/>
  <c r="H160" i="26"/>
  <c r="I160" i="26"/>
  <c r="F164" i="26"/>
  <c r="E166" i="26"/>
  <c r="G166" i="26"/>
  <c r="F168" i="26"/>
  <c r="E170" i="26"/>
  <c r="H170" i="26"/>
  <c r="I170" i="26"/>
  <c r="F172" i="26"/>
  <c r="I172" i="26"/>
  <c r="F174" i="26"/>
  <c r="G175" i="26"/>
  <c r="E176" i="26"/>
  <c r="G176" i="26"/>
  <c r="E177" i="26"/>
  <c r="H177" i="26"/>
  <c r="I177" i="26"/>
  <c r="G179" i="26"/>
  <c r="G181" i="26"/>
  <c r="G183" i="26"/>
  <c r="G185" i="26"/>
  <c r="G187" i="26"/>
  <c r="E188" i="26"/>
  <c r="H188" i="26"/>
  <c r="I188" i="26"/>
  <c r="G190" i="26"/>
  <c r="E191" i="26"/>
  <c r="H191" i="26"/>
  <c r="I191" i="26"/>
  <c r="F193" i="26"/>
  <c r="G195" i="26"/>
  <c r="E196" i="26"/>
  <c r="H196" i="26"/>
  <c r="I196" i="26"/>
  <c r="E200" i="26"/>
  <c r="H200" i="26"/>
  <c r="I200" i="26"/>
  <c r="G203" i="26"/>
  <c r="E205" i="26"/>
  <c r="G205" i="26"/>
  <c r="F207" i="26"/>
  <c r="I207" i="26"/>
  <c r="G209" i="26"/>
  <c r="F211" i="26"/>
  <c r="I211" i="26"/>
  <c r="G215" i="26"/>
  <c r="E216" i="26"/>
  <c r="H216" i="26"/>
  <c r="I219" i="26"/>
  <c r="E221" i="26"/>
  <c r="H221" i="26"/>
  <c r="G222" i="26"/>
  <c r="E223" i="26"/>
  <c r="H223" i="26"/>
  <c r="G227" i="26"/>
  <c r="E228" i="26"/>
  <c r="H228" i="26"/>
  <c r="I231" i="26"/>
  <c r="F233" i="26"/>
  <c r="I233" i="26"/>
  <c r="F235" i="26"/>
  <c r="I235" i="26"/>
  <c r="F237" i="26"/>
  <c r="G238" i="26"/>
  <c r="E239" i="26"/>
  <c r="H239" i="26"/>
  <c r="I242" i="26"/>
  <c r="F244" i="26"/>
  <c r="I244" i="26"/>
  <c r="F246" i="26"/>
  <c r="G247" i="26"/>
  <c r="E248" i="26"/>
  <c r="H248" i="26"/>
  <c r="E61" i="26"/>
  <c r="G63" i="26"/>
  <c r="E64" i="26"/>
  <c r="G64" i="26"/>
  <c r="F66" i="26"/>
  <c r="H66" i="26"/>
  <c r="I70" i="26"/>
  <c r="F71" i="26"/>
  <c r="H71" i="26"/>
  <c r="I71" i="26"/>
  <c r="F72" i="26"/>
  <c r="H72" i="26"/>
  <c r="E73" i="26"/>
  <c r="G73" i="26"/>
  <c r="H76" i="26"/>
  <c r="E79" i="26"/>
  <c r="G79" i="26"/>
  <c r="H82" i="26"/>
  <c r="E83" i="26"/>
  <c r="G83" i="26"/>
  <c r="E85" i="26"/>
  <c r="G85" i="26"/>
  <c r="E86" i="26"/>
  <c r="G86" i="26"/>
  <c r="G90" i="26"/>
  <c r="E91" i="26"/>
  <c r="H91" i="26"/>
  <c r="I91" i="26"/>
  <c r="F93" i="26"/>
  <c r="E95" i="26"/>
  <c r="I95" i="26"/>
  <c r="G97" i="26"/>
  <c r="H99" i="26"/>
  <c r="G100" i="26"/>
  <c r="E101" i="26"/>
  <c r="H101" i="26"/>
  <c r="I101" i="26"/>
  <c r="H103" i="26"/>
  <c r="G106" i="26"/>
  <c r="H108" i="26"/>
  <c r="I108" i="26"/>
  <c r="G110" i="26"/>
  <c r="E111" i="26"/>
  <c r="H111" i="26"/>
  <c r="G114" i="26"/>
  <c r="E115" i="26"/>
  <c r="H115" i="26"/>
  <c r="I115" i="26"/>
  <c r="H117" i="26"/>
  <c r="I117" i="26"/>
  <c r="G119" i="26"/>
  <c r="E120" i="26"/>
  <c r="H120" i="26"/>
  <c r="F121" i="26"/>
  <c r="H124" i="26"/>
  <c r="F127" i="26"/>
  <c r="E129" i="26"/>
  <c r="H129" i="26"/>
  <c r="I129" i="26"/>
  <c r="G131" i="26"/>
  <c r="E132" i="26"/>
  <c r="H132" i="26"/>
  <c r="I132" i="26"/>
  <c r="H134" i="26"/>
  <c r="I134" i="26"/>
  <c r="F136" i="26"/>
  <c r="I136" i="26"/>
  <c r="G138" i="26"/>
  <c r="H142" i="26"/>
  <c r="I142" i="26"/>
  <c r="F144" i="26"/>
  <c r="H147" i="26"/>
  <c r="I147" i="26"/>
  <c r="G149" i="26"/>
  <c r="E150" i="26"/>
  <c r="H150" i="26"/>
  <c r="I150" i="26"/>
  <c r="E152" i="26"/>
  <c r="G152" i="26"/>
  <c r="F153" i="26"/>
  <c r="I153" i="26"/>
  <c r="E155" i="26"/>
  <c r="G155" i="26"/>
  <c r="E156" i="26"/>
  <c r="H156" i="26"/>
  <c r="I156" i="26"/>
  <c r="G158" i="26"/>
  <c r="F159" i="26"/>
  <c r="I159" i="26"/>
  <c r="G161" i="26"/>
  <c r="H163" i="26"/>
  <c r="E165" i="26"/>
  <c r="H165" i="26"/>
  <c r="I165" i="26"/>
  <c r="G167" i="26"/>
  <c r="E168" i="26"/>
  <c r="H168" i="26"/>
  <c r="I168" i="26"/>
  <c r="G170" i="26"/>
  <c r="H172" i="26"/>
  <c r="F173" i="26"/>
  <c r="H176" i="26"/>
  <c r="F178" i="26"/>
  <c r="I178" i="26"/>
  <c r="F180" i="26"/>
  <c r="F181" i="26"/>
  <c r="E183" i="26"/>
  <c r="H183" i="26"/>
  <c r="I183" i="26"/>
  <c r="F185" i="26"/>
  <c r="E187" i="26"/>
  <c r="H187" i="26"/>
  <c r="I187" i="26"/>
  <c r="G189" i="26"/>
  <c r="E190" i="26"/>
  <c r="H190" i="26"/>
  <c r="I190" i="26"/>
  <c r="G192" i="26"/>
  <c r="E193" i="26"/>
  <c r="H193" i="26"/>
  <c r="I193" i="26"/>
  <c r="E195" i="26"/>
  <c r="H195" i="26"/>
  <c r="H212" i="26"/>
  <c r="E214" i="26"/>
  <c r="H214" i="26"/>
  <c r="G218" i="26"/>
  <c r="E219" i="26"/>
  <c r="H219" i="26"/>
  <c r="F221" i="26"/>
  <c r="F223" i="26"/>
  <c r="G224" i="26"/>
  <c r="F225" i="26"/>
  <c r="G226" i="26"/>
  <c r="E227" i="26"/>
  <c r="H227" i="26"/>
  <c r="G231" i="26"/>
  <c r="E232" i="26"/>
  <c r="H232" i="26"/>
  <c r="I238" i="26"/>
  <c r="F240" i="26"/>
  <c r="G241" i="26"/>
  <c r="E242" i="26"/>
  <c r="H242" i="26"/>
  <c r="G246" i="26"/>
  <c r="E247" i="26"/>
  <c r="H247" i="26"/>
  <c r="I250" i="26"/>
  <c r="H198" i="26"/>
  <c r="I198" i="26"/>
  <c r="G200" i="26"/>
  <c r="G201" i="26"/>
  <c r="E204" i="26"/>
  <c r="G204" i="26"/>
  <c r="F206" i="26"/>
  <c r="E208" i="26"/>
  <c r="G208" i="26"/>
  <c r="E209" i="26"/>
  <c r="H209" i="26"/>
  <c r="I209" i="26"/>
  <c r="E212" i="26"/>
  <c r="I212" i="26"/>
  <c r="G216" i="26"/>
  <c r="E217" i="26"/>
  <c r="H217" i="26"/>
  <c r="G221" i="26"/>
  <c r="I223" i="26"/>
  <c r="E225" i="26"/>
  <c r="H225" i="26"/>
  <c r="G229" i="26"/>
  <c r="E230" i="26"/>
  <c r="H230" i="26"/>
  <c r="G234" i="26"/>
  <c r="E235" i="26"/>
  <c r="H235" i="26"/>
  <c r="G236" i="26"/>
  <c r="E237" i="26"/>
  <c r="H237" i="26"/>
  <c r="I240" i="26"/>
  <c r="F242" i="26"/>
  <c r="G243" i="26"/>
  <c r="E244" i="26"/>
  <c r="H244" i="26"/>
  <c r="I247" i="26"/>
  <c r="F249" i="26"/>
  <c r="G250" i="26"/>
  <c r="E251" i="26"/>
  <c r="H251" i="26"/>
  <c r="C6" i="6"/>
  <c r="C8" i="6" s="1"/>
  <c r="E123" i="6"/>
  <c r="D95" i="6"/>
  <c r="D68" i="6"/>
  <c r="C68" i="6"/>
  <c r="D69" i="6"/>
  <c r="C69" i="6"/>
  <c r="D70" i="6"/>
  <c r="C70" i="6"/>
  <c r="D71" i="6"/>
  <c r="C71" i="6"/>
  <c r="D67" i="6"/>
  <c r="C67" i="6"/>
  <c r="D123" i="6"/>
  <c r="E95" i="6"/>
  <c r="C95" i="6"/>
  <c r="B6" i="6"/>
  <c r="C123" i="6"/>
  <c r="CA5" i="7"/>
  <c r="CA6" i="7"/>
  <c r="CA8" i="7"/>
  <c r="CB9" i="7"/>
  <c r="CB11" i="7"/>
  <c r="CB12" i="7"/>
  <c r="CA3" i="7"/>
  <c r="CA4" i="7"/>
  <c r="CB5" i="7"/>
  <c r="CB6" i="7"/>
  <c r="CA7" i="7"/>
  <c r="CB8" i="7"/>
  <c r="CA10" i="7"/>
  <c r="CA12" i="7"/>
  <c r="CB3" i="7"/>
  <c r="CB4" i="7"/>
  <c r="CB7" i="7"/>
  <c r="CA9" i="7"/>
  <c r="CB10" i="7"/>
  <c r="CA11" i="7"/>
  <c r="BH3" i="7"/>
  <c r="BG3" i="7"/>
  <c r="BG4" i="7"/>
  <c r="BH4" i="7"/>
  <c r="BG5" i="7"/>
  <c r="BH5" i="7"/>
  <c r="BG6" i="7"/>
  <c r="BH6" i="7"/>
  <c r="BG7" i="7"/>
  <c r="BH7" i="7"/>
  <c r="AX15" i="7"/>
  <c r="AW16" i="7"/>
  <c r="AX16" i="7"/>
  <c r="AW17" i="7"/>
  <c r="AX17" i="7"/>
  <c r="AW18" i="7"/>
  <c r="AX18" i="7"/>
  <c r="AW19" i="7"/>
  <c r="AX19" i="7"/>
  <c r="AW20" i="7"/>
  <c r="AX20" i="7"/>
  <c r="AW21" i="7"/>
  <c r="AX21" i="7"/>
  <c r="AW22" i="7"/>
  <c r="AX22" i="7"/>
  <c r="AW23" i="7"/>
  <c r="AW6" i="7"/>
  <c r="AW24" i="7"/>
  <c r="AX24" i="7"/>
  <c r="AW25" i="7"/>
  <c r="AX25" i="7"/>
  <c r="AW26" i="7"/>
  <c r="AX26" i="7"/>
  <c r="AW27" i="7"/>
  <c r="AX27" i="7"/>
  <c r="AW28" i="7"/>
  <c r="AX28" i="7"/>
  <c r="AW29" i="7"/>
  <c r="AX29" i="7"/>
  <c r="AW30" i="7"/>
  <c r="AX30" i="7"/>
  <c r="AW31" i="7"/>
  <c r="AX31" i="7"/>
  <c r="AX3" i="7"/>
  <c r="AW3" i="7"/>
  <c r="AW4" i="7"/>
  <c r="AX4" i="7"/>
  <c r="AW5" i="7"/>
  <c r="AX5" i="7"/>
  <c r="AX6" i="7"/>
  <c r="AW7" i="7"/>
  <c r="AX7" i="7"/>
  <c r="AW8" i="7"/>
  <c r="AX8" i="7"/>
  <c r="AW9" i="7"/>
  <c r="AX9" i="7"/>
  <c r="AW10" i="7"/>
  <c r="AX10" i="7"/>
  <c r="AW11" i="7"/>
  <c r="AX11" i="7"/>
  <c r="AW12" i="7"/>
  <c r="AX23" i="7"/>
  <c r="AX12" i="7"/>
  <c r="AW13" i="7"/>
  <c r="AX13" i="7"/>
  <c r="AW14" i="7"/>
  <c r="AX14" i="7"/>
  <c r="AW15" i="7"/>
  <c r="AN3" i="7"/>
  <c r="T3" i="7"/>
  <c r="B33" i="6" s="1"/>
  <c r="AN11" i="7"/>
  <c r="AN10" i="7"/>
  <c r="AN9" i="7"/>
  <c r="AN8" i="7"/>
  <c r="AN7" i="7"/>
  <c r="AN6" i="7"/>
  <c r="AN5" i="7"/>
  <c r="AN4" i="7"/>
  <c r="T5" i="7"/>
  <c r="T4" i="7"/>
  <c r="T6" i="7"/>
  <c r="T8" i="7"/>
  <c r="T7" i="7"/>
  <c r="T9" i="7"/>
  <c r="T10" i="7"/>
  <c r="T11" i="7"/>
  <c r="B123" i="6"/>
  <c r="B95" i="6"/>
  <c r="D13" i="5"/>
  <c r="J3" i="7"/>
  <c r="J4" i="7"/>
  <c r="J5" i="7"/>
  <c r="D4" i="25"/>
  <c r="D9" i="25"/>
  <c r="B178" i="6"/>
  <c r="D32" i="25"/>
  <c r="B159" i="6"/>
  <c r="B84" i="6"/>
  <c r="D34" i="25"/>
  <c r="B42" i="6"/>
  <c r="D7" i="25"/>
  <c r="B21" i="6"/>
  <c r="B10" i="5"/>
  <c r="B7" i="6"/>
  <c r="B7" i="5"/>
  <c r="D3" i="28" l="1"/>
  <c r="CE13" i="7"/>
  <c r="CE11" i="7"/>
  <c r="CE8" i="7"/>
  <c r="CE7" i="7"/>
  <c r="CE12" i="7"/>
  <c r="T4" i="26"/>
  <c r="T12" i="26"/>
  <c r="T20" i="26"/>
  <c r="T28" i="26"/>
  <c r="S3" i="26"/>
  <c r="S11" i="26"/>
  <c r="S19" i="26"/>
  <c r="S27" i="26"/>
  <c r="S35" i="26"/>
  <c r="R10" i="26"/>
  <c r="R18" i="26"/>
  <c r="R26" i="26"/>
  <c r="R34" i="26"/>
  <c r="Q9" i="26"/>
  <c r="Q17" i="26"/>
  <c r="Q25" i="26"/>
  <c r="Q33" i="26"/>
  <c r="P8" i="26"/>
  <c r="P16" i="26"/>
  <c r="P24" i="26"/>
  <c r="P32" i="26"/>
  <c r="O7" i="26"/>
  <c r="O15" i="26"/>
  <c r="O23" i="26"/>
  <c r="O31" i="26"/>
  <c r="N6" i="26"/>
  <c r="N14" i="26"/>
  <c r="N22" i="26"/>
  <c r="N30" i="26"/>
  <c r="M5" i="26"/>
  <c r="M13" i="26"/>
  <c r="M21" i="26"/>
  <c r="M29" i="26"/>
  <c r="L4" i="26"/>
  <c r="L12" i="26"/>
  <c r="L20" i="26"/>
  <c r="L28" i="26"/>
  <c r="K3" i="26"/>
  <c r="K11" i="26"/>
  <c r="K19" i="26"/>
  <c r="K27" i="26"/>
  <c r="K35" i="26"/>
  <c r="K5" i="26"/>
  <c r="K13" i="26"/>
  <c r="K29" i="26"/>
  <c r="T5" i="26"/>
  <c r="T13" i="26"/>
  <c r="T21" i="26"/>
  <c r="T29" i="26"/>
  <c r="S4" i="26"/>
  <c r="S12" i="26"/>
  <c r="S20" i="26"/>
  <c r="S28" i="26"/>
  <c r="R3" i="26"/>
  <c r="R11" i="26"/>
  <c r="R19" i="26"/>
  <c r="R27" i="26"/>
  <c r="R35" i="26"/>
  <c r="Q10" i="26"/>
  <c r="Q18" i="26"/>
  <c r="Q26" i="26"/>
  <c r="Q34" i="26"/>
  <c r="P9" i="26"/>
  <c r="P17" i="26"/>
  <c r="P25" i="26"/>
  <c r="P33" i="26"/>
  <c r="O8" i="26"/>
  <c r="O16" i="26"/>
  <c r="G16" i="26" s="1"/>
  <c r="O24" i="26"/>
  <c r="O32" i="26"/>
  <c r="N7" i="26"/>
  <c r="N15" i="26"/>
  <c r="N23" i="26"/>
  <c r="N31" i="26"/>
  <c r="M6" i="26"/>
  <c r="M14" i="26"/>
  <c r="M22" i="26"/>
  <c r="M30" i="26"/>
  <c r="L5" i="26"/>
  <c r="L13" i="26"/>
  <c r="L21" i="26"/>
  <c r="L29" i="26"/>
  <c r="K4" i="26"/>
  <c r="K12" i="26"/>
  <c r="K20" i="26"/>
  <c r="K28" i="26"/>
  <c r="T6" i="26"/>
  <c r="T14" i="26"/>
  <c r="T22" i="26"/>
  <c r="T30" i="26"/>
  <c r="S5" i="26"/>
  <c r="S13" i="26"/>
  <c r="I13" i="26" s="1"/>
  <c r="S21" i="26"/>
  <c r="I21" i="26" s="1"/>
  <c r="S29" i="26"/>
  <c r="R4" i="26"/>
  <c r="R12" i="26"/>
  <c r="R20" i="26"/>
  <c r="R28" i="26"/>
  <c r="Q3" i="26"/>
  <c r="Q11" i="26"/>
  <c r="H11" i="26" s="1"/>
  <c r="Q19" i="26"/>
  <c r="H19" i="26" s="1"/>
  <c r="Q27" i="26"/>
  <c r="Q35" i="26"/>
  <c r="P10" i="26"/>
  <c r="P18" i="26"/>
  <c r="P26" i="26"/>
  <c r="P34" i="26"/>
  <c r="O9" i="26"/>
  <c r="O17" i="26"/>
  <c r="O25" i="26"/>
  <c r="O33" i="26"/>
  <c r="N8" i="26"/>
  <c r="N16" i="26"/>
  <c r="N24" i="26"/>
  <c r="N32" i="26"/>
  <c r="M7" i="26"/>
  <c r="F7" i="26" s="1"/>
  <c r="M15" i="26"/>
  <c r="M23" i="26"/>
  <c r="M31" i="26"/>
  <c r="L6" i="26"/>
  <c r="L14" i="26"/>
  <c r="L22" i="26"/>
  <c r="L30" i="26"/>
  <c r="K21" i="26"/>
  <c r="T7" i="26"/>
  <c r="T15" i="26"/>
  <c r="T23" i="26"/>
  <c r="T31" i="26"/>
  <c r="S6" i="26"/>
  <c r="S14" i="26"/>
  <c r="S22" i="26"/>
  <c r="S30" i="26"/>
  <c r="R5" i="26"/>
  <c r="R13" i="26"/>
  <c r="R21" i="26"/>
  <c r="R29" i="26"/>
  <c r="Q4" i="26"/>
  <c r="Q12" i="26"/>
  <c r="Q20" i="26"/>
  <c r="Q28" i="26"/>
  <c r="P3" i="26"/>
  <c r="P11" i="26"/>
  <c r="P19" i="26"/>
  <c r="P27" i="26"/>
  <c r="P35" i="26"/>
  <c r="O10" i="26"/>
  <c r="O18" i="26"/>
  <c r="O26" i="26"/>
  <c r="O34" i="26"/>
  <c r="N9" i="26"/>
  <c r="N17" i="26"/>
  <c r="N25" i="26"/>
  <c r="N33" i="26"/>
  <c r="M8" i="26"/>
  <c r="M16" i="26"/>
  <c r="M24" i="26"/>
  <c r="F24" i="26" s="1"/>
  <c r="M32" i="26"/>
  <c r="L7" i="26"/>
  <c r="L15" i="26"/>
  <c r="L23" i="26"/>
  <c r="L31" i="26"/>
  <c r="K6" i="26"/>
  <c r="K14" i="26"/>
  <c r="K22" i="26"/>
  <c r="K30" i="26"/>
  <c r="T8" i="26"/>
  <c r="T16" i="26"/>
  <c r="T24" i="26"/>
  <c r="T32" i="26"/>
  <c r="S7" i="26"/>
  <c r="S15" i="26"/>
  <c r="S23" i="26"/>
  <c r="S31" i="26"/>
  <c r="R6" i="26"/>
  <c r="R14" i="26"/>
  <c r="R22" i="26"/>
  <c r="R30" i="26"/>
  <c r="Q5" i="26"/>
  <c r="Q13" i="26"/>
  <c r="Q21" i="26"/>
  <c r="Q29" i="26"/>
  <c r="P4" i="26"/>
  <c r="P12" i="26"/>
  <c r="P20" i="26"/>
  <c r="P28" i="26"/>
  <c r="O3" i="26"/>
  <c r="O11" i="26"/>
  <c r="O19" i="26"/>
  <c r="O27" i="26"/>
  <c r="O35" i="26"/>
  <c r="N10" i="26"/>
  <c r="N18" i="26"/>
  <c r="N26" i="26"/>
  <c r="N34" i="26"/>
  <c r="M9" i="26"/>
  <c r="M17" i="26"/>
  <c r="M25" i="26"/>
  <c r="M33" i="26"/>
  <c r="L8" i="26"/>
  <c r="L16" i="26"/>
  <c r="L24" i="26"/>
  <c r="L32" i="26"/>
  <c r="K7" i="26"/>
  <c r="K15" i="26"/>
  <c r="K23" i="26"/>
  <c r="K31" i="26"/>
  <c r="T9" i="26"/>
  <c r="T17" i="26"/>
  <c r="T25" i="26"/>
  <c r="T33" i="26"/>
  <c r="S8" i="26"/>
  <c r="S16" i="26"/>
  <c r="S24" i="26"/>
  <c r="S32" i="26"/>
  <c r="R7" i="26"/>
  <c r="R15" i="26"/>
  <c r="R23" i="26"/>
  <c r="R31" i="26"/>
  <c r="Q6" i="26"/>
  <c r="Q14" i="26"/>
  <c r="Q22" i="26"/>
  <c r="Q30" i="26"/>
  <c r="P5" i="26"/>
  <c r="P13" i="26"/>
  <c r="P21" i="26"/>
  <c r="P29" i="26"/>
  <c r="O4" i="26"/>
  <c r="O12" i="26"/>
  <c r="G12" i="26" s="1"/>
  <c r="O20" i="26"/>
  <c r="O28" i="26"/>
  <c r="N3" i="26"/>
  <c r="N11" i="26"/>
  <c r="N19" i="26"/>
  <c r="N27" i="26"/>
  <c r="N35" i="26"/>
  <c r="M10" i="26"/>
  <c r="M18" i="26"/>
  <c r="M26" i="26"/>
  <c r="M34" i="26"/>
  <c r="L9" i="26"/>
  <c r="L17" i="26"/>
  <c r="L25" i="26"/>
  <c r="L33" i="26"/>
  <c r="K8" i="26"/>
  <c r="K16" i="26"/>
  <c r="K24" i="26"/>
  <c r="K32" i="26"/>
  <c r="T10" i="26"/>
  <c r="T18" i="26"/>
  <c r="T26" i="26"/>
  <c r="T34" i="26"/>
  <c r="S9" i="26"/>
  <c r="S17" i="26"/>
  <c r="S25" i="26"/>
  <c r="S33" i="26"/>
  <c r="R8" i="26"/>
  <c r="R16" i="26"/>
  <c r="R24" i="26"/>
  <c r="R32" i="26"/>
  <c r="Q7" i="26"/>
  <c r="Q15" i="26"/>
  <c r="Q23" i="26"/>
  <c r="Q31" i="26"/>
  <c r="P6" i="26"/>
  <c r="P14" i="26"/>
  <c r="P22" i="26"/>
  <c r="P30" i="26"/>
  <c r="O5" i="26"/>
  <c r="O13" i="26"/>
  <c r="O21" i="26"/>
  <c r="O29" i="26"/>
  <c r="N4" i="26"/>
  <c r="N12" i="26"/>
  <c r="N20" i="26"/>
  <c r="N28" i="26"/>
  <c r="M3" i="26"/>
  <c r="F3" i="26" s="1"/>
  <c r="M11" i="26"/>
  <c r="M19" i="26"/>
  <c r="M27" i="26"/>
  <c r="M35" i="26"/>
  <c r="L10" i="26"/>
  <c r="L18" i="26"/>
  <c r="L26" i="26"/>
  <c r="L34" i="26"/>
  <c r="K9" i="26"/>
  <c r="K17" i="26"/>
  <c r="K25" i="26"/>
  <c r="K33" i="26"/>
  <c r="T3" i="26"/>
  <c r="T11" i="26"/>
  <c r="T19" i="26"/>
  <c r="T27" i="26"/>
  <c r="I27" i="26" s="1"/>
  <c r="T35" i="26"/>
  <c r="S10" i="26"/>
  <c r="S18" i="26"/>
  <c r="S26" i="26"/>
  <c r="S34" i="26"/>
  <c r="R9" i="26"/>
  <c r="R17" i="26"/>
  <c r="R25" i="26"/>
  <c r="R33" i="26"/>
  <c r="Q8" i="26"/>
  <c r="Q16" i="26"/>
  <c r="Q24" i="26"/>
  <c r="Q32" i="26"/>
  <c r="P7" i="26"/>
  <c r="P15" i="26"/>
  <c r="P23" i="26"/>
  <c r="P31" i="26"/>
  <c r="O6" i="26"/>
  <c r="O14" i="26"/>
  <c r="O22" i="26"/>
  <c r="O30" i="26"/>
  <c r="N5" i="26"/>
  <c r="N13" i="26"/>
  <c r="N21" i="26"/>
  <c r="N29" i="26"/>
  <c r="M4" i="26"/>
  <c r="M12" i="26"/>
  <c r="M20" i="26"/>
  <c r="M28" i="26"/>
  <c r="L3" i="26"/>
  <c r="L11" i="26"/>
  <c r="L19" i="26"/>
  <c r="L27" i="26"/>
  <c r="L35" i="26"/>
  <c r="K10" i="26"/>
  <c r="K18" i="26"/>
  <c r="K26" i="26"/>
  <c r="K34" i="26"/>
  <c r="B151" i="6"/>
  <c r="B208" i="6"/>
  <c r="CE9" i="7"/>
  <c r="B209" i="6"/>
  <c r="B12" i="6"/>
  <c r="CE10" i="7"/>
  <c r="B75" i="6"/>
  <c r="B152" i="6"/>
  <c r="B3" i="28"/>
  <c r="C3" i="28"/>
  <c r="D83" i="25"/>
  <c r="D97" i="25" s="1"/>
  <c r="D55" i="25"/>
  <c r="B33" i="5"/>
  <c r="C33" i="5"/>
  <c r="E116" i="6"/>
  <c r="B115" i="6"/>
  <c r="D129" i="6"/>
  <c r="B114" i="6"/>
  <c r="B116" i="6"/>
  <c r="E115" i="6"/>
  <c r="D12" i="5"/>
  <c r="D111" i="25"/>
  <c r="D124" i="25" s="1"/>
  <c r="B24" i="5"/>
  <c r="B26" i="5" s="1"/>
  <c r="C129" i="6"/>
  <c r="C201" i="6"/>
  <c r="D66" i="5" a="1"/>
  <c r="D66" i="5" s="1"/>
  <c r="B14" i="5"/>
  <c r="F96" i="25"/>
  <c r="F83" i="25"/>
  <c r="A2" i="4"/>
  <c r="B116" i="26"/>
  <c r="F39" i="25"/>
  <c r="F23" i="25"/>
  <c r="F104" i="25"/>
  <c r="F111" i="25" s="1"/>
  <c r="F117" i="25"/>
  <c r="F116" i="25" s="1"/>
  <c r="F123" i="25" s="1"/>
  <c r="F44" i="25"/>
  <c r="D27" i="25"/>
  <c r="F59" i="25"/>
  <c r="F55" i="25" s="1"/>
  <c r="F32" i="25"/>
  <c r="F43" i="25"/>
  <c r="F30" i="25"/>
  <c r="F34" i="25"/>
  <c r="F29" i="25"/>
  <c r="F9" i="25"/>
  <c r="F24" i="25"/>
  <c r="B62" i="26"/>
  <c r="B68" i="26"/>
  <c r="B74" i="26"/>
  <c r="B75" i="26"/>
  <c r="B77" i="26"/>
  <c r="B78" i="26"/>
  <c r="B88" i="26"/>
  <c r="B98" i="26"/>
  <c r="B102" i="26"/>
  <c r="B104" i="26"/>
  <c r="B106" i="26"/>
  <c r="B110" i="26"/>
  <c r="B113" i="26"/>
  <c r="B124" i="26"/>
  <c r="B139" i="26"/>
  <c r="B142" i="26"/>
  <c r="B143" i="26"/>
  <c r="B145" i="26"/>
  <c r="B146" i="26"/>
  <c r="B174" i="26"/>
  <c r="B175" i="26"/>
  <c r="B178" i="26"/>
  <c r="B180" i="26"/>
  <c r="B184" i="26"/>
  <c r="B189" i="26"/>
  <c r="B198" i="26"/>
  <c r="B207" i="26"/>
  <c r="B213" i="26"/>
  <c r="B215" i="26"/>
  <c r="B220" i="26"/>
  <c r="B222" i="26"/>
  <c r="B233" i="26"/>
  <c r="B240" i="26"/>
  <c r="B249" i="26"/>
  <c r="B63" i="26"/>
  <c r="B71" i="26"/>
  <c r="B76" i="26"/>
  <c r="B80" i="26"/>
  <c r="B87" i="26"/>
  <c r="B96" i="26"/>
  <c r="B105" i="26"/>
  <c r="B126" i="26"/>
  <c r="B136" i="26"/>
  <c r="B137" i="26"/>
  <c r="B138" i="26"/>
  <c r="B148" i="26"/>
  <c r="B154" i="26"/>
  <c r="B162" i="26"/>
  <c r="B169" i="26"/>
  <c r="B172" i="26"/>
  <c r="B194" i="26"/>
  <c r="B199" i="26"/>
  <c r="B201" i="26"/>
  <c r="B234" i="26"/>
  <c r="B241" i="26"/>
  <c r="B246" i="26"/>
  <c r="B65" i="26"/>
  <c r="B67" i="26"/>
  <c r="B70" i="26"/>
  <c r="B72" i="26"/>
  <c r="B82" i="26"/>
  <c r="B93" i="26"/>
  <c r="B109" i="26"/>
  <c r="B117" i="26"/>
  <c r="B121" i="26"/>
  <c r="B125" i="26"/>
  <c r="B127" i="26"/>
  <c r="B128" i="26"/>
  <c r="B131" i="26"/>
  <c r="B134" i="26"/>
  <c r="B135" i="26"/>
  <c r="B141" i="26"/>
  <c r="B147" i="26"/>
  <c r="B151" i="26"/>
  <c r="B153" i="26"/>
  <c r="B157" i="26"/>
  <c r="B159" i="26"/>
  <c r="B161" i="26"/>
  <c r="B164" i="26"/>
  <c r="B167" i="26"/>
  <c r="B171" i="26"/>
  <c r="B182" i="26"/>
  <c r="B185" i="26"/>
  <c r="B192" i="26"/>
  <c r="B206" i="26"/>
  <c r="B210" i="26"/>
  <c r="B211" i="26"/>
  <c r="B224" i="26"/>
  <c r="B229" i="26"/>
  <c r="B236" i="26"/>
  <c r="B245" i="26"/>
  <c r="B66" i="26"/>
  <c r="B69" i="26"/>
  <c r="B81" i="26"/>
  <c r="B84" i="26"/>
  <c r="B97" i="26"/>
  <c r="B107" i="26"/>
  <c r="B112" i="26"/>
  <c r="B114" i="26"/>
  <c r="B118" i="26"/>
  <c r="B119" i="26"/>
  <c r="B122" i="26"/>
  <c r="B140" i="26"/>
  <c r="B144" i="26"/>
  <c r="B163" i="26"/>
  <c r="B173" i="26"/>
  <c r="B179" i="26"/>
  <c r="B181" i="26"/>
  <c r="B186" i="26"/>
  <c r="B197" i="26"/>
  <c r="B202" i="26"/>
  <c r="B203" i="26"/>
  <c r="B218" i="26"/>
  <c r="B226" i="26"/>
  <c r="B231" i="26"/>
  <c r="B238" i="26"/>
  <c r="B243" i="26"/>
  <c r="B250" i="26"/>
  <c r="B89" i="26"/>
  <c r="B90" i="26"/>
  <c r="B92" i="26"/>
  <c r="B94" i="26"/>
  <c r="B99" i="26"/>
  <c r="B100" i="26"/>
  <c r="B103" i="26"/>
  <c r="B108" i="26"/>
  <c r="B123" i="26"/>
  <c r="B130" i="26"/>
  <c r="B133" i="26"/>
  <c r="B149" i="26"/>
  <c r="B158" i="26"/>
  <c r="B160" i="26"/>
  <c r="B166" i="26"/>
  <c r="B170" i="26"/>
  <c r="B176" i="26"/>
  <c r="B177" i="26"/>
  <c r="B188" i="26"/>
  <c r="B191" i="26"/>
  <c r="B196" i="26"/>
  <c r="B200" i="26"/>
  <c r="B205" i="26"/>
  <c r="B216" i="26"/>
  <c r="B221" i="26"/>
  <c r="B223" i="26"/>
  <c r="B228" i="26"/>
  <c r="B239" i="26"/>
  <c r="B248" i="26"/>
  <c r="B61" i="26"/>
  <c r="B64" i="26"/>
  <c r="B73" i="26"/>
  <c r="B79" i="26"/>
  <c r="B83" i="26"/>
  <c r="B85" i="26"/>
  <c r="B86" i="26"/>
  <c r="B91" i="26"/>
  <c r="B95" i="26"/>
  <c r="B101" i="26"/>
  <c r="B111" i="26"/>
  <c r="B115" i="26"/>
  <c r="B120" i="26"/>
  <c r="B129" i="26"/>
  <c r="B132" i="26"/>
  <c r="B150" i="26"/>
  <c r="B152" i="26"/>
  <c r="B155" i="26"/>
  <c r="B156" i="26"/>
  <c r="B165" i="26"/>
  <c r="B168" i="26"/>
  <c r="B183" i="26"/>
  <c r="B187" i="26"/>
  <c r="B190" i="26"/>
  <c r="B193" i="26"/>
  <c r="B195" i="26"/>
  <c r="B214" i="26"/>
  <c r="B219" i="26"/>
  <c r="B227" i="26"/>
  <c r="B232" i="26"/>
  <c r="B242" i="26"/>
  <c r="B247" i="26"/>
  <c r="B204" i="26"/>
  <c r="B208" i="26"/>
  <c r="B209" i="26"/>
  <c r="B212" i="26"/>
  <c r="B217" i="26"/>
  <c r="B225" i="26"/>
  <c r="B230" i="26"/>
  <c r="B235" i="26"/>
  <c r="B237" i="26"/>
  <c r="B244" i="26"/>
  <c r="B251" i="26"/>
  <c r="B198" i="6"/>
  <c r="B64" i="6"/>
  <c r="CG4" i="7"/>
  <c r="CF2" i="7"/>
  <c r="CG11" i="7"/>
  <c r="CG12" i="7"/>
  <c r="CG5" i="7"/>
  <c r="CG6" i="7"/>
  <c r="CG7" i="7"/>
  <c r="CG8" i="7"/>
  <c r="CG9" i="7"/>
  <c r="CG10" i="7"/>
  <c r="CS11" i="7"/>
  <c r="CS6" i="7"/>
  <c r="CS10" i="7"/>
  <c r="CS5" i="7"/>
  <c r="CS4" i="7"/>
  <c r="CS13" i="7"/>
  <c r="CS8" i="7"/>
  <c r="CS7" i="7"/>
  <c r="CS9" i="7"/>
  <c r="CR2" i="7"/>
  <c r="CS12" i="7"/>
  <c r="CO5" i="7"/>
  <c r="CO7" i="7"/>
  <c r="CO6" i="7"/>
  <c r="CO4" i="7"/>
  <c r="CN2" i="7"/>
  <c r="CO8" i="7"/>
  <c r="CM8" i="7"/>
  <c r="CM9" i="7"/>
  <c r="CM10" i="7"/>
  <c r="CM23" i="7"/>
  <c r="CM24" i="7"/>
  <c r="CM11" i="7"/>
  <c r="CM25" i="7"/>
  <c r="CL2" i="7"/>
  <c r="CM26" i="7"/>
  <c r="CM20" i="7"/>
  <c r="CM4" i="7"/>
  <c r="CM27" i="7"/>
  <c r="CM28" i="7"/>
  <c r="CM13" i="7"/>
  <c r="CM29" i="7"/>
  <c r="CM30" i="7"/>
  <c r="CM31" i="7"/>
  <c r="CM32" i="7"/>
  <c r="CM7" i="7"/>
  <c r="CM14" i="7"/>
  <c r="CM12" i="7"/>
  <c r="CM15" i="7"/>
  <c r="CM16" i="7"/>
  <c r="CM6" i="7"/>
  <c r="CM17" i="7"/>
  <c r="CM18" i="7"/>
  <c r="CM19" i="7"/>
  <c r="CM21" i="7"/>
  <c r="CM5" i="7"/>
  <c r="CM22" i="7"/>
  <c r="CJ2" i="7"/>
  <c r="CK9" i="7"/>
  <c r="CK10" i="7"/>
  <c r="CK5" i="7"/>
  <c r="CK12" i="7"/>
  <c r="CK11" i="7"/>
  <c r="CK4" i="7"/>
  <c r="CK6" i="7"/>
  <c r="CK7" i="7"/>
  <c r="CK8" i="7"/>
  <c r="CE5" i="7"/>
  <c r="CE6" i="7"/>
  <c r="CD2" i="7"/>
  <c r="CE4" i="7"/>
  <c r="F7" i="25"/>
  <c r="F4" i="25"/>
  <c r="D3" i="25"/>
  <c r="D26" i="25" s="1"/>
  <c r="B4" i="17"/>
  <c r="B5" i="17" s="1"/>
  <c r="B6" i="17" s="1"/>
  <c r="C2" i="17" s="1" a="1"/>
  <c r="D47" i="17" s="1"/>
  <c r="C2" i="27"/>
  <c r="F2" i="27"/>
  <c r="D14" i="5"/>
  <c r="B16" i="5"/>
  <c r="B8" i="6"/>
  <c r="B117" i="6"/>
  <c r="E117" i="6"/>
  <c r="E142" i="6"/>
  <c r="E129" i="6"/>
  <c r="E101" i="6"/>
  <c r="E114" i="6"/>
  <c r="C135" i="6"/>
  <c r="E135" i="6"/>
  <c r="B135" i="6"/>
  <c r="D135" i="6"/>
  <c r="B146" i="6"/>
  <c r="E146" i="6"/>
  <c r="E145" i="6"/>
  <c r="B145" i="6"/>
  <c r="E144" i="6"/>
  <c r="B144" i="6"/>
  <c r="B143" i="6"/>
  <c r="E143" i="6"/>
  <c r="E107" i="6"/>
  <c r="C107" i="6"/>
  <c r="B107" i="6"/>
  <c r="E118" i="6"/>
  <c r="D107" i="6"/>
  <c r="B118" i="6"/>
  <c r="C101" i="6"/>
  <c r="D101" i="6"/>
  <c r="B101" i="6"/>
  <c r="B129" i="6"/>
  <c r="B142" i="6"/>
  <c r="F51" i="26"/>
  <c r="I51" i="26"/>
  <c r="H52" i="26"/>
  <c r="H53" i="26"/>
  <c r="F54" i="26"/>
  <c r="I55" i="26"/>
  <c r="H56" i="26"/>
  <c r="H57" i="26"/>
  <c r="I58" i="26"/>
  <c r="H16" i="26"/>
  <c r="H48" i="26"/>
  <c r="F46" i="26"/>
  <c r="F42" i="26"/>
  <c r="F39" i="26"/>
  <c r="G28" i="26"/>
  <c r="I15" i="26"/>
  <c r="I5" i="26"/>
  <c r="I25" i="26"/>
  <c r="I16" i="26"/>
  <c r="H10" i="26"/>
  <c r="A2" i="26"/>
  <c r="I4" i="26"/>
  <c r="I48" i="26"/>
  <c r="G32" i="26"/>
  <c r="H31" i="26"/>
  <c r="G19" i="26"/>
  <c r="G18" i="26"/>
  <c r="I8" i="26"/>
  <c r="G7" i="26"/>
  <c r="B11" i="6"/>
  <c r="G24" i="26" l="1"/>
  <c r="G13" i="26"/>
  <c r="F18" i="26"/>
  <c r="H5" i="26"/>
  <c r="D64" i="25"/>
  <c r="F124" i="25"/>
  <c r="K2" i="26"/>
  <c r="N2" i="26"/>
  <c r="Q2" i="26"/>
  <c r="M2" i="26"/>
  <c r="S2" i="26"/>
  <c r="O2" i="26"/>
  <c r="R2" i="26"/>
  <c r="T2" i="26"/>
  <c r="P2" i="26"/>
  <c r="L2" i="26"/>
  <c r="D46" i="17"/>
  <c r="E38" i="17"/>
  <c r="D45" i="17"/>
  <c r="E37" i="17"/>
  <c r="D44" i="17"/>
  <c r="E36" i="17"/>
  <c r="E35" i="17"/>
  <c r="D38" i="17"/>
  <c r="D37" i="17"/>
  <c r="D36" i="17"/>
  <c r="E47" i="17"/>
  <c r="D35" i="17"/>
  <c r="E46" i="17"/>
  <c r="F38" i="17"/>
  <c r="E45" i="17"/>
  <c r="F37" i="17"/>
  <c r="E44" i="17"/>
  <c r="F36" i="17"/>
  <c r="C47" i="17"/>
  <c r="F35" i="17"/>
  <c r="C46" i="17"/>
  <c r="C38" i="17"/>
  <c r="C45" i="17"/>
  <c r="C37" i="17"/>
  <c r="C44" i="17"/>
  <c r="C36" i="17"/>
  <c r="B47" i="17"/>
  <c r="C35" i="17"/>
  <c r="B46" i="17"/>
  <c r="B38" i="17"/>
  <c r="B45" i="17"/>
  <c r="B37" i="17"/>
  <c r="B44" i="17"/>
  <c r="B36" i="17"/>
  <c r="A47" i="17"/>
  <c r="B35" i="17"/>
  <c r="A46" i="17"/>
  <c r="A38" i="17"/>
  <c r="A45" i="17"/>
  <c r="A37" i="17"/>
  <c r="A44" i="17"/>
  <c r="A36" i="17"/>
  <c r="J26" i="17"/>
  <c r="F26" i="17" s="1"/>
  <c r="A35" i="17"/>
  <c r="J24" i="17"/>
  <c r="F24" i="17" s="1"/>
  <c r="J14" i="17"/>
  <c r="J28" i="17"/>
  <c r="F28" i="17" s="1"/>
  <c r="J13" i="17"/>
  <c r="J15" i="17"/>
  <c r="J22" i="17"/>
  <c r="F22" i="17" s="1"/>
  <c r="I28" i="17"/>
  <c r="J12" i="17"/>
  <c r="I26" i="17"/>
  <c r="I15" i="17"/>
  <c r="I24" i="17"/>
  <c r="I14" i="17"/>
  <c r="I22" i="17"/>
  <c r="I13" i="17"/>
  <c r="I12" i="17"/>
  <c r="C15" i="17"/>
  <c r="C28" i="17"/>
  <c r="C14" i="17"/>
  <c r="C26" i="17"/>
  <c r="C13" i="17"/>
  <c r="C24" i="17"/>
  <c r="C12" i="17"/>
  <c r="C22" i="17"/>
  <c r="B15" i="17"/>
  <c r="B28" i="17"/>
  <c r="B14" i="17"/>
  <c r="B26" i="17"/>
  <c r="B13" i="17"/>
  <c r="B24" i="17"/>
  <c r="B12" i="17"/>
  <c r="B22" i="17"/>
  <c r="A15" i="17"/>
  <c r="A28" i="17"/>
  <c r="A14" i="17"/>
  <c r="A26" i="17"/>
  <c r="A13" i="17"/>
  <c r="A24" i="17"/>
  <c r="A12" i="17"/>
  <c r="A22" i="17"/>
  <c r="F97" i="25"/>
  <c r="B179" i="6"/>
  <c r="B17" i="5"/>
  <c r="F15" i="26"/>
  <c r="H13" i="26"/>
  <c r="H3" i="26"/>
  <c r="G44" i="26"/>
  <c r="F38" i="25"/>
  <c r="F27" i="25"/>
  <c r="F20" i="25"/>
  <c r="B46" i="6"/>
  <c r="A46" i="6" s="1"/>
  <c r="B47" i="6"/>
  <c r="A47" i="6" s="1"/>
  <c r="B48" i="6"/>
  <c r="A48" i="6" s="1"/>
  <c r="B49" i="6"/>
  <c r="A49" i="6" s="1"/>
  <c r="B50" i="6"/>
  <c r="A50" i="6" s="1"/>
  <c r="F35" i="26"/>
  <c r="I30" i="26"/>
  <c r="H39" i="26"/>
  <c r="G45" i="26"/>
  <c r="I22" i="26"/>
  <c r="I46" i="26"/>
  <c r="H47" i="26"/>
  <c r="I18" i="26"/>
  <c r="F10" i="26"/>
  <c r="H42" i="26"/>
  <c r="I7" i="26"/>
  <c r="G29" i="26"/>
  <c r="F25" i="26"/>
  <c r="I19" i="26"/>
  <c r="I3" i="26"/>
  <c r="I17" i="26"/>
  <c r="H25" i="26"/>
  <c r="I14" i="26"/>
  <c r="F38" i="26"/>
  <c r="C19" i="26"/>
  <c r="C51" i="26"/>
  <c r="C53" i="26"/>
  <c r="C57" i="26"/>
  <c r="C60" i="26"/>
  <c r="C25" i="26"/>
  <c r="F9" i="26"/>
  <c r="C37" i="26"/>
  <c r="C20" i="26"/>
  <c r="G47" i="26"/>
  <c r="C16" i="26"/>
  <c r="C34" i="26"/>
  <c r="C23" i="26"/>
  <c r="G42" i="26"/>
  <c r="C27" i="26"/>
  <c r="C50" i="26"/>
  <c r="C54" i="26"/>
  <c r="F53" i="26"/>
  <c r="G27" i="26"/>
  <c r="H33" i="26"/>
  <c r="C14" i="26"/>
  <c r="B113" i="6"/>
  <c r="B120" i="6" s="1"/>
  <c r="B141" i="6"/>
  <c r="B148" i="6" s="1"/>
  <c r="C49" i="26"/>
  <c r="C56" i="26"/>
  <c r="C59" i="26"/>
  <c r="C52" i="26"/>
  <c r="G9" i="26"/>
  <c r="G3" i="26"/>
  <c r="F40" i="26"/>
  <c r="G20" i="26"/>
  <c r="G33" i="26"/>
  <c r="I23" i="26"/>
  <c r="I11" i="26"/>
  <c r="I20" i="26"/>
  <c r="H59" i="26"/>
  <c r="F60" i="26"/>
  <c r="I43" i="26"/>
  <c r="H41" i="26"/>
  <c r="I37" i="26"/>
  <c r="C11" i="26"/>
  <c r="C6" i="26"/>
  <c r="C3" i="26"/>
  <c r="C39" i="26"/>
  <c r="C32" i="26"/>
  <c r="G4" i="26"/>
  <c r="C30" i="26"/>
  <c r="C48" i="26"/>
  <c r="H18" i="26"/>
  <c r="F36" i="26"/>
  <c r="H15" i="26"/>
  <c r="H12" i="26"/>
  <c r="H7" i="26"/>
  <c r="F4" i="26"/>
  <c r="G37" i="26"/>
  <c r="F16" i="26"/>
  <c r="H14" i="26"/>
  <c r="C33" i="26"/>
  <c r="I26" i="26"/>
  <c r="F32" i="26"/>
  <c r="C42" i="26"/>
  <c r="H22" i="26"/>
  <c r="H40" i="26"/>
  <c r="G8" i="26"/>
  <c r="C38" i="26"/>
  <c r="G25" i="26"/>
  <c r="F43" i="26"/>
  <c r="H38" i="26"/>
  <c r="H37" i="26"/>
  <c r="C21" i="26"/>
  <c r="F13" i="26"/>
  <c r="I12" i="26"/>
  <c r="F11" i="26"/>
  <c r="G48" i="26"/>
  <c r="C43" i="26"/>
  <c r="I38" i="26"/>
  <c r="C15" i="26"/>
  <c r="C8" i="26"/>
  <c r="B220" i="6"/>
  <c r="A220" i="6" s="1"/>
  <c r="B224" i="6"/>
  <c r="A224" i="6" s="1"/>
  <c r="B223" i="6"/>
  <c r="A223" i="6" s="1"/>
  <c r="B222" i="6"/>
  <c r="A222" i="6" s="1"/>
  <c r="B221" i="6"/>
  <c r="A221" i="6" s="1"/>
  <c r="B182" i="6"/>
  <c r="A182" i="6" s="1"/>
  <c r="B186" i="6"/>
  <c r="A186" i="6" s="1"/>
  <c r="B185" i="6"/>
  <c r="A185" i="6" s="1"/>
  <c r="B184" i="6"/>
  <c r="A184" i="6" s="1"/>
  <c r="B183" i="6"/>
  <c r="A183" i="6" s="1"/>
  <c r="B163" i="6"/>
  <c r="A163" i="6" s="1"/>
  <c r="B167" i="6"/>
  <c r="A167" i="6" s="1"/>
  <c r="B166" i="6"/>
  <c r="A166" i="6" s="1"/>
  <c r="B165" i="6"/>
  <c r="A165" i="6" s="1"/>
  <c r="B164" i="6"/>
  <c r="A164" i="6" s="1"/>
  <c r="B88" i="6"/>
  <c r="A88" i="6" s="1"/>
  <c r="B92" i="6"/>
  <c r="A92" i="6" s="1"/>
  <c r="B91" i="6"/>
  <c r="A91" i="6" s="1"/>
  <c r="B90" i="6"/>
  <c r="A90" i="6" s="1"/>
  <c r="B89" i="6"/>
  <c r="A89" i="6" s="1"/>
  <c r="B25" i="6"/>
  <c r="A25" i="6" s="1"/>
  <c r="B29" i="6"/>
  <c r="A29" i="6" s="1"/>
  <c r="B28" i="6"/>
  <c r="A28" i="6" s="1"/>
  <c r="B27" i="6"/>
  <c r="A27" i="6" s="1"/>
  <c r="B26" i="6"/>
  <c r="A26" i="6" s="1"/>
  <c r="E55" i="26"/>
  <c r="C55" i="26"/>
  <c r="E58" i="26"/>
  <c r="C58" i="26"/>
  <c r="E31" i="26"/>
  <c r="C31" i="26"/>
  <c r="E9" i="26"/>
  <c r="C9" i="26"/>
  <c r="E35" i="26"/>
  <c r="C35" i="26"/>
  <c r="E28" i="26"/>
  <c r="C28" i="26"/>
  <c r="E26" i="26"/>
  <c r="C26" i="26"/>
  <c r="E18" i="26"/>
  <c r="C18" i="26"/>
  <c r="E47" i="26"/>
  <c r="C47" i="26"/>
  <c r="E10" i="26"/>
  <c r="C10" i="26"/>
  <c r="E29" i="26"/>
  <c r="C29" i="26"/>
  <c r="E4" i="26"/>
  <c r="C4" i="26"/>
  <c r="E44" i="26"/>
  <c r="C44" i="26"/>
  <c r="E40" i="26"/>
  <c r="C40" i="26"/>
  <c r="E22" i="26"/>
  <c r="C22" i="26"/>
  <c r="E12" i="26"/>
  <c r="C12" i="26"/>
  <c r="E7" i="26"/>
  <c r="C7" i="26"/>
  <c r="E5" i="26"/>
  <c r="C5" i="26"/>
  <c r="E13" i="26"/>
  <c r="C13" i="26"/>
  <c r="E36" i="26"/>
  <c r="C36" i="26"/>
  <c r="E46" i="26"/>
  <c r="C46" i="26"/>
  <c r="E41" i="26"/>
  <c r="C41" i="26"/>
  <c r="E45" i="26"/>
  <c r="C45" i="26"/>
  <c r="E24" i="26"/>
  <c r="C24" i="26"/>
  <c r="E17" i="26"/>
  <c r="C17" i="26"/>
  <c r="F3" i="25"/>
  <c r="C2" i="17"/>
  <c r="D43" i="17" s="1"/>
  <c r="H2" i="27"/>
  <c r="E2" i="27"/>
  <c r="E49" i="26"/>
  <c r="F49" i="26"/>
  <c r="G49" i="26"/>
  <c r="H49" i="26"/>
  <c r="I49" i="26"/>
  <c r="E50" i="26"/>
  <c r="F50" i="26"/>
  <c r="G50" i="26"/>
  <c r="H50" i="26"/>
  <c r="I50" i="26"/>
  <c r="E51" i="26"/>
  <c r="G51" i="26"/>
  <c r="H51" i="26"/>
  <c r="F52" i="26"/>
  <c r="G52" i="26"/>
  <c r="I52" i="26"/>
  <c r="E53" i="26"/>
  <c r="G53" i="26"/>
  <c r="I53" i="26"/>
  <c r="E54" i="26"/>
  <c r="G54" i="26"/>
  <c r="I54" i="26"/>
  <c r="F55" i="26"/>
  <c r="H55" i="26"/>
  <c r="E56" i="26"/>
  <c r="G56" i="26"/>
  <c r="I56" i="26"/>
  <c r="E57" i="26"/>
  <c r="G57" i="26"/>
  <c r="F58" i="26"/>
  <c r="H58" i="26"/>
  <c r="E59" i="26"/>
  <c r="G59" i="26"/>
  <c r="I59" i="26"/>
  <c r="E60" i="26"/>
  <c r="G60" i="26"/>
  <c r="I60" i="26"/>
  <c r="I57" i="26"/>
  <c r="H28" i="26"/>
  <c r="G23" i="26"/>
  <c r="H20" i="26"/>
  <c r="F14" i="26"/>
  <c r="E11" i="26"/>
  <c r="H9" i="26"/>
  <c r="E6" i="26"/>
  <c r="E3" i="26"/>
  <c r="F41" i="26"/>
  <c r="E39" i="26"/>
  <c r="I35" i="26"/>
  <c r="E32" i="26"/>
  <c r="G30" i="26"/>
  <c r="H26" i="26"/>
  <c r="E25" i="26"/>
  <c r="F20" i="26"/>
  <c r="F47" i="26"/>
  <c r="F45" i="26"/>
  <c r="F37" i="26"/>
  <c r="E30" i="26"/>
  <c r="F44" i="26"/>
  <c r="G40" i="26"/>
  <c r="I32" i="26"/>
  <c r="F30" i="26"/>
  <c r="I28" i="26"/>
  <c r="H6" i="26"/>
  <c r="E48" i="26"/>
  <c r="E37" i="26"/>
  <c r="H35" i="26"/>
  <c r="E20" i="26"/>
  <c r="F23" i="26"/>
  <c r="E33" i="26"/>
  <c r="G22" i="26"/>
  <c r="H21" i="26"/>
  <c r="H17" i="26"/>
  <c r="I10" i="26"/>
  <c r="I9" i="26"/>
  <c r="F8" i="26"/>
  <c r="G46" i="26"/>
  <c r="I45" i="26"/>
  <c r="E42" i="26"/>
  <c r="I40" i="26"/>
  <c r="H32" i="26"/>
  <c r="G26" i="26"/>
  <c r="E16" i="26"/>
  <c r="H8" i="26"/>
  <c r="H44" i="26"/>
  <c r="F57" i="26"/>
  <c r="H60" i="26"/>
  <c r="G39" i="26"/>
  <c r="E34" i="26"/>
  <c r="G31" i="26"/>
  <c r="F29" i="26"/>
  <c r="H27" i="26"/>
  <c r="H46" i="26"/>
  <c r="H45" i="26"/>
  <c r="I42" i="26"/>
  <c r="G41" i="26"/>
  <c r="I39" i="26"/>
  <c r="I36" i="26"/>
  <c r="G35" i="26"/>
  <c r="I31" i="26"/>
  <c r="H30" i="26"/>
  <c r="F27" i="26"/>
  <c r="H24" i="26"/>
  <c r="E23" i="26"/>
  <c r="F22" i="26"/>
  <c r="F12" i="26"/>
  <c r="G6" i="26"/>
  <c r="F5" i="26"/>
  <c r="I47" i="26"/>
  <c r="G38" i="26"/>
  <c r="G36" i="26"/>
  <c r="G34" i="26"/>
  <c r="F26" i="26"/>
  <c r="H54" i="26"/>
  <c r="G58" i="26"/>
  <c r="H36" i="26"/>
  <c r="F34" i="26"/>
  <c r="F31" i="26"/>
  <c r="I29" i="26"/>
  <c r="E27" i="26"/>
  <c r="E19" i="26"/>
  <c r="E14" i="26"/>
  <c r="G11" i="26"/>
  <c r="G5" i="26"/>
  <c r="I41" i="26"/>
  <c r="E38" i="26"/>
  <c r="I33" i="26"/>
  <c r="F28" i="26"/>
  <c r="I44" i="26"/>
  <c r="H34" i="26"/>
  <c r="H29" i="26"/>
  <c r="H23" i="26"/>
  <c r="E21" i="26"/>
  <c r="G15" i="26"/>
  <c r="G14" i="26"/>
  <c r="H4" i="26"/>
  <c r="E43" i="26"/>
  <c r="G55" i="26"/>
  <c r="F56" i="26"/>
  <c r="I24" i="26"/>
  <c r="F21" i="26"/>
  <c r="F19" i="26"/>
  <c r="G17" i="26"/>
  <c r="E15" i="26"/>
  <c r="E8" i="26"/>
  <c r="I6" i="26"/>
  <c r="G43" i="26"/>
  <c r="I34" i="26"/>
  <c r="G21" i="26"/>
  <c r="F17" i="26"/>
  <c r="G10" i="26"/>
  <c r="F6" i="26"/>
  <c r="H43" i="26"/>
  <c r="F48" i="26"/>
  <c r="F33" i="26"/>
  <c r="E52" i="26"/>
  <c r="F59" i="26"/>
  <c r="E141" i="6"/>
  <c r="E148" i="6" s="1"/>
  <c r="E113" i="6"/>
  <c r="E120" i="6" s="1"/>
  <c r="B41" i="6"/>
  <c r="B43" i="6" s="1"/>
  <c r="B217" i="6"/>
  <c r="B83" i="6"/>
  <c r="B85" i="6" s="1"/>
  <c r="D65" i="25"/>
  <c r="D126" i="25" s="1"/>
  <c r="D128" i="25" s="1"/>
  <c r="D131" i="25" s="1"/>
  <c r="B160" i="6"/>
  <c r="B20" i="6"/>
  <c r="B22" i="6" s="1"/>
  <c r="B9" i="26" l="1"/>
  <c r="B24" i="26"/>
  <c r="B37" i="26"/>
  <c r="B31" i="26"/>
  <c r="B58" i="26"/>
  <c r="E34" i="17"/>
  <c r="E43" i="17"/>
  <c r="D34" i="17"/>
  <c r="C43" i="17"/>
  <c r="F34" i="17"/>
  <c r="B43" i="17"/>
  <c r="C34" i="17"/>
  <c r="G26" i="17"/>
  <c r="A43" i="17"/>
  <c r="B34" i="17"/>
  <c r="J20" i="17"/>
  <c r="F20" i="17" s="1"/>
  <c r="A34" i="17"/>
  <c r="F15" i="17"/>
  <c r="G15" i="17"/>
  <c r="F14" i="17"/>
  <c r="G14" i="17"/>
  <c r="F13" i="17"/>
  <c r="G13" i="17"/>
  <c r="F12" i="17"/>
  <c r="G12" i="17"/>
  <c r="D15" i="17"/>
  <c r="E15" i="17"/>
  <c r="D14" i="17"/>
  <c r="E14" i="17"/>
  <c r="D13" i="17"/>
  <c r="E13" i="17"/>
  <c r="D12" i="17"/>
  <c r="E12" i="17"/>
  <c r="E24" i="17"/>
  <c r="G28" i="17"/>
  <c r="G24" i="17"/>
  <c r="G22" i="17"/>
  <c r="D28" i="17"/>
  <c r="E28" i="17"/>
  <c r="D26" i="17"/>
  <c r="E26" i="17"/>
  <c r="D22" i="17"/>
  <c r="E22" i="17"/>
  <c r="D24" i="17"/>
  <c r="I20" i="17"/>
  <c r="J11" i="17"/>
  <c r="I11" i="17"/>
  <c r="A20" i="17"/>
  <c r="C20" i="17"/>
  <c r="C11" i="17"/>
  <c r="B20" i="17"/>
  <c r="B11" i="17"/>
  <c r="A11" i="17"/>
  <c r="F64" i="25"/>
  <c r="B55" i="26"/>
  <c r="B5" i="26"/>
  <c r="B43" i="26"/>
  <c r="B13" i="26"/>
  <c r="B36" i="26"/>
  <c r="B41" i="26"/>
  <c r="B16" i="26"/>
  <c r="F26" i="25"/>
  <c r="D46" i="6"/>
  <c r="C47" i="6"/>
  <c r="D47" i="6"/>
  <c r="C48" i="6"/>
  <c r="D48" i="6"/>
  <c r="C49" i="6"/>
  <c r="D49" i="6"/>
  <c r="C50" i="6"/>
  <c r="D50" i="6"/>
  <c r="B22" i="26"/>
  <c r="B12" i="26"/>
  <c r="B7" i="26"/>
  <c r="B46" i="26"/>
  <c r="B45" i="26"/>
  <c r="B39" i="26"/>
  <c r="B25" i="26"/>
  <c r="B48" i="26"/>
  <c r="B20" i="26"/>
  <c r="B33" i="26"/>
  <c r="B42" i="26"/>
  <c r="B27" i="26"/>
  <c r="B19" i="26"/>
  <c r="B38" i="26"/>
  <c r="B52" i="26"/>
  <c r="B35" i="26"/>
  <c r="B28" i="26"/>
  <c r="B26" i="26"/>
  <c r="B18" i="26"/>
  <c r="B47" i="26"/>
  <c r="B10" i="26"/>
  <c r="B29" i="26"/>
  <c r="B4" i="26"/>
  <c r="B44" i="26"/>
  <c r="B40" i="26"/>
  <c r="B17" i="26"/>
  <c r="B49" i="26"/>
  <c r="B50" i="26"/>
  <c r="B51" i="26"/>
  <c r="B53" i="26"/>
  <c r="B54" i="26"/>
  <c r="B56" i="26"/>
  <c r="B57" i="26"/>
  <c r="B59" i="26"/>
  <c r="B60" i="26"/>
  <c r="B11" i="26"/>
  <c r="B6" i="26"/>
  <c r="B3" i="26"/>
  <c r="B32" i="26"/>
  <c r="B30" i="26"/>
  <c r="H2" i="26"/>
  <c r="B34" i="26"/>
  <c r="B23" i="26"/>
  <c r="B14" i="26"/>
  <c r="B21" i="26"/>
  <c r="B15" i="26"/>
  <c r="B8" i="26"/>
  <c r="C2" i="26"/>
  <c r="D182" i="6"/>
  <c r="D186" i="6"/>
  <c r="C186" i="6"/>
  <c r="D185" i="6"/>
  <c r="C185" i="6"/>
  <c r="D184" i="6"/>
  <c r="C184" i="6"/>
  <c r="D183" i="6"/>
  <c r="C183" i="6"/>
  <c r="D163" i="6"/>
  <c r="D167" i="6"/>
  <c r="C167" i="6"/>
  <c r="D166" i="6"/>
  <c r="C166" i="6"/>
  <c r="D165" i="6"/>
  <c r="C165" i="6"/>
  <c r="D164" i="6"/>
  <c r="C164" i="6"/>
  <c r="D88" i="6"/>
  <c r="D92" i="6"/>
  <c r="C92" i="6"/>
  <c r="D91" i="6"/>
  <c r="C91" i="6"/>
  <c r="D90" i="6"/>
  <c r="C90" i="6"/>
  <c r="D89" i="6"/>
  <c r="C89" i="6"/>
  <c r="D25" i="6"/>
  <c r="C29" i="6"/>
  <c r="D29" i="6"/>
  <c r="C28" i="6"/>
  <c r="D28" i="6"/>
  <c r="C27" i="6"/>
  <c r="D27" i="6"/>
  <c r="C26" i="6"/>
  <c r="D26" i="6"/>
  <c r="D220" i="6"/>
  <c r="C224" i="6"/>
  <c r="D224" i="6"/>
  <c r="C223" i="6"/>
  <c r="D223" i="6"/>
  <c r="C222" i="6"/>
  <c r="D222" i="6"/>
  <c r="C221" i="6"/>
  <c r="D221" i="6"/>
  <c r="I2" i="26"/>
  <c r="F2" i="26"/>
  <c r="G2" i="26"/>
  <c r="E2" i="26"/>
  <c r="G20" i="17" l="1"/>
  <c r="F11" i="17"/>
  <c r="G11" i="17"/>
  <c r="D11" i="17"/>
  <c r="E11" i="17"/>
  <c r="E20" i="17"/>
  <c r="D20" i="17"/>
  <c r="F65" i="25"/>
  <c r="F126" i="25" s="1"/>
  <c r="F128" i="25" s="1"/>
  <c r="F131" i="25" s="1"/>
  <c r="D41" i="5" a="1"/>
  <c r="D41" i="5" s="1"/>
  <c r="C46" i="6"/>
  <c r="D61" i="5" a="1"/>
  <c r="D61" i="5" s="1"/>
  <c r="C182" i="6"/>
  <c r="D56" i="5" a="1"/>
  <c r="D56" i="5" s="1"/>
  <c r="C163" i="6"/>
  <c r="D51" i="5" a="1"/>
  <c r="D51" i="5" s="1"/>
  <c r="C88" i="6"/>
  <c r="D36" i="5" a="1"/>
  <c r="D36" i="5" s="1"/>
  <c r="C25" i="6"/>
  <c r="B2" i="26"/>
  <c r="C220" i="6"/>
  <c r="D71" i="5" a="1"/>
  <c r="D71" i="5" s="1"/>
  <c r="A36" i="5" l="1" a="1"/>
  <c r="B63" i="5"/>
  <c r="B73" i="5"/>
  <c r="B67" i="5"/>
  <c r="B74" i="5"/>
  <c r="B64" i="5"/>
  <c r="B65" i="5"/>
  <c r="B68" i="5"/>
  <c r="B71" i="5"/>
  <c r="B66" i="5"/>
  <c r="B72" i="5"/>
  <c r="B75" i="5"/>
  <c r="B69" i="5"/>
  <c r="B70" i="5"/>
  <c r="A36" i="5" l="1"/>
  <c r="B36" i="5" s="1"/>
  <c r="B62" i="5"/>
  <c r="B61" i="5"/>
  <c r="B60" i="5"/>
  <c r="B59" i="5"/>
  <c r="B58" i="5"/>
  <c r="B57" i="5"/>
  <c r="B56" i="5"/>
  <c r="B55" i="5"/>
  <c r="B54" i="5"/>
  <c r="B52" i="5"/>
  <c r="B50" i="5"/>
  <c r="B47" i="5"/>
  <c r="B45" i="5"/>
  <c r="B43" i="5"/>
  <c r="B53" i="5"/>
  <c r="B51" i="5"/>
  <c r="B49" i="5"/>
  <c r="B48" i="5"/>
  <c r="B46" i="5"/>
  <c r="B44" i="5"/>
  <c r="B42" i="5"/>
  <c r="B41" i="5"/>
  <c r="B40" i="5"/>
  <c r="B39" i="5"/>
  <c r="B38" i="5"/>
  <c r="B37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<sst xmlns="http://schemas.openxmlformats.org/spreadsheetml/2006/main" count="2426" uniqueCount="611">
  <si>
    <t>资产负债表（期末）</t>
  </si>
  <si>
    <t>报表项目</t>
  </si>
  <si>
    <t>报表金额</t>
  </si>
  <si>
    <t>流动资产合计</t>
  </si>
  <si>
    <t>流动负债合计</t>
  </si>
  <si>
    <t>非流动资产合计</t>
  </si>
  <si>
    <t>非流动负债合计</t>
  </si>
  <si>
    <t>负债合计</t>
  </si>
  <si>
    <t>所有者权益（或股东权益）合计</t>
  </si>
  <si>
    <t>资产总计</t>
  </si>
  <si>
    <t>负债和所有者权益（或股东权益）总计</t>
  </si>
  <si>
    <t>期初资产负债表平衡差额</t>
  </si>
  <si>
    <t>期末资产负债表平衡差额</t>
  </si>
  <si>
    <t>期初未分配利润</t>
  </si>
  <si>
    <t>本期净利润</t>
  </si>
  <si>
    <t>减：利润分配</t>
  </si>
  <si>
    <t>加：其他调整</t>
  </si>
  <si>
    <t>减：其他调整</t>
  </si>
  <si>
    <t>计算年末未分配利润</t>
  </si>
  <si>
    <t>报表年末未分配利润</t>
  </si>
  <si>
    <t>差额</t>
  </si>
  <si>
    <t>科目编码</t>
  </si>
  <si>
    <t>科目名称</t>
  </si>
  <si>
    <t>期初借方</t>
  </si>
  <si>
    <t>期初贷方</t>
  </si>
  <si>
    <t>本期借方</t>
  </si>
  <si>
    <t>本期贷方</t>
  </si>
  <si>
    <t>期末借方</t>
  </si>
  <si>
    <t>期末贷方</t>
  </si>
  <si>
    <t>货币资金</t>
  </si>
  <si>
    <t>现金</t>
  </si>
  <si>
    <t>银行存款</t>
  </si>
  <si>
    <t>应收票据</t>
  </si>
  <si>
    <t>应收账款</t>
  </si>
  <si>
    <t>预付款项</t>
  </si>
  <si>
    <t>应付账款</t>
  </si>
  <si>
    <t>其他应收款</t>
  </si>
  <si>
    <t>其他应付款</t>
  </si>
  <si>
    <t>存货</t>
  </si>
  <si>
    <t>长期股权投资</t>
  </si>
  <si>
    <t>固定资产</t>
  </si>
  <si>
    <t>累计折旧</t>
  </si>
  <si>
    <t>长期待摊费用</t>
  </si>
  <si>
    <t>短期借款</t>
  </si>
  <si>
    <t>预收款项</t>
  </si>
  <si>
    <t>应付职工薪酬</t>
  </si>
  <si>
    <t>应交税费</t>
  </si>
  <si>
    <t>增值税</t>
  </si>
  <si>
    <t>城市维护建设税</t>
  </si>
  <si>
    <t>企业所得税</t>
  </si>
  <si>
    <t>教育费附加</t>
  </si>
  <si>
    <t>个人所得税</t>
  </si>
  <si>
    <t>印花税</t>
  </si>
  <si>
    <t>地方教育费附加</t>
  </si>
  <si>
    <t>长期借款</t>
  </si>
  <si>
    <t>未分配利润</t>
  </si>
  <si>
    <t>营业收入</t>
  </si>
  <si>
    <t>营业外收入</t>
  </si>
  <si>
    <t>营业成本</t>
  </si>
  <si>
    <t>税金及附加</t>
  </si>
  <si>
    <t>管理费用</t>
  </si>
  <si>
    <t>研发费用</t>
  </si>
  <si>
    <t>财务费用</t>
  </si>
  <si>
    <t>所得税费用</t>
  </si>
  <si>
    <t>涉及科目</t>
  </si>
  <si>
    <t>日期</t>
  </si>
  <si>
    <t>凭证字号</t>
  </si>
  <si>
    <t>摘要</t>
  </si>
  <si>
    <t>对方科目</t>
  </si>
  <si>
    <t>借方金额</t>
  </si>
  <si>
    <t>贷方金额</t>
  </si>
  <si>
    <t>数据类别</t>
  </si>
  <si>
    <t>期初金额</t>
  </si>
  <si>
    <t>未申报表金额</t>
  </si>
  <si>
    <t>数据比对差额</t>
  </si>
  <si>
    <t>审定报表金额</t>
  </si>
  <si>
    <t>借</t>
  </si>
  <si>
    <t>交易性金融资产</t>
  </si>
  <si>
    <t>衍生金融资产</t>
  </si>
  <si>
    <t>应收款项融资</t>
  </si>
  <si>
    <t>合同资产</t>
  </si>
  <si>
    <t>持有待售资产</t>
  </si>
  <si>
    <t>一年内到期的非流动资产</t>
  </si>
  <si>
    <t>其他流动资产</t>
  </si>
  <si>
    <t>债权投资</t>
  </si>
  <si>
    <t>其他债权投资</t>
  </si>
  <si>
    <t>长期应收款</t>
  </si>
  <si>
    <t>其他权益工具投资</t>
  </si>
  <si>
    <t>其他非流动金融资产</t>
  </si>
  <si>
    <t>投资性房地产</t>
  </si>
  <si>
    <t>贷</t>
  </si>
  <si>
    <t>在建工程</t>
  </si>
  <si>
    <t>生产性生物资产</t>
  </si>
  <si>
    <t>油气资产</t>
  </si>
  <si>
    <t>使用权资产</t>
  </si>
  <si>
    <t>无形资产</t>
  </si>
  <si>
    <t>开发支出</t>
  </si>
  <si>
    <t>商誉</t>
  </si>
  <si>
    <t>递延所得税资产</t>
  </si>
  <si>
    <t>其他非流动资产</t>
  </si>
  <si>
    <t>交易性金融负债</t>
  </si>
  <si>
    <t>衍生金融负债</t>
  </si>
  <si>
    <t>应付票据</t>
  </si>
  <si>
    <t>合同负债</t>
  </si>
  <si>
    <t>持有待售负债</t>
  </si>
  <si>
    <t>一年内到期的非流动负债</t>
  </si>
  <si>
    <t>其他流动负债</t>
  </si>
  <si>
    <t>应付债券</t>
  </si>
  <si>
    <t>租赁负债</t>
  </si>
  <si>
    <t>长期应付款</t>
  </si>
  <si>
    <t>长期应付职工薪酬</t>
  </si>
  <si>
    <t>预计负债</t>
  </si>
  <si>
    <t>递延收益</t>
  </si>
  <si>
    <t>递延所得税负债</t>
  </si>
  <si>
    <t>其他非流动负债</t>
  </si>
  <si>
    <t>实收资本</t>
  </si>
  <si>
    <t>其他权益工具</t>
  </si>
  <si>
    <t>资本公积</t>
  </si>
  <si>
    <t>减：库存股</t>
  </si>
  <si>
    <t>其他综合收益</t>
  </si>
  <si>
    <t>专项储备</t>
  </si>
  <si>
    <t>盈余公积</t>
  </si>
  <si>
    <t>发生</t>
  </si>
  <si>
    <t>销售费用</t>
  </si>
  <si>
    <t>其他收益</t>
  </si>
  <si>
    <t>投资收益</t>
  </si>
  <si>
    <t>净敞口套期收益</t>
  </si>
  <si>
    <t>公允价值变动收益</t>
  </si>
  <si>
    <t>信用减值损失</t>
  </si>
  <si>
    <t>资产减值损失</t>
  </si>
  <si>
    <t>资产处置收益</t>
  </si>
  <si>
    <t>营业外支出</t>
  </si>
  <si>
    <t>年末余额</t>
  </si>
  <si>
    <t>年初余额</t>
  </si>
  <si>
    <t>其他货币资金</t>
  </si>
  <si>
    <t>合计</t>
  </si>
  <si>
    <t>应收账款账龄</t>
  </si>
  <si>
    <t>账龄</t>
  </si>
  <si>
    <t>1-2年（含2年）</t>
  </si>
  <si>
    <t>2-3年（含3年）</t>
  </si>
  <si>
    <t>3年以上</t>
  </si>
  <si>
    <t>小计</t>
  </si>
  <si>
    <t>减：还账准备</t>
  </si>
  <si>
    <t>应收账款前五位</t>
  </si>
  <si>
    <t>项目</t>
  </si>
  <si>
    <t>项目是否有重复项</t>
  </si>
  <si>
    <t>金额是否有重复项</t>
  </si>
  <si>
    <t>排序</t>
  </si>
  <si>
    <t>预付款项账龄</t>
  </si>
  <si>
    <t>预付款项前五位</t>
  </si>
  <si>
    <t>其他应收款账龄</t>
  </si>
  <si>
    <t>其他应收款前五位</t>
  </si>
  <si>
    <t>本年增加额</t>
  </si>
  <si>
    <t>本年减少额</t>
  </si>
  <si>
    <t>固定资产原值</t>
  </si>
  <si>
    <t>减值准备</t>
  </si>
  <si>
    <t>固定资产账面价值</t>
  </si>
  <si>
    <t>——</t>
  </si>
  <si>
    <t>无形资产原值</t>
  </si>
  <si>
    <t>无-</t>
  </si>
  <si>
    <t>应付账款账龄</t>
  </si>
  <si>
    <t>应付账款前五位</t>
  </si>
  <si>
    <t>预收款项账龄</t>
  </si>
  <si>
    <t>预收款项前五位</t>
  </si>
  <si>
    <t>其他应付款账龄</t>
  </si>
  <si>
    <t>其他应付款前五位</t>
  </si>
  <si>
    <t>应交税费贷方</t>
  </si>
  <si>
    <t>待抵扣进项税</t>
  </si>
  <si>
    <t>消费税</t>
  </si>
  <si>
    <t>关税</t>
  </si>
  <si>
    <t>土地增值税</t>
  </si>
  <si>
    <t>房产税</t>
  </si>
  <si>
    <t>车船税</t>
  </si>
  <si>
    <t>契税</t>
  </si>
  <si>
    <t>资源税</t>
  </si>
  <si>
    <t>环境保护税</t>
  </si>
  <si>
    <t>城镇土地使用税</t>
  </si>
  <si>
    <t>车船购置税</t>
  </si>
  <si>
    <t>耕地占用税</t>
  </si>
  <si>
    <t>船舶吨税</t>
  </si>
  <si>
    <t>烟叶税</t>
  </si>
  <si>
    <t>测算项目</t>
  </si>
  <si>
    <t>备注</t>
  </si>
  <si>
    <t>城建税税率</t>
  </si>
  <si>
    <t>教育费税率</t>
  </si>
  <si>
    <t>地方教育费税率</t>
  </si>
  <si>
    <t>覆盖检测</t>
  </si>
  <si>
    <t>本期借方发生额</t>
  </si>
  <si>
    <t>本期贷方发生额</t>
  </si>
  <si>
    <t>科目余额表</t>
  </si>
  <si>
    <t>序时账</t>
  </si>
  <si>
    <t>凭证</t>
  </si>
  <si>
    <t>业务内容</t>
  </si>
  <si>
    <t>金额</t>
  </si>
  <si>
    <t>对应科目</t>
  </si>
  <si>
    <t>核对内容</t>
  </si>
  <si>
    <t>编号</t>
  </si>
  <si>
    <t>借方</t>
  </si>
  <si>
    <t>贷方</t>
  </si>
  <si>
    <t>√</t>
  </si>
  <si>
    <t>1年以内</t>
  </si>
  <si>
    <t>1年以上</t>
  </si>
  <si>
    <t>期末金额</t>
  </si>
  <si>
    <t>序号</t>
  </si>
  <si>
    <t>间接法金额</t>
    <phoneticPr fontId="4" type="noConversion"/>
  </si>
  <si>
    <t>经营活动现金流出小计</t>
  </si>
  <si>
    <t>经营活动产生的现金流量净额</t>
  </si>
  <si>
    <t>投资活动现金流入小计</t>
  </si>
  <si>
    <t>投资活动现金流出小计</t>
  </si>
  <si>
    <t>投资活动产生的现金流量净额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</si>
  <si>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</si>
  <si>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</si>
  <si>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</si>
  <si>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</si>
  <si>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六、期末现金及现金等价物余额</t>
  </si>
  <si>
    <t>报表项目</t>
    <phoneticPr fontId="4" type="noConversion"/>
  </si>
  <si>
    <t>直接法对应金额</t>
    <phoneticPr fontId="4" type="noConversion"/>
  </si>
  <si>
    <t>一、经营活动产生的现金流量：</t>
  </si>
  <si>
    <t>销售商品、提供劳务收到的现金</t>
  </si>
  <si>
    <t>收到的税费返还</t>
  </si>
  <si>
    <t>收到其他与经营活动有关的现金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</si>
  <si>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</si>
  <si>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</si>
  <si>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</si>
  <si>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</si>
  <si>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二、投资活动产生的现金流量：</t>
  </si>
  <si>
    <t>收回投资收到的现金</t>
  </si>
  <si>
    <t>取得投资收益收到的现金</t>
  </si>
  <si>
    <t>处置子公司及其他营业单位收到的现金净额</t>
  </si>
  <si>
    <t>收到其他与投资活动有关的现金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</si>
  <si>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</si>
  <si>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</si>
  <si>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</si>
  <si>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</si>
  <si>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三、筹资活动产生的现金流量：</t>
  </si>
  <si>
    <t>吸收投资收到的现金</t>
  </si>
  <si>
    <t>取得借款收到的现金</t>
  </si>
  <si>
    <t>收到其他与筹资活动有关的现金</t>
  </si>
  <si>
    <t>偿还债务支付的现金</t>
  </si>
  <si>
    <t>分配股利、利润或偿付利息支付的现金</t>
  </si>
  <si>
    <t>支付其他与筹资活动有关的现金</t>
  </si>
  <si>
    <t>其他应付款</t>
    <phoneticPr fontId="3" type="noConversion"/>
  </si>
  <si>
    <t>其他应收款</t>
    <phoneticPr fontId="3" type="noConversion"/>
  </si>
  <si>
    <t>应付账款</t>
    <phoneticPr fontId="3" type="noConversion"/>
  </si>
  <si>
    <t>应收账款</t>
    <phoneticPr fontId="3" type="noConversion"/>
  </si>
  <si>
    <t>资产负债表（期初）</t>
    <phoneticPr fontId="3" type="noConversion"/>
  </si>
  <si>
    <t>资产负债表平衡</t>
    <phoneticPr fontId="3" type="noConversion"/>
  </si>
  <si>
    <t>利润表</t>
    <phoneticPr fontId="3" type="noConversion"/>
  </si>
  <si>
    <t>现金流</t>
    <phoneticPr fontId="3" type="noConversion"/>
  </si>
  <si>
    <t>科目余额表现金、银行存款、其他货币资金</t>
    <phoneticPr fontId="3" type="noConversion"/>
  </si>
  <si>
    <t>项目</t>
    <phoneticPr fontId="3" type="noConversion"/>
  </si>
  <si>
    <t>借方发生额</t>
    <phoneticPr fontId="3" type="noConversion"/>
  </si>
  <si>
    <t>贷方发生额</t>
    <phoneticPr fontId="3" type="noConversion"/>
  </si>
  <si>
    <t>差额</t>
    <phoneticPr fontId="3" type="noConversion"/>
  </si>
  <si>
    <t>未审报表项目</t>
    <phoneticPr fontId="3" type="noConversion"/>
  </si>
  <si>
    <t>已审报表项目</t>
    <phoneticPr fontId="3" type="noConversion"/>
  </si>
  <si>
    <t>资产负债表期末货币资金金额</t>
    <phoneticPr fontId="3" type="noConversion"/>
  </si>
  <si>
    <t>预付款项</t>
    <phoneticPr fontId="3" type="noConversion"/>
  </si>
  <si>
    <t>合同资产</t>
    <phoneticPr fontId="3" type="noConversion"/>
  </si>
  <si>
    <t>应收票据</t>
    <phoneticPr fontId="3" type="noConversion"/>
  </si>
  <si>
    <t>应付票据</t>
    <phoneticPr fontId="3" type="noConversion"/>
  </si>
  <si>
    <t>合同负债</t>
    <phoneticPr fontId="3" type="noConversion"/>
  </si>
  <si>
    <t>预收款项</t>
    <phoneticPr fontId="3" type="noConversion"/>
  </si>
  <si>
    <t>合同资产前五位</t>
    <phoneticPr fontId="3" type="noConversion"/>
  </si>
  <si>
    <t>往来附注查重</t>
    <phoneticPr fontId="3" type="noConversion"/>
  </si>
  <si>
    <t>合同负债账龄</t>
    <phoneticPr fontId="3" type="noConversion"/>
  </si>
  <si>
    <t>合同负债前五位</t>
    <phoneticPr fontId="3" type="noConversion"/>
  </si>
  <si>
    <t>票据是否双向</t>
    <phoneticPr fontId="3" type="noConversion"/>
  </si>
  <si>
    <t>收款是否双向</t>
    <phoneticPr fontId="3" type="noConversion"/>
  </si>
  <si>
    <t>付款是否双向</t>
    <phoneticPr fontId="3" type="noConversion"/>
  </si>
  <si>
    <t>合同是否双向</t>
    <phoneticPr fontId="3" type="noConversion"/>
  </si>
  <si>
    <t>其他是否双向</t>
    <phoneticPr fontId="3" type="noConversion"/>
  </si>
  <si>
    <t>循环重复</t>
    <phoneticPr fontId="3" type="noConversion"/>
  </si>
  <si>
    <t>总重复</t>
    <phoneticPr fontId="3" type="noConversion"/>
  </si>
  <si>
    <t>往来单位</t>
    <phoneticPr fontId="3" type="noConversion"/>
  </si>
  <si>
    <t>是否有重复项</t>
    <phoneticPr fontId="3" type="noConversion"/>
  </si>
  <si>
    <t>科目余额表借方</t>
    <phoneticPr fontId="3" type="noConversion"/>
  </si>
  <si>
    <t>科目余额表贷方</t>
    <phoneticPr fontId="3" type="noConversion"/>
  </si>
  <si>
    <t>序时账借方</t>
    <phoneticPr fontId="3" type="noConversion"/>
  </si>
  <si>
    <t>借方差额</t>
    <phoneticPr fontId="3" type="noConversion"/>
  </si>
  <si>
    <t>序时账贷方</t>
    <phoneticPr fontId="3" type="noConversion"/>
  </si>
  <si>
    <t>贷方差额</t>
    <phoneticPr fontId="3" type="noConversion"/>
  </si>
  <si>
    <t>抽查笔数</t>
    <phoneticPr fontId="3" type="noConversion"/>
  </si>
  <si>
    <t>参数</t>
    <phoneticPr fontId="3" type="noConversion"/>
  </si>
  <si>
    <t>值</t>
    <phoneticPr fontId="3" type="noConversion"/>
  </si>
  <si>
    <t>凭证笔数</t>
    <phoneticPr fontId="3" type="noConversion"/>
  </si>
  <si>
    <t>间距</t>
    <phoneticPr fontId="3" type="noConversion"/>
  </si>
  <si>
    <t>随机起点</t>
    <phoneticPr fontId="3" type="noConversion"/>
  </si>
  <si>
    <t>序列清单</t>
    <phoneticPr fontId="3" type="noConversion"/>
  </si>
  <si>
    <t>间接法计算过程</t>
    <phoneticPr fontId="4" type="noConversion"/>
  </si>
  <si>
    <t>直接法计算过程</t>
    <phoneticPr fontId="3" type="noConversion"/>
  </si>
  <si>
    <t xml:space="preserve"> ＝ 营业收入</t>
    <phoneticPr fontId="3" type="noConversion"/>
  </si>
  <si>
    <t xml:space="preserve"> ＋ 应收账款期初余额-应收账款期末余额</t>
    <phoneticPr fontId="3" type="noConversion"/>
  </si>
  <si>
    <t xml:space="preserve"> ＋ 合同资产期初余额-合同资产期末余额</t>
    <phoneticPr fontId="3" type="noConversion"/>
  </si>
  <si>
    <t xml:space="preserve"> ＋ 应收票据期初余额-应收票据期末余额</t>
    <phoneticPr fontId="3" type="noConversion"/>
  </si>
  <si>
    <t xml:space="preserve"> ＋ 预收账款期末余额-预收账款期初余额</t>
    <phoneticPr fontId="3" type="noConversion"/>
  </si>
  <si>
    <t xml:space="preserve"> ＋ 当期收回前期核销的坏账</t>
    <phoneticPr fontId="3" type="noConversion"/>
  </si>
  <si>
    <t xml:space="preserve"> — 以非现金资产抵偿债务而减少的应收账款和应收票据</t>
    <phoneticPr fontId="3" type="noConversion"/>
  </si>
  <si>
    <t xml:space="preserve"> — 当期核销的坏账</t>
    <phoneticPr fontId="3" type="noConversion"/>
  </si>
  <si>
    <t xml:space="preserve"> — 票据贴现的利息</t>
    <phoneticPr fontId="3" type="noConversion"/>
  </si>
  <si>
    <t xml:space="preserve"> ＋ 其他</t>
    <phoneticPr fontId="3" type="noConversion"/>
  </si>
  <si>
    <t>借方金额</t>
    <phoneticPr fontId="3" type="noConversion"/>
  </si>
  <si>
    <t>贷方金额</t>
    <phoneticPr fontId="3" type="noConversion"/>
  </si>
  <si>
    <t>对方科目是应收票据</t>
    <phoneticPr fontId="3" type="noConversion"/>
  </si>
  <si>
    <t>对方科目是应收账款</t>
    <phoneticPr fontId="3" type="noConversion"/>
  </si>
  <si>
    <t>对方科目是合同资产</t>
    <phoneticPr fontId="3" type="noConversion"/>
  </si>
  <si>
    <t>对方科目是预收账款</t>
    <phoneticPr fontId="3" type="noConversion"/>
  </si>
  <si>
    <t>直接法归集</t>
    <phoneticPr fontId="3" type="noConversion"/>
  </si>
  <si>
    <t xml:space="preserve"> ＝ 实际收到的增值税出口退税</t>
    <phoneticPr fontId="3" type="noConversion"/>
  </si>
  <si>
    <t xml:space="preserve"> ＋ 先征后返增值税</t>
    <phoneticPr fontId="3" type="noConversion"/>
  </si>
  <si>
    <t xml:space="preserve"> ＋ 企业所得税当期退税金额</t>
    <phoneticPr fontId="3" type="noConversion"/>
  </si>
  <si>
    <t xml:space="preserve"> ＋ 先征后返的消费税</t>
    <phoneticPr fontId="3" type="noConversion"/>
  </si>
  <si>
    <t xml:space="preserve"> ＋ 当期收到的销项税（营业收入*适用税率）</t>
    <phoneticPr fontId="3" type="noConversion"/>
  </si>
  <si>
    <t xml:space="preserve"> ＝ 补贴收入、应收补贴款(与其对应的部分)</t>
    <phoneticPr fontId="3" type="noConversion"/>
  </si>
  <si>
    <t>经营活动现金流入小计</t>
    <phoneticPr fontId="3" type="noConversion"/>
  </si>
  <si>
    <t>对方科目是其他应收款</t>
  </si>
  <si>
    <t>对方科目是其他应收款</t>
    <phoneticPr fontId="3" type="noConversion"/>
  </si>
  <si>
    <t>对方科目是其他应付款</t>
  </si>
  <si>
    <t>对方科目是其他应付款</t>
    <phoneticPr fontId="3" type="noConversion"/>
  </si>
  <si>
    <t xml:space="preserve"> ＋ 当期支付的进项税（营业成本*适用税率）</t>
    <phoneticPr fontId="3" type="noConversion"/>
  </si>
  <si>
    <t xml:space="preserve"> ＝ 营业成本</t>
    <phoneticPr fontId="3" type="noConversion"/>
  </si>
  <si>
    <t xml:space="preserve"> ＋ 存货期末余额-存货期初余额</t>
    <phoneticPr fontId="3" type="noConversion"/>
  </si>
  <si>
    <t xml:space="preserve"> ＋ 应付票据期初余额-应付票据期末余额</t>
    <phoneticPr fontId="3" type="noConversion"/>
  </si>
  <si>
    <t xml:space="preserve"> ＋ 应付账款期初余额-应付账款期末余额</t>
    <phoneticPr fontId="3" type="noConversion"/>
  </si>
  <si>
    <t xml:space="preserve"> ＋ 合同负债期初余额-合同负债期末余额</t>
    <phoneticPr fontId="3" type="noConversion"/>
  </si>
  <si>
    <t xml:space="preserve"> ＋ 预付账款期末余额-预付账款期初余额</t>
    <phoneticPr fontId="3" type="noConversion"/>
  </si>
  <si>
    <t xml:space="preserve"> — 当期以非现金资产清偿债务减少的应付账款和应付票据</t>
    <phoneticPr fontId="3" type="noConversion"/>
  </si>
  <si>
    <t xml:space="preserve"> — 当期实际发生的生产成本和制造费用中工资、福利、折旧和其他摊销费用(不包括消耗的物料)</t>
    <phoneticPr fontId="3" type="noConversion"/>
  </si>
  <si>
    <t xml:space="preserve"> ＋ 当期支付的在管理费用、销售费用中列支的购买商品和接受劳务费用</t>
    <phoneticPr fontId="3" type="noConversion"/>
  </si>
  <si>
    <t>对方科目是营业收入</t>
    <phoneticPr fontId="3" type="noConversion"/>
  </si>
  <si>
    <t>对方科目是销项税额</t>
    <phoneticPr fontId="3" type="noConversion"/>
  </si>
  <si>
    <t>对方科目是利息收入</t>
    <phoneticPr fontId="3" type="noConversion"/>
  </si>
  <si>
    <t>对方科目是营业外收入</t>
    <phoneticPr fontId="3" type="noConversion"/>
  </si>
  <si>
    <t>对方科目是进项税额</t>
    <phoneticPr fontId="3" type="noConversion"/>
  </si>
  <si>
    <t>对方科目是营业成本</t>
    <phoneticPr fontId="3" type="noConversion"/>
  </si>
  <si>
    <t>对方科目是存货类科目</t>
    <phoneticPr fontId="3" type="noConversion"/>
  </si>
  <si>
    <t>对方科目是应付票据</t>
    <phoneticPr fontId="3" type="noConversion"/>
  </si>
  <si>
    <t>对方科目是应付账款</t>
    <phoneticPr fontId="3" type="noConversion"/>
  </si>
  <si>
    <t>对方科目是合同负债</t>
    <phoneticPr fontId="3" type="noConversion"/>
  </si>
  <si>
    <t>对方科目是预付账款</t>
    <phoneticPr fontId="3" type="noConversion"/>
  </si>
  <si>
    <t xml:space="preserve"> ＝ 应付工资借方发生额</t>
    <phoneticPr fontId="3" type="noConversion"/>
  </si>
  <si>
    <t xml:space="preserve"> ＋ 生产成本、制造费用、销售费用、管理费用(工资、奖金、津贴、补贴、福利费、住房公积金、医疗、劳动保险金)</t>
    <phoneticPr fontId="3" type="noConversion"/>
  </si>
  <si>
    <t>对方科目是应付职工薪酬类</t>
    <phoneticPr fontId="3" type="noConversion"/>
  </si>
  <si>
    <t>对方科目是生产成本中的职工薪酬</t>
    <phoneticPr fontId="3" type="noConversion"/>
  </si>
  <si>
    <t>对方科目是制造费用中的职工薪酬</t>
    <phoneticPr fontId="3" type="noConversion"/>
  </si>
  <si>
    <t>对方科目是管理费用中的职工薪酬</t>
    <phoneticPr fontId="3" type="noConversion"/>
  </si>
  <si>
    <t>对方科目是销售费用中的职工薪酬</t>
    <phoneticPr fontId="3" type="noConversion"/>
  </si>
  <si>
    <t xml:space="preserve"> ＋ 其他应收款本期贷方发生额</t>
    <phoneticPr fontId="3" type="noConversion"/>
  </si>
  <si>
    <t xml:space="preserve"> ＋ 其他应付款本期借方发生额</t>
    <phoneticPr fontId="3" type="noConversion"/>
  </si>
  <si>
    <t xml:space="preserve"> ＝ 应交增值税</t>
    <phoneticPr fontId="3" type="noConversion"/>
  </si>
  <si>
    <t xml:space="preserve"> ＋ 企业所得税</t>
    <phoneticPr fontId="3" type="noConversion"/>
  </si>
  <si>
    <t xml:space="preserve"> ＋ 消费税</t>
    <phoneticPr fontId="3" type="noConversion"/>
  </si>
  <si>
    <t xml:space="preserve"> ＋ 教育费附加</t>
    <phoneticPr fontId="3" type="noConversion"/>
  </si>
  <si>
    <t xml:space="preserve"> ＋ 地方教育费附加</t>
    <phoneticPr fontId="3" type="noConversion"/>
  </si>
  <si>
    <t xml:space="preserve"> ＋ 印花税</t>
    <phoneticPr fontId="3" type="noConversion"/>
  </si>
  <si>
    <t xml:space="preserve"> ＋ 城市维护建设税</t>
    <phoneticPr fontId="3" type="noConversion"/>
  </si>
  <si>
    <t>对方科目是个所税以外的应交税费类</t>
    <phoneticPr fontId="3" type="noConversion"/>
  </si>
  <si>
    <t>对方科目是税金及附加类</t>
    <phoneticPr fontId="3" type="noConversion"/>
  </si>
  <si>
    <t xml:space="preserve"> ＝ 销售、管理、研发、财务费用</t>
    <phoneticPr fontId="3" type="noConversion"/>
  </si>
  <si>
    <t xml:space="preserve"> — 固定资产折旧、无形资产摊销、坏账准备</t>
    <phoneticPr fontId="3" type="noConversion"/>
  </si>
  <si>
    <t xml:space="preserve"> ＋ 营业外支出</t>
    <phoneticPr fontId="3" type="noConversion"/>
  </si>
  <si>
    <t xml:space="preserve"> ＋ 其他应收款本期借方发生额</t>
    <phoneticPr fontId="3" type="noConversion"/>
  </si>
  <si>
    <t xml:space="preserve"> ＋ 其他应付款本期贷方发生额</t>
    <phoneticPr fontId="3" type="noConversion"/>
  </si>
  <si>
    <t>对方科目是销售费用</t>
    <phoneticPr fontId="3" type="noConversion"/>
  </si>
  <si>
    <t>对方科目是管理费用</t>
    <phoneticPr fontId="3" type="noConversion"/>
  </si>
  <si>
    <t>对方科目是银行手续费</t>
    <phoneticPr fontId="3" type="noConversion"/>
  </si>
  <si>
    <t>对方科目是营业外支出</t>
    <phoneticPr fontId="3" type="noConversion"/>
  </si>
  <si>
    <t>对方科目是研发费用</t>
    <phoneticPr fontId="3" type="noConversion"/>
  </si>
  <si>
    <t xml:space="preserve"> ＋ 长期股权投资(贷方发生额)</t>
    <phoneticPr fontId="3" type="noConversion"/>
  </si>
  <si>
    <t xml:space="preserve"> ＋ 长期债权投资(债券投资面值贷方发生额)</t>
    <phoneticPr fontId="3" type="noConversion"/>
  </si>
  <si>
    <t xml:space="preserve"> ＋ 长期债权投资(其他债权投金贷方发生额)</t>
    <phoneticPr fontId="3" type="noConversion"/>
  </si>
  <si>
    <t xml:space="preserve"> ＝ 投资收益(股利或利润)</t>
    <phoneticPr fontId="3" type="noConversion"/>
  </si>
  <si>
    <t xml:space="preserve"> ＋ 投资收益(债券利息收入)</t>
    <phoneticPr fontId="3" type="noConversion"/>
  </si>
  <si>
    <t xml:space="preserve"> ＋ 应收股利</t>
    <phoneticPr fontId="3" type="noConversion"/>
  </si>
  <si>
    <t xml:space="preserve"> ＋ 长期股权投资按权益法分享的利润</t>
    <phoneticPr fontId="3" type="noConversion"/>
  </si>
  <si>
    <t>处置固定资产、无形资产和其他长期资产收回的现金净额</t>
    <phoneticPr fontId="3" type="noConversion"/>
  </si>
  <si>
    <t xml:space="preserve"> ＝ 交易性金融资产(贷方发生额)</t>
    <phoneticPr fontId="3" type="noConversion"/>
  </si>
  <si>
    <r>
      <t>项</t>
    </r>
    <r>
      <rPr>
        <sz val="12"/>
        <color theme="1"/>
        <rFont val="等线"/>
        <family val="3"/>
        <charset val="134"/>
      </rPr>
      <t>目</t>
    </r>
  </si>
  <si>
    <t xml:space="preserve"> ＝ 固定资产</t>
    <phoneticPr fontId="3" type="noConversion"/>
  </si>
  <si>
    <t xml:space="preserve"> ＋ 在建工程</t>
    <phoneticPr fontId="3" type="noConversion"/>
  </si>
  <si>
    <t xml:space="preserve"> ＋ 无形资产</t>
    <phoneticPr fontId="3" type="noConversion"/>
  </si>
  <si>
    <t xml:space="preserve"> ＋ 其他长期资产</t>
    <phoneticPr fontId="3" type="noConversion"/>
  </si>
  <si>
    <t xml:space="preserve"> ＝ 根据长期投资等账户分析确定</t>
    <phoneticPr fontId="3" type="noConversion"/>
  </si>
  <si>
    <t>筹资活动现金流入小计</t>
    <phoneticPr fontId="3" type="noConversion"/>
  </si>
  <si>
    <t xml:space="preserve"> ＋ 股本溢价</t>
    <phoneticPr fontId="3" type="noConversion"/>
  </si>
  <si>
    <t xml:space="preserve"> ＋ 应付债券</t>
    <phoneticPr fontId="3" type="noConversion"/>
  </si>
  <si>
    <t xml:space="preserve"> ＝ 实收资本</t>
    <phoneticPr fontId="3" type="noConversion"/>
  </si>
  <si>
    <t>对方科目是交易性金融资产</t>
    <phoneticPr fontId="3" type="noConversion"/>
  </si>
  <si>
    <t>对方科目是长期股权投资</t>
    <phoneticPr fontId="3" type="noConversion"/>
  </si>
  <si>
    <t>对方科目是长期债权投资</t>
    <phoneticPr fontId="3" type="noConversion"/>
  </si>
  <si>
    <t>对方科目是股利收益相关</t>
    <phoneticPr fontId="3" type="noConversion"/>
  </si>
  <si>
    <t>对方科目是利息收益相关</t>
    <phoneticPr fontId="3" type="noConversion"/>
  </si>
  <si>
    <t>对方科目是固定资产</t>
    <phoneticPr fontId="3" type="noConversion"/>
  </si>
  <si>
    <t>对方科目是无形资产</t>
    <phoneticPr fontId="3" type="noConversion"/>
  </si>
  <si>
    <t>对方科目是其他长期资产</t>
    <phoneticPr fontId="3" type="noConversion"/>
  </si>
  <si>
    <t>对方科目是长期借款</t>
    <phoneticPr fontId="3" type="noConversion"/>
  </si>
  <si>
    <t>对方科目是短期借款</t>
    <phoneticPr fontId="3" type="noConversion"/>
  </si>
  <si>
    <t>对方科目是实收资本</t>
    <phoneticPr fontId="3" type="noConversion"/>
  </si>
  <si>
    <t>对方科目是股本溢价</t>
    <phoneticPr fontId="3" type="noConversion"/>
  </si>
  <si>
    <t>对方科目是应付债券</t>
    <phoneticPr fontId="3" type="noConversion"/>
  </si>
  <si>
    <t xml:space="preserve"> ＝ 短期借款</t>
    <phoneticPr fontId="3" type="noConversion"/>
  </si>
  <si>
    <t xml:space="preserve"> ＋ 长期借款</t>
    <phoneticPr fontId="3" type="noConversion"/>
  </si>
  <si>
    <t xml:space="preserve"> ＝ 利息收入</t>
    <phoneticPr fontId="3" type="noConversion"/>
  </si>
  <si>
    <t xml:space="preserve"> ＋ 其他应付款中的现金筹资</t>
    <phoneticPr fontId="3" type="noConversion"/>
  </si>
  <si>
    <t xml:space="preserve"> ＝ 处置固定资产收回的现金净额</t>
    <phoneticPr fontId="3" type="noConversion"/>
  </si>
  <si>
    <t xml:space="preserve"> ＋ 处置无形资产收回的现金净额</t>
    <phoneticPr fontId="3" type="noConversion"/>
  </si>
  <si>
    <t xml:space="preserve"> ＋ 处置其他长期资产收回的现金净额</t>
    <phoneticPr fontId="3" type="noConversion"/>
  </si>
  <si>
    <t>对方科目是应交个人所得税</t>
    <phoneticPr fontId="3" type="noConversion"/>
  </si>
  <si>
    <t xml:space="preserve"> ＝ 根据应付股利、应付利润等账户分析确定</t>
    <phoneticPr fontId="3" type="noConversion"/>
  </si>
  <si>
    <t>对方科目是利息费用</t>
    <phoneticPr fontId="3" type="noConversion"/>
  </si>
  <si>
    <t xml:space="preserve"> ＝ 根据长期应付款等账户分析确定</t>
    <phoneticPr fontId="3" type="noConversion"/>
  </si>
  <si>
    <r>
      <rPr>
        <sz val="10"/>
        <rFont val="Times New Roman"/>
        <family val="1"/>
      </rPr>
      <t>会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计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凭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证</t>
    </r>
  </si>
  <si>
    <r>
      <rPr>
        <sz val="10"/>
        <rFont val="Times New Roman"/>
        <family val="1"/>
      </rPr>
      <t>摘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要</t>
    </r>
  </si>
  <si>
    <r>
      <rPr>
        <sz val="10"/>
        <rFont val="宋体"/>
        <family val="3"/>
        <charset val="134"/>
      </rPr>
      <t>借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记</t>
    </r>
  </si>
  <si>
    <r>
      <rPr>
        <sz val="10"/>
        <rFont val="Times New Roman"/>
        <family val="1"/>
      </rPr>
      <t>贷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记</t>
    </r>
  </si>
  <si>
    <t>会计科目</t>
  </si>
  <si>
    <r>
      <rPr>
        <sz val="10"/>
        <rFont val="Times New Roman"/>
        <family val="1"/>
      </rPr>
      <t>金</t>
    </r>
    <r>
      <rPr>
        <sz val="10"/>
        <rFont val="Times New Roman"/>
        <family val="1"/>
      </rPr>
      <t xml:space="preserve">  </t>
    </r>
    <r>
      <rPr>
        <sz val="10"/>
        <rFont val="宋体"/>
        <family val="3"/>
        <charset val="134"/>
      </rPr>
      <t>额</t>
    </r>
  </si>
  <si>
    <t>报表项目</t>
    <phoneticPr fontId="3" type="noConversion"/>
  </si>
  <si>
    <t>试算平衡表金额</t>
    <phoneticPr fontId="3" type="noConversion"/>
  </si>
  <si>
    <t>列示金额合计</t>
    <phoneticPr fontId="3" type="noConversion"/>
  </si>
  <si>
    <t>收到其他与经营-其他</t>
    <phoneticPr fontId="3" type="noConversion"/>
  </si>
  <si>
    <t>支付给职工-其他</t>
    <phoneticPr fontId="3" type="noConversion"/>
  </si>
  <si>
    <t>支付其他与经营-其他</t>
    <phoneticPr fontId="3" type="noConversion"/>
  </si>
  <si>
    <t>加：期初现金及现金等价物余额</t>
    <phoneticPr fontId="3" type="noConversion"/>
  </si>
  <si>
    <t>抽查表格式一</t>
    <phoneticPr fontId="3" type="noConversion"/>
  </si>
  <si>
    <t>抽查表格式二</t>
    <phoneticPr fontId="3" type="noConversion"/>
  </si>
  <si>
    <t>企业未审报表金额</t>
    <phoneticPr fontId="3" type="noConversion"/>
  </si>
  <si>
    <t>序时账现金</t>
    <phoneticPr fontId="3" type="noConversion"/>
  </si>
  <si>
    <t>序时账银行存款</t>
    <phoneticPr fontId="3" type="noConversion"/>
  </si>
  <si>
    <t>序时账其他货币资金</t>
    <phoneticPr fontId="3" type="noConversion"/>
  </si>
  <si>
    <t>现金流对方科目</t>
  </si>
  <si>
    <t>调整金额</t>
    <phoneticPr fontId="3" type="noConversion"/>
  </si>
  <si>
    <t>企业所得税测算</t>
    <phoneticPr fontId="3" type="noConversion"/>
  </si>
  <si>
    <t>测算项目</t>
    <phoneticPr fontId="3" type="noConversion"/>
  </si>
  <si>
    <t>所得税费用</t>
    <phoneticPr fontId="3" type="noConversion"/>
  </si>
  <si>
    <t>所得税费用发生额</t>
    <phoneticPr fontId="3" type="noConversion"/>
  </si>
  <si>
    <t>测算税率</t>
    <phoneticPr fontId="3" type="noConversion"/>
  </si>
  <si>
    <t>应交税费贷方</t>
    <phoneticPr fontId="3" type="noConversion"/>
  </si>
  <si>
    <t>企业所得税扣除项目简易测算</t>
    <phoneticPr fontId="3" type="noConversion"/>
  </si>
  <si>
    <t>业务招待费支出</t>
    <phoneticPr fontId="3" type="noConversion"/>
  </si>
  <si>
    <t>广告费和业务宣传费支出</t>
    <phoneticPr fontId="3" type="noConversion"/>
  </si>
  <si>
    <t>工资薪金支出</t>
    <phoneticPr fontId="3" type="noConversion"/>
  </si>
  <si>
    <t>职工福利费支出</t>
    <phoneticPr fontId="3" type="noConversion"/>
  </si>
  <si>
    <t>职工教育经费支出</t>
    <phoneticPr fontId="3" type="noConversion"/>
  </si>
  <si>
    <t>工会经费支出</t>
    <phoneticPr fontId="3" type="noConversion"/>
  </si>
  <si>
    <t>捐赠支出</t>
    <phoneticPr fontId="3" type="noConversion"/>
  </si>
  <si>
    <t>党组织工作经费</t>
    <phoneticPr fontId="3" type="noConversion"/>
  </si>
  <si>
    <t>补充养老保险</t>
    <phoneticPr fontId="3" type="noConversion"/>
  </si>
  <si>
    <t>补充医疗保险</t>
    <phoneticPr fontId="3" type="noConversion"/>
  </si>
  <si>
    <t>账载金额</t>
    <phoneticPr fontId="3" type="noConversion"/>
  </si>
  <si>
    <t>扣除上限</t>
    <phoneticPr fontId="3" type="noConversion"/>
  </si>
  <si>
    <t>调减金额</t>
    <phoneticPr fontId="3" type="noConversion"/>
  </si>
  <si>
    <t>备注</t>
    <phoneticPr fontId="3" type="noConversion"/>
  </si>
  <si>
    <t>流转税附加税费测算</t>
    <phoneticPr fontId="3" type="noConversion"/>
  </si>
  <si>
    <t>税种</t>
    <phoneticPr fontId="3" type="noConversion"/>
  </si>
  <si>
    <t>费用类科目借方</t>
    <phoneticPr fontId="3" type="noConversion"/>
  </si>
  <si>
    <t>不超过工资薪金总额的14%</t>
    <phoneticPr fontId="3" type="noConversion"/>
  </si>
  <si>
    <t>不超过工资薪金总额的2%</t>
    <phoneticPr fontId="3" type="noConversion"/>
  </si>
  <si>
    <t>不超过工资薪金总额的8%，超过部分准予在以后纳税年度结转扣除，有特殊行业例外</t>
    <phoneticPr fontId="3" type="noConversion"/>
  </si>
  <si>
    <t>无标准比例限制，计算基数</t>
    <phoneticPr fontId="3" type="noConversion"/>
  </si>
  <si>
    <t>计算基数</t>
    <phoneticPr fontId="3" type="noConversion"/>
  </si>
  <si>
    <t>不超过工资薪金总额的5%</t>
    <phoneticPr fontId="3" type="noConversion"/>
  </si>
  <si>
    <t>营业收入</t>
    <phoneticPr fontId="3" type="noConversion"/>
  </si>
  <si>
    <t>实际发生额×60%与当年销售（营业）收入×5‰中的较小值</t>
    <phoneticPr fontId="3" type="noConversion"/>
  </si>
  <si>
    <t>当年销售（营业）收入×15%，超过部分准予在以后纳税年度结转扣除，有特殊行业</t>
    <phoneticPr fontId="3" type="noConversion"/>
  </si>
  <si>
    <t>利润总额</t>
    <phoneticPr fontId="3" type="noConversion"/>
  </si>
  <si>
    <t>当年超过年度利润总额12%的部分，往后顺延不超过3年</t>
    <phoneticPr fontId="3" type="noConversion"/>
  </si>
  <si>
    <t>不超过工资薪金总额的1%</t>
    <phoneticPr fontId="3" type="noConversion"/>
  </si>
  <si>
    <t>估算：1年以内（含1年）</t>
    <phoneticPr fontId="3" type="noConversion"/>
  </si>
  <si>
    <t>估算：1年以上</t>
    <phoneticPr fontId="3" type="noConversion"/>
  </si>
  <si>
    <t>1年以内（含1年）</t>
    <phoneticPr fontId="3" type="noConversion"/>
  </si>
  <si>
    <t>抽查表格式三</t>
    <phoneticPr fontId="3" type="noConversion"/>
  </si>
  <si>
    <t>抽查表格式四</t>
    <phoneticPr fontId="3" type="noConversion"/>
  </si>
  <si>
    <t>金额</t>
    <phoneticPr fontId="3" type="noConversion"/>
  </si>
  <si>
    <t>调整</t>
    <phoneticPr fontId="3" type="noConversion"/>
  </si>
  <si>
    <t>抽查项目</t>
    <phoneticPr fontId="3" type="noConversion"/>
  </si>
  <si>
    <t>现金流分类</t>
    <phoneticPr fontId="3" type="noConversion"/>
  </si>
  <si>
    <t>测算金额</t>
    <phoneticPr fontId="3" type="noConversion"/>
  </si>
  <si>
    <t>发生</t>
    <phoneticPr fontId="3" type="noConversion"/>
  </si>
  <si>
    <t>测算账龄</t>
    <phoneticPr fontId="3" type="noConversion"/>
  </si>
  <si>
    <t>税费明细</t>
    <phoneticPr fontId="3" type="noConversion"/>
  </si>
  <si>
    <t>银行存款</t>
    <phoneticPr fontId="3" type="noConversion"/>
  </si>
  <si>
    <t>固-运输工具</t>
  </si>
  <si>
    <t>固-电子设备</t>
  </si>
  <si>
    <t>存货</t>
    <phoneticPr fontId="3" type="noConversion"/>
  </si>
  <si>
    <t>抽查项目</t>
  </si>
  <si>
    <t>库存现金</t>
  </si>
  <si>
    <t>ABC银行账户</t>
  </si>
  <si>
    <t>EFG银行账户</t>
  </si>
  <si>
    <t>A有限公司</t>
  </si>
  <si>
    <t>B有限公司</t>
  </si>
  <si>
    <t>C有限公司</t>
  </si>
  <si>
    <t>D有限公司</t>
  </si>
  <si>
    <t>E有限公司</t>
  </si>
  <si>
    <t>F有限公司</t>
  </si>
  <si>
    <t>G有限公司</t>
  </si>
  <si>
    <t>H有限公司</t>
  </si>
  <si>
    <t>I有限公司</t>
  </si>
  <si>
    <t>J有限公司</t>
  </si>
  <si>
    <t>预付账款</t>
  </si>
  <si>
    <t>K有限公司</t>
  </si>
  <si>
    <t>L有限公司</t>
  </si>
  <si>
    <t>M有限公司</t>
  </si>
  <si>
    <t>N有限公司</t>
  </si>
  <si>
    <t>O有限公司</t>
  </si>
  <si>
    <t>P有限公司</t>
  </si>
  <si>
    <t>Q有限公司</t>
  </si>
  <si>
    <t>张三</t>
  </si>
  <si>
    <t>李四</t>
  </si>
  <si>
    <t>王五</t>
  </si>
  <si>
    <t>库存商品</t>
  </si>
  <si>
    <t>R商品</t>
  </si>
  <si>
    <t>S商品</t>
  </si>
  <si>
    <t>轿车</t>
  </si>
  <si>
    <t>电脑</t>
  </si>
  <si>
    <t>T有限公司</t>
  </si>
  <si>
    <t>U有限公司</t>
  </si>
  <si>
    <t>V有限公司</t>
  </si>
  <si>
    <t>W有限公司</t>
  </si>
  <si>
    <t>X有限公司</t>
  </si>
  <si>
    <t>Y有限公司</t>
  </si>
  <si>
    <t>Z有限公司</t>
  </si>
  <si>
    <t>进项税额</t>
  </si>
  <si>
    <t>销项税额</t>
  </si>
  <si>
    <t>转出未交增值税</t>
  </si>
  <si>
    <t>未交增值税</t>
  </si>
  <si>
    <t>甲</t>
  </si>
  <si>
    <t>乙</t>
  </si>
  <si>
    <t>丙</t>
  </si>
  <si>
    <t>丁</t>
  </si>
  <si>
    <t>戊</t>
  </si>
  <si>
    <t>申</t>
  </si>
  <si>
    <t>亥</t>
  </si>
  <si>
    <t>AAA股东</t>
  </si>
  <si>
    <t>BBB股东</t>
  </si>
  <si>
    <t>本年利润</t>
  </si>
  <si>
    <t>利润分配</t>
  </si>
  <si>
    <t>主营业务收入</t>
  </si>
  <si>
    <t>主营业务成本</t>
  </si>
  <si>
    <t>折旧费</t>
  </si>
  <si>
    <t>办公费</t>
  </si>
  <si>
    <t>银行手续费</t>
  </si>
  <si>
    <t>利息收入</t>
  </si>
  <si>
    <t>研发费用-直接投入</t>
  </si>
  <si>
    <t>管理费用-办公费</t>
  </si>
  <si>
    <t>研发费用-办公费</t>
  </si>
  <si>
    <t>折-运输工具</t>
  </si>
  <si>
    <t>折-电子设备</t>
  </si>
  <si>
    <t>税-城建税</t>
  </si>
  <si>
    <t>税-教育</t>
  </si>
  <si>
    <t>税-地方教育</t>
  </si>
  <si>
    <t>税-企所</t>
  </si>
  <si>
    <t>管理费用-折旧费</t>
  </si>
  <si>
    <t>计提折旧费用</t>
  </si>
  <si>
    <t>应收账款-A有限公司</t>
  </si>
  <si>
    <t>销售收入</t>
  </si>
  <si>
    <t>结转销售成本</t>
  </si>
  <si>
    <t>收货款</t>
  </si>
  <si>
    <t>购货</t>
  </si>
  <si>
    <t>应付账款-T有限公司</t>
  </si>
  <si>
    <t>付货款</t>
  </si>
  <si>
    <t>增值税附税</t>
  </si>
  <si>
    <t>缴税</t>
  </si>
  <si>
    <t>缴纳企业所得税</t>
  </si>
  <si>
    <t>账户管理费</t>
  </si>
  <si>
    <t>结转本期损益</t>
  </si>
  <si>
    <t>应收账款-B有限公司</t>
  </si>
  <si>
    <t>应收账款-F有限公司</t>
  </si>
  <si>
    <t>应付账款-U有限公司</t>
  </si>
  <si>
    <t>预付账款-O有限公司</t>
  </si>
  <si>
    <t>快递费</t>
  </si>
  <si>
    <t>应收账款-C有限公司</t>
  </si>
  <si>
    <t>应收账款-G有限公司</t>
  </si>
  <si>
    <t>预付账款-K有限公司</t>
  </si>
  <si>
    <t>应付账款-W有限公司</t>
  </si>
  <si>
    <t>存款利息</t>
  </si>
  <si>
    <t>应收账款-D有限公司</t>
  </si>
  <si>
    <t>预付账款-M有限公司</t>
  </si>
  <si>
    <t>应付账款-V有限公司</t>
  </si>
  <si>
    <t>收款</t>
  </si>
  <si>
    <t>其他应收款-李四</t>
  </si>
  <si>
    <t>应收账款-E有限公司</t>
  </si>
  <si>
    <t>应付账款-M有限公司</t>
  </si>
  <si>
    <t>预付账款-L有限公司</t>
  </si>
  <si>
    <t>办公用品</t>
  </si>
  <si>
    <t>其他应付款-丙</t>
  </si>
  <si>
    <t>应收账款-H有限公司</t>
  </si>
  <si>
    <t>应付账款-N有限公司</t>
  </si>
  <si>
    <t>应付账款-X有限公司</t>
  </si>
  <si>
    <t>应付账款-Y有限公司</t>
  </si>
  <si>
    <t>其他应付款-亥</t>
  </si>
  <si>
    <t>付款</t>
  </si>
  <si>
    <t>预付账款-C有限公司</t>
  </si>
  <si>
    <t>电话费</t>
  </si>
  <si>
    <t>应收账款-I有限公司</t>
  </si>
  <si>
    <t>预付账款-Q有限公司</t>
  </si>
  <si>
    <t>应收账款-J有限公司</t>
  </si>
  <si>
    <t>预付账款-P有限公司</t>
  </si>
  <si>
    <t>应付账款-Z有限公司</t>
  </si>
  <si>
    <t>打车费</t>
  </si>
  <si>
    <t>购置轿车</t>
  </si>
  <si>
    <t>计提企业所得税</t>
  </si>
  <si>
    <t>结转年度利润</t>
  </si>
  <si>
    <t>对方科目是管理费用</t>
  </si>
  <si>
    <t>对方科目是固定资产</t>
  </si>
  <si>
    <t>对方科目是利息收入</t>
  </si>
  <si>
    <t>对方科目是个所税以外的应交税费类</t>
  </si>
  <si>
    <t>对方科目是银行手续费</t>
  </si>
  <si>
    <t>对方科目是应付账款</t>
  </si>
  <si>
    <t>对方科目是应收账款</t>
  </si>
  <si>
    <t>对方科目是预付账款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</si>
</sst>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76" formatCode="yyyy/mm/dd"/>
    <numFmt numFmtId="177" formatCode="#,##0.00_ "/>
    <numFmt numFmtId="178" formatCode="0.00_);[Red]\(0.00\)"/>
    <numFmt numFmtId="179" formatCode="yyyy\-mm\-dd;@"/>
  </numFmts>
  <fonts count="14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name val="等线"/>
      <family val="3"/>
      <charset val="134"/>
    </font>
    <font>
      <sz val="11"/>
      <color indexed="8"/>
      <name val="等线"/>
      <family val="3"/>
      <charset val="134"/>
    </font>
    <font>
      <sz val="11"/>
      <color theme="1"/>
      <name val="等线"/>
      <family val="3"/>
      <charset val="134"/>
    </font>
    <font>
      <b/>
      <sz val="11"/>
      <color theme="0"/>
      <name val="等线"/>
      <family val="3"/>
      <charset val="134"/>
    </font>
    <font>
      <sz val="12"/>
      <color theme="1"/>
      <name val="等线"/>
      <family val="3"/>
      <charset val="134"/>
    </font>
    <font>
      <sz val="10"/>
      <name val="等线"/>
      <family val="3"/>
      <charset val="134"/>
    </font>
    <font>
      <sz val="10"/>
      <color indexed="8"/>
      <name val="Times New Roman"/>
      <family val="1"/>
    </font>
    <font>
      <sz val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theme="4"/>
      </patternFill>
    </fill>
    <fill>
      <patternFill patternType="solid">
        <fgColor rgb="FFFFC000"/>
        <bgColor theme="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4506668294322"/>
      </bottom>
      <diagonal/>
    </border>
    <border>
      <left/>
      <right/>
      <top style="thin">
        <color theme="4"/>
      </top>
      <bottom style="thin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4"/>
      </right>
      <top style="thin">
        <color theme="4"/>
      </top>
      <bottom style="thin">
        <color theme="4" tint="0.39994506668294322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</cellStyleXfs>
  <cellXfs count="130">
    <xf numFmtId="0" fontId="0" fillId="0" borderId="0" xfId="0">
      <alignment vertical="center"/>
    </xf>
    <xf numFmtId="0" fontId="6" fillId="0" borderId="3" xfId="2" applyFont="1" applyBorder="1" applyAlignment="1">
      <alignment horizontal="center" vertical="center"/>
    </xf>
    <xf numFmtId="43" fontId="6" fillId="0" borderId="3" xfId="2" applyNumberFormat="1" applyFont="1" applyBorder="1" applyAlignment="1">
      <alignment horizontal="center" vertical="center" shrinkToFit="1"/>
    </xf>
    <xf numFmtId="0" fontId="7" fillId="0" borderId="0" xfId="3" applyFont="1" applyAlignment="1">
      <alignment horizontal="center" vertical="center"/>
    </xf>
    <xf numFmtId="0" fontId="7" fillId="0" borderId="0" xfId="3" applyFont="1">
      <alignment vertical="center"/>
    </xf>
    <xf numFmtId="0" fontId="6" fillId="3" borderId="3" xfId="2" applyFont="1" applyFill="1" applyBorder="1">
      <alignment vertical="center"/>
    </xf>
    <xf numFmtId="43" fontId="6" fillId="3" borderId="3" xfId="2" applyNumberFormat="1" applyFont="1" applyFill="1" applyBorder="1" applyAlignment="1">
      <alignment vertical="center" shrinkToFit="1"/>
    </xf>
    <xf numFmtId="43" fontId="7" fillId="0" borderId="0" xfId="3" applyNumberFormat="1" applyFont="1">
      <alignment vertical="center"/>
    </xf>
    <xf numFmtId="0" fontId="6" fillId="3" borderId="10" xfId="2" applyFont="1" applyFill="1" applyBorder="1">
      <alignment vertical="center"/>
    </xf>
    <xf numFmtId="43" fontId="6" fillId="3" borderId="11" xfId="2" applyNumberFormat="1" applyFont="1" applyFill="1" applyBorder="1" applyAlignment="1">
      <alignment vertical="center" shrinkToFit="1"/>
    </xf>
    <xf numFmtId="0" fontId="6" fillId="0" borderId="3" xfId="2" applyFont="1" applyBorder="1">
      <alignment vertical="center"/>
    </xf>
    <xf numFmtId="0" fontId="6" fillId="0" borderId="10" xfId="2" applyFont="1" applyBorder="1">
      <alignment vertical="center"/>
    </xf>
    <xf numFmtId="43" fontId="6" fillId="0" borderId="3" xfId="2" applyNumberFormat="1" applyFont="1" applyBorder="1" applyAlignment="1">
      <alignment vertical="center" shrinkToFit="1"/>
    </xf>
    <xf numFmtId="43" fontId="6" fillId="0" borderId="11" xfId="2" applyNumberFormat="1" applyFont="1" applyBorder="1" applyAlignment="1">
      <alignment vertical="center" shrinkToFit="1"/>
    </xf>
    <xf numFmtId="0" fontId="6" fillId="0" borderId="10" xfId="2" applyFont="1" applyBorder="1" applyAlignment="1">
      <alignment vertical="center" shrinkToFit="1"/>
    </xf>
    <xf numFmtId="0" fontId="6" fillId="2" borderId="3" xfId="2" applyFont="1" applyFill="1" applyBorder="1">
      <alignment vertical="center"/>
    </xf>
    <xf numFmtId="0" fontId="6" fillId="2" borderId="10" xfId="2" applyFont="1" applyFill="1" applyBorder="1">
      <alignment vertical="center"/>
    </xf>
    <xf numFmtId="43" fontId="6" fillId="2" borderId="11" xfId="2" applyNumberFormat="1" applyFont="1" applyFill="1" applyBorder="1" applyAlignment="1">
      <alignment vertical="center" shrinkToFit="1"/>
    </xf>
    <xf numFmtId="0" fontId="6" fillId="0" borderId="10" xfId="2" applyFont="1" applyBorder="1" applyAlignment="1">
      <alignment vertical="center" wrapText="1"/>
    </xf>
    <xf numFmtId="0" fontId="6" fillId="0" borderId="4" xfId="2" applyFont="1" applyBorder="1">
      <alignment vertical="center"/>
    </xf>
    <xf numFmtId="0" fontId="6" fillId="0" borderId="12" xfId="2" applyFont="1" applyBorder="1">
      <alignment vertical="center"/>
    </xf>
    <xf numFmtId="43" fontId="6" fillId="0" borderId="13" xfId="2" applyNumberFormat="1" applyFont="1" applyBorder="1" applyAlignment="1">
      <alignment vertical="center" shrinkToFit="1"/>
    </xf>
    <xf numFmtId="177" fontId="6" fillId="0" borderId="3" xfId="2" applyNumberFormat="1" applyFont="1" applyBorder="1" applyAlignment="1">
      <alignment vertical="center" shrinkToFit="1"/>
    </xf>
    <xf numFmtId="0" fontId="8" fillId="0" borderId="0" xfId="0" applyFont="1">
      <alignment vertical="center"/>
    </xf>
    <xf numFmtId="43" fontId="8" fillId="0" borderId="0" xfId="0" applyNumberFormat="1" applyFont="1">
      <alignment vertical="center"/>
    </xf>
    <xf numFmtId="0" fontId="8" fillId="2" borderId="0" xfId="0" applyFont="1" applyFill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>
      <alignment vertical="center"/>
    </xf>
    <xf numFmtId="43" fontId="8" fillId="0" borderId="3" xfId="0" applyNumberFormat="1" applyFont="1" applyBorder="1">
      <alignment vertical="center"/>
    </xf>
    <xf numFmtId="0" fontId="8" fillId="0" borderId="3" xfId="0" applyFont="1" applyBorder="1" applyAlignment="1">
      <alignment vertical="center" wrapText="1"/>
    </xf>
    <xf numFmtId="0" fontId="8" fillId="2" borderId="14" xfId="0" applyFont="1" applyFill="1" applyBorder="1">
      <alignment vertical="center"/>
    </xf>
    <xf numFmtId="43" fontId="8" fillId="3" borderId="3" xfId="0" applyNumberFormat="1" applyFont="1" applyFill="1" applyBorder="1">
      <alignment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5" xfId="0" applyFont="1" applyFill="1" applyBorder="1">
      <alignment vertical="center"/>
    </xf>
    <xf numFmtId="0" fontId="8" fillId="0" borderId="14" xfId="0" applyFont="1" applyBorder="1">
      <alignment vertical="center"/>
    </xf>
    <xf numFmtId="0" fontId="8" fillId="0" borderId="8" xfId="0" applyFont="1" applyBorder="1">
      <alignment vertical="center"/>
    </xf>
    <xf numFmtId="0" fontId="8" fillId="0" borderId="0" xfId="0" applyFont="1" applyAlignment="1">
      <alignment horizontal="center"/>
    </xf>
    <xf numFmtId="43" fontId="8" fillId="0" borderId="0" xfId="0" applyNumberFormat="1" applyFont="1" applyAlignment="1">
      <alignment horizontal="center"/>
    </xf>
    <xf numFmtId="0" fontId="8" fillId="0" borderId="0" xfId="0" applyFont="1" applyAlignment="1"/>
    <xf numFmtId="43" fontId="8" fillId="0" borderId="0" xfId="0" applyNumberFormat="1" applyFont="1" applyAlignment="1"/>
    <xf numFmtId="4" fontId="8" fillId="0" borderId="0" xfId="0" applyNumberFormat="1" applyFont="1" applyAlignment="1"/>
    <xf numFmtId="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9" fillId="4" borderId="1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43" fontId="9" fillId="4" borderId="2" xfId="0" applyNumberFormat="1" applyFont="1" applyFill="1" applyBorder="1" applyAlignment="1">
      <alignment horizontal="center"/>
    </xf>
    <xf numFmtId="0" fontId="8" fillId="3" borderId="0" xfId="0" applyFont="1" applyFill="1">
      <alignment vertical="center"/>
    </xf>
    <xf numFmtId="43" fontId="8" fillId="0" borderId="3" xfId="0" applyNumberFormat="1" applyFont="1" applyBorder="1" applyAlignment="1">
      <alignment horizontal="right" vertical="center"/>
    </xf>
    <xf numFmtId="0" fontId="8" fillId="2" borderId="3" xfId="0" applyFont="1" applyFill="1" applyBorder="1">
      <alignment vertical="center"/>
    </xf>
    <xf numFmtId="43" fontId="8" fillId="2" borderId="3" xfId="0" applyNumberFormat="1" applyFont="1" applyFill="1" applyBorder="1">
      <alignment vertical="center"/>
    </xf>
    <xf numFmtId="43" fontId="8" fillId="2" borderId="3" xfId="0" applyNumberFormat="1" applyFont="1" applyFill="1" applyBorder="1" applyAlignment="1">
      <alignment horizontal="center" vertical="center"/>
    </xf>
    <xf numFmtId="43" fontId="8" fillId="0" borderId="3" xfId="0" applyNumberFormat="1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43" fontId="8" fillId="0" borderId="0" xfId="0" applyNumberFormat="1" applyFont="1" applyAlignment="1">
      <alignment horizontal="center" vertical="center"/>
    </xf>
    <xf numFmtId="10" fontId="8" fillId="0" borderId="3" xfId="0" applyNumberFormat="1" applyFont="1" applyBorder="1">
      <alignment vertical="center"/>
    </xf>
    <xf numFmtId="0" fontId="8" fillId="3" borderId="3" xfId="0" applyFont="1" applyFill="1" applyBorder="1">
      <alignment vertical="center"/>
    </xf>
    <xf numFmtId="0" fontId="8" fillId="0" borderId="3" xfId="0" applyFont="1" applyBorder="1" applyAlignment="1">
      <alignment horizontal="center"/>
    </xf>
    <xf numFmtId="0" fontId="8" fillId="0" borderId="3" xfId="0" applyFont="1" applyBorder="1" applyAlignment="1"/>
    <xf numFmtId="0" fontId="8" fillId="0" borderId="4" xfId="0" applyFont="1" applyBorder="1" applyAlignment="1">
      <alignment horizontal="center"/>
    </xf>
    <xf numFmtId="43" fontId="8" fillId="0" borderId="4" xfId="0" applyNumberFormat="1" applyFont="1" applyBorder="1" applyAlignment="1"/>
    <xf numFmtId="43" fontId="8" fillId="0" borderId="3" xfId="0" applyNumberFormat="1" applyFont="1" applyBorder="1" applyAlignment="1"/>
    <xf numFmtId="0" fontId="8" fillId="0" borderId="5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3" xfId="0" applyFont="1" applyBorder="1">
      <alignment vertical="center"/>
    </xf>
    <xf numFmtId="43" fontId="11" fillId="0" borderId="3" xfId="1" applyFont="1" applyBorder="1" applyAlignment="1">
      <alignment horizontal="center" vertical="center"/>
    </xf>
    <xf numFmtId="43" fontId="11" fillId="0" borderId="3" xfId="1" applyFont="1" applyBorder="1" applyAlignment="1">
      <alignment vertical="center"/>
    </xf>
    <xf numFmtId="43" fontId="11" fillId="0" borderId="3" xfId="1" applyFont="1" applyBorder="1" applyAlignment="1">
      <alignment horizontal="left" vertical="center"/>
    </xf>
    <xf numFmtId="0" fontId="8" fillId="3" borderId="3" xfId="0" applyFont="1" applyFill="1" applyBorder="1" applyAlignment="1">
      <alignment horizontal="centerContinuous" vertical="center"/>
    </xf>
    <xf numFmtId="0" fontId="8" fillId="2" borderId="3" xfId="0" applyFont="1" applyFill="1" applyBorder="1" applyAlignment="1">
      <alignment horizontal="centerContinuous" vertical="center"/>
    </xf>
    <xf numFmtId="0" fontId="8" fillId="0" borderId="0" xfId="0" applyFont="1" applyAlignment="1">
      <alignment horizontal="centerContinuous" vertical="center"/>
    </xf>
    <xf numFmtId="0" fontId="8" fillId="3" borderId="0" xfId="0" applyFont="1" applyFill="1" applyAlignment="1">
      <alignment horizontal="centerContinuous" vertical="center"/>
    </xf>
    <xf numFmtId="43" fontId="8" fillId="3" borderId="0" xfId="0" applyNumberFormat="1" applyFont="1" applyFill="1" applyAlignment="1">
      <alignment horizontal="centerContinuous" vertical="center"/>
    </xf>
    <xf numFmtId="0" fontId="8" fillId="2" borderId="0" xfId="0" applyFont="1" applyFill="1" applyAlignment="1">
      <alignment horizontal="centerContinuous" vertical="center"/>
    </xf>
    <xf numFmtId="43" fontId="8" fillId="2" borderId="0" xfId="0" applyNumberFormat="1" applyFont="1" applyFill="1" applyAlignment="1">
      <alignment horizontal="centerContinuous" vertical="center"/>
    </xf>
    <xf numFmtId="0" fontId="6" fillId="5" borderId="3" xfId="0" applyFont="1" applyFill="1" applyBorder="1" applyAlignment="1">
      <alignment horizontal="center"/>
    </xf>
    <xf numFmtId="43" fontId="6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43" fontId="6" fillId="6" borderId="3" xfId="0" applyNumberFormat="1" applyFont="1" applyFill="1" applyBorder="1" applyAlignment="1">
      <alignment horizontal="center"/>
    </xf>
    <xf numFmtId="43" fontId="6" fillId="0" borderId="0" xfId="0" applyNumberFormat="1" applyFont="1" applyAlignment="1">
      <alignment horizontal="center"/>
    </xf>
    <xf numFmtId="43" fontId="11" fillId="0" borderId="7" xfId="1" applyFont="1" applyBorder="1" applyAlignment="1">
      <alignment horizontal="center" vertical="center"/>
    </xf>
    <xf numFmtId="43" fontId="11" fillId="0" borderId="16" xfId="1" applyFont="1" applyBorder="1" applyAlignment="1">
      <alignment horizontal="center" vertical="center"/>
    </xf>
    <xf numFmtId="0" fontId="11" fillId="0" borderId="3" xfId="0" applyFont="1" applyBorder="1" applyAlignment="1">
      <alignment vertical="center" wrapText="1"/>
    </xf>
    <xf numFmtId="43" fontId="0" fillId="0" borderId="0" xfId="0" applyNumberFormat="1">
      <alignment vertical="center"/>
    </xf>
    <xf numFmtId="43" fontId="0" fillId="0" borderId="3" xfId="0" applyNumberFormat="1" applyBorder="1">
      <alignment vertical="center"/>
    </xf>
    <xf numFmtId="0" fontId="0" fillId="0" borderId="3" xfId="0" applyBorder="1">
      <alignment vertical="center"/>
    </xf>
    <xf numFmtId="176" fontId="8" fillId="0" borderId="0" xfId="0" applyNumberFormat="1" applyFont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179" fontId="11" fillId="0" borderId="3" xfId="0" applyNumberFormat="1" applyFont="1" applyBorder="1" applyAlignment="1">
      <alignment horizontal="center" vertical="center"/>
    </xf>
    <xf numFmtId="49" fontId="13" fillId="7" borderId="15" xfId="0" applyNumberFormat="1" applyFont="1" applyFill="1" applyBorder="1" applyAlignment="1">
      <alignment horizontal="center" vertical="center"/>
    </xf>
    <xf numFmtId="0" fontId="13" fillId="7" borderId="17" xfId="0" applyFont="1" applyFill="1" applyBorder="1" applyAlignment="1">
      <alignment horizontal="center" vertical="center"/>
    </xf>
    <xf numFmtId="178" fontId="13" fillId="7" borderId="17" xfId="0" applyNumberFormat="1" applyFont="1" applyFill="1" applyBorder="1" applyAlignment="1">
      <alignment horizontal="center" vertical="center"/>
    </xf>
    <xf numFmtId="49" fontId="13" fillId="7" borderId="17" xfId="0" applyNumberFormat="1" applyFont="1" applyFill="1" applyBorder="1" applyAlignment="1">
      <alignment horizontal="center" vertical="center"/>
    </xf>
    <xf numFmtId="0" fontId="8" fillId="0" borderId="5" xfId="0" applyFont="1" applyBorder="1" applyAlignment="1"/>
    <xf numFmtId="0" fontId="6" fillId="0" borderId="11" xfId="2" applyFont="1" applyBorder="1" applyAlignment="1">
      <alignment horizontal="center" vertical="center"/>
    </xf>
    <xf numFmtId="43" fontId="6" fillId="3" borderId="11" xfId="2" applyNumberFormat="1" applyFont="1" applyFill="1" applyBorder="1">
      <alignment vertical="center"/>
    </xf>
    <xf numFmtId="43" fontId="6" fillId="0" borderId="11" xfId="2" applyNumberFormat="1" applyFont="1" applyBorder="1">
      <alignment vertical="center"/>
    </xf>
    <xf numFmtId="43" fontId="6" fillId="2" borderId="11" xfId="2" applyNumberFormat="1" applyFont="1" applyFill="1" applyBorder="1">
      <alignment vertical="center"/>
    </xf>
    <xf numFmtId="43" fontId="6" fillId="0" borderId="13" xfId="2" applyNumberFormat="1" applyFont="1" applyBorder="1">
      <alignment vertical="center"/>
    </xf>
    <xf numFmtId="43" fontId="6" fillId="0" borderId="11" xfId="2" applyNumberFormat="1" applyFont="1" applyBorder="1" applyAlignment="1">
      <alignment horizontal="center" vertical="center" shrinkToFit="1"/>
    </xf>
    <xf numFmtId="0" fontId="6" fillId="0" borderId="10" xfId="2" applyFont="1" applyBorder="1" applyAlignment="1">
      <alignment horizontal="center" vertical="center" shrinkToFit="1"/>
    </xf>
    <xf numFmtId="0" fontId="6" fillId="3" borderId="10" xfId="2" applyFont="1" applyFill="1" applyBorder="1" applyAlignment="1">
      <alignment vertical="center" shrinkToFit="1"/>
    </xf>
    <xf numFmtId="0" fontId="8" fillId="2" borderId="3" xfId="0" applyFont="1" applyFill="1" applyBorder="1" applyAlignment="1">
      <alignment horizontal="center" vertical="center"/>
    </xf>
    <xf numFmtId="0" fontId="12" fillId="7" borderId="15" xfId="0" applyFont="1" applyFill="1" applyBorder="1" applyAlignment="1">
      <alignment horizontal="center" vertical="center"/>
    </xf>
    <xf numFmtId="0" fontId="12" fillId="7" borderId="15" xfId="0" applyFont="1" applyFill="1" applyBorder="1">
      <alignment vertical="center"/>
    </xf>
    <xf numFmtId="43" fontId="12" fillId="7" borderId="15" xfId="1" applyFont="1" applyFill="1" applyBorder="1" applyAlignment="1">
      <alignment vertical="center"/>
    </xf>
    <xf numFmtId="179" fontId="11" fillId="0" borderId="15" xfId="0" applyNumberFormat="1" applyFont="1" applyBorder="1">
      <alignment vertical="center"/>
    </xf>
    <xf numFmtId="0" fontId="6" fillId="3" borderId="3" xfId="0" applyFont="1" applyFill="1" applyBorder="1" applyAlignment="1">
      <alignment horizontal="center"/>
    </xf>
    <xf numFmtId="43" fontId="6" fillId="2" borderId="3" xfId="0" applyNumberFormat="1" applyFont="1" applyFill="1" applyBorder="1" applyAlignment="1">
      <alignment horizontal="center"/>
    </xf>
    <xf numFmtId="43" fontId="6" fillId="3" borderId="3" xfId="0" applyNumberFormat="1" applyFont="1" applyFill="1" applyBorder="1" applyAlignment="1">
      <alignment horizontal="center"/>
    </xf>
    <xf numFmtId="0" fontId="9" fillId="4" borderId="9" xfId="0" applyFont="1" applyFill="1" applyBorder="1" applyAlignment="1">
      <alignment horizontal="center"/>
    </xf>
    <xf numFmtId="43" fontId="8" fillId="0" borderId="0" xfId="0" applyNumberFormat="1" applyFont="1" applyAlignment="1">
      <alignment horizontal="right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7" borderId="15" xfId="0" applyFont="1" applyFill="1" applyBorder="1">
      <alignment vertical="center"/>
    </xf>
    <xf numFmtId="43" fontId="12" fillId="7" borderId="15" xfId="1" applyFont="1" applyFill="1" applyBorder="1" applyAlignment="1">
      <alignment vertical="center"/>
    </xf>
    <xf numFmtId="179" fontId="11" fillId="0" borderId="15" xfId="0" applyNumberFormat="1" applyFont="1" applyBorder="1" applyAlignment="1">
      <alignment horizontal="center" vertical="center"/>
    </xf>
    <xf numFmtId="0" fontId="12" fillId="7" borderId="15" xfId="0" applyFont="1" applyFill="1" applyBorder="1" applyAlignment="1">
      <alignment horizontal="center" vertical="center"/>
    </xf>
    <xf numFmtId="49" fontId="13" fillId="7" borderId="18" xfId="0" applyNumberFormat="1" applyFont="1" applyFill="1" applyBorder="1" applyAlignment="1">
      <alignment horizontal="center" vertical="center"/>
    </xf>
    <xf numFmtId="49" fontId="13" fillId="7" borderId="19" xfId="0" applyNumberFormat="1" applyFont="1" applyFill="1" applyBorder="1" applyAlignment="1">
      <alignment horizontal="center" vertical="center"/>
    </xf>
    <xf numFmtId="0" fontId="13" fillId="7" borderId="15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</cellXfs>
  <cellStyles count="4">
    <cellStyle name="常规" xfId="0" builtinId="0"/>
    <cellStyle name="常规 2" xfId="2" xr:uid="{4136A769-B5A7-4A9E-A1D3-E2DD4FEE9358}"/>
    <cellStyle name="常规 5 2" xfId="3" xr:uid="{5BF73D05-A987-4B8E-9251-AAC6AE54C8C7}"/>
    <cellStyle name="千位分隔" xfId="1" builtinId="3"/>
  </cellStyles>
  <dxfs count="57">
    <dxf>
      <fill>
        <patternFill>
          <bgColor rgb="FFFFC00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35" formatCode="_ * #,##0.00_ ;_ * \-#,##0.00_ ;_ * &quot;-&quot;??_ ;_ @_ 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35" formatCode="_ * #,##0.00_ ;_ * \-#,##0.00_ ;_ * &quot;-&quot;??_ ;_ @_ 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  <numFmt numFmtId="35" formatCode="_ * #,##0.00_ ;_ * \-#,##0.00_ ;_ * &quot;-&quot;??_ ;_ @_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  <numFmt numFmtId="35" formatCode="_ * #,##0.00_ ;_ * \-#,##0.00_ ;_ * &quot;-&quot;??_ ;_ @_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35" formatCode="_ * #,##0.00_ ;_ * \-#,##0.00_ ;_ * &quot;-&quot;??_ ;_ @_ 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fill>
        <patternFill patternType="none"/>
      </fill>
      <alignment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fill>
        <patternFill patternType="none"/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35" formatCode="_ * #,##0.00_ ;_ * \-#,##0.00_ ;_ * &quot;-&quot;??_ ;_ @_ "/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35" formatCode="_ * #,##0.00_ ;_ * \-#,##0.00_ ;_ * &quot;-&quot;??_ ;_ @_ "/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fill>
        <patternFill patternType="none"/>
      </fill>
      <alignment horizontal="center"/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176" formatCode="yyyy/mm/dd"/>
      <fill>
        <patternFill patternType="none"/>
      </fill>
      <alignment horizontal="center"/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0" formatCode="General"/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alignment horizontal="center"/>
    </dxf>
    <dxf>
      <font>
        <strike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0" formatCode="General"/>
      <alignment horizontal="center"/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4" formatCode="#,##0.00"/>
      <fill>
        <patternFill patternType="none"/>
      </fill>
      <alignment horizontal="center"/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4" formatCode="#,##0.00"/>
      <fill>
        <patternFill patternType="none"/>
      </fill>
      <alignment horizontal="center"/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35" formatCode="_ * #,##0.00_ ;_ * \-#,##0.00_ ;_ * &quot;-&quot;??_ ;_ @_ "/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35" formatCode="_ * #,##0.00_ ;_ * \-#,##0.00_ ;_ * &quot;-&quot;??_ ;_ @_ "/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35" formatCode="_ * #,##0.00_ ;_ * \-#,##0.00_ ;_ * &quot;-&quot;??_ ;_ @_ "/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35" formatCode="_ * #,##0.00_ ;_ * \-#,##0.00_ ;_ * &quot;-&quot;??_ ;_ @_ "/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35" formatCode="_ * #,##0.00_ ;_ * \-#,##0.00_ ;_ * &quot;-&quot;??_ ;_ @_ "/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35" formatCode="_ * #,##0.00_ ;_ * \-#,##0.00_ ;_ * &quot;-&quot;??_ ;_ @_ "/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4" formatCode="#,##0.00"/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56"/>
      <tableStyleElement type="headerRow" dxfId="55"/>
      <tableStyleElement type="totalRow" dxfId="54"/>
      <tableStyleElement type="firstColumn" dxfId="53"/>
      <tableStyleElement type="lastColumn" dxfId="52"/>
      <tableStyleElement type="firstRowStripe" dxfId="51"/>
      <tableStyleElement type="firstColumnStripe" dxfId="50"/>
    </tableStyle>
    <tableStyle name="PivotStylePreset2_Accent1" table="0" count="10" xr9:uid="{267968C8-6FFD-4C36-ACC1-9EA1FD1885CA}">
      <tableStyleElement type="headerRow" dxfId="49"/>
      <tableStyleElement type="totalRow" dxfId="48"/>
      <tableStyleElement type="firstRowStripe" dxfId="47"/>
      <tableStyleElement type="firstColumnStripe" dxfId="46"/>
      <tableStyleElement type="firstSubtotalRow" dxfId="45"/>
      <tableStyleElement type="secondSubtotalRow" dxfId="44"/>
      <tableStyleElement type="firstRowSubheading" dxfId="43"/>
      <tableStyleElement type="secondRowSubheading" dxfId="42"/>
      <tableStyleElement type="pageFieldLabels" dxfId="41"/>
      <tableStyleElement type="pageFieldValues" dxfId="4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externalLink" Target="externalLinks/externalLink11.xml"/><Relationship Id="rId39" Type="http://schemas.microsoft.com/office/2017/06/relationships/rdRichValue" Target="richData/rdrichvalue.xml"/><Relationship Id="rId21" Type="http://schemas.openxmlformats.org/officeDocument/2006/relationships/externalLink" Target="externalLinks/externalLink6.xml"/><Relationship Id="rId34" Type="http://schemas.openxmlformats.org/officeDocument/2006/relationships/externalLink" Target="externalLinks/externalLink19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4.xml"/><Relationship Id="rId41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32" Type="http://schemas.openxmlformats.org/officeDocument/2006/relationships/externalLink" Target="externalLinks/externalLink17.xml"/><Relationship Id="rId37" Type="http://schemas.openxmlformats.org/officeDocument/2006/relationships/sharedStrings" Target="sharedStrings.xml"/><Relationship Id="rId40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31" Type="http://schemas.openxmlformats.org/officeDocument/2006/relationships/externalLink" Target="externalLinks/externalLink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5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18.xml"/><Relationship Id="rId38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GUOQIYU/Desktop/&#23457;&#35745;&#27169;&#26495;/3&#12289;&#24213;&#31295;/&#34917;&#20805;&#36164;&#26009;/&#40718;&#20449;&#35834;&#23454;&#36136;&#24615;&#24213;&#31295;/ZR%20&#22266;&#23450;&#36164;&#20135;.xlsx" TargetMode="External"/><Relationship Id="rId1" Type="http://schemas.openxmlformats.org/officeDocument/2006/relationships/externalLinkPath" Target="/Users/GUOQIYU/Desktop/&#23457;&#35745;&#27169;&#26495;/3&#12289;&#24213;&#31295;/&#34917;&#20805;&#36164;&#26009;/&#40718;&#20449;&#35834;&#23454;&#36136;&#24615;&#24213;&#31295;/ZR%20&#22266;&#23450;&#36164;&#20135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LI/Desktop/B8-1&#22266;&#23450;&#36164;&#20135;.xlsx" TargetMode="External"/><Relationship Id="rId1" Type="http://schemas.openxmlformats.org/officeDocument/2006/relationships/externalLinkPath" Target="/Users/LI/Desktop/B8-1&#22266;&#23450;&#36164;&#20135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LI/Desktop/B1&#20538;&#26435;&#25237;&#36164;.xlsx" TargetMode="External"/><Relationship Id="rId1" Type="http://schemas.openxmlformats.org/officeDocument/2006/relationships/externalLinkPath" Target="/Users/LI/Desktop/B1&#20538;&#26435;&#25237;&#36164;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GUOQIYU/Desktop/&#23457;&#35745;&#27169;&#26495;/3&#12289;&#24213;&#31295;/&#34917;&#20805;&#36164;&#26009;/&#40718;&#20449;&#35834;&#23454;&#36136;&#24615;&#24213;&#31295;/ZW%20&#26080;&#24418;&#36164;&#20135;.xlsx" TargetMode="External"/><Relationship Id="rId1" Type="http://schemas.openxmlformats.org/officeDocument/2006/relationships/externalLinkPath" Target="/Users/GUOQIYU/Desktop/&#23457;&#35745;&#27169;&#26495;/3&#12289;&#24213;&#31295;/&#34917;&#20805;&#36164;&#26009;/&#40718;&#20449;&#35834;&#23454;&#36136;&#24615;&#24213;&#31295;/ZW%20&#26080;&#24418;&#36164;&#20135;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28548;&#35029;/&#21508;&#31867;&#23457;&#35745;&#27169;&#26495;/1&#12289;&#24180;&#25253;&#30456;&#20851;&#23457;&#35745;/&#34917;&#20805;&#36164;&#26009;/&#24213;&#31295;&#27169;&#26495;/I15&#33829;&#19994;&#22806;&#25910;&#20837;.xlsx" TargetMode="External"/><Relationship Id="rId1" Type="http://schemas.openxmlformats.org/officeDocument/2006/relationships/externalLinkPath" Target="/&#28548;&#35029;/&#21508;&#31867;&#23457;&#35745;&#27169;&#26495;/1&#12289;&#24180;&#25253;&#30456;&#20851;&#23457;&#35745;/&#34917;&#20805;&#36164;&#26009;/&#24213;&#31295;&#27169;&#26495;/I15&#33829;&#19994;&#22806;&#25910;&#20837;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LI/Desktop/A2&#20132;&#26131;&#24615;&#37329;&#34701;&#36164;&#20135;.xlsx" TargetMode="External"/><Relationship Id="rId1" Type="http://schemas.openxmlformats.org/officeDocument/2006/relationships/externalLinkPath" Target="/Users/LI/Desktop/A2&#20132;&#26131;&#24615;&#37329;&#34701;&#36164;&#20135;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LI/Desktop/B7&#25237;&#36164;&#24615;&#25151;&#22320;&#20135;.xlsx" TargetMode="External"/><Relationship Id="rId1" Type="http://schemas.openxmlformats.org/officeDocument/2006/relationships/externalLinkPath" Target="/Users/LI/Desktop/B7&#25237;&#36164;&#24615;&#25151;&#22320;&#20135;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GUOQIYU/Desktop/&#23457;&#35745;&#27169;&#26495;/3&#12289;&#24213;&#31295;/&#34917;&#20805;&#36164;&#26009;/&#40718;&#20449;&#35834;&#23454;&#36136;&#24615;&#24213;&#31295;/ZE%20&#24212;&#25910;&#36134;&#27454;.xlsx" TargetMode="External"/><Relationship Id="rId1" Type="http://schemas.openxmlformats.org/officeDocument/2006/relationships/externalLinkPath" Target="/Users/GUOQIYU/Desktop/&#23457;&#35745;&#27169;&#26495;/3&#12289;&#24213;&#31295;/&#34917;&#20805;&#36164;&#26009;/&#40718;&#20449;&#35834;&#23454;&#36136;&#24615;&#24213;&#31295;/ZE%20&#24212;&#25910;&#36134;&#27454;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28548;&#35029;/&#21508;&#31867;&#23457;&#35745;&#27169;&#26495;/1&#12289;&#24180;&#25253;&#30456;&#20851;&#23457;&#35745;/&#25968;&#25454;&#24213;&#31295;.xlsx" TargetMode="External"/><Relationship Id="rId1" Type="http://schemas.openxmlformats.org/officeDocument/2006/relationships/externalLinkPath" Target="/&#28548;&#35029;/&#21508;&#31867;&#23457;&#35745;&#27169;&#26495;/1&#12289;&#24180;&#25253;&#30456;&#20851;&#23457;&#35745;/&#25968;&#25454;&#24213;&#31295;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28548;&#35029;/&#21508;&#31867;&#23457;&#35745;&#27169;&#26495;/1&#12289;&#24180;&#25253;&#30456;&#20851;&#23457;&#35745;/&#34917;&#20805;&#36164;&#26009;/3&#12289;&#23457;&#35745;&#24213;&#31295;&#30456;&#20851;/&#40718;&#20449;&#35834;&#23454;&#36136;&#24615;&#24213;&#31295;/ZB%20&#20132;&#26131;&#24615;&#37329;&#34701;&#36164;&#20135;.xlsx" TargetMode="External"/><Relationship Id="rId1" Type="http://schemas.openxmlformats.org/officeDocument/2006/relationships/externalLinkPath" Target="/&#28548;&#35029;/&#21508;&#31867;&#23457;&#35745;&#27169;&#26495;/1&#12289;&#24180;&#25253;&#30456;&#20851;&#23457;&#35745;/&#34917;&#20805;&#36164;&#26009;/3&#12289;&#23457;&#35745;&#24213;&#31295;&#30456;&#20851;/&#40718;&#20449;&#35834;&#23454;&#36136;&#24615;&#24213;&#31295;/ZB%20&#20132;&#26131;&#24615;&#37329;&#34701;&#36164;&#20135;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%20workpaper/&#22320;&#20135;&#38598;&#22242;/2004&#24180;&#24230;/&#20013;&#26143;/2004.12/&#26412;&#37096;/&#26412;&#37096;&#24213;&#31295;/&#26412;&#37096;&#65293;&#24213;&#31295;.xls" TargetMode="External"/><Relationship Id="rId1" Type="http://schemas.openxmlformats.org/officeDocument/2006/relationships/externalLinkPath" Target="/My%20workpaper/&#22320;&#20135;&#38598;&#22242;/2004&#24180;&#24230;/&#20013;&#26143;/2004.12/&#26412;&#37096;/&#26412;&#37096;&#24213;&#31295;/&#26412;&#37096;&#65293;&#24213;&#31295;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36164;&#26009;/&#23458;&#25143;&#36164;&#26009;/&#38647;&#20801;&#19978;&#33647;&#19994;/2005/&#39044;&#23457;/&#38647;&#35199;/&#36134;/&#38647;&#35199;2005.xls" TargetMode="External"/><Relationship Id="rId1" Type="http://schemas.openxmlformats.org/officeDocument/2006/relationships/externalLinkPath" Target="/&#36164;&#26009;/&#23458;&#25143;&#36164;&#26009;/&#38647;&#20801;&#19978;&#33647;&#19994;/2005/&#39044;&#23457;/&#38647;&#35199;/&#36134;/&#38647;&#35199;2005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22320;&#20135;&#38598;&#22242;/2005/&#24180;&#25253;/&#26412;&#37096;/&#22320;&#20135;&#38598;&#22242;/2005/&#24180;&#25253;/&#26032;&#22478;/&#25910;&#20837;&#27979;&#35797;.xls" TargetMode="External"/><Relationship Id="rId1" Type="http://schemas.openxmlformats.org/officeDocument/2006/relationships/externalLinkPath" Target="/&#22320;&#20135;&#38598;&#22242;/2005/&#24180;&#25253;/&#26412;&#37096;/&#22320;&#20135;&#38598;&#22242;/2005/&#24180;&#25253;/&#26032;&#22478;/&#25910;&#20837;&#27979;&#35797;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28548;&#35029;/&#21508;&#31867;&#23457;&#35745;&#27169;&#26495;/1&#12289;&#24180;&#25253;&#30456;&#20851;&#23457;&#35745;/&#34917;&#20805;&#36164;&#26009;/&#24213;&#31295;&#27169;&#26495;/I7&#36130;&#21153;&#36153;&#29992;.xlsx" TargetMode="External"/><Relationship Id="rId1" Type="http://schemas.openxmlformats.org/officeDocument/2006/relationships/externalLinkPath" Target="/&#28548;&#35029;/&#21508;&#31867;&#23457;&#35745;&#27169;&#26495;/1&#12289;&#24180;&#25253;&#30456;&#20851;&#23457;&#35745;/&#34917;&#20805;&#36164;&#26009;/&#24213;&#31295;&#27169;&#26495;/I7&#36130;&#21153;&#36153;&#29992;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2011/&#22797;&#26680;-2011-9-30&#21069;/&#21271;&#20140;/&#20197;&#23725;&#25253;&#21578;&#65288;&#20840;&#37096;&#65289;&#35831;&#29577;&#24635;&#22797;&#26680;/&#20197;&#23725;&#21512;&#24182;&#25253;&#34920;&#65288;2009-2010&#65289;9.30/&#21512;&#24182;&#25253;&#34920;&#65288;2009-2010&#65289;9.30/&#35797;&#31639;&#24179;&#34913;&#34920;&#65288;&#21271;&#20140;&#20197;&#23725;2010&#65289;.xls" TargetMode="External"/><Relationship Id="rId1" Type="http://schemas.openxmlformats.org/officeDocument/2006/relationships/externalLinkPath" Target="/2011/&#22797;&#26680;-2011-9-30&#21069;/&#21271;&#20140;/&#20197;&#23725;&#25253;&#21578;&#65288;&#20840;&#37096;&#65289;&#35831;&#29577;&#24635;&#22797;&#26680;/&#20197;&#23725;&#21512;&#24182;&#25253;&#34920;&#65288;2009-2010&#65289;9.30/&#21512;&#24182;&#25253;&#34920;&#65288;2009-2010&#65289;9.30/&#35797;&#31639;&#24179;&#34913;&#34920;&#65288;&#21271;&#20140;&#20197;&#23725;2010&#65289;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5-111/&#19968;&#24314;&#20849;&#20139;/&#21556;&#27905;/2002/&#21326;&#26216;&#65293;&#39044;&#23457;/&#32501;&#38451;&#26032;&#26216;&#21160;&#21147;&#26426;&#26800;&#26377;&#21496;&#65293;2001.1-10/My%20Documents/1999&#24180;&#25253;/&#20013;&#21326;&#20225;&#19994;/&#20013;&#20225;&#26412;&#37096;/&#22266;&#23450;&#36164;&#20135;/&#22266;&#23450;&#36164;&#20135;.xls" TargetMode="External"/><Relationship Id="rId1" Type="http://schemas.openxmlformats.org/officeDocument/2006/relationships/externalLinkPath" Target="/5-111/&#19968;&#24314;&#20849;&#20139;/&#21556;&#27905;/2002/&#21326;&#26216;&#65293;&#39044;&#23457;/&#32501;&#38451;&#26032;&#26216;&#21160;&#21147;&#26426;&#26800;&#26377;&#21496;&#65293;2001.1-10/My%20Documents/1999&#24180;&#25253;/&#20013;&#21326;&#20225;&#19994;/&#20013;&#20225;&#26412;&#37096;/&#22266;&#23450;&#36164;&#20135;/&#22266;&#23450;&#36164;&#20135;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/Desktop/&#36130;&#21153;&#25253;&#34920;&#23457;&#35745;&#24037;&#20316;&#24213;&#31295;(2011&#35797;&#29992;&#29256;)/3&#25511;&#21046;&#27979;&#35797;&#24037;&#20316;&#24213;&#31295;/CG&#37319;&#36141;&#19982;&#20184;&#27454;&#24490;&#29615;OK.xls" TargetMode="External"/><Relationship Id="rId1" Type="http://schemas.openxmlformats.org/officeDocument/2006/relationships/externalLinkPath" Target="/Users/USER/Desktop/&#36130;&#21153;&#25253;&#34920;&#23457;&#35745;&#24037;&#20316;&#24213;&#31295;(2011&#35797;&#29992;&#29256;)/3&#25511;&#21046;&#27979;&#35797;&#24037;&#20316;&#24213;&#31295;/CG&#37319;&#36141;&#19982;&#20184;&#27454;&#24490;&#29615;OK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rogram%20Files/dinkumsj5/&#24213;&#31295;/10001000/&#36130;&#21153;&#25253;&#34920;&#24213;&#31295;.xls" TargetMode="External"/><Relationship Id="rId1" Type="http://schemas.openxmlformats.org/officeDocument/2006/relationships/externalLinkPath" Target="/Program%20Files/dinkumsj5/&#24213;&#31295;/10001000/&#36130;&#21153;&#25253;&#34920;&#24213;&#31295;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24037;&#20316;/2010-4ST&#27931;&#29627;/&#20869;&#25511;&#23457;&#35745;/&#27931;&#29627;&#23457;&#35745;&#24213;&#31295;/D1%20&#38144;&#21806;&#19994;&#21153;.xls" TargetMode="External"/><Relationship Id="rId1" Type="http://schemas.openxmlformats.org/officeDocument/2006/relationships/externalLinkPath" Target="/&#24037;&#20316;/2010-4ST&#27931;&#29627;/&#20869;&#25511;&#23457;&#35745;/&#27931;&#29627;&#23457;&#35745;&#24213;&#31295;/D1%20&#38144;&#21806;&#19994;&#211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底稿目录"/>
      <sheetName val="dxnsjtempsheet"/>
      <sheetName val="审计程序"/>
      <sheetName val="识别出的风险及缺陷"/>
      <sheetName val="审定表"/>
      <sheetName val="明细表(明细账生成)"/>
      <sheetName val="明细表(固定资产卡片生成)"/>
      <sheetName val="披露表(上市)"/>
      <sheetName val="披露表(标准)"/>
      <sheetName val="披露表(国资)"/>
      <sheetName val="分析性复核"/>
      <sheetName val="折旧分配测算表"/>
      <sheetName val="SLN直线法"/>
      <sheetName val="SYD年数总和法"/>
      <sheetName val="DDB双倍余额递减法"/>
      <sheetName val="工作量法"/>
      <sheetName val="已计提减值准备的固定资产累计折旧复核表"/>
      <sheetName val="减值准备测试表"/>
      <sheetName val="盘点报告"/>
      <sheetName val="盘点检查表"/>
      <sheetName val="增加检查表"/>
      <sheetName val="减少检查表"/>
      <sheetName val="增减明细审定表"/>
      <sheetName val="房屋建筑物权证查验记录"/>
      <sheetName val="车辆权证查验记录"/>
      <sheetName val="融资租入固定资产检查表"/>
      <sheetName val="租赁检查表"/>
      <sheetName val="未使用、不需用固定资产核查表"/>
      <sheetName val="保险检查表"/>
      <sheetName val="抵押担保检查表"/>
      <sheetName val="关联交易检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xnsjtempsheet"/>
      <sheetName val="审计程序"/>
      <sheetName val="审定表"/>
      <sheetName val="明细表(明细账生成)"/>
      <sheetName val="明细表(固定资产卡片生成)"/>
      <sheetName val="披露表(上市)"/>
      <sheetName val="披露表(标准)"/>
      <sheetName val="披露表(国资)"/>
      <sheetName val="分析性复核"/>
      <sheetName val="折旧分配测算表"/>
      <sheetName val="SLN直线法"/>
      <sheetName val="SYD年数总和法"/>
      <sheetName val="DDB双倍余额递减法"/>
      <sheetName val="工作量法"/>
      <sheetName val="已计提减值准备的固定资产累计折旧复核表"/>
      <sheetName val="减值准备测试表"/>
      <sheetName val="盘点报告"/>
      <sheetName val="盘点检查表"/>
      <sheetName val="增减明细审定表"/>
      <sheetName val="房屋建筑物权证查验记录"/>
      <sheetName val="车辆权证查验记录"/>
      <sheetName val="融资租入固定资产检查表"/>
      <sheetName val="租赁检查表"/>
      <sheetName val="未使用、不需用固定资产核查表"/>
      <sheetName val="保险检查表"/>
      <sheetName val="抵押担保检查表"/>
      <sheetName val="关联交易检查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xnsjtempsheet"/>
      <sheetName val="审计程序"/>
      <sheetName val="审定表"/>
      <sheetName val="明细表"/>
      <sheetName val="披露表(上市)"/>
      <sheetName val="披露表(标准)"/>
      <sheetName val="披露表(国资)"/>
      <sheetName val="分析表"/>
      <sheetName val="询问及核实记录"/>
      <sheetName val="有价证券盘点表"/>
      <sheetName val="利息测算表"/>
      <sheetName val="期末结存表"/>
      <sheetName val="减值准备测试表"/>
      <sheetName val="函证结果汇总表"/>
      <sheetName val="函证结果调节表"/>
      <sheetName val="交易性股票、债券、基金投资交易与资金账户对照分析性复核记录"/>
      <sheetName val="汇率折算检查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底稿目录"/>
      <sheetName val="dxnsjtempsheet"/>
      <sheetName val="审计程序"/>
      <sheetName val="识别出的风险及缺陷"/>
      <sheetName val="审定表"/>
      <sheetName val="明细表"/>
      <sheetName val="披露表(上市)"/>
      <sheetName val="披露表(标准)"/>
      <sheetName val="披露表(国资)"/>
      <sheetName val="累计摊销计算表"/>
      <sheetName val="使用寿命分析表"/>
      <sheetName val="减值准备测试表"/>
      <sheetName val="权证查验记录"/>
      <sheetName val="检查情况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底稿目录"/>
      <sheetName val="dxnsjtempsheet"/>
      <sheetName val="审计程序"/>
      <sheetName val="识别出的风险及缺陷"/>
      <sheetName val="审定表"/>
      <sheetName val="明细表"/>
      <sheetName val="披露表(上市)"/>
      <sheetName val="披露表(标准)"/>
      <sheetName val="披露表(国资)"/>
      <sheetName val="营业外收入-政府补助明细计算表"/>
      <sheetName val="截止测试"/>
      <sheetName val="检查情况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底稿目录"/>
      <sheetName val="dxnsjtempsheet"/>
      <sheetName val="A2审计程序"/>
      <sheetName val="识别出的风险及缺陷"/>
      <sheetName val="A2审定表"/>
      <sheetName val="A2明细表"/>
      <sheetName val="披露表(上市)"/>
      <sheetName val="披露表(标准)"/>
      <sheetName val="披露表(国资)"/>
      <sheetName val="A2询问及核实记录"/>
      <sheetName val="A2监盘表"/>
      <sheetName val="A2公允价值复核表"/>
      <sheetName val="A2核查表（出售转出公允价值参考）"/>
      <sheetName val="A2计价测试"/>
      <sheetName val="A2证券投资情况声明书"/>
      <sheetName val="A2函证地址核对记录"/>
      <sheetName val="A2函证情况汇总表"/>
      <sheetName val="A2函证结果调节表"/>
      <sheetName val="A2金融资产实现的利得与利润表中实现的收益核对底稿"/>
      <sheetName val="A2交易性股票、债券、基金投资交易与资金账户对照分析性复核记录"/>
      <sheetName val="A2汇率折算检查表"/>
      <sheetName val="检查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xnsjtempsheet"/>
      <sheetName val="审计程序"/>
      <sheetName val="审定表"/>
      <sheetName val="明细表(成本模式)"/>
      <sheetName val="明细表(公允模式)"/>
      <sheetName val="披露表(上市)"/>
      <sheetName val="披露表(标准)"/>
      <sheetName val="披露表(国资)"/>
      <sheetName val="抽盘表"/>
      <sheetName val="产权证明核对表"/>
      <sheetName val="公允价值复核表"/>
      <sheetName val="投资性房地产与自用房地产互转审核表(成本模式)"/>
      <sheetName val="投资性房地产与自用房地产互转审核表(公允价值模式)"/>
      <sheetName val="投资性房地产租金收入测算表"/>
      <sheetName val="投资性房地产折旧（摊销）计算检查表"/>
      <sheetName val="减值准备测试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底稿目录"/>
      <sheetName val="dxnsjtempsheet"/>
      <sheetName val="审计程序"/>
      <sheetName val="识别出的风险及缺陷"/>
      <sheetName val="审定表"/>
      <sheetName val="明细表"/>
      <sheetName val="披露表(上市)"/>
      <sheetName val="披露表(标准)"/>
      <sheetName val="披露表(国资)"/>
      <sheetName val="账龄分析检查表"/>
      <sheetName val="货款回笼分析"/>
      <sheetName val="余额及发生额分析"/>
      <sheetName val="函证地址核对记录"/>
      <sheetName val="函证结果汇总表"/>
      <sheetName val="函证差异调节表检查"/>
      <sheetName val="函证结果调节表"/>
      <sheetName val="替代结果汇总表"/>
      <sheetName val="替代测试表"/>
      <sheetName val="坏账准备计算表(简化法)"/>
      <sheetName val="坏账准备个别认定"/>
      <sheetName val="坏账准备组合认定"/>
      <sheetName val="坏账准备计算表(预期信用损失法)"/>
      <sheetName val="预期信用损失审核表"/>
      <sheetName val="往来科目长期挂账款项检查表"/>
      <sheetName val="列示关联方"/>
      <sheetName val="汇率折算检查表"/>
      <sheetName val="截止测试"/>
      <sheetName val="检查情况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数据来源表（勿删）"/>
      <sheetName val="Z1合并资产负债表"/>
      <sheetName val="Z1合并资产负债表 (续)"/>
      <sheetName val="Z1合并利润表"/>
      <sheetName val="Z1合并现金流量表"/>
      <sheetName val="Z1合并所有者权益变动表"/>
      <sheetName val="Z1资产负债表（单体）"/>
      <sheetName val="Z1资产负债表（单体） (续)"/>
      <sheetName val="Z1利润表（单体）"/>
      <sheetName val="Z1现金流量表（单体）"/>
      <sheetName val="Z1所有者权益变动表（单体）"/>
      <sheetName val="Z1企业应纳税所得额调整明细表"/>
      <sheetName val="Z3-1 资产负债试算平衡表"/>
      <sheetName val="Z3-2损益试算平衡表"/>
      <sheetName val="Z3-3现金流量试算平衡表"/>
      <sheetName val="Z8-1 趋势分析－资产负债表（已审）"/>
      <sheetName val="Z8-2 趋势分析－利润表（已审）"/>
      <sheetName val="Y1-1 趋势分析-资产负债表（未审）"/>
      <sheetName val="Y1-2 趋势分析-利润表（未审）"/>
      <sheetName val="A2审计程序"/>
      <sheetName val="A2审定表"/>
      <sheetName val="A2明细表"/>
      <sheetName val="A4审计程序"/>
      <sheetName val="A4审定表"/>
      <sheetName val="A4账项明细表"/>
      <sheetName val="A4明细表"/>
      <sheetName val="A5审计程序"/>
      <sheetName val="A5审定表"/>
      <sheetName val="A5明细表"/>
      <sheetName val="A5函证结果汇总表"/>
      <sheetName val="A5替代结果汇总表"/>
      <sheetName val="A5抽查表"/>
      <sheetName val="A5坏账准备计算表(简化法)"/>
      <sheetName val="A7审计程序"/>
      <sheetName val="A7审定表"/>
      <sheetName val="A7明细表"/>
      <sheetName val="A7函证结果汇总表 "/>
      <sheetName val="A7替代结果汇总表"/>
      <sheetName val="A7抽查表"/>
      <sheetName val="A7坏账准备计算表(简化法)"/>
      <sheetName val="Y4-3业务流程层面了解内控-仓储与生产循环"/>
      <sheetName val="Y4-5业务流程层面了解内控-筹资与投资循环"/>
      <sheetName val="Y4-6业务流程层面了解内控-固定资产与其他长期资本循环"/>
      <sheetName val="N1-1采购业务控制测试汇总表"/>
      <sheetName val="N2-1工薪与人事控制测试汇总表"/>
      <sheetName val="N3-1生产与仓储控制测试汇总表"/>
      <sheetName val="N4-1销售与收款控制测试汇总表"/>
      <sheetName val="N5-1货币资金控制测试汇总表"/>
      <sheetName val="K 现金流量表实质性测试"/>
      <sheetName val="S 所有者权益变动表实质性测试（合并）"/>
      <sheetName val="S 所有者权益变动表实质性测试（单体）"/>
      <sheetName val="现金流量表-间接法编制"/>
      <sheetName val="通用审定表-资产负债"/>
      <sheetName val="通用审定表-损益"/>
      <sheetName val="通用抽查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底稿目录"/>
      <sheetName val="dxnsjtempsheet"/>
      <sheetName val="审计程序"/>
      <sheetName val="识别出的风险及缺陷"/>
      <sheetName val="审定表"/>
      <sheetName val="明细表"/>
      <sheetName val="披露表(上市)"/>
      <sheetName val="披露表(标准)"/>
      <sheetName val="披露表(国资)"/>
      <sheetName val="询问及核实记录"/>
      <sheetName val="监盘表"/>
      <sheetName val="公允价值复核表"/>
      <sheetName val="核查表（出售转出公允价值参考）"/>
      <sheetName val="计价测试"/>
      <sheetName val="证券投资情况声明书"/>
      <sheetName val="函证地址核对记录"/>
      <sheetName val="函证情况汇总表"/>
      <sheetName val="函证结果调节表"/>
      <sheetName val="金融资产实现的利得与利润表中实现的收益核对底稿"/>
      <sheetName val="交易性股票、债券、基金投资交易与资金账户对照分析性复核记录"/>
      <sheetName val="汇率折算检查表"/>
      <sheetName val="检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封面"/>
      <sheetName val="需提供资料"/>
      <sheetName val="Sheet3"/>
      <sheetName val="Sheet1"/>
      <sheetName val="开发成本－预收账款"/>
      <sheetName val="开发产品－商品房 "/>
      <sheetName val="开发产品－商品房（新） "/>
      <sheetName val="开发产品－商品房  (2)"/>
      <sheetName val="开发产品－全部 (4)"/>
      <sheetName val="目录1"/>
      <sheetName val="目录2"/>
      <sheetName val="索引"/>
      <sheetName val="资"/>
      <sheetName val="利"/>
      <sheetName val="凭证测试"/>
      <sheetName val="货币"/>
      <sheetName val="现金"/>
      <sheetName val="现金盘点表"/>
      <sheetName val="现金截止测试"/>
      <sheetName val="银行"/>
      <sheetName val="其他"/>
      <sheetName val="银行询证"/>
      <sheetName val="承诺函"/>
      <sheetName val="银行存款截止测试"/>
      <sheetName val="短期投资"/>
      <sheetName val="短投－股票"/>
      <sheetName val="短投－其他"/>
      <sheetName val="有价证券盘点"/>
      <sheetName val="股票询证"/>
      <sheetName val="票据"/>
      <sheetName val="贴现"/>
      <sheetName val="应收股利"/>
      <sheetName val="应收利息"/>
      <sheetName val="应收 (OK)"/>
      <sheetName val="应收 (OK) (2)"/>
      <sheetName val="应收"/>
      <sheetName val="其他应收"/>
      <sheetName val="往来询证"/>
      <sheetName val="往来询证－销售"/>
      <sheetName val="函证结果"/>
      <sheetName val="坏帐准备"/>
      <sheetName val="预付"/>
      <sheetName val="存货-总"/>
      <sheetName val="存货-分"/>
      <sheetName val="开发成本"/>
      <sheetName val="成本组成"/>
      <sheetName val="出租开发产品明细"/>
      <sheetName val="开发产品公建2004.12"/>
      <sheetName val="开发产品－全部"/>
      <sheetName val="开发产品－全部 (2)"/>
      <sheetName val="开发产品－全部 (3)"/>
      <sheetName val="03年商品房存货"/>
      <sheetName val="开发成本附注"/>
      <sheetName val="出租开发产品"/>
      <sheetName val="存货说明书"/>
      <sheetName val="材料成本差异"/>
      <sheetName val="存货盘盈、亏"/>
      <sheetName val="购货内控"/>
      <sheetName val="存货跌价准备"/>
      <sheetName val="待摊"/>
      <sheetName val="其他流动资产"/>
      <sheetName val="待处理流动资产净损失"/>
      <sheetName val="一年内到期的长期债权投资"/>
      <sheetName val="长期投资"/>
      <sheetName val="长投-股票"/>
      <sheetName val="长投-其他股权"/>
      <sheetName val="长投-债券"/>
      <sheetName val="长投-其他债权"/>
      <sheetName val="固定资产"/>
      <sheetName val="固定资产-新增"/>
      <sheetName val="累计折旧"/>
      <sheetName val="在建工程"/>
      <sheetName val="资本化"/>
      <sheetName val="固定资产清理"/>
      <sheetName val="待处理固定资产净损失"/>
      <sheetName val="无形资产"/>
      <sheetName val="长期待摊费用"/>
      <sheetName val="短期借款"/>
      <sheetName val="利息查验"/>
      <sheetName val="应付票据"/>
      <sheetName val="应付帐款"/>
      <sheetName val="预收账款 (xin)"/>
      <sheetName val="预收帐款"/>
      <sheetName val="海上名庭"/>
      <sheetName val="海上华庭"/>
      <sheetName val="仕嘉名苑"/>
      <sheetName val="预收账款－配套费缴纳和返回"/>
      <sheetName val="应付工资"/>
      <sheetName val="应付福利费"/>
      <sheetName val="应付股利"/>
      <sheetName val="应交税金"/>
      <sheetName val="税金计算表"/>
      <sheetName val="其他应交款"/>
      <sheetName val="其他应付款"/>
      <sheetName val="预提费用"/>
      <sheetName val="一年内到期的长期负债"/>
      <sheetName val="其他流动负债"/>
      <sheetName val="长期借款"/>
      <sheetName val="长期应付款"/>
      <sheetName val="专项应付款"/>
      <sheetName val="其他长期负债"/>
      <sheetName val="股本"/>
      <sheetName val="资本公积"/>
      <sheetName val="盈余公积"/>
      <sheetName val="未分配利润"/>
      <sheetName val="收入、成本"/>
      <sheetName val="毛利率分析"/>
      <sheetName val="收入比较"/>
      <sheetName val="Sheet2"/>
      <sheetName val="主营业务收入"/>
      <sheetName val="项目收入"/>
      <sheetName val="出租收入成本"/>
      <sheetName val="销售内控"/>
      <sheetName val="税金及附加"/>
      <sheetName val="其他业务利润"/>
      <sheetName val="营业费用"/>
      <sheetName val="营业费用两期比较"/>
      <sheetName val="营业费用截止测试"/>
      <sheetName val="营业费用审定"/>
      <sheetName val="管理费用"/>
      <sheetName val="管理费用两期比较"/>
      <sheetName val="管理费用截止测试"/>
      <sheetName val="管理费用审定"/>
      <sheetName val="财务费用"/>
      <sheetName val="投资收益"/>
      <sheetName val="权益法投资收益"/>
      <sheetName val="成本法投资收益"/>
      <sheetName val="补贴收入"/>
      <sheetName val="营业外收入"/>
      <sheetName val="营业外支出"/>
      <sheetName val="以前年度损益调整"/>
      <sheetName val="所得税"/>
      <sheetName val="所得税2"/>
      <sheetName val="其他科目"/>
      <sheetName val="或有负债"/>
      <sheetName val="诉讼"/>
      <sheetName val="担保"/>
      <sheetName val="抵押资产"/>
      <sheetName val="帐外资产"/>
      <sheetName val="资－复核"/>
      <sheetName val="利－复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余额表"/>
      <sheetName val="收入"/>
      <sheetName val="成本"/>
      <sheetName val="营业费用"/>
      <sheetName val="管理费用"/>
      <sheetName val="财务费用"/>
      <sheetName val="营业外收入"/>
      <sheetName val="营业外支出"/>
      <sheetName val="其他业务收入"/>
      <sheetName val="其他业务支出"/>
      <sheetName val="应收余额"/>
      <sheetName val="应收帐"/>
      <sheetName val="应付余额"/>
      <sheetName val="应付帐"/>
      <sheetName val="短期借款"/>
      <sheetName val="工资"/>
      <sheetName val="福利费"/>
      <sheetName val="福利费1"/>
      <sheetName val="固定资产"/>
      <sheetName val="累计折旧"/>
      <sheetName val="无形资产"/>
      <sheetName val="地值易耗品"/>
      <sheetName val="待摊费用"/>
      <sheetName val="UFPrn20051114104514"/>
      <sheetName val="预付－广州"/>
      <sheetName val="预付－吴允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收入明细"/>
      <sheetName val="分月明细"/>
      <sheetName val="申鑫大厦租金明细"/>
      <sheetName val="申鑫台帐"/>
      <sheetName val="新城资金明细"/>
      <sheetName val="新城台帐"/>
      <sheetName val="东陆明细"/>
      <sheetName val="东陆台帐汇总"/>
      <sheetName val="三林明细"/>
      <sheetName val="三林汇总"/>
      <sheetName val="匡算表－申鑫"/>
      <sheetName val="匡算表－新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底稿目录"/>
      <sheetName val="dxnsjtempsheet"/>
      <sheetName val="审计程序"/>
      <sheetName val="识别出的风险及缺陷"/>
      <sheetName val="审定表"/>
      <sheetName val="明细表"/>
      <sheetName val="披露表(上市)"/>
      <sheetName val="披露表(标准)"/>
      <sheetName val="披露表(国资)"/>
      <sheetName val="截止测试"/>
      <sheetName val="检查情况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首页"/>
      <sheetName val="使用说明"/>
      <sheetName val="调整分录汇总表－上期"/>
      <sheetName val="调整分录汇总表－本期"/>
      <sheetName val="试算平衡表－期初资产"/>
      <sheetName val="试算平衡表－期初负债"/>
      <sheetName val="试算平衡表－上期利润"/>
      <sheetName val="试算平衡表－期末资产"/>
      <sheetName val="试算平衡表－期末负债"/>
      <sheetName val="试算平衡表－本期利润"/>
      <sheetName val="试算平衡表－现金流量表（期初）"/>
      <sheetName val="试算平衡表－现金流量表 (期末)"/>
      <sheetName val="现金流量表调整分录汇总表"/>
      <sheetName val="资产负债表－审定"/>
      <sheetName val="利润及利润分配表－审定"/>
      <sheetName val="现金流量表－审定"/>
      <sheetName val="股东权益变动表"/>
      <sheetName val="会计科目表"/>
      <sheetName val="报表科目"/>
      <sheetName val="菜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初始设定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GC-0采购与付款循环控制测试"/>
      <sheetName val="CGC-1采购与付款循环控制测试汇总表"/>
      <sheetName val="CGC-2采购与付款循环控制测试过程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xnsjtempsheet"/>
      <sheetName val="隐藏表页"/>
      <sheetName val="数据表"/>
      <sheetName val="资产负债表(未审)"/>
      <sheetName val="资产负债试算平衡表"/>
      <sheetName val="资产负债表(已审)"/>
      <sheetName val="利润表(未审)"/>
      <sheetName val="利润试算平衡表"/>
      <sheetName val="利润表(已审)"/>
      <sheetName val="现金流量表(未审)"/>
      <sheetName val="现金流量试算平衡表"/>
      <sheetName val="现金流量表(已审)"/>
      <sheetName val="所有者权益(股东权益)变动表(未审)"/>
      <sheetName val="所有者权益(股东权益)变动试算平衡表"/>
      <sheetName val="所有者权益(股东权益)变动表(已审)"/>
      <sheetName val="权益类科目明细账"/>
      <sheetName val="权益类科目调整分录"/>
      <sheetName val="资产减值准备情况表"/>
      <sheetName val="重要性水平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底稿目录"/>
      <sheetName val="dxnsjtempsheet"/>
      <sheetName val="了解内控审计程序"/>
      <sheetName val="了解内部控制实际情况"/>
      <sheetName val="内部控制设计及执行情况的评价结果"/>
      <sheetName val="穿行测试过程记录（人工）"/>
      <sheetName val="穿行测试过程记录（自动化 )"/>
      <sheetName val="控制测试审计程序"/>
      <sheetName val="控制测试记录及结论"/>
      <sheetName val="控制测试过程记录（人工）"/>
      <sheetName val="控制测试过程记录 (自动化)"/>
      <sheetName val="内部控制缺陷汇总表"/>
      <sheetName val="计划矩阵"/>
      <sheetName val="控制测试样本量"/>
      <sheetName val="报表项目"/>
      <sheetName val="审计记录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科目余额表" displayName="科目余额表" ref="A1:M251" totalsRowShown="0" headerRowDxfId="39" dataDxfId="38">
  <autoFilter ref="A1:M251" xr:uid="{00000000-0009-0000-0100-000001000000}"/>
  <tableColumns count="13">
    <tableColumn id="1" xr3:uid="{00000000-0010-0000-0000-000001000000}" name="科目编码" dataDxfId="37"/>
    <tableColumn id="2" xr3:uid="{00000000-0010-0000-0000-000002000000}" name="科目名称" dataDxfId="36"/>
    <tableColumn id="3" xr3:uid="{00000000-0010-0000-0000-000003000000}" name="期初借方" dataDxfId="35"/>
    <tableColumn id="4" xr3:uid="{00000000-0010-0000-0000-000004000000}" name="期初贷方" dataDxfId="34"/>
    <tableColumn id="5" xr3:uid="{00000000-0010-0000-0000-000005000000}" name="本期借方" dataDxfId="33"/>
    <tableColumn id="6" xr3:uid="{00000000-0010-0000-0000-000006000000}" name="本期贷方" dataDxfId="32"/>
    <tableColumn id="7" xr3:uid="{00000000-0010-0000-0000-000007000000}" name="期末借方" dataDxfId="31"/>
    <tableColumn id="8" xr3:uid="{00000000-0010-0000-0000-000008000000}" name="期末贷方" dataDxfId="30"/>
    <tableColumn id="9" xr3:uid="{00000000-0010-0000-0000-000009000000}" name="未审报表项目" dataDxfId="29"/>
    <tableColumn id="10" xr3:uid="{00000000-0010-0000-0000-00000A000000}" name="已审报表项目" dataDxfId="28"/>
    <tableColumn id="11" xr3:uid="{00000000-0010-0000-0000-00000B000000}" name="调整" dataDxfId="27">
      <calculatedColumnFormula>IF(I2&lt;&gt;J2,"是","否")</calculatedColumnFormula>
    </tableColumn>
    <tableColumn id="13" xr3:uid="{00000000-0010-0000-0000-00000D000000}" name="抽查项目" dataDxfId="26"/>
    <tableColumn id="12" xr3:uid="{00000000-0010-0000-0000-00000C000000}" name="测算项目" dataDxfId="25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序时账" displayName="序时账" ref="A1:M5001" totalsRowShown="0" headerRowDxfId="24" dataDxfId="23">
  <autoFilter ref="A1:M5001" xr:uid="{00000000-0009-0000-0100-000002000000}"/>
  <tableColumns count="13">
    <tableColumn id="1" xr3:uid="{00000000-0010-0000-0100-000001000000}" name="涉及科目" dataDxfId="22">
      <calculatedColumnFormula array="1">_xlfn.TEXTJOIN(",", TRUE, _xlfn.UNIQUE(IF((序时账[日期]=B2)*(序时账[凭证字号]=C2), 序时账[科目编码], "")))</calculatedColumnFormula>
    </tableColumn>
    <tableColumn id="2" xr3:uid="{00000000-0010-0000-0100-000002000000}" name="日期" dataDxfId="21"/>
    <tableColumn id="3" xr3:uid="{00000000-0010-0000-0100-000003000000}" name="凭证字号" dataDxfId="20"/>
    <tableColumn id="4" xr3:uid="{00000000-0010-0000-0100-000004000000}" name="科目编码" dataDxfId="19"/>
    <tableColumn id="5" xr3:uid="{00000000-0010-0000-0100-000005000000}" name="科目名称" dataDxfId="18"/>
    <tableColumn id="6" xr3:uid="{00000000-0010-0000-0100-000006000000}" name="摘要" dataDxfId="17"/>
    <tableColumn id="7" xr3:uid="{00000000-0010-0000-0100-000007000000}" name="借方金额" dataDxfId="16"/>
    <tableColumn id="8" xr3:uid="{00000000-0010-0000-0100-000008000000}" name="贷方金额" dataDxfId="15"/>
    <tableColumn id="9" xr3:uid="{00000000-0010-0000-0100-000009000000}" name="抽查项目" dataDxfId="14">
      <calculatedColumnFormula>IF(F2&lt;&gt;"结转本期损益",_xlfn.XLOOKUP(D2,科目余额表[科目编码],科目余额表[抽查项目],"无匹配"),"期间结转")</calculatedColumnFormula>
    </tableColumn>
    <tableColumn id="10" xr3:uid="{00000000-0010-0000-0100-00000A000000}" name="对方科目" dataDxfId="13">
      <calculatedColumnFormula array="1">_xlfn.TEXTJOIN(",", TRUE, _xlfn.UNIQUE(IF((序时账[日期]=B2)*(序时账[凭证字号]=C2)*IF(G2=0,序时账[借方金额]&lt;&gt;0,序时账[借方金额]=0)*(序时账[科目编码]&lt;&gt;D2), 序时账[科目名称], "")))</calculatedColumnFormula>
    </tableColumn>
    <tableColumn id="11" xr3:uid="{DC24C6C0-5361-4A05-86E1-D5017C05AFFF}" name="现金流分类" dataDxfId="12"/>
    <tableColumn id="21" xr3:uid="{E0D07A32-6D01-44CC-B1EC-7AC9BCC10605}" name="测算项目" dataDxfId="11"/>
    <tableColumn id="12" xr3:uid="{AC160D57-8E27-4C64-A80E-B19CDA27669D}" name="测算金额" dataDxfId="10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试算平衡表" displayName="试算平衡表" ref="A1:G79" totalsRowShown="0" headerRowDxfId="9" dataDxfId="8">
  <autoFilter ref="A1:G79" xr:uid="{00000000-0009-0000-0100-000003000000}"/>
  <tableColumns count="7">
    <tableColumn id="1" xr3:uid="{00000000-0010-0000-0200-000001000000}" name="数据类别" dataDxfId="7"/>
    <tableColumn id="2" xr3:uid="{00000000-0010-0000-0200-000002000000}" name="报表项目" dataDxfId="6"/>
    <tableColumn id="8" xr3:uid="{00000000-0010-0000-0200-000008000000}" name="期初金额" dataDxfId="5"/>
    <tableColumn id="7" xr3:uid="{00000000-0010-0000-0200-000007000000}" name="审定报表金额" dataDxfId="4">
      <calculatedColumnFormula>IF(A2="借",SUMIF(科目余额表[已审报表项目],B2,科目余额表[期末借方])-SUMIF(科目余额表[已审报表项目],B2,科目余额表[期末贷方]),IF(A2="贷",SUMIF(科目余额表[已审报表项目],B2,科目余额表[期末贷方])-SUMIF(科目余额表[已审报表项目],B2,科目余额表[期末借方]),SUMIF(科目余额表[已审报表项目],B2,科目余额表[本期借方])))</calculatedColumnFormula>
    </tableColumn>
    <tableColumn id="9" xr3:uid="{12798D3C-B21C-43E7-8D96-EF67576E9FA9}" name="调整金额" dataDxfId="3">
      <calculatedColumnFormula>试算平衡表[[#This Row],[审定报表金额]]-试算平衡表[[#This Row],[未申报表金额]]</calculatedColumnFormula>
    </tableColumn>
    <tableColumn id="3" xr3:uid="{00000000-0010-0000-0200-000003000000}" name="未申报表金额" dataDxfId="2"/>
    <tableColumn id="4" xr3:uid="{00000000-0010-0000-0200-000004000000}" name="数据比对差额" dataDxfId="1">
      <calculatedColumnFormula>F2-IF(A2="借",SUMIF(科目余额表[未审报表项目],B2,科目余额表[期末借方])-SUMIF(科目余额表[未审报表项目],B2,科目余额表[期末贷方]),IF(A2="贷",SUMIF(科目余额表[未审报表项目],B2,科目余额表[期末贷方])-SUMIF(科目余额表[未审报表项目],B2,科目余额表[期末借方]),SUMIF(科目余额表[未审报表项目],B2,科目余额表[本期借方]))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1062E-2F37-45B2-94F3-2410F7561382}">
  <dimension ref="A1:H251"/>
  <sheetViews>
    <sheetView zoomScaleNormal="100" workbookViewId="0"/>
  </sheetViews>
  <sheetFormatPr defaultColWidth="9.1328125" defaultRowHeight="13.9"/>
  <cols>
    <col min="1" max="1" width="15.59765625" style="23" customWidth="1"/>
    <col min="2" max="2" width="50.59765625" style="23" customWidth="1"/>
    <col min="3" max="8" width="15.59765625" style="24" customWidth="1"/>
    <col min="9" max="16384" width="9.1328125" style="23"/>
  </cols>
  <sheetData>
    <row r="1" spans="1:8">
      <c r="A1" s="110" t="s">
        <v>21</v>
      </c>
      <c r="B1" s="110" t="s">
        <v>22</v>
      </c>
      <c r="C1" s="111" t="s">
        <v>276</v>
      </c>
      <c r="D1" s="111" t="s">
        <v>278</v>
      </c>
      <c r="E1" s="111" t="s">
        <v>279</v>
      </c>
      <c r="F1" s="112" t="s">
        <v>277</v>
      </c>
      <c r="G1" s="112" t="s">
        <v>280</v>
      </c>
      <c r="H1" s="112" t="s">
        <v>281</v>
      </c>
    </row>
    <row r="2" spans="1:8">
      <c r="A2" s="27" cm="1">
        <f t="array" aca="1" ref="A2:B85" ca="1">OFFSET(科目余额表[科目编码],0,0,COUNT(科目余额表[科目编码]),2)</f>
        <v>1001</v>
      </c>
      <c r="B2" s="27" t="str">
        <f ca="1"/>
        <v>库存现金</v>
      </c>
      <c r="C2" s="28">
        <f ca="1">_xlfn.XLOOKUP(A2,科目余额表[科目编码],科目余额表[本期借方],0)</f>
        <v>0</v>
      </c>
      <c r="D2" s="28">
        <f ca="1">SUMIF(序时账[科目编码],A2,序时账[借方金额])</f>
        <v>0</v>
      </c>
      <c r="E2" s="28">
        <f ca="1">C2-D2</f>
        <v>0</v>
      </c>
      <c r="F2" s="28">
        <f ca="1">_xlfn.XLOOKUP(A2,科目余额表[科目编码],科目余额表[本期贷方],0)</f>
        <v>50</v>
      </c>
      <c r="G2" s="28">
        <f ca="1">SUMIF(序时账[科目编码],A2,序时账[贷方金额])</f>
        <v>50</v>
      </c>
      <c r="H2" s="28">
        <f ca="1">F2-G2</f>
        <v>0</v>
      </c>
    </row>
    <row r="3" spans="1:8">
      <c r="A3" s="27">
        <f ca="1"/>
        <v>1002</v>
      </c>
      <c r="B3" s="27" t="str">
        <f ca="1"/>
        <v>银行存款</v>
      </c>
      <c r="C3" s="28">
        <f ca="1">_xlfn.XLOOKUP(A3,科目余额表[科目编码],科目余额表[本期借方],0)</f>
        <v>18485749.390000001</v>
      </c>
      <c r="D3" s="28">
        <f ca="1">SUMIF(序时账[科目编码],A3,序时账[借方金额])</f>
        <v>0</v>
      </c>
      <c r="E3" s="28">
        <f t="shared" ref="E3:E66" ca="1" si="0">C3-D3</f>
        <v>18485749.390000001</v>
      </c>
      <c r="F3" s="28">
        <f ca="1">_xlfn.XLOOKUP(A3,科目余额表[科目编码],科目余额表[本期贷方],0)</f>
        <v>5033601.74</v>
      </c>
      <c r="G3" s="28">
        <f ca="1">SUMIF(序时账[科目编码],A3,序时账[贷方金额])</f>
        <v>0</v>
      </c>
      <c r="H3" s="28">
        <f t="shared" ref="H3:H66" ca="1" si="1">F3-G3</f>
        <v>5033601.74</v>
      </c>
    </row>
    <row r="4" spans="1:8">
      <c r="A4" s="27">
        <f ca="1"/>
        <v>1002001</v>
      </c>
      <c r="B4" s="27" t="str">
        <f ca="1"/>
        <v>ABC银行账户</v>
      </c>
      <c r="C4" s="28">
        <f ca="1">_xlfn.XLOOKUP(A4,科目余额表[科目编码],科目余额表[本期借方],0)</f>
        <v>13194919.619999999</v>
      </c>
      <c r="D4" s="28">
        <f ca="1">SUMIF(序时账[科目编码],A4,序时账[借方金额])</f>
        <v>13194919.619999999</v>
      </c>
      <c r="E4" s="28">
        <f t="shared" ca="1" si="0"/>
        <v>0</v>
      </c>
      <c r="F4" s="28">
        <f ca="1">_xlfn.XLOOKUP(A4,科目余额表[科目编码],科目余额表[本期贷方],0)</f>
        <v>1086601.74</v>
      </c>
      <c r="G4" s="28">
        <f ca="1">SUMIF(序时账[科目编码],A4,序时账[贷方金额])</f>
        <v>1086601.74</v>
      </c>
      <c r="H4" s="28">
        <f t="shared" ca="1" si="1"/>
        <v>0</v>
      </c>
    </row>
    <row r="5" spans="1:8">
      <c r="A5" s="27">
        <f ca="1"/>
        <v>1002002</v>
      </c>
      <c r="B5" s="27" t="str">
        <f ca="1"/>
        <v>EFG银行账户</v>
      </c>
      <c r="C5" s="28">
        <f ca="1">_xlfn.XLOOKUP(A5,科目余额表[科目编码],科目余额表[本期借方],0)</f>
        <v>5290829.76</v>
      </c>
      <c r="D5" s="28">
        <f ca="1">SUMIF(序时账[科目编码],A5,序时账[借方金额])</f>
        <v>5290829.7600000007</v>
      </c>
      <c r="E5" s="28">
        <f t="shared" ca="1" si="0"/>
        <v>0</v>
      </c>
      <c r="F5" s="28">
        <f ca="1">_xlfn.XLOOKUP(A5,科目余额表[科目编码],科目余额表[本期贷方],0)</f>
        <v>3947000</v>
      </c>
      <c r="G5" s="28">
        <f ca="1">SUMIF(序时账[科目编码],A5,序时账[贷方金额])</f>
        <v>3947000</v>
      </c>
      <c r="H5" s="28">
        <f t="shared" ca="1" si="1"/>
        <v>0</v>
      </c>
    </row>
    <row r="6" spans="1:8">
      <c r="A6" s="27">
        <f ca="1"/>
        <v>1122</v>
      </c>
      <c r="B6" s="27" t="str">
        <f ca="1"/>
        <v>应收账款</v>
      </c>
      <c r="C6" s="28">
        <f ca="1">_xlfn.XLOOKUP(A6,科目余额表[科目编码],科目余额表[本期借方],0)</f>
        <v>15006400</v>
      </c>
      <c r="D6" s="28">
        <f ca="1">SUMIF(序时账[科目编码],A6,序时账[借方金额])</f>
        <v>0</v>
      </c>
      <c r="E6" s="28">
        <f t="shared" ca="1" si="0"/>
        <v>15006400</v>
      </c>
      <c r="F6" s="28">
        <f ca="1">_xlfn.XLOOKUP(A6,科目余额表[科目编码],科目余额表[本期贷方],0)</f>
        <v>12389000</v>
      </c>
      <c r="G6" s="28">
        <f ca="1">SUMIF(序时账[科目编码],A6,序时账[贷方金额])</f>
        <v>0</v>
      </c>
      <c r="H6" s="28">
        <f t="shared" ca="1" si="1"/>
        <v>12389000</v>
      </c>
    </row>
    <row r="7" spans="1:8">
      <c r="A7" s="27">
        <f ca="1"/>
        <v>1122001</v>
      </c>
      <c r="B7" s="27" t="str">
        <f ca="1"/>
        <v>A有限公司</v>
      </c>
      <c r="C7" s="28">
        <f ca="1">_xlfn.XLOOKUP(A7,科目余额表[科目编码],科目余额表[本期借方],0)</f>
        <v>2395600</v>
      </c>
      <c r="D7" s="28">
        <f ca="1">SUMIF(序时账[科目编码],A7,序时账[借方金额])</f>
        <v>2395600</v>
      </c>
      <c r="E7" s="28">
        <f t="shared" ca="1" si="0"/>
        <v>0</v>
      </c>
      <c r="F7" s="28">
        <f ca="1">_xlfn.XLOOKUP(A7,科目余额表[科目编码],科目余额表[本期贷方],0)</f>
        <v>2030000</v>
      </c>
      <c r="G7" s="28">
        <f ca="1">SUMIF(序时账[科目编码],A7,序时账[贷方金额])</f>
        <v>2030000</v>
      </c>
      <c r="H7" s="28">
        <f t="shared" ca="1" si="1"/>
        <v>0</v>
      </c>
    </row>
    <row r="8" spans="1:8">
      <c r="A8" s="27">
        <f ca="1"/>
        <v>1122002</v>
      </c>
      <c r="B8" s="27" t="str">
        <f ca="1"/>
        <v>B有限公司</v>
      </c>
      <c r="C8" s="28">
        <f ca="1">_xlfn.XLOOKUP(A8,科目余额表[科目编码],科目余额表[本期借方],0)</f>
        <v>1152600</v>
      </c>
      <c r="D8" s="28">
        <f ca="1">SUMIF(序时账[科目编码],A8,序时账[借方金额])</f>
        <v>1152600</v>
      </c>
      <c r="E8" s="28">
        <f t="shared" ca="1" si="0"/>
        <v>0</v>
      </c>
      <c r="F8" s="28">
        <f ca="1">_xlfn.XLOOKUP(A8,科目余额表[科目编码],科目余额表[本期贷方],0)</f>
        <v>1029000</v>
      </c>
      <c r="G8" s="28">
        <f ca="1">SUMIF(序时账[科目编码],A8,序时账[贷方金额])</f>
        <v>1029000</v>
      </c>
      <c r="H8" s="28">
        <f t="shared" ca="1" si="1"/>
        <v>0</v>
      </c>
    </row>
    <row r="9" spans="1:8">
      <c r="A9" s="27">
        <f ca="1"/>
        <v>1122003</v>
      </c>
      <c r="B9" s="27" t="str">
        <f ca="1"/>
        <v>C有限公司</v>
      </c>
      <c r="C9" s="28">
        <f ca="1">_xlfn.XLOOKUP(A9,科目余额表[科目编码],科目余额表[本期借方],0)</f>
        <v>2406900</v>
      </c>
      <c r="D9" s="28">
        <f ca="1">SUMIF(序时账[科目编码],A9,序时账[借方金额])</f>
        <v>2406900</v>
      </c>
      <c r="E9" s="28">
        <f t="shared" ca="1" si="0"/>
        <v>0</v>
      </c>
      <c r="F9" s="28">
        <f ca="1">_xlfn.XLOOKUP(A9,科目余额表[科目编码],科目余额表[本期贷方],0)</f>
        <v>1993000</v>
      </c>
      <c r="G9" s="28">
        <f ca="1">SUMIF(序时账[科目编码],A9,序时账[贷方金额])</f>
        <v>1993000</v>
      </c>
      <c r="H9" s="28">
        <f t="shared" ca="1" si="1"/>
        <v>0</v>
      </c>
    </row>
    <row r="10" spans="1:8">
      <c r="A10" s="27">
        <f ca="1"/>
        <v>1122004</v>
      </c>
      <c r="B10" s="27" t="str">
        <f ca="1"/>
        <v>D有限公司</v>
      </c>
      <c r="C10" s="28">
        <f ca="1">_xlfn.XLOOKUP(A10,科目余额表[科目编码],科目余额表[本期借方],0)</f>
        <v>1175200</v>
      </c>
      <c r="D10" s="28">
        <f ca="1">SUMIF(序时账[科目编码],A10,序时账[借方金额])</f>
        <v>1175200</v>
      </c>
      <c r="E10" s="28">
        <f t="shared" ca="1" si="0"/>
        <v>0</v>
      </c>
      <c r="F10" s="28">
        <f ca="1">_xlfn.XLOOKUP(A10,科目余额表[科目编码],科目余额表[本期贷方],0)</f>
        <v>1018000</v>
      </c>
      <c r="G10" s="28">
        <f ca="1">SUMIF(序时账[科目编码],A10,序时账[贷方金额])</f>
        <v>1018000</v>
      </c>
      <c r="H10" s="28">
        <f t="shared" ca="1" si="1"/>
        <v>0</v>
      </c>
    </row>
    <row r="11" spans="1:8">
      <c r="A11" s="27">
        <f ca="1"/>
        <v>1122005</v>
      </c>
      <c r="B11" s="27" t="str">
        <f ca="1"/>
        <v>E有限公司</v>
      </c>
      <c r="C11" s="28">
        <f ca="1">_xlfn.XLOOKUP(A11,科目余额表[科目编码],科目余额表[本期借方],0)</f>
        <v>1751500</v>
      </c>
      <c r="D11" s="28">
        <f ca="1">SUMIF(序时账[科目编码],A11,序时账[借方金额])</f>
        <v>1751500</v>
      </c>
      <c r="E11" s="28">
        <f t="shared" ca="1" si="0"/>
        <v>0</v>
      </c>
      <c r="F11" s="28">
        <f ca="1">_xlfn.XLOOKUP(A11,科目余额表[科目编码],科目余额表[本期贷方],0)</f>
        <v>2009000</v>
      </c>
      <c r="G11" s="28">
        <f ca="1">SUMIF(序时账[科目编码],A11,序时账[贷方金额])</f>
        <v>2009000</v>
      </c>
      <c r="H11" s="28">
        <f t="shared" ca="1" si="1"/>
        <v>0</v>
      </c>
    </row>
    <row r="12" spans="1:8">
      <c r="A12" s="27">
        <f ca="1"/>
        <v>1122006</v>
      </c>
      <c r="B12" s="27" t="str">
        <f ca="1"/>
        <v>F有限公司</v>
      </c>
      <c r="C12" s="28">
        <f ca="1">_xlfn.XLOOKUP(A12,科目余额表[科目编码],科目余额表[本期借方],0)</f>
        <v>1197800</v>
      </c>
      <c r="D12" s="28">
        <f ca="1">SUMIF(序时账[科目编码],A12,序时账[借方金额])</f>
        <v>1197800</v>
      </c>
      <c r="E12" s="28">
        <f t="shared" ca="1" si="0"/>
        <v>0</v>
      </c>
      <c r="F12" s="28">
        <f ca="1">_xlfn.XLOOKUP(A12,科目余额表[科目编码],科目余额表[本期贷方],0)</f>
        <v>870000</v>
      </c>
      <c r="G12" s="28">
        <f ca="1">SUMIF(序时账[科目编码],A12,序时账[贷方金额])</f>
        <v>870000</v>
      </c>
      <c r="H12" s="28">
        <f t="shared" ca="1" si="1"/>
        <v>0</v>
      </c>
    </row>
    <row r="13" spans="1:8">
      <c r="A13" s="27">
        <f ca="1"/>
        <v>1122007</v>
      </c>
      <c r="B13" s="27" t="str">
        <f ca="1"/>
        <v>G有限公司</v>
      </c>
      <c r="C13" s="28">
        <f ca="1">_xlfn.XLOOKUP(A13,科目余额表[科目编码],科目余额表[本期借方],0)</f>
        <v>1209100</v>
      </c>
      <c r="D13" s="28">
        <f ca="1">SUMIF(序时账[科目编码],A13,序时账[借方金额])</f>
        <v>1209100</v>
      </c>
      <c r="E13" s="28">
        <f t="shared" ca="1" si="0"/>
        <v>0</v>
      </c>
      <c r="F13" s="28">
        <f ca="1">_xlfn.XLOOKUP(A13,科目余额表[科目编码],科目余额表[本期贷方],0)</f>
        <v>810000</v>
      </c>
      <c r="G13" s="28">
        <f ca="1">SUMIF(序时账[科目编码],A13,序时账[贷方金额])</f>
        <v>810000</v>
      </c>
      <c r="H13" s="28">
        <f t="shared" ca="1" si="1"/>
        <v>0</v>
      </c>
    </row>
    <row r="14" spans="1:8">
      <c r="A14" s="27">
        <f ca="1"/>
        <v>1122008</v>
      </c>
      <c r="B14" s="27" t="str">
        <f ca="1"/>
        <v>H有限公司</v>
      </c>
      <c r="C14" s="28">
        <f ca="1">_xlfn.XLOOKUP(A14,科目余额表[科目编码],科目余额表[本期借方],0)</f>
        <v>1220400</v>
      </c>
      <c r="D14" s="28">
        <f ca="1">SUMIF(序时账[科目编码],A14,序时账[借方金额])</f>
        <v>1220400</v>
      </c>
      <c r="E14" s="28">
        <f t="shared" ca="1" si="0"/>
        <v>0</v>
      </c>
      <c r="F14" s="28">
        <f ca="1">_xlfn.XLOOKUP(A14,科目余额表[科目编码],科目余额表[本期贷方],0)</f>
        <v>770000</v>
      </c>
      <c r="G14" s="28">
        <f ca="1">SUMIF(序时账[科目编码],A14,序时账[贷方金额])</f>
        <v>770000</v>
      </c>
      <c r="H14" s="28">
        <f t="shared" ca="1" si="1"/>
        <v>0</v>
      </c>
    </row>
    <row r="15" spans="1:8">
      <c r="A15" s="27">
        <f ca="1"/>
        <v>1122009</v>
      </c>
      <c r="B15" s="27" t="str">
        <f ca="1"/>
        <v>I有限公司</v>
      </c>
      <c r="C15" s="28">
        <f ca="1">_xlfn.XLOOKUP(A15,科目余额表[科目编码],科目余额表[本期借方],0)</f>
        <v>1231700</v>
      </c>
      <c r="D15" s="28">
        <f ca="1">SUMIF(序时账[科目编码],A15,序时账[借方金额])</f>
        <v>1231700</v>
      </c>
      <c r="E15" s="28">
        <f t="shared" ca="1" si="0"/>
        <v>0</v>
      </c>
      <c r="F15" s="28">
        <f ca="1">_xlfn.XLOOKUP(A15,科目余额表[科目编码],科目余额表[本期贷方],0)</f>
        <v>880000</v>
      </c>
      <c r="G15" s="28">
        <f ca="1">SUMIF(序时账[科目编码],A15,序时账[贷方金额])</f>
        <v>880000</v>
      </c>
      <c r="H15" s="28">
        <f t="shared" ca="1" si="1"/>
        <v>0</v>
      </c>
    </row>
    <row r="16" spans="1:8">
      <c r="A16" s="27">
        <f ca="1"/>
        <v>1122010</v>
      </c>
      <c r="B16" s="27" t="str">
        <f ca="1"/>
        <v>J有限公司</v>
      </c>
      <c r="C16" s="28">
        <f ca="1">_xlfn.XLOOKUP(A16,科目余额表[科目编码],科目余额表[本期借方],0)</f>
        <v>1265600</v>
      </c>
      <c r="D16" s="28">
        <f ca="1">SUMIF(序时账[科目编码],A16,序时账[借方金额])</f>
        <v>1265600</v>
      </c>
      <c r="E16" s="28">
        <f t="shared" ca="1" si="0"/>
        <v>0</v>
      </c>
      <c r="F16" s="28">
        <f ca="1">_xlfn.XLOOKUP(A16,科目余额表[科目编码],科目余额表[本期贷方],0)</f>
        <v>980000</v>
      </c>
      <c r="G16" s="28">
        <f ca="1">SUMIF(序时账[科目编码],A16,序时账[贷方金额])</f>
        <v>980000</v>
      </c>
      <c r="H16" s="28">
        <f t="shared" ca="1" si="1"/>
        <v>0</v>
      </c>
    </row>
    <row r="17" spans="1:8">
      <c r="A17" s="27">
        <f ca="1"/>
        <v>1123</v>
      </c>
      <c r="B17" s="27" t="str">
        <f ca="1"/>
        <v>预付账款</v>
      </c>
      <c r="C17" s="28">
        <f ca="1">_xlfn.XLOOKUP(A17,科目余额表[科目编码],科目余额表[本期借方],0)</f>
        <v>540000</v>
      </c>
      <c r="D17" s="28">
        <f ca="1">SUMIF(序时账[科目编码],A17,序时账[借方金额])</f>
        <v>0</v>
      </c>
      <c r="E17" s="28">
        <f t="shared" ca="1" si="0"/>
        <v>540000</v>
      </c>
      <c r="F17" s="28">
        <f ca="1">_xlfn.XLOOKUP(A17,科目余额表[科目编码],科目余额表[本期贷方],0)</f>
        <v>4869264</v>
      </c>
      <c r="G17" s="28">
        <f ca="1">SUMIF(序时账[科目编码],A17,序时账[贷方金额])</f>
        <v>0</v>
      </c>
      <c r="H17" s="28">
        <f t="shared" ca="1" si="1"/>
        <v>4869264</v>
      </c>
    </row>
    <row r="18" spans="1:8">
      <c r="A18" s="27">
        <f ca="1"/>
        <v>1123001</v>
      </c>
      <c r="B18" s="27" t="str">
        <f ca="1"/>
        <v>K有限公司</v>
      </c>
      <c r="C18" s="28">
        <f ca="1">_xlfn.XLOOKUP(A18,科目余额表[科目编码],科目余额表[本期借方],0)</f>
        <v>0</v>
      </c>
      <c r="D18" s="28">
        <f ca="1">SUMIF(序时账[科目编码],A18,序时账[借方金额])</f>
        <v>0</v>
      </c>
      <c r="E18" s="28">
        <f t="shared" ca="1" si="0"/>
        <v>0</v>
      </c>
      <c r="F18" s="28">
        <f ca="1">_xlfn.XLOOKUP(A18,科目余额表[科目编码],科目余额表[本期贷方],0)</f>
        <v>568842</v>
      </c>
      <c r="G18" s="28">
        <f ca="1">SUMIF(序时账[科目编码],A18,序时账[贷方金额])</f>
        <v>568842</v>
      </c>
      <c r="H18" s="28">
        <f t="shared" ca="1" si="1"/>
        <v>0</v>
      </c>
    </row>
    <row r="19" spans="1:8">
      <c r="A19" s="27">
        <f ca="1"/>
        <v>1123002</v>
      </c>
      <c r="B19" s="27" t="str">
        <f ca="1"/>
        <v>L有限公司</v>
      </c>
      <c r="C19" s="28">
        <f ca="1">_xlfn.XLOOKUP(A19,科目余额表[科目编码],科目余额表[本期借方],0)</f>
        <v>0</v>
      </c>
      <c r="D19" s="28">
        <f ca="1">SUMIF(序时账[科目编码],A19,序时账[借方金额])</f>
        <v>0</v>
      </c>
      <c r="E19" s="28">
        <f t="shared" ca="1" si="0"/>
        <v>0</v>
      </c>
      <c r="F19" s="28">
        <f ca="1">_xlfn.XLOOKUP(A19,科目余额表[科目编码],科目余额表[本期贷方],0)</f>
        <v>698000</v>
      </c>
      <c r="G19" s="28">
        <f ca="1">SUMIF(序时账[科目编码],A19,序时账[贷方金额])</f>
        <v>698000</v>
      </c>
      <c r="H19" s="28">
        <f t="shared" ca="1" si="1"/>
        <v>0</v>
      </c>
    </row>
    <row r="20" spans="1:8">
      <c r="A20" s="27">
        <f ca="1"/>
        <v>1123003</v>
      </c>
      <c r="B20" s="27" t="str">
        <f ca="1"/>
        <v>M有限公司</v>
      </c>
      <c r="C20" s="28">
        <f ca="1">_xlfn.XLOOKUP(A20,科目余额表[科目编码],科目余额表[本期借方],0)</f>
        <v>0</v>
      </c>
      <c r="D20" s="28">
        <f ca="1">SUMIF(序时账[科目编码],A20,序时账[借方金额])</f>
        <v>0</v>
      </c>
      <c r="E20" s="28">
        <f t="shared" ca="1" si="0"/>
        <v>0</v>
      </c>
      <c r="F20" s="28">
        <f ca="1">_xlfn.XLOOKUP(A20,科目余额表[科目编码],科目余额表[本期贷方],0)</f>
        <v>568842</v>
      </c>
      <c r="G20" s="28">
        <f ca="1">SUMIF(序时账[科目编码],A20,序时账[贷方金额])</f>
        <v>568842</v>
      </c>
      <c r="H20" s="28">
        <f t="shared" ca="1" si="1"/>
        <v>0</v>
      </c>
    </row>
    <row r="21" spans="1:8">
      <c r="A21" s="27">
        <f ca="1"/>
        <v>1123004</v>
      </c>
      <c r="B21" s="27" t="str">
        <f ca="1"/>
        <v>N有限公司</v>
      </c>
      <c r="C21" s="28">
        <f ca="1">_xlfn.XLOOKUP(A21,科目余额表[科目编码],科目余额表[本期借方],0)</f>
        <v>0</v>
      </c>
      <c r="D21" s="28">
        <f ca="1">SUMIF(序时账[科目编码],A21,序时账[借方金额])</f>
        <v>0</v>
      </c>
      <c r="E21" s="28">
        <f t="shared" ca="1" si="0"/>
        <v>0</v>
      </c>
      <c r="F21" s="28">
        <f ca="1">_xlfn.XLOOKUP(A21,科目余额表[科目编码],科目余额表[本期贷方],0)</f>
        <v>0</v>
      </c>
      <c r="G21" s="28">
        <f ca="1">SUMIF(序时账[科目编码],A21,序时账[贷方金额])</f>
        <v>0</v>
      </c>
      <c r="H21" s="28">
        <f t="shared" ca="1" si="1"/>
        <v>0</v>
      </c>
    </row>
    <row r="22" spans="1:8">
      <c r="A22" s="27">
        <f ca="1"/>
        <v>1123005</v>
      </c>
      <c r="B22" s="27" t="str">
        <f ca="1"/>
        <v>C有限公司</v>
      </c>
      <c r="C22" s="28">
        <f ca="1">_xlfn.XLOOKUP(A22,科目余额表[科目编码],科目余额表[本期借方],0)</f>
        <v>0</v>
      </c>
      <c r="D22" s="28">
        <f ca="1">SUMIF(序时账[科目编码],A22,序时账[借方金额])</f>
        <v>0</v>
      </c>
      <c r="E22" s="28">
        <f t="shared" ca="1" si="0"/>
        <v>0</v>
      </c>
      <c r="F22" s="28">
        <f ca="1">_xlfn.XLOOKUP(A22,科目余额表[科目编码],科目余额表[本期贷方],0)</f>
        <v>1361700</v>
      </c>
      <c r="G22" s="28">
        <f ca="1">SUMIF(序时账[科目编码],A22,序时账[贷方金额])</f>
        <v>1361700</v>
      </c>
      <c r="H22" s="28">
        <f t="shared" ca="1" si="1"/>
        <v>0</v>
      </c>
    </row>
    <row r="23" spans="1:8">
      <c r="A23" s="27">
        <f ca="1"/>
        <v>1123006</v>
      </c>
      <c r="B23" s="27" t="str">
        <f ca="1"/>
        <v>O有限公司</v>
      </c>
      <c r="C23" s="28">
        <f ca="1">_xlfn.XLOOKUP(A23,科目余额表[科目编码],科目余额表[本期借方],0)</f>
        <v>540000</v>
      </c>
      <c r="D23" s="28">
        <f ca="1">SUMIF(序时账[科目编码],A23,序时账[借方金额])</f>
        <v>540000</v>
      </c>
      <c r="E23" s="28">
        <f t="shared" ca="1" si="0"/>
        <v>0</v>
      </c>
      <c r="F23" s="28">
        <f ca="1">_xlfn.XLOOKUP(A23,科目余额表[科目编码],科目余额表[本期贷方],0)</f>
        <v>0</v>
      </c>
      <c r="G23" s="28">
        <f ca="1">SUMIF(序时账[科目编码],A23,序时账[贷方金额])</f>
        <v>0</v>
      </c>
      <c r="H23" s="28">
        <f t="shared" ca="1" si="1"/>
        <v>0</v>
      </c>
    </row>
    <row r="24" spans="1:8">
      <c r="A24" s="27">
        <f ca="1"/>
        <v>1123007</v>
      </c>
      <c r="B24" s="27" t="str">
        <f ca="1"/>
        <v>P有限公司</v>
      </c>
      <c r="C24" s="28">
        <f ca="1">_xlfn.XLOOKUP(A24,科目余额表[科目编码],科目余额表[本期借方],0)</f>
        <v>0</v>
      </c>
      <c r="D24" s="28">
        <f ca="1">SUMIF(序时账[科目编码],A24,序时账[借方金额])</f>
        <v>0</v>
      </c>
      <c r="E24" s="28">
        <f t="shared" ca="1" si="0"/>
        <v>0</v>
      </c>
      <c r="F24" s="28">
        <f ca="1">_xlfn.XLOOKUP(A24,科目余额表[科目编码],科目余额表[本期贷方],0)</f>
        <v>763880</v>
      </c>
      <c r="G24" s="28">
        <f ca="1">SUMIF(序时账[科目编码],A24,序时账[贷方金额])</f>
        <v>763880</v>
      </c>
      <c r="H24" s="28">
        <f t="shared" ca="1" si="1"/>
        <v>0</v>
      </c>
    </row>
    <row r="25" spans="1:8">
      <c r="A25" s="27">
        <f ca="1"/>
        <v>1123008</v>
      </c>
      <c r="B25" s="27" t="str">
        <f ca="1"/>
        <v>Q有限公司</v>
      </c>
      <c r="C25" s="28">
        <f ca="1">_xlfn.XLOOKUP(A25,科目余额表[科目编码],科目余额表[本期借方],0)</f>
        <v>0</v>
      </c>
      <c r="D25" s="28">
        <f ca="1">SUMIF(序时账[科目编码],A25,序时账[借方金额])</f>
        <v>0</v>
      </c>
      <c r="E25" s="28">
        <f t="shared" ca="1" si="0"/>
        <v>0</v>
      </c>
      <c r="F25" s="28">
        <f ca="1">_xlfn.XLOOKUP(A25,科目余额表[科目编码],科目余额表[本期贷方],0)</f>
        <v>908000</v>
      </c>
      <c r="G25" s="28">
        <f ca="1">SUMIF(序时账[科目编码],A25,序时账[贷方金额])</f>
        <v>908000</v>
      </c>
      <c r="H25" s="28">
        <f t="shared" ca="1" si="1"/>
        <v>0</v>
      </c>
    </row>
    <row r="26" spans="1:8">
      <c r="A26" s="27">
        <f ca="1"/>
        <v>1221</v>
      </c>
      <c r="B26" s="27" t="str">
        <f ca="1"/>
        <v>其他应收款</v>
      </c>
      <c r="C26" s="28">
        <f ca="1">_xlfn.XLOOKUP(A26,科目余额表[科目编码],科目余额表[本期借方],0)</f>
        <v>0</v>
      </c>
      <c r="D26" s="28">
        <f ca="1">SUMIF(序时账[科目编码],A26,序时账[借方金额])</f>
        <v>0</v>
      </c>
      <c r="E26" s="28">
        <f t="shared" ca="1" si="0"/>
        <v>0</v>
      </c>
      <c r="F26" s="28">
        <f ca="1">_xlfn.XLOOKUP(A26,科目余额表[科目编码],科目余额表[本期贷方],0)</f>
        <v>10000</v>
      </c>
      <c r="G26" s="28">
        <f ca="1">SUMIF(序时账[科目编码],A26,序时账[贷方金额])</f>
        <v>0</v>
      </c>
      <c r="H26" s="28">
        <f t="shared" ca="1" si="1"/>
        <v>10000</v>
      </c>
    </row>
    <row r="27" spans="1:8">
      <c r="A27" s="27">
        <f ca="1"/>
        <v>1221001</v>
      </c>
      <c r="B27" s="27" t="str">
        <f ca="1"/>
        <v>张三</v>
      </c>
      <c r="C27" s="28">
        <f ca="1">_xlfn.XLOOKUP(A27,科目余额表[科目编码],科目余额表[本期借方],0)</f>
        <v>0</v>
      </c>
      <c r="D27" s="28">
        <f ca="1">SUMIF(序时账[科目编码],A27,序时账[借方金额])</f>
        <v>0</v>
      </c>
      <c r="E27" s="28">
        <f t="shared" ca="1" si="0"/>
        <v>0</v>
      </c>
      <c r="F27" s="28">
        <f ca="1">_xlfn.XLOOKUP(A27,科目余额表[科目编码],科目余额表[本期贷方],0)</f>
        <v>0</v>
      </c>
      <c r="G27" s="28">
        <f ca="1">SUMIF(序时账[科目编码],A27,序时账[贷方金额])</f>
        <v>0</v>
      </c>
      <c r="H27" s="28">
        <f t="shared" ca="1" si="1"/>
        <v>0</v>
      </c>
    </row>
    <row r="28" spans="1:8">
      <c r="A28" s="27">
        <f ca="1"/>
        <v>1221002</v>
      </c>
      <c r="B28" s="27" t="str">
        <f ca="1"/>
        <v>李四</v>
      </c>
      <c r="C28" s="28">
        <f ca="1">_xlfn.XLOOKUP(A28,科目余额表[科目编码],科目余额表[本期借方],0)</f>
        <v>0</v>
      </c>
      <c r="D28" s="28">
        <f ca="1">SUMIF(序时账[科目编码],A28,序时账[借方金额])</f>
        <v>0</v>
      </c>
      <c r="E28" s="28">
        <f t="shared" ca="1" si="0"/>
        <v>0</v>
      </c>
      <c r="F28" s="28">
        <f ca="1">_xlfn.XLOOKUP(A28,科目余额表[科目编码],科目余额表[本期贷方],0)</f>
        <v>10000</v>
      </c>
      <c r="G28" s="28">
        <f ca="1">SUMIF(序时账[科目编码],A28,序时账[贷方金额])</f>
        <v>10000</v>
      </c>
      <c r="H28" s="28">
        <f t="shared" ca="1" si="1"/>
        <v>0</v>
      </c>
    </row>
    <row r="29" spans="1:8">
      <c r="A29" s="27">
        <f ca="1"/>
        <v>1221003</v>
      </c>
      <c r="B29" s="27" t="str">
        <f ca="1"/>
        <v>王五</v>
      </c>
      <c r="C29" s="28">
        <f ca="1">_xlfn.XLOOKUP(A29,科目余额表[科目编码],科目余额表[本期借方],0)</f>
        <v>0</v>
      </c>
      <c r="D29" s="28">
        <f ca="1">SUMIF(序时账[科目编码],A29,序时账[借方金额])</f>
        <v>0</v>
      </c>
      <c r="E29" s="28">
        <f t="shared" ca="1" si="0"/>
        <v>0</v>
      </c>
      <c r="F29" s="28">
        <f ca="1">_xlfn.XLOOKUP(A29,科目余额表[科目编码],科目余额表[本期贷方],0)</f>
        <v>0</v>
      </c>
      <c r="G29" s="28">
        <f ca="1">SUMIF(序时账[科目编码],A29,序时账[贷方金额])</f>
        <v>0</v>
      </c>
      <c r="H29" s="28">
        <f t="shared" ca="1" si="1"/>
        <v>0</v>
      </c>
    </row>
    <row r="30" spans="1:8">
      <c r="A30" s="27">
        <f ca="1"/>
        <v>1405</v>
      </c>
      <c r="B30" s="27" t="str">
        <f ca="1"/>
        <v>库存商品</v>
      </c>
      <c r="C30" s="28">
        <f ca="1">_xlfn.XLOOKUP(A30,科目余额表[科目编码],科目余额表[本期借方],0)</f>
        <v>8546300</v>
      </c>
      <c r="D30" s="28">
        <f ca="1">SUMIF(序时账[科目编码],A30,序时账[借方金额])</f>
        <v>0</v>
      </c>
      <c r="E30" s="28">
        <f t="shared" ca="1" si="0"/>
        <v>8546300</v>
      </c>
      <c r="F30" s="28">
        <f ca="1">_xlfn.XLOOKUP(A30,科目余额表[科目编码],科目余额表[本期贷方],0)</f>
        <v>10878000</v>
      </c>
      <c r="G30" s="28">
        <f ca="1">SUMIF(序时账[科目编码],A30,序时账[贷方金额])</f>
        <v>0</v>
      </c>
      <c r="H30" s="28">
        <f t="shared" ca="1" si="1"/>
        <v>10878000</v>
      </c>
    </row>
    <row r="31" spans="1:8">
      <c r="A31" s="27">
        <f ca="1"/>
        <v>1405001</v>
      </c>
      <c r="B31" s="27" t="str">
        <f ca="1"/>
        <v>R商品</v>
      </c>
      <c r="C31" s="28">
        <f ca="1">_xlfn.XLOOKUP(A31,科目余额表[科目编码],科目余额表[本期借方],0)</f>
        <v>5826500</v>
      </c>
      <c r="D31" s="28">
        <f ca="1">SUMIF(序时账[科目编码],A31,序时账[借方金额])</f>
        <v>5826500</v>
      </c>
      <c r="E31" s="28">
        <f t="shared" ca="1" si="0"/>
        <v>0</v>
      </c>
      <c r="F31" s="28">
        <f ca="1">_xlfn.XLOOKUP(A31,科目余额表[科目编码],科目余额表[本期贷方],0)</f>
        <v>5436000</v>
      </c>
      <c r="G31" s="28">
        <f ca="1">SUMIF(序时账[科目编码],A31,序时账[贷方金额])</f>
        <v>5436000</v>
      </c>
      <c r="H31" s="28">
        <f t="shared" ca="1" si="1"/>
        <v>0</v>
      </c>
    </row>
    <row r="32" spans="1:8">
      <c r="A32" s="27">
        <f ca="1"/>
        <v>1405002</v>
      </c>
      <c r="B32" s="27" t="str">
        <f ca="1"/>
        <v>S商品</v>
      </c>
      <c r="C32" s="28">
        <f ca="1">_xlfn.XLOOKUP(A32,科目余额表[科目编码],科目余额表[本期借方],0)</f>
        <v>2719800</v>
      </c>
      <c r="D32" s="28">
        <f ca="1">SUMIF(序时账[科目编码],A32,序时账[借方金额])</f>
        <v>2719800</v>
      </c>
      <c r="E32" s="28">
        <f t="shared" ca="1" si="0"/>
        <v>0</v>
      </c>
      <c r="F32" s="28">
        <f ca="1">_xlfn.XLOOKUP(A32,科目余额表[科目编码],科目余额表[本期贷方],0)</f>
        <v>5442000</v>
      </c>
      <c r="G32" s="28">
        <f ca="1">SUMIF(序时账[科目编码],A32,序时账[贷方金额])</f>
        <v>5442000</v>
      </c>
      <c r="H32" s="28">
        <f t="shared" ca="1" si="1"/>
        <v>0</v>
      </c>
    </row>
    <row r="33" spans="1:8">
      <c r="A33" s="27">
        <f ca="1"/>
        <v>1601</v>
      </c>
      <c r="B33" s="27" t="str">
        <f ca="1"/>
        <v>固定资产</v>
      </c>
      <c r="C33" s="28">
        <f ca="1">_xlfn.XLOOKUP(A33,科目余额表[科目编码],科目余额表[本期借方],0)</f>
        <v>350000</v>
      </c>
      <c r="D33" s="28">
        <f ca="1">SUMIF(序时账[科目编码],A33,序时账[借方金额])</f>
        <v>0</v>
      </c>
      <c r="E33" s="28">
        <f t="shared" ca="1" si="0"/>
        <v>350000</v>
      </c>
      <c r="F33" s="28">
        <f ca="1">_xlfn.XLOOKUP(A33,科目余额表[科目编码],科目余额表[本期贷方],0)</f>
        <v>0</v>
      </c>
      <c r="G33" s="28">
        <f ca="1">SUMIF(序时账[科目编码],A33,序时账[贷方金额])</f>
        <v>0</v>
      </c>
      <c r="H33" s="28">
        <f t="shared" ca="1" si="1"/>
        <v>0</v>
      </c>
    </row>
    <row r="34" spans="1:8">
      <c r="A34" s="27">
        <f ca="1"/>
        <v>1601001</v>
      </c>
      <c r="B34" s="27" t="str">
        <f ca="1"/>
        <v>轿车</v>
      </c>
      <c r="C34" s="28">
        <f ca="1">_xlfn.XLOOKUP(A34,科目余额表[科目编码],科目余额表[本期借方],0)</f>
        <v>350000</v>
      </c>
      <c r="D34" s="28">
        <f ca="1">SUMIF(序时账[科目编码],A34,序时账[借方金额])</f>
        <v>350000</v>
      </c>
      <c r="E34" s="28">
        <f t="shared" ca="1" si="0"/>
        <v>0</v>
      </c>
      <c r="F34" s="28">
        <f ca="1">_xlfn.XLOOKUP(A34,科目余额表[科目编码],科目余额表[本期贷方],0)</f>
        <v>0</v>
      </c>
      <c r="G34" s="28">
        <f ca="1">SUMIF(序时账[科目编码],A34,序时账[贷方金额])</f>
        <v>0</v>
      </c>
      <c r="H34" s="28">
        <f t="shared" ca="1" si="1"/>
        <v>0</v>
      </c>
    </row>
    <row r="35" spans="1:8">
      <c r="A35" s="27">
        <f ca="1"/>
        <v>1601002</v>
      </c>
      <c r="B35" s="27" t="str">
        <f ca="1"/>
        <v>电脑</v>
      </c>
      <c r="C35" s="28">
        <f ca="1">_xlfn.XLOOKUP(A35,科目余额表[科目编码],科目余额表[本期借方],0)</f>
        <v>0</v>
      </c>
      <c r="D35" s="28">
        <f ca="1">SUMIF(序时账[科目编码],A35,序时账[借方金额])</f>
        <v>0</v>
      </c>
      <c r="E35" s="28">
        <f t="shared" ca="1" si="0"/>
        <v>0</v>
      </c>
      <c r="F35" s="28">
        <f ca="1">_xlfn.XLOOKUP(A35,科目余额表[科目编码],科目余额表[本期贷方],0)</f>
        <v>0</v>
      </c>
      <c r="G35" s="28">
        <f ca="1">SUMIF(序时账[科目编码],A35,序时账[贷方金额])</f>
        <v>0</v>
      </c>
      <c r="H35" s="28">
        <f t="shared" ca="1" si="1"/>
        <v>0</v>
      </c>
    </row>
    <row r="36" spans="1:8">
      <c r="A36" s="27">
        <f ca="1"/>
        <v>1602</v>
      </c>
      <c r="B36" s="27" t="str">
        <f ca="1"/>
        <v>累计折旧</v>
      </c>
      <c r="C36" s="28">
        <f ca="1">_xlfn.XLOOKUP(A36,科目余额表[科目编码],科目余额表[本期借方],0)</f>
        <v>0</v>
      </c>
      <c r="D36" s="28">
        <f ca="1">SUMIF(序时账[科目编码],A36,序时账[借方金额])</f>
        <v>0</v>
      </c>
      <c r="E36" s="28">
        <f t="shared" ca="1" si="0"/>
        <v>0</v>
      </c>
      <c r="F36" s="28">
        <f ca="1">_xlfn.XLOOKUP(A36,科目余额表[科目编码],科目余额表[本期贷方],0)</f>
        <v>12360</v>
      </c>
      <c r="G36" s="28">
        <f ca="1">SUMIF(序时账[科目编码],A36,序时账[贷方金额])</f>
        <v>0</v>
      </c>
      <c r="H36" s="28">
        <f t="shared" ca="1" si="1"/>
        <v>12360</v>
      </c>
    </row>
    <row r="37" spans="1:8">
      <c r="A37" s="27">
        <f ca="1"/>
        <v>1602001</v>
      </c>
      <c r="B37" s="27" t="str">
        <f ca="1"/>
        <v>轿车</v>
      </c>
      <c r="C37" s="28">
        <f ca="1">_xlfn.XLOOKUP(A37,科目余额表[科目编码],科目余额表[本期借方],0)</f>
        <v>0</v>
      </c>
      <c r="D37" s="28">
        <f ca="1">SUMIF(序时账[科目编码],A37,序时账[借方金额])</f>
        <v>0</v>
      </c>
      <c r="E37" s="28">
        <f t="shared" ca="1" si="0"/>
        <v>0</v>
      </c>
      <c r="F37" s="28">
        <f ca="1">_xlfn.XLOOKUP(A37,科目余额表[科目编码],科目余额表[本期贷方],0)</f>
        <v>0</v>
      </c>
      <c r="G37" s="28">
        <f ca="1">SUMIF(序时账[科目编码],A37,序时账[贷方金额])</f>
        <v>0</v>
      </c>
      <c r="H37" s="28">
        <f t="shared" ca="1" si="1"/>
        <v>0</v>
      </c>
    </row>
    <row r="38" spans="1:8">
      <c r="A38" s="27">
        <f ca="1"/>
        <v>1602002</v>
      </c>
      <c r="B38" s="27" t="str">
        <f ca="1"/>
        <v>电脑</v>
      </c>
      <c r="C38" s="28">
        <f ca="1">_xlfn.XLOOKUP(A38,科目余额表[科目编码],科目余额表[本期借方],0)</f>
        <v>0</v>
      </c>
      <c r="D38" s="28">
        <f ca="1">SUMIF(序时账[科目编码],A38,序时账[借方金额])</f>
        <v>0</v>
      </c>
      <c r="E38" s="28">
        <f t="shared" ca="1" si="0"/>
        <v>0</v>
      </c>
      <c r="F38" s="28">
        <f ca="1">_xlfn.XLOOKUP(A38,科目余额表[科目编码],科目余额表[本期贷方],0)</f>
        <v>12360</v>
      </c>
      <c r="G38" s="28">
        <f ca="1">SUMIF(序时账[科目编码],A38,序时账[贷方金额])</f>
        <v>12360</v>
      </c>
      <c r="H38" s="28">
        <f t="shared" ca="1" si="1"/>
        <v>0</v>
      </c>
    </row>
    <row r="39" spans="1:8">
      <c r="A39" s="27">
        <f ca="1"/>
        <v>2202</v>
      </c>
      <c r="B39" s="27" t="str">
        <f ca="1"/>
        <v>应付账款</v>
      </c>
      <c r="C39" s="28">
        <f ca="1">_xlfn.XLOOKUP(A39,科目余额表[科目编码],科目余额表[本期借方],0)</f>
        <v>3400000</v>
      </c>
      <c r="D39" s="28">
        <f ca="1">SUMIF(序时账[科目编码],A39,序时账[借方金额])</f>
        <v>0</v>
      </c>
      <c r="E39" s="28">
        <f t="shared" ca="1" si="0"/>
        <v>3400000</v>
      </c>
      <c r="F39" s="28">
        <f ca="1">_xlfn.XLOOKUP(A39,科目余额表[科目编码],科目余额表[本期贷方],0)</f>
        <v>10866055</v>
      </c>
      <c r="G39" s="28">
        <f ca="1">SUMIF(序时账[科目编码],A39,序时账[贷方金额])</f>
        <v>0</v>
      </c>
      <c r="H39" s="28">
        <f t="shared" ca="1" si="1"/>
        <v>10866055</v>
      </c>
    </row>
    <row r="40" spans="1:8">
      <c r="A40" s="27">
        <f ca="1"/>
        <v>2202001</v>
      </c>
      <c r="B40" s="27" t="str">
        <f ca="1"/>
        <v>T有限公司</v>
      </c>
      <c r="C40" s="28">
        <f ca="1">_xlfn.XLOOKUP(A40,科目余额表[科目编码],科目余额表[本期借方],0)</f>
        <v>0</v>
      </c>
      <c r="D40" s="28">
        <f ca="1">SUMIF(序时账[科目编码],A40,序时账[借方金额])</f>
        <v>0</v>
      </c>
      <c r="E40" s="28">
        <f t="shared" ca="1" si="0"/>
        <v>0</v>
      </c>
      <c r="F40" s="28">
        <f ca="1">_xlfn.XLOOKUP(A40,科目余额表[科目编码],科目余额表[本期贷方],0)</f>
        <v>1566604</v>
      </c>
      <c r="G40" s="28">
        <f ca="1">SUMIF(序时账[科目编码],A40,序时账[贷方金额])</f>
        <v>1566604</v>
      </c>
      <c r="H40" s="28">
        <f t="shared" ca="1" si="1"/>
        <v>0</v>
      </c>
    </row>
    <row r="41" spans="1:8">
      <c r="A41" s="27">
        <f ca="1"/>
        <v>2202002</v>
      </c>
      <c r="B41" s="27" t="str">
        <f ca="1"/>
        <v>U有限公司</v>
      </c>
      <c r="C41" s="28">
        <f ca="1">_xlfn.XLOOKUP(A41,科目余额表[科目编码],科目余额表[本期借方],0)</f>
        <v>0</v>
      </c>
      <c r="D41" s="28">
        <f ca="1">SUMIF(序时账[科目编码],A41,序时账[借方金额])</f>
        <v>0</v>
      </c>
      <c r="E41" s="28">
        <f t="shared" ca="1" si="0"/>
        <v>0</v>
      </c>
      <c r="F41" s="28">
        <f ca="1">_xlfn.XLOOKUP(A41,科目余额表[科目编码],科目余额表[本期贷方],0)</f>
        <v>553700</v>
      </c>
      <c r="G41" s="28">
        <f ca="1">SUMIF(序时账[科目编码],A41,序时账[贷方金额])</f>
        <v>553700</v>
      </c>
      <c r="H41" s="28">
        <f t="shared" ca="1" si="1"/>
        <v>0</v>
      </c>
    </row>
    <row r="42" spans="1:8">
      <c r="A42" s="27">
        <f ca="1"/>
        <v>2202003</v>
      </c>
      <c r="B42" s="27" t="str">
        <f ca="1"/>
        <v>M有限公司</v>
      </c>
      <c r="C42" s="28">
        <f ca="1">_xlfn.XLOOKUP(A42,科目余额表[科目编码],科目余额表[本期借方],0)</f>
        <v>0</v>
      </c>
      <c r="D42" s="28">
        <f ca="1">SUMIF(序时账[科目编码],A42,序时账[借方金额])</f>
        <v>0</v>
      </c>
      <c r="E42" s="28">
        <f t="shared" ca="1" si="0"/>
        <v>0</v>
      </c>
      <c r="F42" s="28">
        <f ca="1">_xlfn.XLOOKUP(A42,科目余额表[科目编码],科目余额表[本期贷方],0)</f>
        <v>3618599</v>
      </c>
      <c r="G42" s="28">
        <f ca="1">SUMIF(序时账[科目编码],A42,序时账[贷方金额])</f>
        <v>3618599</v>
      </c>
      <c r="H42" s="28">
        <f t="shared" ca="1" si="1"/>
        <v>0</v>
      </c>
    </row>
    <row r="43" spans="1:8">
      <c r="A43" s="27">
        <f ca="1"/>
        <v>2202004</v>
      </c>
      <c r="B43" s="27" t="str">
        <f ca="1"/>
        <v>V有限公司</v>
      </c>
      <c r="C43" s="28">
        <f ca="1">_xlfn.XLOOKUP(A43,科目余额表[科目编码],科目余额表[本期借方],0)</f>
        <v>0</v>
      </c>
      <c r="D43" s="28">
        <f ca="1">SUMIF(序时账[科目编码],A43,序时账[借方金额])</f>
        <v>0</v>
      </c>
      <c r="E43" s="28">
        <f t="shared" ca="1" si="0"/>
        <v>0</v>
      </c>
      <c r="F43" s="28">
        <f ca="1">_xlfn.XLOOKUP(A43,科目余额表[科目编码],科目余额表[本期贷方],0)</f>
        <v>1352135</v>
      </c>
      <c r="G43" s="28">
        <f ca="1">SUMIF(序时账[科目编码],A43,序时账[贷方金额])</f>
        <v>1352135</v>
      </c>
      <c r="H43" s="28">
        <f t="shared" ca="1" si="1"/>
        <v>0</v>
      </c>
    </row>
    <row r="44" spans="1:8">
      <c r="A44" s="27">
        <f ca="1"/>
        <v>2202005</v>
      </c>
      <c r="B44" s="27" t="str">
        <f ca="1"/>
        <v>W有限公司</v>
      </c>
      <c r="C44" s="28">
        <f ca="1">_xlfn.XLOOKUP(A44,科目余额表[科目编码],科目余额表[本期借方],0)</f>
        <v>640000</v>
      </c>
      <c r="D44" s="28">
        <f ca="1">SUMIF(序时账[科目编码],A44,序时账[借方金额])</f>
        <v>640000</v>
      </c>
      <c r="E44" s="28">
        <f t="shared" ca="1" si="0"/>
        <v>0</v>
      </c>
      <c r="F44" s="28">
        <f ca="1">_xlfn.XLOOKUP(A44,科目余额表[科目编码],科目余额表[本期贷方],0)</f>
        <v>1003000</v>
      </c>
      <c r="G44" s="28">
        <f ca="1">SUMIF(序时账[科目编码],A44,序时账[贷方金额])</f>
        <v>1003000</v>
      </c>
      <c r="H44" s="28">
        <f t="shared" ca="1" si="1"/>
        <v>0</v>
      </c>
    </row>
    <row r="45" spans="1:8">
      <c r="A45" s="27">
        <f ca="1"/>
        <v>2202006</v>
      </c>
      <c r="B45" s="27" t="str">
        <f ca="1"/>
        <v>X有限公司</v>
      </c>
      <c r="C45" s="28">
        <f ca="1">_xlfn.XLOOKUP(A45,科目余额表[科目编码],科目余额表[本期借方],0)</f>
        <v>0</v>
      </c>
      <c r="D45" s="28">
        <f ca="1">SUMIF(序时账[科目编码],A45,序时账[借方金额])</f>
        <v>0</v>
      </c>
      <c r="E45" s="28">
        <f t="shared" ca="1" si="0"/>
        <v>0</v>
      </c>
      <c r="F45" s="28">
        <f ca="1">_xlfn.XLOOKUP(A45,科目余额表[科目编码],科目余额表[本期贷方],0)</f>
        <v>1205385</v>
      </c>
      <c r="G45" s="28">
        <f ca="1">SUMIF(序时账[科目编码],A45,序时账[贷方金额])</f>
        <v>1205385</v>
      </c>
      <c r="H45" s="28">
        <f t="shared" ca="1" si="1"/>
        <v>0</v>
      </c>
    </row>
    <row r="46" spans="1:8">
      <c r="A46" s="27">
        <f ca="1"/>
        <v>2202007</v>
      </c>
      <c r="B46" s="27" t="str">
        <f ca="1"/>
        <v>N有限公司</v>
      </c>
      <c r="C46" s="28">
        <f ca="1">_xlfn.XLOOKUP(A46,科目余额表[科目编码],科目余额表[本期借方],0)</f>
        <v>720000</v>
      </c>
      <c r="D46" s="28">
        <f ca="1">SUMIF(序时账[科目编码],A46,序时账[借方金额])</f>
        <v>720000</v>
      </c>
      <c r="E46" s="28">
        <f t="shared" ca="1" si="0"/>
        <v>0</v>
      </c>
      <c r="F46" s="28">
        <f ca="1">_xlfn.XLOOKUP(A46,科目余额表[科目编码],科目余额表[本期贷方],0)</f>
        <v>420360</v>
      </c>
      <c r="G46" s="28">
        <f ca="1">SUMIF(序时账[科目编码],A46,序时账[贷方金额])</f>
        <v>420360</v>
      </c>
      <c r="H46" s="28">
        <f t="shared" ca="1" si="1"/>
        <v>0</v>
      </c>
    </row>
    <row r="47" spans="1:8">
      <c r="A47" s="27">
        <f ca="1"/>
        <v>2202008</v>
      </c>
      <c r="B47" s="27" t="str">
        <f ca="1"/>
        <v>Y有限公司</v>
      </c>
      <c r="C47" s="28">
        <f ca="1">_xlfn.XLOOKUP(A47,科目余额表[科目编码],科目余额表[本期借方],0)</f>
        <v>820000</v>
      </c>
      <c r="D47" s="28">
        <f ca="1">SUMIF(序时账[科目编码],A47,序时账[借方金额])</f>
        <v>820000</v>
      </c>
      <c r="E47" s="28">
        <f t="shared" ca="1" si="0"/>
        <v>0</v>
      </c>
      <c r="F47" s="28">
        <f ca="1">_xlfn.XLOOKUP(A47,科目余额表[科目编码],科目余额表[本期贷方],0)</f>
        <v>524320</v>
      </c>
      <c r="G47" s="28">
        <f ca="1">SUMIF(序时账[科目编码],A47,序时账[贷方金额])</f>
        <v>524320</v>
      </c>
      <c r="H47" s="28">
        <f t="shared" ca="1" si="1"/>
        <v>0</v>
      </c>
    </row>
    <row r="48" spans="1:8">
      <c r="A48" s="27">
        <f ca="1"/>
        <v>2202009</v>
      </c>
      <c r="B48" s="27" t="str">
        <f ca="1"/>
        <v>Z有限公司</v>
      </c>
      <c r="C48" s="28">
        <f ca="1">_xlfn.XLOOKUP(A48,科目余额表[科目编码],科目余额表[本期借方],0)</f>
        <v>1220000</v>
      </c>
      <c r="D48" s="28">
        <f ca="1">SUMIF(序时账[科目编码],A48,序时账[借方金额])</f>
        <v>1220000</v>
      </c>
      <c r="E48" s="28">
        <f t="shared" ca="1" si="0"/>
        <v>0</v>
      </c>
      <c r="F48" s="28">
        <f ca="1">_xlfn.XLOOKUP(A48,科目余额表[科目编码],科目余额表[本期贷方],0)</f>
        <v>621952</v>
      </c>
      <c r="G48" s="28">
        <f ca="1">SUMIF(序时账[科目编码],A48,序时账[贷方金额])</f>
        <v>621952</v>
      </c>
      <c r="H48" s="28">
        <f t="shared" ca="1" si="1"/>
        <v>0</v>
      </c>
    </row>
    <row r="49" spans="1:8">
      <c r="A49" s="27">
        <f ca="1"/>
        <v>2221</v>
      </c>
      <c r="B49" s="27" t="str">
        <f ca="1"/>
        <v>应交税费</v>
      </c>
      <c r="C49" s="28">
        <f ca="1">_xlfn.XLOOKUP(A49,科目余额表[科目编码],科目余额表[本期借方],0)</f>
        <v>5299995.74</v>
      </c>
      <c r="D49" s="28">
        <f ca="1">SUMIF(序时账[科目编码],A49,序时账[借方金额])</f>
        <v>0</v>
      </c>
      <c r="E49" s="28">
        <f t="shared" ca="1" si="0"/>
        <v>5299995.74</v>
      </c>
      <c r="F49" s="28">
        <f ca="1">_xlfn.XLOOKUP(A49,科目余额表[科目编码],科目余额表[本期贷方],0)</f>
        <v>5832825.0800000001</v>
      </c>
      <c r="G49" s="28">
        <f ca="1">SUMIF(序时账[科目编码],A49,序时账[贷方金额])</f>
        <v>0</v>
      </c>
      <c r="H49" s="28">
        <f t="shared" ca="1" si="1"/>
        <v>5832825.0800000001</v>
      </c>
    </row>
    <row r="50" spans="1:8">
      <c r="A50" s="27">
        <f ca="1"/>
        <v>2221001</v>
      </c>
      <c r="B50" s="27" t="str">
        <f ca="1"/>
        <v>增值税</v>
      </c>
      <c r="C50" s="28">
        <f ca="1">_xlfn.XLOOKUP(A50,科目余额表[科目编码],科目余额表[本期借方],0)</f>
        <v>4563819</v>
      </c>
      <c r="D50" s="28">
        <f ca="1">SUMIF(序时账[科目编码],A50,序时账[借方金额])</f>
        <v>0</v>
      </c>
      <c r="E50" s="28">
        <f t="shared" ca="1" si="0"/>
        <v>4563819</v>
      </c>
      <c r="F50" s="28">
        <f ca="1">_xlfn.XLOOKUP(A50,科目余额表[科目编码],科目余额表[本期贷方],0)</f>
        <v>4563819</v>
      </c>
      <c r="G50" s="28">
        <f ca="1">SUMIF(序时账[科目编码],A50,序时账[贷方金额])</f>
        <v>0</v>
      </c>
      <c r="H50" s="28">
        <f t="shared" ca="1" si="1"/>
        <v>4563819</v>
      </c>
    </row>
    <row r="51" spans="1:8">
      <c r="A51" s="27">
        <f ca="1"/>
        <v>222100101</v>
      </c>
      <c r="B51" s="27" t="str">
        <f ca="1"/>
        <v>进项税额</v>
      </c>
      <c r="C51" s="28">
        <f ca="1">_xlfn.XLOOKUP(A51,科目余额表[科目编码],科目余额表[本期借方],0)</f>
        <v>1111019</v>
      </c>
      <c r="D51" s="28">
        <f ca="1">SUMIF(序时账[科目编码],A51,序时账[借方金额])</f>
        <v>1111019</v>
      </c>
      <c r="E51" s="28">
        <f t="shared" ca="1" si="0"/>
        <v>0</v>
      </c>
      <c r="F51" s="28">
        <f ca="1">_xlfn.XLOOKUP(A51,科目余额表[科目编码],科目余额表[本期贷方],0)</f>
        <v>1111019</v>
      </c>
      <c r="G51" s="28">
        <f ca="1">SUMIF(序时账[科目编码],A51,序时账[贷方金额])</f>
        <v>1111019</v>
      </c>
      <c r="H51" s="28">
        <f t="shared" ca="1" si="1"/>
        <v>0</v>
      </c>
    </row>
    <row r="52" spans="1:8">
      <c r="A52" s="27">
        <f ca="1"/>
        <v>222100102</v>
      </c>
      <c r="B52" s="27" t="str">
        <f ca="1"/>
        <v>销项税额</v>
      </c>
      <c r="C52" s="28">
        <f ca="1">_xlfn.XLOOKUP(A52,科目余额表[科目编码],科目余额表[本期借方],0)</f>
        <v>1726400</v>
      </c>
      <c r="D52" s="28">
        <f ca="1">SUMIF(序时账[科目编码],A52,序时账[借方金额])</f>
        <v>1726400</v>
      </c>
      <c r="E52" s="28">
        <f t="shared" ca="1" si="0"/>
        <v>0</v>
      </c>
      <c r="F52" s="28">
        <f ca="1">_xlfn.XLOOKUP(A52,科目余额表[科目编码],科目余额表[本期贷方],0)</f>
        <v>1726400</v>
      </c>
      <c r="G52" s="28">
        <f ca="1">SUMIF(序时账[科目编码],A52,序时账[贷方金额])</f>
        <v>1726400</v>
      </c>
      <c r="H52" s="28">
        <f t="shared" ca="1" si="1"/>
        <v>0</v>
      </c>
    </row>
    <row r="53" spans="1:8">
      <c r="A53" s="27">
        <f ca="1"/>
        <v>222100103</v>
      </c>
      <c r="B53" s="27" t="str">
        <f ca="1"/>
        <v>转出未交增值税</v>
      </c>
      <c r="C53" s="28">
        <f ca="1">_xlfn.XLOOKUP(A53,科目余额表[科目编码],科目余额表[本期借方],0)</f>
        <v>1726400</v>
      </c>
      <c r="D53" s="28">
        <f ca="1">SUMIF(序时账[科目编码],A53,序时账[借方金额])</f>
        <v>1726400</v>
      </c>
      <c r="E53" s="28">
        <f t="shared" ca="1" si="0"/>
        <v>0</v>
      </c>
      <c r="F53" s="28">
        <f ca="1">_xlfn.XLOOKUP(A53,科目余额表[科目编码],科目余额表[本期贷方],0)</f>
        <v>1726400</v>
      </c>
      <c r="G53" s="28">
        <f ca="1">SUMIF(序时账[科目编码],A53,序时账[贷方金额])</f>
        <v>1726400</v>
      </c>
      <c r="H53" s="28">
        <f t="shared" ca="1" si="1"/>
        <v>0</v>
      </c>
    </row>
    <row r="54" spans="1:8">
      <c r="A54" s="27">
        <f ca="1"/>
        <v>2221002</v>
      </c>
      <c r="B54" s="27" t="str">
        <f ca="1"/>
        <v>未交增值税</v>
      </c>
      <c r="C54" s="28">
        <f ca="1">_xlfn.XLOOKUP(A54,科目余额表[科目编码],科目余额表[本期借方],0)</f>
        <v>557849.49</v>
      </c>
      <c r="D54" s="28">
        <f ca="1">SUMIF(序时账[科目编码],A54,序时账[借方金额])</f>
        <v>557849.49</v>
      </c>
      <c r="E54" s="28">
        <f t="shared" ca="1" si="0"/>
        <v>0</v>
      </c>
      <c r="F54" s="28">
        <f ca="1">_xlfn.XLOOKUP(A54,科目余额表[科目编码],科目余额表[本期贷方],0)</f>
        <v>615381</v>
      </c>
      <c r="G54" s="28">
        <f ca="1">SUMIF(序时账[科目编码],A54,序时账[贷方金额])</f>
        <v>615381</v>
      </c>
      <c r="H54" s="28">
        <f t="shared" ca="1" si="1"/>
        <v>0</v>
      </c>
    </row>
    <row r="55" spans="1:8">
      <c r="A55" s="27">
        <f ca="1"/>
        <v>2221003</v>
      </c>
      <c r="B55" s="27" t="str">
        <f ca="1"/>
        <v>城市维护建设税</v>
      </c>
      <c r="C55" s="28">
        <f ca="1">_xlfn.XLOOKUP(A55,科目余额表[科目编码],科目余额表[本期借方],0)</f>
        <v>39049.46</v>
      </c>
      <c r="D55" s="28">
        <f ca="1">SUMIF(序时账[科目编码],A55,序时账[借方金额])</f>
        <v>39049.460000000006</v>
      </c>
      <c r="E55" s="28">
        <f t="shared" ca="1" si="0"/>
        <v>0</v>
      </c>
      <c r="F55" s="28">
        <f ca="1">_xlfn.XLOOKUP(A55,科目余额表[科目编码],科目余额表[本期贷方],0)</f>
        <v>43076.67</v>
      </c>
      <c r="G55" s="28">
        <f ca="1">SUMIF(序时账[科目编码],A55,序时账[贷方金额])</f>
        <v>43076.670000000006</v>
      </c>
      <c r="H55" s="28">
        <f t="shared" ca="1" si="1"/>
        <v>0</v>
      </c>
    </row>
    <row r="56" spans="1:8">
      <c r="A56" s="27">
        <f ca="1"/>
        <v>2221004</v>
      </c>
      <c r="B56" s="27" t="str">
        <f ca="1"/>
        <v>教育费附加</v>
      </c>
      <c r="C56" s="28">
        <f ca="1">_xlfn.XLOOKUP(A56,科目余额表[科目编码],科目余额表[本期借方],0)</f>
        <v>16735.48</v>
      </c>
      <c r="D56" s="28">
        <f ca="1">SUMIF(序时账[科目编码],A56,序时账[借方金额])</f>
        <v>16735.48</v>
      </c>
      <c r="E56" s="28">
        <f t="shared" ca="1" si="0"/>
        <v>0</v>
      </c>
      <c r="F56" s="28">
        <f ca="1">_xlfn.XLOOKUP(A56,科目余额表[科目编码],科目余额表[本期贷方],0)</f>
        <v>18461.43</v>
      </c>
      <c r="G56" s="28">
        <f ca="1">SUMIF(序时账[科目编码],A56,序时账[贷方金额])</f>
        <v>18461.43</v>
      </c>
      <c r="H56" s="28">
        <f t="shared" ca="1" si="1"/>
        <v>0</v>
      </c>
    </row>
    <row r="57" spans="1:8">
      <c r="A57" s="27">
        <f ca="1"/>
        <v>2221005</v>
      </c>
      <c r="B57" s="27" t="str">
        <f ca="1"/>
        <v>地方教育费附加</v>
      </c>
      <c r="C57" s="28">
        <f ca="1">_xlfn.XLOOKUP(A57,科目余额表[科目编码],科目余额表[本期借方],0)</f>
        <v>11156.99</v>
      </c>
      <c r="D57" s="28">
        <f ca="1">SUMIF(序时账[科目编码],A57,序时账[借方金额])</f>
        <v>11156.99</v>
      </c>
      <c r="E57" s="28">
        <f t="shared" ca="1" si="0"/>
        <v>0</v>
      </c>
      <c r="F57" s="28">
        <f ca="1">_xlfn.XLOOKUP(A57,科目余额表[科目编码],科目余额表[本期贷方],0)</f>
        <v>12307.62</v>
      </c>
      <c r="G57" s="28">
        <f ca="1">SUMIF(序时账[科目编码],A57,序时账[贷方金额])</f>
        <v>12307.619999999999</v>
      </c>
      <c r="H57" s="28">
        <f t="shared" ca="1" si="1"/>
        <v>0</v>
      </c>
    </row>
    <row r="58" spans="1:8">
      <c r="A58" s="27">
        <f ca="1"/>
        <v>2221006</v>
      </c>
      <c r="B58" s="27" t="str">
        <f ca="1"/>
        <v>企业所得税</v>
      </c>
      <c r="C58" s="28">
        <f ca="1">_xlfn.XLOOKUP(A58,科目余额表[科目编码],科目余额表[本期借方],0)</f>
        <v>111385.31999999996</v>
      </c>
      <c r="D58" s="28">
        <f ca="1">SUMIF(序时账[科目编码],A58,序时账[借方金额])</f>
        <v>111385.31999999996</v>
      </c>
      <c r="E58" s="28">
        <f t="shared" ca="1" si="0"/>
        <v>0</v>
      </c>
      <c r="F58" s="28">
        <f ca="1">_xlfn.XLOOKUP(A58,科目余额表[科目编码],科目余额表[本期贷方],0)</f>
        <v>579779.36</v>
      </c>
      <c r="G58" s="28">
        <f ca="1">SUMIF(序时账[科目编码],A58,序时账[贷方金额])</f>
        <v>579779.36</v>
      </c>
      <c r="H58" s="28">
        <f t="shared" ca="1" si="1"/>
        <v>0</v>
      </c>
    </row>
    <row r="59" spans="1:8">
      <c r="A59" s="27">
        <f ca="1"/>
        <v>2241</v>
      </c>
      <c r="B59" s="27" t="str">
        <f ca="1"/>
        <v>其他应付款</v>
      </c>
      <c r="C59" s="28">
        <f ca="1">_xlfn.XLOOKUP(A59,科目余额表[科目编码],科目余额表[本期借方],0)</f>
        <v>7000</v>
      </c>
      <c r="D59" s="28">
        <f ca="1">SUMIF(序时账[科目编码],A59,序时账[借方金额])</f>
        <v>0</v>
      </c>
      <c r="E59" s="28">
        <f t="shared" ca="1" si="0"/>
        <v>7000</v>
      </c>
      <c r="F59" s="28">
        <f ca="1">_xlfn.XLOOKUP(A59,科目余额表[科目编码],科目余额表[本期贷方],0)</f>
        <v>5000</v>
      </c>
      <c r="G59" s="28">
        <f ca="1">SUMIF(序时账[科目编码],A59,序时账[贷方金额])</f>
        <v>0</v>
      </c>
      <c r="H59" s="28">
        <f t="shared" ca="1" si="1"/>
        <v>5000</v>
      </c>
    </row>
    <row r="60" spans="1:8">
      <c r="A60" s="27">
        <f ca="1"/>
        <v>2241001</v>
      </c>
      <c r="B60" s="27" t="str">
        <f ca="1"/>
        <v>甲</v>
      </c>
      <c r="C60" s="28">
        <f ca="1">_xlfn.XLOOKUP(A60,科目余额表[科目编码],科目余额表[本期借方],0)</f>
        <v>0</v>
      </c>
      <c r="D60" s="28">
        <f ca="1">SUMIF(序时账[科目编码],A60,序时账[借方金额])</f>
        <v>0</v>
      </c>
      <c r="E60" s="28">
        <f t="shared" ca="1" si="0"/>
        <v>0</v>
      </c>
      <c r="F60" s="28">
        <f ca="1">_xlfn.XLOOKUP(A60,科目余额表[科目编码],科目余额表[本期贷方],0)</f>
        <v>0</v>
      </c>
      <c r="G60" s="28">
        <f ca="1">SUMIF(序时账[科目编码],A60,序时账[贷方金额])</f>
        <v>0</v>
      </c>
      <c r="H60" s="28">
        <f t="shared" ca="1" si="1"/>
        <v>0</v>
      </c>
    </row>
    <row r="61" spans="1:8">
      <c r="A61" s="27">
        <f ca="1"/>
        <v>2241002</v>
      </c>
      <c r="B61" s="27" t="str">
        <f ca="1"/>
        <v>乙</v>
      </c>
      <c r="C61" s="28">
        <f ca="1">_xlfn.XLOOKUP(A61,科目余额表[科目编码],科目余额表[本期借方],0)</f>
        <v>0</v>
      </c>
      <c r="D61" s="28">
        <f ca="1">SUMIF(序时账[科目编码],A61,序时账[借方金额])</f>
        <v>0</v>
      </c>
      <c r="E61" s="28">
        <f t="shared" ca="1" si="0"/>
        <v>0</v>
      </c>
      <c r="F61" s="28">
        <f ca="1">_xlfn.XLOOKUP(A61,科目余额表[科目编码],科目余额表[本期贷方],0)</f>
        <v>0</v>
      </c>
      <c r="G61" s="28">
        <f ca="1">SUMIF(序时账[科目编码],A61,序时账[贷方金额])</f>
        <v>0</v>
      </c>
      <c r="H61" s="28">
        <f t="shared" ca="1" si="1"/>
        <v>0</v>
      </c>
    </row>
    <row r="62" spans="1:8">
      <c r="A62" s="27">
        <f ca="1"/>
        <v>2241003</v>
      </c>
      <c r="B62" s="27" t="str">
        <f ca="1"/>
        <v>丙</v>
      </c>
      <c r="C62" s="28">
        <f ca="1">_xlfn.XLOOKUP(A62,科目余额表[科目编码],科目余额表[本期借方],0)</f>
        <v>0</v>
      </c>
      <c r="D62" s="28">
        <f ca="1">SUMIF(序时账[科目编码],A62,序时账[借方金额])</f>
        <v>0</v>
      </c>
      <c r="E62" s="28">
        <f t="shared" ca="1" si="0"/>
        <v>0</v>
      </c>
      <c r="F62" s="28">
        <f ca="1">_xlfn.XLOOKUP(A62,科目余额表[科目编码],科目余额表[本期贷方],0)</f>
        <v>5000</v>
      </c>
      <c r="G62" s="28">
        <f ca="1">SUMIF(序时账[科目编码],A62,序时账[贷方金额])</f>
        <v>5000</v>
      </c>
      <c r="H62" s="28">
        <f t="shared" ca="1" si="1"/>
        <v>0</v>
      </c>
    </row>
    <row r="63" spans="1:8">
      <c r="A63" s="27">
        <f ca="1"/>
        <v>2241004</v>
      </c>
      <c r="B63" s="27" t="str">
        <f ca="1"/>
        <v>丁</v>
      </c>
      <c r="C63" s="28">
        <f ca="1">_xlfn.XLOOKUP(A63,科目余额表[科目编码],科目余额表[本期借方],0)</f>
        <v>0</v>
      </c>
      <c r="D63" s="28">
        <f ca="1">SUMIF(序时账[科目编码],A63,序时账[借方金额])</f>
        <v>0</v>
      </c>
      <c r="E63" s="28">
        <f t="shared" ca="1" si="0"/>
        <v>0</v>
      </c>
      <c r="F63" s="28">
        <f ca="1">_xlfn.XLOOKUP(A63,科目余额表[科目编码],科目余额表[本期贷方],0)</f>
        <v>0</v>
      </c>
      <c r="G63" s="28">
        <f ca="1">SUMIF(序时账[科目编码],A63,序时账[贷方金额])</f>
        <v>0</v>
      </c>
      <c r="H63" s="28">
        <f t="shared" ca="1" si="1"/>
        <v>0</v>
      </c>
    </row>
    <row r="64" spans="1:8">
      <c r="A64" s="27">
        <f ca="1"/>
        <v>2241005</v>
      </c>
      <c r="B64" s="27" t="str">
        <f ca="1"/>
        <v>戊</v>
      </c>
      <c r="C64" s="28">
        <f ca="1">_xlfn.XLOOKUP(A64,科目余额表[科目编码],科目余额表[本期借方],0)</f>
        <v>0</v>
      </c>
      <c r="D64" s="28">
        <f ca="1">SUMIF(序时账[科目编码],A64,序时账[借方金额])</f>
        <v>0</v>
      </c>
      <c r="E64" s="28">
        <f t="shared" ca="1" si="0"/>
        <v>0</v>
      </c>
      <c r="F64" s="28">
        <f ca="1">_xlfn.XLOOKUP(A64,科目余额表[科目编码],科目余额表[本期贷方],0)</f>
        <v>0</v>
      </c>
      <c r="G64" s="28">
        <f ca="1">SUMIF(序时账[科目编码],A64,序时账[贷方金额])</f>
        <v>0</v>
      </c>
      <c r="H64" s="28">
        <f t="shared" ca="1" si="1"/>
        <v>0</v>
      </c>
    </row>
    <row r="65" spans="1:8">
      <c r="A65" s="27">
        <f ca="1"/>
        <v>2241006</v>
      </c>
      <c r="B65" s="27" t="str">
        <f ca="1"/>
        <v>申</v>
      </c>
      <c r="C65" s="28">
        <f ca="1">_xlfn.XLOOKUP(A65,科目余额表[科目编码],科目余额表[本期借方],0)</f>
        <v>0</v>
      </c>
      <c r="D65" s="28">
        <f ca="1">SUMIF(序时账[科目编码],A65,序时账[借方金额])</f>
        <v>0</v>
      </c>
      <c r="E65" s="28">
        <f t="shared" ca="1" si="0"/>
        <v>0</v>
      </c>
      <c r="F65" s="28">
        <f ca="1">_xlfn.XLOOKUP(A65,科目余额表[科目编码],科目余额表[本期贷方],0)</f>
        <v>0</v>
      </c>
      <c r="G65" s="28">
        <f ca="1">SUMIF(序时账[科目编码],A65,序时账[贷方金额])</f>
        <v>0</v>
      </c>
      <c r="H65" s="28">
        <f t="shared" ca="1" si="1"/>
        <v>0</v>
      </c>
    </row>
    <row r="66" spans="1:8">
      <c r="A66" s="27">
        <f ca="1"/>
        <v>2241007</v>
      </c>
      <c r="B66" s="27" t="str">
        <f ca="1"/>
        <v>亥</v>
      </c>
      <c r="C66" s="28">
        <f ca="1">_xlfn.XLOOKUP(A66,科目余额表[科目编码],科目余额表[本期借方],0)</f>
        <v>7000</v>
      </c>
      <c r="D66" s="28">
        <f ca="1">SUMIF(序时账[科目编码],A66,序时账[借方金额])</f>
        <v>7000</v>
      </c>
      <c r="E66" s="28">
        <f t="shared" ca="1" si="0"/>
        <v>0</v>
      </c>
      <c r="F66" s="28">
        <f ca="1">_xlfn.XLOOKUP(A66,科目余额表[科目编码],科目余额表[本期贷方],0)</f>
        <v>0</v>
      </c>
      <c r="G66" s="28">
        <f ca="1">SUMIF(序时账[科目编码],A66,序时账[贷方金额])</f>
        <v>0</v>
      </c>
      <c r="H66" s="28">
        <f t="shared" ca="1" si="1"/>
        <v>0</v>
      </c>
    </row>
    <row r="67" spans="1:8">
      <c r="A67" s="27">
        <f ca="1"/>
        <v>3001</v>
      </c>
      <c r="B67" s="27" t="str">
        <f ca="1"/>
        <v>实收资本</v>
      </c>
      <c r="C67" s="28">
        <f ca="1">_xlfn.XLOOKUP(A67,科目余额表[科目编码],科目余额表[本期借方],0)</f>
        <v>0</v>
      </c>
      <c r="D67" s="28">
        <f ca="1">SUMIF(序时账[科目编码],A67,序时账[借方金额])</f>
        <v>0</v>
      </c>
      <c r="E67" s="28">
        <f t="shared" ref="E67:E130" ca="1" si="2">C67-D67</f>
        <v>0</v>
      </c>
      <c r="F67" s="28">
        <f ca="1">_xlfn.XLOOKUP(A67,科目余额表[科目编码],科目余额表[本期贷方],0)</f>
        <v>0</v>
      </c>
      <c r="G67" s="28">
        <f ca="1">SUMIF(序时账[科目编码],A67,序时账[贷方金额])</f>
        <v>0</v>
      </c>
      <c r="H67" s="28">
        <f t="shared" ref="H67:H130" ca="1" si="3">F67-G67</f>
        <v>0</v>
      </c>
    </row>
    <row r="68" spans="1:8">
      <c r="A68" s="27">
        <f ca="1"/>
        <v>3001001</v>
      </c>
      <c r="B68" s="27" t="str">
        <f ca="1"/>
        <v>AAA股东</v>
      </c>
      <c r="C68" s="28">
        <f ca="1">_xlfn.XLOOKUP(A68,科目余额表[科目编码],科目余额表[本期借方],0)</f>
        <v>0</v>
      </c>
      <c r="D68" s="28">
        <f ca="1">SUMIF(序时账[科目编码],A68,序时账[借方金额])</f>
        <v>0</v>
      </c>
      <c r="E68" s="28">
        <f t="shared" ca="1" si="2"/>
        <v>0</v>
      </c>
      <c r="F68" s="28">
        <f ca="1">_xlfn.XLOOKUP(A68,科目余额表[科目编码],科目余额表[本期贷方],0)</f>
        <v>0</v>
      </c>
      <c r="G68" s="28">
        <f ca="1">SUMIF(序时账[科目编码],A68,序时账[贷方金额])</f>
        <v>0</v>
      </c>
      <c r="H68" s="28">
        <f t="shared" ca="1" si="3"/>
        <v>0</v>
      </c>
    </row>
    <row r="69" spans="1:8">
      <c r="A69" s="27">
        <f ca="1"/>
        <v>3001002</v>
      </c>
      <c r="B69" s="27" t="str">
        <f ca="1"/>
        <v>BBB股东</v>
      </c>
      <c r="C69" s="28">
        <f ca="1">_xlfn.XLOOKUP(A69,科目余额表[科目编码],科目余额表[本期借方],0)</f>
        <v>0</v>
      </c>
      <c r="D69" s="28">
        <f ca="1">SUMIF(序时账[科目编码],A69,序时账[借方金额])</f>
        <v>0</v>
      </c>
      <c r="E69" s="28">
        <f t="shared" ca="1" si="2"/>
        <v>0</v>
      </c>
      <c r="F69" s="28">
        <f ca="1">_xlfn.XLOOKUP(A69,科目余额表[科目编码],科目余额表[本期贷方],0)</f>
        <v>0</v>
      </c>
      <c r="G69" s="28">
        <f ca="1">SUMIF(序时账[科目编码],A69,序时账[贷方金额])</f>
        <v>0</v>
      </c>
      <c r="H69" s="28">
        <f t="shared" ca="1" si="3"/>
        <v>0</v>
      </c>
    </row>
    <row r="70" spans="1:8">
      <c r="A70" s="27">
        <f ca="1"/>
        <v>3103</v>
      </c>
      <c r="B70" s="27" t="str">
        <f ca="1"/>
        <v>本年利润</v>
      </c>
      <c r="C70" s="28">
        <f ca="1">_xlfn.XLOOKUP(A70,科目余额表[科目编码],科目余额表[本期借方],0)</f>
        <v>13280000</v>
      </c>
      <c r="D70" s="28">
        <f ca="1">SUMIF(序时账[科目编码],A70,序时账[借方金额])</f>
        <v>13280000</v>
      </c>
      <c r="E70" s="28">
        <f t="shared" ca="1" si="2"/>
        <v>0</v>
      </c>
      <c r="F70" s="28">
        <f ca="1">_xlfn.XLOOKUP(A70,科目余额表[科目编码],科目余额表[本期贷方],0)</f>
        <v>13280000</v>
      </c>
      <c r="G70" s="28">
        <f ca="1">SUMIF(序时账[科目编码],A70,序时账[贷方金额])</f>
        <v>13280000</v>
      </c>
      <c r="H70" s="28">
        <f t="shared" ca="1" si="3"/>
        <v>0</v>
      </c>
    </row>
    <row r="71" spans="1:8">
      <c r="A71" s="27">
        <f ca="1"/>
        <v>3104</v>
      </c>
      <c r="B71" s="27" t="str">
        <f ca="1"/>
        <v>利润分配</v>
      </c>
      <c r="C71" s="28">
        <f ca="1">_xlfn.XLOOKUP(A71,科目余额表[科目编码],科目余额表[本期借方],0)</f>
        <v>0</v>
      </c>
      <c r="D71" s="28">
        <f ca="1">SUMIF(序时账[科目编码],A71,序时账[借方金额])</f>
        <v>0</v>
      </c>
      <c r="E71" s="28">
        <f t="shared" ca="1" si="2"/>
        <v>0</v>
      </c>
      <c r="F71" s="28">
        <f ca="1">_xlfn.XLOOKUP(A71,科目余额表[科目编码],科目余额表[本期贷方],0)</f>
        <v>1739289.3</v>
      </c>
      <c r="G71" s="28">
        <f ca="1">SUMIF(序时账[科目编码],A71,序时账[贷方金额])</f>
        <v>0</v>
      </c>
      <c r="H71" s="28">
        <f t="shared" ca="1" si="3"/>
        <v>1739289.3</v>
      </c>
    </row>
    <row r="72" spans="1:8">
      <c r="A72" s="27">
        <f ca="1"/>
        <v>3104002</v>
      </c>
      <c r="B72" s="27" t="str">
        <f ca="1"/>
        <v>未分配利润</v>
      </c>
      <c r="C72" s="28">
        <f ca="1">_xlfn.XLOOKUP(A72,科目余额表[科目编码],科目余额表[本期借方],0)</f>
        <v>0</v>
      </c>
      <c r="D72" s="28">
        <f ca="1">SUMIF(序时账[科目编码],A72,序时账[借方金额])</f>
        <v>0</v>
      </c>
      <c r="E72" s="28">
        <f t="shared" ca="1" si="2"/>
        <v>0</v>
      </c>
      <c r="F72" s="28">
        <f ca="1">_xlfn.XLOOKUP(A72,科目余额表[科目编码],科目余额表[本期贷方],0)</f>
        <v>1739289.3</v>
      </c>
      <c r="G72" s="28">
        <f ca="1">SUMIF(序时账[科目编码],A72,序时账[贷方金额])</f>
        <v>1739289.3</v>
      </c>
      <c r="H72" s="28">
        <f t="shared" ca="1" si="3"/>
        <v>0</v>
      </c>
    </row>
    <row r="73" spans="1:8">
      <c r="A73" s="27">
        <f ca="1"/>
        <v>5001</v>
      </c>
      <c r="B73" s="27" t="str">
        <f ca="1"/>
        <v>主营业务收入</v>
      </c>
      <c r="C73" s="28">
        <f ca="1">_xlfn.XLOOKUP(A73,科目余额表[科目编码],科目余额表[本期借方],0)</f>
        <v>13280000</v>
      </c>
      <c r="D73" s="28">
        <f ca="1">SUMIF(序时账[科目编码],A73,序时账[借方金额])</f>
        <v>13280000</v>
      </c>
      <c r="E73" s="28">
        <f t="shared" ca="1" si="2"/>
        <v>0</v>
      </c>
      <c r="F73" s="28">
        <f ca="1">_xlfn.XLOOKUP(A73,科目余额表[科目编码],科目余额表[本期贷方],0)</f>
        <v>13280000</v>
      </c>
      <c r="G73" s="28">
        <f ca="1">SUMIF(序时账[科目编码],A73,序时账[贷方金额])</f>
        <v>13280000</v>
      </c>
      <c r="H73" s="28">
        <f t="shared" ca="1" si="3"/>
        <v>0</v>
      </c>
    </row>
    <row r="74" spans="1:8">
      <c r="A74" s="27">
        <f ca="1"/>
        <v>5401</v>
      </c>
      <c r="B74" s="27" t="str">
        <f ca="1"/>
        <v>主营业务成本</v>
      </c>
      <c r="C74" s="28">
        <f ca="1">_xlfn.XLOOKUP(A74,科目余额表[科目编码],科目余额表[本期借方],0)</f>
        <v>10878000</v>
      </c>
      <c r="D74" s="28">
        <f ca="1">SUMIF(序时账[科目编码],A74,序时账[借方金额])</f>
        <v>10878000</v>
      </c>
      <c r="E74" s="28">
        <f t="shared" ca="1" si="2"/>
        <v>0</v>
      </c>
      <c r="F74" s="28">
        <f ca="1">_xlfn.XLOOKUP(A74,科目余额表[科目编码],科目余额表[本期贷方],0)</f>
        <v>10878000</v>
      </c>
      <c r="G74" s="28">
        <f ca="1">SUMIF(序时账[科目编码],A74,序时账[贷方金额])</f>
        <v>10878000</v>
      </c>
      <c r="H74" s="28">
        <f t="shared" ca="1" si="3"/>
        <v>0</v>
      </c>
    </row>
    <row r="75" spans="1:8">
      <c r="A75" s="27">
        <f ca="1"/>
        <v>5403</v>
      </c>
      <c r="B75" s="27" t="str">
        <f ca="1"/>
        <v>税金及附加</v>
      </c>
      <c r="C75" s="28">
        <f ca="1">_xlfn.XLOOKUP(A75,科目余额表[科目编码],科目余额表[本期借方],0)</f>
        <v>73845.72</v>
      </c>
      <c r="D75" s="28">
        <f ca="1">SUMIF(序时账[科目编码],A75,序时账[借方金额])</f>
        <v>0</v>
      </c>
      <c r="E75" s="28">
        <f t="shared" ca="1" si="2"/>
        <v>73845.72</v>
      </c>
      <c r="F75" s="28">
        <f ca="1">_xlfn.XLOOKUP(A75,科目余额表[科目编码],科目余额表[本期贷方],0)</f>
        <v>73845.72</v>
      </c>
      <c r="G75" s="28">
        <f ca="1">SUMIF(序时账[科目编码],A75,序时账[贷方金额])</f>
        <v>0</v>
      </c>
      <c r="H75" s="28">
        <f t="shared" ca="1" si="3"/>
        <v>73845.72</v>
      </c>
    </row>
    <row r="76" spans="1:8">
      <c r="A76" s="27">
        <f ca="1"/>
        <v>5403001</v>
      </c>
      <c r="B76" s="27" t="str">
        <f ca="1"/>
        <v>城市维护建设税</v>
      </c>
      <c r="C76" s="28">
        <f ca="1">_xlfn.XLOOKUP(A76,科目余额表[科目编码],科目余额表[本期借方],0)</f>
        <v>43076.67</v>
      </c>
      <c r="D76" s="28">
        <f ca="1">SUMIF(序时账[科目编码],A76,序时账[借方金额])</f>
        <v>43076.670000000006</v>
      </c>
      <c r="E76" s="28">
        <f t="shared" ca="1" si="2"/>
        <v>0</v>
      </c>
      <c r="F76" s="28">
        <f ca="1">_xlfn.XLOOKUP(A76,科目余额表[科目编码],科目余额表[本期贷方],0)</f>
        <v>43076.67</v>
      </c>
      <c r="G76" s="28">
        <f ca="1">SUMIF(序时账[科目编码],A76,序时账[贷方金额])</f>
        <v>43076.670000000006</v>
      </c>
      <c r="H76" s="28">
        <f t="shared" ca="1" si="3"/>
        <v>0</v>
      </c>
    </row>
    <row r="77" spans="1:8">
      <c r="A77" s="27">
        <f ca="1"/>
        <v>5403002</v>
      </c>
      <c r="B77" s="27" t="str">
        <f ca="1"/>
        <v>教育费附加</v>
      </c>
      <c r="C77" s="28">
        <f ca="1">_xlfn.XLOOKUP(A77,科目余额表[科目编码],科目余额表[本期借方],0)</f>
        <v>18461.43</v>
      </c>
      <c r="D77" s="28">
        <f ca="1">SUMIF(序时账[科目编码],A77,序时账[借方金额])</f>
        <v>18461.43</v>
      </c>
      <c r="E77" s="28">
        <f t="shared" ca="1" si="2"/>
        <v>0</v>
      </c>
      <c r="F77" s="28">
        <f ca="1">_xlfn.XLOOKUP(A77,科目余额表[科目编码],科目余额表[本期贷方],0)</f>
        <v>18461.43</v>
      </c>
      <c r="G77" s="28">
        <f ca="1">SUMIF(序时账[科目编码],A77,序时账[贷方金额])</f>
        <v>18461.43</v>
      </c>
      <c r="H77" s="28">
        <f t="shared" ca="1" si="3"/>
        <v>0</v>
      </c>
    </row>
    <row r="78" spans="1:8">
      <c r="A78" s="27">
        <f ca="1"/>
        <v>5403003</v>
      </c>
      <c r="B78" s="27" t="str">
        <f ca="1"/>
        <v>地方教育费附加</v>
      </c>
      <c r="C78" s="28">
        <f ca="1">_xlfn.XLOOKUP(A78,科目余额表[科目编码],科目余额表[本期借方],0)</f>
        <v>12307.62</v>
      </c>
      <c r="D78" s="28">
        <f ca="1">SUMIF(序时账[科目编码],A78,序时账[借方金额])</f>
        <v>12307.619999999999</v>
      </c>
      <c r="E78" s="28">
        <f t="shared" ca="1" si="2"/>
        <v>0</v>
      </c>
      <c r="F78" s="28">
        <f ca="1">_xlfn.XLOOKUP(A78,科目余额表[科目编码],科目余额表[本期贷方],0)</f>
        <v>12307.62</v>
      </c>
      <c r="G78" s="28">
        <f ca="1">SUMIF(序时账[科目编码],A78,序时账[贷方金额])</f>
        <v>12307.619999999999</v>
      </c>
      <c r="H78" s="28">
        <f t="shared" ca="1" si="3"/>
        <v>0</v>
      </c>
    </row>
    <row r="79" spans="1:8">
      <c r="A79" s="27">
        <f ca="1"/>
        <v>5602</v>
      </c>
      <c r="B79" s="27" t="str">
        <f ca="1"/>
        <v>管理费用</v>
      </c>
      <c r="C79" s="28">
        <f ca="1">_xlfn.XLOOKUP(A79,科目余额表[科目编码],科目余额表[本期借方],0)</f>
        <v>17635</v>
      </c>
      <c r="D79" s="28">
        <f ca="1">SUMIF(序时账[科目编码],A79,序时账[借方金额])</f>
        <v>0</v>
      </c>
      <c r="E79" s="28">
        <f t="shared" ca="1" si="2"/>
        <v>17635</v>
      </c>
      <c r="F79" s="28">
        <f ca="1">_xlfn.XLOOKUP(A79,科目余额表[科目编码],科目余额表[本期贷方],0)</f>
        <v>17635</v>
      </c>
      <c r="G79" s="28">
        <f ca="1">SUMIF(序时账[科目编码],A79,序时账[贷方金额])</f>
        <v>0</v>
      </c>
      <c r="H79" s="28">
        <f t="shared" ca="1" si="3"/>
        <v>17635</v>
      </c>
    </row>
    <row r="80" spans="1:8">
      <c r="A80" s="27">
        <f ca="1"/>
        <v>5602001</v>
      </c>
      <c r="B80" s="27" t="str">
        <f ca="1"/>
        <v>折旧费</v>
      </c>
      <c r="C80" s="28">
        <f ca="1">_xlfn.XLOOKUP(A80,科目余额表[科目编码],科目余额表[本期借方],0)</f>
        <v>12360</v>
      </c>
      <c r="D80" s="28">
        <f ca="1">SUMIF(序时账[科目编码],A80,序时账[借方金额])</f>
        <v>12360</v>
      </c>
      <c r="E80" s="28">
        <f t="shared" ca="1" si="2"/>
        <v>0</v>
      </c>
      <c r="F80" s="28">
        <f ca="1">_xlfn.XLOOKUP(A80,科目余额表[科目编码],科目余额表[本期贷方],0)</f>
        <v>12360</v>
      </c>
      <c r="G80" s="28">
        <f ca="1">SUMIF(序时账[科目编码],A80,序时账[贷方金额])</f>
        <v>12360</v>
      </c>
      <c r="H80" s="28">
        <f t="shared" ca="1" si="3"/>
        <v>0</v>
      </c>
    </row>
    <row r="81" spans="1:8">
      <c r="A81" s="27">
        <f ca="1"/>
        <v>5602002</v>
      </c>
      <c r="B81" s="27" t="str">
        <f ca="1"/>
        <v>办公费</v>
      </c>
      <c r="C81" s="28">
        <f ca="1">_xlfn.XLOOKUP(A81,科目余额表[科目编码],科目余额表[本期借方],0)</f>
        <v>5275</v>
      </c>
      <c r="D81" s="28">
        <f ca="1">SUMIF(序时账[科目编码],A81,序时账[借方金额])</f>
        <v>5275</v>
      </c>
      <c r="E81" s="28">
        <f t="shared" ca="1" si="2"/>
        <v>0</v>
      </c>
      <c r="F81" s="28">
        <f ca="1">_xlfn.XLOOKUP(A81,科目余额表[科目编码],科目余额表[本期贷方],0)</f>
        <v>5275</v>
      </c>
      <c r="G81" s="28">
        <f ca="1">SUMIF(序时账[科目编码],A81,序时账[贷方金额])</f>
        <v>5275</v>
      </c>
      <c r="H81" s="28">
        <f t="shared" ca="1" si="3"/>
        <v>0</v>
      </c>
    </row>
    <row r="82" spans="1:8">
      <c r="A82" s="27">
        <f ca="1"/>
        <v>5603</v>
      </c>
      <c r="B82" s="27" t="str">
        <f ca="1"/>
        <v>财务费用</v>
      </c>
      <c r="C82" s="28">
        <f ca="1">_xlfn.XLOOKUP(A82,科目余额表[科目编码],科目余额表[本期借方],0)</f>
        <v>-8549.3799999999992</v>
      </c>
      <c r="D82" s="28">
        <f ca="1">SUMIF(序时账[科目编码],A82,序时账[借方金额])</f>
        <v>0</v>
      </c>
      <c r="E82" s="28">
        <f t="shared" ca="1" si="2"/>
        <v>-8549.3799999999992</v>
      </c>
      <c r="F82" s="28">
        <f ca="1">_xlfn.XLOOKUP(A82,科目余额表[科目编码],科目余额表[本期贷方],0)</f>
        <v>-8549.3799999999992</v>
      </c>
      <c r="G82" s="28">
        <f ca="1">SUMIF(序时账[科目编码],A82,序时账[贷方金额])</f>
        <v>0</v>
      </c>
      <c r="H82" s="28">
        <f t="shared" ca="1" si="3"/>
        <v>-8549.3799999999992</v>
      </c>
    </row>
    <row r="83" spans="1:8">
      <c r="A83" s="27">
        <f ca="1"/>
        <v>5603001</v>
      </c>
      <c r="B83" s="27" t="str">
        <f ca="1"/>
        <v>银行手续费</v>
      </c>
      <c r="C83" s="28">
        <f ca="1">_xlfn.XLOOKUP(A83,科目余额表[科目编码],科目余额表[本期借方],0)</f>
        <v>200</v>
      </c>
      <c r="D83" s="28">
        <f ca="1">SUMIF(序时账[科目编码],A83,序时账[借方金额])</f>
        <v>200</v>
      </c>
      <c r="E83" s="28">
        <f t="shared" ca="1" si="2"/>
        <v>0</v>
      </c>
      <c r="F83" s="28">
        <f ca="1">_xlfn.XLOOKUP(A83,科目余额表[科目编码],科目余额表[本期贷方],0)</f>
        <v>200</v>
      </c>
      <c r="G83" s="28">
        <f ca="1">SUMIF(序时账[科目编码],A83,序时账[贷方金额])</f>
        <v>200</v>
      </c>
      <c r="H83" s="28">
        <f t="shared" ca="1" si="3"/>
        <v>0</v>
      </c>
    </row>
    <row r="84" spans="1:8">
      <c r="A84" s="27">
        <f ca="1"/>
        <v>5603002</v>
      </c>
      <c r="B84" s="27" t="str">
        <f ca="1"/>
        <v>利息收入</v>
      </c>
      <c r="C84" s="28">
        <f ca="1">_xlfn.XLOOKUP(A84,科目余额表[科目编码],科目余额表[本期借方],0)</f>
        <v>-8749.3799999999992</v>
      </c>
      <c r="D84" s="28">
        <f ca="1">SUMIF(序时账[科目编码],A84,序时账[借方金额])</f>
        <v>-8749.380000000001</v>
      </c>
      <c r="E84" s="28">
        <f t="shared" ca="1" si="2"/>
        <v>0</v>
      </c>
      <c r="F84" s="28">
        <f ca="1">_xlfn.XLOOKUP(A84,科目余额表[科目编码],科目余额表[本期贷方],0)</f>
        <v>-8749.3799999999992</v>
      </c>
      <c r="G84" s="28">
        <f ca="1">SUMIF(序时账[科目编码],A84,序时账[贷方金额])</f>
        <v>-8749.380000000001</v>
      </c>
      <c r="H84" s="28">
        <f t="shared" ca="1" si="3"/>
        <v>0</v>
      </c>
    </row>
    <row r="85" spans="1:8">
      <c r="A85" s="27">
        <f ca="1"/>
        <v>5801</v>
      </c>
      <c r="B85" s="27" t="str">
        <f ca="1"/>
        <v>所得税费用</v>
      </c>
      <c r="C85" s="28">
        <f ca="1">_xlfn.XLOOKUP(A85,科目余额表[科目编码],科目余额表[本期借方],0)</f>
        <v>579779.36</v>
      </c>
      <c r="D85" s="28">
        <f ca="1">SUMIF(序时账[科目编码],A85,序时账[借方金额])</f>
        <v>579779.36</v>
      </c>
      <c r="E85" s="28">
        <f t="shared" ca="1" si="2"/>
        <v>0</v>
      </c>
      <c r="F85" s="28">
        <f ca="1">_xlfn.XLOOKUP(A85,科目余额表[科目编码],科目余额表[本期贷方],0)</f>
        <v>579779.36</v>
      </c>
      <c r="G85" s="28">
        <f ca="1">SUMIF(序时账[科目编码],A85,序时账[贷方金额])</f>
        <v>579779.36</v>
      </c>
      <c r="H85" s="28">
        <f t="shared" ca="1" si="3"/>
        <v>0</v>
      </c>
    </row>
    <row r="86" spans="1:8">
      <c r="A86" s="27"/>
      <c r="B86" s="27"/>
      <c r="C86" s="28">
        <f>_xlfn.XLOOKUP(A86,科目余额表[科目编码],科目余额表[本期借方],0)</f>
        <v>0</v>
      </c>
      <c r="D86" s="28">
        <f>SUMIF(序时账[科目编码],A86,序时账[借方金额])</f>
        <v>0</v>
      </c>
      <c r="E86" s="28">
        <f t="shared" si="2"/>
        <v>0</v>
      </c>
      <c r="F86" s="28">
        <f>_xlfn.XLOOKUP(A86,科目余额表[科目编码],科目余额表[本期贷方],0)</f>
        <v>0</v>
      </c>
      <c r="G86" s="28">
        <f>SUMIF(序时账[科目编码],A86,序时账[贷方金额])</f>
        <v>0</v>
      </c>
      <c r="H86" s="28">
        <f t="shared" si="3"/>
        <v>0</v>
      </c>
    </row>
    <row r="87" spans="1:8">
      <c r="A87" s="27"/>
      <c r="B87" s="27"/>
      <c r="C87" s="28">
        <f>_xlfn.XLOOKUP(A87,科目余额表[科目编码],科目余额表[本期借方],0)</f>
        <v>0</v>
      </c>
      <c r="D87" s="28">
        <f>SUMIF(序时账[科目编码],A87,序时账[借方金额])</f>
        <v>0</v>
      </c>
      <c r="E87" s="28">
        <f t="shared" si="2"/>
        <v>0</v>
      </c>
      <c r="F87" s="28">
        <f>_xlfn.XLOOKUP(A87,科目余额表[科目编码],科目余额表[本期贷方],0)</f>
        <v>0</v>
      </c>
      <c r="G87" s="28">
        <f>SUMIF(序时账[科目编码],A87,序时账[贷方金额])</f>
        <v>0</v>
      </c>
      <c r="H87" s="28">
        <f t="shared" si="3"/>
        <v>0</v>
      </c>
    </row>
    <row r="88" spans="1:8">
      <c r="A88" s="27"/>
      <c r="B88" s="27"/>
      <c r="C88" s="28">
        <f>_xlfn.XLOOKUP(A88,科目余额表[科目编码],科目余额表[本期借方],0)</f>
        <v>0</v>
      </c>
      <c r="D88" s="28">
        <f>SUMIF(序时账[科目编码],A88,序时账[借方金额])</f>
        <v>0</v>
      </c>
      <c r="E88" s="28">
        <f t="shared" si="2"/>
        <v>0</v>
      </c>
      <c r="F88" s="28">
        <f>_xlfn.XLOOKUP(A88,科目余额表[科目编码],科目余额表[本期贷方],0)</f>
        <v>0</v>
      </c>
      <c r="G88" s="28">
        <f>SUMIF(序时账[科目编码],A88,序时账[贷方金额])</f>
        <v>0</v>
      </c>
      <c r="H88" s="28">
        <f t="shared" si="3"/>
        <v>0</v>
      </c>
    </row>
    <row r="89" spans="1:8">
      <c r="A89" s="27"/>
      <c r="B89" s="27"/>
      <c r="C89" s="28">
        <f>_xlfn.XLOOKUP(A89,科目余额表[科目编码],科目余额表[本期借方],0)</f>
        <v>0</v>
      </c>
      <c r="D89" s="28">
        <f>SUMIF(序时账[科目编码],A89,序时账[借方金额])</f>
        <v>0</v>
      </c>
      <c r="E89" s="28">
        <f t="shared" si="2"/>
        <v>0</v>
      </c>
      <c r="F89" s="28">
        <f>_xlfn.XLOOKUP(A89,科目余额表[科目编码],科目余额表[本期贷方],0)</f>
        <v>0</v>
      </c>
      <c r="G89" s="28">
        <f>SUMIF(序时账[科目编码],A89,序时账[贷方金额])</f>
        <v>0</v>
      </c>
      <c r="H89" s="28">
        <f t="shared" si="3"/>
        <v>0</v>
      </c>
    </row>
    <row r="90" spans="1:8">
      <c r="A90" s="27"/>
      <c r="B90" s="27"/>
      <c r="C90" s="28">
        <f>_xlfn.XLOOKUP(A90,科目余额表[科目编码],科目余额表[本期借方],0)</f>
        <v>0</v>
      </c>
      <c r="D90" s="28">
        <f>SUMIF(序时账[科目编码],A90,序时账[借方金额])</f>
        <v>0</v>
      </c>
      <c r="E90" s="28">
        <f t="shared" si="2"/>
        <v>0</v>
      </c>
      <c r="F90" s="28">
        <f>_xlfn.XLOOKUP(A90,科目余额表[科目编码],科目余额表[本期贷方],0)</f>
        <v>0</v>
      </c>
      <c r="G90" s="28">
        <f>SUMIF(序时账[科目编码],A90,序时账[贷方金额])</f>
        <v>0</v>
      </c>
      <c r="H90" s="28">
        <f t="shared" si="3"/>
        <v>0</v>
      </c>
    </row>
    <row r="91" spans="1:8">
      <c r="A91" s="27"/>
      <c r="B91" s="27"/>
      <c r="C91" s="28">
        <f>_xlfn.XLOOKUP(A91,科目余额表[科目编码],科目余额表[本期借方],0)</f>
        <v>0</v>
      </c>
      <c r="D91" s="28">
        <f>SUMIF(序时账[科目编码],A91,序时账[借方金额])</f>
        <v>0</v>
      </c>
      <c r="E91" s="28">
        <f t="shared" si="2"/>
        <v>0</v>
      </c>
      <c r="F91" s="28">
        <f>_xlfn.XLOOKUP(A91,科目余额表[科目编码],科目余额表[本期贷方],0)</f>
        <v>0</v>
      </c>
      <c r="G91" s="28">
        <f>SUMIF(序时账[科目编码],A91,序时账[贷方金额])</f>
        <v>0</v>
      </c>
      <c r="H91" s="28">
        <f t="shared" si="3"/>
        <v>0</v>
      </c>
    </row>
    <row r="92" spans="1:8">
      <c r="A92" s="27"/>
      <c r="B92" s="27"/>
      <c r="C92" s="28">
        <f>_xlfn.XLOOKUP(A92,科目余额表[科目编码],科目余额表[本期借方],0)</f>
        <v>0</v>
      </c>
      <c r="D92" s="28">
        <f>SUMIF(序时账[科目编码],A92,序时账[借方金额])</f>
        <v>0</v>
      </c>
      <c r="E92" s="28">
        <f t="shared" si="2"/>
        <v>0</v>
      </c>
      <c r="F92" s="28">
        <f>_xlfn.XLOOKUP(A92,科目余额表[科目编码],科目余额表[本期贷方],0)</f>
        <v>0</v>
      </c>
      <c r="G92" s="28">
        <f>SUMIF(序时账[科目编码],A92,序时账[贷方金额])</f>
        <v>0</v>
      </c>
      <c r="H92" s="28">
        <f t="shared" si="3"/>
        <v>0</v>
      </c>
    </row>
    <row r="93" spans="1:8">
      <c r="A93" s="27"/>
      <c r="B93" s="27"/>
      <c r="C93" s="28">
        <f>_xlfn.XLOOKUP(A93,科目余额表[科目编码],科目余额表[本期借方],0)</f>
        <v>0</v>
      </c>
      <c r="D93" s="28">
        <f>SUMIF(序时账[科目编码],A93,序时账[借方金额])</f>
        <v>0</v>
      </c>
      <c r="E93" s="28">
        <f t="shared" si="2"/>
        <v>0</v>
      </c>
      <c r="F93" s="28">
        <f>_xlfn.XLOOKUP(A93,科目余额表[科目编码],科目余额表[本期贷方],0)</f>
        <v>0</v>
      </c>
      <c r="G93" s="28">
        <f>SUMIF(序时账[科目编码],A93,序时账[贷方金额])</f>
        <v>0</v>
      </c>
      <c r="H93" s="28">
        <f t="shared" si="3"/>
        <v>0</v>
      </c>
    </row>
    <row r="94" spans="1:8">
      <c r="A94" s="27"/>
      <c r="B94" s="27"/>
      <c r="C94" s="28">
        <f>_xlfn.XLOOKUP(A94,科目余额表[科目编码],科目余额表[本期借方],0)</f>
        <v>0</v>
      </c>
      <c r="D94" s="28">
        <f>SUMIF(序时账[科目编码],A94,序时账[借方金额])</f>
        <v>0</v>
      </c>
      <c r="E94" s="28">
        <f t="shared" si="2"/>
        <v>0</v>
      </c>
      <c r="F94" s="28">
        <f>_xlfn.XLOOKUP(A94,科目余额表[科目编码],科目余额表[本期贷方],0)</f>
        <v>0</v>
      </c>
      <c r="G94" s="28">
        <f>SUMIF(序时账[科目编码],A94,序时账[贷方金额])</f>
        <v>0</v>
      </c>
      <c r="H94" s="28">
        <f t="shared" si="3"/>
        <v>0</v>
      </c>
    </row>
    <row r="95" spans="1:8">
      <c r="A95" s="27"/>
      <c r="B95" s="27"/>
      <c r="C95" s="28">
        <f>_xlfn.XLOOKUP(A95,科目余额表[科目编码],科目余额表[本期借方],0)</f>
        <v>0</v>
      </c>
      <c r="D95" s="28">
        <f>SUMIF(序时账[科目编码],A95,序时账[借方金额])</f>
        <v>0</v>
      </c>
      <c r="E95" s="28">
        <f t="shared" si="2"/>
        <v>0</v>
      </c>
      <c r="F95" s="28">
        <f>_xlfn.XLOOKUP(A95,科目余额表[科目编码],科目余额表[本期贷方],0)</f>
        <v>0</v>
      </c>
      <c r="G95" s="28">
        <f>SUMIF(序时账[科目编码],A95,序时账[贷方金额])</f>
        <v>0</v>
      </c>
      <c r="H95" s="28">
        <f t="shared" si="3"/>
        <v>0</v>
      </c>
    </row>
    <row r="96" spans="1:8">
      <c r="A96" s="27"/>
      <c r="B96" s="27"/>
      <c r="C96" s="28">
        <f>_xlfn.XLOOKUP(A96,科目余额表[科目编码],科目余额表[本期借方],0)</f>
        <v>0</v>
      </c>
      <c r="D96" s="28">
        <f>SUMIF(序时账[科目编码],A96,序时账[借方金额])</f>
        <v>0</v>
      </c>
      <c r="E96" s="28">
        <f t="shared" si="2"/>
        <v>0</v>
      </c>
      <c r="F96" s="28">
        <f>_xlfn.XLOOKUP(A96,科目余额表[科目编码],科目余额表[本期贷方],0)</f>
        <v>0</v>
      </c>
      <c r="G96" s="28">
        <f>SUMIF(序时账[科目编码],A96,序时账[贷方金额])</f>
        <v>0</v>
      </c>
      <c r="H96" s="28">
        <f t="shared" si="3"/>
        <v>0</v>
      </c>
    </row>
    <row r="97" spans="1:8">
      <c r="A97" s="27"/>
      <c r="B97" s="27"/>
      <c r="C97" s="28">
        <f>_xlfn.XLOOKUP(A97,科目余额表[科目编码],科目余额表[本期借方],0)</f>
        <v>0</v>
      </c>
      <c r="D97" s="28">
        <f>SUMIF(序时账[科目编码],A97,序时账[借方金额])</f>
        <v>0</v>
      </c>
      <c r="E97" s="28">
        <f t="shared" si="2"/>
        <v>0</v>
      </c>
      <c r="F97" s="28">
        <f>_xlfn.XLOOKUP(A97,科目余额表[科目编码],科目余额表[本期贷方],0)</f>
        <v>0</v>
      </c>
      <c r="G97" s="28">
        <f>SUMIF(序时账[科目编码],A97,序时账[贷方金额])</f>
        <v>0</v>
      </c>
      <c r="H97" s="28">
        <f t="shared" si="3"/>
        <v>0</v>
      </c>
    </row>
    <row r="98" spans="1:8">
      <c r="A98" s="27"/>
      <c r="B98" s="27"/>
      <c r="C98" s="28">
        <f>_xlfn.XLOOKUP(A98,科目余额表[科目编码],科目余额表[本期借方],0)</f>
        <v>0</v>
      </c>
      <c r="D98" s="28">
        <f>SUMIF(序时账[科目编码],A98,序时账[借方金额])</f>
        <v>0</v>
      </c>
      <c r="E98" s="28">
        <f t="shared" si="2"/>
        <v>0</v>
      </c>
      <c r="F98" s="28">
        <f>_xlfn.XLOOKUP(A98,科目余额表[科目编码],科目余额表[本期贷方],0)</f>
        <v>0</v>
      </c>
      <c r="G98" s="28">
        <f>SUMIF(序时账[科目编码],A98,序时账[贷方金额])</f>
        <v>0</v>
      </c>
      <c r="H98" s="28">
        <f t="shared" si="3"/>
        <v>0</v>
      </c>
    </row>
    <row r="99" spans="1:8">
      <c r="A99" s="27"/>
      <c r="B99" s="27"/>
      <c r="C99" s="28">
        <f>_xlfn.XLOOKUP(A99,科目余额表[科目编码],科目余额表[本期借方],0)</f>
        <v>0</v>
      </c>
      <c r="D99" s="28">
        <f>SUMIF(序时账[科目编码],A99,序时账[借方金额])</f>
        <v>0</v>
      </c>
      <c r="E99" s="28">
        <f t="shared" si="2"/>
        <v>0</v>
      </c>
      <c r="F99" s="28">
        <f>_xlfn.XLOOKUP(A99,科目余额表[科目编码],科目余额表[本期贷方],0)</f>
        <v>0</v>
      </c>
      <c r="G99" s="28">
        <f>SUMIF(序时账[科目编码],A99,序时账[贷方金额])</f>
        <v>0</v>
      </c>
      <c r="H99" s="28">
        <f t="shared" si="3"/>
        <v>0</v>
      </c>
    </row>
    <row r="100" spans="1:8">
      <c r="A100" s="27"/>
      <c r="B100" s="27"/>
      <c r="C100" s="28">
        <f>_xlfn.XLOOKUP(A100,科目余额表[科目编码],科目余额表[本期借方],0)</f>
        <v>0</v>
      </c>
      <c r="D100" s="28">
        <f>SUMIF(序时账[科目编码],A100,序时账[借方金额])</f>
        <v>0</v>
      </c>
      <c r="E100" s="28">
        <f t="shared" si="2"/>
        <v>0</v>
      </c>
      <c r="F100" s="28">
        <f>_xlfn.XLOOKUP(A100,科目余额表[科目编码],科目余额表[本期贷方],0)</f>
        <v>0</v>
      </c>
      <c r="G100" s="28">
        <f>SUMIF(序时账[科目编码],A100,序时账[贷方金额])</f>
        <v>0</v>
      </c>
      <c r="H100" s="28">
        <f t="shared" si="3"/>
        <v>0</v>
      </c>
    </row>
    <row r="101" spans="1:8">
      <c r="A101" s="27"/>
      <c r="B101" s="27"/>
      <c r="C101" s="28">
        <f>_xlfn.XLOOKUP(A101,科目余额表[科目编码],科目余额表[本期借方],0)</f>
        <v>0</v>
      </c>
      <c r="D101" s="28">
        <f>SUMIF(序时账[科目编码],A101,序时账[借方金额])</f>
        <v>0</v>
      </c>
      <c r="E101" s="28">
        <f t="shared" si="2"/>
        <v>0</v>
      </c>
      <c r="F101" s="28">
        <f>_xlfn.XLOOKUP(A101,科目余额表[科目编码],科目余额表[本期贷方],0)</f>
        <v>0</v>
      </c>
      <c r="G101" s="28">
        <f>SUMIF(序时账[科目编码],A101,序时账[贷方金额])</f>
        <v>0</v>
      </c>
      <c r="H101" s="28">
        <f t="shared" si="3"/>
        <v>0</v>
      </c>
    </row>
    <row r="102" spans="1:8">
      <c r="A102" s="27"/>
      <c r="B102" s="27"/>
      <c r="C102" s="28">
        <f>_xlfn.XLOOKUP(A102,科目余额表[科目编码],科目余额表[本期借方],0)</f>
        <v>0</v>
      </c>
      <c r="D102" s="28">
        <f>SUMIF(序时账[科目编码],A102,序时账[借方金额])</f>
        <v>0</v>
      </c>
      <c r="E102" s="28">
        <f t="shared" si="2"/>
        <v>0</v>
      </c>
      <c r="F102" s="28">
        <f>_xlfn.XLOOKUP(A102,科目余额表[科目编码],科目余额表[本期贷方],0)</f>
        <v>0</v>
      </c>
      <c r="G102" s="28">
        <f>SUMIF(序时账[科目编码],A102,序时账[贷方金额])</f>
        <v>0</v>
      </c>
      <c r="H102" s="28">
        <f t="shared" si="3"/>
        <v>0</v>
      </c>
    </row>
    <row r="103" spans="1:8">
      <c r="A103" s="27"/>
      <c r="B103" s="27"/>
      <c r="C103" s="28">
        <f>_xlfn.XLOOKUP(A103,科目余额表[科目编码],科目余额表[本期借方],0)</f>
        <v>0</v>
      </c>
      <c r="D103" s="28">
        <f>SUMIF(序时账[科目编码],A103,序时账[借方金额])</f>
        <v>0</v>
      </c>
      <c r="E103" s="28">
        <f t="shared" si="2"/>
        <v>0</v>
      </c>
      <c r="F103" s="28">
        <f>_xlfn.XLOOKUP(A103,科目余额表[科目编码],科目余额表[本期贷方],0)</f>
        <v>0</v>
      </c>
      <c r="G103" s="28">
        <f>SUMIF(序时账[科目编码],A103,序时账[贷方金额])</f>
        <v>0</v>
      </c>
      <c r="H103" s="28">
        <f t="shared" si="3"/>
        <v>0</v>
      </c>
    </row>
    <row r="104" spans="1:8">
      <c r="A104" s="27"/>
      <c r="B104" s="27"/>
      <c r="C104" s="28">
        <f>_xlfn.XLOOKUP(A104,科目余额表[科目编码],科目余额表[本期借方],0)</f>
        <v>0</v>
      </c>
      <c r="D104" s="28">
        <f>SUMIF(序时账[科目编码],A104,序时账[借方金额])</f>
        <v>0</v>
      </c>
      <c r="E104" s="28">
        <f t="shared" si="2"/>
        <v>0</v>
      </c>
      <c r="F104" s="28">
        <f>_xlfn.XLOOKUP(A104,科目余额表[科目编码],科目余额表[本期贷方],0)</f>
        <v>0</v>
      </c>
      <c r="G104" s="28">
        <f>SUMIF(序时账[科目编码],A104,序时账[贷方金额])</f>
        <v>0</v>
      </c>
      <c r="H104" s="28">
        <f t="shared" si="3"/>
        <v>0</v>
      </c>
    </row>
    <row r="105" spans="1:8">
      <c r="A105" s="27"/>
      <c r="B105" s="27"/>
      <c r="C105" s="28">
        <f>_xlfn.XLOOKUP(A105,科目余额表[科目编码],科目余额表[本期借方],0)</f>
        <v>0</v>
      </c>
      <c r="D105" s="28">
        <f>SUMIF(序时账[科目编码],A105,序时账[借方金额])</f>
        <v>0</v>
      </c>
      <c r="E105" s="28">
        <f t="shared" si="2"/>
        <v>0</v>
      </c>
      <c r="F105" s="28">
        <f>_xlfn.XLOOKUP(A105,科目余额表[科目编码],科目余额表[本期贷方],0)</f>
        <v>0</v>
      </c>
      <c r="G105" s="28">
        <f>SUMIF(序时账[科目编码],A105,序时账[贷方金额])</f>
        <v>0</v>
      </c>
      <c r="H105" s="28">
        <f t="shared" si="3"/>
        <v>0</v>
      </c>
    </row>
    <row r="106" spans="1:8">
      <c r="A106" s="27"/>
      <c r="B106" s="27"/>
      <c r="C106" s="28">
        <f>_xlfn.XLOOKUP(A106,科目余额表[科目编码],科目余额表[本期借方],0)</f>
        <v>0</v>
      </c>
      <c r="D106" s="28">
        <f>SUMIF(序时账[科目编码],A106,序时账[借方金额])</f>
        <v>0</v>
      </c>
      <c r="E106" s="28">
        <f t="shared" si="2"/>
        <v>0</v>
      </c>
      <c r="F106" s="28">
        <f>_xlfn.XLOOKUP(A106,科目余额表[科目编码],科目余额表[本期贷方],0)</f>
        <v>0</v>
      </c>
      <c r="G106" s="28">
        <f>SUMIF(序时账[科目编码],A106,序时账[贷方金额])</f>
        <v>0</v>
      </c>
      <c r="H106" s="28">
        <f t="shared" si="3"/>
        <v>0</v>
      </c>
    </row>
    <row r="107" spans="1:8">
      <c r="A107" s="27"/>
      <c r="B107" s="27"/>
      <c r="C107" s="28">
        <f>_xlfn.XLOOKUP(A107,科目余额表[科目编码],科目余额表[本期借方],0)</f>
        <v>0</v>
      </c>
      <c r="D107" s="28">
        <f>SUMIF(序时账[科目编码],A107,序时账[借方金额])</f>
        <v>0</v>
      </c>
      <c r="E107" s="28">
        <f t="shared" si="2"/>
        <v>0</v>
      </c>
      <c r="F107" s="28">
        <f>_xlfn.XLOOKUP(A107,科目余额表[科目编码],科目余额表[本期贷方],0)</f>
        <v>0</v>
      </c>
      <c r="G107" s="28">
        <f>SUMIF(序时账[科目编码],A107,序时账[贷方金额])</f>
        <v>0</v>
      </c>
      <c r="H107" s="28">
        <f t="shared" si="3"/>
        <v>0</v>
      </c>
    </row>
    <row r="108" spans="1:8">
      <c r="A108" s="27"/>
      <c r="B108" s="27"/>
      <c r="C108" s="28">
        <f>_xlfn.XLOOKUP(A108,科目余额表[科目编码],科目余额表[本期借方],0)</f>
        <v>0</v>
      </c>
      <c r="D108" s="28">
        <f>SUMIF(序时账[科目编码],A108,序时账[借方金额])</f>
        <v>0</v>
      </c>
      <c r="E108" s="28">
        <f t="shared" si="2"/>
        <v>0</v>
      </c>
      <c r="F108" s="28">
        <f>_xlfn.XLOOKUP(A108,科目余额表[科目编码],科目余额表[本期贷方],0)</f>
        <v>0</v>
      </c>
      <c r="G108" s="28">
        <f>SUMIF(序时账[科目编码],A108,序时账[贷方金额])</f>
        <v>0</v>
      </c>
      <c r="H108" s="28">
        <f t="shared" si="3"/>
        <v>0</v>
      </c>
    </row>
    <row r="109" spans="1:8">
      <c r="A109" s="27"/>
      <c r="B109" s="27"/>
      <c r="C109" s="28">
        <f>_xlfn.XLOOKUP(A109,科目余额表[科目编码],科目余额表[本期借方],0)</f>
        <v>0</v>
      </c>
      <c r="D109" s="28">
        <f>SUMIF(序时账[科目编码],A109,序时账[借方金额])</f>
        <v>0</v>
      </c>
      <c r="E109" s="28">
        <f t="shared" si="2"/>
        <v>0</v>
      </c>
      <c r="F109" s="28">
        <f>_xlfn.XLOOKUP(A109,科目余额表[科目编码],科目余额表[本期贷方],0)</f>
        <v>0</v>
      </c>
      <c r="G109" s="28">
        <f>SUMIF(序时账[科目编码],A109,序时账[贷方金额])</f>
        <v>0</v>
      </c>
      <c r="H109" s="28">
        <f t="shared" si="3"/>
        <v>0</v>
      </c>
    </row>
    <row r="110" spans="1:8">
      <c r="A110" s="27"/>
      <c r="B110" s="27"/>
      <c r="C110" s="28">
        <f>_xlfn.XLOOKUP(A110,科目余额表[科目编码],科目余额表[本期借方],0)</f>
        <v>0</v>
      </c>
      <c r="D110" s="28">
        <f>SUMIF(序时账[科目编码],A110,序时账[借方金额])</f>
        <v>0</v>
      </c>
      <c r="E110" s="28">
        <f t="shared" si="2"/>
        <v>0</v>
      </c>
      <c r="F110" s="28">
        <f>_xlfn.XLOOKUP(A110,科目余额表[科目编码],科目余额表[本期贷方],0)</f>
        <v>0</v>
      </c>
      <c r="G110" s="28">
        <f>SUMIF(序时账[科目编码],A110,序时账[贷方金额])</f>
        <v>0</v>
      </c>
      <c r="H110" s="28">
        <f t="shared" si="3"/>
        <v>0</v>
      </c>
    </row>
    <row r="111" spans="1:8">
      <c r="A111" s="27"/>
      <c r="B111" s="27"/>
      <c r="C111" s="28">
        <f>_xlfn.XLOOKUP(A111,科目余额表[科目编码],科目余额表[本期借方],0)</f>
        <v>0</v>
      </c>
      <c r="D111" s="28">
        <f>SUMIF(序时账[科目编码],A111,序时账[借方金额])</f>
        <v>0</v>
      </c>
      <c r="E111" s="28">
        <f t="shared" si="2"/>
        <v>0</v>
      </c>
      <c r="F111" s="28">
        <f>_xlfn.XLOOKUP(A111,科目余额表[科目编码],科目余额表[本期贷方],0)</f>
        <v>0</v>
      </c>
      <c r="G111" s="28">
        <f>SUMIF(序时账[科目编码],A111,序时账[贷方金额])</f>
        <v>0</v>
      </c>
      <c r="H111" s="28">
        <f t="shared" si="3"/>
        <v>0</v>
      </c>
    </row>
    <row r="112" spans="1:8">
      <c r="A112" s="27"/>
      <c r="B112" s="27"/>
      <c r="C112" s="28">
        <f>_xlfn.XLOOKUP(A112,科目余额表[科目编码],科目余额表[本期借方],0)</f>
        <v>0</v>
      </c>
      <c r="D112" s="28">
        <f>SUMIF(序时账[科目编码],A112,序时账[借方金额])</f>
        <v>0</v>
      </c>
      <c r="E112" s="28">
        <f t="shared" si="2"/>
        <v>0</v>
      </c>
      <c r="F112" s="28">
        <f>_xlfn.XLOOKUP(A112,科目余额表[科目编码],科目余额表[本期贷方],0)</f>
        <v>0</v>
      </c>
      <c r="G112" s="28">
        <f>SUMIF(序时账[科目编码],A112,序时账[贷方金额])</f>
        <v>0</v>
      </c>
      <c r="H112" s="28">
        <f t="shared" si="3"/>
        <v>0</v>
      </c>
    </row>
    <row r="113" spans="1:8">
      <c r="A113" s="27"/>
      <c r="B113" s="27"/>
      <c r="C113" s="28">
        <f>_xlfn.XLOOKUP(A113,科目余额表[科目编码],科目余额表[本期借方],0)</f>
        <v>0</v>
      </c>
      <c r="D113" s="28">
        <f>SUMIF(序时账[科目编码],A113,序时账[借方金额])</f>
        <v>0</v>
      </c>
      <c r="E113" s="28">
        <f t="shared" si="2"/>
        <v>0</v>
      </c>
      <c r="F113" s="28">
        <f>_xlfn.XLOOKUP(A113,科目余额表[科目编码],科目余额表[本期贷方],0)</f>
        <v>0</v>
      </c>
      <c r="G113" s="28">
        <f>SUMIF(序时账[科目编码],A113,序时账[贷方金额])</f>
        <v>0</v>
      </c>
      <c r="H113" s="28">
        <f t="shared" si="3"/>
        <v>0</v>
      </c>
    </row>
    <row r="114" spans="1:8">
      <c r="A114" s="27"/>
      <c r="B114" s="27"/>
      <c r="C114" s="28">
        <f>_xlfn.XLOOKUP(A114,科目余额表[科目编码],科目余额表[本期借方],0)</f>
        <v>0</v>
      </c>
      <c r="D114" s="28">
        <f>SUMIF(序时账[科目编码],A114,序时账[借方金额])</f>
        <v>0</v>
      </c>
      <c r="E114" s="28">
        <f t="shared" si="2"/>
        <v>0</v>
      </c>
      <c r="F114" s="28">
        <f>_xlfn.XLOOKUP(A114,科目余额表[科目编码],科目余额表[本期贷方],0)</f>
        <v>0</v>
      </c>
      <c r="G114" s="28">
        <f>SUMIF(序时账[科目编码],A114,序时账[贷方金额])</f>
        <v>0</v>
      </c>
      <c r="H114" s="28">
        <f t="shared" si="3"/>
        <v>0</v>
      </c>
    </row>
    <row r="115" spans="1:8">
      <c r="A115" s="27"/>
      <c r="B115" s="27"/>
      <c r="C115" s="28">
        <f>_xlfn.XLOOKUP(A115,科目余额表[科目编码],科目余额表[本期借方],0)</f>
        <v>0</v>
      </c>
      <c r="D115" s="28">
        <f>SUMIF(序时账[科目编码],A115,序时账[借方金额])</f>
        <v>0</v>
      </c>
      <c r="E115" s="28">
        <f t="shared" si="2"/>
        <v>0</v>
      </c>
      <c r="F115" s="28">
        <f>_xlfn.XLOOKUP(A115,科目余额表[科目编码],科目余额表[本期贷方],0)</f>
        <v>0</v>
      </c>
      <c r="G115" s="28">
        <f>SUMIF(序时账[科目编码],A115,序时账[贷方金额])</f>
        <v>0</v>
      </c>
      <c r="H115" s="28">
        <f t="shared" si="3"/>
        <v>0</v>
      </c>
    </row>
    <row r="116" spans="1:8">
      <c r="A116" s="27"/>
      <c r="B116" s="27"/>
      <c r="C116" s="28">
        <f>_xlfn.XLOOKUP(A116,科目余额表[科目编码],科目余额表[本期借方],0)</f>
        <v>0</v>
      </c>
      <c r="D116" s="28">
        <f>SUMIF(序时账[科目编码],A116,序时账[借方金额])</f>
        <v>0</v>
      </c>
      <c r="E116" s="28">
        <f t="shared" si="2"/>
        <v>0</v>
      </c>
      <c r="F116" s="28">
        <f>_xlfn.XLOOKUP(A116,科目余额表[科目编码],科目余额表[本期贷方],0)</f>
        <v>0</v>
      </c>
      <c r="G116" s="28">
        <f>SUMIF(序时账[科目编码],A116,序时账[贷方金额])</f>
        <v>0</v>
      </c>
      <c r="H116" s="28">
        <f t="shared" si="3"/>
        <v>0</v>
      </c>
    </row>
    <row r="117" spans="1:8">
      <c r="A117" s="27"/>
      <c r="B117" s="27"/>
      <c r="C117" s="28">
        <f>_xlfn.XLOOKUP(A117,科目余额表[科目编码],科目余额表[本期借方],0)</f>
        <v>0</v>
      </c>
      <c r="D117" s="28">
        <f>SUMIF(序时账[科目编码],A117,序时账[借方金额])</f>
        <v>0</v>
      </c>
      <c r="E117" s="28">
        <f t="shared" si="2"/>
        <v>0</v>
      </c>
      <c r="F117" s="28">
        <f>_xlfn.XLOOKUP(A117,科目余额表[科目编码],科目余额表[本期贷方],0)</f>
        <v>0</v>
      </c>
      <c r="G117" s="28">
        <f>SUMIF(序时账[科目编码],A117,序时账[贷方金额])</f>
        <v>0</v>
      </c>
      <c r="H117" s="28">
        <f t="shared" si="3"/>
        <v>0</v>
      </c>
    </row>
    <row r="118" spans="1:8">
      <c r="A118" s="27"/>
      <c r="B118" s="27"/>
      <c r="C118" s="28">
        <f>_xlfn.XLOOKUP(A118,科目余额表[科目编码],科目余额表[本期借方],0)</f>
        <v>0</v>
      </c>
      <c r="D118" s="28">
        <f>SUMIF(序时账[科目编码],A118,序时账[借方金额])</f>
        <v>0</v>
      </c>
      <c r="E118" s="28">
        <f t="shared" si="2"/>
        <v>0</v>
      </c>
      <c r="F118" s="28">
        <f>_xlfn.XLOOKUP(A118,科目余额表[科目编码],科目余额表[本期贷方],0)</f>
        <v>0</v>
      </c>
      <c r="G118" s="28">
        <f>SUMIF(序时账[科目编码],A118,序时账[贷方金额])</f>
        <v>0</v>
      </c>
      <c r="H118" s="28">
        <f t="shared" si="3"/>
        <v>0</v>
      </c>
    </row>
    <row r="119" spans="1:8">
      <c r="A119" s="27"/>
      <c r="B119" s="27"/>
      <c r="C119" s="28">
        <f>_xlfn.XLOOKUP(A119,科目余额表[科目编码],科目余额表[本期借方],0)</f>
        <v>0</v>
      </c>
      <c r="D119" s="28">
        <f>SUMIF(序时账[科目编码],A119,序时账[借方金额])</f>
        <v>0</v>
      </c>
      <c r="E119" s="28">
        <f t="shared" si="2"/>
        <v>0</v>
      </c>
      <c r="F119" s="28">
        <f>_xlfn.XLOOKUP(A119,科目余额表[科目编码],科目余额表[本期贷方],0)</f>
        <v>0</v>
      </c>
      <c r="G119" s="28">
        <f>SUMIF(序时账[科目编码],A119,序时账[贷方金额])</f>
        <v>0</v>
      </c>
      <c r="H119" s="28">
        <f t="shared" si="3"/>
        <v>0</v>
      </c>
    </row>
    <row r="120" spans="1:8">
      <c r="A120" s="27"/>
      <c r="B120" s="27"/>
      <c r="C120" s="28">
        <f>_xlfn.XLOOKUP(A120,科目余额表[科目编码],科目余额表[本期借方],0)</f>
        <v>0</v>
      </c>
      <c r="D120" s="28">
        <f>SUMIF(序时账[科目编码],A120,序时账[借方金额])</f>
        <v>0</v>
      </c>
      <c r="E120" s="28">
        <f t="shared" si="2"/>
        <v>0</v>
      </c>
      <c r="F120" s="28">
        <f>_xlfn.XLOOKUP(A120,科目余额表[科目编码],科目余额表[本期贷方],0)</f>
        <v>0</v>
      </c>
      <c r="G120" s="28">
        <f>SUMIF(序时账[科目编码],A120,序时账[贷方金额])</f>
        <v>0</v>
      </c>
      <c r="H120" s="28">
        <f t="shared" si="3"/>
        <v>0</v>
      </c>
    </row>
    <row r="121" spans="1:8">
      <c r="A121" s="27"/>
      <c r="B121" s="27"/>
      <c r="C121" s="28">
        <f>_xlfn.XLOOKUP(A121,科目余额表[科目编码],科目余额表[本期借方],0)</f>
        <v>0</v>
      </c>
      <c r="D121" s="28">
        <f>SUMIF(序时账[科目编码],A121,序时账[借方金额])</f>
        <v>0</v>
      </c>
      <c r="E121" s="28">
        <f t="shared" si="2"/>
        <v>0</v>
      </c>
      <c r="F121" s="28">
        <f>_xlfn.XLOOKUP(A121,科目余额表[科目编码],科目余额表[本期贷方],0)</f>
        <v>0</v>
      </c>
      <c r="G121" s="28">
        <f>SUMIF(序时账[科目编码],A121,序时账[贷方金额])</f>
        <v>0</v>
      </c>
      <c r="H121" s="28">
        <f t="shared" si="3"/>
        <v>0</v>
      </c>
    </row>
    <row r="122" spans="1:8">
      <c r="A122" s="27"/>
      <c r="B122" s="27"/>
      <c r="C122" s="28">
        <f>_xlfn.XLOOKUP(A122,科目余额表[科目编码],科目余额表[本期借方],0)</f>
        <v>0</v>
      </c>
      <c r="D122" s="28">
        <f>SUMIF(序时账[科目编码],A122,序时账[借方金额])</f>
        <v>0</v>
      </c>
      <c r="E122" s="28">
        <f t="shared" si="2"/>
        <v>0</v>
      </c>
      <c r="F122" s="28">
        <f>_xlfn.XLOOKUP(A122,科目余额表[科目编码],科目余额表[本期贷方],0)</f>
        <v>0</v>
      </c>
      <c r="G122" s="28">
        <f>SUMIF(序时账[科目编码],A122,序时账[贷方金额])</f>
        <v>0</v>
      </c>
      <c r="H122" s="28">
        <f t="shared" si="3"/>
        <v>0</v>
      </c>
    </row>
    <row r="123" spans="1:8">
      <c r="A123" s="27"/>
      <c r="B123" s="27"/>
      <c r="C123" s="28">
        <f>_xlfn.XLOOKUP(A123,科目余额表[科目编码],科目余额表[本期借方],0)</f>
        <v>0</v>
      </c>
      <c r="D123" s="28">
        <f>SUMIF(序时账[科目编码],A123,序时账[借方金额])</f>
        <v>0</v>
      </c>
      <c r="E123" s="28">
        <f t="shared" si="2"/>
        <v>0</v>
      </c>
      <c r="F123" s="28">
        <f>_xlfn.XLOOKUP(A123,科目余额表[科目编码],科目余额表[本期贷方],0)</f>
        <v>0</v>
      </c>
      <c r="G123" s="28">
        <f>SUMIF(序时账[科目编码],A123,序时账[贷方金额])</f>
        <v>0</v>
      </c>
      <c r="H123" s="28">
        <f t="shared" si="3"/>
        <v>0</v>
      </c>
    </row>
    <row r="124" spans="1:8">
      <c r="A124" s="27"/>
      <c r="B124" s="27"/>
      <c r="C124" s="28">
        <f>_xlfn.XLOOKUP(A124,科目余额表[科目编码],科目余额表[本期借方],0)</f>
        <v>0</v>
      </c>
      <c r="D124" s="28">
        <f>SUMIF(序时账[科目编码],A124,序时账[借方金额])</f>
        <v>0</v>
      </c>
      <c r="E124" s="28">
        <f t="shared" si="2"/>
        <v>0</v>
      </c>
      <c r="F124" s="28">
        <f>_xlfn.XLOOKUP(A124,科目余额表[科目编码],科目余额表[本期贷方],0)</f>
        <v>0</v>
      </c>
      <c r="G124" s="28">
        <f>SUMIF(序时账[科目编码],A124,序时账[贷方金额])</f>
        <v>0</v>
      </c>
      <c r="H124" s="28">
        <f t="shared" si="3"/>
        <v>0</v>
      </c>
    </row>
    <row r="125" spans="1:8">
      <c r="A125" s="27"/>
      <c r="B125" s="27"/>
      <c r="C125" s="28">
        <f>_xlfn.XLOOKUP(A125,科目余额表[科目编码],科目余额表[本期借方],0)</f>
        <v>0</v>
      </c>
      <c r="D125" s="28">
        <f>SUMIF(序时账[科目编码],A125,序时账[借方金额])</f>
        <v>0</v>
      </c>
      <c r="E125" s="28">
        <f t="shared" si="2"/>
        <v>0</v>
      </c>
      <c r="F125" s="28">
        <f>_xlfn.XLOOKUP(A125,科目余额表[科目编码],科目余额表[本期贷方],0)</f>
        <v>0</v>
      </c>
      <c r="G125" s="28">
        <f>SUMIF(序时账[科目编码],A125,序时账[贷方金额])</f>
        <v>0</v>
      </c>
      <c r="H125" s="28">
        <f t="shared" si="3"/>
        <v>0</v>
      </c>
    </row>
    <row r="126" spans="1:8">
      <c r="A126" s="27"/>
      <c r="B126" s="27"/>
      <c r="C126" s="28">
        <f>_xlfn.XLOOKUP(A126,科目余额表[科目编码],科目余额表[本期借方],0)</f>
        <v>0</v>
      </c>
      <c r="D126" s="28">
        <f>SUMIF(序时账[科目编码],A126,序时账[借方金额])</f>
        <v>0</v>
      </c>
      <c r="E126" s="28">
        <f t="shared" si="2"/>
        <v>0</v>
      </c>
      <c r="F126" s="28">
        <f>_xlfn.XLOOKUP(A126,科目余额表[科目编码],科目余额表[本期贷方],0)</f>
        <v>0</v>
      </c>
      <c r="G126" s="28">
        <f>SUMIF(序时账[科目编码],A126,序时账[贷方金额])</f>
        <v>0</v>
      </c>
      <c r="H126" s="28">
        <f t="shared" si="3"/>
        <v>0</v>
      </c>
    </row>
    <row r="127" spans="1:8">
      <c r="A127" s="27"/>
      <c r="B127" s="27"/>
      <c r="C127" s="28">
        <f>_xlfn.XLOOKUP(A127,科目余额表[科目编码],科目余额表[本期借方],0)</f>
        <v>0</v>
      </c>
      <c r="D127" s="28">
        <f>SUMIF(序时账[科目编码],A127,序时账[借方金额])</f>
        <v>0</v>
      </c>
      <c r="E127" s="28">
        <f t="shared" si="2"/>
        <v>0</v>
      </c>
      <c r="F127" s="28">
        <f>_xlfn.XLOOKUP(A127,科目余额表[科目编码],科目余额表[本期贷方],0)</f>
        <v>0</v>
      </c>
      <c r="G127" s="28">
        <f>SUMIF(序时账[科目编码],A127,序时账[贷方金额])</f>
        <v>0</v>
      </c>
      <c r="H127" s="28">
        <f t="shared" si="3"/>
        <v>0</v>
      </c>
    </row>
    <row r="128" spans="1:8">
      <c r="A128" s="27"/>
      <c r="B128" s="27"/>
      <c r="C128" s="28">
        <f>_xlfn.XLOOKUP(A128,科目余额表[科目编码],科目余额表[本期借方],0)</f>
        <v>0</v>
      </c>
      <c r="D128" s="28">
        <f>SUMIF(序时账[科目编码],A128,序时账[借方金额])</f>
        <v>0</v>
      </c>
      <c r="E128" s="28">
        <f t="shared" si="2"/>
        <v>0</v>
      </c>
      <c r="F128" s="28">
        <f>_xlfn.XLOOKUP(A128,科目余额表[科目编码],科目余额表[本期贷方],0)</f>
        <v>0</v>
      </c>
      <c r="G128" s="28">
        <f>SUMIF(序时账[科目编码],A128,序时账[贷方金额])</f>
        <v>0</v>
      </c>
      <c r="H128" s="28">
        <f t="shared" si="3"/>
        <v>0</v>
      </c>
    </row>
    <row r="129" spans="1:8">
      <c r="A129" s="27"/>
      <c r="B129" s="27"/>
      <c r="C129" s="28">
        <f>_xlfn.XLOOKUP(A129,科目余额表[科目编码],科目余额表[本期借方],0)</f>
        <v>0</v>
      </c>
      <c r="D129" s="28">
        <f>SUMIF(序时账[科目编码],A129,序时账[借方金额])</f>
        <v>0</v>
      </c>
      <c r="E129" s="28">
        <f t="shared" si="2"/>
        <v>0</v>
      </c>
      <c r="F129" s="28">
        <f>_xlfn.XLOOKUP(A129,科目余额表[科目编码],科目余额表[本期贷方],0)</f>
        <v>0</v>
      </c>
      <c r="G129" s="28">
        <f>SUMIF(序时账[科目编码],A129,序时账[贷方金额])</f>
        <v>0</v>
      </c>
      <c r="H129" s="28">
        <f t="shared" si="3"/>
        <v>0</v>
      </c>
    </row>
    <row r="130" spans="1:8">
      <c r="A130" s="27"/>
      <c r="B130" s="27"/>
      <c r="C130" s="28">
        <f>_xlfn.XLOOKUP(A130,科目余额表[科目编码],科目余额表[本期借方],0)</f>
        <v>0</v>
      </c>
      <c r="D130" s="28">
        <f>SUMIF(序时账[科目编码],A130,序时账[借方金额])</f>
        <v>0</v>
      </c>
      <c r="E130" s="28">
        <f t="shared" si="2"/>
        <v>0</v>
      </c>
      <c r="F130" s="28">
        <f>_xlfn.XLOOKUP(A130,科目余额表[科目编码],科目余额表[本期贷方],0)</f>
        <v>0</v>
      </c>
      <c r="G130" s="28">
        <f>SUMIF(序时账[科目编码],A130,序时账[贷方金额])</f>
        <v>0</v>
      </c>
      <c r="H130" s="28">
        <f t="shared" si="3"/>
        <v>0</v>
      </c>
    </row>
    <row r="131" spans="1:8">
      <c r="A131" s="27"/>
      <c r="B131" s="27"/>
      <c r="C131" s="28">
        <f>_xlfn.XLOOKUP(A131,科目余额表[科目编码],科目余额表[本期借方],0)</f>
        <v>0</v>
      </c>
      <c r="D131" s="28">
        <f>SUMIF(序时账[科目编码],A131,序时账[借方金额])</f>
        <v>0</v>
      </c>
      <c r="E131" s="28">
        <f t="shared" ref="E131:E194" si="4">C131-D131</f>
        <v>0</v>
      </c>
      <c r="F131" s="28">
        <f>_xlfn.XLOOKUP(A131,科目余额表[科目编码],科目余额表[本期贷方],0)</f>
        <v>0</v>
      </c>
      <c r="G131" s="28">
        <f>SUMIF(序时账[科目编码],A131,序时账[贷方金额])</f>
        <v>0</v>
      </c>
      <c r="H131" s="28">
        <f t="shared" ref="H131:H194" si="5">F131-G131</f>
        <v>0</v>
      </c>
    </row>
    <row r="132" spans="1:8">
      <c r="A132" s="27"/>
      <c r="B132" s="27"/>
      <c r="C132" s="28">
        <f>_xlfn.XLOOKUP(A132,科目余额表[科目编码],科目余额表[本期借方],0)</f>
        <v>0</v>
      </c>
      <c r="D132" s="28">
        <f>SUMIF(序时账[科目编码],A132,序时账[借方金额])</f>
        <v>0</v>
      </c>
      <c r="E132" s="28">
        <f t="shared" si="4"/>
        <v>0</v>
      </c>
      <c r="F132" s="28">
        <f>_xlfn.XLOOKUP(A132,科目余额表[科目编码],科目余额表[本期贷方],0)</f>
        <v>0</v>
      </c>
      <c r="G132" s="28">
        <f>SUMIF(序时账[科目编码],A132,序时账[贷方金额])</f>
        <v>0</v>
      </c>
      <c r="H132" s="28">
        <f t="shared" si="5"/>
        <v>0</v>
      </c>
    </row>
    <row r="133" spans="1:8">
      <c r="A133" s="27"/>
      <c r="B133" s="27"/>
      <c r="C133" s="28">
        <f>_xlfn.XLOOKUP(A133,科目余额表[科目编码],科目余额表[本期借方],0)</f>
        <v>0</v>
      </c>
      <c r="D133" s="28">
        <f>SUMIF(序时账[科目编码],A133,序时账[借方金额])</f>
        <v>0</v>
      </c>
      <c r="E133" s="28">
        <f t="shared" si="4"/>
        <v>0</v>
      </c>
      <c r="F133" s="28">
        <f>_xlfn.XLOOKUP(A133,科目余额表[科目编码],科目余额表[本期贷方],0)</f>
        <v>0</v>
      </c>
      <c r="G133" s="28">
        <f>SUMIF(序时账[科目编码],A133,序时账[贷方金额])</f>
        <v>0</v>
      </c>
      <c r="H133" s="28">
        <f t="shared" si="5"/>
        <v>0</v>
      </c>
    </row>
    <row r="134" spans="1:8">
      <c r="A134" s="27"/>
      <c r="B134" s="27"/>
      <c r="C134" s="28">
        <f>_xlfn.XLOOKUP(A134,科目余额表[科目编码],科目余额表[本期借方],0)</f>
        <v>0</v>
      </c>
      <c r="D134" s="28">
        <f>SUMIF(序时账[科目编码],A134,序时账[借方金额])</f>
        <v>0</v>
      </c>
      <c r="E134" s="28">
        <f t="shared" si="4"/>
        <v>0</v>
      </c>
      <c r="F134" s="28">
        <f>_xlfn.XLOOKUP(A134,科目余额表[科目编码],科目余额表[本期贷方],0)</f>
        <v>0</v>
      </c>
      <c r="G134" s="28">
        <f>SUMIF(序时账[科目编码],A134,序时账[贷方金额])</f>
        <v>0</v>
      </c>
      <c r="H134" s="28">
        <f t="shared" si="5"/>
        <v>0</v>
      </c>
    </row>
    <row r="135" spans="1:8">
      <c r="A135" s="27"/>
      <c r="B135" s="27"/>
      <c r="C135" s="28">
        <f>_xlfn.XLOOKUP(A135,科目余额表[科目编码],科目余额表[本期借方],0)</f>
        <v>0</v>
      </c>
      <c r="D135" s="28">
        <f>SUMIF(序时账[科目编码],A135,序时账[借方金额])</f>
        <v>0</v>
      </c>
      <c r="E135" s="28">
        <f t="shared" si="4"/>
        <v>0</v>
      </c>
      <c r="F135" s="28">
        <f>_xlfn.XLOOKUP(A135,科目余额表[科目编码],科目余额表[本期贷方],0)</f>
        <v>0</v>
      </c>
      <c r="G135" s="28">
        <f>SUMIF(序时账[科目编码],A135,序时账[贷方金额])</f>
        <v>0</v>
      </c>
      <c r="H135" s="28">
        <f t="shared" si="5"/>
        <v>0</v>
      </c>
    </row>
    <row r="136" spans="1:8">
      <c r="A136" s="27"/>
      <c r="B136" s="27"/>
      <c r="C136" s="28">
        <f>_xlfn.XLOOKUP(A136,科目余额表[科目编码],科目余额表[本期借方],0)</f>
        <v>0</v>
      </c>
      <c r="D136" s="28">
        <f>SUMIF(序时账[科目编码],A136,序时账[借方金额])</f>
        <v>0</v>
      </c>
      <c r="E136" s="28">
        <f t="shared" si="4"/>
        <v>0</v>
      </c>
      <c r="F136" s="28">
        <f>_xlfn.XLOOKUP(A136,科目余额表[科目编码],科目余额表[本期贷方],0)</f>
        <v>0</v>
      </c>
      <c r="G136" s="28">
        <f>SUMIF(序时账[科目编码],A136,序时账[贷方金额])</f>
        <v>0</v>
      </c>
      <c r="H136" s="28">
        <f t="shared" si="5"/>
        <v>0</v>
      </c>
    </row>
    <row r="137" spans="1:8">
      <c r="A137" s="27"/>
      <c r="B137" s="27"/>
      <c r="C137" s="28">
        <f>_xlfn.XLOOKUP(A137,科目余额表[科目编码],科目余额表[本期借方],0)</f>
        <v>0</v>
      </c>
      <c r="D137" s="28">
        <f>SUMIF(序时账[科目编码],A137,序时账[借方金额])</f>
        <v>0</v>
      </c>
      <c r="E137" s="28">
        <f t="shared" si="4"/>
        <v>0</v>
      </c>
      <c r="F137" s="28">
        <f>_xlfn.XLOOKUP(A137,科目余额表[科目编码],科目余额表[本期贷方],0)</f>
        <v>0</v>
      </c>
      <c r="G137" s="28">
        <f>SUMIF(序时账[科目编码],A137,序时账[贷方金额])</f>
        <v>0</v>
      </c>
      <c r="H137" s="28">
        <f t="shared" si="5"/>
        <v>0</v>
      </c>
    </row>
    <row r="138" spans="1:8">
      <c r="A138" s="27"/>
      <c r="B138" s="27"/>
      <c r="C138" s="28">
        <f>_xlfn.XLOOKUP(A138,科目余额表[科目编码],科目余额表[本期借方],0)</f>
        <v>0</v>
      </c>
      <c r="D138" s="28">
        <f>SUMIF(序时账[科目编码],A138,序时账[借方金额])</f>
        <v>0</v>
      </c>
      <c r="E138" s="28">
        <f t="shared" si="4"/>
        <v>0</v>
      </c>
      <c r="F138" s="28">
        <f>_xlfn.XLOOKUP(A138,科目余额表[科目编码],科目余额表[本期贷方],0)</f>
        <v>0</v>
      </c>
      <c r="G138" s="28">
        <f>SUMIF(序时账[科目编码],A138,序时账[贷方金额])</f>
        <v>0</v>
      </c>
      <c r="H138" s="28">
        <f t="shared" si="5"/>
        <v>0</v>
      </c>
    </row>
    <row r="139" spans="1:8">
      <c r="A139" s="27"/>
      <c r="B139" s="27"/>
      <c r="C139" s="28">
        <f>_xlfn.XLOOKUP(A139,科目余额表[科目编码],科目余额表[本期借方],0)</f>
        <v>0</v>
      </c>
      <c r="D139" s="28">
        <f>SUMIF(序时账[科目编码],A139,序时账[借方金额])</f>
        <v>0</v>
      </c>
      <c r="E139" s="28">
        <f t="shared" si="4"/>
        <v>0</v>
      </c>
      <c r="F139" s="28">
        <f>_xlfn.XLOOKUP(A139,科目余额表[科目编码],科目余额表[本期贷方],0)</f>
        <v>0</v>
      </c>
      <c r="G139" s="28">
        <f>SUMIF(序时账[科目编码],A139,序时账[贷方金额])</f>
        <v>0</v>
      </c>
      <c r="H139" s="28">
        <f t="shared" si="5"/>
        <v>0</v>
      </c>
    </row>
    <row r="140" spans="1:8">
      <c r="A140" s="27"/>
      <c r="B140" s="27"/>
      <c r="C140" s="28">
        <f>_xlfn.XLOOKUP(A140,科目余额表[科目编码],科目余额表[本期借方],0)</f>
        <v>0</v>
      </c>
      <c r="D140" s="28">
        <f>SUMIF(序时账[科目编码],A140,序时账[借方金额])</f>
        <v>0</v>
      </c>
      <c r="E140" s="28">
        <f t="shared" si="4"/>
        <v>0</v>
      </c>
      <c r="F140" s="28">
        <f>_xlfn.XLOOKUP(A140,科目余额表[科目编码],科目余额表[本期贷方],0)</f>
        <v>0</v>
      </c>
      <c r="G140" s="28">
        <f>SUMIF(序时账[科目编码],A140,序时账[贷方金额])</f>
        <v>0</v>
      </c>
      <c r="H140" s="28">
        <f t="shared" si="5"/>
        <v>0</v>
      </c>
    </row>
    <row r="141" spans="1:8">
      <c r="A141" s="27"/>
      <c r="B141" s="27"/>
      <c r="C141" s="28">
        <f>_xlfn.XLOOKUP(A141,科目余额表[科目编码],科目余额表[本期借方],0)</f>
        <v>0</v>
      </c>
      <c r="D141" s="28">
        <f>SUMIF(序时账[科目编码],A141,序时账[借方金额])</f>
        <v>0</v>
      </c>
      <c r="E141" s="28">
        <f t="shared" si="4"/>
        <v>0</v>
      </c>
      <c r="F141" s="28">
        <f>_xlfn.XLOOKUP(A141,科目余额表[科目编码],科目余额表[本期贷方],0)</f>
        <v>0</v>
      </c>
      <c r="G141" s="28">
        <f>SUMIF(序时账[科目编码],A141,序时账[贷方金额])</f>
        <v>0</v>
      </c>
      <c r="H141" s="28">
        <f t="shared" si="5"/>
        <v>0</v>
      </c>
    </row>
    <row r="142" spans="1:8">
      <c r="A142" s="27"/>
      <c r="B142" s="27"/>
      <c r="C142" s="28">
        <f>_xlfn.XLOOKUP(A142,科目余额表[科目编码],科目余额表[本期借方],0)</f>
        <v>0</v>
      </c>
      <c r="D142" s="28">
        <f>SUMIF(序时账[科目编码],A142,序时账[借方金额])</f>
        <v>0</v>
      </c>
      <c r="E142" s="28">
        <f t="shared" si="4"/>
        <v>0</v>
      </c>
      <c r="F142" s="28">
        <f>_xlfn.XLOOKUP(A142,科目余额表[科目编码],科目余额表[本期贷方],0)</f>
        <v>0</v>
      </c>
      <c r="G142" s="28">
        <f>SUMIF(序时账[科目编码],A142,序时账[贷方金额])</f>
        <v>0</v>
      </c>
      <c r="H142" s="28">
        <f t="shared" si="5"/>
        <v>0</v>
      </c>
    </row>
    <row r="143" spans="1:8">
      <c r="A143" s="27"/>
      <c r="B143" s="27"/>
      <c r="C143" s="28">
        <f>_xlfn.XLOOKUP(A143,科目余额表[科目编码],科目余额表[本期借方],0)</f>
        <v>0</v>
      </c>
      <c r="D143" s="28">
        <f>SUMIF(序时账[科目编码],A143,序时账[借方金额])</f>
        <v>0</v>
      </c>
      <c r="E143" s="28">
        <f t="shared" si="4"/>
        <v>0</v>
      </c>
      <c r="F143" s="28">
        <f>_xlfn.XLOOKUP(A143,科目余额表[科目编码],科目余额表[本期贷方],0)</f>
        <v>0</v>
      </c>
      <c r="G143" s="28">
        <f>SUMIF(序时账[科目编码],A143,序时账[贷方金额])</f>
        <v>0</v>
      </c>
      <c r="H143" s="28">
        <f t="shared" si="5"/>
        <v>0</v>
      </c>
    </row>
    <row r="144" spans="1:8">
      <c r="A144" s="27"/>
      <c r="B144" s="27"/>
      <c r="C144" s="28">
        <f>_xlfn.XLOOKUP(A144,科目余额表[科目编码],科目余额表[本期借方],0)</f>
        <v>0</v>
      </c>
      <c r="D144" s="28">
        <f>SUMIF(序时账[科目编码],A144,序时账[借方金额])</f>
        <v>0</v>
      </c>
      <c r="E144" s="28">
        <f t="shared" si="4"/>
        <v>0</v>
      </c>
      <c r="F144" s="28">
        <f>_xlfn.XLOOKUP(A144,科目余额表[科目编码],科目余额表[本期贷方],0)</f>
        <v>0</v>
      </c>
      <c r="G144" s="28">
        <f>SUMIF(序时账[科目编码],A144,序时账[贷方金额])</f>
        <v>0</v>
      </c>
      <c r="H144" s="28">
        <f t="shared" si="5"/>
        <v>0</v>
      </c>
    </row>
    <row r="145" spans="1:8">
      <c r="A145" s="27"/>
      <c r="B145" s="27"/>
      <c r="C145" s="28">
        <f>_xlfn.XLOOKUP(A145,科目余额表[科目编码],科目余额表[本期借方],0)</f>
        <v>0</v>
      </c>
      <c r="D145" s="28">
        <f>SUMIF(序时账[科目编码],A145,序时账[借方金额])</f>
        <v>0</v>
      </c>
      <c r="E145" s="28">
        <f t="shared" si="4"/>
        <v>0</v>
      </c>
      <c r="F145" s="28">
        <f>_xlfn.XLOOKUP(A145,科目余额表[科目编码],科目余额表[本期贷方],0)</f>
        <v>0</v>
      </c>
      <c r="G145" s="28">
        <f>SUMIF(序时账[科目编码],A145,序时账[贷方金额])</f>
        <v>0</v>
      </c>
      <c r="H145" s="28">
        <f t="shared" si="5"/>
        <v>0</v>
      </c>
    </row>
    <row r="146" spans="1:8">
      <c r="A146" s="27"/>
      <c r="B146" s="27"/>
      <c r="C146" s="28">
        <f>_xlfn.XLOOKUP(A146,科目余额表[科目编码],科目余额表[本期借方],0)</f>
        <v>0</v>
      </c>
      <c r="D146" s="28">
        <f>SUMIF(序时账[科目编码],A146,序时账[借方金额])</f>
        <v>0</v>
      </c>
      <c r="E146" s="28">
        <f t="shared" si="4"/>
        <v>0</v>
      </c>
      <c r="F146" s="28">
        <f>_xlfn.XLOOKUP(A146,科目余额表[科目编码],科目余额表[本期贷方],0)</f>
        <v>0</v>
      </c>
      <c r="G146" s="28">
        <f>SUMIF(序时账[科目编码],A146,序时账[贷方金额])</f>
        <v>0</v>
      </c>
      <c r="H146" s="28">
        <f t="shared" si="5"/>
        <v>0</v>
      </c>
    </row>
    <row r="147" spans="1:8">
      <c r="A147" s="27"/>
      <c r="B147" s="27"/>
      <c r="C147" s="28">
        <f>_xlfn.XLOOKUP(A147,科目余额表[科目编码],科目余额表[本期借方],0)</f>
        <v>0</v>
      </c>
      <c r="D147" s="28">
        <f>SUMIF(序时账[科目编码],A147,序时账[借方金额])</f>
        <v>0</v>
      </c>
      <c r="E147" s="28">
        <f t="shared" si="4"/>
        <v>0</v>
      </c>
      <c r="F147" s="28">
        <f>_xlfn.XLOOKUP(A147,科目余额表[科目编码],科目余额表[本期贷方],0)</f>
        <v>0</v>
      </c>
      <c r="G147" s="28">
        <f>SUMIF(序时账[科目编码],A147,序时账[贷方金额])</f>
        <v>0</v>
      </c>
      <c r="H147" s="28">
        <f t="shared" si="5"/>
        <v>0</v>
      </c>
    </row>
    <row r="148" spans="1:8">
      <c r="A148" s="27"/>
      <c r="B148" s="27"/>
      <c r="C148" s="28">
        <f>_xlfn.XLOOKUP(A148,科目余额表[科目编码],科目余额表[本期借方],0)</f>
        <v>0</v>
      </c>
      <c r="D148" s="28">
        <f>SUMIF(序时账[科目编码],A148,序时账[借方金额])</f>
        <v>0</v>
      </c>
      <c r="E148" s="28">
        <f t="shared" si="4"/>
        <v>0</v>
      </c>
      <c r="F148" s="28">
        <f>_xlfn.XLOOKUP(A148,科目余额表[科目编码],科目余额表[本期贷方],0)</f>
        <v>0</v>
      </c>
      <c r="G148" s="28">
        <f>SUMIF(序时账[科目编码],A148,序时账[贷方金额])</f>
        <v>0</v>
      </c>
      <c r="H148" s="28">
        <f t="shared" si="5"/>
        <v>0</v>
      </c>
    </row>
    <row r="149" spans="1:8">
      <c r="A149" s="27"/>
      <c r="B149" s="27"/>
      <c r="C149" s="28">
        <f>_xlfn.XLOOKUP(A149,科目余额表[科目编码],科目余额表[本期借方],0)</f>
        <v>0</v>
      </c>
      <c r="D149" s="28">
        <f>SUMIF(序时账[科目编码],A149,序时账[借方金额])</f>
        <v>0</v>
      </c>
      <c r="E149" s="28">
        <f t="shared" si="4"/>
        <v>0</v>
      </c>
      <c r="F149" s="28">
        <f>_xlfn.XLOOKUP(A149,科目余额表[科目编码],科目余额表[本期贷方],0)</f>
        <v>0</v>
      </c>
      <c r="G149" s="28">
        <f>SUMIF(序时账[科目编码],A149,序时账[贷方金额])</f>
        <v>0</v>
      </c>
      <c r="H149" s="28">
        <f t="shared" si="5"/>
        <v>0</v>
      </c>
    </row>
    <row r="150" spans="1:8">
      <c r="A150" s="27"/>
      <c r="B150" s="27"/>
      <c r="C150" s="28">
        <f>_xlfn.XLOOKUP(A150,科目余额表[科目编码],科目余额表[本期借方],0)</f>
        <v>0</v>
      </c>
      <c r="D150" s="28">
        <f>SUMIF(序时账[科目编码],A150,序时账[借方金额])</f>
        <v>0</v>
      </c>
      <c r="E150" s="28">
        <f t="shared" si="4"/>
        <v>0</v>
      </c>
      <c r="F150" s="28">
        <f>_xlfn.XLOOKUP(A150,科目余额表[科目编码],科目余额表[本期贷方],0)</f>
        <v>0</v>
      </c>
      <c r="G150" s="28">
        <f>SUMIF(序时账[科目编码],A150,序时账[贷方金额])</f>
        <v>0</v>
      </c>
      <c r="H150" s="28">
        <f t="shared" si="5"/>
        <v>0</v>
      </c>
    </row>
    <row r="151" spans="1:8">
      <c r="A151" s="27"/>
      <c r="B151" s="27"/>
      <c r="C151" s="28">
        <f>_xlfn.XLOOKUP(A151,科目余额表[科目编码],科目余额表[本期借方],0)</f>
        <v>0</v>
      </c>
      <c r="D151" s="28">
        <f>SUMIF(序时账[科目编码],A151,序时账[借方金额])</f>
        <v>0</v>
      </c>
      <c r="E151" s="28">
        <f t="shared" si="4"/>
        <v>0</v>
      </c>
      <c r="F151" s="28">
        <f>_xlfn.XLOOKUP(A151,科目余额表[科目编码],科目余额表[本期贷方],0)</f>
        <v>0</v>
      </c>
      <c r="G151" s="28">
        <f>SUMIF(序时账[科目编码],A151,序时账[贷方金额])</f>
        <v>0</v>
      </c>
      <c r="H151" s="28">
        <f t="shared" si="5"/>
        <v>0</v>
      </c>
    </row>
    <row r="152" spans="1:8">
      <c r="A152" s="27"/>
      <c r="B152" s="27"/>
      <c r="C152" s="28">
        <f>_xlfn.XLOOKUP(A152,科目余额表[科目编码],科目余额表[本期借方],0)</f>
        <v>0</v>
      </c>
      <c r="D152" s="28">
        <f>SUMIF(序时账[科目编码],A152,序时账[借方金额])</f>
        <v>0</v>
      </c>
      <c r="E152" s="28">
        <f t="shared" si="4"/>
        <v>0</v>
      </c>
      <c r="F152" s="28">
        <f>_xlfn.XLOOKUP(A152,科目余额表[科目编码],科目余额表[本期贷方],0)</f>
        <v>0</v>
      </c>
      <c r="G152" s="28">
        <f>SUMIF(序时账[科目编码],A152,序时账[贷方金额])</f>
        <v>0</v>
      </c>
      <c r="H152" s="28">
        <f t="shared" si="5"/>
        <v>0</v>
      </c>
    </row>
    <row r="153" spans="1:8">
      <c r="A153" s="27"/>
      <c r="B153" s="27"/>
      <c r="C153" s="28">
        <f>_xlfn.XLOOKUP(A153,科目余额表[科目编码],科目余额表[本期借方],0)</f>
        <v>0</v>
      </c>
      <c r="D153" s="28">
        <f>SUMIF(序时账[科目编码],A153,序时账[借方金额])</f>
        <v>0</v>
      </c>
      <c r="E153" s="28">
        <f t="shared" si="4"/>
        <v>0</v>
      </c>
      <c r="F153" s="28">
        <f>_xlfn.XLOOKUP(A153,科目余额表[科目编码],科目余额表[本期贷方],0)</f>
        <v>0</v>
      </c>
      <c r="G153" s="28">
        <f>SUMIF(序时账[科目编码],A153,序时账[贷方金额])</f>
        <v>0</v>
      </c>
      <c r="H153" s="28">
        <f t="shared" si="5"/>
        <v>0</v>
      </c>
    </row>
    <row r="154" spans="1:8">
      <c r="A154" s="27"/>
      <c r="B154" s="27"/>
      <c r="C154" s="28">
        <f>_xlfn.XLOOKUP(A154,科目余额表[科目编码],科目余额表[本期借方],0)</f>
        <v>0</v>
      </c>
      <c r="D154" s="28">
        <f>SUMIF(序时账[科目编码],A154,序时账[借方金额])</f>
        <v>0</v>
      </c>
      <c r="E154" s="28">
        <f t="shared" si="4"/>
        <v>0</v>
      </c>
      <c r="F154" s="28">
        <f>_xlfn.XLOOKUP(A154,科目余额表[科目编码],科目余额表[本期贷方],0)</f>
        <v>0</v>
      </c>
      <c r="G154" s="28">
        <f>SUMIF(序时账[科目编码],A154,序时账[贷方金额])</f>
        <v>0</v>
      </c>
      <c r="H154" s="28">
        <f t="shared" si="5"/>
        <v>0</v>
      </c>
    </row>
    <row r="155" spans="1:8">
      <c r="A155" s="27"/>
      <c r="B155" s="27"/>
      <c r="C155" s="28">
        <f>_xlfn.XLOOKUP(A155,科目余额表[科目编码],科目余额表[本期借方],0)</f>
        <v>0</v>
      </c>
      <c r="D155" s="28">
        <f>SUMIF(序时账[科目编码],A155,序时账[借方金额])</f>
        <v>0</v>
      </c>
      <c r="E155" s="28">
        <f t="shared" si="4"/>
        <v>0</v>
      </c>
      <c r="F155" s="28">
        <f>_xlfn.XLOOKUP(A155,科目余额表[科目编码],科目余额表[本期贷方],0)</f>
        <v>0</v>
      </c>
      <c r="G155" s="28">
        <f>SUMIF(序时账[科目编码],A155,序时账[贷方金额])</f>
        <v>0</v>
      </c>
      <c r="H155" s="28">
        <f t="shared" si="5"/>
        <v>0</v>
      </c>
    </row>
    <row r="156" spans="1:8">
      <c r="A156" s="27"/>
      <c r="B156" s="27"/>
      <c r="C156" s="28">
        <f>_xlfn.XLOOKUP(A156,科目余额表[科目编码],科目余额表[本期借方],0)</f>
        <v>0</v>
      </c>
      <c r="D156" s="28">
        <f>SUMIF(序时账[科目编码],A156,序时账[借方金额])</f>
        <v>0</v>
      </c>
      <c r="E156" s="28">
        <f t="shared" si="4"/>
        <v>0</v>
      </c>
      <c r="F156" s="28">
        <f>_xlfn.XLOOKUP(A156,科目余额表[科目编码],科目余额表[本期贷方],0)</f>
        <v>0</v>
      </c>
      <c r="G156" s="28">
        <f>SUMIF(序时账[科目编码],A156,序时账[贷方金额])</f>
        <v>0</v>
      </c>
      <c r="H156" s="28">
        <f t="shared" si="5"/>
        <v>0</v>
      </c>
    </row>
    <row r="157" spans="1:8">
      <c r="A157" s="27"/>
      <c r="B157" s="27"/>
      <c r="C157" s="28">
        <f>_xlfn.XLOOKUP(A157,科目余额表[科目编码],科目余额表[本期借方],0)</f>
        <v>0</v>
      </c>
      <c r="D157" s="28">
        <f>SUMIF(序时账[科目编码],A157,序时账[借方金额])</f>
        <v>0</v>
      </c>
      <c r="E157" s="28">
        <f t="shared" si="4"/>
        <v>0</v>
      </c>
      <c r="F157" s="28">
        <f>_xlfn.XLOOKUP(A157,科目余额表[科目编码],科目余额表[本期贷方],0)</f>
        <v>0</v>
      </c>
      <c r="G157" s="28">
        <f>SUMIF(序时账[科目编码],A157,序时账[贷方金额])</f>
        <v>0</v>
      </c>
      <c r="H157" s="28">
        <f t="shared" si="5"/>
        <v>0</v>
      </c>
    </row>
    <row r="158" spans="1:8">
      <c r="A158" s="27"/>
      <c r="B158" s="27"/>
      <c r="C158" s="28">
        <f>_xlfn.XLOOKUP(A158,科目余额表[科目编码],科目余额表[本期借方],0)</f>
        <v>0</v>
      </c>
      <c r="D158" s="28">
        <f>SUMIF(序时账[科目编码],A158,序时账[借方金额])</f>
        <v>0</v>
      </c>
      <c r="E158" s="28">
        <f t="shared" si="4"/>
        <v>0</v>
      </c>
      <c r="F158" s="28">
        <f>_xlfn.XLOOKUP(A158,科目余额表[科目编码],科目余额表[本期贷方],0)</f>
        <v>0</v>
      </c>
      <c r="G158" s="28">
        <f>SUMIF(序时账[科目编码],A158,序时账[贷方金额])</f>
        <v>0</v>
      </c>
      <c r="H158" s="28">
        <f t="shared" si="5"/>
        <v>0</v>
      </c>
    </row>
    <row r="159" spans="1:8">
      <c r="A159" s="27"/>
      <c r="B159" s="27"/>
      <c r="C159" s="28">
        <f>_xlfn.XLOOKUP(A159,科目余额表[科目编码],科目余额表[本期借方],0)</f>
        <v>0</v>
      </c>
      <c r="D159" s="28">
        <f>SUMIF(序时账[科目编码],A159,序时账[借方金额])</f>
        <v>0</v>
      </c>
      <c r="E159" s="28">
        <f t="shared" si="4"/>
        <v>0</v>
      </c>
      <c r="F159" s="28">
        <f>_xlfn.XLOOKUP(A159,科目余额表[科目编码],科目余额表[本期贷方],0)</f>
        <v>0</v>
      </c>
      <c r="G159" s="28">
        <f>SUMIF(序时账[科目编码],A159,序时账[贷方金额])</f>
        <v>0</v>
      </c>
      <c r="H159" s="28">
        <f t="shared" si="5"/>
        <v>0</v>
      </c>
    </row>
    <row r="160" spans="1:8">
      <c r="A160" s="27"/>
      <c r="B160" s="27"/>
      <c r="C160" s="28">
        <f>_xlfn.XLOOKUP(A160,科目余额表[科目编码],科目余额表[本期借方],0)</f>
        <v>0</v>
      </c>
      <c r="D160" s="28">
        <f>SUMIF(序时账[科目编码],A160,序时账[借方金额])</f>
        <v>0</v>
      </c>
      <c r="E160" s="28">
        <f t="shared" si="4"/>
        <v>0</v>
      </c>
      <c r="F160" s="28">
        <f>_xlfn.XLOOKUP(A160,科目余额表[科目编码],科目余额表[本期贷方],0)</f>
        <v>0</v>
      </c>
      <c r="G160" s="28">
        <f>SUMIF(序时账[科目编码],A160,序时账[贷方金额])</f>
        <v>0</v>
      </c>
      <c r="H160" s="28">
        <f t="shared" si="5"/>
        <v>0</v>
      </c>
    </row>
    <row r="161" spans="1:8">
      <c r="A161" s="27"/>
      <c r="B161" s="27"/>
      <c r="C161" s="28">
        <f>_xlfn.XLOOKUP(A161,科目余额表[科目编码],科目余额表[本期借方],0)</f>
        <v>0</v>
      </c>
      <c r="D161" s="28">
        <f>SUMIF(序时账[科目编码],A161,序时账[借方金额])</f>
        <v>0</v>
      </c>
      <c r="E161" s="28">
        <f t="shared" si="4"/>
        <v>0</v>
      </c>
      <c r="F161" s="28">
        <f>_xlfn.XLOOKUP(A161,科目余额表[科目编码],科目余额表[本期贷方],0)</f>
        <v>0</v>
      </c>
      <c r="G161" s="28">
        <f>SUMIF(序时账[科目编码],A161,序时账[贷方金额])</f>
        <v>0</v>
      </c>
      <c r="H161" s="28">
        <f t="shared" si="5"/>
        <v>0</v>
      </c>
    </row>
    <row r="162" spans="1:8">
      <c r="A162" s="27"/>
      <c r="B162" s="27"/>
      <c r="C162" s="28">
        <f>_xlfn.XLOOKUP(A162,科目余额表[科目编码],科目余额表[本期借方],0)</f>
        <v>0</v>
      </c>
      <c r="D162" s="28">
        <f>SUMIF(序时账[科目编码],A162,序时账[借方金额])</f>
        <v>0</v>
      </c>
      <c r="E162" s="28">
        <f t="shared" si="4"/>
        <v>0</v>
      </c>
      <c r="F162" s="28">
        <f>_xlfn.XLOOKUP(A162,科目余额表[科目编码],科目余额表[本期贷方],0)</f>
        <v>0</v>
      </c>
      <c r="G162" s="28">
        <f>SUMIF(序时账[科目编码],A162,序时账[贷方金额])</f>
        <v>0</v>
      </c>
      <c r="H162" s="28">
        <f t="shared" si="5"/>
        <v>0</v>
      </c>
    </row>
    <row r="163" spans="1:8">
      <c r="A163" s="27"/>
      <c r="B163" s="27"/>
      <c r="C163" s="28">
        <f>_xlfn.XLOOKUP(A163,科目余额表[科目编码],科目余额表[本期借方],0)</f>
        <v>0</v>
      </c>
      <c r="D163" s="28">
        <f>SUMIF(序时账[科目编码],A163,序时账[借方金额])</f>
        <v>0</v>
      </c>
      <c r="E163" s="28">
        <f t="shared" si="4"/>
        <v>0</v>
      </c>
      <c r="F163" s="28">
        <f>_xlfn.XLOOKUP(A163,科目余额表[科目编码],科目余额表[本期贷方],0)</f>
        <v>0</v>
      </c>
      <c r="G163" s="28">
        <f>SUMIF(序时账[科目编码],A163,序时账[贷方金额])</f>
        <v>0</v>
      </c>
      <c r="H163" s="28">
        <f t="shared" si="5"/>
        <v>0</v>
      </c>
    </row>
    <row r="164" spans="1:8">
      <c r="A164" s="27"/>
      <c r="B164" s="27"/>
      <c r="C164" s="28">
        <f>_xlfn.XLOOKUP(A164,科目余额表[科目编码],科目余额表[本期借方],0)</f>
        <v>0</v>
      </c>
      <c r="D164" s="28">
        <f>SUMIF(序时账[科目编码],A164,序时账[借方金额])</f>
        <v>0</v>
      </c>
      <c r="E164" s="28">
        <f t="shared" si="4"/>
        <v>0</v>
      </c>
      <c r="F164" s="28">
        <f>_xlfn.XLOOKUP(A164,科目余额表[科目编码],科目余额表[本期贷方],0)</f>
        <v>0</v>
      </c>
      <c r="G164" s="28">
        <f>SUMIF(序时账[科目编码],A164,序时账[贷方金额])</f>
        <v>0</v>
      </c>
      <c r="H164" s="28">
        <f t="shared" si="5"/>
        <v>0</v>
      </c>
    </row>
    <row r="165" spans="1:8">
      <c r="A165" s="27"/>
      <c r="B165" s="27"/>
      <c r="C165" s="28">
        <f>_xlfn.XLOOKUP(A165,科目余额表[科目编码],科目余额表[本期借方],0)</f>
        <v>0</v>
      </c>
      <c r="D165" s="28">
        <f>SUMIF(序时账[科目编码],A165,序时账[借方金额])</f>
        <v>0</v>
      </c>
      <c r="E165" s="28">
        <f t="shared" si="4"/>
        <v>0</v>
      </c>
      <c r="F165" s="28">
        <f>_xlfn.XLOOKUP(A165,科目余额表[科目编码],科目余额表[本期贷方],0)</f>
        <v>0</v>
      </c>
      <c r="G165" s="28">
        <f>SUMIF(序时账[科目编码],A165,序时账[贷方金额])</f>
        <v>0</v>
      </c>
      <c r="H165" s="28">
        <f t="shared" si="5"/>
        <v>0</v>
      </c>
    </row>
    <row r="166" spans="1:8">
      <c r="A166" s="27"/>
      <c r="B166" s="27"/>
      <c r="C166" s="28">
        <f>_xlfn.XLOOKUP(A166,科目余额表[科目编码],科目余额表[本期借方],0)</f>
        <v>0</v>
      </c>
      <c r="D166" s="28">
        <f>SUMIF(序时账[科目编码],A166,序时账[借方金额])</f>
        <v>0</v>
      </c>
      <c r="E166" s="28">
        <f t="shared" si="4"/>
        <v>0</v>
      </c>
      <c r="F166" s="28">
        <f>_xlfn.XLOOKUP(A166,科目余额表[科目编码],科目余额表[本期贷方],0)</f>
        <v>0</v>
      </c>
      <c r="G166" s="28">
        <f>SUMIF(序时账[科目编码],A166,序时账[贷方金额])</f>
        <v>0</v>
      </c>
      <c r="H166" s="28">
        <f t="shared" si="5"/>
        <v>0</v>
      </c>
    </row>
    <row r="167" spans="1:8">
      <c r="A167" s="27"/>
      <c r="B167" s="27"/>
      <c r="C167" s="28">
        <f>_xlfn.XLOOKUP(A167,科目余额表[科目编码],科目余额表[本期借方],0)</f>
        <v>0</v>
      </c>
      <c r="D167" s="28">
        <f>SUMIF(序时账[科目编码],A167,序时账[借方金额])</f>
        <v>0</v>
      </c>
      <c r="E167" s="28">
        <f t="shared" si="4"/>
        <v>0</v>
      </c>
      <c r="F167" s="28">
        <f>_xlfn.XLOOKUP(A167,科目余额表[科目编码],科目余额表[本期贷方],0)</f>
        <v>0</v>
      </c>
      <c r="G167" s="28">
        <f>SUMIF(序时账[科目编码],A167,序时账[贷方金额])</f>
        <v>0</v>
      </c>
      <c r="H167" s="28">
        <f t="shared" si="5"/>
        <v>0</v>
      </c>
    </row>
    <row r="168" spans="1:8">
      <c r="A168" s="27"/>
      <c r="B168" s="27"/>
      <c r="C168" s="28">
        <f>_xlfn.XLOOKUP(A168,科目余额表[科目编码],科目余额表[本期借方],0)</f>
        <v>0</v>
      </c>
      <c r="D168" s="28">
        <f>SUMIF(序时账[科目编码],A168,序时账[借方金额])</f>
        <v>0</v>
      </c>
      <c r="E168" s="28">
        <f t="shared" si="4"/>
        <v>0</v>
      </c>
      <c r="F168" s="28">
        <f>_xlfn.XLOOKUP(A168,科目余额表[科目编码],科目余额表[本期贷方],0)</f>
        <v>0</v>
      </c>
      <c r="G168" s="28">
        <f>SUMIF(序时账[科目编码],A168,序时账[贷方金额])</f>
        <v>0</v>
      </c>
      <c r="H168" s="28">
        <f t="shared" si="5"/>
        <v>0</v>
      </c>
    </row>
    <row r="169" spans="1:8">
      <c r="A169" s="27"/>
      <c r="B169" s="27"/>
      <c r="C169" s="28">
        <f>_xlfn.XLOOKUP(A169,科目余额表[科目编码],科目余额表[本期借方],0)</f>
        <v>0</v>
      </c>
      <c r="D169" s="28">
        <f>SUMIF(序时账[科目编码],A169,序时账[借方金额])</f>
        <v>0</v>
      </c>
      <c r="E169" s="28">
        <f t="shared" si="4"/>
        <v>0</v>
      </c>
      <c r="F169" s="28">
        <f>_xlfn.XLOOKUP(A169,科目余额表[科目编码],科目余额表[本期贷方],0)</f>
        <v>0</v>
      </c>
      <c r="G169" s="28">
        <f>SUMIF(序时账[科目编码],A169,序时账[贷方金额])</f>
        <v>0</v>
      </c>
      <c r="H169" s="28">
        <f t="shared" si="5"/>
        <v>0</v>
      </c>
    </row>
    <row r="170" spans="1:8">
      <c r="A170" s="27"/>
      <c r="B170" s="27"/>
      <c r="C170" s="28">
        <f>_xlfn.XLOOKUP(A170,科目余额表[科目编码],科目余额表[本期借方],0)</f>
        <v>0</v>
      </c>
      <c r="D170" s="28">
        <f>SUMIF(序时账[科目编码],A170,序时账[借方金额])</f>
        <v>0</v>
      </c>
      <c r="E170" s="28">
        <f t="shared" si="4"/>
        <v>0</v>
      </c>
      <c r="F170" s="28">
        <f>_xlfn.XLOOKUP(A170,科目余额表[科目编码],科目余额表[本期贷方],0)</f>
        <v>0</v>
      </c>
      <c r="G170" s="28">
        <f>SUMIF(序时账[科目编码],A170,序时账[贷方金额])</f>
        <v>0</v>
      </c>
      <c r="H170" s="28">
        <f t="shared" si="5"/>
        <v>0</v>
      </c>
    </row>
    <row r="171" spans="1:8">
      <c r="A171" s="27"/>
      <c r="B171" s="27"/>
      <c r="C171" s="28">
        <f>_xlfn.XLOOKUP(A171,科目余额表[科目编码],科目余额表[本期借方],0)</f>
        <v>0</v>
      </c>
      <c r="D171" s="28">
        <f>SUMIF(序时账[科目编码],A171,序时账[借方金额])</f>
        <v>0</v>
      </c>
      <c r="E171" s="28">
        <f t="shared" si="4"/>
        <v>0</v>
      </c>
      <c r="F171" s="28">
        <f>_xlfn.XLOOKUP(A171,科目余额表[科目编码],科目余额表[本期贷方],0)</f>
        <v>0</v>
      </c>
      <c r="G171" s="28">
        <f>SUMIF(序时账[科目编码],A171,序时账[贷方金额])</f>
        <v>0</v>
      </c>
      <c r="H171" s="28">
        <f t="shared" si="5"/>
        <v>0</v>
      </c>
    </row>
    <row r="172" spans="1:8">
      <c r="A172" s="27"/>
      <c r="B172" s="27"/>
      <c r="C172" s="28">
        <f>_xlfn.XLOOKUP(A172,科目余额表[科目编码],科目余额表[本期借方],0)</f>
        <v>0</v>
      </c>
      <c r="D172" s="28">
        <f>SUMIF(序时账[科目编码],A172,序时账[借方金额])</f>
        <v>0</v>
      </c>
      <c r="E172" s="28">
        <f t="shared" si="4"/>
        <v>0</v>
      </c>
      <c r="F172" s="28">
        <f>_xlfn.XLOOKUP(A172,科目余额表[科目编码],科目余额表[本期贷方],0)</f>
        <v>0</v>
      </c>
      <c r="G172" s="28">
        <f>SUMIF(序时账[科目编码],A172,序时账[贷方金额])</f>
        <v>0</v>
      </c>
      <c r="H172" s="28">
        <f t="shared" si="5"/>
        <v>0</v>
      </c>
    </row>
    <row r="173" spans="1:8">
      <c r="A173" s="27"/>
      <c r="B173" s="27"/>
      <c r="C173" s="28">
        <f>_xlfn.XLOOKUP(A173,科目余额表[科目编码],科目余额表[本期借方],0)</f>
        <v>0</v>
      </c>
      <c r="D173" s="28">
        <f>SUMIF(序时账[科目编码],A173,序时账[借方金额])</f>
        <v>0</v>
      </c>
      <c r="E173" s="28">
        <f t="shared" si="4"/>
        <v>0</v>
      </c>
      <c r="F173" s="28">
        <f>_xlfn.XLOOKUP(A173,科目余额表[科目编码],科目余额表[本期贷方],0)</f>
        <v>0</v>
      </c>
      <c r="G173" s="28">
        <f>SUMIF(序时账[科目编码],A173,序时账[贷方金额])</f>
        <v>0</v>
      </c>
      <c r="H173" s="28">
        <f t="shared" si="5"/>
        <v>0</v>
      </c>
    </row>
    <row r="174" spans="1:8">
      <c r="A174" s="27"/>
      <c r="B174" s="27"/>
      <c r="C174" s="28">
        <f>_xlfn.XLOOKUP(A174,科目余额表[科目编码],科目余额表[本期借方],0)</f>
        <v>0</v>
      </c>
      <c r="D174" s="28">
        <f>SUMIF(序时账[科目编码],A174,序时账[借方金额])</f>
        <v>0</v>
      </c>
      <c r="E174" s="28">
        <f t="shared" si="4"/>
        <v>0</v>
      </c>
      <c r="F174" s="28">
        <f>_xlfn.XLOOKUP(A174,科目余额表[科目编码],科目余额表[本期贷方],0)</f>
        <v>0</v>
      </c>
      <c r="G174" s="28">
        <f>SUMIF(序时账[科目编码],A174,序时账[贷方金额])</f>
        <v>0</v>
      </c>
      <c r="H174" s="28">
        <f t="shared" si="5"/>
        <v>0</v>
      </c>
    </row>
    <row r="175" spans="1:8">
      <c r="A175" s="27"/>
      <c r="B175" s="27"/>
      <c r="C175" s="28">
        <f>_xlfn.XLOOKUP(A175,科目余额表[科目编码],科目余额表[本期借方],0)</f>
        <v>0</v>
      </c>
      <c r="D175" s="28">
        <f>SUMIF(序时账[科目编码],A175,序时账[借方金额])</f>
        <v>0</v>
      </c>
      <c r="E175" s="28">
        <f t="shared" si="4"/>
        <v>0</v>
      </c>
      <c r="F175" s="28">
        <f>_xlfn.XLOOKUP(A175,科目余额表[科目编码],科目余额表[本期贷方],0)</f>
        <v>0</v>
      </c>
      <c r="G175" s="28">
        <f>SUMIF(序时账[科目编码],A175,序时账[贷方金额])</f>
        <v>0</v>
      </c>
      <c r="H175" s="28">
        <f t="shared" si="5"/>
        <v>0</v>
      </c>
    </row>
    <row r="176" spans="1:8">
      <c r="A176" s="27"/>
      <c r="B176" s="27"/>
      <c r="C176" s="28">
        <f>_xlfn.XLOOKUP(A176,科目余额表[科目编码],科目余额表[本期借方],0)</f>
        <v>0</v>
      </c>
      <c r="D176" s="28">
        <f>SUMIF(序时账[科目编码],A176,序时账[借方金额])</f>
        <v>0</v>
      </c>
      <c r="E176" s="28">
        <f t="shared" si="4"/>
        <v>0</v>
      </c>
      <c r="F176" s="28">
        <f>_xlfn.XLOOKUP(A176,科目余额表[科目编码],科目余额表[本期贷方],0)</f>
        <v>0</v>
      </c>
      <c r="G176" s="28">
        <f>SUMIF(序时账[科目编码],A176,序时账[贷方金额])</f>
        <v>0</v>
      </c>
      <c r="H176" s="28">
        <f t="shared" si="5"/>
        <v>0</v>
      </c>
    </row>
    <row r="177" spans="1:8">
      <c r="A177" s="27"/>
      <c r="B177" s="27"/>
      <c r="C177" s="28">
        <f>_xlfn.XLOOKUP(A177,科目余额表[科目编码],科目余额表[本期借方],0)</f>
        <v>0</v>
      </c>
      <c r="D177" s="28">
        <f>SUMIF(序时账[科目编码],A177,序时账[借方金额])</f>
        <v>0</v>
      </c>
      <c r="E177" s="28">
        <f t="shared" si="4"/>
        <v>0</v>
      </c>
      <c r="F177" s="28">
        <f>_xlfn.XLOOKUP(A177,科目余额表[科目编码],科目余额表[本期贷方],0)</f>
        <v>0</v>
      </c>
      <c r="G177" s="28">
        <f>SUMIF(序时账[科目编码],A177,序时账[贷方金额])</f>
        <v>0</v>
      </c>
      <c r="H177" s="28">
        <f t="shared" si="5"/>
        <v>0</v>
      </c>
    </row>
    <row r="178" spans="1:8">
      <c r="A178" s="27"/>
      <c r="B178" s="27"/>
      <c r="C178" s="28">
        <f>_xlfn.XLOOKUP(A178,科目余额表[科目编码],科目余额表[本期借方],0)</f>
        <v>0</v>
      </c>
      <c r="D178" s="28">
        <f>SUMIF(序时账[科目编码],A178,序时账[借方金额])</f>
        <v>0</v>
      </c>
      <c r="E178" s="28">
        <f t="shared" si="4"/>
        <v>0</v>
      </c>
      <c r="F178" s="28">
        <f>_xlfn.XLOOKUP(A178,科目余额表[科目编码],科目余额表[本期贷方],0)</f>
        <v>0</v>
      </c>
      <c r="G178" s="28">
        <f>SUMIF(序时账[科目编码],A178,序时账[贷方金额])</f>
        <v>0</v>
      </c>
      <c r="H178" s="28">
        <f t="shared" si="5"/>
        <v>0</v>
      </c>
    </row>
    <row r="179" spans="1:8">
      <c r="A179" s="27"/>
      <c r="B179" s="27"/>
      <c r="C179" s="28">
        <f>_xlfn.XLOOKUP(A179,科目余额表[科目编码],科目余额表[本期借方],0)</f>
        <v>0</v>
      </c>
      <c r="D179" s="28">
        <f>SUMIF(序时账[科目编码],A179,序时账[借方金额])</f>
        <v>0</v>
      </c>
      <c r="E179" s="28">
        <f t="shared" si="4"/>
        <v>0</v>
      </c>
      <c r="F179" s="28">
        <f>_xlfn.XLOOKUP(A179,科目余额表[科目编码],科目余额表[本期贷方],0)</f>
        <v>0</v>
      </c>
      <c r="G179" s="28">
        <f>SUMIF(序时账[科目编码],A179,序时账[贷方金额])</f>
        <v>0</v>
      </c>
      <c r="H179" s="28">
        <f t="shared" si="5"/>
        <v>0</v>
      </c>
    </row>
    <row r="180" spans="1:8">
      <c r="A180" s="27"/>
      <c r="B180" s="27"/>
      <c r="C180" s="28">
        <f>_xlfn.XLOOKUP(A180,科目余额表[科目编码],科目余额表[本期借方],0)</f>
        <v>0</v>
      </c>
      <c r="D180" s="28">
        <f>SUMIF(序时账[科目编码],A180,序时账[借方金额])</f>
        <v>0</v>
      </c>
      <c r="E180" s="28">
        <f t="shared" si="4"/>
        <v>0</v>
      </c>
      <c r="F180" s="28">
        <f>_xlfn.XLOOKUP(A180,科目余额表[科目编码],科目余额表[本期贷方],0)</f>
        <v>0</v>
      </c>
      <c r="G180" s="28">
        <f>SUMIF(序时账[科目编码],A180,序时账[贷方金额])</f>
        <v>0</v>
      </c>
      <c r="H180" s="28">
        <f t="shared" si="5"/>
        <v>0</v>
      </c>
    </row>
    <row r="181" spans="1:8">
      <c r="A181" s="27"/>
      <c r="B181" s="27"/>
      <c r="C181" s="28">
        <f>_xlfn.XLOOKUP(A181,科目余额表[科目编码],科目余额表[本期借方],0)</f>
        <v>0</v>
      </c>
      <c r="D181" s="28">
        <f>SUMIF(序时账[科目编码],A181,序时账[借方金额])</f>
        <v>0</v>
      </c>
      <c r="E181" s="28">
        <f t="shared" si="4"/>
        <v>0</v>
      </c>
      <c r="F181" s="28">
        <f>_xlfn.XLOOKUP(A181,科目余额表[科目编码],科目余额表[本期贷方],0)</f>
        <v>0</v>
      </c>
      <c r="G181" s="28">
        <f>SUMIF(序时账[科目编码],A181,序时账[贷方金额])</f>
        <v>0</v>
      </c>
      <c r="H181" s="28">
        <f t="shared" si="5"/>
        <v>0</v>
      </c>
    </row>
    <row r="182" spans="1:8">
      <c r="A182" s="27"/>
      <c r="B182" s="27"/>
      <c r="C182" s="28">
        <f>_xlfn.XLOOKUP(A182,科目余额表[科目编码],科目余额表[本期借方],0)</f>
        <v>0</v>
      </c>
      <c r="D182" s="28">
        <f>SUMIF(序时账[科目编码],A182,序时账[借方金额])</f>
        <v>0</v>
      </c>
      <c r="E182" s="28">
        <f t="shared" si="4"/>
        <v>0</v>
      </c>
      <c r="F182" s="28">
        <f>_xlfn.XLOOKUP(A182,科目余额表[科目编码],科目余额表[本期贷方],0)</f>
        <v>0</v>
      </c>
      <c r="G182" s="28">
        <f>SUMIF(序时账[科目编码],A182,序时账[贷方金额])</f>
        <v>0</v>
      </c>
      <c r="H182" s="28">
        <f t="shared" si="5"/>
        <v>0</v>
      </c>
    </row>
    <row r="183" spans="1:8">
      <c r="A183" s="27"/>
      <c r="B183" s="27"/>
      <c r="C183" s="28">
        <f>_xlfn.XLOOKUP(A183,科目余额表[科目编码],科目余额表[本期借方],0)</f>
        <v>0</v>
      </c>
      <c r="D183" s="28">
        <f>SUMIF(序时账[科目编码],A183,序时账[借方金额])</f>
        <v>0</v>
      </c>
      <c r="E183" s="28">
        <f t="shared" si="4"/>
        <v>0</v>
      </c>
      <c r="F183" s="28">
        <f>_xlfn.XLOOKUP(A183,科目余额表[科目编码],科目余额表[本期贷方],0)</f>
        <v>0</v>
      </c>
      <c r="G183" s="28">
        <f>SUMIF(序时账[科目编码],A183,序时账[贷方金额])</f>
        <v>0</v>
      </c>
      <c r="H183" s="28">
        <f t="shared" si="5"/>
        <v>0</v>
      </c>
    </row>
    <row r="184" spans="1:8">
      <c r="A184" s="27"/>
      <c r="B184" s="27"/>
      <c r="C184" s="28">
        <f>_xlfn.XLOOKUP(A184,科目余额表[科目编码],科目余额表[本期借方],0)</f>
        <v>0</v>
      </c>
      <c r="D184" s="28">
        <f>SUMIF(序时账[科目编码],A184,序时账[借方金额])</f>
        <v>0</v>
      </c>
      <c r="E184" s="28">
        <f t="shared" si="4"/>
        <v>0</v>
      </c>
      <c r="F184" s="28">
        <f>_xlfn.XLOOKUP(A184,科目余额表[科目编码],科目余额表[本期贷方],0)</f>
        <v>0</v>
      </c>
      <c r="G184" s="28">
        <f>SUMIF(序时账[科目编码],A184,序时账[贷方金额])</f>
        <v>0</v>
      </c>
      <c r="H184" s="28">
        <f t="shared" si="5"/>
        <v>0</v>
      </c>
    </row>
    <row r="185" spans="1:8">
      <c r="A185" s="27"/>
      <c r="B185" s="27"/>
      <c r="C185" s="28">
        <f>_xlfn.XLOOKUP(A185,科目余额表[科目编码],科目余额表[本期借方],0)</f>
        <v>0</v>
      </c>
      <c r="D185" s="28">
        <f>SUMIF(序时账[科目编码],A185,序时账[借方金额])</f>
        <v>0</v>
      </c>
      <c r="E185" s="28">
        <f t="shared" si="4"/>
        <v>0</v>
      </c>
      <c r="F185" s="28">
        <f>_xlfn.XLOOKUP(A185,科目余额表[科目编码],科目余额表[本期贷方],0)</f>
        <v>0</v>
      </c>
      <c r="G185" s="28">
        <f>SUMIF(序时账[科目编码],A185,序时账[贷方金额])</f>
        <v>0</v>
      </c>
      <c r="H185" s="28">
        <f t="shared" si="5"/>
        <v>0</v>
      </c>
    </row>
    <row r="186" spans="1:8">
      <c r="A186" s="27"/>
      <c r="B186" s="27"/>
      <c r="C186" s="28">
        <f>_xlfn.XLOOKUP(A186,科目余额表[科目编码],科目余额表[本期借方],0)</f>
        <v>0</v>
      </c>
      <c r="D186" s="28">
        <f>SUMIF(序时账[科目编码],A186,序时账[借方金额])</f>
        <v>0</v>
      </c>
      <c r="E186" s="28">
        <f t="shared" si="4"/>
        <v>0</v>
      </c>
      <c r="F186" s="28">
        <f>_xlfn.XLOOKUP(A186,科目余额表[科目编码],科目余额表[本期贷方],0)</f>
        <v>0</v>
      </c>
      <c r="G186" s="28">
        <f>SUMIF(序时账[科目编码],A186,序时账[贷方金额])</f>
        <v>0</v>
      </c>
      <c r="H186" s="28">
        <f t="shared" si="5"/>
        <v>0</v>
      </c>
    </row>
    <row r="187" spans="1:8">
      <c r="A187" s="27"/>
      <c r="B187" s="27"/>
      <c r="C187" s="28">
        <f>_xlfn.XLOOKUP(A187,科目余额表[科目编码],科目余额表[本期借方],0)</f>
        <v>0</v>
      </c>
      <c r="D187" s="28">
        <f>SUMIF(序时账[科目编码],A187,序时账[借方金额])</f>
        <v>0</v>
      </c>
      <c r="E187" s="28">
        <f t="shared" si="4"/>
        <v>0</v>
      </c>
      <c r="F187" s="28">
        <f>_xlfn.XLOOKUP(A187,科目余额表[科目编码],科目余额表[本期贷方],0)</f>
        <v>0</v>
      </c>
      <c r="G187" s="28">
        <f>SUMIF(序时账[科目编码],A187,序时账[贷方金额])</f>
        <v>0</v>
      </c>
      <c r="H187" s="28">
        <f t="shared" si="5"/>
        <v>0</v>
      </c>
    </row>
    <row r="188" spans="1:8">
      <c r="A188" s="27"/>
      <c r="B188" s="27"/>
      <c r="C188" s="28">
        <f>_xlfn.XLOOKUP(A188,科目余额表[科目编码],科目余额表[本期借方],0)</f>
        <v>0</v>
      </c>
      <c r="D188" s="28">
        <f>SUMIF(序时账[科目编码],A188,序时账[借方金额])</f>
        <v>0</v>
      </c>
      <c r="E188" s="28">
        <f t="shared" si="4"/>
        <v>0</v>
      </c>
      <c r="F188" s="28">
        <f>_xlfn.XLOOKUP(A188,科目余额表[科目编码],科目余额表[本期贷方],0)</f>
        <v>0</v>
      </c>
      <c r="G188" s="28">
        <f>SUMIF(序时账[科目编码],A188,序时账[贷方金额])</f>
        <v>0</v>
      </c>
      <c r="H188" s="28">
        <f t="shared" si="5"/>
        <v>0</v>
      </c>
    </row>
    <row r="189" spans="1:8">
      <c r="A189" s="27"/>
      <c r="B189" s="27"/>
      <c r="C189" s="28">
        <f>_xlfn.XLOOKUP(A189,科目余额表[科目编码],科目余额表[本期借方],0)</f>
        <v>0</v>
      </c>
      <c r="D189" s="28">
        <f>SUMIF(序时账[科目编码],A189,序时账[借方金额])</f>
        <v>0</v>
      </c>
      <c r="E189" s="28">
        <f t="shared" si="4"/>
        <v>0</v>
      </c>
      <c r="F189" s="28">
        <f>_xlfn.XLOOKUP(A189,科目余额表[科目编码],科目余额表[本期贷方],0)</f>
        <v>0</v>
      </c>
      <c r="G189" s="28">
        <f>SUMIF(序时账[科目编码],A189,序时账[贷方金额])</f>
        <v>0</v>
      </c>
      <c r="H189" s="28">
        <f t="shared" si="5"/>
        <v>0</v>
      </c>
    </row>
    <row r="190" spans="1:8">
      <c r="A190" s="27"/>
      <c r="B190" s="27"/>
      <c r="C190" s="28">
        <f>_xlfn.XLOOKUP(A190,科目余额表[科目编码],科目余额表[本期借方],0)</f>
        <v>0</v>
      </c>
      <c r="D190" s="28">
        <f>SUMIF(序时账[科目编码],A190,序时账[借方金额])</f>
        <v>0</v>
      </c>
      <c r="E190" s="28">
        <f t="shared" si="4"/>
        <v>0</v>
      </c>
      <c r="F190" s="28">
        <f>_xlfn.XLOOKUP(A190,科目余额表[科目编码],科目余额表[本期贷方],0)</f>
        <v>0</v>
      </c>
      <c r="G190" s="28">
        <f>SUMIF(序时账[科目编码],A190,序时账[贷方金额])</f>
        <v>0</v>
      </c>
      <c r="H190" s="28">
        <f t="shared" si="5"/>
        <v>0</v>
      </c>
    </row>
    <row r="191" spans="1:8">
      <c r="A191" s="27"/>
      <c r="B191" s="27"/>
      <c r="C191" s="28">
        <f>_xlfn.XLOOKUP(A191,科目余额表[科目编码],科目余额表[本期借方],0)</f>
        <v>0</v>
      </c>
      <c r="D191" s="28">
        <f>SUMIF(序时账[科目编码],A191,序时账[借方金额])</f>
        <v>0</v>
      </c>
      <c r="E191" s="28">
        <f t="shared" si="4"/>
        <v>0</v>
      </c>
      <c r="F191" s="28">
        <f>_xlfn.XLOOKUP(A191,科目余额表[科目编码],科目余额表[本期贷方],0)</f>
        <v>0</v>
      </c>
      <c r="G191" s="28">
        <f>SUMIF(序时账[科目编码],A191,序时账[贷方金额])</f>
        <v>0</v>
      </c>
      <c r="H191" s="28">
        <f t="shared" si="5"/>
        <v>0</v>
      </c>
    </row>
    <row r="192" spans="1:8">
      <c r="A192" s="27"/>
      <c r="B192" s="27"/>
      <c r="C192" s="28">
        <f>_xlfn.XLOOKUP(A192,科目余额表[科目编码],科目余额表[本期借方],0)</f>
        <v>0</v>
      </c>
      <c r="D192" s="28">
        <f>SUMIF(序时账[科目编码],A192,序时账[借方金额])</f>
        <v>0</v>
      </c>
      <c r="E192" s="28">
        <f t="shared" si="4"/>
        <v>0</v>
      </c>
      <c r="F192" s="28">
        <f>_xlfn.XLOOKUP(A192,科目余额表[科目编码],科目余额表[本期贷方],0)</f>
        <v>0</v>
      </c>
      <c r="G192" s="28">
        <f>SUMIF(序时账[科目编码],A192,序时账[贷方金额])</f>
        <v>0</v>
      </c>
      <c r="H192" s="28">
        <f t="shared" si="5"/>
        <v>0</v>
      </c>
    </row>
    <row r="193" spans="1:8">
      <c r="A193" s="27"/>
      <c r="B193" s="27"/>
      <c r="C193" s="28">
        <f>_xlfn.XLOOKUP(A193,科目余额表[科目编码],科目余额表[本期借方],0)</f>
        <v>0</v>
      </c>
      <c r="D193" s="28">
        <f>SUMIF(序时账[科目编码],A193,序时账[借方金额])</f>
        <v>0</v>
      </c>
      <c r="E193" s="28">
        <f t="shared" si="4"/>
        <v>0</v>
      </c>
      <c r="F193" s="28">
        <f>_xlfn.XLOOKUP(A193,科目余额表[科目编码],科目余额表[本期贷方],0)</f>
        <v>0</v>
      </c>
      <c r="G193" s="28">
        <f>SUMIF(序时账[科目编码],A193,序时账[贷方金额])</f>
        <v>0</v>
      </c>
      <c r="H193" s="28">
        <f t="shared" si="5"/>
        <v>0</v>
      </c>
    </row>
    <row r="194" spans="1:8">
      <c r="A194" s="27"/>
      <c r="B194" s="27"/>
      <c r="C194" s="28">
        <f>_xlfn.XLOOKUP(A194,科目余额表[科目编码],科目余额表[本期借方],0)</f>
        <v>0</v>
      </c>
      <c r="D194" s="28">
        <f>SUMIF(序时账[科目编码],A194,序时账[借方金额])</f>
        <v>0</v>
      </c>
      <c r="E194" s="28">
        <f t="shared" si="4"/>
        <v>0</v>
      </c>
      <c r="F194" s="28">
        <f>_xlfn.XLOOKUP(A194,科目余额表[科目编码],科目余额表[本期贷方],0)</f>
        <v>0</v>
      </c>
      <c r="G194" s="28">
        <f>SUMIF(序时账[科目编码],A194,序时账[贷方金额])</f>
        <v>0</v>
      </c>
      <c r="H194" s="28">
        <f t="shared" si="5"/>
        <v>0</v>
      </c>
    </row>
    <row r="195" spans="1:8">
      <c r="A195" s="27"/>
      <c r="B195" s="27"/>
      <c r="C195" s="28">
        <f>_xlfn.XLOOKUP(A195,科目余额表[科目编码],科目余额表[本期借方],0)</f>
        <v>0</v>
      </c>
      <c r="D195" s="28">
        <f>SUMIF(序时账[科目编码],A195,序时账[借方金额])</f>
        <v>0</v>
      </c>
      <c r="E195" s="28">
        <f t="shared" ref="E195:E251" si="6">C195-D195</f>
        <v>0</v>
      </c>
      <c r="F195" s="28">
        <f>_xlfn.XLOOKUP(A195,科目余额表[科目编码],科目余额表[本期贷方],0)</f>
        <v>0</v>
      </c>
      <c r="G195" s="28">
        <f>SUMIF(序时账[科目编码],A195,序时账[贷方金额])</f>
        <v>0</v>
      </c>
      <c r="H195" s="28">
        <f t="shared" ref="H195:H251" si="7">F195-G195</f>
        <v>0</v>
      </c>
    </row>
    <row r="196" spans="1:8">
      <c r="A196" s="27"/>
      <c r="B196" s="27"/>
      <c r="C196" s="28">
        <f>_xlfn.XLOOKUP(A196,科目余额表[科目编码],科目余额表[本期借方],0)</f>
        <v>0</v>
      </c>
      <c r="D196" s="28">
        <f>SUMIF(序时账[科目编码],A196,序时账[借方金额])</f>
        <v>0</v>
      </c>
      <c r="E196" s="28">
        <f t="shared" si="6"/>
        <v>0</v>
      </c>
      <c r="F196" s="28">
        <f>_xlfn.XLOOKUP(A196,科目余额表[科目编码],科目余额表[本期贷方],0)</f>
        <v>0</v>
      </c>
      <c r="G196" s="28">
        <f>SUMIF(序时账[科目编码],A196,序时账[贷方金额])</f>
        <v>0</v>
      </c>
      <c r="H196" s="28">
        <f t="shared" si="7"/>
        <v>0</v>
      </c>
    </row>
    <row r="197" spans="1:8">
      <c r="A197" s="27"/>
      <c r="B197" s="27"/>
      <c r="C197" s="28">
        <f>_xlfn.XLOOKUP(A197,科目余额表[科目编码],科目余额表[本期借方],0)</f>
        <v>0</v>
      </c>
      <c r="D197" s="28">
        <f>SUMIF(序时账[科目编码],A197,序时账[借方金额])</f>
        <v>0</v>
      </c>
      <c r="E197" s="28">
        <f t="shared" si="6"/>
        <v>0</v>
      </c>
      <c r="F197" s="28">
        <f>_xlfn.XLOOKUP(A197,科目余额表[科目编码],科目余额表[本期贷方],0)</f>
        <v>0</v>
      </c>
      <c r="G197" s="28">
        <f>SUMIF(序时账[科目编码],A197,序时账[贷方金额])</f>
        <v>0</v>
      </c>
      <c r="H197" s="28">
        <f t="shared" si="7"/>
        <v>0</v>
      </c>
    </row>
    <row r="198" spans="1:8">
      <c r="A198" s="27"/>
      <c r="B198" s="27"/>
      <c r="C198" s="28">
        <f>_xlfn.XLOOKUP(A198,科目余额表[科目编码],科目余额表[本期借方],0)</f>
        <v>0</v>
      </c>
      <c r="D198" s="28">
        <f>SUMIF(序时账[科目编码],A198,序时账[借方金额])</f>
        <v>0</v>
      </c>
      <c r="E198" s="28">
        <f t="shared" si="6"/>
        <v>0</v>
      </c>
      <c r="F198" s="28">
        <f>_xlfn.XLOOKUP(A198,科目余额表[科目编码],科目余额表[本期贷方],0)</f>
        <v>0</v>
      </c>
      <c r="G198" s="28">
        <f>SUMIF(序时账[科目编码],A198,序时账[贷方金额])</f>
        <v>0</v>
      </c>
      <c r="H198" s="28">
        <f t="shared" si="7"/>
        <v>0</v>
      </c>
    </row>
    <row r="199" spans="1:8">
      <c r="A199" s="27"/>
      <c r="B199" s="27"/>
      <c r="C199" s="28">
        <f>_xlfn.XLOOKUP(A199,科目余额表[科目编码],科目余额表[本期借方],0)</f>
        <v>0</v>
      </c>
      <c r="D199" s="28">
        <f>SUMIF(序时账[科目编码],A199,序时账[借方金额])</f>
        <v>0</v>
      </c>
      <c r="E199" s="28">
        <f t="shared" si="6"/>
        <v>0</v>
      </c>
      <c r="F199" s="28">
        <f>_xlfn.XLOOKUP(A199,科目余额表[科目编码],科目余额表[本期贷方],0)</f>
        <v>0</v>
      </c>
      <c r="G199" s="28">
        <f>SUMIF(序时账[科目编码],A199,序时账[贷方金额])</f>
        <v>0</v>
      </c>
      <c r="H199" s="28">
        <f t="shared" si="7"/>
        <v>0</v>
      </c>
    </row>
    <row r="200" spans="1:8">
      <c r="A200" s="27"/>
      <c r="B200" s="27"/>
      <c r="C200" s="28">
        <f>_xlfn.XLOOKUP(A200,科目余额表[科目编码],科目余额表[本期借方],0)</f>
        <v>0</v>
      </c>
      <c r="D200" s="28">
        <f>SUMIF(序时账[科目编码],A200,序时账[借方金额])</f>
        <v>0</v>
      </c>
      <c r="E200" s="28">
        <f t="shared" si="6"/>
        <v>0</v>
      </c>
      <c r="F200" s="28">
        <f>_xlfn.XLOOKUP(A200,科目余额表[科目编码],科目余额表[本期贷方],0)</f>
        <v>0</v>
      </c>
      <c r="G200" s="28">
        <f>SUMIF(序时账[科目编码],A200,序时账[贷方金额])</f>
        <v>0</v>
      </c>
      <c r="H200" s="28">
        <f t="shared" si="7"/>
        <v>0</v>
      </c>
    </row>
    <row r="201" spans="1:8">
      <c r="A201" s="27"/>
      <c r="B201" s="27"/>
      <c r="C201" s="28">
        <f>_xlfn.XLOOKUP(A201,科目余额表[科目编码],科目余额表[本期借方],0)</f>
        <v>0</v>
      </c>
      <c r="D201" s="28">
        <f>SUMIF(序时账[科目编码],A201,序时账[借方金额])</f>
        <v>0</v>
      </c>
      <c r="E201" s="28">
        <f t="shared" si="6"/>
        <v>0</v>
      </c>
      <c r="F201" s="28">
        <f>_xlfn.XLOOKUP(A201,科目余额表[科目编码],科目余额表[本期贷方],0)</f>
        <v>0</v>
      </c>
      <c r="G201" s="28">
        <f>SUMIF(序时账[科目编码],A201,序时账[贷方金额])</f>
        <v>0</v>
      </c>
      <c r="H201" s="28">
        <f t="shared" si="7"/>
        <v>0</v>
      </c>
    </row>
    <row r="202" spans="1:8">
      <c r="A202" s="27"/>
      <c r="B202" s="27"/>
      <c r="C202" s="28">
        <f>_xlfn.XLOOKUP(A202,科目余额表[科目编码],科目余额表[本期借方],0)</f>
        <v>0</v>
      </c>
      <c r="D202" s="28">
        <f>SUMIF(序时账[科目编码],A202,序时账[借方金额])</f>
        <v>0</v>
      </c>
      <c r="E202" s="28">
        <f t="shared" si="6"/>
        <v>0</v>
      </c>
      <c r="F202" s="28">
        <f>_xlfn.XLOOKUP(A202,科目余额表[科目编码],科目余额表[本期贷方],0)</f>
        <v>0</v>
      </c>
      <c r="G202" s="28">
        <f>SUMIF(序时账[科目编码],A202,序时账[贷方金额])</f>
        <v>0</v>
      </c>
      <c r="H202" s="28">
        <f t="shared" si="7"/>
        <v>0</v>
      </c>
    </row>
    <row r="203" spans="1:8">
      <c r="A203" s="27"/>
      <c r="B203" s="27"/>
      <c r="C203" s="28">
        <f>_xlfn.XLOOKUP(A203,科目余额表[科目编码],科目余额表[本期借方],0)</f>
        <v>0</v>
      </c>
      <c r="D203" s="28">
        <f>SUMIF(序时账[科目编码],A203,序时账[借方金额])</f>
        <v>0</v>
      </c>
      <c r="E203" s="28">
        <f t="shared" si="6"/>
        <v>0</v>
      </c>
      <c r="F203" s="28">
        <f>_xlfn.XLOOKUP(A203,科目余额表[科目编码],科目余额表[本期贷方],0)</f>
        <v>0</v>
      </c>
      <c r="G203" s="28">
        <f>SUMIF(序时账[科目编码],A203,序时账[贷方金额])</f>
        <v>0</v>
      </c>
      <c r="H203" s="28">
        <f t="shared" si="7"/>
        <v>0</v>
      </c>
    </row>
    <row r="204" spans="1:8">
      <c r="A204" s="27"/>
      <c r="B204" s="27"/>
      <c r="C204" s="28">
        <f>_xlfn.XLOOKUP(A204,科目余额表[科目编码],科目余额表[本期借方],0)</f>
        <v>0</v>
      </c>
      <c r="D204" s="28">
        <f>SUMIF(序时账[科目编码],A204,序时账[借方金额])</f>
        <v>0</v>
      </c>
      <c r="E204" s="28">
        <f t="shared" si="6"/>
        <v>0</v>
      </c>
      <c r="F204" s="28">
        <f>_xlfn.XLOOKUP(A204,科目余额表[科目编码],科目余额表[本期贷方],0)</f>
        <v>0</v>
      </c>
      <c r="G204" s="28">
        <f>SUMIF(序时账[科目编码],A204,序时账[贷方金额])</f>
        <v>0</v>
      </c>
      <c r="H204" s="28">
        <f t="shared" si="7"/>
        <v>0</v>
      </c>
    </row>
    <row r="205" spans="1:8">
      <c r="A205" s="27"/>
      <c r="B205" s="27"/>
      <c r="C205" s="28">
        <f>_xlfn.XLOOKUP(A205,科目余额表[科目编码],科目余额表[本期借方],0)</f>
        <v>0</v>
      </c>
      <c r="D205" s="28">
        <f>SUMIF(序时账[科目编码],A205,序时账[借方金额])</f>
        <v>0</v>
      </c>
      <c r="E205" s="28">
        <f t="shared" si="6"/>
        <v>0</v>
      </c>
      <c r="F205" s="28">
        <f>_xlfn.XLOOKUP(A205,科目余额表[科目编码],科目余额表[本期贷方],0)</f>
        <v>0</v>
      </c>
      <c r="G205" s="28">
        <f>SUMIF(序时账[科目编码],A205,序时账[贷方金额])</f>
        <v>0</v>
      </c>
      <c r="H205" s="28">
        <f t="shared" si="7"/>
        <v>0</v>
      </c>
    </row>
    <row r="206" spans="1:8">
      <c r="A206" s="27"/>
      <c r="B206" s="27"/>
      <c r="C206" s="28">
        <f>_xlfn.XLOOKUP(A206,科目余额表[科目编码],科目余额表[本期借方],0)</f>
        <v>0</v>
      </c>
      <c r="D206" s="28">
        <f>SUMIF(序时账[科目编码],A206,序时账[借方金额])</f>
        <v>0</v>
      </c>
      <c r="E206" s="28">
        <f t="shared" si="6"/>
        <v>0</v>
      </c>
      <c r="F206" s="28">
        <f>_xlfn.XLOOKUP(A206,科目余额表[科目编码],科目余额表[本期贷方],0)</f>
        <v>0</v>
      </c>
      <c r="G206" s="28">
        <f>SUMIF(序时账[科目编码],A206,序时账[贷方金额])</f>
        <v>0</v>
      </c>
      <c r="H206" s="28">
        <f t="shared" si="7"/>
        <v>0</v>
      </c>
    </row>
    <row r="207" spans="1:8">
      <c r="A207" s="27"/>
      <c r="B207" s="27"/>
      <c r="C207" s="28">
        <f>_xlfn.XLOOKUP(A207,科目余额表[科目编码],科目余额表[本期借方],0)</f>
        <v>0</v>
      </c>
      <c r="D207" s="28">
        <f>SUMIF(序时账[科目编码],A207,序时账[借方金额])</f>
        <v>0</v>
      </c>
      <c r="E207" s="28">
        <f t="shared" si="6"/>
        <v>0</v>
      </c>
      <c r="F207" s="28">
        <f>_xlfn.XLOOKUP(A207,科目余额表[科目编码],科目余额表[本期贷方],0)</f>
        <v>0</v>
      </c>
      <c r="G207" s="28">
        <f>SUMIF(序时账[科目编码],A207,序时账[贷方金额])</f>
        <v>0</v>
      </c>
      <c r="H207" s="28">
        <f t="shared" si="7"/>
        <v>0</v>
      </c>
    </row>
    <row r="208" spans="1:8">
      <c r="A208" s="27"/>
      <c r="B208" s="27"/>
      <c r="C208" s="28">
        <f>_xlfn.XLOOKUP(A208,科目余额表[科目编码],科目余额表[本期借方],0)</f>
        <v>0</v>
      </c>
      <c r="D208" s="28">
        <f>SUMIF(序时账[科目编码],A208,序时账[借方金额])</f>
        <v>0</v>
      </c>
      <c r="E208" s="28">
        <f t="shared" si="6"/>
        <v>0</v>
      </c>
      <c r="F208" s="28">
        <f>_xlfn.XLOOKUP(A208,科目余额表[科目编码],科目余额表[本期贷方],0)</f>
        <v>0</v>
      </c>
      <c r="G208" s="28">
        <f>SUMIF(序时账[科目编码],A208,序时账[贷方金额])</f>
        <v>0</v>
      </c>
      <c r="H208" s="28">
        <f t="shared" si="7"/>
        <v>0</v>
      </c>
    </row>
    <row r="209" spans="1:8">
      <c r="A209" s="27"/>
      <c r="B209" s="27"/>
      <c r="C209" s="28">
        <f>_xlfn.XLOOKUP(A209,科目余额表[科目编码],科目余额表[本期借方],0)</f>
        <v>0</v>
      </c>
      <c r="D209" s="28">
        <f>SUMIF(序时账[科目编码],A209,序时账[借方金额])</f>
        <v>0</v>
      </c>
      <c r="E209" s="28">
        <f t="shared" si="6"/>
        <v>0</v>
      </c>
      <c r="F209" s="28">
        <f>_xlfn.XLOOKUP(A209,科目余额表[科目编码],科目余额表[本期贷方],0)</f>
        <v>0</v>
      </c>
      <c r="G209" s="28">
        <f>SUMIF(序时账[科目编码],A209,序时账[贷方金额])</f>
        <v>0</v>
      </c>
      <c r="H209" s="28">
        <f t="shared" si="7"/>
        <v>0</v>
      </c>
    </row>
    <row r="210" spans="1:8">
      <c r="A210" s="27"/>
      <c r="B210" s="27"/>
      <c r="C210" s="28">
        <f>_xlfn.XLOOKUP(A210,科目余额表[科目编码],科目余额表[本期借方],0)</f>
        <v>0</v>
      </c>
      <c r="D210" s="28">
        <f>SUMIF(序时账[科目编码],A210,序时账[借方金额])</f>
        <v>0</v>
      </c>
      <c r="E210" s="28">
        <f t="shared" si="6"/>
        <v>0</v>
      </c>
      <c r="F210" s="28">
        <f>_xlfn.XLOOKUP(A210,科目余额表[科目编码],科目余额表[本期贷方],0)</f>
        <v>0</v>
      </c>
      <c r="G210" s="28">
        <f>SUMIF(序时账[科目编码],A210,序时账[贷方金额])</f>
        <v>0</v>
      </c>
      <c r="H210" s="28">
        <f t="shared" si="7"/>
        <v>0</v>
      </c>
    </row>
    <row r="211" spans="1:8">
      <c r="A211" s="27"/>
      <c r="B211" s="27"/>
      <c r="C211" s="28">
        <f>_xlfn.XLOOKUP(A211,科目余额表[科目编码],科目余额表[本期借方],0)</f>
        <v>0</v>
      </c>
      <c r="D211" s="28">
        <f>SUMIF(序时账[科目编码],A211,序时账[借方金额])</f>
        <v>0</v>
      </c>
      <c r="E211" s="28">
        <f t="shared" si="6"/>
        <v>0</v>
      </c>
      <c r="F211" s="28">
        <f>_xlfn.XLOOKUP(A211,科目余额表[科目编码],科目余额表[本期贷方],0)</f>
        <v>0</v>
      </c>
      <c r="G211" s="28">
        <f>SUMIF(序时账[科目编码],A211,序时账[贷方金额])</f>
        <v>0</v>
      </c>
      <c r="H211" s="28">
        <f t="shared" si="7"/>
        <v>0</v>
      </c>
    </row>
    <row r="212" spans="1:8">
      <c r="A212" s="27"/>
      <c r="B212" s="27"/>
      <c r="C212" s="28">
        <f>_xlfn.XLOOKUP(A212,科目余额表[科目编码],科目余额表[本期借方],0)</f>
        <v>0</v>
      </c>
      <c r="D212" s="28">
        <f>SUMIF(序时账[科目编码],A212,序时账[借方金额])</f>
        <v>0</v>
      </c>
      <c r="E212" s="28">
        <f t="shared" si="6"/>
        <v>0</v>
      </c>
      <c r="F212" s="28">
        <f>_xlfn.XLOOKUP(A212,科目余额表[科目编码],科目余额表[本期贷方],0)</f>
        <v>0</v>
      </c>
      <c r="G212" s="28">
        <f>SUMIF(序时账[科目编码],A212,序时账[贷方金额])</f>
        <v>0</v>
      </c>
      <c r="H212" s="28">
        <f t="shared" si="7"/>
        <v>0</v>
      </c>
    </row>
    <row r="213" spans="1:8">
      <c r="A213" s="27"/>
      <c r="B213" s="27"/>
      <c r="C213" s="28">
        <f>_xlfn.XLOOKUP(A213,科目余额表[科目编码],科目余额表[本期借方],0)</f>
        <v>0</v>
      </c>
      <c r="D213" s="28">
        <f>SUMIF(序时账[科目编码],A213,序时账[借方金额])</f>
        <v>0</v>
      </c>
      <c r="E213" s="28">
        <f t="shared" si="6"/>
        <v>0</v>
      </c>
      <c r="F213" s="28">
        <f>_xlfn.XLOOKUP(A213,科目余额表[科目编码],科目余额表[本期贷方],0)</f>
        <v>0</v>
      </c>
      <c r="G213" s="28">
        <f>SUMIF(序时账[科目编码],A213,序时账[贷方金额])</f>
        <v>0</v>
      </c>
      <c r="H213" s="28">
        <f t="shared" si="7"/>
        <v>0</v>
      </c>
    </row>
    <row r="214" spans="1:8">
      <c r="A214" s="27"/>
      <c r="B214" s="27"/>
      <c r="C214" s="28">
        <f>_xlfn.XLOOKUP(A214,科目余额表[科目编码],科目余额表[本期借方],0)</f>
        <v>0</v>
      </c>
      <c r="D214" s="28">
        <f>SUMIF(序时账[科目编码],A214,序时账[借方金额])</f>
        <v>0</v>
      </c>
      <c r="E214" s="28">
        <f t="shared" si="6"/>
        <v>0</v>
      </c>
      <c r="F214" s="28">
        <f>_xlfn.XLOOKUP(A214,科目余额表[科目编码],科目余额表[本期贷方],0)</f>
        <v>0</v>
      </c>
      <c r="G214" s="28">
        <f>SUMIF(序时账[科目编码],A214,序时账[贷方金额])</f>
        <v>0</v>
      </c>
      <c r="H214" s="28">
        <f t="shared" si="7"/>
        <v>0</v>
      </c>
    </row>
    <row r="215" spans="1:8">
      <c r="A215" s="27"/>
      <c r="B215" s="27"/>
      <c r="C215" s="28">
        <f>_xlfn.XLOOKUP(A215,科目余额表[科目编码],科目余额表[本期借方],0)</f>
        <v>0</v>
      </c>
      <c r="D215" s="28">
        <f>SUMIF(序时账[科目编码],A215,序时账[借方金额])</f>
        <v>0</v>
      </c>
      <c r="E215" s="28">
        <f t="shared" si="6"/>
        <v>0</v>
      </c>
      <c r="F215" s="28">
        <f>_xlfn.XLOOKUP(A215,科目余额表[科目编码],科目余额表[本期贷方],0)</f>
        <v>0</v>
      </c>
      <c r="G215" s="28">
        <f>SUMIF(序时账[科目编码],A215,序时账[贷方金额])</f>
        <v>0</v>
      </c>
      <c r="H215" s="28">
        <f t="shared" si="7"/>
        <v>0</v>
      </c>
    </row>
    <row r="216" spans="1:8">
      <c r="A216" s="27"/>
      <c r="B216" s="27"/>
      <c r="C216" s="28">
        <f>_xlfn.XLOOKUP(A216,科目余额表[科目编码],科目余额表[本期借方],0)</f>
        <v>0</v>
      </c>
      <c r="D216" s="28">
        <f>SUMIF(序时账[科目编码],A216,序时账[借方金额])</f>
        <v>0</v>
      </c>
      <c r="E216" s="28">
        <f t="shared" si="6"/>
        <v>0</v>
      </c>
      <c r="F216" s="28">
        <f>_xlfn.XLOOKUP(A216,科目余额表[科目编码],科目余额表[本期贷方],0)</f>
        <v>0</v>
      </c>
      <c r="G216" s="28">
        <f>SUMIF(序时账[科目编码],A216,序时账[贷方金额])</f>
        <v>0</v>
      </c>
      <c r="H216" s="28">
        <f t="shared" si="7"/>
        <v>0</v>
      </c>
    </row>
    <row r="217" spans="1:8">
      <c r="A217" s="27"/>
      <c r="B217" s="27"/>
      <c r="C217" s="28">
        <f>_xlfn.XLOOKUP(A217,科目余额表[科目编码],科目余额表[本期借方],0)</f>
        <v>0</v>
      </c>
      <c r="D217" s="28">
        <f>SUMIF(序时账[科目编码],A217,序时账[借方金额])</f>
        <v>0</v>
      </c>
      <c r="E217" s="28">
        <f t="shared" si="6"/>
        <v>0</v>
      </c>
      <c r="F217" s="28">
        <f>_xlfn.XLOOKUP(A217,科目余额表[科目编码],科目余额表[本期贷方],0)</f>
        <v>0</v>
      </c>
      <c r="G217" s="28">
        <f>SUMIF(序时账[科目编码],A217,序时账[贷方金额])</f>
        <v>0</v>
      </c>
      <c r="H217" s="28">
        <f t="shared" si="7"/>
        <v>0</v>
      </c>
    </row>
    <row r="218" spans="1:8">
      <c r="A218" s="27"/>
      <c r="B218" s="27"/>
      <c r="C218" s="28">
        <f>_xlfn.XLOOKUP(A218,科目余额表[科目编码],科目余额表[本期借方],0)</f>
        <v>0</v>
      </c>
      <c r="D218" s="28">
        <f>SUMIF(序时账[科目编码],A218,序时账[借方金额])</f>
        <v>0</v>
      </c>
      <c r="E218" s="28">
        <f t="shared" si="6"/>
        <v>0</v>
      </c>
      <c r="F218" s="28">
        <f>_xlfn.XLOOKUP(A218,科目余额表[科目编码],科目余额表[本期贷方],0)</f>
        <v>0</v>
      </c>
      <c r="G218" s="28">
        <f>SUMIF(序时账[科目编码],A218,序时账[贷方金额])</f>
        <v>0</v>
      </c>
      <c r="H218" s="28">
        <f t="shared" si="7"/>
        <v>0</v>
      </c>
    </row>
    <row r="219" spans="1:8">
      <c r="A219" s="27"/>
      <c r="B219" s="27"/>
      <c r="C219" s="28">
        <f>_xlfn.XLOOKUP(A219,科目余额表[科目编码],科目余额表[本期借方],0)</f>
        <v>0</v>
      </c>
      <c r="D219" s="28">
        <f>SUMIF(序时账[科目编码],A219,序时账[借方金额])</f>
        <v>0</v>
      </c>
      <c r="E219" s="28">
        <f t="shared" si="6"/>
        <v>0</v>
      </c>
      <c r="F219" s="28">
        <f>_xlfn.XLOOKUP(A219,科目余额表[科目编码],科目余额表[本期贷方],0)</f>
        <v>0</v>
      </c>
      <c r="G219" s="28">
        <f>SUMIF(序时账[科目编码],A219,序时账[贷方金额])</f>
        <v>0</v>
      </c>
      <c r="H219" s="28">
        <f t="shared" si="7"/>
        <v>0</v>
      </c>
    </row>
    <row r="220" spans="1:8">
      <c r="A220" s="27"/>
      <c r="B220" s="27"/>
      <c r="C220" s="28">
        <f>_xlfn.XLOOKUP(A220,科目余额表[科目编码],科目余额表[本期借方],0)</f>
        <v>0</v>
      </c>
      <c r="D220" s="28">
        <f>SUMIF(序时账[科目编码],A220,序时账[借方金额])</f>
        <v>0</v>
      </c>
      <c r="E220" s="28">
        <f t="shared" si="6"/>
        <v>0</v>
      </c>
      <c r="F220" s="28">
        <f>_xlfn.XLOOKUP(A220,科目余额表[科目编码],科目余额表[本期贷方],0)</f>
        <v>0</v>
      </c>
      <c r="G220" s="28">
        <f>SUMIF(序时账[科目编码],A220,序时账[贷方金额])</f>
        <v>0</v>
      </c>
      <c r="H220" s="28">
        <f t="shared" si="7"/>
        <v>0</v>
      </c>
    </row>
    <row r="221" spans="1:8">
      <c r="A221" s="27"/>
      <c r="B221" s="27"/>
      <c r="C221" s="28">
        <f>_xlfn.XLOOKUP(A221,科目余额表[科目编码],科目余额表[本期借方],0)</f>
        <v>0</v>
      </c>
      <c r="D221" s="28">
        <f>SUMIF(序时账[科目编码],A221,序时账[借方金额])</f>
        <v>0</v>
      </c>
      <c r="E221" s="28">
        <f t="shared" si="6"/>
        <v>0</v>
      </c>
      <c r="F221" s="28">
        <f>_xlfn.XLOOKUP(A221,科目余额表[科目编码],科目余额表[本期贷方],0)</f>
        <v>0</v>
      </c>
      <c r="G221" s="28">
        <f>SUMIF(序时账[科目编码],A221,序时账[贷方金额])</f>
        <v>0</v>
      </c>
      <c r="H221" s="28">
        <f t="shared" si="7"/>
        <v>0</v>
      </c>
    </row>
    <row r="222" spans="1:8">
      <c r="A222" s="27"/>
      <c r="B222" s="27"/>
      <c r="C222" s="28">
        <f>_xlfn.XLOOKUP(A222,科目余额表[科目编码],科目余额表[本期借方],0)</f>
        <v>0</v>
      </c>
      <c r="D222" s="28">
        <f>SUMIF(序时账[科目编码],A222,序时账[借方金额])</f>
        <v>0</v>
      </c>
      <c r="E222" s="28">
        <f t="shared" si="6"/>
        <v>0</v>
      </c>
      <c r="F222" s="28">
        <f>_xlfn.XLOOKUP(A222,科目余额表[科目编码],科目余额表[本期贷方],0)</f>
        <v>0</v>
      </c>
      <c r="G222" s="28">
        <f>SUMIF(序时账[科目编码],A222,序时账[贷方金额])</f>
        <v>0</v>
      </c>
      <c r="H222" s="28">
        <f t="shared" si="7"/>
        <v>0</v>
      </c>
    </row>
    <row r="223" spans="1:8">
      <c r="A223" s="27"/>
      <c r="B223" s="27"/>
      <c r="C223" s="28">
        <f>_xlfn.XLOOKUP(A223,科目余额表[科目编码],科目余额表[本期借方],0)</f>
        <v>0</v>
      </c>
      <c r="D223" s="28">
        <f>SUMIF(序时账[科目编码],A223,序时账[借方金额])</f>
        <v>0</v>
      </c>
      <c r="E223" s="28">
        <f t="shared" si="6"/>
        <v>0</v>
      </c>
      <c r="F223" s="28">
        <f>_xlfn.XLOOKUP(A223,科目余额表[科目编码],科目余额表[本期贷方],0)</f>
        <v>0</v>
      </c>
      <c r="G223" s="28">
        <f>SUMIF(序时账[科目编码],A223,序时账[贷方金额])</f>
        <v>0</v>
      </c>
      <c r="H223" s="28">
        <f t="shared" si="7"/>
        <v>0</v>
      </c>
    </row>
    <row r="224" spans="1:8">
      <c r="A224" s="27"/>
      <c r="B224" s="27"/>
      <c r="C224" s="28">
        <f>_xlfn.XLOOKUP(A224,科目余额表[科目编码],科目余额表[本期借方],0)</f>
        <v>0</v>
      </c>
      <c r="D224" s="28">
        <f>SUMIF(序时账[科目编码],A224,序时账[借方金额])</f>
        <v>0</v>
      </c>
      <c r="E224" s="28">
        <f t="shared" si="6"/>
        <v>0</v>
      </c>
      <c r="F224" s="28">
        <f>_xlfn.XLOOKUP(A224,科目余额表[科目编码],科目余额表[本期贷方],0)</f>
        <v>0</v>
      </c>
      <c r="G224" s="28">
        <f>SUMIF(序时账[科目编码],A224,序时账[贷方金额])</f>
        <v>0</v>
      </c>
      <c r="H224" s="28">
        <f t="shared" si="7"/>
        <v>0</v>
      </c>
    </row>
    <row r="225" spans="1:8">
      <c r="A225" s="27"/>
      <c r="B225" s="27"/>
      <c r="C225" s="28">
        <f>_xlfn.XLOOKUP(A225,科目余额表[科目编码],科目余额表[本期借方],0)</f>
        <v>0</v>
      </c>
      <c r="D225" s="28">
        <f>SUMIF(序时账[科目编码],A225,序时账[借方金额])</f>
        <v>0</v>
      </c>
      <c r="E225" s="28">
        <f t="shared" si="6"/>
        <v>0</v>
      </c>
      <c r="F225" s="28">
        <f>_xlfn.XLOOKUP(A225,科目余额表[科目编码],科目余额表[本期贷方],0)</f>
        <v>0</v>
      </c>
      <c r="G225" s="28">
        <f>SUMIF(序时账[科目编码],A225,序时账[贷方金额])</f>
        <v>0</v>
      </c>
      <c r="H225" s="28">
        <f t="shared" si="7"/>
        <v>0</v>
      </c>
    </row>
    <row r="226" spans="1:8">
      <c r="A226" s="27"/>
      <c r="B226" s="27"/>
      <c r="C226" s="28">
        <f>_xlfn.XLOOKUP(A226,科目余额表[科目编码],科目余额表[本期借方],0)</f>
        <v>0</v>
      </c>
      <c r="D226" s="28">
        <f>SUMIF(序时账[科目编码],A226,序时账[借方金额])</f>
        <v>0</v>
      </c>
      <c r="E226" s="28">
        <f t="shared" si="6"/>
        <v>0</v>
      </c>
      <c r="F226" s="28">
        <f>_xlfn.XLOOKUP(A226,科目余额表[科目编码],科目余额表[本期贷方],0)</f>
        <v>0</v>
      </c>
      <c r="G226" s="28">
        <f>SUMIF(序时账[科目编码],A226,序时账[贷方金额])</f>
        <v>0</v>
      </c>
      <c r="H226" s="28">
        <f t="shared" si="7"/>
        <v>0</v>
      </c>
    </row>
    <row r="227" spans="1:8">
      <c r="A227" s="27"/>
      <c r="B227" s="27"/>
      <c r="C227" s="28">
        <f>_xlfn.XLOOKUP(A227,科目余额表[科目编码],科目余额表[本期借方],0)</f>
        <v>0</v>
      </c>
      <c r="D227" s="28">
        <f>SUMIF(序时账[科目编码],A227,序时账[借方金额])</f>
        <v>0</v>
      </c>
      <c r="E227" s="28">
        <f t="shared" si="6"/>
        <v>0</v>
      </c>
      <c r="F227" s="28">
        <f>_xlfn.XLOOKUP(A227,科目余额表[科目编码],科目余额表[本期贷方],0)</f>
        <v>0</v>
      </c>
      <c r="G227" s="28">
        <f>SUMIF(序时账[科目编码],A227,序时账[贷方金额])</f>
        <v>0</v>
      </c>
      <c r="H227" s="28">
        <f t="shared" si="7"/>
        <v>0</v>
      </c>
    </row>
    <row r="228" spans="1:8">
      <c r="A228" s="27"/>
      <c r="B228" s="27"/>
      <c r="C228" s="28">
        <f>_xlfn.XLOOKUP(A228,科目余额表[科目编码],科目余额表[本期借方],0)</f>
        <v>0</v>
      </c>
      <c r="D228" s="28">
        <f>SUMIF(序时账[科目编码],A228,序时账[借方金额])</f>
        <v>0</v>
      </c>
      <c r="E228" s="28">
        <f t="shared" si="6"/>
        <v>0</v>
      </c>
      <c r="F228" s="28">
        <f>_xlfn.XLOOKUP(A228,科目余额表[科目编码],科目余额表[本期贷方],0)</f>
        <v>0</v>
      </c>
      <c r="G228" s="28">
        <f>SUMIF(序时账[科目编码],A228,序时账[贷方金额])</f>
        <v>0</v>
      </c>
      <c r="H228" s="28">
        <f t="shared" si="7"/>
        <v>0</v>
      </c>
    </row>
    <row r="229" spans="1:8">
      <c r="A229" s="27"/>
      <c r="B229" s="27"/>
      <c r="C229" s="28">
        <f>_xlfn.XLOOKUP(A229,科目余额表[科目编码],科目余额表[本期借方],0)</f>
        <v>0</v>
      </c>
      <c r="D229" s="28">
        <f>SUMIF(序时账[科目编码],A229,序时账[借方金额])</f>
        <v>0</v>
      </c>
      <c r="E229" s="28">
        <f t="shared" si="6"/>
        <v>0</v>
      </c>
      <c r="F229" s="28">
        <f>_xlfn.XLOOKUP(A229,科目余额表[科目编码],科目余额表[本期贷方],0)</f>
        <v>0</v>
      </c>
      <c r="G229" s="28">
        <f>SUMIF(序时账[科目编码],A229,序时账[贷方金额])</f>
        <v>0</v>
      </c>
      <c r="H229" s="28">
        <f t="shared" si="7"/>
        <v>0</v>
      </c>
    </row>
    <row r="230" spans="1:8">
      <c r="A230" s="27"/>
      <c r="B230" s="27"/>
      <c r="C230" s="28">
        <f>_xlfn.XLOOKUP(A230,科目余额表[科目编码],科目余额表[本期借方],0)</f>
        <v>0</v>
      </c>
      <c r="D230" s="28">
        <f>SUMIF(序时账[科目编码],A230,序时账[借方金额])</f>
        <v>0</v>
      </c>
      <c r="E230" s="28">
        <f t="shared" si="6"/>
        <v>0</v>
      </c>
      <c r="F230" s="28">
        <f>_xlfn.XLOOKUP(A230,科目余额表[科目编码],科目余额表[本期贷方],0)</f>
        <v>0</v>
      </c>
      <c r="G230" s="28">
        <f>SUMIF(序时账[科目编码],A230,序时账[贷方金额])</f>
        <v>0</v>
      </c>
      <c r="H230" s="28">
        <f t="shared" si="7"/>
        <v>0</v>
      </c>
    </row>
    <row r="231" spans="1:8">
      <c r="A231" s="27"/>
      <c r="B231" s="27"/>
      <c r="C231" s="28">
        <f>_xlfn.XLOOKUP(A231,科目余额表[科目编码],科目余额表[本期借方],0)</f>
        <v>0</v>
      </c>
      <c r="D231" s="28">
        <f>SUMIF(序时账[科目编码],A231,序时账[借方金额])</f>
        <v>0</v>
      </c>
      <c r="E231" s="28">
        <f t="shared" si="6"/>
        <v>0</v>
      </c>
      <c r="F231" s="28">
        <f>_xlfn.XLOOKUP(A231,科目余额表[科目编码],科目余额表[本期贷方],0)</f>
        <v>0</v>
      </c>
      <c r="G231" s="28">
        <f>SUMIF(序时账[科目编码],A231,序时账[贷方金额])</f>
        <v>0</v>
      </c>
      <c r="H231" s="28">
        <f t="shared" si="7"/>
        <v>0</v>
      </c>
    </row>
    <row r="232" spans="1:8">
      <c r="A232" s="27"/>
      <c r="B232" s="27"/>
      <c r="C232" s="28">
        <f>_xlfn.XLOOKUP(A232,科目余额表[科目编码],科目余额表[本期借方],0)</f>
        <v>0</v>
      </c>
      <c r="D232" s="28">
        <f>SUMIF(序时账[科目编码],A232,序时账[借方金额])</f>
        <v>0</v>
      </c>
      <c r="E232" s="28">
        <f t="shared" si="6"/>
        <v>0</v>
      </c>
      <c r="F232" s="28">
        <f>_xlfn.XLOOKUP(A232,科目余额表[科目编码],科目余额表[本期贷方],0)</f>
        <v>0</v>
      </c>
      <c r="G232" s="28">
        <f>SUMIF(序时账[科目编码],A232,序时账[贷方金额])</f>
        <v>0</v>
      </c>
      <c r="H232" s="28">
        <f t="shared" si="7"/>
        <v>0</v>
      </c>
    </row>
    <row r="233" spans="1:8">
      <c r="A233" s="27"/>
      <c r="B233" s="27"/>
      <c r="C233" s="28">
        <f>_xlfn.XLOOKUP(A233,科目余额表[科目编码],科目余额表[本期借方],0)</f>
        <v>0</v>
      </c>
      <c r="D233" s="28">
        <f>SUMIF(序时账[科目编码],A233,序时账[借方金额])</f>
        <v>0</v>
      </c>
      <c r="E233" s="28">
        <f t="shared" si="6"/>
        <v>0</v>
      </c>
      <c r="F233" s="28">
        <f>_xlfn.XLOOKUP(A233,科目余额表[科目编码],科目余额表[本期贷方],0)</f>
        <v>0</v>
      </c>
      <c r="G233" s="28">
        <f>SUMIF(序时账[科目编码],A233,序时账[贷方金额])</f>
        <v>0</v>
      </c>
      <c r="H233" s="28">
        <f t="shared" si="7"/>
        <v>0</v>
      </c>
    </row>
    <row r="234" spans="1:8">
      <c r="A234" s="27"/>
      <c r="B234" s="27"/>
      <c r="C234" s="28">
        <f>_xlfn.XLOOKUP(A234,科目余额表[科目编码],科目余额表[本期借方],0)</f>
        <v>0</v>
      </c>
      <c r="D234" s="28">
        <f>SUMIF(序时账[科目编码],A234,序时账[借方金额])</f>
        <v>0</v>
      </c>
      <c r="E234" s="28">
        <f t="shared" si="6"/>
        <v>0</v>
      </c>
      <c r="F234" s="28">
        <f>_xlfn.XLOOKUP(A234,科目余额表[科目编码],科目余额表[本期贷方],0)</f>
        <v>0</v>
      </c>
      <c r="G234" s="28">
        <f>SUMIF(序时账[科目编码],A234,序时账[贷方金额])</f>
        <v>0</v>
      </c>
      <c r="H234" s="28">
        <f t="shared" si="7"/>
        <v>0</v>
      </c>
    </row>
    <row r="235" spans="1:8">
      <c r="A235" s="27"/>
      <c r="B235" s="27"/>
      <c r="C235" s="28">
        <f>_xlfn.XLOOKUP(A235,科目余额表[科目编码],科目余额表[本期借方],0)</f>
        <v>0</v>
      </c>
      <c r="D235" s="28">
        <f>SUMIF(序时账[科目编码],A235,序时账[借方金额])</f>
        <v>0</v>
      </c>
      <c r="E235" s="28">
        <f t="shared" si="6"/>
        <v>0</v>
      </c>
      <c r="F235" s="28">
        <f>_xlfn.XLOOKUP(A235,科目余额表[科目编码],科目余额表[本期贷方],0)</f>
        <v>0</v>
      </c>
      <c r="G235" s="28">
        <f>SUMIF(序时账[科目编码],A235,序时账[贷方金额])</f>
        <v>0</v>
      </c>
      <c r="H235" s="28">
        <f t="shared" si="7"/>
        <v>0</v>
      </c>
    </row>
    <row r="236" spans="1:8">
      <c r="A236" s="27"/>
      <c r="B236" s="27"/>
      <c r="C236" s="28">
        <f>_xlfn.XLOOKUP(A236,科目余额表[科目编码],科目余额表[本期借方],0)</f>
        <v>0</v>
      </c>
      <c r="D236" s="28">
        <f>SUMIF(序时账[科目编码],A236,序时账[借方金额])</f>
        <v>0</v>
      </c>
      <c r="E236" s="28">
        <f t="shared" si="6"/>
        <v>0</v>
      </c>
      <c r="F236" s="28">
        <f>_xlfn.XLOOKUP(A236,科目余额表[科目编码],科目余额表[本期贷方],0)</f>
        <v>0</v>
      </c>
      <c r="G236" s="28">
        <f>SUMIF(序时账[科目编码],A236,序时账[贷方金额])</f>
        <v>0</v>
      </c>
      <c r="H236" s="28">
        <f t="shared" si="7"/>
        <v>0</v>
      </c>
    </row>
    <row r="237" spans="1:8">
      <c r="A237" s="27"/>
      <c r="B237" s="27"/>
      <c r="C237" s="28">
        <f>_xlfn.XLOOKUP(A237,科目余额表[科目编码],科目余额表[本期借方],0)</f>
        <v>0</v>
      </c>
      <c r="D237" s="28">
        <f>SUMIF(序时账[科目编码],A237,序时账[借方金额])</f>
        <v>0</v>
      </c>
      <c r="E237" s="28">
        <f t="shared" si="6"/>
        <v>0</v>
      </c>
      <c r="F237" s="28">
        <f>_xlfn.XLOOKUP(A237,科目余额表[科目编码],科目余额表[本期贷方],0)</f>
        <v>0</v>
      </c>
      <c r="G237" s="28">
        <f>SUMIF(序时账[科目编码],A237,序时账[贷方金额])</f>
        <v>0</v>
      </c>
      <c r="H237" s="28">
        <f t="shared" si="7"/>
        <v>0</v>
      </c>
    </row>
    <row r="238" spans="1:8">
      <c r="A238" s="27"/>
      <c r="B238" s="27"/>
      <c r="C238" s="28">
        <f>_xlfn.XLOOKUP(A238,科目余额表[科目编码],科目余额表[本期借方],0)</f>
        <v>0</v>
      </c>
      <c r="D238" s="28">
        <f>SUMIF(序时账[科目编码],A238,序时账[借方金额])</f>
        <v>0</v>
      </c>
      <c r="E238" s="28">
        <f t="shared" si="6"/>
        <v>0</v>
      </c>
      <c r="F238" s="28">
        <f>_xlfn.XLOOKUP(A238,科目余额表[科目编码],科目余额表[本期贷方],0)</f>
        <v>0</v>
      </c>
      <c r="G238" s="28">
        <f>SUMIF(序时账[科目编码],A238,序时账[贷方金额])</f>
        <v>0</v>
      </c>
      <c r="H238" s="28">
        <f t="shared" si="7"/>
        <v>0</v>
      </c>
    </row>
    <row r="239" spans="1:8">
      <c r="A239" s="27"/>
      <c r="B239" s="27"/>
      <c r="C239" s="28">
        <f>_xlfn.XLOOKUP(A239,科目余额表[科目编码],科目余额表[本期借方],0)</f>
        <v>0</v>
      </c>
      <c r="D239" s="28">
        <f>SUMIF(序时账[科目编码],A239,序时账[借方金额])</f>
        <v>0</v>
      </c>
      <c r="E239" s="28">
        <f t="shared" si="6"/>
        <v>0</v>
      </c>
      <c r="F239" s="28">
        <f>_xlfn.XLOOKUP(A239,科目余额表[科目编码],科目余额表[本期贷方],0)</f>
        <v>0</v>
      </c>
      <c r="G239" s="28">
        <f>SUMIF(序时账[科目编码],A239,序时账[贷方金额])</f>
        <v>0</v>
      </c>
      <c r="H239" s="28">
        <f t="shared" si="7"/>
        <v>0</v>
      </c>
    </row>
    <row r="240" spans="1:8">
      <c r="A240" s="27"/>
      <c r="B240" s="27"/>
      <c r="C240" s="28">
        <f>_xlfn.XLOOKUP(A240,科目余额表[科目编码],科目余额表[本期借方],0)</f>
        <v>0</v>
      </c>
      <c r="D240" s="28">
        <f>SUMIF(序时账[科目编码],A240,序时账[借方金额])</f>
        <v>0</v>
      </c>
      <c r="E240" s="28">
        <f t="shared" si="6"/>
        <v>0</v>
      </c>
      <c r="F240" s="28">
        <f>_xlfn.XLOOKUP(A240,科目余额表[科目编码],科目余额表[本期贷方],0)</f>
        <v>0</v>
      </c>
      <c r="G240" s="28">
        <f>SUMIF(序时账[科目编码],A240,序时账[贷方金额])</f>
        <v>0</v>
      </c>
      <c r="H240" s="28">
        <f t="shared" si="7"/>
        <v>0</v>
      </c>
    </row>
    <row r="241" spans="1:8">
      <c r="A241" s="27"/>
      <c r="B241" s="27"/>
      <c r="C241" s="28">
        <f>_xlfn.XLOOKUP(A241,科目余额表[科目编码],科目余额表[本期借方],0)</f>
        <v>0</v>
      </c>
      <c r="D241" s="28">
        <f>SUMIF(序时账[科目编码],A241,序时账[借方金额])</f>
        <v>0</v>
      </c>
      <c r="E241" s="28">
        <f t="shared" si="6"/>
        <v>0</v>
      </c>
      <c r="F241" s="28">
        <f>_xlfn.XLOOKUP(A241,科目余额表[科目编码],科目余额表[本期贷方],0)</f>
        <v>0</v>
      </c>
      <c r="G241" s="28">
        <f>SUMIF(序时账[科目编码],A241,序时账[贷方金额])</f>
        <v>0</v>
      </c>
      <c r="H241" s="28">
        <f t="shared" si="7"/>
        <v>0</v>
      </c>
    </row>
    <row r="242" spans="1:8">
      <c r="A242" s="27"/>
      <c r="B242" s="27"/>
      <c r="C242" s="28">
        <f>_xlfn.XLOOKUP(A242,科目余额表[科目编码],科目余额表[本期借方],0)</f>
        <v>0</v>
      </c>
      <c r="D242" s="28">
        <f>SUMIF(序时账[科目编码],A242,序时账[借方金额])</f>
        <v>0</v>
      </c>
      <c r="E242" s="28">
        <f t="shared" si="6"/>
        <v>0</v>
      </c>
      <c r="F242" s="28">
        <f>_xlfn.XLOOKUP(A242,科目余额表[科目编码],科目余额表[本期贷方],0)</f>
        <v>0</v>
      </c>
      <c r="G242" s="28">
        <f>SUMIF(序时账[科目编码],A242,序时账[贷方金额])</f>
        <v>0</v>
      </c>
      <c r="H242" s="28">
        <f t="shared" si="7"/>
        <v>0</v>
      </c>
    </row>
    <row r="243" spans="1:8">
      <c r="A243" s="27"/>
      <c r="B243" s="27"/>
      <c r="C243" s="28">
        <f>_xlfn.XLOOKUP(A243,科目余额表[科目编码],科目余额表[本期借方],0)</f>
        <v>0</v>
      </c>
      <c r="D243" s="28">
        <f>SUMIF(序时账[科目编码],A243,序时账[借方金额])</f>
        <v>0</v>
      </c>
      <c r="E243" s="28">
        <f t="shared" si="6"/>
        <v>0</v>
      </c>
      <c r="F243" s="28">
        <f>_xlfn.XLOOKUP(A243,科目余额表[科目编码],科目余额表[本期贷方],0)</f>
        <v>0</v>
      </c>
      <c r="G243" s="28">
        <f>SUMIF(序时账[科目编码],A243,序时账[贷方金额])</f>
        <v>0</v>
      </c>
      <c r="H243" s="28">
        <f t="shared" si="7"/>
        <v>0</v>
      </c>
    </row>
    <row r="244" spans="1:8">
      <c r="A244" s="27"/>
      <c r="B244" s="27"/>
      <c r="C244" s="28">
        <f>_xlfn.XLOOKUP(A244,科目余额表[科目编码],科目余额表[本期借方],0)</f>
        <v>0</v>
      </c>
      <c r="D244" s="28">
        <f>SUMIF(序时账[科目编码],A244,序时账[借方金额])</f>
        <v>0</v>
      </c>
      <c r="E244" s="28">
        <f t="shared" si="6"/>
        <v>0</v>
      </c>
      <c r="F244" s="28">
        <f>_xlfn.XLOOKUP(A244,科目余额表[科目编码],科目余额表[本期贷方],0)</f>
        <v>0</v>
      </c>
      <c r="G244" s="28">
        <f>SUMIF(序时账[科目编码],A244,序时账[贷方金额])</f>
        <v>0</v>
      </c>
      <c r="H244" s="28">
        <f t="shared" si="7"/>
        <v>0</v>
      </c>
    </row>
    <row r="245" spans="1:8">
      <c r="A245" s="27"/>
      <c r="B245" s="27"/>
      <c r="C245" s="28">
        <f>_xlfn.XLOOKUP(A245,科目余额表[科目编码],科目余额表[本期借方],0)</f>
        <v>0</v>
      </c>
      <c r="D245" s="28">
        <f>SUMIF(序时账[科目编码],A245,序时账[借方金额])</f>
        <v>0</v>
      </c>
      <c r="E245" s="28">
        <f t="shared" si="6"/>
        <v>0</v>
      </c>
      <c r="F245" s="28">
        <f>_xlfn.XLOOKUP(A245,科目余额表[科目编码],科目余额表[本期贷方],0)</f>
        <v>0</v>
      </c>
      <c r="G245" s="28">
        <f>SUMIF(序时账[科目编码],A245,序时账[贷方金额])</f>
        <v>0</v>
      </c>
      <c r="H245" s="28">
        <f t="shared" si="7"/>
        <v>0</v>
      </c>
    </row>
    <row r="246" spans="1:8">
      <c r="A246" s="27"/>
      <c r="B246" s="27"/>
      <c r="C246" s="28">
        <f>_xlfn.XLOOKUP(A246,科目余额表[科目编码],科目余额表[本期借方],0)</f>
        <v>0</v>
      </c>
      <c r="D246" s="28">
        <f>SUMIF(序时账[科目编码],A246,序时账[借方金额])</f>
        <v>0</v>
      </c>
      <c r="E246" s="28">
        <f t="shared" si="6"/>
        <v>0</v>
      </c>
      <c r="F246" s="28">
        <f>_xlfn.XLOOKUP(A246,科目余额表[科目编码],科目余额表[本期贷方],0)</f>
        <v>0</v>
      </c>
      <c r="G246" s="28">
        <f>SUMIF(序时账[科目编码],A246,序时账[贷方金额])</f>
        <v>0</v>
      </c>
      <c r="H246" s="28">
        <f t="shared" si="7"/>
        <v>0</v>
      </c>
    </row>
    <row r="247" spans="1:8">
      <c r="A247" s="27"/>
      <c r="B247" s="27"/>
      <c r="C247" s="28">
        <f>_xlfn.XLOOKUP(A247,科目余额表[科目编码],科目余额表[本期借方],0)</f>
        <v>0</v>
      </c>
      <c r="D247" s="28">
        <f>SUMIF(序时账[科目编码],A247,序时账[借方金额])</f>
        <v>0</v>
      </c>
      <c r="E247" s="28">
        <f t="shared" si="6"/>
        <v>0</v>
      </c>
      <c r="F247" s="28">
        <f>_xlfn.XLOOKUP(A247,科目余额表[科目编码],科目余额表[本期贷方],0)</f>
        <v>0</v>
      </c>
      <c r="G247" s="28">
        <f>SUMIF(序时账[科目编码],A247,序时账[贷方金额])</f>
        <v>0</v>
      </c>
      <c r="H247" s="28">
        <f t="shared" si="7"/>
        <v>0</v>
      </c>
    </row>
    <row r="248" spans="1:8">
      <c r="A248" s="27"/>
      <c r="B248" s="27"/>
      <c r="C248" s="28">
        <f>_xlfn.XLOOKUP(A248,科目余额表[科目编码],科目余额表[本期借方],0)</f>
        <v>0</v>
      </c>
      <c r="D248" s="28">
        <f>SUMIF(序时账[科目编码],A248,序时账[借方金额])</f>
        <v>0</v>
      </c>
      <c r="E248" s="28">
        <f t="shared" si="6"/>
        <v>0</v>
      </c>
      <c r="F248" s="28">
        <f>_xlfn.XLOOKUP(A248,科目余额表[科目编码],科目余额表[本期贷方],0)</f>
        <v>0</v>
      </c>
      <c r="G248" s="28">
        <f>SUMIF(序时账[科目编码],A248,序时账[贷方金额])</f>
        <v>0</v>
      </c>
      <c r="H248" s="28">
        <f t="shared" si="7"/>
        <v>0</v>
      </c>
    </row>
    <row r="249" spans="1:8">
      <c r="A249" s="27"/>
      <c r="B249" s="27"/>
      <c r="C249" s="28">
        <f>_xlfn.XLOOKUP(A249,科目余额表[科目编码],科目余额表[本期借方],0)</f>
        <v>0</v>
      </c>
      <c r="D249" s="28">
        <f>SUMIF(序时账[科目编码],A249,序时账[借方金额])</f>
        <v>0</v>
      </c>
      <c r="E249" s="28">
        <f t="shared" si="6"/>
        <v>0</v>
      </c>
      <c r="F249" s="28">
        <f>_xlfn.XLOOKUP(A249,科目余额表[科目编码],科目余额表[本期贷方],0)</f>
        <v>0</v>
      </c>
      <c r="G249" s="28">
        <f>SUMIF(序时账[科目编码],A249,序时账[贷方金额])</f>
        <v>0</v>
      </c>
      <c r="H249" s="28">
        <f t="shared" si="7"/>
        <v>0</v>
      </c>
    </row>
    <row r="250" spans="1:8">
      <c r="A250" s="27"/>
      <c r="B250" s="27"/>
      <c r="C250" s="28">
        <f>_xlfn.XLOOKUP(A250,科目余额表[科目编码],科目余额表[本期借方],0)</f>
        <v>0</v>
      </c>
      <c r="D250" s="28">
        <f>SUMIF(序时账[科目编码],A250,序时账[借方金额])</f>
        <v>0</v>
      </c>
      <c r="E250" s="28">
        <f t="shared" si="6"/>
        <v>0</v>
      </c>
      <c r="F250" s="28">
        <f>_xlfn.XLOOKUP(A250,科目余额表[科目编码],科目余额表[本期贷方],0)</f>
        <v>0</v>
      </c>
      <c r="G250" s="28">
        <f>SUMIF(序时账[科目编码],A250,序时账[贷方金额])</f>
        <v>0</v>
      </c>
      <c r="H250" s="28">
        <f t="shared" si="7"/>
        <v>0</v>
      </c>
    </row>
    <row r="251" spans="1:8">
      <c r="A251" s="27"/>
      <c r="B251" s="27"/>
      <c r="C251" s="28">
        <f>_xlfn.XLOOKUP(A251,科目余额表[科目编码],科目余额表[本期借方],0)</f>
        <v>0</v>
      </c>
      <c r="D251" s="28">
        <f>SUMIF(序时账[科目编码],A251,序时账[借方金额])</f>
        <v>0</v>
      </c>
      <c r="E251" s="28">
        <f t="shared" si="6"/>
        <v>0</v>
      </c>
      <c r="F251" s="28">
        <f>_xlfn.XLOOKUP(A251,科目余额表[科目编码],科目余额表[本期贷方],0)</f>
        <v>0</v>
      </c>
      <c r="G251" s="28">
        <f>SUMIF(序时账[科目编码],A251,序时账[贷方金额])</f>
        <v>0</v>
      </c>
      <c r="H251" s="28">
        <f t="shared" si="7"/>
        <v>0</v>
      </c>
    </row>
  </sheetData>
  <autoFilter ref="A1:H1" xr:uid="{4AE1062E-2F37-45B2-94F3-2410F7561382}"/>
  <phoneticPr fontId="3" type="noConversion"/>
  <pageMargins left="0.7" right="0.7" top="0.75" bottom="0.75" header="0.3" footer="0.3"/>
  <ignoredErrors>
    <ignoredError sqref="A2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75"/>
  <sheetViews>
    <sheetView tabSelected="1" zoomScaleNormal="100" workbookViewId="0"/>
  </sheetViews>
  <sheetFormatPr defaultColWidth="9" defaultRowHeight="13.9"/>
  <cols>
    <col min="1" max="4" width="40.59765625" style="23" customWidth="1"/>
    <col min="5" max="16384" width="9" style="23"/>
  </cols>
  <sheetData>
    <row r="1" spans="1:5">
      <c r="A1" s="25" t="s">
        <v>245</v>
      </c>
    </row>
    <row r="2" spans="1:5">
      <c r="A2" s="26" t="s">
        <v>1</v>
      </c>
      <c r="B2" s="26" t="s">
        <v>2</v>
      </c>
      <c r="C2" s="26" t="s">
        <v>1</v>
      </c>
      <c r="D2" s="26" t="s">
        <v>2</v>
      </c>
    </row>
    <row r="3" spans="1:5">
      <c r="A3" s="27" t="s">
        <v>3</v>
      </c>
      <c r="B3" s="28">
        <f>SUM(试算平衡表!C2:C14)</f>
        <v>18778261.800000001</v>
      </c>
      <c r="C3" s="27" t="s">
        <v>4</v>
      </c>
      <c r="D3" s="28">
        <f>SUM(试算平衡表!C33:C45)</f>
        <v>6154772.7600000007</v>
      </c>
    </row>
    <row r="4" spans="1:5">
      <c r="A4" s="27" t="s">
        <v>5</v>
      </c>
      <c r="B4" s="28">
        <f>SUM(试算平衡表!C15:C32)</f>
        <v>907134.1100000001</v>
      </c>
      <c r="C4" s="27" t="s">
        <v>6</v>
      </c>
      <c r="D4" s="28">
        <f>SUM(试算平衡表!C46:C54)</f>
        <v>0</v>
      </c>
    </row>
    <row r="5" spans="1:5">
      <c r="A5" s="27"/>
      <c r="B5" s="28"/>
      <c r="C5" s="27" t="s">
        <v>7</v>
      </c>
      <c r="D5" s="28">
        <f>SUM(D3:D4)</f>
        <v>6154772.7600000007</v>
      </c>
    </row>
    <row r="6" spans="1:5">
      <c r="A6" s="27"/>
      <c r="B6" s="28"/>
      <c r="C6" s="29" t="s">
        <v>8</v>
      </c>
      <c r="D6" s="28">
        <f>SUM(试算平衡表!C55:C57)-试算平衡表!C58+SUM(试算平衡表!C59:C62)</f>
        <v>13530623.149999999</v>
      </c>
    </row>
    <row r="7" spans="1:5">
      <c r="A7" s="27" t="s">
        <v>9</v>
      </c>
      <c r="B7" s="28">
        <f>SUM(B3:B6)</f>
        <v>19685395.91</v>
      </c>
      <c r="C7" s="27" t="s">
        <v>10</v>
      </c>
      <c r="D7" s="28">
        <f>SUM(D5:D6)</f>
        <v>19685395.91</v>
      </c>
      <c r="E7" s="24"/>
    </row>
    <row r="8" spans="1:5">
      <c r="A8" s="25" t="s">
        <v>0</v>
      </c>
    </row>
    <row r="9" spans="1:5">
      <c r="A9" s="26" t="s">
        <v>1</v>
      </c>
      <c r="B9" s="26" t="s">
        <v>2</v>
      </c>
      <c r="C9" s="26" t="s">
        <v>1</v>
      </c>
      <c r="D9" s="26" t="s">
        <v>2</v>
      </c>
    </row>
    <row r="10" spans="1:5">
      <c r="A10" s="27" t="s">
        <v>3</v>
      </c>
      <c r="B10" s="28">
        <f>SUM(试算平衡表!D2:D14)</f>
        <v>31234120.539999999</v>
      </c>
      <c r="C10" s="27" t="s">
        <v>4</v>
      </c>
      <c r="D10" s="28">
        <f>SUM(试算平衡表!D33:D45)</f>
        <v>17208982.199999996</v>
      </c>
    </row>
    <row r="11" spans="1:5">
      <c r="A11" s="27" t="s">
        <v>5</v>
      </c>
      <c r="B11" s="28">
        <f>SUM(试算平衡表!D15:D32)</f>
        <v>1244774.1099999996</v>
      </c>
      <c r="C11" s="27" t="s">
        <v>6</v>
      </c>
      <c r="D11" s="28">
        <f>SUM(试算平衡表!D46:D54)</f>
        <v>0</v>
      </c>
    </row>
    <row r="12" spans="1:5">
      <c r="A12" s="27"/>
      <c r="B12" s="28"/>
      <c r="C12" s="27" t="s">
        <v>7</v>
      </c>
      <c r="D12" s="28">
        <f>SUM(D10:D11)</f>
        <v>17208982.199999996</v>
      </c>
    </row>
    <row r="13" spans="1:5">
      <c r="A13" s="27"/>
      <c r="B13" s="28"/>
      <c r="C13" s="29" t="s">
        <v>8</v>
      </c>
      <c r="D13" s="28">
        <f>SUM(试算平衡表!D55:D57)-试算平衡表!D58+SUM(试算平衡表!D59:D62)</f>
        <v>15269912.449999999</v>
      </c>
    </row>
    <row r="14" spans="1:5">
      <c r="A14" s="27" t="s">
        <v>9</v>
      </c>
      <c r="B14" s="28">
        <f>SUM(B10:B13)</f>
        <v>32478894.649999999</v>
      </c>
      <c r="C14" s="27" t="s">
        <v>10</v>
      </c>
      <c r="D14" s="28">
        <f>SUM(D12:D13)</f>
        <v>32478894.649999995</v>
      </c>
    </row>
    <row r="15" spans="1:5">
      <c r="A15" s="30" t="s">
        <v>246</v>
      </c>
    </row>
    <row r="16" spans="1:5">
      <c r="A16" s="27" t="s">
        <v>11</v>
      </c>
      <c r="B16" s="31">
        <f>B7-D7</f>
        <v>0</v>
      </c>
    </row>
    <row r="17" spans="1:3">
      <c r="A17" s="27" t="s">
        <v>12</v>
      </c>
      <c r="B17" s="31">
        <f>B14-D14</f>
        <v>0</v>
      </c>
    </row>
    <row r="18" spans="1:3">
      <c r="A18" s="30" t="s">
        <v>247</v>
      </c>
    </row>
    <row r="19" spans="1:3">
      <c r="A19" s="27" t="s">
        <v>13</v>
      </c>
      <c r="B19" s="28">
        <f>试算平衡表!C62</f>
        <v>3530623.1499999985</v>
      </c>
    </row>
    <row r="20" spans="1:3">
      <c r="A20" s="27" t="s">
        <v>14</v>
      </c>
      <c r="B20" s="28">
        <f>试算平衡表!D63-SUM(试算平衡表!D64:'试算平衡表'!D69)+SUM(试算平衡表!D70:'试算平衡表'!D77)-SUM(试算平衡表!D78:'试算平衡表'!D79)</f>
        <v>1739289.3000000003</v>
      </c>
    </row>
    <row r="21" spans="1:3">
      <c r="A21" s="27" t="s">
        <v>15</v>
      </c>
      <c r="B21" s="28"/>
    </row>
    <row r="22" spans="1:3">
      <c r="A22" s="27" t="s">
        <v>16</v>
      </c>
      <c r="B22" s="28"/>
    </row>
    <row r="23" spans="1:3">
      <c r="A23" s="27" t="s">
        <v>17</v>
      </c>
      <c r="B23" s="28"/>
    </row>
    <row r="24" spans="1:3">
      <c r="A24" s="27" t="s">
        <v>18</v>
      </c>
      <c r="B24" s="28">
        <f>B19+B20-B21+B22-B23</f>
        <v>5269912.4499999993</v>
      </c>
    </row>
    <row r="25" spans="1:3">
      <c r="A25" s="27" t="s">
        <v>19</v>
      </c>
      <c r="B25" s="28">
        <f>试算平衡表!D62</f>
        <v>5269912.45</v>
      </c>
    </row>
    <row r="26" spans="1:3">
      <c r="A26" s="27" t="s">
        <v>20</v>
      </c>
      <c r="B26" s="31">
        <f>B24-B25</f>
        <v>0</v>
      </c>
    </row>
    <row r="27" spans="1:3">
      <c r="A27" s="30" t="s">
        <v>248</v>
      </c>
    </row>
    <row r="28" spans="1:3">
      <c r="A28" s="26" t="s">
        <v>250</v>
      </c>
      <c r="B28" s="26" t="s">
        <v>251</v>
      </c>
      <c r="C28" s="26" t="s">
        <v>252</v>
      </c>
    </row>
    <row r="29" spans="1:3">
      <c r="A29" s="27" t="s">
        <v>249</v>
      </c>
      <c r="B29" s="28">
        <f>SUMIF(科目余额表!I:I,"货币资金",科目余额表!E:E)</f>
        <v>18485749.379999999</v>
      </c>
      <c r="C29" s="28">
        <f>SUMIF(科目余额表!I:I,"货币资金",科目余额表!F:F)</f>
        <v>5033651.74</v>
      </c>
    </row>
    <row r="30" spans="1:3">
      <c r="A30" s="27" t="s">
        <v>427</v>
      </c>
      <c r="B30" s="28">
        <f>SUMIF(序时账!I:I,"现金",序时账!G:G)</f>
        <v>0</v>
      </c>
      <c r="C30" s="28">
        <f>SUMIF(序时账!I:I,"现金",序时账!H:H)</f>
        <v>50</v>
      </c>
    </row>
    <row r="31" spans="1:3">
      <c r="A31" s="27" t="s">
        <v>428</v>
      </c>
      <c r="B31" s="28">
        <f>SUMIF(序时账!I:I,"银行存款",序时账!G:G)</f>
        <v>18485749.379999999</v>
      </c>
      <c r="C31" s="28">
        <f>SUMIF(序时账!I:I,"银行存款",序时账!H:H)</f>
        <v>5033601.74</v>
      </c>
    </row>
    <row r="32" spans="1:3">
      <c r="A32" s="27" t="s">
        <v>429</v>
      </c>
      <c r="B32" s="28">
        <f>SUMIF(序时账!I:I,"其他货币资金",序时账!G:G)</f>
        <v>0</v>
      </c>
      <c r="C32" s="28">
        <f>SUMIF(序时账!I:I,"其他货币资金",序时账!H:H)</f>
        <v>0</v>
      </c>
    </row>
    <row r="33" spans="1:4">
      <c r="A33" s="27" t="s">
        <v>253</v>
      </c>
      <c r="B33" s="28">
        <f>B29-B30-B31</f>
        <v>0</v>
      </c>
      <c r="C33" s="28">
        <f>C29-C30-C31</f>
        <v>0</v>
      </c>
    </row>
    <row r="34" spans="1:4">
      <c r="A34" s="25" t="s">
        <v>264</v>
      </c>
    </row>
    <row r="35" spans="1:4">
      <c r="A35" s="32" t="s">
        <v>274</v>
      </c>
      <c r="B35" s="32" t="s">
        <v>275</v>
      </c>
    </row>
    <row r="36" spans="1:4">
      <c r="A36" s="27" t="str" cm="1">
        <f t="array" aca="1" ref="A36:A55" ca="1">_xlfn.UNIQUE(D36:D75)</f>
        <v>F有限公司</v>
      </c>
      <c r="B36" s="26" t="str">
        <f t="shared" ref="B36:B75" ca="1" si="0">IF(COUNTIF($D$36:$D$75,A36)&gt;1,COUNTIF($D$36:$D$75,A36),"—")</f>
        <v>—</v>
      </c>
      <c r="C36" s="33" t="s">
        <v>244</v>
      </c>
      <c r="D36" s="27" t="str" cm="1">
        <f t="array" aca="1" ref="D36:D40" ca="1">OFFSET(附注自动计算!A25:A29,0,0)</f>
        <v>F有限公司</v>
      </c>
    </row>
    <row r="37" spans="1:4">
      <c r="A37" s="27" t="str">
        <f ca="1"/>
        <v>H有限公司</v>
      </c>
      <c r="B37" s="26" t="str">
        <f t="shared" ca="1" si="0"/>
        <v>—</v>
      </c>
      <c r="C37" s="34"/>
      <c r="D37" s="27" t="str">
        <f ca="1"/>
        <v>H有限公司</v>
      </c>
    </row>
    <row r="38" spans="1:4">
      <c r="A38" s="27" t="str">
        <f ca="1"/>
        <v>A有限公司</v>
      </c>
      <c r="B38" s="26" t="str">
        <f t="shared" ca="1" si="0"/>
        <v>—</v>
      </c>
      <c r="C38" s="34"/>
      <c r="D38" s="27" t="str">
        <f ca="1"/>
        <v>A有限公司</v>
      </c>
    </row>
    <row r="39" spans="1:4">
      <c r="A39" s="27" t="str">
        <f ca="1"/>
        <v>I有限公司</v>
      </c>
      <c r="B39" s="26" t="str">
        <f t="shared" ca="1" si="0"/>
        <v>—</v>
      </c>
      <c r="C39" s="34"/>
      <c r="D39" s="27" t="str">
        <f ca="1"/>
        <v>I有限公司</v>
      </c>
    </row>
    <row r="40" spans="1:4">
      <c r="A40" s="27" t="str">
        <f ca="1"/>
        <v>G有限公司</v>
      </c>
      <c r="B40" s="26" t="str">
        <f t="shared" ca="1" si="0"/>
        <v>—</v>
      </c>
      <c r="C40" s="35"/>
      <c r="D40" s="27" t="str">
        <f ca="1"/>
        <v>G有限公司</v>
      </c>
    </row>
    <row r="41" spans="1:4">
      <c r="A41" s="27" t="str">
        <f ca="1"/>
        <v>O有限公司</v>
      </c>
      <c r="B41" s="26" t="str">
        <f t="shared" ca="1" si="0"/>
        <v>—</v>
      </c>
      <c r="C41" s="33" t="s">
        <v>257</v>
      </c>
      <c r="D41" s="27" t="str" cm="1">
        <f t="array" aca="1" ref="D41:D45" ca="1">OFFSET(附注自动计算!A46:A50,0,0)</f>
        <v>O有限公司</v>
      </c>
    </row>
    <row r="42" spans="1:4">
      <c r="A42" s="27">
        <f ca="1"/>
        <v>0</v>
      </c>
      <c r="B42" s="26">
        <f t="shared" ca="1" si="0"/>
        <v>21</v>
      </c>
      <c r="C42" s="34"/>
      <c r="D42" s="27">
        <f ca="1"/>
        <v>0</v>
      </c>
    </row>
    <row r="43" spans="1:4">
      <c r="A43" s="27" t="str">
        <f ca="1"/>
        <v>王五</v>
      </c>
      <c r="B43" s="26" t="str">
        <f t="shared" ca="1" si="0"/>
        <v>—</v>
      </c>
      <c r="C43" s="34"/>
      <c r="D43" s="27">
        <f ca="1"/>
        <v>0</v>
      </c>
    </row>
    <row r="44" spans="1:4">
      <c r="A44" s="27" t="str">
        <f ca="1"/>
        <v>张三</v>
      </c>
      <c r="B44" s="26" t="str">
        <f t="shared" ca="1" si="0"/>
        <v>—</v>
      </c>
      <c r="C44" s="34"/>
      <c r="D44" s="27">
        <f ca="1"/>
        <v>0</v>
      </c>
    </row>
    <row r="45" spans="1:4">
      <c r="A45" s="27" t="str">
        <f ca="1"/>
        <v>李四</v>
      </c>
      <c r="B45" s="26" t="str">
        <f t="shared" ca="1" si="0"/>
        <v>—</v>
      </c>
      <c r="C45" s="35"/>
      <c r="D45" s="27">
        <f ca="1"/>
        <v>0</v>
      </c>
    </row>
    <row r="46" spans="1:4">
      <c r="A46" s="27" t="str">
        <f ca="1"/>
        <v>M有限公司</v>
      </c>
      <c r="B46" s="26" t="str">
        <f t="shared" ca="1" si="0"/>
        <v>—</v>
      </c>
      <c r="C46" s="33" t="s">
        <v>258</v>
      </c>
      <c r="D46" s="27" cm="1">
        <f t="array" aca="1" ref="D46:D50" ca="1">OFFSET(附注自动计算!A67:A71,0,0)</f>
        <v>0</v>
      </c>
    </row>
    <row r="47" spans="1:4">
      <c r="A47" s="27" t="str">
        <f ca="1"/>
        <v>T有限公司</v>
      </c>
      <c r="B47" s="26" t="str">
        <f t="shared" ca="1" si="0"/>
        <v>—</v>
      </c>
      <c r="C47" s="34"/>
      <c r="D47" s="27">
        <f ca="1"/>
        <v>0</v>
      </c>
    </row>
    <row r="48" spans="1:4">
      <c r="A48" s="27" t="str">
        <f ca="1"/>
        <v>X有限公司</v>
      </c>
      <c r="B48" s="26" t="str">
        <f t="shared" ca="1" si="0"/>
        <v>—</v>
      </c>
      <c r="C48" s="34"/>
      <c r="D48" s="27">
        <f ca="1"/>
        <v>0</v>
      </c>
    </row>
    <row r="49" spans="1:4">
      <c r="A49" s="27" t="str">
        <f ca="1"/>
        <v>V有限公司</v>
      </c>
      <c r="B49" s="26" t="str">
        <f t="shared" ca="1" si="0"/>
        <v>—</v>
      </c>
      <c r="C49" s="34"/>
      <c r="D49" s="27">
        <f ca="1"/>
        <v>0</v>
      </c>
    </row>
    <row r="50" spans="1:4">
      <c r="A50" s="27" t="str">
        <f ca="1"/>
        <v>U有限公司</v>
      </c>
      <c r="B50" s="26" t="str">
        <f t="shared" ca="1" si="0"/>
        <v>—</v>
      </c>
      <c r="C50" s="35"/>
      <c r="D50" s="27">
        <f ca="1"/>
        <v>0</v>
      </c>
    </row>
    <row r="51" spans="1:4">
      <c r="A51" s="27" t="str">
        <f ca="1"/>
        <v>乙</v>
      </c>
      <c r="B51" s="26" t="str">
        <f t="shared" ca="1" si="0"/>
        <v>—</v>
      </c>
      <c r="C51" s="33" t="s">
        <v>242</v>
      </c>
      <c r="D51" s="27" t="str" cm="1">
        <f t="array" aca="1" ref="D51:D55" ca="1">OFFSET(附注自动计算!A88:A92,0,0)</f>
        <v>王五</v>
      </c>
    </row>
    <row r="52" spans="1:4">
      <c r="A52" s="27" t="str">
        <f ca="1"/>
        <v>甲</v>
      </c>
      <c r="B52" s="26" t="str">
        <f t="shared" ca="1" si="0"/>
        <v>—</v>
      </c>
      <c r="C52" s="34"/>
      <c r="D52" s="27" t="str">
        <f ca="1"/>
        <v>张三</v>
      </c>
    </row>
    <row r="53" spans="1:4">
      <c r="A53" s="27" t="str">
        <f ca="1"/>
        <v>丙</v>
      </c>
      <c r="B53" s="26" t="str">
        <f t="shared" ca="1" si="0"/>
        <v>—</v>
      </c>
      <c r="C53" s="34"/>
      <c r="D53" s="27" t="str">
        <f ca="1"/>
        <v>李四</v>
      </c>
    </row>
    <row r="54" spans="1:4">
      <c r="A54" s="27" t="str">
        <f ca="1"/>
        <v>丁</v>
      </c>
      <c r="B54" s="26" t="str">
        <f t="shared" ca="1" si="0"/>
        <v>—</v>
      </c>
      <c r="C54" s="34"/>
      <c r="D54" s="27">
        <f ca="1"/>
        <v>0</v>
      </c>
    </row>
    <row r="55" spans="1:4">
      <c r="A55" s="27" t="str">
        <f ca="1"/>
        <v>亥</v>
      </c>
      <c r="B55" s="26" t="str">
        <f t="shared" ca="1" si="0"/>
        <v>—</v>
      </c>
      <c r="C55" s="35"/>
      <c r="D55" s="27">
        <f ca="1"/>
        <v>0</v>
      </c>
    </row>
    <row r="56" spans="1:4">
      <c r="A56" s="27"/>
      <c r="B56" s="26">
        <f t="shared" ca="1" si="0"/>
        <v>21</v>
      </c>
      <c r="C56" s="33" t="s">
        <v>243</v>
      </c>
      <c r="D56" s="27" t="str" cm="1">
        <f t="array" aca="1" ref="D56:D60" ca="1">OFFSET(附注自动计算!A163:A167,0,0)</f>
        <v>M有限公司</v>
      </c>
    </row>
    <row r="57" spans="1:4">
      <c r="A57" s="27"/>
      <c r="B57" s="26">
        <f t="shared" ca="1" si="0"/>
        <v>21</v>
      </c>
      <c r="C57" s="34"/>
      <c r="D57" s="27" t="str">
        <f ca="1"/>
        <v>T有限公司</v>
      </c>
    </row>
    <row r="58" spans="1:4">
      <c r="A58" s="27"/>
      <c r="B58" s="26">
        <f t="shared" ca="1" si="0"/>
        <v>21</v>
      </c>
      <c r="C58" s="34"/>
      <c r="D58" s="27" t="str">
        <f ca="1"/>
        <v>X有限公司</v>
      </c>
    </row>
    <row r="59" spans="1:4">
      <c r="A59" s="27"/>
      <c r="B59" s="26">
        <f t="shared" ca="1" si="0"/>
        <v>21</v>
      </c>
      <c r="C59" s="34"/>
      <c r="D59" s="27" t="str">
        <f ca="1"/>
        <v>V有限公司</v>
      </c>
    </row>
    <row r="60" spans="1:4">
      <c r="A60" s="27"/>
      <c r="B60" s="26">
        <f t="shared" ca="1" si="0"/>
        <v>21</v>
      </c>
      <c r="C60" s="35"/>
      <c r="D60" s="27" t="str">
        <f ca="1"/>
        <v>U有限公司</v>
      </c>
    </row>
    <row r="61" spans="1:4">
      <c r="A61" s="27"/>
      <c r="B61" s="26">
        <f t="shared" ca="1" si="0"/>
        <v>21</v>
      </c>
      <c r="C61" s="33" t="s">
        <v>262</v>
      </c>
      <c r="D61" s="27" cm="1">
        <f t="array" aca="1" ref="D61:D65" ca="1">OFFSET(附注自动计算!A182:A186,0,0)</f>
        <v>0</v>
      </c>
    </row>
    <row r="62" spans="1:4">
      <c r="A62" s="27"/>
      <c r="B62" s="26">
        <f t="shared" ca="1" si="0"/>
        <v>21</v>
      </c>
      <c r="C62" s="34"/>
      <c r="D62" s="27">
        <f ca="1"/>
        <v>0</v>
      </c>
    </row>
    <row r="63" spans="1:4">
      <c r="A63" s="27"/>
      <c r="B63" s="26">
        <f t="shared" ca="1" si="0"/>
        <v>21</v>
      </c>
      <c r="C63" s="34"/>
      <c r="D63" s="27">
        <f ca="1"/>
        <v>0</v>
      </c>
    </row>
    <row r="64" spans="1:4">
      <c r="A64" s="27"/>
      <c r="B64" s="26">
        <f t="shared" ca="1" si="0"/>
        <v>21</v>
      </c>
      <c r="C64" s="34"/>
      <c r="D64" s="27">
        <f ca="1"/>
        <v>0</v>
      </c>
    </row>
    <row r="65" spans="1:4">
      <c r="A65" s="27"/>
      <c r="B65" s="26">
        <f t="shared" ca="1" si="0"/>
        <v>21</v>
      </c>
      <c r="C65" s="35"/>
      <c r="D65" s="27">
        <f ca="1"/>
        <v>0</v>
      </c>
    </row>
    <row r="66" spans="1:4">
      <c r="A66" s="27"/>
      <c r="B66" s="26">
        <f t="shared" ca="1" si="0"/>
        <v>21</v>
      </c>
      <c r="C66" s="33" t="s">
        <v>261</v>
      </c>
      <c r="D66" s="27" cm="1">
        <f t="array" aca="1" ref="D66:D70" ca="1">OFFSET(附注自动计算!A201:A205,0,0)</f>
        <v>0</v>
      </c>
    </row>
    <row r="67" spans="1:4">
      <c r="A67" s="27"/>
      <c r="B67" s="26">
        <f t="shared" ca="1" si="0"/>
        <v>21</v>
      </c>
      <c r="C67" s="34"/>
      <c r="D67" s="27">
        <f ca="1"/>
        <v>0</v>
      </c>
    </row>
    <row r="68" spans="1:4">
      <c r="A68" s="27"/>
      <c r="B68" s="26">
        <f t="shared" ca="1" si="0"/>
        <v>21</v>
      </c>
      <c r="C68" s="34"/>
      <c r="D68" s="27">
        <f ca="1"/>
        <v>0</v>
      </c>
    </row>
    <row r="69" spans="1:4">
      <c r="A69" s="27"/>
      <c r="B69" s="26">
        <f t="shared" ca="1" si="0"/>
        <v>21</v>
      </c>
      <c r="C69" s="34"/>
      <c r="D69" s="27">
        <f ca="1"/>
        <v>0</v>
      </c>
    </row>
    <row r="70" spans="1:4">
      <c r="A70" s="27"/>
      <c r="B70" s="26">
        <f t="shared" ca="1" si="0"/>
        <v>21</v>
      </c>
      <c r="C70" s="35"/>
      <c r="D70" s="27">
        <f ca="1"/>
        <v>0</v>
      </c>
    </row>
    <row r="71" spans="1:4">
      <c r="A71" s="27"/>
      <c r="B71" s="26">
        <f t="shared" ca="1" si="0"/>
        <v>21</v>
      </c>
      <c r="C71" s="33" t="s">
        <v>241</v>
      </c>
      <c r="D71" s="27" t="str" cm="1">
        <f t="array" aca="1" ref="D71:D75" ca="1">OFFSET(附注自动计算!A220:A224,0,0)</f>
        <v>乙</v>
      </c>
    </row>
    <row r="72" spans="1:4">
      <c r="A72" s="27"/>
      <c r="B72" s="26">
        <f t="shared" ca="1" si="0"/>
        <v>21</v>
      </c>
      <c r="C72" s="34"/>
      <c r="D72" s="27" t="str">
        <f ca="1"/>
        <v>甲</v>
      </c>
    </row>
    <row r="73" spans="1:4">
      <c r="A73" s="27"/>
      <c r="B73" s="26">
        <f t="shared" ca="1" si="0"/>
        <v>21</v>
      </c>
      <c r="C73" s="34"/>
      <c r="D73" s="27" t="str">
        <f ca="1"/>
        <v>丙</v>
      </c>
    </row>
    <row r="74" spans="1:4">
      <c r="A74" s="27"/>
      <c r="B74" s="26">
        <f t="shared" ca="1" si="0"/>
        <v>21</v>
      </c>
      <c r="C74" s="34"/>
      <c r="D74" s="27" t="str">
        <f ca="1"/>
        <v>丁</v>
      </c>
    </row>
    <row r="75" spans="1:4">
      <c r="A75" s="27"/>
      <c r="B75" s="26">
        <f t="shared" ca="1" si="0"/>
        <v>21</v>
      </c>
      <c r="C75" s="35"/>
      <c r="D75" s="27" t="str">
        <f ca="1"/>
        <v>亥</v>
      </c>
    </row>
  </sheetData>
  <phoneticPr fontId="3" type="noConversion"/>
  <conditionalFormatting sqref="B7">
    <cfRule type="cellIs" dxfId="0" priority="1" operator="notEqual">
      <formula>$D$7</formula>
    </cfRule>
  </conditionalFormatting>
  <pageMargins left="0.75" right="0.75" top="1" bottom="1" header="0.5" footer="0.5"/>
  <ignoredErrors>
    <ignoredError sqref="B3:B4 D3:D4" formulaRange="1"/>
    <ignoredError sqref="D6 D1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251"/>
  <sheetViews>
    <sheetView zoomScale="90" zoomScaleNormal="90" workbookViewId="0">
      <selection activeCell="G6" sqref="G6"/>
    </sheetView>
  </sheetViews>
  <sheetFormatPr defaultColWidth="9" defaultRowHeight="13.9"/>
  <cols>
    <col min="1" max="1" width="15.59765625" style="38" customWidth="1"/>
    <col min="2" max="2" width="25.59765625" style="38" customWidth="1"/>
    <col min="3" max="8" width="15.59765625" style="39" customWidth="1"/>
    <col min="9" max="10" width="15.59765625" style="36" customWidth="1"/>
    <col min="11" max="11" width="9.3984375" style="36" customWidth="1"/>
    <col min="12" max="12" width="15.59765625" style="38" customWidth="1"/>
    <col min="13" max="13" width="15.59765625" style="36" customWidth="1"/>
    <col min="15" max="16384" width="9" style="38"/>
  </cols>
  <sheetData>
    <row r="1" spans="1:14">
      <c r="A1" s="36" t="s">
        <v>21</v>
      </c>
      <c r="B1" s="36" t="s">
        <v>22</v>
      </c>
      <c r="C1" s="37" t="s">
        <v>23</v>
      </c>
      <c r="D1" s="37" t="s">
        <v>24</v>
      </c>
      <c r="E1" s="37" t="s">
        <v>25</v>
      </c>
      <c r="F1" s="37" t="s">
        <v>26</v>
      </c>
      <c r="G1" s="37" t="s">
        <v>27</v>
      </c>
      <c r="H1" s="37" t="s">
        <v>28</v>
      </c>
      <c r="I1" s="36" t="s">
        <v>254</v>
      </c>
      <c r="J1" s="36" t="s">
        <v>255</v>
      </c>
      <c r="K1" s="36" t="s">
        <v>474</v>
      </c>
      <c r="L1" s="36" t="s">
        <v>475</v>
      </c>
      <c r="M1" s="36" t="s">
        <v>433</v>
      </c>
      <c r="N1" s="38"/>
    </row>
    <row r="2" spans="1:14">
      <c r="A2" s="38">
        <v>1001</v>
      </c>
      <c r="B2" s="38" t="s">
        <v>486</v>
      </c>
      <c r="C2" s="39">
        <v>15002.34</v>
      </c>
      <c r="D2" s="39">
        <v>0</v>
      </c>
      <c r="E2" s="39">
        <v>0</v>
      </c>
      <c r="F2" s="39">
        <v>50</v>
      </c>
      <c r="G2" s="39">
        <v>14952.34</v>
      </c>
      <c r="H2" s="39">
        <v>0</v>
      </c>
      <c r="I2" s="36" t="s">
        <v>29</v>
      </c>
      <c r="J2" s="36" t="s">
        <v>29</v>
      </c>
      <c r="K2" s="36" t="str">
        <f t="shared" ref="K2:K65" si="0">IF(I2&lt;&gt;J2,"是","否")</f>
        <v>否</v>
      </c>
      <c r="L2" s="36" t="s">
        <v>30</v>
      </c>
      <c r="M2" s="36" t="s">
        <v>30</v>
      </c>
      <c r="N2" s="38"/>
    </row>
    <row r="3" spans="1:14">
      <c r="A3" s="38">
        <v>1002</v>
      </c>
      <c r="B3" s="38" t="s">
        <v>31</v>
      </c>
      <c r="C3" s="39">
        <v>995835</v>
      </c>
      <c r="D3" s="39">
        <v>0</v>
      </c>
      <c r="E3" s="39">
        <v>18485749.390000001</v>
      </c>
      <c r="F3" s="39">
        <v>5033601.74</v>
      </c>
      <c r="G3" s="39">
        <v>14447982.65</v>
      </c>
      <c r="H3" s="39">
        <v>0</v>
      </c>
      <c r="K3" s="36" t="str">
        <f t="shared" si="0"/>
        <v>否</v>
      </c>
      <c r="L3" s="36"/>
      <c r="N3" s="38"/>
    </row>
    <row r="4" spans="1:14">
      <c r="A4" s="38">
        <v>1002001</v>
      </c>
      <c r="B4" s="38" t="s">
        <v>487</v>
      </c>
      <c r="C4" s="39">
        <v>955349.35</v>
      </c>
      <c r="D4" s="39">
        <v>0</v>
      </c>
      <c r="E4" s="39">
        <v>13194919.619999999</v>
      </c>
      <c r="F4" s="39">
        <v>1086601.74</v>
      </c>
      <c r="G4" s="39">
        <v>13063667.23</v>
      </c>
      <c r="H4" s="39">
        <v>0</v>
      </c>
      <c r="I4" s="36" t="s">
        <v>29</v>
      </c>
      <c r="J4" s="36" t="s">
        <v>29</v>
      </c>
      <c r="K4" s="36" t="str">
        <f t="shared" si="0"/>
        <v>否</v>
      </c>
      <c r="L4" s="36" t="s">
        <v>31</v>
      </c>
      <c r="M4" s="36" t="s">
        <v>31</v>
      </c>
      <c r="N4" s="38"/>
    </row>
    <row r="5" spans="1:14">
      <c r="A5" s="38">
        <v>1002002</v>
      </c>
      <c r="B5" s="38" t="s">
        <v>488</v>
      </c>
      <c r="C5" s="39">
        <v>40485.65</v>
      </c>
      <c r="D5" s="39">
        <v>0</v>
      </c>
      <c r="E5" s="39">
        <v>5290829.76</v>
      </c>
      <c r="F5" s="39">
        <v>3947000</v>
      </c>
      <c r="G5" s="39">
        <v>1384315.41</v>
      </c>
      <c r="H5" s="39">
        <v>0</v>
      </c>
      <c r="I5" s="36" t="s">
        <v>29</v>
      </c>
      <c r="J5" s="36" t="s">
        <v>29</v>
      </c>
      <c r="K5" s="36" t="str">
        <f t="shared" si="0"/>
        <v>否</v>
      </c>
      <c r="L5" s="36" t="s">
        <v>31</v>
      </c>
      <c r="M5" s="36" t="s">
        <v>31</v>
      </c>
      <c r="N5" s="38"/>
    </row>
    <row r="6" spans="1:14">
      <c r="A6" s="38">
        <v>1122</v>
      </c>
      <c r="B6" s="38" t="s">
        <v>33</v>
      </c>
      <c r="C6" s="39">
        <v>5547847.9900000002</v>
      </c>
      <c r="D6" s="39">
        <v>0</v>
      </c>
      <c r="E6" s="39">
        <v>15006400</v>
      </c>
      <c r="F6" s="39">
        <v>12389000</v>
      </c>
      <c r="G6" s="39">
        <v>8165247.9900000012</v>
      </c>
      <c r="H6" s="39">
        <v>0</v>
      </c>
      <c r="K6" s="36" t="str">
        <f t="shared" si="0"/>
        <v>否</v>
      </c>
      <c r="L6" s="36"/>
      <c r="N6" s="38"/>
    </row>
    <row r="7" spans="1:14">
      <c r="A7" s="38">
        <v>1122001</v>
      </c>
      <c r="B7" s="38" t="s">
        <v>489</v>
      </c>
      <c r="C7" s="39">
        <v>552444.44999999995</v>
      </c>
      <c r="D7" s="39">
        <v>0</v>
      </c>
      <c r="E7" s="39">
        <v>2395600</v>
      </c>
      <c r="F7" s="39">
        <v>2030000</v>
      </c>
      <c r="G7" s="39">
        <v>918044.45000000019</v>
      </c>
      <c r="H7" s="39">
        <v>0</v>
      </c>
      <c r="I7" s="36" t="s">
        <v>33</v>
      </c>
      <c r="J7" s="36" t="s">
        <v>33</v>
      </c>
      <c r="K7" s="36" t="str">
        <f t="shared" si="0"/>
        <v>否</v>
      </c>
      <c r="L7" s="36" t="s">
        <v>33</v>
      </c>
      <c r="N7" s="38"/>
    </row>
    <row r="8" spans="1:14">
      <c r="A8" s="38">
        <v>1122002</v>
      </c>
      <c r="B8" s="38" t="s">
        <v>490</v>
      </c>
      <c r="C8" s="39">
        <v>449224.39</v>
      </c>
      <c r="D8" s="39">
        <v>0</v>
      </c>
      <c r="E8" s="39">
        <v>1152600</v>
      </c>
      <c r="F8" s="39">
        <v>1029000</v>
      </c>
      <c r="G8" s="39">
        <v>572824.39000000013</v>
      </c>
      <c r="H8" s="39">
        <v>0</v>
      </c>
      <c r="I8" s="36" t="s">
        <v>33</v>
      </c>
      <c r="J8" s="36" t="s">
        <v>33</v>
      </c>
      <c r="K8" s="36" t="str">
        <f t="shared" si="0"/>
        <v>否</v>
      </c>
      <c r="L8" s="36" t="s">
        <v>33</v>
      </c>
      <c r="N8" s="38"/>
    </row>
    <row r="9" spans="1:14">
      <c r="A9" s="38">
        <v>1122003</v>
      </c>
      <c r="B9" s="38" t="s">
        <v>491</v>
      </c>
      <c r="C9" s="39">
        <v>228599.99</v>
      </c>
      <c r="D9" s="39">
        <v>0</v>
      </c>
      <c r="E9" s="39">
        <v>2406900</v>
      </c>
      <c r="F9" s="39">
        <v>1993000</v>
      </c>
      <c r="G9" s="39">
        <v>642499.99000000022</v>
      </c>
      <c r="H9" s="39">
        <v>0</v>
      </c>
      <c r="I9" s="36" t="s">
        <v>33</v>
      </c>
      <c r="J9" s="36" t="s">
        <v>33</v>
      </c>
      <c r="K9" s="36" t="str">
        <f t="shared" si="0"/>
        <v>否</v>
      </c>
      <c r="L9" s="36" t="s">
        <v>33</v>
      </c>
      <c r="N9" s="38"/>
    </row>
    <row r="10" spans="1:14">
      <c r="A10" s="38">
        <v>1122004</v>
      </c>
      <c r="B10" s="38" t="s">
        <v>492</v>
      </c>
      <c r="C10" s="39">
        <v>669788.44999999995</v>
      </c>
      <c r="D10" s="39">
        <v>0</v>
      </c>
      <c r="E10" s="39">
        <v>1175200</v>
      </c>
      <c r="F10" s="39">
        <v>1018000</v>
      </c>
      <c r="G10" s="39">
        <v>826988.45</v>
      </c>
      <c r="H10" s="39">
        <v>0</v>
      </c>
      <c r="I10" s="36" t="s">
        <v>33</v>
      </c>
      <c r="J10" s="36" t="s">
        <v>33</v>
      </c>
      <c r="K10" s="36" t="str">
        <f t="shared" si="0"/>
        <v>否</v>
      </c>
      <c r="L10" s="36" t="s">
        <v>33</v>
      </c>
      <c r="N10" s="38"/>
    </row>
    <row r="11" spans="1:14">
      <c r="A11" s="38">
        <v>1122005</v>
      </c>
      <c r="B11" s="38" t="s">
        <v>493</v>
      </c>
      <c r="C11" s="39">
        <v>550333.49</v>
      </c>
      <c r="D11" s="39">
        <v>0</v>
      </c>
      <c r="E11" s="39">
        <v>1751500</v>
      </c>
      <c r="F11" s="39">
        <v>2009000</v>
      </c>
      <c r="G11" s="39">
        <v>292833.49000000022</v>
      </c>
      <c r="H11" s="39">
        <v>0</v>
      </c>
      <c r="I11" s="36" t="s">
        <v>33</v>
      </c>
      <c r="J11" s="36" t="s">
        <v>33</v>
      </c>
      <c r="K11" s="36" t="str">
        <f t="shared" si="0"/>
        <v>否</v>
      </c>
      <c r="L11" s="36" t="s">
        <v>33</v>
      </c>
      <c r="N11" s="38"/>
    </row>
    <row r="12" spans="1:14">
      <c r="A12" s="38">
        <v>1122006</v>
      </c>
      <c r="B12" s="38" t="s">
        <v>494</v>
      </c>
      <c r="C12" s="39">
        <v>999200.88</v>
      </c>
      <c r="D12" s="39">
        <v>0</v>
      </c>
      <c r="E12" s="39">
        <v>1197800</v>
      </c>
      <c r="F12" s="39">
        <v>870000</v>
      </c>
      <c r="G12" s="39">
        <v>1327000.8799999999</v>
      </c>
      <c r="H12" s="39">
        <v>0</v>
      </c>
      <c r="I12" s="36" t="s">
        <v>33</v>
      </c>
      <c r="J12" s="36" t="s">
        <v>33</v>
      </c>
      <c r="K12" s="36" t="str">
        <f t="shared" si="0"/>
        <v>否</v>
      </c>
      <c r="L12" s="36" t="s">
        <v>33</v>
      </c>
      <c r="N12" s="38"/>
    </row>
    <row r="13" spans="1:14">
      <c r="A13" s="38">
        <v>1122007</v>
      </c>
      <c r="B13" s="38" t="s">
        <v>495</v>
      </c>
      <c r="C13" s="39">
        <v>450055.23</v>
      </c>
      <c r="D13" s="39">
        <v>0</v>
      </c>
      <c r="E13" s="39">
        <v>1209100</v>
      </c>
      <c r="F13" s="39">
        <v>810000</v>
      </c>
      <c r="G13" s="39">
        <v>849155.23</v>
      </c>
      <c r="H13" s="39">
        <v>0</v>
      </c>
      <c r="I13" s="36" t="s">
        <v>33</v>
      </c>
      <c r="J13" s="36" t="s">
        <v>33</v>
      </c>
      <c r="K13" s="36" t="str">
        <f t="shared" si="0"/>
        <v>否</v>
      </c>
      <c r="L13" s="36" t="s">
        <v>33</v>
      </c>
      <c r="N13" s="38"/>
    </row>
    <row r="14" spans="1:14">
      <c r="A14" s="38">
        <v>1122008</v>
      </c>
      <c r="B14" s="38" t="s">
        <v>496</v>
      </c>
      <c r="C14" s="39">
        <v>555455.34</v>
      </c>
      <c r="D14" s="39">
        <v>0</v>
      </c>
      <c r="E14" s="39">
        <v>1220400</v>
      </c>
      <c r="F14" s="39">
        <v>770000</v>
      </c>
      <c r="G14" s="39">
        <v>1005855.3399999999</v>
      </c>
      <c r="H14" s="39">
        <v>0</v>
      </c>
      <c r="I14" s="36" t="s">
        <v>33</v>
      </c>
      <c r="J14" s="36" t="s">
        <v>33</v>
      </c>
      <c r="K14" s="36" t="str">
        <f t="shared" si="0"/>
        <v>否</v>
      </c>
      <c r="L14" s="36" t="s">
        <v>33</v>
      </c>
      <c r="N14" s="38"/>
    </row>
    <row r="15" spans="1:14">
      <c r="A15" s="38">
        <v>1122009</v>
      </c>
      <c r="B15" s="38" t="s">
        <v>497</v>
      </c>
      <c r="C15" s="39">
        <v>566229.43000000005</v>
      </c>
      <c r="D15" s="39">
        <v>0</v>
      </c>
      <c r="E15" s="39">
        <v>1231700</v>
      </c>
      <c r="F15" s="39">
        <v>880000</v>
      </c>
      <c r="G15" s="39">
        <v>917929.43000000017</v>
      </c>
      <c r="H15" s="39">
        <v>0</v>
      </c>
      <c r="I15" s="36" t="s">
        <v>33</v>
      </c>
      <c r="J15" s="36" t="s">
        <v>33</v>
      </c>
      <c r="K15" s="36" t="str">
        <f t="shared" si="0"/>
        <v>否</v>
      </c>
      <c r="L15" s="36" t="s">
        <v>33</v>
      </c>
      <c r="N15" s="38"/>
    </row>
    <row r="16" spans="1:14">
      <c r="A16" s="38">
        <v>1122010</v>
      </c>
      <c r="B16" s="38" t="s">
        <v>498</v>
      </c>
      <c r="C16" s="39">
        <v>526516.34000000078</v>
      </c>
      <c r="D16" s="39">
        <v>0</v>
      </c>
      <c r="E16" s="39">
        <v>1265600</v>
      </c>
      <c r="F16" s="39">
        <v>980000</v>
      </c>
      <c r="G16" s="39">
        <v>812116.34</v>
      </c>
      <c r="H16" s="39">
        <v>0</v>
      </c>
      <c r="I16" s="36" t="s">
        <v>33</v>
      </c>
      <c r="J16" s="36" t="s">
        <v>33</v>
      </c>
      <c r="K16" s="36" t="str">
        <f t="shared" si="0"/>
        <v>否</v>
      </c>
      <c r="L16" s="36" t="s">
        <v>33</v>
      </c>
      <c r="N16" s="38"/>
    </row>
    <row r="17" spans="1:14">
      <c r="A17" s="38">
        <v>1123</v>
      </c>
      <c r="B17" s="38" t="s">
        <v>499</v>
      </c>
      <c r="C17" s="39">
        <v>2001987.24</v>
      </c>
      <c r="D17" s="39">
        <v>0</v>
      </c>
      <c r="E17" s="39">
        <v>540000</v>
      </c>
      <c r="F17" s="39">
        <v>4869264</v>
      </c>
      <c r="G17" s="39">
        <v>-2327276.7599999998</v>
      </c>
      <c r="H17" s="39">
        <v>0</v>
      </c>
      <c r="K17" s="36" t="str">
        <f t="shared" si="0"/>
        <v>否</v>
      </c>
      <c r="L17" s="36"/>
      <c r="N17" s="38"/>
    </row>
    <row r="18" spans="1:14">
      <c r="A18" s="38">
        <v>1123001</v>
      </c>
      <c r="B18" s="38" t="s">
        <v>500</v>
      </c>
      <c r="C18" s="39">
        <v>200199.49</v>
      </c>
      <c r="D18" s="39">
        <v>0</v>
      </c>
      <c r="E18" s="39">
        <v>0</v>
      </c>
      <c r="F18" s="39">
        <v>568842</v>
      </c>
      <c r="G18" s="39">
        <v>-368642.51</v>
      </c>
      <c r="H18" s="39">
        <v>0</v>
      </c>
      <c r="I18" s="36" t="s">
        <v>34</v>
      </c>
      <c r="J18" s="36" t="s">
        <v>35</v>
      </c>
      <c r="K18" s="36" t="str">
        <f t="shared" si="0"/>
        <v>是</v>
      </c>
      <c r="L18" s="36" t="s">
        <v>34</v>
      </c>
      <c r="N18" s="38"/>
    </row>
    <row r="19" spans="1:14">
      <c r="A19" s="38">
        <v>1123002</v>
      </c>
      <c r="B19" s="38" t="s">
        <v>501</v>
      </c>
      <c r="C19" s="39">
        <v>188355.45</v>
      </c>
      <c r="D19" s="39">
        <v>0</v>
      </c>
      <c r="E19" s="39">
        <v>0</v>
      </c>
      <c r="F19" s="39">
        <v>698000</v>
      </c>
      <c r="G19" s="39">
        <v>-509644.55</v>
      </c>
      <c r="H19" s="39">
        <v>0</v>
      </c>
      <c r="I19" s="36" t="s">
        <v>34</v>
      </c>
      <c r="J19" s="36" t="s">
        <v>35</v>
      </c>
      <c r="K19" s="36" t="str">
        <f t="shared" si="0"/>
        <v>是</v>
      </c>
      <c r="L19" s="36" t="s">
        <v>34</v>
      </c>
      <c r="N19" s="38"/>
    </row>
    <row r="20" spans="1:14">
      <c r="A20" s="38">
        <v>1123003</v>
      </c>
      <c r="B20" s="38" t="s">
        <v>502</v>
      </c>
      <c r="C20" s="39">
        <v>422009.32</v>
      </c>
      <c r="D20" s="39">
        <v>0</v>
      </c>
      <c r="E20" s="39">
        <v>0</v>
      </c>
      <c r="F20" s="39">
        <v>568842</v>
      </c>
      <c r="G20" s="39">
        <v>-146832.68</v>
      </c>
      <c r="H20" s="39">
        <v>0</v>
      </c>
      <c r="I20" s="36" t="s">
        <v>34</v>
      </c>
      <c r="J20" s="36" t="s">
        <v>35</v>
      </c>
      <c r="K20" s="36" t="str">
        <f t="shared" si="0"/>
        <v>是</v>
      </c>
      <c r="L20" s="36" t="s">
        <v>34</v>
      </c>
      <c r="N20" s="38"/>
    </row>
    <row r="21" spans="1:14">
      <c r="A21" s="38">
        <v>1123004</v>
      </c>
      <c r="B21" s="38" t="s">
        <v>503</v>
      </c>
      <c r="C21" s="39">
        <v>334588.90000000002</v>
      </c>
      <c r="D21" s="39">
        <v>0</v>
      </c>
      <c r="E21" s="39">
        <v>0</v>
      </c>
      <c r="F21" s="39">
        <v>0</v>
      </c>
      <c r="G21" s="39">
        <v>334588.90000000002</v>
      </c>
      <c r="H21" s="39">
        <v>0</v>
      </c>
      <c r="I21" s="36" t="s">
        <v>34</v>
      </c>
      <c r="J21" s="36" t="s">
        <v>34</v>
      </c>
      <c r="K21" s="36" t="str">
        <f t="shared" si="0"/>
        <v>否</v>
      </c>
      <c r="L21" s="36" t="s">
        <v>34</v>
      </c>
      <c r="N21" s="38"/>
    </row>
    <row r="22" spans="1:14">
      <c r="A22" s="38">
        <v>1123005</v>
      </c>
      <c r="B22" s="38" t="s">
        <v>491</v>
      </c>
      <c r="C22" s="39">
        <v>235333.35</v>
      </c>
      <c r="D22" s="39">
        <v>0</v>
      </c>
      <c r="E22" s="39">
        <v>0</v>
      </c>
      <c r="F22" s="39">
        <v>1361700</v>
      </c>
      <c r="G22" s="39">
        <v>-1126366.6499999999</v>
      </c>
      <c r="H22" s="39">
        <v>0</v>
      </c>
      <c r="I22" s="36" t="s">
        <v>34</v>
      </c>
      <c r="J22" s="36" t="s">
        <v>35</v>
      </c>
      <c r="K22" s="36" t="str">
        <f t="shared" si="0"/>
        <v>是</v>
      </c>
      <c r="L22" s="36" t="s">
        <v>34</v>
      </c>
      <c r="N22" s="38"/>
    </row>
    <row r="23" spans="1:14">
      <c r="A23" s="38">
        <v>1123006</v>
      </c>
      <c r="B23" s="38" t="s">
        <v>504</v>
      </c>
      <c r="C23" s="39">
        <v>190048.34</v>
      </c>
      <c r="D23" s="39">
        <v>0</v>
      </c>
      <c r="E23" s="39">
        <v>540000</v>
      </c>
      <c r="F23" s="39">
        <v>0</v>
      </c>
      <c r="G23" s="39">
        <v>730048.34</v>
      </c>
      <c r="H23" s="39">
        <v>0</v>
      </c>
      <c r="I23" s="36" t="s">
        <v>34</v>
      </c>
      <c r="J23" s="36" t="s">
        <v>34</v>
      </c>
      <c r="K23" s="36" t="str">
        <f t="shared" si="0"/>
        <v>否</v>
      </c>
      <c r="L23" s="36" t="s">
        <v>34</v>
      </c>
      <c r="N23" s="38"/>
    </row>
    <row r="24" spans="1:14">
      <c r="A24" s="38">
        <v>1123007</v>
      </c>
      <c r="B24" s="38" t="s">
        <v>505</v>
      </c>
      <c r="C24" s="39">
        <v>230444.39</v>
      </c>
      <c r="D24" s="39">
        <v>0</v>
      </c>
      <c r="E24" s="39">
        <v>0</v>
      </c>
      <c r="F24" s="39">
        <v>763880</v>
      </c>
      <c r="G24" s="39">
        <v>-533435.61</v>
      </c>
      <c r="H24" s="39">
        <v>0</v>
      </c>
      <c r="I24" s="36" t="s">
        <v>34</v>
      </c>
      <c r="J24" s="36" t="s">
        <v>35</v>
      </c>
      <c r="K24" s="36" t="str">
        <f t="shared" si="0"/>
        <v>是</v>
      </c>
      <c r="L24" s="36" t="s">
        <v>34</v>
      </c>
      <c r="N24" s="38"/>
    </row>
    <row r="25" spans="1:14">
      <c r="A25" s="38">
        <v>1123008</v>
      </c>
      <c r="B25" s="38" t="s">
        <v>506</v>
      </c>
      <c r="C25" s="39">
        <v>201007.99999999977</v>
      </c>
      <c r="D25" s="39">
        <v>0</v>
      </c>
      <c r="E25" s="39">
        <v>0</v>
      </c>
      <c r="F25" s="39">
        <v>908000</v>
      </c>
      <c r="G25" s="39">
        <v>-706992.00000000023</v>
      </c>
      <c r="H25" s="39">
        <v>0</v>
      </c>
      <c r="I25" s="36" t="s">
        <v>34</v>
      </c>
      <c r="J25" s="36" t="s">
        <v>35</v>
      </c>
      <c r="K25" s="36" t="str">
        <f t="shared" si="0"/>
        <v>是</v>
      </c>
      <c r="L25" s="36" t="s">
        <v>34</v>
      </c>
      <c r="N25" s="38"/>
    </row>
    <row r="26" spans="1:14">
      <c r="A26" s="38">
        <v>1221</v>
      </c>
      <c r="B26" s="38" t="s">
        <v>36</v>
      </c>
      <c r="C26" s="39">
        <v>229934.57</v>
      </c>
      <c r="D26" s="39">
        <v>0</v>
      </c>
      <c r="E26" s="39">
        <v>0</v>
      </c>
      <c r="F26" s="39">
        <v>10000</v>
      </c>
      <c r="G26" s="39">
        <v>219934.57</v>
      </c>
      <c r="H26" s="39">
        <v>0</v>
      </c>
      <c r="K26" s="36" t="str">
        <f t="shared" si="0"/>
        <v>否</v>
      </c>
      <c r="L26" s="36"/>
      <c r="N26" s="38"/>
    </row>
    <row r="27" spans="1:14">
      <c r="A27" s="38">
        <v>1221001</v>
      </c>
      <c r="B27" s="38" t="s">
        <v>507</v>
      </c>
      <c r="C27" s="39">
        <v>78922.34</v>
      </c>
      <c r="D27" s="39">
        <v>0</v>
      </c>
      <c r="E27" s="39">
        <v>0</v>
      </c>
      <c r="F27" s="39">
        <v>0</v>
      </c>
      <c r="G27" s="39">
        <v>78922.34</v>
      </c>
      <c r="H27" s="39">
        <v>0</v>
      </c>
      <c r="I27" s="36" t="s">
        <v>36</v>
      </c>
      <c r="J27" s="36" t="s">
        <v>36</v>
      </c>
      <c r="K27" s="36" t="str">
        <f t="shared" si="0"/>
        <v>否</v>
      </c>
      <c r="L27" s="36" t="s">
        <v>36</v>
      </c>
      <c r="N27" s="38"/>
    </row>
    <row r="28" spans="1:14">
      <c r="A28" s="38">
        <v>1221002</v>
      </c>
      <c r="B28" s="38" t="s">
        <v>508</v>
      </c>
      <c r="C28" s="39">
        <v>68847.87</v>
      </c>
      <c r="D28" s="39">
        <v>0</v>
      </c>
      <c r="E28" s="39">
        <v>0</v>
      </c>
      <c r="F28" s="39">
        <v>10000</v>
      </c>
      <c r="G28" s="39">
        <v>58847.869999999995</v>
      </c>
      <c r="H28" s="39">
        <v>0</v>
      </c>
      <c r="I28" s="36" t="s">
        <v>36</v>
      </c>
      <c r="J28" s="36" t="s">
        <v>36</v>
      </c>
      <c r="K28" s="36" t="str">
        <f t="shared" si="0"/>
        <v>否</v>
      </c>
      <c r="L28" s="36" t="s">
        <v>36</v>
      </c>
      <c r="N28" s="38"/>
    </row>
    <row r="29" spans="1:14">
      <c r="A29" s="38">
        <v>1221003</v>
      </c>
      <c r="B29" s="38" t="s">
        <v>509</v>
      </c>
      <c r="C29" s="39">
        <v>82164.360000000015</v>
      </c>
      <c r="D29" s="39">
        <v>0</v>
      </c>
      <c r="E29" s="39">
        <v>0</v>
      </c>
      <c r="F29" s="39">
        <v>0</v>
      </c>
      <c r="G29" s="39">
        <v>82164.360000000015</v>
      </c>
      <c r="H29" s="39">
        <v>0</v>
      </c>
      <c r="I29" s="36" t="s">
        <v>36</v>
      </c>
      <c r="J29" s="36" t="s">
        <v>36</v>
      </c>
      <c r="K29" s="36" t="str">
        <f t="shared" si="0"/>
        <v>否</v>
      </c>
      <c r="L29" s="36" t="s">
        <v>36</v>
      </c>
      <c r="N29" s="38"/>
    </row>
    <row r="30" spans="1:14">
      <c r="A30" s="38">
        <v>1405</v>
      </c>
      <c r="B30" s="38" t="s">
        <v>510</v>
      </c>
      <c r="C30" s="39">
        <v>9987654.6600000001</v>
      </c>
      <c r="D30" s="39">
        <v>0</v>
      </c>
      <c r="E30" s="39">
        <v>8546300</v>
      </c>
      <c r="F30" s="39">
        <v>10878000</v>
      </c>
      <c r="G30" s="39">
        <v>7655954.6600000001</v>
      </c>
      <c r="H30" s="39">
        <v>0</v>
      </c>
      <c r="K30" s="36" t="str">
        <f t="shared" si="0"/>
        <v>否</v>
      </c>
      <c r="L30" s="36"/>
      <c r="N30" s="38"/>
    </row>
    <row r="31" spans="1:14">
      <c r="A31" s="38">
        <v>1405001</v>
      </c>
      <c r="B31" s="38" t="s">
        <v>511</v>
      </c>
      <c r="C31" s="39">
        <v>4590388.4800000004</v>
      </c>
      <c r="D31" s="39">
        <v>0</v>
      </c>
      <c r="E31" s="39">
        <v>5826500</v>
      </c>
      <c r="F31" s="39">
        <v>5436000</v>
      </c>
      <c r="G31" s="39">
        <v>4980888.4800000004</v>
      </c>
      <c r="H31" s="39">
        <v>0</v>
      </c>
      <c r="I31" s="36" t="s">
        <v>38</v>
      </c>
      <c r="J31" s="36" t="s">
        <v>38</v>
      </c>
      <c r="K31" s="36" t="str">
        <f t="shared" si="0"/>
        <v>否</v>
      </c>
      <c r="L31" s="36" t="s">
        <v>38</v>
      </c>
      <c r="N31" s="38"/>
    </row>
    <row r="32" spans="1:14">
      <c r="A32" s="38">
        <v>1405002</v>
      </c>
      <c r="B32" s="38" t="s">
        <v>512</v>
      </c>
      <c r="C32" s="39">
        <v>5397266.1799999997</v>
      </c>
      <c r="D32" s="39">
        <v>0</v>
      </c>
      <c r="E32" s="39">
        <v>2719800</v>
      </c>
      <c r="F32" s="39">
        <v>5442000</v>
      </c>
      <c r="G32" s="39">
        <v>2675066.1799999997</v>
      </c>
      <c r="H32" s="39">
        <v>0</v>
      </c>
      <c r="I32" s="36" t="s">
        <v>38</v>
      </c>
      <c r="J32" s="36" t="s">
        <v>38</v>
      </c>
      <c r="K32" s="36" t="str">
        <f t="shared" si="0"/>
        <v>否</v>
      </c>
      <c r="L32" s="36" t="s">
        <v>38</v>
      </c>
      <c r="N32" s="38"/>
    </row>
    <row r="33" spans="1:14">
      <c r="A33" s="38">
        <v>1601</v>
      </c>
      <c r="B33" s="38" t="s">
        <v>40</v>
      </c>
      <c r="C33" s="39">
        <v>2007688.99</v>
      </c>
      <c r="D33" s="39">
        <v>0</v>
      </c>
      <c r="E33" s="39">
        <v>350000</v>
      </c>
      <c r="F33" s="39">
        <v>0</v>
      </c>
      <c r="G33" s="39">
        <v>2357688.9900000002</v>
      </c>
      <c r="H33" s="39">
        <v>0</v>
      </c>
      <c r="K33" s="36" t="str">
        <f t="shared" si="0"/>
        <v>否</v>
      </c>
      <c r="L33" s="36"/>
      <c r="N33" s="38"/>
    </row>
    <row r="34" spans="1:14">
      <c r="A34" s="38">
        <v>1601001</v>
      </c>
      <c r="B34" s="38" t="s">
        <v>513</v>
      </c>
      <c r="C34" s="39">
        <v>1877654.6099999999</v>
      </c>
      <c r="D34" s="39">
        <v>0</v>
      </c>
      <c r="E34" s="39">
        <v>350000</v>
      </c>
      <c r="F34" s="39">
        <v>0</v>
      </c>
      <c r="G34" s="39">
        <v>2227654.61</v>
      </c>
      <c r="H34" s="39">
        <v>0</v>
      </c>
      <c r="I34" s="36" t="s">
        <v>40</v>
      </c>
      <c r="J34" s="36" t="s">
        <v>40</v>
      </c>
      <c r="K34" s="36" t="str">
        <f t="shared" si="0"/>
        <v>否</v>
      </c>
      <c r="L34" s="36" t="s">
        <v>40</v>
      </c>
      <c r="M34" s="36" t="s">
        <v>482</v>
      </c>
      <c r="N34" s="38"/>
    </row>
    <row r="35" spans="1:14">
      <c r="A35" s="38">
        <v>1601002</v>
      </c>
      <c r="B35" s="38" t="s">
        <v>514</v>
      </c>
      <c r="C35" s="39">
        <v>130034.38</v>
      </c>
      <c r="D35" s="39">
        <v>0</v>
      </c>
      <c r="E35" s="39">
        <v>0</v>
      </c>
      <c r="F35" s="39">
        <v>0</v>
      </c>
      <c r="G35" s="39">
        <v>130034.38</v>
      </c>
      <c r="H35" s="39">
        <v>0</v>
      </c>
      <c r="I35" s="36" t="s">
        <v>40</v>
      </c>
      <c r="J35" s="36" t="s">
        <v>40</v>
      </c>
      <c r="K35" s="36" t="str">
        <f t="shared" si="0"/>
        <v>否</v>
      </c>
      <c r="L35" s="36" t="s">
        <v>40</v>
      </c>
      <c r="M35" s="36" t="s">
        <v>483</v>
      </c>
      <c r="N35" s="38"/>
    </row>
    <row r="36" spans="1:14">
      <c r="A36" s="38">
        <v>1602</v>
      </c>
      <c r="B36" s="38" t="s">
        <v>41</v>
      </c>
      <c r="C36" s="39">
        <v>0</v>
      </c>
      <c r="D36" s="39">
        <v>1100554.8799999999</v>
      </c>
      <c r="E36" s="39">
        <v>0</v>
      </c>
      <c r="F36" s="39">
        <v>12360</v>
      </c>
      <c r="G36" s="39">
        <v>0</v>
      </c>
      <c r="H36" s="39">
        <v>1112914.8799999999</v>
      </c>
      <c r="K36" s="36" t="str">
        <f t="shared" si="0"/>
        <v>否</v>
      </c>
      <c r="L36" s="36"/>
      <c r="N36" s="38"/>
    </row>
    <row r="37" spans="1:14">
      <c r="A37" s="38">
        <v>1602001</v>
      </c>
      <c r="B37" s="38" t="s">
        <v>513</v>
      </c>
      <c r="C37" s="39">
        <v>0</v>
      </c>
      <c r="D37" s="39">
        <v>1034677.5399999999</v>
      </c>
      <c r="E37" s="39">
        <v>0</v>
      </c>
      <c r="F37" s="39">
        <v>0</v>
      </c>
      <c r="G37" s="39">
        <v>0</v>
      </c>
      <c r="H37" s="39">
        <v>1044677.54</v>
      </c>
      <c r="I37" s="36" t="s">
        <v>40</v>
      </c>
      <c r="J37" s="36" t="s">
        <v>40</v>
      </c>
      <c r="K37" s="36" t="str">
        <f t="shared" si="0"/>
        <v>否</v>
      </c>
      <c r="L37" s="36" t="s">
        <v>40</v>
      </c>
      <c r="M37" s="36" t="s">
        <v>546</v>
      </c>
      <c r="N37" s="38"/>
    </row>
    <row r="38" spans="1:14">
      <c r="A38" s="38">
        <v>1602002</v>
      </c>
      <c r="B38" s="38" t="s">
        <v>514</v>
      </c>
      <c r="C38" s="39">
        <v>0</v>
      </c>
      <c r="D38" s="39">
        <v>65877.34</v>
      </c>
      <c r="E38" s="39">
        <v>0</v>
      </c>
      <c r="F38" s="39">
        <v>12360</v>
      </c>
      <c r="G38" s="39">
        <v>0</v>
      </c>
      <c r="H38" s="39">
        <v>68237.34</v>
      </c>
      <c r="I38" s="36" t="s">
        <v>40</v>
      </c>
      <c r="J38" s="36" t="s">
        <v>40</v>
      </c>
      <c r="K38" s="36" t="str">
        <f t="shared" si="0"/>
        <v>否</v>
      </c>
      <c r="L38" s="36" t="s">
        <v>40</v>
      </c>
      <c r="M38" s="36" t="s">
        <v>547</v>
      </c>
      <c r="N38" s="38"/>
    </row>
    <row r="39" spans="1:14">
      <c r="A39" s="38">
        <v>2202</v>
      </c>
      <c r="B39" s="38" t="s">
        <v>35</v>
      </c>
      <c r="C39" s="39">
        <v>0</v>
      </c>
      <c r="D39" s="39">
        <v>5678890.3300000001</v>
      </c>
      <c r="E39" s="39">
        <v>3400000</v>
      </c>
      <c r="F39" s="39">
        <v>10866055</v>
      </c>
      <c r="G39" s="39">
        <v>0</v>
      </c>
      <c r="H39" s="39">
        <v>13144945.329999998</v>
      </c>
      <c r="K39" s="36" t="str">
        <f t="shared" si="0"/>
        <v>否</v>
      </c>
      <c r="L39" s="36"/>
      <c r="N39" s="38"/>
    </row>
    <row r="40" spans="1:14">
      <c r="A40" s="38">
        <v>2202001</v>
      </c>
      <c r="B40" s="38" t="s">
        <v>515</v>
      </c>
      <c r="C40" s="39">
        <v>0</v>
      </c>
      <c r="D40" s="39">
        <v>566399.29</v>
      </c>
      <c r="E40" s="39">
        <v>0</v>
      </c>
      <c r="F40" s="39">
        <v>1566604</v>
      </c>
      <c r="G40" s="39">
        <v>0</v>
      </c>
      <c r="H40" s="39">
        <v>2133003.29</v>
      </c>
      <c r="I40" s="36" t="s">
        <v>35</v>
      </c>
      <c r="J40" s="36" t="s">
        <v>35</v>
      </c>
      <c r="K40" s="36" t="str">
        <f t="shared" si="0"/>
        <v>否</v>
      </c>
      <c r="L40" s="36" t="s">
        <v>35</v>
      </c>
      <c r="N40" s="38"/>
    </row>
    <row r="41" spans="1:14">
      <c r="A41" s="38">
        <v>2202002</v>
      </c>
      <c r="B41" s="38" t="s">
        <v>516</v>
      </c>
      <c r="C41" s="39">
        <v>0</v>
      </c>
      <c r="D41" s="39">
        <v>688466.23</v>
      </c>
      <c r="E41" s="39">
        <v>0</v>
      </c>
      <c r="F41" s="39">
        <v>553700</v>
      </c>
      <c r="G41" s="39">
        <v>0</v>
      </c>
      <c r="H41" s="39">
        <v>1242166.23</v>
      </c>
      <c r="I41" s="36" t="s">
        <v>35</v>
      </c>
      <c r="J41" s="36" t="s">
        <v>35</v>
      </c>
      <c r="K41" s="36" t="str">
        <f t="shared" si="0"/>
        <v>否</v>
      </c>
      <c r="L41" s="36" t="s">
        <v>35</v>
      </c>
      <c r="N41" s="38"/>
    </row>
    <row r="42" spans="1:14">
      <c r="A42" s="38">
        <v>2202003</v>
      </c>
      <c r="B42" s="38" t="s">
        <v>502</v>
      </c>
      <c r="C42" s="39">
        <v>0</v>
      </c>
      <c r="D42" s="39">
        <v>599799.87</v>
      </c>
      <c r="E42" s="39">
        <v>0</v>
      </c>
      <c r="F42" s="39">
        <v>3618599</v>
      </c>
      <c r="G42" s="39">
        <v>0</v>
      </c>
      <c r="H42" s="39">
        <v>4218398.87</v>
      </c>
      <c r="I42" s="36" t="s">
        <v>35</v>
      </c>
      <c r="J42" s="36" t="s">
        <v>35</v>
      </c>
      <c r="K42" s="36" t="str">
        <f t="shared" si="0"/>
        <v>否</v>
      </c>
      <c r="L42" s="36" t="s">
        <v>35</v>
      </c>
      <c r="N42" s="38"/>
    </row>
    <row r="43" spans="1:14">
      <c r="A43" s="38">
        <v>2202004</v>
      </c>
      <c r="B43" s="38" t="s">
        <v>517</v>
      </c>
      <c r="C43" s="39">
        <v>0</v>
      </c>
      <c r="D43" s="39">
        <v>344886.38</v>
      </c>
      <c r="E43" s="39">
        <v>0</v>
      </c>
      <c r="F43" s="39">
        <v>1352135</v>
      </c>
      <c r="G43" s="39">
        <v>0</v>
      </c>
      <c r="H43" s="39">
        <v>1697021.38</v>
      </c>
      <c r="I43" s="36" t="s">
        <v>35</v>
      </c>
      <c r="J43" s="36" t="s">
        <v>35</v>
      </c>
      <c r="K43" s="36" t="str">
        <f t="shared" si="0"/>
        <v>否</v>
      </c>
      <c r="L43" s="36" t="s">
        <v>35</v>
      </c>
      <c r="N43" s="38"/>
    </row>
    <row r="44" spans="1:14">
      <c r="A44" s="38">
        <v>2202005</v>
      </c>
      <c r="B44" s="38" t="s">
        <v>518</v>
      </c>
      <c r="C44" s="39">
        <v>0</v>
      </c>
      <c r="D44" s="39">
        <v>588952.94999999984</v>
      </c>
      <c r="E44" s="39">
        <v>640000</v>
      </c>
      <c r="F44" s="39">
        <v>1003000</v>
      </c>
      <c r="G44" s="39">
        <v>0</v>
      </c>
      <c r="H44" s="39">
        <v>951952.94999999972</v>
      </c>
      <c r="I44" s="36" t="s">
        <v>35</v>
      </c>
      <c r="J44" s="36" t="s">
        <v>35</v>
      </c>
      <c r="K44" s="36" t="str">
        <f t="shared" si="0"/>
        <v>否</v>
      </c>
      <c r="L44" s="36" t="s">
        <v>35</v>
      </c>
      <c r="N44" s="38"/>
    </row>
    <row r="45" spans="1:14">
      <c r="A45" s="38">
        <v>2202006</v>
      </c>
      <c r="B45" s="38" t="s">
        <v>519</v>
      </c>
      <c r="C45" s="39">
        <v>0</v>
      </c>
      <c r="D45" s="39">
        <v>677366.39</v>
      </c>
      <c r="E45" s="39">
        <v>0</v>
      </c>
      <c r="F45" s="39">
        <v>1205385</v>
      </c>
      <c r="G45" s="39">
        <v>0</v>
      </c>
      <c r="H45" s="39">
        <v>1882751.3900000001</v>
      </c>
      <c r="I45" s="36" t="s">
        <v>35</v>
      </c>
      <c r="J45" s="36" t="s">
        <v>35</v>
      </c>
      <c r="K45" s="36" t="str">
        <f t="shared" si="0"/>
        <v>否</v>
      </c>
      <c r="L45" s="36" t="s">
        <v>35</v>
      </c>
      <c r="N45" s="38"/>
    </row>
    <row r="46" spans="1:14">
      <c r="A46" s="38">
        <v>2202007</v>
      </c>
      <c r="B46" s="38" t="s">
        <v>503</v>
      </c>
      <c r="C46" s="39">
        <v>0</v>
      </c>
      <c r="D46" s="39">
        <v>788776.49</v>
      </c>
      <c r="E46" s="39">
        <v>720000</v>
      </c>
      <c r="F46" s="39">
        <v>420360</v>
      </c>
      <c r="G46" s="39">
        <v>0</v>
      </c>
      <c r="H46" s="39">
        <v>489136.49</v>
      </c>
      <c r="I46" s="36" t="s">
        <v>35</v>
      </c>
      <c r="J46" s="36" t="s">
        <v>35</v>
      </c>
      <c r="K46" s="36" t="str">
        <f t="shared" si="0"/>
        <v>否</v>
      </c>
      <c r="L46" s="36" t="s">
        <v>35</v>
      </c>
      <c r="N46" s="38"/>
    </row>
    <row r="47" spans="1:14">
      <c r="A47" s="38">
        <v>2202008</v>
      </c>
      <c r="B47" s="38" t="s">
        <v>520</v>
      </c>
      <c r="C47" s="39">
        <v>0</v>
      </c>
      <c r="D47" s="39">
        <v>585576.87</v>
      </c>
      <c r="E47" s="39">
        <v>820000</v>
      </c>
      <c r="F47" s="39">
        <v>524320</v>
      </c>
      <c r="G47" s="39">
        <v>0</v>
      </c>
      <c r="H47" s="39">
        <v>289896.87000000011</v>
      </c>
      <c r="I47" s="36" t="s">
        <v>35</v>
      </c>
      <c r="J47" s="36" t="s">
        <v>35</v>
      </c>
      <c r="K47" s="36" t="str">
        <f t="shared" si="0"/>
        <v>否</v>
      </c>
      <c r="L47" s="36" t="s">
        <v>35</v>
      </c>
      <c r="N47" s="38"/>
    </row>
    <row r="48" spans="1:14">
      <c r="A48" s="38">
        <v>2202009</v>
      </c>
      <c r="B48" s="38" t="s">
        <v>521</v>
      </c>
      <c r="C48" s="39">
        <v>0</v>
      </c>
      <c r="D48" s="39">
        <v>838665.86</v>
      </c>
      <c r="E48" s="39">
        <v>1220000</v>
      </c>
      <c r="F48" s="39">
        <v>621952</v>
      </c>
      <c r="G48" s="39">
        <v>0</v>
      </c>
      <c r="H48" s="39">
        <v>240617.85999999987</v>
      </c>
      <c r="I48" s="36" t="s">
        <v>35</v>
      </c>
      <c r="J48" s="36" t="s">
        <v>35</v>
      </c>
      <c r="K48" s="36" t="str">
        <f t="shared" si="0"/>
        <v>否</v>
      </c>
      <c r="L48" s="36" t="s">
        <v>35</v>
      </c>
      <c r="N48" s="38"/>
    </row>
    <row r="49" spans="1:14">
      <c r="A49" s="38">
        <v>2221</v>
      </c>
      <c r="B49" s="38" t="s">
        <v>46</v>
      </c>
      <c r="C49" s="39">
        <v>0</v>
      </c>
      <c r="D49" s="39">
        <v>129883.78</v>
      </c>
      <c r="E49" s="39">
        <v>5299995.74</v>
      </c>
      <c r="F49" s="39">
        <v>5832825.0800000001</v>
      </c>
      <c r="G49" s="39">
        <v>0</v>
      </c>
      <c r="H49" s="39">
        <v>662713.12</v>
      </c>
      <c r="K49" s="36" t="str">
        <f t="shared" si="0"/>
        <v>否</v>
      </c>
      <c r="L49" s="36"/>
      <c r="N49" s="38"/>
    </row>
    <row r="50" spans="1:14">
      <c r="A50" s="38">
        <v>2221001</v>
      </c>
      <c r="B50" s="38" t="s">
        <v>47</v>
      </c>
      <c r="C50" s="39">
        <v>0</v>
      </c>
      <c r="D50" s="39">
        <v>0</v>
      </c>
      <c r="E50" s="39">
        <v>4563819</v>
      </c>
      <c r="F50" s="39">
        <v>4563819</v>
      </c>
      <c r="G50" s="39">
        <v>0</v>
      </c>
      <c r="H50" s="39">
        <v>0</v>
      </c>
      <c r="K50" s="36" t="str">
        <f t="shared" si="0"/>
        <v>否</v>
      </c>
      <c r="L50" s="36"/>
      <c r="N50" s="38"/>
    </row>
    <row r="51" spans="1:14">
      <c r="A51" s="38">
        <v>222100101</v>
      </c>
      <c r="B51" s="38" t="s">
        <v>522</v>
      </c>
      <c r="C51" s="39">
        <v>0</v>
      </c>
      <c r="D51" s="39">
        <v>0</v>
      </c>
      <c r="E51" s="39">
        <v>1111019</v>
      </c>
      <c r="F51" s="39">
        <v>1111019</v>
      </c>
      <c r="G51" s="39">
        <v>0</v>
      </c>
      <c r="H51" s="39">
        <v>0</v>
      </c>
      <c r="K51" s="36" t="str">
        <f t="shared" si="0"/>
        <v>否</v>
      </c>
      <c r="L51" s="36" t="s">
        <v>46</v>
      </c>
      <c r="N51" s="38"/>
    </row>
    <row r="52" spans="1:14">
      <c r="A52" s="38">
        <v>222100102</v>
      </c>
      <c r="B52" s="38" t="s">
        <v>523</v>
      </c>
      <c r="C52" s="39">
        <v>0</v>
      </c>
      <c r="D52" s="39">
        <v>0</v>
      </c>
      <c r="E52" s="39">
        <v>1726400</v>
      </c>
      <c r="F52" s="39">
        <v>1726400</v>
      </c>
      <c r="G52" s="39">
        <v>0</v>
      </c>
      <c r="H52" s="39">
        <v>0</v>
      </c>
      <c r="K52" s="36" t="str">
        <f t="shared" si="0"/>
        <v>否</v>
      </c>
      <c r="L52" s="36" t="s">
        <v>46</v>
      </c>
      <c r="N52" s="38"/>
    </row>
    <row r="53" spans="1:14">
      <c r="A53" s="38">
        <v>222100103</v>
      </c>
      <c r="B53" s="38" t="s">
        <v>524</v>
      </c>
      <c r="C53" s="39">
        <v>0</v>
      </c>
      <c r="D53" s="39">
        <v>0</v>
      </c>
      <c r="E53" s="39">
        <v>1726400</v>
      </c>
      <c r="F53" s="39">
        <v>1726400</v>
      </c>
      <c r="G53" s="39">
        <v>0</v>
      </c>
      <c r="H53" s="39">
        <v>0</v>
      </c>
      <c r="K53" s="36" t="str">
        <f t="shared" si="0"/>
        <v>否</v>
      </c>
      <c r="L53" s="36" t="s">
        <v>46</v>
      </c>
      <c r="N53" s="38"/>
    </row>
    <row r="54" spans="1:14">
      <c r="A54" s="38">
        <v>2221002</v>
      </c>
      <c r="B54" s="38" t="s">
        <v>525</v>
      </c>
      <c r="C54" s="39">
        <v>0</v>
      </c>
      <c r="D54" s="39">
        <v>16516.490000000002</v>
      </c>
      <c r="E54" s="39">
        <v>557849.49</v>
      </c>
      <c r="F54" s="39">
        <v>615381</v>
      </c>
      <c r="G54" s="39">
        <v>0</v>
      </c>
      <c r="H54" s="39">
        <v>74048</v>
      </c>
      <c r="I54" s="36" t="s">
        <v>46</v>
      </c>
      <c r="J54" s="36" t="s">
        <v>46</v>
      </c>
      <c r="K54" s="36" t="str">
        <f t="shared" si="0"/>
        <v>否</v>
      </c>
      <c r="L54" s="36" t="s">
        <v>46</v>
      </c>
      <c r="M54" s="36" t="s">
        <v>47</v>
      </c>
      <c r="N54" s="38"/>
    </row>
    <row r="55" spans="1:14">
      <c r="A55" s="38">
        <v>2221003</v>
      </c>
      <c r="B55" s="38" t="s">
        <v>48</v>
      </c>
      <c r="C55" s="39">
        <v>0</v>
      </c>
      <c r="D55" s="39">
        <v>1156.1500000000001</v>
      </c>
      <c r="E55" s="39">
        <v>39049.46</v>
      </c>
      <c r="F55" s="39">
        <v>43076.67</v>
      </c>
      <c r="G55" s="39">
        <v>0</v>
      </c>
      <c r="H55" s="39">
        <v>5183.3600000000006</v>
      </c>
      <c r="I55" s="36" t="s">
        <v>46</v>
      </c>
      <c r="J55" s="36" t="s">
        <v>46</v>
      </c>
      <c r="K55" s="36" t="str">
        <f t="shared" si="0"/>
        <v>否</v>
      </c>
      <c r="L55" s="36" t="s">
        <v>46</v>
      </c>
      <c r="M55" s="36" t="s">
        <v>48</v>
      </c>
      <c r="N55" s="38"/>
    </row>
    <row r="56" spans="1:14">
      <c r="A56" s="38">
        <v>2221004</v>
      </c>
      <c r="B56" s="38" t="s">
        <v>50</v>
      </c>
      <c r="C56" s="39">
        <v>0</v>
      </c>
      <c r="D56" s="39">
        <v>495.49</v>
      </c>
      <c r="E56" s="39">
        <v>16735.48</v>
      </c>
      <c r="F56" s="39">
        <v>18461.43</v>
      </c>
      <c r="G56" s="39">
        <v>0</v>
      </c>
      <c r="H56" s="39">
        <v>2221.4400000000023</v>
      </c>
      <c r="I56" s="36" t="s">
        <v>46</v>
      </c>
      <c r="J56" s="36" t="s">
        <v>46</v>
      </c>
      <c r="K56" s="36" t="str">
        <f t="shared" si="0"/>
        <v>否</v>
      </c>
      <c r="L56" s="36" t="s">
        <v>46</v>
      </c>
      <c r="M56" s="36" t="s">
        <v>50</v>
      </c>
      <c r="N56" s="38"/>
    </row>
    <row r="57" spans="1:14">
      <c r="A57" s="38">
        <v>2221005</v>
      </c>
      <c r="B57" s="38" t="s">
        <v>53</v>
      </c>
      <c r="C57" s="39">
        <v>0</v>
      </c>
      <c r="D57" s="39">
        <v>330.33</v>
      </c>
      <c r="E57" s="39">
        <v>11156.99</v>
      </c>
      <c r="F57" s="39">
        <v>12307.62</v>
      </c>
      <c r="G57" s="39">
        <v>0</v>
      </c>
      <c r="H57" s="39">
        <v>1480.9600000000009</v>
      </c>
      <c r="I57" s="36" t="s">
        <v>46</v>
      </c>
      <c r="J57" s="36" t="s">
        <v>46</v>
      </c>
      <c r="K57" s="36" t="str">
        <f t="shared" si="0"/>
        <v>否</v>
      </c>
      <c r="L57" s="36" t="s">
        <v>46</v>
      </c>
      <c r="M57" s="36" t="s">
        <v>53</v>
      </c>
      <c r="N57" s="38"/>
    </row>
    <row r="58" spans="1:14">
      <c r="A58" s="38">
        <v>2221006</v>
      </c>
      <c r="B58" s="38" t="s">
        <v>49</v>
      </c>
      <c r="C58" s="39">
        <v>0</v>
      </c>
      <c r="D58" s="39">
        <v>111385.31999999996</v>
      </c>
      <c r="E58" s="39">
        <v>111385.31999999996</v>
      </c>
      <c r="F58" s="39">
        <v>579779.36</v>
      </c>
      <c r="H58" s="39">
        <v>579779.36</v>
      </c>
      <c r="I58" s="36" t="s">
        <v>46</v>
      </c>
      <c r="J58" s="36" t="s">
        <v>46</v>
      </c>
      <c r="K58" s="36" t="str">
        <f t="shared" si="0"/>
        <v>否</v>
      </c>
      <c r="L58" s="36" t="s">
        <v>46</v>
      </c>
      <c r="M58" s="36" t="s">
        <v>49</v>
      </c>
      <c r="N58" s="38"/>
    </row>
    <row r="59" spans="1:14">
      <c r="A59" s="38">
        <v>2241</v>
      </c>
      <c r="B59" s="38" t="s">
        <v>37</v>
      </c>
      <c r="C59" s="39">
        <v>0</v>
      </c>
      <c r="D59" s="39">
        <v>345998.65</v>
      </c>
      <c r="E59" s="39">
        <v>7000</v>
      </c>
      <c r="F59" s="39">
        <v>5000</v>
      </c>
      <c r="G59" s="39">
        <v>0</v>
      </c>
      <c r="H59" s="39">
        <v>343998.65</v>
      </c>
      <c r="K59" s="36" t="str">
        <f t="shared" si="0"/>
        <v>否</v>
      </c>
      <c r="L59" s="36"/>
      <c r="N59" s="38"/>
    </row>
    <row r="60" spans="1:14">
      <c r="A60" s="38">
        <v>2241001</v>
      </c>
      <c r="B60" s="38" t="s">
        <v>526</v>
      </c>
      <c r="C60" s="39">
        <v>0</v>
      </c>
      <c r="D60" s="39">
        <v>58834.45</v>
      </c>
      <c r="E60" s="39">
        <v>0</v>
      </c>
      <c r="F60" s="39">
        <v>0</v>
      </c>
      <c r="G60" s="39">
        <v>0</v>
      </c>
      <c r="H60" s="39">
        <v>58834.45</v>
      </c>
      <c r="I60" s="36" t="s">
        <v>37</v>
      </c>
      <c r="J60" s="36" t="s">
        <v>37</v>
      </c>
      <c r="K60" s="36" t="str">
        <f t="shared" si="0"/>
        <v>否</v>
      </c>
      <c r="L60" s="36" t="s">
        <v>37</v>
      </c>
      <c r="N60" s="38"/>
    </row>
    <row r="61" spans="1:14">
      <c r="A61" s="38">
        <v>2241002</v>
      </c>
      <c r="B61" s="38" t="s">
        <v>527</v>
      </c>
      <c r="C61" s="39">
        <v>0</v>
      </c>
      <c r="D61" s="39">
        <v>76440.34</v>
      </c>
      <c r="E61" s="39">
        <v>0</v>
      </c>
      <c r="F61" s="39">
        <v>0</v>
      </c>
      <c r="G61" s="39">
        <v>0</v>
      </c>
      <c r="H61" s="39">
        <v>76440.34</v>
      </c>
      <c r="I61" s="36" t="s">
        <v>37</v>
      </c>
      <c r="J61" s="36" t="s">
        <v>37</v>
      </c>
      <c r="K61" s="36" t="str">
        <f t="shared" si="0"/>
        <v>否</v>
      </c>
      <c r="L61" s="36" t="s">
        <v>37</v>
      </c>
      <c r="N61" s="38"/>
    </row>
    <row r="62" spans="1:14">
      <c r="A62" s="38">
        <v>2241003</v>
      </c>
      <c r="B62" s="38" t="s">
        <v>528</v>
      </c>
      <c r="C62" s="39">
        <v>0</v>
      </c>
      <c r="D62" s="39">
        <v>48876.38</v>
      </c>
      <c r="E62" s="39">
        <v>0</v>
      </c>
      <c r="F62" s="39">
        <v>5000</v>
      </c>
      <c r="G62" s="39">
        <v>0</v>
      </c>
      <c r="H62" s="39">
        <v>53876.38</v>
      </c>
      <c r="I62" s="36" t="s">
        <v>37</v>
      </c>
      <c r="J62" s="36" t="s">
        <v>37</v>
      </c>
      <c r="K62" s="36" t="str">
        <f t="shared" si="0"/>
        <v>否</v>
      </c>
      <c r="L62" s="36" t="s">
        <v>37</v>
      </c>
      <c r="N62" s="38"/>
    </row>
    <row r="63" spans="1:14">
      <c r="A63" s="38">
        <v>2241004</v>
      </c>
      <c r="B63" s="38" t="s">
        <v>529</v>
      </c>
      <c r="C63" s="39">
        <v>0</v>
      </c>
      <c r="D63" s="39">
        <v>46739.28</v>
      </c>
      <c r="E63" s="39">
        <v>0</v>
      </c>
      <c r="F63" s="39">
        <v>0</v>
      </c>
      <c r="G63" s="39">
        <v>0</v>
      </c>
      <c r="H63" s="39">
        <v>46739.28</v>
      </c>
      <c r="I63" s="36" t="s">
        <v>37</v>
      </c>
      <c r="J63" s="36" t="s">
        <v>37</v>
      </c>
      <c r="K63" s="36" t="str">
        <f t="shared" si="0"/>
        <v>否</v>
      </c>
      <c r="L63" s="36" t="s">
        <v>37</v>
      </c>
      <c r="N63" s="38"/>
    </row>
    <row r="64" spans="1:14">
      <c r="A64" s="38">
        <v>2241005</v>
      </c>
      <c r="B64" s="38" t="s">
        <v>530</v>
      </c>
      <c r="C64" s="39">
        <v>0</v>
      </c>
      <c r="D64" s="39">
        <v>33809.67</v>
      </c>
      <c r="E64" s="39">
        <v>0</v>
      </c>
      <c r="F64" s="39">
        <v>0</v>
      </c>
      <c r="G64" s="39">
        <v>0</v>
      </c>
      <c r="H64" s="39">
        <v>33809.67</v>
      </c>
      <c r="I64" s="36" t="s">
        <v>37</v>
      </c>
      <c r="J64" s="36" t="s">
        <v>37</v>
      </c>
      <c r="K64" s="36" t="str">
        <f t="shared" si="0"/>
        <v>否</v>
      </c>
      <c r="L64" s="36" t="s">
        <v>37</v>
      </c>
      <c r="N64" s="38"/>
    </row>
    <row r="65" spans="1:14">
      <c r="A65" s="38">
        <v>2241006</v>
      </c>
      <c r="B65" s="38" t="s">
        <v>531</v>
      </c>
      <c r="C65" s="39">
        <v>0</v>
      </c>
      <c r="D65" s="39">
        <v>28606.34</v>
      </c>
      <c r="E65" s="39">
        <v>0</v>
      </c>
      <c r="F65" s="39">
        <v>0</v>
      </c>
      <c r="G65" s="39">
        <v>0</v>
      </c>
      <c r="H65" s="39">
        <v>28606.34</v>
      </c>
      <c r="I65" s="36" t="s">
        <v>37</v>
      </c>
      <c r="J65" s="36" t="s">
        <v>37</v>
      </c>
      <c r="K65" s="36" t="str">
        <f t="shared" si="0"/>
        <v>否</v>
      </c>
      <c r="L65" s="36" t="s">
        <v>37</v>
      </c>
      <c r="N65" s="38"/>
    </row>
    <row r="66" spans="1:14">
      <c r="A66" s="38">
        <v>2241007</v>
      </c>
      <c r="B66" s="38" t="s">
        <v>532</v>
      </c>
      <c r="C66" s="39">
        <v>0</v>
      </c>
      <c r="D66" s="39">
        <v>52692.19</v>
      </c>
      <c r="E66" s="39">
        <v>7000</v>
      </c>
      <c r="F66" s="39">
        <v>0</v>
      </c>
      <c r="G66" s="39">
        <v>0</v>
      </c>
      <c r="H66" s="39">
        <v>45692.19</v>
      </c>
      <c r="I66" s="36" t="s">
        <v>37</v>
      </c>
      <c r="J66" s="36" t="s">
        <v>37</v>
      </c>
      <c r="K66" s="36" t="str">
        <f t="shared" ref="K66:K129" si="1">IF(I66&lt;&gt;J66,"是","否")</f>
        <v>否</v>
      </c>
      <c r="L66" s="36" t="s">
        <v>37</v>
      </c>
      <c r="N66" s="38"/>
    </row>
    <row r="67" spans="1:14">
      <c r="A67" s="38">
        <v>3001</v>
      </c>
      <c r="B67" s="38" t="s">
        <v>115</v>
      </c>
      <c r="C67" s="39">
        <v>0</v>
      </c>
      <c r="D67" s="39">
        <v>10000000</v>
      </c>
      <c r="E67" s="39">
        <v>0</v>
      </c>
      <c r="F67" s="39">
        <v>0</v>
      </c>
      <c r="G67" s="39">
        <v>0</v>
      </c>
      <c r="H67" s="39">
        <v>10000000</v>
      </c>
      <c r="K67" s="36" t="str">
        <f t="shared" si="1"/>
        <v>否</v>
      </c>
      <c r="L67" s="36"/>
      <c r="N67" s="38"/>
    </row>
    <row r="68" spans="1:14">
      <c r="A68" s="38">
        <v>3001001</v>
      </c>
      <c r="B68" s="38" t="s">
        <v>533</v>
      </c>
      <c r="C68" s="39">
        <v>0</v>
      </c>
      <c r="D68" s="39">
        <v>5000000</v>
      </c>
      <c r="E68" s="39">
        <v>0</v>
      </c>
      <c r="F68" s="39">
        <v>0</v>
      </c>
      <c r="G68" s="39">
        <v>0</v>
      </c>
      <c r="H68" s="39">
        <v>5000000</v>
      </c>
      <c r="I68" s="36" t="s">
        <v>115</v>
      </c>
      <c r="J68" s="36" t="s">
        <v>115</v>
      </c>
      <c r="K68" s="36" t="str">
        <f t="shared" si="1"/>
        <v>否</v>
      </c>
      <c r="L68" s="36" t="s">
        <v>115</v>
      </c>
      <c r="N68" s="38"/>
    </row>
    <row r="69" spans="1:14">
      <c r="A69" s="38">
        <v>3001002</v>
      </c>
      <c r="B69" s="38" t="s">
        <v>534</v>
      </c>
      <c r="C69" s="39">
        <v>0</v>
      </c>
      <c r="D69" s="39">
        <v>5000000</v>
      </c>
      <c r="E69" s="39">
        <v>0</v>
      </c>
      <c r="F69" s="39">
        <v>0</v>
      </c>
      <c r="G69" s="39">
        <v>0</v>
      </c>
      <c r="H69" s="39">
        <v>5000000</v>
      </c>
      <c r="I69" s="36" t="s">
        <v>115</v>
      </c>
      <c r="J69" s="36" t="s">
        <v>115</v>
      </c>
      <c r="K69" s="36" t="str">
        <f t="shared" si="1"/>
        <v>否</v>
      </c>
      <c r="L69" s="36" t="s">
        <v>115</v>
      </c>
      <c r="N69" s="38"/>
    </row>
    <row r="70" spans="1:14">
      <c r="A70" s="38">
        <v>3103</v>
      </c>
      <c r="B70" s="38" t="s">
        <v>535</v>
      </c>
      <c r="C70" s="39">
        <v>0</v>
      </c>
      <c r="D70" s="39">
        <v>0</v>
      </c>
      <c r="E70" s="39">
        <v>13280000</v>
      </c>
      <c r="F70" s="39">
        <v>13280000</v>
      </c>
      <c r="G70" s="39">
        <v>0</v>
      </c>
      <c r="H70" s="39">
        <v>0</v>
      </c>
      <c r="K70" s="36" t="str">
        <f t="shared" si="1"/>
        <v>否</v>
      </c>
      <c r="L70" s="36"/>
      <c r="N70" s="38"/>
    </row>
    <row r="71" spans="1:14">
      <c r="A71" s="38">
        <v>3104</v>
      </c>
      <c r="B71" s="38" t="s">
        <v>536</v>
      </c>
      <c r="C71" s="39">
        <v>0</v>
      </c>
      <c r="D71" s="39">
        <v>3530623.1499999985</v>
      </c>
      <c r="E71" s="39">
        <v>0</v>
      </c>
      <c r="F71" s="39">
        <v>1739289.3</v>
      </c>
      <c r="H71" s="39">
        <v>5269912.45</v>
      </c>
      <c r="K71" s="36" t="str">
        <f t="shared" si="1"/>
        <v>否</v>
      </c>
      <c r="L71" s="36"/>
      <c r="N71" s="38"/>
    </row>
    <row r="72" spans="1:14">
      <c r="A72" s="38">
        <v>3104002</v>
      </c>
      <c r="B72" s="38" t="s">
        <v>55</v>
      </c>
      <c r="C72" s="39">
        <v>0</v>
      </c>
      <c r="D72" s="39">
        <v>3530623.1499999985</v>
      </c>
      <c r="E72" s="39">
        <v>0</v>
      </c>
      <c r="F72" s="39">
        <v>1739289.3</v>
      </c>
      <c r="G72" s="39">
        <v>0</v>
      </c>
      <c r="H72" s="39">
        <v>5269912.45</v>
      </c>
      <c r="I72" s="36" t="s">
        <v>55</v>
      </c>
      <c r="J72" s="36" t="s">
        <v>55</v>
      </c>
      <c r="K72" s="36" t="str">
        <f t="shared" si="1"/>
        <v>否</v>
      </c>
      <c r="L72" s="36" t="s">
        <v>55</v>
      </c>
      <c r="N72" s="38"/>
    </row>
    <row r="73" spans="1:14">
      <c r="A73" s="38">
        <v>5001</v>
      </c>
      <c r="B73" s="38" t="s">
        <v>537</v>
      </c>
      <c r="C73" s="39">
        <v>0</v>
      </c>
      <c r="D73" s="39">
        <v>0</v>
      </c>
      <c r="E73" s="39">
        <v>13280000</v>
      </c>
      <c r="F73" s="39">
        <v>13280000</v>
      </c>
      <c r="G73" s="39">
        <v>0</v>
      </c>
      <c r="H73" s="39">
        <v>0</v>
      </c>
      <c r="I73" s="36" t="s">
        <v>56</v>
      </c>
      <c r="J73" s="36" t="s">
        <v>56</v>
      </c>
      <c r="K73" s="36" t="str">
        <f t="shared" si="1"/>
        <v>否</v>
      </c>
      <c r="L73" s="36" t="s">
        <v>56</v>
      </c>
      <c r="N73" s="38"/>
    </row>
    <row r="74" spans="1:14">
      <c r="A74" s="38">
        <v>5401</v>
      </c>
      <c r="B74" s="38" t="s">
        <v>538</v>
      </c>
      <c r="C74" s="39">
        <v>0</v>
      </c>
      <c r="D74" s="39">
        <v>0</v>
      </c>
      <c r="E74" s="39">
        <v>10878000</v>
      </c>
      <c r="F74" s="39">
        <v>10878000</v>
      </c>
      <c r="G74" s="39">
        <v>0</v>
      </c>
      <c r="H74" s="39">
        <v>0</v>
      </c>
      <c r="I74" s="36" t="s">
        <v>58</v>
      </c>
      <c r="K74" s="36" t="str">
        <f t="shared" si="1"/>
        <v>是</v>
      </c>
      <c r="L74" s="36" t="s">
        <v>58</v>
      </c>
      <c r="N74" s="38"/>
    </row>
    <row r="75" spans="1:14">
      <c r="A75" s="38">
        <v>5403</v>
      </c>
      <c r="B75" s="38" t="s">
        <v>59</v>
      </c>
      <c r="C75" s="39">
        <v>0</v>
      </c>
      <c r="D75" s="39">
        <v>0</v>
      </c>
      <c r="E75" s="39">
        <v>73845.72</v>
      </c>
      <c r="F75" s="39">
        <v>73845.72</v>
      </c>
      <c r="G75" s="39">
        <v>0</v>
      </c>
      <c r="H75" s="39">
        <v>0</v>
      </c>
      <c r="K75" s="36" t="str">
        <f t="shared" si="1"/>
        <v>否</v>
      </c>
      <c r="L75" s="36"/>
      <c r="N75" s="38"/>
    </row>
    <row r="76" spans="1:14">
      <c r="A76" s="38">
        <v>5403001</v>
      </c>
      <c r="B76" s="38" t="s">
        <v>48</v>
      </c>
      <c r="C76" s="39">
        <v>0</v>
      </c>
      <c r="D76" s="39">
        <v>0</v>
      </c>
      <c r="E76" s="39">
        <v>43076.67</v>
      </c>
      <c r="F76" s="39">
        <v>43076.67</v>
      </c>
      <c r="G76" s="39">
        <v>0</v>
      </c>
      <c r="H76" s="39">
        <v>0</v>
      </c>
      <c r="I76" s="36" t="s">
        <v>59</v>
      </c>
      <c r="J76" s="36" t="s">
        <v>59</v>
      </c>
      <c r="K76" s="36" t="str">
        <f t="shared" si="1"/>
        <v>否</v>
      </c>
      <c r="L76" s="36" t="s">
        <v>59</v>
      </c>
      <c r="M76" s="36" t="s">
        <v>548</v>
      </c>
      <c r="N76" s="38"/>
    </row>
    <row r="77" spans="1:14">
      <c r="A77" s="38">
        <v>5403002</v>
      </c>
      <c r="B77" s="38" t="s">
        <v>50</v>
      </c>
      <c r="C77" s="39">
        <v>0</v>
      </c>
      <c r="D77" s="39">
        <v>0</v>
      </c>
      <c r="E77" s="39">
        <v>18461.43</v>
      </c>
      <c r="F77" s="39">
        <v>18461.43</v>
      </c>
      <c r="G77" s="39">
        <v>0</v>
      </c>
      <c r="H77" s="39">
        <v>0</v>
      </c>
      <c r="I77" s="36" t="s">
        <v>59</v>
      </c>
      <c r="J77" s="36" t="s">
        <v>59</v>
      </c>
      <c r="K77" s="36" t="str">
        <f t="shared" si="1"/>
        <v>否</v>
      </c>
      <c r="L77" s="36" t="s">
        <v>59</v>
      </c>
      <c r="M77" s="36" t="s">
        <v>549</v>
      </c>
      <c r="N77" s="38"/>
    </row>
    <row r="78" spans="1:14">
      <c r="A78" s="38">
        <v>5403003</v>
      </c>
      <c r="B78" s="38" t="s">
        <v>53</v>
      </c>
      <c r="C78" s="39">
        <v>0</v>
      </c>
      <c r="D78" s="39">
        <v>0</v>
      </c>
      <c r="E78" s="39">
        <v>12307.62</v>
      </c>
      <c r="F78" s="39">
        <v>12307.62</v>
      </c>
      <c r="G78" s="39">
        <v>0</v>
      </c>
      <c r="H78" s="39">
        <v>0</v>
      </c>
      <c r="I78" s="36" t="s">
        <v>59</v>
      </c>
      <c r="J78" s="36" t="s">
        <v>59</v>
      </c>
      <c r="K78" s="36" t="str">
        <f t="shared" si="1"/>
        <v>否</v>
      </c>
      <c r="L78" s="36" t="s">
        <v>59</v>
      </c>
      <c r="M78" s="36" t="s">
        <v>550</v>
      </c>
      <c r="N78" s="38"/>
    </row>
    <row r="79" spans="1:14">
      <c r="A79" s="38">
        <v>5602</v>
      </c>
      <c r="B79" s="38" t="s">
        <v>60</v>
      </c>
      <c r="C79" s="39">
        <v>0</v>
      </c>
      <c r="D79" s="39">
        <v>0</v>
      </c>
      <c r="E79" s="39">
        <v>17635</v>
      </c>
      <c r="F79" s="39">
        <v>17635</v>
      </c>
      <c r="G79" s="39">
        <v>0</v>
      </c>
      <c r="H79" s="39">
        <v>0</v>
      </c>
      <c r="K79" s="36" t="str">
        <f t="shared" si="1"/>
        <v>否</v>
      </c>
      <c r="L79" s="36"/>
      <c r="N79" s="38"/>
    </row>
    <row r="80" spans="1:14">
      <c r="A80" s="38">
        <v>5602001</v>
      </c>
      <c r="B80" s="38" t="s">
        <v>539</v>
      </c>
      <c r="C80" s="39">
        <v>0</v>
      </c>
      <c r="D80" s="39">
        <v>0</v>
      </c>
      <c r="E80" s="39">
        <v>12360</v>
      </c>
      <c r="F80" s="39">
        <v>12360</v>
      </c>
      <c r="G80" s="39">
        <v>0</v>
      </c>
      <c r="H80" s="39">
        <v>0</v>
      </c>
      <c r="I80" s="36" t="s">
        <v>60</v>
      </c>
      <c r="J80" s="36" t="s">
        <v>60</v>
      </c>
      <c r="K80" s="36" t="str">
        <f t="shared" si="1"/>
        <v>否</v>
      </c>
      <c r="L80" s="36" t="s">
        <v>60</v>
      </c>
      <c r="N80" s="38"/>
    </row>
    <row r="81" spans="1:14">
      <c r="A81" s="38">
        <v>5602002</v>
      </c>
      <c r="B81" s="38" t="s">
        <v>540</v>
      </c>
      <c r="C81" s="39">
        <v>0</v>
      </c>
      <c r="D81" s="39">
        <v>0</v>
      </c>
      <c r="E81" s="39">
        <v>5275</v>
      </c>
      <c r="F81" s="39">
        <v>5275</v>
      </c>
      <c r="G81" s="39">
        <v>0</v>
      </c>
      <c r="H81" s="39">
        <v>0</v>
      </c>
      <c r="I81" s="36" t="s">
        <v>60</v>
      </c>
      <c r="K81" s="36" t="str">
        <f t="shared" si="1"/>
        <v>是</v>
      </c>
      <c r="L81" s="36" t="s">
        <v>60</v>
      </c>
      <c r="N81" s="38"/>
    </row>
    <row r="82" spans="1:14">
      <c r="A82" s="38">
        <v>5603</v>
      </c>
      <c r="B82" s="38" t="s">
        <v>62</v>
      </c>
      <c r="C82" s="39">
        <v>0</v>
      </c>
      <c r="D82" s="39">
        <v>0</v>
      </c>
      <c r="E82" s="39">
        <v>-8549.3799999999992</v>
      </c>
      <c r="F82" s="39">
        <v>-8549.3799999999992</v>
      </c>
      <c r="G82" s="39">
        <v>0</v>
      </c>
      <c r="H82" s="39">
        <v>0</v>
      </c>
      <c r="K82" s="36" t="str">
        <f t="shared" si="1"/>
        <v>否</v>
      </c>
      <c r="L82" s="36"/>
      <c r="N82" s="38"/>
    </row>
    <row r="83" spans="1:14">
      <c r="A83" s="38">
        <v>5603001</v>
      </c>
      <c r="B83" s="38" t="s">
        <v>541</v>
      </c>
      <c r="C83" s="39">
        <v>0</v>
      </c>
      <c r="D83" s="39">
        <v>0</v>
      </c>
      <c r="E83" s="39">
        <v>200</v>
      </c>
      <c r="F83" s="39">
        <v>200</v>
      </c>
      <c r="G83" s="39">
        <v>0</v>
      </c>
      <c r="H83" s="39">
        <v>0</v>
      </c>
      <c r="I83" s="36" t="s">
        <v>62</v>
      </c>
      <c r="J83" s="36" t="s">
        <v>62</v>
      </c>
      <c r="K83" s="36" t="str">
        <f t="shared" si="1"/>
        <v>否</v>
      </c>
      <c r="L83" s="36" t="s">
        <v>62</v>
      </c>
      <c r="N83" s="38"/>
    </row>
    <row r="84" spans="1:14">
      <c r="A84" s="38">
        <v>5603002</v>
      </c>
      <c r="B84" s="40" t="s">
        <v>542</v>
      </c>
      <c r="C84" s="39">
        <v>0</v>
      </c>
      <c r="D84" s="39">
        <v>0</v>
      </c>
      <c r="E84" s="39">
        <v>-8749.3799999999992</v>
      </c>
      <c r="F84" s="39">
        <v>-8749.3799999999992</v>
      </c>
      <c r="G84" s="39">
        <v>0</v>
      </c>
      <c r="H84" s="39">
        <v>0</v>
      </c>
      <c r="I84" s="41" t="s">
        <v>62</v>
      </c>
      <c r="J84" s="41" t="s">
        <v>62</v>
      </c>
      <c r="K84" s="36" t="str">
        <f t="shared" si="1"/>
        <v>否</v>
      </c>
      <c r="L84" s="41" t="s">
        <v>62</v>
      </c>
      <c r="N84" s="38"/>
    </row>
    <row r="85" spans="1:14">
      <c r="A85" s="38">
        <v>5801</v>
      </c>
      <c r="B85" s="38" t="s">
        <v>63</v>
      </c>
      <c r="C85" s="39">
        <v>0</v>
      </c>
      <c r="D85" s="39">
        <v>0</v>
      </c>
      <c r="E85" s="39">
        <v>579779.36</v>
      </c>
      <c r="F85" s="39">
        <v>579779.36</v>
      </c>
      <c r="G85" s="39">
        <v>0</v>
      </c>
      <c r="H85" s="39">
        <v>0</v>
      </c>
      <c r="I85" s="36" t="s">
        <v>63</v>
      </c>
      <c r="J85" s="36" t="s">
        <v>63</v>
      </c>
      <c r="K85" s="36" t="str">
        <f t="shared" si="1"/>
        <v>否</v>
      </c>
      <c r="L85" s="36" t="s">
        <v>63</v>
      </c>
      <c r="M85" s="36" t="s">
        <v>551</v>
      </c>
      <c r="N85" s="38"/>
    </row>
    <row r="86" spans="1:14">
      <c r="B86" s="38" t="s">
        <v>503</v>
      </c>
      <c r="G86" s="39">
        <v>-334588.90000000002</v>
      </c>
      <c r="H86" s="39">
        <v>0</v>
      </c>
      <c r="J86" s="36" t="s">
        <v>34</v>
      </c>
      <c r="K86" s="36" t="str">
        <f t="shared" si="1"/>
        <v>是</v>
      </c>
      <c r="L86" s="36"/>
      <c r="N86" s="38"/>
    </row>
    <row r="87" spans="1:14">
      <c r="B87" s="38" t="s">
        <v>503</v>
      </c>
      <c r="G87" s="39">
        <v>0</v>
      </c>
      <c r="H87" s="39">
        <v>-334588.90000000002</v>
      </c>
      <c r="J87" s="36" t="s">
        <v>35</v>
      </c>
      <c r="K87" s="36" t="str">
        <f t="shared" si="1"/>
        <v>是</v>
      </c>
      <c r="L87" s="36"/>
      <c r="N87" s="38"/>
    </row>
    <row r="88" spans="1:14">
      <c r="B88" s="38" t="s">
        <v>538</v>
      </c>
      <c r="E88" s="39">
        <v>10789000</v>
      </c>
      <c r="F88" s="39">
        <v>10789000</v>
      </c>
      <c r="J88" s="36" t="s">
        <v>58</v>
      </c>
      <c r="K88" s="36" t="str">
        <f t="shared" si="1"/>
        <v>是</v>
      </c>
      <c r="L88" s="36"/>
      <c r="N88" s="38"/>
    </row>
    <row r="89" spans="1:14">
      <c r="B89" s="38" t="s">
        <v>543</v>
      </c>
      <c r="E89" s="39">
        <v>89000</v>
      </c>
      <c r="F89" s="39">
        <v>89000</v>
      </c>
      <c r="J89" s="36" t="s">
        <v>61</v>
      </c>
      <c r="K89" s="36" t="str">
        <f t="shared" si="1"/>
        <v>是</v>
      </c>
      <c r="L89" s="36"/>
      <c r="N89" s="38"/>
    </row>
    <row r="90" spans="1:14">
      <c r="B90" s="38" t="s">
        <v>544</v>
      </c>
      <c r="E90" s="39">
        <v>5175</v>
      </c>
      <c r="F90" s="39">
        <v>5175</v>
      </c>
      <c r="J90" s="36" t="s">
        <v>60</v>
      </c>
      <c r="K90" s="36" t="str">
        <f t="shared" si="1"/>
        <v>是</v>
      </c>
      <c r="L90" s="36"/>
      <c r="N90" s="38"/>
    </row>
    <row r="91" spans="1:14">
      <c r="B91" s="38" t="s">
        <v>545</v>
      </c>
      <c r="E91" s="39">
        <v>100</v>
      </c>
      <c r="F91" s="39">
        <v>100</v>
      </c>
      <c r="J91" s="36" t="s">
        <v>61</v>
      </c>
      <c r="K91" s="36" t="str">
        <f t="shared" si="1"/>
        <v>是</v>
      </c>
      <c r="L91" s="36"/>
      <c r="N91" s="38"/>
    </row>
    <row r="92" spans="1:14">
      <c r="K92" s="36" t="str">
        <f t="shared" si="1"/>
        <v>否</v>
      </c>
      <c r="L92" s="36"/>
      <c r="N92" s="38"/>
    </row>
    <row r="93" spans="1:14">
      <c r="K93" s="36" t="str">
        <f t="shared" si="1"/>
        <v>否</v>
      </c>
      <c r="L93" s="36"/>
      <c r="N93" s="38"/>
    </row>
    <row r="94" spans="1:14">
      <c r="K94" s="36" t="str">
        <f t="shared" si="1"/>
        <v>否</v>
      </c>
      <c r="L94" s="36"/>
      <c r="N94" s="38"/>
    </row>
    <row r="95" spans="1:14">
      <c r="K95" s="36" t="str">
        <f t="shared" si="1"/>
        <v>否</v>
      </c>
      <c r="L95" s="36"/>
      <c r="N95" s="38"/>
    </row>
    <row r="96" spans="1:14">
      <c r="K96" s="36" t="str">
        <f t="shared" si="1"/>
        <v>否</v>
      </c>
      <c r="L96" s="36"/>
      <c r="N96" s="38"/>
    </row>
    <row r="97" spans="11:14">
      <c r="K97" s="36" t="str">
        <f t="shared" si="1"/>
        <v>否</v>
      </c>
      <c r="L97" s="36"/>
      <c r="N97" s="38"/>
    </row>
    <row r="98" spans="11:14">
      <c r="K98" s="36" t="str">
        <f t="shared" si="1"/>
        <v>否</v>
      </c>
      <c r="L98" s="36"/>
      <c r="N98" s="38"/>
    </row>
    <row r="99" spans="11:14">
      <c r="K99" s="36" t="str">
        <f t="shared" si="1"/>
        <v>否</v>
      </c>
      <c r="L99" s="36"/>
      <c r="N99" s="38"/>
    </row>
    <row r="100" spans="11:14">
      <c r="K100" s="36" t="str">
        <f t="shared" si="1"/>
        <v>否</v>
      </c>
      <c r="L100" s="36"/>
      <c r="N100" s="38"/>
    </row>
    <row r="101" spans="11:14">
      <c r="K101" s="36" t="str">
        <f t="shared" si="1"/>
        <v>否</v>
      </c>
      <c r="L101" s="36"/>
      <c r="N101" s="38"/>
    </row>
    <row r="102" spans="11:14">
      <c r="K102" s="36" t="str">
        <f t="shared" si="1"/>
        <v>否</v>
      </c>
      <c r="L102" s="36"/>
      <c r="N102" s="38"/>
    </row>
    <row r="103" spans="11:14">
      <c r="K103" s="36" t="str">
        <f t="shared" si="1"/>
        <v>否</v>
      </c>
      <c r="L103" s="36"/>
      <c r="N103" s="38"/>
    </row>
    <row r="104" spans="11:14">
      <c r="K104" s="36" t="str">
        <f t="shared" si="1"/>
        <v>否</v>
      </c>
      <c r="L104" s="36"/>
      <c r="N104" s="38"/>
    </row>
    <row r="105" spans="11:14">
      <c r="K105" s="36" t="str">
        <f t="shared" si="1"/>
        <v>否</v>
      </c>
      <c r="L105" s="36"/>
      <c r="N105" s="38"/>
    </row>
    <row r="106" spans="11:14">
      <c r="K106" s="36" t="str">
        <f t="shared" si="1"/>
        <v>否</v>
      </c>
      <c r="L106" s="36"/>
      <c r="N106" s="38"/>
    </row>
    <row r="107" spans="11:14">
      <c r="K107" s="36" t="str">
        <f t="shared" si="1"/>
        <v>否</v>
      </c>
      <c r="L107" s="36"/>
      <c r="N107" s="38"/>
    </row>
    <row r="108" spans="11:14">
      <c r="K108" s="36" t="str">
        <f t="shared" si="1"/>
        <v>否</v>
      </c>
      <c r="L108" s="36"/>
      <c r="N108" s="38"/>
    </row>
    <row r="109" spans="11:14">
      <c r="K109" s="36" t="str">
        <f t="shared" si="1"/>
        <v>否</v>
      </c>
      <c r="L109" s="36"/>
      <c r="N109" s="38"/>
    </row>
    <row r="110" spans="11:14">
      <c r="K110" s="36" t="str">
        <f t="shared" si="1"/>
        <v>否</v>
      </c>
      <c r="L110" s="36"/>
      <c r="N110" s="38"/>
    </row>
    <row r="111" spans="11:14">
      <c r="K111" s="36" t="str">
        <f t="shared" si="1"/>
        <v>否</v>
      </c>
      <c r="L111" s="36"/>
      <c r="N111" s="38"/>
    </row>
    <row r="112" spans="11:14">
      <c r="K112" s="36" t="str">
        <f t="shared" si="1"/>
        <v>否</v>
      </c>
      <c r="L112" s="36"/>
      <c r="N112" s="38"/>
    </row>
    <row r="113" spans="2:14">
      <c r="K113" s="36" t="str">
        <f t="shared" si="1"/>
        <v>否</v>
      </c>
      <c r="L113" s="36"/>
      <c r="N113" s="38"/>
    </row>
    <row r="114" spans="2:14">
      <c r="K114" s="36" t="str">
        <f t="shared" si="1"/>
        <v>否</v>
      </c>
      <c r="L114" s="36"/>
      <c r="N114" s="38"/>
    </row>
    <row r="115" spans="2:14">
      <c r="K115" s="36" t="str">
        <f t="shared" si="1"/>
        <v>否</v>
      </c>
      <c r="L115" s="36"/>
      <c r="N115" s="38"/>
    </row>
    <row r="116" spans="2:14">
      <c r="K116" s="36" t="str">
        <f t="shared" si="1"/>
        <v>否</v>
      </c>
      <c r="L116" s="36"/>
      <c r="N116" s="38"/>
    </row>
    <row r="117" spans="2:14">
      <c r="K117" s="36" t="str">
        <f t="shared" si="1"/>
        <v>否</v>
      </c>
      <c r="L117" s="36"/>
      <c r="N117" s="38"/>
    </row>
    <row r="118" spans="2:14">
      <c r="K118" s="36" t="str">
        <f t="shared" si="1"/>
        <v>否</v>
      </c>
      <c r="L118" s="36"/>
      <c r="N118" s="38"/>
    </row>
    <row r="119" spans="2:14">
      <c r="K119" s="36" t="str">
        <f t="shared" si="1"/>
        <v>否</v>
      </c>
      <c r="L119" s="36"/>
      <c r="N119" s="38"/>
    </row>
    <row r="120" spans="2:14">
      <c r="K120" s="36" t="str">
        <f t="shared" si="1"/>
        <v>否</v>
      </c>
      <c r="L120" s="36"/>
      <c r="N120" s="38"/>
    </row>
    <row r="121" spans="2:14">
      <c r="B121" s="40"/>
      <c r="K121" s="36" t="str">
        <f t="shared" si="1"/>
        <v>否</v>
      </c>
      <c r="L121" s="36"/>
      <c r="N121" s="38"/>
    </row>
    <row r="122" spans="2:14">
      <c r="K122" s="36" t="str">
        <f t="shared" si="1"/>
        <v>否</v>
      </c>
      <c r="L122" s="36"/>
      <c r="N122" s="38"/>
    </row>
    <row r="123" spans="2:14">
      <c r="K123" s="36" t="str">
        <f t="shared" si="1"/>
        <v>否</v>
      </c>
      <c r="L123" s="36"/>
      <c r="N123" s="38"/>
    </row>
    <row r="124" spans="2:14">
      <c r="K124" s="36" t="str">
        <f t="shared" si="1"/>
        <v>否</v>
      </c>
      <c r="L124" s="36"/>
      <c r="N124" s="38"/>
    </row>
    <row r="125" spans="2:14">
      <c r="K125" s="36" t="str">
        <f t="shared" si="1"/>
        <v>否</v>
      </c>
      <c r="L125" s="36"/>
      <c r="N125" s="38"/>
    </row>
    <row r="126" spans="2:14">
      <c r="K126" s="36" t="str">
        <f t="shared" si="1"/>
        <v>否</v>
      </c>
      <c r="L126" s="36"/>
      <c r="N126" s="38"/>
    </row>
    <row r="127" spans="2:14">
      <c r="K127" s="36" t="str">
        <f t="shared" si="1"/>
        <v>否</v>
      </c>
      <c r="L127" s="36"/>
      <c r="N127" s="38"/>
    </row>
    <row r="128" spans="2:14">
      <c r="K128" s="36" t="str">
        <f t="shared" si="1"/>
        <v>否</v>
      </c>
      <c r="L128" s="36"/>
      <c r="N128" s="38"/>
    </row>
    <row r="129" spans="2:14">
      <c r="K129" s="36" t="str">
        <f t="shared" si="1"/>
        <v>否</v>
      </c>
      <c r="L129" s="36"/>
      <c r="N129" s="38"/>
    </row>
    <row r="130" spans="2:14">
      <c r="B130" s="40"/>
      <c r="I130" s="41"/>
      <c r="J130" s="41"/>
      <c r="K130" s="36" t="str">
        <f t="shared" ref="K130:K193" si="2">IF(I130&lt;&gt;J130,"是","否")</f>
        <v>否</v>
      </c>
      <c r="L130" s="41"/>
      <c r="N130" s="38"/>
    </row>
    <row r="131" spans="2:14">
      <c r="K131" s="36" t="str">
        <f t="shared" si="2"/>
        <v>否</v>
      </c>
      <c r="L131" s="36"/>
      <c r="N131" s="38"/>
    </row>
    <row r="132" spans="2:14">
      <c r="K132" s="36" t="str">
        <f t="shared" si="2"/>
        <v>否</v>
      </c>
      <c r="L132" s="36"/>
      <c r="N132" s="38"/>
    </row>
    <row r="133" spans="2:14">
      <c r="K133" s="36" t="str">
        <f t="shared" si="2"/>
        <v>否</v>
      </c>
      <c r="L133" s="36"/>
      <c r="N133" s="38"/>
    </row>
    <row r="134" spans="2:14">
      <c r="K134" s="36" t="str">
        <f t="shared" si="2"/>
        <v>否</v>
      </c>
      <c r="L134" s="36"/>
      <c r="N134" s="38"/>
    </row>
    <row r="135" spans="2:14">
      <c r="K135" s="36" t="str">
        <f t="shared" si="2"/>
        <v>否</v>
      </c>
      <c r="L135" s="36"/>
      <c r="N135" s="38"/>
    </row>
    <row r="136" spans="2:14">
      <c r="K136" s="36" t="str">
        <f t="shared" si="2"/>
        <v>否</v>
      </c>
      <c r="L136" s="36"/>
      <c r="N136" s="38"/>
    </row>
    <row r="137" spans="2:14">
      <c r="K137" s="36" t="str">
        <f t="shared" si="2"/>
        <v>否</v>
      </c>
      <c r="L137" s="36"/>
      <c r="N137" s="38"/>
    </row>
    <row r="138" spans="2:14">
      <c r="K138" s="36" t="str">
        <f t="shared" si="2"/>
        <v>否</v>
      </c>
      <c r="L138" s="36"/>
      <c r="N138" s="38"/>
    </row>
    <row r="139" spans="2:14">
      <c r="K139" s="36" t="str">
        <f t="shared" si="2"/>
        <v>否</v>
      </c>
      <c r="L139" s="36"/>
      <c r="N139" s="38"/>
    </row>
    <row r="140" spans="2:14">
      <c r="K140" s="36" t="str">
        <f t="shared" si="2"/>
        <v>否</v>
      </c>
      <c r="L140" s="36"/>
      <c r="N140" s="38"/>
    </row>
    <row r="141" spans="2:14">
      <c r="K141" s="36" t="str">
        <f t="shared" si="2"/>
        <v>否</v>
      </c>
      <c r="L141" s="36"/>
      <c r="N141" s="38"/>
    </row>
    <row r="142" spans="2:14">
      <c r="K142" s="36" t="str">
        <f t="shared" si="2"/>
        <v>否</v>
      </c>
      <c r="L142" s="36"/>
      <c r="N142" s="38"/>
    </row>
    <row r="143" spans="2:14">
      <c r="K143" s="36" t="str">
        <f t="shared" si="2"/>
        <v>否</v>
      </c>
      <c r="L143" s="36"/>
      <c r="N143" s="38"/>
    </row>
    <row r="144" spans="2:14">
      <c r="K144" s="36" t="str">
        <f t="shared" si="2"/>
        <v>否</v>
      </c>
      <c r="L144" s="36"/>
      <c r="N144" s="38"/>
    </row>
    <row r="145" spans="11:14">
      <c r="K145" s="36" t="str">
        <f t="shared" si="2"/>
        <v>否</v>
      </c>
      <c r="L145" s="36"/>
      <c r="N145" s="38"/>
    </row>
    <row r="146" spans="11:14">
      <c r="K146" s="36" t="str">
        <f t="shared" si="2"/>
        <v>否</v>
      </c>
      <c r="L146" s="36"/>
      <c r="N146" s="38"/>
    </row>
    <row r="147" spans="11:14">
      <c r="K147" s="36" t="str">
        <f t="shared" si="2"/>
        <v>否</v>
      </c>
      <c r="L147" s="36"/>
      <c r="N147" s="38"/>
    </row>
    <row r="148" spans="11:14">
      <c r="K148" s="36" t="str">
        <f t="shared" si="2"/>
        <v>否</v>
      </c>
      <c r="L148" s="36"/>
      <c r="N148" s="38"/>
    </row>
    <row r="149" spans="11:14">
      <c r="K149" s="36" t="str">
        <f t="shared" si="2"/>
        <v>否</v>
      </c>
      <c r="L149" s="36"/>
      <c r="N149" s="38"/>
    </row>
    <row r="150" spans="11:14">
      <c r="K150" s="36" t="str">
        <f t="shared" si="2"/>
        <v>否</v>
      </c>
      <c r="L150" s="36"/>
      <c r="N150" s="38"/>
    </row>
    <row r="151" spans="11:14">
      <c r="K151" s="36" t="str">
        <f t="shared" si="2"/>
        <v>否</v>
      </c>
      <c r="L151" s="36"/>
      <c r="N151" s="38"/>
    </row>
    <row r="152" spans="11:14">
      <c r="K152" s="36" t="str">
        <f t="shared" si="2"/>
        <v>否</v>
      </c>
      <c r="L152" s="36"/>
      <c r="N152" s="38"/>
    </row>
    <row r="153" spans="11:14">
      <c r="K153" s="36" t="str">
        <f t="shared" si="2"/>
        <v>否</v>
      </c>
      <c r="L153" s="36"/>
      <c r="N153" s="38"/>
    </row>
    <row r="154" spans="11:14">
      <c r="K154" s="36" t="str">
        <f t="shared" si="2"/>
        <v>否</v>
      </c>
      <c r="L154" s="36"/>
      <c r="N154" s="38"/>
    </row>
    <row r="155" spans="11:14">
      <c r="K155" s="36" t="str">
        <f t="shared" si="2"/>
        <v>否</v>
      </c>
      <c r="L155" s="36"/>
      <c r="N155" s="38"/>
    </row>
    <row r="156" spans="11:14">
      <c r="K156" s="36" t="str">
        <f t="shared" si="2"/>
        <v>否</v>
      </c>
      <c r="L156" s="36"/>
      <c r="N156" s="38"/>
    </row>
    <row r="157" spans="11:14">
      <c r="K157" s="36" t="str">
        <f t="shared" si="2"/>
        <v>否</v>
      </c>
      <c r="L157" s="36"/>
      <c r="N157" s="38"/>
    </row>
    <row r="158" spans="11:14">
      <c r="K158" s="36" t="str">
        <f t="shared" si="2"/>
        <v>否</v>
      </c>
      <c r="L158" s="36"/>
      <c r="N158" s="38"/>
    </row>
    <row r="159" spans="11:14">
      <c r="K159" s="36" t="str">
        <f t="shared" si="2"/>
        <v>否</v>
      </c>
      <c r="L159" s="36"/>
      <c r="N159" s="38"/>
    </row>
    <row r="160" spans="11:14">
      <c r="K160" s="36" t="str">
        <f t="shared" si="2"/>
        <v>否</v>
      </c>
      <c r="L160" s="36"/>
      <c r="N160" s="38"/>
    </row>
    <row r="161" spans="11:14">
      <c r="K161" s="36" t="str">
        <f t="shared" si="2"/>
        <v>否</v>
      </c>
      <c r="L161" s="36"/>
      <c r="N161" s="38"/>
    </row>
    <row r="162" spans="11:14">
      <c r="K162" s="36" t="str">
        <f t="shared" si="2"/>
        <v>否</v>
      </c>
      <c r="L162" s="36"/>
      <c r="N162" s="38"/>
    </row>
    <row r="163" spans="11:14">
      <c r="K163" s="36" t="str">
        <f t="shared" si="2"/>
        <v>否</v>
      </c>
      <c r="L163" s="36"/>
      <c r="N163" s="38"/>
    </row>
    <row r="164" spans="11:14">
      <c r="K164" s="36" t="str">
        <f t="shared" si="2"/>
        <v>否</v>
      </c>
      <c r="L164" s="36"/>
      <c r="N164" s="38"/>
    </row>
    <row r="165" spans="11:14">
      <c r="K165" s="36" t="str">
        <f t="shared" si="2"/>
        <v>否</v>
      </c>
      <c r="L165" s="36"/>
      <c r="N165" s="38"/>
    </row>
    <row r="166" spans="11:14">
      <c r="K166" s="36" t="str">
        <f t="shared" si="2"/>
        <v>否</v>
      </c>
      <c r="L166" s="36"/>
      <c r="N166" s="38"/>
    </row>
    <row r="167" spans="11:14">
      <c r="K167" s="36" t="str">
        <f t="shared" si="2"/>
        <v>否</v>
      </c>
      <c r="L167" s="36"/>
      <c r="N167" s="38"/>
    </row>
    <row r="168" spans="11:14">
      <c r="K168" s="36" t="str">
        <f t="shared" si="2"/>
        <v>否</v>
      </c>
      <c r="L168" s="36"/>
      <c r="N168" s="38"/>
    </row>
    <row r="169" spans="11:14">
      <c r="K169" s="36" t="str">
        <f t="shared" si="2"/>
        <v>否</v>
      </c>
      <c r="L169" s="36"/>
      <c r="N169" s="38"/>
    </row>
    <row r="170" spans="11:14">
      <c r="K170" s="36" t="str">
        <f t="shared" si="2"/>
        <v>否</v>
      </c>
      <c r="L170" s="36"/>
      <c r="N170" s="38"/>
    </row>
    <row r="171" spans="11:14">
      <c r="K171" s="36" t="str">
        <f t="shared" si="2"/>
        <v>否</v>
      </c>
      <c r="L171" s="36"/>
      <c r="N171" s="38"/>
    </row>
    <row r="172" spans="11:14">
      <c r="K172" s="36" t="str">
        <f t="shared" si="2"/>
        <v>否</v>
      </c>
      <c r="L172" s="36"/>
      <c r="N172" s="38"/>
    </row>
    <row r="173" spans="11:14">
      <c r="K173" s="36" t="str">
        <f t="shared" si="2"/>
        <v>否</v>
      </c>
      <c r="L173" s="36"/>
      <c r="N173" s="38"/>
    </row>
    <row r="174" spans="11:14">
      <c r="K174" s="36" t="str">
        <f t="shared" si="2"/>
        <v>否</v>
      </c>
      <c r="L174" s="36"/>
      <c r="N174" s="38"/>
    </row>
    <row r="175" spans="11:14">
      <c r="K175" s="36" t="str">
        <f t="shared" si="2"/>
        <v>否</v>
      </c>
      <c r="L175" s="36"/>
      <c r="N175" s="38"/>
    </row>
    <row r="176" spans="11:14">
      <c r="K176" s="36" t="str">
        <f t="shared" si="2"/>
        <v>否</v>
      </c>
      <c r="L176" s="36"/>
      <c r="N176" s="38"/>
    </row>
    <row r="177" spans="11:14">
      <c r="K177" s="36" t="str">
        <f t="shared" si="2"/>
        <v>否</v>
      </c>
      <c r="L177" s="36"/>
      <c r="N177" s="38"/>
    </row>
    <row r="178" spans="11:14">
      <c r="K178" s="36" t="str">
        <f t="shared" si="2"/>
        <v>否</v>
      </c>
      <c r="L178" s="36"/>
      <c r="N178" s="38"/>
    </row>
    <row r="179" spans="11:14">
      <c r="K179" s="36" t="str">
        <f t="shared" si="2"/>
        <v>否</v>
      </c>
      <c r="L179" s="36"/>
      <c r="N179" s="38"/>
    </row>
    <row r="180" spans="11:14">
      <c r="K180" s="36" t="str">
        <f t="shared" si="2"/>
        <v>否</v>
      </c>
      <c r="L180" s="36"/>
      <c r="N180" s="38"/>
    </row>
    <row r="181" spans="11:14">
      <c r="K181" s="36" t="str">
        <f t="shared" si="2"/>
        <v>否</v>
      </c>
      <c r="L181" s="36"/>
      <c r="N181" s="38"/>
    </row>
    <row r="182" spans="11:14">
      <c r="K182" s="36" t="str">
        <f t="shared" si="2"/>
        <v>否</v>
      </c>
      <c r="L182" s="36"/>
      <c r="N182" s="38"/>
    </row>
    <row r="183" spans="11:14">
      <c r="K183" s="36" t="str">
        <f t="shared" si="2"/>
        <v>否</v>
      </c>
      <c r="L183" s="36"/>
      <c r="N183" s="38"/>
    </row>
    <row r="184" spans="11:14">
      <c r="K184" s="36" t="str">
        <f t="shared" si="2"/>
        <v>否</v>
      </c>
      <c r="L184" s="36"/>
      <c r="N184" s="38"/>
    </row>
    <row r="185" spans="11:14">
      <c r="K185" s="36" t="str">
        <f t="shared" si="2"/>
        <v>否</v>
      </c>
      <c r="L185" s="36"/>
      <c r="N185" s="38"/>
    </row>
    <row r="186" spans="11:14">
      <c r="K186" s="36" t="str">
        <f t="shared" si="2"/>
        <v>否</v>
      </c>
      <c r="L186" s="36"/>
      <c r="N186" s="38"/>
    </row>
    <row r="187" spans="11:14">
      <c r="K187" s="36" t="str">
        <f t="shared" si="2"/>
        <v>否</v>
      </c>
      <c r="L187" s="36"/>
      <c r="N187" s="38"/>
    </row>
    <row r="188" spans="11:14">
      <c r="K188" s="36" t="str">
        <f t="shared" si="2"/>
        <v>否</v>
      </c>
      <c r="L188" s="36"/>
      <c r="N188" s="38"/>
    </row>
    <row r="189" spans="11:14">
      <c r="K189" s="36" t="str">
        <f t="shared" si="2"/>
        <v>否</v>
      </c>
      <c r="L189" s="36"/>
      <c r="N189" s="38"/>
    </row>
    <row r="190" spans="11:14">
      <c r="K190" s="36" t="str">
        <f t="shared" si="2"/>
        <v>否</v>
      </c>
      <c r="L190" s="36"/>
      <c r="N190" s="38"/>
    </row>
    <row r="191" spans="11:14">
      <c r="K191" s="36" t="str">
        <f t="shared" si="2"/>
        <v>否</v>
      </c>
      <c r="L191" s="36"/>
      <c r="N191" s="38"/>
    </row>
    <row r="192" spans="11:14">
      <c r="K192" s="36" t="str">
        <f t="shared" si="2"/>
        <v>否</v>
      </c>
      <c r="L192" s="36"/>
      <c r="N192" s="38"/>
    </row>
    <row r="193" spans="11:14">
      <c r="K193" s="36" t="str">
        <f t="shared" si="2"/>
        <v>否</v>
      </c>
      <c r="L193" s="36"/>
      <c r="N193" s="38"/>
    </row>
    <row r="194" spans="11:14">
      <c r="K194" s="36" t="str">
        <f t="shared" ref="K194:K230" si="3">IF(I194&lt;&gt;J194,"是","否")</f>
        <v>否</v>
      </c>
      <c r="L194" s="36"/>
      <c r="N194" s="38"/>
    </row>
    <row r="195" spans="11:14">
      <c r="K195" s="36" t="str">
        <f t="shared" si="3"/>
        <v>否</v>
      </c>
      <c r="L195" s="36"/>
      <c r="N195" s="38"/>
    </row>
    <row r="196" spans="11:14">
      <c r="K196" s="36" t="str">
        <f t="shared" si="3"/>
        <v>否</v>
      </c>
      <c r="L196" s="36"/>
      <c r="N196" s="38"/>
    </row>
    <row r="197" spans="11:14">
      <c r="K197" s="36" t="str">
        <f t="shared" si="3"/>
        <v>否</v>
      </c>
      <c r="L197" s="36"/>
      <c r="N197" s="38"/>
    </row>
    <row r="198" spans="11:14">
      <c r="K198" s="36" t="str">
        <f t="shared" si="3"/>
        <v>否</v>
      </c>
      <c r="L198" s="36"/>
      <c r="N198" s="38"/>
    </row>
    <row r="199" spans="11:14">
      <c r="K199" s="36" t="str">
        <f t="shared" si="3"/>
        <v>否</v>
      </c>
      <c r="L199" s="36"/>
      <c r="N199" s="38"/>
    </row>
    <row r="200" spans="11:14">
      <c r="K200" s="36" t="str">
        <f t="shared" si="3"/>
        <v>否</v>
      </c>
      <c r="L200" s="36"/>
      <c r="N200" s="38"/>
    </row>
    <row r="201" spans="11:14">
      <c r="K201" s="36" t="str">
        <f t="shared" si="3"/>
        <v>否</v>
      </c>
      <c r="L201" s="36"/>
      <c r="N201" s="38"/>
    </row>
    <row r="202" spans="11:14">
      <c r="K202" s="36" t="str">
        <f t="shared" si="3"/>
        <v>否</v>
      </c>
      <c r="L202" s="36"/>
      <c r="N202" s="38"/>
    </row>
    <row r="203" spans="11:14">
      <c r="K203" s="36" t="str">
        <f t="shared" si="3"/>
        <v>否</v>
      </c>
      <c r="L203" s="36"/>
      <c r="N203" s="38"/>
    </row>
    <row r="204" spans="11:14">
      <c r="K204" s="36" t="str">
        <f t="shared" si="3"/>
        <v>否</v>
      </c>
      <c r="L204" s="36"/>
      <c r="N204" s="38"/>
    </row>
    <row r="205" spans="11:14">
      <c r="K205" s="36" t="str">
        <f t="shared" si="3"/>
        <v>否</v>
      </c>
      <c r="L205" s="36"/>
      <c r="N205" s="38"/>
    </row>
    <row r="206" spans="11:14">
      <c r="K206" s="36" t="str">
        <f t="shared" si="3"/>
        <v>否</v>
      </c>
      <c r="L206" s="36"/>
      <c r="N206" s="38"/>
    </row>
    <row r="207" spans="11:14">
      <c r="K207" s="36" t="str">
        <f t="shared" si="3"/>
        <v>否</v>
      </c>
      <c r="L207" s="36"/>
      <c r="N207" s="38"/>
    </row>
    <row r="208" spans="11:14">
      <c r="K208" s="36" t="str">
        <f t="shared" si="3"/>
        <v>否</v>
      </c>
      <c r="L208" s="36"/>
      <c r="N208" s="38"/>
    </row>
    <row r="209" spans="2:14">
      <c r="K209" s="36" t="str">
        <f t="shared" si="3"/>
        <v>否</v>
      </c>
      <c r="L209" s="36"/>
      <c r="N209" s="38"/>
    </row>
    <row r="210" spans="2:14">
      <c r="K210" s="36" t="str">
        <f t="shared" si="3"/>
        <v>否</v>
      </c>
      <c r="L210" s="36"/>
      <c r="N210" s="38"/>
    </row>
    <row r="211" spans="2:14">
      <c r="K211" s="36" t="str">
        <f t="shared" si="3"/>
        <v>否</v>
      </c>
      <c r="L211" s="36"/>
      <c r="N211" s="38"/>
    </row>
    <row r="212" spans="2:14">
      <c r="K212" s="36" t="str">
        <f t="shared" si="3"/>
        <v>否</v>
      </c>
      <c r="L212" s="36"/>
      <c r="N212" s="38"/>
    </row>
    <row r="213" spans="2:14">
      <c r="K213" s="36" t="str">
        <f t="shared" si="3"/>
        <v>否</v>
      </c>
      <c r="L213" s="36"/>
      <c r="N213" s="38"/>
    </row>
    <row r="214" spans="2:14">
      <c r="K214" s="36" t="str">
        <f t="shared" si="3"/>
        <v>否</v>
      </c>
      <c r="L214" s="36"/>
      <c r="N214" s="38"/>
    </row>
    <row r="215" spans="2:14">
      <c r="K215" s="36" t="str">
        <f t="shared" si="3"/>
        <v>否</v>
      </c>
      <c r="L215" s="36"/>
      <c r="N215" s="38"/>
    </row>
    <row r="216" spans="2:14">
      <c r="K216" s="36" t="str">
        <f t="shared" si="3"/>
        <v>否</v>
      </c>
      <c r="L216" s="36"/>
      <c r="N216" s="38"/>
    </row>
    <row r="217" spans="2:14">
      <c r="K217" s="36" t="str">
        <f t="shared" si="3"/>
        <v>否</v>
      </c>
      <c r="L217" s="36"/>
      <c r="N217" s="38"/>
    </row>
    <row r="218" spans="2:14">
      <c r="K218" s="36" t="str">
        <f t="shared" si="3"/>
        <v>否</v>
      </c>
      <c r="L218" s="36"/>
      <c r="N218" s="38"/>
    </row>
    <row r="219" spans="2:14">
      <c r="K219" s="36" t="str">
        <f t="shared" si="3"/>
        <v>否</v>
      </c>
      <c r="L219" s="36"/>
      <c r="N219" s="38"/>
    </row>
    <row r="220" spans="2:14">
      <c r="K220" s="36" t="str">
        <f t="shared" si="3"/>
        <v>否</v>
      </c>
      <c r="L220" s="36"/>
      <c r="N220" s="38"/>
    </row>
    <row r="221" spans="2:14">
      <c r="K221" s="36" t="str">
        <f t="shared" si="3"/>
        <v>否</v>
      </c>
      <c r="L221" s="36"/>
      <c r="N221" s="38"/>
    </row>
    <row r="222" spans="2:14">
      <c r="K222" s="36" t="str">
        <f t="shared" si="3"/>
        <v>否</v>
      </c>
      <c r="L222" s="36"/>
      <c r="N222" s="38"/>
    </row>
    <row r="223" spans="2:14">
      <c r="B223" s="40"/>
      <c r="I223" s="41"/>
      <c r="J223" s="41"/>
      <c r="K223" s="36" t="str">
        <f t="shared" si="3"/>
        <v>否</v>
      </c>
      <c r="L223" s="41"/>
      <c r="N223" s="38"/>
    </row>
    <row r="224" spans="2:14">
      <c r="B224" s="40"/>
      <c r="I224" s="41"/>
      <c r="J224" s="41"/>
      <c r="K224" s="36" t="str">
        <f t="shared" si="3"/>
        <v>否</v>
      </c>
      <c r="L224" s="41"/>
      <c r="N224" s="38"/>
    </row>
    <row r="225" spans="2:14">
      <c r="B225" s="40"/>
      <c r="I225" s="41"/>
      <c r="J225" s="41"/>
      <c r="K225" s="36" t="str">
        <f t="shared" si="3"/>
        <v>否</v>
      </c>
      <c r="L225" s="41"/>
      <c r="N225" s="38"/>
    </row>
    <row r="226" spans="2:14">
      <c r="B226" s="40"/>
      <c r="I226" s="41"/>
      <c r="J226" s="41"/>
      <c r="K226" s="36" t="str">
        <f t="shared" si="3"/>
        <v>否</v>
      </c>
      <c r="L226" s="41"/>
      <c r="N226" s="38"/>
    </row>
    <row r="227" spans="2:14">
      <c r="B227" s="40"/>
      <c r="I227" s="41"/>
      <c r="J227" s="41"/>
      <c r="K227" s="36" t="str">
        <f t="shared" si="3"/>
        <v>否</v>
      </c>
      <c r="L227" s="41"/>
      <c r="M227" s="41"/>
      <c r="N227" s="38"/>
    </row>
    <row r="228" spans="2:14">
      <c r="B228" s="40"/>
      <c r="I228" s="41"/>
      <c r="J228" s="41"/>
      <c r="K228" s="36" t="str">
        <f t="shared" si="3"/>
        <v>否</v>
      </c>
      <c r="L228" s="41"/>
      <c r="M228" s="41"/>
      <c r="N228" s="38"/>
    </row>
    <row r="229" spans="2:14">
      <c r="B229" s="40"/>
      <c r="I229" s="41"/>
      <c r="J229" s="41"/>
      <c r="K229" s="36" t="str">
        <f t="shared" si="3"/>
        <v>否</v>
      </c>
      <c r="L229" s="41"/>
      <c r="N229" s="38"/>
    </row>
    <row r="230" spans="2:14">
      <c r="B230" s="40"/>
      <c r="I230" s="41"/>
      <c r="J230" s="41"/>
      <c r="K230" s="36" t="str">
        <f t="shared" si="3"/>
        <v>否</v>
      </c>
      <c r="L230" s="41"/>
      <c r="N230" s="38"/>
    </row>
    <row r="231" spans="2:14">
      <c r="B231" s="40"/>
      <c r="I231" s="41"/>
      <c r="J231" s="41"/>
      <c r="K231" s="36" t="str">
        <f>IF(I231&lt;&gt;J231,"是","否")</f>
        <v>否</v>
      </c>
      <c r="L231" s="36"/>
      <c r="N231" s="38"/>
    </row>
    <row r="232" spans="2:14">
      <c r="B232" s="40"/>
      <c r="I232" s="41"/>
      <c r="J232" s="41"/>
      <c r="K232" s="36" t="str">
        <f t="shared" ref="K232:K240" si="4">IF(I232&lt;&gt;J232,"是","否")</f>
        <v>否</v>
      </c>
      <c r="L232" s="36"/>
      <c r="N232" s="38"/>
    </row>
    <row r="233" spans="2:14">
      <c r="B233" s="40"/>
      <c r="I233" s="41"/>
      <c r="J233" s="41"/>
      <c r="K233" s="36" t="str">
        <f t="shared" si="4"/>
        <v>否</v>
      </c>
      <c r="L233" s="36"/>
      <c r="N233" s="38"/>
    </row>
    <row r="234" spans="2:14">
      <c r="B234" s="40"/>
      <c r="I234" s="41"/>
      <c r="J234" s="41"/>
      <c r="K234" s="36" t="str">
        <f t="shared" si="4"/>
        <v>否</v>
      </c>
      <c r="L234" s="36"/>
      <c r="N234" s="38"/>
    </row>
    <row r="235" spans="2:14">
      <c r="B235" s="40"/>
      <c r="I235" s="41"/>
      <c r="J235" s="41"/>
      <c r="K235" s="36" t="str">
        <f t="shared" si="4"/>
        <v>否</v>
      </c>
      <c r="L235" s="36"/>
      <c r="N235" s="38"/>
    </row>
    <row r="236" spans="2:14">
      <c r="B236" s="40"/>
      <c r="I236" s="41"/>
      <c r="J236" s="41"/>
      <c r="K236" s="36" t="str">
        <f t="shared" si="4"/>
        <v>否</v>
      </c>
      <c r="L236" s="36"/>
      <c r="N236" s="38"/>
    </row>
    <row r="237" spans="2:14">
      <c r="B237" s="40"/>
      <c r="I237" s="41"/>
      <c r="J237" s="41"/>
      <c r="K237" s="36" t="str">
        <f t="shared" si="4"/>
        <v>否</v>
      </c>
      <c r="L237" s="36"/>
      <c r="N237" s="38"/>
    </row>
    <row r="238" spans="2:14">
      <c r="B238" s="40"/>
      <c r="I238" s="41"/>
      <c r="J238" s="41"/>
      <c r="K238" s="36" t="str">
        <f t="shared" si="4"/>
        <v>否</v>
      </c>
      <c r="L238" s="36"/>
      <c r="N238" s="38"/>
    </row>
    <row r="239" spans="2:14">
      <c r="B239" s="40"/>
      <c r="I239" s="41"/>
      <c r="J239" s="41"/>
      <c r="K239" s="36" t="str">
        <f t="shared" si="4"/>
        <v>否</v>
      </c>
      <c r="L239" s="36"/>
      <c r="N239" s="38"/>
    </row>
    <row r="240" spans="2:14">
      <c r="B240" s="40"/>
      <c r="I240" s="41"/>
      <c r="J240" s="41"/>
      <c r="K240" s="36" t="str">
        <f t="shared" si="4"/>
        <v>否</v>
      </c>
      <c r="L240" s="36"/>
      <c r="N240" s="38"/>
    </row>
    <row r="241" spans="2:14">
      <c r="B241" s="40"/>
      <c r="I241" s="41"/>
      <c r="J241" s="41"/>
      <c r="K241" s="36" t="str">
        <f t="shared" ref="K241:K251" si="5">IF(I241&lt;&gt;J241,"是","否")</f>
        <v>否</v>
      </c>
      <c r="L241" s="36"/>
      <c r="N241" s="38"/>
    </row>
    <row r="242" spans="2:14">
      <c r="B242" s="40"/>
      <c r="I242" s="41"/>
      <c r="J242" s="41"/>
      <c r="K242" s="36" t="str">
        <f t="shared" si="5"/>
        <v>否</v>
      </c>
      <c r="L242" s="36"/>
      <c r="N242" s="38"/>
    </row>
    <row r="243" spans="2:14">
      <c r="B243" s="40"/>
      <c r="I243" s="41"/>
      <c r="J243" s="41"/>
      <c r="K243" s="36" t="str">
        <f t="shared" si="5"/>
        <v>否</v>
      </c>
      <c r="L243" s="36"/>
      <c r="N243" s="38"/>
    </row>
    <row r="244" spans="2:14">
      <c r="B244" s="40"/>
      <c r="I244" s="41"/>
      <c r="J244" s="41"/>
      <c r="K244" s="36" t="str">
        <f t="shared" si="5"/>
        <v>否</v>
      </c>
      <c r="L244" s="36"/>
      <c r="N244" s="38"/>
    </row>
    <row r="245" spans="2:14">
      <c r="B245" s="40"/>
      <c r="I245" s="41"/>
      <c r="J245" s="41"/>
      <c r="K245" s="36" t="str">
        <f t="shared" si="5"/>
        <v>否</v>
      </c>
      <c r="L245" s="36"/>
      <c r="N245" s="38"/>
    </row>
    <row r="246" spans="2:14">
      <c r="B246" s="40"/>
      <c r="I246" s="41"/>
      <c r="J246" s="41"/>
      <c r="K246" s="36" t="str">
        <f t="shared" si="5"/>
        <v>否</v>
      </c>
      <c r="L246" s="36"/>
      <c r="N246" s="38"/>
    </row>
    <row r="247" spans="2:14">
      <c r="B247" s="40"/>
      <c r="I247" s="41"/>
      <c r="J247" s="41"/>
      <c r="K247" s="36" t="str">
        <f t="shared" si="5"/>
        <v>否</v>
      </c>
      <c r="L247" s="36"/>
      <c r="N247" s="38"/>
    </row>
    <row r="248" spans="2:14">
      <c r="B248" s="40"/>
      <c r="I248" s="41"/>
      <c r="J248" s="41"/>
      <c r="K248" s="36" t="str">
        <f t="shared" si="5"/>
        <v>否</v>
      </c>
      <c r="L248" s="36"/>
      <c r="N248" s="38"/>
    </row>
    <row r="249" spans="2:14">
      <c r="B249" s="40"/>
      <c r="I249" s="41"/>
      <c r="J249" s="41"/>
      <c r="K249" s="36" t="str">
        <f t="shared" si="5"/>
        <v>否</v>
      </c>
      <c r="L249" s="36"/>
      <c r="N249" s="38"/>
    </row>
    <row r="250" spans="2:14">
      <c r="B250" s="40"/>
      <c r="I250" s="41"/>
      <c r="J250" s="41"/>
      <c r="K250" s="36" t="str">
        <f t="shared" si="5"/>
        <v>否</v>
      </c>
      <c r="L250" s="36"/>
      <c r="N250" s="38"/>
    </row>
    <row r="251" spans="2:14">
      <c r="B251" s="40"/>
      <c r="I251" s="41"/>
      <c r="J251" s="41"/>
      <c r="K251" s="36" t="str">
        <f t="shared" si="5"/>
        <v>否</v>
      </c>
      <c r="L251" s="36"/>
      <c r="N251" s="38"/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5001"/>
  <sheetViews>
    <sheetView zoomScale="90" zoomScaleNormal="90" workbookViewId="0">
      <selection activeCell="I7" sqref="I7"/>
    </sheetView>
  </sheetViews>
  <sheetFormatPr defaultColWidth="9" defaultRowHeight="13.9"/>
  <cols>
    <col min="1" max="1" width="15.59765625" style="38" customWidth="1"/>
    <col min="2" max="3" width="15.59765625" style="36" customWidth="1"/>
    <col min="4" max="4" width="15.59765625" style="38" customWidth="1"/>
    <col min="5" max="5" width="25.59765625" style="38" customWidth="1"/>
    <col min="6" max="6" width="30.59765625" style="38" customWidth="1"/>
    <col min="7" max="7" width="15.59765625" customWidth="1"/>
    <col min="8" max="9" width="15.59765625" style="38" customWidth="1"/>
    <col min="10" max="10" width="15.59765625" style="42" customWidth="1"/>
    <col min="11" max="11" width="15.59765625" style="38" customWidth="1"/>
    <col min="12" max="13" width="15.59765625" style="42" customWidth="1"/>
    <col min="14" max="14" width="15.59765625" style="24" customWidth="1"/>
    <col min="15" max="16384" width="9" style="23"/>
  </cols>
  <sheetData>
    <row r="1" spans="1:14">
      <c r="A1" s="36" t="s">
        <v>64</v>
      </c>
      <c r="B1" s="36" t="s">
        <v>65</v>
      </c>
      <c r="C1" s="36" t="s">
        <v>66</v>
      </c>
      <c r="D1" s="36" t="s">
        <v>21</v>
      </c>
      <c r="E1" s="36" t="s">
        <v>22</v>
      </c>
      <c r="F1" s="36" t="s">
        <v>67</v>
      </c>
      <c r="G1" s="36" t="s">
        <v>69</v>
      </c>
      <c r="H1" s="36" t="s">
        <v>70</v>
      </c>
      <c r="I1" s="42" t="s">
        <v>475</v>
      </c>
      <c r="J1" s="36" t="s">
        <v>68</v>
      </c>
      <c r="K1" s="42" t="s">
        <v>476</v>
      </c>
      <c r="L1" s="42" t="s">
        <v>433</v>
      </c>
      <c r="M1" s="42" t="s">
        <v>477</v>
      </c>
      <c r="N1" s="23"/>
    </row>
    <row r="2" spans="1:14">
      <c r="A2" s="38" t="str" cm="1">
        <f t="array" ref="A2">_xlfn.TEXTJOIN(",", TRUE, _xlfn.UNIQUE(IF((序时账[日期]=B2)*(序时账[凭证字号]=C2), 序时账[科目编码], "")))</f>
        <v>5602001,1602002</v>
      </c>
      <c r="B2" s="89">
        <v>45667</v>
      </c>
      <c r="C2" s="36">
        <v>1</v>
      </c>
      <c r="D2" s="38">
        <v>5602001</v>
      </c>
      <c r="E2" s="38" t="s">
        <v>552</v>
      </c>
      <c r="F2" s="38" t="s">
        <v>553</v>
      </c>
      <c r="G2" s="39">
        <v>1030</v>
      </c>
      <c r="H2" s="39">
        <v>0</v>
      </c>
      <c r="I2" s="42" t="str">
        <f>IF(F2&lt;&gt;"结转本期损益",_xlfn.XLOOKUP(D2,科目余额表[科目编码],科目余额表[抽查项目],"无匹配"),"期间结转")</f>
        <v>管理费用</v>
      </c>
      <c r="J2" s="38" t="str" cm="1">
        <f t="array" ref="J2">_xlfn.TEXTJOIN(",", TRUE, _xlfn.UNIQUE(IF((序时账[日期]=B2)*(序时账[凭证字号]=C2)*IF(G2=0,序时账[借方金额]&lt;&gt;0,序时账[借方金额]=0)*(序时账[科目编码]&lt;&gt;D2), 序时账[科目名称], "")))</f>
        <v>电脑</v>
      </c>
      <c r="K2" s="42"/>
      <c r="M2" s="24"/>
      <c r="N2" s="23"/>
    </row>
    <row r="3" spans="1:14">
      <c r="A3" s="38" t="str" cm="1">
        <f t="array" ref="A3">_xlfn.TEXTJOIN(",", TRUE, _xlfn.UNIQUE(IF((序时账[日期]=B3)*(序时账[凭证字号]=C3), 序时账[科目编码], "")))</f>
        <v>5602001,1602002</v>
      </c>
      <c r="B3" s="89">
        <v>45667</v>
      </c>
      <c r="C3" s="36">
        <v>1</v>
      </c>
      <c r="D3" s="38">
        <v>1602002</v>
      </c>
      <c r="E3" s="38" t="s">
        <v>514</v>
      </c>
      <c r="F3" s="38" t="s">
        <v>553</v>
      </c>
      <c r="G3" s="39">
        <v>0</v>
      </c>
      <c r="H3" s="39">
        <v>1030</v>
      </c>
      <c r="I3" s="42" t="str">
        <f>IF(F3&lt;&gt;"结转本期损益",_xlfn.XLOOKUP(D3,科目余额表[科目编码],科目余额表[抽查项目],"无匹配"),"期间结转")</f>
        <v>固定资产</v>
      </c>
      <c r="J3" s="38" t="str" cm="1">
        <f t="array" ref="J3">_xlfn.TEXTJOIN(",", TRUE, _xlfn.UNIQUE(IF((序时账[日期]=B3)*(序时账[凭证字号]=C3)*IF(G3=0,序时账[借方金额]&lt;&gt;0,序时账[借方金额]=0)*(序时账[科目编码]&lt;&gt;D3), 序时账[科目名称], "")))</f>
        <v>管理费用-折旧费</v>
      </c>
      <c r="K3" s="42"/>
      <c r="M3" s="24"/>
      <c r="N3" s="23"/>
    </row>
    <row r="4" spans="1:14">
      <c r="A4" s="38" t="str" cm="1">
        <f t="array" ref="A4">_xlfn.TEXTJOIN(",", TRUE, _xlfn.UNIQUE(IF((序时账[日期]=B4)*(序时账[凭证字号]=C4), 序时账[科目编码], "")))</f>
        <v>1122001,5001,222100102</v>
      </c>
      <c r="B4" s="89">
        <v>45672</v>
      </c>
      <c r="C4" s="36">
        <v>2</v>
      </c>
      <c r="D4" s="38">
        <v>1122001</v>
      </c>
      <c r="E4" s="38" t="s">
        <v>554</v>
      </c>
      <c r="F4" s="38" t="s">
        <v>555</v>
      </c>
      <c r="G4" s="39">
        <v>1141300</v>
      </c>
      <c r="H4" s="39">
        <v>0</v>
      </c>
      <c r="I4" s="42" t="str">
        <f>IF(F4&lt;&gt;"结转本期损益",_xlfn.XLOOKUP(D4,科目余额表[科目编码],科目余额表[抽查项目],"无匹配"),"期间结转")</f>
        <v>应收账款</v>
      </c>
      <c r="J4" s="38" t="str" cm="1">
        <f t="array" ref="J4">_xlfn.TEXTJOIN(",", TRUE, _xlfn.UNIQUE(IF((序时账[日期]=B4)*(序时账[凭证字号]=C4)*IF(G4=0,序时账[借方金额]&lt;&gt;0,序时账[借方金额]=0)*(序时账[科目编码]&lt;&gt;D4), 序时账[科目名称], "")))</f>
        <v>主营业务收入,销项税额</v>
      </c>
      <c r="K4" s="42"/>
      <c r="M4" s="24"/>
      <c r="N4" s="23"/>
    </row>
    <row r="5" spans="1:14">
      <c r="A5" s="38" t="str" cm="1">
        <f t="array" ref="A5">_xlfn.TEXTJOIN(",", TRUE, _xlfn.UNIQUE(IF((序时账[日期]=B5)*(序时账[凭证字号]=C5), 序时账[科目编码], "")))</f>
        <v>1122001,5001,222100102</v>
      </c>
      <c r="B5" s="89">
        <v>45672</v>
      </c>
      <c r="C5" s="36">
        <v>2</v>
      </c>
      <c r="D5" s="38">
        <v>5001</v>
      </c>
      <c r="E5" s="38" t="s">
        <v>537</v>
      </c>
      <c r="F5" s="38" t="s">
        <v>555</v>
      </c>
      <c r="G5" s="39">
        <v>0</v>
      </c>
      <c r="H5" s="39">
        <v>1010000</v>
      </c>
      <c r="I5" s="42" t="str">
        <f>IF(F5&lt;&gt;"结转本期损益",_xlfn.XLOOKUP(D5,科目余额表[科目编码],科目余额表[抽查项目],"无匹配"),"期间结转")</f>
        <v>营业收入</v>
      </c>
      <c r="J5" s="38" t="str" cm="1">
        <f t="array" ref="J5">_xlfn.TEXTJOIN(",", TRUE, _xlfn.UNIQUE(IF((序时账[日期]=B5)*(序时账[凭证字号]=C5)*IF(G5=0,序时账[借方金额]&lt;&gt;0,序时账[借方金额]=0)*(序时账[科目编码]&lt;&gt;D5), 序时账[科目名称], "")))</f>
        <v>应收账款-A有限公司</v>
      </c>
      <c r="K5" s="42"/>
      <c r="M5" s="24"/>
      <c r="N5" s="23"/>
    </row>
    <row r="6" spans="1:14">
      <c r="A6" s="38" t="str" cm="1">
        <f t="array" ref="A6">_xlfn.TEXTJOIN(",", TRUE, _xlfn.UNIQUE(IF((序时账[日期]=B6)*(序时账[凭证字号]=C6), 序时账[科目编码], "")))</f>
        <v>1122001,5001,222100102</v>
      </c>
      <c r="B6" s="89">
        <v>45672</v>
      </c>
      <c r="C6" s="36">
        <v>2</v>
      </c>
      <c r="D6" s="38">
        <v>222100102</v>
      </c>
      <c r="E6" s="38" t="s">
        <v>523</v>
      </c>
      <c r="F6" s="38" t="s">
        <v>555</v>
      </c>
      <c r="G6" s="39">
        <v>0</v>
      </c>
      <c r="H6" s="39">
        <v>131300</v>
      </c>
      <c r="I6" s="42" t="str">
        <f>IF(F6&lt;&gt;"结转本期损益",_xlfn.XLOOKUP(D6,科目余额表[科目编码],科目余额表[抽查项目],"无匹配"),"期间结转")</f>
        <v>应交税费</v>
      </c>
      <c r="J6" s="38" t="str" cm="1">
        <f t="array" ref="J6">_xlfn.TEXTJOIN(",", TRUE, _xlfn.UNIQUE(IF((序时账[日期]=B6)*(序时账[凭证字号]=C6)*IF(G6=0,序时账[借方金额]&lt;&gt;0,序时账[借方金额]=0)*(序时账[科目编码]&lt;&gt;D6), 序时账[科目名称], "")))</f>
        <v>应收账款-A有限公司</v>
      </c>
      <c r="K6" s="42"/>
      <c r="M6" s="24"/>
      <c r="N6" s="23"/>
    </row>
    <row r="7" spans="1:14">
      <c r="A7" s="38" t="str" cm="1">
        <f t="array" ref="A7">_xlfn.TEXTJOIN(",", TRUE, _xlfn.UNIQUE(IF((序时账[日期]=B7)*(序时账[凭证字号]=C7), 序时账[科目编码], "")))</f>
        <v>5401,1405001</v>
      </c>
      <c r="B7" s="89">
        <v>45672</v>
      </c>
      <c r="C7" s="36">
        <v>3</v>
      </c>
      <c r="D7" s="38">
        <v>5401</v>
      </c>
      <c r="E7" s="38" t="s">
        <v>538</v>
      </c>
      <c r="F7" s="38" t="s">
        <v>556</v>
      </c>
      <c r="G7" s="39">
        <v>901000</v>
      </c>
      <c r="H7" s="39">
        <v>0</v>
      </c>
      <c r="I7" s="42" t="str">
        <f>IF(F7&lt;&gt;"结转本期损益",_xlfn.XLOOKUP(D7,科目余额表[科目编码],科目余额表[抽查项目],"无匹配"),"期间结转")</f>
        <v>营业成本</v>
      </c>
      <c r="J7" s="38" t="str" cm="1">
        <f t="array" ref="J7">_xlfn.TEXTJOIN(",", TRUE, _xlfn.UNIQUE(IF((序时账[日期]=B7)*(序时账[凭证字号]=C7)*IF(G7=0,序时账[借方金额]&lt;&gt;0,序时账[借方金额]=0)*(序时账[科目编码]&lt;&gt;D7), 序时账[科目名称], "")))</f>
        <v>R商品</v>
      </c>
      <c r="K7" s="42"/>
      <c r="M7" s="24"/>
      <c r="N7" s="23"/>
    </row>
    <row r="8" spans="1:14">
      <c r="A8" s="38" t="str" cm="1">
        <f t="array" ref="A8">_xlfn.TEXTJOIN(",", TRUE, _xlfn.UNIQUE(IF((序时账[日期]=B8)*(序时账[凭证字号]=C8), 序时账[科目编码], "")))</f>
        <v>5401,1405001</v>
      </c>
      <c r="B8" s="89">
        <v>45672</v>
      </c>
      <c r="C8" s="36">
        <v>3</v>
      </c>
      <c r="D8" s="38">
        <v>1405001</v>
      </c>
      <c r="E8" s="38" t="s">
        <v>511</v>
      </c>
      <c r="F8" s="38" t="s">
        <v>556</v>
      </c>
      <c r="G8" s="39">
        <v>0</v>
      </c>
      <c r="H8" s="39">
        <v>901000</v>
      </c>
      <c r="I8" s="42" t="str">
        <f>IF(F8&lt;&gt;"结转本期损益",_xlfn.XLOOKUP(D8,科目余额表[科目编码],科目余额表[抽查项目],"无匹配"),"期间结转")</f>
        <v>存货</v>
      </c>
      <c r="J8" s="38" t="str" cm="1">
        <f t="array" ref="J8">_xlfn.TEXTJOIN(",", TRUE, _xlfn.UNIQUE(IF((序时账[日期]=B8)*(序时账[凭证字号]=C8)*IF(G8=0,序时账[借方金额]&lt;&gt;0,序时账[借方金额]=0)*(序时账[科目编码]&lt;&gt;D8), 序时账[科目名称], "")))</f>
        <v>主营业务成本</v>
      </c>
      <c r="K8" s="42"/>
      <c r="M8" s="24"/>
      <c r="N8" s="23"/>
    </row>
    <row r="9" spans="1:14">
      <c r="A9" s="38" t="str" cm="1">
        <f t="array" ref="A9">_xlfn.TEXTJOIN(",", TRUE, _xlfn.UNIQUE(IF((序时账[日期]=B9)*(序时账[凭证字号]=C9), 序时账[科目编码], "")))</f>
        <v>1002001,1122001</v>
      </c>
      <c r="B9" s="89">
        <v>45677</v>
      </c>
      <c r="C9" s="36">
        <v>4</v>
      </c>
      <c r="D9" s="38">
        <v>1002001</v>
      </c>
      <c r="E9" s="38" t="s">
        <v>487</v>
      </c>
      <c r="F9" s="38" t="s">
        <v>557</v>
      </c>
      <c r="G9" s="39">
        <v>2030000</v>
      </c>
      <c r="H9" s="39">
        <v>0</v>
      </c>
      <c r="I9" s="42" t="str">
        <f>IF(F9&lt;&gt;"结转本期损益",_xlfn.XLOOKUP(D9,科目余额表[科目编码],科目余额表[抽查项目],"无匹配"),"期间结转")</f>
        <v>银行存款</v>
      </c>
      <c r="J9" s="38" t="str" cm="1">
        <f t="array" ref="J9">_xlfn.TEXTJOIN(",", TRUE, _xlfn.UNIQUE(IF((序时账[日期]=B9)*(序时账[凭证字号]=C9)*IF(G9=0,序时账[借方金额]&lt;&gt;0,序时账[借方金额]=0)*(序时账[科目编码]&lt;&gt;D9), 序时账[科目名称], "")))</f>
        <v>应收账款-A有限公司</v>
      </c>
      <c r="K9" s="42" t="s">
        <v>554</v>
      </c>
      <c r="M9" s="24"/>
      <c r="N9" s="23"/>
    </row>
    <row r="10" spans="1:14">
      <c r="A10" s="38" t="str" cm="1">
        <f t="array" ref="A10">_xlfn.TEXTJOIN(",", TRUE, _xlfn.UNIQUE(IF((序时账[日期]=B10)*(序时账[凭证字号]=C10), 序时账[科目编码], "")))</f>
        <v>1002001,1122001</v>
      </c>
      <c r="B10" s="89">
        <v>45677</v>
      </c>
      <c r="C10" s="36">
        <v>4</v>
      </c>
      <c r="D10" s="38">
        <v>1122001</v>
      </c>
      <c r="E10" s="38" t="s">
        <v>554</v>
      </c>
      <c r="F10" s="38" t="s">
        <v>557</v>
      </c>
      <c r="G10" s="39">
        <v>0</v>
      </c>
      <c r="H10" s="39">
        <v>2030000</v>
      </c>
      <c r="I10" s="42" t="str">
        <f>IF(F10&lt;&gt;"结转本期损益",_xlfn.XLOOKUP(D10,科目余额表[科目编码],科目余额表[抽查项目],"无匹配"),"期间结转")</f>
        <v>应收账款</v>
      </c>
      <c r="J10" s="38" t="str" cm="1">
        <f t="array" ref="J10">_xlfn.TEXTJOIN(",", TRUE, _xlfn.UNIQUE(IF((序时账[日期]=B10)*(序时账[凭证字号]=C10)*IF(G10=0,序时账[借方金额]&lt;&gt;0,序时账[借方金额]=0)*(序时账[科目编码]&lt;&gt;D10), 序时账[科目名称], "")))</f>
        <v>ABC银行账户</v>
      </c>
      <c r="K10" s="42"/>
      <c r="M10" s="24"/>
      <c r="N10" s="23"/>
    </row>
    <row r="11" spans="1:14">
      <c r="A11" s="38" t="str" cm="1">
        <f t="array" ref="A11">_xlfn.TEXTJOIN(",", TRUE, _xlfn.UNIQUE(IF((序时账[日期]=B11)*(序时账[凭证字号]=C11), 序时账[科目编码], "")))</f>
        <v>1405001,222100101,2202001</v>
      </c>
      <c r="B11" s="89">
        <v>45677</v>
      </c>
      <c r="C11" s="36">
        <v>5</v>
      </c>
      <c r="D11" s="38">
        <v>1405001</v>
      </c>
      <c r="E11" s="38" t="s">
        <v>511</v>
      </c>
      <c r="F11" s="38" t="s">
        <v>558</v>
      </c>
      <c r="G11" s="39">
        <v>490800</v>
      </c>
      <c r="H11" s="39">
        <v>0</v>
      </c>
      <c r="I11" s="42" t="str">
        <f>IF(F11&lt;&gt;"结转本期损益",_xlfn.XLOOKUP(D11,科目余额表[科目编码],科目余额表[抽查项目],"无匹配"),"期间结转")</f>
        <v>存货</v>
      </c>
      <c r="J11" s="38" t="str" cm="1">
        <f t="array" ref="J11">_xlfn.TEXTJOIN(",", TRUE, _xlfn.UNIQUE(IF((序时账[日期]=B11)*(序时账[凭证字号]=C11)*IF(G11=0,序时账[借方金额]&lt;&gt;0,序时账[借方金额]=0)*(序时账[科目编码]&lt;&gt;D11), 序时账[科目名称], "")))</f>
        <v>应付账款-T有限公司</v>
      </c>
      <c r="K11" s="42"/>
      <c r="M11" s="24"/>
      <c r="N11" s="23"/>
    </row>
    <row r="12" spans="1:14">
      <c r="A12" s="38" t="str" cm="1">
        <f t="array" ref="A12">_xlfn.TEXTJOIN(",", TRUE, _xlfn.UNIQUE(IF((序时账[日期]=B12)*(序时账[凭证字号]=C12), 序时账[科目编码], "")))</f>
        <v>1405001,222100101,2202001</v>
      </c>
      <c r="B12" s="89">
        <v>45677</v>
      </c>
      <c r="C12" s="36">
        <v>5</v>
      </c>
      <c r="D12" s="38">
        <v>222100101</v>
      </c>
      <c r="E12" s="38" t="s">
        <v>522</v>
      </c>
      <c r="F12" s="38" t="s">
        <v>558</v>
      </c>
      <c r="G12" s="39">
        <v>63804</v>
      </c>
      <c r="H12" s="39">
        <v>0</v>
      </c>
      <c r="I12" s="42" t="str">
        <f>IF(F12&lt;&gt;"结转本期损益",_xlfn.XLOOKUP(D12,科目余额表[科目编码],科目余额表[抽查项目],"无匹配"),"期间结转")</f>
        <v>应交税费</v>
      </c>
      <c r="J12" s="38" t="str" cm="1">
        <f t="array" ref="J12">_xlfn.TEXTJOIN(",", TRUE, _xlfn.UNIQUE(IF((序时账[日期]=B12)*(序时账[凭证字号]=C12)*IF(G12=0,序时账[借方金额]&lt;&gt;0,序时账[借方金额]=0)*(序时账[科目编码]&lt;&gt;D12), 序时账[科目名称], "")))</f>
        <v>应付账款-T有限公司</v>
      </c>
      <c r="K12" s="42"/>
      <c r="M12" s="24"/>
      <c r="N12" s="23"/>
    </row>
    <row r="13" spans="1:14">
      <c r="A13" s="38" t="str" cm="1">
        <f t="array" ref="A13">_xlfn.TEXTJOIN(",", TRUE, _xlfn.UNIQUE(IF((序时账[日期]=B13)*(序时账[凭证字号]=C13), 序时账[科目编码], "")))</f>
        <v>1405001,222100101,2202001</v>
      </c>
      <c r="B13" s="89">
        <v>45677</v>
      </c>
      <c r="C13" s="36">
        <v>5</v>
      </c>
      <c r="D13" s="38">
        <v>2202001</v>
      </c>
      <c r="E13" s="38" t="s">
        <v>559</v>
      </c>
      <c r="F13" s="38" t="s">
        <v>558</v>
      </c>
      <c r="G13" s="39">
        <v>0</v>
      </c>
      <c r="H13" s="39">
        <v>554604</v>
      </c>
      <c r="I13" s="42" t="str">
        <f>IF(F13&lt;&gt;"结转本期损益",_xlfn.XLOOKUP(D13,科目余额表[科目编码],科目余额表[抽查项目],"无匹配"),"期间结转")</f>
        <v>应付账款</v>
      </c>
      <c r="J13" s="38" t="str" cm="1">
        <f t="array" ref="J13">_xlfn.TEXTJOIN(",", TRUE, _xlfn.UNIQUE(IF((序时账[日期]=B13)*(序时账[凭证字号]=C13)*IF(G13=0,序时账[借方金额]&lt;&gt;0,序时账[借方金额]=0)*(序时账[科目编码]&lt;&gt;D13), 序时账[科目名称], "")))</f>
        <v>R商品,进项税额</v>
      </c>
      <c r="K13" s="42"/>
      <c r="M13" s="24"/>
      <c r="N13" s="23"/>
    </row>
    <row r="14" spans="1:14">
      <c r="A14" s="38" t="str" cm="1">
        <f t="array" ref="A14">_xlfn.TEXTJOIN(",", TRUE, _xlfn.UNIQUE(IF((序时账[日期]=B14)*(序时账[凭证字号]=C14), 序时账[科目编码], "")))</f>
        <v>1002001,2202001</v>
      </c>
      <c r="B14" s="89">
        <v>45677</v>
      </c>
      <c r="C14" s="36">
        <v>6</v>
      </c>
      <c r="D14" s="38">
        <v>1002001</v>
      </c>
      <c r="E14" s="38" t="s">
        <v>487</v>
      </c>
      <c r="F14" s="38" t="s">
        <v>560</v>
      </c>
      <c r="G14" s="39">
        <v>1012000</v>
      </c>
      <c r="H14" s="39">
        <v>0</v>
      </c>
      <c r="I14" s="42" t="str">
        <f>IF(F14&lt;&gt;"结转本期损益",_xlfn.XLOOKUP(D14,科目余额表[科目编码],科目余额表[抽查项目],"无匹配"),"期间结转")</f>
        <v>银行存款</v>
      </c>
      <c r="J14" s="38" t="str" cm="1">
        <f t="array" ref="J14">_xlfn.TEXTJOIN(",", TRUE, _xlfn.UNIQUE(IF((序时账[日期]=B14)*(序时账[凭证字号]=C14)*IF(G14=0,序时账[借方金额]&lt;&gt;0,序时账[借方金额]=0)*(序时账[科目编码]&lt;&gt;D14), 序时账[科目名称], "")))</f>
        <v>应付账款-T有限公司</v>
      </c>
      <c r="K14" s="42" t="s">
        <v>559</v>
      </c>
      <c r="M14" s="24"/>
      <c r="N14" s="23"/>
    </row>
    <row r="15" spans="1:14">
      <c r="A15" s="38" t="str" cm="1">
        <f t="array" ref="A15">_xlfn.TEXTJOIN(",", TRUE, _xlfn.UNIQUE(IF((序时账[日期]=B15)*(序时账[凭证字号]=C15), 序时账[科目编码], "")))</f>
        <v>1002001,2202001</v>
      </c>
      <c r="B15" s="89">
        <v>45677</v>
      </c>
      <c r="C15" s="36">
        <v>6</v>
      </c>
      <c r="D15" s="38">
        <v>2202001</v>
      </c>
      <c r="E15" s="38" t="s">
        <v>559</v>
      </c>
      <c r="F15" s="38" t="s">
        <v>560</v>
      </c>
      <c r="G15" s="39">
        <v>0</v>
      </c>
      <c r="H15" s="39">
        <v>1012000</v>
      </c>
      <c r="I15" s="42" t="str">
        <f>IF(F15&lt;&gt;"结转本期损益",_xlfn.XLOOKUP(D15,科目余额表[科目编码],科目余额表[抽查项目],"无匹配"),"期间结转")</f>
        <v>应付账款</v>
      </c>
      <c r="J15" s="38" t="str" cm="1">
        <f t="array" ref="J15">_xlfn.TEXTJOIN(",", TRUE, _xlfn.UNIQUE(IF((序时账[日期]=B15)*(序时账[凭证字号]=C15)*IF(G15=0,序时账[借方金额]&lt;&gt;0,序时账[借方金额]=0)*(序时账[科目编码]&lt;&gt;D15), 序时账[科目名称], "")))</f>
        <v>ABC银行账户</v>
      </c>
      <c r="K15" s="42"/>
      <c r="M15" s="24"/>
      <c r="N15" s="23"/>
    </row>
    <row r="16" spans="1:14">
      <c r="A16" s="38" t="str" cm="1">
        <f t="array" ref="A16">_xlfn.TEXTJOIN(",", TRUE, _xlfn.UNIQUE(IF((序时账[日期]=B16)*(序时账[凭证字号]=C16), 序时账[科目编码], "")))</f>
        <v>222100102,222100103,222100101,2221002</v>
      </c>
      <c r="B16" s="89">
        <v>45682</v>
      </c>
      <c r="C16" s="36">
        <v>7</v>
      </c>
      <c r="D16" s="38">
        <v>222100102</v>
      </c>
      <c r="E16" s="38" t="s">
        <v>523</v>
      </c>
      <c r="F16" s="38" t="s">
        <v>524</v>
      </c>
      <c r="G16" s="39">
        <v>131300</v>
      </c>
      <c r="H16" s="39">
        <v>0</v>
      </c>
      <c r="I16" s="42" t="str">
        <f>IF(F16&lt;&gt;"结转本期损益",_xlfn.XLOOKUP(D16,科目余额表[科目编码],科目余额表[抽查项目],"无匹配"),"期间结转")</f>
        <v>应交税费</v>
      </c>
      <c r="J16" s="38" t="str" cm="1">
        <f t="array" ref="J16">_xlfn.TEXTJOIN(",", TRUE, _xlfn.UNIQUE(IF((序时账[日期]=B16)*(序时账[凭证字号]=C16)*IF(G16=0,序时账[借方金额]&lt;&gt;0,序时账[借方金额]=0)*(序时账[科目编码]&lt;&gt;D16), 序时账[科目名称], "")))</f>
        <v>转出未交增值税,进项税额,未交增值税</v>
      </c>
      <c r="K16" s="42"/>
      <c r="M16" s="24"/>
      <c r="N16" s="23"/>
    </row>
    <row r="17" spans="1:14">
      <c r="A17" s="38" t="str" cm="1">
        <f t="array" ref="A17">_xlfn.TEXTJOIN(",", TRUE, _xlfn.UNIQUE(IF((序时账[日期]=B17)*(序时账[凭证字号]=C17), 序时账[科目编码], "")))</f>
        <v>222100102,222100103,222100101,2221002</v>
      </c>
      <c r="B17" s="89">
        <v>45682</v>
      </c>
      <c r="C17" s="36">
        <v>7</v>
      </c>
      <c r="D17" s="38">
        <v>222100103</v>
      </c>
      <c r="E17" s="38" t="s">
        <v>524</v>
      </c>
      <c r="F17" s="38" t="s">
        <v>524</v>
      </c>
      <c r="G17" s="39">
        <v>0</v>
      </c>
      <c r="H17" s="39">
        <v>131300</v>
      </c>
      <c r="I17" s="42" t="str">
        <f>IF(F17&lt;&gt;"结转本期损益",_xlfn.XLOOKUP(D17,科目余额表[科目编码],科目余额表[抽查项目],"无匹配"),"期间结转")</f>
        <v>应交税费</v>
      </c>
      <c r="J17" s="38" t="str" cm="1">
        <f t="array" ref="J17">_xlfn.TEXTJOIN(",", TRUE, _xlfn.UNIQUE(IF((序时账[日期]=B17)*(序时账[凭证字号]=C17)*IF(G17=0,序时账[借方金额]&lt;&gt;0,序时账[借方金额]=0)*(序时账[科目编码]&lt;&gt;D17), 序时账[科目名称], "")))</f>
        <v>销项税额</v>
      </c>
      <c r="K17" s="42"/>
      <c r="M17" s="24"/>
      <c r="N17" s="23"/>
    </row>
    <row r="18" spans="1:14">
      <c r="A18" s="38" t="str" cm="1">
        <f t="array" ref="A18">_xlfn.TEXTJOIN(",", TRUE, _xlfn.UNIQUE(IF((序时账[日期]=B18)*(序时账[凭证字号]=C18), 序时账[科目编码], "")))</f>
        <v>222100102,222100103,222100101,2221002</v>
      </c>
      <c r="B18" s="89">
        <v>45682</v>
      </c>
      <c r="C18" s="36">
        <v>7</v>
      </c>
      <c r="D18" s="38">
        <v>222100103</v>
      </c>
      <c r="E18" s="38" t="s">
        <v>524</v>
      </c>
      <c r="F18" s="38" t="s">
        <v>524</v>
      </c>
      <c r="G18" s="39">
        <v>63804</v>
      </c>
      <c r="H18" s="39">
        <v>0</v>
      </c>
      <c r="I18" s="42" t="str">
        <f>IF(F18&lt;&gt;"结转本期损益",_xlfn.XLOOKUP(D18,科目余额表[科目编码],科目余额表[抽查项目],"无匹配"),"期间结转")</f>
        <v>应交税费</v>
      </c>
      <c r="J18" s="38" t="str" cm="1">
        <f t="array" ref="J18">_xlfn.TEXTJOIN(",", TRUE, _xlfn.UNIQUE(IF((序时账[日期]=B18)*(序时账[凭证字号]=C18)*IF(G18=0,序时账[借方金额]&lt;&gt;0,序时账[借方金额]=0)*(序时账[科目编码]&lt;&gt;D18), 序时账[科目名称], "")))</f>
        <v>进项税额,未交增值税</v>
      </c>
      <c r="K18" s="42"/>
      <c r="M18" s="24"/>
      <c r="N18" s="23"/>
    </row>
    <row r="19" spans="1:14">
      <c r="A19" s="38" t="str" cm="1">
        <f t="array" ref="A19">_xlfn.TEXTJOIN(",", TRUE, _xlfn.UNIQUE(IF((序时账[日期]=B19)*(序时账[凭证字号]=C19), 序时账[科目编码], "")))</f>
        <v>222100102,222100103,222100101,2221002</v>
      </c>
      <c r="B19" s="89">
        <v>45682</v>
      </c>
      <c r="C19" s="36">
        <v>7</v>
      </c>
      <c r="D19" s="38">
        <v>222100101</v>
      </c>
      <c r="E19" s="38" t="s">
        <v>522</v>
      </c>
      <c r="F19" s="38" t="s">
        <v>524</v>
      </c>
      <c r="G19" s="39">
        <v>0</v>
      </c>
      <c r="H19" s="39">
        <v>63804</v>
      </c>
      <c r="I19" s="42" t="str">
        <f>IF(F19&lt;&gt;"结转本期损益",_xlfn.XLOOKUP(D19,科目余额表[科目编码],科目余额表[抽查项目],"无匹配"),"期间结转")</f>
        <v>应交税费</v>
      </c>
      <c r="J19" s="38" t="str" cm="1">
        <f t="array" ref="J19">_xlfn.TEXTJOIN(",", TRUE, _xlfn.UNIQUE(IF((序时账[日期]=B19)*(序时账[凭证字号]=C19)*IF(G19=0,序时账[借方金额]&lt;&gt;0,序时账[借方金额]=0)*(序时账[科目编码]&lt;&gt;D19), 序时账[科目名称], "")))</f>
        <v>销项税额,转出未交增值税</v>
      </c>
      <c r="K19" s="42"/>
      <c r="M19" s="24"/>
      <c r="N19" s="23"/>
    </row>
    <row r="20" spans="1:14">
      <c r="A20" s="38" t="str" cm="1">
        <f t="array" ref="A20">_xlfn.TEXTJOIN(",", TRUE, _xlfn.UNIQUE(IF((序时账[日期]=B20)*(序时账[凭证字号]=C20), 序时账[科目编码], "")))</f>
        <v>222100102,222100103,222100101,2221002</v>
      </c>
      <c r="B20" s="89">
        <v>45682</v>
      </c>
      <c r="C20" s="36">
        <v>7</v>
      </c>
      <c r="D20" s="38">
        <v>222100103</v>
      </c>
      <c r="E20" s="38" t="s">
        <v>524</v>
      </c>
      <c r="F20" s="38" t="s">
        <v>524</v>
      </c>
      <c r="G20" s="39">
        <v>67496</v>
      </c>
      <c r="H20" s="39">
        <v>0</v>
      </c>
      <c r="I20" s="42" t="str">
        <f>IF(F20&lt;&gt;"结转本期损益",_xlfn.XLOOKUP(D20,科目余额表[科目编码],科目余额表[抽查项目],"无匹配"),"期间结转")</f>
        <v>应交税费</v>
      </c>
      <c r="J20" s="38" t="str" cm="1">
        <f t="array" ref="J20">_xlfn.TEXTJOIN(",", TRUE, _xlfn.UNIQUE(IF((序时账[日期]=B20)*(序时账[凭证字号]=C20)*IF(G20=0,序时账[借方金额]&lt;&gt;0,序时账[借方金额]=0)*(序时账[科目编码]&lt;&gt;D20), 序时账[科目名称], "")))</f>
        <v>进项税额,未交增值税</v>
      </c>
      <c r="K20" s="42"/>
      <c r="M20" s="24"/>
      <c r="N20" s="23"/>
    </row>
    <row r="21" spans="1:14">
      <c r="A21" s="38" t="str" cm="1">
        <f t="array" ref="A21">_xlfn.TEXTJOIN(",", TRUE, _xlfn.UNIQUE(IF((序时账[日期]=B21)*(序时账[凭证字号]=C21), 序时账[科目编码], "")))</f>
        <v>222100102,222100103,222100101,2221002</v>
      </c>
      <c r="B21" s="89">
        <v>45682</v>
      </c>
      <c r="C21" s="36">
        <v>7</v>
      </c>
      <c r="D21" s="38">
        <v>2221002</v>
      </c>
      <c r="E21" s="38" t="s">
        <v>525</v>
      </c>
      <c r="F21" s="38" t="s">
        <v>524</v>
      </c>
      <c r="G21" s="39">
        <v>0</v>
      </c>
      <c r="H21" s="39">
        <v>67496</v>
      </c>
      <c r="I21" s="42" t="str">
        <f>IF(F21&lt;&gt;"结转本期损益",_xlfn.XLOOKUP(D21,科目余额表[科目编码],科目余额表[抽查项目],"无匹配"),"期间结转")</f>
        <v>应交税费</v>
      </c>
      <c r="J21" s="38" t="str" cm="1">
        <f t="array" ref="J21">_xlfn.TEXTJOIN(",", TRUE, _xlfn.UNIQUE(IF((序时账[日期]=B21)*(序时账[凭证字号]=C21)*IF(G21=0,序时账[借方金额]&lt;&gt;0,序时账[借方金额]=0)*(序时账[科目编码]&lt;&gt;D21), 序时账[科目名称], "")))</f>
        <v>销项税额,转出未交增值税</v>
      </c>
      <c r="K21" s="42"/>
      <c r="M21" s="24"/>
      <c r="N21" s="23"/>
    </row>
    <row r="22" spans="1:14">
      <c r="A22" s="38" t="str" cm="1">
        <f t="array" ref="A22">_xlfn.TEXTJOIN(",", TRUE, _xlfn.UNIQUE(IF((序时账[日期]=B22)*(序时账[凭证字号]=C22), 序时账[科目编码], "")))</f>
        <v>5403001,5403002,5403003,2221003,2221004,2221005</v>
      </c>
      <c r="B22" s="89">
        <v>45682</v>
      </c>
      <c r="C22" s="36">
        <v>8</v>
      </c>
      <c r="D22" s="38">
        <v>5403001</v>
      </c>
      <c r="E22" s="38" t="s">
        <v>48</v>
      </c>
      <c r="F22" s="38" t="s">
        <v>561</v>
      </c>
      <c r="G22" s="39">
        <v>4724.72</v>
      </c>
      <c r="H22" s="39">
        <v>0</v>
      </c>
      <c r="I22" s="42" t="str">
        <f>IF(F22&lt;&gt;"结转本期损益",_xlfn.XLOOKUP(D22,科目余额表[科目编码],科目余额表[抽查项目],"无匹配"),"期间结转")</f>
        <v>税金及附加</v>
      </c>
      <c r="J22" s="38" t="str" cm="1">
        <f t="array" ref="J22">_xlfn.TEXTJOIN(",", TRUE, _xlfn.UNIQUE(IF((序时账[日期]=B22)*(序时账[凭证字号]=C22)*IF(G22=0,序时账[借方金额]&lt;&gt;0,序时账[借方金额]=0)*(序时账[科目编码]&lt;&gt;D22), 序时账[科目名称], "")))</f>
        <v>城市维护建设税,教育费附加,地方教育费附加</v>
      </c>
      <c r="K22" s="42"/>
      <c r="M22" s="24"/>
      <c r="N22" s="23"/>
    </row>
    <row r="23" spans="1:14">
      <c r="A23" s="38" t="str" cm="1">
        <f t="array" ref="A23">_xlfn.TEXTJOIN(",", TRUE, _xlfn.UNIQUE(IF((序时账[日期]=B23)*(序时账[凭证字号]=C23), 序时账[科目编码], "")))</f>
        <v>5403001,5403002,5403003,2221003,2221004,2221005</v>
      </c>
      <c r="B23" s="89">
        <v>45682</v>
      </c>
      <c r="C23" s="36">
        <v>8</v>
      </c>
      <c r="D23" s="38">
        <v>5403002</v>
      </c>
      <c r="E23" s="38" t="s">
        <v>50</v>
      </c>
      <c r="F23" s="38" t="s">
        <v>561</v>
      </c>
      <c r="G23" s="39">
        <v>2024.8799999999999</v>
      </c>
      <c r="H23" s="39">
        <v>0</v>
      </c>
      <c r="I23" s="42" t="str">
        <f>IF(F23&lt;&gt;"结转本期损益",_xlfn.XLOOKUP(D23,科目余额表[科目编码],科目余额表[抽查项目],"无匹配"),"期间结转")</f>
        <v>税金及附加</v>
      </c>
      <c r="J23" s="38" t="str" cm="1">
        <f t="array" ref="J23">_xlfn.TEXTJOIN(",", TRUE, _xlfn.UNIQUE(IF((序时账[日期]=B23)*(序时账[凭证字号]=C23)*IF(G23=0,序时账[借方金额]&lt;&gt;0,序时账[借方金额]=0)*(序时账[科目编码]&lt;&gt;D23), 序时账[科目名称], "")))</f>
        <v>城市维护建设税,教育费附加,地方教育费附加</v>
      </c>
      <c r="K23" s="42"/>
      <c r="M23" s="24"/>
      <c r="N23" s="23"/>
    </row>
    <row r="24" spans="1:14">
      <c r="A24" s="38" t="str" cm="1">
        <f t="array" ref="A24">_xlfn.TEXTJOIN(",", TRUE, _xlfn.UNIQUE(IF((序时账[日期]=B24)*(序时账[凭证字号]=C24), 序时账[科目编码], "")))</f>
        <v>5403001,5403002,5403003,2221003,2221004,2221005</v>
      </c>
      <c r="B24" s="89">
        <v>45682</v>
      </c>
      <c r="C24" s="36">
        <v>8</v>
      </c>
      <c r="D24" s="38">
        <v>5403003</v>
      </c>
      <c r="E24" s="38" t="s">
        <v>53</v>
      </c>
      <c r="F24" s="38" t="s">
        <v>561</v>
      </c>
      <c r="G24" s="39">
        <v>1349.92</v>
      </c>
      <c r="H24" s="39">
        <v>0</v>
      </c>
      <c r="I24" s="42" t="str">
        <f>IF(F24&lt;&gt;"结转本期损益",_xlfn.XLOOKUP(D24,科目余额表[科目编码],科目余额表[抽查项目],"无匹配"),"期间结转")</f>
        <v>税金及附加</v>
      </c>
      <c r="J24" s="38" t="str" cm="1">
        <f t="array" ref="J24">_xlfn.TEXTJOIN(",", TRUE, _xlfn.UNIQUE(IF((序时账[日期]=B24)*(序时账[凭证字号]=C24)*IF(G24=0,序时账[借方金额]&lt;&gt;0,序时账[借方金额]=0)*(序时账[科目编码]&lt;&gt;D24), 序时账[科目名称], "")))</f>
        <v>城市维护建设税,教育费附加,地方教育费附加</v>
      </c>
      <c r="K24" s="42"/>
      <c r="M24" s="24"/>
      <c r="N24" s="23"/>
    </row>
    <row r="25" spans="1:14">
      <c r="A25" s="38" t="str" cm="1">
        <f t="array" ref="A25">_xlfn.TEXTJOIN(",", TRUE, _xlfn.UNIQUE(IF((序时账[日期]=B25)*(序时账[凭证字号]=C25), 序时账[科目编码], "")))</f>
        <v>5403001,5403002,5403003,2221003,2221004,2221005</v>
      </c>
      <c r="B25" s="89">
        <v>45682</v>
      </c>
      <c r="C25" s="36">
        <v>8</v>
      </c>
      <c r="D25" s="38">
        <v>2221003</v>
      </c>
      <c r="E25" s="38" t="s">
        <v>48</v>
      </c>
      <c r="F25" s="38" t="s">
        <v>561</v>
      </c>
      <c r="G25" s="39">
        <v>0</v>
      </c>
      <c r="H25" s="39">
        <v>4724.72</v>
      </c>
      <c r="I25" s="42" t="str">
        <f>IF(F25&lt;&gt;"结转本期损益",_xlfn.XLOOKUP(D25,科目余额表[科目编码],科目余额表[抽查项目],"无匹配"),"期间结转")</f>
        <v>应交税费</v>
      </c>
      <c r="J25" s="38" t="str" cm="1">
        <f t="array" ref="J25">_xlfn.TEXTJOIN(",", TRUE, _xlfn.UNIQUE(IF((序时账[日期]=B25)*(序时账[凭证字号]=C25)*IF(G25=0,序时账[借方金额]&lt;&gt;0,序时账[借方金额]=0)*(序时账[科目编码]&lt;&gt;D25), 序时账[科目名称], "")))</f>
        <v>城市维护建设税,教育费附加,地方教育费附加</v>
      </c>
      <c r="K25" s="42"/>
      <c r="M25" s="24"/>
      <c r="N25" s="23"/>
    </row>
    <row r="26" spans="1:14">
      <c r="A26" s="38" t="str" cm="1">
        <f t="array" ref="A26">_xlfn.TEXTJOIN(",", TRUE, _xlfn.UNIQUE(IF((序时账[日期]=B26)*(序时账[凭证字号]=C26), 序时账[科目编码], "")))</f>
        <v>5403001,5403002,5403003,2221003,2221004,2221005</v>
      </c>
      <c r="B26" s="89">
        <v>45682</v>
      </c>
      <c r="C26" s="36">
        <v>8</v>
      </c>
      <c r="D26" s="38">
        <v>2221004</v>
      </c>
      <c r="E26" s="38" t="s">
        <v>50</v>
      </c>
      <c r="F26" s="38" t="s">
        <v>561</v>
      </c>
      <c r="G26" s="39">
        <v>0</v>
      </c>
      <c r="H26" s="39">
        <v>2024.8799999999999</v>
      </c>
      <c r="I26" s="42" t="str">
        <f>IF(F26&lt;&gt;"结转本期损益",_xlfn.XLOOKUP(D26,科目余额表[科目编码],科目余额表[抽查项目],"无匹配"),"期间结转")</f>
        <v>应交税费</v>
      </c>
      <c r="J26" s="38" t="str" cm="1">
        <f t="array" ref="J26">_xlfn.TEXTJOIN(",", TRUE, _xlfn.UNIQUE(IF((序时账[日期]=B26)*(序时账[凭证字号]=C26)*IF(G26=0,序时账[借方金额]&lt;&gt;0,序时账[借方金额]=0)*(序时账[科目编码]&lt;&gt;D26), 序时账[科目名称], "")))</f>
        <v>城市维护建设税,教育费附加,地方教育费附加</v>
      </c>
      <c r="K26" s="42"/>
      <c r="M26" s="24"/>
      <c r="N26" s="23"/>
    </row>
    <row r="27" spans="1:14">
      <c r="A27" s="38" t="str" cm="1">
        <f t="array" ref="A27">_xlfn.TEXTJOIN(",", TRUE, _xlfn.UNIQUE(IF((序时账[日期]=B27)*(序时账[凭证字号]=C27), 序时账[科目编码], "")))</f>
        <v>5403001,5403002,5403003,2221003,2221004,2221005</v>
      </c>
      <c r="B27" s="89">
        <v>45682</v>
      </c>
      <c r="C27" s="36">
        <v>8</v>
      </c>
      <c r="D27" s="38">
        <v>2221005</v>
      </c>
      <c r="E27" s="38" t="s">
        <v>53</v>
      </c>
      <c r="F27" s="38" t="s">
        <v>561</v>
      </c>
      <c r="G27" s="39">
        <v>0</v>
      </c>
      <c r="H27" s="39">
        <v>1349.92</v>
      </c>
      <c r="I27" s="42" t="str">
        <f>IF(F27&lt;&gt;"结转本期损益",_xlfn.XLOOKUP(D27,科目余额表[科目编码],科目余额表[抽查项目],"无匹配"),"期间结转")</f>
        <v>应交税费</v>
      </c>
      <c r="J27" s="38" t="str" cm="1">
        <f t="array" ref="J27">_xlfn.TEXTJOIN(",", TRUE, _xlfn.UNIQUE(IF((序时账[日期]=B27)*(序时账[凭证字号]=C27)*IF(G27=0,序时账[借方金额]&lt;&gt;0,序时账[借方金额]=0)*(序时账[科目编码]&lt;&gt;D27), 序时账[科目名称], "")))</f>
        <v>城市维护建设税,教育费附加,地方教育费附加</v>
      </c>
      <c r="K27" s="42"/>
      <c r="M27" s="24"/>
      <c r="N27" s="23"/>
    </row>
    <row r="28" spans="1:14">
      <c r="A28" s="38" t="str" cm="1">
        <f t="array" ref="A28">_xlfn.TEXTJOIN(",", TRUE, _xlfn.UNIQUE(IF((序时账[日期]=B28)*(序时账[凭证字号]=C28), 序时账[科目编码], "")))</f>
        <v>2221002,2221003,2221004,2221005,1002001</v>
      </c>
      <c r="B28" s="89">
        <v>45682</v>
      </c>
      <c r="C28" s="36">
        <v>9</v>
      </c>
      <c r="D28" s="38">
        <v>2221002</v>
      </c>
      <c r="E28" s="38" t="s">
        <v>525</v>
      </c>
      <c r="F28" s="38" t="s">
        <v>562</v>
      </c>
      <c r="G28" s="39">
        <v>16516.490000000002</v>
      </c>
      <c r="H28" s="39">
        <v>0</v>
      </c>
      <c r="I28" s="42" t="str">
        <f>IF(F28&lt;&gt;"结转本期损益",_xlfn.XLOOKUP(D28,科目余额表[科目编码],科目余额表[抽查项目],"无匹配"),"期间结转")</f>
        <v>应交税费</v>
      </c>
      <c r="J28" s="38" t="str" cm="1">
        <f t="array" ref="J28">_xlfn.TEXTJOIN(",", TRUE, _xlfn.UNIQUE(IF((序时账[日期]=B28)*(序时账[凭证字号]=C28)*IF(G28=0,序时账[借方金额]&lt;&gt;0,序时账[借方金额]=0)*(序时账[科目编码]&lt;&gt;D28), 序时账[科目名称], "")))</f>
        <v>ABC银行账户</v>
      </c>
      <c r="K28" s="42"/>
      <c r="M28" s="24"/>
      <c r="N28" s="23"/>
    </row>
    <row r="29" spans="1:14">
      <c r="A29" s="38" t="str" cm="1">
        <f t="array" ref="A29">_xlfn.TEXTJOIN(",", TRUE, _xlfn.UNIQUE(IF((序时账[日期]=B29)*(序时账[凭证字号]=C29), 序时账[科目编码], "")))</f>
        <v>2221002,2221003,2221004,2221005,1002001</v>
      </c>
      <c r="B29" s="89">
        <v>45682</v>
      </c>
      <c r="C29" s="36">
        <v>9</v>
      </c>
      <c r="D29" s="38">
        <v>2221003</v>
      </c>
      <c r="E29" s="38" t="s">
        <v>48</v>
      </c>
      <c r="F29" s="38" t="s">
        <v>562</v>
      </c>
      <c r="G29" s="39">
        <v>1156.1500000000001</v>
      </c>
      <c r="H29" s="39">
        <v>0</v>
      </c>
      <c r="I29" s="42" t="str">
        <f>IF(F29&lt;&gt;"结转本期损益",_xlfn.XLOOKUP(D29,科目余额表[科目编码],科目余额表[抽查项目],"无匹配"),"期间结转")</f>
        <v>应交税费</v>
      </c>
      <c r="J29" s="38" t="str" cm="1">
        <f t="array" ref="J29">_xlfn.TEXTJOIN(",", TRUE, _xlfn.UNIQUE(IF((序时账[日期]=B29)*(序时账[凭证字号]=C29)*IF(G29=0,序时账[借方金额]&lt;&gt;0,序时账[借方金额]=0)*(序时账[科目编码]&lt;&gt;D29), 序时账[科目名称], "")))</f>
        <v>ABC银行账户</v>
      </c>
      <c r="K29" s="42"/>
      <c r="M29" s="24"/>
      <c r="N29" s="23"/>
    </row>
    <row r="30" spans="1:14">
      <c r="A30" s="38" t="str" cm="1">
        <f t="array" ref="A30">_xlfn.TEXTJOIN(",", TRUE, _xlfn.UNIQUE(IF((序时账[日期]=B30)*(序时账[凭证字号]=C30), 序时账[科目编码], "")))</f>
        <v>2221002,2221003,2221004,2221005,1002001</v>
      </c>
      <c r="B30" s="89">
        <v>45682</v>
      </c>
      <c r="C30" s="36">
        <v>9</v>
      </c>
      <c r="D30" s="38">
        <v>2221004</v>
      </c>
      <c r="E30" s="38" t="s">
        <v>50</v>
      </c>
      <c r="F30" s="38" t="s">
        <v>562</v>
      </c>
      <c r="G30" s="39">
        <v>495.49</v>
      </c>
      <c r="H30" s="39">
        <v>0</v>
      </c>
      <c r="I30" s="42" t="str">
        <f>IF(F30&lt;&gt;"结转本期损益",_xlfn.XLOOKUP(D30,科目余额表[科目编码],科目余额表[抽查项目],"无匹配"),"期间结转")</f>
        <v>应交税费</v>
      </c>
      <c r="J30" s="38" t="str" cm="1">
        <f t="array" ref="J30">_xlfn.TEXTJOIN(",", TRUE, _xlfn.UNIQUE(IF((序时账[日期]=B30)*(序时账[凭证字号]=C30)*IF(G30=0,序时账[借方金额]&lt;&gt;0,序时账[借方金额]=0)*(序时账[科目编码]&lt;&gt;D30), 序时账[科目名称], "")))</f>
        <v>ABC银行账户</v>
      </c>
      <c r="K30" s="42"/>
      <c r="M30" s="24"/>
      <c r="N30" s="23"/>
    </row>
    <row r="31" spans="1:14">
      <c r="A31" s="38" t="str" cm="1">
        <f t="array" ref="A31">_xlfn.TEXTJOIN(",", TRUE, _xlfn.UNIQUE(IF((序时账[日期]=B31)*(序时账[凭证字号]=C31), 序时账[科目编码], "")))</f>
        <v>2221002,2221003,2221004,2221005,1002001</v>
      </c>
      <c r="B31" s="89">
        <v>45682</v>
      </c>
      <c r="C31" s="36">
        <v>9</v>
      </c>
      <c r="D31" s="38">
        <v>2221005</v>
      </c>
      <c r="E31" s="38" t="s">
        <v>53</v>
      </c>
      <c r="F31" s="38" t="s">
        <v>562</v>
      </c>
      <c r="G31" s="39">
        <v>330.33</v>
      </c>
      <c r="H31" s="39">
        <v>0</v>
      </c>
      <c r="I31" s="42" t="str">
        <f>IF(F31&lt;&gt;"结转本期损益",_xlfn.XLOOKUP(D31,科目余额表[科目编码],科目余额表[抽查项目],"无匹配"),"期间结转")</f>
        <v>应交税费</v>
      </c>
      <c r="J31" s="38" t="str" cm="1">
        <f t="array" ref="J31">_xlfn.TEXTJOIN(",", TRUE, _xlfn.UNIQUE(IF((序时账[日期]=B31)*(序时账[凭证字号]=C31)*IF(G31=0,序时账[借方金额]&lt;&gt;0,序时账[借方金额]=0)*(序时账[科目编码]&lt;&gt;D31), 序时账[科目名称], "")))</f>
        <v>ABC银行账户</v>
      </c>
      <c r="K31" s="42"/>
      <c r="M31" s="24"/>
      <c r="N31" s="23"/>
    </row>
    <row r="32" spans="1:14">
      <c r="A32" s="38" t="str" cm="1">
        <f t="array" ref="A32">_xlfn.TEXTJOIN(",", TRUE, _xlfn.UNIQUE(IF((序时账[日期]=B32)*(序时账[凭证字号]=C32), 序时账[科目编码], "")))</f>
        <v>2221002,2221003,2221004,2221005,1002001</v>
      </c>
      <c r="B32" s="89">
        <v>45682</v>
      </c>
      <c r="C32" s="36">
        <v>9</v>
      </c>
      <c r="D32" s="38">
        <v>1002001</v>
      </c>
      <c r="E32" s="38" t="s">
        <v>487</v>
      </c>
      <c r="F32" s="38" t="s">
        <v>562</v>
      </c>
      <c r="G32" s="39">
        <v>0</v>
      </c>
      <c r="H32" s="39">
        <v>18498.460000000006</v>
      </c>
      <c r="I32" s="42" t="str">
        <f>IF(F32&lt;&gt;"结转本期损益",_xlfn.XLOOKUP(D32,科目余额表[科目编码],科目余额表[抽查项目],"无匹配"),"期间结转")</f>
        <v>银行存款</v>
      </c>
      <c r="J32" s="38" t="str" cm="1">
        <f t="array" ref="J32">_xlfn.TEXTJOIN(",", TRUE, _xlfn.UNIQUE(IF((序时账[日期]=B32)*(序时账[凭证字号]=C32)*IF(G32=0,序时账[借方金额]&lt;&gt;0,序时账[借方金额]=0)*(序时账[科目编码]&lt;&gt;D32), 序时账[科目名称], "")))</f>
        <v>未交增值税,城市维护建设税,教育费附加,地方教育费附加</v>
      </c>
      <c r="K32" s="42" t="s">
        <v>525</v>
      </c>
      <c r="M32" s="24"/>
      <c r="N32" s="23"/>
    </row>
    <row r="33" spans="1:14">
      <c r="A33" s="38" t="str" cm="1">
        <f t="array" ref="A33">_xlfn.TEXTJOIN(",", TRUE, _xlfn.UNIQUE(IF((序时账[日期]=B33)*(序时账[凭证字号]=C33), 序时账[科目编码], "")))</f>
        <v>2221006,1002001</v>
      </c>
      <c r="B33" s="89">
        <v>45687</v>
      </c>
      <c r="C33" s="36">
        <v>10</v>
      </c>
      <c r="D33" s="38">
        <v>2221006</v>
      </c>
      <c r="E33" s="38" t="s">
        <v>49</v>
      </c>
      <c r="F33" s="38" t="s">
        <v>563</v>
      </c>
      <c r="G33" s="39">
        <v>111385.31999999996</v>
      </c>
      <c r="H33" s="39">
        <v>0</v>
      </c>
      <c r="I33" s="42" t="str">
        <f>IF(F33&lt;&gt;"结转本期损益",_xlfn.XLOOKUP(D33,科目余额表[科目编码],科目余额表[抽查项目],"无匹配"),"期间结转")</f>
        <v>应交税费</v>
      </c>
      <c r="J33" s="38" t="str" cm="1">
        <f t="array" ref="J33">_xlfn.TEXTJOIN(",", TRUE, _xlfn.UNIQUE(IF((序时账[日期]=B33)*(序时账[凭证字号]=C33)*IF(G33=0,序时账[借方金额]&lt;&gt;0,序时账[借方金额]=0)*(序时账[科目编码]&lt;&gt;D33), 序时账[科目名称], "")))</f>
        <v>ABC银行账户</v>
      </c>
      <c r="K33" s="42"/>
      <c r="M33" s="24"/>
      <c r="N33" s="23"/>
    </row>
    <row r="34" spans="1:14">
      <c r="A34" s="38" t="str" cm="1">
        <f t="array" ref="A34">_xlfn.TEXTJOIN(",", TRUE, _xlfn.UNIQUE(IF((序时账[日期]=B34)*(序时账[凭证字号]=C34), 序时账[科目编码], "")))</f>
        <v>2221006,1002001</v>
      </c>
      <c r="B34" s="89">
        <v>45687</v>
      </c>
      <c r="C34" s="36">
        <v>10</v>
      </c>
      <c r="D34" s="38">
        <v>1002001</v>
      </c>
      <c r="E34" s="38" t="s">
        <v>487</v>
      </c>
      <c r="F34" s="38" t="s">
        <v>563</v>
      </c>
      <c r="G34" s="39">
        <v>0</v>
      </c>
      <c r="H34" s="39">
        <v>111385.31999999996</v>
      </c>
      <c r="I34" s="42" t="str">
        <f>IF(F34&lt;&gt;"结转本期损益",_xlfn.XLOOKUP(D34,科目余额表[科目编码],科目余额表[抽查项目],"无匹配"),"期间结转")</f>
        <v>银行存款</v>
      </c>
      <c r="J34" s="38" t="str" cm="1">
        <f t="array" ref="J34">_xlfn.TEXTJOIN(",", TRUE, _xlfn.UNIQUE(IF((序时账[日期]=B34)*(序时账[凭证字号]=C34)*IF(G34=0,序时账[借方金额]&lt;&gt;0,序时账[借方金额]=0)*(序时账[科目编码]&lt;&gt;D34), 序时账[科目名称], "")))</f>
        <v>企业所得税</v>
      </c>
      <c r="K34" s="42" t="s">
        <v>49</v>
      </c>
      <c r="M34" s="24"/>
      <c r="N34" s="23"/>
    </row>
    <row r="35" spans="1:14">
      <c r="A35" s="38" t="str" cm="1">
        <f t="array" ref="A35">_xlfn.TEXTJOIN(",", TRUE, _xlfn.UNIQUE(IF((序时账[日期]=B35)*(序时账[凭证字号]=C35), 序时账[科目编码], "")))</f>
        <v>5603001,1002001</v>
      </c>
      <c r="B35" s="89">
        <v>45687</v>
      </c>
      <c r="C35" s="36">
        <v>11</v>
      </c>
      <c r="D35" s="38">
        <v>5603001</v>
      </c>
      <c r="E35" s="38" t="s">
        <v>541</v>
      </c>
      <c r="F35" s="38" t="s">
        <v>564</v>
      </c>
      <c r="G35" s="39">
        <v>200</v>
      </c>
      <c r="H35" s="39">
        <v>0</v>
      </c>
      <c r="I35" s="42" t="str">
        <f>IF(F35&lt;&gt;"结转本期损益",_xlfn.XLOOKUP(D35,科目余额表[科目编码],科目余额表[抽查项目],"无匹配"),"期间结转")</f>
        <v>财务费用</v>
      </c>
      <c r="J35" s="38" t="str" cm="1">
        <f t="array" ref="J35">_xlfn.TEXTJOIN(",", TRUE, _xlfn.UNIQUE(IF((序时账[日期]=B35)*(序时账[凭证字号]=C35)*IF(G35=0,序时账[借方金额]&lt;&gt;0,序时账[借方金额]=0)*(序时账[科目编码]&lt;&gt;D35), 序时账[科目名称], "")))</f>
        <v>ABC银行账户</v>
      </c>
      <c r="K35" s="42"/>
      <c r="M35" s="24"/>
      <c r="N35" s="23"/>
    </row>
    <row r="36" spans="1:14">
      <c r="A36" s="38" t="str" cm="1">
        <f t="array" ref="A36">_xlfn.TEXTJOIN(",", TRUE, _xlfn.UNIQUE(IF((序时账[日期]=B36)*(序时账[凭证字号]=C36), 序时账[科目编码], "")))</f>
        <v>5603001,1002001</v>
      </c>
      <c r="B36" s="89">
        <v>45687</v>
      </c>
      <c r="C36" s="36">
        <v>11</v>
      </c>
      <c r="D36" s="38">
        <v>1002001</v>
      </c>
      <c r="E36" s="38" t="s">
        <v>487</v>
      </c>
      <c r="F36" s="38" t="s">
        <v>564</v>
      </c>
      <c r="G36" s="39">
        <v>0</v>
      </c>
      <c r="H36" s="39">
        <v>200</v>
      </c>
      <c r="I36" s="42" t="str">
        <f>IF(F36&lt;&gt;"结转本期损益",_xlfn.XLOOKUP(D36,科目余额表[科目编码],科目余额表[抽查项目],"无匹配"),"期间结转")</f>
        <v>银行存款</v>
      </c>
      <c r="J36" s="38" t="str" cm="1">
        <f t="array" ref="J36">_xlfn.TEXTJOIN(",", TRUE, _xlfn.UNIQUE(IF((序时账[日期]=B36)*(序时账[凭证字号]=C36)*IF(G36=0,序时账[借方金额]&lt;&gt;0,序时账[借方金额]=0)*(序时账[科目编码]&lt;&gt;D36), 序时账[科目名称], "")))</f>
        <v>银行手续费</v>
      </c>
      <c r="K36" s="42" t="s">
        <v>541</v>
      </c>
      <c r="M36" s="24"/>
      <c r="N36" s="23"/>
    </row>
    <row r="37" spans="1:14">
      <c r="A37" s="38" t="str" cm="1">
        <f t="array" ref="A37">_xlfn.TEXTJOIN(",", TRUE, _xlfn.UNIQUE(IF((序时账[日期]=B37)*(序时账[凭证字号]=C37), 序时账[科目编码], "")))</f>
        <v>5001,3103</v>
      </c>
      <c r="B37" s="89">
        <v>45687</v>
      </c>
      <c r="C37" s="36">
        <v>12</v>
      </c>
      <c r="D37" s="38">
        <v>5001</v>
      </c>
      <c r="E37" s="38" t="s">
        <v>537</v>
      </c>
      <c r="F37" s="38" t="s">
        <v>565</v>
      </c>
      <c r="G37" s="39">
        <v>1010000</v>
      </c>
      <c r="H37" s="39">
        <v>0</v>
      </c>
      <c r="I37" s="42" t="str">
        <f>IF(F37&lt;&gt;"结转本期损益",_xlfn.XLOOKUP(D37,科目余额表[科目编码],科目余额表[抽查项目],"无匹配"),"期间结转")</f>
        <v>期间结转</v>
      </c>
      <c r="J37" s="38" t="str" cm="1">
        <f t="array" ref="J37">_xlfn.TEXTJOIN(",", TRUE, _xlfn.UNIQUE(IF((序时账[日期]=B37)*(序时账[凭证字号]=C37)*IF(G37=0,序时账[借方金额]&lt;&gt;0,序时账[借方金额]=0)*(序时账[科目编码]&lt;&gt;D37), 序时账[科目名称], "")))</f>
        <v>本年利润</v>
      </c>
      <c r="K37" s="42"/>
      <c r="M37" s="24"/>
      <c r="N37" s="23"/>
    </row>
    <row r="38" spans="1:14">
      <c r="A38" s="38" t="str" cm="1">
        <f t="array" ref="A38">_xlfn.TEXTJOIN(",", TRUE, _xlfn.UNIQUE(IF((序时账[日期]=B38)*(序时账[凭证字号]=C38), 序时账[科目编码], "")))</f>
        <v>5001,3103</v>
      </c>
      <c r="B38" s="89">
        <v>45687</v>
      </c>
      <c r="C38" s="36">
        <v>12</v>
      </c>
      <c r="D38" s="38">
        <v>3103</v>
      </c>
      <c r="E38" s="38" t="s">
        <v>535</v>
      </c>
      <c r="F38" s="38" t="s">
        <v>565</v>
      </c>
      <c r="G38" s="39">
        <v>0</v>
      </c>
      <c r="H38" s="39">
        <v>1010000</v>
      </c>
      <c r="I38" s="42" t="str">
        <f>IF(F38&lt;&gt;"结转本期损益",_xlfn.XLOOKUP(D38,科目余额表[科目编码],科目余额表[抽查项目],"无匹配"),"期间结转")</f>
        <v>期间结转</v>
      </c>
      <c r="J38" s="38" t="str" cm="1">
        <f t="array" ref="J38">_xlfn.TEXTJOIN(",", TRUE, _xlfn.UNIQUE(IF((序时账[日期]=B38)*(序时账[凭证字号]=C38)*IF(G38=0,序时账[借方金额]&lt;&gt;0,序时账[借方金额]=0)*(序时账[科目编码]&lt;&gt;D38), 序时账[科目名称], "")))</f>
        <v>主营业务收入</v>
      </c>
      <c r="K38" s="42"/>
      <c r="M38" s="24"/>
      <c r="N38" s="23"/>
    </row>
    <row r="39" spans="1:14">
      <c r="A39" s="38" t="str" cm="1">
        <f t="array" ref="A39">_xlfn.TEXTJOIN(",", TRUE, _xlfn.UNIQUE(IF((序时账[日期]=B39)*(序时账[凭证字号]=C39), 序时账[科目编码], "")))</f>
        <v>3103,5401,5403001,5403002,5403003,5602001,5603001</v>
      </c>
      <c r="B39" s="89">
        <v>45687</v>
      </c>
      <c r="C39" s="36">
        <v>13</v>
      </c>
      <c r="D39" s="38">
        <v>3103</v>
      </c>
      <c r="E39" s="38" t="s">
        <v>535</v>
      </c>
      <c r="F39" s="38" t="s">
        <v>565</v>
      </c>
      <c r="G39" s="39">
        <v>910329.52</v>
      </c>
      <c r="H39" s="39">
        <v>0</v>
      </c>
      <c r="I39" s="42" t="str">
        <f>IF(F39&lt;&gt;"结转本期损益",_xlfn.XLOOKUP(D39,科目余额表[科目编码],科目余额表[抽查项目],"无匹配"),"期间结转")</f>
        <v>期间结转</v>
      </c>
      <c r="J39" s="38" t="str" cm="1">
        <f t="array" ref="J39">_xlfn.TEXTJOIN(",", TRUE, _xlfn.UNIQUE(IF((序时账[日期]=B39)*(序时账[凭证字号]=C39)*IF(G39=0,序时账[借方金额]&lt;&gt;0,序时账[借方金额]=0)*(序时账[科目编码]&lt;&gt;D39), 序时账[科目名称], "")))</f>
        <v>主营业务成本,城市维护建设税,教育费附加,地方教育费附加,管理费用-折旧费,银行手续费</v>
      </c>
      <c r="K39" s="42"/>
      <c r="M39" s="24"/>
      <c r="N39" s="23"/>
    </row>
    <row r="40" spans="1:14">
      <c r="A40" s="38" t="str" cm="1">
        <f t="array" ref="A40">_xlfn.TEXTJOIN(",", TRUE, _xlfn.UNIQUE(IF((序时账[日期]=B40)*(序时账[凭证字号]=C40), 序时账[科目编码], "")))</f>
        <v>3103,5401,5403001,5403002,5403003,5602001,5603001</v>
      </c>
      <c r="B40" s="89">
        <v>45687</v>
      </c>
      <c r="C40" s="36">
        <v>13</v>
      </c>
      <c r="D40" s="38">
        <v>5401</v>
      </c>
      <c r="E40" s="38" t="s">
        <v>538</v>
      </c>
      <c r="F40" s="38" t="s">
        <v>565</v>
      </c>
      <c r="G40" s="39">
        <v>0</v>
      </c>
      <c r="H40" s="39">
        <v>901000</v>
      </c>
      <c r="I40" s="42" t="str">
        <f>IF(F40&lt;&gt;"结转本期损益",_xlfn.XLOOKUP(D40,科目余额表[科目编码],科目余额表[抽查项目],"无匹配"),"期间结转")</f>
        <v>期间结转</v>
      </c>
      <c r="J40" s="38" t="str" cm="1">
        <f t="array" ref="J40">_xlfn.TEXTJOIN(",", TRUE, _xlfn.UNIQUE(IF((序时账[日期]=B40)*(序时账[凭证字号]=C40)*IF(G40=0,序时账[借方金额]&lt;&gt;0,序时账[借方金额]=0)*(序时账[科目编码]&lt;&gt;D40), 序时账[科目名称], "")))</f>
        <v>本年利润</v>
      </c>
      <c r="K40" s="42"/>
      <c r="M40" s="24"/>
      <c r="N40" s="23"/>
    </row>
    <row r="41" spans="1:14">
      <c r="A41" s="38" t="str" cm="1">
        <f t="array" ref="A41">_xlfn.TEXTJOIN(",", TRUE, _xlfn.UNIQUE(IF((序时账[日期]=B41)*(序时账[凭证字号]=C41), 序时账[科目编码], "")))</f>
        <v>3103,5401,5403001,5403002,5403003,5602001,5603001</v>
      </c>
      <c r="B41" s="89">
        <v>45687</v>
      </c>
      <c r="C41" s="36">
        <v>13</v>
      </c>
      <c r="D41" s="38">
        <v>5403001</v>
      </c>
      <c r="E41" s="38" t="s">
        <v>48</v>
      </c>
      <c r="F41" s="38" t="s">
        <v>565</v>
      </c>
      <c r="G41" s="39">
        <v>0</v>
      </c>
      <c r="H41" s="39">
        <v>4724.72</v>
      </c>
      <c r="I41" s="42" t="str">
        <f>IF(F41&lt;&gt;"结转本期损益",_xlfn.XLOOKUP(D41,科目余额表[科目编码],科目余额表[抽查项目],"无匹配"),"期间结转")</f>
        <v>期间结转</v>
      </c>
      <c r="J41" s="38" t="str" cm="1">
        <f t="array" ref="J41">_xlfn.TEXTJOIN(",", TRUE, _xlfn.UNIQUE(IF((序时账[日期]=B41)*(序时账[凭证字号]=C41)*IF(G41=0,序时账[借方金额]&lt;&gt;0,序时账[借方金额]=0)*(序时账[科目编码]&lt;&gt;D41), 序时账[科目名称], "")))</f>
        <v>本年利润</v>
      </c>
      <c r="K41" s="42"/>
      <c r="M41" s="24"/>
      <c r="N41" s="23"/>
    </row>
    <row r="42" spans="1:14">
      <c r="A42" s="38" t="str" cm="1">
        <f t="array" ref="A42">_xlfn.TEXTJOIN(",", TRUE, _xlfn.UNIQUE(IF((序时账[日期]=B42)*(序时账[凭证字号]=C42), 序时账[科目编码], "")))</f>
        <v>3103,5401,5403001,5403002,5403003,5602001,5603001</v>
      </c>
      <c r="B42" s="89">
        <v>45687</v>
      </c>
      <c r="C42" s="36">
        <v>13</v>
      </c>
      <c r="D42" s="38">
        <v>5403002</v>
      </c>
      <c r="E42" s="38" t="s">
        <v>50</v>
      </c>
      <c r="F42" s="38" t="s">
        <v>565</v>
      </c>
      <c r="G42" s="39">
        <v>0</v>
      </c>
      <c r="H42" s="39">
        <v>2024.8799999999999</v>
      </c>
      <c r="I42" s="42" t="str">
        <f>IF(F42&lt;&gt;"结转本期损益",_xlfn.XLOOKUP(D42,科目余额表[科目编码],科目余额表[抽查项目],"无匹配"),"期间结转")</f>
        <v>期间结转</v>
      </c>
      <c r="J42" s="38" t="str" cm="1">
        <f t="array" ref="J42">_xlfn.TEXTJOIN(",", TRUE, _xlfn.UNIQUE(IF((序时账[日期]=B42)*(序时账[凭证字号]=C42)*IF(G42=0,序时账[借方金额]&lt;&gt;0,序时账[借方金额]=0)*(序时账[科目编码]&lt;&gt;D42), 序时账[科目名称], "")))</f>
        <v>本年利润</v>
      </c>
      <c r="K42" s="42"/>
      <c r="M42" s="24"/>
      <c r="N42" s="23"/>
    </row>
    <row r="43" spans="1:14">
      <c r="A43" s="38" t="str" cm="1">
        <f t="array" ref="A43">_xlfn.TEXTJOIN(",", TRUE, _xlfn.UNIQUE(IF((序时账[日期]=B43)*(序时账[凭证字号]=C43), 序时账[科目编码], "")))</f>
        <v>3103,5401,5403001,5403002,5403003,5602001,5603001</v>
      </c>
      <c r="B43" s="89">
        <v>45687</v>
      </c>
      <c r="C43" s="36">
        <v>13</v>
      </c>
      <c r="D43" s="38">
        <v>5403003</v>
      </c>
      <c r="E43" s="38" t="s">
        <v>53</v>
      </c>
      <c r="F43" s="38" t="s">
        <v>565</v>
      </c>
      <c r="G43" s="39">
        <v>0</v>
      </c>
      <c r="H43" s="39">
        <v>1349.92</v>
      </c>
      <c r="I43" s="42" t="str">
        <f>IF(F43&lt;&gt;"结转本期损益",_xlfn.XLOOKUP(D43,科目余额表[科目编码],科目余额表[抽查项目],"无匹配"),"期间结转")</f>
        <v>期间结转</v>
      </c>
      <c r="J43" s="38" t="str" cm="1">
        <f t="array" ref="J43">_xlfn.TEXTJOIN(",", TRUE, _xlfn.UNIQUE(IF((序时账[日期]=B43)*(序时账[凭证字号]=C43)*IF(G43=0,序时账[借方金额]&lt;&gt;0,序时账[借方金额]=0)*(序时账[科目编码]&lt;&gt;D43), 序时账[科目名称], "")))</f>
        <v>本年利润</v>
      </c>
      <c r="K43" s="42"/>
      <c r="M43" s="24"/>
      <c r="N43" s="23"/>
    </row>
    <row r="44" spans="1:14">
      <c r="A44" s="38" t="str" cm="1">
        <f t="array" ref="A44">_xlfn.TEXTJOIN(",", TRUE, _xlfn.UNIQUE(IF((序时账[日期]=B44)*(序时账[凭证字号]=C44), 序时账[科目编码], "")))</f>
        <v>3103,5401,5403001,5403002,5403003,5602001,5603001</v>
      </c>
      <c r="B44" s="89">
        <v>45687</v>
      </c>
      <c r="C44" s="36">
        <v>13</v>
      </c>
      <c r="D44" s="38">
        <v>5602001</v>
      </c>
      <c r="E44" s="38" t="s">
        <v>552</v>
      </c>
      <c r="F44" s="38" t="s">
        <v>565</v>
      </c>
      <c r="G44" s="39">
        <v>0</v>
      </c>
      <c r="H44" s="39">
        <v>1030</v>
      </c>
      <c r="I44" s="42" t="str">
        <f>IF(F44&lt;&gt;"结转本期损益",_xlfn.XLOOKUP(D44,科目余额表[科目编码],科目余额表[抽查项目],"无匹配"),"期间结转")</f>
        <v>期间结转</v>
      </c>
      <c r="J44" s="38" t="str" cm="1">
        <f t="array" ref="J44">_xlfn.TEXTJOIN(",", TRUE, _xlfn.UNIQUE(IF((序时账[日期]=B44)*(序时账[凭证字号]=C44)*IF(G44=0,序时账[借方金额]&lt;&gt;0,序时账[借方金额]=0)*(序时账[科目编码]&lt;&gt;D44), 序时账[科目名称], "")))</f>
        <v>本年利润</v>
      </c>
      <c r="K44" s="42"/>
      <c r="M44" s="24"/>
      <c r="N44" s="23"/>
    </row>
    <row r="45" spans="1:14">
      <c r="A45" s="38" t="str" cm="1">
        <f t="array" ref="A45">_xlfn.TEXTJOIN(",", TRUE, _xlfn.UNIQUE(IF((序时账[日期]=B45)*(序时账[凭证字号]=C45), 序时账[科目编码], "")))</f>
        <v>3103,5401,5403001,5403002,5403003,5602001,5603001</v>
      </c>
      <c r="B45" s="89">
        <v>45687</v>
      </c>
      <c r="C45" s="36">
        <v>13</v>
      </c>
      <c r="D45" s="38">
        <v>5603001</v>
      </c>
      <c r="E45" s="38" t="s">
        <v>541</v>
      </c>
      <c r="F45" s="38" t="s">
        <v>565</v>
      </c>
      <c r="G45" s="39">
        <v>0</v>
      </c>
      <c r="H45" s="39">
        <v>200</v>
      </c>
      <c r="I45" s="42" t="str">
        <f>IF(F45&lt;&gt;"结转本期损益",_xlfn.XLOOKUP(D45,科目余额表[科目编码],科目余额表[抽查项目],"无匹配"),"期间结转")</f>
        <v>期间结转</v>
      </c>
      <c r="J45" s="38" t="str" cm="1">
        <f t="array" ref="J45">_xlfn.TEXTJOIN(",", TRUE, _xlfn.UNIQUE(IF((序时账[日期]=B45)*(序时账[凭证字号]=C45)*IF(G45=0,序时账[借方金额]&lt;&gt;0,序时账[借方金额]=0)*(序时账[科目编码]&lt;&gt;D45), 序时账[科目名称], "")))</f>
        <v>本年利润</v>
      </c>
      <c r="K45" s="42"/>
      <c r="M45" s="24"/>
      <c r="N45" s="23"/>
    </row>
    <row r="46" spans="1:14">
      <c r="A46" s="38" t="str" cm="1">
        <f t="array" ref="A46">_xlfn.TEXTJOIN(",", TRUE, _xlfn.UNIQUE(IF((序时账[日期]=B46)*(序时账[凭证字号]=C46), 序时账[科目编码], "")))</f>
        <v>5602001,1602002</v>
      </c>
      <c r="B46" s="89">
        <v>45698</v>
      </c>
      <c r="C46" s="36">
        <v>1</v>
      </c>
      <c r="D46" s="38">
        <v>5602001</v>
      </c>
      <c r="E46" s="38" t="s">
        <v>552</v>
      </c>
      <c r="F46" s="38" t="s">
        <v>553</v>
      </c>
      <c r="G46" s="39">
        <v>1030</v>
      </c>
      <c r="H46" s="39">
        <v>0</v>
      </c>
      <c r="I46" s="42" t="str">
        <f>IF(F46&lt;&gt;"结转本期损益",_xlfn.XLOOKUP(D46,科目余额表[科目编码],科目余额表[抽查项目],"无匹配"),"期间结转")</f>
        <v>管理费用</v>
      </c>
      <c r="J46" s="38" t="str" cm="1">
        <f t="array" ref="J46">_xlfn.TEXTJOIN(",", TRUE, _xlfn.UNIQUE(IF((序时账[日期]=B46)*(序时账[凭证字号]=C46)*IF(G46=0,序时账[借方金额]&lt;&gt;0,序时账[借方金额]=0)*(序时账[科目编码]&lt;&gt;D46), 序时账[科目名称], "")))</f>
        <v>电脑</v>
      </c>
      <c r="K46" s="42"/>
      <c r="M46" s="24"/>
      <c r="N46" s="23"/>
    </row>
    <row r="47" spans="1:14">
      <c r="A47" s="38" t="str" cm="1">
        <f t="array" ref="A47">_xlfn.TEXTJOIN(",", TRUE, _xlfn.UNIQUE(IF((序时账[日期]=B47)*(序时账[凭证字号]=C47), 序时账[科目编码], "")))</f>
        <v>5602001,1602002</v>
      </c>
      <c r="B47" s="89">
        <v>45698</v>
      </c>
      <c r="C47" s="36">
        <v>1</v>
      </c>
      <c r="D47" s="38">
        <v>1602002</v>
      </c>
      <c r="E47" s="38" t="s">
        <v>514</v>
      </c>
      <c r="F47" s="38" t="s">
        <v>553</v>
      </c>
      <c r="G47" s="39">
        <v>0</v>
      </c>
      <c r="H47" s="39">
        <v>1030</v>
      </c>
      <c r="I47" s="42" t="str">
        <f>IF(F47&lt;&gt;"结转本期损益",_xlfn.XLOOKUP(D47,科目余额表[科目编码],科目余额表[抽查项目],"无匹配"),"期间结转")</f>
        <v>固定资产</v>
      </c>
      <c r="J47" s="38" t="str" cm="1">
        <f t="array" ref="J47">_xlfn.TEXTJOIN(",", TRUE, _xlfn.UNIQUE(IF((序时账[日期]=B47)*(序时账[凭证字号]=C47)*IF(G47=0,序时账[借方金额]&lt;&gt;0,序时账[借方金额]=0)*(序时账[科目编码]&lt;&gt;D47), 序时账[科目名称], "")))</f>
        <v>管理费用-折旧费</v>
      </c>
      <c r="K47" s="42"/>
      <c r="M47" s="24"/>
      <c r="N47" s="23"/>
    </row>
    <row r="48" spans="1:14">
      <c r="A48" s="38" t="str" cm="1">
        <f t="array" ref="A48">_xlfn.TEXTJOIN(",", TRUE, _xlfn.UNIQUE(IF((序时账[日期]=B48)*(序时账[凭证字号]=C48), 序时账[科目编码], "")))</f>
        <v>1122002,5001,222100102</v>
      </c>
      <c r="B48" s="89">
        <v>45703</v>
      </c>
      <c r="C48" s="36">
        <v>2</v>
      </c>
      <c r="D48" s="38">
        <v>1122002</v>
      </c>
      <c r="E48" s="38" t="s">
        <v>566</v>
      </c>
      <c r="F48" s="38" t="s">
        <v>555</v>
      </c>
      <c r="G48" s="39">
        <v>1152600</v>
      </c>
      <c r="H48" s="39">
        <v>0</v>
      </c>
      <c r="I48" s="42" t="str">
        <f>IF(F48&lt;&gt;"结转本期损益",_xlfn.XLOOKUP(D48,科目余额表[科目编码],科目余额表[抽查项目],"无匹配"),"期间结转")</f>
        <v>应收账款</v>
      </c>
      <c r="J48" s="38" t="str" cm="1">
        <f t="array" ref="J48">_xlfn.TEXTJOIN(",", TRUE, _xlfn.UNIQUE(IF((序时账[日期]=B48)*(序时账[凭证字号]=C48)*IF(G48=0,序时账[借方金额]&lt;&gt;0,序时账[借方金额]=0)*(序时账[科目编码]&lt;&gt;D48), 序时账[科目名称], "")))</f>
        <v>主营业务收入,销项税额</v>
      </c>
      <c r="K48" s="42"/>
      <c r="M48" s="24"/>
      <c r="N48" s="23"/>
    </row>
    <row r="49" spans="1:14">
      <c r="A49" s="38" t="str" cm="1">
        <f t="array" ref="A49">_xlfn.TEXTJOIN(",", TRUE, _xlfn.UNIQUE(IF((序时账[日期]=B49)*(序时账[凭证字号]=C49), 序时账[科目编码], "")))</f>
        <v>1122002,5001,222100102</v>
      </c>
      <c r="B49" s="89">
        <v>45703</v>
      </c>
      <c r="C49" s="36">
        <v>2</v>
      </c>
      <c r="D49" s="38">
        <v>5001</v>
      </c>
      <c r="E49" s="38" t="s">
        <v>537</v>
      </c>
      <c r="F49" s="38" t="s">
        <v>555</v>
      </c>
      <c r="G49" s="39">
        <v>0</v>
      </c>
      <c r="H49" s="39">
        <v>1020000</v>
      </c>
      <c r="I49" s="42" t="str">
        <f>IF(F49&lt;&gt;"结转本期损益",_xlfn.XLOOKUP(D49,科目余额表[科目编码],科目余额表[抽查项目],"无匹配"),"期间结转")</f>
        <v>营业收入</v>
      </c>
      <c r="J49" s="38" t="str" cm="1">
        <f t="array" ref="J49">_xlfn.TEXTJOIN(",", TRUE, _xlfn.UNIQUE(IF((序时账[日期]=B49)*(序时账[凭证字号]=C49)*IF(G49=0,序时账[借方金额]&lt;&gt;0,序时账[借方金额]=0)*(序时账[科目编码]&lt;&gt;D49), 序时账[科目名称], "")))</f>
        <v>应收账款-B有限公司</v>
      </c>
      <c r="K49" s="42"/>
      <c r="M49" s="24"/>
      <c r="N49" s="23"/>
    </row>
    <row r="50" spans="1:14">
      <c r="A50" s="38" t="str" cm="1">
        <f t="array" ref="A50">_xlfn.TEXTJOIN(",", TRUE, _xlfn.UNIQUE(IF((序时账[日期]=B50)*(序时账[凭证字号]=C50), 序时账[科目编码], "")))</f>
        <v>1122002,5001,222100102</v>
      </c>
      <c r="B50" s="89">
        <v>45703</v>
      </c>
      <c r="C50" s="36">
        <v>2</v>
      </c>
      <c r="D50" s="38">
        <v>222100102</v>
      </c>
      <c r="E50" s="38" t="s">
        <v>523</v>
      </c>
      <c r="F50" s="38" t="s">
        <v>555</v>
      </c>
      <c r="G50" s="39">
        <v>0</v>
      </c>
      <c r="H50" s="39">
        <v>132600</v>
      </c>
      <c r="I50" s="42" t="str">
        <f>IF(F50&lt;&gt;"结转本期损益",_xlfn.XLOOKUP(D50,科目余额表[科目编码],科目余额表[抽查项目],"无匹配"),"期间结转")</f>
        <v>应交税费</v>
      </c>
      <c r="J50" s="38" t="str" cm="1">
        <f t="array" ref="J50">_xlfn.TEXTJOIN(",", TRUE, _xlfn.UNIQUE(IF((序时账[日期]=B50)*(序时账[凭证字号]=C50)*IF(G50=0,序时账[借方金额]&lt;&gt;0,序时账[借方金额]=0)*(序时账[科目编码]&lt;&gt;D50), 序时账[科目名称], "")))</f>
        <v>应收账款-B有限公司</v>
      </c>
      <c r="K50" s="42"/>
      <c r="M50" s="24"/>
      <c r="N50" s="23"/>
    </row>
    <row r="51" spans="1:14">
      <c r="A51" s="38" t="str" cm="1">
        <f t="array" ref="A51">_xlfn.TEXTJOIN(",", TRUE, _xlfn.UNIQUE(IF((序时账[日期]=B51)*(序时账[凭证字号]=C51), 序时账[科目编码], "")))</f>
        <v>5401,1405002</v>
      </c>
      <c r="B51" s="89">
        <v>45703</v>
      </c>
      <c r="C51" s="36">
        <v>3</v>
      </c>
      <c r="D51" s="38">
        <v>5401</v>
      </c>
      <c r="E51" s="38" t="s">
        <v>538</v>
      </c>
      <c r="F51" s="38" t="s">
        <v>556</v>
      </c>
      <c r="G51" s="39">
        <v>902000</v>
      </c>
      <c r="H51" s="39">
        <v>0</v>
      </c>
      <c r="I51" s="42" t="str">
        <f>IF(F51&lt;&gt;"结转本期损益",_xlfn.XLOOKUP(D51,科目余额表[科目编码],科目余额表[抽查项目],"无匹配"),"期间结转")</f>
        <v>营业成本</v>
      </c>
      <c r="J51" s="38" t="str" cm="1">
        <f t="array" ref="J51">_xlfn.TEXTJOIN(",", TRUE, _xlfn.UNIQUE(IF((序时账[日期]=B51)*(序时账[凭证字号]=C51)*IF(G51=0,序时账[借方金额]&lt;&gt;0,序时账[借方金额]=0)*(序时账[科目编码]&lt;&gt;D51), 序时账[科目名称], "")))</f>
        <v>S商品</v>
      </c>
      <c r="K51" s="42"/>
      <c r="M51" s="24"/>
      <c r="N51" s="23"/>
    </row>
    <row r="52" spans="1:14">
      <c r="A52" s="38" t="str" cm="1">
        <f t="array" ref="A52">_xlfn.TEXTJOIN(",", TRUE, _xlfn.UNIQUE(IF((序时账[日期]=B52)*(序时账[凭证字号]=C52), 序时账[科目编码], "")))</f>
        <v>5401,1405002</v>
      </c>
      <c r="B52" s="89">
        <v>45703</v>
      </c>
      <c r="C52" s="36">
        <v>3</v>
      </c>
      <c r="D52" s="38">
        <v>1405002</v>
      </c>
      <c r="E52" s="38" t="s">
        <v>512</v>
      </c>
      <c r="F52" s="38" t="s">
        <v>556</v>
      </c>
      <c r="G52" s="39">
        <v>0</v>
      </c>
      <c r="H52" s="39">
        <v>902000</v>
      </c>
      <c r="I52" s="42" t="str">
        <f>IF(F52&lt;&gt;"结转本期损益",_xlfn.XLOOKUP(D52,科目余额表[科目编码],科目余额表[抽查项目],"无匹配"),"期间结转")</f>
        <v>存货</v>
      </c>
      <c r="J52" s="38" t="str" cm="1">
        <f t="array" ref="J52">_xlfn.TEXTJOIN(",", TRUE, _xlfn.UNIQUE(IF((序时账[日期]=B52)*(序时账[凭证字号]=C52)*IF(G52=0,序时账[借方金额]&lt;&gt;0,序时账[借方金额]=0)*(序时账[科目编码]&lt;&gt;D52), 序时账[科目名称], "")))</f>
        <v>主营业务成本</v>
      </c>
      <c r="K52" s="42"/>
      <c r="M52" s="24"/>
      <c r="N52" s="23"/>
    </row>
    <row r="53" spans="1:14">
      <c r="A53" s="38" t="str" cm="1">
        <f t="array" ref="A53">_xlfn.TEXTJOIN(",", TRUE, _xlfn.UNIQUE(IF((序时账[日期]=B53)*(序时账[凭证字号]=C53), 序时账[科目编码], "")))</f>
        <v>1002002,1122006</v>
      </c>
      <c r="B53" s="89">
        <v>45708</v>
      </c>
      <c r="C53" s="36">
        <v>4</v>
      </c>
      <c r="D53" s="38">
        <v>1002002</v>
      </c>
      <c r="E53" s="38" t="s">
        <v>488</v>
      </c>
      <c r="F53" s="38" t="s">
        <v>557</v>
      </c>
      <c r="G53" s="39">
        <v>870000</v>
      </c>
      <c r="H53" s="39">
        <v>0</v>
      </c>
      <c r="I53" s="42" t="str">
        <f>IF(F53&lt;&gt;"结转本期损益",_xlfn.XLOOKUP(D53,科目余额表[科目编码],科目余额表[抽查项目],"无匹配"),"期间结转")</f>
        <v>银行存款</v>
      </c>
      <c r="J53" s="38" t="str" cm="1">
        <f t="array" ref="J53">_xlfn.TEXTJOIN(",", TRUE, _xlfn.UNIQUE(IF((序时账[日期]=B53)*(序时账[凭证字号]=C53)*IF(G53=0,序时账[借方金额]&lt;&gt;0,序时账[借方金额]=0)*(序时账[科目编码]&lt;&gt;D53), 序时账[科目名称], "")))</f>
        <v>应收账款-F有限公司</v>
      </c>
      <c r="K53" s="42" t="s">
        <v>567</v>
      </c>
      <c r="M53" s="24"/>
      <c r="N53" s="23"/>
    </row>
    <row r="54" spans="1:14">
      <c r="A54" s="38" t="str" cm="1">
        <f t="array" ref="A54">_xlfn.TEXTJOIN(",", TRUE, _xlfn.UNIQUE(IF((序时账[日期]=B54)*(序时账[凭证字号]=C54), 序时账[科目编码], "")))</f>
        <v>1002002,1122006</v>
      </c>
      <c r="B54" s="89">
        <v>45708</v>
      </c>
      <c r="C54" s="36">
        <v>4</v>
      </c>
      <c r="D54" s="38">
        <v>1122006</v>
      </c>
      <c r="E54" s="38" t="s">
        <v>567</v>
      </c>
      <c r="F54" s="38" t="s">
        <v>557</v>
      </c>
      <c r="G54" s="39">
        <v>0</v>
      </c>
      <c r="H54" s="39">
        <v>870000</v>
      </c>
      <c r="I54" s="42" t="str">
        <f>IF(F54&lt;&gt;"结转本期损益",_xlfn.XLOOKUP(D54,科目余额表[科目编码],科目余额表[抽查项目],"无匹配"),"期间结转")</f>
        <v>应收账款</v>
      </c>
      <c r="J54" s="38" t="str" cm="1">
        <f t="array" ref="J54">_xlfn.TEXTJOIN(",", TRUE, _xlfn.UNIQUE(IF((序时账[日期]=B54)*(序时账[凭证字号]=C54)*IF(G54=0,序时账[借方金额]&lt;&gt;0,序时账[借方金额]=0)*(序时账[科目编码]&lt;&gt;D54), 序时账[科目名称], "")))</f>
        <v>EFG银行账户</v>
      </c>
      <c r="K54" s="42"/>
      <c r="M54" s="24"/>
      <c r="N54" s="23"/>
    </row>
    <row r="55" spans="1:14">
      <c r="A55" s="38" t="str" cm="1">
        <f t="array" ref="A55">_xlfn.TEXTJOIN(",", TRUE, _xlfn.UNIQUE(IF((序时账[日期]=B55)*(序时账[凭证字号]=C55), 序时账[科目编码], "")))</f>
        <v>1405002,222100101,2202002</v>
      </c>
      <c r="B55" s="89">
        <v>45708</v>
      </c>
      <c r="C55" s="36">
        <v>5</v>
      </c>
      <c r="D55" s="38">
        <v>1405002</v>
      </c>
      <c r="E55" s="38" t="s">
        <v>512</v>
      </c>
      <c r="F55" s="38" t="s">
        <v>558</v>
      </c>
      <c r="G55" s="39">
        <v>490000</v>
      </c>
      <c r="H55" s="39">
        <v>0</v>
      </c>
      <c r="I55" s="42" t="str">
        <f>IF(F55&lt;&gt;"结转本期损益",_xlfn.XLOOKUP(D55,科目余额表[科目编码],科目余额表[抽查项目],"无匹配"),"期间结转")</f>
        <v>存货</v>
      </c>
      <c r="J55" s="38" t="str" cm="1">
        <f t="array" ref="J55">_xlfn.TEXTJOIN(",", TRUE, _xlfn.UNIQUE(IF((序时账[日期]=B55)*(序时账[凭证字号]=C55)*IF(G55=0,序时账[借方金额]&lt;&gt;0,序时账[借方金额]=0)*(序时账[科目编码]&lt;&gt;D55), 序时账[科目名称], "")))</f>
        <v>应付账款-U有限公司</v>
      </c>
      <c r="K55" s="42"/>
      <c r="M55" s="24"/>
      <c r="N55" s="23"/>
    </row>
    <row r="56" spans="1:14">
      <c r="A56" s="38" t="str" cm="1">
        <f t="array" ref="A56">_xlfn.TEXTJOIN(",", TRUE, _xlfn.UNIQUE(IF((序时账[日期]=B56)*(序时账[凭证字号]=C56), 序时账[科目编码], "")))</f>
        <v>1405002,222100101,2202002</v>
      </c>
      <c r="B56" s="89">
        <v>45708</v>
      </c>
      <c r="C56" s="36">
        <v>5</v>
      </c>
      <c r="D56" s="38">
        <v>222100101</v>
      </c>
      <c r="E56" s="38" t="s">
        <v>522</v>
      </c>
      <c r="F56" s="38" t="s">
        <v>558</v>
      </c>
      <c r="G56" s="39">
        <v>63700</v>
      </c>
      <c r="H56" s="39">
        <v>0</v>
      </c>
      <c r="I56" s="42" t="str">
        <f>IF(F56&lt;&gt;"结转本期损益",_xlfn.XLOOKUP(D56,科目余额表[科目编码],科目余额表[抽查项目],"无匹配"),"期间结转")</f>
        <v>应交税费</v>
      </c>
      <c r="J56" s="38" t="str" cm="1">
        <f t="array" ref="J56">_xlfn.TEXTJOIN(",", TRUE, _xlfn.UNIQUE(IF((序时账[日期]=B56)*(序时账[凭证字号]=C56)*IF(G56=0,序时账[借方金额]&lt;&gt;0,序时账[借方金额]=0)*(序时账[科目编码]&lt;&gt;D56), 序时账[科目名称], "")))</f>
        <v>应付账款-U有限公司</v>
      </c>
      <c r="K56" s="42"/>
      <c r="M56" s="24"/>
      <c r="N56" s="23"/>
    </row>
    <row r="57" spans="1:14">
      <c r="A57" s="38" t="str" cm="1">
        <f t="array" ref="A57">_xlfn.TEXTJOIN(",", TRUE, _xlfn.UNIQUE(IF((序时账[日期]=B57)*(序时账[凭证字号]=C57), 序时账[科目编码], "")))</f>
        <v>1405002,222100101,2202002</v>
      </c>
      <c r="B57" s="89">
        <v>45708</v>
      </c>
      <c r="C57" s="36">
        <v>5</v>
      </c>
      <c r="D57" s="38">
        <v>2202002</v>
      </c>
      <c r="E57" s="38" t="s">
        <v>568</v>
      </c>
      <c r="F57" s="38" t="s">
        <v>558</v>
      </c>
      <c r="G57" s="39">
        <v>0</v>
      </c>
      <c r="H57" s="39">
        <v>553700</v>
      </c>
      <c r="I57" s="42" t="str">
        <f>IF(F57&lt;&gt;"结转本期损益",_xlfn.XLOOKUP(D57,科目余额表[科目编码],科目余额表[抽查项目],"无匹配"),"期间结转")</f>
        <v>应付账款</v>
      </c>
      <c r="J57" s="38" t="str" cm="1">
        <f t="array" ref="J57">_xlfn.TEXTJOIN(",", TRUE, _xlfn.UNIQUE(IF((序时账[日期]=B57)*(序时账[凭证字号]=C57)*IF(G57=0,序时账[借方金额]&lt;&gt;0,序时账[借方金额]=0)*(序时账[科目编码]&lt;&gt;D57), 序时账[科目名称], "")))</f>
        <v>S商品,进项税额</v>
      </c>
      <c r="K57" s="42"/>
      <c r="M57" s="24"/>
      <c r="N57" s="23"/>
    </row>
    <row r="58" spans="1:14">
      <c r="A58" s="38" t="str" cm="1">
        <f t="array" ref="A58">_xlfn.TEXTJOIN(",", TRUE, _xlfn.UNIQUE(IF((序时账[日期]=B58)*(序时账[凭证字号]=C58), 序时账[科目编码], "")))</f>
        <v>1123006,1002002</v>
      </c>
      <c r="B58" s="89">
        <v>45708</v>
      </c>
      <c r="C58" s="36">
        <v>6</v>
      </c>
      <c r="D58" s="38">
        <v>1123006</v>
      </c>
      <c r="E58" s="38" t="s">
        <v>569</v>
      </c>
      <c r="F58" s="38" t="s">
        <v>560</v>
      </c>
      <c r="G58" s="39">
        <v>540000</v>
      </c>
      <c r="H58" s="39">
        <v>0</v>
      </c>
      <c r="I58" s="42" t="str">
        <f>IF(F58&lt;&gt;"结转本期损益",_xlfn.XLOOKUP(D58,科目余额表[科目编码],科目余额表[抽查项目],"无匹配"),"期间结转")</f>
        <v>预付款项</v>
      </c>
      <c r="J58" s="38" t="str" cm="1">
        <f t="array" ref="J58">_xlfn.TEXTJOIN(",", TRUE, _xlfn.UNIQUE(IF((序时账[日期]=B58)*(序时账[凭证字号]=C58)*IF(G58=0,序时账[借方金额]&lt;&gt;0,序时账[借方金额]=0)*(序时账[科目编码]&lt;&gt;D58), 序时账[科目名称], "")))</f>
        <v>EFG银行账户</v>
      </c>
      <c r="K58" s="42"/>
      <c r="M58" s="24"/>
      <c r="N58" s="23"/>
    </row>
    <row r="59" spans="1:14">
      <c r="A59" s="38" t="str" cm="1">
        <f t="array" ref="A59">_xlfn.TEXTJOIN(",", TRUE, _xlfn.UNIQUE(IF((序时账[日期]=B59)*(序时账[凭证字号]=C59), 序时账[科目编码], "")))</f>
        <v>1123006,1002002</v>
      </c>
      <c r="B59" s="89">
        <v>45708</v>
      </c>
      <c r="C59" s="36">
        <v>6</v>
      </c>
      <c r="D59" s="38">
        <v>1002002</v>
      </c>
      <c r="E59" s="38" t="s">
        <v>488</v>
      </c>
      <c r="F59" s="38" t="s">
        <v>560</v>
      </c>
      <c r="G59" s="39">
        <v>0</v>
      </c>
      <c r="H59" s="39">
        <v>540000</v>
      </c>
      <c r="I59" s="42" t="str">
        <f>IF(F59&lt;&gt;"结转本期损益",_xlfn.XLOOKUP(D59,科目余额表[科目编码],科目余额表[抽查项目],"无匹配"),"期间结转")</f>
        <v>银行存款</v>
      </c>
      <c r="J59" s="38" t="str" cm="1">
        <f t="array" ref="J59">_xlfn.TEXTJOIN(",", TRUE, _xlfn.UNIQUE(IF((序时账[日期]=B59)*(序时账[凭证字号]=C59)*IF(G59=0,序时账[借方金额]&lt;&gt;0,序时账[借方金额]=0)*(序时账[科目编码]&lt;&gt;D59), 序时账[科目名称], "")))</f>
        <v>预付账款-O有限公司</v>
      </c>
      <c r="K59" s="42" t="s">
        <v>569</v>
      </c>
      <c r="M59" s="24"/>
      <c r="N59" s="23"/>
    </row>
    <row r="60" spans="1:14">
      <c r="A60" s="38" t="str" cm="1">
        <f t="array" ref="A60">_xlfn.TEXTJOIN(",", TRUE, _xlfn.UNIQUE(IF((序时账[日期]=B60)*(序时账[凭证字号]=C60), 序时账[科目编码], "")))</f>
        <v>222100102,222100103,222100101,2221002</v>
      </c>
      <c r="B60" s="89">
        <v>45713</v>
      </c>
      <c r="C60" s="36">
        <v>7</v>
      </c>
      <c r="D60" s="38">
        <v>222100102</v>
      </c>
      <c r="E60" s="38" t="s">
        <v>523</v>
      </c>
      <c r="F60" s="38" t="s">
        <v>524</v>
      </c>
      <c r="G60" s="39">
        <v>132600</v>
      </c>
      <c r="H60" s="39">
        <v>0</v>
      </c>
      <c r="I60" s="42" t="str">
        <f>IF(F60&lt;&gt;"结转本期损益",_xlfn.XLOOKUP(D60,科目余额表[科目编码],科目余额表[抽查项目],"无匹配"),"期间结转")</f>
        <v>应交税费</v>
      </c>
      <c r="J60" s="38" t="str" cm="1">
        <f t="array" ref="J60">_xlfn.TEXTJOIN(",", TRUE, _xlfn.UNIQUE(IF((序时账[日期]=B60)*(序时账[凭证字号]=C60)*IF(G60=0,序时账[借方金额]&lt;&gt;0,序时账[借方金额]=0)*(序时账[科目编码]&lt;&gt;D60), 序时账[科目名称], "")))</f>
        <v>转出未交增值税,进项税额,未交增值税</v>
      </c>
      <c r="K60" s="42"/>
      <c r="M60" s="24"/>
      <c r="N60" s="23"/>
    </row>
    <row r="61" spans="1:14">
      <c r="A61" s="38" t="str" cm="1">
        <f t="array" ref="A61">_xlfn.TEXTJOIN(",", TRUE, _xlfn.UNIQUE(IF((序时账[日期]=B61)*(序时账[凭证字号]=C61), 序时账[科目编码], "")))</f>
        <v>222100102,222100103,222100101,2221002</v>
      </c>
      <c r="B61" s="89">
        <v>45713</v>
      </c>
      <c r="C61" s="36">
        <v>7</v>
      </c>
      <c r="D61" s="38">
        <v>222100103</v>
      </c>
      <c r="E61" s="38" t="s">
        <v>524</v>
      </c>
      <c r="F61" s="38" t="s">
        <v>524</v>
      </c>
      <c r="G61" s="39">
        <v>0</v>
      </c>
      <c r="H61" s="39">
        <v>132600</v>
      </c>
      <c r="I61" s="42" t="str">
        <f>IF(F61&lt;&gt;"结转本期损益",_xlfn.XLOOKUP(D61,科目余额表[科目编码],科目余额表[抽查项目],"无匹配"),"期间结转")</f>
        <v>应交税费</v>
      </c>
      <c r="J61" s="38" t="str" cm="1">
        <f t="array" ref="J61">_xlfn.TEXTJOIN(",", TRUE, _xlfn.UNIQUE(IF((序时账[日期]=B61)*(序时账[凭证字号]=C61)*IF(G61=0,序时账[借方金额]&lt;&gt;0,序时账[借方金额]=0)*(序时账[科目编码]&lt;&gt;D61), 序时账[科目名称], "")))</f>
        <v>销项税额</v>
      </c>
      <c r="K61" s="42"/>
      <c r="M61" s="24"/>
      <c r="N61" s="23"/>
    </row>
    <row r="62" spans="1:14">
      <c r="A62" s="38" t="str" cm="1">
        <f t="array" ref="A62">_xlfn.TEXTJOIN(",", TRUE, _xlfn.UNIQUE(IF((序时账[日期]=B62)*(序时账[凭证字号]=C62), 序时账[科目编码], "")))</f>
        <v>222100102,222100103,222100101,2221002</v>
      </c>
      <c r="B62" s="89">
        <v>45713</v>
      </c>
      <c r="C62" s="36">
        <v>7</v>
      </c>
      <c r="D62" s="38">
        <v>222100103</v>
      </c>
      <c r="E62" s="38" t="s">
        <v>524</v>
      </c>
      <c r="F62" s="38" t="s">
        <v>524</v>
      </c>
      <c r="G62" s="39">
        <v>63700</v>
      </c>
      <c r="H62" s="39">
        <v>0</v>
      </c>
      <c r="I62" s="42" t="str">
        <f>IF(F62&lt;&gt;"结转本期损益",_xlfn.XLOOKUP(D62,科目余额表[科目编码],科目余额表[抽查项目],"无匹配"),"期间结转")</f>
        <v>应交税费</v>
      </c>
      <c r="J62" s="38" t="str" cm="1">
        <f t="array" ref="J62">_xlfn.TEXTJOIN(",", TRUE, _xlfn.UNIQUE(IF((序时账[日期]=B62)*(序时账[凭证字号]=C62)*IF(G62=0,序时账[借方金额]&lt;&gt;0,序时账[借方金额]=0)*(序时账[科目编码]&lt;&gt;D62), 序时账[科目名称], "")))</f>
        <v>进项税额,未交增值税</v>
      </c>
      <c r="K62" s="42"/>
      <c r="M62" s="24"/>
      <c r="N62" s="23"/>
    </row>
    <row r="63" spans="1:14">
      <c r="A63" s="38" t="str" cm="1">
        <f t="array" ref="A63">_xlfn.TEXTJOIN(",", TRUE, _xlfn.UNIQUE(IF((序时账[日期]=B63)*(序时账[凭证字号]=C63), 序时账[科目编码], "")))</f>
        <v>222100102,222100103,222100101,2221002</v>
      </c>
      <c r="B63" s="89">
        <v>45713</v>
      </c>
      <c r="C63" s="36">
        <v>7</v>
      </c>
      <c r="D63" s="38">
        <v>222100101</v>
      </c>
      <c r="E63" s="38" t="s">
        <v>522</v>
      </c>
      <c r="F63" s="38" t="s">
        <v>524</v>
      </c>
      <c r="G63" s="39">
        <v>0</v>
      </c>
      <c r="H63" s="39">
        <v>63700</v>
      </c>
      <c r="I63" s="42" t="str">
        <f>IF(F63&lt;&gt;"结转本期损益",_xlfn.XLOOKUP(D63,科目余额表[科目编码],科目余额表[抽查项目],"无匹配"),"期间结转")</f>
        <v>应交税费</v>
      </c>
      <c r="J63" s="38" t="str" cm="1">
        <f t="array" ref="J63">_xlfn.TEXTJOIN(",", TRUE, _xlfn.UNIQUE(IF((序时账[日期]=B63)*(序时账[凭证字号]=C63)*IF(G63=0,序时账[借方金额]&lt;&gt;0,序时账[借方金额]=0)*(序时账[科目编码]&lt;&gt;D63), 序时账[科目名称], "")))</f>
        <v>销项税额,转出未交增值税</v>
      </c>
      <c r="K63" s="42"/>
      <c r="M63" s="24"/>
      <c r="N63" s="23"/>
    </row>
    <row r="64" spans="1:14">
      <c r="A64" s="38" t="str" cm="1">
        <f t="array" ref="A64">_xlfn.TEXTJOIN(",", TRUE, _xlfn.UNIQUE(IF((序时账[日期]=B64)*(序时账[凭证字号]=C64), 序时账[科目编码], "")))</f>
        <v>222100102,222100103,222100101,2221002</v>
      </c>
      <c r="B64" s="89">
        <v>45713</v>
      </c>
      <c r="C64" s="36">
        <v>7</v>
      </c>
      <c r="D64" s="38">
        <v>222100103</v>
      </c>
      <c r="E64" s="38" t="s">
        <v>524</v>
      </c>
      <c r="F64" s="38" t="s">
        <v>524</v>
      </c>
      <c r="G64" s="39">
        <v>68900</v>
      </c>
      <c r="H64" s="39">
        <v>0</v>
      </c>
      <c r="I64" s="42" t="str">
        <f>IF(F64&lt;&gt;"结转本期损益",_xlfn.XLOOKUP(D64,科目余额表[科目编码],科目余额表[抽查项目],"无匹配"),"期间结转")</f>
        <v>应交税费</v>
      </c>
      <c r="J64" s="38" t="str" cm="1">
        <f t="array" ref="J64">_xlfn.TEXTJOIN(",", TRUE, _xlfn.UNIQUE(IF((序时账[日期]=B64)*(序时账[凭证字号]=C64)*IF(G64=0,序时账[借方金额]&lt;&gt;0,序时账[借方金额]=0)*(序时账[科目编码]&lt;&gt;D64), 序时账[科目名称], "")))</f>
        <v>进项税额,未交增值税</v>
      </c>
      <c r="K64" s="42"/>
      <c r="M64" s="24"/>
      <c r="N64" s="23"/>
    </row>
    <row r="65" spans="1:14">
      <c r="A65" s="38" t="str" cm="1">
        <f t="array" ref="A65">_xlfn.TEXTJOIN(",", TRUE, _xlfn.UNIQUE(IF((序时账[日期]=B65)*(序时账[凭证字号]=C65), 序时账[科目编码], "")))</f>
        <v>222100102,222100103,222100101,2221002</v>
      </c>
      <c r="B65" s="89">
        <v>45713</v>
      </c>
      <c r="C65" s="36">
        <v>7</v>
      </c>
      <c r="D65" s="38">
        <v>2221002</v>
      </c>
      <c r="E65" s="38" t="s">
        <v>525</v>
      </c>
      <c r="F65" s="38" t="s">
        <v>524</v>
      </c>
      <c r="G65" s="39">
        <v>0</v>
      </c>
      <c r="H65" s="39">
        <v>68900</v>
      </c>
      <c r="I65" s="42" t="str">
        <f>IF(F65&lt;&gt;"结转本期损益",_xlfn.XLOOKUP(D65,科目余额表[科目编码],科目余额表[抽查项目],"无匹配"),"期间结转")</f>
        <v>应交税费</v>
      </c>
      <c r="J65" s="38" t="str" cm="1">
        <f t="array" ref="J65">_xlfn.TEXTJOIN(",", TRUE, _xlfn.UNIQUE(IF((序时账[日期]=B65)*(序时账[凭证字号]=C65)*IF(G65=0,序时账[借方金额]&lt;&gt;0,序时账[借方金额]=0)*(序时账[科目编码]&lt;&gt;D65), 序时账[科目名称], "")))</f>
        <v>销项税额,转出未交增值税</v>
      </c>
      <c r="K65" s="42"/>
      <c r="M65" s="24"/>
      <c r="N65" s="23"/>
    </row>
    <row r="66" spans="1:14">
      <c r="A66" s="38" t="str" cm="1">
        <f t="array" ref="A66">_xlfn.TEXTJOIN(",", TRUE, _xlfn.UNIQUE(IF((序时账[日期]=B66)*(序时账[凭证字号]=C66), 序时账[科目编码], "")))</f>
        <v>5403001,5403002,5403003,2221003,2221004,2221005</v>
      </c>
      <c r="B66" s="89">
        <v>45713</v>
      </c>
      <c r="C66" s="36">
        <v>8</v>
      </c>
      <c r="D66" s="38">
        <v>5403001</v>
      </c>
      <c r="E66" s="38" t="s">
        <v>48</v>
      </c>
      <c r="F66" s="38" t="s">
        <v>561</v>
      </c>
      <c r="G66" s="39">
        <v>4823.0000000000009</v>
      </c>
      <c r="H66" s="39">
        <v>0</v>
      </c>
      <c r="I66" s="42" t="str">
        <f>IF(F66&lt;&gt;"结转本期损益",_xlfn.XLOOKUP(D66,科目余额表[科目编码],科目余额表[抽查项目],"无匹配"),"期间结转")</f>
        <v>税金及附加</v>
      </c>
      <c r="J66" s="38" t="str" cm="1">
        <f t="array" ref="J66">_xlfn.TEXTJOIN(",", TRUE, _xlfn.UNIQUE(IF((序时账[日期]=B66)*(序时账[凭证字号]=C66)*IF(G66=0,序时账[借方金额]&lt;&gt;0,序时账[借方金额]=0)*(序时账[科目编码]&lt;&gt;D66), 序时账[科目名称], "")))</f>
        <v>城市维护建设税,教育费附加,地方教育费附加</v>
      </c>
      <c r="K66" s="42"/>
      <c r="M66" s="24"/>
      <c r="N66" s="23"/>
    </row>
    <row r="67" spans="1:14">
      <c r="A67" s="38" t="str" cm="1">
        <f t="array" ref="A67">_xlfn.TEXTJOIN(",", TRUE, _xlfn.UNIQUE(IF((序时账[日期]=B67)*(序时账[凭证字号]=C67), 序时账[科目编码], "")))</f>
        <v>5403001,5403002,5403003,2221003,2221004,2221005</v>
      </c>
      <c r="B67" s="89">
        <v>45713</v>
      </c>
      <c r="C67" s="36">
        <v>8</v>
      </c>
      <c r="D67" s="38">
        <v>5403002</v>
      </c>
      <c r="E67" s="38" t="s">
        <v>50</v>
      </c>
      <c r="F67" s="38" t="s">
        <v>561</v>
      </c>
      <c r="G67" s="39">
        <v>2067</v>
      </c>
      <c r="H67" s="39">
        <v>0</v>
      </c>
      <c r="I67" s="42" t="str">
        <f>IF(F67&lt;&gt;"结转本期损益",_xlfn.XLOOKUP(D67,科目余额表[科目编码],科目余额表[抽查项目],"无匹配"),"期间结转")</f>
        <v>税金及附加</v>
      </c>
      <c r="J67" s="38" t="str" cm="1">
        <f t="array" ref="J67">_xlfn.TEXTJOIN(",", TRUE, _xlfn.UNIQUE(IF((序时账[日期]=B67)*(序时账[凭证字号]=C67)*IF(G67=0,序时账[借方金额]&lt;&gt;0,序时账[借方金额]=0)*(序时账[科目编码]&lt;&gt;D67), 序时账[科目名称], "")))</f>
        <v>城市维护建设税,教育费附加,地方教育费附加</v>
      </c>
      <c r="K67" s="42"/>
      <c r="M67" s="24"/>
      <c r="N67" s="23"/>
    </row>
    <row r="68" spans="1:14">
      <c r="A68" s="38" t="str" cm="1">
        <f t="array" ref="A68">_xlfn.TEXTJOIN(",", TRUE, _xlfn.UNIQUE(IF((序时账[日期]=B68)*(序时账[凭证字号]=C68), 序时账[科目编码], "")))</f>
        <v>5403001,5403002,5403003,2221003,2221004,2221005</v>
      </c>
      <c r="B68" s="89">
        <v>45713</v>
      </c>
      <c r="C68" s="36">
        <v>8</v>
      </c>
      <c r="D68" s="38">
        <v>5403003</v>
      </c>
      <c r="E68" s="38" t="s">
        <v>53</v>
      </c>
      <c r="F68" s="38" t="s">
        <v>561</v>
      </c>
      <c r="G68" s="39">
        <v>1378</v>
      </c>
      <c r="H68" s="39">
        <v>0</v>
      </c>
      <c r="I68" s="42" t="str">
        <f>IF(F68&lt;&gt;"结转本期损益",_xlfn.XLOOKUP(D68,科目余额表[科目编码],科目余额表[抽查项目],"无匹配"),"期间结转")</f>
        <v>税金及附加</v>
      </c>
      <c r="J68" s="38" t="str" cm="1">
        <f t="array" ref="J68">_xlfn.TEXTJOIN(",", TRUE, _xlfn.UNIQUE(IF((序时账[日期]=B68)*(序时账[凭证字号]=C68)*IF(G68=0,序时账[借方金额]&lt;&gt;0,序时账[借方金额]=0)*(序时账[科目编码]&lt;&gt;D68), 序时账[科目名称], "")))</f>
        <v>城市维护建设税,教育费附加,地方教育费附加</v>
      </c>
      <c r="K68" s="42"/>
      <c r="M68" s="24"/>
      <c r="N68" s="23"/>
    </row>
    <row r="69" spans="1:14">
      <c r="A69" s="38" t="str" cm="1">
        <f t="array" ref="A69">_xlfn.TEXTJOIN(",", TRUE, _xlfn.UNIQUE(IF((序时账[日期]=B69)*(序时账[凭证字号]=C69), 序时账[科目编码], "")))</f>
        <v>5403001,5403002,5403003,2221003,2221004,2221005</v>
      </c>
      <c r="B69" s="89">
        <v>45713</v>
      </c>
      <c r="C69" s="36">
        <v>8</v>
      </c>
      <c r="D69" s="38">
        <v>2221003</v>
      </c>
      <c r="E69" s="38" t="s">
        <v>48</v>
      </c>
      <c r="F69" s="38" t="s">
        <v>561</v>
      </c>
      <c r="G69" s="39">
        <v>0</v>
      </c>
      <c r="H69" s="39">
        <v>4823.0000000000009</v>
      </c>
      <c r="I69" s="42" t="str">
        <f>IF(F69&lt;&gt;"结转本期损益",_xlfn.XLOOKUP(D69,科目余额表[科目编码],科目余额表[抽查项目],"无匹配"),"期间结转")</f>
        <v>应交税费</v>
      </c>
      <c r="J69" s="38" t="str" cm="1">
        <f t="array" ref="J69">_xlfn.TEXTJOIN(",", TRUE, _xlfn.UNIQUE(IF((序时账[日期]=B69)*(序时账[凭证字号]=C69)*IF(G69=0,序时账[借方金额]&lt;&gt;0,序时账[借方金额]=0)*(序时账[科目编码]&lt;&gt;D69), 序时账[科目名称], "")))</f>
        <v>城市维护建设税,教育费附加,地方教育费附加</v>
      </c>
      <c r="K69" s="42"/>
      <c r="M69" s="24"/>
      <c r="N69" s="23"/>
    </row>
    <row r="70" spans="1:14">
      <c r="A70" s="38" t="str" cm="1">
        <f t="array" ref="A70">_xlfn.TEXTJOIN(",", TRUE, _xlfn.UNIQUE(IF((序时账[日期]=B70)*(序时账[凭证字号]=C70), 序时账[科目编码], "")))</f>
        <v>5403001,5403002,5403003,2221003,2221004,2221005</v>
      </c>
      <c r="B70" s="89">
        <v>45713</v>
      </c>
      <c r="C70" s="36">
        <v>8</v>
      </c>
      <c r="D70" s="38">
        <v>2221004</v>
      </c>
      <c r="E70" s="38" t="s">
        <v>50</v>
      </c>
      <c r="F70" s="38" t="s">
        <v>561</v>
      </c>
      <c r="G70" s="39">
        <v>0</v>
      </c>
      <c r="H70" s="39">
        <v>2067</v>
      </c>
      <c r="I70" s="42" t="str">
        <f>IF(F70&lt;&gt;"结转本期损益",_xlfn.XLOOKUP(D70,科目余额表[科目编码],科目余额表[抽查项目],"无匹配"),"期间结转")</f>
        <v>应交税费</v>
      </c>
      <c r="J70" s="38" t="str" cm="1">
        <f t="array" ref="J70">_xlfn.TEXTJOIN(",", TRUE, _xlfn.UNIQUE(IF((序时账[日期]=B70)*(序时账[凭证字号]=C70)*IF(G70=0,序时账[借方金额]&lt;&gt;0,序时账[借方金额]=0)*(序时账[科目编码]&lt;&gt;D70), 序时账[科目名称], "")))</f>
        <v>城市维护建设税,教育费附加,地方教育费附加</v>
      </c>
      <c r="K70" s="42"/>
      <c r="M70" s="24"/>
      <c r="N70" s="23"/>
    </row>
    <row r="71" spans="1:14">
      <c r="A71" s="38" t="str" cm="1">
        <f t="array" ref="A71">_xlfn.TEXTJOIN(",", TRUE, _xlfn.UNIQUE(IF((序时账[日期]=B71)*(序时账[凭证字号]=C71), 序时账[科目编码], "")))</f>
        <v>5403001,5403002,5403003,2221003,2221004,2221005</v>
      </c>
      <c r="B71" s="89">
        <v>45713</v>
      </c>
      <c r="C71" s="36">
        <v>8</v>
      </c>
      <c r="D71" s="38">
        <v>2221005</v>
      </c>
      <c r="E71" s="38" t="s">
        <v>53</v>
      </c>
      <c r="F71" s="38" t="s">
        <v>561</v>
      </c>
      <c r="G71" s="39">
        <v>0</v>
      </c>
      <c r="H71" s="39">
        <v>1378</v>
      </c>
      <c r="I71" s="42" t="str">
        <f>IF(F71&lt;&gt;"结转本期损益",_xlfn.XLOOKUP(D71,科目余额表[科目编码],科目余额表[抽查项目],"无匹配"),"期间结转")</f>
        <v>应交税费</v>
      </c>
      <c r="J71" s="38" t="str" cm="1">
        <f t="array" ref="J71">_xlfn.TEXTJOIN(",", TRUE, _xlfn.UNIQUE(IF((序时账[日期]=B71)*(序时账[凭证字号]=C71)*IF(G71=0,序时账[借方金额]&lt;&gt;0,序时账[借方金额]=0)*(序时账[科目编码]&lt;&gt;D71), 序时账[科目名称], "")))</f>
        <v>城市维护建设税,教育费附加,地方教育费附加</v>
      </c>
      <c r="K71" s="42"/>
      <c r="M71" s="24"/>
      <c r="N71" s="23"/>
    </row>
    <row r="72" spans="1:14">
      <c r="A72" s="38" t="str" cm="1">
        <f t="array" ref="A72">_xlfn.TEXTJOIN(",", TRUE, _xlfn.UNIQUE(IF((序时账[日期]=B72)*(序时账[凭证字号]=C72), 序时账[科目编码], "")))</f>
        <v>2221002,2221003,2221004,2221005,1002001</v>
      </c>
      <c r="B72" s="89">
        <v>45713</v>
      </c>
      <c r="C72" s="36">
        <v>9</v>
      </c>
      <c r="D72" s="38">
        <v>2221002</v>
      </c>
      <c r="E72" s="38" t="s">
        <v>525</v>
      </c>
      <c r="F72" s="38" t="s">
        <v>562</v>
      </c>
      <c r="G72" s="39">
        <v>67496</v>
      </c>
      <c r="H72" s="39">
        <v>0</v>
      </c>
      <c r="I72" s="42" t="str">
        <f>IF(F72&lt;&gt;"结转本期损益",_xlfn.XLOOKUP(D72,科目余额表[科目编码],科目余额表[抽查项目],"无匹配"),"期间结转")</f>
        <v>应交税费</v>
      </c>
      <c r="J72" s="38" t="str" cm="1">
        <f t="array" ref="J72">_xlfn.TEXTJOIN(",", TRUE, _xlfn.UNIQUE(IF((序时账[日期]=B72)*(序时账[凭证字号]=C72)*IF(G72=0,序时账[借方金额]&lt;&gt;0,序时账[借方金额]=0)*(序时账[科目编码]&lt;&gt;D72), 序时账[科目名称], "")))</f>
        <v>ABC银行账户</v>
      </c>
      <c r="K72" s="42"/>
      <c r="M72" s="24"/>
      <c r="N72" s="23"/>
    </row>
    <row r="73" spans="1:14">
      <c r="A73" s="38" t="str" cm="1">
        <f t="array" ref="A73">_xlfn.TEXTJOIN(",", TRUE, _xlfn.UNIQUE(IF((序时账[日期]=B73)*(序时账[凭证字号]=C73), 序时账[科目编码], "")))</f>
        <v>2221002,2221003,2221004,2221005,1002001</v>
      </c>
      <c r="B73" s="89">
        <v>45713</v>
      </c>
      <c r="C73" s="36">
        <v>9</v>
      </c>
      <c r="D73" s="38">
        <v>2221003</v>
      </c>
      <c r="E73" s="38" t="s">
        <v>48</v>
      </c>
      <c r="F73" s="38" t="s">
        <v>562</v>
      </c>
      <c r="G73" s="39">
        <v>4724.72</v>
      </c>
      <c r="H73" s="39">
        <v>0</v>
      </c>
      <c r="I73" s="42" t="str">
        <f>IF(F73&lt;&gt;"结转本期损益",_xlfn.XLOOKUP(D73,科目余额表[科目编码],科目余额表[抽查项目],"无匹配"),"期间结转")</f>
        <v>应交税费</v>
      </c>
      <c r="J73" s="38" t="str" cm="1">
        <f t="array" ref="J73">_xlfn.TEXTJOIN(",", TRUE, _xlfn.UNIQUE(IF((序时账[日期]=B73)*(序时账[凭证字号]=C73)*IF(G73=0,序时账[借方金额]&lt;&gt;0,序时账[借方金额]=0)*(序时账[科目编码]&lt;&gt;D73), 序时账[科目名称], "")))</f>
        <v>ABC银行账户</v>
      </c>
      <c r="K73" s="42"/>
      <c r="M73" s="24"/>
      <c r="N73" s="23"/>
    </row>
    <row r="74" spans="1:14">
      <c r="A74" s="38" t="str" cm="1">
        <f t="array" ref="A74">_xlfn.TEXTJOIN(",", TRUE, _xlfn.UNIQUE(IF((序时账[日期]=B74)*(序时账[凭证字号]=C74), 序时账[科目编码], "")))</f>
        <v>2221002,2221003,2221004,2221005,1002001</v>
      </c>
      <c r="B74" s="89">
        <v>45713</v>
      </c>
      <c r="C74" s="36">
        <v>9</v>
      </c>
      <c r="D74" s="38">
        <v>2221004</v>
      </c>
      <c r="E74" s="38" t="s">
        <v>50</v>
      </c>
      <c r="F74" s="38" t="s">
        <v>562</v>
      </c>
      <c r="G74" s="39">
        <v>2024.8799999999999</v>
      </c>
      <c r="H74" s="39">
        <v>0</v>
      </c>
      <c r="I74" s="42" t="str">
        <f>IF(F74&lt;&gt;"结转本期损益",_xlfn.XLOOKUP(D74,科目余额表[科目编码],科目余额表[抽查项目],"无匹配"),"期间结转")</f>
        <v>应交税费</v>
      </c>
      <c r="J74" s="38" t="str" cm="1">
        <f t="array" ref="J74">_xlfn.TEXTJOIN(",", TRUE, _xlfn.UNIQUE(IF((序时账[日期]=B74)*(序时账[凭证字号]=C74)*IF(G74=0,序时账[借方金额]&lt;&gt;0,序时账[借方金额]=0)*(序时账[科目编码]&lt;&gt;D74), 序时账[科目名称], "")))</f>
        <v>ABC银行账户</v>
      </c>
      <c r="K74" s="42"/>
      <c r="M74" s="24"/>
      <c r="N74" s="23"/>
    </row>
    <row r="75" spans="1:14">
      <c r="A75" s="38" t="str" cm="1">
        <f t="array" ref="A75">_xlfn.TEXTJOIN(",", TRUE, _xlfn.UNIQUE(IF((序时账[日期]=B75)*(序时账[凭证字号]=C75), 序时账[科目编码], "")))</f>
        <v>2221002,2221003,2221004,2221005,1002001</v>
      </c>
      <c r="B75" s="89">
        <v>45713</v>
      </c>
      <c r="C75" s="36">
        <v>9</v>
      </c>
      <c r="D75" s="38">
        <v>2221005</v>
      </c>
      <c r="E75" s="38" t="s">
        <v>53</v>
      </c>
      <c r="F75" s="38" t="s">
        <v>562</v>
      </c>
      <c r="G75" s="39">
        <v>1349.92</v>
      </c>
      <c r="H75" s="39">
        <v>0</v>
      </c>
      <c r="I75" s="42" t="str">
        <f>IF(F75&lt;&gt;"结转本期损益",_xlfn.XLOOKUP(D75,科目余额表[科目编码],科目余额表[抽查项目],"无匹配"),"期间结转")</f>
        <v>应交税费</v>
      </c>
      <c r="J75" s="38" t="str" cm="1">
        <f t="array" ref="J75">_xlfn.TEXTJOIN(",", TRUE, _xlfn.UNIQUE(IF((序时账[日期]=B75)*(序时账[凭证字号]=C75)*IF(G75=0,序时账[借方金额]&lt;&gt;0,序时账[借方金额]=0)*(序时账[科目编码]&lt;&gt;D75), 序时账[科目名称], "")))</f>
        <v>ABC银行账户</v>
      </c>
      <c r="K75" s="42"/>
      <c r="M75" s="24"/>
      <c r="N75" s="23"/>
    </row>
    <row r="76" spans="1:14">
      <c r="A76" s="38" t="str" cm="1">
        <f t="array" ref="A76">_xlfn.TEXTJOIN(",", TRUE, _xlfn.UNIQUE(IF((序时账[日期]=B76)*(序时账[凭证字号]=C76), 序时账[科目编码], "")))</f>
        <v>2221002,2221003,2221004,2221005,1002001</v>
      </c>
      <c r="B76" s="89">
        <v>45713</v>
      </c>
      <c r="C76" s="36">
        <v>9</v>
      </c>
      <c r="D76" s="38">
        <v>1002001</v>
      </c>
      <c r="E76" s="38" t="s">
        <v>487</v>
      </c>
      <c r="F76" s="38" t="s">
        <v>562</v>
      </c>
      <c r="G76" s="39">
        <v>0</v>
      </c>
      <c r="H76" s="39">
        <v>75595.520000000004</v>
      </c>
      <c r="I76" s="42" t="str">
        <f>IF(F76&lt;&gt;"结转本期损益",_xlfn.XLOOKUP(D76,科目余额表[科目编码],科目余额表[抽查项目],"无匹配"),"期间结转")</f>
        <v>银行存款</v>
      </c>
      <c r="J76" s="38" t="str" cm="1">
        <f t="array" ref="J76">_xlfn.TEXTJOIN(",", TRUE, _xlfn.UNIQUE(IF((序时账[日期]=B76)*(序时账[凭证字号]=C76)*IF(G76=0,序时账[借方金额]&lt;&gt;0,序时账[借方金额]=0)*(序时账[科目编码]&lt;&gt;D76), 序时账[科目名称], "")))</f>
        <v>未交增值税,城市维护建设税,教育费附加,地方教育费附加</v>
      </c>
      <c r="K76" s="42" t="s">
        <v>525</v>
      </c>
      <c r="M76" s="24"/>
      <c r="N76" s="23"/>
    </row>
    <row r="77" spans="1:14">
      <c r="A77" s="38" t="str" cm="1">
        <f t="array" ref="A77">_xlfn.TEXTJOIN(",", TRUE, _xlfn.UNIQUE(IF((序时账[日期]=B77)*(序时账[凭证字号]=C77), 序时账[科目编码], "")))</f>
        <v>5602002,1001</v>
      </c>
      <c r="B77" s="89">
        <v>45716</v>
      </c>
      <c r="C77" s="36">
        <v>10</v>
      </c>
      <c r="D77" s="38">
        <v>5602002</v>
      </c>
      <c r="E77" s="38" t="s">
        <v>544</v>
      </c>
      <c r="F77" s="38" t="s">
        <v>570</v>
      </c>
      <c r="G77" s="39">
        <v>50</v>
      </c>
      <c r="H77" s="39">
        <v>0</v>
      </c>
      <c r="I77" s="42" t="str">
        <f>IF(F77&lt;&gt;"结转本期损益",_xlfn.XLOOKUP(D77,科目余额表[科目编码],科目余额表[抽查项目],"无匹配"),"期间结转")</f>
        <v>管理费用</v>
      </c>
      <c r="J77" s="38" t="str" cm="1">
        <f t="array" ref="J77">_xlfn.TEXTJOIN(",", TRUE, _xlfn.UNIQUE(IF((序时账[日期]=B77)*(序时账[凭证字号]=C77)*IF(G77=0,序时账[借方金额]&lt;&gt;0,序时账[借方金额]=0)*(序时账[科目编码]&lt;&gt;D77), 序时账[科目名称], "")))</f>
        <v>库存现金</v>
      </c>
      <c r="K77" s="42"/>
      <c r="M77" s="24"/>
      <c r="N77" s="23"/>
    </row>
    <row r="78" spans="1:14">
      <c r="A78" s="38" t="str" cm="1">
        <f t="array" ref="A78">_xlfn.TEXTJOIN(",", TRUE, _xlfn.UNIQUE(IF((序时账[日期]=B78)*(序时账[凭证字号]=C78), 序时账[科目编码], "")))</f>
        <v>5602002,1001</v>
      </c>
      <c r="B78" s="89">
        <v>45716</v>
      </c>
      <c r="C78" s="36">
        <v>10</v>
      </c>
      <c r="D78" s="38">
        <v>1001</v>
      </c>
      <c r="E78" s="38" t="s">
        <v>486</v>
      </c>
      <c r="F78" s="38" t="s">
        <v>570</v>
      </c>
      <c r="G78" s="39">
        <v>0</v>
      </c>
      <c r="H78" s="39">
        <v>50</v>
      </c>
      <c r="I78" s="42" t="str">
        <f>IF(F78&lt;&gt;"结转本期损益",_xlfn.XLOOKUP(D78,科目余额表[科目编码],科目余额表[抽查项目],"无匹配"),"期间结转")</f>
        <v>现金</v>
      </c>
      <c r="J78" s="38" t="str" cm="1">
        <f t="array" ref="J78">_xlfn.TEXTJOIN(",", TRUE, _xlfn.UNIQUE(IF((序时账[日期]=B78)*(序时账[凭证字号]=C78)*IF(G78=0,序时账[借方金额]&lt;&gt;0,序时账[借方金额]=0)*(序时账[科目编码]&lt;&gt;D78), 序时账[科目名称], "")))</f>
        <v>管理费用-办公费</v>
      </c>
      <c r="K78" s="42" t="s">
        <v>540</v>
      </c>
      <c r="M78" s="24"/>
      <c r="N78" s="23"/>
    </row>
    <row r="79" spans="1:14">
      <c r="A79" s="38" t="str" cm="1">
        <f t="array" ref="A79">_xlfn.TEXTJOIN(",", TRUE, _xlfn.UNIQUE(IF((序时账[日期]=B79)*(序时账[凭证字号]=C79), 序时账[科目编码], "")))</f>
        <v>5001,3103</v>
      </c>
      <c r="B79" s="89">
        <v>45716</v>
      </c>
      <c r="C79" s="36">
        <v>11</v>
      </c>
      <c r="D79" s="38">
        <v>5001</v>
      </c>
      <c r="E79" s="38" t="s">
        <v>537</v>
      </c>
      <c r="F79" s="38" t="s">
        <v>565</v>
      </c>
      <c r="G79" s="39">
        <v>1020000</v>
      </c>
      <c r="H79" s="39">
        <v>0</v>
      </c>
      <c r="I79" s="42" t="str">
        <f>IF(F79&lt;&gt;"结转本期损益",_xlfn.XLOOKUP(D79,科目余额表[科目编码],科目余额表[抽查项目],"无匹配"),"期间结转")</f>
        <v>期间结转</v>
      </c>
      <c r="J79" s="38" t="str" cm="1">
        <f t="array" ref="J79">_xlfn.TEXTJOIN(",", TRUE, _xlfn.UNIQUE(IF((序时账[日期]=B79)*(序时账[凭证字号]=C79)*IF(G79=0,序时账[借方金额]&lt;&gt;0,序时账[借方金额]=0)*(序时账[科目编码]&lt;&gt;D79), 序时账[科目名称], "")))</f>
        <v>本年利润</v>
      </c>
      <c r="K79" s="42"/>
      <c r="M79" s="24"/>
      <c r="N79" s="23"/>
    </row>
    <row r="80" spans="1:14">
      <c r="A80" s="38" t="str" cm="1">
        <f t="array" ref="A80">_xlfn.TEXTJOIN(",", TRUE, _xlfn.UNIQUE(IF((序时账[日期]=B80)*(序时账[凭证字号]=C80), 序时账[科目编码], "")))</f>
        <v>5001,3103</v>
      </c>
      <c r="B80" s="89">
        <v>45716</v>
      </c>
      <c r="C80" s="36">
        <v>11</v>
      </c>
      <c r="D80" s="38">
        <v>3103</v>
      </c>
      <c r="E80" s="38" t="s">
        <v>535</v>
      </c>
      <c r="F80" s="38" t="s">
        <v>565</v>
      </c>
      <c r="G80" s="39">
        <v>0</v>
      </c>
      <c r="H80" s="39">
        <v>1020000</v>
      </c>
      <c r="I80" s="42" t="str">
        <f>IF(F80&lt;&gt;"结转本期损益",_xlfn.XLOOKUP(D80,科目余额表[科目编码],科目余额表[抽查项目],"无匹配"),"期间结转")</f>
        <v>期间结转</v>
      </c>
      <c r="J80" s="38" t="str" cm="1">
        <f t="array" ref="J80">_xlfn.TEXTJOIN(",", TRUE, _xlfn.UNIQUE(IF((序时账[日期]=B80)*(序时账[凭证字号]=C80)*IF(G80=0,序时账[借方金额]&lt;&gt;0,序时账[借方金额]=0)*(序时账[科目编码]&lt;&gt;D80), 序时账[科目名称], "")))</f>
        <v>主营业务收入</v>
      </c>
      <c r="K80" s="42"/>
      <c r="M80" s="24"/>
      <c r="N80" s="23"/>
    </row>
    <row r="81" spans="1:14">
      <c r="A81" s="38" t="str" cm="1">
        <f t="array" ref="A81">_xlfn.TEXTJOIN(",", TRUE, _xlfn.UNIQUE(IF((序时账[日期]=B81)*(序时账[凭证字号]=C81), 序时账[科目编码], "")))</f>
        <v>3103,5401,5403001,5403002,5403003,5602001,5602002</v>
      </c>
      <c r="B81" s="89">
        <v>45716</v>
      </c>
      <c r="C81" s="36">
        <v>12</v>
      </c>
      <c r="D81" s="38">
        <v>3103</v>
      </c>
      <c r="E81" s="38" t="s">
        <v>535</v>
      </c>
      <c r="F81" s="38" t="s">
        <v>565</v>
      </c>
      <c r="G81" s="39">
        <v>911348</v>
      </c>
      <c r="H81" s="39">
        <v>0</v>
      </c>
      <c r="I81" s="42" t="str">
        <f>IF(F81&lt;&gt;"结转本期损益",_xlfn.XLOOKUP(D81,科目余额表[科目编码],科目余额表[抽查项目],"无匹配"),"期间结转")</f>
        <v>期间结转</v>
      </c>
      <c r="J81" s="38" t="str" cm="1">
        <f t="array" ref="J81">_xlfn.TEXTJOIN(",", TRUE, _xlfn.UNIQUE(IF((序时账[日期]=B81)*(序时账[凭证字号]=C81)*IF(G81=0,序时账[借方金额]&lt;&gt;0,序时账[借方金额]=0)*(序时账[科目编码]&lt;&gt;D81), 序时账[科目名称], "")))</f>
        <v>主营业务成本,城市维护建设税,教育费附加,地方教育费附加,管理费用-折旧费,管理费用-办公费</v>
      </c>
      <c r="K81" s="42"/>
      <c r="M81" s="24"/>
      <c r="N81" s="23"/>
    </row>
    <row r="82" spans="1:14">
      <c r="A82" s="38" t="str" cm="1">
        <f t="array" ref="A82">_xlfn.TEXTJOIN(",", TRUE, _xlfn.UNIQUE(IF((序时账[日期]=B82)*(序时账[凭证字号]=C82), 序时账[科目编码], "")))</f>
        <v>3103,5401,5403001,5403002,5403003,5602001,5602002</v>
      </c>
      <c r="B82" s="89">
        <v>45716</v>
      </c>
      <c r="C82" s="36">
        <v>12</v>
      </c>
      <c r="D82" s="38">
        <v>5401</v>
      </c>
      <c r="E82" s="38" t="s">
        <v>538</v>
      </c>
      <c r="F82" s="38" t="s">
        <v>565</v>
      </c>
      <c r="G82" s="39">
        <v>0</v>
      </c>
      <c r="H82" s="39">
        <v>902000</v>
      </c>
      <c r="I82" s="42" t="str">
        <f>IF(F82&lt;&gt;"结转本期损益",_xlfn.XLOOKUP(D82,科目余额表[科目编码],科目余额表[抽查项目],"无匹配"),"期间结转")</f>
        <v>期间结转</v>
      </c>
      <c r="J82" s="38" t="str" cm="1">
        <f t="array" ref="J82">_xlfn.TEXTJOIN(",", TRUE, _xlfn.UNIQUE(IF((序时账[日期]=B82)*(序时账[凭证字号]=C82)*IF(G82=0,序时账[借方金额]&lt;&gt;0,序时账[借方金额]=0)*(序时账[科目编码]&lt;&gt;D82), 序时账[科目名称], "")))</f>
        <v>本年利润</v>
      </c>
      <c r="K82" s="42"/>
      <c r="M82" s="24"/>
      <c r="N82" s="23"/>
    </row>
    <row r="83" spans="1:14">
      <c r="A83" s="38" t="str" cm="1">
        <f t="array" ref="A83">_xlfn.TEXTJOIN(",", TRUE, _xlfn.UNIQUE(IF((序时账[日期]=B83)*(序时账[凭证字号]=C83), 序时账[科目编码], "")))</f>
        <v>3103,5401,5403001,5403002,5403003,5602001,5602002</v>
      </c>
      <c r="B83" s="89">
        <v>45716</v>
      </c>
      <c r="C83" s="36">
        <v>12</v>
      </c>
      <c r="D83" s="38">
        <v>5403001</v>
      </c>
      <c r="E83" s="38" t="s">
        <v>48</v>
      </c>
      <c r="F83" s="38" t="s">
        <v>565</v>
      </c>
      <c r="G83" s="39">
        <v>0</v>
      </c>
      <c r="H83" s="39">
        <v>4823.0000000000009</v>
      </c>
      <c r="I83" s="42" t="str">
        <f>IF(F83&lt;&gt;"结转本期损益",_xlfn.XLOOKUP(D83,科目余额表[科目编码],科目余额表[抽查项目],"无匹配"),"期间结转")</f>
        <v>期间结转</v>
      </c>
      <c r="J83" s="38" t="str" cm="1">
        <f t="array" ref="J83">_xlfn.TEXTJOIN(",", TRUE, _xlfn.UNIQUE(IF((序时账[日期]=B83)*(序时账[凭证字号]=C83)*IF(G83=0,序时账[借方金额]&lt;&gt;0,序时账[借方金额]=0)*(序时账[科目编码]&lt;&gt;D83), 序时账[科目名称], "")))</f>
        <v>本年利润</v>
      </c>
      <c r="K83" s="42"/>
      <c r="M83" s="24"/>
      <c r="N83" s="23"/>
    </row>
    <row r="84" spans="1:14">
      <c r="A84" s="38" t="str" cm="1">
        <f t="array" ref="A84">_xlfn.TEXTJOIN(",", TRUE, _xlfn.UNIQUE(IF((序时账[日期]=B84)*(序时账[凭证字号]=C84), 序时账[科目编码], "")))</f>
        <v>3103,5401,5403001,5403002,5403003,5602001,5602002</v>
      </c>
      <c r="B84" s="89">
        <v>45716</v>
      </c>
      <c r="C84" s="36">
        <v>12</v>
      </c>
      <c r="D84" s="38">
        <v>5403002</v>
      </c>
      <c r="E84" s="38" t="s">
        <v>50</v>
      </c>
      <c r="F84" s="38" t="s">
        <v>565</v>
      </c>
      <c r="G84" s="39">
        <v>0</v>
      </c>
      <c r="H84" s="39">
        <v>2067</v>
      </c>
      <c r="I84" s="42" t="str">
        <f>IF(F84&lt;&gt;"结转本期损益",_xlfn.XLOOKUP(D84,科目余额表[科目编码],科目余额表[抽查项目],"无匹配"),"期间结转")</f>
        <v>期间结转</v>
      </c>
      <c r="J84" s="38" t="str" cm="1">
        <f t="array" ref="J84">_xlfn.TEXTJOIN(",", TRUE, _xlfn.UNIQUE(IF((序时账[日期]=B84)*(序时账[凭证字号]=C84)*IF(G84=0,序时账[借方金额]&lt;&gt;0,序时账[借方金额]=0)*(序时账[科目编码]&lt;&gt;D84), 序时账[科目名称], "")))</f>
        <v>本年利润</v>
      </c>
      <c r="K84" s="42"/>
      <c r="M84" s="24"/>
      <c r="N84" s="23"/>
    </row>
    <row r="85" spans="1:14">
      <c r="A85" s="38" t="str" cm="1">
        <f t="array" ref="A85">_xlfn.TEXTJOIN(",", TRUE, _xlfn.UNIQUE(IF((序时账[日期]=B85)*(序时账[凭证字号]=C85), 序时账[科目编码], "")))</f>
        <v>3103,5401,5403001,5403002,5403003,5602001,5602002</v>
      </c>
      <c r="B85" s="89">
        <v>45716</v>
      </c>
      <c r="C85" s="36">
        <v>12</v>
      </c>
      <c r="D85" s="38">
        <v>5403003</v>
      </c>
      <c r="E85" s="38" t="s">
        <v>53</v>
      </c>
      <c r="F85" s="38" t="s">
        <v>565</v>
      </c>
      <c r="G85" s="39">
        <v>0</v>
      </c>
      <c r="H85" s="39">
        <v>1378</v>
      </c>
      <c r="I85" s="42" t="str">
        <f>IF(F85&lt;&gt;"结转本期损益",_xlfn.XLOOKUP(D85,科目余额表[科目编码],科目余额表[抽查项目],"无匹配"),"期间结转")</f>
        <v>期间结转</v>
      </c>
      <c r="J85" s="38" t="str" cm="1">
        <f t="array" ref="J85">_xlfn.TEXTJOIN(",", TRUE, _xlfn.UNIQUE(IF((序时账[日期]=B85)*(序时账[凭证字号]=C85)*IF(G85=0,序时账[借方金额]&lt;&gt;0,序时账[借方金额]=0)*(序时账[科目编码]&lt;&gt;D85), 序时账[科目名称], "")))</f>
        <v>本年利润</v>
      </c>
      <c r="K85" s="42"/>
      <c r="M85" s="24"/>
      <c r="N85" s="23"/>
    </row>
    <row r="86" spans="1:14">
      <c r="A86" s="38" t="str" cm="1">
        <f t="array" ref="A86">_xlfn.TEXTJOIN(",", TRUE, _xlfn.UNIQUE(IF((序时账[日期]=B86)*(序时账[凭证字号]=C86), 序时账[科目编码], "")))</f>
        <v>3103,5401,5403001,5403002,5403003,5602001,5602002</v>
      </c>
      <c r="B86" s="89">
        <v>45716</v>
      </c>
      <c r="C86" s="36">
        <v>12</v>
      </c>
      <c r="D86" s="38">
        <v>5602001</v>
      </c>
      <c r="E86" s="38" t="s">
        <v>552</v>
      </c>
      <c r="F86" s="38" t="s">
        <v>565</v>
      </c>
      <c r="G86" s="39">
        <v>0</v>
      </c>
      <c r="H86" s="39">
        <v>1030</v>
      </c>
      <c r="I86" s="42" t="str">
        <f>IF(F86&lt;&gt;"结转本期损益",_xlfn.XLOOKUP(D86,科目余额表[科目编码],科目余额表[抽查项目],"无匹配"),"期间结转")</f>
        <v>期间结转</v>
      </c>
      <c r="J86" s="38" t="str" cm="1">
        <f t="array" ref="J86">_xlfn.TEXTJOIN(",", TRUE, _xlfn.UNIQUE(IF((序时账[日期]=B86)*(序时账[凭证字号]=C86)*IF(G86=0,序时账[借方金额]&lt;&gt;0,序时账[借方金额]=0)*(序时账[科目编码]&lt;&gt;D86), 序时账[科目名称], "")))</f>
        <v>本年利润</v>
      </c>
      <c r="K86" s="42"/>
      <c r="M86" s="24"/>
      <c r="N86" s="23"/>
    </row>
    <row r="87" spans="1:14">
      <c r="A87" s="38" t="str" cm="1">
        <f t="array" ref="A87">_xlfn.TEXTJOIN(",", TRUE, _xlfn.UNIQUE(IF((序时账[日期]=B87)*(序时账[凭证字号]=C87), 序时账[科目编码], "")))</f>
        <v>3103,5401,5403001,5403002,5403003,5602001,5602002</v>
      </c>
      <c r="B87" s="89">
        <v>45716</v>
      </c>
      <c r="C87" s="36">
        <v>12</v>
      </c>
      <c r="D87" s="38">
        <v>5602002</v>
      </c>
      <c r="E87" s="38" t="s">
        <v>544</v>
      </c>
      <c r="F87" s="38" t="s">
        <v>565</v>
      </c>
      <c r="G87" s="39">
        <v>0</v>
      </c>
      <c r="H87" s="39">
        <v>50</v>
      </c>
      <c r="I87" s="42" t="str">
        <f>IF(F87&lt;&gt;"结转本期损益",_xlfn.XLOOKUP(D87,科目余额表[科目编码],科目余额表[抽查项目],"无匹配"),"期间结转")</f>
        <v>期间结转</v>
      </c>
      <c r="J87" s="38" t="str" cm="1">
        <f t="array" ref="J87">_xlfn.TEXTJOIN(",", TRUE, _xlfn.UNIQUE(IF((序时账[日期]=B87)*(序时账[凭证字号]=C87)*IF(G87=0,序时账[借方金额]&lt;&gt;0,序时账[借方金额]=0)*(序时账[科目编码]&lt;&gt;D87), 序时账[科目名称], "")))</f>
        <v>本年利润</v>
      </c>
      <c r="K87" s="42"/>
      <c r="M87" s="24"/>
      <c r="N87" s="23"/>
    </row>
    <row r="88" spans="1:14">
      <c r="A88" s="38" t="str" cm="1">
        <f t="array" ref="A88">_xlfn.TEXTJOIN(",", TRUE, _xlfn.UNIQUE(IF((序时账[日期]=B88)*(序时账[凭证字号]=C88), 序时账[科目编码], "")))</f>
        <v>5602001,1602002</v>
      </c>
      <c r="B88" s="89">
        <v>45726</v>
      </c>
      <c r="C88" s="36">
        <v>1</v>
      </c>
      <c r="D88" s="38">
        <v>5602001</v>
      </c>
      <c r="E88" s="38" t="s">
        <v>552</v>
      </c>
      <c r="F88" s="38" t="s">
        <v>553</v>
      </c>
      <c r="G88" s="39">
        <v>1030</v>
      </c>
      <c r="H88" s="39">
        <v>0</v>
      </c>
      <c r="I88" s="42" t="str">
        <f>IF(F88&lt;&gt;"结转本期损益",_xlfn.XLOOKUP(D88,科目余额表[科目编码],科目余额表[抽查项目],"无匹配"),"期间结转")</f>
        <v>管理费用</v>
      </c>
      <c r="J88" s="38" t="str" cm="1">
        <f t="array" ref="J88">_xlfn.TEXTJOIN(",", TRUE, _xlfn.UNIQUE(IF((序时账[日期]=B88)*(序时账[凭证字号]=C88)*IF(G88=0,序时账[借方金额]&lt;&gt;0,序时账[借方金额]=0)*(序时账[科目编码]&lt;&gt;D88), 序时账[科目名称], "")))</f>
        <v>电脑</v>
      </c>
      <c r="K88" s="42"/>
      <c r="M88" s="24"/>
      <c r="N88" s="23"/>
    </row>
    <row r="89" spans="1:14">
      <c r="A89" s="38" t="str" cm="1">
        <f t="array" ref="A89">_xlfn.TEXTJOIN(",", TRUE, _xlfn.UNIQUE(IF((序时账[日期]=B89)*(序时账[凭证字号]=C89), 序时账[科目编码], "")))</f>
        <v>5602001,1602002</v>
      </c>
      <c r="B89" s="89">
        <v>45726</v>
      </c>
      <c r="C89" s="36">
        <v>1</v>
      </c>
      <c r="D89" s="38">
        <v>1602002</v>
      </c>
      <c r="E89" s="38" t="s">
        <v>514</v>
      </c>
      <c r="F89" s="38" t="s">
        <v>553</v>
      </c>
      <c r="G89" s="39">
        <v>0</v>
      </c>
      <c r="H89" s="39">
        <v>1030</v>
      </c>
      <c r="I89" s="42" t="str">
        <f>IF(F89&lt;&gt;"结转本期损益",_xlfn.XLOOKUP(D89,科目余额表[科目编码],科目余额表[抽查项目],"无匹配"),"期间结转")</f>
        <v>固定资产</v>
      </c>
      <c r="J89" s="38" t="str" cm="1">
        <f t="array" ref="J89">_xlfn.TEXTJOIN(",", TRUE, _xlfn.UNIQUE(IF((序时账[日期]=B89)*(序时账[凭证字号]=C89)*IF(G89=0,序时账[借方金额]&lt;&gt;0,序时账[借方金额]=0)*(序时账[科目编码]&lt;&gt;D89), 序时账[科目名称], "")))</f>
        <v>管理费用-折旧费</v>
      </c>
      <c r="K89" s="42"/>
      <c r="M89" s="39"/>
      <c r="N89" s="23"/>
    </row>
    <row r="90" spans="1:14">
      <c r="A90" s="38" t="str" cm="1">
        <f t="array" ref="A90">_xlfn.TEXTJOIN(",", TRUE, _xlfn.UNIQUE(IF((序时账[日期]=B90)*(序时账[凭证字号]=C90), 序时账[科目编码], "")))</f>
        <v>1122003,5001,222100102</v>
      </c>
      <c r="B90" s="89">
        <v>45731</v>
      </c>
      <c r="C90" s="36">
        <v>2</v>
      </c>
      <c r="D90" s="38">
        <v>1122003</v>
      </c>
      <c r="E90" s="38" t="s">
        <v>571</v>
      </c>
      <c r="F90" s="38" t="s">
        <v>555</v>
      </c>
      <c r="G90" s="39">
        <v>1163900</v>
      </c>
      <c r="H90" s="39">
        <v>0</v>
      </c>
      <c r="I90" s="42" t="str">
        <f>IF(F90&lt;&gt;"结转本期损益",_xlfn.XLOOKUP(D90,科目余额表[科目编码],科目余额表[抽查项目],"无匹配"),"期间结转")</f>
        <v>应收账款</v>
      </c>
      <c r="J90" s="38" t="str" cm="1">
        <f t="array" ref="J90">_xlfn.TEXTJOIN(",", TRUE, _xlfn.UNIQUE(IF((序时账[日期]=B90)*(序时账[凭证字号]=C90)*IF(G90=0,序时账[借方金额]&lt;&gt;0,序时账[借方金额]=0)*(序时账[科目编码]&lt;&gt;D90), 序时账[科目名称], "")))</f>
        <v>主营业务收入,销项税额</v>
      </c>
      <c r="K90" s="42"/>
      <c r="M90" s="39"/>
      <c r="N90" s="23"/>
    </row>
    <row r="91" spans="1:14">
      <c r="A91" s="38" t="str" cm="1">
        <f t="array" ref="A91">_xlfn.TEXTJOIN(",", TRUE, _xlfn.UNIQUE(IF((序时账[日期]=B91)*(序时账[凭证字号]=C91), 序时账[科目编码], "")))</f>
        <v>1122003,5001,222100102</v>
      </c>
      <c r="B91" s="89">
        <v>45731</v>
      </c>
      <c r="C91" s="36">
        <v>2</v>
      </c>
      <c r="D91" s="38">
        <v>5001</v>
      </c>
      <c r="E91" s="38" t="s">
        <v>537</v>
      </c>
      <c r="F91" s="38" t="s">
        <v>555</v>
      </c>
      <c r="G91" s="39">
        <v>0</v>
      </c>
      <c r="H91" s="39">
        <v>1030000</v>
      </c>
      <c r="I91" s="42" t="str">
        <f>IF(F91&lt;&gt;"结转本期损益",_xlfn.XLOOKUP(D91,科目余额表[科目编码],科目余额表[抽查项目],"无匹配"),"期间结转")</f>
        <v>营业收入</v>
      </c>
      <c r="J91" s="38" t="str" cm="1">
        <f t="array" ref="J91">_xlfn.TEXTJOIN(",", TRUE, _xlfn.UNIQUE(IF((序时账[日期]=B91)*(序时账[凭证字号]=C91)*IF(G91=0,序时账[借方金额]&lt;&gt;0,序时账[借方金额]=0)*(序时账[科目编码]&lt;&gt;D91), 序时账[科目名称], "")))</f>
        <v>应收账款-C有限公司</v>
      </c>
      <c r="K91" s="42"/>
      <c r="M91" s="39"/>
      <c r="N91" s="23"/>
    </row>
    <row r="92" spans="1:14">
      <c r="A92" s="38" t="str" cm="1">
        <f t="array" ref="A92">_xlfn.TEXTJOIN(",", TRUE, _xlfn.UNIQUE(IF((序时账[日期]=B92)*(序时账[凭证字号]=C92), 序时账[科目编码], "")))</f>
        <v>1122003,5001,222100102</v>
      </c>
      <c r="B92" s="89">
        <v>45731</v>
      </c>
      <c r="C92" s="36">
        <v>2</v>
      </c>
      <c r="D92" s="38">
        <v>222100102</v>
      </c>
      <c r="E92" s="38" t="s">
        <v>523</v>
      </c>
      <c r="F92" s="38" t="s">
        <v>555</v>
      </c>
      <c r="G92" s="39">
        <v>0</v>
      </c>
      <c r="H92" s="39">
        <v>133900</v>
      </c>
      <c r="I92" s="42" t="str">
        <f>IF(F92&lt;&gt;"结转本期损益",_xlfn.XLOOKUP(D92,科目余额表[科目编码],科目余额表[抽查项目],"无匹配"),"期间结转")</f>
        <v>应交税费</v>
      </c>
      <c r="J92" s="38" t="str" cm="1">
        <f t="array" ref="J92">_xlfn.TEXTJOIN(",", TRUE, _xlfn.UNIQUE(IF((序时账[日期]=B92)*(序时账[凭证字号]=C92)*IF(G92=0,序时账[借方金额]&lt;&gt;0,序时账[借方金额]=0)*(序时账[科目编码]&lt;&gt;D92), 序时账[科目名称], "")))</f>
        <v>应收账款-C有限公司</v>
      </c>
      <c r="K92" s="42"/>
      <c r="M92" s="39"/>
      <c r="N92" s="23"/>
    </row>
    <row r="93" spans="1:14">
      <c r="A93" s="38" t="str" cm="1">
        <f t="array" ref="A93">_xlfn.TEXTJOIN(",", TRUE, _xlfn.UNIQUE(IF((序时账[日期]=B93)*(序时账[凭证字号]=C93), 序时账[科目编码], "")))</f>
        <v>5401,1405001</v>
      </c>
      <c r="B93" s="89">
        <v>45731</v>
      </c>
      <c r="C93" s="36">
        <v>3</v>
      </c>
      <c r="D93" s="38">
        <v>5401</v>
      </c>
      <c r="E93" s="38" t="s">
        <v>538</v>
      </c>
      <c r="F93" s="38" t="s">
        <v>556</v>
      </c>
      <c r="G93" s="39">
        <v>903000</v>
      </c>
      <c r="H93" s="39">
        <v>0</v>
      </c>
      <c r="I93" s="42" t="str">
        <f>IF(F93&lt;&gt;"结转本期损益",_xlfn.XLOOKUP(D93,科目余额表[科目编码],科目余额表[抽查项目],"无匹配"),"期间结转")</f>
        <v>营业成本</v>
      </c>
      <c r="J93" s="38" t="str" cm="1">
        <f t="array" ref="J93">_xlfn.TEXTJOIN(",", TRUE, _xlfn.UNIQUE(IF((序时账[日期]=B93)*(序时账[凭证字号]=C93)*IF(G93=0,序时账[借方金额]&lt;&gt;0,序时账[借方金额]=0)*(序时账[科目编码]&lt;&gt;D93), 序时账[科目名称], "")))</f>
        <v>R商品</v>
      </c>
      <c r="K93" s="42"/>
      <c r="M93" s="39"/>
      <c r="N93" s="23"/>
    </row>
    <row r="94" spans="1:14">
      <c r="A94" s="38" t="str" cm="1">
        <f t="array" ref="A94">_xlfn.TEXTJOIN(",", TRUE, _xlfn.UNIQUE(IF((序时账[日期]=B94)*(序时账[凭证字号]=C94), 序时账[科目编码], "")))</f>
        <v>5401,1405001</v>
      </c>
      <c r="B94" s="89">
        <v>45731</v>
      </c>
      <c r="C94" s="36">
        <v>3</v>
      </c>
      <c r="D94" s="38">
        <v>1405001</v>
      </c>
      <c r="E94" s="38" t="s">
        <v>511</v>
      </c>
      <c r="F94" s="38" t="s">
        <v>556</v>
      </c>
      <c r="G94" s="39">
        <v>0</v>
      </c>
      <c r="H94" s="39">
        <v>903000</v>
      </c>
      <c r="I94" s="42" t="str">
        <f>IF(F94&lt;&gt;"结转本期损益",_xlfn.XLOOKUP(D94,科目余额表[科目编码],科目余额表[抽查项目],"无匹配"),"期间结转")</f>
        <v>存货</v>
      </c>
      <c r="J94" s="38" t="str" cm="1">
        <f t="array" ref="J94">_xlfn.TEXTJOIN(",", TRUE, _xlfn.UNIQUE(IF((序时账[日期]=B94)*(序时账[凭证字号]=C94)*IF(G94=0,序时账[借方金额]&lt;&gt;0,序时账[借方金额]=0)*(序时账[科目编码]&lt;&gt;D94), 序时账[科目名称], "")))</f>
        <v>主营业务成本</v>
      </c>
      <c r="K94" s="42"/>
      <c r="M94" s="39"/>
      <c r="N94" s="23"/>
    </row>
    <row r="95" spans="1:14">
      <c r="A95" s="38" t="str" cm="1">
        <f t="array" ref="A95">_xlfn.TEXTJOIN(",", TRUE, _xlfn.UNIQUE(IF((序时账[日期]=B95)*(序时账[凭证字号]=C95), 序时账[科目编码], "")))</f>
        <v>1002002,1122007</v>
      </c>
      <c r="B95" s="89">
        <v>45736</v>
      </c>
      <c r="C95" s="36">
        <v>4</v>
      </c>
      <c r="D95" s="38">
        <v>1002002</v>
      </c>
      <c r="E95" s="38" t="s">
        <v>488</v>
      </c>
      <c r="F95" s="38" t="s">
        <v>557</v>
      </c>
      <c r="G95" s="39">
        <v>810000</v>
      </c>
      <c r="H95" s="39">
        <v>0</v>
      </c>
      <c r="I95" s="42" t="str">
        <f>IF(F95&lt;&gt;"结转本期损益",_xlfn.XLOOKUP(D95,科目余额表[科目编码],科目余额表[抽查项目],"无匹配"),"期间结转")</f>
        <v>银行存款</v>
      </c>
      <c r="J95" s="38" t="str" cm="1">
        <f t="array" ref="J95">_xlfn.TEXTJOIN(",", TRUE, _xlfn.UNIQUE(IF((序时账[日期]=B95)*(序时账[凭证字号]=C95)*IF(G95=0,序时账[借方金额]&lt;&gt;0,序时账[借方金额]=0)*(序时账[科目编码]&lt;&gt;D95), 序时账[科目名称], "")))</f>
        <v>应收账款-G有限公司</v>
      </c>
      <c r="K95" s="42" t="s">
        <v>572</v>
      </c>
      <c r="M95" s="24"/>
      <c r="N95" s="23"/>
    </row>
    <row r="96" spans="1:14">
      <c r="A96" s="38" t="str" cm="1">
        <f t="array" ref="A96">_xlfn.TEXTJOIN(",", TRUE, _xlfn.UNIQUE(IF((序时账[日期]=B96)*(序时账[凭证字号]=C96), 序时账[科目编码], "")))</f>
        <v>1002002,1122007</v>
      </c>
      <c r="B96" s="89">
        <v>45736</v>
      </c>
      <c r="C96" s="36">
        <v>4</v>
      </c>
      <c r="D96" s="38">
        <v>1122007</v>
      </c>
      <c r="E96" s="38" t="s">
        <v>572</v>
      </c>
      <c r="F96" s="38" t="s">
        <v>557</v>
      </c>
      <c r="G96" s="39">
        <v>0</v>
      </c>
      <c r="H96" s="39">
        <v>810000</v>
      </c>
      <c r="I96" s="42" t="str">
        <f>IF(F96&lt;&gt;"结转本期损益",_xlfn.XLOOKUP(D96,科目余额表[科目编码],科目余额表[抽查项目],"无匹配"),"期间结转")</f>
        <v>应收账款</v>
      </c>
      <c r="J96" s="38" t="str" cm="1">
        <f t="array" ref="J96">_xlfn.TEXTJOIN(",", TRUE, _xlfn.UNIQUE(IF((序时账[日期]=B96)*(序时账[凭证字号]=C96)*IF(G96=0,序时账[借方金额]&lt;&gt;0,序时账[借方金额]=0)*(序时账[科目编码]&lt;&gt;D96), 序时账[科目名称], "")))</f>
        <v>EFG银行账户</v>
      </c>
      <c r="K96" s="42"/>
      <c r="M96" s="24"/>
      <c r="N96" s="23"/>
    </row>
    <row r="97" spans="1:14">
      <c r="A97" s="38" t="str" cm="1">
        <f t="array" ref="A97">_xlfn.TEXTJOIN(",", TRUE, _xlfn.UNIQUE(IF((序时账[日期]=B97)*(序时账[凭证字号]=C97), 序时账[科目编码], "")))</f>
        <v>1405002,222100101,1123001</v>
      </c>
      <c r="B97" s="89">
        <v>45736</v>
      </c>
      <c r="C97" s="36">
        <v>5</v>
      </c>
      <c r="D97" s="38">
        <v>1405002</v>
      </c>
      <c r="E97" s="38" t="s">
        <v>512</v>
      </c>
      <c r="F97" s="38" t="s">
        <v>558</v>
      </c>
      <c r="G97" s="39">
        <v>503400</v>
      </c>
      <c r="H97" s="39">
        <v>0</v>
      </c>
      <c r="I97" s="42" t="str">
        <f>IF(F97&lt;&gt;"结转本期损益",_xlfn.XLOOKUP(D97,科目余额表[科目编码],科目余额表[抽查项目],"无匹配"),"期间结转")</f>
        <v>存货</v>
      </c>
      <c r="J97" s="38" t="str" cm="1">
        <f t="array" ref="J97">_xlfn.TEXTJOIN(",", TRUE, _xlfn.UNIQUE(IF((序时账[日期]=B97)*(序时账[凭证字号]=C97)*IF(G97=0,序时账[借方金额]&lt;&gt;0,序时账[借方金额]=0)*(序时账[科目编码]&lt;&gt;D97), 序时账[科目名称], "")))</f>
        <v>预付账款-K有限公司</v>
      </c>
      <c r="K97" s="42"/>
      <c r="M97" s="24"/>
      <c r="N97" s="23"/>
    </row>
    <row r="98" spans="1:14">
      <c r="A98" s="38" t="str" cm="1">
        <f t="array" ref="A98">_xlfn.TEXTJOIN(",", TRUE, _xlfn.UNIQUE(IF((序时账[日期]=B98)*(序时账[凭证字号]=C98), 序时账[科目编码], "")))</f>
        <v>1405002,222100101,1123001</v>
      </c>
      <c r="B98" s="89">
        <v>45736</v>
      </c>
      <c r="C98" s="36">
        <v>5</v>
      </c>
      <c r="D98" s="38">
        <v>222100101</v>
      </c>
      <c r="E98" s="38" t="s">
        <v>522</v>
      </c>
      <c r="F98" s="38" t="s">
        <v>558</v>
      </c>
      <c r="G98" s="39">
        <v>65442</v>
      </c>
      <c r="H98" s="39">
        <v>0</v>
      </c>
      <c r="I98" s="42" t="str">
        <f>IF(F98&lt;&gt;"结转本期损益",_xlfn.XLOOKUP(D98,科目余额表[科目编码],科目余额表[抽查项目],"无匹配"),"期间结转")</f>
        <v>应交税费</v>
      </c>
      <c r="J98" s="38" t="str" cm="1">
        <f t="array" ref="J98">_xlfn.TEXTJOIN(",", TRUE, _xlfn.UNIQUE(IF((序时账[日期]=B98)*(序时账[凭证字号]=C98)*IF(G98=0,序时账[借方金额]&lt;&gt;0,序时账[借方金额]=0)*(序时账[科目编码]&lt;&gt;D98), 序时账[科目名称], "")))</f>
        <v>预付账款-K有限公司</v>
      </c>
      <c r="K98" s="42"/>
      <c r="M98" s="24"/>
      <c r="N98" s="23"/>
    </row>
    <row r="99" spans="1:14">
      <c r="A99" s="38" t="str" cm="1">
        <f t="array" ref="A99">_xlfn.TEXTJOIN(",", TRUE, _xlfn.UNIQUE(IF((序时账[日期]=B99)*(序时账[凭证字号]=C99), 序时账[科目编码], "")))</f>
        <v>1405002,222100101,1123001</v>
      </c>
      <c r="B99" s="89">
        <v>45736</v>
      </c>
      <c r="C99" s="36">
        <v>5</v>
      </c>
      <c r="D99" s="38">
        <v>1123001</v>
      </c>
      <c r="E99" s="38" t="s">
        <v>573</v>
      </c>
      <c r="F99" s="38" t="s">
        <v>558</v>
      </c>
      <c r="G99" s="39">
        <v>0</v>
      </c>
      <c r="H99" s="39">
        <v>568842</v>
      </c>
      <c r="I99" s="42" t="str">
        <f>IF(F99&lt;&gt;"结转本期损益",_xlfn.XLOOKUP(D99,科目余额表[科目编码],科目余额表[抽查项目],"无匹配"),"期间结转")</f>
        <v>预付款项</v>
      </c>
      <c r="J99" s="38" t="str" cm="1">
        <f t="array" ref="J99">_xlfn.TEXTJOIN(",", TRUE, _xlfn.UNIQUE(IF((序时账[日期]=B99)*(序时账[凭证字号]=C99)*IF(G99=0,序时账[借方金额]&lt;&gt;0,序时账[借方金额]=0)*(序时账[科目编码]&lt;&gt;D99), 序时账[科目名称], "")))</f>
        <v>S商品,进项税额</v>
      </c>
      <c r="K99" s="42"/>
      <c r="M99" s="24"/>
      <c r="N99" s="23"/>
    </row>
    <row r="100" spans="1:14">
      <c r="A100" s="38" t="str" cm="1">
        <f t="array" ref="A100">_xlfn.TEXTJOIN(",", TRUE, _xlfn.UNIQUE(IF((序时账[日期]=B100)*(序时账[凭证字号]=C100), 序时账[科目编码], "")))</f>
        <v>2202005,1002002</v>
      </c>
      <c r="B100" s="89">
        <v>45736</v>
      </c>
      <c r="C100" s="36">
        <v>6</v>
      </c>
      <c r="D100" s="38">
        <v>2202005</v>
      </c>
      <c r="E100" s="38" t="s">
        <v>574</v>
      </c>
      <c r="F100" s="38" t="s">
        <v>560</v>
      </c>
      <c r="G100" s="39">
        <v>640000</v>
      </c>
      <c r="H100" s="39">
        <v>0</v>
      </c>
      <c r="I100" s="42" t="str">
        <f>IF(F100&lt;&gt;"结转本期损益",_xlfn.XLOOKUP(D100,科目余额表[科目编码],科目余额表[抽查项目],"无匹配"),"期间结转")</f>
        <v>应付账款</v>
      </c>
      <c r="J100" s="38" t="str" cm="1">
        <f t="array" ref="J100">_xlfn.TEXTJOIN(",", TRUE, _xlfn.UNIQUE(IF((序时账[日期]=B100)*(序时账[凭证字号]=C100)*IF(G100=0,序时账[借方金额]&lt;&gt;0,序时账[借方金额]=0)*(序时账[科目编码]&lt;&gt;D100), 序时账[科目名称], "")))</f>
        <v>EFG银行账户</v>
      </c>
      <c r="K100" s="42"/>
      <c r="M100" s="24"/>
      <c r="N100" s="23"/>
    </row>
    <row r="101" spans="1:14">
      <c r="A101" s="38" t="str" cm="1">
        <f t="array" ref="A101">_xlfn.TEXTJOIN(",", TRUE, _xlfn.UNIQUE(IF((序时账[日期]=B101)*(序时账[凭证字号]=C101), 序时账[科目编码], "")))</f>
        <v>2202005,1002002</v>
      </c>
      <c r="B101" s="89">
        <v>45736</v>
      </c>
      <c r="C101" s="36">
        <v>6</v>
      </c>
      <c r="D101" s="38">
        <v>1002002</v>
      </c>
      <c r="E101" s="38" t="s">
        <v>488</v>
      </c>
      <c r="F101" s="38" t="s">
        <v>560</v>
      </c>
      <c r="G101" s="39">
        <v>0</v>
      </c>
      <c r="H101" s="39">
        <v>640000</v>
      </c>
      <c r="I101" s="42" t="str">
        <f>IF(F101&lt;&gt;"结转本期损益",_xlfn.XLOOKUP(D101,科目余额表[科目编码],科目余额表[抽查项目],"无匹配"),"期间结转")</f>
        <v>银行存款</v>
      </c>
      <c r="J101" s="38" t="str" cm="1">
        <f t="array" ref="J101">_xlfn.TEXTJOIN(",", TRUE, _xlfn.UNIQUE(IF((序时账[日期]=B101)*(序时账[凭证字号]=C101)*IF(G101=0,序时账[借方金额]&lt;&gt;0,序时账[借方金额]=0)*(序时账[科目编码]&lt;&gt;D101), 序时账[科目名称], "")))</f>
        <v>应付账款-W有限公司</v>
      </c>
      <c r="K101" s="42" t="s">
        <v>574</v>
      </c>
      <c r="M101" s="24"/>
      <c r="N101" s="23"/>
    </row>
    <row r="102" spans="1:14">
      <c r="A102" s="38" t="str" cm="1">
        <f t="array" ref="A102">_xlfn.TEXTJOIN(",", TRUE, _xlfn.UNIQUE(IF((序时账[日期]=B102)*(序时账[凭证字号]=C102), 序时账[科目编码], "")))</f>
        <v>222100102,222100103,222100101,2221002</v>
      </c>
      <c r="B102" s="89">
        <v>45741</v>
      </c>
      <c r="C102" s="36">
        <v>7</v>
      </c>
      <c r="D102" s="38">
        <v>222100102</v>
      </c>
      <c r="E102" s="38" t="s">
        <v>523</v>
      </c>
      <c r="F102" s="38" t="s">
        <v>524</v>
      </c>
      <c r="G102" s="39">
        <v>133900</v>
      </c>
      <c r="H102" s="39">
        <v>0</v>
      </c>
      <c r="I102" s="42" t="str">
        <f>IF(F102&lt;&gt;"结转本期损益",_xlfn.XLOOKUP(D102,科目余额表[科目编码],科目余额表[抽查项目],"无匹配"),"期间结转")</f>
        <v>应交税费</v>
      </c>
      <c r="J102" s="38" t="str" cm="1">
        <f t="array" ref="J102">_xlfn.TEXTJOIN(",", TRUE, _xlfn.UNIQUE(IF((序时账[日期]=B102)*(序时账[凭证字号]=C102)*IF(G102=0,序时账[借方金额]&lt;&gt;0,序时账[借方金额]=0)*(序时账[科目编码]&lt;&gt;D102), 序时账[科目名称], "")))</f>
        <v>转出未交增值税,进项税额,未交增值税</v>
      </c>
      <c r="K102" s="42"/>
      <c r="M102" s="24"/>
      <c r="N102" s="23"/>
    </row>
    <row r="103" spans="1:14">
      <c r="A103" s="38" t="str" cm="1">
        <f t="array" ref="A103">_xlfn.TEXTJOIN(",", TRUE, _xlfn.UNIQUE(IF((序时账[日期]=B103)*(序时账[凭证字号]=C103), 序时账[科目编码], "")))</f>
        <v>222100102,222100103,222100101,2221002</v>
      </c>
      <c r="B103" s="89">
        <v>45741</v>
      </c>
      <c r="C103" s="36">
        <v>7</v>
      </c>
      <c r="D103" s="38">
        <v>222100103</v>
      </c>
      <c r="E103" s="38" t="s">
        <v>524</v>
      </c>
      <c r="F103" s="38" t="s">
        <v>524</v>
      </c>
      <c r="G103" s="39">
        <v>0</v>
      </c>
      <c r="H103" s="39">
        <v>133900</v>
      </c>
      <c r="I103" s="42" t="str">
        <f>IF(F103&lt;&gt;"结转本期损益",_xlfn.XLOOKUP(D103,科目余额表[科目编码],科目余额表[抽查项目],"无匹配"),"期间结转")</f>
        <v>应交税费</v>
      </c>
      <c r="J103" s="38" t="str" cm="1">
        <f t="array" ref="J103">_xlfn.TEXTJOIN(",", TRUE, _xlfn.UNIQUE(IF((序时账[日期]=B103)*(序时账[凭证字号]=C103)*IF(G103=0,序时账[借方金额]&lt;&gt;0,序时账[借方金额]=0)*(序时账[科目编码]&lt;&gt;D103), 序时账[科目名称], "")))</f>
        <v>销项税额</v>
      </c>
      <c r="K103" s="42"/>
      <c r="M103" s="24"/>
      <c r="N103" s="23"/>
    </row>
    <row r="104" spans="1:14">
      <c r="A104" s="38" t="str" cm="1">
        <f t="array" ref="A104">_xlfn.TEXTJOIN(",", TRUE, _xlfn.UNIQUE(IF((序时账[日期]=B104)*(序时账[凭证字号]=C104), 序时账[科目编码], "")))</f>
        <v>222100102,222100103,222100101,2221002</v>
      </c>
      <c r="B104" s="89">
        <v>45741</v>
      </c>
      <c r="C104" s="36">
        <v>7</v>
      </c>
      <c r="D104" s="38">
        <v>222100103</v>
      </c>
      <c r="E104" s="38" t="s">
        <v>524</v>
      </c>
      <c r="F104" s="38" t="s">
        <v>524</v>
      </c>
      <c r="G104" s="39">
        <v>65442</v>
      </c>
      <c r="H104" s="39">
        <v>0</v>
      </c>
      <c r="I104" s="42" t="str">
        <f>IF(F104&lt;&gt;"结转本期损益",_xlfn.XLOOKUP(D104,科目余额表[科目编码],科目余额表[抽查项目],"无匹配"),"期间结转")</f>
        <v>应交税费</v>
      </c>
      <c r="J104" s="38" t="str" cm="1">
        <f t="array" ref="J104">_xlfn.TEXTJOIN(",", TRUE, _xlfn.UNIQUE(IF((序时账[日期]=B104)*(序时账[凭证字号]=C104)*IF(G104=0,序时账[借方金额]&lt;&gt;0,序时账[借方金额]=0)*(序时账[科目编码]&lt;&gt;D104), 序时账[科目名称], "")))</f>
        <v>进项税额,未交增值税</v>
      </c>
      <c r="K104" s="42"/>
      <c r="M104" s="24"/>
      <c r="N104" s="23"/>
    </row>
    <row r="105" spans="1:14">
      <c r="A105" s="38" t="str" cm="1">
        <f t="array" ref="A105">_xlfn.TEXTJOIN(",", TRUE, _xlfn.UNIQUE(IF((序时账[日期]=B105)*(序时账[凭证字号]=C105), 序时账[科目编码], "")))</f>
        <v>222100102,222100103,222100101,2221002</v>
      </c>
      <c r="B105" s="89">
        <v>45741</v>
      </c>
      <c r="C105" s="36">
        <v>7</v>
      </c>
      <c r="D105" s="38">
        <v>222100101</v>
      </c>
      <c r="E105" s="38" t="s">
        <v>522</v>
      </c>
      <c r="F105" s="38" t="s">
        <v>524</v>
      </c>
      <c r="G105" s="39">
        <v>0</v>
      </c>
      <c r="H105" s="39">
        <v>65442</v>
      </c>
      <c r="I105" s="42" t="str">
        <f>IF(F105&lt;&gt;"结转本期损益",_xlfn.XLOOKUP(D105,科目余额表[科目编码],科目余额表[抽查项目],"无匹配"),"期间结转")</f>
        <v>应交税费</v>
      </c>
      <c r="J105" s="38" t="str" cm="1">
        <f t="array" ref="J105">_xlfn.TEXTJOIN(",", TRUE, _xlfn.UNIQUE(IF((序时账[日期]=B105)*(序时账[凭证字号]=C105)*IF(G105=0,序时账[借方金额]&lt;&gt;0,序时账[借方金额]=0)*(序时账[科目编码]&lt;&gt;D105), 序时账[科目名称], "")))</f>
        <v>销项税额,转出未交增值税</v>
      </c>
      <c r="K105" s="42"/>
      <c r="M105" s="24"/>
      <c r="N105" s="23"/>
    </row>
    <row r="106" spans="1:14">
      <c r="A106" s="38" t="str" cm="1">
        <f t="array" ref="A106">_xlfn.TEXTJOIN(",", TRUE, _xlfn.UNIQUE(IF((序时账[日期]=B106)*(序时账[凭证字号]=C106), 序时账[科目编码], "")))</f>
        <v>222100102,222100103,222100101,2221002</v>
      </c>
      <c r="B106" s="89">
        <v>45741</v>
      </c>
      <c r="C106" s="36">
        <v>7</v>
      </c>
      <c r="D106" s="38">
        <v>222100103</v>
      </c>
      <c r="E106" s="38" t="s">
        <v>524</v>
      </c>
      <c r="F106" s="38" t="s">
        <v>524</v>
      </c>
      <c r="G106" s="39">
        <v>68458</v>
      </c>
      <c r="H106" s="39">
        <v>0</v>
      </c>
      <c r="I106" s="42" t="str">
        <f>IF(F106&lt;&gt;"结转本期损益",_xlfn.XLOOKUP(D106,科目余额表[科目编码],科目余额表[抽查项目],"无匹配"),"期间结转")</f>
        <v>应交税费</v>
      </c>
      <c r="J106" s="38" t="str" cm="1">
        <f t="array" ref="J106">_xlfn.TEXTJOIN(",", TRUE, _xlfn.UNIQUE(IF((序时账[日期]=B106)*(序时账[凭证字号]=C106)*IF(G106=0,序时账[借方金额]&lt;&gt;0,序时账[借方金额]=0)*(序时账[科目编码]&lt;&gt;D106), 序时账[科目名称], "")))</f>
        <v>进项税额,未交增值税</v>
      </c>
      <c r="K106" s="42"/>
      <c r="M106" s="24"/>
      <c r="N106" s="23"/>
    </row>
    <row r="107" spans="1:14">
      <c r="A107" s="38" t="str" cm="1">
        <f t="array" ref="A107">_xlfn.TEXTJOIN(",", TRUE, _xlfn.UNIQUE(IF((序时账[日期]=B107)*(序时账[凭证字号]=C107), 序时账[科目编码], "")))</f>
        <v>222100102,222100103,222100101,2221002</v>
      </c>
      <c r="B107" s="89">
        <v>45741</v>
      </c>
      <c r="C107" s="36">
        <v>7</v>
      </c>
      <c r="D107" s="38">
        <v>2221002</v>
      </c>
      <c r="E107" s="38" t="s">
        <v>525</v>
      </c>
      <c r="F107" s="38" t="s">
        <v>524</v>
      </c>
      <c r="G107" s="39">
        <v>0</v>
      </c>
      <c r="H107" s="39">
        <v>68458</v>
      </c>
      <c r="I107" s="42" t="str">
        <f>IF(F107&lt;&gt;"结转本期损益",_xlfn.XLOOKUP(D107,科目余额表[科目编码],科目余额表[抽查项目],"无匹配"),"期间结转")</f>
        <v>应交税费</v>
      </c>
      <c r="J107" s="38" t="str" cm="1">
        <f t="array" ref="J107">_xlfn.TEXTJOIN(",", TRUE, _xlfn.UNIQUE(IF((序时账[日期]=B107)*(序时账[凭证字号]=C107)*IF(G107=0,序时账[借方金额]&lt;&gt;0,序时账[借方金额]=0)*(序时账[科目编码]&lt;&gt;D107), 序时账[科目名称], "")))</f>
        <v>销项税额,转出未交增值税</v>
      </c>
      <c r="K107" s="42"/>
      <c r="M107" s="24"/>
      <c r="N107" s="23"/>
    </row>
    <row r="108" spans="1:14">
      <c r="A108" s="38" t="str" cm="1">
        <f t="array" ref="A108">_xlfn.TEXTJOIN(",", TRUE, _xlfn.UNIQUE(IF((序时账[日期]=B108)*(序时账[凭证字号]=C108), 序时账[科目编码], "")))</f>
        <v>5403001,5403002,5403003,2221003,2221004,2221005</v>
      </c>
      <c r="B108" s="89">
        <v>45741</v>
      </c>
      <c r="C108" s="36">
        <v>8</v>
      </c>
      <c r="D108" s="38">
        <v>5403001</v>
      </c>
      <c r="E108" s="38" t="s">
        <v>48</v>
      </c>
      <c r="F108" s="38" t="s">
        <v>561</v>
      </c>
      <c r="G108" s="39">
        <v>4792.0600000000004</v>
      </c>
      <c r="H108" s="39">
        <v>0</v>
      </c>
      <c r="I108" s="42" t="str">
        <f>IF(F108&lt;&gt;"结转本期损益",_xlfn.XLOOKUP(D108,科目余额表[科目编码],科目余额表[抽查项目],"无匹配"),"期间结转")</f>
        <v>税金及附加</v>
      </c>
      <c r="J108" s="38" t="str" cm="1">
        <f t="array" ref="J108">_xlfn.TEXTJOIN(",", TRUE, _xlfn.UNIQUE(IF((序时账[日期]=B108)*(序时账[凭证字号]=C108)*IF(G108=0,序时账[借方金额]&lt;&gt;0,序时账[借方金额]=0)*(序时账[科目编码]&lt;&gt;D108), 序时账[科目名称], "")))</f>
        <v>城市维护建设税,教育费附加,地方教育费附加</v>
      </c>
      <c r="K108" s="42"/>
      <c r="M108" s="24"/>
      <c r="N108" s="23"/>
    </row>
    <row r="109" spans="1:14">
      <c r="A109" s="38" t="str" cm="1">
        <f t="array" ref="A109">_xlfn.TEXTJOIN(",", TRUE, _xlfn.UNIQUE(IF((序时账[日期]=B109)*(序时账[凭证字号]=C109), 序时账[科目编码], "")))</f>
        <v>5403001,5403002,5403003,2221003,2221004,2221005</v>
      </c>
      <c r="B109" s="89">
        <v>45741</v>
      </c>
      <c r="C109" s="36">
        <v>8</v>
      </c>
      <c r="D109" s="38">
        <v>5403002</v>
      </c>
      <c r="E109" s="38" t="s">
        <v>50</v>
      </c>
      <c r="F109" s="38" t="s">
        <v>561</v>
      </c>
      <c r="G109" s="39">
        <v>2053.7399999999998</v>
      </c>
      <c r="H109" s="39">
        <v>0</v>
      </c>
      <c r="I109" s="42" t="str">
        <f>IF(F109&lt;&gt;"结转本期损益",_xlfn.XLOOKUP(D109,科目余额表[科目编码],科目余额表[抽查项目],"无匹配"),"期间结转")</f>
        <v>税金及附加</v>
      </c>
      <c r="J109" s="38" t="str" cm="1">
        <f t="array" ref="J109">_xlfn.TEXTJOIN(",", TRUE, _xlfn.UNIQUE(IF((序时账[日期]=B109)*(序时账[凭证字号]=C109)*IF(G109=0,序时账[借方金额]&lt;&gt;0,序时账[借方金额]=0)*(序时账[科目编码]&lt;&gt;D109), 序时账[科目名称], "")))</f>
        <v>城市维护建设税,教育费附加,地方教育费附加</v>
      </c>
      <c r="K109" s="42"/>
      <c r="M109" s="24"/>
      <c r="N109" s="23"/>
    </row>
    <row r="110" spans="1:14">
      <c r="A110" s="38" t="str" cm="1">
        <f t="array" ref="A110">_xlfn.TEXTJOIN(",", TRUE, _xlfn.UNIQUE(IF((序时账[日期]=B110)*(序时账[凭证字号]=C110), 序时账[科目编码], "")))</f>
        <v>5403001,5403002,5403003,2221003,2221004,2221005</v>
      </c>
      <c r="B110" s="89">
        <v>45741</v>
      </c>
      <c r="C110" s="36">
        <v>8</v>
      </c>
      <c r="D110" s="38">
        <v>5403003</v>
      </c>
      <c r="E110" s="38" t="s">
        <v>53</v>
      </c>
      <c r="F110" s="38" t="s">
        <v>561</v>
      </c>
      <c r="G110" s="39">
        <v>1369.16</v>
      </c>
      <c r="H110" s="39">
        <v>0</v>
      </c>
      <c r="I110" s="42" t="str">
        <f>IF(F110&lt;&gt;"结转本期损益",_xlfn.XLOOKUP(D110,科目余额表[科目编码],科目余额表[抽查项目],"无匹配"),"期间结转")</f>
        <v>税金及附加</v>
      </c>
      <c r="J110" s="38" t="str" cm="1">
        <f t="array" ref="J110">_xlfn.TEXTJOIN(",", TRUE, _xlfn.UNIQUE(IF((序时账[日期]=B110)*(序时账[凭证字号]=C110)*IF(G110=0,序时账[借方金额]&lt;&gt;0,序时账[借方金额]=0)*(序时账[科目编码]&lt;&gt;D110), 序时账[科目名称], "")))</f>
        <v>城市维护建设税,教育费附加,地方教育费附加</v>
      </c>
      <c r="K110" s="42"/>
      <c r="M110" s="24"/>
      <c r="N110" s="23"/>
    </row>
    <row r="111" spans="1:14">
      <c r="A111" s="38" t="str" cm="1">
        <f t="array" ref="A111">_xlfn.TEXTJOIN(",", TRUE, _xlfn.UNIQUE(IF((序时账[日期]=B111)*(序时账[凭证字号]=C111), 序时账[科目编码], "")))</f>
        <v>5403001,5403002,5403003,2221003,2221004,2221005</v>
      </c>
      <c r="B111" s="89">
        <v>45741</v>
      </c>
      <c r="C111" s="36">
        <v>8</v>
      </c>
      <c r="D111" s="38">
        <v>2221003</v>
      </c>
      <c r="E111" s="38" t="s">
        <v>48</v>
      </c>
      <c r="F111" s="38" t="s">
        <v>561</v>
      </c>
      <c r="G111" s="39">
        <v>0</v>
      </c>
      <c r="H111" s="39">
        <v>4792.0600000000004</v>
      </c>
      <c r="I111" s="42" t="str">
        <f>IF(F111&lt;&gt;"结转本期损益",_xlfn.XLOOKUP(D111,科目余额表[科目编码],科目余额表[抽查项目],"无匹配"),"期间结转")</f>
        <v>应交税费</v>
      </c>
      <c r="J111" s="38" t="str" cm="1">
        <f t="array" ref="J111">_xlfn.TEXTJOIN(",", TRUE, _xlfn.UNIQUE(IF((序时账[日期]=B111)*(序时账[凭证字号]=C111)*IF(G111=0,序时账[借方金额]&lt;&gt;0,序时账[借方金额]=0)*(序时账[科目编码]&lt;&gt;D111), 序时账[科目名称], "")))</f>
        <v>城市维护建设税,教育费附加,地方教育费附加</v>
      </c>
      <c r="K111" s="42"/>
      <c r="M111" s="24"/>
      <c r="N111" s="23"/>
    </row>
    <row r="112" spans="1:14">
      <c r="A112" s="38" t="str" cm="1">
        <f t="array" ref="A112">_xlfn.TEXTJOIN(",", TRUE, _xlfn.UNIQUE(IF((序时账[日期]=B112)*(序时账[凭证字号]=C112), 序时账[科目编码], "")))</f>
        <v>5403001,5403002,5403003,2221003,2221004,2221005</v>
      </c>
      <c r="B112" s="89">
        <v>45741</v>
      </c>
      <c r="C112" s="36">
        <v>8</v>
      </c>
      <c r="D112" s="38">
        <v>2221004</v>
      </c>
      <c r="E112" s="38" t="s">
        <v>50</v>
      </c>
      <c r="F112" s="38" t="s">
        <v>561</v>
      </c>
      <c r="G112" s="39">
        <v>0</v>
      </c>
      <c r="H112" s="39">
        <v>2053.7399999999998</v>
      </c>
      <c r="I112" s="42" t="str">
        <f>IF(F112&lt;&gt;"结转本期损益",_xlfn.XLOOKUP(D112,科目余额表[科目编码],科目余额表[抽查项目],"无匹配"),"期间结转")</f>
        <v>应交税费</v>
      </c>
      <c r="J112" s="38" t="str" cm="1">
        <f t="array" ref="J112">_xlfn.TEXTJOIN(",", TRUE, _xlfn.UNIQUE(IF((序时账[日期]=B112)*(序时账[凭证字号]=C112)*IF(G112=0,序时账[借方金额]&lt;&gt;0,序时账[借方金额]=0)*(序时账[科目编码]&lt;&gt;D112), 序时账[科目名称], "")))</f>
        <v>城市维护建设税,教育费附加,地方教育费附加</v>
      </c>
      <c r="K112" s="42"/>
      <c r="M112" s="24"/>
      <c r="N112" s="23"/>
    </row>
    <row r="113" spans="1:14">
      <c r="A113" s="38" t="str" cm="1">
        <f t="array" ref="A113">_xlfn.TEXTJOIN(",", TRUE, _xlfn.UNIQUE(IF((序时账[日期]=B113)*(序时账[凭证字号]=C113), 序时账[科目编码], "")))</f>
        <v>5403001,5403002,5403003,2221003,2221004,2221005</v>
      </c>
      <c r="B113" s="89">
        <v>45741</v>
      </c>
      <c r="C113" s="36">
        <v>8</v>
      </c>
      <c r="D113" s="38">
        <v>2221005</v>
      </c>
      <c r="E113" s="38" t="s">
        <v>53</v>
      </c>
      <c r="F113" s="38" t="s">
        <v>561</v>
      </c>
      <c r="G113" s="39">
        <v>0</v>
      </c>
      <c r="H113" s="39">
        <v>1369.16</v>
      </c>
      <c r="I113" s="42" t="str">
        <f>IF(F113&lt;&gt;"结转本期损益",_xlfn.XLOOKUP(D113,科目余额表[科目编码],科目余额表[抽查项目],"无匹配"),"期间结转")</f>
        <v>应交税费</v>
      </c>
      <c r="J113" s="38" t="str" cm="1">
        <f t="array" ref="J113">_xlfn.TEXTJOIN(",", TRUE, _xlfn.UNIQUE(IF((序时账[日期]=B113)*(序时账[凭证字号]=C113)*IF(G113=0,序时账[借方金额]&lt;&gt;0,序时账[借方金额]=0)*(序时账[科目编码]&lt;&gt;D113), 序时账[科目名称], "")))</f>
        <v>城市维护建设税,教育费附加,地方教育费附加</v>
      </c>
      <c r="K113" s="42"/>
      <c r="M113" s="24"/>
      <c r="N113" s="23"/>
    </row>
    <row r="114" spans="1:14">
      <c r="A114" s="38" t="str" cm="1">
        <f t="array" ref="A114">_xlfn.TEXTJOIN(",", TRUE, _xlfn.UNIQUE(IF((序时账[日期]=B114)*(序时账[凭证字号]=C114), 序时账[科目编码], "")))</f>
        <v>2221002,2221003,2221004,2221005,1002001</v>
      </c>
      <c r="B114" s="89">
        <v>45741</v>
      </c>
      <c r="C114" s="36">
        <v>9</v>
      </c>
      <c r="D114" s="38">
        <v>2221002</v>
      </c>
      <c r="E114" s="38" t="s">
        <v>525</v>
      </c>
      <c r="F114" s="38" t="s">
        <v>562</v>
      </c>
      <c r="G114" s="39">
        <v>68900</v>
      </c>
      <c r="H114" s="39">
        <v>0</v>
      </c>
      <c r="I114" s="42" t="str">
        <f>IF(F114&lt;&gt;"结转本期损益",_xlfn.XLOOKUP(D114,科目余额表[科目编码],科目余额表[抽查项目],"无匹配"),"期间结转")</f>
        <v>应交税费</v>
      </c>
      <c r="J114" s="38" t="str" cm="1">
        <f t="array" ref="J114">_xlfn.TEXTJOIN(",", TRUE, _xlfn.UNIQUE(IF((序时账[日期]=B114)*(序时账[凭证字号]=C114)*IF(G114=0,序时账[借方金额]&lt;&gt;0,序时账[借方金额]=0)*(序时账[科目编码]&lt;&gt;D114), 序时账[科目名称], "")))</f>
        <v>ABC银行账户</v>
      </c>
      <c r="K114" s="42"/>
      <c r="M114" s="24"/>
      <c r="N114" s="23"/>
    </row>
    <row r="115" spans="1:14">
      <c r="A115" s="38" t="str" cm="1">
        <f t="array" ref="A115">_xlfn.TEXTJOIN(",", TRUE, _xlfn.UNIQUE(IF((序时账[日期]=B115)*(序时账[凭证字号]=C115), 序时账[科目编码], "")))</f>
        <v>2221002,2221003,2221004,2221005,1002001</v>
      </c>
      <c r="B115" s="89">
        <v>45741</v>
      </c>
      <c r="C115" s="36">
        <v>9</v>
      </c>
      <c r="D115" s="38">
        <v>2221003</v>
      </c>
      <c r="E115" s="38" t="s">
        <v>48</v>
      </c>
      <c r="F115" s="38" t="s">
        <v>562</v>
      </c>
      <c r="G115" s="39">
        <v>4823.0000000000009</v>
      </c>
      <c r="H115" s="39">
        <v>0</v>
      </c>
      <c r="I115" s="42" t="str">
        <f>IF(F115&lt;&gt;"结转本期损益",_xlfn.XLOOKUP(D115,科目余额表[科目编码],科目余额表[抽查项目],"无匹配"),"期间结转")</f>
        <v>应交税费</v>
      </c>
      <c r="J115" s="38" t="str" cm="1">
        <f t="array" ref="J115">_xlfn.TEXTJOIN(",", TRUE, _xlfn.UNIQUE(IF((序时账[日期]=B115)*(序时账[凭证字号]=C115)*IF(G115=0,序时账[借方金额]&lt;&gt;0,序时账[借方金额]=0)*(序时账[科目编码]&lt;&gt;D115), 序时账[科目名称], "")))</f>
        <v>ABC银行账户</v>
      </c>
      <c r="K115" s="42"/>
      <c r="M115" s="24"/>
      <c r="N115" s="23"/>
    </row>
    <row r="116" spans="1:14">
      <c r="A116" s="38" t="str" cm="1">
        <f t="array" ref="A116">_xlfn.TEXTJOIN(",", TRUE, _xlfn.UNIQUE(IF((序时账[日期]=B116)*(序时账[凭证字号]=C116), 序时账[科目编码], "")))</f>
        <v>2221002,2221003,2221004,2221005,1002001</v>
      </c>
      <c r="B116" s="89">
        <v>45741</v>
      </c>
      <c r="C116" s="36">
        <v>9</v>
      </c>
      <c r="D116" s="38">
        <v>2221004</v>
      </c>
      <c r="E116" s="38" t="s">
        <v>50</v>
      </c>
      <c r="F116" s="38" t="s">
        <v>562</v>
      </c>
      <c r="G116" s="39">
        <v>2067</v>
      </c>
      <c r="H116" s="39">
        <v>0</v>
      </c>
      <c r="I116" s="42" t="str">
        <f>IF(F116&lt;&gt;"结转本期损益",_xlfn.XLOOKUP(D116,科目余额表[科目编码],科目余额表[抽查项目],"无匹配"),"期间结转")</f>
        <v>应交税费</v>
      </c>
      <c r="J116" s="38" t="str" cm="1">
        <f t="array" ref="J116">_xlfn.TEXTJOIN(",", TRUE, _xlfn.UNIQUE(IF((序时账[日期]=B116)*(序时账[凭证字号]=C116)*IF(G116=0,序时账[借方金额]&lt;&gt;0,序时账[借方金额]=0)*(序时账[科目编码]&lt;&gt;D116), 序时账[科目名称], "")))</f>
        <v>ABC银行账户</v>
      </c>
      <c r="K116" s="42"/>
      <c r="M116" s="24"/>
      <c r="N116" s="23"/>
    </row>
    <row r="117" spans="1:14">
      <c r="A117" s="38" t="str" cm="1">
        <f t="array" ref="A117">_xlfn.TEXTJOIN(",", TRUE, _xlfn.UNIQUE(IF((序时账[日期]=B117)*(序时账[凭证字号]=C117), 序时账[科目编码], "")))</f>
        <v>2221002,2221003,2221004,2221005,1002001</v>
      </c>
      <c r="B117" s="89">
        <v>45741</v>
      </c>
      <c r="C117" s="36">
        <v>9</v>
      </c>
      <c r="D117" s="38">
        <v>2221005</v>
      </c>
      <c r="E117" s="38" t="s">
        <v>53</v>
      </c>
      <c r="F117" s="38" t="s">
        <v>562</v>
      </c>
      <c r="G117" s="39">
        <v>1378</v>
      </c>
      <c r="H117" s="39">
        <v>0</v>
      </c>
      <c r="I117" s="42" t="str">
        <f>IF(F117&lt;&gt;"结转本期损益",_xlfn.XLOOKUP(D117,科目余额表[科目编码],科目余额表[抽查项目],"无匹配"),"期间结转")</f>
        <v>应交税费</v>
      </c>
      <c r="J117" s="38" t="str" cm="1">
        <f t="array" ref="J117">_xlfn.TEXTJOIN(",", TRUE, _xlfn.UNIQUE(IF((序时账[日期]=B117)*(序时账[凭证字号]=C117)*IF(G117=0,序时账[借方金额]&lt;&gt;0,序时账[借方金额]=0)*(序时账[科目编码]&lt;&gt;D117), 序时账[科目名称], "")))</f>
        <v>ABC银行账户</v>
      </c>
      <c r="K117" s="42"/>
      <c r="M117" s="24"/>
      <c r="N117" s="23"/>
    </row>
    <row r="118" spans="1:14">
      <c r="A118" s="38" t="str" cm="1">
        <f t="array" ref="A118">_xlfn.TEXTJOIN(",", TRUE, _xlfn.UNIQUE(IF((序时账[日期]=B118)*(序时账[凭证字号]=C118), 序时账[科目编码], "")))</f>
        <v>2221002,2221003,2221004,2221005,1002001</v>
      </c>
      <c r="B118" s="89">
        <v>45741</v>
      </c>
      <c r="C118" s="36">
        <v>9</v>
      </c>
      <c r="D118" s="38">
        <v>1002001</v>
      </c>
      <c r="E118" s="38" t="s">
        <v>487</v>
      </c>
      <c r="F118" s="38" t="s">
        <v>562</v>
      </c>
      <c r="G118" s="39">
        <v>0</v>
      </c>
      <c r="H118" s="39">
        <v>77168</v>
      </c>
      <c r="I118" s="42" t="str">
        <f>IF(F118&lt;&gt;"结转本期损益",_xlfn.XLOOKUP(D118,科目余额表[科目编码],科目余额表[抽查项目],"无匹配"),"期间结转")</f>
        <v>银行存款</v>
      </c>
      <c r="J118" s="38" t="str" cm="1">
        <f t="array" ref="J118">_xlfn.TEXTJOIN(",", TRUE, _xlfn.UNIQUE(IF((序时账[日期]=B118)*(序时账[凭证字号]=C118)*IF(G118=0,序时账[借方金额]&lt;&gt;0,序时账[借方金额]=0)*(序时账[科目编码]&lt;&gt;D118), 序时账[科目名称], "")))</f>
        <v>未交增值税,城市维护建设税,教育费附加,地方教育费附加</v>
      </c>
      <c r="K118" s="42" t="s">
        <v>525</v>
      </c>
      <c r="M118" s="24"/>
      <c r="N118" s="23"/>
    </row>
    <row r="119" spans="1:14">
      <c r="A119" s="38" t="str" cm="1">
        <f t="array" ref="A119">_xlfn.TEXTJOIN(",", TRUE, _xlfn.UNIQUE(IF((序时账[日期]=B119)*(序时账[凭证字号]=C119), 序时账[科目编码], "")))</f>
        <v>1002001,1002002,5603002</v>
      </c>
      <c r="B119" s="89">
        <v>45746</v>
      </c>
      <c r="C119" s="36">
        <v>10</v>
      </c>
      <c r="D119" s="38">
        <v>1002001</v>
      </c>
      <c r="E119" s="38" t="s">
        <v>487</v>
      </c>
      <c r="F119" s="38" t="s">
        <v>575</v>
      </c>
      <c r="G119" s="39">
        <v>1857.25</v>
      </c>
      <c r="H119" s="39">
        <v>0</v>
      </c>
      <c r="I119" s="42" t="str">
        <f>IF(F119&lt;&gt;"结转本期损益",_xlfn.XLOOKUP(D119,科目余额表[科目编码],科目余额表[抽查项目],"无匹配"),"期间结转")</f>
        <v>银行存款</v>
      </c>
      <c r="J119" s="38" t="str" cm="1">
        <f t="array" ref="J119">_xlfn.TEXTJOIN(",", TRUE, _xlfn.UNIQUE(IF((序时账[日期]=B119)*(序时账[凭证字号]=C119)*IF(G119=0,序时账[借方金额]&lt;&gt;0,序时账[借方金额]=0)*(序时账[科目编码]&lt;&gt;D119), 序时账[科目名称], "")))</f>
        <v/>
      </c>
      <c r="K119" s="42" t="s">
        <v>542</v>
      </c>
      <c r="M119" s="24"/>
      <c r="N119" s="23"/>
    </row>
    <row r="120" spans="1:14">
      <c r="A120" s="38" t="str" cm="1">
        <f t="array" ref="A120">_xlfn.TEXTJOIN(",", TRUE, _xlfn.UNIQUE(IF((序时账[日期]=B120)*(序时账[凭证字号]=C120), 序时账[科目编码], "")))</f>
        <v>1002001,1002002,5603002</v>
      </c>
      <c r="B120" s="89">
        <v>45746</v>
      </c>
      <c r="C120" s="36">
        <v>10</v>
      </c>
      <c r="D120" s="38">
        <v>1002002</v>
      </c>
      <c r="E120" s="38" t="s">
        <v>488</v>
      </c>
      <c r="F120" s="38" t="s">
        <v>575</v>
      </c>
      <c r="G120" s="39">
        <v>108.1</v>
      </c>
      <c r="H120" s="39">
        <v>0</v>
      </c>
      <c r="I120" s="42" t="str">
        <f>IF(F120&lt;&gt;"结转本期损益",_xlfn.XLOOKUP(D120,科目余额表[科目编码],科目余额表[抽查项目],"无匹配"),"期间结转")</f>
        <v>银行存款</v>
      </c>
      <c r="J120" s="38" t="str" cm="1">
        <f t="array" ref="J120">_xlfn.TEXTJOIN(",", TRUE, _xlfn.UNIQUE(IF((序时账[日期]=B120)*(序时账[凭证字号]=C120)*IF(G120=0,序时账[借方金额]&lt;&gt;0,序时账[借方金额]=0)*(序时账[科目编码]&lt;&gt;D120), 序时账[科目名称], "")))</f>
        <v/>
      </c>
      <c r="K120" s="42" t="s">
        <v>542</v>
      </c>
      <c r="M120" s="24"/>
      <c r="N120" s="23"/>
    </row>
    <row r="121" spans="1:14">
      <c r="A121" s="38" t="str" cm="1">
        <f t="array" ref="A121">_xlfn.TEXTJOIN(",", TRUE, _xlfn.UNIQUE(IF((序时账[日期]=B121)*(序时账[凭证字号]=C121), 序时账[科目编码], "")))</f>
        <v>1002001,1002002,5603002</v>
      </c>
      <c r="B121" s="89">
        <v>45746</v>
      </c>
      <c r="C121" s="36">
        <v>10</v>
      </c>
      <c r="D121" s="38">
        <v>5603002</v>
      </c>
      <c r="E121" s="38" t="s">
        <v>542</v>
      </c>
      <c r="F121" s="38" t="s">
        <v>575</v>
      </c>
      <c r="G121" s="39">
        <v>-1965.35</v>
      </c>
      <c r="H121" s="39">
        <v>0</v>
      </c>
      <c r="I121" s="42" t="str">
        <f>IF(F121&lt;&gt;"结转本期损益",_xlfn.XLOOKUP(D121,科目余额表[科目编码],科目余额表[抽查项目],"无匹配"),"期间结转")</f>
        <v>财务费用</v>
      </c>
      <c r="J121" s="38" t="str" cm="1">
        <f t="array" ref="J121">_xlfn.TEXTJOIN(",", TRUE, _xlfn.UNIQUE(IF((序时账[日期]=B121)*(序时账[凭证字号]=C121)*IF(G121=0,序时账[借方金额]&lt;&gt;0,序时账[借方金额]=0)*(序时账[科目编码]&lt;&gt;D121), 序时账[科目名称], "")))</f>
        <v/>
      </c>
      <c r="K121" s="42"/>
      <c r="M121" s="24"/>
      <c r="N121" s="23"/>
    </row>
    <row r="122" spans="1:14">
      <c r="A122" s="38" t="str" cm="1">
        <f t="array" ref="A122">_xlfn.TEXTJOIN(",", TRUE, _xlfn.UNIQUE(IF((序时账[日期]=B122)*(序时账[凭证字号]=C122), 序时账[科目编码], "")))</f>
        <v>5001,3103</v>
      </c>
      <c r="B122" s="89">
        <v>45746</v>
      </c>
      <c r="C122" s="36">
        <v>11</v>
      </c>
      <c r="D122" s="38">
        <v>5001</v>
      </c>
      <c r="E122" s="38" t="s">
        <v>537</v>
      </c>
      <c r="F122" s="38" t="s">
        <v>565</v>
      </c>
      <c r="G122" s="39">
        <v>1030000</v>
      </c>
      <c r="H122" s="39">
        <v>0</v>
      </c>
      <c r="I122" s="42" t="str">
        <f>IF(F122&lt;&gt;"结转本期损益",_xlfn.XLOOKUP(D122,科目余额表[科目编码],科目余额表[抽查项目],"无匹配"),"期间结转")</f>
        <v>期间结转</v>
      </c>
      <c r="J122" s="38" t="str" cm="1">
        <f t="array" ref="J122">_xlfn.TEXTJOIN(",", TRUE, _xlfn.UNIQUE(IF((序时账[日期]=B122)*(序时账[凭证字号]=C122)*IF(G122=0,序时账[借方金额]&lt;&gt;0,序时账[借方金额]=0)*(序时账[科目编码]&lt;&gt;D122), 序时账[科目名称], "")))</f>
        <v>本年利润</v>
      </c>
      <c r="K122" s="42"/>
      <c r="M122" s="24"/>
      <c r="N122" s="23"/>
    </row>
    <row r="123" spans="1:14">
      <c r="A123" s="38" t="str" cm="1">
        <f t="array" ref="A123">_xlfn.TEXTJOIN(",", TRUE, _xlfn.UNIQUE(IF((序时账[日期]=B123)*(序时账[凭证字号]=C123), 序时账[科目编码], "")))</f>
        <v>5001,3103</v>
      </c>
      <c r="B123" s="89">
        <v>45746</v>
      </c>
      <c r="C123" s="36">
        <v>11</v>
      </c>
      <c r="D123" s="38">
        <v>3103</v>
      </c>
      <c r="E123" s="38" t="s">
        <v>535</v>
      </c>
      <c r="F123" s="38" t="s">
        <v>565</v>
      </c>
      <c r="G123" s="39">
        <v>0</v>
      </c>
      <c r="H123" s="39">
        <v>1030000</v>
      </c>
      <c r="I123" s="42" t="str">
        <f>IF(F123&lt;&gt;"结转本期损益",_xlfn.XLOOKUP(D123,科目余额表[科目编码],科目余额表[抽查项目],"无匹配"),"期间结转")</f>
        <v>期间结转</v>
      </c>
      <c r="J123" s="38" t="str" cm="1">
        <f t="array" ref="J123">_xlfn.TEXTJOIN(",", TRUE, _xlfn.UNIQUE(IF((序时账[日期]=B123)*(序时账[凭证字号]=C123)*IF(G123=0,序时账[借方金额]&lt;&gt;0,序时账[借方金额]=0)*(序时账[科目编码]&lt;&gt;D123), 序时账[科目名称], "")))</f>
        <v>主营业务收入</v>
      </c>
      <c r="K123" s="42"/>
      <c r="M123" s="24"/>
      <c r="N123" s="23"/>
    </row>
    <row r="124" spans="1:14">
      <c r="A124" s="38" t="str" cm="1">
        <f t="array" ref="A124">_xlfn.TEXTJOIN(",", TRUE, _xlfn.UNIQUE(IF((序时账[日期]=B124)*(序时账[凭证字号]=C124), 序时账[科目编码], "")))</f>
        <v>3103,5401,5403001,5403002,5403003,5602001,5603002</v>
      </c>
      <c r="B124" s="89">
        <v>45746</v>
      </c>
      <c r="C124" s="36">
        <v>12</v>
      </c>
      <c r="D124" s="38">
        <v>3103</v>
      </c>
      <c r="E124" s="38" t="s">
        <v>535</v>
      </c>
      <c r="F124" s="38" t="s">
        <v>565</v>
      </c>
      <c r="G124" s="39">
        <v>910279.61</v>
      </c>
      <c r="H124" s="39">
        <v>0</v>
      </c>
      <c r="I124" s="42" t="str">
        <f>IF(F124&lt;&gt;"结转本期损益",_xlfn.XLOOKUP(D124,科目余额表[科目编码],科目余额表[抽查项目],"无匹配"),"期间结转")</f>
        <v>期间结转</v>
      </c>
      <c r="J124" s="38" t="str" cm="1">
        <f t="array" ref="J124">_xlfn.TEXTJOIN(",", TRUE, _xlfn.UNIQUE(IF((序时账[日期]=B124)*(序时账[凭证字号]=C124)*IF(G124=0,序时账[借方金额]&lt;&gt;0,序时账[借方金额]=0)*(序时账[科目编码]&lt;&gt;D124), 序时账[科目名称], "")))</f>
        <v>主营业务成本,城市维护建设税,教育费附加,地方教育费附加,管理费用-折旧费,利息收入</v>
      </c>
      <c r="K124" s="42"/>
      <c r="M124" s="24"/>
      <c r="N124" s="23"/>
    </row>
    <row r="125" spans="1:14">
      <c r="A125" s="38" t="str" cm="1">
        <f t="array" ref="A125">_xlfn.TEXTJOIN(",", TRUE, _xlfn.UNIQUE(IF((序时账[日期]=B125)*(序时账[凭证字号]=C125), 序时账[科目编码], "")))</f>
        <v>3103,5401,5403001,5403002,5403003,5602001,5603002</v>
      </c>
      <c r="B125" s="89">
        <v>45746</v>
      </c>
      <c r="C125" s="36">
        <v>12</v>
      </c>
      <c r="D125" s="38">
        <v>5401</v>
      </c>
      <c r="E125" s="38" t="s">
        <v>538</v>
      </c>
      <c r="F125" s="38" t="s">
        <v>565</v>
      </c>
      <c r="G125" s="39">
        <v>0</v>
      </c>
      <c r="H125" s="39">
        <v>903000</v>
      </c>
      <c r="I125" s="42" t="str">
        <f>IF(F125&lt;&gt;"结转本期损益",_xlfn.XLOOKUP(D125,科目余额表[科目编码],科目余额表[抽查项目],"无匹配"),"期间结转")</f>
        <v>期间结转</v>
      </c>
      <c r="J125" s="38" t="str" cm="1">
        <f t="array" ref="J125">_xlfn.TEXTJOIN(",", TRUE, _xlfn.UNIQUE(IF((序时账[日期]=B125)*(序时账[凭证字号]=C125)*IF(G125=0,序时账[借方金额]&lt;&gt;0,序时账[借方金额]=0)*(序时账[科目编码]&lt;&gt;D125), 序时账[科目名称], "")))</f>
        <v>本年利润</v>
      </c>
      <c r="K125" s="42"/>
      <c r="M125" s="24"/>
      <c r="N125" s="23"/>
    </row>
    <row r="126" spans="1:14">
      <c r="A126" s="38" t="str" cm="1">
        <f t="array" ref="A126">_xlfn.TEXTJOIN(",", TRUE, _xlfn.UNIQUE(IF((序时账[日期]=B126)*(序时账[凭证字号]=C126), 序时账[科目编码], "")))</f>
        <v>3103,5401,5403001,5403002,5403003,5602001,5603002</v>
      </c>
      <c r="B126" s="89">
        <v>45746</v>
      </c>
      <c r="C126" s="36">
        <v>12</v>
      </c>
      <c r="D126" s="38">
        <v>5403001</v>
      </c>
      <c r="E126" s="38" t="s">
        <v>48</v>
      </c>
      <c r="F126" s="38" t="s">
        <v>565</v>
      </c>
      <c r="G126" s="39">
        <v>0</v>
      </c>
      <c r="H126" s="39">
        <v>4792.0600000000004</v>
      </c>
      <c r="I126" s="42" t="str">
        <f>IF(F126&lt;&gt;"结转本期损益",_xlfn.XLOOKUP(D126,科目余额表[科目编码],科目余额表[抽查项目],"无匹配"),"期间结转")</f>
        <v>期间结转</v>
      </c>
      <c r="J126" s="38" t="str" cm="1">
        <f t="array" ref="J126">_xlfn.TEXTJOIN(",", TRUE, _xlfn.UNIQUE(IF((序时账[日期]=B126)*(序时账[凭证字号]=C126)*IF(G126=0,序时账[借方金额]&lt;&gt;0,序时账[借方金额]=0)*(序时账[科目编码]&lt;&gt;D126), 序时账[科目名称], "")))</f>
        <v>本年利润</v>
      </c>
      <c r="K126" s="42"/>
      <c r="M126" s="24"/>
      <c r="N126" s="23"/>
    </row>
    <row r="127" spans="1:14">
      <c r="A127" s="38" t="str" cm="1">
        <f t="array" ref="A127">_xlfn.TEXTJOIN(",", TRUE, _xlfn.UNIQUE(IF((序时账[日期]=B127)*(序时账[凭证字号]=C127), 序时账[科目编码], "")))</f>
        <v>3103,5401,5403001,5403002,5403003,5602001,5603002</v>
      </c>
      <c r="B127" s="89">
        <v>45746</v>
      </c>
      <c r="C127" s="36">
        <v>12</v>
      </c>
      <c r="D127" s="38">
        <v>5403002</v>
      </c>
      <c r="E127" s="38" t="s">
        <v>50</v>
      </c>
      <c r="F127" s="38" t="s">
        <v>565</v>
      </c>
      <c r="G127" s="39">
        <v>0</v>
      </c>
      <c r="H127" s="39">
        <v>2053.7399999999998</v>
      </c>
      <c r="I127" s="42" t="str">
        <f>IF(F127&lt;&gt;"结转本期损益",_xlfn.XLOOKUP(D127,科目余额表[科目编码],科目余额表[抽查项目],"无匹配"),"期间结转")</f>
        <v>期间结转</v>
      </c>
      <c r="J127" s="38" t="str" cm="1">
        <f t="array" ref="J127">_xlfn.TEXTJOIN(",", TRUE, _xlfn.UNIQUE(IF((序时账[日期]=B127)*(序时账[凭证字号]=C127)*IF(G127=0,序时账[借方金额]&lt;&gt;0,序时账[借方金额]=0)*(序时账[科目编码]&lt;&gt;D127), 序时账[科目名称], "")))</f>
        <v>本年利润</v>
      </c>
      <c r="K127" s="42"/>
      <c r="M127" s="24"/>
      <c r="N127" s="23"/>
    </row>
    <row r="128" spans="1:14">
      <c r="A128" s="38" t="str" cm="1">
        <f t="array" ref="A128">_xlfn.TEXTJOIN(",", TRUE, _xlfn.UNIQUE(IF((序时账[日期]=B128)*(序时账[凭证字号]=C128), 序时账[科目编码], "")))</f>
        <v>3103,5401,5403001,5403002,5403003,5602001,5603002</v>
      </c>
      <c r="B128" s="89">
        <v>45746</v>
      </c>
      <c r="C128" s="36">
        <v>12</v>
      </c>
      <c r="D128" s="38">
        <v>5403003</v>
      </c>
      <c r="E128" s="38" t="s">
        <v>53</v>
      </c>
      <c r="F128" s="38" t="s">
        <v>565</v>
      </c>
      <c r="G128" s="39">
        <v>0</v>
      </c>
      <c r="H128" s="39">
        <v>1369.16</v>
      </c>
      <c r="I128" s="42" t="str">
        <f>IF(F128&lt;&gt;"结转本期损益",_xlfn.XLOOKUP(D128,科目余额表[科目编码],科目余额表[抽查项目],"无匹配"),"期间结转")</f>
        <v>期间结转</v>
      </c>
      <c r="J128" s="38" t="str" cm="1">
        <f t="array" ref="J128">_xlfn.TEXTJOIN(",", TRUE, _xlfn.UNIQUE(IF((序时账[日期]=B128)*(序时账[凭证字号]=C128)*IF(G128=0,序时账[借方金额]&lt;&gt;0,序时账[借方金额]=0)*(序时账[科目编码]&lt;&gt;D128), 序时账[科目名称], "")))</f>
        <v>本年利润</v>
      </c>
      <c r="K128" s="42"/>
      <c r="M128" s="24"/>
      <c r="N128" s="23"/>
    </row>
    <row r="129" spans="1:14">
      <c r="A129" s="38" t="str" cm="1">
        <f t="array" ref="A129">_xlfn.TEXTJOIN(",", TRUE, _xlfn.UNIQUE(IF((序时账[日期]=B129)*(序时账[凭证字号]=C129), 序时账[科目编码], "")))</f>
        <v>3103,5401,5403001,5403002,5403003,5602001,5603002</v>
      </c>
      <c r="B129" s="89">
        <v>45746</v>
      </c>
      <c r="C129" s="36">
        <v>12</v>
      </c>
      <c r="D129" s="38">
        <v>5602001</v>
      </c>
      <c r="E129" s="38" t="s">
        <v>552</v>
      </c>
      <c r="F129" s="38" t="s">
        <v>565</v>
      </c>
      <c r="G129" s="39">
        <v>0</v>
      </c>
      <c r="H129" s="39">
        <v>1030</v>
      </c>
      <c r="I129" s="42" t="str">
        <f>IF(F129&lt;&gt;"结转本期损益",_xlfn.XLOOKUP(D129,科目余额表[科目编码],科目余额表[抽查项目],"无匹配"),"期间结转")</f>
        <v>期间结转</v>
      </c>
      <c r="J129" s="38" t="str" cm="1">
        <f t="array" ref="J129">_xlfn.TEXTJOIN(",", TRUE, _xlfn.UNIQUE(IF((序时账[日期]=B129)*(序时账[凭证字号]=C129)*IF(G129=0,序时账[借方金额]&lt;&gt;0,序时账[借方金额]=0)*(序时账[科目编码]&lt;&gt;D129), 序时账[科目名称], "")))</f>
        <v>本年利润</v>
      </c>
      <c r="K129" s="42"/>
      <c r="M129" s="24"/>
      <c r="N129" s="23"/>
    </row>
    <row r="130" spans="1:14">
      <c r="A130" s="38" t="str" cm="1">
        <f t="array" ref="A130">_xlfn.TEXTJOIN(",", TRUE, _xlfn.UNIQUE(IF((序时账[日期]=B130)*(序时账[凭证字号]=C130), 序时账[科目编码], "")))</f>
        <v>3103,5401,5403001,5403002,5403003,5602001,5603002</v>
      </c>
      <c r="B130" s="89">
        <v>45746</v>
      </c>
      <c r="C130" s="36">
        <v>12</v>
      </c>
      <c r="D130" s="38">
        <v>5603002</v>
      </c>
      <c r="E130" s="38" t="s">
        <v>542</v>
      </c>
      <c r="F130" s="38" t="s">
        <v>565</v>
      </c>
      <c r="G130" s="39">
        <v>0</v>
      </c>
      <c r="H130" s="39">
        <v>-1965.35</v>
      </c>
      <c r="I130" s="42" t="str">
        <f>IF(F130&lt;&gt;"结转本期损益",_xlfn.XLOOKUP(D130,科目余额表[科目编码],科目余额表[抽查项目],"无匹配"),"期间结转")</f>
        <v>期间结转</v>
      </c>
      <c r="J130" s="38" t="str" cm="1">
        <f t="array" ref="J130">_xlfn.TEXTJOIN(",", TRUE, _xlfn.UNIQUE(IF((序时账[日期]=B130)*(序时账[凭证字号]=C130)*IF(G130=0,序时账[借方金额]&lt;&gt;0,序时账[借方金额]=0)*(序时账[科目编码]&lt;&gt;D130), 序时账[科目名称], "")))</f>
        <v>本年利润</v>
      </c>
      <c r="K130" s="42"/>
      <c r="M130" s="24"/>
      <c r="N130" s="23"/>
    </row>
    <row r="131" spans="1:14">
      <c r="A131" s="38" t="str" cm="1">
        <f t="array" ref="A131">_xlfn.TEXTJOIN(",", TRUE, _xlfn.UNIQUE(IF((序时账[日期]=B131)*(序时账[凭证字号]=C131), 序时账[科目编码], "")))</f>
        <v>5602001,1602002</v>
      </c>
      <c r="B131" s="89">
        <v>45757</v>
      </c>
      <c r="C131" s="36">
        <v>1</v>
      </c>
      <c r="D131" s="38">
        <v>5602001</v>
      </c>
      <c r="E131" s="38" t="s">
        <v>552</v>
      </c>
      <c r="F131" s="38" t="s">
        <v>553</v>
      </c>
      <c r="G131" s="39">
        <v>1030</v>
      </c>
      <c r="H131" s="39">
        <v>0</v>
      </c>
      <c r="I131" s="42" t="str">
        <f>IF(F131&lt;&gt;"结转本期损益",_xlfn.XLOOKUP(D131,科目余额表[科目编码],科目余额表[抽查项目],"无匹配"),"期间结转")</f>
        <v>管理费用</v>
      </c>
      <c r="J131" s="38" t="str" cm="1">
        <f t="array" ref="J131">_xlfn.TEXTJOIN(",", TRUE, _xlfn.UNIQUE(IF((序时账[日期]=B131)*(序时账[凭证字号]=C131)*IF(G131=0,序时账[借方金额]&lt;&gt;0,序时账[借方金额]=0)*(序时账[科目编码]&lt;&gt;D131), 序时账[科目名称], "")))</f>
        <v>电脑</v>
      </c>
      <c r="K131" s="42"/>
      <c r="M131" s="24"/>
      <c r="N131" s="23"/>
    </row>
    <row r="132" spans="1:14">
      <c r="A132" s="38" t="str" cm="1">
        <f t="array" ref="A132">_xlfn.TEXTJOIN(",", TRUE, _xlfn.UNIQUE(IF((序时账[日期]=B132)*(序时账[凭证字号]=C132), 序时账[科目编码], "")))</f>
        <v>5602001,1602002</v>
      </c>
      <c r="B132" s="89">
        <v>45757</v>
      </c>
      <c r="C132" s="36">
        <v>1</v>
      </c>
      <c r="D132" s="38">
        <v>1602002</v>
      </c>
      <c r="E132" s="38" t="s">
        <v>514</v>
      </c>
      <c r="F132" s="38" t="s">
        <v>553</v>
      </c>
      <c r="G132" s="39">
        <v>0</v>
      </c>
      <c r="H132" s="39">
        <v>1030</v>
      </c>
      <c r="I132" s="42" t="str">
        <f>IF(F132&lt;&gt;"结转本期损益",_xlfn.XLOOKUP(D132,科目余额表[科目编码],科目余额表[抽查项目],"无匹配"),"期间结转")</f>
        <v>固定资产</v>
      </c>
      <c r="J132" s="38" t="str" cm="1">
        <f t="array" ref="J132">_xlfn.TEXTJOIN(",", TRUE, _xlfn.UNIQUE(IF((序时账[日期]=B132)*(序时账[凭证字号]=C132)*IF(G132=0,序时账[借方金额]&lt;&gt;0,序时账[借方金额]=0)*(序时账[科目编码]&lt;&gt;D132), 序时账[科目名称], "")))</f>
        <v>管理费用-折旧费</v>
      </c>
      <c r="K132" s="42"/>
      <c r="M132" s="24"/>
      <c r="N132" s="23"/>
    </row>
    <row r="133" spans="1:14">
      <c r="A133" s="38" t="str" cm="1">
        <f t="array" ref="A133">_xlfn.TEXTJOIN(",", TRUE, _xlfn.UNIQUE(IF((序时账[日期]=B133)*(序时账[凭证字号]=C133), 序时账[科目编码], "")))</f>
        <v>1122004,5001,222100102</v>
      </c>
      <c r="B133" s="89">
        <v>45762</v>
      </c>
      <c r="C133" s="36">
        <v>2</v>
      </c>
      <c r="D133" s="38">
        <v>1122004</v>
      </c>
      <c r="E133" s="38" t="s">
        <v>576</v>
      </c>
      <c r="F133" s="38" t="s">
        <v>555</v>
      </c>
      <c r="G133" s="39">
        <v>1175200</v>
      </c>
      <c r="H133" s="39">
        <v>0</v>
      </c>
      <c r="I133" s="42" t="str">
        <f>IF(F133&lt;&gt;"结转本期损益",_xlfn.XLOOKUP(D133,科目余额表[科目编码],科目余额表[抽查项目],"无匹配"),"期间结转")</f>
        <v>应收账款</v>
      </c>
      <c r="J133" s="38" t="str" cm="1">
        <f t="array" ref="J133">_xlfn.TEXTJOIN(",", TRUE, _xlfn.UNIQUE(IF((序时账[日期]=B133)*(序时账[凭证字号]=C133)*IF(G133=0,序时账[借方金额]&lt;&gt;0,序时账[借方金额]=0)*(序时账[科目编码]&lt;&gt;D133), 序时账[科目名称], "")))</f>
        <v>主营业务收入,销项税额</v>
      </c>
      <c r="K133" s="42"/>
      <c r="M133" s="24"/>
      <c r="N133" s="23"/>
    </row>
    <row r="134" spans="1:14">
      <c r="A134" s="38" t="str" cm="1">
        <f t="array" ref="A134">_xlfn.TEXTJOIN(",", TRUE, _xlfn.UNIQUE(IF((序时账[日期]=B134)*(序时账[凭证字号]=C134), 序时账[科目编码], "")))</f>
        <v>1122004,5001,222100102</v>
      </c>
      <c r="B134" s="89">
        <v>45762</v>
      </c>
      <c r="C134" s="36">
        <v>2</v>
      </c>
      <c r="D134" s="38">
        <v>5001</v>
      </c>
      <c r="E134" s="38" t="s">
        <v>537</v>
      </c>
      <c r="F134" s="38" t="s">
        <v>555</v>
      </c>
      <c r="G134" s="39">
        <v>0</v>
      </c>
      <c r="H134" s="39">
        <v>1040000</v>
      </c>
      <c r="I134" s="42" t="str">
        <f>IF(F134&lt;&gt;"结转本期损益",_xlfn.XLOOKUP(D134,科目余额表[科目编码],科目余额表[抽查项目],"无匹配"),"期间结转")</f>
        <v>营业收入</v>
      </c>
      <c r="J134" s="38" t="str" cm="1">
        <f t="array" ref="J134">_xlfn.TEXTJOIN(",", TRUE, _xlfn.UNIQUE(IF((序时账[日期]=B134)*(序时账[凭证字号]=C134)*IF(G134=0,序时账[借方金额]&lt;&gt;0,序时账[借方金额]=0)*(序时账[科目编码]&lt;&gt;D134), 序时账[科目名称], "")))</f>
        <v>应收账款-D有限公司</v>
      </c>
      <c r="K134" s="42"/>
      <c r="M134" s="24"/>
      <c r="N134" s="23"/>
    </row>
    <row r="135" spans="1:14">
      <c r="A135" s="38" t="str" cm="1">
        <f t="array" ref="A135">_xlfn.TEXTJOIN(",", TRUE, _xlfn.UNIQUE(IF((序时账[日期]=B135)*(序时账[凭证字号]=C135), 序时账[科目编码], "")))</f>
        <v>1122004,5001,222100102</v>
      </c>
      <c r="B135" s="89">
        <v>45762</v>
      </c>
      <c r="C135" s="36">
        <v>2</v>
      </c>
      <c r="D135" s="38">
        <v>222100102</v>
      </c>
      <c r="E135" s="38" t="s">
        <v>523</v>
      </c>
      <c r="F135" s="38" t="s">
        <v>555</v>
      </c>
      <c r="G135" s="39">
        <v>0</v>
      </c>
      <c r="H135" s="39">
        <v>135200</v>
      </c>
      <c r="I135" s="42" t="str">
        <f>IF(F135&lt;&gt;"结转本期损益",_xlfn.XLOOKUP(D135,科目余额表[科目编码],科目余额表[抽查项目],"无匹配"),"期间结转")</f>
        <v>应交税费</v>
      </c>
      <c r="J135" s="38" t="str" cm="1">
        <f t="array" ref="J135">_xlfn.TEXTJOIN(",", TRUE, _xlfn.UNIQUE(IF((序时账[日期]=B135)*(序时账[凭证字号]=C135)*IF(G135=0,序时账[借方金额]&lt;&gt;0,序时账[借方金额]=0)*(序时账[科目编码]&lt;&gt;D135), 序时账[科目名称], "")))</f>
        <v>应收账款-D有限公司</v>
      </c>
      <c r="K135" s="42"/>
      <c r="M135" s="24"/>
      <c r="N135" s="23"/>
    </row>
    <row r="136" spans="1:14">
      <c r="A136" s="38" t="str" cm="1">
        <f t="array" ref="A136">_xlfn.TEXTJOIN(",", TRUE, _xlfn.UNIQUE(IF((序时账[日期]=B136)*(序时账[凭证字号]=C136), 序时账[科目编码], "")))</f>
        <v>5401,1405002</v>
      </c>
      <c r="B136" s="89">
        <v>45762</v>
      </c>
      <c r="C136" s="36">
        <v>3</v>
      </c>
      <c r="D136" s="38">
        <v>5401</v>
      </c>
      <c r="E136" s="38" t="s">
        <v>538</v>
      </c>
      <c r="F136" s="38" t="s">
        <v>556</v>
      </c>
      <c r="G136" s="39">
        <v>904000</v>
      </c>
      <c r="H136" s="39">
        <v>0</v>
      </c>
      <c r="I136" s="42" t="str">
        <f>IF(F136&lt;&gt;"结转本期损益",_xlfn.XLOOKUP(D136,科目余额表[科目编码],科目余额表[抽查项目],"无匹配"),"期间结转")</f>
        <v>营业成本</v>
      </c>
      <c r="J136" s="38" t="str" cm="1">
        <f t="array" ref="J136">_xlfn.TEXTJOIN(",", TRUE, _xlfn.UNIQUE(IF((序时账[日期]=B136)*(序时账[凭证字号]=C136)*IF(G136=0,序时账[借方金额]&lt;&gt;0,序时账[借方金额]=0)*(序时账[科目编码]&lt;&gt;D136), 序时账[科目名称], "")))</f>
        <v>S商品</v>
      </c>
      <c r="K136" s="42"/>
      <c r="M136" s="24"/>
      <c r="N136" s="23"/>
    </row>
    <row r="137" spans="1:14">
      <c r="A137" s="38" t="str" cm="1">
        <f t="array" ref="A137">_xlfn.TEXTJOIN(",", TRUE, _xlfn.UNIQUE(IF((序时账[日期]=B137)*(序时账[凭证字号]=C137), 序时账[科目编码], "")))</f>
        <v>5401,1405002</v>
      </c>
      <c r="B137" s="89">
        <v>45762</v>
      </c>
      <c r="C137" s="36">
        <v>3</v>
      </c>
      <c r="D137" s="38">
        <v>1405002</v>
      </c>
      <c r="E137" s="38" t="s">
        <v>512</v>
      </c>
      <c r="F137" s="38" t="s">
        <v>556</v>
      </c>
      <c r="G137" s="39">
        <v>0</v>
      </c>
      <c r="H137" s="39">
        <v>904000</v>
      </c>
      <c r="I137" s="42" t="str">
        <f>IF(F137&lt;&gt;"结转本期损益",_xlfn.XLOOKUP(D137,科目余额表[科目编码],科目余额表[抽查项目],"无匹配"),"期间结转")</f>
        <v>存货</v>
      </c>
      <c r="J137" s="38" t="str" cm="1">
        <f t="array" ref="J137">_xlfn.TEXTJOIN(",", TRUE, _xlfn.UNIQUE(IF((序时账[日期]=B137)*(序时账[凭证字号]=C137)*IF(G137=0,序时账[借方金额]&lt;&gt;0,序时账[借方金额]=0)*(序时账[科目编码]&lt;&gt;D137), 序时账[科目名称], "")))</f>
        <v>主营业务成本</v>
      </c>
      <c r="K137" s="42"/>
      <c r="M137" s="24"/>
      <c r="N137" s="23"/>
    </row>
    <row r="138" spans="1:14">
      <c r="A138" s="38" t="str" cm="1">
        <f t="array" ref="A138">_xlfn.TEXTJOIN(",", TRUE, _xlfn.UNIQUE(IF((序时账[日期]=B138)*(序时账[凭证字号]=C138), 序时账[科目编码], "")))</f>
        <v>1002001,1122002</v>
      </c>
      <c r="B138" s="89">
        <v>45767</v>
      </c>
      <c r="C138" s="36">
        <v>4</v>
      </c>
      <c r="D138" s="38">
        <v>1002001</v>
      </c>
      <c r="E138" s="38" t="s">
        <v>487</v>
      </c>
      <c r="F138" s="38" t="s">
        <v>557</v>
      </c>
      <c r="G138" s="39">
        <v>1029000</v>
      </c>
      <c r="H138" s="39">
        <v>0</v>
      </c>
      <c r="I138" s="42" t="str">
        <f>IF(F138&lt;&gt;"结转本期损益",_xlfn.XLOOKUP(D138,科目余额表[科目编码],科目余额表[抽查项目],"无匹配"),"期间结转")</f>
        <v>银行存款</v>
      </c>
      <c r="J138" s="38" t="str" cm="1">
        <f t="array" ref="J138">_xlfn.TEXTJOIN(",", TRUE, _xlfn.UNIQUE(IF((序时账[日期]=B138)*(序时账[凭证字号]=C138)*IF(G138=0,序时账[借方金额]&lt;&gt;0,序时账[借方金额]=0)*(序时账[科目编码]&lt;&gt;D138), 序时账[科目名称], "")))</f>
        <v>应收账款-B有限公司</v>
      </c>
      <c r="K138" s="42" t="s">
        <v>566</v>
      </c>
      <c r="M138" s="24"/>
      <c r="N138" s="23"/>
    </row>
    <row r="139" spans="1:14">
      <c r="A139" s="38" t="str" cm="1">
        <f t="array" ref="A139">_xlfn.TEXTJOIN(",", TRUE, _xlfn.UNIQUE(IF((序时账[日期]=B139)*(序时账[凭证字号]=C139), 序时账[科目编码], "")))</f>
        <v>1002001,1122002</v>
      </c>
      <c r="B139" s="89">
        <v>45767</v>
      </c>
      <c r="C139" s="36">
        <v>4</v>
      </c>
      <c r="D139" s="38">
        <v>1122002</v>
      </c>
      <c r="E139" s="38" t="s">
        <v>566</v>
      </c>
      <c r="F139" s="38" t="s">
        <v>557</v>
      </c>
      <c r="G139" s="39">
        <v>0</v>
      </c>
      <c r="H139" s="39">
        <v>1029000</v>
      </c>
      <c r="I139" s="42" t="str">
        <f>IF(F139&lt;&gt;"结转本期损益",_xlfn.XLOOKUP(D139,科目余额表[科目编码],科目余额表[抽查项目],"无匹配"),"期间结转")</f>
        <v>应收账款</v>
      </c>
      <c r="J139" s="38" t="str" cm="1">
        <f t="array" ref="J139">_xlfn.TEXTJOIN(",", TRUE, _xlfn.UNIQUE(IF((序时账[日期]=B139)*(序时账[凭证字号]=C139)*IF(G139=0,序时账[借方金额]&lt;&gt;0,序时账[借方金额]=0)*(序时账[科目编码]&lt;&gt;D139), 序时账[科目名称], "")))</f>
        <v>ABC银行账户</v>
      </c>
      <c r="K139" s="42"/>
      <c r="M139" s="24"/>
      <c r="N139" s="23"/>
    </row>
    <row r="140" spans="1:14">
      <c r="A140" s="38" t="str" cm="1">
        <f t="array" ref="A140">_xlfn.TEXTJOIN(",", TRUE, _xlfn.UNIQUE(IF((序时账[日期]=B140)*(序时账[凭证字号]=C140), 序时账[科目编码], "")))</f>
        <v>1405001,222100101,1123003</v>
      </c>
      <c r="B140" s="89">
        <v>45767</v>
      </c>
      <c r="C140" s="36">
        <v>5</v>
      </c>
      <c r="D140" s="38">
        <v>1405001</v>
      </c>
      <c r="E140" s="38" t="s">
        <v>511</v>
      </c>
      <c r="F140" s="38" t="s">
        <v>558</v>
      </c>
      <c r="G140" s="39">
        <v>503400</v>
      </c>
      <c r="H140" s="39">
        <v>0</v>
      </c>
      <c r="I140" s="42" t="str">
        <f>IF(F140&lt;&gt;"结转本期损益",_xlfn.XLOOKUP(D140,科目余额表[科目编码],科目余额表[抽查项目],"无匹配"),"期间结转")</f>
        <v>存货</v>
      </c>
      <c r="J140" s="38" t="str" cm="1">
        <f t="array" ref="J140">_xlfn.TEXTJOIN(",", TRUE, _xlfn.UNIQUE(IF((序时账[日期]=B140)*(序时账[凭证字号]=C140)*IF(G140=0,序时账[借方金额]&lt;&gt;0,序时账[借方金额]=0)*(序时账[科目编码]&lt;&gt;D140), 序时账[科目名称], "")))</f>
        <v>预付账款-M有限公司</v>
      </c>
      <c r="K140" s="42"/>
      <c r="M140" s="24"/>
      <c r="N140" s="23"/>
    </row>
    <row r="141" spans="1:14">
      <c r="A141" s="38" t="str" cm="1">
        <f t="array" ref="A141">_xlfn.TEXTJOIN(",", TRUE, _xlfn.UNIQUE(IF((序时账[日期]=B141)*(序时账[凭证字号]=C141), 序时账[科目编码], "")))</f>
        <v>1405001,222100101,1123003</v>
      </c>
      <c r="B141" s="89">
        <v>45767</v>
      </c>
      <c r="C141" s="36">
        <v>5</v>
      </c>
      <c r="D141" s="38">
        <v>222100101</v>
      </c>
      <c r="E141" s="38" t="s">
        <v>522</v>
      </c>
      <c r="F141" s="38" t="s">
        <v>558</v>
      </c>
      <c r="G141" s="39">
        <v>65442</v>
      </c>
      <c r="H141" s="39">
        <v>0</v>
      </c>
      <c r="I141" s="42" t="str">
        <f>IF(F141&lt;&gt;"结转本期损益",_xlfn.XLOOKUP(D141,科目余额表[科目编码],科目余额表[抽查项目],"无匹配"),"期间结转")</f>
        <v>应交税费</v>
      </c>
      <c r="J141" s="38" t="str" cm="1">
        <f t="array" ref="J141">_xlfn.TEXTJOIN(",", TRUE, _xlfn.UNIQUE(IF((序时账[日期]=B141)*(序时账[凭证字号]=C141)*IF(G141=0,序时账[借方金额]&lt;&gt;0,序时账[借方金额]=0)*(序时账[科目编码]&lt;&gt;D141), 序时账[科目名称], "")))</f>
        <v>预付账款-M有限公司</v>
      </c>
      <c r="K141" s="42"/>
      <c r="M141" s="24"/>
      <c r="N141" s="23"/>
    </row>
    <row r="142" spans="1:14">
      <c r="A142" s="38" t="str" cm="1">
        <f t="array" ref="A142">_xlfn.TEXTJOIN(",", TRUE, _xlfn.UNIQUE(IF((序时账[日期]=B142)*(序时账[凭证字号]=C142), 序时账[科目编码], "")))</f>
        <v>1405001,222100101,1123003</v>
      </c>
      <c r="B142" s="89">
        <v>45767</v>
      </c>
      <c r="C142" s="36">
        <v>5</v>
      </c>
      <c r="D142" s="38">
        <v>1123003</v>
      </c>
      <c r="E142" s="38" t="s">
        <v>577</v>
      </c>
      <c r="F142" s="38" t="s">
        <v>558</v>
      </c>
      <c r="G142" s="39">
        <v>0</v>
      </c>
      <c r="H142" s="39">
        <v>568842</v>
      </c>
      <c r="I142" s="42" t="str">
        <f>IF(F142&lt;&gt;"结转本期损益",_xlfn.XLOOKUP(D142,科目余额表[科目编码],科目余额表[抽查项目],"无匹配"),"期间结转")</f>
        <v>预付款项</v>
      </c>
      <c r="J142" s="38" t="str" cm="1">
        <f t="array" ref="J142">_xlfn.TEXTJOIN(",", TRUE, _xlfn.UNIQUE(IF((序时账[日期]=B142)*(序时账[凭证字号]=C142)*IF(G142=0,序时账[借方金额]&lt;&gt;0,序时账[借方金额]=0)*(序时账[科目编码]&lt;&gt;D142), 序时账[科目名称], "")))</f>
        <v>R商品,进项税额</v>
      </c>
      <c r="K142" s="42"/>
      <c r="M142" s="24"/>
      <c r="N142" s="23"/>
    </row>
    <row r="143" spans="1:14">
      <c r="A143" s="38" t="str" cm="1">
        <f t="array" ref="A143">_xlfn.TEXTJOIN(",", TRUE, _xlfn.UNIQUE(IF((序时账[日期]=B143)*(序时账[凭证字号]=C143), 序时账[科目编码], "")))</f>
        <v>1002001,2202004</v>
      </c>
      <c r="B143" s="89">
        <v>45767</v>
      </c>
      <c r="C143" s="36">
        <v>6</v>
      </c>
      <c r="D143" s="38">
        <v>1002001</v>
      </c>
      <c r="E143" s="38" t="s">
        <v>487</v>
      </c>
      <c r="F143" s="38" t="s">
        <v>560</v>
      </c>
      <c r="G143" s="39">
        <v>799000</v>
      </c>
      <c r="H143" s="39">
        <v>0</v>
      </c>
      <c r="I143" s="42" t="str">
        <f>IF(F143&lt;&gt;"结转本期损益",_xlfn.XLOOKUP(D143,科目余额表[科目编码],科目余额表[抽查项目],"无匹配"),"期间结转")</f>
        <v>银行存款</v>
      </c>
      <c r="J143" s="38" t="str" cm="1">
        <f t="array" ref="J143">_xlfn.TEXTJOIN(",", TRUE, _xlfn.UNIQUE(IF((序时账[日期]=B143)*(序时账[凭证字号]=C143)*IF(G143=0,序时账[借方金额]&lt;&gt;0,序时账[借方金额]=0)*(序时账[科目编码]&lt;&gt;D143), 序时账[科目名称], "")))</f>
        <v>应付账款-V有限公司</v>
      </c>
      <c r="K143" s="42" t="s">
        <v>578</v>
      </c>
      <c r="M143" s="24"/>
      <c r="N143" s="23"/>
    </row>
    <row r="144" spans="1:14">
      <c r="A144" s="38" t="str" cm="1">
        <f t="array" ref="A144">_xlfn.TEXTJOIN(",", TRUE, _xlfn.UNIQUE(IF((序时账[日期]=B144)*(序时账[凭证字号]=C144), 序时账[科目编码], "")))</f>
        <v>1002001,2202004</v>
      </c>
      <c r="B144" s="89">
        <v>45767</v>
      </c>
      <c r="C144" s="36">
        <v>6</v>
      </c>
      <c r="D144" s="38">
        <v>2202004</v>
      </c>
      <c r="E144" s="38" t="s">
        <v>578</v>
      </c>
      <c r="F144" s="38" t="s">
        <v>560</v>
      </c>
      <c r="G144" s="39">
        <v>0</v>
      </c>
      <c r="H144" s="39">
        <v>799000</v>
      </c>
      <c r="I144" s="42" t="str">
        <f>IF(F144&lt;&gt;"结转本期损益",_xlfn.XLOOKUP(D144,科目余额表[科目编码],科目余额表[抽查项目],"无匹配"),"期间结转")</f>
        <v>应付账款</v>
      </c>
      <c r="J144" s="38" t="str" cm="1">
        <f t="array" ref="J144">_xlfn.TEXTJOIN(",", TRUE, _xlfn.UNIQUE(IF((序时账[日期]=B144)*(序时账[凭证字号]=C144)*IF(G144=0,序时账[借方金额]&lt;&gt;0,序时账[借方金额]=0)*(序时账[科目编码]&lt;&gt;D144), 序时账[科目名称], "")))</f>
        <v>ABC银行账户</v>
      </c>
      <c r="K144" s="42"/>
      <c r="M144" s="24"/>
      <c r="N144" s="23"/>
    </row>
    <row r="145" spans="1:14">
      <c r="A145" s="38" t="str" cm="1">
        <f t="array" ref="A145">_xlfn.TEXTJOIN(",", TRUE, _xlfn.UNIQUE(IF((序时账[日期]=B145)*(序时账[凭证字号]=C145), 序时账[科目编码], "")))</f>
        <v>222100102,222100103,222100101,2221002</v>
      </c>
      <c r="B145" s="89">
        <v>45772</v>
      </c>
      <c r="C145" s="36">
        <v>7</v>
      </c>
      <c r="D145" s="38">
        <v>222100102</v>
      </c>
      <c r="E145" s="38" t="s">
        <v>523</v>
      </c>
      <c r="F145" s="38" t="s">
        <v>524</v>
      </c>
      <c r="G145" s="39">
        <v>135200</v>
      </c>
      <c r="H145" s="39">
        <v>0</v>
      </c>
      <c r="I145" s="42" t="str">
        <f>IF(F145&lt;&gt;"结转本期损益",_xlfn.XLOOKUP(D145,科目余额表[科目编码],科目余额表[抽查项目],"无匹配"),"期间结转")</f>
        <v>应交税费</v>
      </c>
      <c r="J145" s="38" t="str" cm="1">
        <f t="array" ref="J145">_xlfn.TEXTJOIN(",", TRUE, _xlfn.UNIQUE(IF((序时账[日期]=B145)*(序时账[凭证字号]=C145)*IF(G145=0,序时账[借方金额]&lt;&gt;0,序时账[借方金额]=0)*(序时账[科目编码]&lt;&gt;D145), 序时账[科目名称], "")))</f>
        <v>转出未交增值税,进项税额,未交增值税</v>
      </c>
      <c r="K145" s="42"/>
      <c r="M145" s="24"/>
      <c r="N145" s="23"/>
    </row>
    <row r="146" spans="1:14">
      <c r="A146" s="38" t="str" cm="1">
        <f t="array" ref="A146">_xlfn.TEXTJOIN(",", TRUE, _xlfn.UNIQUE(IF((序时账[日期]=B146)*(序时账[凭证字号]=C146), 序时账[科目编码], "")))</f>
        <v>222100102,222100103,222100101,2221002</v>
      </c>
      <c r="B146" s="89">
        <v>45772</v>
      </c>
      <c r="C146" s="36">
        <v>7</v>
      </c>
      <c r="D146" s="38">
        <v>222100103</v>
      </c>
      <c r="E146" s="38" t="s">
        <v>524</v>
      </c>
      <c r="F146" s="38" t="s">
        <v>524</v>
      </c>
      <c r="G146" s="39">
        <v>0</v>
      </c>
      <c r="H146" s="39">
        <v>135200</v>
      </c>
      <c r="I146" s="42" t="str">
        <f>IF(F146&lt;&gt;"结转本期损益",_xlfn.XLOOKUP(D146,科目余额表[科目编码],科目余额表[抽查项目],"无匹配"),"期间结转")</f>
        <v>应交税费</v>
      </c>
      <c r="J146" s="38" t="str" cm="1">
        <f t="array" ref="J146">_xlfn.TEXTJOIN(",", TRUE, _xlfn.UNIQUE(IF((序时账[日期]=B146)*(序时账[凭证字号]=C146)*IF(G146=0,序时账[借方金额]&lt;&gt;0,序时账[借方金额]=0)*(序时账[科目编码]&lt;&gt;D146), 序时账[科目名称], "")))</f>
        <v>销项税额</v>
      </c>
      <c r="K146" s="42"/>
      <c r="M146" s="24"/>
      <c r="N146" s="23"/>
    </row>
    <row r="147" spans="1:14">
      <c r="A147" s="38" t="str" cm="1">
        <f t="array" ref="A147">_xlfn.TEXTJOIN(",", TRUE, _xlfn.UNIQUE(IF((序时账[日期]=B147)*(序时账[凭证字号]=C147), 序时账[科目编码], "")))</f>
        <v>222100102,222100103,222100101,2221002</v>
      </c>
      <c r="B147" s="89">
        <v>45772</v>
      </c>
      <c r="C147" s="36">
        <v>7</v>
      </c>
      <c r="D147" s="38">
        <v>222100103</v>
      </c>
      <c r="E147" s="38" t="s">
        <v>524</v>
      </c>
      <c r="F147" s="38" t="s">
        <v>524</v>
      </c>
      <c r="G147" s="39">
        <v>65442</v>
      </c>
      <c r="H147" s="39">
        <v>0</v>
      </c>
      <c r="I147" s="42" t="str">
        <f>IF(F147&lt;&gt;"结转本期损益",_xlfn.XLOOKUP(D147,科目余额表[科目编码],科目余额表[抽查项目],"无匹配"),"期间结转")</f>
        <v>应交税费</v>
      </c>
      <c r="J147" s="38" t="str" cm="1">
        <f t="array" ref="J147">_xlfn.TEXTJOIN(",", TRUE, _xlfn.UNIQUE(IF((序时账[日期]=B147)*(序时账[凭证字号]=C147)*IF(G147=0,序时账[借方金额]&lt;&gt;0,序时账[借方金额]=0)*(序时账[科目编码]&lt;&gt;D147), 序时账[科目名称], "")))</f>
        <v>进项税额,未交增值税</v>
      </c>
      <c r="K147" s="42"/>
      <c r="M147" s="24"/>
      <c r="N147" s="23"/>
    </row>
    <row r="148" spans="1:14">
      <c r="A148" s="38" t="str" cm="1">
        <f t="array" ref="A148">_xlfn.TEXTJOIN(",", TRUE, _xlfn.UNIQUE(IF((序时账[日期]=B148)*(序时账[凭证字号]=C148), 序时账[科目编码], "")))</f>
        <v>222100102,222100103,222100101,2221002</v>
      </c>
      <c r="B148" s="89">
        <v>45772</v>
      </c>
      <c r="C148" s="36">
        <v>7</v>
      </c>
      <c r="D148" s="38">
        <v>222100101</v>
      </c>
      <c r="E148" s="38" t="s">
        <v>522</v>
      </c>
      <c r="F148" s="38" t="s">
        <v>524</v>
      </c>
      <c r="G148" s="39">
        <v>0</v>
      </c>
      <c r="H148" s="39">
        <v>65442</v>
      </c>
      <c r="I148" s="42" t="str">
        <f>IF(F148&lt;&gt;"结转本期损益",_xlfn.XLOOKUP(D148,科目余额表[科目编码],科目余额表[抽查项目],"无匹配"),"期间结转")</f>
        <v>应交税费</v>
      </c>
      <c r="J148" s="38" t="str" cm="1">
        <f t="array" ref="J148">_xlfn.TEXTJOIN(",", TRUE, _xlfn.UNIQUE(IF((序时账[日期]=B148)*(序时账[凭证字号]=C148)*IF(G148=0,序时账[借方金额]&lt;&gt;0,序时账[借方金额]=0)*(序时账[科目编码]&lt;&gt;D148), 序时账[科目名称], "")))</f>
        <v>销项税额,转出未交增值税</v>
      </c>
      <c r="K148" s="42"/>
      <c r="M148" s="24"/>
      <c r="N148" s="23"/>
    </row>
    <row r="149" spans="1:14">
      <c r="A149" s="38" t="str" cm="1">
        <f t="array" ref="A149">_xlfn.TEXTJOIN(",", TRUE, _xlfn.UNIQUE(IF((序时账[日期]=B149)*(序时账[凭证字号]=C149), 序时账[科目编码], "")))</f>
        <v>222100102,222100103,222100101,2221002</v>
      </c>
      <c r="B149" s="89">
        <v>45772</v>
      </c>
      <c r="C149" s="36">
        <v>7</v>
      </c>
      <c r="D149" s="38">
        <v>222100103</v>
      </c>
      <c r="E149" s="38" t="s">
        <v>524</v>
      </c>
      <c r="F149" s="38" t="s">
        <v>524</v>
      </c>
      <c r="G149" s="39">
        <v>69758</v>
      </c>
      <c r="H149" s="39">
        <v>0</v>
      </c>
      <c r="I149" s="42" t="str">
        <f>IF(F149&lt;&gt;"结转本期损益",_xlfn.XLOOKUP(D149,科目余额表[科目编码],科目余额表[抽查项目],"无匹配"),"期间结转")</f>
        <v>应交税费</v>
      </c>
      <c r="J149" s="38" t="str" cm="1">
        <f t="array" ref="J149">_xlfn.TEXTJOIN(",", TRUE, _xlfn.UNIQUE(IF((序时账[日期]=B149)*(序时账[凭证字号]=C149)*IF(G149=0,序时账[借方金额]&lt;&gt;0,序时账[借方金额]=0)*(序时账[科目编码]&lt;&gt;D149), 序时账[科目名称], "")))</f>
        <v>进项税额,未交增值税</v>
      </c>
      <c r="K149" s="42"/>
      <c r="M149" s="24"/>
      <c r="N149" s="23"/>
    </row>
    <row r="150" spans="1:14">
      <c r="A150" s="38" t="str" cm="1">
        <f t="array" ref="A150">_xlfn.TEXTJOIN(",", TRUE, _xlfn.UNIQUE(IF((序时账[日期]=B150)*(序时账[凭证字号]=C150), 序时账[科目编码], "")))</f>
        <v>222100102,222100103,222100101,2221002</v>
      </c>
      <c r="B150" s="89">
        <v>45772</v>
      </c>
      <c r="C150" s="36">
        <v>7</v>
      </c>
      <c r="D150" s="38">
        <v>2221002</v>
      </c>
      <c r="E150" s="38" t="s">
        <v>525</v>
      </c>
      <c r="F150" s="38" t="s">
        <v>524</v>
      </c>
      <c r="G150" s="39">
        <v>0</v>
      </c>
      <c r="H150" s="39">
        <v>69758</v>
      </c>
      <c r="I150" s="42" t="str">
        <f>IF(F150&lt;&gt;"结转本期损益",_xlfn.XLOOKUP(D150,科目余额表[科目编码],科目余额表[抽查项目],"无匹配"),"期间结转")</f>
        <v>应交税费</v>
      </c>
      <c r="J150" s="38" t="str" cm="1">
        <f t="array" ref="J150">_xlfn.TEXTJOIN(",", TRUE, _xlfn.UNIQUE(IF((序时账[日期]=B150)*(序时账[凭证字号]=C150)*IF(G150=0,序时账[借方金额]&lt;&gt;0,序时账[借方金额]=0)*(序时账[科目编码]&lt;&gt;D150), 序时账[科目名称], "")))</f>
        <v>销项税额,转出未交增值税</v>
      </c>
      <c r="K150" s="42"/>
      <c r="M150" s="24"/>
      <c r="N150" s="23"/>
    </row>
    <row r="151" spans="1:14">
      <c r="A151" s="38" t="str" cm="1">
        <f t="array" ref="A151">_xlfn.TEXTJOIN(",", TRUE, _xlfn.UNIQUE(IF((序时账[日期]=B151)*(序时账[凭证字号]=C151), 序时账[科目编码], "")))</f>
        <v>5403001,5403002,5403003,2221003,2221004,2221005</v>
      </c>
      <c r="B151" s="89">
        <v>45772</v>
      </c>
      <c r="C151" s="36">
        <v>8</v>
      </c>
      <c r="D151" s="38">
        <v>5403001</v>
      </c>
      <c r="E151" s="38" t="s">
        <v>48</v>
      </c>
      <c r="F151" s="38" t="s">
        <v>561</v>
      </c>
      <c r="G151" s="39">
        <v>4883.0600000000004</v>
      </c>
      <c r="H151" s="39">
        <v>0</v>
      </c>
      <c r="I151" s="42" t="str">
        <f>IF(F151&lt;&gt;"结转本期损益",_xlfn.XLOOKUP(D151,科目余额表[科目编码],科目余额表[抽查项目],"无匹配"),"期间结转")</f>
        <v>税金及附加</v>
      </c>
      <c r="J151" s="38" t="str" cm="1">
        <f t="array" ref="J151">_xlfn.TEXTJOIN(",", TRUE, _xlfn.UNIQUE(IF((序时账[日期]=B151)*(序时账[凭证字号]=C151)*IF(G151=0,序时账[借方金额]&lt;&gt;0,序时账[借方金额]=0)*(序时账[科目编码]&lt;&gt;D151), 序时账[科目名称], "")))</f>
        <v>城市维护建设税,教育费附加,地方教育费附加</v>
      </c>
      <c r="K151" s="42"/>
      <c r="M151" s="24"/>
      <c r="N151" s="23"/>
    </row>
    <row r="152" spans="1:14">
      <c r="A152" s="38" t="str" cm="1">
        <f t="array" ref="A152">_xlfn.TEXTJOIN(",", TRUE, _xlfn.UNIQUE(IF((序时账[日期]=B152)*(序时账[凭证字号]=C152), 序时账[科目编码], "")))</f>
        <v>5403001,5403002,5403003,2221003,2221004,2221005</v>
      </c>
      <c r="B152" s="89">
        <v>45772</v>
      </c>
      <c r="C152" s="36">
        <v>8</v>
      </c>
      <c r="D152" s="38">
        <v>5403002</v>
      </c>
      <c r="E152" s="38" t="s">
        <v>50</v>
      </c>
      <c r="F152" s="38" t="s">
        <v>561</v>
      </c>
      <c r="G152" s="39">
        <v>2092.7399999999998</v>
      </c>
      <c r="H152" s="39">
        <v>0</v>
      </c>
      <c r="I152" s="42" t="str">
        <f>IF(F152&lt;&gt;"结转本期损益",_xlfn.XLOOKUP(D152,科目余额表[科目编码],科目余额表[抽查项目],"无匹配"),"期间结转")</f>
        <v>税金及附加</v>
      </c>
      <c r="J152" s="38" t="str" cm="1">
        <f t="array" ref="J152">_xlfn.TEXTJOIN(",", TRUE, _xlfn.UNIQUE(IF((序时账[日期]=B152)*(序时账[凭证字号]=C152)*IF(G152=0,序时账[借方金额]&lt;&gt;0,序时账[借方金额]=0)*(序时账[科目编码]&lt;&gt;D152), 序时账[科目名称], "")))</f>
        <v>城市维护建设税,教育费附加,地方教育费附加</v>
      </c>
      <c r="K152" s="42"/>
      <c r="M152" s="24"/>
      <c r="N152" s="23"/>
    </row>
    <row r="153" spans="1:14">
      <c r="A153" s="38" t="str" cm="1">
        <f t="array" ref="A153">_xlfn.TEXTJOIN(",", TRUE, _xlfn.UNIQUE(IF((序时账[日期]=B153)*(序时账[凭证字号]=C153), 序时账[科目编码], "")))</f>
        <v>5403001,5403002,5403003,2221003,2221004,2221005</v>
      </c>
      <c r="B153" s="89">
        <v>45772</v>
      </c>
      <c r="C153" s="36">
        <v>8</v>
      </c>
      <c r="D153" s="38">
        <v>5403003</v>
      </c>
      <c r="E153" s="38" t="s">
        <v>53</v>
      </c>
      <c r="F153" s="38" t="s">
        <v>561</v>
      </c>
      <c r="G153" s="39">
        <v>1395.16</v>
      </c>
      <c r="H153" s="39">
        <v>0</v>
      </c>
      <c r="I153" s="42" t="str">
        <f>IF(F153&lt;&gt;"结转本期损益",_xlfn.XLOOKUP(D153,科目余额表[科目编码],科目余额表[抽查项目],"无匹配"),"期间结转")</f>
        <v>税金及附加</v>
      </c>
      <c r="J153" s="38" t="str" cm="1">
        <f t="array" ref="J153">_xlfn.TEXTJOIN(",", TRUE, _xlfn.UNIQUE(IF((序时账[日期]=B153)*(序时账[凭证字号]=C153)*IF(G153=0,序时账[借方金额]&lt;&gt;0,序时账[借方金额]=0)*(序时账[科目编码]&lt;&gt;D153), 序时账[科目名称], "")))</f>
        <v>城市维护建设税,教育费附加,地方教育费附加</v>
      </c>
      <c r="K153" s="42"/>
      <c r="M153" s="24"/>
      <c r="N153" s="23"/>
    </row>
    <row r="154" spans="1:14">
      <c r="A154" s="38" t="str" cm="1">
        <f t="array" ref="A154">_xlfn.TEXTJOIN(",", TRUE, _xlfn.UNIQUE(IF((序时账[日期]=B154)*(序时账[凭证字号]=C154), 序时账[科目编码], "")))</f>
        <v>5403001,5403002,5403003,2221003,2221004,2221005</v>
      </c>
      <c r="B154" s="89">
        <v>45772</v>
      </c>
      <c r="C154" s="36">
        <v>8</v>
      </c>
      <c r="D154" s="38">
        <v>2221003</v>
      </c>
      <c r="E154" s="38" t="s">
        <v>48</v>
      </c>
      <c r="F154" s="38" t="s">
        <v>561</v>
      </c>
      <c r="G154" s="39">
        <v>0</v>
      </c>
      <c r="H154" s="39">
        <v>4883.0600000000004</v>
      </c>
      <c r="I154" s="42" t="str">
        <f>IF(F154&lt;&gt;"结转本期损益",_xlfn.XLOOKUP(D154,科目余额表[科目编码],科目余额表[抽查项目],"无匹配"),"期间结转")</f>
        <v>应交税费</v>
      </c>
      <c r="J154" s="38" t="str" cm="1">
        <f t="array" ref="J154">_xlfn.TEXTJOIN(",", TRUE, _xlfn.UNIQUE(IF((序时账[日期]=B154)*(序时账[凭证字号]=C154)*IF(G154=0,序时账[借方金额]&lt;&gt;0,序时账[借方金额]=0)*(序时账[科目编码]&lt;&gt;D154), 序时账[科目名称], "")))</f>
        <v>城市维护建设税,教育费附加,地方教育费附加</v>
      </c>
      <c r="K154" s="42"/>
      <c r="M154" s="24"/>
      <c r="N154" s="23"/>
    </row>
    <row r="155" spans="1:14">
      <c r="A155" s="38" t="str" cm="1">
        <f t="array" ref="A155">_xlfn.TEXTJOIN(",", TRUE, _xlfn.UNIQUE(IF((序时账[日期]=B155)*(序时账[凭证字号]=C155), 序时账[科目编码], "")))</f>
        <v>5403001,5403002,5403003,2221003,2221004,2221005</v>
      </c>
      <c r="B155" s="89">
        <v>45772</v>
      </c>
      <c r="C155" s="36">
        <v>8</v>
      </c>
      <c r="D155" s="38">
        <v>2221004</v>
      </c>
      <c r="E155" s="38" t="s">
        <v>50</v>
      </c>
      <c r="F155" s="38" t="s">
        <v>561</v>
      </c>
      <c r="G155" s="39">
        <v>0</v>
      </c>
      <c r="H155" s="39">
        <v>2092.7399999999998</v>
      </c>
      <c r="I155" s="42" t="str">
        <f>IF(F155&lt;&gt;"结转本期损益",_xlfn.XLOOKUP(D155,科目余额表[科目编码],科目余额表[抽查项目],"无匹配"),"期间结转")</f>
        <v>应交税费</v>
      </c>
      <c r="J155" s="38" t="str" cm="1">
        <f t="array" ref="J155">_xlfn.TEXTJOIN(",", TRUE, _xlfn.UNIQUE(IF((序时账[日期]=B155)*(序时账[凭证字号]=C155)*IF(G155=0,序时账[借方金额]&lt;&gt;0,序时账[借方金额]=0)*(序时账[科目编码]&lt;&gt;D155), 序时账[科目名称], "")))</f>
        <v>城市维护建设税,教育费附加,地方教育费附加</v>
      </c>
      <c r="K155" s="42"/>
      <c r="M155" s="24"/>
      <c r="N155" s="23"/>
    </row>
    <row r="156" spans="1:14">
      <c r="A156" s="38" t="str" cm="1">
        <f t="array" ref="A156">_xlfn.TEXTJOIN(",", TRUE, _xlfn.UNIQUE(IF((序时账[日期]=B156)*(序时账[凭证字号]=C156), 序时账[科目编码], "")))</f>
        <v>5403001,5403002,5403003,2221003,2221004,2221005</v>
      </c>
      <c r="B156" s="89">
        <v>45772</v>
      </c>
      <c r="C156" s="36">
        <v>8</v>
      </c>
      <c r="D156" s="38">
        <v>2221005</v>
      </c>
      <c r="E156" s="38" t="s">
        <v>53</v>
      </c>
      <c r="F156" s="38" t="s">
        <v>561</v>
      </c>
      <c r="G156" s="39">
        <v>0</v>
      </c>
      <c r="H156" s="39">
        <v>1395.16</v>
      </c>
      <c r="I156" s="42" t="str">
        <f>IF(F156&lt;&gt;"结转本期损益",_xlfn.XLOOKUP(D156,科目余额表[科目编码],科目余额表[抽查项目],"无匹配"),"期间结转")</f>
        <v>应交税费</v>
      </c>
      <c r="J156" s="38" t="str" cm="1">
        <f t="array" ref="J156">_xlfn.TEXTJOIN(",", TRUE, _xlfn.UNIQUE(IF((序时账[日期]=B156)*(序时账[凭证字号]=C156)*IF(G156=0,序时账[借方金额]&lt;&gt;0,序时账[借方金额]=0)*(序时账[科目编码]&lt;&gt;D156), 序时账[科目名称], "")))</f>
        <v>城市维护建设税,教育费附加,地方教育费附加</v>
      </c>
      <c r="K156" s="42"/>
      <c r="M156" s="24"/>
      <c r="N156" s="23"/>
    </row>
    <row r="157" spans="1:14">
      <c r="A157" s="38" t="str" cm="1">
        <f t="array" ref="A157">_xlfn.TEXTJOIN(",", TRUE, _xlfn.UNIQUE(IF((序时账[日期]=B157)*(序时账[凭证字号]=C157), 序时账[科目编码], "")))</f>
        <v>2221002,2221003,2221004,2221005,1002001</v>
      </c>
      <c r="B157" s="89">
        <v>45772</v>
      </c>
      <c r="C157" s="36">
        <v>9</v>
      </c>
      <c r="D157" s="38">
        <v>2221002</v>
      </c>
      <c r="E157" s="38" t="s">
        <v>525</v>
      </c>
      <c r="F157" s="38" t="s">
        <v>562</v>
      </c>
      <c r="G157" s="39">
        <v>68458</v>
      </c>
      <c r="H157" s="39">
        <v>0</v>
      </c>
      <c r="I157" s="42" t="str">
        <f>IF(F157&lt;&gt;"结转本期损益",_xlfn.XLOOKUP(D157,科目余额表[科目编码],科目余额表[抽查项目],"无匹配"),"期间结转")</f>
        <v>应交税费</v>
      </c>
      <c r="J157" s="38" t="str" cm="1">
        <f t="array" ref="J157">_xlfn.TEXTJOIN(",", TRUE, _xlfn.UNIQUE(IF((序时账[日期]=B157)*(序时账[凭证字号]=C157)*IF(G157=0,序时账[借方金额]&lt;&gt;0,序时账[借方金额]=0)*(序时账[科目编码]&lt;&gt;D157), 序时账[科目名称], "")))</f>
        <v>ABC银行账户</v>
      </c>
      <c r="K157" s="42"/>
      <c r="M157" s="24"/>
      <c r="N157" s="23"/>
    </row>
    <row r="158" spans="1:14">
      <c r="A158" s="38" t="str" cm="1">
        <f t="array" ref="A158">_xlfn.TEXTJOIN(",", TRUE, _xlfn.UNIQUE(IF((序时账[日期]=B158)*(序时账[凭证字号]=C158), 序时账[科目编码], "")))</f>
        <v>2221002,2221003,2221004,2221005,1002001</v>
      </c>
      <c r="B158" s="89">
        <v>45772</v>
      </c>
      <c r="C158" s="36">
        <v>9</v>
      </c>
      <c r="D158" s="38">
        <v>2221003</v>
      </c>
      <c r="E158" s="38" t="s">
        <v>48</v>
      </c>
      <c r="F158" s="38" t="s">
        <v>562</v>
      </c>
      <c r="G158" s="39">
        <v>4792.0600000000004</v>
      </c>
      <c r="H158" s="39">
        <v>0</v>
      </c>
      <c r="I158" s="42" t="str">
        <f>IF(F158&lt;&gt;"结转本期损益",_xlfn.XLOOKUP(D158,科目余额表[科目编码],科目余额表[抽查项目],"无匹配"),"期间结转")</f>
        <v>应交税费</v>
      </c>
      <c r="J158" s="38" t="str" cm="1">
        <f t="array" ref="J158">_xlfn.TEXTJOIN(",", TRUE, _xlfn.UNIQUE(IF((序时账[日期]=B158)*(序时账[凭证字号]=C158)*IF(G158=0,序时账[借方金额]&lt;&gt;0,序时账[借方金额]=0)*(序时账[科目编码]&lt;&gt;D158), 序时账[科目名称], "")))</f>
        <v>ABC银行账户</v>
      </c>
      <c r="K158" s="42"/>
      <c r="M158" s="24"/>
      <c r="N158" s="23"/>
    </row>
    <row r="159" spans="1:14">
      <c r="A159" s="38" t="str" cm="1">
        <f t="array" ref="A159">_xlfn.TEXTJOIN(",", TRUE, _xlfn.UNIQUE(IF((序时账[日期]=B159)*(序时账[凭证字号]=C159), 序时账[科目编码], "")))</f>
        <v>2221002,2221003,2221004,2221005,1002001</v>
      </c>
      <c r="B159" s="89">
        <v>45772</v>
      </c>
      <c r="C159" s="36">
        <v>9</v>
      </c>
      <c r="D159" s="38">
        <v>2221004</v>
      </c>
      <c r="E159" s="38" t="s">
        <v>50</v>
      </c>
      <c r="F159" s="38" t="s">
        <v>562</v>
      </c>
      <c r="G159" s="39">
        <v>2053.7399999999998</v>
      </c>
      <c r="H159" s="39">
        <v>0</v>
      </c>
      <c r="I159" s="42" t="str">
        <f>IF(F159&lt;&gt;"结转本期损益",_xlfn.XLOOKUP(D159,科目余额表[科目编码],科目余额表[抽查项目],"无匹配"),"期间结转")</f>
        <v>应交税费</v>
      </c>
      <c r="J159" s="38" t="str" cm="1">
        <f t="array" ref="J159">_xlfn.TEXTJOIN(",", TRUE, _xlfn.UNIQUE(IF((序时账[日期]=B159)*(序时账[凭证字号]=C159)*IF(G159=0,序时账[借方金额]&lt;&gt;0,序时账[借方金额]=0)*(序时账[科目编码]&lt;&gt;D159), 序时账[科目名称], "")))</f>
        <v>ABC银行账户</v>
      </c>
      <c r="K159" s="42"/>
      <c r="M159" s="24"/>
      <c r="N159" s="23"/>
    </row>
    <row r="160" spans="1:14">
      <c r="A160" s="38" t="str" cm="1">
        <f t="array" ref="A160">_xlfn.TEXTJOIN(",", TRUE, _xlfn.UNIQUE(IF((序时账[日期]=B160)*(序时账[凭证字号]=C160), 序时账[科目编码], "")))</f>
        <v>2221002,2221003,2221004,2221005,1002001</v>
      </c>
      <c r="B160" s="89">
        <v>45772</v>
      </c>
      <c r="C160" s="36">
        <v>9</v>
      </c>
      <c r="D160" s="38">
        <v>2221005</v>
      </c>
      <c r="E160" s="38" t="s">
        <v>53</v>
      </c>
      <c r="F160" s="38" t="s">
        <v>562</v>
      </c>
      <c r="G160" s="39">
        <v>1369.16</v>
      </c>
      <c r="H160" s="39">
        <v>0</v>
      </c>
      <c r="I160" s="42" t="str">
        <f>IF(F160&lt;&gt;"结转本期损益",_xlfn.XLOOKUP(D160,科目余额表[科目编码],科目余额表[抽查项目],"无匹配"),"期间结转")</f>
        <v>应交税费</v>
      </c>
      <c r="J160" s="38" t="str" cm="1">
        <f t="array" ref="J160">_xlfn.TEXTJOIN(",", TRUE, _xlfn.UNIQUE(IF((序时账[日期]=B160)*(序时账[凭证字号]=C160)*IF(G160=0,序时账[借方金额]&lt;&gt;0,序时账[借方金额]=0)*(序时账[科目编码]&lt;&gt;D160), 序时账[科目名称], "")))</f>
        <v>ABC银行账户</v>
      </c>
      <c r="K160" s="42"/>
      <c r="M160" s="24"/>
      <c r="N160" s="23"/>
    </row>
    <row r="161" spans="1:14">
      <c r="A161" s="38" t="str" cm="1">
        <f t="array" ref="A161">_xlfn.TEXTJOIN(",", TRUE, _xlfn.UNIQUE(IF((序时账[日期]=B161)*(序时账[凭证字号]=C161), 序时账[科目编码], "")))</f>
        <v>2221002,2221003,2221004,2221005,1002001</v>
      </c>
      <c r="B161" s="89">
        <v>45772</v>
      </c>
      <c r="C161" s="36">
        <v>9</v>
      </c>
      <c r="D161" s="38">
        <v>1002001</v>
      </c>
      <c r="E161" s="38" t="s">
        <v>487</v>
      </c>
      <c r="F161" s="38" t="s">
        <v>562</v>
      </c>
      <c r="G161" s="39">
        <v>0</v>
      </c>
      <c r="H161" s="39">
        <v>76672.960000000006</v>
      </c>
      <c r="I161" s="42" t="str">
        <f>IF(F161&lt;&gt;"结转本期损益",_xlfn.XLOOKUP(D161,科目余额表[科目编码],科目余额表[抽查项目],"无匹配"),"期间结转")</f>
        <v>银行存款</v>
      </c>
      <c r="J161" s="38" t="str" cm="1">
        <f t="array" ref="J161">_xlfn.TEXTJOIN(",", TRUE, _xlfn.UNIQUE(IF((序时账[日期]=B161)*(序时账[凭证字号]=C161)*IF(G161=0,序时账[借方金额]&lt;&gt;0,序时账[借方金额]=0)*(序时账[科目编码]&lt;&gt;D161), 序时账[科目名称], "")))</f>
        <v>未交增值税,城市维护建设税,教育费附加,地方教育费附加</v>
      </c>
      <c r="K161" s="42" t="s">
        <v>525</v>
      </c>
      <c r="M161" s="24"/>
      <c r="N161" s="23"/>
    </row>
    <row r="162" spans="1:14">
      <c r="A162" s="38" t="str" cm="1">
        <f t="array" ref="A162">_xlfn.TEXTJOIN(",", TRUE, _xlfn.UNIQUE(IF((序时账[日期]=B162)*(序时账[凭证字号]=C162), 序时账[科目编码], "")))</f>
        <v>1002002,1221002</v>
      </c>
      <c r="B162" s="89">
        <v>45774</v>
      </c>
      <c r="C162" s="36">
        <v>10</v>
      </c>
      <c r="D162" s="38">
        <v>1002002</v>
      </c>
      <c r="E162" s="38" t="s">
        <v>488</v>
      </c>
      <c r="F162" s="38" t="s">
        <v>579</v>
      </c>
      <c r="G162" s="39">
        <v>10000</v>
      </c>
      <c r="H162" s="39">
        <v>0</v>
      </c>
      <c r="I162" s="42" t="str">
        <f>IF(F162&lt;&gt;"结转本期损益",_xlfn.XLOOKUP(D162,科目余额表[科目编码],科目余额表[抽查项目],"无匹配"),"期间结转")</f>
        <v>银行存款</v>
      </c>
      <c r="J162" s="38" t="str" cm="1">
        <f t="array" ref="J162">_xlfn.TEXTJOIN(",", TRUE, _xlfn.UNIQUE(IF((序时账[日期]=B162)*(序时账[凭证字号]=C162)*IF(G162=0,序时账[借方金额]&lt;&gt;0,序时账[借方金额]=0)*(序时账[科目编码]&lt;&gt;D162), 序时账[科目名称], "")))</f>
        <v>其他应收款-李四</v>
      </c>
      <c r="K162" s="42" t="s">
        <v>580</v>
      </c>
      <c r="M162" s="24"/>
      <c r="N162" s="23"/>
    </row>
    <row r="163" spans="1:14">
      <c r="A163" s="38" t="str" cm="1">
        <f t="array" ref="A163">_xlfn.TEXTJOIN(",", TRUE, _xlfn.UNIQUE(IF((序时账[日期]=B163)*(序时账[凭证字号]=C163), 序时账[科目编码], "")))</f>
        <v>1002002,1221002</v>
      </c>
      <c r="B163" s="89">
        <v>45774</v>
      </c>
      <c r="C163" s="36">
        <v>10</v>
      </c>
      <c r="D163" s="38">
        <v>1221002</v>
      </c>
      <c r="E163" s="38" t="s">
        <v>580</v>
      </c>
      <c r="F163" s="38" t="s">
        <v>579</v>
      </c>
      <c r="G163" s="39">
        <v>0</v>
      </c>
      <c r="H163" s="39">
        <v>10000</v>
      </c>
      <c r="I163" s="42" t="str">
        <f>IF(F163&lt;&gt;"结转本期损益",_xlfn.XLOOKUP(D163,科目余额表[科目编码],科目余额表[抽查项目],"无匹配"),"期间结转")</f>
        <v>其他应收款</v>
      </c>
      <c r="J163" s="38" t="str" cm="1">
        <f t="array" ref="J163">_xlfn.TEXTJOIN(",", TRUE, _xlfn.UNIQUE(IF((序时账[日期]=B163)*(序时账[凭证字号]=C163)*IF(G163=0,序时账[借方金额]&lt;&gt;0,序时账[借方金额]=0)*(序时账[科目编码]&lt;&gt;D163), 序时账[科目名称], "")))</f>
        <v>EFG银行账户</v>
      </c>
      <c r="K163" s="42"/>
      <c r="M163" s="24"/>
      <c r="N163" s="23"/>
    </row>
    <row r="164" spans="1:14">
      <c r="A164" s="38" t="str" cm="1">
        <f t="array" ref="A164">_xlfn.TEXTJOIN(",", TRUE, _xlfn.UNIQUE(IF((序时账[日期]=B164)*(序时账[凭证字号]=C164), 序时账[科目编码], "")))</f>
        <v>5001,3103</v>
      </c>
      <c r="B164" s="89">
        <v>45777</v>
      </c>
      <c r="C164" s="36">
        <v>11</v>
      </c>
      <c r="D164" s="38">
        <v>5001</v>
      </c>
      <c r="E164" s="38" t="s">
        <v>537</v>
      </c>
      <c r="F164" s="38" t="s">
        <v>565</v>
      </c>
      <c r="G164" s="39">
        <v>1040000</v>
      </c>
      <c r="H164" s="39">
        <v>0</v>
      </c>
      <c r="I164" s="42" t="str">
        <f>IF(F164&lt;&gt;"结转本期损益",_xlfn.XLOOKUP(D164,科目余额表[科目编码],科目余额表[抽查项目],"无匹配"),"期间结转")</f>
        <v>期间结转</v>
      </c>
      <c r="J164" s="38" t="str" cm="1">
        <f t="array" ref="J164">_xlfn.TEXTJOIN(",", TRUE, _xlfn.UNIQUE(IF((序时账[日期]=B164)*(序时账[凭证字号]=C164)*IF(G164=0,序时账[借方金额]&lt;&gt;0,序时账[借方金额]=0)*(序时账[科目编码]&lt;&gt;D164), 序时账[科目名称], "")))</f>
        <v>本年利润</v>
      </c>
      <c r="K164" s="42"/>
      <c r="M164" s="24"/>
      <c r="N164" s="23"/>
    </row>
    <row r="165" spans="1:14">
      <c r="A165" s="38" t="str" cm="1">
        <f t="array" ref="A165">_xlfn.TEXTJOIN(",", TRUE, _xlfn.UNIQUE(IF((序时账[日期]=B165)*(序时账[凭证字号]=C165), 序时账[科目编码], "")))</f>
        <v>5001,3103</v>
      </c>
      <c r="B165" s="89">
        <v>45777</v>
      </c>
      <c r="C165" s="36">
        <v>11</v>
      </c>
      <c r="D165" s="38">
        <v>3103</v>
      </c>
      <c r="E165" s="38" t="s">
        <v>535</v>
      </c>
      <c r="F165" s="38" t="s">
        <v>565</v>
      </c>
      <c r="G165" s="39">
        <v>0</v>
      </c>
      <c r="H165" s="39">
        <v>1040000</v>
      </c>
      <c r="I165" s="42" t="str">
        <f>IF(F165&lt;&gt;"结转本期损益",_xlfn.XLOOKUP(D165,科目余额表[科目编码],科目余额表[抽查项目],"无匹配"),"期间结转")</f>
        <v>期间结转</v>
      </c>
      <c r="J165" s="38" t="str" cm="1">
        <f t="array" ref="J165">_xlfn.TEXTJOIN(",", TRUE, _xlfn.UNIQUE(IF((序时账[日期]=B165)*(序时账[凭证字号]=C165)*IF(G165=0,序时账[借方金额]&lt;&gt;0,序时账[借方金额]=0)*(序时账[科目编码]&lt;&gt;D165), 序时账[科目名称], "")))</f>
        <v>主营业务收入</v>
      </c>
      <c r="K165" s="42"/>
      <c r="M165" s="24"/>
      <c r="N165" s="23"/>
    </row>
    <row r="166" spans="1:14">
      <c r="A166" s="38" t="str" cm="1">
        <f t="array" ref="A166">_xlfn.TEXTJOIN(",", TRUE, _xlfn.UNIQUE(IF((序时账[日期]=B166)*(序时账[凭证字号]=C166), 序时账[科目编码], "")))</f>
        <v>3103,5401,5403001,5403002,5403003,5602001</v>
      </c>
      <c r="B166" s="89">
        <v>45777</v>
      </c>
      <c r="C166" s="36">
        <v>12</v>
      </c>
      <c r="D166" s="38">
        <v>3103</v>
      </c>
      <c r="E166" s="38" t="s">
        <v>535</v>
      </c>
      <c r="F166" s="38" t="s">
        <v>565</v>
      </c>
      <c r="G166" s="39">
        <v>913400.96000000008</v>
      </c>
      <c r="H166" s="39">
        <v>0</v>
      </c>
      <c r="I166" s="42" t="str">
        <f>IF(F166&lt;&gt;"结转本期损益",_xlfn.XLOOKUP(D166,科目余额表[科目编码],科目余额表[抽查项目],"无匹配"),"期间结转")</f>
        <v>期间结转</v>
      </c>
      <c r="J166" s="38" t="str" cm="1">
        <f t="array" ref="J166">_xlfn.TEXTJOIN(",", TRUE, _xlfn.UNIQUE(IF((序时账[日期]=B166)*(序时账[凭证字号]=C166)*IF(G166=0,序时账[借方金额]&lt;&gt;0,序时账[借方金额]=0)*(序时账[科目编码]&lt;&gt;D166), 序时账[科目名称], "")))</f>
        <v>主营业务成本,城市维护建设税,教育费附加,地方教育费附加,管理费用-折旧费</v>
      </c>
      <c r="K166" s="42"/>
      <c r="M166" s="24"/>
      <c r="N166" s="23"/>
    </row>
    <row r="167" spans="1:14">
      <c r="A167" s="38" t="str" cm="1">
        <f t="array" ref="A167">_xlfn.TEXTJOIN(",", TRUE, _xlfn.UNIQUE(IF((序时账[日期]=B167)*(序时账[凭证字号]=C167), 序时账[科目编码], "")))</f>
        <v>3103,5401,5403001,5403002,5403003,5602001</v>
      </c>
      <c r="B167" s="89">
        <v>45777</v>
      </c>
      <c r="C167" s="36">
        <v>12</v>
      </c>
      <c r="D167" s="38">
        <v>5401</v>
      </c>
      <c r="E167" s="38" t="s">
        <v>538</v>
      </c>
      <c r="F167" s="38" t="s">
        <v>565</v>
      </c>
      <c r="G167" s="39">
        <v>0</v>
      </c>
      <c r="H167" s="39">
        <v>904000</v>
      </c>
      <c r="I167" s="42" t="str">
        <f>IF(F167&lt;&gt;"结转本期损益",_xlfn.XLOOKUP(D167,科目余额表[科目编码],科目余额表[抽查项目],"无匹配"),"期间结转")</f>
        <v>期间结转</v>
      </c>
      <c r="J167" s="38" t="str" cm="1">
        <f t="array" ref="J167">_xlfn.TEXTJOIN(",", TRUE, _xlfn.UNIQUE(IF((序时账[日期]=B167)*(序时账[凭证字号]=C167)*IF(G167=0,序时账[借方金额]&lt;&gt;0,序时账[借方金额]=0)*(序时账[科目编码]&lt;&gt;D167), 序时账[科目名称], "")))</f>
        <v>本年利润</v>
      </c>
      <c r="K167" s="42"/>
      <c r="M167" s="24"/>
      <c r="N167" s="23"/>
    </row>
    <row r="168" spans="1:14">
      <c r="A168" s="38" t="str" cm="1">
        <f t="array" ref="A168">_xlfn.TEXTJOIN(",", TRUE, _xlfn.UNIQUE(IF((序时账[日期]=B168)*(序时账[凭证字号]=C168), 序时账[科目编码], "")))</f>
        <v>3103,5401,5403001,5403002,5403003,5602001</v>
      </c>
      <c r="B168" s="89">
        <v>45777</v>
      </c>
      <c r="C168" s="36">
        <v>12</v>
      </c>
      <c r="D168" s="38">
        <v>5403001</v>
      </c>
      <c r="E168" s="38" t="s">
        <v>48</v>
      </c>
      <c r="F168" s="38" t="s">
        <v>565</v>
      </c>
      <c r="G168" s="39">
        <v>0</v>
      </c>
      <c r="H168" s="39">
        <v>4883.0600000000004</v>
      </c>
      <c r="I168" s="42" t="str">
        <f>IF(F168&lt;&gt;"结转本期损益",_xlfn.XLOOKUP(D168,科目余额表[科目编码],科目余额表[抽查项目],"无匹配"),"期间结转")</f>
        <v>期间结转</v>
      </c>
      <c r="J168" s="38" t="str" cm="1">
        <f t="array" ref="J168">_xlfn.TEXTJOIN(",", TRUE, _xlfn.UNIQUE(IF((序时账[日期]=B168)*(序时账[凭证字号]=C168)*IF(G168=0,序时账[借方金额]&lt;&gt;0,序时账[借方金额]=0)*(序时账[科目编码]&lt;&gt;D168), 序时账[科目名称], "")))</f>
        <v>本年利润</v>
      </c>
      <c r="K168" s="42"/>
      <c r="M168" s="24"/>
      <c r="N168" s="23"/>
    </row>
    <row r="169" spans="1:14">
      <c r="A169" s="38" t="str" cm="1">
        <f t="array" ref="A169">_xlfn.TEXTJOIN(",", TRUE, _xlfn.UNIQUE(IF((序时账[日期]=B169)*(序时账[凭证字号]=C169), 序时账[科目编码], "")))</f>
        <v>3103,5401,5403001,5403002,5403003,5602001</v>
      </c>
      <c r="B169" s="89">
        <v>45777</v>
      </c>
      <c r="C169" s="36">
        <v>12</v>
      </c>
      <c r="D169" s="38">
        <v>5403002</v>
      </c>
      <c r="E169" s="38" t="s">
        <v>50</v>
      </c>
      <c r="F169" s="38" t="s">
        <v>565</v>
      </c>
      <c r="G169" s="39">
        <v>0</v>
      </c>
      <c r="H169" s="39">
        <v>2092.7399999999998</v>
      </c>
      <c r="I169" s="42" t="str">
        <f>IF(F169&lt;&gt;"结转本期损益",_xlfn.XLOOKUP(D169,科目余额表[科目编码],科目余额表[抽查项目],"无匹配"),"期间结转")</f>
        <v>期间结转</v>
      </c>
      <c r="J169" s="38" t="str" cm="1">
        <f t="array" ref="J169">_xlfn.TEXTJOIN(",", TRUE, _xlfn.UNIQUE(IF((序时账[日期]=B169)*(序时账[凭证字号]=C169)*IF(G169=0,序时账[借方金额]&lt;&gt;0,序时账[借方金额]=0)*(序时账[科目编码]&lt;&gt;D169), 序时账[科目名称], "")))</f>
        <v>本年利润</v>
      </c>
      <c r="K169" s="42"/>
      <c r="M169" s="24"/>
      <c r="N169" s="23"/>
    </row>
    <row r="170" spans="1:14">
      <c r="A170" s="38" t="str" cm="1">
        <f t="array" ref="A170">_xlfn.TEXTJOIN(",", TRUE, _xlfn.UNIQUE(IF((序时账[日期]=B170)*(序时账[凭证字号]=C170), 序时账[科目编码], "")))</f>
        <v>3103,5401,5403001,5403002,5403003,5602001</v>
      </c>
      <c r="B170" s="89">
        <v>45777</v>
      </c>
      <c r="C170" s="36">
        <v>12</v>
      </c>
      <c r="D170" s="38">
        <v>5403003</v>
      </c>
      <c r="E170" s="38" t="s">
        <v>53</v>
      </c>
      <c r="F170" s="38" t="s">
        <v>565</v>
      </c>
      <c r="G170" s="39">
        <v>0</v>
      </c>
      <c r="H170" s="39">
        <v>1395.16</v>
      </c>
      <c r="I170" s="42" t="str">
        <f>IF(F170&lt;&gt;"结转本期损益",_xlfn.XLOOKUP(D170,科目余额表[科目编码],科目余额表[抽查项目],"无匹配"),"期间结转")</f>
        <v>期间结转</v>
      </c>
      <c r="J170" s="38" t="str" cm="1">
        <f t="array" ref="J170">_xlfn.TEXTJOIN(",", TRUE, _xlfn.UNIQUE(IF((序时账[日期]=B170)*(序时账[凭证字号]=C170)*IF(G170=0,序时账[借方金额]&lt;&gt;0,序时账[借方金额]=0)*(序时账[科目编码]&lt;&gt;D170), 序时账[科目名称], "")))</f>
        <v>本年利润</v>
      </c>
      <c r="K170" s="42"/>
      <c r="M170" s="24"/>
      <c r="N170" s="23"/>
    </row>
    <row r="171" spans="1:14">
      <c r="A171" s="38" t="str" cm="1">
        <f t="array" ref="A171">_xlfn.TEXTJOIN(",", TRUE, _xlfn.UNIQUE(IF((序时账[日期]=B171)*(序时账[凭证字号]=C171), 序时账[科目编码], "")))</f>
        <v>3103,5401,5403001,5403002,5403003,5602001</v>
      </c>
      <c r="B171" s="89">
        <v>45777</v>
      </c>
      <c r="C171" s="36">
        <v>12</v>
      </c>
      <c r="D171" s="38">
        <v>5602001</v>
      </c>
      <c r="E171" s="38" t="s">
        <v>552</v>
      </c>
      <c r="F171" s="38" t="s">
        <v>565</v>
      </c>
      <c r="G171" s="39">
        <v>0</v>
      </c>
      <c r="H171" s="39">
        <v>1030</v>
      </c>
      <c r="I171" s="42" t="str">
        <f>IF(F171&lt;&gt;"结转本期损益",_xlfn.XLOOKUP(D171,科目余额表[科目编码],科目余额表[抽查项目],"无匹配"),"期间结转")</f>
        <v>期间结转</v>
      </c>
      <c r="J171" s="38" t="str" cm="1">
        <f t="array" ref="J171">_xlfn.TEXTJOIN(",", TRUE, _xlfn.UNIQUE(IF((序时账[日期]=B171)*(序时账[凭证字号]=C171)*IF(G171=0,序时账[借方金额]&lt;&gt;0,序时账[借方金额]=0)*(序时账[科目编码]&lt;&gt;D171), 序时账[科目名称], "")))</f>
        <v>本年利润</v>
      </c>
      <c r="K171" s="42"/>
      <c r="M171" s="24"/>
      <c r="N171" s="23"/>
    </row>
    <row r="172" spans="1:14">
      <c r="A172" s="38" t="str" cm="1">
        <f t="array" ref="A172">_xlfn.TEXTJOIN(",", TRUE, _xlfn.UNIQUE(IF((序时账[日期]=B172)*(序时账[凭证字号]=C172), 序时账[科目编码], "")))</f>
        <v>5602001,1602002</v>
      </c>
      <c r="B172" s="89">
        <v>45787</v>
      </c>
      <c r="C172" s="36">
        <v>1</v>
      </c>
      <c r="D172" s="38">
        <v>5602001</v>
      </c>
      <c r="E172" s="38" t="s">
        <v>552</v>
      </c>
      <c r="F172" s="38" t="s">
        <v>553</v>
      </c>
      <c r="G172" s="39">
        <v>1030</v>
      </c>
      <c r="H172" s="39">
        <v>0</v>
      </c>
      <c r="I172" s="42" t="str">
        <f>IF(F172&lt;&gt;"结转本期损益",_xlfn.XLOOKUP(D172,科目余额表[科目编码],科目余额表[抽查项目],"无匹配"),"期间结转")</f>
        <v>管理费用</v>
      </c>
      <c r="J172" s="38" t="str" cm="1">
        <f t="array" ref="J172">_xlfn.TEXTJOIN(",", TRUE, _xlfn.UNIQUE(IF((序时账[日期]=B172)*(序时账[凭证字号]=C172)*IF(G172=0,序时账[借方金额]&lt;&gt;0,序时账[借方金额]=0)*(序时账[科目编码]&lt;&gt;D172), 序时账[科目名称], "")))</f>
        <v>电脑</v>
      </c>
      <c r="K172" s="42"/>
      <c r="M172" s="24"/>
      <c r="N172" s="23"/>
    </row>
    <row r="173" spans="1:14">
      <c r="A173" s="38" t="str" cm="1">
        <f t="array" ref="A173">_xlfn.TEXTJOIN(",", TRUE, _xlfn.UNIQUE(IF((序时账[日期]=B173)*(序时账[凭证字号]=C173), 序时账[科目编码], "")))</f>
        <v>5602001,1602002</v>
      </c>
      <c r="B173" s="89">
        <v>45787</v>
      </c>
      <c r="C173" s="36">
        <v>1</v>
      </c>
      <c r="D173" s="38">
        <v>1602002</v>
      </c>
      <c r="E173" s="38" t="s">
        <v>514</v>
      </c>
      <c r="F173" s="38" t="s">
        <v>553</v>
      </c>
      <c r="G173" s="39">
        <v>0</v>
      </c>
      <c r="H173" s="39">
        <v>1030</v>
      </c>
      <c r="I173" s="42" t="str">
        <f>IF(F173&lt;&gt;"结转本期损益",_xlfn.XLOOKUP(D173,科目余额表[科目编码],科目余额表[抽查项目],"无匹配"),"期间结转")</f>
        <v>固定资产</v>
      </c>
      <c r="J173" s="38" t="str" cm="1">
        <f t="array" ref="J173">_xlfn.TEXTJOIN(",", TRUE, _xlfn.UNIQUE(IF((序时账[日期]=B173)*(序时账[凭证字号]=C173)*IF(G173=0,序时账[借方金额]&lt;&gt;0,序时账[借方金额]=0)*(序时账[科目编码]&lt;&gt;D173), 序时账[科目名称], "")))</f>
        <v>管理费用-折旧费</v>
      </c>
      <c r="K173" s="42"/>
      <c r="M173" s="24"/>
      <c r="N173" s="23"/>
    </row>
    <row r="174" spans="1:14">
      <c r="A174" s="38" t="str" cm="1">
        <f t="array" ref="A174">_xlfn.TEXTJOIN(",", TRUE, _xlfn.UNIQUE(IF((序时账[日期]=B174)*(序时账[凭证字号]=C174), 序时账[科目编码], "")))</f>
        <v>1122005,5001,222100102</v>
      </c>
      <c r="B174" s="89">
        <v>45792</v>
      </c>
      <c r="C174" s="36">
        <v>2</v>
      </c>
      <c r="D174" s="38">
        <v>1122005</v>
      </c>
      <c r="E174" s="38" t="s">
        <v>581</v>
      </c>
      <c r="F174" s="38" t="s">
        <v>555</v>
      </c>
      <c r="G174" s="39">
        <v>1751500</v>
      </c>
      <c r="H174" s="39">
        <v>0</v>
      </c>
      <c r="I174" s="42" t="str">
        <f>IF(F174&lt;&gt;"结转本期损益",_xlfn.XLOOKUP(D174,科目余额表[科目编码],科目余额表[抽查项目],"无匹配"),"期间结转")</f>
        <v>应收账款</v>
      </c>
      <c r="J174" s="38" t="str" cm="1">
        <f t="array" ref="J174">_xlfn.TEXTJOIN(",", TRUE, _xlfn.UNIQUE(IF((序时账[日期]=B174)*(序时账[凭证字号]=C174)*IF(G174=0,序时账[借方金额]&lt;&gt;0,序时账[借方金额]=0)*(序时账[科目编码]&lt;&gt;D174), 序时账[科目名称], "")))</f>
        <v>主营业务收入,销项税额</v>
      </c>
      <c r="K174" s="42"/>
      <c r="M174" s="24"/>
      <c r="N174" s="23"/>
    </row>
    <row r="175" spans="1:14">
      <c r="A175" s="38" t="str" cm="1">
        <f t="array" ref="A175">_xlfn.TEXTJOIN(",", TRUE, _xlfn.UNIQUE(IF((序时账[日期]=B175)*(序时账[凭证字号]=C175), 序时账[科目编码], "")))</f>
        <v>1122005,5001,222100102</v>
      </c>
      <c r="B175" s="89">
        <v>45792</v>
      </c>
      <c r="C175" s="36">
        <v>2</v>
      </c>
      <c r="D175" s="38">
        <v>5001</v>
      </c>
      <c r="E175" s="38" t="s">
        <v>537</v>
      </c>
      <c r="F175" s="38" t="s">
        <v>555</v>
      </c>
      <c r="G175" s="39">
        <v>0</v>
      </c>
      <c r="H175" s="39">
        <v>1550000</v>
      </c>
      <c r="I175" s="42" t="str">
        <f>IF(F175&lt;&gt;"结转本期损益",_xlfn.XLOOKUP(D175,科目余额表[科目编码],科目余额表[抽查项目],"无匹配"),"期间结转")</f>
        <v>营业收入</v>
      </c>
      <c r="J175" s="38" t="str" cm="1">
        <f t="array" ref="J175">_xlfn.TEXTJOIN(",", TRUE, _xlfn.UNIQUE(IF((序时账[日期]=B175)*(序时账[凭证字号]=C175)*IF(G175=0,序时账[借方金额]&lt;&gt;0,序时账[借方金额]=0)*(序时账[科目编码]&lt;&gt;D175), 序时账[科目名称], "")))</f>
        <v>应收账款-E有限公司</v>
      </c>
      <c r="K175" s="42"/>
      <c r="M175" s="24"/>
      <c r="N175" s="23"/>
    </row>
    <row r="176" spans="1:14">
      <c r="A176" s="38" t="str" cm="1">
        <f t="array" ref="A176">_xlfn.TEXTJOIN(",", TRUE, _xlfn.UNIQUE(IF((序时账[日期]=B176)*(序时账[凭证字号]=C176), 序时账[科目编码], "")))</f>
        <v>1122005,5001,222100102</v>
      </c>
      <c r="B176" s="89">
        <v>45792</v>
      </c>
      <c r="C176" s="36">
        <v>2</v>
      </c>
      <c r="D176" s="38">
        <v>222100102</v>
      </c>
      <c r="E176" s="38" t="s">
        <v>523</v>
      </c>
      <c r="F176" s="38" t="s">
        <v>555</v>
      </c>
      <c r="G176" s="39">
        <v>0</v>
      </c>
      <c r="H176" s="39">
        <v>201500</v>
      </c>
      <c r="I176" s="42" t="str">
        <f>IF(F176&lt;&gt;"结转本期损益",_xlfn.XLOOKUP(D176,科目余额表[科目编码],科目余额表[抽查项目],"无匹配"),"期间结转")</f>
        <v>应交税费</v>
      </c>
      <c r="J176" s="38" t="str" cm="1">
        <f t="array" ref="J176">_xlfn.TEXTJOIN(",", TRUE, _xlfn.UNIQUE(IF((序时账[日期]=B176)*(序时账[凭证字号]=C176)*IF(G176=0,序时账[借方金额]&lt;&gt;0,序时账[借方金额]=0)*(序时账[科目编码]&lt;&gt;D176), 序时账[科目名称], "")))</f>
        <v>应收账款-E有限公司</v>
      </c>
      <c r="K176" s="42"/>
      <c r="M176" s="24"/>
      <c r="N176" s="23"/>
    </row>
    <row r="177" spans="1:14">
      <c r="A177" s="38" t="str" cm="1">
        <f t="array" ref="A177">_xlfn.TEXTJOIN(",", TRUE, _xlfn.UNIQUE(IF((序时账[日期]=B177)*(序时账[凭证字号]=C177), 序时账[科目编码], "")))</f>
        <v>5401,1405001</v>
      </c>
      <c r="B177" s="89">
        <v>45792</v>
      </c>
      <c r="C177" s="36">
        <v>3</v>
      </c>
      <c r="D177" s="38">
        <v>5401</v>
      </c>
      <c r="E177" s="38" t="s">
        <v>538</v>
      </c>
      <c r="F177" s="38" t="s">
        <v>556</v>
      </c>
      <c r="G177" s="39">
        <v>905000</v>
      </c>
      <c r="H177" s="39">
        <v>0</v>
      </c>
      <c r="I177" s="42" t="str">
        <f>IF(F177&lt;&gt;"结转本期损益",_xlfn.XLOOKUP(D177,科目余额表[科目编码],科目余额表[抽查项目],"无匹配"),"期间结转")</f>
        <v>营业成本</v>
      </c>
      <c r="J177" s="38" t="str" cm="1">
        <f t="array" ref="J177">_xlfn.TEXTJOIN(",", TRUE, _xlfn.UNIQUE(IF((序时账[日期]=B177)*(序时账[凭证字号]=C177)*IF(G177=0,序时账[借方金额]&lt;&gt;0,序时账[借方金额]=0)*(序时账[科目编码]&lt;&gt;D177), 序时账[科目名称], "")))</f>
        <v>R商品</v>
      </c>
      <c r="K177" s="42"/>
      <c r="M177" s="24"/>
      <c r="N177" s="23"/>
    </row>
    <row r="178" spans="1:14">
      <c r="A178" s="38" t="str" cm="1">
        <f t="array" ref="A178">_xlfn.TEXTJOIN(",", TRUE, _xlfn.UNIQUE(IF((序时账[日期]=B178)*(序时账[凭证字号]=C178), 序时账[科目编码], "")))</f>
        <v>5401,1405001</v>
      </c>
      <c r="B178" s="89">
        <v>45792</v>
      </c>
      <c r="C178" s="36">
        <v>3</v>
      </c>
      <c r="D178" s="38">
        <v>1405001</v>
      </c>
      <c r="E178" s="38" t="s">
        <v>511</v>
      </c>
      <c r="F178" s="38" t="s">
        <v>556</v>
      </c>
      <c r="G178" s="39">
        <v>0</v>
      </c>
      <c r="H178" s="39">
        <v>905000</v>
      </c>
      <c r="I178" s="42" t="str">
        <f>IF(F178&lt;&gt;"结转本期损益",_xlfn.XLOOKUP(D178,科目余额表[科目编码],科目余额表[抽查项目],"无匹配"),"期间结转")</f>
        <v>存货</v>
      </c>
      <c r="J178" s="38" t="str" cm="1">
        <f t="array" ref="J178">_xlfn.TEXTJOIN(",", TRUE, _xlfn.UNIQUE(IF((序时账[日期]=B178)*(序时账[凭证字号]=C178)*IF(G178=0,序时账[借方金额]&lt;&gt;0,序时账[借方金额]=0)*(序时账[科目编码]&lt;&gt;D178), 序时账[科目名称], "")))</f>
        <v>主营业务成本</v>
      </c>
      <c r="K178" s="42"/>
      <c r="M178" s="24"/>
      <c r="N178" s="23"/>
    </row>
    <row r="179" spans="1:14">
      <c r="A179" s="38" t="str" cm="1">
        <f t="array" ref="A179">_xlfn.TEXTJOIN(",", TRUE, _xlfn.UNIQUE(IF((序时账[日期]=B179)*(序时账[凭证字号]=C179), 序时账[科目编码], "")))</f>
        <v>1002001,1122003</v>
      </c>
      <c r="B179" s="89">
        <v>45797</v>
      </c>
      <c r="C179" s="36">
        <v>4</v>
      </c>
      <c r="D179" s="38">
        <v>1002001</v>
      </c>
      <c r="E179" s="38" t="s">
        <v>487</v>
      </c>
      <c r="F179" s="38" t="s">
        <v>557</v>
      </c>
      <c r="G179" s="39">
        <v>1023000</v>
      </c>
      <c r="H179" s="39">
        <v>0</v>
      </c>
      <c r="I179" s="42" t="str">
        <f>IF(F179&lt;&gt;"结转本期损益",_xlfn.XLOOKUP(D179,科目余额表[科目编码],科目余额表[抽查项目],"无匹配"),"期间结转")</f>
        <v>银行存款</v>
      </c>
      <c r="J179" s="38" t="str" cm="1">
        <f t="array" ref="J179">_xlfn.TEXTJOIN(",", TRUE, _xlfn.UNIQUE(IF((序时账[日期]=B179)*(序时账[凭证字号]=C179)*IF(G179=0,序时账[借方金额]&lt;&gt;0,序时账[借方金额]=0)*(序时账[科目编码]&lt;&gt;D179), 序时账[科目名称], "")))</f>
        <v>应收账款-C有限公司</v>
      </c>
      <c r="K179" s="42" t="s">
        <v>571</v>
      </c>
      <c r="M179" s="24"/>
      <c r="N179" s="23"/>
    </row>
    <row r="180" spans="1:14">
      <c r="A180" s="38" t="str" cm="1">
        <f t="array" ref="A180">_xlfn.TEXTJOIN(",", TRUE, _xlfn.UNIQUE(IF((序时账[日期]=B180)*(序时账[凭证字号]=C180), 序时账[科目编码], "")))</f>
        <v>1002001,1122003</v>
      </c>
      <c r="B180" s="89">
        <v>45797</v>
      </c>
      <c r="C180" s="36">
        <v>4</v>
      </c>
      <c r="D180" s="38">
        <v>1122003</v>
      </c>
      <c r="E180" s="38" t="s">
        <v>571</v>
      </c>
      <c r="F180" s="38" t="s">
        <v>557</v>
      </c>
      <c r="G180" s="39">
        <v>0</v>
      </c>
      <c r="H180" s="39">
        <v>1023000</v>
      </c>
      <c r="I180" s="42" t="str">
        <f>IF(F180&lt;&gt;"结转本期损益",_xlfn.XLOOKUP(D180,科目余额表[科目编码],科目余额表[抽查项目],"无匹配"),"期间结转")</f>
        <v>应收账款</v>
      </c>
      <c r="J180" s="38" t="str" cm="1">
        <f t="array" ref="J180">_xlfn.TEXTJOIN(",", TRUE, _xlfn.UNIQUE(IF((序时账[日期]=B180)*(序时账[凭证字号]=C180)*IF(G180=0,序时账[借方金额]&lt;&gt;0,序时账[借方金额]=0)*(序时账[科目编码]&lt;&gt;D180), 序时账[科目名称], "")))</f>
        <v>ABC银行账户</v>
      </c>
      <c r="K180" s="42"/>
      <c r="M180" s="24"/>
      <c r="N180" s="23"/>
    </row>
    <row r="181" spans="1:14">
      <c r="A181" s="38" t="str" cm="1">
        <f t="array" ref="A181">_xlfn.TEXTJOIN(",", TRUE, _xlfn.UNIQUE(IF((序时账[日期]=B181)*(序时账[凭证字号]=C181), 序时账[科目编码], "")))</f>
        <v>1405001,222100101,2202003</v>
      </c>
      <c r="B181" s="89">
        <v>45797</v>
      </c>
      <c r="C181" s="36">
        <v>5</v>
      </c>
      <c r="D181" s="38">
        <v>1405001</v>
      </c>
      <c r="E181" s="38" t="s">
        <v>511</v>
      </c>
      <c r="F181" s="38" t="s">
        <v>558</v>
      </c>
      <c r="G181" s="39">
        <v>3202300</v>
      </c>
      <c r="H181" s="39">
        <v>0</v>
      </c>
      <c r="I181" s="42" t="str">
        <f>IF(F181&lt;&gt;"结转本期损益",_xlfn.XLOOKUP(D181,科目余额表[科目编码],科目余额表[抽查项目],"无匹配"),"期间结转")</f>
        <v>存货</v>
      </c>
      <c r="J181" s="38" t="str" cm="1">
        <f t="array" ref="J181">_xlfn.TEXTJOIN(",", TRUE, _xlfn.UNIQUE(IF((序时账[日期]=B181)*(序时账[凭证字号]=C181)*IF(G181=0,序时账[借方金额]&lt;&gt;0,序时账[借方金额]=0)*(序时账[科目编码]&lt;&gt;D181), 序时账[科目名称], "")))</f>
        <v>应付账款-M有限公司</v>
      </c>
      <c r="K181" s="42"/>
      <c r="M181" s="24"/>
      <c r="N181" s="23"/>
    </row>
    <row r="182" spans="1:14">
      <c r="A182" s="38" t="str" cm="1">
        <f t="array" ref="A182">_xlfn.TEXTJOIN(",", TRUE, _xlfn.UNIQUE(IF((序时账[日期]=B182)*(序时账[凭证字号]=C182), 序时账[科目编码], "")))</f>
        <v>1405001,222100101,2202003</v>
      </c>
      <c r="B182" s="89">
        <v>45797</v>
      </c>
      <c r="C182" s="36">
        <v>5</v>
      </c>
      <c r="D182" s="38">
        <v>222100101</v>
      </c>
      <c r="E182" s="38" t="s">
        <v>522</v>
      </c>
      <c r="F182" s="38" t="s">
        <v>558</v>
      </c>
      <c r="G182" s="39">
        <v>416299</v>
      </c>
      <c r="H182" s="39">
        <v>0</v>
      </c>
      <c r="I182" s="42" t="str">
        <f>IF(F182&lt;&gt;"结转本期损益",_xlfn.XLOOKUP(D182,科目余额表[科目编码],科目余额表[抽查项目],"无匹配"),"期间结转")</f>
        <v>应交税费</v>
      </c>
      <c r="J182" s="38" t="str" cm="1">
        <f t="array" ref="J182">_xlfn.TEXTJOIN(",", TRUE, _xlfn.UNIQUE(IF((序时账[日期]=B182)*(序时账[凭证字号]=C182)*IF(G182=0,序时账[借方金额]&lt;&gt;0,序时账[借方金额]=0)*(序时账[科目编码]&lt;&gt;D182), 序时账[科目名称], "")))</f>
        <v>应付账款-M有限公司</v>
      </c>
      <c r="K182" s="42"/>
      <c r="M182" s="24"/>
      <c r="N182" s="23"/>
    </row>
    <row r="183" spans="1:14">
      <c r="A183" s="38" t="str" cm="1">
        <f t="array" ref="A183">_xlfn.TEXTJOIN(",", TRUE, _xlfn.UNIQUE(IF((序时账[日期]=B183)*(序时账[凭证字号]=C183), 序时账[科目编码], "")))</f>
        <v>1405001,222100101,2202003</v>
      </c>
      <c r="B183" s="89">
        <v>45797</v>
      </c>
      <c r="C183" s="36">
        <v>5</v>
      </c>
      <c r="D183" s="38">
        <v>2202003</v>
      </c>
      <c r="E183" s="38" t="s">
        <v>582</v>
      </c>
      <c r="F183" s="38" t="s">
        <v>558</v>
      </c>
      <c r="G183" s="39">
        <v>0</v>
      </c>
      <c r="H183" s="39">
        <v>3618599</v>
      </c>
      <c r="I183" s="42" t="str">
        <f>IF(F183&lt;&gt;"结转本期损益",_xlfn.XLOOKUP(D183,科目余额表[科目编码],科目余额表[抽查项目],"无匹配"),"期间结转")</f>
        <v>应付账款</v>
      </c>
      <c r="J183" s="38" t="str" cm="1">
        <f t="array" ref="J183">_xlfn.TEXTJOIN(",", TRUE, _xlfn.UNIQUE(IF((序时账[日期]=B183)*(序时账[凭证字号]=C183)*IF(G183=0,序时账[借方金额]&lt;&gt;0,序时账[借方金额]=0)*(序时账[科目编码]&lt;&gt;D183), 序时账[科目名称], "")))</f>
        <v>R商品,进项税额</v>
      </c>
      <c r="K183" s="42"/>
      <c r="M183" s="24"/>
      <c r="N183" s="23"/>
    </row>
    <row r="184" spans="1:14">
      <c r="A184" s="38" t="str" cm="1">
        <f t="array" ref="A184">_xlfn.TEXTJOIN(",", TRUE, _xlfn.UNIQUE(IF((序时账[日期]=B184)*(序时账[凭证字号]=C184), 序时账[科目编码], "")))</f>
        <v>1002001,1123002</v>
      </c>
      <c r="B184" s="89">
        <v>45797</v>
      </c>
      <c r="C184" s="36">
        <v>6</v>
      </c>
      <c r="D184" s="38">
        <v>1002001</v>
      </c>
      <c r="E184" s="38" t="s">
        <v>487</v>
      </c>
      <c r="F184" s="38" t="s">
        <v>560</v>
      </c>
      <c r="G184" s="39">
        <v>698000</v>
      </c>
      <c r="H184" s="39">
        <v>0</v>
      </c>
      <c r="I184" s="42" t="str">
        <f>IF(F184&lt;&gt;"结转本期损益",_xlfn.XLOOKUP(D184,科目余额表[科目编码],科目余额表[抽查项目],"无匹配"),"期间结转")</f>
        <v>银行存款</v>
      </c>
      <c r="J184" s="38" t="str" cm="1">
        <f t="array" ref="J184">_xlfn.TEXTJOIN(",", TRUE, _xlfn.UNIQUE(IF((序时账[日期]=B184)*(序时账[凭证字号]=C184)*IF(G184=0,序时账[借方金额]&lt;&gt;0,序时账[借方金额]=0)*(序时账[科目编码]&lt;&gt;D184), 序时账[科目名称], "")))</f>
        <v>预付账款-L有限公司</v>
      </c>
      <c r="K184" s="42" t="s">
        <v>583</v>
      </c>
      <c r="M184" s="24"/>
      <c r="N184" s="23"/>
    </row>
    <row r="185" spans="1:14">
      <c r="A185" s="38" t="str" cm="1">
        <f t="array" ref="A185">_xlfn.TEXTJOIN(",", TRUE, _xlfn.UNIQUE(IF((序时账[日期]=B185)*(序时账[凭证字号]=C185), 序时账[科目编码], "")))</f>
        <v>1002001,1123002</v>
      </c>
      <c r="B185" s="89">
        <v>45797</v>
      </c>
      <c r="C185" s="36">
        <v>6</v>
      </c>
      <c r="D185" s="38">
        <v>1123002</v>
      </c>
      <c r="E185" s="38" t="s">
        <v>583</v>
      </c>
      <c r="F185" s="38" t="s">
        <v>560</v>
      </c>
      <c r="G185" s="39">
        <v>0</v>
      </c>
      <c r="H185" s="39">
        <v>698000</v>
      </c>
      <c r="I185" s="42" t="str">
        <f>IF(F185&lt;&gt;"结转本期损益",_xlfn.XLOOKUP(D185,科目余额表[科目编码],科目余额表[抽查项目],"无匹配"),"期间结转")</f>
        <v>预付款项</v>
      </c>
      <c r="J185" s="38" t="str" cm="1">
        <f t="array" ref="J185">_xlfn.TEXTJOIN(",", TRUE, _xlfn.UNIQUE(IF((序时账[日期]=B185)*(序时账[凭证字号]=C185)*IF(G185=0,序时账[借方金额]&lt;&gt;0,序时账[借方金额]=0)*(序时账[科目编码]&lt;&gt;D185), 序时账[科目名称], "")))</f>
        <v>ABC银行账户</v>
      </c>
      <c r="K185" s="42"/>
      <c r="M185" s="24"/>
      <c r="N185" s="23"/>
    </row>
    <row r="186" spans="1:14">
      <c r="A186" s="38" t="str" cm="1">
        <f t="array" ref="A186">_xlfn.TEXTJOIN(",", TRUE, _xlfn.UNIQUE(IF((序时账[日期]=B186)*(序时账[凭证字号]=C186), 序时账[科目编码], "")))</f>
        <v>222100102,222100103,222100101</v>
      </c>
      <c r="B186" s="89">
        <v>45802</v>
      </c>
      <c r="C186" s="36">
        <v>7</v>
      </c>
      <c r="D186" s="38">
        <v>222100102</v>
      </c>
      <c r="E186" s="38" t="s">
        <v>523</v>
      </c>
      <c r="F186" s="38" t="s">
        <v>524</v>
      </c>
      <c r="G186" s="39">
        <v>201500</v>
      </c>
      <c r="H186" s="39">
        <v>0</v>
      </c>
      <c r="I186" s="42" t="str">
        <f>IF(F186&lt;&gt;"结转本期损益",_xlfn.XLOOKUP(D186,科目余额表[科目编码],科目余额表[抽查项目],"无匹配"),"期间结转")</f>
        <v>应交税费</v>
      </c>
      <c r="J186" s="38" t="str" cm="1">
        <f t="array" ref="J186">_xlfn.TEXTJOIN(",", TRUE, _xlfn.UNIQUE(IF((序时账[日期]=B186)*(序时账[凭证字号]=C186)*IF(G186=0,序时账[借方金额]&lt;&gt;0,序时账[借方金额]=0)*(序时账[科目编码]&lt;&gt;D186), 序时账[科目名称], "")))</f>
        <v>转出未交增值税,进项税额</v>
      </c>
      <c r="K186" s="42"/>
      <c r="M186" s="24"/>
      <c r="N186" s="23"/>
    </row>
    <row r="187" spans="1:14">
      <c r="A187" s="38" t="str" cm="1">
        <f t="array" ref="A187">_xlfn.TEXTJOIN(",", TRUE, _xlfn.UNIQUE(IF((序时账[日期]=B187)*(序时账[凭证字号]=C187), 序时账[科目编码], "")))</f>
        <v>222100102,222100103,222100101</v>
      </c>
      <c r="B187" s="89">
        <v>45802</v>
      </c>
      <c r="C187" s="36">
        <v>7</v>
      </c>
      <c r="D187" s="38">
        <v>222100103</v>
      </c>
      <c r="E187" s="38" t="s">
        <v>524</v>
      </c>
      <c r="F187" s="38" t="s">
        <v>524</v>
      </c>
      <c r="G187" s="39">
        <v>0</v>
      </c>
      <c r="H187" s="39">
        <v>201500</v>
      </c>
      <c r="I187" s="42" t="str">
        <f>IF(F187&lt;&gt;"结转本期损益",_xlfn.XLOOKUP(D187,科目余额表[科目编码],科目余额表[抽查项目],"无匹配"),"期间结转")</f>
        <v>应交税费</v>
      </c>
      <c r="J187" s="38" t="str" cm="1">
        <f t="array" ref="J187">_xlfn.TEXTJOIN(",", TRUE, _xlfn.UNIQUE(IF((序时账[日期]=B187)*(序时账[凭证字号]=C187)*IF(G187=0,序时账[借方金额]&lt;&gt;0,序时账[借方金额]=0)*(序时账[科目编码]&lt;&gt;D187), 序时账[科目名称], "")))</f>
        <v>销项税额</v>
      </c>
      <c r="K187" s="42"/>
      <c r="M187" s="24"/>
      <c r="N187" s="23"/>
    </row>
    <row r="188" spans="1:14">
      <c r="A188" s="38" t="str" cm="1">
        <f t="array" ref="A188">_xlfn.TEXTJOIN(",", TRUE, _xlfn.UNIQUE(IF((序时账[日期]=B188)*(序时账[凭证字号]=C188), 序时账[科目编码], "")))</f>
        <v>222100102,222100103,222100101</v>
      </c>
      <c r="B188" s="89">
        <v>45802</v>
      </c>
      <c r="C188" s="36">
        <v>7</v>
      </c>
      <c r="D188" s="38">
        <v>222100103</v>
      </c>
      <c r="E188" s="38" t="s">
        <v>524</v>
      </c>
      <c r="F188" s="38" t="s">
        <v>524</v>
      </c>
      <c r="G188" s="39">
        <v>416299</v>
      </c>
      <c r="H188" s="39">
        <v>0</v>
      </c>
      <c r="I188" s="42" t="str">
        <f>IF(F188&lt;&gt;"结转本期损益",_xlfn.XLOOKUP(D188,科目余额表[科目编码],科目余额表[抽查项目],"无匹配"),"期间结转")</f>
        <v>应交税费</v>
      </c>
      <c r="J188" s="38" t="str" cm="1">
        <f t="array" ref="J188">_xlfn.TEXTJOIN(",", TRUE, _xlfn.UNIQUE(IF((序时账[日期]=B188)*(序时账[凭证字号]=C188)*IF(G188=0,序时账[借方金额]&lt;&gt;0,序时账[借方金额]=0)*(序时账[科目编码]&lt;&gt;D188), 序时账[科目名称], "")))</f>
        <v>进项税额</v>
      </c>
      <c r="K188" s="42"/>
      <c r="M188" s="24"/>
      <c r="N188" s="23"/>
    </row>
    <row r="189" spans="1:14">
      <c r="A189" s="38" t="str" cm="1">
        <f t="array" ref="A189">_xlfn.TEXTJOIN(",", TRUE, _xlfn.UNIQUE(IF((序时账[日期]=B189)*(序时账[凭证字号]=C189), 序时账[科目编码], "")))</f>
        <v>222100102,222100103,222100101</v>
      </c>
      <c r="B189" s="89">
        <v>45802</v>
      </c>
      <c r="C189" s="36">
        <v>7</v>
      </c>
      <c r="D189" s="38">
        <v>222100101</v>
      </c>
      <c r="E189" s="38" t="s">
        <v>522</v>
      </c>
      <c r="F189" s="38" t="s">
        <v>524</v>
      </c>
      <c r="G189" s="39">
        <v>0</v>
      </c>
      <c r="H189" s="39">
        <v>416299</v>
      </c>
      <c r="I189" s="42" t="str">
        <f>IF(F189&lt;&gt;"结转本期损益",_xlfn.XLOOKUP(D189,科目余额表[科目编码],科目余额表[抽查项目],"无匹配"),"期间结转")</f>
        <v>应交税费</v>
      </c>
      <c r="J189" s="38" t="str" cm="1">
        <f t="array" ref="J189">_xlfn.TEXTJOIN(",", TRUE, _xlfn.UNIQUE(IF((序时账[日期]=B189)*(序时账[凭证字号]=C189)*IF(G189=0,序时账[借方金额]&lt;&gt;0,序时账[借方金额]=0)*(序时账[科目编码]&lt;&gt;D189), 序时账[科目名称], "")))</f>
        <v>销项税额,转出未交增值税</v>
      </c>
      <c r="K189" s="42"/>
      <c r="M189" s="24"/>
      <c r="N189" s="23"/>
    </row>
    <row r="190" spans="1:14">
      <c r="A190" s="38" t="str" cm="1">
        <f t="array" ref="A190">_xlfn.TEXTJOIN(",", TRUE, _xlfn.UNIQUE(IF((序时账[日期]=B190)*(序时账[凭证字号]=C190), 序时账[科目编码], "")))</f>
        <v>2221002,2221003,2221004,2221005,1002001</v>
      </c>
      <c r="B190" s="89">
        <v>45802</v>
      </c>
      <c r="C190" s="36">
        <v>8</v>
      </c>
      <c r="D190" s="38">
        <v>2221002</v>
      </c>
      <c r="E190" s="38" t="s">
        <v>525</v>
      </c>
      <c r="F190" s="38" t="s">
        <v>562</v>
      </c>
      <c r="G190" s="39">
        <v>69758</v>
      </c>
      <c r="H190" s="39">
        <v>0</v>
      </c>
      <c r="I190" s="42" t="str">
        <f>IF(F190&lt;&gt;"结转本期损益",_xlfn.XLOOKUP(D190,科目余额表[科目编码],科目余额表[抽查项目],"无匹配"),"期间结转")</f>
        <v>应交税费</v>
      </c>
      <c r="J190" s="38" t="str" cm="1">
        <f t="array" ref="J190">_xlfn.TEXTJOIN(",", TRUE, _xlfn.UNIQUE(IF((序时账[日期]=B190)*(序时账[凭证字号]=C190)*IF(G190=0,序时账[借方金额]&lt;&gt;0,序时账[借方金额]=0)*(序时账[科目编码]&lt;&gt;D190), 序时账[科目名称], "")))</f>
        <v>ABC银行账户</v>
      </c>
      <c r="K190" s="42"/>
      <c r="M190" s="24"/>
      <c r="N190" s="23"/>
    </row>
    <row r="191" spans="1:14">
      <c r="A191" s="38" t="str" cm="1">
        <f t="array" ref="A191">_xlfn.TEXTJOIN(",", TRUE, _xlfn.UNIQUE(IF((序时账[日期]=B191)*(序时账[凭证字号]=C191), 序时账[科目编码], "")))</f>
        <v>2221002,2221003,2221004,2221005,1002001</v>
      </c>
      <c r="B191" s="89">
        <v>45802</v>
      </c>
      <c r="C191" s="36">
        <v>8</v>
      </c>
      <c r="D191" s="38">
        <v>2221003</v>
      </c>
      <c r="E191" s="38" t="s">
        <v>48</v>
      </c>
      <c r="F191" s="38" t="s">
        <v>562</v>
      </c>
      <c r="G191" s="39">
        <v>4883.0600000000004</v>
      </c>
      <c r="H191" s="39">
        <v>0</v>
      </c>
      <c r="I191" s="42" t="str">
        <f>IF(F191&lt;&gt;"结转本期损益",_xlfn.XLOOKUP(D191,科目余额表[科目编码],科目余额表[抽查项目],"无匹配"),"期间结转")</f>
        <v>应交税费</v>
      </c>
      <c r="J191" s="38" t="str" cm="1">
        <f t="array" ref="J191">_xlfn.TEXTJOIN(",", TRUE, _xlfn.UNIQUE(IF((序时账[日期]=B191)*(序时账[凭证字号]=C191)*IF(G191=0,序时账[借方金额]&lt;&gt;0,序时账[借方金额]=0)*(序时账[科目编码]&lt;&gt;D191), 序时账[科目名称], "")))</f>
        <v>ABC银行账户</v>
      </c>
      <c r="K191" s="42"/>
      <c r="M191" s="24"/>
      <c r="N191" s="23"/>
    </row>
    <row r="192" spans="1:14">
      <c r="A192" s="38" t="str" cm="1">
        <f t="array" ref="A192">_xlfn.TEXTJOIN(",", TRUE, _xlfn.UNIQUE(IF((序时账[日期]=B192)*(序时账[凭证字号]=C192), 序时账[科目编码], "")))</f>
        <v>2221002,2221003,2221004,2221005,1002001</v>
      </c>
      <c r="B192" s="89">
        <v>45802</v>
      </c>
      <c r="C192" s="36">
        <v>8</v>
      </c>
      <c r="D192" s="38">
        <v>2221004</v>
      </c>
      <c r="E192" s="38" t="s">
        <v>50</v>
      </c>
      <c r="F192" s="38" t="s">
        <v>562</v>
      </c>
      <c r="G192" s="39">
        <v>2092.7399999999998</v>
      </c>
      <c r="H192" s="39">
        <v>0</v>
      </c>
      <c r="I192" s="42" t="str">
        <f>IF(F192&lt;&gt;"结转本期损益",_xlfn.XLOOKUP(D192,科目余额表[科目编码],科目余额表[抽查项目],"无匹配"),"期间结转")</f>
        <v>应交税费</v>
      </c>
      <c r="J192" s="38" t="str" cm="1">
        <f t="array" ref="J192">_xlfn.TEXTJOIN(",", TRUE, _xlfn.UNIQUE(IF((序时账[日期]=B192)*(序时账[凭证字号]=C192)*IF(G192=0,序时账[借方金额]&lt;&gt;0,序时账[借方金额]=0)*(序时账[科目编码]&lt;&gt;D192), 序时账[科目名称], "")))</f>
        <v>ABC银行账户</v>
      </c>
      <c r="K192" s="42"/>
      <c r="M192" s="24"/>
      <c r="N192" s="23"/>
    </row>
    <row r="193" spans="1:14">
      <c r="A193" s="38" t="str" cm="1">
        <f t="array" ref="A193">_xlfn.TEXTJOIN(",", TRUE, _xlfn.UNIQUE(IF((序时账[日期]=B193)*(序时账[凭证字号]=C193), 序时账[科目编码], "")))</f>
        <v>2221002,2221003,2221004,2221005,1002001</v>
      </c>
      <c r="B193" s="89">
        <v>45802</v>
      </c>
      <c r="C193" s="36">
        <v>8</v>
      </c>
      <c r="D193" s="38">
        <v>2221005</v>
      </c>
      <c r="E193" s="38" t="s">
        <v>53</v>
      </c>
      <c r="F193" s="38" t="s">
        <v>562</v>
      </c>
      <c r="G193" s="39">
        <v>1395.16</v>
      </c>
      <c r="H193" s="39">
        <v>0</v>
      </c>
      <c r="I193" s="42" t="str">
        <f>IF(F193&lt;&gt;"结转本期损益",_xlfn.XLOOKUP(D193,科目余额表[科目编码],科目余额表[抽查项目],"无匹配"),"期间结转")</f>
        <v>应交税费</v>
      </c>
      <c r="J193" s="38" t="str" cm="1">
        <f t="array" ref="J193">_xlfn.TEXTJOIN(",", TRUE, _xlfn.UNIQUE(IF((序时账[日期]=B193)*(序时账[凭证字号]=C193)*IF(G193=0,序时账[借方金额]&lt;&gt;0,序时账[借方金额]=0)*(序时账[科目编码]&lt;&gt;D193), 序时账[科目名称], "")))</f>
        <v>ABC银行账户</v>
      </c>
      <c r="K193" s="42"/>
      <c r="M193" s="24"/>
      <c r="N193" s="23"/>
    </row>
    <row r="194" spans="1:14">
      <c r="A194" s="38" t="str" cm="1">
        <f t="array" ref="A194">_xlfn.TEXTJOIN(",", TRUE, _xlfn.UNIQUE(IF((序时账[日期]=B194)*(序时账[凭证字号]=C194), 序时账[科目编码], "")))</f>
        <v>2221002,2221003,2221004,2221005,1002001</v>
      </c>
      <c r="B194" s="89">
        <v>45802</v>
      </c>
      <c r="C194" s="36">
        <v>8</v>
      </c>
      <c r="D194" s="38">
        <v>1002001</v>
      </c>
      <c r="E194" s="38" t="s">
        <v>487</v>
      </c>
      <c r="F194" s="38" t="s">
        <v>562</v>
      </c>
      <c r="G194" s="39">
        <v>0</v>
      </c>
      <c r="H194" s="39">
        <v>78128.960000000006</v>
      </c>
      <c r="I194" s="42" t="str">
        <f>IF(F194&lt;&gt;"结转本期损益",_xlfn.XLOOKUP(D194,科目余额表[科目编码],科目余额表[抽查项目],"无匹配"),"期间结转")</f>
        <v>银行存款</v>
      </c>
      <c r="J194" s="38" t="str" cm="1">
        <f t="array" ref="J194">_xlfn.TEXTJOIN(",", TRUE, _xlfn.UNIQUE(IF((序时账[日期]=B194)*(序时账[凭证字号]=C194)*IF(G194=0,序时账[借方金额]&lt;&gt;0,序时账[借方金额]=0)*(序时账[科目编码]&lt;&gt;D194), 序时账[科目名称], "")))</f>
        <v>未交增值税,城市维护建设税,教育费附加,地方教育费附加</v>
      </c>
      <c r="K194" s="42" t="s">
        <v>525</v>
      </c>
      <c r="M194" s="24"/>
      <c r="N194" s="23"/>
    </row>
    <row r="195" spans="1:14">
      <c r="A195" s="38" t="str" cm="1">
        <f t="array" ref="A195">_xlfn.TEXTJOIN(",", TRUE, _xlfn.UNIQUE(IF((序时账[日期]=B195)*(序时账[凭证字号]=C195), 序时账[科目编码], "")))</f>
        <v>5602002,2241003</v>
      </c>
      <c r="B195" s="89">
        <v>45802</v>
      </c>
      <c r="C195" s="36">
        <v>9</v>
      </c>
      <c r="D195" s="38">
        <v>5602002</v>
      </c>
      <c r="E195" s="38" t="s">
        <v>544</v>
      </c>
      <c r="F195" s="38" t="s">
        <v>584</v>
      </c>
      <c r="G195" s="39">
        <v>5000</v>
      </c>
      <c r="H195" s="39">
        <v>0</v>
      </c>
      <c r="I195" s="42" t="str">
        <f>IF(F195&lt;&gt;"结转本期损益",_xlfn.XLOOKUP(D195,科目余额表[科目编码],科目余额表[抽查项目],"无匹配"),"期间结转")</f>
        <v>管理费用</v>
      </c>
      <c r="J195" s="38" t="str" cm="1">
        <f t="array" ref="J195">_xlfn.TEXTJOIN(",", TRUE, _xlfn.UNIQUE(IF((序时账[日期]=B195)*(序时账[凭证字号]=C195)*IF(G195=0,序时账[借方金额]&lt;&gt;0,序时账[借方金额]=0)*(序时账[科目编码]&lt;&gt;D195), 序时账[科目名称], "")))</f>
        <v>其他应付款-丙</v>
      </c>
      <c r="K195" s="42"/>
      <c r="M195" s="24"/>
      <c r="N195" s="23"/>
    </row>
    <row r="196" spans="1:14">
      <c r="A196" s="38" t="str" cm="1">
        <f t="array" ref="A196">_xlfn.TEXTJOIN(",", TRUE, _xlfn.UNIQUE(IF((序时账[日期]=B196)*(序时账[凭证字号]=C196), 序时账[科目编码], "")))</f>
        <v>5602002,2241003</v>
      </c>
      <c r="B196" s="89">
        <v>45802</v>
      </c>
      <c r="C196" s="36">
        <v>9</v>
      </c>
      <c r="D196" s="38">
        <v>2241003</v>
      </c>
      <c r="E196" s="38" t="s">
        <v>585</v>
      </c>
      <c r="F196" s="38" t="s">
        <v>584</v>
      </c>
      <c r="G196" s="39">
        <v>0</v>
      </c>
      <c r="H196" s="39">
        <v>5000</v>
      </c>
      <c r="I196" s="42" t="str">
        <f>IF(F196&lt;&gt;"结转本期损益",_xlfn.XLOOKUP(D196,科目余额表[科目编码],科目余额表[抽查项目],"无匹配"),"期间结转")</f>
        <v>其他应付款</v>
      </c>
      <c r="J196" s="38" t="str" cm="1">
        <f t="array" ref="J196">_xlfn.TEXTJOIN(",", TRUE, _xlfn.UNIQUE(IF((序时账[日期]=B196)*(序时账[凭证字号]=C196)*IF(G196=0,序时账[借方金额]&lt;&gt;0,序时账[借方金额]=0)*(序时账[科目编码]&lt;&gt;D196), 序时账[科目名称], "")))</f>
        <v>管理费用-办公费</v>
      </c>
      <c r="K196" s="42"/>
      <c r="M196" s="24"/>
      <c r="N196" s="23"/>
    </row>
    <row r="197" spans="1:14">
      <c r="A197" s="38" t="str" cm="1">
        <f t="array" ref="A197">_xlfn.TEXTJOIN(",", TRUE, _xlfn.UNIQUE(IF((序时账[日期]=B197)*(序时账[凭证字号]=C197), 序时账[科目编码], "")))</f>
        <v>5001,3103,5401,5602001,5602002</v>
      </c>
      <c r="B197" s="89">
        <v>45807</v>
      </c>
      <c r="C197" s="36">
        <v>10</v>
      </c>
      <c r="D197" s="38">
        <v>5001</v>
      </c>
      <c r="E197" s="38" t="s">
        <v>537</v>
      </c>
      <c r="F197" s="38" t="s">
        <v>565</v>
      </c>
      <c r="G197" s="39">
        <v>1550000</v>
      </c>
      <c r="H197" s="39">
        <v>0</v>
      </c>
      <c r="I197" s="42" t="str">
        <f>IF(F197&lt;&gt;"结转本期损益",_xlfn.XLOOKUP(D197,科目余额表[科目编码],科目余额表[抽查项目],"无匹配"),"期间结转")</f>
        <v>期间结转</v>
      </c>
      <c r="J197" s="38" t="str" cm="1">
        <f t="array" ref="J197">_xlfn.TEXTJOIN(",", TRUE, _xlfn.UNIQUE(IF((序时账[日期]=B197)*(序时账[凭证字号]=C197)*IF(G197=0,序时账[借方金额]&lt;&gt;0,序时账[借方金额]=0)*(序时账[科目编码]&lt;&gt;D197), 序时账[科目名称], "")))</f>
        <v>本年利润,主营业务成本,管理费用-折旧费,管理费用-办公费</v>
      </c>
      <c r="K197" s="42"/>
      <c r="M197" s="24"/>
      <c r="N197" s="23"/>
    </row>
    <row r="198" spans="1:14">
      <c r="A198" s="38" t="str" cm="1">
        <f t="array" ref="A198">_xlfn.TEXTJOIN(",", TRUE, _xlfn.UNIQUE(IF((序时账[日期]=B198)*(序时账[凭证字号]=C198), 序时账[科目编码], "")))</f>
        <v>5001,3103,5401,5602001,5602002</v>
      </c>
      <c r="B198" s="89">
        <v>45807</v>
      </c>
      <c r="C198" s="36">
        <v>10</v>
      </c>
      <c r="D198" s="38">
        <v>3103</v>
      </c>
      <c r="E198" s="38" t="s">
        <v>535</v>
      </c>
      <c r="F198" s="38" t="s">
        <v>565</v>
      </c>
      <c r="G198" s="39">
        <v>0</v>
      </c>
      <c r="H198" s="39">
        <v>1550000</v>
      </c>
      <c r="I198" s="42" t="str">
        <f>IF(F198&lt;&gt;"结转本期损益",_xlfn.XLOOKUP(D198,科目余额表[科目编码],科目余额表[抽查项目],"无匹配"),"期间结转")</f>
        <v>期间结转</v>
      </c>
      <c r="J198" s="38" t="str" cm="1">
        <f t="array" ref="J198">_xlfn.TEXTJOIN(",", TRUE, _xlfn.UNIQUE(IF((序时账[日期]=B198)*(序时账[凭证字号]=C198)*IF(G198=0,序时账[借方金额]&lt;&gt;0,序时账[借方金额]=0)*(序时账[科目编码]&lt;&gt;D198), 序时账[科目名称], "")))</f>
        <v>主营业务收入</v>
      </c>
      <c r="K198" s="42"/>
      <c r="M198" s="24"/>
      <c r="N198" s="23"/>
    </row>
    <row r="199" spans="1:14">
      <c r="A199" s="38" t="str" cm="1">
        <f t="array" ref="A199">_xlfn.TEXTJOIN(",", TRUE, _xlfn.UNIQUE(IF((序时账[日期]=B199)*(序时账[凭证字号]=C199), 序时账[科目编码], "")))</f>
        <v>5001,3103,5401,5602001,5602002</v>
      </c>
      <c r="B199" s="89">
        <v>45807</v>
      </c>
      <c r="C199" s="36">
        <v>10</v>
      </c>
      <c r="D199" s="38">
        <v>3103</v>
      </c>
      <c r="E199" s="38" t="s">
        <v>535</v>
      </c>
      <c r="F199" s="38" t="s">
        <v>565</v>
      </c>
      <c r="G199" s="39">
        <v>911030</v>
      </c>
      <c r="H199" s="39">
        <v>0</v>
      </c>
      <c r="I199" s="42" t="str">
        <f>IF(F199&lt;&gt;"结转本期损益",_xlfn.XLOOKUP(D199,科目余额表[科目编码],科目余额表[抽查项目],"无匹配"),"期间结转")</f>
        <v>期间结转</v>
      </c>
      <c r="J199" s="38" t="str" cm="1">
        <f t="array" ref="J199">_xlfn.TEXTJOIN(",", TRUE, _xlfn.UNIQUE(IF((序时账[日期]=B199)*(序时账[凭证字号]=C199)*IF(G199=0,序时账[借方金额]&lt;&gt;0,序时账[借方金额]=0)*(序时账[科目编码]&lt;&gt;D199), 序时账[科目名称], "")))</f>
        <v>主营业务成本,管理费用-折旧费,管理费用-办公费</v>
      </c>
      <c r="K199" s="42"/>
      <c r="L199" s="23"/>
      <c r="M199" s="24"/>
      <c r="N199" s="23"/>
    </row>
    <row r="200" spans="1:14">
      <c r="A200" s="38" t="str" cm="1">
        <f t="array" ref="A200">_xlfn.TEXTJOIN(",", TRUE, _xlfn.UNIQUE(IF((序时账[日期]=B200)*(序时账[凭证字号]=C200), 序时账[科目编码], "")))</f>
        <v>5001,3103,5401,5602001,5602002</v>
      </c>
      <c r="B200" s="89">
        <v>45807</v>
      </c>
      <c r="C200" s="36">
        <v>10</v>
      </c>
      <c r="D200" s="38">
        <v>5401</v>
      </c>
      <c r="E200" s="38" t="s">
        <v>538</v>
      </c>
      <c r="F200" s="38" t="s">
        <v>565</v>
      </c>
      <c r="G200" s="39">
        <v>0</v>
      </c>
      <c r="H200" s="39">
        <v>905000</v>
      </c>
      <c r="I200" s="42" t="str">
        <f>IF(F200&lt;&gt;"结转本期损益",_xlfn.XLOOKUP(D200,科目余额表[科目编码],科目余额表[抽查项目],"无匹配"),"期间结转")</f>
        <v>期间结转</v>
      </c>
      <c r="J200" s="38" t="str" cm="1">
        <f t="array" ref="J200">_xlfn.TEXTJOIN(",", TRUE, _xlfn.UNIQUE(IF((序时账[日期]=B200)*(序时账[凭证字号]=C200)*IF(G200=0,序时账[借方金额]&lt;&gt;0,序时账[借方金额]=0)*(序时账[科目编码]&lt;&gt;D200), 序时账[科目名称], "")))</f>
        <v>主营业务收入,本年利润</v>
      </c>
      <c r="K200" s="42"/>
      <c r="M200" s="24"/>
      <c r="N200" s="23"/>
    </row>
    <row r="201" spans="1:14">
      <c r="A201" s="38" t="str" cm="1">
        <f t="array" ref="A201">_xlfn.TEXTJOIN(",", TRUE, _xlfn.UNIQUE(IF((序时账[日期]=B201)*(序时账[凭证字号]=C201), 序时账[科目编码], "")))</f>
        <v>5001,3103,5401,5602001,5602002</v>
      </c>
      <c r="B201" s="89">
        <v>45807</v>
      </c>
      <c r="C201" s="36">
        <v>10</v>
      </c>
      <c r="D201" s="38">
        <v>5602001</v>
      </c>
      <c r="E201" s="38" t="s">
        <v>552</v>
      </c>
      <c r="F201" s="38" t="s">
        <v>565</v>
      </c>
      <c r="G201" s="39">
        <v>0</v>
      </c>
      <c r="H201" s="39">
        <v>1030</v>
      </c>
      <c r="I201" s="42" t="str">
        <f>IF(F201&lt;&gt;"结转本期损益",_xlfn.XLOOKUP(D201,科目余额表[科目编码],科目余额表[抽查项目],"无匹配"),"期间结转")</f>
        <v>期间结转</v>
      </c>
      <c r="J201" s="38" t="str" cm="1">
        <f t="array" ref="J201">_xlfn.TEXTJOIN(",", TRUE, _xlfn.UNIQUE(IF((序时账[日期]=B201)*(序时账[凭证字号]=C201)*IF(G201=0,序时账[借方金额]&lt;&gt;0,序时账[借方金额]=0)*(序时账[科目编码]&lt;&gt;D201), 序时账[科目名称], "")))</f>
        <v>主营业务收入,本年利润</v>
      </c>
      <c r="K201" s="42"/>
      <c r="M201" s="24"/>
      <c r="N201" s="23"/>
    </row>
    <row r="202" spans="1:14">
      <c r="A202" s="38" t="str" cm="1">
        <f t="array" ref="A202">_xlfn.TEXTJOIN(",", TRUE, _xlfn.UNIQUE(IF((序时账[日期]=B202)*(序时账[凭证字号]=C202), 序时账[科目编码], "")))</f>
        <v>5001,3103,5401,5602001,5602002</v>
      </c>
      <c r="B202" s="89">
        <v>45807</v>
      </c>
      <c r="C202" s="36">
        <v>10</v>
      </c>
      <c r="D202" s="38">
        <v>5602002</v>
      </c>
      <c r="E202" s="38" t="s">
        <v>544</v>
      </c>
      <c r="F202" s="38" t="s">
        <v>565</v>
      </c>
      <c r="G202" s="39">
        <v>0</v>
      </c>
      <c r="H202" s="39">
        <v>5000</v>
      </c>
      <c r="I202" s="42" t="str">
        <f>IF(F202&lt;&gt;"结转本期损益",_xlfn.XLOOKUP(D202,科目余额表[科目编码],科目余额表[抽查项目],"无匹配"),"期间结转")</f>
        <v>期间结转</v>
      </c>
      <c r="J202" s="38" t="str" cm="1">
        <f t="array" ref="J202">_xlfn.TEXTJOIN(",", TRUE, _xlfn.UNIQUE(IF((序时账[日期]=B202)*(序时账[凭证字号]=C202)*IF(G202=0,序时账[借方金额]&lt;&gt;0,序时账[借方金额]=0)*(序时账[科目编码]&lt;&gt;D202), 序时账[科目名称], "")))</f>
        <v>主营业务收入,本年利润</v>
      </c>
      <c r="K202" s="42"/>
      <c r="M202" s="24"/>
      <c r="N202" s="23"/>
    </row>
    <row r="203" spans="1:14">
      <c r="A203" s="38" t="str" cm="1">
        <f t="array" ref="A203">_xlfn.TEXTJOIN(",", TRUE, _xlfn.UNIQUE(IF((序时账[日期]=B203)*(序时账[凭证字号]=C203), 序时账[科目编码], "")))</f>
        <v>5602001,1602002</v>
      </c>
      <c r="B203" s="89">
        <v>45818</v>
      </c>
      <c r="C203" s="36">
        <v>1</v>
      </c>
      <c r="D203" s="38">
        <v>5602001</v>
      </c>
      <c r="E203" s="38" t="s">
        <v>552</v>
      </c>
      <c r="F203" s="38" t="s">
        <v>553</v>
      </c>
      <c r="G203" s="39">
        <v>1030</v>
      </c>
      <c r="H203" s="39">
        <v>0</v>
      </c>
      <c r="I203" s="42" t="str">
        <f>IF(F203&lt;&gt;"结转本期损益",_xlfn.XLOOKUP(D203,科目余额表[科目编码],科目余额表[抽查项目],"无匹配"),"期间结转")</f>
        <v>管理费用</v>
      </c>
      <c r="J203" s="38" t="str" cm="1">
        <f t="array" ref="J203">_xlfn.TEXTJOIN(",", TRUE, _xlfn.UNIQUE(IF((序时账[日期]=B203)*(序时账[凭证字号]=C203)*IF(G203=0,序时账[借方金额]&lt;&gt;0,序时账[借方金额]=0)*(序时账[科目编码]&lt;&gt;D203), 序时账[科目名称], "")))</f>
        <v>电脑</v>
      </c>
      <c r="K203" s="42"/>
      <c r="M203" s="24"/>
      <c r="N203" s="23"/>
    </row>
    <row r="204" spans="1:14">
      <c r="A204" s="38" t="str" cm="1">
        <f t="array" ref="A204">_xlfn.TEXTJOIN(",", TRUE, _xlfn.UNIQUE(IF((序时账[日期]=B204)*(序时账[凭证字号]=C204), 序时账[科目编码], "")))</f>
        <v>5602001,1602002</v>
      </c>
      <c r="B204" s="89">
        <v>45818</v>
      </c>
      <c r="C204" s="36">
        <v>1</v>
      </c>
      <c r="D204" s="38">
        <v>1602002</v>
      </c>
      <c r="E204" s="38" t="s">
        <v>514</v>
      </c>
      <c r="F204" s="38" t="s">
        <v>553</v>
      </c>
      <c r="G204" s="39">
        <v>0</v>
      </c>
      <c r="H204" s="39">
        <v>1030</v>
      </c>
      <c r="I204" s="42" t="str">
        <f>IF(F204&lt;&gt;"结转本期损益",_xlfn.XLOOKUP(D204,科目余额表[科目编码],科目余额表[抽查项目],"无匹配"),"期间结转")</f>
        <v>固定资产</v>
      </c>
      <c r="J204" s="38" t="str" cm="1">
        <f t="array" ref="J204">_xlfn.TEXTJOIN(",", TRUE, _xlfn.UNIQUE(IF((序时账[日期]=B204)*(序时账[凭证字号]=C204)*IF(G204=0,序时账[借方金额]&lt;&gt;0,序时账[借方金额]=0)*(序时账[科目编码]&lt;&gt;D204), 序时账[科目名称], "")))</f>
        <v>管理费用-折旧费</v>
      </c>
      <c r="K204" s="42"/>
      <c r="M204" s="24"/>
      <c r="N204" s="23"/>
    </row>
    <row r="205" spans="1:14">
      <c r="A205" s="38" t="str" cm="1">
        <f t="array" ref="A205">_xlfn.TEXTJOIN(",", TRUE, _xlfn.UNIQUE(IF((序时账[日期]=B205)*(序时账[凭证字号]=C205), 序时账[科目编码], "")))</f>
        <v>1122006,5001,222100102</v>
      </c>
      <c r="B205" s="89">
        <v>45823</v>
      </c>
      <c r="C205" s="36">
        <v>2</v>
      </c>
      <c r="D205" s="38">
        <v>1122006</v>
      </c>
      <c r="E205" s="38" t="s">
        <v>567</v>
      </c>
      <c r="F205" s="38" t="s">
        <v>555</v>
      </c>
      <c r="G205" s="39">
        <v>1197800</v>
      </c>
      <c r="H205" s="39">
        <v>0</v>
      </c>
      <c r="I205" s="42" t="str">
        <f>IF(F205&lt;&gt;"结转本期损益",_xlfn.XLOOKUP(D205,科目余额表[科目编码],科目余额表[抽查项目],"无匹配"),"期间结转")</f>
        <v>应收账款</v>
      </c>
      <c r="J205" s="38" t="str" cm="1">
        <f t="array" ref="J205">_xlfn.TEXTJOIN(",", TRUE, _xlfn.UNIQUE(IF((序时账[日期]=B205)*(序时账[凭证字号]=C205)*IF(G205=0,序时账[借方金额]&lt;&gt;0,序时账[借方金额]=0)*(序时账[科目编码]&lt;&gt;D205), 序时账[科目名称], "")))</f>
        <v>主营业务收入,销项税额</v>
      </c>
      <c r="K205" s="42"/>
      <c r="M205" s="24"/>
      <c r="N205" s="23"/>
    </row>
    <row r="206" spans="1:14">
      <c r="A206" s="38" t="str" cm="1">
        <f t="array" ref="A206">_xlfn.TEXTJOIN(",", TRUE, _xlfn.UNIQUE(IF((序时账[日期]=B206)*(序时账[凭证字号]=C206), 序时账[科目编码], "")))</f>
        <v>1122006,5001,222100102</v>
      </c>
      <c r="B206" s="89">
        <v>45823</v>
      </c>
      <c r="C206" s="36">
        <v>2</v>
      </c>
      <c r="D206" s="38">
        <v>5001</v>
      </c>
      <c r="E206" s="38" t="s">
        <v>537</v>
      </c>
      <c r="F206" s="38" t="s">
        <v>555</v>
      </c>
      <c r="G206" s="39">
        <v>0</v>
      </c>
      <c r="H206" s="39">
        <v>1060000</v>
      </c>
      <c r="I206" s="42" t="str">
        <f>IF(F206&lt;&gt;"结转本期损益",_xlfn.XLOOKUP(D206,科目余额表[科目编码],科目余额表[抽查项目],"无匹配"),"期间结转")</f>
        <v>营业收入</v>
      </c>
      <c r="J206" s="38" t="str" cm="1">
        <f t="array" ref="J206">_xlfn.TEXTJOIN(",", TRUE, _xlfn.UNIQUE(IF((序时账[日期]=B206)*(序时账[凭证字号]=C206)*IF(G206=0,序时账[借方金额]&lt;&gt;0,序时账[借方金额]=0)*(序时账[科目编码]&lt;&gt;D206), 序时账[科目名称], "")))</f>
        <v>应收账款-F有限公司</v>
      </c>
      <c r="K206" s="42"/>
      <c r="M206" s="24"/>
      <c r="N206" s="23"/>
    </row>
    <row r="207" spans="1:14">
      <c r="A207" s="38" t="str" cm="1">
        <f t="array" ref="A207">_xlfn.TEXTJOIN(",", TRUE, _xlfn.UNIQUE(IF((序时账[日期]=B207)*(序时账[凭证字号]=C207), 序时账[科目编码], "")))</f>
        <v>1122006,5001,222100102</v>
      </c>
      <c r="B207" s="89">
        <v>45823</v>
      </c>
      <c r="C207" s="36">
        <v>2</v>
      </c>
      <c r="D207" s="38">
        <v>222100102</v>
      </c>
      <c r="E207" s="38" t="s">
        <v>523</v>
      </c>
      <c r="F207" s="38" t="s">
        <v>555</v>
      </c>
      <c r="G207" s="39">
        <v>0</v>
      </c>
      <c r="H207" s="39">
        <v>137800</v>
      </c>
      <c r="I207" s="42" t="str">
        <f>IF(F207&lt;&gt;"结转本期损益",_xlfn.XLOOKUP(D207,科目余额表[科目编码],科目余额表[抽查项目],"无匹配"),"期间结转")</f>
        <v>应交税费</v>
      </c>
      <c r="J207" s="38" t="str" cm="1">
        <f t="array" ref="J207">_xlfn.TEXTJOIN(",", TRUE, _xlfn.UNIQUE(IF((序时账[日期]=B207)*(序时账[凭证字号]=C207)*IF(G207=0,序时账[借方金额]&lt;&gt;0,序时账[借方金额]=0)*(序时账[科目编码]&lt;&gt;D207), 序时账[科目名称], "")))</f>
        <v>应收账款-F有限公司</v>
      </c>
      <c r="K207" s="42"/>
      <c r="M207" s="24"/>
      <c r="N207" s="23"/>
    </row>
    <row r="208" spans="1:14">
      <c r="A208" s="38" t="str" cm="1">
        <f t="array" ref="A208">_xlfn.TEXTJOIN(",", TRUE, _xlfn.UNIQUE(IF((序时账[日期]=B208)*(序时账[凭证字号]=C208), 序时账[科目编码], "")))</f>
        <v>5401,1405002</v>
      </c>
      <c r="B208" s="89">
        <v>45823</v>
      </c>
      <c r="C208" s="36">
        <v>3</v>
      </c>
      <c r="D208" s="38">
        <v>5401</v>
      </c>
      <c r="E208" s="38" t="s">
        <v>538</v>
      </c>
      <c r="F208" s="38" t="s">
        <v>556</v>
      </c>
      <c r="G208" s="39">
        <v>906000</v>
      </c>
      <c r="H208" s="39">
        <v>0</v>
      </c>
      <c r="I208" s="42" t="str">
        <f>IF(F208&lt;&gt;"结转本期损益",_xlfn.XLOOKUP(D208,科目余额表[科目编码],科目余额表[抽查项目],"无匹配"),"期间结转")</f>
        <v>营业成本</v>
      </c>
      <c r="J208" s="38" t="str" cm="1">
        <f t="array" ref="J208">_xlfn.TEXTJOIN(",", TRUE, _xlfn.UNIQUE(IF((序时账[日期]=B208)*(序时账[凭证字号]=C208)*IF(G208=0,序时账[借方金额]&lt;&gt;0,序时账[借方金额]=0)*(序时账[科目编码]&lt;&gt;D208), 序时账[科目名称], "")))</f>
        <v>S商品</v>
      </c>
      <c r="K208" s="42"/>
      <c r="M208" s="24"/>
      <c r="N208" s="23"/>
    </row>
    <row r="209" spans="1:14">
      <c r="A209" s="38" t="str" cm="1">
        <f t="array" ref="A209">_xlfn.TEXTJOIN(",", TRUE, _xlfn.UNIQUE(IF((序时账[日期]=B209)*(序时账[凭证字号]=C209), 序时账[科目编码], "")))</f>
        <v>5401,1405002</v>
      </c>
      <c r="B209" s="89">
        <v>45823</v>
      </c>
      <c r="C209" s="36">
        <v>3</v>
      </c>
      <c r="D209" s="38">
        <v>1405002</v>
      </c>
      <c r="E209" s="38" t="s">
        <v>512</v>
      </c>
      <c r="F209" s="38" t="s">
        <v>556</v>
      </c>
      <c r="G209" s="39">
        <v>0</v>
      </c>
      <c r="H209" s="39">
        <v>906000</v>
      </c>
      <c r="I209" s="42" t="str">
        <f>IF(F209&lt;&gt;"结转本期损益",_xlfn.XLOOKUP(D209,科目余额表[科目编码],科目余额表[抽查项目],"无匹配"),"期间结转")</f>
        <v>存货</v>
      </c>
      <c r="J209" s="38" t="str" cm="1">
        <f t="array" ref="J209">_xlfn.TEXTJOIN(",", TRUE, _xlfn.UNIQUE(IF((序时账[日期]=B209)*(序时账[凭证字号]=C209)*IF(G209=0,序时账[借方金额]&lt;&gt;0,序时账[借方金额]=0)*(序时账[科目编码]&lt;&gt;D209), 序时账[科目名称], "")))</f>
        <v>主营业务成本</v>
      </c>
      <c r="K209" s="42"/>
      <c r="M209" s="24"/>
      <c r="N209" s="23"/>
    </row>
    <row r="210" spans="1:14">
      <c r="A210" s="38" t="str" cm="1">
        <f t="array" ref="A210">_xlfn.TEXTJOIN(",", TRUE, _xlfn.UNIQUE(IF((序时账[日期]=B210)*(序时账[凭证字号]=C210), 序时账[科目编码], "")))</f>
        <v>1002002,1122008</v>
      </c>
      <c r="B210" s="89">
        <v>45828</v>
      </c>
      <c r="C210" s="36">
        <v>4</v>
      </c>
      <c r="D210" s="38">
        <v>1002002</v>
      </c>
      <c r="E210" s="38" t="s">
        <v>488</v>
      </c>
      <c r="F210" s="38" t="s">
        <v>557</v>
      </c>
      <c r="G210" s="39">
        <v>770000</v>
      </c>
      <c r="H210" s="39">
        <v>0</v>
      </c>
      <c r="I210" s="42" t="str">
        <f>IF(F210&lt;&gt;"结转本期损益",_xlfn.XLOOKUP(D210,科目余额表[科目编码],科目余额表[抽查项目],"无匹配"),"期间结转")</f>
        <v>银行存款</v>
      </c>
      <c r="J210" s="38" t="str" cm="1">
        <f t="array" ref="J210">_xlfn.TEXTJOIN(",", TRUE, _xlfn.UNIQUE(IF((序时账[日期]=B210)*(序时账[凭证字号]=C210)*IF(G210=0,序时账[借方金额]&lt;&gt;0,序时账[借方金额]=0)*(序时账[科目编码]&lt;&gt;D210), 序时账[科目名称], "")))</f>
        <v>应收账款-H有限公司</v>
      </c>
      <c r="K210" s="42" t="s">
        <v>586</v>
      </c>
      <c r="M210" s="24"/>
      <c r="N210" s="23"/>
    </row>
    <row r="211" spans="1:14">
      <c r="A211" s="38" t="str" cm="1">
        <f t="array" ref="A211">_xlfn.TEXTJOIN(",", TRUE, _xlfn.UNIQUE(IF((序时账[日期]=B211)*(序时账[凭证字号]=C211), 序时账[科目编码], "")))</f>
        <v>1002002,1122008</v>
      </c>
      <c r="B211" s="89">
        <v>45828</v>
      </c>
      <c r="C211" s="36">
        <v>4</v>
      </c>
      <c r="D211" s="38">
        <v>1122008</v>
      </c>
      <c r="E211" s="38" t="s">
        <v>586</v>
      </c>
      <c r="F211" s="38" t="s">
        <v>557</v>
      </c>
      <c r="G211" s="39">
        <v>0</v>
      </c>
      <c r="H211" s="39">
        <v>770000</v>
      </c>
      <c r="I211" s="42" t="str">
        <f>IF(F211&lt;&gt;"结转本期损益",_xlfn.XLOOKUP(D211,科目余额表[科目编码],科目余额表[抽查项目],"无匹配"),"期间结转")</f>
        <v>应收账款</v>
      </c>
      <c r="J211" s="38" t="str" cm="1">
        <f t="array" ref="J211">_xlfn.TEXTJOIN(",", TRUE, _xlfn.UNIQUE(IF((序时账[日期]=B211)*(序时账[凭证字号]=C211)*IF(G211=0,序时账[借方金额]&lt;&gt;0,序时账[借方金额]=0)*(序时账[科目编码]&lt;&gt;D211), 序时账[科目名称], "")))</f>
        <v>EFG银行账户</v>
      </c>
      <c r="K211" s="42"/>
      <c r="M211" s="24"/>
      <c r="N211" s="23"/>
    </row>
    <row r="212" spans="1:14">
      <c r="A212" s="38" t="str" cm="1">
        <f t="array" ref="A212">_xlfn.TEXTJOIN(",", TRUE, _xlfn.UNIQUE(IF((序时账[日期]=B212)*(序时账[凭证字号]=C212), 序时账[科目编码], "")))</f>
        <v>1405002,222100101,2202004</v>
      </c>
      <c r="B212" s="89">
        <v>45828</v>
      </c>
      <c r="C212" s="36">
        <v>5</v>
      </c>
      <c r="D212" s="38">
        <v>1405002</v>
      </c>
      <c r="E212" s="38" t="s">
        <v>512</v>
      </c>
      <c r="F212" s="38" t="s">
        <v>558</v>
      </c>
      <c r="G212" s="39">
        <v>489500</v>
      </c>
      <c r="H212" s="39">
        <v>0</v>
      </c>
      <c r="I212" s="42" t="str">
        <f>IF(F212&lt;&gt;"结转本期损益",_xlfn.XLOOKUP(D212,科目余额表[科目编码],科目余额表[抽查项目],"无匹配"),"期间结转")</f>
        <v>存货</v>
      </c>
      <c r="J212" s="38" t="str" cm="1">
        <f t="array" ref="J212">_xlfn.TEXTJOIN(",", TRUE, _xlfn.UNIQUE(IF((序时账[日期]=B212)*(序时账[凭证字号]=C212)*IF(G212=0,序时账[借方金额]&lt;&gt;0,序时账[借方金额]=0)*(序时账[科目编码]&lt;&gt;D212), 序时账[科目名称], "")))</f>
        <v>应付账款-V有限公司</v>
      </c>
      <c r="K212" s="42"/>
      <c r="M212" s="24"/>
      <c r="N212" s="23"/>
    </row>
    <row r="213" spans="1:14">
      <c r="A213" s="38" t="str" cm="1">
        <f t="array" ref="A213">_xlfn.TEXTJOIN(",", TRUE, _xlfn.UNIQUE(IF((序时账[日期]=B213)*(序时账[凭证字号]=C213), 序时账[科目编码], "")))</f>
        <v>1405002,222100101,2202004</v>
      </c>
      <c r="B213" s="89">
        <v>45828</v>
      </c>
      <c r="C213" s="36">
        <v>5</v>
      </c>
      <c r="D213" s="38">
        <v>222100101</v>
      </c>
      <c r="E213" s="38" t="s">
        <v>522</v>
      </c>
      <c r="F213" s="38" t="s">
        <v>558</v>
      </c>
      <c r="G213" s="39">
        <v>63635</v>
      </c>
      <c r="H213" s="39">
        <v>0</v>
      </c>
      <c r="I213" s="42" t="str">
        <f>IF(F213&lt;&gt;"结转本期损益",_xlfn.XLOOKUP(D213,科目余额表[科目编码],科目余额表[抽查项目],"无匹配"),"期间结转")</f>
        <v>应交税费</v>
      </c>
      <c r="J213" s="38" t="str" cm="1">
        <f t="array" ref="J213">_xlfn.TEXTJOIN(",", TRUE, _xlfn.UNIQUE(IF((序时账[日期]=B213)*(序时账[凭证字号]=C213)*IF(G213=0,序时账[借方金额]&lt;&gt;0,序时账[借方金额]=0)*(序时账[科目编码]&lt;&gt;D213), 序时账[科目名称], "")))</f>
        <v>应付账款-V有限公司</v>
      </c>
      <c r="K213" s="42"/>
      <c r="M213" s="24"/>
      <c r="N213" s="23"/>
    </row>
    <row r="214" spans="1:14">
      <c r="A214" s="38" t="str" cm="1">
        <f t="array" ref="A214">_xlfn.TEXTJOIN(",", TRUE, _xlfn.UNIQUE(IF((序时账[日期]=B214)*(序时账[凭证字号]=C214), 序时账[科目编码], "")))</f>
        <v>1405002,222100101,2202004</v>
      </c>
      <c r="B214" s="89">
        <v>45828</v>
      </c>
      <c r="C214" s="36">
        <v>5</v>
      </c>
      <c r="D214" s="38">
        <v>2202004</v>
      </c>
      <c r="E214" s="38" t="s">
        <v>578</v>
      </c>
      <c r="F214" s="38" t="s">
        <v>558</v>
      </c>
      <c r="G214" s="39">
        <v>0</v>
      </c>
      <c r="H214" s="39">
        <v>553135</v>
      </c>
      <c r="I214" s="42" t="str">
        <f>IF(F214&lt;&gt;"结转本期损益",_xlfn.XLOOKUP(D214,科目余额表[科目编码],科目余额表[抽查项目],"无匹配"),"期间结转")</f>
        <v>应付账款</v>
      </c>
      <c r="J214" s="38" t="str" cm="1">
        <f t="array" ref="J214">_xlfn.TEXTJOIN(",", TRUE, _xlfn.UNIQUE(IF((序时账[日期]=B214)*(序时账[凭证字号]=C214)*IF(G214=0,序时账[借方金额]&lt;&gt;0,序时账[借方金额]=0)*(序时账[科目编码]&lt;&gt;D214), 序时账[科目名称], "")))</f>
        <v>S商品,进项税额</v>
      </c>
      <c r="K214" s="42"/>
      <c r="M214" s="24"/>
      <c r="N214" s="23"/>
    </row>
    <row r="215" spans="1:14">
      <c r="A215" s="38" t="str" cm="1">
        <f t="array" ref="A215">_xlfn.TEXTJOIN(",", TRUE, _xlfn.UNIQUE(IF((序时账[日期]=B215)*(序时账[凭证字号]=C215), 序时账[科目编码], "")))</f>
        <v>2202007,1002002</v>
      </c>
      <c r="B215" s="89">
        <v>45828</v>
      </c>
      <c r="C215" s="36">
        <v>6</v>
      </c>
      <c r="D215" s="38">
        <v>2202007</v>
      </c>
      <c r="E215" s="38" t="s">
        <v>587</v>
      </c>
      <c r="F215" s="38" t="s">
        <v>560</v>
      </c>
      <c r="G215" s="39">
        <v>720000</v>
      </c>
      <c r="H215" s="39">
        <v>0</v>
      </c>
      <c r="I215" s="42" t="str">
        <f>IF(F215&lt;&gt;"结转本期损益",_xlfn.XLOOKUP(D215,科目余额表[科目编码],科目余额表[抽查项目],"无匹配"),"期间结转")</f>
        <v>应付账款</v>
      </c>
      <c r="J215" s="38" t="str" cm="1">
        <f t="array" ref="J215">_xlfn.TEXTJOIN(",", TRUE, _xlfn.UNIQUE(IF((序时账[日期]=B215)*(序时账[凭证字号]=C215)*IF(G215=0,序时账[借方金额]&lt;&gt;0,序时账[借方金额]=0)*(序时账[科目编码]&lt;&gt;D215), 序时账[科目名称], "")))</f>
        <v>EFG银行账户</v>
      </c>
      <c r="K215" s="42"/>
      <c r="M215" s="24"/>
      <c r="N215" s="23"/>
    </row>
    <row r="216" spans="1:14">
      <c r="A216" s="38" t="str" cm="1">
        <f t="array" ref="A216">_xlfn.TEXTJOIN(",", TRUE, _xlfn.UNIQUE(IF((序时账[日期]=B216)*(序时账[凭证字号]=C216), 序时账[科目编码], "")))</f>
        <v>2202007,1002002</v>
      </c>
      <c r="B216" s="89">
        <v>45828</v>
      </c>
      <c r="C216" s="36">
        <v>6</v>
      </c>
      <c r="D216" s="38">
        <v>1002002</v>
      </c>
      <c r="E216" s="38" t="s">
        <v>488</v>
      </c>
      <c r="F216" s="38" t="s">
        <v>560</v>
      </c>
      <c r="G216" s="39">
        <v>0</v>
      </c>
      <c r="H216" s="39">
        <v>720000</v>
      </c>
      <c r="I216" s="42" t="str">
        <f>IF(F216&lt;&gt;"结转本期损益",_xlfn.XLOOKUP(D216,科目余额表[科目编码],科目余额表[抽查项目],"无匹配"),"期间结转")</f>
        <v>银行存款</v>
      </c>
      <c r="J216" s="38" t="str" cm="1">
        <f t="array" ref="J216">_xlfn.TEXTJOIN(",", TRUE, _xlfn.UNIQUE(IF((序时账[日期]=B216)*(序时账[凭证字号]=C216)*IF(G216=0,序时账[借方金额]&lt;&gt;0,序时账[借方金额]=0)*(序时账[科目编码]&lt;&gt;D216), 序时账[科目名称], "")))</f>
        <v>应付账款-N有限公司</v>
      </c>
      <c r="K216" s="42" t="s">
        <v>587</v>
      </c>
      <c r="M216" s="24"/>
      <c r="N216" s="23"/>
    </row>
    <row r="217" spans="1:14">
      <c r="A217" s="38" t="str" cm="1">
        <f t="array" ref="A217">_xlfn.TEXTJOIN(",", TRUE, _xlfn.UNIQUE(IF((序时账[日期]=B217)*(序时账[凭证字号]=C217), 序时账[科目编码], "")))</f>
        <v>222100102,222100103,222100101</v>
      </c>
      <c r="B217" s="89">
        <v>45833</v>
      </c>
      <c r="C217" s="36">
        <v>7</v>
      </c>
      <c r="D217" s="38">
        <v>222100102</v>
      </c>
      <c r="E217" s="38" t="s">
        <v>523</v>
      </c>
      <c r="F217" s="38" t="s">
        <v>524</v>
      </c>
      <c r="G217" s="39">
        <v>137800</v>
      </c>
      <c r="H217" s="39">
        <v>0</v>
      </c>
      <c r="I217" s="42" t="str">
        <f>IF(F217&lt;&gt;"结转本期损益",_xlfn.XLOOKUP(D217,科目余额表[科目编码],科目余额表[抽查项目],"无匹配"),"期间结转")</f>
        <v>应交税费</v>
      </c>
      <c r="J217" s="38" t="str" cm="1">
        <f t="array" ref="J217">_xlfn.TEXTJOIN(",", TRUE, _xlfn.UNIQUE(IF((序时账[日期]=B217)*(序时账[凭证字号]=C217)*IF(G217=0,序时账[借方金额]&lt;&gt;0,序时账[借方金额]=0)*(序时账[科目编码]&lt;&gt;D217), 序时账[科目名称], "")))</f>
        <v>转出未交增值税,进项税额</v>
      </c>
      <c r="K217" s="42"/>
      <c r="M217" s="24"/>
      <c r="N217" s="23"/>
    </row>
    <row r="218" spans="1:14">
      <c r="A218" s="38" t="str" cm="1">
        <f t="array" ref="A218">_xlfn.TEXTJOIN(",", TRUE, _xlfn.UNIQUE(IF((序时账[日期]=B218)*(序时账[凭证字号]=C218), 序时账[科目编码], "")))</f>
        <v>222100102,222100103,222100101</v>
      </c>
      <c r="B218" s="89">
        <v>45833</v>
      </c>
      <c r="C218" s="36">
        <v>7</v>
      </c>
      <c r="D218" s="38">
        <v>222100103</v>
      </c>
      <c r="E218" s="38" t="s">
        <v>524</v>
      </c>
      <c r="F218" s="38" t="s">
        <v>524</v>
      </c>
      <c r="G218" s="39">
        <v>0</v>
      </c>
      <c r="H218" s="39">
        <v>137800</v>
      </c>
      <c r="I218" s="42" t="str">
        <f>IF(F218&lt;&gt;"结转本期损益",_xlfn.XLOOKUP(D218,科目余额表[科目编码],科目余额表[抽查项目],"无匹配"),"期间结转")</f>
        <v>应交税费</v>
      </c>
      <c r="J218" s="38" t="str" cm="1">
        <f t="array" ref="J218">_xlfn.TEXTJOIN(",", TRUE, _xlfn.UNIQUE(IF((序时账[日期]=B218)*(序时账[凭证字号]=C218)*IF(G218=0,序时账[借方金额]&lt;&gt;0,序时账[借方金额]=0)*(序时账[科目编码]&lt;&gt;D218), 序时账[科目名称], "")))</f>
        <v>销项税额</v>
      </c>
      <c r="K218" s="42"/>
      <c r="M218" s="24"/>
      <c r="N218" s="23"/>
    </row>
    <row r="219" spans="1:14">
      <c r="A219" s="38" t="str" cm="1">
        <f t="array" ref="A219">_xlfn.TEXTJOIN(",", TRUE, _xlfn.UNIQUE(IF((序时账[日期]=B219)*(序时账[凭证字号]=C219), 序时账[科目编码], "")))</f>
        <v>222100102,222100103,222100101</v>
      </c>
      <c r="B219" s="89">
        <v>45833</v>
      </c>
      <c r="C219" s="36">
        <v>7</v>
      </c>
      <c r="D219" s="38">
        <v>222100103</v>
      </c>
      <c r="E219" s="38" t="s">
        <v>524</v>
      </c>
      <c r="F219" s="38" t="s">
        <v>524</v>
      </c>
      <c r="G219" s="39">
        <v>63635</v>
      </c>
      <c r="H219" s="39">
        <v>0</v>
      </c>
      <c r="I219" s="42" t="str">
        <f>IF(F219&lt;&gt;"结转本期损益",_xlfn.XLOOKUP(D219,科目余额表[科目编码],科目余额表[抽查项目],"无匹配"),"期间结转")</f>
        <v>应交税费</v>
      </c>
      <c r="J219" s="38" t="str" cm="1">
        <f t="array" ref="J219">_xlfn.TEXTJOIN(",", TRUE, _xlfn.UNIQUE(IF((序时账[日期]=B219)*(序时账[凭证字号]=C219)*IF(G219=0,序时账[借方金额]&lt;&gt;0,序时账[借方金额]=0)*(序时账[科目编码]&lt;&gt;D219), 序时账[科目名称], "")))</f>
        <v>进项税额</v>
      </c>
      <c r="K219" s="42"/>
      <c r="M219" s="24"/>
      <c r="N219" s="23"/>
    </row>
    <row r="220" spans="1:14">
      <c r="A220" s="38" t="str" cm="1">
        <f t="array" ref="A220">_xlfn.TEXTJOIN(",", TRUE, _xlfn.UNIQUE(IF((序时账[日期]=B220)*(序时账[凭证字号]=C220), 序时账[科目编码], "")))</f>
        <v>222100102,222100103,222100101</v>
      </c>
      <c r="B220" s="89">
        <v>45833</v>
      </c>
      <c r="C220" s="36">
        <v>7</v>
      </c>
      <c r="D220" s="38">
        <v>222100101</v>
      </c>
      <c r="E220" s="38" t="s">
        <v>522</v>
      </c>
      <c r="F220" s="38" t="s">
        <v>524</v>
      </c>
      <c r="G220" s="39">
        <v>0</v>
      </c>
      <c r="H220" s="39">
        <v>63635</v>
      </c>
      <c r="I220" s="42" t="str">
        <f>IF(F220&lt;&gt;"结转本期损益",_xlfn.XLOOKUP(D220,科目余额表[科目编码],科目余额表[抽查项目],"无匹配"),"期间结转")</f>
        <v>应交税费</v>
      </c>
      <c r="J220" s="38" t="str" cm="1">
        <f t="array" ref="J220">_xlfn.TEXTJOIN(",", TRUE, _xlfn.UNIQUE(IF((序时账[日期]=B220)*(序时账[凭证字号]=C220)*IF(G220=0,序时账[借方金额]&lt;&gt;0,序时账[借方金额]=0)*(序时账[科目编码]&lt;&gt;D220), 序时账[科目名称], "")))</f>
        <v>销项税额,转出未交增值税</v>
      </c>
      <c r="K220" s="42"/>
      <c r="M220" s="24"/>
      <c r="N220" s="23"/>
    </row>
    <row r="221" spans="1:14">
      <c r="A221" s="38" t="str" cm="1">
        <f t="array" ref="A221">_xlfn.TEXTJOIN(",", TRUE, _xlfn.UNIQUE(IF((序时账[日期]=B221)*(序时账[凭证字号]=C221), 序时账[科目编码], "")))</f>
        <v>1002001,1002002,5603002</v>
      </c>
      <c r="B221" s="89">
        <v>45838</v>
      </c>
      <c r="C221" s="36">
        <v>8</v>
      </c>
      <c r="D221" s="38">
        <v>1002001</v>
      </c>
      <c r="E221" s="38" t="s">
        <v>487</v>
      </c>
      <c r="F221" s="38" t="s">
        <v>575</v>
      </c>
      <c r="G221" s="39">
        <v>1422.11</v>
      </c>
      <c r="H221" s="39">
        <v>0</v>
      </c>
      <c r="I221" s="42" t="str">
        <f>IF(F221&lt;&gt;"结转本期损益",_xlfn.XLOOKUP(D221,科目余额表[科目编码],科目余额表[抽查项目],"无匹配"),"期间结转")</f>
        <v>银行存款</v>
      </c>
      <c r="J221" s="38" t="str" cm="1">
        <f t="array" ref="J221">_xlfn.TEXTJOIN(",", TRUE, _xlfn.UNIQUE(IF((序时账[日期]=B221)*(序时账[凭证字号]=C221)*IF(G221=0,序时账[借方金额]&lt;&gt;0,序时账[借方金额]=0)*(序时账[科目编码]&lt;&gt;D221), 序时账[科目名称], "")))</f>
        <v/>
      </c>
      <c r="K221" s="42" t="s">
        <v>542</v>
      </c>
      <c r="M221" s="24"/>
      <c r="N221" s="23"/>
    </row>
    <row r="222" spans="1:14">
      <c r="A222" s="38" t="str" cm="1">
        <f t="array" ref="A222">_xlfn.TEXTJOIN(",", TRUE, _xlfn.UNIQUE(IF((序时账[日期]=B222)*(序时账[凭证字号]=C222), 序时账[科目编码], "")))</f>
        <v>1002001,1002002,5603002</v>
      </c>
      <c r="B222" s="89">
        <v>45838</v>
      </c>
      <c r="C222" s="36">
        <v>8</v>
      </c>
      <c r="D222" s="38">
        <v>1002002</v>
      </c>
      <c r="E222" s="38" t="s">
        <v>488</v>
      </c>
      <c r="F222" s="38" t="s">
        <v>575</v>
      </c>
      <c r="G222" s="39">
        <v>120.12</v>
      </c>
      <c r="H222" s="39">
        <v>0</v>
      </c>
      <c r="I222" s="42" t="str">
        <f>IF(F222&lt;&gt;"结转本期损益",_xlfn.XLOOKUP(D222,科目余额表[科目编码],科目余额表[抽查项目],"无匹配"),"期间结转")</f>
        <v>银行存款</v>
      </c>
      <c r="J222" s="38" t="str" cm="1">
        <f t="array" ref="J222">_xlfn.TEXTJOIN(",", TRUE, _xlfn.UNIQUE(IF((序时账[日期]=B222)*(序时账[凭证字号]=C222)*IF(G222=0,序时账[借方金额]&lt;&gt;0,序时账[借方金额]=0)*(序时账[科目编码]&lt;&gt;D222), 序时账[科目名称], "")))</f>
        <v/>
      </c>
      <c r="K222" s="42" t="s">
        <v>542</v>
      </c>
      <c r="M222" s="24"/>
      <c r="N222" s="23"/>
    </row>
    <row r="223" spans="1:14">
      <c r="A223" s="38" t="str" cm="1">
        <f t="array" ref="A223">_xlfn.TEXTJOIN(",", TRUE, _xlfn.UNIQUE(IF((序时账[日期]=B223)*(序时账[凭证字号]=C223), 序时账[科目编码], "")))</f>
        <v>1002001,1002002,5603002</v>
      </c>
      <c r="B223" s="89">
        <v>45838</v>
      </c>
      <c r="C223" s="36">
        <v>8</v>
      </c>
      <c r="D223" s="38">
        <v>5603002</v>
      </c>
      <c r="E223" s="38" t="s">
        <v>542</v>
      </c>
      <c r="F223" s="38" t="s">
        <v>575</v>
      </c>
      <c r="G223" s="39">
        <v>-1542.23</v>
      </c>
      <c r="H223" s="39">
        <v>0</v>
      </c>
      <c r="I223" s="42" t="str">
        <f>IF(F223&lt;&gt;"结转本期损益",_xlfn.XLOOKUP(D223,科目余额表[科目编码],科目余额表[抽查项目],"无匹配"),"期间结转")</f>
        <v>财务费用</v>
      </c>
      <c r="J223" s="38" t="str" cm="1">
        <f t="array" ref="J223">_xlfn.TEXTJOIN(",", TRUE, _xlfn.UNIQUE(IF((序时账[日期]=B223)*(序时账[凭证字号]=C223)*IF(G223=0,序时账[借方金额]&lt;&gt;0,序时账[借方金额]=0)*(序时账[科目编码]&lt;&gt;D223), 序时账[科目名称], "")))</f>
        <v/>
      </c>
      <c r="K223" s="42"/>
      <c r="M223" s="24"/>
      <c r="N223" s="23"/>
    </row>
    <row r="224" spans="1:14">
      <c r="A224" s="38" t="str" cm="1">
        <f t="array" ref="A224">_xlfn.TEXTJOIN(",", TRUE, _xlfn.UNIQUE(IF((序时账[日期]=B224)*(序时账[凭证字号]=C224), 序时账[科目编码], "")))</f>
        <v>5001,3103</v>
      </c>
      <c r="B224" s="89">
        <v>45838</v>
      </c>
      <c r="C224" s="36">
        <v>9</v>
      </c>
      <c r="D224" s="38">
        <v>5001</v>
      </c>
      <c r="E224" s="38" t="s">
        <v>537</v>
      </c>
      <c r="F224" s="38" t="s">
        <v>565</v>
      </c>
      <c r="G224" s="39">
        <v>1060000</v>
      </c>
      <c r="H224" s="39">
        <v>0</v>
      </c>
      <c r="I224" s="42" t="str">
        <f>IF(F224&lt;&gt;"结转本期损益",_xlfn.XLOOKUP(D224,科目余额表[科目编码],科目余额表[抽查项目],"无匹配"),"期间结转")</f>
        <v>期间结转</v>
      </c>
      <c r="J224" s="38" t="str" cm="1">
        <f t="array" ref="J224">_xlfn.TEXTJOIN(",", TRUE, _xlfn.UNIQUE(IF((序时账[日期]=B224)*(序时账[凭证字号]=C224)*IF(G224=0,序时账[借方金额]&lt;&gt;0,序时账[借方金额]=0)*(序时账[科目编码]&lt;&gt;D224), 序时账[科目名称], "")))</f>
        <v>本年利润</v>
      </c>
      <c r="K224" s="42"/>
      <c r="M224" s="39"/>
      <c r="N224" s="23"/>
    </row>
    <row r="225" spans="1:14">
      <c r="A225" s="38" t="str" cm="1">
        <f t="array" ref="A225">_xlfn.TEXTJOIN(",", TRUE, _xlfn.UNIQUE(IF((序时账[日期]=B225)*(序时账[凭证字号]=C225), 序时账[科目编码], "")))</f>
        <v>5001,3103</v>
      </c>
      <c r="B225" s="89">
        <v>45838</v>
      </c>
      <c r="C225" s="36">
        <v>9</v>
      </c>
      <c r="D225" s="38">
        <v>3103</v>
      </c>
      <c r="E225" s="38" t="s">
        <v>535</v>
      </c>
      <c r="F225" s="38" t="s">
        <v>565</v>
      </c>
      <c r="G225" s="39">
        <v>0</v>
      </c>
      <c r="H225" s="39">
        <v>1060000</v>
      </c>
      <c r="I225" s="42" t="str">
        <f>IF(F225&lt;&gt;"结转本期损益",_xlfn.XLOOKUP(D225,科目余额表[科目编码],科目余额表[抽查项目],"无匹配"),"期间结转")</f>
        <v>期间结转</v>
      </c>
      <c r="J225" s="38" t="str" cm="1">
        <f t="array" ref="J225">_xlfn.TEXTJOIN(",", TRUE, _xlfn.UNIQUE(IF((序时账[日期]=B225)*(序时账[凭证字号]=C225)*IF(G225=0,序时账[借方金额]&lt;&gt;0,序时账[借方金额]=0)*(序时账[科目编码]&lt;&gt;D225), 序时账[科目名称], "")))</f>
        <v>主营业务收入</v>
      </c>
      <c r="K225" s="42"/>
      <c r="M225" s="39"/>
      <c r="N225" s="23"/>
    </row>
    <row r="226" spans="1:14">
      <c r="A226" s="38" t="str" cm="1">
        <f t="array" ref="A226">_xlfn.TEXTJOIN(",", TRUE, _xlfn.UNIQUE(IF((序时账[日期]=B226)*(序时账[凭证字号]=C226), 序时账[科目编码], "")))</f>
        <v>3103,5401,5602001,5603002</v>
      </c>
      <c r="B226" s="89">
        <v>45838</v>
      </c>
      <c r="C226" s="36">
        <v>10</v>
      </c>
      <c r="D226" s="38">
        <v>3103</v>
      </c>
      <c r="E226" s="38" t="s">
        <v>535</v>
      </c>
      <c r="F226" s="38" t="s">
        <v>565</v>
      </c>
      <c r="G226" s="39">
        <v>905487.77</v>
      </c>
      <c r="H226" s="39">
        <v>0</v>
      </c>
      <c r="I226" s="42" t="str">
        <f>IF(F226&lt;&gt;"结转本期损益",_xlfn.XLOOKUP(D226,科目余额表[科目编码],科目余额表[抽查项目],"无匹配"),"期间结转")</f>
        <v>期间结转</v>
      </c>
      <c r="J226" s="38" t="str" cm="1">
        <f t="array" ref="J226">_xlfn.TEXTJOIN(",", TRUE, _xlfn.UNIQUE(IF((序时账[日期]=B226)*(序时账[凭证字号]=C226)*IF(G226=0,序时账[借方金额]&lt;&gt;0,序时账[借方金额]=0)*(序时账[科目编码]&lt;&gt;D226), 序时账[科目名称], "")))</f>
        <v>主营业务成本,管理费用-折旧费,利息收入</v>
      </c>
      <c r="K226" s="42"/>
      <c r="M226" s="39"/>
      <c r="N226" s="23"/>
    </row>
    <row r="227" spans="1:14">
      <c r="A227" s="38" t="str" cm="1">
        <f t="array" ref="A227">_xlfn.TEXTJOIN(",", TRUE, _xlfn.UNIQUE(IF((序时账[日期]=B227)*(序时账[凭证字号]=C227), 序时账[科目编码], "")))</f>
        <v>3103,5401,5602001,5603002</v>
      </c>
      <c r="B227" s="89">
        <v>45838</v>
      </c>
      <c r="C227" s="36">
        <v>10</v>
      </c>
      <c r="D227" s="38">
        <v>5401</v>
      </c>
      <c r="E227" s="38" t="s">
        <v>538</v>
      </c>
      <c r="F227" s="38" t="s">
        <v>565</v>
      </c>
      <c r="G227" s="39">
        <v>0</v>
      </c>
      <c r="H227" s="39">
        <v>906000</v>
      </c>
      <c r="I227" s="42" t="str">
        <f>IF(F227&lt;&gt;"结转本期损益",_xlfn.XLOOKUP(D227,科目余额表[科目编码],科目余额表[抽查项目],"无匹配"),"期间结转")</f>
        <v>期间结转</v>
      </c>
      <c r="J227" s="38" t="str" cm="1">
        <f t="array" ref="J227">_xlfn.TEXTJOIN(",", TRUE, _xlfn.UNIQUE(IF((序时账[日期]=B227)*(序时账[凭证字号]=C227)*IF(G227=0,序时账[借方金额]&lt;&gt;0,序时账[借方金额]=0)*(序时账[科目编码]&lt;&gt;D227), 序时账[科目名称], "")))</f>
        <v>本年利润</v>
      </c>
      <c r="K227" s="42"/>
      <c r="M227" s="39"/>
      <c r="N227" s="23"/>
    </row>
    <row r="228" spans="1:14">
      <c r="A228" s="38" t="str" cm="1">
        <f t="array" ref="A228">_xlfn.TEXTJOIN(",", TRUE, _xlfn.UNIQUE(IF((序时账[日期]=B228)*(序时账[凭证字号]=C228), 序时账[科目编码], "")))</f>
        <v>3103,5401,5602001,5603002</v>
      </c>
      <c r="B228" s="89">
        <v>45838</v>
      </c>
      <c r="C228" s="36">
        <v>10</v>
      </c>
      <c r="D228" s="38">
        <v>5602001</v>
      </c>
      <c r="E228" s="38" t="s">
        <v>552</v>
      </c>
      <c r="F228" s="38" t="s">
        <v>565</v>
      </c>
      <c r="G228" s="39">
        <v>0</v>
      </c>
      <c r="H228" s="39">
        <v>1030</v>
      </c>
      <c r="I228" s="42" t="str">
        <f>IF(F228&lt;&gt;"结转本期损益",_xlfn.XLOOKUP(D228,科目余额表[科目编码],科目余额表[抽查项目],"无匹配"),"期间结转")</f>
        <v>期间结转</v>
      </c>
      <c r="J228" s="38" t="str" cm="1">
        <f t="array" ref="J228">_xlfn.TEXTJOIN(",", TRUE, _xlfn.UNIQUE(IF((序时账[日期]=B228)*(序时账[凭证字号]=C228)*IF(G228=0,序时账[借方金额]&lt;&gt;0,序时账[借方金额]=0)*(序时账[科目编码]&lt;&gt;D228), 序时账[科目名称], "")))</f>
        <v>本年利润</v>
      </c>
      <c r="K228" s="42"/>
      <c r="M228" s="39"/>
      <c r="N228" s="23"/>
    </row>
    <row r="229" spans="1:14">
      <c r="A229" s="38" t="str" cm="1">
        <f t="array" ref="A229">_xlfn.TEXTJOIN(",", TRUE, _xlfn.UNIQUE(IF((序时账[日期]=B229)*(序时账[凭证字号]=C229), 序时账[科目编码], "")))</f>
        <v>3103,5401,5602001,5603002</v>
      </c>
      <c r="B229" s="89">
        <v>45838</v>
      </c>
      <c r="C229" s="36">
        <v>10</v>
      </c>
      <c r="D229" s="38">
        <v>5603002</v>
      </c>
      <c r="E229" s="38" t="s">
        <v>542</v>
      </c>
      <c r="F229" s="38" t="s">
        <v>565</v>
      </c>
      <c r="G229" s="39">
        <v>0</v>
      </c>
      <c r="H229" s="39">
        <v>-1542.23</v>
      </c>
      <c r="I229" s="42" t="str">
        <f>IF(F229&lt;&gt;"结转本期损益",_xlfn.XLOOKUP(D229,科目余额表[科目编码],科目余额表[抽查项目],"无匹配"),"期间结转")</f>
        <v>期间结转</v>
      </c>
      <c r="J229" s="38" t="str" cm="1">
        <f t="array" ref="J229">_xlfn.TEXTJOIN(",", TRUE, _xlfn.UNIQUE(IF((序时账[日期]=B229)*(序时账[凭证字号]=C229)*IF(G229=0,序时账[借方金额]&lt;&gt;0,序时账[借方金额]=0)*(序时账[科目编码]&lt;&gt;D229), 序时账[科目名称], "")))</f>
        <v>本年利润</v>
      </c>
      <c r="K229" s="42"/>
      <c r="M229" s="39"/>
      <c r="N229" s="23"/>
    </row>
    <row r="230" spans="1:14">
      <c r="A230" s="38" t="str" cm="1">
        <f t="array" ref="A230">_xlfn.TEXTJOIN(",", TRUE, _xlfn.UNIQUE(IF((序时账[日期]=B230)*(序时账[凭证字号]=C230), 序时账[科目编码], "")))</f>
        <v>5602001,1602002</v>
      </c>
      <c r="B230" s="89">
        <v>45848</v>
      </c>
      <c r="C230" s="36">
        <v>1</v>
      </c>
      <c r="D230" s="38">
        <v>5602001</v>
      </c>
      <c r="E230" s="38" t="s">
        <v>552</v>
      </c>
      <c r="F230" s="38" t="s">
        <v>553</v>
      </c>
      <c r="G230" s="39">
        <v>1030</v>
      </c>
      <c r="H230" s="39">
        <v>0</v>
      </c>
      <c r="I230" s="42" t="str">
        <f>IF(F230&lt;&gt;"结转本期损益",_xlfn.XLOOKUP(D230,科目余额表[科目编码],科目余额表[抽查项目],"无匹配"),"期间结转")</f>
        <v>管理费用</v>
      </c>
      <c r="J230" s="38" t="str" cm="1">
        <f t="array" ref="J230">_xlfn.TEXTJOIN(",", TRUE, _xlfn.UNIQUE(IF((序时账[日期]=B230)*(序时账[凭证字号]=C230)*IF(G230=0,序时账[借方金额]&lt;&gt;0,序时账[借方金额]=0)*(序时账[科目编码]&lt;&gt;D230), 序时账[科目名称], "")))</f>
        <v>电脑</v>
      </c>
      <c r="K230" s="42"/>
      <c r="M230" s="24"/>
      <c r="N230" s="23"/>
    </row>
    <row r="231" spans="1:14">
      <c r="A231" s="38" t="str" cm="1">
        <f t="array" ref="A231">_xlfn.TEXTJOIN(",", TRUE, _xlfn.UNIQUE(IF((序时账[日期]=B231)*(序时账[凭证字号]=C231), 序时账[科目编码], "")))</f>
        <v>5602001,1602002</v>
      </c>
      <c r="B231" s="89">
        <v>45848</v>
      </c>
      <c r="C231" s="36">
        <v>1</v>
      </c>
      <c r="D231" s="38">
        <v>1602002</v>
      </c>
      <c r="E231" s="38" t="s">
        <v>514</v>
      </c>
      <c r="F231" s="38" t="s">
        <v>553</v>
      </c>
      <c r="G231" s="39">
        <v>0</v>
      </c>
      <c r="H231" s="39">
        <v>1030</v>
      </c>
      <c r="I231" s="42" t="str">
        <f>IF(F231&lt;&gt;"结转本期损益",_xlfn.XLOOKUP(D231,科目余额表[科目编码],科目余额表[抽查项目],"无匹配"),"期间结转")</f>
        <v>固定资产</v>
      </c>
      <c r="J231" s="38" t="str" cm="1">
        <f t="array" ref="J231">_xlfn.TEXTJOIN(",", TRUE, _xlfn.UNIQUE(IF((序时账[日期]=B231)*(序时账[凭证字号]=C231)*IF(G231=0,序时账[借方金额]&lt;&gt;0,序时账[借方金额]=0)*(序时账[科目编码]&lt;&gt;D231), 序时账[科目名称], "")))</f>
        <v>管理费用-折旧费</v>
      </c>
      <c r="K231" s="42"/>
      <c r="M231" s="24"/>
      <c r="N231" s="23"/>
    </row>
    <row r="232" spans="1:14">
      <c r="A232" s="38" t="str" cm="1">
        <f t="array" ref="A232">_xlfn.TEXTJOIN(",", TRUE, _xlfn.UNIQUE(IF((序时账[日期]=B232)*(序时账[凭证字号]=C232), 序时账[科目编码], "")))</f>
        <v>1122007,5001,222100102</v>
      </c>
      <c r="B232" s="89">
        <v>45853</v>
      </c>
      <c r="C232" s="36">
        <v>2</v>
      </c>
      <c r="D232" s="38">
        <v>1122007</v>
      </c>
      <c r="E232" s="38" t="s">
        <v>572</v>
      </c>
      <c r="F232" s="38" t="s">
        <v>555</v>
      </c>
      <c r="G232" s="39">
        <v>1209100</v>
      </c>
      <c r="H232" s="39">
        <v>0</v>
      </c>
      <c r="I232" s="42" t="str">
        <f>IF(F232&lt;&gt;"结转本期损益",_xlfn.XLOOKUP(D232,科目余额表[科目编码],科目余额表[抽查项目],"无匹配"),"期间结转")</f>
        <v>应收账款</v>
      </c>
      <c r="J232" s="38" t="str" cm="1">
        <f t="array" ref="J232">_xlfn.TEXTJOIN(",", TRUE, _xlfn.UNIQUE(IF((序时账[日期]=B232)*(序时账[凭证字号]=C232)*IF(G232=0,序时账[借方金额]&lt;&gt;0,序时账[借方金额]=0)*(序时账[科目编码]&lt;&gt;D232), 序时账[科目名称], "")))</f>
        <v>主营业务收入,销项税额</v>
      </c>
      <c r="K232" s="42"/>
      <c r="M232" s="24"/>
      <c r="N232" s="23"/>
    </row>
    <row r="233" spans="1:14">
      <c r="A233" s="38" t="str" cm="1">
        <f t="array" ref="A233">_xlfn.TEXTJOIN(",", TRUE, _xlfn.UNIQUE(IF((序时账[日期]=B233)*(序时账[凭证字号]=C233), 序时账[科目编码], "")))</f>
        <v>1122007,5001,222100102</v>
      </c>
      <c r="B233" s="89">
        <v>45853</v>
      </c>
      <c r="C233" s="36">
        <v>2</v>
      </c>
      <c r="D233" s="38">
        <v>5001</v>
      </c>
      <c r="E233" s="38" t="s">
        <v>537</v>
      </c>
      <c r="F233" s="38" t="s">
        <v>555</v>
      </c>
      <c r="G233" s="39">
        <v>0</v>
      </c>
      <c r="H233" s="39">
        <v>1070000</v>
      </c>
      <c r="I233" s="42" t="str">
        <f>IF(F233&lt;&gt;"结转本期损益",_xlfn.XLOOKUP(D233,科目余额表[科目编码],科目余额表[抽查项目],"无匹配"),"期间结转")</f>
        <v>营业收入</v>
      </c>
      <c r="J233" s="38" t="str" cm="1">
        <f t="array" ref="J233">_xlfn.TEXTJOIN(",", TRUE, _xlfn.UNIQUE(IF((序时账[日期]=B233)*(序时账[凭证字号]=C233)*IF(G233=0,序时账[借方金额]&lt;&gt;0,序时账[借方金额]=0)*(序时账[科目编码]&lt;&gt;D233), 序时账[科目名称], "")))</f>
        <v>应收账款-G有限公司</v>
      </c>
      <c r="K233" s="42"/>
      <c r="M233" s="24"/>
      <c r="N233" s="23"/>
    </row>
    <row r="234" spans="1:14">
      <c r="A234" s="38" t="str" cm="1">
        <f t="array" ref="A234">_xlfn.TEXTJOIN(",", TRUE, _xlfn.UNIQUE(IF((序时账[日期]=B234)*(序时账[凭证字号]=C234), 序时账[科目编码], "")))</f>
        <v>1122007,5001,222100102</v>
      </c>
      <c r="B234" s="89">
        <v>45853</v>
      </c>
      <c r="C234" s="36">
        <v>2</v>
      </c>
      <c r="D234" s="38">
        <v>222100102</v>
      </c>
      <c r="E234" s="38" t="s">
        <v>523</v>
      </c>
      <c r="F234" s="38" t="s">
        <v>555</v>
      </c>
      <c r="G234" s="39">
        <v>0</v>
      </c>
      <c r="H234" s="39">
        <v>139100</v>
      </c>
      <c r="I234" s="42" t="str">
        <f>IF(F234&lt;&gt;"结转本期损益",_xlfn.XLOOKUP(D234,科目余额表[科目编码],科目余额表[抽查项目],"无匹配"),"期间结转")</f>
        <v>应交税费</v>
      </c>
      <c r="J234" s="38" t="str" cm="1">
        <f t="array" ref="J234">_xlfn.TEXTJOIN(",", TRUE, _xlfn.UNIQUE(IF((序时账[日期]=B234)*(序时账[凭证字号]=C234)*IF(G234=0,序时账[借方金额]&lt;&gt;0,序时账[借方金额]=0)*(序时账[科目编码]&lt;&gt;D234), 序时账[科目名称], "")))</f>
        <v>应收账款-G有限公司</v>
      </c>
      <c r="K234" s="42"/>
      <c r="M234" s="24"/>
      <c r="N234" s="23"/>
    </row>
    <row r="235" spans="1:14">
      <c r="A235" s="38" t="str" cm="1">
        <f t="array" ref="A235">_xlfn.TEXTJOIN(",", TRUE, _xlfn.UNIQUE(IF((序时账[日期]=B235)*(序时账[凭证字号]=C235), 序时账[科目编码], "")))</f>
        <v>5401,1405001</v>
      </c>
      <c r="B235" s="89">
        <v>45853</v>
      </c>
      <c r="C235" s="36">
        <v>3</v>
      </c>
      <c r="D235" s="38">
        <v>5401</v>
      </c>
      <c r="E235" s="38" t="s">
        <v>538</v>
      </c>
      <c r="F235" s="38" t="s">
        <v>556</v>
      </c>
      <c r="G235" s="39">
        <v>907000</v>
      </c>
      <c r="H235" s="39">
        <v>0</v>
      </c>
      <c r="I235" s="42" t="str">
        <f>IF(F235&lt;&gt;"结转本期损益",_xlfn.XLOOKUP(D235,科目余额表[科目编码],科目余额表[抽查项目],"无匹配"),"期间结转")</f>
        <v>营业成本</v>
      </c>
      <c r="J235" s="38" t="str" cm="1">
        <f t="array" ref="J235">_xlfn.TEXTJOIN(",", TRUE, _xlfn.UNIQUE(IF((序时账[日期]=B235)*(序时账[凭证字号]=C235)*IF(G235=0,序时账[借方金额]&lt;&gt;0,序时账[借方金额]=0)*(序时账[科目编码]&lt;&gt;D235), 序时账[科目名称], "")))</f>
        <v>R商品</v>
      </c>
      <c r="K235" s="42"/>
      <c r="M235" s="24"/>
      <c r="N235" s="23"/>
    </row>
    <row r="236" spans="1:14">
      <c r="A236" s="38" t="str" cm="1">
        <f t="array" ref="A236">_xlfn.TEXTJOIN(",", TRUE, _xlfn.UNIQUE(IF((序时账[日期]=B236)*(序时账[凭证字号]=C236), 序时账[科目编码], "")))</f>
        <v>5401,1405001</v>
      </c>
      <c r="B236" s="89">
        <v>45853</v>
      </c>
      <c r="C236" s="36">
        <v>3</v>
      </c>
      <c r="D236" s="38">
        <v>1405001</v>
      </c>
      <c r="E236" s="38" t="s">
        <v>511</v>
      </c>
      <c r="F236" s="38" t="s">
        <v>556</v>
      </c>
      <c r="G236" s="39">
        <v>0</v>
      </c>
      <c r="H236" s="39">
        <v>907000</v>
      </c>
      <c r="I236" s="42" t="str">
        <f>IF(F236&lt;&gt;"结转本期损益",_xlfn.XLOOKUP(D236,科目余额表[科目编码],科目余额表[抽查项目],"无匹配"),"期间结转")</f>
        <v>存货</v>
      </c>
      <c r="J236" s="38" t="str" cm="1">
        <f t="array" ref="J236">_xlfn.TEXTJOIN(",", TRUE, _xlfn.UNIQUE(IF((序时账[日期]=B236)*(序时账[凭证字号]=C236)*IF(G236=0,序时账[借方金额]&lt;&gt;0,序时账[借方金额]=0)*(序时账[科目编码]&lt;&gt;D236), 序时账[科目名称], "")))</f>
        <v>主营业务成本</v>
      </c>
      <c r="K236" s="42"/>
      <c r="M236" s="24"/>
      <c r="N236" s="23"/>
    </row>
    <row r="237" spans="1:14">
      <c r="A237" s="38" t="str" cm="1">
        <f t="array" ref="A237">_xlfn.TEXTJOIN(",", TRUE, _xlfn.UNIQUE(IF((序时账[日期]=B237)*(序时账[凭证字号]=C237), 序时账[科目编码], "")))</f>
        <v>1002002,1122003</v>
      </c>
      <c r="B237" s="89">
        <v>45858</v>
      </c>
      <c r="C237" s="36">
        <v>4</v>
      </c>
      <c r="D237" s="38">
        <v>1002002</v>
      </c>
      <c r="E237" s="38" t="s">
        <v>488</v>
      </c>
      <c r="F237" s="38" t="s">
        <v>557</v>
      </c>
      <c r="G237" s="39">
        <v>970000</v>
      </c>
      <c r="H237" s="39">
        <v>0</v>
      </c>
      <c r="I237" s="42" t="str">
        <f>IF(F237&lt;&gt;"结转本期损益",_xlfn.XLOOKUP(D237,科目余额表[科目编码],科目余额表[抽查项目],"无匹配"),"期间结转")</f>
        <v>银行存款</v>
      </c>
      <c r="J237" s="38" t="str" cm="1">
        <f t="array" ref="J237">_xlfn.TEXTJOIN(",", TRUE, _xlfn.UNIQUE(IF((序时账[日期]=B237)*(序时账[凭证字号]=C237)*IF(G237=0,序时账[借方金额]&lt;&gt;0,序时账[借方金额]=0)*(序时账[科目编码]&lt;&gt;D237), 序时账[科目名称], "")))</f>
        <v>应收账款-C有限公司</v>
      </c>
      <c r="K237" s="42" t="s">
        <v>571</v>
      </c>
      <c r="M237" s="24"/>
      <c r="N237" s="23"/>
    </row>
    <row r="238" spans="1:14">
      <c r="A238" s="38" t="str" cm="1">
        <f t="array" ref="A238">_xlfn.TEXTJOIN(",", TRUE, _xlfn.UNIQUE(IF((序时账[日期]=B238)*(序时账[凭证字号]=C238), 序时账[科目编码], "")))</f>
        <v>1002002,1122003</v>
      </c>
      <c r="B238" s="89">
        <v>45858</v>
      </c>
      <c r="C238" s="36">
        <v>4</v>
      </c>
      <c r="D238" s="38">
        <v>1122003</v>
      </c>
      <c r="E238" s="38" t="s">
        <v>571</v>
      </c>
      <c r="F238" s="38" t="s">
        <v>557</v>
      </c>
      <c r="G238" s="39">
        <v>0</v>
      </c>
      <c r="H238" s="39">
        <v>970000</v>
      </c>
      <c r="I238" s="42" t="str">
        <f>IF(F238&lt;&gt;"结转本期损益",_xlfn.XLOOKUP(D238,科目余额表[科目编码],科目余额表[抽查项目],"无匹配"),"期间结转")</f>
        <v>应收账款</v>
      </c>
      <c r="J238" s="38" t="str" cm="1">
        <f t="array" ref="J238">_xlfn.TEXTJOIN(",", TRUE, _xlfn.UNIQUE(IF((序时账[日期]=B238)*(序时账[凭证字号]=C238)*IF(G238=0,序时账[借方金额]&lt;&gt;0,序时账[借方金额]=0)*(序时账[科目编码]&lt;&gt;D238), 序时账[科目名称], "")))</f>
        <v>EFG银行账户</v>
      </c>
      <c r="K238" s="42"/>
      <c r="M238" s="24"/>
      <c r="N238" s="23"/>
    </row>
    <row r="239" spans="1:14">
      <c r="A239" s="38" t="str" cm="1">
        <f t="array" ref="A239">_xlfn.TEXTJOIN(",", TRUE, _xlfn.UNIQUE(IF((序时账[日期]=B239)*(序时账[凭证字号]=C239), 序时账[科目编码], "")))</f>
        <v>1405002,222100101,2202006</v>
      </c>
      <c r="B239" s="89">
        <v>45858</v>
      </c>
      <c r="C239" s="36">
        <v>5</v>
      </c>
      <c r="D239" s="38">
        <v>1405002</v>
      </c>
      <c r="E239" s="38" t="s">
        <v>512</v>
      </c>
      <c r="F239" s="38" t="s">
        <v>558</v>
      </c>
      <c r="G239" s="39">
        <v>314500</v>
      </c>
      <c r="H239" s="39">
        <v>0</v>
      </c>
      <c r="I239" s="42" t="str">
        <f>IF(F239&lt;&gt;"结转本期损益",_xlfn.XLOOKUP(D239,科目余额表[科目编码],科目余额表[抽查项目],"无匹配"),"期间结转")</f>
        <v>存货</v>
      </c>
      <c r="J239" s="38" t="str" cm="1">
        <f t="array" ref="J239">_xlfn.TEXTJOIN(",", TRUE, _xlfn.UNIQUE(IF((序时账[日期]=B239)*(序时账[凭证字号]=C239)*IF(G239=0,序时账[借方金额]&lt;&gt;0,序时账[借方金额]=0)*(序时账[科目编码]&lt;&gt;D239), 序时账[科目名称], "")))</f>
        <v>应付账款-X有限公司</v>
      </c>
      <c r="K239" s="42"/>
      <c r="M239" s="24"/>
      <c r="N239" s="23"/>
    </row>
    <row r="240" spans="1:14">
      <c r="A240" s="38" t="str" cm="1">
        <f t="array" ref="A240">_xlfn.TEXTJOIN(",", TRUE, _xlfn.UNIQUE(IF((序时账[日期]=B240)*(序时账[凭证字号]=C240), 序时账[科目编码], "")))</f>
        <v>1405002,222100101,2202006</v>
      </c>
      <c r="B240" s="89">
        <v>45858</v>
      </c>
      <c r="C240" s="36">
        <v>5</v>
      </c>
      <c r="D240" s="38">
        <v>222100101</v>
      </c>
      <c r="E240" s="38" t="s">
        <v>522</v>
      </c>
      <c r="F240" s="38" t="s">
        <v>558</v>
      </c>
      <c r="G240" s="39">
        <v>40885</v>
      </c>
      <c r="H240" s="39">
        <v>0</v>
      </c>
      <c r="I240" s="42" t="str">
        <f>IF(F240&lt;&gt;"结转本期损益",_xlfn.XLOOKUP(D240,科目余额表[科目编码],科目余额表[抽查项目],"无匹配"),"期间结转")</f>
        <v>应交税费</v>
      </c>
      <c r="J240" s="38" t="str" cm="1">
        <f t="array" ref="J240">_xlfn.TEXTJOIN(",", TRUE, _xlfn.UNIQUE(IF((序时账[日期]=B240)*(序时账[凭证字号]=C240)*IF(G240=0,序时账[借方金额]&lt;&gt;0,序时账[借方金额]=0)*(序时账[科目编码]&lt;&gt;D240), 序时账[科目名称], "")))</f>
        <v>应付账款-X有限公司</v>
      </c>
      <c r="K240" s="42"/>
      <c r="M240" s="24"/>
      <c r="N240" s="23"/>
    </row>
    <row r="241" spans="1:14">
      <c r="A241" s="38" t="str" cm="1">
        <f t="array" ref="A241">_xlfn.TEXTJOIN(",", TRUE, _xlfn.UNIQUE(IF((序时账[日期]=B241)*(序时账[凭证字号]=C241), 序时账[科目编码], "")))</f>
        <v>1405002,222100101,2202006</v>
      </c>
      <c r="B241" s="89">
        <v>45858</v>
      </c>
      <c r="C241" s="36">
        <v>5</v>
      </c>
      <c r="D241" s="38">
        <v>2202006</v>
      </c>
      <c r="E241" s="38" t="s">
        <v>588</v>
      </c>
      <c r="F241" s="38" t="s">
        <v>558</v>
      </c>
      <c r="G241" s="39">
        <v>0</v>
      </c>
      <c r="H241" s="39">
        <v>355385</v>
      </c>
      <c r="I241" s="42" t="str">
        <f>IF(F241&lt;&gt;"结转本期损益",_xlfn.XLOOKUP(D241,科目余额表[科目编码],科目余额表[抽查项目],"无匹配"),"期间结转")</f>
        <v>应付账款</v>
      </c>
      <c r="J241" s="38" t="str" cm="1">
        <f t="array" ref="J241">_xlfn.TEXTJOIN(",", TRUE, _xlfn.UNIQUE(IF((序时账[日期]=B241)*(序时账[凭证字号]=C241)*IF(G241=0,序时账[借方金额]&lt;&gt;0,序时账[借方金额]=0)*(序时账[科目编码]&lt;&gt;D241), 序时账[科目名称], "")))</f>
        <v>S商品,进项税额</v>
      </c>
      <c r="K241" s="42"/>
      <c r="M241" s="24"/>
      <c r="N241" s="23"/>
    </row>
    <row r="242" spans="1:14">
      <c r="A242" s="38" t="str" cm="1">
        <f t="array" ref="A242">_xlfn.TEXTJOIN(",", TRUE, _xlfn.UNIQUE(IF((序时账[日期]=B242)*(序时账[凭证字号]=C242), 序时账[科目编码], "")))</f>
        <v>2202008,1002002</v>
      </c>
      <c r="B242" s="89">
        <v>45858</v>
      </c>
      <c r="C242" s="36">
        <v>6</v>
      </c>
      <c r="D242" s="38">
        <v>2202008</v>
      </c>
      <c r="E242" s="38" t="s">
        <v>589</v>
      </c>
      <c r="F242" s="38" t="s">
        <v>560</v>
      </c>
      <c r="G242" s="39">
        <v>820000</v>
      </c>
      <c r="H242" s="39">
        <v>0</v>
      </c>
      <c r="I242" s="42" t="str">
        <f>IF(F242&lt;&gt;"结转本期损益",_xlfn.XLOOKUP(D242,科目余额表[科目编码],科目余额表[抽查项目],"无匹配"),"期间结转")</f>
        <v>应付账款</v>
      </c>
      <c r="J242" s="38" t="str" cm="1">
        <f t="array" ref="J242">_xlfn.TEXTJOIN(",", TRUE, _xlfn.UNIQUE(IF((序时账[日期]=B242)*(序时账[凭证字号]=C242)*IF(G242=0,序时账[借方金额]&lt;&gt;0,序时账[借方金额]=0)*(序时账[科目编码]&lt;&gt;D242), 序时账[科目名称], "")))</f>
        <v>EFG银行账户</v>
      </c>
      <c r="K242" s="42"/>
      <c r="M242" s="24"/>
      <c r="N242" s="23"/>
    </row>
    <row r="243" spans="1:14">
      <c r="A243" s="38" t="str" cm="1">
        <f t="array" ref="A243">_xlfn.TEXTJOIN(",", TRUE, _xlfn.UNIQUE(IF((序时账[日期]=B243)*(序时账[凭证字号]=C243), 序时账[科目编码], "")))</f>
        <v>2202008,1002002</v>
      </c>
      <c r="B243" s="89">
        <v>45858</v>
      </c>
      <c r="C243" s="36">
        <v>6</v>
      </c>
      <c r="D243" s="38">
        <v>1002002</v>
      </c>
      <c r="E243" s="38" t="s">
        <v>488</v>
      </c>
      <c r="F243" s="38" t="s">
        <v>560</v>
      </c>
      <c r="G243" s="39">
        <v>0</v>
      </c>
      <c r="H243" s="39">
        <v>820000</v>
      </c>
      <c r="I243" s="42" t="str">
        <f>IF(F243&lt;&gt;"结转本期损益",_xlfn.XLOOKUP(D243,科目余额表[科目编码],科目余额表[抽查项目],"无匹配"),"期间结转")</f>
        <v>银行存款</v>
      </c>
      <c r="J243" s="38" t="str" cm="1">
        <f t="array" ref="J243">_xlfn.TEXTJOIN(",", TRUE, _xlfn.UNIQUE(IF((序时账[日期]=B243)*(序时账[凭证字号]=C243)*IF(G243=0,序时账[借方金额]&lt;&gt;0,序时账[借方金额]=0)*(序时账[科目编码]&lt;&gt;D243), 序时账[科目名称], "")))</f>
        <v>应付账款-Y有限公司</v>
      </c>
      <c r="K243" s="42" t="s">
        <v>589</v>
      </c>
      <c r="M243" s="24"/>
      <c r="N243" s="23"/>
    </row>
    <row r="244" spans="1:14">
      <c r="A244" s="38" t="str" cm="1">
        <f t="array" ref="A244">_xlfn.TEXTJOIN(",", TRUE, _xlfn.UNIQUE(IF((序时账[日期]=B244)*(序时账[凭证字号]=C244), 序时账[科目编码], "")))</f>
        <v>222100102,222100103,222100101</v>
      </c>
      <c r="B244" s="89">
        <v>45863</v>
      </c>
      <c r="C244" s="36">
        <v>7</v>
      </c>
      <c r="D244" s="38">
        <v>222100102</v>
      </c>
      <c r="E244" s="38" t="s">
        <v>523</v>
      </c>
      <c r="F244" s="38" t="s">
        <v>524</v>
      </c>
      <c r="G244" s="39">
        <v>139100</v>
      </c>
      <c r="H244" s="39">
        <v>0</v>
      </c>
      <c r="I244" s="42" t="str">
        <f>IF(F244&lt;&gt;"结转本期损益",_xlfn.XLOOKUP(D244,科目余额表[科目编码],科目余额表[抽查项目],"无匹配"),"期间结转")</f>
        <v>应交税费</v>
      </c>
      <c r="J244" s="38" t="str" cm="1">
        <f t="array" ref="J244">_xlfn.TEXTJOIN(",", TRUE, _xlfn.UNIQUE(IF((序时账[日期]=B244)*(序时账[凭证字号]=C244)*IF(G244=0,序时账[借方金额]&lt;&gt;0,序时账[借方金额]=0)*(序时账[科目编码]&lt;&gt;D244), 序时账[科目名称], "")))</f>
        <v>转出未交增值税,进项税额</v>
      </c>
      <c r="K244" s="42"/>
      <c r="M244" s="24"/>
      <c r="N244" s="23"/>
    </row>
    <row r="245" spans="1:14">
      <c r="A245" s="38" t="str" cm="1">
        <f t="array" ref="A245">_xlfn.TEXTJOIN(",", TRUE, _xlfn.UNIQUE(IF((序时账[日期]=B245)*(序时账[凭证字号]=C245), 序时账[科目编码], "")))</f>
        <v>222100102,222100103,222100101</v>
      </c>
      <c r="B245" s="89">
        <v>45863</v>
      </c>
      <c r="C245" s="36">
        <v>7</v>
      </c>
      <c r="D245" s="38">
        <v>222100103</v>
      </c>
      <c r="E245" s="38" t="s">
        <v>524</v>
      </c>
      <c r="F245" s="38" t="s">
        <v>524</v>
      </c>
      <c r="G245" s="39">
        <v>0</v>
      </c>
      <c r="H245" s="39">
        <v>139100</v>
      </c>
      <c r="I245" s="42" t="str">
        <f>IF(F245&lt;&gt;"结转本期损益",_xlfn.XLOOKUP(D245,科目余额表[科目编码],科目余额表[抽查项目],"无匹配"),"期间结转")</f>
        <v>应交税费</v>
      </c>
      <c r="J245" s="38" t="str" cm="1">
        <f t="array" ref="J245">_xlfn.TEXTJOIN(",", TRUE, _xlfn.UNIQUE(IF((序时账[日期]=B245)*(序时账[凭证字号]=C245)*IF(G245=0,序时账[借方金额]&lt;&gt;0,序时账[借方金额]=0)*(序时账[科目编码]&lt;&gt;D245), 序时账[科目名称], "")))</f>
        <v>销项税额</v>
      </c>
      <c r="K245" s="42"/>
      <c r="M245" s="24"/>
      <c r="N245" s="23"/>
    </row>
    <row r="246" spans="1:14">
      <c r="A246" s="38" t="str" cm="1">
        <f t="array" ref="A246">_xlfn.TEXTJOIN(",", TRUE, _xlfn.UNIQUE(IF((序时账[日期]=B246)*(序时账[凭证字号]=C246), 序时账[科目编码], "")))</f>
        <v>222100102,222100103,222100101</v>
      </c>
      <c r="B246" s="89">
        <v>45863</v>
      </c>
      <c r="C246" s="36">
        <v>7</v>
      </c>
      <c r="D246" s="38">
        <v>222100103</v>
      </c>
      <c r="E246" s="38" t="s">
        <v>524</v>
      </c>
      <c r="F246" s="38" t="s">
        <v>524</v>
      </c>
      <c r="G246" s="39">
        <v>40885</v>
      </c>
      <c r="H246" s="39">
        <v>0</v>
      </c>
      <c r="I246" s="42" t="str">
        <f>IF(F246&lt;&gt;"结转本期损益",_xlfn.XLOOKUP(D246,科目余额表[科目编码],科目余额表[抽查项目],"无匹配"),"期间结转")</f>
        <v>应交税费</v>
      </c>
      <c r="J246" s="38" t="str" cm="1">
        <f t="array" ref="J246">_xlfn.TEXTJOIN(",", TRUE, _xlfn.UNIQUE(IF((序时账[日期]=B246)*(序时账[凭证字号]=C246)*IF(G246=0,序时账[借方金额]&lt;&gt;0,序时账[借方金额]=0)*(序时账[科目编码]&lt;&gt;D246), 序时账[科目名称], "")))</f>
        <v>进项税额</v>
      </c>
      <c r="K246" s="42"/>
      <c r="M246" s="24"/>
      <c r="N246" s="23"/>
    </row>
    <row r="247" spans="1:14">
      <c r="A247" s="38" t="str" cm="1">
        <f t="array" ref="A247">_xlfn.TEXTJOIN(",", TRUE, _xlfn.UNIQUE(IF((序时账[日期]=B247)*(序时账[凭证字号]=C247), 序时账[科目编码], "")))</f>
        <v>222100102,222100103,222100101</v>
      </c>
      <c r="B247" s="89">
        <v>45863</v>
      </c>
      <c r="C247" s="36">
        <v>7</v>
      </c>
      <c r="D247" s="38">
        <v>222100101</v>
      </c>
      <c r="E247" s="38" t="s">
        <v>522</v>
      </c>
      <c r="F247" s="38" t="s">
        <v>524</v>
      </c>
      <c r="G247" s="39">
        <v>0</v>
      </c>
      <c r="H247" s="39">
        <v>40885</v>
      </c>
      <c r="I247" s="42" t="str">
        <f>IF(F247&lt;&gt;"结转本期损益",_xlfn.XLOOKUP(D247,科目余额表[科目编码],科目余额表[抽查项目],"无匹配"),"期间结转")</f>
        <v>应交税费</v>
      </c>
      <c r="J247" s="38" t="str" cm="1">
        <f t="array" ref="J247">_xlfn.TEXTJOIN(",", TRUE, _xlfn.UNIQUE(IF((序时账[日期]=B247)*(序时账[凭证字号]=C247)*IF(G247=0,序时账[借方金额]&lt;&gt;0,序时账[借方金额]=0)*(序时账[科目编码]&lt;&gt;D247), 序时账[科目名称], "")))</f>
        <v>销项税额,转出未交增值税</v>
      </c>
      <c r="K247" s="42"/>
      <c r="M247" s="24"/>
      <c r="N247" s="23"/>
    </row>
    <row r="248" spans="1:14">
      <c r="A248" s="38" t="str" cm="1">
        <f t="array" ref="A248">_xlfn.TEXTJOIN(",", TRUE, _xlfn.UNIQUE(IF((序时账[日期]=B248)*(序时账[凭证字号]=C248), 序时账[科目编码], "")))</f>
        <v>2241007,1002002</v>
      </c>
      <c r="B248" s="89">
        <v>45863</v>
      </c>
      <c r="C248" s="36">
        <v>8</v>
      </c>
      <c r="D248" s="38">
        <v>2241007</v>
      </c>
      <c r="E248" s="38" t="s">
        <v>590</v>
      </c>
      <c r="F248" s="38" t="s">
        <v>591</v>
      </c>
      <c r="G248" s="39">
        <v>7000</v>
      </c>
      <c r="H248" s="39">
        <v>0</v>
      </c>
      <c r="I248" s="42" t="str">
        <f>IF(F248&lt;&gt;"结转本期损益",_xlfn.XLOOKUP(D248,科目余额表[科目编码],科目余额表[抽查项目],"无匹配"),"期间结转")</f>
        <v>其他应付款</v>
      </c>
      <c r="J248" s="38" t="str" cm="1">
        <f t="array" ref="J248">_xlfn.TEXTJOIN(",", TRUE, _xlfn.UNIQUE(IF((序时账[日期]=B248)*(序时账[凭证字号]=C248)*IF(G248=0,序时账[借方金额]&lt;&gt;0,序时账[借方金额]=0)*(序时账[科目编码]&lt;&gt;D248), 序时账[科目名称], "")))</f>
        <v>EFG银行账户</v>
      </c>
      <c r="K248" s="42"/>
      <c r="M248" s="24"/>
      <c r="N248" s="23"/>
    </row>
    <row r="249" spans="1:14">
      <c r="A249" s="38" t="str" cm="1">
        <f t="array" ref="A249">_xlfn.TEXTJOIN(",", TRUE, _xlfn.UNIQUE(IF((序时账[日期]=B249)*(序时账[凭证字号]=C249), 序时账[科目编码], "")))</f>
        <v>2241007,1002002</v>
      </c>
      <c r="B249" s="89">
        <v>45863</v>
      </c>
      <c r="C249" s="36">
        <v>8</v>
      </c>
      <c r="D249" s="38">
        <v>1002002</v>
      </c>
      <c r="E249" s="38" t="s">
        <v>488</v>
      </c>
      <c r="F249" s="38" t="s">
        <v>591</v>
      </c>
      <c r="G249" s="39">
        <v>0</v>
      </c>
      <c r="H249" s="39">
        <v>7000</v>
      </c>
      <c r="I249" s="42" t="str">
        <f>IF(F249&lt;&gt;"结转本期损益",_xlfn.XLOOKUP(D249,科目余额表[科目编码],科目余额表[抽查项目],"无匹配"),"期间结转")</f>
        <v>银行存款</v>
      </c>
      <c r="J249" s="38" t="str" cm="1">
        <f t="array" ref="J249">_xlfn.TEXTJOIN(",", TRUE, _xlfn.UNIQUE(IF((序时账[日期]=B249)*(序时账[凭证字号]=C249)*IF(G249=0,序时账[借方金额]&lt;&gt;0,序时账[借方金额]=0)*(序时账[科目编码]&lt;&gt;D249), 序时账[科目名称], "")))</f>
        <v>其他应付款-亥</v>
      </c>
      <c r="K249" s="42" t="s">
        <v>590</v>
      </c>
      <c r="M249" s="24"/>
      <c r="N249" s="23"/>
    </row>
    <row r="250" spans="1:14">
      <c r="A250" s="38" t="str" cm="1">
        <f t="array" ref="A250">_xlfn.TEXTJOIN(",", TRUE, _xlfn.UNIQUE(IF((序时账[日期]=B250)*(序时账[凭证字号]=C250), 序时账[科目编码], "")))</f>
        <v>5001,3103</v>
      </c>
      <c r="B250" s="89">
        <v>45868</v>
      </c>
      <c r="C250" s="36">
        <v>9</v>
      </c>
      <c r="D250" s="38">
        <v>5001</v>
      </c>
      <c r="E250" s="38" t="s">
        <v>537</v>
      </c>
      <c r="F250" s="38" t="s">
        <v>565</v>
      </c>
      <c r="G250" s="39">
        <v>1070000</v>
      </c>
      <c r="H250" s="39">
        <v>0</v>
      </c>
      <c r="I250" s="42" t="str">
        <f>IF(F250&lt;&gt;"结转本期损益",_xlfn.XLOOKUP(D250,科目余额表[科目编码],科目余额表[抽查项目],"无匹配"),"期间结转")</f>
        <v>期间结转</v>
      </c>
      <c r="J250" s="38" t="str" cm="1">
        <f t="array" ref="J250">_xlfn.TEXTJOIN(",", TRUE, _xlfn.UNIQUE(IF((序时账[日期]=B250)*(序时账[凭证字号]=C250)*IF(G250=0,序时账[借方金额]&lt;&gt;0,序时账[借方金额]=0)*(序时账[科目编码]&lt;&gt;D250), 序时账[科目名称], "")))</f>
        <v>本年利润</v>
      </c>
      <c r="K250" s="42"/>
      <c r="M250" s="24"/>
      <c r="N250" s="23"/>
    </row>
    <row r="251" spans="1:14">
      <c r="A251" s="38" t="str" cm="1">
        <f t="array" ref="A251">_xlfn.TEXTJOIN(",", TRUE, _xlfn.UNIQUE(IF((序时账[日期]=B251)*(序时账[凭证字号]=C251), 序时账[科目编码], "")))</f>
        <v>5001,3103</v>
      </c>
      <c r="B251" s="89">
        <v>45868</v>
      </c>
      <c r="C251" s="36">
        <v>9</v>
      </c>
      <c r="D251" s="38">
        <v>3103</v>
      </c>
      <c r="E251" s="38" t="s">
        <v>535</v>
      </c>
      <c r="F251" s="38" t="s">
        <v>565</v>
      </c>
      <c r="G251" s="39">
        <v>0</v>
      </c>
      <c r="H251" s="39">
        <v>1070000</v>
      </c>
      <c r="I251" s="42" t="str">
        <f>IF(F251&lt;&gt;"结转本期损益",_xlfn.XLOOKUP(D251,科目余额表[科目编码],科目余额表[抽查项目],"无匹配"),"期间结转")</f>
        <v>期间结转</v>
      </c>
      <c r="J251" s="38" t="str" cm="1">
        <f t="array" ref="J251">_xlfn.TEXTJOIN(",", TRUE, _xlfn.UNIQUE(IF((序时账[日期]=B251)*(序时账[凭证字号]=C251)*IF(G251=0,序时账[借方金额]&lt;&gt;0,序时账[借方金额]=0)*(序时账[科目编码]&lt;&gt;D251), 序时账[科目名称], "")))</f>
        <v>主营业务收入</v>
      </c>
      <c r="K251" s="42"/>
      <c r="M251" s="24"/>
      <c r="N251" s="23"/>
    </row>
    <row r="252" spans="1:14">
      <c r="A252" s="38" t="str" cm="1">
        <f t="array" ref="A252">_xlfn.TEXTJOIN(",", TRUE, _xlfn.UNIQUE(IF((序时账[日期]=B252)*(序时账[凭证字号]=C252), 序时账[科目编码], "")))</f>
        <v>3103,5401,5602001</v>
      </c>
      <c r="B252" s="89">
        <v>45868</v>
      </c>
      <c r="C252" s="36">
        <v>10</v>
      </c>
      <c r="D252" s="38">
        <v>3103</v>
      </c>
      <c r="E252" s="38" t="s">
        <v>535</v>
      </c>
      <c r="F252" s="38" t="s">
        <v>565</v>
      </c>
      <c r="G252" s="39">
        <v>908030</v>
      </c>
      <c r="H252" s="39">
        <v>0</v>
      </c>
      <c r="I252" s="42" t="str">
        <f>IF(F252&lt;&gt;"结转本期损益",_xlfn.XLOOKUP(D252,科目余额表[科目编码],科目余额表[抽查项目],"无匹配"),"期间结转")</f>
        <v>期间结转</v>
      </c>
      <c r="J252" s="38" t="str" cm="1">
        <f t="array" ref="J252">_xlfn.TEXTJOIN(",", TRUE, _xlfn.UNIQUE(IF((序时账[日期]=B252)*(序时账[凭证字号]=C252)*IF(G252=0,序时账[借方金额]&lt;&gt;0,序时账[借方金额]=0)*(序时账[科目编码]&lt;&gt;D252), 序时账[科目名称], "")))</f>
        <v>主营业务成本,管理费用-折旧费</v>
      </c>
      <c r="K252" s="42"/>
      <c r="M252" s="24"/>
      <c r="N252" s="23"/>
    </row>
    <row r="253" spans="1:14">
      <c r="A253" s="38" t="str" cm="1">
        <f t="array" ref="A253">_xlfn.TEXTJOIN(",", TRUE, _xlfn.UNIQUE(IF((序时账[日期]=B253)*(序时账[凭证字号]=C253), 序时账[科目编码], "")))</f>
        <v>3103,5401,5602001</v>
      </c>
      <c r="B253" s="89">
        <v>45868</v>
      </c>
      <c r="C253" s="36">
        <v>10</v>
      </c>
      <c r="D253" s="38">
        <v>5401</v>
      </c>
      <c r="E253" s="38" t="s">
        <v>538</v>
      </c>
      <c r="F253" s="38" t="s">
        <v>565</v>
      </c>
      <c r="G253" s="39">
        <v>0</v>
      </c>
      <c r="H253" s="39">
        <v>907000</v>
      </c>
      <c r="I253" s="42" t="str">
        <f>IF(F253&lt;&gt;"结转本期损益",_xlfn.XLOOKUP(D253,科目余额表[科目编码],科目余额表[抽查项目],"无匹配"),"期间结转")</f>
        <v>期间结转</v>
      </c>
      <c r="J253" s="38" t="str" cm="1">
        <f t="array" ref="J253">_xlfn.TEXTJOIN(",", TRUE, _xlfn.UNIQUE(IF((序时账[日期]=B253)*(序时账[凭证字号]=C253)*IF(G253=0,序时账[借方金额]&lt;&gt;0,序时账[借方金额]=0)*(序时账[科目编码]&lt;&gt;D253), 序时账[科目名称], "")))</f>
        <v>本年利润</v>
      </c>
      <c r="K253" s="42"/>
      <c r="M253" s="24"/>
      <c r="N253" s="23"/>
    </row>
    <row r="254" spans="1:14">
      <c r="A254" s="38" t="str" cm="1">
        <f t="array" ref="A254">_xlfn.TEXTJOIN(",", TRUE, _xlfn.UNIQUE(IF((序时账[日期]=B254)*(序时账[凭证字号]=C254), 序时账[科目编码], "")))</f>
        <v>3103,5401,5602001</v>
      </c>
      <c r="B254" s="89">
        <v>45868</v>
      </c>
      <c r="C254" s="36">
        <v>10</v>
      </c>
      <c r="D254" s="38">
        <v>5602001</v>
      </c>
      <c r="E254" s="38" t="s">
        <v>552</v>
      </c>
      <c r="F254" s="38" t="s">
        <v>565</v>
      </c>
      <c r="G254" s="39">
        <v>0</v>
      </c>
      <c r="H254" s="39">
        <v>1030</v>
      </c>
      <c r="I254" s="42" t="str">
        <f>IF(F254&lt;&gt;"结转本期损益",_xlfn.XLOOKUP(D254,科目余额表[科目编码],科目余额表[抽查项目],"无匹配"),"期间结转")</f>
        <v>期间结转</v>
      </c>
      <c r="J254" s="38" t="str" cm="1">
        <f t="array" ref="J254">_xlfn.TEXTJOIN(",", TRUE, _xlfn.UNIQUE(IF((序时账[日期]=B254)*(序时账[凭证字号]=C254)*IF(G254=0,序时账[借方金额]&lt;&gt;0,序时账[借方金额]=0)*(序时账[科目编码]&lt;&gt;D254), 序时账[科目名称], "")))</f>
        <v>本年利润</v>
      </c>
      <c r="K254" s="42"/>
      <c r="M254" s="24"/>
      <c r="N254" s="23"/>
    </row>
    <row r="255" spans="1:14">
      <c r="A255" s="38" t="str" cm="1">
        <f t="array" ref="A255">_xlfn.TEXTJOIN(",", TRUE, _xlfn.UNIQUE(IF((序时账[日期]=B255)*(序时账[凭证字号]=C255), 序时账[科目编码], "")))</f>
        <v>5602001,1602002</v>
      </c>
      <c r="B255" s="89">
        <v>45879</v>
      </c>
      <c r="C255" s="36">
        <v>1</v>
      </c>
      <c r="D255" s="38">
        <v>5602001</v>
      </c>
      <c r="E255" s="38" t="s">
        <v>552</v>
      </c>
      <c r="F255" s="38" t="s">
        <v>553</v>
      </c>
      <c r="G255" s="39">
        <v>1030</v>
      </c>
      <c r="H255" s="39">
        <v>0</v>
      </c>
      <c r="I255" s="42" t="str">
        <f>IF(F255&lt;&gt;"结转本期损益",_xlfn.XLOOKUP(D255,科目余额表[科目编码],科目余额表[抽查项目],"无匹配"),"期间结转")</f>
        <v>管理费用</v>
      </c>
      <c r="J255" s="38" t="str" cm="1">
        <f t="array" ref="J255">_xlfn.TEXTJOIN(",", TRUE, _xlfn.UNIQUE(IF((序时账[日期]=B255)*(序时账[凭证字号]=C255)*IF(G255=0,序时账[借方金额]&lt;&gt;0,序时账[借方金额]=0)*(序时账[科目编码]&lt;&gt;D255), 序时账[科目名称], "")))</f>
        <v>电脑</v>
      </c>
      <c r="K255" s="42"/>
      <c r="M255" s="24"/>
      <c r="N255" s="23"/>
    </row>
    <row r="256" spans="1:14">
      <c r="A256" s="38" t="str" cm="1">
        <f t="array" ref="A256">_xlfn.TEXTJOIN(",", TRUE, _xlfn.UNIQUE(IF((序时账[日期]=B256)*(序时账[凭证字号]=C256), 序时账[科目编码], "")))</f>
        <v>5602001,1602002</v>
      </c>
      <c r="B256" s="89">
        <v>45879</v>
      </c>
      <c r="C256" s="36">
        <v>1</v>
      </c>
      <c r="D256" s="38">
        <v>1602002</v>
      </c>
      <c r="E256" s="38" t="s">
        <v>514</v>
      </c>
      <c r="F256" s="38" t="s">
        <v>553</v>
      </c>
      <c r="G256" s="39">
        <v>0</v>
      </c>
      <c r="H256" s="39">
        <v>1030</v>
      </c>
      <c r="I256" s="42" t="str">
        <f>IF(F256&lt;&gt;"结转本期损益",_xlfn.XLOOKUP(D256,科目余额表[科目编码],科目余额表[抽查项目],"无匹配"),"期间结转")</f>
        <v>固定资产</v>
      </c>
      <c r="J256" s="38" t="str" cm="1">
        <f t="array" ref="J256">_xlfn.TEXTJOIN(",", TRUE, _xlfn.UNIQUE(IF((序时账[日期]=B256)*(序时账[凭证字号]=C256)*IF(G256=0,序时账[借方金额]&lt;&gt;0,序时账[借方金额]=0)*(序时账[科目编码]&lt;&gt;D256), 序时账[科目名称], "")))</f>
        <v>管理费用-折旧费</v>
      </c>
      <c r="K256" s="42"/>
      <c r="M256" s="24"/>
      <c r="N256" s="23"/>
    </row>
    <row r="257" spans="1:14">
      <c r="A257" s="38" t="str" cm="1">
        <f t="array" ref="A257">_xlfn.TEXTJOIN(",", TRUE, _xlfn.UNIQUE(IF((序时账[日期]=B257)*(序时账[凭证字号]=C257), 序时账[科目编码], "")))</f>
        <v>1122008,5001,222100102</v>
      </c>
      <c r="B257" s="89">
        <v>45884</v>
      </c>
      <c r="C257" s="36">
        <v>2</v>
      </c>
      <c r="D257" s="38">
        <v>1122008</v>
      </c>
      <c r="E257" s="38" t="s">
        <v>586</v>
      </c>
      <c r="F257" s="38" t="s">
        <v>555</v>
      </c>
      <c r="G257" s="39">
        <v>1220400</v>
      </c>
      <c r="H257" s="39">
        <v>0</v>
      </c>
      <c r="I257" s="42" t="str">
        <f>IF(F257&lt;&gt;"结转本期损益",_xlfn.XLOOKUP(D257,科目余额表[科目编码],科目余额表[抽查项目],"无匹配"),"期间结转")</f>
        <v>应收账款</v>
      </c>
      <c r="J257" s="38" t="str" cm="1">
        <f t="array" ref="J257">_xlfn.TEXTJOIN(",", TRUE, _xlfn.UNIQUE(IF((序时账[日期]=B257)*(序时账[凭证字号]=C257)*IF(G257=0,序时账[借方金额]&lt;&gt;0,序时账[借方金额]=0)*(序时账[科目编码]&lt;&gt;D257), 序时账[科目名称], "")))</f>
        <v>主营业务收入,销项税额</v>
      </c>
      <c r="K257" s="42"/>
      <c r="M257" s="24"/>
      <c r="N257" s="23"/>
    </row>
    <row r="258" spans="1:14">
      <c r="A258" s="38" t="str" cm="1">
        <f t="array" ref="A258">_xlfn.TEXTJOIN(",", TRUE, _xlfn.UNIQUE(IF((序时账[日期]=B258)*(序时账[凭证字号]=C258), 序时账[科目编码], "")))</f>
        <v>1122008,5001,222100102</v>
      </c>
      <c r="B258" s="89">
        <v>45884</v>
      </c>
      <c r="C258" s="36">
        <v>2</v>
      </c>
      <c r="D258" s="38">
        <v>5001</v>
      </c>
      <c r="E258" s="38" t="s">
        <v>537</v>
      </c>
      <c r="F258" s="38" t="s">
        <v>555</v>
      </c>
      <c r="G258" s="39">
        <v>0</v>
      </c>
      <c r="H258" s="39">
        <v>1080000</v>
      </c>
      <c r="I258" s="42" t="str">
        <f>IF(F258&lt;&gt;"结转本期损益",_xlfn.XLOOKUP(D258,科目余额表[科目编码],科目余额表[抽查项目],"无匹配"),"期间结转")</f>
        <v>营业收入</v>
      </c>
      <c r="J258" s="38" t="str" cm="1">
        <f t="array" ref="J258">_xlfn.TEXTJOIN(",", TRUE, _xlfn.UNIQUE(IF((序时账[日期]=B258)*(序时账[凭证字号]=C258)*IF(G258=0,序时账[借方金额]&lt;&gt;0,序时账[借方金额]=0)*(序时账[科目编码]&lt;&gt;D258), 序时账[科目名称], "")))</f>
        <v>应收账款-H有限公司</v>
      </c>
      <c r="K258" s="42"/>
      <c r="M258" s="24"/>
      <c r="N258" s="23"/>
    </row>
    <row r="259" spans="1:14">
      <c r="A259" s="38" t="str" cm="1">
        <f t="array" ref="A259">_xlfn.TEXTJOIN(",", TRUE, _xlfn.UNIQUE(IF((序时账[日期]=B259)*(序时账[凭证字号]=C259), 序时账[科目编码], "")))</f>
        <v>1122008,5001,222100102</v>
      </c>
      <c r="B259" s="89">
        <v>45884</v>
      </c>
      <c r="C259" s="36">
        <v>2</v>
      </c>
      <c r="D259" s="38">
        <v>222100102</v>
      </c>
      <c r="E259" s="38" t="s">
        <v>523</v>
      </c>
      <c r="F259" s="38" t="s">
        <v>555</v>
      </c>
      <c r="G259" s="39">
        <v>0</v>
      </c>
      <c r="H259" s="39">
        <v>140400</v>
      </c>
      <c r="I259" s="42" t="str">
        <f>IF(F259&lt;&gt;"结转本期损益",_xlfn.XLOOKUP(D259,科目余额表[科目编码],科目余额表[抽查项目],"无匹配"),"期间结转")</f>
        <v>应交税费</v>
      </c>
      <c r="J259" s="38" t="str" cm="1">
        <f t="array" ref="J259">_xlfn.TEXTJOIN(",", TRUE, _xlfn.UNIQUE(IF((序时账[日期]=B259)*(序时账[凭证字号]=C259)*IF(G259=0,序时账[借方金额]&lt;&gt;0,序时账[借方金额]=0)*(序时账[科目编码]&lt;&gt;D259), 序时账[科目名称], "")))</f>
        <v>应收账款-H有限公司</v>
      </c>
      <c r="K259" s="42"/>
      <c r="M259" s="24"/>
      <c r="N259" s="23"/>
    </row>
    <row r="260" spans="1:14">
      <c r="A260" s="38" t="str" cm="1">
        <f t="array" ref="A260">_xlfn.TEXTJOIN(",", TRUE, _xlfn.UNIQUE(IF((序时账[日期]=B260)*(序时账[凭证字号]=C260), 序时账[科目编码], "")))</f>
        <v>5401,1405002</v>
      </c>
      <c r="B260" s="89">
        <v>45884</v>
      </c>
      <c r="C260" s="36">
        <v>3</v>
      </c>
      <c r="D260" s="38">
        <v>5401</v>
      </c>
      <c r="E260" s="38" t="s">
        <v>538</v>
      </c>
      <c r="F260" s="38" t="s">
        <v>556</v>
      </c>
      <c r="G260" s="39">
        <v>908000</v>
      </c>
      <c r="H260" s="39">
        <v>0</v>
      </c>
      <c r="I260" s="42" t="str">
        <f>IF(F260&lt;&gt;"结转本期损益",_xlfn.XLOOKUP(D260,科目余额表[科目编码],科目余额表[抽查项目],"无匹配"),"期间结转")</f>
        <v>营业成本</v>
      </c>
      <c r="J260" s="38" t="str" cm="1">
        <f t="array" ref="J260">_xlfn.TEXTJOIN(",", TRUE, _xlfn.UNIQUE(IF((序时账[日期]=B260)*(序时账[凭证字号]=C260)*IF(G260=0,序时账[借方金额]&lt;&gt;0,序时账[借方金额]=0)*(序时账[科目编码]&lt;&gt;D260), 序时账[科目名称], "")))</f>
        <v>S商品</v>
      </c>
      <c r="K260" s="42"/>
      <c r="M260" s="24"/>
      <c r="N260" s="23"/>
    </row>
    <row r="261" spans="1:14">
      <c r="A261" s="38" t="str" cm="1">
        <f t="array" ref="A261">_xlfn.TEXTJOIN(",", TRUE, _xlfn.UNIQUE(IF((序时账[日期]=B261)*(序时账[凭证字号]=C261), 序时账[科目编码], "")))</f>
        <v>5401,1405002</v>
      </c>
      <c r="B261" s="89">
        <v>45884</v>
      </c>
      <c r="C261" s="36">
        <v>3</v>
      </c>
      <c r="D261" s="38">
        <v>1405002</v>
      </c>
      <c r="E261" s="38" t="s">
        <v>512</v>
      </c>
      <c r="F261" s="38" t="s">
        <v>556</v>
      </c>
      <c r="G261" s="39">
        <v>0</v>
      </c>
      <c r="H261" s="39">
        <v>908000</v>
      </c>
      <c r="I261" s="42" t="str">
        <f>IF(F261&lt;&gt;"结转本期损益",_xlfn.XLOOKUP(D261,科目余额表[科目编码],科目余额表[抽查项目],"无匹配"),"期间结转")</f>
        <v>存货</v>
      </c>
      <c r="J261" s="38" t="str" cm="1">
        <f t="array" ref="J261">_xlfn.TEXTJOIN(",", TRUE, _xlfn.UNIQUE(IF((序时账[日期]=B261)*(序时账[凭证字号]=C261)*IF(G261=0,序时账[借方金额]&lt;&gt;0,序时账[借方金额]=0)*(序时账[科目编码]&lt;&gt;D261), 序时账[科目名称], "")))</f>
        <v>主营业务成本</v>
      </c>
      <c r="K261" s="42"/>
      <c r="M261" s="24"/>
      <c r="N261" s="23"/>
    </row>
    <row r="262" spans="1:14">
      <c r="A262" s="38" t="str" cm="1">
        <f t="array" ref="A262">_xlfn.TEXTJOIN(",", TRUE, _xlfn.UNIQUE(IF((序时账[日期]=B262)*(序时账[凭证字号]=C262), 序时账[科目编码], "")))</f>
        <v>1002001,1122004</v>
      </c>
      <c r="B262" s="89">
        <v>45889</v>
      </c>
      <c r="C262" s="36">
        <v>4</v>
      </c>
      <c r="D262" s="38">
        <v>1002001</v>
      </c>
      <c r="E262" s="38" t="s">
        <v>487</v>
      </c>
      <c r="F262" s="38" t="s">
        <v>557</v>
      </c>
      <c r="G262" s="39">
        <v>1018000</v>
      </c>
      <c r="H262" s="39">
        <v>0</v>
      </c>
      <c r="I262" s="42" t="str">
        <f>IF(F262&lt;&gt;"结转本期损益",_xlfn.XLOOKUP(D262,科目余额表[科目编码],科目余额表[抽查项目],"无匹配"),"期间结转")</f>
        <v>银行存款</v>
      </c>
      <c r="J262" s="38" t="str" cm="1">
        <f t="array" ref="J262">_xlfn.TEXTJOIN(",", TRUE, _xlfn.UNIQUE(IF((序时账[日期]=B262)*(序时账[凭证字号]=C262)*IF(G262=0,序时账[借方金额]&lt;&gt;0,序时账[借方金额]=0)*(序时账[科目编码]&lt;&gt;D262), 序时账[科目名称], "")))</f>
        <v>应收账款-D有限公司</v>
      </c>
      <c r="K262" s="42" t="s">
        <v>576</v>
      </c>
      <c r="M262" s="24"/>
      <c r="N262" s="23"/>
    </row>
    <row r="263" spans="1:14">
      <c r="A263" s="38" t="str" cm="1">
        <f t="array" ref="A263">_xlfn.TEXTJOIN(",", TRUE, _xlfn.UNIQUE(IF((序时账[日期]=B263)*(序时账[凭证字号]=C263), 序时账[科目编码], "")))</f>
        <v>1002001,1122004</v>
      </c>
      <c r="B263" s="89">
        <v>45889</v>
      </c>
      <c r="C263" s="36">
        <v>4</v>
      </c>
      <c r="D263" s="38">
        <v>1122004</v>
      </c>
      <c r="E263" s="38" t="s">
        <v>576</v>
      </c>
      <c r="F263" s="38" t="s">
        <v>557</v>
      </c>
      <c r="G263" s="39">
        <v>0</v>
      </c>
      <c r="H263" s="39">
        <v>1018000</v>
      </c>
      <c r="I263" s="42" t="str">
        <f>IF(F263&lt;&gt;"结转本期损益",_xlfn.XLOOKUP(D263,科目余额表[科目编码],科目余额表[抽查项目],"无匹配"),"期间结转")</f>
        <v>应收账款</v>
      </c>
      <c r="J263" s="38" t="str" cm="1">
        <f t="array" ref="J263">_xlfn.TEXTJOIN(",", TRUE, _xlfn.UNIQUE(IF((序时账[日期]=B263)*(序时账[凭证字号]=C263)*IF(G263=0,序时账[借方金额]&lt;&gt;0,序时账[借方金额]=0)*(序时账[科目编码]&lt;&gt;D263), 序时账[科目名称], "")))</f>
        <v>ABC银行账户</v>
      </c>
      <c r="K263" s="42"/>
      <c r="M263" s="24"/>
      <c r="N263" s="23"/>
    </row>
    <row r="264" spans="1:14">
      <c r="A264" s="38" t="str" cm="1">
        <f t="array" ref="A264">_xlfn.TEXTJOIN(",", TRUE, _xlfn.UNIQUE(IF((序时账[日期]=B264)*(序时账[凭证字号]=C264), 序时账[科目编码], "")))</f>
        <v>1405002,222100101,2202007</v>
      </c>
      <c r="B264" s="89">
        <v>45889</v>
      </c>
      <c r="C264" s="36">
        <v>5</v>
      </c>
      <c r="D264" s="38">
        <v>1405002</v>
      </c>
      <c r="E264" s="38" t="s">
        <v>512</v>
      </c>
      <c r="F264" s="38" t="s">
        <v>558</v>
      </c>
      <c r="G264" s="39">
        <v>372000</v>
      </c>
      <c r="H264" s="39">
        <v>0</v>
      </c>
      <c r="I264" s="42" t="str">
        <f>IF(F264&lt;&gt;"结转本期损益",_xlfn.XLOOKUP(D264,科目余额表[科目编码],科目余额表[抽查项目],"无匹配"),"期间结转")</f>
        <v>存货</v>
      </c>
      <c r="J264" s="38" t="str" cm="1">
        <f t="array" ref="J264">_xlfn.TEXTJOIN(",", TRUE, _xlfn.UNIQUE(IF((序时账[日期]=B264)*(序时账[凭证字号]=C264)*IF(G264=0,序时账[借方金额]&lt;&gt;0,序时账[借方金额]=0)*(序时账[科目编码]&lt;&gt;D264), 序时账[科目名称], "")))</f>
        <v>应付账款-N有限公司</v>
      </c>
      <c r="K264" s="42"/>
      <c r="M264" s="24"/>
      <c r="N264" s="23"/>
    </row>
    <row r="265" spans="1:14">
      <c r="A265" s="38" t="str" cm="1">
        <f t="array" ref="A265">_xlfn.TEXTJOIN(",", TRUE, _xlfn.UNIQUE(IF((序时账[日期]=B265)*(序时账[凭证字号]=C265), 序时账[科目编码], "")))</f>
        <v>1405002,222100101,2202007</v>
      </c>
      <c r="B265" s="89">
        <v>45889</v>
      </c>
      <c r="C265" s="36">
        <v>5</v>
      </c>
      <c r="D265" s="38">
        <v>222100101</v>
      </c>
      <c r="E265" s="38" t="s">
        <v>522</v>
      </c>
      <c r="F265" s="38" t="s">
        <v>558</v>
      </c>
      <c r="G265" s="39">
        <v>48360</v>
      </c>
      <c r="H265" s="39">
        <v>0</v>
      </c>
      <c r="I265" s="42" t="str">
        <f>IF(F265&lt;&gt;"结转本期损益",_xlfn.XLOOKUP(D265,科目余额表[科目编码],科目余额表[抽查项目],"无匹配"),"期间结转")</f>
        <v>应交税费</v>
      </c>
      <c r="J265" s="38" t="str" cm="1">
        <f t="array" ref="J265">_xlfn.TEXTJOIN(",", TRUE, _xlfn.UNIQUE(IF((序时账[日期]=B265)*(序时账[凭证字号]=C265)*IF(G265=0,序时账[借方金额]&lt;&gt;0,序时账[借方金额]=0)*(序时账[科目编码]&lt;&gt;D265), 序时账[科目名称], "")))</f>
        <v>应付账款-N有限公司</v>
      </c>
      <c r="K265" s="42"/>
      <c r="M265" s="24"/>
      <c r="N265" s="23"/>
    </row>
    <row r="266" spans="1:14">
      <c r="A266" s="38" t="str" cm="1">
        <f t="array" ref="A266">_xlfn.TEXTJOIN(",", TRUE, _xlfn.UNIQUE(IF((序时账[日期]=B266)*(序时账[凭证字号]=C266), 序时账[科目编码], "")))</f>
        <v>1405002,222100101,2202007</v>
      </c>
      <c r="B266" s="89">
        <v>45889</v>
      </c>
      <c r="C266" s="36">
        <v>5</v>
      </c>
      <c r="D266" s="38">
        <v>2202007</v>
      </c>
      <c r="E266" s="38" t="s">
        <v>587</v>
      </c>
      <c r="F266" s="38" t="s">
        <v>558</v>
      </c>
      <c r="G266" s="39">
        <v>0</v>
      </c>
      <c r="H266" s="39">
        <v>420360</v>
      </c>
      <c r="I266" s="42" t="str">
        <f>IF(F266&lt;&gt;"结转本期损益",_xlfn.XLOOKUP(D266,科目余额表[科目编码],科目余额表[抽查项目],"无匹配"),"期间结转")</f>
        <v>应付账款</v>
      </c>
      <c r="J266" s="38" t="str" cm="1">
        <f t="array" ref="J266">_xlfn.TEXTJOIN(",", TRUE, _xlfn.UNIQUE(IF((序时账[日期]=B266)*(序时账[凭证字号]=C266)*IF(G266=0,序时账[借方金额]&lt;&gt;0,序时账[借方金额]=0)*(序时账[科目编码]&lt;&gt;D266), 序时账[科目名称], "")))</f>
        <v>S商品,进项税额</v>
      </c>
      <c r="K266" s="42"/>
      <c r="M266" s="24"/>
      <c r="N266" s="23"/>
    </row>
    <row r="267" spans="1:14">
      <c r="A267" s="38" t="str" cm="1">
        <f t="array" ref="A267">_xlfn.TEXTJOIN(",", TRUE, _xlfn.UNIQUE(IF((序时账[日期]=B267)*(序时账[凭证字号]=C267), 序时账[科目编码], "")))</f>
        <v>1002001,1123005</v>
      </c>
      <c r="B267" s="89">
        <v>45889</v>
      </c>
      <c r="C267" s="36">
        <v>6</v>
      </c>
      <c r="D267" s="38">
        <v>1002001</v>
      </c>
      <c r="E267" s="38" t="s">
        <v>487</v>
      </c>
      <c r="F267" s="38" t="s">
        <v>560</v>
      </c>
      <c r="G267" s="39">
        <v>808000</v>
      </c>
      <c r="H267" s="39">
        <v>0</v>
      </c>
      <c r="I267" s="42" t="str">
        <f>IF(F267&lt;&gt;"结转本期损益",_xlfn.XLOOKUP(D267,科目余额表[科目编码],科目余额表[抽查项目],"无匹配"),"期间结转")</f>
        <v>银行存款</v>
      </c>
      <c r="J267" s="38" t="str" cm="1">
        <f t="array" ref="J267">_xlfn.TEXTJOIN(",", TRUE, _xlfn.UNIQUE(IF((序时账[日期]=B267)*(序时账[凭证字号]=C267)*IF(G267=0,序时账[借方金额]&lt;&gt;0,序时账[借方金额]=0)*(序时账[科目编码]&lt;&gt;D267), 序时账[科目名称], "")))</f>
        <v>预付账款-C有限公司</v>
      </c>
      <c r="K267" s="42" t="s">
        <v>592</v>
      </c>
      <c r="M267" s="24"/>
      <c r="N267" s="23"/>
    </row>
    <row r="268" spans="1:14">
      <c r="A268" s="38" t="str" cm="1">
        <f t="array" ref="A268">_xlfn.TEXTJOIN(",", TRUE, _xlfn.UNIQUE(IF((序时账[日期]=B268)*(序时账[凭证字号]=C268), 序时账[科目编码], "")))</f>
        <v>1002001,1123005</v>
      </c>
      <c r="B268" s="89">
        <v>45889</v>
      </c>
      <c r="C268" s="36">
        <v>6</v>
      </c>
      <c r="D268" s="38">
        <v>1123005</v>
      </c>
      <c r="E268" s="38" t="s">
        <v>592</v>
      </c>
      <c r="F268" s="38" t="s">
        <v>560</v>
      </c>
      <c r="G268" s="39">
        <v>0</v>
      </c>
      <c r="H268" s="39">
        <v>808000</v>
      </c>
      <c r="I268" s="42" t="str">
        <f>IF(F268&lt;&gt;"结转本期损益",_xlfn.XLOOKUP(D268,科目余额表[科目编码],科目余额表[抽查项目],"无匹配"),"期间结转")</f>
        <v>预付款项</v>
      </c>
      <c r="J268" s="38" t="str" cm="1">
        <f t="array" ref="J268">_xlfn.TEXTJOIN(",", TRUE, _xlfn.UNIQUE(IF((序时账[日期]=B268)*(序时账[凭证字号]=C268)*IF(G268=0,序时账[借方金额]&lt;&gt;0,序时账[借方金额]=0)*(序时账[科目编码]&lt;&gt;D268), 序时账[科目名称], "")))</f>
        <v>ABC银行账户</v>
      </c>
      <c r="K268" s="42"/>
      <c r="M268" s="24"/>
      <c r="N268" s="23"/>
    </row>
    <row r="269" spans="1:14">
      <c r="A269" s="38" t="str" cm="1">
        <f t="array" ref="A269">_xlfn.TEXTJOIN(",", TRUE, _xlfn.UNIQUE(IF((序时账[日期]=B269)*(序时账[凭证字号]=C269), 序时账[科目编码], "")))</f>
        <v>222100102,222100103,222100101,2221002</v>
      </c>
      <c r="B269" s="89">
        <v>45894</v>
      </c>
      <c r="C269" s="36">
        <v>7</v>
      </c>
      <c r="D269" s="38">
        <v>222100102</v>
      </c>
      <c r="E269" s="38" t="s">
        <v>523</v>
      </c>
      <c r="F269" s="38" t="s">
        <v>524</v>
      </c>
      <c r="G269" s="39">
        <v>140400</v>
      </c>
      <c r="H269" s="39">
        <v>0</v>
      </c>
      <c r="I269" s="42" t="str">
        <f>IF(F269&lt;&gt;"结转本期损益",_xlfn.XLOOKUP(D269,科目余额表[科目编码],科目余额表[抽查项目],"无匹配"),"期间结转")</f>
        <v>应交税费</v>
      </c>
      <c r="J269" s="38" t="str" cm="1">
        <f t="array" ref="J269">_xlfn.TEXTJOIN(",", TRUE, _xlfn.UNIQUE(IF((序时账[日期]=B269)*(序时账[凭证字号]=C269)*IF(G269=0,序时账[借方金额]&lt;&gt;0,序时账[借方金额]=0)*(序时账[科目编码]&lt;&gt;D269), 序时账[科目名称], "")))</f>
        <v>转出未交增值税,进项税额,未交增值税</v>
      </c>
      <c r="K269" s="42"/>
      <c r="M269" s="24"/>
      <c r="N269" s="23"/>
    </row>
    <row r="270" spans="1:14">
      <c r="A270" s="38" t="str" cm="1">
        <f t="array" ref="A270">_xlfn.TEXTJOIN(",", TRUE, _xlfn.UNIQUE(IF((序时账[日期]=B270)*(序时账[凭证字号]=C270), 序时账[科目编码], "")))</f>
        <v>222100102,222100103,222100101,2221002</v>
      </c>
      <c r="B270" s="89">
        <v>45894</v>
      </c>
      <c r="C270" s="36">
        <v>7</v>
      </c>
      <c r="D270" s="38">
        <v>222100103</v>
      </c>
      <c r="E270" s="38" t="s">
        <v>524</v>
      </c>
      <c r="F270" s="38" t="s">
        <v>524</v>
      </c>
      <c r="G270" s="39">
        <v>0</v>
      </c>
      <c r="H270" s="39">
        <v>140400</v>
      </c>
      <c r="I270" s="42" t="str">
        <f>IF(F270&lt;&gt;"结转本期损益",_xlfn.XLOOKUP(D270,科目余额表[科目编码],科目余额表[抽查项目],"无匹配"),"期间结转")</f>
        <v>应交税费</v>
      </c>
      <c r="J270" s="38" t="str" cm="1">
        <f t="array" ref="J270">_xlfn.TEXTJOIN(",", TRUE, _xlfn.UNIQUE(IF((序时账[日期]=B270)*(序时账[凭证字号]=C270)*IF(G270=0,序时账[借方金额]&lt;&gt;0,序时账[借方金额]=0)*(序时账[科目编码]&lt;&gt;D270), 序时账[科目名称], "")))</f>
        <v>销项税额</v>
      </c>
      <c r="K270" s="42"/>
      <c r="M270" s="24"/>
      <c r="N270" s="23"/>
    </row>
    <row r="271" spans="1:14">
      <c r="A271" s="38" t="str" cm="1">
        <f t="array" ref="A271">_xlfn.TEXTJOIN(",", TRUE, _xlfn.UNIQUE(IF((序时账[日期]=B271)*(序时账[凭证字号]=C271), 序时账[科目编码], "")))</f>
        <v>222100102,222100103,222100101,2221002</v>
      </c>
      <c r="B271" s="89">
        <v>45894</v>
      </c>
      <c r="C271" s="36">
        <v>7</v>
      </c>
      <c r="D271" s="38">
        <v>222100103</v>
      </c>
      <c r="E271" s="38" t="s">
        <v>524</v>
      </c>
      <c r="F271" s="38" t="s">
        <v>524</v>
      </c>
      <c r="G271" s="39">
        <v>48360</v>
      </c>
      <c r="H271" s="39">
        <v>0</v>
      </c>
      <c r="I271" s="42" t="str">
        <f>IF(F271&lt;&gt;"结转本期损益",_xlfn.XLOOKUP(D271,科目余额表[科目编码],科目余额表[抽查项目],"无匹配"),"期间结转")</f>
        <v>应交税费</v>
      </c>
      <c r="J271" s="38" t="str" cm="1">
        <f t="array" ref="J271">_xlfn.TEXTJOIN(",", TRUE, _xlfn.UNIQUE(IF((序时账[日期]=B271)*(序时账[凭证字号]=C271)*IF(G271=0,序时账[借方金额]&lt;&gt;0,序时账[借方金额]=0)*(序时账[科目编码]&lt;&gt;D271), 序时账[科目名称], "")))</f>
        <v>进项税额,未交增值税</v>
      </c>
      <c r="K271" s="42"/>
      <c r="M271" s="24"/>
      <c r="N271" s="23"/>
    </row>
    <row r="272" spans="1:14">
      <c r="A272" s="38" t="str" cm="1">
        <f t="array" ref="A272">_xlfn.TEXTJOIN(",", TRUE, _xlfn.UNIQUE(IF((序时账[日期]=B272)*(序时账[凭证字号]=C272), 序时账[科目编码], "")))</f>
        <v>222100102,222100103,222100101,2221002</v>
      </c>
      <c r="B272" s="89">
        <v>45894</v>
      </c>
      <c r="C272" s="36">
        <v>7</v>
      </c>
      <c r="D272" s="38">
        <v>222100101</v>
      </c>
      <c r="E272" s="38" t="s">
        <v>522</v>
      </c>
      <c r="F272" s="38" t="s">
        <v>524</v>
      </c>
      <c r="G272" s="39">
        <v>0</v>
      </c>
      <c r="H272" s="39">
        <v>48360</v>
      </c>
      <c r="I272" s="42" t="str">
        <f>IF(F272&lt;&gt;"结转本期损益",_xlfn.XLOOKUP(D272,科目余额表[科目编码],科目余额表[抽查项目],"无匹配"),"期间结转")</f>
        <v>应交税费</v>
      </c>
      <c r="J272" s="38" t="str" cm="1">
        <f t="array" ref="J272">_xlfn.TEXTJOIN(",", TRUE, _xlfn.UNIQUE(IF((序时账[日期]=B272)*(序时账[凭证字号]=C272)*IF(G272=0,序时账[借方金额]&lt;&gt;0,序时账[借方金额]=0)*(序时账[科目编码]&lt;&gt;D272), 序时账[科目名称], "")))</f>
        <v>销项税额,转出未交增值税</v>
      </c>
      <c r="K272" s="42"/>
      <c r="M272" s="24"/>
      <c r="N272" s="23"/>
    </row>
    <row r="273" spans="1:14">
      <c r="A273" s="38" t="str" cm="1">
        <f t="array" ref="A273">_xlfn.TEXTJOIN(",", TRUE, _xlfn.UNIQUE(IF((序时账[日期]=B273)*(序时账[凭证字号]=C273), 序时账[科目编码], "")))</f>
        <v>222100102,222100103,222100101,2221002</v>
      </c>
      <c r="B273" s="89">
        <v>45894</v>
      </c>
      <c r="C273" s="36">
        <v>7</v>
      </c>
      <c r="D273" s="38">
        <v>222100103</v>
      </c>
      <c r="E273" s="38" t="s">
        <v>524</v>
      </c>
      <c r="F273" s="38" t="s">
        <v>524</v>
      </c>
      <c r="G273" s="39">
        <v>49621</v>
      </c>
      <c r="H273" s="39">
        <v>0</v>
      </c>
      <c r="I273" s="42" t="str">
        <f>IF(F273&lt;&gt;"结转本期损益",_xlfn.XLOOKUP(D273,科目余额表[科目编码],科目余额表[抽查项目],"无匹配"),"期间结转")</f>
        <v>应交税费</v>
      </c>
      <c r="J273" s="38" t="str" cm="1">
        <f t="array" ref="J273">_xlfn.TEXTJOIN(",", TRUE, _xlfn.UNIQUE(IF((序时账[日期]=B273)*(序时账[凭证字号]=C273)*IF(G273=0,序时账[借方金额]&lt;&gt;0,序时账[借方金额]=0)*(序时账[科目编码]&lt;&gt;D273), 序时账[科目名称], "")))</f>
        <v>进项税额,未交增值税</v>
      </c>
      <c r="K273" s="42"/>
      <c r="M273" s="24"/>
      <c r="N273" s="23"/>
    </row>
    <row r="274" spans="1:14">
      <c r="A274" s="38" t="str" cm="1">
        <f t="array" ref="A274">_xlfn.TEXTJOIN(",", TRUE, _xlfn.UNIQUE(IF((序时账[日期]=B274)*(序时账[凭证字号]=C274), 序时账[科目编码], "")))</f>
        <v>222100102,222100103,222100101,2221002</v>
      </c>
      <c r="B274" s="89">
        <v>45894</v>
      </c>
      <c r="C274" s="36">
        <v>7</v>
      </c>
      <c r="D274" s="38">
        <v>2221002</v>
      </c>
      <c r="E274" s="38" t="s">
        <v>525</v>
      </c>
      <c r="F274" s="38" t="s">
        <v>524</v>
      </c>
      <c r="G274" s="39">
        <v>0</v>
      </c>
      <c r="H274" s="39">
        <v>49621</v>
      </c>
      <c r="I274" s="42" t="str">
        <f>IF(F274&lt;&gt;"结转本期损益",_xlfn.XLOOKUP(D274,科目余额表[科目编码],科目余额表[抽查项目],"无匹配"),"期间结转")</f>
        <v>应交税费</v>
      </c>
      <c r="J274" s="38" t="str" cm="1">
        <f t="array" ref="J274">_xlfn.TEXTJOIN(",", TRUE, _xlfn.UNIQUE(IF((序时账[日期]=B274)*(序时账[凭证字号]=C274)*IF(G274=0,序时账[借方金额]&lt;&gt;0,序时账[借方金额]=0)*(序时账[科目编码]&lt;&gt;D274), 序时账[科目名称], "")))</f>
        <v>销项税额,转出未交增值税</v>
      </c>
      <c r="K274" s="42"/>
      <c r="M274" s="24"/>
      <c r="N274" s="23"/>
    </row>
    <row r="275" spans="1:14">
      <c r="A275" s="38" t="str" cm="1">
        <f t="array" ref="A275">_xlfn.TEXTJOIN(",", TRUE, _xlfn.UNIQUE(IF((序时账[日期]=B275)*(序时账[凭证字号]=C275), 序时账[科目编码], "")))</f>
        <v>5403001,5403002,5403003,2221003,2221004,2221005</v>
      </c>
      <c r="B275" s="89">
        <v>45894</v>
      </c>
      <c r="C275" s="36">
        <v>8</v>
      </c>
      <c r="D275" s="38">
        <v>5403001</v>
      </c>
      <c r="E275" s="38" t="s">
        <v>48</v>
      </c>
      <c r="F275" s="38" t="s">
        <v>561</v>
      </c>
      <c r="G275" s="39">
        <v>3473.4700000000003</v>
      </c>
      <c r="H275" s="39">
        <v>0</v>
      </c>
      <c r="I275" s="42" t="str">
        <f>IF(F275&lt;&gt;"结转本期损益",_xlfn.XLOOKUP(D275,科目余额表[科目编码],科目余额表[抽查项目],"无匹配"),"期间结转")</f>
        <v>税金及附加</v>
      </c>
      <c r="J275" s="38" t="str" cm="1">
        <f t="array" ref="J275">_xlfn.TEXTJOIN(",", TRUE, _xlfn.UNIQUE(IF((序时账[日期]=B275)*(序时账[凭证字号]=C275)*IF(G275=0,序时账[借方金额]&lt;&gt;0,序时账[借方金额]=0)*(序时账[科目编码]&lt;&gt;D275), 序时账[科目名称], "")))</f>
        <v>城市维护建设税,教育费附加,地方教育费附加</v>
      </c>
      <c r="K275" s="42"/>
      <c r="M275" s="24"/>
      <c r="N275" s="23"/>
    </row>
    <row r="276" spans="1:14">
      <c r="A276" s="38" t="str" cm="1">
        <f t="array" ref="A276">_xlfn.TEXTJOIN(",", TRUE, _xlfn.UNIQUE(IF((序时账[日期]=B276)*(序时账[凭证字号]=C276), 序时账[科目编码], "")))</f>
        <v>5403001,5403002,5403003,2221003,2221004,2221005</v>
      </c>
      <c r="B276" s="89">
        <v>45894</v>
      </c>
      <c r="C276" s="36">
        <v>8</v>
      </c>
      <c r="D276" s="38">
        <v>5403002</v>
      </c>
      <c r="E276" s="38" t="s">
        <v>50</v>
      </c>
      <c r="F276" s="38" t="s">
        <v>561</v>
      </c>
      <c r="G276" s="39">
        <v>1488.6299999999999</v>
      </c>
      <c r="H276" s="39">
        <v>0</v>
      </c>
      <c r="I276" s="42" t="str">
        <f>IF(F276&lt;&gt;"结转本期损益",_xlfn.XLOOKUP(D276,科目余额表[科目编码],科目余额表[抽查项目],"无匹配"),"期间结转")</f>
        <v>税金及附加</v>
      </c>
      <c r="J276" s="38" t="str" cm="1">
        <f t="array" ref="J276">_xlfn.TEXTJOIN(",", TRUE, _xlfn.UNIQUE(IF((序时账[日期]=B276)*(序时账[凭证字号]=C276)*IF(G276=0,序时账[借方金额]&lt;&gt;0,序时账[借方金额]=0)*(序时账[科目编码]&lt;&gt;D276), 序时账[科目名称], "")))</f>
        <v>城市维护建设税,教育费附加,地方教育费附加</v>
      </c>
      <c r="K276" s="42"/>
      <c r="M276" s="24"/>
      <c r="N276" s="23"/>
    </row>
    <row r="277" spans="1:14">
      <c r="A277" s="38" t="str" cm="1">
        <f t="array" ref="A277">_xlfn.TEXTJOIN(",", TRUE, _xlfn.UNIQUE(IF((序时账[日期]=B277)*(序时账[凭证字号]=C277), 序时账[科目编码], "")))</f>
        <v>5403001,5403002,5403003,2221003,2221004,2221005</v>
      </c>
      <c r="B277" s="89">
        <v>45894</v>
      </c>
      <c r="C277" s="36">
        <v>8</v>
      </c>
      <c r="D277" s="38">
        <v>5403003</v>
      </c>
      <c r="E277" s="38" t="s">
        <v>53</v>
      </c>
      <c r="F277" s="38" t="s">
        <v>561</v>
      </c>
      <c r="G277" s="39">
        <v>992.42000000000007</v>
      </c>
      <c r="H277" s="39">
        <v>0</v>
      </c>
      <c r="I277" s="42" t="str">
        <f>IF(F277&lt;&gt;"结转本期损益",_xlfn.XLOOKUP(D277,科目余额表[科目编码],科目余额表[抽查项目],"无匹配"),"期间结转")</f>
        <v>税金及附加</v>
      </c>
      <c r="J277" s="38" t="str" cm="1">
        <f t="array" ref="J277">_xlfn.TEXTJOIN(",", TRUE, _xlfn.UNIQUE(IF((序时账[日期]=B277)*(序时账[凭证字号]=C277)*IF(G277=0,序时账[借方金额]&lt;&gt;0,序时账[借方金额]=0)*(序时账[科目编码]&lt;&gt;D277), 序时账[科目名称], "")))</f>
        <v>城市维护建设税,教育费附加,地方教育费附加</v>
      </c>
      <c r="K277" s="42"/>
      <c r="M277" s="24"/>
      <c r="N277" s="23"/>
    </row>
    <row r="278" spans="1:14">
      <c r="A278" s="38" t="str" cm="1">
        <f t="array" ref="A278">_xlfn.TEXTJOIN(",", TRUE, _xlfn.UNIQUE(IF((序时账[日期]=B278)*(序时账[凭证字号]=C278), 序时账[科目编码], "")))</f>
        <v>5403001,5403002,5403003,2221003,2221004,2221005</v>
      </c>
      <c r="B278" s="89">
        <v>45894</v>
      </c>
      <c r="C278" s="36">
        <v>8</v>
      </c>
      <c r="D278" s="38">
        <v>2221003</v>
      </c>
      <c r="E278" s="38" t="s">
        <v>48</v>
      </c>
      <c r="F278" s="38" t="s">
        <v>561</v>
      </c>
      <c r="G278" s="39">
        <v>0</v>
      </c>
      <c r="H278" s="39">
        <v>3473.4700000000003</v>
      </c>
      <c r="I278" s="42" t="str">
        <f>IF(F278&lt;&gt;"结转本期损益",_xlfn.XLOOKUP(D278,科目余额表[科目编码],科目余额表[抽查项目],"无匹配"),"期间结转")</f>
        <v>应交税费</v>
      </c>
      <c r="J278" s="38" t="str" cm="1">
        <f t="array" ref="J278">_xlfn.TEXTJOIN(",", TRUE, _xlfn.UNIQUE(IF((序时账[日期]=B278)*(序时账[凭证字号]=C278)*IF(G278=0,序时账[借方金额]&lt;&gt;0,序时账[借方金额]=0)*(序时账[科目编码]&lt;&gt;D278), 序时账[科目名称], "")))</f>
        <v>城市维护建设税,教育费附加,地方教育费附加</v>
      </c>
      <c r="K278" s="42"/>
      <c r="M278" s="24"/>
      <c r="N278" s="23"/>
    </row>
    <row r="279" spans="1:14">
      <c r="A279" s="38" t="str" cm="1">
        <f t="array" ref="A279">_xlfn.TEXTJOIN(",", TRUE, _xlfn.UNIQUE(IF((序时账[日期]=B279)*(序时账[凭证字号]=C279), 序时账[科目编码], "")))</f>
        <v>5403001,5403002,5403003,2221003,2221004,2221005</v>
      </c>
      <c r="B279" s="89">
        <v>45894</v>
      </c>
      <c r="C279" s="36">
        <v>8</v>
      </c>
      <c r="D279" s="38">
        <v>2221004</v>
      </c>
      <c r="E279" s="38" t="s">
        <v>50</v>
      </c>
      <c r="F279" s="38" t="s">
        <v>561</v>
      </c>
      <c r="G279" s="39">
        <v>0</v>
      </c>
      <c r="H279" s="39">
        <v>1488.6299999999999</v>
      </c>
      <c r="I279" s="42" t="str">
        <f>IF(F279&lt;&gt;"结转本期损益",_xlfn.XLOOKUP(D279,科目余额表[科目编码],科目余额表[抽查项目],"无匹配"),"期间结转")</f>
        <v>应交税费</v>
      </c>
      <c r="J279" s="38" t="str" cm="1">
        <f t="array" ref="J279">_xlfn.TEXTJOIN(",", TRUE, _xlfn.UNIQUE(IF((序时账[日期]=B279)*(序时账[凭证字号]=C279)*IF(G279=0,序时账[借方金额]&lt;&gt;0,序时账[借方金额]=0)*(序时账[科目编码]&lt;&gt;D279), 序时账[科目名称], "")))</f>
        <v>城市维护建设税,教育费附加,地方教育费附加</v>
      </c>
      <c r="K279" s="42"/>
      <c r="M279" s="24"/>
      <c r="N279" s="23"/>
    </row>
    <row r="280" spans="1:14">
      <c r="A280" s="38" t="str" cm="1">
        <f t="array" ref="A280">_xlfn.TEXTJOIN(",", TRUE, _xlfn.UNIQUE(IF((序时账[日期]=B280)*(序时账[凭证字号]=C280), 序时账[科目编码], "")))</f>
        <v>5403001,5403002,5403003,2221003,2221004,2221005</v>
      </c>
      <c r="B280" s="89">
        <v>45894</v>
      </c>
      <c r="C280" s="36">
        <v>8</v>
      </c>
      <c r="D280" s="38">
        <v>2221005</v>
      </c>
      <c r="E280" s="38" t="s">
        <v>53</v>
      </c>
      <c r="F280" s="38" t="s">
        <v>561</v>
      </c>
      <c r="G280" s="39">
        <v>0</v>
      </c>
      <c r="H280" s="39">
        <v>992.42000000000007</v>
      </c>
      <c r="I280" s="42" t="str">
        <f>IF(F280&lt;&gt;"结转本期损益",_xlfn.XLOOKUP(D280,科目余额表[科目编码],科目余额表[抽查项目],"无匹配"),"期间结转")</f>
        <v>应交税费</v>
      </c>
      <c r="J280" s="38" t="str" cm="1">
        <f t="array" ref="J280">_xlfn.TEXTJOIN(",", TRUE, _xlfn.UNIQUE(IF((序时账[日期]=B280)*(序时账[凭证字号]=C280)*IF(G280=0,序时账[借方金额]&lt;&gt;0,序时账[借方金额]=0)*(序时账[科目编码]&lt;&gt;D280), 序时账[科目名称], "")))</f>
        <v>城市维护建设税,教育费附加,地方教育费附加</v>
      </c>
      <c r="K280" s="42"/>
      <c r="M280" s="24"/>
      <c r="N280" s="23"/>
    </row>
    <row r="281" spans="1:14">
      <c r="A281" s="38" t="str" cm="1">
        <f t="array" ref="A281">_xlfn.TEXTJOIN(",", TRUE, _xlfn.UNIQUE(IF((序时账[日期]=B281)*(序时账[凭证字号]=C281), 序时账[科目编码], "")))</f>
        <v>5602002,1002001</v>
      </c>
      <c r="B281" s="89">
        <v>45899</v>
      </c>
      <c r="C281" s="36">
        <v>9</v>
      </c>
      <c r="D281" s="38">
        <v>5602002</v>
      </c>
      <c r="E281" s="38" t="s">
        <v>544</v>
      </c>
      <c r="F281" s="38" t="s">
        <v>593</v>
      </c>
      <c r="G281" s="39">
        <v>100</v>
      </c>
      <c r="H281" s="39">
        <v>0</v>
      </c>
      <c r="I281" s="42" t="str">
        <f>IF(F281&lt;&gt;"结转本期损益",_xlfn.XLOOKUP(D281,科目余额表[科目编码],科目余额表[抽查项目],"无匹配"),"期间结转")</f>
        <v>管理费用</v>
      </c>
      <c r="J281" s="38" t="str" cm="1">
        <f t="array" ref="J281">_xlfn.TEXTJOIN(",", TRUE, _xlfn.UNIQUE(IF((序时账[日期]=B281)*(序时账[凭证字号]=C281)*IF(G281=0,序时账[借方金额]&lt;&gt;0,序时账[借方金额]=0)*(序时账[科目编码]&lt;&gt;D281), 序时账[科目名称], "")))</f>
        <v>ABC银行账户</v>
      </c>
      <c r="K281" s="42"/>
      <c r="M281" s="24"/>
      <c r="N281" s="23"/>
    </row>
    <row r="282" spans="1:14">
      <c r="A282" s="38" t="str" cm="1">
        <f t="array" ref="A282">_xlfn.TEXTJOIN(",", TRUE, _xlfn.UNIQUE(IF((序时账[日期]=B282)*(序时账[凭证字号]=C282), 序时账[科目编码], "")))</f>
        <v>5602002,1002001</v>
      </c>
      <c r="B282" s="89">
        <v>45899</v>
      </c>
      <c r="C282" s="36">
        <v>9</v>
      </c>
      <c r="D282" s="38">
        <v>1002001</v>
      </c>
      <c r="E282" s="38" t="s">
        <v>487</v>
      </c>
      <c r="F282" s="38" t="s">
        <v>593</v>
      </c>
      <c r="G282" s="39">
        <v>0</v>
      </c>
      <c r="H282" s="39">
        <v>100</v>
      </c>
      <c r="I282" s="42" t="str">
        <f>IF(F282&lt;&gt;"结转本期损益",_xlfn.XLOOKUP(D282,科目余额表[科目编码],科目余额表[抽查项目],"无匹配"),"期间结转")</f>
        <v>银行存款</v>
      </c>
      <c r="J282" s="38" t="str" cm="1">
        <f t="array" ref="J282">_xlfn.TEXTJOIN(",", TRUE, _xlfn.UNIQUE(IF((序时账[日期]=B282)*(序时账[凭证字号]=C282)*IF(G282=0,序时账[借方金额]&lt;&gt;0,序时账[借方金额]=0)*(序时账[科目编码]&lt;&gt;D282), 序时账[科目名称], "")))</f>
        <v>管理费用-办公费</v>
      </c>
      <c r="K282" s="42" t="s">
        <v>540</v>
      </c>
      <c r="M282" s="24"/>
      <c r="N282" s="23"/>
    </row>
    <row r="283" spans="1:14">
      <c r="A283" s="38" t="str" cm="1">
        <f t="array" ref="A283">_xlfn.TEXTJOIN(",", TRUE, _xlfn.UNIQUE(IF((序时账[日期]=B283)*(序时账[凭证字号]=C283), 序时账[科目编码], "")))</f>
        <v>5001,3103</v>
      </c>
      <c r="B283" s="89">
        <v>45899</v>
      </c>
      <c r="C283" s="36">
        <v>10</v>
      </c>
      <c r="D283" s="38">
        <v>5001</v>
      </c>
      <c r="E283" s="38" t="s">
        <v>537</v>
      </c>
      <c r="F283" s="38" t="s">
        <v>565</v>
      </c>
      <c r="G283" s="39">
        <v>1080000</v>
      </c>
      <c r="H283" s="39">
        <v>0</v>
      </c>
      <c r="I283" s="42" t="str">
        <f>IF(F283&lt;&gt;"结转本期损益",_xlfn.XLOOKUP(D283,科目余额表[科目编码],科目余额表[抽查项目],"无匹配"),"期间结转")</f>
        <v>期间结转</v>
      </c>
      <c r="J283" s="38" t="str" cm="1">
        <f t="array" ref="J283">_xlfn.TEXTJOIN(",", TRUE, _xlfn.UNIQUE(IF((序时账[日期]=B283)*(序时账[凭证字号]=C283)*IF(G283=0,序时账[借方金额]&lt;&gt;0,序时账[借方金额]=0)*(序时账[科目编码]&lt;&gt;D283), 序时账[科目名称], "")))</f>
        <v>本年利润</v>
      </c>
      <c r="K283" s="42"/>
      <c r="M283" s="24"/>
      <c r="N283" s="23"/>
    </row>
    <row r="284" spans="1:14">
      <c r="A284" s="38" t="str" cm="1">
        <f t="array" ref="A284">_xlfn.TEXTJOIN(",", TRUE, _xlfn.UNIQUE(IF((序时账[日期]=B284)*(序时账[凭证字号]=C284), 序时账[科目编码], "")))</f>
        <v>5001,3103</v>
      </c>
      <c r="B284" s="89">
        <v>45899</v>
      </c>
      <c r="C284" s="36">
        <v>10</v>
      </c>
      <c r="D284" s="38">
        <v>3103</v>
      </c>
      <c r="E284" s="38" t="s">
        <v>535</v>
      </c>
      <c r="F284" s="38" t="s">
        <v>565</v>
      </c>
      <c r="G284" s="39">
        <v>0</v>
      </c>
      <c r="H284" s="39">
        <v>1080000</v>
      </c>
      <c r="I284" s="42" t="str">
        <f>IF(F284&lt;&gt;"结转本期损益",_xlfn.XLOOKUP(D284,科目余额表[科目编码],科目余额表[抽查项目],"无匹配"),"期间结转")</f>
        <v>期间结转</v>
      </c>
      <c r="J284" s="38" t="str" cm="1">
        <f t="array" ref="J284">_xlfn.TEXTJOIN(",", TRUE, _xlfn.UNIQUE(IF((序时账[日期]=B284)*(序时账[凭证字号]=C284)*IF(G284=0,序时账[借方金额]&lt;&gt;0,序时账[借方金额]=0)*(序时账[科目编码]&lt;&gt;D284), 序时账[科目名称], "")))</f>
        <v>主营业务收入</v>
      </c>
      <c r="K284" s="42"/>
      <c r="M284" s="24"/>
      <c r="N284" s="23"/>
    </row>
    <row r="285" spans="1:14">
      <c r="A285" s="38" t="str" cm="1">
        <f t="array" ref="A285">_xlfn.TEXTJOIN(",", TRUE, _xlfn.UNIQUE(IF((序时账[日期]=B285)*(序时账[凭证字号]=C285), 序时账[科目编码], "")))</f>
        <v>3103,5401,5403001,5403002,5403003,5602001,5602002</v>
      </c>
      <c r="B285" s="89">
        <v>45899</v>
      </c>
      <c r="C285" s="36">
        <v>11</v>
      </c>
      <c r="D285" s="38">
        <v>3103</v>
      </c>
      <c r="E285" s="38" t="s">
        <v>535</v>
      </c>
      <c r="F285" s="38" t="s">
        <v>565</v>
      </c>
      <c r="G285" s="39">
        <v>915084.52</v>
      </c>
      <c r="H285" s="39">
        <v>0</v>
      </c>
      <c r="I285" s="42" t="str">
        <f>IF(F285&lt;&gt;"结转本期损益",_xlfn.XLOOKUP(D285,科目余额表[科目编码],科目余额表[抽查项目],"无匹配"),"期间结转")</f>
        <v>期间结转</v>
      </c>
      <c r="J285" s="38" t="str" cm="1">
        <f t="array" ref="J285">_xlfn.TEXTJOIN(",", TRUE, _xlfn.UNIQUE(IF((序时账[日期]=B285)*(序时账[凭证字号]=C285)*IF(G285=0,序时账[借方金额]&lt;&gt;0,序时账[借方金额]=0)*(序时账[科目编码]&lt;&gt;D285), 序时账[科目名称], "")))</f>
        <v>主营业务成本,城市维护建设税,教育费附加,地方教育费附加,管理费用-折旧费,管理费用-办公费</v>
      </c>
      <c r="K285" s="42"/>
      <c r="M285" s="24"/>
      <c r="N285" s="23"/>
    </row>
    <row r="286" spans="1:14">
      <c r="A286" s="38" t="str" cm="1">
        <f t="array" ref="A286">_xlfn.TEXTJOIN(",", TRUE, _xlfn.UNIQUE(IF((序时账[日期]=B286)*(序时账[凭证字号]=C286), 序时账[科目编码], "")))</f>
        <v>3103,5401,5403001,5403002,5403003,5602001,5602002</v>
      </c>
      <c r="B286" s="89">
        <v>45899</v>
      </c>
      <c r="C286" s="36">
        <v>11</v>
      </c>
      <c r="D286" s="38">
        <v>5401</v>
      </c>
      <c r="E286" s="38" t="s">
        <v>538</v>
      </c>
      <c r="F286" s="38" t="s">
        <v>565</v>
      </c>
      <c r="G286" s="39">
        <v>0</v>
      </c>
      <c r="H286" s="39">
        <v>908000</v>
      </c>
      <c r="I286" s="42" t="str">
        <f>IF(F286&lt;&gt;"结转本期损益",_xlfn.XLOOKUP(D286,科目余额表[科目编码],科目余额表[抽查项目],"无匹配"),"期间结转")</f>
        <v>期间结转</v>
      </c>
      <c r="J286" s="38" t="str" cm="1">
        <f t="array" ref="J286">_xlfn.TEXTJOIN(",", TRUE, _xlfn.UNIQUE(IF((序时账[日期]=B286)*(序时账[凭证字号]=C286)*IF(G286=0,序时账[借方金额]&lt;&gt;0,序时账[借方金额]=0)*(序时账[科目编码]&lt;&gt;D286), 序时账[科目名称], "")))</f>
        <v>本年利润</v>
      </c>
      <c r="K286" s="42"/>
      <c r="M286" s="24"/>
      <c r="N286" s="23"/>
    </row>
    <row r="287" spans="1:14">
      <c r="A287" s="38" t="str" cm="1">
        <f t="array" ref="A287">_xlfn.TEXTJOIN(",", TRUE, _xlfn.UNIQUE(IF((序时账[日期]=B287)*(序时账[凭证字号]=C287), 序时账[科目编码], "")))</f>
        <v>3103,5401,5403001,5403002,5403003,5602001,5602002</v>
      </c>
      <c r="B287" s="89">
        <v>45899</v>
      </c>
      <c r="C287" s="36">
        <v>11</v>
      </c>
      <c r="D287" s="38">
        <v>5403001</v>
      </c>
      <c r="E287" s="38" t="s">
        <v>48</v>
      </c>
      <c r="F287" s="38" t="s">
        <v>565</v>
      </c>
      <c r="G287" s="39">
        <v>0</v>
      </c>
      <c r="H287" s="39">
        <v>3473.4700000000003</v>
      </c>
      <c r="I287" s="42" t="str">
        <f>IF(F287&lt;&gt;"结转本期损益",_xlfn.XLOOKUP(D287,科目余额表[科目编码],科目余额表[抽查项目],"无匹配"),"期间结转")</f>
        <v>期间结转</v>
      </c>
      <c r="J287" s="38" t="str" cm="1">
        <f t="array" ref="J287">_xlfn.TEXTJOIN(",", TRUE, _xlfn.UNIQUE(IF((序时账[日期]=B287)*(序时账[凭证字号]=C287)*IF(G287=0,序时账[借方金额]&lt;&gt;0,序时账[借方金额]=0)*(序时账[科目编码]&lt;&gt;D287), 序时账[科目名称], "")))</f>
        <v>本年利润</v>
      </c>
      <c r="K287" s="42"/>
      <c r="M287" s="24"/>
      <c r="N287" s="23"/>
    </row>
    <row r="288" spans="1:14">
      <c r="A288" s="38" t="str" cm="1">
        <f t="array" ref="A288">_xlfn.TEXTJOIN(",", TRUE, _xlfn.UNIQUE(IF((序时账[日期]=B288)*(序时账[凭证字号]=C288), 序时账[科目编码], "")))</f>
        <v>3103,5401,5403001,5403002,5403003,5602001,5602002</v>
      </c>
      <c r="B288" s="89">
        <v>45899</v>
      </c>
      <c r="C288" s="36">
        <v>11</v>
      </c>
      <c r="D288" s="38">
        <v>5403002</v>
      </c>
      <c r="E288" s="38" t="s">
        <v>50</v>
      </c>
      <c r="F288" s="38" t="s">
        <v>565</v>
      </c>
      <c r="G288" s="39">
        <v>0</v>
      </c>
      <c r="H288" s="39">
        <v>1488.6299999999999</v>
      </c>
      <c r="I288" s="42" t="str">
        <f>IF(F288&lt;&gt;"结转本期损益",_xlfn.XLOOKUP(D288,科目余额表[科目编码],科目余额表[抽查项目],"无匹配"),"期间结转")</f>
        <v>期间结转</v>
      </c>
      <c r="J288" s="38" t="str" cm="1">
        <f t="array" ref="J288">_xlfn.TEXTJOIN(",", TRUE, _xlfn.UNIQUE(IF((序时账[日期]=B288)*(序时账[凭证字号]=C288)*IF(G288=0,序时账[借方金额]&lt;&gt;0,序时账[借方金额]=0)*(序时账[科目编码]&lt;&gt;D288), 序时账[科目名称], "")))</f>
        <v>本年利润</v>
      </c>
      <c r="K288" s="42"/>
      <c r="M288" s="24"/>
      <c r="N288" s="23"/>
    </row>
    <row r="289" spans="1:14">
      <c r="A289" s="38" t="str" cm="1">
        <f t="array" ref="A289">_xlfn.TEXTJOIN(",", TRUE, _xlfn.UNIQUE(IF((序时账[日期]=B289)*(序时账[凭证字号]=C289), 序时账[科目编码], "")))</f>
        <v>3103,5401,5403001,5403002,5403003,5602001,5602002</v>
      </c>
      <c r="B289" s="89">
        <v>45899</v>
      </c>
      <c r="C289" s="36">
        <v>11</v>
      </c>
      <c r="D289" s="38">
        <v>5403003</v>
      </c>
      <c r="E289" s="38" t="s">
        <v>53</v>
      </c>
      <c r="F289" s="38" t="s">
        <v>565</v>
      </c>
      <c r="G289" s="39">
        <v>0</v>
      </c>
      <c r="H289" s="39">
        <v>992.42000000000007</v>
      </c>
      <c r="I289" s="42" t="str">
        <f>IF(F289&lt;&gt;"结转本期损益",_xlfn.XLOOKUP(D289,科目余额表[科目编码],科目余额表[抽查项目],"无匹配"),"期间结转")</f>
        <v>期间结转</v>
      </c>
      <c r="J289" s="38" t="str" cm="1">
        <f t="array" ref="J289">_xlfn.TEXTJOIN(",", TRUE, _xlfn.UNIQUE(IF((序时账[日期]=B289)*(序时账[凭证字号]=C289)*IF(G289=0,序时账[借方金额]&lt;&gt;0,序时账[借方金额]=0)*(序时账[科目编码]&lt;&gt;D289), 序时账[科目名称], "")))</f>
        <v>本年利润</v>
      </c>
      <c r="K289" s="42"/>
      <c r="M289" s="24"/>
      <c r="N289" s="23"/>
    </row>
    <row r="290" spans="1:14">
      <c r="A290" s="38" t="str" cm="1">
        <f t="array" ref="A290">_xlfn.TEXTJOIN(",", TRUE, _xlfn.UNIQUE(IF((序时账[日期]=B290)*(序时账[凭证字号]=C290), 序时账[科目编码], "")))</f>
        <v>3103,5401,5403001,5403002,5403003,5602001,5602002</v>
      </c>
      <c r="B290" s="89">
        <v>45899</v>
      </c>
      <c r="C290" s="36">
        <v>11</v>
      </c>
      <c r="D290" s="38">
        <v>5602001</v>
      </c>
      <c r="E290" s="38" t="s">
        <v>552</v>
      </c>
      <c r="F290" s="38" t="s">
        <v>565</v>
      </c>
      <c r="G290" s="39">
        <v>0</v>
      </c>
      <c r="H290" s="39">
        <v>1030</v>
      </c>
      <c r="I290" s="42" t="str">
        <f>IF(F290&lt;&gt;"结转本期损益",_xlfn.XLOOKUP(D290,科目余额表[科目编码],科目余额表[抽查项目],"无匹配"),"期间结转")</f>
        <v>期间结转</v>
      </c>
      <c r="J290" s="38" t="str" cm="1">
        <f t="array" ref="J290">_xlfn.TEXTJOIN(",", TRUE, _xlfn.UNIQUE(IF((序时账[日期]=B290)*(序时账[凭证字号]=C290)*IF(G290=0,序时账[借方金额]&lt;&gt;0,序时账[借方金额]=0)*(序时账[科目编码]&lt;&gt;D290), 序时账[科目名称], "")))</f>
        <v>本年利润</v>
      </c>
      <c r="K290" s="42"/>
      <c r="M290" s="24"/>
      <c r="N290" s="23"/>
    </row>
    <row r="291" spans="1:14">
      <c r="A291" s="38" t="str" cm="1">
        <f t="array" ref="A291">_xlfn.TEXTJOIN(",", TRUE, _xlfn.UNIQUE(IF((序时账[日期]=B291)*(序时账[凭证字号]=C291), 序时账[科目编码], "")))</f>
        <v>3103,5401,5403001,5403002,5403003,5602001,5602002</v>
      </c>
      <c r="B291" s="89">
        <v>45899</v>
      </c>
      <c r="C291" s="36">
        <v>11</v>
      </c>
      <c r="D291" s="38">
        <v>5602002</v>
      </c>
      <c r="E291" s="38" t="s">
        <v>544</v>
      </c>
      <c r="F291" s="38" t="s">
        <v>565</v>
      </c>
      <c r="G291" s="39">
        <v>0</v>
      </c>
      <c r="H291" s="39">
        <v>100</v>
      </c>
      <c r="I291" s="42" t="str">
        <f>IF(F291&lt;&gt;"结转本期损益",_xlfn.XLOOKUP(D291,科目余额表[科目编码],科目余额表[抽查项目],"无匹配"),"期间结转")</f>
        <v>期间结转</v>
      </c>
      <c r="J291" s="38" t="str" cm="1">
        <f t="array" ref="J291">_xlfn.TEXTJOIN(",", TRUE, _xlfn.UNIQUE(IF((序时账[日期]=B291)*(序时账[凭证字号]=C291)*IF(G291=0,序时账[借方金额]&lt;&gt;0,序时账[借方金额]=0)*(序时账[科目编码]&lt;&gt;D291), 序时账[科目名称], "")))</f>
        <v>本年利润</v>
      </c>
      <c r="K291" s="42"/>
      <c r="M291" s="24"/>
      <c r="N291" s="23"/>
    </row>
    <row r="292" spans="1:14">
      <c r="A292" s="38" t="str" cm="1">
        <f t="array" ref="A292">_xlfn.TEXTJOIN(",", TRUE, _xlfn.UNIQUE(IF((序时账[日期]=B292)*(序时账[凭证字号]=C292), 序时账[科目编码], "")))</f>
        <v>5602001,1602002</v>
      </c>
      <c r="B292" s="89">
        <v>45910</v>
      </c>
      <c r="C292" s="36">
        <v>1</v>
      </c>
      <c r="D292" s="38">
        <v>5602001</v>
      </c>
      <c r="E292" s="38" t="s">
        <v>552</v>
      </c>
      <c r="F292" s="38" t="s">
        <v>553</v>
      </c>
      <c r="G292" s="39">
        <v>1030</v>
      </c>
      <c r="H292" s="39">
        <v>0</v>
      </c>
      <c r="I292" s="42" t="str">
        <f>IF(F292&lt;&gt;"结转本期损益",_xlfn.XLOOKUP(D292,科目余额表[科目编码],科目余额表[抽查项目],"无匹配"),"期间结转")</f>
        <v>管理费用</v>
      </c>
      <c r="J292" s="38" t="str" cm="1">
        <f t="array" ref="J292">_xlfn.TEXTJOIN(",", TRUE, _xlfn.UNIQUE(IF((序时账[日期]=B292)*(序时账[凭证字号]=C292)*IF(G292=0,序时账[借方金额]&lt;&gt;0,序时账[借方金额]=0)*(序时账[科目编码]&lt;&gt;D292), 序时账[科目名称], "")))</f>
        <v>电脑</v>
      </c>
      <c r="K292" s="42"/>
      <c r="M292" s="24"/>
      <c r="N292" s="23"/>
    </row>
    <row r="293" spans="1:14">
      <c r="A293" s="38" t="str" cm="1">
        <f t="array" ref="A293">_xlfn.TEXTJOIN(",", TRUE, _xlfn.UNIQUE(IF((序时账[日期]=B293)*(序时账[凭证字号]=C293), 序时账[科目编码], "")))</f>
        <v>5602001,1602002</v>
      </c>
      <c r="B293" s="89">
        <v>45910</v>
      </c>
      <c r="C293" s="36">
        <v>1</v>
      </c>
      <c r="D293" s="38">
        <v>1602002</v>
      </c>
      <c r="E293" s="38" t="s">
        <v>514</v>
      </c>
      <c r="F293" s="38" t="s">
        <v>553</v>
      </c>
      <c r="G293" s="39">
        <v>0</v>
      </c>
      <c r="H293" s="39">
        <v>1030</v>
      </c>
      <c r="I293" s="42" t="str">
        <f>IF(F293&lt;&gt;"结转本期损益",_xlfn.XLOOKUP(D293,科目余额表[科目编码],科目余额表[抽查项目],"无匹配"),"期间结转")</f>
        <v>固定资产</v>
      </c>
      <c r="J293" s="38" t="str" cm="1">
        <f t="array" ref="J293">_xlfn.TEXTJOIN(",", TRUE, _xlfn.UNIQUE(IF((序时账[日期]=B293)*(序时账[凭证字号]=C293)*IF(G293=0,序时账[借方金额]&lt;&gt;0,序时账[借方金额]=0)*(序时账[科目编码]&lt;&gt;D293), 序时账[科目名称], "")))</f>
        <v>管理费用-折旧费</v>
      </c>
      <c r="K293" s="42"/>
      <c r="M293" s="24"/>
      <c r="N293" s="23"/>
    </row>
    <row r="294" spans="1:14">
      <c r="A294" s="38" t="str" cm="1">
        <f t="array" ref="A294">_xlfn.TEXTJOIN(",", TRUE, _xlfn.UNIQUE(IF((序时账[日期]=B294)*(序时账[凭证字号]=C294), 序时账[科目编码], "")))</f>
        <v>1122009,5001,222100102</v>
      </c>
      <c r="B294" s="89">
        <v>45915</v>
      </c>
      <c r="C294" s="36">
        <v>2</v>
      </c>
      <c r="D294" s="38">
        <v>1122009</v>
      </c>
      <c r="E294" s="38" t="s">
        <v>594</v>
      </c>
      <c r="F294" s="38" t="s">
        <v>555</v>
      </c>
      <c r="G294" s="39">
        <v>1231700</v>
      </c>
      <c r="H294" s="39">
        <v>0</v>
      </c>
      <c r="I294" s="42" t="str">
        <f>IF(F294&lt;&gt;"结转本期损益",_xlfn.XLOOKUP(D294,科目余额表[科目编码],科目余额表[抽查项目],"无匹配"),"期间结转")</f>
        <v>应收账款</v>
      </c>
      <c r="J294" s="38" t="str" cm="1">
        <f t="array" ref="J294">_xlfn.TEXTJOIN(",", TRUE, _xlfn.UNIQUE(IF((序时账[日期]=B294)*(序时账[凭证字号]=C294)*IF(G294=0,序时账[借方金额]&lt;&gt;0,序时账[借方金额]=0)*(序时账[科目编码]&lt;&gt;D294), 序时账[科目名称], "")))</f>
        <v>主营业务收入,销项税额</v>
      </c>
      <c r="K294" s="42"/>
      <c r="M294" s="24"/>
      <c r="N294" s="23"/>
    </row>
    <row r="295" spans="1:14">
      <c r="A295" s="38" t="str" cm="1">
        <f t="array" ref="A295">_xlfn.TEXTJOIN(",", TRUE, _xlfn.UNIQUE(IF((序时账[日期]=B295)*(序时账[凭证字号]=C295), 序时账[科目编码], "")))</f>
        <v>1122009,5001,222100102</v>
      </c>
      <c r="B295" s="89">
        <v>45915</v>
      </c>
      <c r="C295" s="36">
        <v>2</v>
      </c>
      <c r="D295" s="38">
        <v>5001</v>
      </c>
      <c r="E295" s="38" t="s">
        <v>537</v>
      </c>
      <c r="F295" s="38" t="s">
        <v>555</v>
      </c>
      <c r="G295" s="39">
        <v>0</v>
      </c>
      <c r="H295" s="39">
        <v>1090000</v>
      </c>
      <c r="I295" s="42" t="str">
        <f>IF(F295&lt;&gt;"结转本期损益",_xlfn.XLOOKUP(D295,科目余额表[科目编码],科目余额表[抽查项目],"无匹配"),"期间结转")</f>
        <v>营业收入</v>
      </c>
      <c r="J295" s="38" t="str" cm="1">
        <f t="array" ref="J295">_xlfn.TEXTJOIN(",", TRUE, _xlfn.UNIQUE(IF((序时账[日期]=B295)*(序时账[凭证字号]=C295)*IF(G295=0,序时账[借方金额]&lt;&gt;0,序时账[借方金额]=0)*(序时账[科目编码]&lt;&gt;D295), 序时账[科目名称], "")))</f>
        <v>应收账款-I有限公司</v>
      </c>
      <c r="K295" s="42"/>
      <c r="M295" s="24"/>
      <c r="N295" s="23"/>
    </row>
    <row r="296" spans="1:14">
      <c r="A296" s="38" t="str" cm="1">
        <f t="array" ref="A296">_xlfn.TEXTJOIN(",", TRUE, _xlfn.UNIQUE(IF((序时账[日期]=B296)*(序时账[凭证字号]=C296), 序时账[科目编码], "")))</f>
        <v>1122009,5001,222100102</v>
      </c>
      <c r="B296" s="89">
        <v>45915</v>
      </c>
      <c r="C296" s="36">
        <v>2</v>
      </c>
      <c r="D296" s="38">
        <v>222100102</v>
      </c>
      <c r="E296" s="38" t="s">
        <v>523</v>
      </c>
      <c r="F296" s="38" t="s">
        <v>555</v>
      </c>
      <c r="G296" s="39">
        <v>0</v>
      </c>
      <c r="H296" s="39">
        <v>141700</v>
      </c>
      <c r="I296" s="42" t="str">
        <f>IF(F296&lt;&gt;"结转本期损益",_xlfn.XLOOKUP(D296,科目余额表[科目编码],科目余额表[抽查项目],"无匹配"),"期间结转")</f>
        <v>应交税费</v>
      </c>
      <c r="J296" s="38" t="str" cm="1">
        <f t="array" ref="J296">_xlfn.TEXTJOIN(",", TRUE, _xlfn.UNIQUE(IF((序时账[日期]=B296)*(序时账[凭证字号]=C296)*IF(G296=0,序时账[借方金额]&lt;&gt;0,序时账[借方金额]=0)*(序时账[科目编码]&lt;&gt;D296), 序时账[科目名称], "")))</f>
        <v>应收账款-I有限公司</v>
      </c>
      <c r="K296" s="42"/>
      <c r="M296" s="24"/>
      <c r="N296" s="23"/>
    </row>
    <row r="297" spans="1:14">
      <c r="A297" s="38" t="str" cm="1">
        <f t="array" ref="A297">_xlfn.TEXTJOIN(",", TRUE, _xlfn.UNIQUE(IF((序时账[日期]=B297)*(序时账[凭证字号]=C297), 序时账[科目编码], "")))</f>
        <v>5401,1405001</v>
      </c>
      <c r="B297" s="89">
        <v>45915</v>
      </c>
      <c r="C297" s="36">
        <v>3</v>
      </c>
      <c r="D297" s="38">
        <v>5401</v>
      </c>
      <c r="E297" s="38" t="s">
        <v>538</v>
      </c>
      <c r="F297" s="38" t="s">
        <v>556</v>
      </c>
      <c r="G297" s="39">
        <v>909000</v>
      </c>
      <c r="H297" s="39">
        <v>0</v>
      </c>
      <c r="I297" s="42" t="str">
        <f>IF(F297&lt;&gt;"结转本期损益",_xlfn.XLOOKUP(D297,科目余额表[科目编码],科目余额表[抽查项目],"无匹配"),"期间结转")</f>
        <v>营业成本</v>
      </c>
      <c r="J297" s="38" t="str" cm="1">
        <f t="array" ref="J297">_xlfn.TEXTJOIN(",", TRUE, _xlfn.UNIQUE(IF((序时账[日期]=B297)*(序时账[凭证字号]=C297)*IF(G297=0,序时账[借方金额]&lt;&gt;0,序时账[借方金额]=0)*(序时账[科目编码]&lt;&gt;D297), 序时账[科目名称], "")))</f>
        <v>R商品</v>
      </c>
      <c r="K297" s="42"/>
      <c r="M297" s="24"/>
      <c r="N297" s="23"/>
    </row>
    <row r="298" spans="1:14">
      <c r="A298" s="38" t="str" cm="1">
        <f t="array" ref="A298">_xlfn.TEXTJOIN(",", TRUE, _xlfn.UNIQUE(IF((序时账[日期]=B298)*(序时账[凭证字号]=C298), 序时账[科目编码], "")))</f>
        <v>5401,1405001</v>
      </c>
      <c r="B298" s="89">
        <v>45915</v>
      </c>
      <c r="C298" s="36">
        <v>3</v>
      </c>
      <c r="D298" s="38">
        <v>1405001</v>
      </c>
      <c r="E298" s="38" t="s">
        <v>511</v>
      </c>
      <c r="F298" s="38" t="s">
        <v>556</v>
      </c>
      <c r="G298" s="39">
        <v>0</v>
      </c>
      <c r="H298" s="39">
        <v>909000</v>
      </c>
      <c r="I298" s="42" t="str">
        <f>IF(F298&lt;&gt;"结转本期损益",_xlfn.XLOOKUP(D298,科目余额表[科目编码],科目余额表[抽查项目],"无匹配"),"期间结转")</f>
        <v>存货</v>
      </c>
      <c r="J298" s="38" t="str" cm="1">
        <f t="array" ref="J298">_xlfn.TEXTJOIN(",", TRUE, _xlfn.UNIQUE(IF((序时账[日期]=B298)*(序时账[凭证字号]=C298)*IF(G298=0,序时账[借方金额]&lt;&gt;0,序时账[借方金额]=0)*(序时账[科目编码]&lt;&gt;D298), 序时账[科目名称], "")))</f>
        <v>主营业务成本</v>
      </c>
      <c r="K298" s="42"/>
      <c r="M298" s="24"/>
      <c r="N298" s="23"/>
    </row>
    <row r="299" spans="1:14">
      <c r="A299" s="38" t="str" cm="1">
        <f t="array" ref="A299">_xlfn.TEXTJOIN(",", TRUE, _xlfn.UNIQUE(IF((序时账[日期]=B299)*(序时账[凭证字号]=C299), 序时账[科目编码], "")))</f>
        <v>1002002,1122009</v>
      </c>
      <c r="B299" s="89">
        <v>45920</v>
      </c>
      <c r="C299" s="36">
        <v>4</v>
      </c>
      <c r="D299" s="38">
        <v>1002002</v>
      </c>
      <c r="E299" s="38" t="s">
        <v>488</v>
      </c>
      <c r="F299" s="38" t="s">
        <v>557</v>
      </c>
      <c r="G299" s="39">
        <v>880000</v>
      </c>
      <c r="H299" s="39">
        <v>0</v>
      </c>
      <c r="I299" s="42" t="str">
        <f>IF(F299&lt;&gt;"结转本期损益",_xlfn.XLOOKUP(D299,科目余额表[科目编码],科目余额表[抽查项目],"无匹配"),"期间结转")</f>
        <v>银行存款</v>
      </c>
      <c r="J299" s="38" t="str" cm="1">
        <f t="array" ref="J299">_xlfn.TEXTJOIN(",", TRUE, _xlfn.UNIQUE(IF((序时账[日期]=B299)*(序时账[凭证字号]=C299)*IF(G299=0,序时账[借方金额]&lt;&gt;0,序时账[借方金额]=0)*(序时账[科目编码]&lt;&gt;D299), 序时账[科目名称], "")))</f>
        <v>应收账款-I有限公司</v>
      </c>
      <c r="K299" s="42" t="s">
        <v>594</v>
      </c>
      <c r="M299" s="24"/>
      <c r="N299" s="23"/>
    </row>
    <row r="300" spans="1:14">
      <c r="A300" s="38" t="str" cm="1">
        <f t="array" ref="A300">_xlfn.TEXTJOIN(",", TRUE, _xlfn.UNIQUE(IF((序时账[日期]=B300)*(序时账[凭证字号]=C300), 序时账[科目编码], "")))</f>
        <v>1002002,1122009</v>
      </c>
      <c r="B300" s="89">
        <v>45920</v>
      </c>
      <c r="C300" s="36">
        <v>4</v>
      </c>
      <c r="D300" s="38">
        <v>1122009</v>
      </c>
      <c r="E300" s="38" t="s">
        <v>594</v>
      </c>
      <c r="F300" s="38" t="s">
        <v>557</v>
      </c>
      <c r="G300" s="39">
        <v>0</v>
      </c>
      <c r="H300" s="39">
        <v>880000</v>
      </c>
      <c r="I300" s="42" t="str">
        <f>IF(F300&lt;&gt;"结转本期损益",_xlfn.XLOOKUP(D300,科目余额表[科目编码],科目余额表[抽查项目],"无匹配"),"期间结转")</f>
        <v>应收账款</v>
      </c>
      <c r="J300" s="38" t="str" cm="1">
        <f t="array" ref="J300">_xlfn.TEXTJOIN(",", TRUE, _xlfn.UNIQUE(IF((序时账[日期]=B300)*(序时账[凭证字号]=C300)*IF(G300=0,序时账[借方金额]&lt;&gt;0,序时账[借方金额]=0)*(序时账[科目编码]&lt;&gt;D300), 序时账[科目名称], "")))</f>
        <v>EFG银行账户</v>
      </c>
      <c r="K300" s="42"/>
      <c r="M300" s="24"/>
      <c r="N300" s="23"/>
    </row>
    <row r="301" spans="1:14">
      <c r="A301" s="38" t="str" cm="1">
        <f t="array" ref="A301">_xlfn.TEXTJOIN(",", TRUE, _xlfn.UNIQUE(IF((序时账[日期]=B301)*(序时账[凭证字号]=C301), 序时账[科目编码], "")))</f>
        <v>1405001,222100101,1123005</v>
      </c>
      <c r="B301" s="89">
        <v>45920</v>
      </c>
      <c r="C301" s="36">
        <v>5</v>
      </c>
      <c r="D301" s="38">
        <v>1405001</v>
      </c>
      <c r="E301" s="38" t="s">
        <v>511</v>
      </c>
      <c r="F301" s="38" t="s">
        <v>558</v>
      </c>
      <c r="G301" s="39">
        <v>490000</v>
      </c>
      <c r="H301" s="39">
        <v>0</v>
      </c>
      <c r="I301" s="42" t="str">
        <f>IF(F301&lt;&gt;"结转本期损益",_xlfn.XLOOKUP(D301,科目余额表[科目编码],科目余额表[抽查项目],"无匹配"),"期间结转")</f>
        <v>存货</v>
      </c>
      <c r="J301" s="38" t="str" cm="1">
        <f t="array" ref="J301">_xlfn.TEXTJOIN(",", TRUE, _xlfn.UNIQUE(IF((序时账[日期]=B301)*(序时账[凭证字号]=C301)*IF(G301=0,序时账[借方金额]&lt;&gt;0,序时账[借方金额]=0)*(序时账[科目编码]&lt;&gt;D301), 序时账[科目名称], "")))</f>
        <v>预付账款-C有限公司</v>
      </c>
      <c r="K301" s="42"/>
      <c r="M301" s="24"/>
      <c r="N301" s="23"/>
    </row>
    <row r="302" spans="1:14">
      <c r="A302" s="38" t="str" cm="1">
        <f t="array" ref="A302">_xlfn.TEXTJOIN(",", TRUE, _xlfn.UNIQUE(IF((序时账[日期]=B302)*(序时账[凭证字号]=C302), 序时账[科目编码], "")))</f>
        <v>1405001,222100101,1123005</v>
      </c>
      <c r="B302" s="89">
        <v>45920</v>
      </c>
      <c r="C302" s="36">
        <v>5</v>
      </c>
      <c r="D302" s="38">
        <v>222100101</v>
      </c>
      <c r="E302" s="38" t="s">
        <v>522</v>
      </c>
      <c r="F302" s="38" t="s">
        <v>558</v>
      </c>
      <c r="G302" s="39">
        <v>63700</v>
      </c>
      <c r="H302" s="39">
        <v>0</v>
      </c>
      <c r="I302" s="42" t="str">
        <f>IF(F302&lt;&gt;"结转本期损益",_xlfn.XLOOKUP(D302,科目余额表[科目编码],科目余额表[抽查项目],"无匹配"),"期间结转")</f>
        <v>应交税费</v>
      </c>
      <c r="J302" s="38" t="str" cm="1">
        <f t="array" ref="J302">_xlfn.TEXTJOIN(",", TRUE, _xlfn.UNIQUE(IF((序时账[日期]=B302)*(序时账[凭证字号]=C302)*IF(G302=0,序时账[借方金额]&lt;&gt;0,序时账[借方金额]=0)*(序时账[科目编码]&lt;&gt;D302), 序时账[科目名称], "")))</f>
        <v>预付账款-C有限公司</v>
      </c>
      <c r="K302" s="42"/>
      <c r="M302" s="24"/>
      <c r="N302" s="23"/>
    </row>
    <row r="303" spans="1:14">
      <c r="A303" s="38" t="str" cm="1">
        <f t="array" ref="A303">_xlfn.TEXTJOIN(",", TRUE, _xlfn.UNIQUE(IF((序时账[日期]=B303)*(序时账[凭证字号]=C303), 序时账[科目编码], "")))</f>
        <v>1405001,222100101,1123005</v>
      </c>
      <c r="B303" s="89">
        <v>45920</v>
      </c>
      <c r="C303" s="36">
        <v>5</v>
      </c>
      <c r="D303" s="38">
        <v>1123005</v>
      </c>
      <c r="E303" s="38" t="s">
        <v>592</v>
      </c>
      <c r="F303" s="38" t="s">
        <v>558</v>
      </c>
      <c r="G303" s="39">
        <v>0</v>
      </c>
      <c r="H303" s="39">
        <v>553700</v>
      </c>
      <c r="I303" s="42" t="str">
        <f>IF(F303&lt;&gt;"结转本期损益",_xlfn.XLOOKUP(D303,科目余额表[科目编码],科目余额表[抽查项目],"无匹配"),"期间结转")</f>
        <v>预付款项</v>
      </c>
      <c r="J303" s="38" t="str" cm="1">
        <f t="array" ref="J303">_xlfn.TEXTJOIN(",", TRUE, _xlfn.UNIQUE(IF((序时账[日期]=B303)*(序时账[凭证字号]=C303)*IF(G303=0,序时账[借方金额]&lt;&gt;0,序时账[借方金额]=0)*(序时账[科目编码]&lt;&gt;D303), 序时账[科目名称], "")))</f>
        <v>R商品,进项税额</v>
      </c>
      <c r="K303" s="42"/>
      <c r="M303" s="24"/>
      <c r="N303" s="23"/>
    </row>
    <row r="304" spans="1:14">
      <c r="A304" s="38" t="str" cm="1">
        <f t="array" ref="A304">_xlfn.TEXTJOIN(",", TRUE, _xlfn.UNIQUE(IF((序时账[日期]=B304)*(序时账[凭证字号]=C304), 序时账[科目编码], "")))</f>
        <v>1002001,1123008</v>
      </c>
      <c r="B304" s="89">
        <v>45920</v>
      </c>
      <c r="C304" s="36">
        <v>6</v>
      </c>
      <c r="D304" s="38">
        <v>1002001</v>
      </c>
      <c r="E304" s="38" t="s">
        <v>487</v>
      </c>
      <c r="F304" s="38" t="s">
        <v>560</v>
      </c>
      <c r="G304" s="39">
        <v>908000</v>
      </c>
      <c r="H304" s="39">
        <v>0</v>
      </c>
      <c r="I304" s="42" t="str">
        <f>IF(F304&lt;&gt;"结转本期损益",_xlfn.XLOOKUP(D304,科目余额表[科目编码],科目余额表[抽查项目],"无匹配"),"期间结转")</f>
        <v>银行存款</v>
      </c>
      <c r="J304" s="38" t="str" cm="1">
        <f t="array" ref="J304">_xlfn.TEXTJOIN(",", TRUE, _xlfn.UNIQUE(IF((序时账[日期]=B304)*(序时账[凭证字号]=C304)*IF(G304=0,序时账[借方金额]&lt;&gt;0,序时账[借方金额]=0)*(序时账[科目编码]&lt;&gt;D304), 序时账[科目名称], "")))</f>
        <v>预付账款-Q有限公司</v>
      </c>
      <c r="K304" s="42" t="s">
        <v>595</v>
      </c>
      <c r="M304" s="24"/>
      <c r="N304" s="23"/>
    </row>
    <row r="305" spans="1:14">
      <c r="A305" s="38" t="str" cm="1">
        <f t="array" ref="A305">_xlfn.TEXTJOIN(",", TRUE, _xlfn.UNIQUE(IF((序时账[日期]=B305)*(序时账[凭证字号]=C305), 序时账[科目编码], "")))</f>
        <v>1002001,1123008</v>
      </c>
      <c r="B305" s="89">
        <v>45920</v>
      </c>
      <c r="C305" s="36">
        <v>6</v>
      </c>
      <c r="D305" s="38">
        <v>1123008</v>
      </c>
      <c r="E305" s="38" t="s">
        <v>595</v>
      </c>
      <c r="F305" s="38" t="s">
        <v>560</v>
      </c>
      <c r="G305" s="39">
        <v>0</v>
      </c>
      <c r="H305" s="39">
        <v>908000</v>
      </c>
      <c r="I305" s="42" t="str">
        <f>IF(F305&lt;&gt;"结转本期损益",_xlfn.XLOOKUP(D305,科目余额表[科目编码],科目余额表[抽查项目],"无匹配"),"期间结转")</f>
        <v>预付款项</v>
      </c>
      <c r="J305" s="38" t="str" cm="1">
        <f t="array" ref="J305">_xlfn.TEXTJOIN(",", TRUE, _xlfn.UNIQUE(IF((序时账[日期]=B305)*(序时账[凭证字号]=C305)*IF(G305=0,序时账[借方金额]&lt;&gt;0,序时账[借方金额]=0)*(序时账[科目编码]&lt;&gt;D305), 序时账[科目名称], "")))</f>
        <v>ABC银行账户</v>
      </c>
      <c r="K305" s="42"/>
      <c r="M305" s="24"/>
      <c r="N305" s="23"/>
    </row>
    <row r="306" spans="1:14">
      <c r="A306" s="38" t="str" cm="1">
        <f t="array" ref="A306">_xlfn.TEXTJOIN(",", TRUE, _xlfn.UNIQUE(IF((序时账[日期]=B306)*(序时账[凭证字号]=C306), 序时账[科目编码], "")))</f>
        <v>222100102,222100103,222100101,2221002</v>
      </c>
      <c r="B306" s="89">
        <v>45925</v>
      </c>
      <c r="C306" s="36">
        <v>7</v>
      </c>
      <c r="D306" s="38">
        <v>222100102</v>
      </c>
      <c r="E306" s="38" t="s">
        <v>523</v>
      </c>
      <c r="F306" s="38" t="s">
        <v>524</v>
      </c>
      <c r="G306" s="39">
        <v>141700</v>
      </c>
      <c r="H306" s="39">
        <v>0</v>
      </c>
      <c r="I306" s="42" t="str">
        <f>IF(F306&lt;&gt;"结转本期损益",_xlfn.XLOOKUP(D306,科目余额表[科目编码],科目余额表[抽查项目],"无匹配"),"期间结转")</f>
        <v>应交税费</v>
      </c>
      <c r="J306" s="38" t="str" cm="1">
        <f t="array" ref="J306">_xlfn.TEXTJOIN(",", TRUE, _xlfn.UNIQUE(IF((序时账[日期]=B306)*(序时账[凭证字号]=C306)*IF(G306=0,序时账[借方金额]&lt;&gt;0,序时账[借方金额]=0)*(序时账[科目编码]&lt;&gt;D306), 序时账[科目名称], "")))</f>
        <v>转出未交增值税,进项税额,未交增值税</v>
      </c>
      <c r="K306" s="42"/>
      <c r="M306" s="24"/>
      <c r="N306" s="23"/>
    </row>
    <row r="307" spans="1:14">
      <c r="A307" s="38" t="str" cm="1">
        <f t="array" ref="A307">_xlfn.TEXTJOIN(",", TRUE, _xlfn.UNIQUE(IF((序时账[日期]=B307)*(序时账[凭证字号]=C307), 序时账[科目编码], "")))</f>
        <v>222100102,222100103,222100101,2221002</v>
      </c>
      <c r="B307" s="89">
        <v>45925</v>
      </c>
      <c r="C307" s="36">
        <v>7</v>
      </c>
      <c r="D307" s="38">
        <v>222100103</v>
      </c>
      <c r="E307" s="38" t="s">
        <v>524</v>
      </c>
      <c r="F307" s="38" t="s">
        <v>524</v>
      </c>
      <c r="G307" s="39">
        <v>0</v>
      </c>
      <c r="H307" s="39">
        <v>141700</v>
      </c>
      <c r="I307" s="42" t="str">
        <f>IF(F307&lt;&gt;"结转本期损益",_xlfn.XLOOKUP(D307,科目余额表[科目编码],科目余额表[抽查项目],"无匹配"),"期间结转")</f>
        <v>应交税费</v>
      </c>
      <c r="J307" s="38" t="str" cm="1">
        <f t="array" ref="J307">_xlfn.TEXTJOIN(",", TRUE, _xlfn.UNIQUE(IF((序时账[日期]=B307)*(序时账[凭证字号]=C307)*IF(G307=0,序时账[借方金额]&lt;&gt;0,序时账[借方金额]=0)*(序时账[科目编码]&lt;&gt;D307), 序时账[科目名称], "")))</f>
        <v>销项税额</v>
      </c>
      <c r="K307" s="42"/>
      <c r="M307" s="24"/>
      <c r="N307" s="23"/>
    </row>
    <row r="308" spans="1:14">
      <c r="A308" s="38" t="str" cm="1">
        <f t="array" ref="A308">_xlfn.TEXTJOIN(",", TRUE, _xlfn.UNIQUE(IF((序时账[日期]=B308)*(序时账[凭证字号]=C308), 序时账[科目编码], "")))</f>
        <v>222100102,222100103,222100101,2221002</v>
      </c>
      <c r="B308" s="89">
        <v>45925</v>
      </c>
      <c r="C308" s="36">
        <v>7</v>
      </c>
      <c r="D308" s="38">
        <v>222100103</v>
      </c>
      <c r="E308" s="38" t="s">
        <v>524</v>
      </c>
      <c r="F308" s="38" t="s">
        <v>524</v>
      </c>
      <c r="G308" s="39">
        <v>63700</v>
      </c>
      <c r="H308" s="39">
        <v>0</v>
      </c>
      <c r="I308" s="42" t="str">
        <f>IF(F308&lt;&gt;"结转本期损益",_xlfn.XLOOKUP(D308,科目余额表[科目编码],科目余额表[抽查项目],"无匹配"),"期间结转")</f>
        <v>应交税费</v>
      </c>
      <c r="J308" s="38" t="str" cm="1">
        <f t="array" ref="J308">_xlfn.TEXTJOIN(",", TRUE, _xlfn.UNIQUE(IF((序时账[日期]=B308)*(序时账[凭证字号]=C308)*IF(G308=0,序时账[借方金额]&lt;&gt;0,序时账[借方金额]=0)*(序时账[科目编码]&lt;&gt;D308), 序时账[科目名称], "")))</f>
        <v>进项税额,未交增值税</v>
      </c>
      <c r="K308" s="42"/>
      <c r="M308" s="24"/>
      <c r="N308" s="23"/>
    </row>
    <row r="309" spans="1:14">
      <c r="A309" s="38" t="str" cm="1">
        <f t="array" ref="A309">_xlfn.TEXTJOIN(",", TRUE, _xlfn.UNIQUE(IF((序时账[日期]=B309)*(序时账[凭证字号]=C309), 序时账[科目编码], "")))</f>
        <v>222100102,222100103,222100101,2221002</v>
      </c>
      <c r="B309" s="89">
        <v>45925</v>
      </c>
      <c r="C309" s="36">
        <v>7</v>
      </c>
      <c r="D309" s="38">
        <v>222100101</v>
      </c>
      <c r="E309" s="38" t="s">
        <v>522</v>
      </c>
      <c r="F309" s="38" t="s">
        <v>524</v>
      </c>
      <c r="G309" s="39">
        <v>0</v>
      </c>
      <c r="H309" s="39">
        <v>63700</v>
      </c>
      <c r="I309" s="42" t="str">
        <f>IF(F309&lt;&gt;"结转本期损益",_xlfn.XLOOKUP(D309,科目余额表[科目编码],科目余额表[抽查项目],"无匹配"),"期间结转")</f>
        <v>应交税费</v>
      </c>
      <c r="J309" s="38" t="str" cm="1">
        <f t="array" ref="J309">_xlfn.TEXTJOIN(",", TRUE, _xlfn.UNIQUE(IF((序时账[日期]=B309)*(序时账[凭证字号]=C309)*IF(G309=0,序时账[借方金额]&lt;&gt;0,序时账[借方金额]=0)*(序时账[科目编码]&lt;&gt;D309), 序时账[科目名称], "")))</f>
        <v>销项税额,转出未交增值税</v>
      </c>
      <c r="K309" s="42"/>
      <c r="M309" s="24"/>
      <c r="N309" s="23"/>
    </row>
    <row r="310" spans="1:14">
      <c r="A310" s="38" t="str" cm="1">
        <f t="array" ref="A310">_xlfn.TEXTJOIN(",", TRUE, _xlfn.UNIQUE(IF((序时账[日期]=B310)*(序时账[凭证字号]=C310), 序时账[科目编码], "")))</f>
        <v>222100102,222100103,222100101,2221002</v>
      </c>
      <c r="B310" s="89">
        <v>45925</v>
      </c>
      <c r="C310" s="36">
        <v>7</v>
      </c>
      <c r="D310" s="38">
        <v>222100103</v>
      </c>
      <c r="E310" s="38" t="s">
        <v>524</v>
      </c>
      <c r="F310" s="38" t="s">
        <v>524</v>
      </c>
      <c r="G310" s="39">
        <v>78000</v>
      </c>
      <c r="H310" s="39">
        <v>0</v>
      </c>
      <c r="I310" s="42" t="str">
        <f>IF(F310&lt;&gt;"结转本期损益",_xlfn.XLOOKUP(D310,科目余额表[科目编码],科目余额表[抽查项目],"无匹配"),"期间结转")</f>
        <v>应交税费</v>
      </c>
      <c r="J310" s="38" t="str" cm="1">
        <f t="array" ref="J310">_xlfn.TEXTJOIN(",", TRUE, _xlfn.UNIQUE(IF((序时账[日期]=B310)*(序时账[凭证字号]=C310)*IF(G310=0,序时账[借方金额]&lt;&gt;0,序时账[借方金额]=0)*(序时账[科目编码]&lt;&gt;D310), 序时账[科目名称], "")))</f>
        <v>进项税额,未交增值税</v>
      </c>
      <c r="K310" s="42"/>
      <c r="M310" s="24"/>
      <c r="N310" s="23"/>
    </row>
    <row r="311" spans="1:14">
      <c r="A311" s="38" t="str" cm="1">
        <f t="array" ref="A311">_xlfn.TEXTJOIN(",", TRUE, _xlfn.UNIQUE(IF((序时账[日期]=B311)*(序时账[凭证字号]=C311), 序时账[科目编码], "")))</f>
        <v>222100102,222100103,222100101,2221002</v>
      </c>
      <c r="B311" s="89">
        <v>45925</v>
      </c>
      <c r="C311" s="36">
        <v>7</v>
      </c>
      <c r="D311" s="38">
        <v>2221002</v>
      </c>
      <c r="E311" s="38" t="s">
        <v>525</v>
      </c>
      <c r="F311" s="38" t="s">
        <v>524</v>
      </c>
      <c r="G311" s="39">
        <v>0</v>
      </c>
      <c r="H311" s="39">
        <v>78000</v>
      </c>
      <c r="I311" s="42" t="str">
        <f>IF(F311&lt;&gt;"结转本期损益",_xlfn.XLOOKUP(D311,科目余额表[科目编码],科目余额表[抽查项目],"无匹配"),"期间结转")</f>
        <v>应交税费</v>
      </c>
      <c r="J311" s="38" t="str" cm="1">
        <f t="array" ref="J311">_xlfn.TEXTJOIN(",", TRUE, _xlfn.UNIQUE(IF((序时账[日期]=B311)*(序时账[凭证字号]=C311)*IF(G311=0,序时账[借方金额]&lt;&gt;0,序时账[借方金额]=0)*(序时账[科目编码]&lt;&gt;D311), 序时账[科目名称], "")))</f>
        <v>销项税额,转出未交增值税</v>
      </c>
      <c r="K311" s="42"/>
      <c r="M311" s="24"/>
      <c r="N311" s="23"/>
    </row>
    <row r="312" spans="1:14">
      <c r="A312" s="38" t="str" cm="1">
        <f t="array" ref="A312">_xlfn.TEXTJOIN(",", TRUE, _xlfn.UNIQUE(IF((序时账[日期]=B312)*(序时账[凭证字号]=C312), 序时账[科目编码], "")))</f>
        <v>5403001,5403002,5403003,2221003,2221004,2221005</v>
      </c>
      <c r="B312" s="89">
        <v>45925</v>
      </c>
      <c r="C312" s="36">
        <v>8</v>
      </c>
      <c r="D312" s="38">
        <v>5403001</v>
      </c>
      <c r="E312" s="38" t="s">
        <v>48</v>
      </c>
      <c r="F312" s="38" t="s">
        <v>561</v>
      </c>
      <c r="G312" s="39">
        <v>5460.0000000000009</v>
      </c>
      <c r="H312" s="39">
        <v>0</v>
      </c>
      <c r="I312" s="42" t="str">
        <f>IF(F312&lt;&gt;"结转本期损益",_xlfn.XLOOKUP(D312,科目余额表[科目编码],科目余额表[抽查项目],"无匹配"),"期间结转")</f>
        <v>税金及附加</v>
      </c>
      <c r="J312" s="38" t="str" cm="1">
        <f t="array" ref="J312">_xlfn.TEXTJOIN(",", TRUE, _xlfn.UNIQUE(IF((序时账[日期]=B312)*(序时账[凭证字号]=C312)*IF(G312=0,序时账[借方金额]&lt;&gt;0,序时账[借方金额]=0)*(序时账[科目编码]&lt;&gt;D312), 序时账[科目名称], "")))</f>
        <v>城市维护建设税,教育费附加,地方教育费附加</v>
      </c>
      <c r="K312" s="42"/>
      <c r="M312" s="24"/>
      <c r="N312" s="23"/>
    </row>
    <row r="313" spans="1:14">
      <c r="A313" s="38" t="str" cm="1">
        <f t="array" ref="A313">_xlfn.TEXTJOIN(",", TRUE, _xlfn.UNIQUE(IF((序时账[日期]=B313)*(序时账[凭证字号]=C313), 序时账[科目编码], "")))</f>
        <v>5403001,5403002,5403003,2221003,2221004,2221005</v>
      </c>
      <c r="B313" s="89">
        <v>45925</v>
      </c>
      <c r="C313" s="36">
        <v>8</v>
      </c>
      <c r="D313" s="38">
        <v>5403002</v>
      </c>
      <c r="E313" s="38" t="s">
        <v>50</v>
      </c>
      <c r="F313" s="38" t="s">
        <v>561</v>
      </c>
      <c r="G313" s="39">
        <v>2340</v>
      </c>
      <c r="H313" s="39">
        <v>0</v>
      </c>
      <c r="I313" s="42" t="str">
        <f>IF(F313&lt;&gt;"结转本期损益",_xlfn.XLOOKUP(D313,科目余额表[科目编码],科目余额表[抽查项目],"无匹配"),"期间结转")</f>
        <v>税金及附加</v>
      </c>
      <c r="J313" s="38" t="str" cm="1">
        <f t="array" ref="J313">_xlfn.TEXTJOIN(",", TRUE, _xlfn.UNIQUE(IF((序时账[日期]=B313)*(序时账[凭证字号]=C313)*IF(G313=0,序时账[借方金额]&lt;&gt;0,序时账[借方金额]=0)*(序时账[科目编码]&lt;&gt;D313), 序时账[科目名称], "")))</f>
        <v>城市维护建设税,教育费附加,地方教育费附加</v>
      </c>
      <c r="K313" s="42"/>
      <c r="M313" s="24"/>
      <c r="N313" s="23"/>
    </row>
    <row r="314" spans="1:14">
      <c r="A314" s="38" t="str" cm="1">
        <f t="array" ref="A314">_xlfn.TEXTJOIN(",", TRUE, _xlfn.UNIQUE(IF((序时账[日期]=B314)*(序时账[凭证字号]=C314), 序时账[科目编码], "")))</f>
        <v>5403001,5403002,5403003,2221003,2221004,2221005</v>
      </c>
      <c r="B314" s="89">
        <v>45925</v>
      </c>
      <c r="C314" s="36">
        <v>8</v>
      </c>
      <c r="D314" s="38">
        <v>5403003</v>
      </c>
      <c r="E314" s="38" t="s">
        <v>53</v>
      </c>
      <c r="F314" s="38" t="s">
        <v>561</v>
      </c>
      <c r="G314" s="39">
        <v>1560</v>
      </c>
      <c r="H314" s="39">
        <v>0</v>
      </c>
      <c r="I314" s="42" t="str">
        <f>IF(F314&lt;&gt;"结转本期损益",_xlfn.XLOOKUP(D314,科目余额表[科目编码],科目余额表[抽查项目],"无匹配"),"期间结转")</f>
        <v>税金及附加</v>
      </c>
      <c r="J314" s="38" t="str" cm="1">
        <f t="array" ref="J314">_xlfn.TEXTJOIN(",", TRUE, _xlfn.UNIQUE(IF((序时账[日期]=B314)*(序时账[凭证字号]=C314)*IF(G314=0,序时账[借方金额]&lt;&gt;0,序时账[借方金额]=0)*(序时账[科目编码]&lt;&gt;D314), 序时账[科目名称], "")))</f>
        <v>城市维护建设税,教育费附加,地方教育费附加</v>
      </c>
      <c r="K314" s="42"/>
      <c r="M314" s="24"/>
      <c r="N314" s="23"/>
    </row>
    <row r="315" spans="1:14">
      <c r="A315" s="38" t="str" cm="1">
        <f t="array" ref="A315">_xlfn.TEXTJOIN(",", TRUE, _xlfn.UNIQUE(IF((序时账[日期]=B315)*(序时账[凭证字号]=C315), 序时账[科目编码], "")))</f>
        <v>5403001,5403002,5403003,2221003,2221004,2221005</v>
      </c>
      <c r="B315" s="89">
        <v>45925</v>
      </c>
      <c r="C315" s="36">
        <v>8</v>
      </c>
      <c r="D315" s="38">
        <v>2221003</v>
      </c>
      <c r="E315" s="38" t="s">
        <v>48</v>
      </c>
      <c r="F315" s="38" t="s">
        <v>561</v>
      </c>
      <c r="G315" s="39">
        <v>0</v>
      </c>
      <c r="H315" s="39">
        <v>5460.0000000000009</v>
      </c>
      <c r="I315" s="42" t="str">
        <f>IF(F315&lt;&gt;"结转本期损益",_xlfn.XLOOKUP(D315,科目余额表[科目编码],科目余额表[抽查项目],"无匹配"),"期间结转")</f>
        <v>应交税费</v>
      </c>
      <c r="J315" s="38" t="str" cm="1">
        <f t="array" ref="J315">_xlfn.TEXTJOIN(",", TRUE, _xlfn.UNIQUE(IF((序时账[日期]=B315)*(序时账[凭证字号]=C315)*IF(G315=0,序时账[借方金额]&lt;&gt;0,序时账[借方金额]=0)*(序时账[科目编码]&lt;&gt;D315), 序时账[科目名称], "")))</f>
        <v>城市维护建设税,教育费附加,地方教育费附加</v>
      </c>
      <c r="K315" s="42"/>
      <c r="M315" s="24"/>
      <c r="N315" s="23"/>
    </row>
    <row r="316" spans="1:14">
      <c r="A316" s="38" t="str" cm="1">
        <f t="array" ref="A316">_xlfn.TEXTJOIN(",", TRUE, _xlfn.UNIQUE(IF((序时账[日期]=B316)*(序时账[凭证字号]=C316), 序时账[科目编码], "")))</f>
        <v>5403001,5403002,5403003,2221003,2221004,2221005</v>
      </c>
      <c r="B316" s="89">
        <v>45925</v>
      </c>
      <c r="C316" s="36">
        <v>8</v>
      </c>
      <c r="D316" s="38">
        <v>2221004</v>
      </c>
      <c r="E316" s="38" t="s">
        <v>50</v>
      </c>
      <c r="F316" s="38" t="s">
        <v>561</v>
      </c>
      <c r="G316" s="39">
        <v>0</v>
      </c>
      <c r="H316" s="39">
        <v>2340</v>
      </c>
      <c r="I316" s="42" t="str">
        <f>IF(F316&lt;&gt;"结转本期损益",_xlfn.XLOOKUP(D316,科目余额表[科目编码],科目余额表[抽查项目],"无匹配"),"期间结转")</f>
        <v>应交税费</v>
      </c>
      <c r="J316" s="38" t="str" cm="1">
        <f t="array" ref="J316">_xlfn.TEXTJOIN(",", TRUE, _xlfn.UNIQUE(IF((序时账[日期]=B316)*(序时账[凭证字号]=C316)*IF(G316=0,序时账[借方金额]&lt;&gt;0,序时账[借方金额]=0)*(序时账[科目编码]&lt;&gt;D316), 序时账[科目名称], "")))</f>
        <v>城市维护建设税,教育费附加,地方教育费附加</v>
      </c>
      <c r="K316" s="42"/>
      <c r="M316" s="24"/>
      <c r="N316" s="23"/>
    </row>
    <row r="317" spans="1:14">
      <c r="A317" s="38" t="str" cm="1">
        <f t="array" ref="A317">_xlfn.TEXTJOIN(",", TRUE, _xlfn.UNIQUE(IF((序时账[日期]=B317)*(序时账[凭证字号]=C317), 序时账[科目编码], "")))</f>
        <v>5403001,5403002,5403003,2221003,2221004,2221005</v>
      </c>
      <c r="B317" s="89">
        <v>45925</v>
      </c>
      <c r="C317" s="36">
        <v>8</v>
      </c>
      <c r="D317" s="38">
        <v>2221005</v>
      </c>
      <c r="E317" s="38" t="s">
        <v>53</v>
      </c>
      <c r="F317" s="38" t="s">
        <v>561</v>
      </c>
      <c r="G317" s="39">
        <v>0</v>
      </c>
      <c r="H317" s="39">
        <v>1560</v>
      </c>
      <c r="I317" s="42" t="str">
        <f>IF(F317&lt;&gt;"结转本期损益",_xlfn.XLOOKUP(D317,科目余额表[科目编码],科目余额表[抽查项目],"无匹配"),"期间结转")</f>
        <v>应交税费</v>
      </c>
      <c r="J317" s="38" t="str" cm="1">
        <f t="array" ref="J317">_xlfn.TEXTJOIN(",", TRUE, _xlfn.UNIQUE(IF((序时账[日期]=B317)*(序时账[凭证字号]=C317)*IF(G317=0,序时账[借方金额]&lt;&gt;0,序时账[借方金额]=0)*(序时账[科目编码]&lt;&gt;D317), 序时账[科目名称], "")))</f>
        <v>城市维护建设税,教育费附加,地方教育费附加</v>
      </c>
      <c r="K317" s="42"/>
      <c r="M317" s="24"/>
      <c r="N317" s="23"/>
    </row>
    <row r="318" spans="1:14">
      <c r="A318" s="38" t="str" cm="1">
        <f t="array" ref="A318">_xlfn.TEXTJOIN(",", TRUE, _xlfn.UNIQUE(IF((序时账[日期]=B318)*(序时账[凭证字号]=C318), 序时账[科目编码], "")))</f>
        <v>2221002,2221003,2221004,2221005,1002001</v>
      </c>
      <c r="B318" s="89">
        <v>45925</v>
      </c>
      <c r="C318" s="36">
        <v>9</v>
      </c>
      <c r="D318" s="38">
        <v>2221002</v>
      </c>
      <c r="E318" s="38" t="s">
        <v>525</v>
      </c>
      <c r="F318" s="38" t="s">
        <v>562</v>
      </c>
      <c r="G318" s="39">
        <v>49621</v>
      </c>
      <c r="H318" s="39">
        <v>0</v>
      </c>
      <c r="I318" s="42" t="str">
        <f>IF(F318&lt;&gt;"结转本期损益",_xlfn.XLOOKUP(D318,科目余额表[科目编码],科目余额表[抽查项目],"无匹配"),"期间结转")</f>
        <v>应交税费</v>
      </c>
      <c r="J318" s="38" t="str" cm="1">
        <f t="array" ref="J318">_xlfn.TEXTJOIN(",", TRUE, _xlfn.UNIQUE(IF((序时账[日期]=B318)*(序时账[凭证字号]=C318)*IF(G318=0,序时账[借方金额]&lt;&gt;0,序时账[借方金额]=0)*(序时账[科目编码]&lt;&gt;D318), 序时账[科目名称], "")))</f>
        <v>ABC银行账户</v>
      </c>
      <c r="K318" s="42"/>
      <c r="M318" s="24"/>
      <c r="N318" s="23"/>
    </row>
    <row r="319" spans="1:14">
      <c r="A319" s="38" t="str" cm="1">
        <f t="array" ref="A319">_xlfn.TEXTJOIN(",", TRUE, _xlfn.UNIQUE(IF((序时账[日期]=B319)*(序时账[凭证字号]=C319), 序时账[科目编码], "")))</f>
        <v>2221002,2221003,2221004,2221005,1002001</v>
      </c>
      <c r="B319" s="89">
        <v>45925</v>
      </c>
      <c r="C319" s="36">
        <v>9</v>
      </c>
      <c r="D319" s="38">
        <v>2221003</v>
      </c>
      <c r="E319" s="38" t="s">
        <v>48</v>
      </c>
      <c r="F319" s="38" t="s">
        <v>562</v>
      </c>
      <c r="G319" s="39">
        <v>3473.4700000000003</v>
      </c>
      <c r="H319" s="39">
        <v>0</v>
      </c>
      <c r="I319" s="42" t="str">
        <f>IF(F319&lt;&gt;"结转本期损益",_xlfn.XLOOKUP(D319,科目余额表[科目编码],科目余额表[抽查项目],"无匹配"),"期间结转")</f>
        <v>应交税费</v>
      </c>
      <c r="J319" s="38" t="str" cm="1">
        <f t="array" ref="J319">_xlfn.TEXTJOIN(",", TRUE, _xlfn.UNIQUE(IF((序时账[日期]=B319)*(序时账[凭证字号]=C319)*IF(G319=0,序时账[借方金额]&lt;&gt;0,序时账[借方金额]=0)*(序时账[科目编码]&lt;&gt;D319), 序时账[科目名称], "")))</f>
        <v>ABC银行账户</v>
      </c>
      <c r="K319" s="42"/>
      <c r="M319" s="24"/>
      <c r="N319" s="23"/>
    </row>
    <row r="320" spans="1:14">
      <c r="A320" s="38" t="str" cm="1">
        <f t="array" ref="A320">_xlfn.TEXTJOIN(",", TRUE, _xlfn.UNIQUE(IF((序时账[日期]=B320)*(序时账[凭证字号]=C320), 序时账[科目编码], "")))</f>
        <v>2221002,2221003,2221004,2221005,1002001</v>
      </c>
      <c r="B320" s="89">
        <v>45925</v>
      </c>
      <c r="C320" s="36">
        <v>9</v>
      </c>
      <c r="D320" s="38">
        <v>2221004</v>
      </c>
      <c r="E320" s="38" t="s">
        <v>50</v>
      </c>
      <c r="F320" s="38" t="s">
        <v>562</v>
      </c>
      <c r="G320" s="39">
        <v>1488.6299999999999</v>
      </c>
      <c r="H320" s="39">
        <v>0</v>
      </c>
      <c r="I320" s="42" t="str">
        <f>IF(F320&lt;&gt;"结转本期损益",_xlfn.XLOOKUP(D320,科目余额表[科目编码],科目余额表[抽查项目],"无匹配"),"期间结转")</f>
        <v>应交税费</v>
      </c>
      <c r="J320" s="38" t="str" cm="1">
        <f t="array" ref="J320">_xlfn.TEXTJOIN(",", TRUE, _xlfn.UNIQUE(IF((序时账[日期]=B320)*(序时账[凭证字号]=C320)*IF(G320=0,序时账[借方金额]&lt;&gt;0,序时账[借方金额]=0)*(序时账[科目编码]&lt;&gt;D320), 序时账[科目名称], "")))</f>
        <v>ABC银行账户</v>
      </c>
      <c r="K320" s="42"/>
      <c r="M320" s="24"/>
      <c r="N320" s="23"/>
    </row>
    <row r="321" spans="1:14">
      <c r="A321" s="38" t="str" cm="1">
        <f t="array" ref="A321">_xlfn.TEXTJOIN(",", TRUE, _xlfn.UNIQUE(IF((序时账[日期]=B321)*(序时账[凭证字号]=C321), 序时账[科目编码], "")))</f>
        <v>2221002,2221003,2221004,2221005,1002001</v>
      </c>
      <c r="B321" s="89">
        <v>45925</v>
      </c>
      <c r="C321" s="36">
        <v>9</v>
      </c>
      <c r="D321" s="38">
        <v>2221005</v>
      </c>
      <c r="E321" s="38" t="s">
        <v>53</v>
      </c>
      <c r="F321" s="38" t="s">
        <v>562</v>
      </c>
      <c r="G321" s="39">
        <v>992.42000000000007</v>
      </c>
      <c r="H321" s="39">
        <v>0</v>
      </c>
      <c r="I321" s="42" t="str">
        <f>IF(F321&lt;&gt;"结转本期损益",_xlfn.XLOOKUP(D321,科目余额表[科目编码],科目余额表[抽查项目],"无匹配"),"期间结转")</f>
        <v>应交税费</v>
      </c>
      <c r="J321" s="38" t="str" cm="1">
        <f t="array" ref="J321">_xlfn.TEXTJOIN(",", TRUE, _xlfn.UNIQUE(IF((序时账[日期]=B321)*(序时账[凭证字号]=C321)*IF(G321=0,序时账[借方金额]&lt;&gt;0,序时账[借方金额]=0)*(序时账[科目编码]&lt;&gt;D321), 序时账[科目名称], "")))</f>
        <v>ABC银行账户</v>
      </c>
      <c r="K321" s="42"/>
      <c r="M321" s="24"/>
      <c r="N321" s="23"/>
    </row>
    <row r="322" spans="1:14">
      <c r="A322" s="38" t="str" cm="1">
        <f t="array" ref="A322">_xlfn.TEXTJOIN(",", TRUE, _xlfn.UNIQUE(IF((序时账[日期]=B322)*(序时账[凭证字号]=C322), 序时账[科目编码], "")))</f>
        <v>2221002,2221003,2221004,2221005,1002001</v>
      </c>
      <c r="B322" s="89">
        <v>45925</v>
      </c>
      <c r="C322" s="36">
        <v>9</v>
      </c>
      <c r="D322" s="38">
        <v>1002001</v>
      </c>
      <c r="E322" s="38" t="s">
        <v>487</v>
      </c>
      <c r="F322" s="38" t="s">
        <v>562</v>
      </c>
      <c r="G322" s="39">
        <v>0</v>
      </c>
      <c r="H322" s="39">
        <v>55575.519999999997</v>
      </c>
      <c r="I322" s="42" t="str">
        <f>IF(F322&lt;&gt;"结转本期损益",_xlfn.XLOOKUP(D322,科目余额表[科目编码],科目余额表[抽查项目],"无匹配"),"期间结转")</f>
        <v>银行存款</v>
      </c>
      <c r="J322" s="38" t="str" cm="1">
        <f t="array" ref="J322">_xlfn.TEXTJOIN(",", TRUE, _xlfn.UNIQUE(IF((序时账[日期]=B322)*(序时账[凭证字号]=C322)*IF(G322=0,序时账[借方金额]&lt;&gt;0,序时账[借方金额]=0)*(序时账[科目编码]&lt;&gt;D322), 序时账[科目名称], "")))</f>
        <v>未交增值税,城市维护建设税,教育费附加,地方教育费附加</v>
      </c>
      <c r="K322" s="42" t="s">
        <v>525</v>
      </c>
      <c r="M322" s="24"/>
      <c r="N322" s="23"/>
    </row>
    <row r="323" spans="1:14">
      <c r="A323" s="38" t="str" cm="1">
        <f t="array" ref="A323">_xlfn.TEXTJOIN(",", TRUE, _xlfn.UNIQUE(IF((序时账[日期]=B323)*(序时账[凭证字号]=C323), 序时账[科目编码], "")))</f>
        <v>1002001,1002002,5603002</v>
      </c>
      <c r="B323" s="89">
        <v>45930</v>
      </c>
      <c r="C323" s="36">
        <v>10</v>
      </c>
      <c r="D323" s="38">
        <v>1002001</v>
      </c>
      <c r="E323" s="38" t="s">
        <v>487</v>
      </c>
      <c r="F323" s="38" t="s">
        <v>575</v>
      </c>
      <c r="G323" s="39">
        <v>1958.06</v>
      </c>
      <c r="H323" s="39">
        <v>0</v>
      </c>
      <c r="I323" s="42" t="str">
        <f>IF(F323&lt;&gt;"结转本期损益",_xlfn.XLOOKUP(D323,科目余额表[科目编码],科目余额表[抽查项目],"无匹配"),"期间结转")</f>
        <v>银行存款</v>
      </c>
      <c r="J323" s="38" t="str" cm="1">
        <f t="array" ref="J323">_xlfn.TEXTJOIN(",", TRUE, _xlfn.UNIQUE(IF((序时账[日期]=B323)*(序时账[凭证字号]=C323)*IF(G323=0,序时账[借方金额]&lt;&gt;0,序时账[借方金额]=0)*(序时账[科目编码]&lt;&gt;D323), 序时账[科目名称], "")))</f>
        <v/>
      </c>
      <c r="K323" s="42" t="s">
        <v>542</v>
      </c>
      <c r="M323" s="24"/>
      <c r="N323" s="23"/>
    </row>
    <row r="324" spans="1:14">
      <c r="A324" s="38" t="str" cm="1">
        <f t="array" ref="A324">_xlfn.TEXTJOIN(",", TRUE, _xlfn.UNIQUE(IF((序时账[日期]=B324)*(序时账[凭证字号]=C324), 序时账[科目编码], "")))</f>
        <v>1002001,1002002,5603002</v>
      </c>
      <c r="B324" s="89">
        <v>45930</v>
      </c>
      <c r="C324" s="36">
        <v>10</v>
      </c>
      <c r="D324" s="38">
        <v>1002002</v>
      </c>
      <c r="E324" s="38" t="s">
        <v>488</v>
      </c>
      <c r="F324" s="38" t="s">
        <v>575</v>
      </c>
      <c r="G324" s="39">
        <v>324.74</v>
      </c>
      <c r="H324" s="39">
        <v>0</v>
      </c>
      <c r="I324" s="42" t="str">
        <f>IF(F324&lt;&gt;"结转本期损益",_xlfn.XLOOKUP(D324,科目余额表[科目编码],科目余额表[抽查项目],"无匹配"),"期间结转")</f>
        <v>银行存款</v>
      </c>
      <c r="J324" s="38" t="str" cm="1">
        <f t="array" ref="J324">_xlfn.TEXTJOIN(",", TRUE, _xlfn.UNIQUE(IF((序时账[日期]=B324)*(序时账[凭证字号]=C324)*IF(G324=0,序时账[借方金额]&lt;&gt;0,序时账[借方金额]=0)*(序时账[科目编码]&lt;&gt;D324), 序时账[科目名称], "")))</f>
        <v/>
      </c>
      <c r="K324" s="42" t="s">
        <v>542</v>
      </c>
      <c r="M324" s="24"/>
      <c r="N324" s="23"/>
    </row>
    <row r="325" spans="1:14">
      <c r="A325" s="38" t="str" cm="1">
        <f t="array" ref="A325">_xlfn.TEXTJOIN(",", TRUE, _xlfn.UNIQUE(IF((序时账[日期]=B325)*(序时账[凭证字号]=C325), 序时账[科目编码], "")))</f>
        <v>1002001,1002002,5603002</v>
      </c>
      <c r="B325" s="89">
        <v>45930</v>
      </c>
      <c r="C325" s="36">
        <v>10</v>
      </c>
      <c r="D325" s="38">
        <v>5603002</v>
      </c>
      <c r="E325" s="38" t="s">
        <v>542</v>
      </c>
      <c r="F325" s="38" t="s">
        <v>575</v>
      </c>
      <c r="G325" s="39">
        <v>-2282.8000000000002</v>
      </c>
      <c r="H325" s="39">
        <v>0</v>
      </c>
      <c r="I325" s="42" t="str">
        <f>IF(F325&lt;&gt;"结转本期损益",_xlfn.XLOOKUP(D325,科目余额表[科目编码],科目余额表[抽查项目],"无匹配"),"期间结转")</f>
        <v>财务费用</v>
      </c>
      <c r="J325" s="38" t="str" cm="1">
        <f t="array" ref="J325">_xlfn.TEXTJOIN(",", TRUE, _xlfn.UNIQUE(IF((序时账[日期]=B325)*(序时账[凭证字号]=C325)*IF(G325=0,序时账[借方金额]&lt;&gt;0,序时账[借方金额]=0)*(序时账[科目编码]&lt;&gt;D325), 序时账[科目名称], "")))</f>
        <v/>
      </c>
      <c r="K325" s="42"/>
      <c r="M325" s="24"/>
      <c r="N325" s="23"/>
    </row>
    <row r="326" spans="1:14">
      <c r="A326" s="38" t="str" cm="1">
        <f t="array" ref="A326">_xlfn.TEXTJOIN(",", TRUE, _xlfn.UNIQUE(IF((序时账[日期]=B326)*(序时账[凭证字号]=C326), 序时账[科目编码], "")))</f>
        <v>5001,3103</v>
      </c>
      <c r="B326" s="89">
        <v>45930</v>
      </c>
      <c r="C326" s="36">
        <v>11</v>
      </c>
      <c r="D326" s="38">
        <v>5001</v>
      </c>
      <c r="E326" s="38" t="s">
        <v>537</v>
      </c>
      <c r="F326" s="38" t="s">
        <v>565</v>
      </c>
      <c r="G326" s="39">
        <v>1090000</v>
      </c>
      <c r="H326" s="39">
        <v>0</v>
      </c>
      <c r="I326" s="42" t="str">
        <f>IF(F326&lt;&gt;"结转本期损益",_xlfn.XLOOKUP(D326,科目余额表[科目编码],科目余额表[抽查项目],"无匹配"),"期间结转")</f>
        <v>期间结转</v>
      </c>
      <c r="J326" s="38" t="str" cm="1">
        <f t="array" ref="J326">_xlfn.TEXTJOIN(",", TRUE, _xlfn.UNIQUE(IF((序时账[日期]=B326)*(序时账[凭证字号]=C326)*IF(G326=0,序时账[借方金额]&lt;&gt;0,序时账[借方金额]=0)*(序时账[科目编码]&lt;&gt;D326), 序时账[科目名称], "")))</f>
        <v>本年利润</v>
      </c>
      <c r="K326" s="42"/>
      <c r="M326" s="24"/>
      <c r="N326" s="23"/>
    </row>
    <row r="327" spans="1:14">
      <c r="A327" s="38" t="str" cm="1">
        <f t="array" ref="A327">_xlfn.TEXTJOIN(",", TRUE, _xlfn.UNIQUE(IF((序时账[日期]=B327)*(序时账[凭证字号]=C327), 序时账[科目编码], "")))</f>
        <v>5001,3103</v>
      </c>
      <c r="B327" s="89">
        <v>45930</v>
      </c>
      <c r="C327" s="36">
        <v>11</v>
      </c>
      <c r="D327" s="38">
        <v>3103</v>
      </c>
      <c r="E327" s="38" t="s">
        <v>535</v>
      </c>
      <c r="F327" s="38" t="s">
        <v>565</v>
      </c>
      <c r="G327" s="39">
        <v>0</v>
      </c>
      <c r="H327" s="39">
        <v>1090000</v>
      </c>
      <c r="I327" s="42" t="str">
        <f>IF(F327&lt;&gt;"结转本期损益",_xlfn.XLOOKUP(D327,科目余额表[科目编码],科目余额表[抽查项目],"无匹配"),"期间结转")</f>
        <v>期间结转</v>
      </c>
      <c r="J327" s="38" t="str" cm="1">
        <f t="array" ref="J327">_xlfn.TEXTJOIN(",", TRUE, _xlfn.UNIQUE(IF((序时账[日期]=B327)*(序时账[凭证字号]=C327)*IF(G327=0,序时账[借方金额]&lt;&gt;0,序时账[借方金额]=0)*(序时账[科目编码]&lt;&gt;D327), 序时账[科目名称], "")))</f>
        <v>主营业务收入</v>
      </c>
      <c r="K327" s="42"/>
      <c r="M327" s="24"/>
      <c r="N327" s="23"/>
    </row>
    <row r="328" spans="1:14">
      <c r="A328" s="38" t="str" cm="1">
        <f t="array" ref="A328">_xlfn.TEXTJOIN(",", TRUE, _xlfn.UNIQUE(IF((序时账[日期]=B328)*(序时账[凭证字号]=C328), 序时账[科目编码], "")))</f>
        <v>3103,5401,5403001,5403002,5403003,5602001,5603002</v>
      </c>
      <c r="B328" s="89">
        <v>45930</v>
      </c>
      <c r="C328" s="36">
        <v>12</v>
      </c>
      <c r="D328" s="38">
        <v>3103</v>
      </c>
      <c r="E328" s="38" t="s">
        <v>535</v>
      </c>
      <c r="F328" s="38" t="s">
        <v>565</v>
      </c>
      <c r="G328" s="39">
        <v>917107.19999999995</v>
      </c>
      <c r="H328" s="39">
        <v>0</v>
      </c>
      <c r="I328" s="42" t="str">
        <f>IF(F328&lt;&gt;"结转本期损益",_xlfn.XLOOKUP(D328,科目余额表[科目编码],科目余额表[抽查项目],"无匹配"),"期间结转")</f>
        <v>期间结转</v>
      </c>
      <c r="J328" s="38" t="str" cm="1">
        <f t="array" ref="J328">_xlfn.TEXTJOIN(",", TRUE, _xlfn.UNIQUE(IF((序时账[日期]=B328)*(序时账[凭证字号]=C328)*IF(G328=0,序时账[借方金额]&lt;&gt;0,序时账[借方金额]=0)*(序时账[科目编码]&lt;&gt;D328), 序时账[科目名称], "")))</f>
        <v>主营业务成本,城市维护建设税,教育费附加,地方教育费附加,管理费用-折旧费,利息收入</v>
      </c>
      <c r="K328" s="42"/>
      <c r="M328" s="24"/>
      <c r="N328" s="23"/>
    </row>
    <row r="329" spans="1:14">
      <c r="A329" s="38" t="str" cm="1">
        <f t="array" ref="A329">_xlfn.TEXTJOIN(",", TRUE, _xlfn.UNIQUE(IF((序时账[日期]=B329)*(序时账[凭证字号]=C329), 序时账[科目编码], "")))</f>
        <v>3103,5401,5403001,5403002,5403003,5602001,5603002</v>
      </c>
      <c r="B329" s="89">
        <v>45930</v>
      </c>
      <c r="C329" s="36">
        <v>12</v>
      </c>
      <c r="D329" s="38">
        <v>5401</v>
      </c>
      <c r="E329" s="38" t="s">
        <v>538</v>
      </c>
      <c r="F329" s="38" t="s">
        <v>565</v>
      </c>
      <c r="G329" s="39">
        <v>0</v>
      </c>
      <c r="H329" s="39">
        <v>909000</v>
      </c>
      <c r="I329" s="42" t="str">
        <f>IF(F329&lt;&gt;"结转本期损益",_xlfn.XLOOKUP(D329,科目余额表[科目编码],科目余额表[抽查项目],"无匹配"),"期间结转")</f>
        <v>期间结转</v>
      </c>
      <c r="J329" s="38" t="str" cm="1">
        <f t="array" ref="J329">_xlfn.TEXTJOIN(",", TRUE, _xlfn.UNIQUE(IF((序时账[日期]=B329)*(序时账[凭证字号]=C329)*IF(G329=0,序时账[借方金额]&lt;&gt;0,序时账[借方金额]=0)*(序时账[科目编码]&lt;&gt;D329), 序时账[科目名称], "")))</f>
        <v>本年利润</v>
      </c>
      <c r="K329" s="42"/>
      <c r="M329" s="24"/>
      <c r="N329" s="23"/>
    </row>
    <row r="330" spans="1:14">
      <c r="A330" s="38" t="str" cm="1">
        <f t="array" ref="A330">_xlfn.TEXTJOIN(",", TRUE, _xlfn.UNIQUE(IF((序时账[日期]=B330)*(序时账[凭证字号]=C330), 序时账[科目编码], "")))</f>
        <v>3103,5401,5403001,5403002,5403003,5602001,5603002</v>
      </c>
      <c r="B330" s="89">
        <v>45930</v>
      </c>
      <c r="C330" s="36">
        <v>12</v>
      </c>
      <c r="D330" s="38">
        <v>5403001</v>
      </c>
      <c r="E330" s="38" t="s">
        <v>48</v>
      </c>
      <c r="F330" s="38" t="s">
        <v>565</v>
      </c>
      <c r="G330" s="39">
        <v>0</v>
      </c>
      <c r="H330" s="39">
        <v>5460.0000000000009</v>
      </c>
      <c r="I330" s="42" t="str">
        <f>IF(F330&lt;&gt;"结转本期损益",_xlfn.XLOOKUP(D330,科目余额表[科目编码],科目余额表[抽查项目],"无匹配"),"期间结转")</f>
        <v>期间结转</v>
      </c>
      <c r="J330" s="38" t="str" cm="1">
        <f t="array" ref="J330">_xlfn.TEXTJOIN(",", TRUE, _xlfn.UNIQUE(IF((序时账[日期]=B330)*(序时账[凭证字号]=C330)*IF(G330=0,序时账[借方金额]&lt;&gt;0,序时账[借方金额]=0)*(序时账[科目编码]&lt;&gt;D330), 序时账[科目名称], "")))</f>
        <v>本年利润</v>
      </c>
      <c r="K330" s="42"/>
      <c r="M330" s="24"/>
      <c r="N330" s="23"/>
    </row>
    <row r="331" spans="1:14">
      <c r="A331" s="38" t="str" cm="1">
        <f t="array" ref="A331">_xlfn.TEXTJOIN(",", TRUE, _xlfn.UNIQUE(IF((序时账[日期]=B331)*(序时账[凭证字号]=C331), 序时账[科目编码], "")))</f>
        <v>3103,5401,5403001,5403002,5403003,5602001,5603002</v>
      </c>
      <c r="B331" s="89">
        <v>45930</v>
      </c>
      <c r="C331" s="36">
        <v>12</v>
      </c>
      <c r="D331" s="38">
        <v>5403002</v>
      </c>
      <c r="E331" s="38" t="s">
        <v>50</v>
      </c>
      <c r="F331" s="38" t="s">
        <v>565</v>
      </c>
      <c r="G331" s="39">
        <v>0</v>
      </c>
      <c r="H331" s="39">
        <v>2340</v>
      </c>
      <c r="I331" s="42" t="str">
        <f>IF(F331&lt;&gt;"结转本期损益",_xlfn.XLOOKUP(D331,科目余额表[科目编码],科目余额表[抽查项目],"无匹配"),"期间结转")</f>
        <v>期间结转</v>
      </c>
      <c r="J331" s="38" t="str" cm="1">
        <f t="array" ref="J331">_xlfn.TEXTJOIN(",", TRUE, _xlfn.UNIQUE(IF((序时账[日期]=B331)*(序时账[凭证字号]=C331)*IF(G331=0,序时账[借方金额]&lt;&gt;0,序时账[借方金额]=0)*(序时账[科目编码]&lt;&gt;D331), 序时账[科目名称], "")))</f>
        <v>本年利润</v>
      </c>
      <c r="K331" s="42"/>
      <c r="M331" s="24"/>
      <c r="N331" s="23"/>
    </row>
    <row r="332" spans="1:14">
      <c r="A332" s="38" t="str" cm="1">
        <f t="array" ref="A332">_xlfn.TEXTJOIN(",", TRUE, _xlfn.UNIQUE(IF((序时账[日期]=B332)*(序时账[凭证字号]=C332), 序时账[科目编码], "")))</f>
        <v>3103,5401,5403001,5403002,5403003,5602001,5603002</v>
      </c>
      <c r="B332" s="89">
        <v>45930</v>
      </c>
      <c r="C332" s="36">
        <v>12</v>
      </c>
      <c r="D332" s="38">
        <v>5403003</v>
      </c>
      <c r="E332" s="38" t="s">
        <v>53</v>
      </c>
      <c r="F332" s="38" t="s">
        <v>565</v>
      </c>
      <c r="G332" s="39">
        <v>0</v>
      </c>
      <c r="H332" s="39">
        <v>1560</v>
      </c>
      <c r="I332" s="42" t="str">
        <f>IF(F332&lt;&gt;"结转本期损益",_xlfn.XLOOKUP(D332,科目余额表[科目编码],科目余额表[抽查项目],"无匹配"),"期间结转")</f>
        <v>期间结转</v>
      </c>
      <c r="J332" s="38" t="str" cm="1">
        <f t="array" ref="J332">_xlfn.TEXTJOIN(",", TRUE, _xlfn.UNIQUE(IF((序时账[日期]=B332)*(序时账[凭证字号]=C332)*IF(G332=0,序时账[借方金额]&lt;&gt;0,序时账[借方金额]=0)*(序时账[科目编码]&lt;&gt;D332), 序时账[科目名称], "")))</f>
        <v>本年利润</v>
      </c>
      <c r="K332" s="42"/>
      <c r="M332" s="24"/>
      <c r="N332" s="23"/>
    </row>
    <row r="333" spans="1:14">
      <c r="A333" s="38" t="str" cm="1">
        <f t="array" ref="A333">_xlfn.TEXTJOIN(",", TRUE, _xlfn.UNIQUE(IF((序时账[日期]=B333)*(序时账[凭证字号]=C333), 序时账[科目编码], "")))</f>
        <v>3103,5401,5403001,5403002,5403003,5602001,5603002</v>
      </c>
      <c r="B333" s="89">
        <v>45930</v>
      </c>
      <c r="C333" s="36">
        <v>12</v>
      </c>
      <c r="D333" s="38">
        <v>5602001</v>
      </c>
      <c r="E333" s="38" t="s">
        <v>552</v>
      </c>
      <c r="F333" s="38" t="s">
        <v>565</v>
      </c>
      <c r="G333" s="39">
        <v>0</v>
      </c>
      <c r="H333" s="39">
        <v>1030</v>
      </c>
      <c r="I333" s="42" t="str">
        <f>IF(F333&lt;&gt;"结转本期损益",_xlfn.XLOOKUP(D333,科目余额表[科目编码],科目余额表[抽查项目],"无匹配"),"期间结转")</f>
        <v>期间结转</v>
      </c>
      <c r="J333" s="38" t="str" cm="1">
        <f t="array" ref="J333">_xlfn.TEXTJOIN(",", TRUE, _xlfn.UNIQUE(IF((序时账[日期]=B333)*(序时账[凭证字号]=C333)*IF(G333=0,序时账[借方金额]&lt;&gt;0,序时账[借方金额]=0)*(序时账[科目编码]&lt;&gt;D333), 序时账[科目名称], "")))</f>
        <v>本年利润</v>
      </c>
      <c r="K333" s="42"/>
      <c r="M333" s="24"/>
      <c r="N333" s="23"/>
    </row>
    <row r="334" spans="1:14">
      <c r="A334" s="38" t="str" cm="1">
        <f t="array" ref="A334">_xlfn.TEXTJOIN(",", TRUE, _xlfn.UNIQUE(IF((序时账[日期]=B334)*(序时账[凭证字号]=C334), 序时账[科目编码], "")))</f>
        <v>3103,5401,5403001,5403002,5403003,5602001,5603002</v>
      </c>
      <c r="B334" s="89">
        <v>45930</v>
      </c>
      <c r="C334" s="36">
        <v>12</v>
      </c>
      <c r="D334" s="38">
        <v>5603002</v>
      </c>
      <c r="E334" s="38" t="s">
        <v>542</v>
      </c>
      <c r="F334" s="38" t="s">
        <v>565</v>
      </c>
      <c r="G334" s="39">
        <v>0</v>
      </c>
      <c r="H334" s="39">
        <v>-2282.8000000000002</v>
      </c>
      <c r="I334" s="42" t="str">
        <f>IF(F334&lt;&gt;"结转本期损益",_xlfn.XLOOKUP(D334,科目余额表[科目编码],科目余额表[抽查项目],"无匹配"),"期间结转")</f>
        <v>期间结转</v>
      </c>
      <c r="J334" s="38" t="str" cm="1">
        <f t="array" ref="J334">_xlfn.TEXTJOIN(",", TRUE, _xlfn.UNIQUE(IF((序时账[日期]=B334)*(序时账[凭证字号]=C334)*IF(G334=0,序时账[借方金额]&lt;&gt;0,序时账[借方金额]=0)*(序时账[科目编码]&lt;&gt;D334), 序时账[科目名称], "")))</f>
        <v>本年利润</v>
      </c>
      <c r="K334" s="42"/>
      <c r="M334" s="24"/>
      <c r="N334" s="23"/>
    </row>
    <row r="335" spans="1:14">
      <c r="A335" s="38" t="str" cm="1">
        <f t="array" ref="A335">_xlfn.TEXTJOIN(",", TRUE, _xlfn.UNIQUE(IF((序时账[日期]=B335)*(序时账[凭证字号]=C335), 序时账[科目编码], "")))</f>
        <v>5602001,1602002</v>
      </c>
      <c r="B335" s="89">
        <v>45940</v>
      </c>
      <c r="C335" s="36">
        <v>1</v>
      </c>
      <c r="D335" s="38">
        <v>5602001</v>
      </c>
      <c r="E335" s="38" t="s">
        <v>552</v>
      </c>
      <c r="F335" s="38" t="s">
        <v>553</v>
      </c>
      <c r="G335" s="39">
        <v>1030</v>
      </c>
      <c r="H335" s="39">
        <v>0</v>
      </c>
      <c r="I335" s="42" t="str">
        <f>IF(F335&lt;&gt;"结转本期损益",_xlfn.XLOOKUP(D335,科目余额表[科目编码],科目余额表[抽查项目],"无匹配"),"期间结转")</f>
        <v>管理费用</v>
      </c>
      <c r="J335" s="38" t="str" cm="1">
        <f t="array" ref="J335">_xlfn.TEXTJOIN(",", TRUE, _xlfn.UNIQUE(IF((序时账[日期]=B335)*(序时账[凭证字号]=C335)*IF(G335=0,序时账[借方金额]&lt;&gt;0,序时账[借方金额]=0)*(序时账[科目编码]&lt;&gt;D335), 序时账[科目名称], "")))</f>
        <v>电脑</v>
      </c>
      <c r="K335" s="42"/>
      <c r="M335" s="24"/>
      <c r="N335" s="23"/>
    </row>
    <row r="336" spans="1:14">
      <c r="A336" s="38" t="str" cm="1">
        <f t="array" ref="A336">_xlfn.TEXTJOIN(",", TRUE, _xlfn.UNIQUE(IF((序时账[日期]=B336)*(序时账[凭证字号]=C336), 序时账[科目编码], "")))</f>
        <v>5602001,1602002</v>
      </c>
      <c r="B336" s="89">
        <v>45940</v>
      </c>
      <c r="C336" s="36">
        <v>1</v>
      </c>
      <c r="D336" s="38">
        <v>1602002</v>
      </c>
      <c r="E336" s="38" t="s">
        <v>514</v>
      </c>
      <c r="F336" s="38" t="s">
        <v>553</v>
      </c>
      <c r="G336" s="39">
        <v>0</v>
      </c>
      <c r="H336" s="39">
        <v>1030</v>
      </c>
      <c r="I336" s="42" t="str">
        <f>IF(F336&lt;&gt;"结转本期损益",_xlfn.XLOOKUP(D336,科目余额表[科目编码],科目余额表[抽查项目],"无匹配"),"期间结转")</f>
        <v>固定资产</v>
      </c>
      <c r="J336" s="38" t="str" cm="1">
        <f t="array" ref="J336">_xlfn.TEXTJOIN(",", TRUE, _xlfn.UNIQUE(IF((序时账[日期]=B336)*(序时账[凭证字号]=C336)*IF(G336=0,序时账[借方金额]&lt;&gt;0,序时账[借方金额]=0)*(序时账[科目编码]&lt;&gt;D336), 序时账[科目名称], "")))</f>
        <v>管理费用-折旧费</v>
      </c>
      <c r="K336" s="42"/>
      <c r="M336" s="24"/>
      <c r="N336" s="23"/>
    </row>
    <row r="337" spans="1:14">
      <c r="A337" s="38" t="str" cm="1">
        <f t="array" ref="A337">_xlfn.TEXTJOIN(",", TRUE, _xlfn.UNIQUE(IF((序时账[日期]=B337)*(序时账[凭证字号]=C337), 序时账[科目编码], "")))</f>
        <v>1122003,5001,222100102</v>
      </c>
      <c r="B337" s="89">
        <v>45945</v>
      </c>
      <c r="C337" s="36">
        <v>2</v>
      </c>
      <c r="D337" s="38">
        <v>1122003</v>
      </c>
      <c r="E337" s="38" t="s">
        <v>571</v>
      </c>
      <c r="F337" s="38" t="s">
        <v>555</v>
      </c>
      <c r="G337" s="39">
        <v>1243000</v>
      </c>
      <c r="H337" s="39">
        <v>0</v>
      </c>
      <c r="I337" s="42" t="str">
        <f>IF(F337&lt;&gt;"结转本期损益",_xlfn.XLOOKUP(D337,科目余额表[科目编码],科目余额表[抽查项目],"无匹配"),"期间结转")</f>
        <v>应收账款</v>
      </c>
      <c r="J337" s="38" t="str" cm="1">
        <f t="array" ref="J337">_xlfn.TEXTJOIN(",", TRUE, _xlfn.UNIQUE(IF((序时账[日期]=B337)*(序时账[凭证字号]=C337)*IF(G337=0,序时账[借方金额]&lt;&gt;0,序时账[借方金额]=0)*(序时账[科目编码]&lt;&gt;D337), 序时账[科目名称], "")))</f>
        <v>主营业务收入,销项税额</v>
      </c>
      <c r="K337" s="42"/>
      <c r="M337" s="24"/>
      <c r="N337" s="23"/>
    </row>
    <row r="338" spans="1:14">
      <c r="A338" s="38" t="str" cm="1">
        <f t="array" ref="A338">_xlfn.TEXTJOIN(",", TRUE, _xlfn.UNIQUE(IF((序时账[日期]=B338)*(序时账[凭证字号]=C338), 序时账[科目编码], "")))</f>
        <v>1122003,5001,222100102</v>
      </c>
      <c r="B338" s="89">
        <v>45945</v>
      </c>
      <c r="C338" s="36">
        <v>2</v>
      </c>
      <c r="D338" s="38">
        <v>5001</v>
      </c>
      <c r="E338" s="38" t="s">
        <v>537</v>
      </c>
      <c r="F338" s="38" t="s">
        <v>555</v>
      </c>
      <c r="G338" s="39">
        <v>0</v>
      </c>
      <c r="H338" s="39">
        <v>1100000</v>
      </c>
      <c r="I338" s="42" t="str">
        <f>IF(F338&lt;&gt;"结转本期损益",_xlfn.XLOOKUP(D338,科目余额表[科目编码],科目余额表[抽查项目],"无匹配"),"期间结转")</f>
        <v>营业收入</v>
      </c>
      <c r="J338" s="38" t="str" cm="1">
        <f t="array" ref="J338">_xlfn.TEXTJOIN(",", TRUE, _xlfn.UNIQUE(IF((序时账[日期]=B338)*(序时账[凭证字号]=C338)*IF(G338=0,序时账[借方金额]&lt;&gt;0,序时账[借方金额]=0)*(序时账[科目编码]&lt;&gt;D338), 序时账[科目名称], "")))</f>
        <v>应收账款-C有限公司</v>
      </c>
      <c r="K338" s="42"/>
      <c r="M338" s="24"/>
      <c r="N338" s="23"/>
    </row>
    <row r="339" spans="1:14">
      <c r="A339" s="38" t="str" cm="1">
        <f t="array" ref="A339">_xlfn.TEXTJOIN(",", TRUE, _xlfn.UNIQUE(IF((序时账[日期]=B339)*(序时账[凭证字号]=C339), 序时账[科目编码], "")))</f>
        <v>1122003,5001,222100102</v>
      </c>
      <c r="B339" s="89">
        <v>45945</v>
      </c>
      <c r="C339" s="36">
        <v>2</v>
      </c>
      <c r="D339" s="38">
        <v>222100102</v>
      </c>
      <c r="E339" s="38" t="s">
        <v>523</v>
      </c>
      <c r="F339" s="38" t="s">
        <v>555</v>
      </c>
      <c r="G339" s="39">
        <v>0</v>
      </c>
      <c r="H339" s="39">
        <v>143000</v>
      </c>
      <c r="I339" s="42" t="str">
        <f>IF(F339&lt;&gt;"结转本期损益",_xlfn.XLOOKUP(D339,科目余额表[科目编码],科目余额表[抽查项目],"无匹配"),"期间结转")</f>
        <v>应交税费</v>
      </c>
      <c r="J339" s="38" t="str" cm="1">
        <f t="array" ref="J339">_xlfn.TEXTJOIN(",", TRUE, _xlfn.UNIQUE(IF((序时账[日期]=B339)*(序时账[凭证字号]=C339)*IF(G339=0,序时账[借方金额]&lt;&gt;0,序时账[借方金额]=0)*(序时账[科目编码]&lt;&gt;D339), 序时账[科目名称], "")))</f>
        <v>应收账款-C有限公司</v>
      </c>
      <c r="K339" s="42"/>
      <c r="M339" s="24"/>
      <c r="N339" s="23"/>
    </row>
    <row r="340" spans="1:14">
      <c r="A340" s="38" t="str" cm="1">
        <f t="array" ref="A340">_xlfn.TEXTJOIN(",", TRUE, _xlfn.UNIQUE(IF((序时账[日期]=B340)*(序时账[凭证字号]=C340), 序时账[科目编码], "")))</f>
        <v>5401,1405002</v>
      </c>
      <c r="B340" s="89">
        <v>45945</v>
      </c>
      <c r="C340" s="36">
        <v>3</v>
      </c>
      <c r="D340" s="38">
        <v>5401</v>
      </c>
      <c r="E340" s="38" t="s">
        <v>538</v>
      </c>
      <c r="F340" s="38" t="s">
        <v>556</v>
      </c>
      <c r="G340" s="39">
        <v>910000</v>
      </c>
      <c r="H340" s="39">
        <v>0</v>
      </c>
      <c r="I340" s="42" t="str">
        <f>IF(F340&lt;&gt;"结转本期损益",_xlfn.XLOOKUP(D340,科目余额表[科目编码],科目余额表[抽查项目],"无匹配"),"期间结转")</f>
        <v>营业成本</v>
      </c>
      <c r="J340" s="38" t="str" cm="1">
        <f t="array" ref="J340">_xlfn.TEXTJOIN(",", TRUE, _xlfn.UNIQUE(IF((序时账[日期]=B340)*(序时账[凭证字号]=C340)*IF(G340=0,序时账[借方金额]&lt;&gt;0,序时账[借方金额]=0)*(序时账[科目编码]&lt;&gt;D340), 序时账[科目名称], "")))</f>
        <v>S商品</v>
      </c>
      <c r="K340" s="42"/>
      <c r="M340" s="24"/>
      <c r="N340" s="23"/>
    </row>
    <row r="341" spans="1:14">
      <c r="A341" s="38" t="str" cm="1">
        <f t="array" ref="A341">_xlfn.TEXTJOIN(",", TRUE, _xlfn.UNIQUE(IF((序时账[日期]=B341)*(序时账[凭证字号]=C341), 序时账[科目编码], "")))</f>
        <v>5401,1405002</v>
      </c>
      <c r="B341" s="89">
        <v>45945</v>
      </c>
      <c r="C341" s="36">
        <v>3</v>
      </c>
      <c r="D341" s="38">
        <v>1405002</v>
      </c>
      <c r="E341" s="38" t="s">
        <v>512</v>
      </c>
      <c r="F341" s="38" t="s">
        <v>556</v>
      </c>
      <c r="G341" s="39">
        <v>0</v>
      </c>
      <c r="H341" s="39">
        <v>910000</v>
      </c>
      <c r="I341" s="42" t="str">
        <f>IF(F341&lt;&gt;"结转本期损益",_xlfn.XLOOKUP(D341,科目余额表[科目编码],科目余额表[抽查项目],"无匹配"),"期间结转")</f>
        <v>存货</v>
      </c>
      <c r="J341" s="38" t="str" cm="1">
        <f t="array" ref="J341">_xlfn.TEXTJOIN(",", TRUE, _xlfn.UNIQUE(IF((序时账[日期]=B341)*(序时账[凭证字号]=C341)*IF(G341=0,序时账[借方金额]&lt;&gt;0,序时账[借方金额]=0)*(序时账[科目编码]&lt;&gt;D341), 序时账[科目名称], "")))</f>
        <v>主营业务成本</v>
      </c>
      <c r="K341" s="42"/>
      <c r="M341" s="24"/>
      <c r="N341" s="23"/>
    </row>
    <row r="342" spans="1:14">
      <c r="A342" s="38" t="str" cm="1">
        <f t="array" ref="A342">_xlfn.TEXTJOIN(",", TRUE, _xlfn.UNIQUE(IF((序时账[日期]=B342)*(序时账[凭证字号]=C342), 序时账[科目编码], "")))</f>
        <v>1002002,1122010</v>
      </c>
      <c r="B342" s="89">
        <v>45950</v>
      </c>
      <c r="C342" s="36">
        <v>4</v>
      </c>
      <c r="D342" s="38">
        <v>1002002</v>
      </c>
      <c r="E342" s="38" t="s">
        <v>488</v>
      </c>
      <c r="F342" s="38" t="s">
        <v>557</v>
      </c>
      <c r="G342" s="39">
        <v>980000</v>
      </c>
      <c r="H342" s="39">
        <v>0</v>
      </c>
      <c r="I342" s="42" t="str">
        <f>IF(F342&lt;&gt;"结转本期损益",_xlfn.XLOOKUP(D342,科目余额表[科目编码],科目余额表[抽查项目],"无匹配"),"期间结转")</f>
        <v>银行存款</v>
      </c>
      <c r="J342" s="38" t="str" cm="1">
        <f t="array" ref="J342">_xlfn.TEXTJOIN(",", TRUE, _xlfn.UNIQUE(IF((序时账[日期]=B342)*(序时账[凭证字号]=C342)*IF(G342=0,序时账[借方金额]&lt;&gt;0,序时账[借方金额]=0)*(序时账[科目编码]&lt;&gt;D342), 序时账[科目名称], "")))</f>
        <v>应收账款-J有限公司</v>
      </c>
      <c r="K342" s="42" t="s">
        <v>596</v>
      </c>
      <c r="M342" s="24"/>
      <c r="N342" s="23"/>
    </row>
    <row r="343" spans="1:14">
      <c r="A343" s="38" t="str" cm="1">
        <f t="array" ref="A343">_xlfn.TEXTJOIN(",", TRUE, _xlfn.UNIQUE(IF((序时账[日期]=B343)*(序时账[凭证字号]=C343), 序时账[科目编码], "")))</f>
        <v>1002002,1122010</v>
      </c>
      <c r="B343" s="89">
        <v>45950</v>
      </c>
      <c r="C343" s="36">
        <v>4</v>
      </c>
      <c r="D343" s="38">
        <v>1122010</v>
      </c>
      <c r="E343" s="38" t="s">
        <v>596</v>
      </c>
      <c r="F343" s="38" t="s">
        <v>557</v>
      </c>
      <c r="G343" s="39">
        <v>0</v>
      </c>
      <c r="H343" s="39">
        <v>980000</v>
      </c>
      <c r="I343" s="42" t="str">
        <f>IF(F343&lt;&gt;"结转本期损益",_xlfn.XLOOKUP(D343,科目余额表[科目编码],科目余额表[抽查项目],"无匹配"),"期间结转")</f>
        <v>应收账款</v>
      </c>
      <c r="J343" s="38" t="str" cm="1">
        <f t="array" ref="J343">_xlfn.TEXTJOIN(",", TRUE, _xlfn.UNIQUE(IF((序时账[日期]=B343)*(序时账[凭证字号]=C343)*IF(G343=0,序时账[借方金额]&lt;&gt;0,序时账[借方金额]=0)*(序时账[科目编码]&lt;&gt;D343), 序时账[科目名称], "")))</f>
        <v>EFG银行账户</v>
      </c>
      <c r="K343" s="42"/>
      <c r="M343" s="24"/>
      <c r="N343" s="23"/>
    </row>
    <row r="344" spans="1:14">
      <c r="A344" s="38" t="str" cm="1">
        <f t="array" ref="A344">_xlfn.TEXTJOIN(",", TRUE, _xlfn.UNIQUE(IF((序时账[日期]=B344)*(序时账[凭证字号]=C344), 序时账[科目编码], "")))</f>
        <v>1405001,222100101,1123007</v>
      </c>
      <c r="B344" s="89">
        <v>45950</v>
      </c>
      <c r="C344" s="36">
        <v>5</v>
      </c>
      <c r="D344" s="38">
        <v>1405001</v>
      </c>
      <c r="E344" s="38" t="s">
        <v>511</v>
      </c>
      <c r="F344" s="38" t="s">
        <v>558</v>
      </c>
      <c r="G344" s="39">
        <v>676000</v>
      </c>
      <c r="H344" s="39">
        <v>0</v>
      </c>
      <c r="I344" s="42" t="str">
        <f>IF(F344&lt;&gt;"结转本期损益",_xlfn.XLOOKUP(D344,科目余额表[科目编码],科目余额表[抽查项目],"无匹配"),"期间结转")</f>
        <v>存货</v>
      </c>
      <c r="J344" s="38" t="str" cm="1">
        <f t="array" ref="J344">_xlfn.TEXTJOIN(",", TRUE, _xlfn.UNIQUE(IF((序时账[日期]=B344)*(序时账[凭证字号]=C344)*IF(G344=0,序时账[借方金额]&lt;&gt;0,序时账[借方金额]=0)*(序时账[科目编码]&lt;&gt;D344), 序时账[科目名称], "")))</f>
        <v>预付账款-P有限公司</v>
      </c>
      <c r="K344" s="42"/>
      <c r="M344" s="24"/>
      <c r="N344" s="23"/>
    </row>
    <row r="345" spans="1:14">
      <c r="A345" s="38" t="str" cm="1">
        <f t="array" ref="A345">_xlfn.TEXTJOIN(",", TRUE, _xlfn.UNIQUE(IF((序时账[日期]=B345)*(序时账[凭证字号]=C345), 序时账[科目编码], "")))</f>
        <v>1405001,222100101,1123007</v>
      </c>
      <c r="B345" s="89">
        <v>45950</v>
      </c>
      <c r="C345" s="36">
        <v>5</v>
      </c>
      <c r="D345" s="38">
        <v>222100101</v>
      </c>
      <c r="E345" s="38" t="s">
        <v>522</v>
      </c>
      <c r="F345" s="38" t="s">
        <v>558</v>
      </c>
      <c r="G345" s="39">
        <v>87880</v>
      </c>
      <c r="H345" s="39">
        <v>0</v>
      </c>
      <c r="I345" s="42" t="str">
        <f>IF(F345&lt;&gt;"结转本期损益",_xlfn.XLOOKUP(D345,科目余额表[科目编码],科目余额表[抽查项目],"无匹配"),"期间结转")</f>
        <v>应交税费</v>
      </c>
      <c r="J345" s="38" t="str" cm="1">
        <f t="array" ref="J345">_xlfn.TEXTJOIN(",", TRUE, _xlfn.UNIQUE(IF((序时账[日期]=B345)*(序时账[凭证字号]=C345)*IF(G345=0,序时账[借方金额]&lt;&gt;0,序时账[借方金额]=0)*(序时账[科目编码]&lt;&gt;D345), 序时账[科目名称], "")))</f>
        <v>预付账款-P有限公司</v>
      </c>
      <c r="K345" s="42"/>
      <c r="M345" s="24"/>
      <c r="N345" s="23"/>
    </row>
    <row r="346" spans="1:14">
      <c r="A346" s="38" t="str" cm="1">
        <f t="array" ref="A346">_xlfn.TEXTJOIN(",", TRUE, _xlfn.UNIQUE(IF((序时账[日期]=B346)*(序时账[凭证字号]=C346), 序时账[科目编码], "")))</f>
        <v>1405001,222100101,1123007</v>
      </c>
      <c r="B346" s="89">
        <v>45950</v>
      </c>
      <c r="C346" s="36">
        <v>5</v>
      </c>
      <c r="D346" s="38">
        <v>1123007</v>
      </c>
      <c r="E346" s="38" t="s">
        <v>597</v>
      </c>
      <c r="F346" s="38" t="s">
        <v>558</v>
      </c>
      <c r="G346" s="39">
        <v>0</v>
      </c>
      <c r="H346" s="39">
        <v>763880</v>
      </c>
      <c r="I346" s="42" t="str">
        <f>IF(F346&lt;&gt;"结转本期损益",_xlfn.XLOOKUP(D346,科目余额表[科目编码],科目余额表[抽查项目],"无匹配"),"期间结转")</f>
        <v>预付款项</v>
      </c>
      <c r="J346" s="38" t="str" cm="1">
        <f t="array" ref="J346">_xlfn.TEXTJOIN(",", TRUE, _xlfn.UNIQUE(IF((序时账[日期]=B346)*(序时账[凭证字号]=C346)*IF(G346=0,序时账[借方金额]&lt;&gt;0,序时账[借方金额]=0)*(序时账[科目编码]&lt;&gt;D346), 序时账[科目名称], "")))</f>
        <v>R商品,进项税额</v>
      </c>
      <c r="K346" s="42"/>
      <c r="M346" s="24"/>
      <c r="N346" s="23"/>
    </row>
    <row r="347" spans="1:14">
      <c r="A347" s="38" t="str" cm="1">
        <f t="array" ref="A347">_xlfn.TEXTJOIN(",", TRUE, _xlfn.UNIQUE(IF((序时账[日期]=B347)*(序时账[凭证字号]=C347), 序时账[科目编码], "")))</f>
        <v>2202009,1002002</v>
      </c>
      <c r="B347" s="89">
        <v>45950</v>
      </c>
      <c r="C347" s="36">
        <v>6</v>
      </c>
      <c r="D347" s="38">
        <v>2202009</v>
      </c>
      <c r="E347" s="38" t="s">
        <v>598</v>
      </c>
      <c r="F347" s="38" t="s">
        <v>560</v>
      </c>
      <c r="G347" s="39">
        <v>1220000</v>
      </c>
      <c r="H347" s="39">
        <v>0</v>
      </c>
      <c r="I347" s="42" t="str">
        <f>IF(F347&lt;&gt;"结转本期损益",_xlfn.XLOOKUP(D347,科目余额表[科目编码],科目余额表[抽查项目],"无匹配"),"期间结转")</f>
        <v>应付账款</v>
      </c>
      <c r="J347" s="38" t="str" cm="1">
        <f t="array" ref="J347">_xlfn.TEXTJOIN(",", TRUE, _xlfn.UNIQUE(IF((序时账[日期]=B347)*(序时账[凭证字号]=C347)*IF(G347=0,序时账[借方金额]&lt;&gt;0,序时账[借方金额]=0)*(序时账[科目编码]&lt;&gt;D347), 序时账[科目名称], "")))</f>
        <v>EFG银行账户</v>
      </c>
      <c r="K347" s="42"/>
      <c r="M347" s="24"/>
      <c r="N347" s="23"/>
    </row>
    <row r="348" spans="1:14">
      <c r="A348" s="38" t="str" cm="1">
        <f t="array" ref="A348">_xlfn.TEXTJOIN(",", TRUE, _xlfn.UNIQUE(IF((序时账[日期]=B348)*(序时账[凭证字号]=C348), 序时账[科目编码], "")))</f>
        <v>2202009,1002002</v>
      </c>
      <c r="B348" s="89">
        <v>45950</v>
      </c>
      <c r="C348" s="36">
        <v>6</v>
      </c>
      <c r="D348" s="38">
        <v>1002002</v>
      </c>
      <c r="E348" s="38" t="s">
        <v>488</v>
      </c>
      <c r="F348" s="38" t="s">
        <v>560</v>
      </c>
      <c r="G348" s="39">
        <v>0</v>
      </c>
      <c r="H348" s="39">
        <v>1220000</v>
      </c>
      <c r="I348" s="42" t="str">
        <f>IF(F348&lt;&gt;"结转本期损益",_xlfn.XLOOKUP(D348,科目余额表[科目编码],科目余额表[抽查项目],"无匹配"),"期间结转")</f>
        <v>银行存款</v>
      </c>
      <c r="J348" s="38" t="str" cm="1">
        <f t="array" ref="J348">_xlfn.TEXTJOIN(",", TRUE, _xlfn.UNIQUE(IF((序时账[日期]=B348)*(序时账[凭证字号]=C348)*IF(G348=0,序时账[借方金额]&lt;&gt;0,序时账[借方金额]=0)*(序时账[科目编码]&lt;&gt;D348), 序时账[科目名称], "")))</f>
        <v>应付账款-Z有限公司</v>
      </c>
      <c r="K348" s="42" t="s">
        <v>598</v>
      </c>
      <c r="M348" s="24"/>
      <c r="N348" s="23"/>
    </row>
    <row r="349" spans="1:14">
      <c r="A349" s="38" t="str" cm="1">
        <f t="array" ref="A349">_xlfn.TEXTJOIN(",", TRUE, _xlfn.UNIQUE(IF((序时账[日期]=B349)*(序时账[凭证字号]=C349), 序时账[科目编码], "")))</f>
        <v>222100102,222100103,222100101,2221002</v>
      </c>
      <c r="B349" s="89">
        <v>45955</v>
      </c>
      <c r="C349" s="36">
        <v>7</v>
      </c>
      <c r="D349" s="38">
        <v>222100102</v>
      </c>
      <c r="E349" s="38" t="s">
        <v>523</v>
      </c>
      <c r="F349" s="38" t="s">
        <v>524</v>
      </c>
      <c r="G349" s="39">
        <v>143000</v>
      </c>
      <c r="H349" s="39">
        <v>0</v>
      </c>
      <c r="I349" s="42" t="str">
        <f>IF(F349&lt;&gt;"结转本期损益",_xlfn.XLOOKUP(D349,科目余额表[科目编码],科目余额表[抽查项目],"无匹配"),"期间结转")</f>
        <v>应交税费</v>
      </c>
      <c r="J349" s="38" t="str" cm="1">
        <f t="array" ref="J349">_xlfn.TEXTJOIN(",", TRUE, _xlfn.UNIQUE(IF((序时账[日期]=B349)*(序时账[凭证字号]=C349)*IF(G349=0,序时账[借方金额]&lt;&gt;0,序时账[借方金额]=0)*(序时账[科目编码]&lt;&gt;D349), 序时账[科目名称], "")))</f>
        <v>转出未交增值税,进项税额,未交增值税</v>
      </c>
      <c r="K349" s="42"/>
      <c r="M349" s="24"/>
      <c r="N349" s="23"/>
    </row>
    <row r="350" spans="1:14">
      <c r="A350" s="38" t="str" cm="1">
        <f t="array" ref="A350">_xlfn.TEXTJOIN(",", TRUE, _xlfn.UNIQUE(IF((序时账[日期]=B350)*(序时账[凭证字号]=C350), 序时账[科目编码], "")))</f>
        <v>222100102,222100103,222100101,2221002</v>
      </c>
      <c r="B350" s="89">
        <v>45955</v>
      </c>
      <c r="C350" s="36">
        <v>7</v>
      </c>
      <c r="D350" s="38">
        <v>222100103</v>
      </c>
      <c r="E350" s="38" t="s">
        <v>524</v>
      </c>
      <c r="F350" s="38" t="s">
        <v>524</v>
      </c>
      <c r="G350" s="39">
        <v>0</v>
      </c>
      <c r="H350" s="39">
        <v>143000</v>
      </c>
      <c r="I350" s="42" t="str">
        <f>IF(F350&lt;&gt;"结转本期损益",_xlfn.XLOOKUP(D350,科目余额表[科目编码],科目余额表[抽查项目],"无匹配"),"期间结转")</f>
        <v>应交税费</v>
      </c>
      <c r="J350" s="38" t="str" cm="1">
        <f t="array" ref="J350">_xlfn.TEXTJOIN(",", TRUE, _xlfn.UNIQUE(IF((序时账[日期]=B350)*(序时账[凭证字号]=C350)*IF(G350=0,序时账[借方金额]&lt;&gt;0,序时账[借方金额]=0)*(序时账[科目编码]&lt;&gt;D350), 序时账[科目名称], "")))</f>
        <v>销项税额</v>
      </c>
      <c r="K350" s="42"/>
      <c r="M350" s="24"/>
      <c r="N350" s="23"/>
    </row>
    <row r="351" spans="1:14">
      <c r="A351" s="38" t="str" cm="1">
        <f t="array" ref="A351">_xlfn.TEXTJOIN(",", TRUE, _xlfn.UNIQUE(IF((序时账[日期]=B351)*(序时账[凭证字号]=C351), 序时账[科目编码], "")))</f>
        <v>222100102,222100103,222100101,2221002</v>
      </c>
      <c r="B351" s="89">
        <v>45955</v>
      </c>
      <c r="C351" s="36">
        <v>7</v>
      </c>
      <c r="D351" s="38">
        <v>222100103</v>
      </c>
      <c r="E351" s="38" t="s">
        <v>524</v>
      </c>
      <c r="F351" s="38" t="s">
        <v>524</v>
      </c>
      <c r="G351" s="39">
        <v>87880</v>
      </c>
      <c r="H351" s="39">
        <v>0</v>
      </c>
      <c r="I351" s="42" t="str">
        <f>IF(F351&lt;&gt;"结转本期损益",_xlfn.XLOOKUP(D351,科目余额表[科目编码],科目余额表[抽查项目],"无匹配"),"期间结转")</f>
        <v>应交税费</v>
      </c>
      <c r="J351" s="38" t="str" cm="1">
        <f t="array" ref="J351">_xlfn.TEXTJOIN(",", TRUE, _xlfn.UNIQUE(IF((序时账[日期]=B351)*(序时账[凭证字号]=C351)*IF(G351=0,序时账[借方金额]&lt;&gt;0,序时账[借方金额]=0)*(序时账[科目编码]&lt;&gt;D351), 序时账[科目名称], "")))</f>
        <v>进项税额,未交增值税</v>
      </c>
      <c r="K351" s="42"/>
      <c r="M351" s="24"/>
      <c r="N351" s="23"/>
    </row>
    <row r="352" spans="1:14">
      <c r="A352" s="38" t="str" cm="1">
        <f t="array" ref="A352">_xlfn.TEXTJOIN(",", TRUE, _xlfn.UNIQUE(IF((序时账[日期]=B352)*(序时账[凭证字号]=C352), 序时账[科目编码], "")))</f>
        <v>222100102,222100103,222100101,2221002</v>
      </c>
      <c r="B352" s="89">
        <v>45955</v>
      </c>
      <c r="C352" s="36">
        <v>7</v>
      </c>
      <c r="D352" s="38">
        <v>222100101</v>
      </c>
      <c r="E352" s="38" t="s">
        <v>522</v>
      </c>
      <c r="F352" s="38" t="s">
        <v>524</v>
      </c>
      <c r="G352" s="39">
        <v>0</v>
      </c>
      <c r="H352" s="39">
        <v>87880</v>
      </c>
      <c r="I352" s="42" t="str">
        <f>IF(F352&lt;&gt;"结转本期损益",_xlfn.XLOOKUP(D352,科目余额表[科目编码],科目余额表[抽查项目],"无匹配"),"期间结转")</f>
        <v>应交税费</v>
      </c>
      <c r="J352" s="38" t="str" cm="1">
        <f t="array" ref="J352">_xlfn.TEXTJOIN(",", TRUE, _xlfn.UNIQUE(IF((序时账[日期]=B352)*(序时账[凭证字号]=C352)*IF(G352=0,序时账[借方金额]&lt;&gt;0,序时账[借方金额]=0)*(序时账[科目编码]&lt;&gt;D352), 序时账[科目名称], "")))</f>
        <v>销项税额,转出未交增值税</v>
      </c>
      <c r="K352" s="42"/>
      <c r="M352" s="24"/>
      <c r="N352" s="23"/>
    </row>
    <row r="353" spans="1:14">
      <c r="A353" s="38" t="str" cm="1">
        <f t="array" ref="A353">_xlfn.TEXTJOIN(",", TRUE, _xlfn.UNIQUE(IF((序时账[日期]=B353)*(序时账[凭证字号]=C353), 序时账[科目编码], "")))</f>
        <v>222100102,222100103,222100101,2221002</v>
      </c>
      <c r="B353" s="89">
        <v>45955</v>
      </c>
      <c r="C353" s="36">
        <v>7</v>
      </c>
      <c r="D353" s="38">
        <v>222100103</v>
      </c>
      <c r="E353" s="38" t="s">
        <v>524</v>
      </c>
      <c r="F353" s="38" t="s">
        <v>524</v>
      </c>
      <c r="G353" s="39">
        <v>55120</v>
      </c>
      <c r="H353" s="39">
        <v>0</v>
      </c>
      <c r="I353" s="42" t="str">
        <f>IF(F353&lt;&gt;"结转本期损益",_xlfn.XLOOKUP(D353,科目余额表[科目编码],科目余额表[抽查项目],"无匹配"),"期间结转")</f>
        <v>应交税费</v>
      </c>
      <c r="J353" s="38" t="str" cm="1">
        <f t="array" ref="J353">_xlfn.TEXTJOIN(",", TRUE, _xlfn.UNIQUE(IF((序时账[日期]=B353)*(序时账[凭证字号]=C353)*IF(G353=0,序时账[借方金额]&lt;&gt;0,序时账[借方金额]=0)*(序时账[科目编码]&lt;&gt;D353), 序时账[科目名称], "")))</f>
        <v>进项税额,未交增值税</v>
      </c>
      <c r="K353" s="42"/>
      <c r="M353" s="24"/>
      <c r="N353" s="23"/>
    </row>
    <row r="354" spans="1:14">
      <c r="A354" s="38" t="str" cm="1">
        <f t="array" ref="A354">_xlfn.TEXTJOIN(",", TRUE, _xlfn.UNIQUE(IF((序时账[日期]=B354)*(序时账[凭证字号]=C354), 序时账[科目编码], "")))</f>
        <v>222100102,222100103,222100101,2221002</v>
      </c>
      <c r="B354" s="89">
        <v>45955</v>
      </c>
      <c r="C354" s="36">
        <v>7</v>
      </c>
      <c r="D354" s="38">
        <v>2221002</v>
      </c>
      <c r="E354" s="38" t="s">
        <v>525</v>
      </c>
      <c r="F354" s="38" t="s">
        <v>524</v>
      </c>
      <c r="G354" s="39">
        <v>0</v>
      </c>
      <c r="H354" s="39">
        <v>55120</v>
      </c>
      <c r="I354" s="42" t="str">
        <f>IF(F354&lt;&gt;"结转本期损益",_xlfn.XLOOKUP(D354,科目余额表[科目编码],科目余额表[抽查项目],"无匹配"),"期间结转")</f>
        <v>应交税费</v>
      </c>
      <c r="J354" s="38" t="str" cm="1">
        <f t="array" ref="J354">_xlfn.TEXTJOIN(",", TRUE, _xlfn.UNIQUE(IF((序时账[日期]=B354)*(序时账[凭证字号]=C354)*IF(G354=0,序时账[借方金额]&lt;&gt;0,序时账[借方金额]=0)*(序时账[科目编码]&lt;&gt;D354), 序时账[科目名称], "")))</f>
        <v>销项税额,转出未交增值税</v>
      </c>
      <c r="K354" s="42"/>
      <c r="M354" s="24"/>
      <c r="N354" s="23"/>
    </row>
    <row r="355" spans="1:14">
      <c r="A355" s="38" t="str" cm="1">
        <f t="array" ref="A355">_xlfn.TEXTJOIN(",", TRUE, _xlfn.UNIQUE(IF((序时账[日期]=B355)*(序时账[凭证字号]=C355), 序时账[科目编码], "")))</f>
        <v>5403001,5403002,5403003,2221003,2221004,2221005</v>
      </c>
      <c r="B355" s="89">
        <v>45955</v>
      </c>
      <c r="C355" s="36">
        <v>8</v>
      </c>
      <c r="D355" s="38">
        <v>5403001</v>
      </c>
      <c r="E355" s="38" t="s">
        <v>48</v>
      </c>
      <c r="F355" s="38" t="s">
        <v>561</v>
      </c>
      <c r="G355" s="39">
        <v>3858.4000000000005</v>
      </c>
      <c r="H355" s="39">
        <v>0</v>
      </c>
      <c r="I355" s="42" t="str">
        <f>IF(F355&lt;&gt;"结转本期损益",_xlfn.XLOOKUP(D355,科目余额表[科目编码],科目余额表[抽查项目],"无匹配"),"期间结转")</f>
        <v>税金及附加</v>
      </c>
      <c r="J355" s="38" t="str" cm="1">
        <f t="array" ref="J355">_xlfn.TEXTJOIN(",", TRUE, _xlfn.UNIQUE(IF((序时账[日期]=B355)*(序时账[凭证字号]=C355)*IF(G355=0,序时账[借方金额]&lt;&gt;0,序时账[借方金额]=0)*(序时账[科目编码]&lt;&gt;D355), 序时账[科目名称], "")))</f>
        <v>城市维护建设税,教育费附加,地方教育费附加</v>
      </c>
      <c r="K355" s="42"/>
      <c r="M355" s="24"/>
      <c r="N355" s="23"/>
    </row>
    <row r="356" spans="1:14">
      <c r="A356" s="38" t="str" cm="1">
        <f t="array" ref="A356">_xlfn.TEXTJOIN(",", TRUE, _xlfn.UNIQUE(IF((序时账[日期]=B356)*(序时账[凭证字号]=C356), 序时账[科目编码], "")))</f>
        <v>5403001,5403002,5403003,2221003,2221004,2221005</v>
      </c>
      <c r="B356" s="89">
        <v>45955</v>
      </c>
      <c r="C356" s="36">
        <v>8</v>
      </c>
      <c r="D356" s="38">
        <v>5403002</v>
      </c>
      <c r="E356" s="38" t="s">
        <v>50</v>
      </c>
      <c r="F356" s="38" t="s">
        <v>561</v>
      </c>
      <c r="G356" s="39">
        <v>1653.6</v>
      </c>
      <c r="H356" s="39">
        <v>0</v>
      </c>
      <c r="I356" s="42" t="str">
        <f>IF(F356&lt;&gt;"结转本期损益",_xlfn.XLOOKUP(D356,科目余额表[科目编码],科目余额表[抽查项目],"无匹配"),"期间结转")</f>
        <v>税金及附加</v>
      </c>
      <c r="J356" s="38" t="str" cm="1">
        <f t="array" ref="J356">_xlfn.TEXTJOIN(",", TRUE, _xlfn.UNIQUE(IF((序时账[日期]=B356)*(序时账[凭证字号]=C356)*IF(G356=0,序时账[借方金额]&lt;&gt;0,序时账[借方金额]=0)*(序时账[科目编码]&lt;&gt;D356), 序时账[科目名称], "")))</f>
        <v>城市维护建设税,教育费附加,地方教育费附加</v>
      </c>
      <c r="K356" s="42"/>
      <c r="M356" s="24"/>
      <c r="N356" s="23"/>
    </row>
    <row r="357" spans="1:14">
      <c r="A357" s="38" t="str" cm="1">
        <f t="array" ref="A357">_xlfn.TEXTJOIN(",", TRUE, _xlfn.UNIQUE(IF((序时账[日期]=B357)*(序时账[凭证字号]=C357), 序时账[科目编码], "")))</f>
        <v>5403001,5403002,5403003,2221003,2221004,2221005</v>
      </c>
      <c r="B357" s="89">
        <v>45955</v>
      </c>
      <c r="C357" s="36">
        <v>8</v>
      </c>
      <c r="D357" s="38">
        <v>5403003</v>
      </c>
      <c r="E357" s="38" t="s">
        <v>53</v>
      </c>
      <c r="F357" s="38" t="s">
        <v>561</v>
      </c>
      <c r="G357" s="39">
        <v>1102.4000000000001</v>
      </c>
      <c r="H357" s="39">
        <v>0</v>
      </c>
      <c r="I357" s="42" t="str">
        <f>IF(F357&lt;&gt;"结转本期损益",_xlfn.XLOOKUP(D357,科目余额表[科目编码],科目余额表[抽查项目],"无匹配"),"期间结转")</f>
        <v>税金及附加</v>
      </c>
      <c r="J357" s="38" t="str" cm="1">
        <f t="array" ref="J357">_xlfn.TEXTJOIN(",", TRUE, _xlfn.UNIQUE(IF((序时账[日期]=B357)*(序时账[凭证字号]=C357)*IF(G357=0,序时账[借方金额]&lt;&gt;0,序时账[借方金额]=0)*(序时账[科目编码]&lt;&gt;D357), 序时账[科目名称], "")))</f>
        <v>城市维护建设税,教育费附加,地方教育费附加</v>
      </c>
      <c r="K357" s="42"/>
      <c r="M357" s="24"/>
      <c r="N357" s="23"/>
    </row>
    <row r="358" spans="1:14">
      <c r="A358" s="38" t="str" cm="1">
        <f t="array" ref="A358">_xlfn.TEXTJOIN(",", TRUE, _xlfn.UNIQUE(IF((序时账[日期]=B358)*(序时账[凭证字号]=C358), 序时账[科目编码], "")))</f>
        <v>5403001,5403002,5403003,2221003,2221004,2221005</v>
      </c>
      <c r="B358" s="89">
        <v>45955</v>
      </c>
      <c r="C358" s="36">
        <v>8</v>
      </c>
      <c r="D358" s="38">
        <v>2221003</v>
      </c>
      <c r="E358" s="38" t="s">
        <v>48</v>
      </c>
      <c r="F358" s="38" t="s">
        <v>561</v>
      </c>
      <c r="G358" s="39">
        <v>0</v>
      </c>
      <c r="H358" s="39">
        <v>3858.4000000000005</v>
      </c>
      <c r="I358" s="42" t="str">
        <f>IF(F358&lt;&gt;"结转本期损益",_xlfn.XLOOKUP(D358,科目余额表[科目编码],科目余额表[抽查项目],"无匹配"),"期间结转")</f>
        <v>应交税费</v>
      </c>
      <c r="J358" s="38" t="str" cm="1">
        <f t="array" ref="J358">_xlfn.TEXTJOIN(",", TRUE, _xlfn.UNIQUE(IF((序时账[日期]=B358)*(序时账[凭证字号]=C358)*IF(G358=0,序时账[借方金额]&lt;&gt;0,序时账[借方金额]=0)*(序时账[科目编码]&lt;&gt;D358), 序时账[科目名称], "")))</f>
        <v>城市维护建设税,教育费附加,地方教育费附加</v>
      </c>
      <c r="K358" s="42"/>
      <c r="M358" s="24"/>
      <c r="N358" s="23"/>
    </row>
    <row r="359" spans="1:14">
      <c r="A359" s="38" t="str" cm="1">
        <f t="array" ref="A359">_xlfn.TEXTJOIN(",", TRUE, _xlfn.UNIQUE(IF((序时账[日期]=B359)*(序时账[凭证字号]=C359), 序时账[科目编码], "")))</f>
        <v>5403001,5403002,5403003,2221003,2221004,2221005</v>
      </c>
      <c r="B359" s="89">
        <v>45955</v>
      </c>
      <c r="C359" s="36">
        <v>8</v>
      </c>
      <c r="D359" s="38">
        <v>2221004</v>
      </c>
      <c r="E359" s="38" t="s">
        <v>50</v>
      </c>
      <c r="F359" s="38" t="s">
        <v>561</v>
      </c>
      <c r="G359" s="39">
        <v>0</v>
      </c>
      <c r="H359" s="39">
        <v>1653.6</v>
      </c>
      <c r="I359" s="42" t="str">
        <f>IF(F359&lt;&gt;"结转本期损益",_xlfn.XLOOKUP(D359,科目余额表[科目编码],科目余额表[抽查项目],"无匹配"),"期间结转")</f>
        <v>应交税费</v>
      </c>
      <c r="J359" s="38" t="str" cm="1">
        <f t="array" ref="J359">_xlfn.TEXTJOIN(",", TRUE, _xlfn.UNIQUE(IF((序时账[日期]=B359)*(序时账[凭证字号]=C359)*IF(G359=0,序时账[借方金额]&lt;&gt;0,序时账[借方金额]=0)*(序时账[科目编码]&lt;&gt;D359), 序时账[科目名称], "")))</f>
        <v>城市维护建设税,教育费附加,地方教育费附加</v>
      </c>
      <c r="K359" s="42"/>
      <c r="M359" s="24"/>
      <c r="N359" s="23"/>
    </row>
    <row r="360" spans="1:14">
      <c r="A360" s="38" t="str" cm="1">
        <f t="array" ref="A360">_xlfn.TEXTJOIN(",", TRUE, _xlfn.UNIQUE(IF((序时账[日期]=B360)*(序时账[凭证字号]=C360), 序时账[科目编码], "")))</f>
        <v>5403001,5403002,5403003,2221003,2221004,2221005</v>
      </c>
      <c r="B360" s="89">
        <v>45955</v>
      </c>
      <c r="C360" s="36">
        <v>8</v>
      </c>
      <c r="D360" s="38">
        <v>2221005</v>
      </c>
      <c r="E360" s="38" t="s">
        <v>53</v>
      </c>
      <c r="F360" s="38" t="s">
        <v>561</v>
      </c>
      <c r="G360" s="39">
        <v>0</v>
      </c>
      <c r="H360" s="39">
        <v>1102.4000000000001</v>
      </c>
      <c r="I360" s="42" t="str">
        <f>IF(F360&lt;&gt;"结转本期损益",_xlfn.XLOOKUP(D360,科目余额表[科目编码],科目余额表[抽查项目],"无匹配"),"期间结转")</f>
        <v>应交税费</v>
      </c>
      <c r="J360" s="38" t="str" cm="1">
        <f t="array" ref="J360">_xlfn.TEXTJOIN(",", TRUE, _xlfn.UNIQUE(IF((序时账[日期]=B360)*(序时账[凭证字号]=C360)*IF(G360=0,序时账[借方金额]&lt;&gt;0,序时账[借方金额]=0)*(序时账[科目编码]&lt;&gt;D360), 序时账[科目名称], "")))</f>
        <v>城市维护建设税,教育费附加,地方教育费附加</v>
      </c>
      <c r="K360" s="42"/>
      <c r="M360" s="24"/>
      <c r="N360" s="23"/>
    </row>
    <row r="361" spans="1:14">
      <c r="A361" s="38" t="str" cm="1">
        <f t="array" ref="A361">_xlfn.TEXTJOIN(",", TRUE, _xlfn.UNIQUE(IF((序时账[日期]=B361)*(序时账[凭证字号]=C361), 序时账[科目编码], "")))</f>
        <v>2221002,2221003,2221004,2221005,1002001</v>
      </c>
      <c r="B361" s="89">
        <v>45955</v>
      </c>
      <c r="C361" s="36">
        <v>9</v>
      </c>
      <c r="D361" s="38">
        <v>2221002</v>
      </c>
      <c r="E361" s="38" t="s">
        <v>525</v>
      </c>
      <c r="F361" s="38" t="s">
        <v>562</v>
      </c>
      <c r="G361" s="39">
        <v>78000</v>
      </c>
      <c r="H361" s="39">
        <v>0</v>
      </c>
      <c r="I361" s="42" t="str">
        <f>IF(F361&lt;&gt;"结转本期损益",_xlfn.XLOOKUP(D361,科目余额表[科目编码],科目余额表[抽查项目],"无匹配"),"期间结转")</f>
        <v>应交税费</v>
      </c>
      <c r="J361" s="38" t="str" cm="1">
        <f t="array" ref="J361">_xlfn.TEXTJOIN(",", TRUE, _xlfn.UNIQUE(IF((序时账[日期]=B361)*(序时账[凭证字号]=C361)*IF(G361=0,序时账[借方金额]&lt;&gt;0,序时账[借方金额]=0)*(序时账[科目编码]&lt;&gt;D361), 序时账[科目名称], "")))</f>
        <v>ABC银行账户</v>
      </c>
      <c r="K361" s="42"/>
      <c r="M361" s="24"/>
      <c r="N361" s="23"/>
    </row>
    <row r="362" spans="1:14">
      <c r="A362" s="38" t="str" cm="1">
        <f t="array" ref="A362">_xlfn.TEXTJOIN(",", TRUE, _xlfn.UNIQUE(IF((序时账[日期]=B362)*(序时账[凭证字号]=C362), 序时账[科目编码], "")))</f>
        <v>2221002,2221003,2221004,2221005,1002001</v>
      </c>
      <c r="B362" s="89">
        <v>45955</v>
      </c>
      <c r="C362" s="36">
        <v>9</v>
      </c>
      <c r="D362" s="38">
        <v>2221003</v>
      </c>
      <c r="E362" s="38" t="s">
        <v>48</v>
      </c>
      <c r="F362" s="38" t="s">
        <v>562</v>
      </c>
      <c r="G362" s="39">
        <v>5460.0000000000009</v>
      </c>
      <c r="H362" s="39">
        <v>0</v>
      </c>
      <c r="I362" s="42" t="str">
        <f>IF(F362&lt;&gt;"结转本期损益",_xlfn.XLOOKUP(D362,科目余额表[科目编码],科目余额表[抽查项目],"无匹配"),"期间结转")</f>
        <v>应交税费</v>
      </c>
      <c r="J362" s="38" t="str" cm="1">
        <f t="array" ref="J362">_xlfn.TEXTJOIN(",", TRUE, _xlfn.UNIQUE(IF((序时账[日期]=B362)*(序时账[凭证字号]=C362)*IF(G362=0,序时账[借方金额]&lt;&gt;0,序时账[借方金额]=0)*(序时账[科目编码]&lt;&gt;D362), 序时账[科目名称], "")))</f>
        <v>ABC银行账户</v>
      </c>
      <c r="K362" s="42"/>
      <c r="M362" s="24"/>
      <c r="N362" s="23"/>
    </row>
    <row r="363" spans="1:14">
      <c r="A363" s="38" t="str" cm="1">
        <f t="array" ref="A363">_xlfn.TEXTJOIN(",", TRUE, _xlfn.UNIQUE(IF((序时账[日期]=B363)*(序时账[凭证字号]=C363), 序时账[科目编码], "")))</f>
        <v>2221002,2221003,2221004,2221005,1002001</v>
      </c>
      <c r="B363" s="89">
        <v>45955</v>
      </c>
      <c r="C363" s="36">
        <v>9</v>
      </c>
      <c r="D363" s="38">
        <v>2221004</v>
      </c>
      <c r="E363" s="38" t="s">
        <v>50</v>
      </c>
      <c r="F363" s="38" t="s">
        <v>562</v>
      </c>
      <c r="G363" s="39">
        <v>2340</v>
      </c>
      <c r="H363" s="39">
        <v>0</v>
      </c>
      <c r="I363" s="42" t="str">
        <f>IF(F363&lt;&gt;"结转本期损益",_xlfn.XLOOKUP(D363,科目余额表[科目编码],科目余额表[抽查项目],"无匹配"),"期间结转")</f>
        <v>应交税费</v>
      </c>
      <c r="J363" s="38" t="str" cm="1">
        <f t="array" ref="J363">_xlfn.TEXTJOIN(",", TRUE, _xlfn.UNIQUE(IF((序时账[日期]=B363)*(序时账[凭证字号]=C363)*IF(G363=0,序时账[借方金额]&lt;&gt;0,序时账[借方金额]=0)*(序时账[科目编码]&lt;&gt;D363), 序时账[科目名称], "")))</f>
        <v>ABC银行账户</v>
      </c>
      <c r="K363" s="42"/>
      <c r="L363" s="23"/>
      <c r="M363" s="24"/>
      <c r="N363" s="23"/>
    </row>
    <row r="364" spans="1:14">
      <c r="A364" s="38" t="str" cm="1">
        <f t="array" ref="A364">_xlfn.TEXTJOIN(",", TRUE, _xlfn.UNIQUE(IF((序时账[日期]=B364)*(序时账[凭证字号]=C364), 序时账[科目编码], "")))</f>
        <v>2221002,2221003,2221004,2221005,1002001</v>
      </c>
      <c r="B364" s="89">
        <v>45955</v>
      </c>
      <c r="C364" s="36">
        <v>9</v>
      </c>
      <c r="D364" s="38">
        <v>2221005</v>
      </c>
      <c r="E364" s="38" t="s">
        <v>53</v>
      </c>
      <c r="F364" s="38" t="s">
        <v>562</v>
      </c>
      <c r="G364" s="39">
        <v>1560</v>
      </c>
      <c r="H364" s="39">
        <v>0</v>
      </c>
      <c r="I364" s="42" t="str">
        <f>IF(F364&lt;&gt;"结转本期损益",_xlfn.XLOOKUP(D364,科目余额表[科目编码],科目余额表[抽查项目],"无匹配"),"期间结转")</f>
        <v>应交税费</v>
      </c>
      <c r="J364" s="38" t="str" cm="1">
        <f t="array" ref="J364">_xlfn.TEXTJOIN(",", TRUE, _xlfn.UNIQUE(IF((序时账[日期]=B364)*(序时账[凭证字号]=C364)*IF(G364=0,序时账[借方金额]&lt;&gt;0,序时账[借方金额]=0)*(序时账[科目编码]&lt;&gt;D364), 序时账[科目名称], "")))</f>
        <v>ABC银行账户</v>
      </c>
      <c r="K364" s="42"/>
      <c r="M364" s="24"/>
      <c r="N364" s="23"/>
    </row>
    <row r="365" spans="1:14">
      <c r="A365" s="38" t="str" cm="1">
        <f t="array" ref="A365">_xlfn.TEXTJOIN(",", TRUE, _xlfn.UNIQUE(IF((序时账[日期]=B365)*(序时账[凭证字号]=C365), 序时账[科目编码], "")))</f>
        <v>2221002,2221003,2221004,2221005,1002001</v>
      </c>
      <c r="B365" s="89">
        <v>45955</v>
      </c>
      <c r="C365" s="36">
        <v>9</v>
      </c>
      <c r="D365" s="38">
        <v>1002001</v>
      </c>
      <c r="E365" s="38" t="s">
        <v>487</v>
      </c>
      <c r="F365" s="38" t="s">
        <v>562</v>
      </c>
      <c r="G365" s="39">
        <v>0</v>
      </c>
      <c r="H365" s="39">
        <v>87360</v>
      </c>
      <c r="I365" s="42" t="str">
        <f>IF(F365&lt;&gt;"结转本期损益",_xlfn.XLOOKUP(D365,科目余额表[科目编码],科目余额表[抽查项目],"无匹配"),"期间结转")</f>
        <v>银行存款</v>
      </c>
      <c r="J365" s="38" t="str" cm="1">
        <f t="array" ref="J365">_xlfn.TEXTJOIN(",", TRUE, _xlfn.UNIQUE(IF((序时账[日期]=B365)*(序时账[凭证字号]=C365)*IF(G365=0,序时账[借方金额]&lt;&gt;0,序时账[借方金额]=0)*(序时账[科目编码]&lt;&gt;D365), 序时账[科目名称], "")))</f>
        <v>未交增值税,城市维护建设税,教育费附加,地方教育费附加</v>
      </c>
      <c r="K365" s="42" t="s">
        <v>525</v>
      </c>
      <c r="M365" s="24"/>
      <c r="N365" s="23"/>
    </row>
    <row r="366" spans="1:14">
      <c r="A366" s="38" t="str" cm="1">
        <f t="array" ref="A366">_xlfn.TEXTJOIN(",", TRUE, _xlfn.UNIQUE(IF((序时账[日期]=B366)*(序时账[凭证字号]=C366), 序时账[科目编码], "")))</f>
        <v>5602002,1002001</v>
      </c>
      <c r="B366" s="89">
        <v>45955</v>
      </c>
      <c r="C366" s="36">
        <v>10</v>
      </c>
      <c r="D366" s="38">
        <v>5602002</v>
      </c>
      <c r="E366" s="38" t="s">
        <v>544</v>
      </c>
      <c r="F366" s="38" t="s">
        <v>570</v>
      </c>
      <c r="G366" s="39">
        <v>80</v>
      </c>
      <c r="H366" s="39">
        <v>0</v>
      </c>
      <c r="I366" s="42" t="str">
        <f>IF(F366&lt;&gt;"结转本期损益",_xlfn.XLOOKUP(D366,科目余额表[科目编码],科目余额表[抽查项目],"无匹配"),"期间结转")</f>
        <v>管理费用</v>
      </c>
      <c r="J366" s="38" t="str" cm="1">
        <f t="array" ref="J366">_xlfn.TEXTJOIN(",", TRUE, _xlfn.UNIQUE(IF((序时账[日期]=B366)*(序时账[凭证字号]=C366)*IF(G366=0,序时账[借方金额]&lt;&gt;0,序时账[借方金额]=0)*(序时账[科目编码]&lt;&gt;D366), 序时账[科目名称], "")))</f>
        <v>ABC银行账户</v>
      </c>
      <c r="K366" s="42"/>
      <c r="M366" s="24"/>
      <c r="N366" s="23"/>
    </row>
    <row r="367" spans="1:14">
      <c r="A367" s="38" t="str" cm="1">
        <f t="array" ref="A367">_xlfn.TEXTJOIN(",", TRUE, _xlfn.UNIQUE(IF((序时账[日期]=B367)*(序时账[凭证字号]=C367), 序时账[科目编码], "")))</f>
        <v>5602002,1002001</v>
      </c>
      <c r="B367" s="89">
        <v>45955</v>
      </c>
      <c r="C367" s="36">
        <v>10</v>
      </c>
      <c r="D367" s="38">
        <v>1002001</v>
      </c>
      <c r="E367" s="38" t="s">
        <v>487</v>
      </c>
      <c r="F367" s="38" t="s">
        <v>570</v>
      </c>
      <c r="G367" s="39">
        <v>0</v>
      </c>
      <c r="H367" s="39">
        <v>80</v>
      </c>
      <c r="I367" s="42" t="str">
        <f>IF(F367&lt;&gt;"结转本期损益",_xlfn.XLOOKUP(D367,科目余额表[科目编码],科目余额表[抽查项目],"无匹配"),"期间结转")</f>
        <v>银行存款</v>
      </c>
      <c r="J367" s="38" t="str" cm="1">
        <f t="array" ref="J367">_xlfn.TEXTJOIN(",", TRUE, _xlfn.UNIQUE(IF((序时账[日期]=B367)*(序时账[凭证字号]=C367)*IF(G367=0,序时账[借方金额]&lt;&gt;0,序时账[借方金额]=0)*(序时账[科目编码]&lt;&gt;D367), 序时账[科目名称], "")))</f>
        <v>管理费用-办公费</v>
      </c>
      <c r="K367" s="42" t="s">
        <v>540</v>
      </c>
      <c r="M367" s="24"/>
      <c r="N367" s="23"/>
    </row>
    <row r="368" spans="1:14">
      <c r="A368" s="38" t="str" cm="1">
        <f t="array" ref="A368">_xlfn.TEXTJOIN(",", TRUE, _xlfn.UNIQUE(IF((序时账[日期]=B368)*(序时账[凭证字号]=C368), 序时账[科目编码], "")))</f>
        <v>5001,3103</v>
      </c>
      <c r="B368" s="89">
        <v>45960</v>
      </c>
      <c r="C368" s="36">
        <v>11</v>
      </c>
      <c r="D368" s="38">
        <v>5001</v>
      </c>
      <c r="E368" s="38" t="s">
        <v>537</v>
      </c>
      <c r="F368" s="38" t="s">
        <v>565</v>
      </c>
      <c r="G368" s="39">
        <v>1100000</v>
      </c>
      <c r="H368" s="39">
        <v>0</v>
      </c>
      <c r="I368" s="42" t="str">
        <f>IF(F368&lt;&gt;"结转本期损益",_xlfn.XLOOKUP(D368,科目余额表[科目编码],科目余额表[抽查项目],"无匹配"),"期间结转")</f>
        <v>期间结转</v>
      </c>
      <c r="J368" s="38" t="str" cm="1">
        <f t="array" ref="J368">_xlfn.TEXTJOIN(",", TRUE, _xlfn.UNIQUE(IF((序时账[日期]=B368)*(序时账[凭证字号]=C368)*IF(G368=0,序时账[借方金额]&lt;&gt;0,序时账[借方金额]=0)*(序时账[科目编码]&lt;&gt;D368), 序时账[科目名称], "")))</f>
        <v>本年利润</v>
      </c>
      <c r="K368" s="42"/>
      <c r="M368" s="24"/>
      <c r="N368" s="23"/>
    </row>
    <row r="369" spans="1:14">
      <c r="A369" s="38" t="str" cm="1">
        <f t="array" ref="A369">_xlfn.TEXTJOIN(",", TRUE, _xlfn.UNIQUE(IF((序时账[日期]=B369)*(序时账[凭证字号]=C369), 序时账[科目编码], "")))</f>
        <v>5001,3103</v>
      </c>
      <c r="B369" s="89">
        <v>45960</v>
      </c>
      <c r="C369" s="36">
        <v>11</v>
      </c>
      <c r="D369" s="38">
        <v>3103</v>
      </c>
      <c r="E369" s="38" t="s">
        <v>535</v>
      </c>
      <c r="F369" s="38" t="s">
        <v>565</v>
      </c>
      <c r="G369" s="39">
        <v>0</v>
      </c>
      <c r="H369" s="39">
        <v>1100000</v>
      </c>
      <c r="I369" s="42" t="str">
        <f>IF(F369&lt;&gt;"结转本期损益",_xlfn.XLOOKUP(D369,科目余额表[科目编码],科目余额表[抽查项目],"无匹配"),"期间结转")</f>
        <v>期间结转</v>
      </c>
      <c r="J369" s="38" t="str" cm="1">
        <f t="array" ref="J369">_xlfn.TEXTJOIN(",", TRUE, _xlfn.UNIQUE(IF((序时账[日期]=B369)*(序时账[凭证字号]=C369)*IF(G369=0,序时账[借方金额]&lt;&gt;0,序时账[借方金额]=0)*(序时账[科目编码]&lt;&gt;D369), 序时账[科目名称], "")))</f>
        <v>主营业务收入</v>
      </c>
      <c r="K369" s="42"/>
      <c r="M369" s="24"/>
      <c r="N369" s="23"/>
    </row>
    <row r="370" spans="1:14">
      <c r="A370" s="38" t="str" cm="1">
        <f t="array" ref="A370">_xlfn.TEXTJOIN(",", TRUE, _xlfn.UNIQUE(IF((序时账[日期]=B370)*(序时账[凭证字号]=C370), 序时账[科目编码], "")))</f>
        <v>3103,5401,5403001,5403002,5403003,5602001,5602002</v>
      </c>
      <c r="B370" s="89">
        <v>45960</v>
      </c>
      <c r="C370" s="36">
        <v>12</v>
      </c>
      <c r="D370" s="38">
        <v>3103</v>
      </c>
      <c r="E370" s="38" t="s">
        <v>535</v>
      </c>
      <c r="F370" s="38" t="s">
        <v>565</v>
      </c>
      <c r="G370" s="39">
        <v>917724.4</v>
      </c>
      <c r="H370" s="39">
        <v>0</v>
      </c>
      <c r="I370" s="42" t="str">
        <f>IF(F370&lt;&gt;"结转本期损益",_xlfn.XLOOKUP(D370,科目余额表[科目编码],科目余额表[抽查项目],"无匹配"),"期间结转")</f>
        <v>期间结转</v>
      </c>
      <c r="J370" s="38" t="str" cm="1">
        <f t="array" ref="J370">_xlfn.TEXTJOIN(",", TRUE, _xlfn.UNIQUE(IF((序时账[日期]=B370)*(序时账[凭证字号]=C370)*IF(G370=0,序时账[借方金额]&lt;&gt;0,序时账[借方金额]=0)*(序时账[科目编码]&lt;&gt;D370), 序时账[科目名称], "")))</f>
        <v>主营业务成本,城市维护建设税,教育费附加,地方教育费附加,管理费用-折旧费,管理费用-办公费</v>
      </c>
      <c r="K370" s="42"/>
      <c r="M370" s="24"/>
      <c r="N370" s="23"/>
    </row>
    <row r="371" spans="1:14">
      <c r="A371" s="38" t="str" cm="1">
        <f t="array" ref="A371">_xlfn.TEXTJOIN(",", TRUE, _xlfn.UNIQUE(IF((序时账[日期]=B371)*(序时账[凭证字号]=C371), 序时账[科目编码], "")))</f>
        <v>3103,5401,5403001,5403002,5403003,5602001,5602002</v>
      </c>
      <c r="B371" s="89">
        <v>45960</v>
      </c>
      <c r="C371" s="36">
        <v>12</v>
      </c>
      <c r="D371" s="38">
        <v>5401</v>
      </c>
      <c r="E371" s="38" t="s">
        <v>538</v>
      </c>
      <c r="F371" s="38" t="s">
        <v>565</v>
      </c>
      <c r="G371" s="39">
        <v>0</v>
      </c>
      <c r="H371" s="39">
        <v>910000</v>
      </c>
      <c r="I371" s="42" t="str">
        <f>IF(F371&lt;&gt;"结转本期损益",_xlfn.XLOOKUP(D371,科目余额表[科目编码],科目余额表[抽查项目],"无匹配"),"期间结转")</f>
        <v>期间结转</v>
      </c>
      <c r="J371" s="38" t="str" cm="1">
        <f t="array" ref="J371">_xlfn.TEXTJOIN(",", TRUE, _xlfn.UNIQUE(IF((序时账[日期]=B371)*(序时账[凭证字号]=C371)*IF(G371=0,序时账[借方金额]&lt;&gt;0,序时账[借方金额]=0)*(序时账[科目编码]&lt;&gt;D371), 序时账[科目名称], "")))</f>
        <v>本年利润</v>
      </c>
      <c r="K371" s="42"/>
      <c r="M371" s="24"/>
      <c r="N371" s="23"/>
    </row>
    <row r="372" spans="1:14">
      <c r="A372" s="38" t="str" cm="1">
        <f t="array" ref="A372">_xlfn.TEXTJOIN(",", TRUE, _xlfn.UNIQUE(IF((序时账[日期]=B372)*(序时账[凭证字号]=C372), 序时账[科目编码], "")))</f>
        <v>3103,5401,5403001,5403002,5403003,5602001,5602002</v>
      </c>
      <c r="B372" s="89">
        <v>45960</v>
      </c>
      <c r="C372" s="36">
        <v>12</v>
      </c>
      <c r="D372" s="38">
        <v>5403001</v>
      </c>
      <c r="E372" s="38" t="s">
        <v>48</v>
      </c>
      <c r="F372" s="38" t="s">
        <v>565</v>
      </c>
      <c r="G372" s="39">
        <v>0</v>
      </c>
      <c r="H372" s="39">
        <v>3858.4000000000005</v>
      </c>
      <c r="I372" s="42" t="str">
        <f>IF(F372&lt;&gt;"结转本期损益",_xlfn.XLOOKUP(D372,科目余额表[科目编码],科目余额表[抽查项目],"无匹配"),"期间结转")</f>
        <v>期间结转</v>
      </c>
      <c r="J372" s="38" t="str" cm="1">
        <f t="array" ref="J372">_xlfn.TEXTJOIN(",", TRUE, _xlfn.UNIQUE(IF((序时账[日期]=B372)*(序时账[凭证字号]=C372)*IF(G372=0,序时账[借方金额]&lt;&gt;0,序时账[借方金额]=0)*(序时账[科目编码]&lt;&gt;D372), 序时账[科目名称], "")))</f>
        <v>本年利润</v>
      </c>
      <c r="K372" s="42"/>
      <c r="M372" s="24"/>
      <c r="N372" s="23"/>
    </row>
    <row r="373" spans="1:14">
      <c r="A373" s="38" t="str" cm="1">
        <f t="array" ref="A373">_xlfn.TEXTJOIN(",", TRUE, _xlfn.UNIQUE(IF((序时账[日期]=B373)*(序时账[凭证字号]=C373), 序时账[科目编码], "")))</f>
        <v>3103,5401,5403001,5403002,5403003,5602001,5602002</v>
      </c>
      <c r="B373" s="89">
        <v>45960</v>
      </c>
      <c r="C373" s="36">
        <v>12</v>
      </c>
      <c r="D373" s="38">
        <v>5403002</v>
      </c>
      <c r="E373" s="38" t="s">
        <v>50</v>
      </c>
      <c r="F373" s="38" t="s">
        <v>565</v>
      </c>
      <c r="G373" s="39">
        <v>0</v>
      </c>
      <c r="H373" s="39">
        <v>1653.6</v>
      </c>
      <c r="I373" s="42" t="str">
        <f>IF(F373&lt;&gt;"结转本期损益",_xlfn.XLOOKUP(D373,科目余额表[科目编码],科目余额表[抽查项目],"无匹配"),"期间结转")</f>
        <v>期间结转</v>
      </c>
      <c r="J373" s="38" t="str" cm="1">
        <f t="array" ref="J373">_xlfn.TEXTJOIN(",", TRUE, _xlfn.UNIQUE(IF((序时账[日期]=B373)*(序时账[凭证字号]=C373)*IF(G373=0,序时账[借方金额]&lt;&gt;0,序时账[借方金额]=0)*(序时账[科目编码]&lt;&gt;D373), 序时账[科目名称], "")))</f>
        <v>本年利润</v>
      </c>
      <c r="K373" s="42"/>
      <c r="M373" s="24"/>
      <c r="N373" s="23"/>
    </row>
    <row r="374" spans="1:14">
      <c r="A374" s="38" t="str" cm="1">
        <f t="array" ref="A374">_xlfn.TEXTJOIN(",", TRUE, _xlfn.UNIQUE(IF((序时账[日期]=B374)*(序时账[凭证字号]=C374), 序时账[科目编码], "")))</f>
        <v>3103,5401,5403001,5403002,5403003,5602001,5602002</v>
      </c>
      <c r="B374" s="89">
        <v>45960</v>
      </c>
      <c r="C374" s="36">
        <v>12</v>
      </c>
      <c r="D374" s="38">
        <v>5403003</v>
      </c>
      <c r="E374" s="38" t="s">
        <v>53</v>
      </c>
      <c r="F374" s="38" t="s">
        <v>565</v>
      </c>
      <c r="G374" s="39">
        <v>0</v>
      </c>
      <c r="H374" s="39">
        <v>1102.4000000000001</v>
      </c>
      <c r="I374" s="42" t="str">
        <f>IF(F374&lt;&gt;"结转本期损益",_xlfn.XLOOKUP(D374,科目余额表[科目编码],科目余额表[抽查项目],"无匹配"),"期间结转")</f>
        <v>期间结转</v>
      </c>
      <c r="J374" s="38" t="str" cm="1">
        <f t="array" ref="J374">_xlfn.TEXTJOIN(",", TRUE, _xlfn.UNIQUE(IF((序时账[日期]=B374)*(序时账[凭证字号]=C374)*IF(G374=0,序时账[借方金额]&lt;&gt;0,序时账[借方金额]=0)*(序时账[科目编码]&lt;&gt;D374), 序时账[科目名称], "")))</f>
        <v>本年利润</v>
      </c>
      <c r="K374" s="42"/>
      <c r="M374" s="24"/>
      <c r="N374" s="23"/>
    </row>
    <row r="375" spans="1:14">
      <c r="A375" s="38" t="str" cm="1">
        <f t="array" ref="A375">_xlfn.TEXTJOIN(",", TRUE, _xlfn.UNIQUE(IF((序时账[日期]=B375)*(序时账[凭证字号]=C375), 序时账[科目编码], "")))</f>
        <v>3103,5401,5403001,5403002,5403003,5602001,5602002</v>
      </c>
      <c r="B375" s="89">
        <v>45960</v>
      </c>
      <c r="C375" s="36">
        <v>12</v>
      </c>
      <c r="D375" s="38">
        <v>5602001</v>
      </c>
      <c r="E375" s="38" t="s">
        <v>552</v>
      </c>
      <c r="F375" s="38" t="s">
        <v>565</v>
      </c>
      <c r="G375" s="39">
        <v>0</v>
      </c>
      <c r="H375" s="39">
        <v>1030</v>
      </c>
      <c r="I375" s="42" t="str">
        <f>IF(F375&lt;&gt;"结转本期损益",_xlfn.XLOOKUP(D375,科目余额表[科目编码],科目余额表[抽查项目],"无匹配"),"期间结转")</f>
        <v>期间结转</v>
      </c>
      <c r="J375" s="38" t="str" cm="1">
        <f t="array" ref="J375">_xlfn.TEXTJOIN(",", TRUE, _xlfn.UNIQUE(IF((序时账[日期]=B375)*(序时账[凭证字号]=C375)*IF(G375=0,序时账[借方金额]&lt;&gt;0,序时账[借方金额]=0)*(序时账[科目编码]&lt;&gt;D375), 序时账[科目名称], "")))</f>
        <v>本年利润</v>
      </c>
      <c r="K375" s="42"/>
      <c r="M375" s="24"/>
      <c r="N375" s="23"/>
    </row>
    <row r="376" spans="1:14">
      <c r="A376" s="38" t="str" cm="1">
        <f t="array" ref="A376">_xlfn.TEXTJOIN(",", TRUE, _xlfn.UNIQUE(IF((序时账[日期]=B376)*(序时账[凭证字号]=C376), 序时账[科目编码], "")))</f>
        <v>3103,5401,5403001,5403002,5403003,5602001,5602002</v>
      </c>
      <c r="B376" s="89">
        <v>45960</v>
      </c>
      <c r="C376" s="36">
        <v>12</v>
      </c>
      <c r="D376" s="38">
        <v>5602002</v>
      </c>
      <c r="E376" s="38" t="s">
        <v>544</v>
      </c>
      <c r="F376" s="38" t="s">
        <v>565</v>
      </c>
      <c r="G376" s="39">
        <v>0</v>
      </c>
      <c r="H376" s="39">
        <v>80</v>
      </c>
      <c r="I376" s="42" t="str">
        <f>IF(F376&lt;&gt;"结转本期损益",_xlfn.XLOOKUP(D376,科目余额表[科目编码],科目余额表[抽查项目],"无匹配"),"期间结转")</f>
        <v>期间结转</v>
      </c>
      <c r="J376" s="38" t="str" cm="1">
        <f t="array" ref="J376">_xlfn.TEXTJOIN(",", TRUE, _xlfn.UNIQUE(IF((序时账[日期]=B376)*(序时账[凭证字号]=C376)*IF(G376=0,序时账[借方金额]&lt;&gt;0,序时账[借方金额]=0)*(序时账[科目编码]&lt;&gt;D376), 序时账[科目名称], "")))</f>
        <v>本年利润</v>
      </c>
      <c r="K376" s="42"/>
      <c r="M376" s="24"/>
      <c r="N376" s="23"/>
    </row>
    <row r="377" spans="1:14">
      <c r="A377" s="38" t="str" cm="1">
        <f t="array" ref="A377">_xlfn.TEXTJOIN(",", TRUE, _xlfn.UNIQUE(IF((序时账[日期]=B377)*(序时账[凭证字号]=C377), 序时账[科目编码], "")))</f>
        <v>5602001,1602002</v>
      </c>
      <c r="B377" s="89">
        <v>45971</v>
      </c>
      <c r="C377" s="36">
        <v>1</v>
      </c>
      <c r="D377" s="38">
        <v>5602001</v>
      </c>
      <c r="E377" s="38" t="s">
        <v>552</v>
      </c>
      <c r="F377" s="38" t="s">
        <v>553</v>
      </c>
      <c r="G377" s="39">
        <v>1030</v>
      </c>
      <c r="H377" s="39">
        <v>0</v>
      </c>
      <c r="I377" s="42" t="str">
        <f>IF(F377&lt;&gt;"结转本期损益",_xlfn.XLOOKUP(D377,科目余额表[科目编码],科目余额表[抽查项目],"无匹配"),"期间结转")</f>
        <v>管理费用</v>
      </c>
      <c r="J377" s="38" t="str" cm="1">
        <f t="array" ref="J377">_xlfn.TEXTJOIN(",", TRUE, _xlfn.UNIQUE(IF((序时账[日期]=B377)*(序时账[凭证字号]=C377)*IF(G377=0,序时账[借方金额]&lt;&gt;0,序时账[借方金额]=0)*(序时账[科目编码]&lt;&gt;D377), 序时账[科目名称], "")))</f>
        <v>电脑</v>
      </c>
      <c r="K377" s="42"/>
      <c r="M377" s="24"/>
      <c r="N377" s="23"/>
    </row>
    <row r="378" spans="1:14">
      <c r="A378" s="38" t="str" cm="1">
        <f t="array" ref="A378">_xlfn.TEXTJOIN(",", TRUE, _xlfn.UNIQUE(IF((序时账[日期]=B378)*(序时账[凭证字号]=C378), 序时账[科目编码], "")))</f>
        <v>5602001,1602002</v>
      </c>
      <c r="B378" s="89">
        <v>45971</v>
      </c>
      <c r="C378" s="36">
        <v>1</v>
      </c>
      <c r="D378" s="38">
        <v>1602002</v>
      </c>
      <c r="E378" s="38" t="s">
        <v>514</v>
      </c>
      <c r="F378" s="38" t="s">
        <v>553</v>
      </c>
      <c r="G378" s="39">
        <v>0</v>
      </c>
      <c r="H378" s="39">
        <v>1030</v>
      </c>
      <c r="I378" s="42" t="str">
        <f>IF(F378&lt;&gt;"结转本期损益",_xlfn.XLOOKUP(D378,科目余额表[科目编码],科目余额表[抽查项目],"无匹配"),"期间结转")</f>
        <v>固定资产</v>
      </c>
      <c r="J378" s="38" t="str" cm="1">
        <f t="array" ref="J378">_xlfn.TEXTJOIN(",", TRUE, _xlfn.UNIQUE(IF((序时账[日期]=B378)*(序时账[凭证字号]=C378)*IF(G378=0,序时账[借方金额]&lt;&gt;0,序时账[借方金额]=0)*(序时账[科目编码]&lt;&gt;D378), 序时账[科目名称], "")))</f>
        <v>管理费用-折旧费</v>
      </c>
      <c r="K378" s="42"/>
      <c r="M378" s="24"/>
      <c r="N378" s="23"/>
    </row>
    <row r="379" spans="1:14">
      <c r="A379" s="38" t="str" cm="1">
        <f t="array" ref="A379">_xlfn.TEXTJOIN(",", TRUE, _xlfn.UNIQUE(IF((序时账[日期]=B379)*(序时账[凭证字号]=C379), 序时账[科目编码], "")))</f>
        <v>1122001,5001,222100102</v>
      </c>
      <c r="B379" s="89">
        <v>45976</v>
      </c>
      <c r="C379" s="36">
        <v>2</v>
      </c>
      <c r="D379" s="38">
        <v>1122001</v>
      </c>
      <c r="E379" s="38" t="s">
        <v>554</v>
      </c>
      <c r="F379" s="38" t="s">
        <v>555</v>
      </c>
      <c r="G379" s="39">
        <v>1254300</v>
      </c>
      <c r="H379" s="39">
        <v>0</v>
      </c>
      <c r="I379" s="42" t="str">
        <f>IF(F379&lt;&gt;"结转本期损益",_xlfn.XLOOKUP(D379,科目余额表[科目编码],科目余额表[抽查项目],"无匹配"),"期间结转")</f>
        <v>应收账款</v>
      </c>
      <c r="J379" s="38" t="str" cm="1">
        <f t="array" ref="J379">_xlfn.TEXTJOIN(",", TRUE, _xlfn.UNIQUE(IF((序时账[日期]=B379)*(序时账[凭证字号]=C379)*IF(G379=0,序时账[借方金额]&lt;&gt;0,序时账[借方金额]=0)*(序时账[科目编码]&lt;&gt;D379), 序时账[科目名称], "")))</f>
        <v>主营业务收入,销项税额</v>
      </c>
      <c r="K379" s="42"/>
      <c r="M379" s="24"/>
      <c r="N379" s="23"/>
    </row>
    <row r="380" spans="1:14">
      <c r="A380" s="38" t="str" cm="1">
        <f t="array" ref="A380">_xlfn.TEXTJOIN(",", TRUE, _xlfn.UNIQUE(IF((序时账[日期]=B380)*(序时账[凭证字号]=C380), 序时账[科目编码], "")))</f>
        <v>1122001,5001,222100102</v>
      </c>
      <c r="B380" s="89">
        <v>45976</v>
      </c>
      <c r="C380" s="36">
        <v>2</v>
      </c>
      <c r="D380" s="38">
        <v>5001</v>
      </c>
      <c r="E380" s="38" t="s">
        <v>537</v>
      </c>
      <c r="F380" s="38" t="s">
        <v>555</v>
      </c>
      <c r="G380" s="39">
        <v>0</v>
      </c>
      <c r="H380" s="39">
        <v>1110000</v>
      </c>
      <c r="I380" s="42" t="str">
        <f>IF(F380&lt;&gt;"结转本期损益",_xlfn.XLOOKUP(D380,科目余额表[科目编码],科目余额表[抽查项目],"无匹配"),"期间结转")</f>
        <v>营业收入</v>
      </c>
      <c r="J380" s="38" t="str" cm="1">
        <f t="array" ref="J380">_xlfn.TEXTJOIN(",", TRUE, _xlfn.UNIQUE(IF((序时账[日期]=B380)*(序时账[凭证字号]=C380)*IF(G380=0,序时账[借方金额]&lt;&gt;0,序时账[借方金额]=0)*(序时账[科目编码]&lt;&gt;D380), 序时账[科目名称], "")))</f>
        <v>应收账款-A有限公司</v>
      </c>
      <c r="K380" s="42"/>
      <c r="M380" s="24"/>
      <c r="N380" s="23"/>
    </row>
    <row r="381" spans="1:14">
      <c r="A381" s="38" t="str" cm="1">
        <f t="array" ref="A381">_xlfn.TEXTJOIN(",", TRUE, _xlfn.UNIQUE(IF((序时账[日期]=B381)*(序时账[凭证字号]=C381), 序时账[科目编码], "")))</f>
        <v>1122001,5001,222100102</v>
      </c>
      <c r="B381" s="89">
        <v>45976</v>
      </c>
      <c r="C381" s="36">
        <v>2</v>
      </c>
      <c r="D381" s="38">
        <v>222100102</v>
      </c>
      <c r="E381" s="38" t="s">
        <v>523</v>
      </c>
      <c r="F381" s="38" t="s">
        <v>555</v>
      </c>
      <c r="G381" s="39">
        <v>0</v>
      </c>
      <c r="H381" s="39">
        <v>144300</v>
      </c>
      <c r="I381" s="42" t="str">
        <f>IF(F381&lt;&gt;"结转本期损益",_xlfn.XLOOKUP(D381,科目余额表[科目编码],科目余额表[抽查项目],"无匹配"),"期间结转")</f>
        <v>应交税费</v>
      </c>
      <c r="J381" s="38" t="str" cm="1">
        <f t="array" ref="J381">_xlfn.TEXTJOIN(",", TRUE, _xlfn.UNIQUE(IF((序时账[日期]=B381)*(序时账[凭证字号]=C381)*IF(G381=0,序时账[借方金额]&lt;&gt;0,序时账[借方金额]=0)*(序时账[科目编码]&lt;&gt;D381), 序时账[科目名称], "")))</f>
        <v>应收账款-A有限公司</v>
      </c>
      <c r="K381" s="42"/>
      <c r="M381" s="24"/>
      <c r="N381" s="23"/>
    </row>
    <row r="382" spans="1:14">
      <c r="A382" s="38" t="str" cm="1">
        <f t="array" ref="A382">_xlfn.TEXTJOIN(",", TRUE, _xlfn.UNIQUE(IF((序时账[日期]=B382)*(序时账[凭证字号]=C382), 序时账[科目编码], "")))</f>
        <v>5401,1405001</v>
      </c>
      <c r="B382" s="89">
        <v>45976</v>
      </c>
      <c r="C382" s="36">
        <v>3</v>
      </c>
      <c r="D382" s="38">
        <v>5401</v>
      </c>
      <c r="E382" s="38" t="s">
        <v>538</v>
      </c>
      <c r="F382" s="38" t="s">
        <v>556</v>
      </c>
      <c r="G382" s="39">
        <v>911000</v>
      </c>
      <c r="H382" s="39">
        <v>0</v>
      </c>
      <c r="I382" s="42" t="str">
        <f>IF(F382&lt;&gt;"结转本期损益",_xlfn.XLOOKUP(D382,科目余额表[科目编码],科目余额表[抽查项目],"无匹配"),"期间结转")</f>
        <v>营业成本</v>
      </c>
      <c r="J382" s="38" t="str" cm="1">
        <f t="array" ref="J382">_xlfn.TEXTJOIN(",", TRUE, _xlfn.UNIQUE(IF((序时账[日期]=B382)*(序时账[凭证字号]=C382)*IF(G382=0,序时账[借方金额]&lt;&gt;0,序时账[借方金额]=0)*(序时账[科目编码]&lt;&gt;D382), 序时账[科目名称], "")))</f>
        <v>R商品</v>
      </c>
      <c r="K382" s="42"/>
      <c r="M382" s="39"/>
      <c r="N382" s="23"/>
    </row>
    <row r="383" spans="1:14">
      <c r="A383" s="38" t="str" cm="1">
        <f t="array" ref="A383">_xlfn.TEXTJOIN(",", TRUE, _xlfn.UNIQUE(IF((序时账[日期]=B383)*(序时账[凭证字号]=C383), 序时账[科目编码], "")))</f>
        <v>5401,1405001</v>
      </c>
      <c r="B383" s="89">
        <v>45976</v>
      </c>
      <c r="C383" s="36">
        <v>3</v>
      </c>
      <c r="D383" s="38">
        <v>1405001</v>
      </c>
      <c r="E383" s="38" t="s">
        <v>511</v>
      </c>
      <c r="F383" s="38" t="s">
        <v>556</v>
      </c>
      <c r="G383" s="39">
        <v>0</v>
      </c>
      <c r="H383" s="39">
        <v>911000</v>
      </c>
      <c r="I383" s="42" t="str">
        <f>IF(F383&lt;&gt;"结转本期损益",_xlfn.XLOOKUP(D383,科目余额表[科目编码],科目余额表[抽查项目],"无匹配"),"期间结转")</f>
        <v>存货</v>
      </c>
      <c r="J383" s="38" t="str" cm="1">
        <f t="array" ref="J383">_xlfn.TEXTJOIN(",", TRUE, _xlfn.UNIQUE(IF((序时账[日期]=B383)*(序时账[凭证字号]=C383)*IF(G383=0,序时账[借方金额]&lt;&gt;0,序时账[借方金额]=0)*(序时账[科目编码]&lt;&gt;D383), 序时账[科目名称], "")))</f>
        <v>主营业务成本</v>
      </c>
      <c r="K383" s="42"/>
      <c r="M383" s="39"/>
      <c r="N383" s="23"/>
    </row>
    <row r="384" spans="1:14">
      <c r="A384" s="38" t="str" cm="1">
        <f t="array" ref="A384">_xlfn.TEXTJOIN(",", TRUE, _xlfn.UNIQUE(IF((序时账[日期]=B384)*(序时账[凭证字号]=C384), 序时账[科目编码], "")))</f>
        <v>1002001,1122005</v>
      </c>
      <c r="B384" s="89">
        <v>45981</v>
      </c>
      <c r="C384" s="36">
        <v>4</v>
      </c>
      <c r="D384" s="38">
        <v>1002001</v>
      </c>
      <c r="E384" s="38" t="s">
        <v>487</v>
      </c>
      <c r="F384" s="38" t="s">
        <v>557</v>
      </c>
      <c r="G384" s="39">
        <v>1008000</v>
      </c>
      <c r="H384" s="39">
        <v>0</v>
      </c>
      <c r="I384" s="42" t="str">
        <f>IF(F384&lt;&gt;"结转本期损益",_xlfn.XLOOKUP(D384,科目余额表[科目编码],科目余额表[抽查项目],"无匹配"),"期间结转")</f>
        <v>银行存款</v>
      </c>
      <c r="J384" s="38" t="str" cm="1">
        <f t="array" ref="J384">_xlfn.TEXTJOIN(",", TRUE, _xlfn.UNIQUE(IF((序时账[日期]=B384)*(序时账[凭证字号]=C384)*IF(G384=0,序时账[借方金额]&lt;&gt;0,序时账[借方金额]=0)*(序时账[科目编码]&lt;&gt;D384), 序时账[科目名称], "")))</f>
        <v>应收账款-E有限公司</v>
      </c>
      <c r="K384" s="42" t="s">
        <v>581</v>
      </c>
      <c r="M384" s="39"/>
      <c r="N384" s="23"/>
    </row>
    <row r="385" spans="1:14">
      <c r="A385" s="38" t="str" cm="1">
        <f t="array" ref="A385">_xlfn.TEXTJOIN(",", TRUE, _xlfn.UNIQUE(IF((序时账[日期]=B385)*(序时账[凭证字号]=C385), 序时账[科目编码], "")))</f>
        <v>1002001,1122005</v>
      </c>
      <c r="B385" s="89">
        <v>45981</v>
      </c>
      <c r="C385" s="36">
        <v>4</v>
      </c>
      <c r="D385" s="38">
        <v>1122005</v>
      </c>
      <c r="E385" s="38" t="s">
        <v>581</v>
      </c>
      <c r="F385" s="38" t="s">
        <v>557</v>
      </c>
      <c r="G385" s="39">
        <v>0</v>
      </c>
      <c r="H385" s="39">
        <v>1008000</v>
      </c>
      <c r="I385" s="42" t="str">
        <f>IF(F385&lt;&gt;"结转本期损益",_xlfn.XLOOKUP(D385,科目余额表[科目编码],科目余额表[抽查项目],"无匹配"),"期间结转")</f>
        <v>应收账款</v>
      </c>
      <c r="J385" s="38" t="str" cm="1">
        <f t="array" ref="J385">_xlfn.TEXTJOIN(",", TRUE, _xlfn.UNIQUE(IF((序时账[日期]=B385)*(序时账[凭证字号]=C385)*IF(G385=0,序时账[借方金额]&lt;&gt;0,序时账[借方金额]=0)*(序时账[科目编码]&lt;&gt;D385), 序时账[科目名称], "")))</f>
        <v>ABC银行账户</v>
      </c>
      <c r="K385" s="42"/>
      <c r="M385" s="39"/>
      <c r="N385" s="23"/>
    </row>
    <row r="386" spans="1:14">
      <c r="A386" s="38" t="str" cm="1">
        <f t="array" ref="A386">_xlfn.TEXTJOIN(",", TRUE, _xlfn.UNIQUE(IF((序时账[日期]=B386)*(序时账[凭证字号]=C386), 序时账[科目编码], "")))</f>
        <v>1405001,222100101,2202008</v>
      </c>
      <c r="B386" s="89">
        <v>45981</v>
      </c>
      <c r="C386" s="36">
        <v>5</v>
      </c>
      <c r="D386" s="38">
        <v>1405001</v>
      </c>
      <c r="E386" s="38" t="s">
        <v>511</v>
      </c>
      <c r="F386" s="38" t="s">
        <v>558</v>
      </c>
      <c r="G386" s="39">
        <v>464000</v>
      </c>
      <c r="H386" s="39">
        <v>0</v>
      </c>
      <c r="I386" s="42" t="str">
        <f>IF(F386&lt;&gt;"结转本期损益",_xlfn.XLOOKUP(D386,科目余额表[科目编码],科目余额表[抽查项目],"无匹配"),"期间结转")</f>
        <v>存货</v>
      </c>
      <c r="J386" s="38" t="str" cm="1">
        <f t="array" ref="J386">_xlfn.TEXTJOIN(",", TRUE, _xlfn.UNIQUE(IF((序时账[日期]=B386)*(序时账[凭证字号]=C386)*IF(G386=0,序时账[借方金额]&lt;&gt;0,序时账[借方金额]=0)*(序时账[科目编码]&lt;&gt;D386), 序时账[科目名称], "")))</f>
        <v>应付账款-Y有限公司</v>
      </c>
      <c r="K386" s="42"/>
      <c r="M386" s="39"/>
      <c r="N386" s="23"/>
    </row>
    <row r="387" spans="1:14">
      <c r="A387" s="38" t="str" cm="1">
        <f t="array" ref="A387">_xlfn.TEXTJOIN(",", TRUE, _xlfn.UNIQUE(IF((序时账[日期]=B387)*(序时账[凭证字号]=C387), 序时账[科目编码], "")))</f>
        <v>1405001,222100101,2202008</v>
      </c>
      <c r="B387" s="89">
        <v>45981</v>
      </c>
      <c r="C387" s="36">
        <v>5</v>
      </c>
      <c r="D387" s="38">
        <v>222100101</v>
      </c>
      <c r="E387" s="38" t="s">
        <v>522</v>
      </c>
      <c r="F387" s="38" t="s">
        <v>558</v>
      </c>
      <c r="G387" s="39">
        <v>60320</v>
      </c>
      <c r="H387" s="39">
        <v>0</v>
      </c>
      <c r="I387" s="42" t="str">
        <f>IF(F387&lt;&gt;"结转本期损益",_xlfn.XLOOKUP(D387,科目余额表[科目编码],科目余额表[抽查项目],"无匹配"),"期间结转")</f>
        <v>应交税费</v>
      </c>
      <c r="J387" s="38" t="str" cm="1">
        <f t="array" ref="J387">_xlfn.TEXTJOIN(",", TRUE, _xlfn.UNIQUE(IF((序时账[日期]=B387)*(序时账[凭证字号]=C387)*IF(G387=0,序时账[借方金额]&lt;&gt;0,序时账[借方金额]=0)*(序时账[科目编码]&lt;&gt;D387), 序时账[科目名称], "")))</f>
        <v>应付账款-Y有限公司</v>
      </c>
      <c r="K387" s="42"/>
      <c r="M387" s="39"/>
      <c r="N387" s="23"/>
    </row>
    <row r="388" spans="1:14">
      <c r="A388" s="38" t="str" cm="1">
        <f t="array" ref="A388">_xlfn.TEXTJOIN(",", TRUE, _xlfn.UNIQUE(IF((序时账[日期]=B388)*(序时账[凭证字号]=C388), 序时账[科目编码], "")))</f>
        <v>1405001,222100101,2202008</v>
      </c>
      <c r="B388" s="89">
        <v>45981</v>
      </c>
      <c r="C388" s="36">
        <v>5</v>
      </c>
      <c r="D388" s="38">
        <v>2202008</v>
      </c>
      <c r="E388" s="38" t="s">
        <v>589</v>
      </c>
      <c r="F388" s="38" t="s">
        <v>558</v>
      </c>
      <c r="G388" s="39">
        <v>0</v>
      </c>
      <c r="H388" s="39">
        <v>524320</v>
      </c>
      <c r="I388" s="42" t="str">
        <f>IF(F388&lt;&gt;"结转本期损益",_xlfn.XLOOKUP(D388,科目余额表[科目编码],科目余额表[抽查项目],"无匹配"),"期间结转")</f>
        <v>应付账款</v>
      </c>
      <c r="J388" s="38" t="str" cm="1">
        <f t="array" ref="J388">_xlfn.TEXTJOIN(",", TRUE, _xlfn.UNIQUE(IF((序时账[日期]=B388)*(序时账[凭证字号]=C388)*IF(G388=0,序时账[借方金额]&lt;&gt;0,序时账[借方金额]=0)*(序时账[科目编码]&lt;&gt;D388), 序时账[科目名称], "")))</f>
        <v>R商品,进项税额</v>
      </c>
      <c r="K388" s="42"/>
      <c r="M388" s="39"/>
      <c r="N388" s="23"/>
    </row>
    <row r="389" spans="1:14">
      <c r="A389" s="38" t="str" cm="1">
        <f t="array" ref="A389">_xlfn.TEXTJOIN(",", TRUE, _xlfn.UNIQUE(IF((序时账[日期]=B389)*(序时账[凭证字号]=C389), 序时账[科目编码], "")))</f>
        <v>1002001,2202005</v>
      </c>
      <c r="B389" s="89">
        <v>45981</v>
      </c>
      <c r="C389" s="36">
        <v>6</v>
      </c>
      <c r="D389" s="38">
        <v>1002001</v>
      </c>
      <c r="E389" s="38" t="s">
        <v>487</v>
      </c>
      <c r="F389" s="38" t="s">
        <v>560</v>
      </c>
      <c r="G389" s="39">
        <v>1003000</v>
      </c>
      <c r="H389" s="39">
        <v>0</v>
      </c>
      <c r="I389" s="42" t="str">
        <f>IF(F389&lt;&gt;"结转本期损益",_xlfn.XLOOKUP(D389,科目余额表[科目编码],科目余额表[抽查项目],"无匹配"),"期间结转")</f>
        <v>银行存款</v>
      </c>
      <c r="J389" s="38" t="str" cm="1">
        <f t="array" ref="J389">_xlfn.TEXTJOIN(",", TRUE, _xlfn.UNIQUE(IF((序时账[日期]=B389)*(序时账[凭证字号]=C389)*IF(G389=0,序时账[借方金额]&lt;&gt;0,序时账[借方金额]=0)*(序时账[科目编码]&lt;&gt;D389), 序时账[科目名称], "")))</f>
        <v>应付账款-W有限公司</v>
      </c>
      <c r="K389" s="42" t="s">
        <v>574</v>
      </c>
      <c r="M389" s="24"/>
      <c r="N389" s="23"/>
    </row>
    <row r="390" spans="1:14">
      <c r="A390" s="38" t="str" cm="1">
        <f t="array" ref="A390">_xlfn.TEXTJOIN(",", TRUE, _xlfn.UNIQUE(IF((序时账[日期]=B390)*(序时账[凭证字号]=C390), 序时账[科目编码], "")))</f>
        <v>1002001,2202005</v>
      </c>
      <c r="B390" s="89">
        <v>45981</v>
      </c>
      <c r="C390" s="36">
        <v>6</v>
      </c>
      <c r="D390" s="38">
        <v>2202005</v>
      </c>
      <c r="E390" s="38" t="s">
        <v>574</v>
      </c>
      <c r="F390" s="38" t="s">
        <v>560</v>
      </c>
      <c r="G390" s="39">
        <v>0</v>
      </c>
      <c r="H390" s="39">
        <v>1003000</v>
      </c>
      <c r="I390" s="42" t="str">
        <f>IF(F390&lt;&gt;"结转本期损益",_xlfn.XLOOKUP(D390,科目余额表[科目编码],科目余额表[抽查项目],"无匹配"),"期间结转")</f>
        <v>应付账款</v>
      </c>
      <c r="J390" s="38" t="str" cm="1">
        <f t="array" ref="J390">_xlfn.TEXTJOIN(",", TRUE, _xlfn.UNIQUE(IF((序时账[日期]=B390)*(序时账[凭证字号]=C390)*IF(G390=0,序时账[借方金额]&lt;&gt;0,序时账[借方金额]=0)*(序时账[科目编码]&lt;&gt;D390), 序时账[科目名称], "")))</f>
        <v>ABC银行账户</v>
      </c>
      <c r="K390" s="42"/>
      <c r="M390" s="24"/>
      <c r="N390" s="23"/>
    </row>
    <row r="391" spans="1:14">
      <c r="A391" s="38" t="str" cm="1">
        <f t="array" ref="A391">_xlfn.TEXTJOIN(",", TRUE, _xlfn.UNIQUE(IF((序时账[日期]=B391)*(序时账[凭证字号]=C391), 序时账[科目编码], "")))</f>
        <v>222100102,222100103,222100101,2221002</v>
      </c>
      <c r="B391" s="89">
        <v>45986</v>
      </c>
      <c r="C391" s="36">
        <v>7</v>
      </c>
      <c r="D391" s="38">
        <v>222100102</v>
      </c>
      <c r="E391" s="38" t="s">
        <v>523</v>
      </c>
      <c r="F391" s="38" t="s">
        <v>524</v>
      </c>
      <c r="G391" s="39">
        <v>144300</v>
      </c>
      <c r="H391" s="39">
        <v>0</v>
      </c>
      <c r="I391" s="42" t="str">
        <f>IF(F391&lt;&gt;"结转本期损益",_xlfn.XLOOKUP(D391,科目余额表[科目编码],科目余额表[抽查项目],"无匹配"),"期间结转")</f>
        <v>应交税费</v>
      </c>
      <c r="J391" s="38" t="str" cm="1">
        <f t="array" ref="J391">_xlfn.TEXTJOIN(",", TRUE, _xlfn.UNIQUE(IF((序时账[日期]=B391)*(序时账[凭证字号]=C391)*IF(G391=0,序时账[借方金额]&lt;&gt;0,序时账[借方金额]=0)*(序时账[科目编码]&lt;&gt;D391), 序时账[科目名称], "")))</f>
        <v>转出未交增值税,进项税额,未交增值税</v>
      </c>
      <c r="K391" s="42"/>
      <c r="M391" s="24"/>
      <c r="N391" s="23"/>
    </row>
    <row r="392" spans="1:14">
      <c r="A392" s="38" t="str" cm="1">
        <f t="array" ref="A392">_xlfn.TEXTJOIN(",", TRUE, _xlfn.UNIQUE(IF((序时账[日期]=B392)*(序时账[凭证字号]=C392), 序时账[科目编码], "")))</f>
        <v>222100102,222100103,222100101,2221002</v>
      </c>
      <c r="B392" s="89">
        <v>45986</v>
      </c>
      <c r="C392" s="36">
        <v>7</v>
      </c>
      <c r="D392" s="38">
        <v>222100103</v>
      </c>
      <c r="E392" s="38" t="s">
        <v>524</v>
      </c>
      <c r="F392" s="38" t="s">
        <v>524</v>
      </c>
      <c r="G392" s="39">
        <v>0</v>
      </c>
      <c r="H392" s="39">
        <v>144300</v>
      </c>
      <c r="I392" s="42" t="str">
        <f>IF(F392&lt;&gt;"结转本期损益",_xlfn.XLOOKUP(D392,科目余额表[科目编码],科目余额表[抽查项目],"无匹配"),"期间结转")</f>
        <v>应交税费</v>
      </c>
      <c r="J392" s="38" t="str" cm="1">
        <f t="array" ref="J392">_xlfn.TEXTJOIN(",", TRUE, _xlfn.UNIQUE(IF((序时账[日期]=B392)*(序时账[凭证字号]=C392)*IF(G392=0,序时账[借方金额]&lt;&gt;0,序时账[借方金额]=0)*(序时账[科目编码]&lt;&gt;D392), 序时账[科目名称], "")))</f>
        <v>销项税额</v>
      </c>
      <c r="K392" s="42"/>
      <c r="M392" s="24"/>
      <c r="N392" s="23"/>
    </row>
    <row r="393" spans="1:14">
      <c r="A393" s="38" t="str" cm="1">
        <f t="array" ref="A393">_xlfn.TEXTJOIN(",", TRUE, _xlfn.UNIQUE(IF((序时账[日期]=B393)*(序时账[凭证字号]=C393), 序时账[科目编码], "")))</f>
        <v>222100102,222100103,222100101,2221002</v>
      </c>
      <c r="B393" s="89">
        <v>45986</v>
      </c>
      <c r="C393" s="36">
        <v>7</v>
      </c>
      <c r="D393" s="38">
        <v>222100103</v>
      </c>
      <c r="E393" s="38" t="s">
        <v>524</v>
      </c>
      <c r="F393" s="38" t="s">
        <v>524</v>
      </c>
      <c r="G393" s="39">
        <v>60320</v>
      </c>
      <c r="H393" s="39">
        <v>0</v>
      </c>
      <c r="I393" s="42" t="str">
        <f>IF(F393&lt;&gt;"结转本期损益",_xlfn.XLOOKUP(D393,科目余额表[科目编码],科目余额表[抽查项目],"无匹配"),"期间结转")</f>
        <v>应交税费</v>
      </c>
      <c r="J393" s="38" t="str" cm="1">
        <f t="array" ref="J393">_xlfn.TEXTJOIN(",", TRUE, _xlfn.UNIQUE(IF((序时账[日期]=B393)*(序时账[凭证字号]=C393)*IF(G393=0,序时账[借方金额]&lt;&gt;0,序时账[借方金额]=0)*(序时账[科目编码]&lt;&gt;D393), 序时账[科目名称], "")))</f>
        <v>进项税额,未交增值税</v>
      </c>
      <c r="K393" s="42"/>
      <c r="M393" s="24"/>
      <c r="N393" s="23"/>
    </row>
    <row r="394" spans="1:14">
      <c r="A394" s="38" t="str" cm="1">
        <f t="array" ref="A394">_xlfn.TEXTJOIN(",", TRUE, _xlfn.UNIQUE(IF((序时账[日期]=B394)*(序时账[凭证字号]=C394), 序时账[科目编码], "")))</f>
        <v>222100102,222100103,222100101,2221002</v>
      </c>
      <c r="B394" s="89">
        <v>45986</v>
      </c>
      <c r="C394" s="36">
        <v>7</v>
      </c>
      <c r="D394" s="38">
        <v>222100101</v>
      </c>
      <c r="E394" s="38" t="s">
        <v>522</v>
      </c>
      <c r="F394" s="38" t="s">
        <v>524</v>
      </c>
      <c r="G394" s="39">
        <v>0</v>
      </c>
      <c r="H394" s="39">
        <v>60320</v>
      </c>
      <c r="I394" s="42" t="str">
        <f>IF(F394&lt;&gt;"结转本期损益",_xlfn.XLOOKUP(D394,科目余额表[科目编码],科目余额表[抽查项目],"无匹配"),"期间结转")</f>
        <v>应交税费</v>
      </c>
      <c r="J394" s="38" t="str" cm="1">
        <f t="array" ref="J394">_xlfn.TEXTJOIN(",", TRUE, _xlfn.UNIQUE(IF((序时账[日期]=B394)*(序时账[凭证字号]=C394)*IF(G394=0,序时账[借方金额]&lt;&gt;0,序时账[借方金额]=0)*(序时账[科目编码]&lt;&gt;D394), 序时账[科目名称], "")))</f>
        <v>销项税额,转出未交增值税</v>
      </c>
      <c r="K394" s="42"/>
      <c r="M394" s="24"/>
      <c r="N394" s="23"/>
    </row>
    <row r="395" spans="1:14">
      <c r="A395" s="38" t="str" cm="1">
        <f t="array" ref="A395">_xlfn.TEXTJOIN(",", TRUE, _xlfn.UNIQUE(IF((序时账[日期]=B395)*(序时账[凭证字号]=C395), 序时账[科目编码], "")))</f>
        <v>222100102,222100103,222100101,2221002</v>
      </c>
      <c r="B395" s="89">
        <v>45986</v>
      </c>
      <c r="C395" s="36">
        <v>7</v>
      </c>
      <c r="D395" s="38">
        <v>222100103</v>
      </c>
      <c r="E395" s="38" t="s">
        <v>524</v>
      </c>
      <c r="F395" s="38" t="s">
        <v>524</v>
      </c>
      <c r="G395" s="39">
        <v>83980</v>
      </c>
      <c r="H395" s="39">
        <v>0</v>
      </c>
      <c r="I395" s="42" t="str">
        <f>IF(F395&lt;&gt;"结转本期损益",_xlfn.XLOOKUP(D395,科目余额表[科目编码],科目余额表[抽查项目],"无匹配"),"期间结转")</f>
        <v>应交税费</v>
      </c>
      <c r="J395" s="38" t="str" cm="1">
        <f t="array" ref="J395">_xlfn.TEXTJOIN(",", TRUE, _xlfn.UNIQUE(IF((序时账[日期]=B395)*(序时账[凭证字号]=C395)*IF(G395=0,序时账[借方金额]&lt;&gt;0,序时账[借方金额]=0)*(序时账[科目编码]&lt;&gt;D395), 序时账[科目名称], "")))</f>
        <v>进项税额,未交增值税</v>
      </c>
      <c r="K395" s="42"/>
      <c r="M395" s="24"/>
      <c r="N395" s="23"/>
    </row>
    <row r="396" spans="1:14">
      <c r="A396" s="38" t="str" cm="1">
        <f t="array" ref="A396">_xlfn.TEXTJOIN(",", TRUE, _xlfn.UNIQUE(IF((序时账[日期]=B396)*(序时账[凭证字号]=C396), 序时账[科目编码], "")))</f>
        <v>222100102,222100103,222100101,2221002</v>
      </c>
      <c r="B396" s="89">
        <v>45986</v>
      </c>
      <c r="C396" s="36">
        <v>7</v>
      </c>
      <c r="D396" s="38">
        <v>2221002</v>
      </c>
      <c r="E396" s="38" t="s">
        <v>525</v>
      </c>
      <c r="F396" s="38" t="s">
        <v>524</v>
      </c>
      <c r="G396" s="39">
        <v>0</v>
      </c>
      <c r="H396" s="39">
        <v>83980</v>
      </c>
      <c r="I396" s="42" t="str">
        <f>IF(F396&lt;&gt;"结转本期损益",_xlfn.XLOOKUP(D396,科目余额表[科目编码],科目余额表[抽查项目],"无匹配"),"期间结转")</f>
        <v>应交税费</v>
      </c>
      <c r="J396" s="38" t="str" cm="1">
        <f t="array" ref="J396">_xlfn.TEXTJOIN(",", TRUE, _xlfn.UNIQUE(IF((序时账[日期]=B396)*(序时账[凭证字号]=C396)*IF(G396=0,序时账[借方金额]&lt;&gt;0,序时账[借方金额]=0)*(序时账[科目编码]&lt;&gt;D396), 序时账[科目名称], "")))</f>
        <v>销项税额,转出未交增值税</v>
      </c>
      <c r="K396" s="42"/>
      <c r="M396" s="24"/>
      <c r="N396" s="23"/>
    </row>
    <row r="397" spans="1:14">
      <c r="A397" s="38" t="str" cm="1">
        <f t="array" ref="A397">_xlfn.TEXTJOIN(",", TRUE, _xlfn.UNIQUE(IF((序时账[日期]=B397)*(序时账[凭证字号]=C397), 序时账[科目编码], "")))</f>
        <v>5403001,5403002,5403003,2221003,2221004,2221005</v>
      </c>
      <c r="B397" s="89">
        <v>45986</v>
      </c>
      <c r="C397" s="36">
        <v>8</v>
      </c>
      <c r="D397" s="38">
        <v>5403001</v>
      </c>
      <c r="E397" s="38" t="s">
        <v>48</v>
      </c>
      <c r="F397" s="38" t="s">
        <v>561</v>
      </c>
      <c r="G397" s="39">
        <v>5878.6</v>
      </c>
      <c r="H397" s="39">
        <v>0</v>
      </c>
      <c r="I397" s="42" t="str">
        <f>IF(F397&lt;&gt;"结转本期损益",_xlfn.XLOOKUP(D397,科目余额表[科目编码],科目余额表[抽查项目],"无匹配"),"期间结转")</f>
        <v>税金及附加</v>
      </c>
      <c r="J397" s="38" t="str" cm="1">
        <f t="array" ref="J397">_xlfn.TEXTJOIN(",", TRUE, _xlfn.UNIQUE(IF((序时账[日期]=B397)*(序时账[凭证字号]=C397)*IF(G397=0,序时账[借方金额]&lt;&gt;0,序时账[借方金额]=0)*(序时账[科目编码]&lt;&gt;D397), 序时账[科目名称], "")))</f>
        <v>城市维护建设税,教育费附加,地方教育费附加</v>
      </c>
      <c r="K397" s="42"/>
      <c r="M397" s="24"/>
      <c r="N397" s="23"/>
    </row>
    <row r="398" spans="1:14">
      <c r="A398" s="38" t="str" cm="1">
        <f t="array" ref="A398">_xlfn.TEXTJOIN(",", TRUE, _xlfn.UNIQUE(IF((序时账[日期]=B398)*(序时账[凭证字号]=C398), 序时账[科目编码], "")))</f>
        <v>5403001,5403002,5403003,2221003,2221004,2221005</v>
      </c>
      <c r="B398" s="89">
        <v>45986</v>
      </c>
      <c r="C398" s="36">
        <v>8</v>
      </c>
      <c r="D398" s="38">
        <v>5403002</v>
      </c>
      <c r="E398" s="38" t="s">
        <v>50</v>
      </c>
      <c r="F398" s="38" t="s">
        <v>561</v>
      </c>
      <c r="G398" s="39">
        <v>2519.4</v>
      </c>
      <c r="H398" s="39">
        <v>0</v>
      </c>
      <c r="I398" s="42" t="str">
        <f>IF(F398&lt;&gt;"结转本期损益",_xlfn.XLOOKUP(D398,科目余额表[科目编码],科目余额表[抽查项目],"无匹配"),"期间结转")</f>
        <v>税金及附加</v>
      </c>
      <c r="J398" s="38" t="str" cm="1">
        <f t="array" ref="J398">_xlfn.TEXTJOIN(",", TRUE, _xlfn.UNIQUE(IF((序时账[日期]=B398)*(序时账[凭证字号]=C398)*IF(G398=0,序时账[借方金额]&lt;&gt;0,序时账[借方金额]=0)*(序时账[科目编码]&lt;&gt;D398), 序时账[科目名称], "")))</f>
        <v>城市维护建设税,教育费附加,地方教育费附加</v>
      </c>
      <c r="K398" s="42"/>
      <c r="M398" s="24"/>
      <c r="N398" s="23"/>
    </row>
    <row r="399" spans="1:14">
      <c r="A399" s="38" t="str" cm="1">
        <f t="array" ref="A399">_xlfn.TEXTJOIN(",", TRUE, _xlfn.UNIQUE(IF((序时账[日期]=B399)*(序时账[凭证字号]=C399), 序时账[科目编码], "")))</f>
        <v>5403001,5403002,5403003,2221003,2221004,2221005</v>
      </c>
      <c r="B399" s="89">
        <v>45986</v>
      </c>
      <c r="C399" s="36">
        <v>8</v>
      </c>
      <c r="D399" s="38">
        <v>5403003</v>
      </c>
      <c r="E399" s="38" t="s">
        <v>53</v>
      </c>
      <c r="F399" s="38" t="s">
        <v>561</v>
      </c>
      <c r="G399" s="39">
        <v>1679.6000000000001</v>
      </c>
      <c r="H399" s="39">
        <v>0</v>
      </c>
      <c r="I399" s="42" t="str">
        <f>IF(F399&lt;&gt;"结转本期损益",_xlfn.XLOOKUP(D399,科目余额表[科目编码],科目余额表[抽查项目],"无匹配"),"期间结转")</f>
        <v>税金及附加</v>
      </c>
      <c r="J399" s="38" t="str" cm="1">
        <f t="array" ref="J399">_xlfn.TEXTJOIN(",", TRUE, _xlfn.UNIQUE(IF((序时账[日期]=B399)*(序时账[凭证字号]=C399)*IF(G399=0,序时账[借方金额]&lt;&gt;0,序时账[借方金额]=0)*(序时账[科目编码]&lt;&gt;D399), 序时账[科目名称], "")))</f>
        <v>城市维护建设税,教育费附加,地方教育费附加</v>
      </c>
      <c r="K399" s="42"/>
      <c r="M399" s="24"/>
      <c r="N399" s="23"/>
    </row>
    <row r="400" spans="1:14">
      <c r="A400" s="38" t="str" cm="1">
        <f t="array" ref="A400">_xlfn.TEXTJOIN(",", TRUE, _xlfn.UNIQUE(IF((序时账[日期]=B400)*(序时账[凭证字号]=C400), 序时账[科目编码], "")))</f>
        <v>5403001,5403002,5403003,2221003,2221004,2221005</v>
      </c>
      <c r="B400" s="89">
        <v>45986</v>
      </c>
      <c r="C400" s="36">
        <v>8</v>
      </c>
      <c r="D400" s="38">
        <v>2221003</v>
      </c>
      <c r="E400" s="38" t="s">
        <v>48</v>
      </c>
      <c r="F400" s="38" t="s">
        <v>561</v>
      </c>
      <c r="G400" s="39">
        <v>0</v>
      </c>
      <c r="H400" s="39">
        <v>5878.6</v>
      </c>
      <c r="I400" s="42" t="str">
        <f>IF(F400&lt;&gt;"结转本期损益",_xlfn.XLOOKUP(D400,科目余额表[科目编码],科目余额表[抽查项目],"无匹配"),"期间结转")</f>
        <v>应交税费</v>
      </c>
      <c r="J400" s="38" t="str" cm="1">
        <f t="array" ref="J400">_xlfn.TEXTJOIN(",", TRUE, _xlfn.UNIQUE(IF((序时账[日期]=B400)*(序时账[凭证字号]=C400)*IF(G400=0,序时账[借方金额]&lt;&gt;0,序时账[借方金额]=0)*(序时账[科目编码]&lt;&gt;D400), 序时账[科目名称], "")))</f>
        <v>城市维护建设税,教育费附加,地方教育费附加</v>
      </c>
      <c r="K400" s="42"/>
      <c r="M400" s="24"/>
      <c r="N400" s="23"/>
    </row>
    <row r="401" spans="1:14">
      <c r="A401" s="38" t="str" cm="1">
        <f t="array" ref="A401">_xlfn.TEXTJOIN(",", TRUE, _xlfn.UNIQUE(IF((序时账[日期]=B401)*(序时账[凭证字号]=C401), 序时账[科目编码], "")))</f>
        <v>5403001,5403002,5403003,2221003,2221004,2221005</v>
      </c>
      <c r="B401" s="89">
        <v>45986</v>
      </c>
      <c r="C401" s="36">
        <v>8</v>
      </c>
      <c r="D401" s="38">
        <v>2221004</v>
      </c>
      <c r="E401" s="38" t="s">
        <v>50</v>
      </c>
      <c r="F401" s="38" t="s">
        <v>561</v>
      </c>
      <c r="G401" s="39">
        <v>0</v>
      </c>
      <c r="H401" s="39">
        <v>2519.4</v>
      </c>
      <c r="I401" s="42" t="str">
        <f>IF(F401&lt;&gt;"结转本期损益",_xlfn.XLOOKUP(D401,科目余额表[科目编码],科目余额表[抽查项目],"无匹配"),"期间结转")</f>
        <v>应交税费</v>
      </c>
      <c r="J401" s="38" t="str" cm="1">
        <f t="array" ref="J401">_xlfn.TEXTJOIN(",", TRUE, _xlfn.UNIQUE(IF((序时账[日期]=B401)*(序时账[凭证字号]=C401)*IF(G401=0,序时账[借方金额]&lt;&gt;0,序时账[借方金额]=0)*(序时账[科目编码]&lt;&gt;D401), 序时账[科目名称], "")))</f>
        <v>城市维护建设税,教育费附加,地方教育费附加</v>
      </c>
      <c r="K401" s="42"/>
      <c r="M401" s="24"/>
      <c r="N401" s="23"/>
    </row>
    <row r="402" spans="1:14">
      <c r="A402" s="38" t="str" cm="1">
        <f t="array" ref="A402">_xlfn.TEXTJOIN(",", TRUE, _xlfn.UNIQUE(IF((序时账[日期]=B402)*(序时账[凭证字号]=C402), 序时账[科目编码], "")))</f>
        <v>5403001,5403002,5403003,2221003,2221004,2221005</v>
      </c>
      <c r="B402" s="89">
        <v>45986</v>
      </c>
      <c r="C402" s="36">
        <v>8</v>
      </c>
      <c r="D402" s="38">
        <v>2221005</v>
      </c>
      <c r="E402" s="38" t="s">
        <v>53</v>
      </c>
      <c r="F402" s="38" t="s">
        <v>561</v>
      </c>
      <c r="G402" s="39">
        <v>0</v>
      </c>
      <c r="H402" s="39">
        <v>1679.6000000000001</v>
      </c>
      <c r="I402" s="42" t="str">
        <f>IF(F402&lt;&gt;"结转本期损益",_xlfn.XLOOKUP(D402,科目余额表[科目编码],科目余额表[抽查项目],"无匹配"),"期间结转")</f>
        <v>应交税费</v>
      </c>
      <c r="J402" s="38" t="str" cm="1">
        <f t="array" ref="J402">_xlfn.TEXTJOIN(",", TRUE, _xlfn.UNIQUE(IF((序时账[日期]=B402)*(序时账[凭证字号]=C402)*IF(G402=0,序时账[借方金额]&lt;&gt;0,序时账[借方金额]=0)*(序时账[科目编码]&lt;&gt;D402), 序时账[科目名称], "")))</f>
        <v>城市维护建设税,教育费附加,地方教育费附加</v>
      </c>
      <c r="K402" s="42"/>
      <c r="M402" s="24"/>
      <c r="N402" s="23"/>
    </row>
    <row r="403" spans="1:14">
      <c r="A403" s="38" t="str" cm="1">
        <f t="array" ref="A403">_xlfn.TEXTJOIN(",", TRUE, _xlfn.UNIQUE(IF((序时账[日期]=B403)*(序时账[凭证字号]=C403), 序时账[科目编码], "")))</f>
        <v>2221002,2221003,2221004,2221005,1002001</v>
      </c>
      <c r="B403" s="89">
        <v>45986</v>
      </c>
      <c r="C403" s="36">
        <v>9</v>
      </c>
      <c r="D403" s="38">
        <v>2221002</v>
      </c>
      <c r="E403" s="38" t="s">
        <v>525</v>
      </c>
      <c r="F403" s="38" t="s">
        <v>562</v>
      </c>
      <c r="G403" s="39">
        <v>55120</v>
      </c>
      <c r="H403" s="39">
        <v>0</v>
      </c>
      <c r="I403" s="42" t="str">
        <f>IF(F403&lt;&gt;"结转本期损益",_xlfn.XLOOKUP(D403,科目余额表[科目编码],科目余额表[抽查项目],"无匹配"),"期间结转")</f>
        <v>应交税费</v>
      </c>
      <c r="J403" s="38" t="str" cm="1">
        <f t="array" ref="J403">_xlfn.TEXTJOIN(",", TRUE, _xlfn.UNIQUE(IF((序时账[日期]=B403)*(序时账[凭证字号]=C403)*IF(G403=0,序时账[借方金额]&lt;&gt;0,序时账[借方金额]=0)*(序时账[科目编码]&lt;&gt;D403), 序时账[科目名称], "")))</f>
        <v>ABC银行账户</v>
      </c>
      <c r="K403" s="42"/>
      <c r="M403" s="24"/>
      <c r="N403" s="23"/>
    </row>
    <row r="404" spans="1:14">
      <c r="A404" s="38" t="str" cm="1">
        <f t="array" ref="A404">_xlfn.TEXTJOIN(",", TRUE, _xlfn.UNIQUE(IF((序时账[日期]=B404)*(序时账[凭证字号]=C404), 序时账[科目编码], "")))</f>
        <v>2221002,2221003,2221004,2221005,1002001</v>
      </c>
      <c r="B404" s="89">
        <v>45986</v>
      </c>
      <c r="C404" s="36">
        <v>9</v>
      </c>
      <c r="D404" s="38">
        <v>2221003</v>
      </c>
      <c r="E404" s="38" t="s">
        <v>48</v>
      </c>
      <c r="F404" s="38" t="s">
        <v>562</v>
      </c>
      <c r="G404" s="39">
        <v>3858.4000000000005</v>
      </c>
      <c r="H404" s="39">
        <v>0</v>
      </c>
      <c r="I404" s="42" t="str">
        <f>IF(F404&lt;&gt;"结转本期损益",_xlfn.XLOOKUP(D404,科目余额表[科目编码],科目余额表[抽查项目],"无匹配"),"期间结转")</f>
        <v>应交税费</v>
      </c>
      <c r="J404" s="38" t="str" cm="1">
        <f t="array" ref="J404">_xlfn.TEXTJOIN(",", TRUE, _xlfn.UNIQUE(IF((序时账[日期]=B404)*(序时账[凭证字号]=C404)*IF(G404=0,序时账[借方金额]&lt;&gt;0,序时账[借方金额]=0)*(序时账[科目编码]&lt;&gt;D404), 序时账[科目名称], "")))</f>
        <v>ABC银行账户</v>
      </c>
      <c r="K404" s="42"/>
      <c r="M404" s="24"/>
      <c r="N404" s="23"/>
    </row>
    <row r="405" spans="1:14">
      <c r="A405" s="38" t="str" cm="1">
        <f t="array" ref="A405">_xlfn.TEXTJOIN(",", TRUE, _xlfn.UNIQUE(IF((序时账[日期]=B405)*(序时账[凭证字号]=C405), 序时账[科目编码], "")))</f>
        <v>2221002,2221003,2221004,2221005,1002001</v>
      </c>
      <c r="B405" s="89">
        <v>45986</v>
      </c>
      <c r="C405" s="36">
        <v>9</v>
      </c>
      <c r="D405" s="38">
        <v>2221004</v>
      </c>
      <c r="E405" s="38" t="s">
        <v>50</v>
      </c>
      <c r="F405" s="38" t="s">
        <v>562</v>
      </c>
      <c r="G405" s="39">
        <v>1653.6</v>
      </c>
      <c r="H405" s="39">
        <v>0</v>
      </c>
      <c r="I405" s="42" t="str">
        <f>IF(F405&lt;&gt;"结转本期损益",_xlfn.XLOOKUP(D405,科目余额表[科目编码],科目余额表[抽查项目],"无匹配"),"期间结转")</f>
        <v>应交税费</v>
      </c>
      <c r="J405" s="38" t="str" cm="1">
        <f t="array" ref="J405">_xlfn.TEXTJOIN(",", TRUE, _xlfn.UNIQUE(IF((序时账[日期]=B405)*(序时账[凭证字号]=C405)*IF(G405=0,序时账[借方金额]&lt;&gt;0,序时账[借方金额]=0)*(序时账[科目编码]&lt;&gt;D405), 序时账[科目名称], "")))</f>
        <v>ABC银行账户</v>
      </c>
      <c r="K405" s="42"/>
      <c r="M405" s="24"/>
      <c r="N405" s="23"/>
    </row>
    <row r="406" spans="1:14">
      <c r="A406" s="38" t="str" cm="1">
        <f t="array" ref="A406">_xlfn.TEXTJOIN(",", TRUE, _xlfn.UNIQUE(IF((序时账[日期]=B406)*(序时账[凭证字号]=C406), 序时账[科目编码], "")))</f>
        <v>2221002,2221003,2221004,2221005,1002001</v>
      </c>
      <c r="B406" s="89">
        <v>45986</v>
      </c>
      <c r="C406" s="36">
        <v>9</v>
      </c>
      <c r="D406" s="38">
        <v>2221005</v>
      </c>
      <c r="E406" s="38" t="s">
        <v>53</v>
      </c>
      <c r="F406" s="38" t="s">
        <v>562</v>
      </c>
      <c r="G406" s="39">
        <v>1102.4000000000001</v>
      </c>
      <c r="H406" s="39">
        <v>0</v>
      </c>
      <c r="I406" s="42" t="str">
        <f>IF(F406&lt;&gt;"结转本期损益",_xlfn.XLOOKUP(D406,科目余额表[科目编码],科目余额表[抽查项目],"无匹配"),"期间结转")</f>
        <v>应交税费</v>
      </c>
      <c r="J406" s="38" t="str" cm="1">
        <f t="array" ref="J406">_xlfn.TEXTJOIN(",", TRUE, _xlfn.UNIQUE(IF((序时账[日期]=B406)*(序时账[凭证字号]=C406)*IF(G406=0,序时账[借方金额]&lt;&gt;0,序时账[借方金额]=0)*(序时账[科目编码]&lt;&gt;D406), 序时账[科目名称], "")))</f>
        <v>ABC银行账户</v>
      </c>
      <c r="K406" s="42"/>
      <c r="M406" s="24"/>
      <c r="N406" s="23"/>
    </row>
    <row r="407" spans="1:14">
      <c r="A407" s="38" t="str" cm="1">
        <f t="array" ref="A407">_xlfn.TEXTJOIN(",", TRUE, _xlfn.UNIQUE(IF((序时账[日期]=B407)*(序时账[凭证字号]=C407), 序时账[科目编码], "")))</f>
        <v>2221002,2221003,2221004,2221005,1002001</v>
      </c>
      <c r="B407" s="89">
        <v>45986</v>
      </c>
      <c r="C407" s="36">
        <v>9</v>
      </c>
      <c r="D407" s="38">
        <v>1002001</v>
      </c>
      <c r="E407" s="38" t="s">
        <v>487</v>
      </c>
      <c r="F407" s="38" t="s">
        <v>562</v>
      </c>
      <c r="G407" s="39">
        <v>0</v>
      </c>
      <c r="H407" s="39">
        <v>61734.400000000001</v>
      </c>
      <c r="I407" s="42" t="str">
        <f>IF(F407&lt;&gt;"结转本期损益",_xlfn.XLOOKUP(D407,科目余额表[科目编码],科目余额表[抽查项目],"无匹配"),"期间结转")</f>
        <v>银行存款</v>
      </c>
      <c r="J407" s="38" t="str" cm="1">
        <f t="array" ref="J407">_xlfn.TEXTJOIN(",", TRUE, _xlfn.UNIQUE(IF((序时账[日期]=B407)*(序时账[凭证字号]=C407)*IF(G407=0,序时账[借方金额]&lt;&gt;0,序时账[借方金额]=0)*(序时账[科目编码]&lt;&gt;D407), 序时账[科目名称], "")))</f>
        <v>未交增值税,城市维护建设税,教育费附加,地方教育费附加</v>
      </c>
      <c r="K407" s="42" t="s">
        <v>525</v>
      </c>
      <c r="M407" s="24"/>
      <c r="N407" s="23"/>
    </row>
    <row r="408" spans="1:14">
      <c r="A408" s="38" t="str" cm="1">
        <f t="array" ref="A408">_xlfn.TEXTJOIN(",", TRUE, _xlfn.UNIQUE(IF((序时账[日期]=B408)*(序时账[凭证字号]=C408), 序时账[科目编码], "")))</f>
        <v>5602002,1002001</v>
      </c>
      <c r="B408" s="89">
        <v>45986</v>
      </c>
      <c r="C408" s="36">
        <v>10</v>
      </c>
      <c r="D408" s="38">
        <v>5602002</v>
      </c>
      <c r="E408" s="38" t="s">
        <v>544</v>
      </c>
      <c r="F408" s="38" t="s">
        <v>599</v>
      </c>
      <c r="G408" s="39">
        <v>45</v>
      </c>
      <c r="H408" s="39">
        <v>0</v>
      </c>
      <c r="I408" s="42" t="str">
        <f>IF(F408&lt;&gt;"结转本期损益",_xlfn.XLOOKUP(D408,科目余额表[科目编码],科目余额表[抽查项目],"无匹配"),"期间结转")</f>
        <v>管理费用</v>
      </c>
      <c r="J408" s="38" t="str" cm="1">
        <f t="array" ref="J408">_xlfn.TEXTJOIN(",", TRUE, _xlfn.UNIQUE(IF((序时账[日期]=B408)*(序时账[凭证字号]=C408)*IF(G408=0,序时账[借方金额]&lt;&gt;0,序时账[借方金额]=0)*(序时账[科目编码]&lt;&gt;D408), 序时账[科目名称], "")))</f>
        <v>ABC银行账户</v>
      </c>
      <c r="K408" s="42"/>
      <c r="M408" s="24"/>
      <c r="N408" s="23"/>
    </row>
    <row r="409" spans="1:14">
      <c r="A409" s="38" t="str" cm="1">
        <f t="array" ref="A409">_xlfn.TEXTJOIN(",", TRUE, _xlfn.UNIQUE(IF((序时账[日期]=B409)*(序时账[凭证字号]=C409), 序时账[科目编码], "")))</f>
        <v>5602002,1002001</v>
      </c>
      <c r="B409" s="89">
        <v>45986</v>
      </c>
      <c r="C409" s="36">
        <v>10</v>
      </c>
      <c r="D409" s="38">
        <v>1002001</v>
      </c>
      <c r="E409" s="38" t="s">
        <v>487</v>
      </c>
      <c r="F409" s="38" t="s">
        <v>599</v>
      </c>
      <c r="G409" s="39">
        <v>0</v>
      </c>
      <c r="H409" s="39">
        <v>45</v>
      </c>
      <c r="I409" s="42" t="str">
        <f>IF(F409&lt;&gt;"结转本期损益",_xlfn.XLOOKUP(D409,科目余额表[科目编码],科目余额表[抽查项目],"无匹配"),"期间结转")</f>
        <v>银行存款</v>
      </c>
      <c r="J409" s="38" t="str" cm="1">
        <f t="array" ref="J409">_xlfn.TEXTJOIN(",", TRUE, _xlfn.UNIQUE(IF((序时账[日期]=B409)*(序时账[凭证字号]=C409)*IF(G409=0,序时账[借方金额]&lt;&gt;0,序时账[借方金额]=0)*(序时账[科目编码]&lt;&gt;D409), 序时账[科目名称], "")))</f>
        <v>管理费用-办公费</v>
      </c>
      <c r="K409" s="42" t="s">
        <v>540</v>
      </c>
      <c r="M409" s="24"/>
      <c r="N409" s="23"/>
    </row>
    <row r="410" spans="1:14">
      <c r="A410" s="38" t="str" cm="1">
        <f t="array" ref="A410">_xlfn.TEXTJOIN(",", TRUE, _xlfn.UNIQUE(IF((序时账[日期]=B410)*(序时账[凭证字号]=C410), 序时账[科目编码], "")))</f>
        <v>5001,3103</v>
      </c>
      <c r="B410" s="89">
        <v>45991</v>
      </c>
      <c r="C410" s="36">
        <v>11</v>
      </c>
      <c r="D410" s="38">
        <v>5001</v>
      </c>
      <c r="E410" s="38" t="s">
        <v>537</v>
      </c>
      <c r="F410" s="38" t="s">
        <v>565</v>
      </c>
      <c r="G410" s="39">
        <v>1110000</v>
      </c>
      <c r="H410" s="39">
        <v>0</v>
      </c>
      <c r="I410" s="42" t="str">
        <f>IF(F410&lt;&gt;"结转本期损益",_xlfn.XLOOKUP(D410,科目余额表[科目编码],科目余额表[抽查项目],"无匹配"),"期间结转")</f>
        <v>期间结转</v>
      </c>
      <c r="J410" s="38" t="str" cm="1">
        <f t="array" ref="J410">_xlfn.TEXTJOIN(",", TRUE, _xlfn.UNIQUE(IF((序时账[日期]=B410)*(序时账[凭证字号]=C410)*IF(G410=0,序时账[借方金额]&lt;&gt;0,序时账[借方金额]=0)*(序时账[科目编码]&lt;&gt;D410), 序时账[科目名称], "")))</f>
        <v>本年利润</v>
      </c>
      <c r="K410" s="42"/>
      <c r="M410" s="24"/>
      <c r="N410" s="23"/>
    </row>
    <row r="411" spans="1:14">
      <c r="A411" s="38" t="str" cm="1">
        <f t="array" ref="A411">_xlfn.TEXTJOIN(",", TRUE, _xlfn.UNIQUE(IF((序时账[日期]=B411)*(序时账[凭证字号]=C411), 序时账[科目编码], "")))</f>
        <v>5001,3103</v>
      </c>
      <c r="B411" s="89">
        <v>45991</v>
      </c>
      <c r="C411" s="36">
        <v>11</v>
      </c>
      <c r="D411" s="38">
        <v>3103</v>
      </c>
      <c r="E411" s="38" t="s">
        <v>535</v>
      </c>
      <c r="F411" s="38" t="s">
        <v>565</v>
      </c>
      <c r="G411" s="39">
        <v>0</v>
      </c>
      <c r="H411" s="39">
        <v>1110000</v>
      </c>
      <c r="I411" s="42" t="str">
        <f>IF(F411&lt;&gt;"结转本期损益",_xlfn.XLOOKUP(D411,科目余额表[科目编码],科目余额表[抽查项目],"无匹配"),"期间结转")</f>
        <v>期间结转</v>
      </c>
      <c r="J411" s="38" t="str" cm="1">
        <f t="array" ref="J411">_xlfn.TEXTJOIN(",", TRUE, _xlfn.UNIQUE(IF((序时账[日期]=B411)*(序时账[凭证字号]=C411)*IF(G411=0,序时账[借方金额]&lt;&gt;0,序时账[借方金额]=0)*(序时账[科目编码]&lt;&gt;D411), 序时账[科目名称], "")))</f>
        <v>主营业务收入</v>
      </c>
      <c r="K411" s="42"/>
      <c r="M411" s="24"/>
      <c r="N411" s="23"/>
    </row>
    <row r="412" spans="1:14">
      <c r="A412" s="38" t="str" cm="1">
        <f t="array" ref="A412">_xlfn.TEXTJOIN(",", TRUE, _xlfn.UNIQUE(IF((序时账[日期]=B412)*(序时账[凭证字号]=C412), 序时账[科目编码], "")))</f>
        <v>3103,5401,5403001,5403002,5403003,5602001,5602002</v>
      </c>
      <c r="B412" s="89">
        <v>45991</v>
      </c>
      <c r="C412" s="36">
        <v>12</v>
      </c>
      <c r="D412" s="38">
        <v>3103</v>
      </c>
      <c r="E412" s="38" t="s">
        <v>535</v>
      </c>
      <c r="F412" s="38" t="s">
        <v>565</v>
      </c>
      <c r="G412" s="39">
        <v>922152.6</v>
      </c>
      <c r="H412" s="39">
        <v>0</v>
      </c>
      <c r="I412" s="42" t="str">
        <f>IF(F412&lt;&gt;"结转本期损益",_xlfn.XLOOKUP(D412,科目余额表[科目编码],科目余额表[抽查项目],"无匹配"),"期间结转")</f>
        <v>期间结转</v>
      </c>
      <c r="J412" s="38" t="str" cm="1">
        <f t="array" ref="J412">_xlfn.TEXTJOIN(",", TRUE, _xlfn.UNIQUE(IF((序时账[日期]=B412)*(序时账[凭证字号]=C412)*IF(G412=0,序时账[借方金额]&lt;&gt;0,序时账[借方金额]=0)*(序时账[科目编码]&lt;&gt;D412), 序时账[科目名称], "")))</f>
        <v>主营业务成本,城市维护建设税,教育费附加,地方教育费附加,管理费用-折旧费,管理费用-办公费</v>
      </c>
      <c r="K412" s="42"/>
      <c r="M412" s="24"/>
      <c r="N412" s="23"/>
    </row>
    <row r="413" spans="1:14">
      <c r="A413" s="38" t="str" cm="1">
        <f t="array" ref="A413">_xlfn.TEXTJOIN(",", TRUE, _xlfn.UNIQUE(IF((序时账[日期]=B413)*(序时账[凭证字号]=C413), 序时账[科目编码], "")))</f>
        <v>3103,5401,5403001,5403002,5403003,5602001,5602002</v>
      </c>
      <c r="B413" s="89">
        <v>45991</v>
      </c>
      <c r="C413" s="36">
        <v>12</v>
      </c>
      <c r="D413" s="38">
        <v>5401</v>
      </c>
      <c r="E413" s="38" t="s">
        <v>538</v>
      </c>
      <c r="F413" s="38" t="s">
        <v>565</v>
      </c>
      <c r="G413" s="39">
        <v>0</v>
      </c>
      <c r="H413" s="39">
        <v>911000</v>
      </c>
      <c r="I413" s="42" t="str">
        <f>IF(F413&lt;&gt;"结转本期损益",_xlfn.XLOOKUP(D413,科目余额表[科目编码],科目余额表[抽查项目],"无匹配"),"期间结转")</f>
        <v>期间结转</v>
      </c>
      <c r="J413" s="38" t="str" cm="1">
        <f t="array" ref="J413">_xlfn.TEXTJOIN(",", TRUE, _xlfn.UNIQUE(IF((序时账[日期]=B413)*(序时账[凭证字号]=C413)*IF(G413=0,序时账[借方金额]&lt;&gt;0,序时账[借方金额]=0)*(序时账[科目编码]&lt;&gt;D413), 序时账[科目名称], "")))</f>
        <v>本年利润</v>
      </c>
      <c r="K413" s="42"/>
      <c r="M413" s="24"/>
      <c r="N413" s="23"/>
    </row>
    <row r="414" spans="1:14">
      <c r="A414" s="38" t="str" cm="1">
        <f t="array" ref="A414">_xlfn.TEXTJOIN(",", TRUE, _xlfn.UNIQUE(IF((序时账[日期]=B414)*(序时账[凭证字号]=C414), 序时账[科目编码], "")))</f>
        <v>3103,5401,5403001,5403002,5403003,5602001,5602002</v>
      </c>
      <c r="B414" s="89">
        <v>45991</v>
      </c>
      <c r="C414" s="36">
        <v>12</v>
      </c>
      <c r="D414" s="38">
        <v>5403001</v>
      </c>
      <c r="E414" s="38" t="s">
        <v>48</v>
      </c>
      <c r="F414" s="38" t="s">
        <v>565</v>
      </c>
      <c r="G414" s="39">
        <v>0</v>
      </c>
      <c r="H414" s="39">
        <v>5878.6</v>
      </c>
      <c r="I414" s="42" t="str">
        <f>IF(F414&lt;&gt;"结转本期损益",_xlfn.XLOOKUP(D414,科目余额表[科目编码],科目余额表[抽查项目],"无匹配"),"期间结转")</f>
        <v>期间结转</v>
      </c>
      <c r="J414" s="38" t="str" cm="1">
        <f t="array" ref="J414">_xlfn.TEXTJOIN(",", TRUE, _xlfn.UNIQUE(IF((序时账[日期]=B414)*(序时账[凭证字号]=C414)*IF(G414=0,序时账[借方金额]&lt;&gt;0,序时账[借方金额]=0)*(序时账[科目编码]&lt;&gt;D414), 序时账[科目名称], "")))</f>
        <v>本年利润</v>
      </c>
      <c r="K414" s="42"/>
      <c r="M414" s="24"/>
      <c r="N414" s="23"/>
    </row>
    <row r="415" spans="1:14">
      <c r="A415" s="38" t="str" cm="1">
        <f t="array" ref="A415">_xlfn.TEXTJOIN(",", TRUE, _xlfn.UNIQUE(IF((序时账[日期]=B415)*(序时账[凭证字号]=C415), 序时账[科目编码], "")))</f>
        <v>3103,5401,5403001,5403002,5403003,5602001,5602002</v>
      </c>
      <c r="B415" s="89">
        <v>45991</v>
      </c>
      <c r="C415" s="36">
        <v>12</v>
      </c>
      <c r="D415" s="38">
        <v>5403002</v>
      </c>
      <c r="E415" s="38" t="s">
        <v>50</v>
      </c>
      <c r="F415" s="38" t="s">
        <v>565</v>
      </c>
      <c r="G415" s="39">
        <v>0</v>
      </c>
      <c r="H415" s="39">
        <v>2519.4</v>
      </c>
      <c r="I415" s="42" t="str">
        <f>IF(F415&lt;&gt;"结转本期损益",_xlfn.XLOOKUP(D415,科目余额表[科目编码],科目余额表[抽查项目],"无匹配"),"期间结转")</f>
        <v>期间结转</v>
      </c>
      <c r="J415" s="38" t="str" cm="1">
        <f t="array" ref="J415">_xlfn.TEXTJOIN(",", TRUE, _xlfn.UNIQUE(IF((序时账[日期]=B415)*(序时账[凭证字号]=C415)*IF(G415=0,序时账[借方金额]&lt;&gt;0,序时账[借方金额]=0)*(序时账[科目编码]&lt;&gt;D415), 序时账[科目名称], "")))</f>
        <v>本年利润</v>
      </c>
      <c r="K415" s="42"/>
      <c r="M415" s="24"/>
      <c r="N415" s="23"/>
    </row>
    <row r="416" spans="1:14">
      <c r="A416" s="38" t="str" cm="1">
        <f t="array" ref="A416">_xlfn.TEXTJOIN(",", TRUE, _xlfn.UNIQUE(IF((序时账[日期]=B416)*(序时账[凭证字号]=C416), 序时账[科目编码], "")))</f>
        <v>3103,5401,5403001,5403002,5403003,5602001,5602002</v>
      </c>
      <c r="B416" s="89">
        <v>45991</v>
      </c>
      <c r="C416" s="36">
        <v>12</v>
      </c>
      <c r="D416" s="38">
        <v>5403003</v>
      </c>
      <c r="E416" s="38" t="s">
        <v>53</v>
      </c>
      <c r="F416" s="38" t="s">
        <v>565</v>
      </c>
      <c r="G416" s="39">
        <v>0</v>
      </c>
      <c r="H416" s="39">
        <v>1679.6000000000001</v>
      </c>
      <c r="I416" s="42" t="str">
        <f>IF(F416&lt;&gt;"结转本期损益",_xlfn.XLOOKUP(D416,科目余额表[科目编码],科目余额表[抽查项目],"无匹配"),"期间结转")</f>
        <v>期间结转</v>
      </c>
      <c r="J416" s="38" t="str" cm="1">
        <f t="array" ref="J416">_xlfn.TEXTJOIN(",", TRUE, _xlfn.UNIQUE(IF((序时账[日期]=B416)*(序时账[凭证字号]=C416)*IF(G416=0,序时账[借方金额]&lt;&gt;0,序时账[借方金额]=0)*(序时账[科目编码]&lt;&gt;D416), 序时账[科目名称], "")))</f>
        <v>本年利润</v>
      </c>
      <c r="K416" s="42"/>
      <c r="M416" s="24"/>
      <c r="N416" s="23"/>
    </row>
    <row r="417" spans="1:14">
      <c r="A417" s="38" t="str" cm="1">
        <f t="array" ref="A417">_xlfn.TEXTJOIN(",", TRUE, _xlfn.UNIQUE(IF((序时账[日期]=B417)*(序时账[凭证字号]=C417), 序时账[科目编码], "")))</f>
        <v>3103,5401,5403001,5403002,5403003,5602001,5602002</v>
      </c>
      <c r="B417" s="89">
        <v>45991</v>
      </c>
      <c r="C417" s="36">
        <v>12</v>
      </c>
      <c r="D417" s="38">
        <v>5602001</v>
      </c>
      <c r="E417" s="38" t="s">
        <v>552</v>
      </c>
      <c r="F417" s="38" t="s">
        <v>565</v>
      </c>
      <c r="G417" s="39">
        <v>0</v>
      </c>
      <c r="H417" s="39">
        <v>1030</v>
      </c>
      <c r="I417" s="42" t="str">
        <f>IF(F417&lt;&gt;"结转本期损益",_xlfn.XLOOKUP(D417,科目余额表[科目编码],科目余额表[抽查项目],"无匹配"),"期间结转")</f>
        <v>期间结转</v>
      </c>
      <c r="J417" s="38" t="str" cm="1">
        <f t="array" ref="J417">_xlfn.TEXTJOIN(",", TRUE, _xlfn.UNIQUE(IF((序时账[日期]=B417)*(序时账[凭证字号]=C417)*IF(G417=0,序时账[借方金额]&lt;&gt;0,序时账[借方金额]=0)*(序时账[科目编码]&lt;&gt;D417), 序时账[科目名称], "")))</f>
        <v>本年利润</v>
      </c>
      <c r="K417" s="42"/>
      <c r="M417" s="24"/>
      <c r="N417" s="23"/>
    </row>
    <row r="418" spans="1:14">
      <c r="A418" s="38" t="str" cm="1">
        <f t="array" ref="A418">_xlfn.TEXTJOIN(",", TRUE, _xlfn.UNIQUE(IF((序时账[日期]=B418)*(序时账[凭证字号]=C418), 序时账[科目编码], "")))</f>
        <v>3103,5401,5403001,5403002,5403003,5602001,5602002</v>
      </c>
      <c r="B418" s="89">
        <v>45991</v>
      </c>
      <c r="C418" s="36">
        <v>12</v>
      </c>
      <c r="D418" s="38">
        <v>5602002</v>
      </c>
      <c r="E418" s="38" t="s">
        <v>544</v>
      </c>
      <c r="F418" s="38" t="s">
        <v>565</v>
      </c>
      <c r="G418" s="39">
        <v>0</v>
      </c>
      <c r="H418" s="39">
        <v>45</v>
      </c>
      <c r="I418" s="42" t="str">
        <f>IF(F418&lt;&gt;"结转本期损益",_xlfn.XLOOKUP(D418,科目余额表[科目编码],科目余额表[抽查项目],"无匹配"),"期间结转")</f>
        <v>期间结转</v>
      </c>
      <c r="J418" s="38" t="str" cm="1">
        <f t="array" ref="J418">_xlfn.TEXTJOIN(",", TRUE, _xlfn.UNIQUE(IF((序时账[日期]=B418)*(序时账[凭证字号]=C418)*IF(G418=0,序时账[借方金额]&lt;&gt;0,序时账[借方金额]=0)*(序时账[科目编码]&lt;&gt;D418), 序时账[科目名称], "")))</f>
        <v>本年利润</v>
      </c>
      <c r="K418" s="42"/>
      <c r="M418" s="24"/>
      <c r="N418" s="23"/>
    </row>
    <row r="419" spans="1:14">
      <c r="A419" s="38" t="str" cm="1">
        <f t="array" ref="A419">_xlfn.TEXTJOIN(",", TRUE, _xlfn.UNIQUE(IF((序时账[日期]=B419)*(序时账[凭证字号]=C419), 序时账[科目编码], "")))</f>
        <v>5602001,1602002</v>
      </c>
      <c r="B419" s="89">
        <v>46001</v>
      </c>
      <c r="C419" s="36">
        <v>1</v>
      </c>
      <c r="D419" s="38">
        <v>5602001</v>
      </c>
      <c r="E419" s="38" t="s">
        <v>552</v>
      </c>
      <c r="F419" s="38" t="s">
        <v>553</v>
      </c>
      <c r="G419" s="39">
        <v>1030</v>
      </c>
      <c r="H419" s="39">
        <v>0</v>
      </c>
      <c r="I419" s="42" t="str">
        <f>IF(F419&lt;&gt;"结转本期损益",_xlfn.XLOOKUP(D419,科目余额表[科目编码],科目余额表[抽查项目],"无匹配"),"期间结转")</f>
        <v>管理费用</v>
      </c>
      <c r="J419" s="38" t="str" cm="1">
        <f t="array" ref="J419">_xlfn.TEXTJOIN(",", TRUE, _xlfn.UNIQUE(IF((序时账[日期]=B419)*(序时账[凭证字号]=C419)*IF(G419=0,序时账[借方金额]&lt;&gt;0,序时账[借方金额]=0)*(序时账[科目编码]&lt;&gt;D419), 序时账[科目名称], "")))</f>
        <v>电脑</v>
      </c>
      <c r="K419" s="42"/>
      <c r="M419" s="24"/>
      <c r="N419" s="23"/>
    </row>
    <row r="420" spans="1:14">
      <c r="A420" s="38" t="str" cm="1">
        <f t="array" ref="A420">_xlfn.TEXTJOIN(",", TRUE, _xlfn.UNIQUE(IF((序时账[日期]=B420)*(序时账[凭证字号]=C420), 序时账[科目编码], "")))</f>
        <v>5602001,1602002</v>
      </c>
      <c r="B420" s="89">
        <v>46001</v>
      </c>
      <c r="C420" s="36">
        <v>1</v>
      </c>
      <c r="D420" s="38">
        <v>1602002</v>
      </c>
      <c r="E420" s="38" t="s">
        <v>514</v>
      </c>
      <c r="F420" s="38" t="s">
        <v>553</v>
      </c>
      <c r="G420" s="39">
        <v>0</v>
      </c>
      <c r="H420" s="39">
        <v>1030</v>
      </c>
      <c r="I420" s="42" t="str">
        <f>IF(F420&lt;&gt;"结转本期损益",_xlfn.XLOOKUP(D420,科目余额表[科目编码],科目余额表[抽查项目],"无匹配"),"期间结转")</f>
        <v>固定资产</v>
      </c>
      <c r="J420" s="38" t="str" cm="1">
        <f t="array" ref="J420">_xlfn.TEXTJOIN(",", TRUE, _xlfn.UNIQUE(IF((序时账[日期]=B420)*(序时账[凭证字号]=C420)*IF(G420=0,序时账[借方金额]&lt;&gt;0,序时账[借方金额]=0)*(序时账[科目编码]&lt;&gt;D420), 序时账[科目名称], "")))</f>
        <v>管理费用-折旧费</v>
      </c>
      <c r="K420" s="42"/>
      <c r="M420" s="24"/>
      <c r="N420" s="23"/>
    </row>
    <row r="421" spans="1:14">
      <c r="A421" s="38" t="str" cm="1">
        <f t="array" ref="A421">_xlfn.TEXTJOIN(",", TRUE, _xlfn.UNIQUE(IF((序时账[日期]=B421)*(序时账[凭证字号]=C421), 序时账[科目编码], "")))</f>
        <v>1122010,5001,222100102</v>
      </c>
      <c r="B421" s="89">
        <v>46006</v>
      </c>
      <c r="C421" s="36">
        <v>2</v>
      </c>
      <c r="D421" s="38">
        <v>1122010</v>
      </c>
      <c r="E421" s="38" t="s">
        <v>596</v>
      </c>
      <c r="F421" s="38" t="s">
        <v>555</v>
      </c>
      <c r="G421" s="39">
        <v>1265600</v>
      </c>
      <c r="H421" s="39">
        <v>0</v>
      </c>
      <c r="I421" s="42" t="str">
        <f>IF(F421&lt;&gt;"结转本期损益",_xlfn.XLOOKUP(D421,科目余额表[科目编码],科目余额表[抽查项目],"无匹配"),"期间结转")</f>
        <v>应收账款</v>
      </c>
      <c r="J421" s="38" t="str" cm="1">
        <f t="array" ref="J421">_xlfn.TEXTJOIN(",", TRUE, _xlfn.UNIQUE(IF((序时账[日期]=B421)*(序时账[凭证字号]=C421)*IF(G421=0,序时账[借方金额]&lt;&gt;0,序时账[借方金额]=0)*(序时账[科目编码]&lt;&gt;D421), 序时账[科目名称], "")))</f>
        <v>主营业务收入,销项税额</v>
      </c>
      <c r="K421" s="42"/>
      <c r="M421" s="24"/>
      <c r="N421" s="23"/>
    </row>
    <row r="422" spans="1:14">
      <c r="A422" s="38" t="str" cm="1">
        <f t="array" ref="A422">_xlfn.TEXTJOIN(",", TRUE, _xlfn.UNIQUE(IF((序时账[日期]=B422)*(序时账[凭证字号]=C422), 序时账[科目编码], "")))</f>
        <v>1122010,5001,222100102</v>
      </c>
      <c r="B422" s="89">
        <v>46006</v>
      </c>
      <c r="C422" s="36">
        <v>2</v>
      </c>
      <c r="D422" s="38">
        <v>5001</v>
      </c>
      <c r="E422" s="38" t="s">
        <v>537</v>
      </c>
      <c r="F422" s="38" t="s">
        <v>555</v>
      </c>
      <c r="G422" s="39">
        <v>0</v>
      </c>
      <c r="H422" s="39">
        <v>1120000</v>
      </c>
      <c r="I422" s="42" t="str">
        <f>IF(F422&lt;&gt;"结转本期损益",_xlfn.XLOOKUP(D422,科目余额表[科目编码],科目余额表[抽查项目],"无匹配"),"期间结转")</f>
        <v>营业收入</v>
      </c>
      <c r="J422" s="38" t="str" cm="1">
        <f t="array" ref="J422">_xlfn.TEXTJOIN(",", TRUE, _xlfn.UNIQUE(IF((序时账[日期]=B422)*(序时账[凭证字号]=C422)*IF(G422=0,序时账[借方金额]&lt;&gt;0,序时账[借方金额]=0)*(序时账[科目编码]&lt;&gt;D422), 序时账[科目名称], "")))</f>
        <v>应收账款-J有限公司</v>
      </c>
      <c r="K422" s="42"/>
      <c r="M422" s="24"/>
      <c r="N422" s="23"/>
    </row>
    <row r="423" spans="1:14">
      <c r="A423" s="38" t="str" cm="1">
        <f t="array" ref="A423">_xlfn.TEXTJOIN(",", TRUE, _xlfn.UNIQUE(IF((序时账[日期]=B423)*(序时账[凭证字号]=C423), 序时账[科目编码], "")))</f>
        <v>1122010,5001,222100102</v>
      </c>
      <c r="B423" s="89">
        <v>46006</v>
      </c>
      <c r="C423" s="36">
        <v>2</v>
      </c>
      <c r="D423" s="38">
        <v>222100102</v>
      </c>
      <c r="E423" s="38" t="s">
        <v>523</v>
      </c>
      <c r="F423" s="38" t="s">
        <v>555</v>
      </c>
      <c r="G423" s="39">
        <v>0</v>
      </c>
      <c r="H423" s="39">
        <v>145600</v>
      </c>
      <c r="I423" s="42" t="str">
        <f>IF(F423&lt;&gt;"结转本期损益",_xlfn.XLOOKUP(D423,科目余额表[科目编码],科目余额表[抽查项目],"无匹配"),"期间结转")</f>
        <v>应交税费</v>
      </c>
      <c r="J423" s="38" t="str" cm="1">
        <f t="array" ref="J423">_xlfn.TEXTJOIN(",", TRUE, _xlfn.UNIQUE(IF((序时账[日期]=B423)*(序时账[凭证字号]=C423)*IF(G423=0,序时账[借方金额]&lt;&gt;0,序时账[借方金额]=0)*(序时账[科目编码]&lt;&gt;D423), 序时账[科目名称], "")))</f>
        <v>应收账款-J有限公司</v>
      </c>
      <c r="K423" s="42"/>
      <c r="M423" s="24"/>
      <c r="N423" s="23"/>
    </row>
    <row r="424" spans="1:14">
      <c r="A424" s="38" t="str" cm="1">
        <f t="array" ref="A424">_xlfn.TEXTJOIN(",", TRUE, _xlfn.UNIQUE(IF((序时账[日期]=B424)*(序时账[凭证字号]=C424), 序时账[科目编码], "")))</f>
        <v>5401,1405002</v>
      </c>
      <c r="B424" s="89">
        <v>46006</v>
      </c>
      <c r="C424" s="36">
        <v>3</v>
      </c>
      <c r="D424" s="38">
        <v>5401</v>
      </c>
      <c r="E424" s="38" t="s">
        <v>538</v>
      </c>
      <c r="F424" s="38" t="s">
        <v>556</v>
      </c>
      <c r="G424" s="39">
        <v>912000</v>
      </c>
      <c r="H424" s="39">
        <v>0</v>
      </c>
      <c r="I424" s="42" t="str">
        <f>IF(F424&lt;&gt;"结转本期损益",_xlfn.XLOOKUP(D424,科目余额表[科目编码],科目余额表[抽查项目],"无匹配"),"期间结转")</f>
        <v>营业成本</v>
      </c>
      <c r="J424" s="38" t="str" cm="1">
        <f t="array" ref="J424">_xlfn.TEXTJOIN(",", TRUE, _xlfn.UNIQUE(IF((序时账[日期]=B424)*(序时账[凭证字号]=C424)*IF(G424=0,序时账[借方金额]&lt;&gt;0,序时账[借方金额]=0)*(序时账[科目编码]&lt;&gt;D424), 序时账[科目名称], "")))</f>
        <v>S商品</v>
      </c>
      <c r="K424" s="42"/>
      <c r="M424" s="24"/>
      <c r="N424" s="23"/>
    </row>
    <row r="425" spans="1:14">
      <c r="A425" s="38" t="str" cm="1">
        <f t="array" ref="A425">_xlfn.TEXTJOIN(",", TRUE, _xlfn.UNIQUE(IF((序时账[日期]=B425)*(序时账[凭证字号]=C425), 序时账[科目编码], "")))</f>
        <v>5401,1405002</v>
      </c>
      <c r="B425" s="89">
        <v>46006</v>
      </c>
      <c r="C425" s="36">
        <v>3</v>
      </c>
      <c r="D425" s="38">
        <v>1405002</v>
      </c>
      <c r="E425" s="38" t="s">
        <v>512</v>
      </c>
      <c r="F425" s="38" t="s">
        <v>556</v>
      </c>
      <c r="G425" s="39">
        <v>0</v>
      </c>
      <c r="H425" s="39">
        <v>912000</v>
      </c>
      <c r="I425" s="42" t="str">
        <f>IF(F425&lt;&gt;"结转本期损益",_xlfn.XLOOKUP(D425,科目余额表[科目编码],科目余额表[抽查项目],"无匹配"),"期间结转")</f>
        <v>存货</v>
      </c>
      <c r="J425" s="38" t="str" cm="1">
        <f t="array" ref="J425">_xlfn.TEXTJOIN(",", TRUE, _xlfn.UNIQUE(IF((序时账[日期]=B425)*(序时账[凭证字号]=C425)*IF(G425=0,序时账[借方金额]&lt;&gt;0,序时账[借方金额]=0)*(序时账[科目编码]&lt;&gt;D425), 序时账[科目名称], "")))</f>
        <v>主营业务成本</v>
      </c>
      <c r="K425" s="42"/>
      <c r="M425" s="24"/>
      <c r="N425" s="23"/>
    </row>
    <row r="426" spans="1:14">
      <c r="A426" s="38" t="str" cm="1">
        <f t="array" ref="A426">_xlfn.TEXTJOIN(",", TRUE, _xlfn.UNIQUE(IF((序时账[日期]=B426)*(序时账[凭证字号]=C426), 序时账[科目编码], "")))</f>
        <v>1002001,1122005</v>
      </c>
      <c r="B426" s="89">
        <v>46011</v>
      </c>
      <c r="C426" s="36">
        <v>4</v>
      </c>
      <c r="D426" s="38">
        <v>1002001</v>
      </c>
      <c r="E426" s="38" t="s">
        <v>487</v>
      </c>
      <c r="F426" s="38" t="s">
        <v>557</v>
      </c>
      <c r="G426" s="39">
        <v>1001000</v>
      </c>
      <c r="H426" s="39">
        <v>0</v>
      </c>
      <c r="I426" s="42" t="str">
        <f>IF(F426&lt;&gt;"结转本期损益",_xlfn.XLOOKUP(D426,科目余额表[科目编码],科目余额表[抽查项目],"无匹配"),"期间结转")</f>
        <v>银行存款</v>
      </c>
      <c r="J426" s="38" t="str" cm="1">
        <f t="array" ref="J426">_xlfn.TEXTJOIN(",", TRUE, _xlfn.UNIQUE(IF((序时账[日期]=B426)*(序时账[凭证字号]=C426)*IF(G426=0,序时账[借方金额]&lt;&gt;0,序时账[借方金额]=0)*(序时账[科目编码]&lt;&gt;D426), 序时账[科目名称], "")))</f>
        <v>应收账款-E有限公司</v>
      </c>
      <c r="K426" s="42" t="s">
        <v>581</v>
      </c>
      <c r="M426" s="24"/>
      <c r="N426" s="23"/>
    </row>
    <row r="427" spans="1:14">
      <c r="A427" s="38" t="str" cm="1">
        <f t="array" ref="A427">_xlfn.TEXTJOIN(",", TRUE, _xlfn.UNIQUE(IF((序时账[日期]=B427)*(序时账[凭证字号]=C427), 序时账[科目编码], "")))</f>
        <v>1002001,1122005</v>
      </c>
      <c r="B427" s="89">
        <v>46011</v>
      </c>
      <c r="C427" s="36">
        <v>4</v>
      </c>
      <c r="D427" s="38">
        <v>1122005</v>
      </c>
      <c r="E427" s="38" t="s">
        <v>581</v>
      </c>
      <c r="F427" s="38" t="s">
        <v>557</v>
      </c>
      <c r="G427" s="39">
        <v>0</v>
      </c>
      <c r="H427" s="39">
        <v>1001000</v>
      </c>
      <c r="I427" s="42" t="str">
        <f>IF(F427&lt;&gt;"结转本期损益",_xlfn.XLOOKUP(D427,科目余额表[科目编码],科目余额表[抽查项目],"无匹配"),"期间结转")</f>
        <v>应收账款</v>
      </c>
      <c r="J427" s="38" t="str" cm="1">
        <f t="array" ref="J427">_xlfn.TEXTJOIN(",", TRUE, _xlfn.UNIQUE(IF((序时账[日期]=B427)*(序时账[凭证字号]=C427)*IF(G427=0,序时账[借方金额]&lt;&gt;0,序时账[借方金额]=0)*(序时账[科目编码]&lt;&gt;D427), 序时账[科目名称], "")))</f>
        <v>ABC银行账户</v>
      </c>
      <c r="K427" s="42"/>
      <c r="M427" s="24"/>
      <c r="N427" s="23"/>
    </row>
    <row r="428" spans="1:14">
      <c r="A428" s="38" t="str" cm="1">
        <f t="array" ref="A428">_xlfn.TEXTJOIN(",", TRUE, _xlfn.UNIQUE(IF((序时账[日期]=B428)*(序时账[凭证字号]=C428), 序时账[科目编码], "")))</f>
        <v>1405002,222100101,2202009</v>
      </c>
      <c r="B428" s="89">
        <v>46011</v>
      </c>
      <c r="C428" s="36">
        <v>5</v>
      </c>
      <c r="D428" s="38">
        <v>1405002</v>
      </c>
      <c r="E428" s="38" t="s">
        <v>512</v>
      </c>
      <c r="F428" s="38" t="s">
        <v>558</v>
      </c>
      <c r="G428" s="39">
        <v>550400</v>
      </c>
      <c r="H428" s="39">
        <v>0</v>
      </c>
      <c r="I428" s="42" t="str">
        <f>IF(F428&lt;&gt;"结转本期损益",_xlfn.XLOOKUP(D428,科目余额表[科目编码],科目余额表[抽查项目],"无匹配"),"期间结转")</f>
        <v>存货</v>
      </c>
      <c r="J428" s="38" t="str" cm="1">
        <f t="array" ref="J428">_xlfn.TEXTJOIN(",", TRUE, _xlfn.UNIQUE(IF((序时账[日期]=B428)*(序时账[凭证字号]=C428)*IF(G428=0,序时账[借方金额]&lt;&gt;0,序时账[借方金额]=0)*(序时账[科目编码]&lt;&gt;D428), 序时账[科目名称], "")))</f>
        <v>应付账款-Z有限公司</v>
      </c>
      <c r="K428" s="42"/>
      <c r="M428" s="24"/>
      <c r="N428" s="23"/>
    </row>
    <row r="429" spans="1:14">
      <c r="A429" s="38" t="str" cm="1">
        <f t="array" ref="A429">_xlfn.TEXTJOIN(",", TRUE, _xlfn.UNIQUE(IF((序时账[日期]=B429)*(序时账[凭证字号]=C429), 序时账[科目编码], "")))</f>
        <v>1405002,222100101,2202009</v>
      </c>
      <c r="B429" s="89">
        <v>46011</v>
      </c>
      <c r="C429" s="36">
        <v>5</v>
      </c>
      <c r="D429" s="38">
        <v>222100101</v>
      </c>
      <c r="E429" s="38" t="s">
        <v>522</v>
      </c>
      <c r="F429" s="38" t="s">
        <v>558</v>
      </c>
      <c r="G429" s="39">
        <v>71552</v>
      </c>
      <c r="H429" s="39">
        <v>0</v>
      </c>
      <c r="I429" s="42" t="str">
        <f>IF(F429&lt;&gt;"结转本期损益",_xlfn.XLOOKUP(D429,科目余额表[科目编码],科目余额表[抽查项目],"无匹配"),"期间结转")</f>
        <v>应交税费</v>
      </c>
      <c r="J429" s="38" t="str" cm="1">
        <f t="array" ref="J429">_xlfn.TEXTJOIN(",", TRUE, _xlfn.UNIQUE(IF((序时账[日期]=B429)*(序时账[凭证字号]=C429)*IF(G429=0,序时账[借方金额]&lt;&gt;0,序时账[借方金额]=0)*(序时账[科目编码]&lt;&gt;D429), 序时账[科目名称], "")))</f>
        <v>应付账款-Z有限公司</v>
      </c>
      <c r="K429" s="42"/>
      <c r="M429" s="24"/>
      <c r="N429" s="23"/>
    </row>
    <row r="430" spans="1:14">
      <c r="A430" s="38" t="str" cm="1">
        <f t="array" ref="A430">_xlfn.TEXTJOIN(",", TRUE, _xlfn.UNIQUE(IF((序时账[日期]=B430)*(序时账[凭证字号]=C430), 序时账[科目编码], "")))</f>
        <v>1405002,222100101,2202009</v>
      </c>
      <c r="B430" s="89">
        <v>46011</v>
      </c>
      <c r="C430" s="36">
        <v>5</v>
      </c>
      <c r="D430" s="38">
        <v>2202009</v>
      </c>
      <c r="E430" s="38" t="s">
        <v>598</v>
      </c>
      <c r="F430" s="38" t="s">
        <v>558</v>
      </c>
      <c r="G430" s="39">
        <v>0</v>
      </c>
      <c r="H430" s="39">
        <v>621952</v>
      </c>
      <c r="I430" s="42" t="str">
        <f>IF(F430&lt;&gt;"结转本期损益",_xlfn.XLOOKUP(D430,科目余额表[科目编码],科目余额表[抽查项目],"无匹配"),"期间结转")</f>
        <v>应付账款</v>
      </c>
      <c r="J430" s="38" t="str" cm="1">
        <f t="array" ref="J430">_xlfn.TEXTJOIN(",", TRUE, _xlfn.UNIQUE(IF((序时账[日期]=B430)*(序时账[凭证字号]=C430)*IF(G430=0,序时账[借方金额]&lt;&gt;0,序时账[借方金额]=0)*(序时账[科目编码]&lt;&gt;D430), 序时账[科目名称], "")))</f>
        <v>S商品,进项税额</v>
      </c>
      <c r="K430" s="42"/>
      <c r="M430" s="24"/>
      <c r="N430" s="23"/>
    </row>
    <row r="431" spans="1:14">
      <c r="A431" s="38" t="str" cm="1">
        <f t="array" ref="A431">_xlfn.TEXTJOIN(",", TRUE, _xlfn.UNIQUE(IF((序时账[日期]=B431)*(序时账[凭证字号]=C431), 序时账[科目编码], "")))</f>
        <v>1002001,2202006</v>
      </c>
      <c r="B431" s="89">
        <v>46011</v>
      </c>
      <c r="C431" s="36">
        <v>6</v>
      </c>
      <c r="D431" s="38">
        <v>1002001</v>
      </c>
      <c r="E431" s="38" t="s">
        <v>487</v>
      </c>
      <c r="F431" s="38" t="s">
        <v>560</v>
      </c>
      <c r="G431" s="39">
        <v>850000</v>
      </c>
      <c r="H431" s="39">
        <v>0</v>
      </c>
      <c r="I431" s="42" t="str">
        <f>IF(F431&lt;&gt;"结转本期损益",_xlfn.XLOOKUP(D431,科目余额表[科目编码],科目余额表[抽查项目],"无匹配"),"期间结转")</f>
        <v>银行存款</v>
      </c>
      <c r="J431" s="38" t="str" cm="1">
        <f t="array" ref="J431">_xlfn.TEXTJOIN(",", TRUE, _xlfn.UNIQUE(IF((序时账[日期]=B431)*(序时账[凭证字号]=C431)*IF(G431=0,序时账[借方金额]&lt;&gt;0,序时账[借方金额]=0)*(序时账[科目编码]&lt;&gt;D431), 序时账[科目名称], "")))</f>
        <v>应付账款-X有限公司</v>
      </c>
      <c r="K431" s="42" t="s">
        <v>588</v>
      </c>
      <c r="M431" s="24"/>
      <c r="N431" s="23"/>
    </row>
    <row r="432" spans="1:14">
      <c r="A432" s="38" t="str" cm="1">
        <f t="array" ref="A432">_xlfn.TEXTJOIN(",", TRUE, _xlfn.UNIQUE(IF((序时账[日期]=B432)*(序时账[凭证字号]=C432), 序时账[科目编码], "")))</f>
        <v>1002001,2202006</v>
      </c>
      <c r="B432" s="89">
        <v>46011</v>
      </c>
      <c r="C432" s="36">
        <v>6</v>
      </c>
      <c r="D432" s="38">
        <v>2202006</v>
      </c>
      <c r="E432" s="38" t="s">
        <v>588</v>
      </c>
      <c r="F432" s="38" t="s">
        <v>560</v>
      </c>
      <c r="G432" s="39">
        <v>0</v>
      </c>
      <c r="H432" s="39">
        <v>850000</v>
      </c>
      <c r="I432" s="42" t="str">
        <f>IF(F432&lt;&gt;"结转本期损益",_xlfn.XLOOKUP(D432,科目余额表[科目编码],科目余额表[抽查项目],"无匹配"),"期间结转")</f>
        <v>应付账款</v>
      </c>
      <c r="J432" s="38" t="str" cm="1">
        <f t="array" ref="J432">_xlfn.TEXTJOIN(",", TRUE, _xlfn.UNIQUE(IF((序时账[日期]=B432)*(序时账[凭证字号]=C432)*IF(G432=0,序时账[借方金额]&lt;&gt;0,序时账[借方金额]=0)*(序时账[科目编码]&lt;&gt;D432), 序时账[科目名称], "")))</f>
        <v>ABC银行账户</v>
      </c>
      <c r="K432" s="42"/>
      <c r="M432" s="24"/>
      <c r="N432" s="23"/>
    </row>
    <row r="433" spans="1:14">
      <c r="A433" s="38" t="str" cm="1">
        <f t="array" ref="A433">_xlfn.TEXTJOIN(",", TRUE, _xlfn.UNIQUE(IF((序时账[日期]=B433)*(序时账[凭证字号]=C433), 序时账[科目编码], "")))</f>
        <v>222100102,222100103,222100101,2221002</v>
      </c>
      <c r="B433" s="89">
        <v>46016</v>
      </c>
      <c r="C433" s="36">
        <v>7</v>
      </c>
      <c r="D433" s="38">
        <v>222100102</v>
      </c>
      <c r="E433" s="38" t="s">
        <v>523</v>
      </c>
      <c r="F433" s="38" t="s">
        <v>524</v>
      </c>
      <c r="G433" s="39">
        <v>145600</v>
      </c>
      <c r="H433" s="39">
        <v>0</v>
      </c>
      <c r="I433" s="42" t="str">
        <f>IF(F433&lt;&gt;"结转本期损益",_xlfn.XLOOKUP(D433,科目余额表[科目编码],科目余额表[抽查项目],"无匹配"),"期间结转")</f>
        <v>应交税费</v>
      </c>
      <c r="J433" s="38" t="str" cm="1">
        <f t="array" ref="J433">_xlfn.TEXTJOIN(",", TRUE, _xlfn.UNIQUE(IF((序时账[日期]=B433)*(序时账[凭证字号]=C433)*IF(G433=0,序时账[借方金额]&lt;&gt;0,序时账[借方金额]=0)*(序时账[科目编码]&lt;&gt;D433), 序时账[科目名称], "")))</f>
        <v>转出未交增值税,进项税额,未交增值税</v>
      </c>
      <c r="K433" s="42"/>
      <c r="M433" s="24"/>
      <c r="N433" s="23"/>
    </row>
    <row r="434" spans="1:14">
      <c r="A434" s="38" t="str" cm="1">
        <f t="array" ref="A434">_xlfn.TEXTJOIN(",", TRUE, _xlfn.UNIQUE(IF((序时账[日期]=B434)*(序时账[凭证字号]=C434), 序时账[科目编码], "")))</f>
        <v>222100102,222100103,222100101,2221002</v>
      </c>
      <c r="B434" s="89">
        <v>46016</v>
      </c>
      <c r="C434" s="36">
        <v>7</v>
      </c>
      <c r="D434" s="38">
        <v>222100103</v>
      </c>
      <c r="E434" s="38" t="s">
        <v>524</v>
      </c>
      <c r="F434" s="38" t="s">
        <v>524</v>
      </c>
      <c r="G434" s="39">
        <v>0</v>
      </c>
      <c r="H434" s="39">
        <v>145600</v>
      </c>
      <c r="I434" s="42" t="str">
        <f>IF(F434&lt;&gt;"结转本期损益",_xlfn.XLOOKUP(D434,科目余额表[科目编码],科目余额表[抽查项目],"无匹配"),"期间结转")</f>
        <v>应交税费</v>
      </c>
      <c r="J434" s="38" t="str" cm="1">
        <f t="array" ref="J434">_xlfn.TEXTJOIN(",", TRUE, _xlfn.UNIQUE(IF((序时账[日期]=B434)*(序时账[凭证字号]=C434)*IF(G434=0,序时账[借方金额]&lt;&gt;0,序时账[借方金额]=0)*(序时账[科目编码]&lt;&gt;D434), 序时账[科目名称], "")))</f>
        <v>销项税额</v>
      </c>
      <c r="K434" s="42"/>
      <c r="M434" s="24"/>
      <c r="N434" s="23"/>
    </row>
    <row r="435" spans="1:14">
      <c r="A435" s="38" t="str" cm="1">
        <f t="array" ref="A435">_xlfn.TEXTJOIN(",", TRUE, _xlfn.UNIQUE(IF((序时账[日期]=B435)*(序时账[凭证字号]=C435), 序时账[科目编码], "")))</f>
        <v>222100102,222100103,222100101,2221002</v>
      </c>
      <c r="B435" s="89">
        <v>46016</v>
      </c>
      <c r="C435" s="36">
        <v>7</v>
      </c>
      <c r="D435" s="38">
        <v>222100103</v>
      </c>
      <c r="E435" s="38" t="s">
        <v>524</v>
      </c>
      <c r="F435" s="38" t="s">
        <v>524</v>
      </c>
      <c r="G435" s="39">
        <v>71552</v>
      </c>
      <c r="H435" s="39">
        <v>0</v>
      </c>
      <c r="I435" s="42" t="str">
        <f>IF(F435&lt;&gt;"结转本期损益",_xlfn.XLOOKUP(D435,科目余额表[科目编码],科目余额表[抽查项目],"无匹配"),"期间结转")</f>
        <v>应交税费</v>
      </c>
      <c r="J435" s="38" t="str" cm="1">
        <f t="array" ref="J435">_xlfn.TEXTJOIN(",", TRUE, _xlfn.UNIQUE(IF((序时账[日期]=B435)*(序时账[凭证字号]=C435)*IF(G435=0,序时账[借方金额]&lt;&gt;0,序时账[借方金额]=0)*(序时账[科目编码]&lt;&gt;D435), 序时账[科目名称], "")))</f>
        <v>进项税额,未交增值税</v>
      </c>
      <c r="K435" s="42"/>
      <c r="M435" s="24"/>
      <c r="N435" s="23"/>
    </row>
    <row r="436" spans="1:14">
      <c r="A436" s="38" t="str" cm="1">
        <f t="array" ref="A436">_xlfn.TEXTJOIN(",", TRUE, _xlfn.UNIQUE(IF((序时账[日期]=B436)*(序时账[凭证字号]=C436), 序时账[科目编码], "")))</f>
        <v>222100102,222100103,222100101,2221002</v>
      </c>
      <c r="B436" s="89">
        <v>46016</v>
      </c>
      <c r="C436" s="36">
        <v>7</v>
      </c>
      <c r="D436" s="38">
        <v>222100101</v>
      </c>
      <c r="E436" s="38" t="s">
        <v>522</v>
      </c>
      <c r="F436" s="38" t="s">
        <v>524</v>
      </c>
      <c r="G436" s="39">
        <v>0</v>
      </c>
      <c r="H436" s="39">
        <v>71552</v>
      </c>
      <c r="I436" s="42" t="str">
        <f>IF(F436&lt;&gt;"结转本期损益",_xlfn.XLOOKUP(D436,科目余额表[科目编码],科目余额表[抽查项目],"无匹配"),"期间结转")</f>
        <v>应交税费</v>
      </c>
      <c r="J436" s="38" t="str" cm="1">
        <f t="array" ref="J436">_xlfn.TEXTJOIN(",", TRUE, _xlfn.UNIQUE(IF((序时账[日期]=B436)*(序时账[凭证字号]=C436)*IF(G436=0,序时账[借方金额]&lt;&gt;0,序时账[借方金额]=0)*(序时账[科目编码]&lt;&gt;D436), 序时账[科目名称], "")))</f>
        <v>销项税额,转出未交增值税</v>
      </c>
      <c r="K436" s="42"/>
      <c r="M436" s="24"/>
      <c r="N436" s="23"/>
    </row>
    <row r="437" spans="1:14">
      <c r="A437" s="38" t="str" cm="1">
        <f t="array" ref="A437">_xlfn.TEXTJOIN(",", TRUE, _xlfn.UNIQUE(IF((序时账[日期]=B437)*(序时账[凭证字号]=C437), 序时账[科目编码], "")))</f>
        <v>222100102,222100103,222100101,2221002</v>
      </c>
      <c r="B437" s="89">
        <v>46016</v>
      </c>
      <c r="C437" s="36">
        <v>7</v>
      </c>
      <c r="D437" s="38">
        <v>222100103</v>
      </c>
      <c r="E437" s="38" t="s">
        <v>524</v>
      </c>
      <c r="F437" s="38" t="s">
        <v>524</v>
      </c>
      <c r="G437" s="39">
        <v>74048</v>
      </c>
      <c r="H437" s="39">
        <v>0</v>
      </c>
      <c r="I437" s="42" t="str">
        <f>IF(F437&lt;&gt;"结转本期损益",_xlfn.XLOOKUP(D437,科目余额表[科目编码],科目余额表[抽查项目],"无匹配"),"期间结转")</f>
        <v>应交税费</v>
      </c>
      <c r="J437" s="38" t="str" cm="1">
        <f t="array" ref="J437">_xlfn.TEXTJOIN(",", TRUE, _xlfn.UNIQUE(IF((序时账[日期]=B437)*(序时账[凭证字号]=C437)*IF(G437=0,序时账[借方金额]&lt;&gt;0,序时账[借方金额]=0)*(序时账[科目编码]&lt;&gt;D437), 序时账[科目名称], "")))</f>
        <v>进项税额,未交增值税</v>
      </c>
      <c r="K437" s="42"/>
      <c r="M437" s="24"/>
      <c r="N437" s="23"/>
    </row>
    <row r="438" spans="1:14">
      <c r="A438" s="38" t="str" cm="1">
        <f t="array" ref="A438">_xlfn.TEXTJOIN(",", TRUE, _xlfn.UNIQUE(IF((序时账[日期]=B438)*(序时账[凭证字号]=C438), 序时账[科目编码], "")))</f>
        <v>222100102,222100103,222100101,2221002</v>
      </c>
      <c r="B438" s="89">
        <v>46016</v>
      </c>
      <c r="C438" s="36">
        <v>7</v>
      </c>
      <c r="D438" s="38">
        <v>2221002</v>
      </c>
      <c r="E438" s="38" t="s">
        <v>525</v>
      </c>
      <c r="F438" s="38" t="s">
        <v>524</v>
      </c>
      <c r="G438" s="39">
        <v>0</v>
      </c>
      <c r="H438" s="39">
        <v>74048</v>
      </c>
      <c r="I438" s="42" t="str">
        <f>IF(F438&lt;&gt;"结转本期损益",_xlfn.XLOOKUP(D438,科目余额表[科目编码],科目余额表[抽查项目],"无匹配"),"期间结转")</f>
        <v>应交税费</v>
      </c>
      <c r="J438" s="38" t="str" cm="1">
        <f t="array" ref="J438">_xlfn.TEXTJOIN(",", TRUE, _xlfn.UNIQUE(IF((序时账[日期]=B438)*(序时账[凭证字号]=C438)*IF(G438=0,序时账[借方金额]&lt;&gt;0,序时账[借方金额]=0)*(序时账[科目编码]&lt;&gt;D438), 序时账[科目名称], "")))</f>
        <v>销项税额,转出未交增值税</v>
      </c>
      <c r="K438" s="42"/>
      <c r="M438" s="24"/>
      <c r="N438" s="23"/>
    </row>
    <row r="439" spans="1:14">
      <c r="A439" s="38" t="str" cm="1">
        <f t="array" ref="A439">_xlfn.TEXTJOIN(",", TRUE, _xlfn.UNIQUE(IF((序时账[日期]=B439)*(序时账[凭证字号]=C439), 序时账[科目编码], "")))</f>
        <v>5403001,5403002,5403003,2221003,2221004,2221005</v>
      </c>
      <c r="B439" s="89">
        <v>46016</v>
      </c>
      <c r="C439" s="36">
        <v>8</v>
      </c>
      <c r="D439" s="38">
        <v>5403001</v>
      </c>
      <c r="E439" s="38" t="s">
        <v>48</v>
      </c>
      <c r="F439" s="38" t="s">
        <v>561</v>
      </c>
      <c r="G439" s="39">
        <v>5183.3600000000006</v>
      </c>
      <c r="H439" s="39">
        <v>0</v>
      </c>
      <c r="I439" s="42" t="str">
        <f>IF(F439&lt;&gt;"结转本期损益",_xlfn.XLOOKUP(D439,科目余额表[科目编码],科目余额表[抽查项目],"无匹配"),"期间结转")</f>
        <v>税金及附加</v>
      </c>
      <c r="J439" s="38" t="str" cm="1">
        <f t="array" ref="J439">_xlfn.TEXTJOIN(",", TRUE, _xlfn.UNIQUE(IF((序时账[日期]=B439)*(序时账[凭证字号]=C439)*IF(G439=0,序时账[借方金额]&lt;&gt;0,序时账[借方金额]=0)*(序时账[科目编码]&lt;&gt;D439), 序时账[科目名称], "")))</f>
        <v>城市维护建设税,教育费附加,地方教育费附加</v>
      </c>
      <c r="K439" s="42"/>
      <c r="M439" s="24"/>
      <c r="N439" s="23"/>
    </row>
    <row r="440" spans="1:14">
      <c r="A440" s="38" t="str" cm="1">
        <f t="array" ref="A440">_xlfn.TEXTJOIN(",", TRUE, _xlfn.UNIQUE(IF((序时账[日期]=B440)*(序时账[凭证字号]=C440), 序时账[科目编码], "")))</f>
        <v>5403001,5403002,5403003,2221003,2221004,2221005</v>
      </c>
      <c r="B440" s="89">
        <v>46016</v>
      </c>
      <c r="C440" s="36">
        <v>8</v>
      </c>
      <c r="D440" s="38">
        <v>5403002</v>
      </c>
      <c r="E440" s="38" t="s">
        <v>50</v>
      </c>
      <c r="F440" s="38" t="s">
        <v>561</v>
      </c>
      <c r="G440" s="39">
        <v>2221.44</v>
      </c>
      <c r="H440" s="39">
        <v>0</v>
      </c>
      <c r="I440" s="42" t="str">
        <f>IF(F440&lt;&gt;"结转本期损益",_xlfn.XLOOKUP(D440,科目余额表[科目编码],科目余额表[抽查项目],"无匹配"),"期间结转")</f>
        <v>税金及附加</v>
      </c>
      <c r="J440" s="38" t="str" cm="1">
        <f t="array" ref="J440">_xlfn.TEXTJOIN(",", TRUE, _xlfn.UNIQUE(IF((序时账[日期]=B440)*(序时账[凭证字号]=C440)*IF(G440=0,序时账[借方金额]&lt;&gt;0,序时账[借方金额]=0)*(序时账[科目编码]&lt;&gt;D440), 序时账[科目名称], "")))</f>
        <v>城市维护建设税,教育费附加,地方教育费附加</v>
      </c>
      <c r="K440" s="42"/>
      <c r="M440" s="24"/>
      <c r="N440" s="23"/>
    </row>
    <row r="441" spans="1:14">
      <c r="A441" s="38" t="str" cm="1">
        <f t="array" ref="A441">_xlfn.TEXTJOIN(",", TRUE, _xlfn.UNIQUE(IF((序时账[日期]=B441)*(序时账[凭证字号]=C441), 序时账[科目编码], "")))</f>
        <v>5403001,5403002,5403003,2221003,2221004,2221005</v>
      </c>
      <c r="B441" s="89">
        <v>46016</v>
      </c>
      <c r="C441" s="36">
        <v>8</v>
      </c>
      <c r="D441" s="38">
        <v>5403003</v>
      </c>
      <c r="E441" s="38" t="s">
        <v>53</v>
      </c>
      <c r="F441" s="38" t="s">
        <v>561</v>
      </c>
      <c r="G441" s="39">
        <v>1480.96</v>
      </c>
      <c r="H441" s="39">
        <v>0</v>
      </c>
      <c r="I441" s="42" t="str">
        <f>IF(F441&lt;&gt;"结转本期损益",_xlfn.XLOOKUP(D441,科目余额表[科目编码],科目余额表[抽查项目],"无匹配"),"期间结转")</f>
        <v>税金及附加</v>
      </c>
      <c r="J441" s="38" t="str" cm="1">
        <f t="array" ref="J441">_xlfn.TEXTJOIN(",", TRUE, _xlfn.UNIQUE(IF((序时账[日期]=B441)*(序时账[凭证字号]=C441)*IF(G441=0,序时账[借方金额]&lt;&gt;0,序时账[借方金额]=0)*(序时账[科目编码]&lt;&gt;D441), 序时账[科目名称], "")))</f>
        <v>城市维护建设税,教育费附加,地方教育费附加</v>
      </c>
      <c r="K441" s="42"/>
      <c r="M441" s="24"/>
      <c r="N441" s="23"/>
    </row>
    <row r="442" spans="1:14">
      <c r="A442" s="38" t="str" cm="1">
        <f t="array" ref="A442">_xlfn.TEXTJOIN(",", TRUE, _xlfn.UNIQUE(IF((序时账[日期]=B442)*(序时账[凭证字号]=C442), 序时账[科目编码], "")))</f>
        <v>5403001,5403002,5403003,2221003,2221004,2221005</v>
      </c>
      <c r="B442" s="89">
        <v>46016</v>
      </c>
      <c r="C442" s="36">
        <v>8</v>
      </c>
      <c r="D442" s="38">
        <v>2221003</v>
      </c>
      <c r="E442" s="38" t="s">
        <v>48</v>
      </c>
      <c r="F442" s="38" t="s">
        <v>561</v>
      </c>
      <c r="G442" s="39">
        <v>0</v>
      </c>
      <c r="H442" s="39">
        <v>5183.3600000000006</v>
      </c>
      <c r="I442" s="42" t="str">
        <f>IF(F442&lt;&gt;"结转本期损益",_xlfn.XLOOKUP(D442,科目余额表[科目编码],科目余额表[抽查项目],"无匹配"),"期间结转")</f>
        <v>应交税费</v>
      </c>
      <c r="J442" s="38" t="str" cm="1">
        <f t="array" ref="J442">_xlfn.TEXTJOIN(",", TRUE, _xlfn.UNIQUE(IF((序时账[日期]=B442)*(序时账[凭证字号]=C442)*IF(G442=0,序时账[借方金额]&lt;&gt;0,序时账[借方金额]=0)*(序时账[科目编码]&lt;&gt;D442), 序时账[科目名称], "")))</f>
        <v>城市维护建设税,教育费附加,地方教育费附加</v>
      </c>
      <c r="K442" s="42"/>
      <c r="M442" s="24"/>
      <c r="N442" s="23"/>
    </row>
    <row r="443" spans="1:14">
      <c r="A443" s="38" t="str" cm="1">
        <f t="array" ref="A443">_xlfn.TEXTJOIN(",", TRUE, _xlfn.UNIQUE(IF((序时账[日期]=B443)*(序时账[凭证字号]=C443), 序时账[科目编码], "")))</f>
        <v>5403001,5403002,5403003,2221003,2221004,2221005</v>
      </c>
      <c r="B443" s="89">
        <v>46016</v>
      </c>
      <c r="C443" s="36">
        <v>8</v>
      </c>
      <c r="D443" s="38">
        <v>2221004</v>
      </c>
      <c r="E443" s="38" t="s">
        <v>50</v>
      </c>
      <c r="F443" s="38" t="s">
        <v>561</v>
      </c>
      <c r="G443" s="39">
        <v>0</v>
      </c>
      <c r="H443" s="39">
        <v>2221.44</v>
      </c>
      <c r="I443" s="42" t="str">
        <f>IF(F443&lt;&gt;"结转本期损益",_xlfn.XLOOKUP(D443,科目余额表[科目编码],科目余额表[抽查项目],"无匹配"),"期间结转")</f>
        <v>应交税费</v>
      </c>
      <c r="J443" s="38" t="str" cm="1">
        <f t="array" ref="J443">_xlfn.TEXTJOIN(",", TRUE, _xlfn.UNIQUE(IF((序时账[日期]=B443)*(序时账[凭证字号]=C443)*IF(G443=0,序时账[借方金额]&lt;&gt;0,序时账[借方金额]=0)*(序时账[科目编码]&lt;&gt;D443), 序时账[科目名称], "")))</f>
        <v>城市维护建设税,教育费附加,地方教育费附加</v>
      </c>
      <c r="K443" s="42"/>
      <c r="M443" s="24"/>
      <c r="N443" s="23"/>
    </row>
    <row r="444" spans="1:14">
      <c r="A444" s="38" t="str" cm="1">
        <f t="array" ref="A444">_xlfn.TEXTJOIN(",", TRUE, _xlfn.UNIQUE(IF((序时账[日期]=B444)*(序时账[凭证字号]=C444), 序时账[科目编码], "")))</f>
        <v>5403001,5403002,5403003,2221003,2221004,2221005</v>
      </c>
      <c r="B444" s="89">
        <v>46016</v>
      </c>
      <c r="C444" s="36">
        <v>8</v>
      </c>
      <c r="D444" s="38">
        <v>2221005</v>
      </c>
      <c r="E444" s="38" t="s">
        <v>53</v>
      </c>
      <c r="F444" s="38" t="s">
        <v>561</v>
      </c>
      <c r="G444" s="39">
        <v>0</v>
      </c>
      <c r="H444" s="39">
        <v>1480.96</v>
      </c>
      <c r="I444" s="42" t="str">
        <f>IF(F444&lt;&gt;"结转本期损益",_xlfn.XLOOKUP(D444,科目余额表[科目编码],科目余额表[抽查项目],"无匹配"),"期间结转")</f>
        <v>应交税费</v>
      </c>
      <c r="J444" s="38" t="str" cm="1">
        <f t="array" ref="J444">_xlfn.TEXTJOIN(",", TRUE, _xlfn.UNIQUE(IF((序时账[日期]=B444)*(序时账[凭证字号]=C444)*IF(G444=0,序时账[借方金额]&lt;&gt;0,序时账[借方金额]=0)*(序时账[科目编码]&lt;&gt;D444), 序时账[科目名称], "")))</f>
        <v>城市维护建设税,教育费附加,地方教育费附加</v>
      </c>
      <c r="K444" s="42"/>
      <c r="M444" s="24"/>
      <c r="N444" s="23"/>
    </row>
    <row r="445" spans="1:14">
      <c r="A445" s="38" t="str" cm="1">
        <f t="array" ref="A445">_xlfn.TEXTJOIN(",", TRUE, _xlfn.UNIQUE(IF((序时账[日期]=B445)*(序时账[凭证字号]=C445), 序时账[科目编码], "")))</f>
        <v>2221002,2221003,2221004,2221005,1002001</v>
      </c>
      <c r="B445" s="89">
        <v>46016</v>
      </c>
      <c r="C445" s="36">
        <v>9</v>
      </c>
      <c r="D445" s="38">
        <v>2221002</v>
      </c>
      <c r="E445" s="38" t="s">
        <v>525</v>
      </c>
      <c r="F445" s="38" t="s">
        <v>562</v>
      </c>
      <c r="G445" s="39">
        <v>83980</v>
      </c>
      <c r="H445" s="39">
        <v>0</v>
      </c>
      <c r="I445" s="42" t="str">
        <f>IF(F445&lt;&gt;"结转本期损益",_xlfn.XLOOKUP(D445,科目余额表[科目编码],科目余额表[抽查项目],"无匹配"),"期间结转")</f>
        <v>应交税费</v>
      </c>
      <c r="J445" s="38" t="str" cm="1">
        <f t="array" ref="J445">_xlfn.TEXTJOIN(",", TRUE, _xlfn.UNIQUE(IF((序时账[日期]=B445)*(序时账[凭证字号]=C445)*IF(G445=0,序时账[借方金额]&lt;&gt;0,序时账[借方金额]=0)*(序时账[科目编码]&lt;&gt;D445), 序时账[科目名称], "")))</f>
        <v>ABC银行账户</v>
      </c>
      <c r="K445" s="42"/>
      <c r="M445" s="24"/>
      <c r="N445" s="23"/>
    </row>
    <row r="446" spans="1:14">
      <c r="A446" s="38" t="str" cm="1">
        <f t="array" ref="A446">_xlfn.TEXTJOIN(",", TRUE, _xlfn.UNIQUE(IF((序时账[日期]=B446)*(序时账[凭证字号]=C446), 序时账[科目编码], "")))</f>
        <v>2221002,2221003,2221004,2221005,1002001</v>
      </c>
      <c r="B446" s="89">
        <v>46016</v>
      </c>
      <c r="C446" s="36">
        <v>9</v>
      </c>
      <c r="D446" s="38">
        <v>2221003</v>
      </c>
      <c r="E446" s="38" t="s">
        <v>48</v>
      </c>
      <c r="F446" s="38" t="s">
        <v>562</v>
      </c>
      <c r="G446" s="39">
        <v>5878.6</v>
      </c>
      <c r="H446" s="39">
        <v>0</v>
      </c>
      <c r="I446" s="42" t="str">
        <f>IF(F446&lt;&gt;"结转本期损益",_xlfn.XLOOKUP(D446,科目余额表[科目编码],科目余额表[抽查项目],"无匹配"),"期间结转")</f>
        <v>应交税费</v>
      </c>
      <c r="J446" s="38" t="str" cm="1">
        <f t="array" ref="J446">_xlfn.TEXTJOIN(",", TRUE, _xlfn.UNIQUE(IF((序时账[日期]=B446)*(序时账[凭证字号]=C446)*IF(G446=0,序时账[借方金额]&lt;&gt;0,序时账[借方金额]=0)*(序时账[科目编码]&lt;&gt;D446), 序时账[科目名称], "")))</f>
        <v>ABC银行账户</v>
      </c>
      <c r="K446" s="42"/>
      <c r="M446" s="24"/>
      <c r="N446" s="23"/>
    </row>
    <row r="447" spans="1:14">
      <c r="A447" s="38" t="str" cm="1">
        <f t="array" ref="A447">_xlfn.TEXTJOIN(",", TRUE, _xlfn.UNIQUE(IF((序时账[日期]=B447)*(序时账[凭证字号]=C447), 序时账[科目编码], "")))</f>
        <v>2221002,2221003,2221004,2221005,1002001</v>
      </c>
      <c r="B447" s="89">
        <v>46016</v>
      </c>
      <c r="C447" s="36">
        <v>9</v>
      </c>
      <c r="D447" s="38">
        <v>2221004</v>
      </c>
      <c r="E447" s="38" t="s">
        <v>50</v>
      </c>
      <c r="F447" s="38" t="s">
        <v>562</v>
      </c>
      <c r="G447" s="39">
        <v>2519.4</v>
      </c>
      <c r="H447" s="39">
        <v>0</v>
      </c>
      <c r="I447" s="42" t="str">
        <f>IF(F447&lt;&gt;"结转本期损益",_xlfn.XLOOKUP(D447,科目余额表[科目编码],科目余额表[抽查项目],"无匹配"),"期间结转")</f>
        <v>应交税费</v>
      </c>
      <c r="J447" s="38" t="str" cm="1">
        <f t="array" ref="J447">_xlfn.TEXTJOIN(",", TRUE, _xlfn.UNIQUE(IF((序时账[日期]=B447)*(序时账[凭证字号]=C447)*IF(G447=0,序时账[借方金额]&lt;&gt;0,序时账[借方金额]=0)*(序时账[科目编码]&lt;&gt;D447), 序时账[科目名称], "")))</f>
        <v>ABC银行账户</v>
      </c>
      <c r="K447" s="42"/>
      <c r="M447" s="24"/>
      <c r="N447" s="23"/>
    </row>
    <row r="448" spans="1:14">
      <c r="A448" s="38" t="str" cm="1">
        <f t="array" ref="A448">_xlfn.TEXTJOIN(",", TRUE, _xlfn.UNIQUE(IF((序时账[日期]=B448)*(序时账[凭证字号]=C448), 序时账[科目编码], "")))</f>
        <v>2221002,2221003,2221004,2221005,1002001</v>
      </c>
      <c r="B448" s="89">
        <v>46016</v>
      </c>
      <c r="C448" s="36">
        <v>9</v>
      </c>
      <c r="D448" s="38">
        <v>2221005</v>
      </c>
      <c r="E448" s="38" t="s">
        <v>53</v>
      </c>
      <c r="F448" s="38" t="s">
        <v>562</v>
      </c>
      <c r="G448" s="39">
        <v>1679.6000000000001</v>
      </c>
      <c r="H448" s="39">
        <v>0</v>
      </c>
      <c r="I448" s="42" t="str">
        <f>IF(F448&lt;&gt;"结转本期损益",_xlfn.XLOOKUP(D448,科目余额表[科目编码],科目余额表[抽查项目],"无匹配"),"期间结转")</f>
        <v>应交税费</v>
      </c>
      <c r="J448" s="38" t="str" cm="1">
        <f t="array" ref="J448">_xlfn.TEXTJOIN(",", TRUE, _xlfn.UNIQUE(IF((序时账[日期]=B448)*(序时账[凭证字号]=C448)*IF(G448=0,序时账[借方金额]&lt;&gt;0,序时账[借方金额]=0)*(序时账[科目编码]&lt;&gt;D448), 序时账[科目名称], "")))</f>
        <v>ABC银行账户</v>
      </c>
      <c r="K448" s="42"/>
      <c r="M448" s="24"/>
      <c r="N448" s="23"/>
    </row>
    <row r="449" spans="1:14">
      <c r="A449" s="38" t="str" cm="1">
        <f t="array" ref="A449">_xlfn.TEXTJOIN(",", TRUE, _xlfn.UNIQUE(IF((序时账[日期]=B449)*(序时账[凭证字号]=C449), 序时账[科目编码], "")))</f>
        <v>2221002,2221003,2221004,2221005,1002001</v>
      </c>
      <c r="B449" s="89">
        <v>46016</v>
      </c>
      <c r="C449" s="36">
        <v>9</v>
      </c>
      <c r="D449" s="38">
        <v>1002001</v>
      </c>
      <c r="E449" s="38" t="s">
        <v>487</v>
      </c>
      <c r="F449" s="38" t="s">
        <v>562</v>
      </c>
      <c r="G449" s="39">
        <v>0</v>
      </c>
      <c r="H449" s="39">
        <v>94057.600000000006</v>
      </c>
      <c r="I449" s="42" t="str">
        <f>IF(F449&lt;&gt;"结转本期损益",_xlfn.XLOOKUP(D449,科目余额表[科目编码],科目余额表[抽查项目],"无匹配"),"期间结转")</f>
        <v>银行存款</v>
      </c>
      <c r="J449" s="38" t="str" cm="1">
        <f t="array" ref="J449">_xlfn.TEXTJOIN(",", TRUE, _xlfn.UNIQUE(IF((序时账[日期]=B449)*(序时账[凭证字号]=C449)*IF(G449=0,序时账[借方金额]&lt;&gt;0,序时账[借方金额]=0)*(序时账[科目编码]&lt;&gt;D449), 序时账[科目名称], "")))</f>
        <v>未交增值税,城市维护建设税,教育费附加,地方教育费附加</v>
      </c>
      <c r="K449" s="42" t="s">
        <v>525</v>
      </c>
      <c r="M449" s="24"/>
      <c r="N449" s="23"/>
    </row>
    <row r="450" spans="1:14">
      <c r="A450" s="38" t="str" cm="1">
        <f t="array" ref="A450">_xlfn.TEXTJOIN(",", TRUE, _xlfn.UNIQUE(IF((序时账[日期]=B450)*(序时账[凭证字号]=C450), 序时账[科目编码], "")))</f>
        <v>1002001,1002002,5603002</v>
      </c>
      <c r="B450" s="89">
        <v>46016</v>
      </c>
      <c r="C450" s="36">
        <v>10</v>
      </c>
      <c r="D450" s="38">
        <v>1002001</v>
      </c>
      <c r="E450" s="38" t="s">
        <v>487</v>
      </c>
      <c r="F450" s="38" t="s">
        <v>575</v>
      </c>
      <c r="G450" s="39">
        <v>2682.2</v>
      </c>
      <c r="H450" s="39">
        <v>0</v>
      </c>
      <c r="I450" s="42" t="str">
        <f>IF(F450&lt;&gt;"结转本期损益",_xlfn.XLOOKUP(D450,科目余额表[科目编码],科目余额表[抽查项目],"无匹配"),"期间结转")</f>
        <v>银行存款</v>
      </c>
      <c r="J450" s="38" t="str" cm="1">
        <f t="array" ref="J450">_xlfn.TEXTJOIN(",", TRUE, _xlfn.UNIQUE(IF((序时账[日期]=B450)*(序时账[凭证字号]=C450)*IF(G450=0,序时账[借方金额]&lt;&gt;0,序时账[借方金额]=0)*(序时账[科目编码]&lt;&gt;D450), 序时账[科目名称], "")))</f>
        <v/>
      </c>
      <c r="K450" s="42" t="s">
        <v>542</v>
      </c>
      <c r="M450" s="24"/>
      <c r="N450" s="23"/>
    </row>
    <row r="451" spans="1:14">
      <c r="A451" s="38" t="str" cm="1">
        <f t="array" ref="A451">_xlfn.TEXTJOIN(",", TRUE, _xlfn.UNIQUE(IF((序时账[日期]=B451)*(序时账[凭证字号]=C451), 序时账[科目编码], "")))</f>
        <v>1002001,1002002,5603002</v>
      </c>
      <c r="B451" s="89">
        <v>46016</v>
      </c>
      <c r="C451" s="36">
        <v>10</v>
      </c>
      <c r="D451" s="38">
        <v>1002002</v>
      </c>
      <c r="E451" s="38" t="s">
        <v>488</v>
      </c>
      <c r="F451" s="38" t="s">
        <v>575</v>
      </c>
      <c r="G451" s="39">
        <v>276.8</v>
      </c>
      <c r="H451" s="39">
        <v>0</v>
      </c>
      <c r="I451" s="42" t="str">
        <f>IF(F451&lt;&gt;"结转本期损益",_xlfn.XLOOKUP(D451,科目余额表[科目编码],科目余额表[抽查项目],"无匹配"),"期间结转")</f>
        <v>银行存款</v>
      </c>
      <c r="J451" s="38" t="str" cm="1">
        <f t="array" ref="J451">_xlfn.TEXTJOIN(",", TRUE, _xlfn.UNIQUE(IF((序时账[日期]=B451)*(序时账[凭证字号]=C451)*IF(G451=0,序时账[借方金额]&lt;&gt;0,序时账[借方金额]=0)*(序时账[科目编码]&lt;&gt;D451), 序时账[科目名称], "")))</f>
        <v/>
      </c>
      <c r="K451" s="42" t="s">
        <v>542</v>
      </c>
      <c r="M451" s="24"/>
      <c r="N451" s="23"/>
    </row>
    <row r="452" spans="1:14">
      <c r="A452" s="38" t="str" cm="1">
        <f t="array" ref="A452">_xlfn.TEXTJOIN(",", TRUE, _xlfn.UNIQUE(IF((序时账[日期]=B452)*(序时账[凭证字号]=C452), 序时账[科目编码], "")))</f>
        <v>1002001,1002002,5603002</v>
      </c>
      <c r="B452" s="89">
        <v>46016</v>
      </c>
      <c r="C452" s="36">
        <v>10</v>
      </c>
      <c r="D452" s="38">
        <v>5603002</v>
      </c>
      <c r="E452" s="38" t="s">
        <v>542</v>
      </c>
      <c r="F452" s="38" t="s">
        <v>575</v>
      </c>
      <c r="G452" s="39">
        <v>-2959</v>
      </c>
      <c r="H452" s="39">
        <v>0</v>
      </c>
      <c r="I452" s="42" t="str">
        <f>IF(F452&lt;&gt;"结转本期损益",_xlfn.XLOOKUP(D452,科目余额表[科目编码],科目余额表[抽查项目],"无匹配"),"期间结转")</f>
        <v>财务费用</v>
      </c>
      <c r="J452" s="38" t="str" cm="1">
        <f t="array" ref="J452">_xlfn.TEXTJOIN(",", TRUE, _xlfn.UNIQUE(IF((序时账[日期]=B452)*(序时账[凭证字号]=C452)*IF(G452=0,序时账[借方金额]&lt;&gt;0,序时账[借方金额]=0)*(序时账[科目编码]&lt;&gt;D452), 序时账[科目名称], "")))</f>
        <v/>
      </c>
      <c r="K452" s="42"/>
      <c r="M452" s="24"/>
      <c r="N452" s="23"/>
    </row>
    <row r="453" spans="1:14">
      <c r="A453" s="38" t="str" cm="1">
        <f t="array" ref="A453">_xlfn.TEXTJOIN(",", TRUE, _xlfn.UNIQUE(IF((序时账[日期]=B453)*(序时账[凭证字号]=C453), 序时账[科目编码], "")))</f>
        <v>1601001,1002001</v>
      </c>
      <c r="B453" s="89">
        <v>46016</v>
      </c>
      <c r="C453" s="36">
        <v>11</v>
      </c>
      <c r="D453" s="38">
        <v>1601001</v>
      </c>
      <c r="E453" s="38" t="s">
        <v>513</v>
      </c>
      <c r="F453" s="38" t="s">
        <v>600</v>
      </c>
      <c r="G453" s="39">
        <v>350000</v>
      </c>
      <c r="H453" s="39">
        <v>0</v>
      </c>
      <c r="I453" s="42" t="str">
        <f>IF(F453&lt;&gt;"结转本期损益",_xlfn.XLOOKUP(D453,科目余额表[科目编码],科目余额表[抽查项目],"无匹配"),"期间结转")</f>
        <v>固定资产</v>
      </c>
      <c r="J453" s="38" t="str" cm="1">
        <f t="array" ref="J453">_xlfn.TEXTJOIN(",", TRUE, _xlfn.UNIQUE(IF((序时账[日期]=B453)*(序时账[凭证字号]=C453)*IF(G453=0,序时账[借方金额]&lt;&gt;0,序时账[借方金额]=0)*(序时账[科目编码]&lt;&gt;D453), 序时账[科目名称], "")))</f>
        <v>ABC银行账户</v>
      </c>
      <c r="K453" s="42"/>
      <c r="M453" s="24"/>
      <c r="N453" s="23"/>
    </row>
    <row r="454" spans="1:14">
      <c r="A454" s="38" t="str" cm="1">
        <f t="array" ref="A454">_xlfn.TEXTJOIN(",", TRUE, _xlfn.UNIQUE(IF((序时账[日期]=B454)*(序时账[凭证字号]=C454), 序时账[科目编码], "")))</f>
        <v>1601001,1002001</v>
      </c>
      <c r="B454" s="89">
        <v>46016</v>
      </c>
      <c r="C454" s="36">
        <v>11</v>
      </c>
      <c r="D454" s="38">
        <v>1002001</v>
      </c>
      <c r="E454" s="38" t="s">
        <v>487</v>
      </c>
      <c r="F454" s="38" t="s">
        <v>600</v>
      </c>
      <c r="G454" s="39">
        <v>0</v>
      </c>
      <c r="H454" s="39">
        <v>350000</v>
      </c>
      <c r="I454" s="42" t="str">
        <f>IF(F454&lt;&gt;"结转本期损益",_xlfn.XLOOKUP(D454,科目余额表[科目编码],科目余额表[抽查项目],"无匹配"),"期间结转")</f>
        <v>银行存款</v>
      </c>
      <c r="J454" s="38" t="str" cm="1">
        <f t="array" ref="J454">_xlfn.TEXTJOIN(",", TRUE, _xlfn.UNIQUE(IF((序时账[日期]=B454)*(序时账[凭证字号]=C454)*IF(G454=0,序时账[借方金额]&lt;&gt;0,序时账[借方金额]=0)*(序时账[科目编码]&lt;&gt;D454), 序时账[科目名称], "")))</f>
        <v>轿车</v>
      </c>
      <c r="K454" s="42" t="s">
        <v>513</v>
      </c>
      <c r="M454" s="24"/>
      <c r="N454" s="23"/>
    </row>
    <row r="455" spans="1:14">
      <c r="A455" s="38" t="str" cm="1">
        <f t="array" ref="A455">_xlfn.TEXTJOIN(",", TRUE, _xlfn.UNIQUE(IF((序时账[日期]=B455)*(序时账[凭证字号]=C455), 序时账[科目编码], "")))</f>
        <v>5801,2221006</v>
      </c>
      <c r="B455" s="89">
        <v>46022</v>
      </c>
      <c r="C455" s="36">
        <v>12</v>
      </c>
      <c r="D455" s="38">
        <v>5801</v>
      </c>
      <c r="E455" s="38" t="s">
        <v>63</v>
      </c>
      <c r="F455" s="38" t="s">
        <v>601</v>
      </c>
      <c r="G455" s="39">
        <v>579779.36</v>
      </c>
      <c r="H455" s="39">
        <v>0</v>
      </c>
      <c r="I455" s="42" t="str">
        <f>IF(F455&lt;&gt;"结转本期损益",_xlfn.XLOOKUP(D455,科目余额表[科目编码],科目余额表[抽查项目],"无匹配"),"期间结转")</f>
        <v>所得税费用</v>
      </c>
      <c r="J455" s="38" t="str" cm="1">
        <f t="array" ref="J455">_xlfn.TEXTJOIN(",", TRUE, _xlfn.UNIQUE(IF((序时账[日期]=B455)*(序时账[凭证字号]=C455)*IF(G455=0,序时账[借方金额]&lt;&gt;0,序时账[借方金额]=0)*(序时账[科目编码]&lt;&gt;D455), 序时账[科目名称], "")))</f>
        <v>企业所得税</v>
      </c>
      <c r="K455" s="42"/>
      <c r="M455" s="24"/>
      <c r="N455" s="23"/>
    </row>
    <row r="456" spans="1:14">
      <c r="A456" s="38" t="str" cm="1">
        <f t="array" ref="A456">_xlfn.TEXTJOIN(",", TRUE, _xlfn.UNIQUE(IF((序时账[日期]=B456)*(序时账[凭证字号]=C456), 序时账[科目编码], "")))</f>
        <v>5801,2221006</v>
      </c>
      <c r="B456" s="89">
        <v>46022</v>
      </c>
      <c r="C456" s="36">
        <v>12</v>
      </c>
      <c r="D456" s="38">
        <v>2221006</v>
      </c>
      <c r="E456" s="38" t="s">
        <v>49</v>
      </c>
      <c r="F456" s="38" t="s">
        <v>601</v>
      </c>
      <c r="G456" s="39">
        <v>0</v>
      </c>
      <c r="H456" s="39">
        <v>579779.36</v>
      </c>
      <c r="I456" s="42" t="str">
        <f>IF(F456&lt;&gt;"结转本期损益",_xlfn.XLOOKUP(D456,科目余额表[科目编码],科目余额表[抽查项目],"无匹配"),"期间结转")</f>
        <v>应交税费</v>
      </c>
      <c r="J456" s="38" t="str" cm="1">
        <f t="array" ref="J456">_xlfn.TEXTJOIN(",", TRUE, _xlfn.UNIQUE(IF((序时账[日期]=B456)*(序时账[凭证字号]=C456)*IF(G456=0,序时账[借方金额]&lt;&gt;0,序时账[借方金额]=0)*(序时账[科目编码]&lt;&gt;D456), 序时账[科目名称], "")))</f>
        <v>所得税费用</v>
      </c>
      <c r="K456" s="42"/>
      <c r="M456" s="24"/>
      <c r="N456" s="23"/>
    </row>
    <row r="457" spans="1:14">
      <c r="A457" s="38" t="str" cm="1">
        <f t="array" ref="A457">_xlfn.TEXTJOIN(",", TRUE, _xlfn.UNIQUE(IF((序时账[日期]=B457)*(序时账[凭证字号]=C457), 序时账[科目编码], "")))</f>
        <v>5001,3103</v>
      </c>
      <c r="B457" s="89">
        <v>46022</v>
      </c>
      <c r="C457" s="36">
        <v>13</v>
      </c>
      <c r="D457" s="38">
        <v>5001</v>
      </c>
      <c r="E457" s="38" t="s">
        <v>537</v>
      </c>
      <c r="F457" s="38" t="s">
        <v>565</v>
      </c>
      <c r="G457" s="39">
        <v>1120000</v>
      </c>
      <c r="H457" s="39">
        <v>0</v>
      </c>
      <c r="I457" s="42" t="str">
        <f>IF(F457&lt;&gt;"结转本期损益",_xlfn.XLOOKUP(D457,科目余额表[科目编码],科目余额表[抽查项目],"无匹配"),"期间结转")</f>
        <v>期间结转</v>
      </c>
      <c r="J457" s="38" t="str" cm="1">
        <f t="array" ref="J457">_xlfn.TEXTJOIN(",", TRUE, _xlfn.UNIQUE(IF((序时账[日期]=B457)*(序时账[凭证字号]=C457)*IF(G457=0,序时账[借方金额]&lt;&gt;0,序时账[借方金额]=0)*(序时账[科目编码]&lt;&gt;D457), 序时账[科目名称], "")))</f>
        <v>本年利润</v>
      </c>
      <c r="K457" s="42"/>
      <c r="M457" s="24"/>
      <c r="N457" s="23"/>
    </row>
    <row r="458" spans="1:14">
      <c r="A458" s="38" t="str" cm="1">
        <f t="array" ref="A458">_xlfn.TEXTJOIN(",", TRUE, _xlfn.UNIQUE(IF((序时账[日期]=B458)*(序时账[凭证字号]=C458), 序时账[科目编码], "")))</f>
        <v>5001,3103</v>
      </c>
      <c r="B458" s="89">
        <v>46022</v>
      </c>
      <c r="C458" s="36">
        <v>13</v>
      </c>
      <c r="D458" s="38">
        <v>3103</v>
      </c>
      <c r="E458" s="38" t="s">
        <v>535</v>
      </c>
      <c r="F458" s="38" t="s">
        <v>565</v>
      </c>
      <c r="G458" s="39">
        <v>0</v>
      </c>
      <c r="H458" s="39">
        <v>1120000</v>
      </c>
      <c r="I458" s="42" t="str">
        <f>IF(F458&lt;&gt;"结转本期损益",_xlfn.XLOOKUP(D458,科目余额表[科目编码],科目余额表[抽查项目],"无匹配"),"期间结转")</f>
        <v>期间结转</v>
      </c>
      <c r="J458" s="38" t="str" cm="1">
        <f t="array" ref="J458">_xlfn.TEXTJOIN(",", TRUE, _xlfn.UNIQUE(IF((序时账[日期]=B458)*(序时账[凭证字号]=C458)*IF(G458=0,序时账[借方金额]&lt;&gt;0,序时账[借方金额]=0)*(序时账[科目编码]&lt;&gt;D458), 序时账[科目名称], "")))</f>
        <v>主营业务收入</v>
      </c>
      <c r="K458" s="42"/>
      <c r="M458" s="24"/>
      <c r="N458" s="23"/>
    </row>
    <row r="459" spans="1:14">
      <c r="A459" s="38" t="str" cm="1">
        <f t="array" ref="A459">_xlfn.TEXTJOIN(",", TRUE, _xlfn.UNIQUE(IF((序时账[日期]=B459)*(序时账[凭证字号]=C459), 序时账[科目编码], "")))</f>
        <v>3103,5401,5403001,5403002,5403003,5602001,5603002,5801</v>
      </c>
      <c r="B459" s="89">
        <v>46022</v>
      </c>
      <c r="C459" s="36">
        <v>14</v>
      </c>
      <c r="D459" s="38">
        <v>3103</v>
      </c>
      <c r="E459" s="38" t="s">
        <v>535</v>
      </c>
      <c r="F459" s="38" t="s">
        <v>565</v>
      </c>
      <c r="G459" s="39">
        <v>1498736.12</v>
      </c>
      <c r="H459" s="39">
        <v>0</v>
      </c>
      <c r="I459" s="42" t="str">
        <f>IF(F459&lt;&gt;"结转本期损益",_xlfn.XLOOKUP(D459,科目余额表[科目编码],科目余额表[抽查项目],"无匹配"),"期间结转")</f>
        <v>期间结转</v>
      </c>
      <c r="J459" s="38" t="str" cm="1">
        <f t="array" ref="J459">_xlfn.TEXTJOIN(",", TRUE, _xlfn.UNIQUE(IF((序时账[日期]=B459)*(序时账[凭证字号]=C459)*IF(G459=0,序时账[借方金额]&lt;&gt;0,序时账[借方金额]=0)*(序时账[科目编码]&lt;&gt;D459), 序时账[科目名称], "")))</f>
        <v>主营业务成本,城市维护建设税,教育费附加,地方教育费附加,管理费用-折旧费,利息收入,所得税费用</v>
      </c>
      <c r="K459" s="42"/>
      <c r="M459" s="24"/>
      <c r="N459" s="23"/>
    </row>
    <row r="460" spans="1:14">
      <c r="A460" s="38" t="str" cm="1">
        <f t="array" ref="A460">_xlfn.TEXTJOIN(",", TRUE, _xlfn.UNIQUE(IF((序时账[日期]=B460)*(序时账[凭证字号]=C460), 序时账[科目编码], "")))</f>
        <v>3103,5401,5403001,5403002,5403003,5602001,5603002,5801</v>
      </c>
      <c r="B460" s="89">
        <v>46022</v>
      </c>
      <c r="C460" s="36">
        <v>14</v>
      </c>
      <c r="D460" s="38">
        <v>5401</v>
      </c>
      <c r="E460" s="38" t="s">
        <v>538</v>
      </c>
      <c r="F460" s="38" t="s">
        <v>565</v>
      </c>
      <c r="G460" s="39">
        <v>0</v>
      </c>
      <c r="H460" s="39">
        <v>912000</v>
      </c>
      <c r="I460" s="42" t="str">
        <f>IF(F460&lt;&gt;"结转本期损益",_xlfn.XLOOKUP(D460,科目余额表[科目编码],科目余额表[抽查项目],"无匹配"),"期间结转")</f>
        <v>期间结转</v>
      </c>
      <c r="J460" s="38" t="str" cm="1">
        <f t="array" ref="J460">_xlfn.TEXTJOIN(",", TRUE, _xlfn.UNIQUE(IF((序时账[日期]=B460)*(序时账[凭证字号]=C460)*IF(G460=0,序时账[借方金额]&lt;&gt;0,序时账[借方金额]=0)*(序时账[科目编码]&lt;&gt;D460), 序时账[科目名称], "")))</f>
        <v>本年利润</v>
      </c>
      <c r="K460" s="42"/>
      <c r="M460" s="24"/>
      <c r="N460" s="23"/>
    </row>
    <row r="461" spans="1:14">
      <c r="A461" s="38" t="str" cm="1">
        <f t="array" ref="A461">_xlfn.TEXTJOIN(",", TRUE, _xlfn.UNIQUE(IF((序时账[日期]=B461)*(序时账[凭证字号]=C461), 序时账[科目编码], "")))</f>
        <v>3103,5401,5403001,5403002,5403003,5602001,5603002,5801</v>
      </c>
      <c r="B461" s="89">
        <v>46022</v>
      </c>
      <c r="C461" s="36">
        <v>14</v>
      </c>
      <c r="D461" s="38">
        <v>5403001</v>
      </c>
      <c r="E461" s="38" t="s">
        <v>48</v>
      </c>
      <c r="F461" s="38" t="s">
        <v>565</v>
      </c>
      <c r="G461" s="39">
        <v>0</v>
      </c>
      <c r="H461" s="39">
        <v>5183.3600000000006</v>
      </c>
      <c r="I461" s="42" t="str">
        <f>IF(F461&lt;&gt;"结转本期损益",_xlfn.XLOOKUP(D461,科目余额表[科目编码],科目余额表[抽查项目],"无匹配"),"期间结转")</f>
        <v>期间结转</v>
      </c>
      <c r="J461" s="38" t="str" cm="1">
        <f t="array" ref="J461">_xlfn.TEXTJOIN(",", TRUE, _xlfn.UNIQUE(IF((序时账[日期]=B461)*(序时账[凭证字号]=C461)*IF(G461=0,序时账[借方金额]&lt;&gt;0,序时账[借方金额]=0)*(序时账[科目编码]&lt;&gt;D461), 序时账[科目名称], "")))</f>
        <v>本年利润</v>
      </c>
      <c r="K461" s="42"/>
      <c r="M461" s="24"/>
      <c r="N461" s="23"/>
    </row>
    <row r="462" spans="1:14">
      <c r="A462" s="38" t="str" cm="1">
        <f t="array" ref="A462">_xlfn.TEXTJOIN(",", TRUE, _xlfn.UNIQUE(IF((序时账[日期]=B462)*(序时账[凭证字号]=C462), 序时账[科目编码], "")))</f>
        <v>3103,5401,5403001,5403002,5403003,5602001,5603002,5801</v>
      </c>
      <c r="B462" s="89">
        <v>46022</v>
      </c>
      <c r="C462" s="36">
        <v>14</v>
      </c>
      <c r="D462" s="38">
        <v>5403002</v>
      </c>
      <c r="E462" s="38" t="s">
        <v>50</v>
      </c>
      <c r="F462" s="38" t="s">
        <v>565</v>
      </c>
      <c r="G462" s="39">
        <v>0</v>
      </c>
      <c r="H462" s="39">
        <v>2221.44</v>
      </c>
      <c r="I462" s="42" t="str">
        <f>IF(F462&lt;&gt;"结转本期损益",_xlfn.XLOOKUP(D462,科目余额表[科目编码],科目余额表[抽查项目],"无匹配"),"期间结转")</f>
        <v>期间结转</v>
      </c>
      <c r="J462" s="38" t="str" cm="1">
        <f t="array" ref="J462">_xlfn.TEXTJOIN(",", TRUE, _xlfn.UNIQUE(IF((序时账[日期]=B462)*(序时账[凭证字号]=C462)*IF(G462=0,序时账[借方金额]&lt;&gt;0,序时账[借方金额]=0)*(序时账[科目编码]&lt;&gt;D462), 序时账[科目名称], "")))</f>
        <v>本年利润</v>
      </c>
      <c r="K462" s="42"/>
      <c r="M462" s="24"/>
      <c r="N462" s="23"/>
    </row>
    <row r="463" spans="1:14">
      <c r="A463" s="38" t="str" cm="1">
        <f t="array" ref="A463">_xlfn.TEXTJOIN(",", TRUE, _xlfn.UNIQUE(IF((序时账[日期]=B463)*(序时账[凭证字号]=C463), 序时账[科目编码], "")))</f>
        <v>3103,5401,5403001,5403002,5403003,5602001,5603002,5801</v>
      </c>
      <c r="B463" s="89">
        <v>46022</v>
      </c>
      <c r="C463" s="36">
        <v>14</v>
      </c>
      <c r="D463" s="38">
        <v>5403003</v>
      </c>
      <c r="E463" s="38" t="s">
        <v>53</v>
      </c>
      <c r="F463" s="38" t="s">
        <v>565</v>
      </c>
      <c r="G463" s="39">
        <v>0</v>
      </c>
      <c r="H463" s="39">
        <v>1480.96</v>
      </c>
      <c r="I463" s="42" t="str">
        <f>IF(F463&lt;&gt;"结转本期损益",_xlfn.XLOOKUP(D463,科目余额表[科目编码],科目余额表[抽查项目],"无匹配"),"期间结转")</f>
        <v>期间结转</v>
      </c>
      <c r="J463" s="38" t="str" cm="1">
        <f t="array" ref="J463">_xlfn.TEXTJOIN(",", TRUE, _xlfn.UNIQUE(IF((序时账[日期]=B463)*(序时账[凭证字号]=C463)*IF(G463=0,序时账[借方金额]&lt;&gt;0,序时账[借方金额]=0)*(序时账[科目编码]&lt;&gt;D463), 序时账[科目名称], "")))</f>
        <v>本年利润</v>
      </c>
      <c r="K463" s="42"/>
      <c r="M463" s="24"/>
      <c r="N463" s="23"/>
    </row>
    <row r="464" spans="1:14">
      <c r="A464" s="38" t="str" cm="1">
        <f t="array" ref="A464">_xlfn.TEXTJOIN(",", TRUE, _xlfn.UNIQUE(IF((序时账[日期]=B464)*(序时账[凭证字号]=C464), 序时账[科目编码], "")))</f>
        <v>3103,5401,5403001,5403002,5403003,5602001,5603002,5801</v>
      </c>
      <c r="B464" s="89">
        <v>46022</v>
      </c>
      <c r="C464" s="36">
        <v>14</v>
      </c>
      <c r="D464" s="38">
        <v>5602001</v>
      </c>
      <c r="E464" s="38" t="s">
        <v>552</v>
      </c>
      <c r="F464" s="38" t="s">
        <v>565</v>
      </c>
      <c r="G464" s="39">
        <v>0</v>
      </c>
      <c r="H464" s="39">
        <v>1030</v>
      </c>
      <c r="I464" s="42" t="str">
        <f>IF(F464&lt;&gt;"结转本期损益",_xlfn.XLOOKUP(D464,科目余额表[科目编码],科目余额表[抽查项目],"无匹配"),"期间结转")</f>
        <v>期间结转</v>
      </c>
      <c r="J464" s="38" t="str" cm="1">
        <f t="array" ref="J464">_xlfn.TEXTJOIN(",", TRUE, _xlfn.UNIQUE(IF((序时账[日期]=B464)*(序时账[凭证字号]=C464)*IF(G464=0,序时账[借方金额]&lt;&gt;0,序时账[借方金额]=0)*(序时账[科目编码]&lt;&gt;D464), 序时账[科目名称], "")))</f>
        <v>本年利润</v>
      </c>
      <c r="K464" s="42"/>
      <c r="M464" s="24"/>
      <c r="N464" s="23"/>
    </row>
    <row r="465" spans="1:14">
      <c r="A465" s="38" t="str" cm="1">
        <f t="array" ref="A465">_xlfn.TEXTJOIN(",", TRUE, _xlfn.UNIQUE(IF((序时账[日期]=B465)*(序时账[凭证字号]=C465), 序时账[科目编码], "")))</f>
        <v>3103,5401,5403001,5403002,5403003,5602001,5603002,5801</v>
      </c>
      <c r="B465" s="89">
        <v>46022</v>
      </c>
      <c r="C465" s="36">
        <v>14</v>
      </c>
      <c r="D465" s="38">
        <v>5603002</v>
      </c>
      <c r="E465" s="38" t="s">
        <v>542</v>
      </c>
      <c r="F465" s="38" t="s">
        <v>565</v>
      </c>
      <c r="G465" s="39">
        <v>0</v>
      </c>
      <c r="H465" s="39">
        <v>-2959</v>
      </c>
      <c r="I465" s="42" t="str">
        <f>IF(F465&lt;&gt;"结转本期损益",_xlfn.XLOOKUP(D465,科目余额表[科目编码],科目余额表[抽查项目],"无匹配"),"期间结转")</f>
        <v>期间结转</v>
      </c>
      <c r="J465" s="38" t="str" cm="1">
        <f t="array" ref="J465">_xlfn.TEXTJOIN(",", TRUE, _xlfn.UNIQUE(IF((序时账[日期]=B465)*(序时账[凭证字号]=C465)*IF(G465=0,序时账[借方金额]&lt;&gt;0,序时账[借方金额]=0)*(序时账[科目编码]&lt;&gt;D465), 序时账[科目名称], "")))</f>
        <v>本年利润</v>
      </c>
      <c r="K465" s="42"/>
      <c r="M465" s="24"/>
      <c r="N465" s="23"/>
    </row>
    <row r="466" spans="1:14">
      <c r="A466" s="38" t="str" cm="1">
        <f t="array" ref="A466">_xlfn.TEXTJOIN(",", TRUE, _xlfn.UNIQUE(IF((序时账[日期]=B466)*(序时账[凭证字号]=C466), 序时账[科目编码], "")))</f>
        <v>3103,5401,5403001,5403002,5403003,5602001,5603002,5801</v>
      </c>
      <c r="B466" s="89">
        <v>46022</v>
      </c>
      <c r="C466" s="36">
        <v>14</v>
      </c>
      <c r="D466" s="38">
        <v>5801</v>
      </c>
      <c r="E466" s="38" t="s">
        <v>63</v>
      </c>
      <c r="F466" s="38" t="s">
        <v>565</v>
      </c>
      <c r="G466" s="39">
        <v>0</v>
      </c>
      <c r="H466" s="39">
        <v>579779.36</v>
      </c>
      <c r="I466" s="42" t="str">
        <f>IF(F466&lt;&gt;"结转本期损益",_xlfn.XLOOKUP(D466,科目余额表[科目编码],科目余额表[抽查项目],"无匹配"),"期间结转")</f>
        <v>期间结转</v>
      </c>
      <c r="J466" s="38" t="str" cm="1">
        <f t="array" ref="J466">_xlfn.TEXTJOIN(",", TRUE, _xlfn.UNIQUE(IF((序时账[日期]=B466)*(序时账[凭证字号]=C466)*IF(G466=0,序时账[借方金额]&lt;&gt;0,序时账[借方金额]=0)*(序时账[科目编码]&lt;&gt;D466), 序时账[科目名称], "")))</f>
        <v>本年利润</v>
      </c>
      <c r="K466" s="42"/>
      <c r="M466" s="24"/>
      <c r="N466" s="23"/>
    </row>
    <row r="467" spans="1:14">
      <c r="A467" s="38" t="str" cm="1">
        <f t="array" ref="A467">_xlfn.TEXTJOIN(",", TRUE, _xlfn.UNIQUE(IF((序时账[日期]=B467)*(序时账[凭证字号]=C467), 序时账[科目编码], "")))</f>
        <v>3103,3104002</v>
      </c>
      <c r="B467" s="89">
        <v>46022</v>
      </c>
      <c r="C467" s="36">
        <v>15</v>
      </c>
      <c r="D467" s="38">
        <v>3103</v>
      </c>
      <c r="E467" s="38" t="s">
        <v>535</v>
      </c>
      <c r="F467" s="38" t="s">
        <v>602</v>
      </c>
      <c r="G467" s="39">
        <v>1739289.3</v>
      </c>
      <c r="H467" s="39">
        <v>0</v>
      </c>
      <c r="I467" s="42">
        <f>IF(F467&lt;&gt;"结转本期损益",_xlfn.XLOOKUP(D467,科目余额表[科目编码],科目余额表[抽查项目],"无匹配"),"期间结转")</f>
        <v>0</v>
      </c>
      <c r="J467" s="38" t="str" cm="1">
        <f t="array" ref="J467">_xlfn.TEXTJOIN(",", TRUE, _xlfn.UNIQUE(IF((序时账[日期]=B467)*(序时账[凭证字号]=C467)*IF(G467=0,序时账[借方金额]&lt;&gt;0,序时账[借方金额]=0)*(序时账[科目编码]&lt;&gt;D467), 序时账[科目名称], "")))</f>
        <v>未分配利润</v>
      </c>
      <c r="K467" s="42"/>
      <c r="M467" s="24"/>
      <c r="N467" s="23"/>
    </row>
    <row r="468" spans="1:14">
      <c r="A468" s="38" t="str" cm="1">
        <f t="array" ref="A468">_xlfn.TEXTJOIN(",", TRUE, _xlfn.UNIQUE(IF((序时账[日期]=B468)*(序时账[凭证字号]=C468), 序时账[科目编码], "")))</f>
        <v>3103,3104002</v>
      </c>
      <c r="B468" s="89">
        <v>46022</v>
      </c>
      <c r="C468" s="36">
        <v>15</v>
      </c>
      <c r="D468" s="38">
        <v>3104002</v>
      </c>
      <c r="E468" s="38" t="s">
        <v>55</v>
      </c>
      <c r="F468" s="38" t="s">
        <v>602</v>
      </c>
      <c r="G468" s="39">
        <v>0</v>
      </c>
      <c r="H468" s="39">
        <v>1739289.3</v>
      </c>
      <c r="I468" s="42" t="str">
        <f>IF(F468&lt;&gt;"结转本期损益",_xlfn.XLOOKUP(D468,科目余额表[科目编码],科目余额表[抽查项目],"无匹配"),"期间结转")</f>
        <v>未分配利润</v>
      </c>
      <c r="J468" s="38" t="str" cm="1">
        <f t="array" ref="J468">_xlfn.TEXTJOIN(",", TRUE, _xlfn.UNIQUE(IF((序时账[日期]=B468)*(序时账[凭证字号]=C468)*IF(G468=0,序时账[借方金额]&lt;&gt;0,序时账[借方金额]=0)*(序时账[科目编码]&lt;&gt;D468), 序时账[科目名称], "")))</f>
        <v>本年利润</v>
      </c>
      <c r="K468" s="42"/>
      <c r="M468" s="24"/>
      <c r="N468" s="23"/>
    </row>
    <row r="469" spans="1:14">
      <c r="A469" s="38" t="str" cm="1">
        <f t="array" ref="A469">_xlfn.TEXTJOIN(",", TRUE, _xlfn.UNIQUE(IF((序时账[日期]=B469)*(序时账[凭证字号]=C469), 序时账[科目编码], "")))</f>
        <v>0</v>
      </c>
      <c r="B469" s="89"/>
      <c r="G469" s="39"/>
      <c r="H469" s="39"/>
      <c r="I469" s="42">
        <f>IF(F469&lt;&gt;"结转本期损益",_xlfn.XLOOKUP(D469,科目余额表[科目编码],科目余额表[抽查项目],"无匹配"),"期间结转")</f>
        <v>0</v>
      </c>
      <c r="J469" s="38" t="str" cm="1">
        <f t="array" ref="J469">_xlfn.TEXTJOIN(",", TRUE, _xlfn.UNIQUE(IF((序时账[日期]=B469)*(序时账[凭证字号]=C469)*IF(G469=0,序时账[借方金额]&lt;&gt;0,序时账[借方金额]=0)*(序时账[科目编码]&lt;&gt;D469), 序时账[科目名称], "")))</f>
        <v/>
      </c>
      <c r="K469" s="42"/>
      <c r="M469" s="24"/>
      <c r="N469" s="23"/>
    </row>
    <row r="470" spans="1:14">
      <c r="A470" s="38" t="str" cm="1">
        <f t="array" ref="A470">_xlfn.TEXTJOIN(",", TRUE, _xlfn.UNIQUE(IF((序时账[日期]=B470)*(序时账[凭证字号]=C470), 序时账[科目编码], "")))</f>
        <v>0</v>
      </c>
      <c r="B470" s="89"/>
      <c r="G470" s="39"/>
      <c r="H470" s="39"/>
      <c r="I470" s="42">
        <f>IF(F470&lt;&gt;"结转本期损益",_xlfn.XLOOKUP(D470,科目余额表[科目编码],科目余额表[抽查项目],"无匹配"),"期间结转")</f>
        <v>0</v>
      </c>
      <c r="J470" s="38" t="str" cm="1">
        <f t="array" ref="J470">_xlfn.TEXTJOIN(",", TRUE, _xlfn.UNIQUE(IF((序时账[日期]=B470)*(序时账[凭证字号]=C470)*IF(G470=0,序时账[借方金额]&lt;&gt;0,序时账[借方金额]=0)*(序时账[科目编码]&lt;&gt;D470), 序时账[科目名称], "")))</f>
        <v/>
      </c>
      <c r="K470" s="42"/>
      <c r="M470" s="24"/>
      <c r="N470" s="23"/>
    </row>
    <row r="471" spans="1:14">
      <c r="A471" s="38" t="str" cm="1">
        <f t="array" ref="A471">_xlfn.TEXTJOIN(",", TRUE, _xlfn.UNIQUE(IF((序时账[日期]=B471)*(序时账[凭证字号]=C471), 序时账[科目编码], "")))</f>
        <v>0</v>
      </c>
      <c r="B471" s="89"/>
      <c r="G471" s="39"/>
      <c r="H471" s="39"/>
      <c r="I471" s="42">
        <f>IF(F471&lt;&gt;"结转本期损益",_xlfn.XLOOKUP(D471,科目余额表[科目编码],科目余额表[抽查项目],"无匹配"),"期间结转")</f>
        <v>0</v>
      </c>
      <c r="J471" s="38" t="str" cm="1">
        <f t="array" ref="J471">_xlfn.TEXTJOIN(",", TRUE, _xlfn.UNIQUE(IF((序时账[日期]=B471)*(序时账[凭证字号]=C471)*IF(G471=0,序时账[借方金额]&lt;&gt;0,序时账[借方金额]=0)*(序时账[科目编码]&lt;&gt;D471), 序时账[科目名称], "")))</f>
        <v/>
      </c>
      <c r="K471" s="42"/>
      <c r="M471" s="24"/>
      <c r="N471" s="23"/>
    </row>
    <row r="472" spans="1:14">
      <c r="A472" s="38" t="str" cm="1">
        <f t="array" ref="A472">_xlfn.TEXTJOIN(",", TRUE, _xlfn.UNIQUE(IF((序时账[日期]=B472)*(序时账[凭证字号]=C472), 序时账[科目编码], "")))</f>
        <v>0</v>
      </c>
      <c r="B472" s="89"/>
      <c r="G472" s="39"/>
      <c r="H472" s="39"/>
      <c r="I472" s="42">
        <f>IF(F472&lt;&gt;"结转本期损益",_xlfn.XLOOKUP(D472,科目余额表[科目编码],科目余额表[抽查项目],"无匹配"),"期间结转")</f>
        <v>0</v>
      </c>
      <c r="J472" s="38" t="str" cm="1">
        <f t="array" ref="J472">_xlfn.TEXTJOIN(",", TRUE, _xlfn.UNIQUE(IF((序时账[日期]=B472)*(序时账[凭证字号]=C472)*IF(G472=0,序时账[借方金额]&lt;&gt;0,序时账[借方金额]=0)*(序时账[科目编码]&lt;&gt;D472), 序时账[科目名称], "")))</f>
        <v/>
      </c>
      <c r="K472" s="42"/>
      <c r="M472" s="24"/>
      <c r="N472" s="23"/>
    </row>
    <row r="473" spans="1:14">
      <c r="A473" s="38" t="str" cm="1">
        <f t="array" ref="A473">_xlfn.TEXTJOIN(",", TRUE, _xlfn.UNIQUE(IF((序时账[日期]=B473)*(序时账[凭证字号]=C473), 序时账[科目编码], "")))</f>
        <v>0</v>
      </c>
      <c r="B473" s="89"/>
      <c r="G473" s="39"/>
      <c r="H473" s="39"/>
      <c r="I473" s="42">
        <f>IF(F473&lt;&gt;"结转本期损益",_xlfn.XLOOKUP(D473,科目余额表[科目编码],科目余额表[抽查项目],"无匹配"),"期间结转")</f>
        <v>0</v>
      </c>
      <c r="J473" s="38" t="str" cm="1">
        <f t="array" ref="J473">_xlfn.TEXTJOIN(",", TRUE, _xlfn.UNIQUE(IF((序时账[日期]=B473)*(序时账[凭证字号]=C473)*IF(G473=0,序时账[借方金额]&lt;&gt;0,序时账[借方金额]=0)*(序时账[科目编码]&lt;&gt;D473), 序时账[科目名称], "")))</f>
        <v/>
      </c>
      <c r="K473" s="42"/>
      <c r="M473" s="24"/>
      <c r="N473" s="23"/>
    </row>
    <row r="474" spans="1:14">
      <c r="A474" s="38" t="str" cm="1">
        <f t="array" ref="A474">_xlfn.TEXTJOIN(",", TRUE, _xlfn.UNIQUE(IF((序时账[日期]=B474)*(序时账[凭证字号]=C474), 序时账[科目编码], "")))</f>
        <v>0</v>
      </c>
      <c r="B474" s="89"/>
      <c r="G474" s="39"/>
      <c r="H474" s="39"/>
      <c r="I474" s="42">
        <f>IF(F474&lt;&gt;"结转本期损益",_xlfn.XLOOKUP(D474,科目余额表[科目编码],科目余额表[抽查项目],"无匹配"),"期间结转")</f>
        <v>0</v>
      </c>
      <c r="J474" s="38" t="str" cm="1">
        <f t="array" ref="J474">_xlfn.TEXTJOIN(",", TRUE, _xlfn.UNIQUE(IF((序时账[日期]=B474)*(序时账[凭证字号]=C474)*IF(G474=0,序时账[借方金额]&lt;&gt;0,序时账[借方金额]=0)*(序时账[科目编码]&lt;&gt;D474), 序时账[科目名称], "")))</f>
        <v/>
      </c>
      <c r="K474" s="42"/>
      <c r="M474" s="24"/>
      <c r="N474" s="23"/>
    </row>
    <row r="475" spans="1:14">
      <c r="A475" s="38" t="str" cm="1">
        <f t="array" ref="A475">_xlfn.TEXTJOIN(",", TRUE, _xlfn.UNIQUE(IF((序时账[日期]=B475)*(序时账[凭证字号]=C475), 序时账[科目编码], "")))</f>
        <v>0</v>
      </c>
      <c r="B475" s="89"/>
      <c r="G475" s="39"/>
      <c r="H475" s="39"/>
      <c r="I475" s="42">
        <f>IF(F475&lt;&gt;"结转本期损益",_xlfn.XLOOKUP(D475,科目余额表[科目编码],科目余额表[抽查项目],"无匹配"),"期间结转")</f>
        <v>0</v>
      </c>
      <c r="J475" s="38" t="str" cm="1">
        <f t="array" ref="J475">_xlfn.TEXTJOIN(",", TRUE, _xlfn.UNIQUE(IF((序时账[日期]=B475)*(序时账[凭证字号]=C475)*IF(G475=0,序时账[借方金额]&lt;&gt;0,序时账[借方金额]=0)*(序时账[科目编码]&lt;&gt;D475), 序时账[科目名称], "")))</f>
        <v/>
      </c>
      <c r="K475" s="42"/>
      <c r="M475" s="24"/>
      <c r="N475" s="23"/>
    </row>
    <row r="476" spans="1:14">
      <c r="A476" s="38" t="str" cm="1">
        <f t="array" ref="A476">_xlfn.TEXTJOIN(",", TRUE, _xlfn.UNIQUE(IF((序时账[日期]=B476)*(序时账[凭证字号]=C476), 序时账[科目编码], "")))</f>
        <v>0</v>
      </c>
      <c r="B476" s="89"/>
      <c r="G476" s="39"/>
      <c r="H476" s="39"/>
      <c r="I476" s="42">
        <f>IF(F476&lt;&gt;"结转本期损益",_xlfn.XLOOKUP(D476,科目余额表[科目编码],科目余额表[抽查项目],"无匹配"),"期间结转")</f>
        <v>0</v>
      </c>
      <c r="J476" s="38" t="str" cm="1">
        <f t="array" ref="J476">_xlfn.TEXTJOIN(",", TRUE, _xlfn.UNIQUE(IF((序时账[日期]=B476)*(序时账[凭证字号]=C476)*IF(G476=0,序时账[借方金额]&lt;&gt;0,序时账[借方金额]=0)*(序时账[科目编码]&lt;&gt;D476), 序时账[科目名称], "")))</f>
        <v/>
      </c>
      <c r="K476" s="42"/>
      <c r="M476" s="24"/>
      <c r="N476" s="23"/>
    </row>
    <row r="477" spans="1:14">
      <c r="A477" s="38" t="str" cm="1">
        <f t="array" ref="A477">_xlfn.TEXTJOIN(",", TRUE, _xlfn.UNIQUE(IF((序时账[日期]=B477)*(序时账[凭证字号]=C477), 序时账[科目编码], "")))</f>
        <v>0</v>
      </c>
      <c r="B477" s="89"/>
      <c r="G477" s="39"/>
      <c r="H477" s="39"/>
      <c r="I477" s="42">
        <f>IF(F477&lt;&gt;"结转本期损益",_xlfn.XLOOKUP(D477,科目余额表[科目编码],科目余额表[抽查项目],"无匹配"),"期间结转")</f>
        <v>0</v>
      </c>
      <c r="J477" s="38" t="str" cm="1">
        <f t="array" ref="J477">_xlfn.TEXTJOIN(",", TRUE, _xlfn.UNIQUE(IF((序时账[日期]=B477)*(序时账[凭证字号]=C477)*IF(G477=0,序时账[借方金额]&lt;&gt;0,序时账[借方金额]=0)*(序时账[科目编码]&lt;&gt;D477), 序时账[科目名称], "")))</f>
        <v/>
      </c>
      <c r="K477" s="42"/>
      <c r="M477" s="24"/>
      <c r="N477" s="23"/>
    </row>
    <row r="478" spans="1:14">
      <c r="A478" s="38" t="str" cm="1">
        <f t="array" ref="A478">_xlfn.TEXTJOIN(",", TRUE, _xlfn.UNIQUE(IF((序时账[日期]=B478)*(序时账[凭证字号]=C478), 序时账[科目编码], "")))</f>
        <v>0</v>
      </c>
      <c r="B478" s="89"/>
      <c r="G478" s="39"/>
      <c r="H478" s="39"/>
      <c r="I478" s="42">
        <f>IF(F478&lt;&gt;"结转本期损益",_xlfn.XLOOKUP(D478,科目余额表[科目编码],科目余额表[抽查项目],"无匹配"),"期间结转")</f>
        <v>0</v>
      </c>
      <c r="J478" s="38" t="str" cm="1">
        <f t="array" ref="J478">_xlfn.TEXTJOIN(",", TRUE, _xlfn.UNIQUE(IF((序时账[日期]=B478)*(序时账[凭证字号]=C478)*IF(G478=0,序时账[借方金额]&lt;&gt;0,序时账[借方金额]=0)*(序时账[科目编码]&lt;&gt;D478), 序时账[科目名称], "")))</f>
        <v/>
      </c>
      <c r="K478" s="42"/>
      <c r="M478" s="24"/>
      <c r="N478" s="23"/>
    </row>
    <row r="479" spans="1:14">
      <c r="A479" s="38" t="str" cm="1">
        <f t="array" ref="A479">_xlfn.TEXTJOIN(",", TRUE, _xlfn.UNIQUE(IF((序时账[日期]=B479)*(序时账[凭证字号]=C479), 序时账[科目编码], "")))</f>
        <v>0</v>
      </c>
      <c r="B479" s="89"/>
      <c r="G479" s="39"/>
      <c r="H479" s="39"/>
      <c r="I479" s="42">
        <f>IF(F479&lt;&gt;"结转本期损益",_xlfn.XLOOKUP(D479,科目余额表[科目编码],科目余额表[抽查项目],"无匹配"),"期间结转")</f>
        <v>0</v>
      </c>
      <c r="J479" s="38" t="str" cm="1">
        <f t="array" ref="J479">_xlfn.TEXTJOIN(",", TRUE, _xlfn.UNIQUE(IF((序时账[日期]=B479)*(序时账[凭证字号]=C479)*IF(G479=0,序时账[借方金额]&lt;&gt;0,序时账[借方金额]=0)*(序时账[科目编码]&lt;&gt;D479), 序时账[科目名称], "")))</f>
        <v/>
      </c>
      <c r="K479" s="42"/>
      <c r="M479" s="24"/>
      <c r="N479" s="23"/>
    </row>
    <row r="480" spans="1:14">
      <c r="A480" s="38" t="str" cm="1">
        <f t="array" ref="A480">_xlfn.TEXTJOIN(",", TRUE, _xlfn.UNIQUE(IF((序时账[日期]=B480)*(序时账[凭证字号]=C480), 序时账[科目编码], "")))</f>
        <v>0</v>
      </c>
      <c r="B480" s="89"/>
      <c r="G480" s="39"/>
      <c r="H480" s="39"/>
      <c r="I480" s="42">
        <f>IF(F480&lt;&gt;"结转本期损益",_xlfn.XLOOKUP(D480,科目余额表[科目编码],科目余额表[抽查项目],"无匹配"),"期间结转")</f>
        <v>0</v>
      </c>
      <c r="J480" s="38" t="str" cm="1">
        <f t="array" ref="J480">_xlfn.TEXTJOIN(",", TRUE, _xlfn.UNIQUE(IF((序时账[日期]=B480)*(序时账[凭证字号]=C480)*IF(G480=0,序时账[借方金额]&lt;&gt;0,序时账[借方金额]=0)*(序时账[科目编码]&lt;&gt;D480), 序时账[科目名称], "")))</f>
        <v/>
      </c>
      <c r="K480" s="42"/>
      <c r="M480" s="24"/>
      <c r="N480" s="23"/>
    </row>
    <row r="481" spans="1:14">
      <c r="A481" s="38" t="str" cm="1">
        <f t="array" ref="A481">_xlfn.TEXTJOIN(",", TRUE, _xlfn.UNIQUE(IF((序时账[日期]=B481)*(序时账[凭证字号]=C481), 序时账[科目编码], "")))</f>
        <v>0</v>
      </c>
      <c r="B481" s="89"/>
      <c r="G481" s="39"/>
      <c r="H481" s="39"/>
      <c r="I481" s="42">
        <f>IF(F481&lt;&gt;"结转本期损益",_xlfn.XLOOKUP(D481,科目余额表[科目编码],科目余额表[抽查项目],"无匹配"),"期间结转")</f>
        <v>0</v>
      </c>
      <c r="J481" s="38" t="str" cm="1">
        <f t="array" ref="J481">_xlfn.TEXTJOIN(",", TRUE, _xlfn.UNIQUE(IF((序时账[日期]=B481)*(序时账[凭证字号]=C481)*IF(G481=0,序时账[借方金额]&lt;&gt;0,序时账[借方金额]=0)*(序时账[科目编码]&lt;&gt;D481), 序时账[科目名称], "")))</f>
        <v/>
      </c>
      <c r="K481" s="42"/>
      <c r="M481" s="24"/>
      <c r="N481" s="23"/>
    </row>
    <row r="482" spans="1:14">
      <c r="A482" s="38" t="str" cm="1">
        <f t="array" ref="A482">_xlfn.TEXTJOIN(",", TRUE, _xlfn.UNIQUE(IF((序时账[日期]=B482)*(序时账[凭证字号]=C482), 序时账[科目编码], "")))</f>
        <v>0</v>
      </c>
      <c r="B482" s="89"/>
      <c r="G482" s="39"/>
      <c r="H482" s="39"/>
      <c r="I482" s="42">
        <f>IF(F482&lt;&gt;"结转本期损益",_xlfn.XLOOKUP(D482,科目余额表[科目编码],科目余额表[抽查项目],"无匹配"),"期间结转")</f>
        <v>0</v>
      </c>
      <c r="J482" s="38" t="str" cm="1">
        <f t="array" ref="J482">_xlfn.TEXTJOIN(",", TRUE, _xlfn.UNIQUE(IF((序时账[日期]=B482)*(序时账[凭证字号]=C482)*IF(G482=0,序时账[借方金额]&lt;&gt;0,序时账[借方金额]=0)*(序时账[科目编码]&lt;&gt;D482), 序时账[科目名称], "")))</f>
        <v/>
      </c>
      <c r="K482" s="42"/>
      <c r="M482" s="24"/>
      <c r="N482" s="23"/>
    </row>
    <row r="483" spans="1:14">
      <c r="A483" s="38" t="str" cm="1">
        <f t="array" ref="A483">_xlfn.TEXTJOIN(",", TRUE, _xlfn.UNIQUE(IF((序时账[日期]=B483)*(序时账[凭证字号]=C483), 序时账[科目编码], "")))</f>
        <v>0</v>
      </c>
      <c r="B483" s="89"/>
      <c r="G483" s="39"/>
      <c r="H483" s="39"/>
      <c r="I483" s="42">
        <f>IF(F483&lt;&gt;"结转本期损益",_xlfn.XLOOKUP(D483,科目余额表[科目编码],科目余额表[抽查项目],"无匹配"),"期间结转")</f>
        <v>0</v>
      </c>
      <c r="J483" s="38" t="str" cm="1">
        <f t="array" ref="J483">_xlfn.TEXTJOIN(",", TRUE, _xlfn.UNIQUE(IF((序时账[日期]=B483)*(序时账[凭证字号]=C483)*IF(G483=0,序时账[借方金额]&lt;&gt;0,序时账[借方金额]=0)*(序时账[科目编码]&lt;&gt;D483), 序时账[科目名称], "")))</f>
        <v/>
      </c>
      <c r="K483" s="42"/>
      <c r="M483" s="24"/>
      <c r="N483" s="23"/>
    </row>
    <row r="484" spans="1:14">
      <c r="A484" s="38" t="str" cm="1">
        <f t="array" ref="A484">_xlfn.TEXTJOIN(",", TRUE, _xlfn.UNIQUE(IF((序时账[日期]=B484)*(序时账[凭证字号]=C484), 序时账[科目编码], "")))</f>
        <v>0</v>
      </c>
      <c r="B484" s="89"/>
      <c r="G484" s="39"/>
      <c r="H484" s="39"/>
      <c r="I484" s="42">
        <f>IF(F484&lt;&gt;"结转本期损益",_xlfn.XLOOKUP(D484,科目余额表[科目编码],科目余额表[抽查项目],"无匹配"),"期间结转")</f>
        <v>0</v>
      </c>
      <c r="J484" s="38" t="str" cm="1">
        <f t="array" ref="J484">_xlfn.TEXTJOIN(",", TRUE, _xlfn.UNIQUE(IF((序时账[日期]=B484)*(序时账[凭证字号]=C484)*IF(G484=0,序时账[借方金额]&lt;&gt;0,序时账[借方金额]=0)*(序时账[科目编码]&lt;&gt;D484), 序时账[科目名称], "")))</f>
        <v/>
      </c>
      <c r="K484" s="42"/>
      <c r="M484" s="24"/>
      <c r="N484" s="23"/>
    </row>
    <row r="485" spans="1:14">
      <c r="A485" s="38" t="str" cm="1">
        <f t="array" ref="A485">_xlfn.TEXTJOIN(",", TRUE, _xlfn.UNIQUE(IF((序时账[日期]=B485)*(序时账[凭证字号]=C485), 序时账[科目编码], "")))</f>
        <v>0</v>
      </c>
      <c r="B485" s="89"/>
      <c r="G485" s="39"/>
      <c r="H485" s="39"/>
      <c r="I485" s="42">
        <f>IF(F485&lt;&gt;"结转本期损益",_xlfn.XLOOKUP(D485,科目余额表[科目编码],科目余额表[抽查项目],"无匹配"),"期间结转")</f>
        <v>0</v>
      </c>
      <c r="J485" s="38" t="str" cm="1">
        <f t="array" ref="J485">_xlfn.TEXTJOIN(",", TRUE, _xlfn.UNIQUE(IF((序时账[日期]=B485)*(序时账[凭证字号]=C485)*IF(G485=0,序时账[借方金额]&lt;&gt;0,序时账[借方金额]=0)*(序时账[科目编码]&lt;&gt;D485), 序时账[科目名称], "")))</f>
        <v/>
      </c>
      <c r="K485" s="42"/>
      <c r="M485" s="24"/>
      <c r="N485" s="23"/>
    </row>
    <row r="486" spans="1:14">
      <c r="A486" s="38" t="str" cm="1">
        <f t="array" ref="A486">_xlfn.TEXTJOIN(",", TRUE, _xlfn.UNIQUE(IF((序时账[日期]=B486)*(序时账[凭证字号]=C486), 序时账[科目编码], "")))</f>
        <v>0</v>
      </c>
      <c r="B486" s="89"/>
      <c r="G486" s="39"/>
      <c r="H486" s="39"/>
      <c r="I486" s="42">
        <f>IF(F486&lt;&gt;"结转本期损益",_xlfn.XLOOKUP(D486,科目余额表[科目编码],科目余额表[抽查项目],"无匹配"),"期间结转")</f>
        <v>0</v>
      </c>
      <c r="J486" s="38" t="str" cm="1">
        <f t="array" ref="J486">_xlfn.TEXTJOIN(",", TRUE, _xlfn.UNIQUE(IF((序时账[日期]=B486)*(序时账[凭证字号]=C486)*IF(G486=0,序时账[借方金额]&lt;&gt;0,序时账[借方金额]=0)*(序时账[科目编码]&lt;&gt;D486), 序时账[科目名称], "")))</f>
        <v/>
      </c>
      <c r="K486" s="42"/>
      <c r="M486" s="24"/>
      <c r="N486" s="23"/>
    </row>
    <row r="487" spans="1:14">
      <c r="A487" s="38" t="str" cm="1">
        <f t="array" ref="A487">_xlfn.TEXTJOIN(",", TRUE, _xlfn.UNIQUE(IF((序时账[日期]=B487)*(序时账[凭证字号]=C487), 序时账[科目编码], "")))</f>
        <v>0</v>
      </c>
      <c r="B487" s="89"/>
      <c r="G487" s="39"/>
      <c r="H487" s="39"/>
      <c r="I487" s="42">
        <f>IF(F487&lt;&gt;"结转本期损益",_xlfn.XLOOKUP(D487,科目余额表[科目编码],科目余额表[抽查项目],"无匹配"),"期间结转")</f>
        <v>0</v>
      </c>
      <c r="J487" s="38" t="str" cm="1">
        <f t="array" ref="J487">_xlfn.TEXTJOIN(",", TRUE, _xlfn.UNIQUE(IF((序时账[日期]=B487)*(序时账[凭证字号]=C487)*IF(G487=0,序时账[借方金额]&lt;&gt;0,序时账[借方金额]=0)*(序时账[科目编码]&lt;&gt;D487), 序时账[科目名称], "")))</f>
        <v/>
      </c>
      <c r="K487" s="42"/>
      <c r="M487" s="24"/>
      <c r="N487" s="23"/>
    </row>
    <row r="488" spans="1:14">
      <c r="A488" s="38" t="str" cm="1">
        <f t="array" ref="A488">_xlfn.TEXTJOIN(",", TRUE, _xlfn.UNIQUE(IF((序时账[日期]=B488)*(序时账[凭证字号]=C488), 序时账[科目编码], "")))</f>
        <v>0</v>
      </c>
      <c r="B488" s="89"/>
      <c r="G488" s="39"/>
      <c r="H488" s="39"/>
      <c r="I488" s="42">
        <f>IF(F488&lt;&gt;"结转本期损益",_xlfn.XLOOKUP(D488,科目余额表[科目编码],科目余额表[抽查项目],"无匹配"),"期间结转")</f>
        <v>0</v>
      </c>
      <c r="J488" s="38" t="str" cm="1">
        <f t="array" ref="J488">_xlfn.TEXTJOIN(",", TRUE, _xlfn.UNIQUE(IF((序时账[日期]=B488)*(序时账[凭证字号]=C488)*IF(G488=0,序时账[借方金额]&lt;&gt;0,序时账[借方金额]=0)*(序时账[科目编码]&lt;&gt;D488), 序时账[科目名称], "")))</f>
        <v/>
      </c>
      <c r="K488" s="42"/>
      <c r="M488" s="24"/>
      <c r="N488" s="23"/>
    </row>
    <row r="489" spans="1:14">
      <c r="A489" s="38" t="str" cm="1">
        <f t="array" ref="A489">_xlfn.TEXTJOIN(",", TRUE, _xlfn.UNIQUE(IF((序时账[日期]=B489)*(序时账[凭证字号]=C489), 序时账[科目编码], "")))</f>
        <v>0</v>
      </c>
      <c r="B489" s="89"/>
      <c r="G489" s="39"/>
      <c r="H489" s="39"/>
      <c r="I489" s="42">
        <f>IF(F489&lt;&gt;"结转本期损益",_xlfn.XLOOKUP(D489,科目余额表[科目编码],科目余额表[抽查项目],"无匹配"),"期间结转")</f>
        <v>0</v>
      </c>
      <c r="J489" s="38" t="str" cm="1">
        <f t="array" ref="J489">_xlfn.TEXTJOIN(",", TRUE, _xlfn.UNIQUE(IF((序时账[日期]=B489)*(序时账[凭证字号]=C489)*IF(G489=0,序时账[借方金额]&lt;&gt;0,序时账[借方金额]=0)*(序时账[科目编码]&lt;&gt;D489), 序时账[科目名称], "")))</f>
        <v/>
      </c>
      <c r="K489" s="42"/>
      <c r="M489" s="24"/>
      <c r="N489" s="23"/>
    </row>
    <row r="490" spans="1:14">
      <c r="A490" s="38" t="str" cm="1">
        <f t="array" ref="A490">_xlfn.TEXTJOIN(",", TRUE, _xlfn.UNIQUE(IF((序时账[日期]=B490)*(序时账[凭证字号]=C490), 序时账[科目编码], "")))</f>
        <v>0</v>
      </c>
      <c r="B490" s="89"/>
      <c r="G490" s="39"/>
      <c r="H490" s="39"/>
      <c r="I490" s="42">
        <f>IF(F490&lt;&gt;"结转本期损益",_xlfn.XLOOKUP(D490,科目余额表[科目编码],科目余额表[抽查项目],"无匹配"),"期间结转")</f>
        <v>0</v>
      </c>
      <c r="J490" s="38" t="str" cm="1">
        <f t="array" ref="J490">_xlfn.TEXTJOIN(",", TRUE, _xlfn.UNIQUE(IF((序时账[日期]=B490)*(序时账[凭证字号]=C490)*IF(G490=0,序时账[借方金额]&lt;&gt;0,序时账[借方金额]=0)*(序时账[科目编码]&lt;&gt;D490), 序时账[科目名称], "")))</f>
        <v/>
      </c>
      <c r="K490" s="42"/>
      <c r="M490" s="24"/>
      <c r="N490" s="23"/>
    </row>
    <row r="491" spans="1:14">
      <c r="A491" s="38" t="str" cm="1">
        <f t="array" ref="A491">_xlfn.TEXTJOIN(",", TRUE, _xlfn.UNIQUE(IF((序时账[日期]=B491)*(序时账[凭证字号]=C491), 序时账[科目编码], "")))</f>
        <v>0</v>
      </c>
      <c r="B491" s="89"/>
      <c r="G491" s="39"/>
      <c r="H491" s="39"/>
      <c r="I491" s="42">
        <f>IF(F491&lt;&gt;"结转本期损益",_xlfn.XLOOKUP(D491,科目余额表[科目编码],科目余额表[抽查项目],"无匹配"),"期间结转")</f>
        <v>0</v>
      </c>
      <c r="J491" s="38" t="str" cm="1">
        <f t="array" ref="J491">_xlfn.TEXTJOIN(",", TRUE, _xlfn.UNIQUE(IF((序时账[日期]=B491)*(序时账[凭证字号]=C491)*IF(G491=0,序时账[借方金额]&lt;&gt;0,序时账[借方金额]=0)*(序时账[科目编码]&lt;&gt;D491), 序时账[科目名称], "")))</f>
        <v/>
      </c>
      <c r="K491" s="42"/>
      <c r="M491" s="24"/>
      <c r="N491" s="23"/>
    </row>
    <row r="492" spans="1:14">
      <c r="A492" s="38" t="str" cm="1">
        <f t="array" ref="A492">_xlfn.TEXTJOIN(",", TRUE, _xlfn.UNIQUE(IF((序时账[日期]=B492)*(序时账[凭证字号]=C492), 序时账[科目编码], "")))</f>
        <v>0</v>
      </c>
      <c r="B492" s="89"/>
      <c r="G492" s="39"/>
      <c r="H492" s="39"/>
      <c r="I492" s="42">
        <f>IF(F492&lt;&gt;"结转本期损益",_xlfn.XLOOKUP(D492,科目余额表[科目编码],科目余额表[抽查项目],"无匹配"),"期间结转")</f>
        <v>0</v>
      </c>
      <c r="J492" s="38" t="str" cm="1">
        <f t="array" ref="J492">_xlfn.TEXTJOIN(",", TRUE, _xlfn.UNIQUE(IF((序时账[日期]=B492)*(序时账[凭证字号]=C492)*IF(G492=0,序时账[借方金额]&lt;&gt;0,序时账[借方金额]=0)*(序时账[科目编码]&lt;&gt;D492), 序时账[科目名称], "")))</f>
        <v/>
      </c>
      <c r="K492" s="42"/>
      <c r="M492" s="24"/>
      <c r="N492" s="23"/>
    </row>
    <row r="493" spans="1:14">
      <c r="A493" s="38" t="str" cm="1">
        <f t="array" ref="A493">_xlfn.TEXTJOIN(",", TRUE, _xlfn.UNIQUE(IF((序时账[日期]=B493)*(序时账[凭证字号]=C493), 序时账[科目编码], "")))</f>
        <v>0</v>
      </c>
      <c r="B493" s="89"/>
      <c r="G493" s="39"/>
      <c r="H493" s="39"/>
      <c r="I493" s="42">
        <f>IF(F493&lt;&gt;"结转本期损益",_xlfn.XLOOKUP(D493,科目余额表[科目编码],科目余额表[抽查项目],"无匹配"),"期间结转")</f>
        <v>0</v>
      </c>
      <c r="J493" s="38" t="str" cm="1">
        <f t="array" ref="J493">_xlfn.TEXTJOIN(",", TRUE, _xlfn.UNIQUE(IF((序时账[日期]=B493)*(序时账[凭证字号]=C493)*IF(G493=0,序时账[借方金额]&lt;&gt;0,序时账[借方金额]=0)*(序时账[科目编码]&lt;&gt;D493), 序时账[科目名称], "")))</f>
        <v/>
      </c>
      <c r="K493" s="42"/>
      <c r="M493" s="24"/>
      <c r="N493" s="23"/>
    </row>
    <row r="494" spans="1:14">
      <c r="A494" s="38" t="str" cm="1">
        <f t="array" ref="A494">_xlfn.TEXTJOIN(",", TRUE, _xlfn.UNIQUE(IF((序时账[日期]=B494)*(序时账[凭证字号]=C494), 序时账[科目编码], "")))</f>
        <v>0</v>
      </c>
      <c r="B494" s="89"/>
      <c r="G494" s="39"/>
      <c r="H494" s="39"/>
      <c r="I494" s="42">
        <f>IF(F494&lt;&gt;"结转本期损益",_xlfn.XLOOKUP(D494,科目余额表[科目编码],科目余额表[抽查项目],"无匹配"),"期间结转")</f>
        <v>0</v>
      </c>
      <c r="J494" s="38" t="str" cm="1">
        <f t="array" ref="J494">_xlfn.TEXTJOIN(",", TRUE, _xlfn.UNIQUE(IF((序时账[日期]=B494)*(序时账[凭证字号]=C494)*IF(G494=0,序时账[借方金额]&lt;&gt;0,序时账[借方金额]=0)*(序时账[科目编码]&lt;&gt;D494), 序时账[科目名称], "")))</f>
        <v/>
      </c>
      <c r="K494" s="42"/>
      <c r="M494" s="24"/>
      <c r="N494" s="23"/>
    </row>
    <row r="495" spans="1:14">
      <c r="A495" s="38" t="str" cm="1">
        <f t="array" ref="A495">_xlfn.TEXTJOIN(",", TRUE, _xlfn.UNIQUE(IF((序时账[日期]=B495)*(序时账[凭证字号]=C495), 序时账[科目编码], "")))</f>
        <v>0</v>
      </c>
      <c r="B495" s="89"/>
      <c r="G495" s="39"/>
      <c r="H495" s="39"/>
      <c r="I495" s="42">
        <f>IF(F495&lt;&gt;"结转本期损益",_xlfn.XLOOKUP(D495,科目余额表[科目编码],科目余额表[抽查项目],"无匹配"),"期间结转")</f>
        <v>0</v>
      </c>
      <c r="J495" s="38" t="str" cm="1">
        <f t="array" ref="J495">_xlfn.TEXTJOIN(",", TRUE, _xlfn.UNIQUE(IF((序时账[日期]=B495)*(序时账[凭证字号]=C495)*IF(G495=0,序时账[借方金额]&lt;&gt;0,序时账[借方金额]=0)*(序时账[科目编码]&lt;&gt;D495), 序时账[科目名称], "")))</f>
        <v/>
      </c>
      <c r="K495" s="42"/>
      <c r="M495" s="24"/>
      <c r="N495" s="23"/>
    </row>
    <row r="496" spans="1:14">
      <c r="A496" s="38" t="str" cm="1">
        <f t="array" ref="A496">_xlfn.TEXTJOIN(",", TRUE, _xlfn.UNIQUE(IF((序时账[日期]=B496)*(序时账[凭证字号]=C496), 序时账[科目编码], "")))</f>
        <v>0</v>
      </c>
      <c r="B496" s="89"/>
      <c r="G496" s="39"/>
      <c r="H496" s="39"/>
      <c r="I496" s="42">
        <f>IF(F496&lt;&gt;"结转本期损益",_xlfn.XLOOKUP(D496,科目余额表[科目编码],科目余额表[抽查项目],"无匹配"),"期间结转")</f>
        <v>0</v>
      </c>
      <c r="J496" s="38" t="str" cm="1">
        <f t="array" ref="J496">_xlfn.TEXTJOIN(",", TRUE, _xlfn.UNIQUE(IF((序时账[日期]=B496)*(序时账[凭证字号]=C496)*IF(G496=0,序时账[借方金额]&lt;&gt;0,序时账[借方金额]=0)*(序时账[科目编码]&lt;&gt;D496), 序时账[科目名称], "")))</f>
        <v/>
      </c>
      <c r="K496" s="42"/>
      <c r="M496" s="24"/>
      <c r="N496" s="23"/>
    </row>
    <row r="497" spans="1:14">
      <c r="A497" s="38" t="str" cm="1">
        <f t="array" ref="A497">_xlfn.TEXTJOIN(",", TRUE, _xlfn.UNIQUE(IF((序时账[日期]=B497)*(序时账[凭证字号]=C497), 序时账[科目编码], "")))</f>
        <v>0</v>
      </c>
      <c r="B497" s="89"/>
      <c r="G497" s="39"/>
      <c r="H497" s="39"/>
      <c r="I497" s="42">
        <f>IF(F497&lt;&gt;"结转本期损益",_xlfn.XLOOKUP(D497,科目余额表[科目编码],科目余额表[抽查项目],"无匹配"),"期间结转")</f>
        <v>0</v>
      </c>
      <c r="J497" s="38" t="str" cm="1">
        <f t="array" ref="J497">_xlfn.TEXTJOIN(",", TRUE, _xlfn.UNIQUE(IF((序时账[日期]=B497)*(序时账[凭证字号]=C497)*IF(G497=0,序时账[借方金额]&lt;&gt;0,序时账[借方金额]=0)*(序时账[科目编码]&lt;&gt;D497), 序时账[科目名称], "")))</f>
        <v/>
      </c>
      <c r="K497" s="42"/>
      <c r="M497" s="24"/>
      <c r="N497" s="23"/>
    </row>
    <row r="498" spans="1:14">
      <c r="A498" s="38" t="str" cm="1">
        <f t="array" ref="A498">_xlfn.TEXTJOIN(",", TRUE, _xlfn.UNIQUE(IF((序时账[日期]=B498)*(序时账[凭证字号]=C498), 序时账[科目编码], "")))</f>
        <v>0</v>
      </c>
      <c r="B498" s="89"/>
      <c r="G498" s="39"/>
      <c r="H498" s="39"/>
      <c r="I498" s="42">
        <f>IF(F498&lt;&gt;"结转本期损益",_xlfn.XLOOKUP(D498,科目余额表[科目编码],科目余额表[抽查项目],"无匹配"),"期间结转")</f>
        <v>0</v>
      </c>
      <c r="J498" s="38" t="str" cm="1">
        <f t="array" ref="J498">_xlfn.TEXTJOIN(",", TRUE, _xlfn.UNIQUE(IF((序时账[日期]=B498)*(序时账[凭证字号]=C498)*IF(G498=0,序时账[借方金额]&lt;&gt;0,序时账[借方金额]=0)*(序时账[科目编码]&lt;&gt;D498), 序时账[科目名称], "")))</f>
        <v/>
      </c>
      <c r="K498" s="42"/>
      <c r="M498" s="24"/>
      <c r="N498" s="23"/>
    </row>
    <row r="499" spans="1:14">
      <c r="A499" s="38" t="str" cm="1">
        <f t="array" ref="A499">_xlfn.TEXTJOIN(",", TRUE, _xlfn.UNIQUE(IF((序时账[日期]=B499)*(序时账[凭证字号]=C499), 序时账[科目编码], "")))</f>
        <v>0</v>
      </c>
      <c r="B499" s="89"/>
      <c r="G499" s="39"/>
      <c r="H499" s="39"/>
      <c r="I499" s="42">
        <f>IF(F499&lt;&gt;"结转本期损益",_xlfn.XLOOKUP(D499,科目余额表[科目编码],科目余额表[抽查项目],"无匹配"),"期间结转")</f>
        <v>0</v>
      </c>
      <c r="J499" s="38" t="str" cm="1">
        <f t="array" ref="J499">_xlfn.TEXTJOIN(",", TRUE, _xlfn.UNIQUE(IF((序时账[日期]=B499)*(序时账[凭证字号]=C499)*IF(G499=0,序时账[借方金额]&lt;&gt;0,序时账[借方金额]=0)*(序时账[科目编码]&lt;&gt;D499), 序时账[科目名称], "")))</f>
        <v/>
      </c>
      <c r="K499" s="42"/>
      <c r="M499" s="24"/>
      <c r="N499" s="23"/>
    </row>
    <row r="500" spans="1:14">
      <c r="A500" s="38" t="str" cm="1">
        <f t="array" ref="A500">_xlfn.TEXTJOIN(",", TRUE, _xlfn.UNIQUE(IF((序时账[日期]=B500)*(序时账[凭证字号]=C500), 序时账[科目编码], "")))</f>
        <v>0</v>
      </c>
      <c r="B500" s="89"/>
      <c r="G500" s="39"/>
      <c r="H500" s="39"/>
      <c r="I500" s="42">
        <f>IF(F500&lt;&gt;"结转本期损益",_xlfn.XLOOKUP(D500,科目余额表[科目编码],科目余额表[抽查项目],"无匹配"),"期间结转")</f>
        <v>0</v>
      </c>
      <c r="J500" s="38" t="str" cm="1">
        <f t="array" ref="J500">_xlfn.TEXTJOIN(",", TRUE, _xlfn.UNIQUE(IF((序时账[日期]=B500)*(序时账[凭证字号]=C500)*IF(G500=0,序时账[借方金额]&lt;&gt;0,序时账[借方金额]=0)*(序时账[科目编码]&lt;&gt;D500), 序时账[科目名称], "")))</f>
        <v/>
      </c>
      <c r="K500" s="42"/>
      <c r="M500" s="24"/>
      <c r="N500" s="23"/>
    </row>
    <row r="501" spans="1:14">
      <c r="A501" s="38" t="str" cm="1">
        <f t="array" ref="A501">_xlfn.TEXTJOIN(",", TRUE, _xlfn.UNIQUE(IF((序时账[日期]=B501)*(序时账[凭证字号]=C501), 序时账[科目编码], "")))</f>
        <v>0</v>
      </c>
      <c r="B501" s="89"/>
      <c r="G501" s="39"/>
      <c r="H501" s="39"/>
      <c r="I501" s="42">
        <f>IF(F501&lt;&gt;"结转本期损益",_xlfn.XLOOKUP(D501,科目余额表[科目编码],科目余额表[抽查项目],"无匹配"),"期间结转")</f>
        <v>0</v>
      </c>
      <c r="J501" s="38" t="str" cm="1">
        <f t="array" ref="J501">_xlfn.TEXTJOIN(",", TRUE, _xlfn.UNIQUE(IF((序时账[日期]=B501)*(序时账[凭证字号]=C501)*IF(G501=0,序时账[借方金额]&lt;&gt;0,序时账[借方金额]=0)*(序时账[科目编码]&lt;&gt;D501), 序时账[科目名称], "")))</f>
        <v/>
      </c>
      <c r="K501" s="42"/>
      <c r="M501" s="24"/>
      <c r="N501" s="23"/>
    </row>
    <row r="502" spans="1:14">
      <c r="A502" s="38" t="str" cm="1">
        <f t="array" ref="A502">_xlfn.TEXTJOIN(",", TRUE, _xlfn.UNIQUE(IF((序时账[日期]=B502)*(序时账[凭证字号]=C502), 序时账[科目编码], "")))</f>
        <v>0</v>
      </c>
      <c r="B502" s="89"/>
      <c r="G502" s="39"/>
      <c r="H502" s="39"/>
      <c r="I502" s="42">
        <f>IF(F502&lt;&gt;"结转本期损益",_xlfn.XLOOKUP(D502,科目余额表[科目编码],科目余额表[抽查项目],"无匹配"),"期间结转")</f>
        <v>0</v>
      </c>
      <c r="J502" s="38" t="str" cm="1">
        <f t="array" ref="J502">_xlfn.TEXTJOIN(",", TRUE, _xlfn.UNIQUE(IF((序时账[日期]=B502)*(序时账[凭证字号]=C502)*IF(G502=0,序时账[借方金额]&lt;&gt;0,序时账[借方金额]=0)*(序时账[科目编码]&lt;&gt;D502), 序时账[科目名称], "")))</f>
        <v/>
      </c>
      <c r="K502" s="42"/>
      <c r="M502" s="24"/>
      <c r="N502" s="23"/>
    </row>
    <row r="503" spans="1:14">
      <c r="A503" s="38" t="str" cm="1">
        <f t="array" ref="A503">_xlfn.TEXTJOIN(",", TRUE, _xlfn.UNIQUE(IF((序时账[日期]=B503)*(序时账[凭证字号]=C503), 序时账[科目编码], "")))</f>
        <v>0</v>
      </c>
      <c r="B503" s="89"/>
      <c r="G503" s="39"/>
      <c r="H503" s="39"/>
      <c r="I503" s="42">
        <f>IF(F503&lt;&gt;"结转本期损益",_xlfn.XLOOKUP(D503,科目余额表[科目编码],科目余额表[抽查项目],"无匹配"),"期间结转")</f>
        <v>0</v>
      </c>
      <c r="J503" s="38" t="str" cm="1">
        <f t="array" ref="J503">_xlfn.TEXTJOIN(",", TRUE, _xlfn.UNIQUE(IF((序时账[日期]=B503)*(序时账[凭证字号]=C503)*IF(G503=0,序时账[借方金额]&lt;&gt;0,序时账[借方金额]=0)*(序时账[科目编码]&lt;&gt;D503), 序时账[科目名称], "")))</f>
        <v/>
      </c>
      <c r="K503" s="42"/>
      <c r="M503" s="24"/>
      <c r="N503" s="23"/>
    </row>
    <row r="504" spans="1:14">
      <c r="A504" s="38" t="str" cm="1">
        <f t="array" ref="A504">_xlfn.TEXTJOIN(",", TRUE, _xlfn.UNIQUE(IF((序时账[日期]=B504)*(序时账[凭证字号]=C504), 序时账[科目编码], "")))</f>
        <v>0</v>
      </c>
      <c r="B504" s="89"/>
      <c r="G504" s="39"/>
      <c r="H504" s="39"/>
      <c r="I504" s="42">
        <f>IF(F504&lt;&gt;"结转本期损益",_xlfn.XLOOKUP(D504,科目余额表[科目编码],科目余额表[抽查项目],"无匹配"),"期间结转")</f>
        <v>0</v>
      </c>
      <c r="J504" s="38" t="str" cm="1">
        <f t="array" ref="J504">_xlfn.TEXTJOIN(",", TRUE, _xlfn.UNIQUE(IF((序时账[日期]=B504)*(序时账[凭证字号]=C504)*IF(G504=0,序时账[借方金额]&lt;&gt;0,序时账[借方金额]=0)*(序时账[科目编码]&lt;&gt;D504), 序时账[科目名称], "")))</f>
        <v/>
      </c>
      <c r="K504" s="42"/>
      <c r="M504" s="24"/>
      <c r="N504" s="23"/>
    </row>
    <row r="505" spans="1:14">
      <c r="A505" s="38" t="str" cm="1">
        <f t="array" ref="A505">_xlfn.TEXTJOIN(",", TRUE, _xlfn.UNIQUE(IF((序时账[日期]=B505)*(序时账[凭证字号]=C505), 序时账[科目编码], "")))</f>
        <v>0</v>
      </c>
      <c r="B505" s="89"/>
      <c r="G505" s="39"/>
      <c r="H505" s="39"/>
      <c r="I505" s="42">
        <f>IF(F505&lt;&gt;"结转本期损益",_xlfn.XLOOKUP(D505,科目余额表[科目编码],科目余额表[抽查项目],"无匹配"),"期间结转")</f>
        <v>0</v>
      </c>
      <c r="J505" s="38" t="str" cm="1">
        <f t="array" ref="J505">_xlfn.TEXTJOIN(",", TRUE, _xlfn.UNIQUE(IF((序时账[日期]=B505)*(序时账[凭证字号]=C505)*IF(G505=0,序时账[借方金额]&lt;&gt;0,序时账[借方金额]=0)*(序时账[科目编码]&lt;&gt;D505), 序时账[科目名称], "")))</f>
        <v/>
      </c>
      <c r="K505" s="42"/>
      <c r="M505" s="24"/>
      <c r="N505" s="23"/>
    </row>
    <row r="506" spans="1:14">
      <c r="A506" s="38" t="str" cm="1">
        <f t="array" ref="A506">_xlfn.TEXTJOIN(",", TRUE, _xlfn.UNIQUE(IF((序时账[日期]=B506)*(序时账[凭证字号]=C506), 序时账[科目编码], "")))</f>
        <v>0</v>
      </c>
      <c r="B506" s="89"/>
      <c r="G506" s="39"/>
      <c r="H506" s="39"/>
      <c r="I506" s="42">
        <f>IF(F506&lt;&gt;"结转本期损益",_xlfn.XLOOKUP(D506,科目余额表[科目编码],科目余额表[抽查项目],"无匹配"),"期间结转")</f>
        <v>0</v>
      </c>
      <c r="J506" s="38" t="str" cm="1">
        <f t="array" ref="J506">_xlfn.TEXTJOIN(",", TRUE, _xlfn.UNIQUE(IF((序时账[日期]=B506)*(序时账[凭证字号]=C506)*IF(G506=0,序时账[借方金额]&lt;&gt;0,序时账[借方金额]=0)*(序时账[科目编码]&lt;&gt;D506), 序时账[科目名称], "")))</f>
        <v/>
      </c>
      <c r="K506" s="42"/>
      <c r="M506" s="24"/>
      <c r="N506" s="23"/>
    </row>
    <row r="507" spans="1:14">
      <c r="A507" s="38" t="str" cm="1">
        <f t="array" ref="A507">_xlfn.TEXTJOIN(",", TRUE, _xlfn.UNIQUE(IF((序时账[日期]=B507)*(序时账[凭证字号]=C507), 序时账[科目编码], "")))</f>
        <v>0</v>
      </c>
      <c r="B507" s="89"/>
      <c r="G507" s="39"/>
      <c r="H507" s="39"/>
      <c r="I507" s="42">
        <f>IF(F507&lt;&gt;"结转本期损益",_xlfn.XLOOKUP(D507,科目余额表[科目编码],科目余额表[抽查项目],"无匹配"),"期间结转")</f>
        <v>0</v>
      </c>
      <c r="J507" s="38" t="str" cm="1">
        <f t="array" ref="J507">_xlfn.TEXTJOIN(",", TRUE, _xlfn.UNIQUE(IF((序时账[日期]=B507)*(序时账[凭证字号]=C507)*IF(G507=0,序时账[借方金额]&lt;&gt;0,序时账[借方金额]=0)*(序时账[科目编码]&lt;&gt;D507), 序时账[科目名称], "")))</f>
        <v/>
      </c>
      <c r="K507" s="42"/>
      <c r="M507" s="24"/>
      <c r="N507" s="23"/>
    </row>
    <row r="508" spans="1:14">
      <c r="A508" s="38" t="str" cm="1">
        <f t="array" ref="A508">_xlfn.TEXTJOIN(",", TRUE, _xlfn.UNIQUE(IF((序时账[日期]=B508)*(序时账[凭证字号]=C508), 序时账[科目编码], "")))</f>
        <v>0</v>
      </c>
      <c r="B508" s="89"/>
      <c r="G508" s="39"/>
      <c r="H508" s="39"/>
      <c r="I508" s="42">
        <f>IF(F508&lt;&gt;"结转本期损益",_xlfn.XLOOKUP(D508,科目余额表[科目编码],科目余额表[抽查项目],"无匹配"),"期间结转")</f>
        <v>0</v>
      </c>
      <c r="J508" s="38" t="str" cm="1">
        <f t="array" ref="J508">_xlfn.TEXTJOIN(",", TRUE, _xlfn.UNIQUE(IF((序时账[日期]=B508)*(序时账[凭证字号]=C508)*IF(G508=0,序时账[借方金额]&lt;&gt;0,序时账[借方金额]=0)*(序时账[科目编码]&lt;&gt;D508), 序时账[科目名称], "")))</f>
        <v/>
      </c>
      <c r="K508" s="42"/>
      <c r="M508" s="24"/>
      <c r="N508" s="23"/>
    </row>
    <row r="509" spans="1:14">
      <c r="A509" s="38" t="str" cm="1">
        <f t="array" ref="A509">_xlfn.TEXTJOIN(",", TRUE, _xlfn.UNIQUE(IF((序时账[日期]=B509)*(序时账[凭证字号]=C509), 序时账[科目编码], "")))</f>
        <v>0</v>
      </c>
      <c r="B509" s="89"/>
      <c r="G509" s="39"/>
      <c r="H509" s="39"/>
      <c r="I509" s="42">
        <f>IF(F509&lt;&gt;"结转本期损益",_xlfn.XLOOKUP(D509,科目余额表[科目编码],科目余额表[抽查项目],"无匹配"),"期间结转")</f>
        <v>0</v>
      </c>
      <c r="J509" s="38" t="str" cm="1">
        <f t="array" ref="J509">_xlfn.TEXTJOIN(",", TRUE, _xlfn.UNIQUE(IF((序时账[日期]=B509)*(序时账[凭证字号]=C509)*IF(G509=0,序时账[借方金额]&lt;&gt;0,序时账[借方金额]=0)*(序时账[科目编码]&lt;&gt;D509), 序时账[科目名称], "")))</f>
        <v/>
      </c>
      <c r="K509" s="42"/>
      <c r="M509" s="24"/>
      <c r="N509" s="23"/>
    </row>
    <row r="510" spans="1:14">
      <c r="A510" s="38" t="str" cm="1">
        <f t="array" ref="A510">_xlfn.TEXTJOIN(",", TRUE, _xlfn.UNIQUE(IF((序时账[日期]=B510)*(序时账[凭证字号]=C510), 序时账[科目编码], "")))</f>
        <v>0</v>
      </c>
      <c r="B510" s="89"/>
      <c r="G510" s="39"/>
      <c r="H510" s="39"/>
      <c r="I510" s="42">
        <f>IF(F510&lt;&gt;"结转本期损益",_xlfn.XLOOKUP(D510,科目余额表[科目编码],科目余额表[抽查项目],"无匹配"),"期间结转")</f>
        <v>0</v>
      </c>
      <c r="J510" s="38" t="str" cm="1">
        <f t="array" ref="J510">_xlfn.TEXTJOIN(",", TRUE, _xlfn.UNIQUE(IF((序时账[日期]=B510)*(序时账[凭证字号]=C510)*IF(G510=0,序时账[借方金额]&lt;&gt;0,序时账[借方金额]=0)*(序时账[科目编码]&lt;&gt;D510), 序时账[科目名称], "")))</f>
        <v/>
      </c>
      <c r="K510" s="42"/>
      <c r="M510" s="24"/>
      <c r="N510" s="23"/>
    </row>
    <row r="511" spans="1:14">
      <c r="A511" s="38" t="str" cm="1">
        <f t="array" ref="A511">_xlfn.TEXTJOIN(",", TRUE, _xlfn.UNIQUE(IF((序时账[日期]=B511)*(序时账[凭证字号]=C511), 序时账[科目编码], "")))</f>
        <v>0</v>
      </c>
      <c r="B511" s="89"/>
      <c r="G511" s="39"/>
      <c r="H511" s="39"/>
      <c r="I511" s="42">
        <f>IF(F511&lt;&gt;"结转本期损益",_xlfn.XLOOKUP(D511,科目余额表[科目编码],科目余额表[抽查项目],"无匹配"),"期间结转")</f>
        <v>0</v>
      </c>
      <c r="J511" s="38" t="str" cm="1">
        <f t="array" ref="J511">_xlfn.TEXTJOIN(",", TRUE, _xlfn.UNIQUE(IF((序时账[日期]=B511)*(序时账[凭证字号]=C511)*IF(G511=0,序时账[借方金额]&lt;&gt;0,序时账[借方金额]=0)*(序时账[科目编码]&lt;&gt;D511), 序时账[科目名称], "")))</f>
        <v/>
      </c>
      <c r="K511" s="42"/>
      <c r="M511" s="24"/>
      <c r="N511" s="23"/>
    </row>
    <row r="512" spans="1:14">
      <c r="A512" s="38" t="str" cm="1">
        <f t="array" ref="A512">_xlfn.TEXTJOIN(",", TRUE, _xlfn.UNIQUE(IF((序时账[日期]=B512)*(序时账[凭证字号]=C512), 序时账[科目编码], "")))</f>
        <v>0</v>
      </c>
      <c r="B512" s="89"/>
      <c r="G512" s="39"/>
      <c r="H512" s="39"/>
      <c r="I512" s="42">
        <f>IF(F512&lt;&gt;"结转本期损益",_xlfn.XLOOKUP(D512,科目余额表[科目编码],科目余额表[抽查项目],"无匹配"),"期间结转")</f>
        <v>0</v>
      </c>
      <c r="J512" s="38" t="str" cm="1">
        <f t="array" ref="J512">_xlfn.TEXTJOIN(",", TRUE, _xlfn.UNIQUE(IF((序时账[日期]=B512)*(序时账[凭证字号]=C512)*IF(G512=0,序时账[借方金额]&lt;&gt;0,序时账[借方金额]=0)*(序时账[科目编码]&lt;&gt;D512), 序时账[科目名称], "")))</f>
        <v/>
      </c>
      <c r="K512" s="42"/>
      <c r="M512" s="24"/>
      <c r="N512" s="23"/>
    </row>
    <row r="513" spans="1:14">
      <c r="A513" s="38" t="str" cm="1">
        <f t="array" ref="A513">_xlfn.TEXTJOIN(",", TRUE, _xlfn.UNIQUE(IF((序时账[日期]=B513)*(序时账[凭证字号]=C513), 序时账[科目编码], "")))</f>
        <v>0</v>
      </c>
      <c r="B513" s="89"/>
      <c r="G513" s="39"/>
      <c r="H513" s="39"/>
      <c r="I513" s="42">
        <f>IF(F513&lt;&gt;"结转本期损益",_xlfn.XLOOKUP(D513,科目余额表[科目编码],科目余额表[抽查项目],"无匹配"),"期间结转")</f>
        <v>0</v>
      </c>
      <c r="J513" s="38" t="str" cm="1">
        <f t="array" ref="J513">_xlfn.TEXTJOIN(",", TRUE, _xlfn.UNIQUE(IF((序时账[日期]=B513)*(序时账[凭证字号]=C513)*IF(G513=0,序时账[借方金额]&lt;&gt;0,序时账[借方金额]=0)*(序时账[科目编码]&lt;&gt;D513), 序时账[科目名称], "")))</f>
        <v/>
      </c>
      <c r="K513" s="42"/>
      <c r="M513" s="24"/>
      <c r="N513" s="23"/>
    </row>
    <row r="514" spans="1:14">
      <c r="A514" s="38" t="str" cm="1">
        <f t="array" ref="A514">_xlfn.TEXTJOIN(",", TRUE, _xlfn.UNIQUE(IF((序时账[日期]=B514)*(序时账[凭证字号]=C514), 序时账[科目编码], "")))</f>
        <v>0</v>
      </c>
      <c r="B514" s="89"/>
      <c r="G514" s="39"/>
      <c r="H514" s="39"/>
      <c r="I514" s="42">
        <f>IF(F514&lt;&gt;"结转本期损益",_xlfn.XLOOKUP(D514,科目余额表[科目编码],科目余额表[抽查项目],"无匹配"),"期间结转")</f>
        <v>0</v>
      </c>
      <c r="J514" s="38" t="str" cm="1">
        <f t="array" ref="J514">_xlfn.TEXTJOIN(",", TRUE, _xlfn.UNIQUE(IF((序时账[日期]=B514)*(序时账[凭证字号]=C514)*IF(G514=0,序时账[借方金额]&lt;&gt;0,序时账[借方金额]=0)*(序时账[科目编码]&lt;&gt;D514), 序时账[科目名称], "")))</f>
        <v/>
      </c>
      <c r="K514" s="42"/>
      <c r="M514" s="24"/>
      <c r="N514" s="23"/>
    </row>
    <row r="515" spans="1:14">
      <c r="A515" s="38" t="str" cm="1">
        <f t="array" ref="A515">_xlfn.TEXTJOIN(",", TRUE, _xlfn.UNIQUE(IF((序时账[日期]=B515)*(序时账[凭证字号]=C515), 序时账[科目编码], "")))</f>
        <v>0</v>
      </c>
      <c r="B515" s="89"/>
      <c r="G515" s="39"/>
      <c r="H515" s="39"/>
      <c r="I515" s="42">
        <f>IF(F515&lt;&gt;"结转本期损益",_xlfn.XLOOKUP(D515,科目余额表[科目编码],科目余额表[抽查项目],"无匹配"),"期间结转")</f>
        <v>0</v>
      </c>
      <c r="J515" s="38" t="str" cm="1">
        <f t="array" ref="J515">_xlfn.TEXTJOIN(",", TRUE, _xlfn.UNIQUE(IF((序时账[日期]=B515)*(序时账[凭证字号]=C515)*IF(G515=0,序时账[借方金额]&lt;&gt;0,序时账[借方金额]=0)*(序时账[科目编码]&lt;&gt;D515), 序时账[科目名称], "")))</f>
        <v/>
      </c>
      <c r="K515" s="42"/>
      <c r="M515" s="24"/>
      <c r="N515" s="23"/>
    </row>
    <row r="516" spans="1:14">
      <c r="A516" s="38" t="str" cm="1">
        <f t="array" ref="A516">_xlfn.TEXTJOIN(",", TRUE, _xlfn.UNIQUE(IF((序时账[日期]=B516)*(序时账[凭证字号]=C516), 序时账[科目编码], "")))</f>
        <v>0</v>
      </c>
      <c r="B516" s="89"/>
      <c r="G516" s="39"/>
      <c r="H516" s="39"/>
      <c r="I516" s="42">
        <f>IF(F516&lt;&gt;"结转本期损益",_xlfn.XLOOKUP(D516,科目余额表[科目编码],科目余额表[抽查项目],"无匹配"),"期间结转")</f>
        <v>0</v>
      </c>
      <c r="J516" s="38" t="str" cm="1">
        <f t="array" ref="J516">_xlfn.TEXTJOIN(",", TRUE, _xlfn.UNIQUE(IF((序时账[日期]=B516)*(序时账[凭证字号]=C516)*IF(G516=0,序时账[借方金额]&lt;&gt;0,序时账[借方金额]=0)*(序时账[科目编码]&lt;&gt;D516), 序时账[科目名称], "")))</f>
        <v/>
      </c>
      <c r="K516" s="42"/>
      <c r="M516" s="24"/>
      <c r="N516" s="23"/>
    </row>
    <row r="517" spans="1:14">
      <c r="A517" s="38" t="str" cm="1">
        <f t="array" ref="A517">_xlfn.TEXTJOIN(",", TRUE, _xlfn.UNIQUE(IF((序时账[日期]=B517)*(序时账[凭证字号]=C517), 序时账[科目编码], "")))</f>
        <v>0</v>
      </c>
      <c r="B517" s="89"/>
      <c r="G517" s="39"/>
      <c r="H517" s="39"/>
      <c r="I517" s="42">
        <f>IF(F517&lt;&gt;"结转本期损益",_xlfn.XLOOKUP(D517,科目余额表[科目编码],科目余额表[抽查项目],"无匹配"),"期间结转")</f>
        <v>0</v>
      </c>
      <c r="J517" s="38" t="str" cm="1">
        <f t="array" ref="J517">_xlfn.TEXTJOIN(",", TRUE, _xlfn.UNIQUE(IF((序时账[日期]=B517)*(序时账[凭证字号]=C517)*IF(G517=0,序时账[借方金额]&lt;&gt;0,序时账[借方金额]=0)*(序时账[科目编码]&lt;&gt;D517), 序时账[科目名称], "")))</f>
        <v/>
      </c>
      <c r="K517" s="42"/>
      <c r="M517" s="24"/>
      <c r="N517" s="23"/>
    </row>
    <row r="518" spans="1:14">
      <c r="A518" s="38" t="str" cm="1">
        <f t="array" ref="A518">_xlfn.TEXTJOIN(",", TRUE, _xlfn.UNIQUE(IF((序时账[日期]=B518)*(序时账[凭证字号]=C518), 序时账[科目编码], "")))</f>
        <v>0</v>
      </c>
      <c r="B518" s="89"/>
      <c r="G518" s="39"/>
      <c r="H518" s="39"/>
      <c r="I518" s="42">
        <f>IF(F518&lt;&gt;"结转本期损益",_xlfn.XLOOKUP(D518,科目余额表[科目编码],科目余额表[抽查项目],"无匹配"),"期间结转")</f>
        <v>0</v>
      </c>
      <c r="J518" s="38" t="str" cm="1">
        <f t="array" ref="J518">_xlfn.TEXTJOIN(",", TRUE, _xlfn.UNIQUE(IF((序时账[日期]=B518)*(序时账[凭证字号]=C518)*IF(G518=0,序时账[借方金额]&lt;&gt;0,序时账[借方金额]=0)*(序时账[科目编码]&lt;&gt;D518), 序时账[科目名称], "")))</f>
        <v/>
      </c>
      <c r="K518" s="42"/>
      <c r="M518" s="24"/>
      <c r="N518" s="23"/>
    </row>
    <row r="519" spans="1:14">
      <c r="A519" s="38" t="str" cm="1">
        <f t="array" ref="A519">_xlfn.TEXTJOIN(",", TRUE, _xlfn.UNIQUE(IF((序时账[日期]=B519)*(序时账[凭证字号]=C519), 序时账[科目编码], "")))</f>
        <v>0</v>
      </c>
      <c r="B519" s="89"/>
      <c r="G519" s="39"/>
      <c r="H519" s="39"/>
      <c r="I519" s="42">
        <f>IF(F519&lt;&gt;"结转本期损益",_xlfn.XLOOKUP(D519,科目余额表[科目编码],科目余额表[抽查项目],"无匹配"),"期间结转")</f>
        <v>0</v>
      </c>
      <c r="J519" s="38" t="str" cm="1">
        <f t="array" ref="J519">_xlfn.TEXTJOIN(",", TRUE, _xlfn.UNIQUE(IF((序时账[日期]=B519)*(序时账[凭证字号]=C519)*IF(G519=0,序时账[借方金额]&lt;&gt;0,序时账[借方金额]=0)*(序时账[科目编码]&lt;&gt;D519), 序时账[科目名称], "")))</f>
        <v/>
      </c>
      <c r="K519" s="42"/>
      <c r="M519" s="24"/>
      <c r="N519" s="23"/>
    </row>
    <row r="520" spans="1:14">
      <c r="A520" s="38" t="str" cm="1">
        <f t="array" ref="A520">_xlfn.TEXTJOIN(",", TRUE, _xlfn.UNIQUE(IF((序时账[日期]=B520)*(序时账[凭证字号]=C520), 序时账[科目编码], "")))</f>
        <v>0</v>
      </c>
      <c r="B520" s="89"/>
      <c r="G520" s="39"/>
      <c r="H520" s="39"/>
      <c r="I520" s="42">
        <f>IF(F520&lt;&gt;"结转本期损益",_xlfn.XLOOKUP(D520,科目余额表[科目编码],科目余额表[抽查项目],"无匹配"),"期间结转")</f>
        <v>0</v>
      </c>
      <c r="J520" s="38" t="str" cm="1">
        <f t="array" ref="J520">_xlfn.TEXTJOIN(",", TRUE, _xlfn.UNIQUE(IF((序时账[日期]=B520)*(序时账[凭证字号]=C520)*IF(G520=0,序时账[借方金额]&lt;&gt;0,序时账[借方金额]=0)*(序时账[科目编码]&lt;&gt;D520), 序时账[科目名称], "")))</f>
        <v/>
      </c>
      <c r="K520" s="42"/>
      <c r="M520" s="24"/>
      <c r="N520" s="23"/>
    </row>
    <row r="521" spans="1:14">
      <c r="A521" s="38" t="str" cm="1">
        <f t="array" ref="A521">_xlfn.TEXTJOIN(",", TRUE, _xlfn.UNIQUE(IF((序时账[日期]=B521)*(序时账[凭证字号]=C521), 序时账[科目编码], "")))</f>
        <v>0</v>
      </c>
      <c r="B521" s="89"/>
      <c r="G521" s="39"/>
      <c r="H521" s="39"/>
      <c r="I521" s="42">
        <f>IF(F521&lt;&gt;"结转本期损益",_xlfn.XLOOKUP(D521,科目余额表[科目编码],科目余额表[抽查项目],"无匹配"),"期间结转")</f>
        <v>0</v>
      </c>
      <c r="J521" s="38" t="str" cm="1">
        <f t="array" ref="J521">_xlfn.TEXTJOIN(",", TRUE, _xlfn.UNIQUE(IF((序时账[日期]=B521)*(序时账[凭证字号]=C521)*IF(G521=0,序时账[借方金额]&lt;&gt;0,序时账[借方金额]=0)*(序时账[科目编码]&lt;&gt;D521), 序时账[科目名称], "")))</f>
        <v/>
      </c>
      <c r="K521" s="42"/>
      <c r="M521" s="24"/>
      <c r="N521" s="23"/>
    </row>
    <row r="522" spans="1:14">
      <c r="A522" s="38" t="str" cm="1">
        <f t="array" ref="A522">_xlfn.TEXTJOIN(",", TRUE, _xlfn.UNIQUE(IF((序时账[日期]=B522)*(序时账[凭证字号]=C522), 序时账[科目编码], "")))</f>
        <v>0</v>
      </c>
      <c r="B522" s="89"/>
      <c r="G522" s="39"/>
      <c r="H522" s="39"/>
      <c r="I522" s="42">
        <f>IF(F522&lt;&gt;"结转本期损益",_xlfn.XLOOKUP(D522,科目余额表[科目编码],科目余额表[抽查项目],"无匹配"),"期间结转")</f>
        <v>0</v>
      </c>
      <c r="J522" s="38" t="str" cm="1">
        <f t="array" ref="J522">_xlfn.TEXTJOIN(",", TRUE, _xlfn.UNIQUE(IF((序时账[日期]=B522)*(序时账[凭证字号]=C522)*IF(G522=0,序时账[借方金额]&lt;&gt;0,序时账[借方金额]=0)*(序时账[科目编码]&lt;&gt;D522), 序时账[科目名称], "")))</f>
        <v/>
      </c>
      <c r="K522" s="42"/>
      <c r="M522" s="24"/>
      <c r="N522" s="23"/>
    </row>
    <row r="523" spans="1:14">
      <c r="A523" s="38" t="str" cm="1">
        <f t="array" ref="A523">_xlfn.TEXTJOIN(",", TRUE, _xlfn.UNIQUE(IF((序时账[日期]=B523)*(序时账[凭证字号]=C523), 序时账[科目编码], "")))</f>
        <v>0</v>
      </c>
      <c r="B523" s="89"/>
      <c r="G523" s="39"/>
      <c r="H523" s="39"/>
      <c r="I523" s="42">
        <f>IF(F523&lt;&gt;"结转本期损益",_xlfn.XLOOKUP(D523,科目余额表[科目编码],科目余额表[抽查项目],"无匹配"),"期间结转")</f>
        <v>0</v>
      </c>
      <c r="J523" s="38" t="str" cm="1">
        <f t="array" ref="J523">_xlfn.TEXTJOIN(",", TRUE, _xlfn.UNIQUE(IF((序时账[日期]=B523)*(序时账[凭证字号]=C523)*IF(G523=0,序时账[借方金额]&lt;&gt;0,序时账[借方金额]=0)*(序时账[科目编码]&lt;&gt;D523), 序时账[科目名称], "")))</f>
        <v/>
      </c>
      <c r="K523" s="42"/>
      <c r="M523" s="24"/>
      <c r="N523" s="23"/>
    </row>
    <row r="524" spans="1:14">
      <c r="A524" s="38" t="str" cm="1">
        <f t="array" ref="A524">_xlfn.TEXTJOIN(",", TRUE, _xlfn.UNIQUE(IF((序时账[日期]=B524)*(序时账[凭证字号]=C524), 序时账[科目编码], "")))</f>
        <v>0</v>
      </c>
      <c r="B524" s="89"/>
      <c r="G524" s="39"/>
      <c r="H524" s="39"/>
      <c r="I524" s="42">
        <f>IF(F524&lt;&gt;"结转本期损益",_xlfn.XLOOKUP(D524,科目余额表[科目编码],科目余额表[抽查项目],"无匹配"),"期间结转")</f>
        <v>0</v>
      </c>
      <c r="J524" s="38" t="str" cm="1">
        <f t="array" ref="J524">_xlfn.TEXTJOIN(",", TRUE, _xlfn.UNIQUE(IF((序时账[日期]=B524)*(序时账[凭证字号]=C524)*IF(G524=0,序时账[借方金额]&lt;&gt;0,序时账[借方金额]=0)*(序时账[科目编码]&lt;&gt;D524), 序时账[科目名称], "")))</f>
        <v/>
      </c>
      <c r="K524" s="42"/>
      <c r="M524" s="24"/>
      <c r="N524" s="23"/>
    </row>
    <row r="525" spans="1:14">
      <c r="A525" s="38" t="str" cm="1">
        <f t="array" ref="A525">_xlfn.TEXTJOIN(",", TRUE, _xlfn.UNIQUE(IF((序时账[日期]=B525)*(序时账[凭证字号]=C525), 序时账[科目编码], "")))</f>
        <v>0</v>
      </c>
      <c r="B525" s="89"/>
      <c r="G525" s="39"/>
      <c r="H525" s="39"/>
      <c r="I525" s="42">
        <f>IF(F525&lt;&gt;"结转本期损益",_xlfn.XLOOKUP(D525,科目余额表[科目编码],科目余额表[抽查项目],"无匹配"),"期间结转")</f>
        <v>0</v>
      </c>
      <c r="J525" s="38" t="str" cm="1">
        <f t="array" ref="J525">_xlfn.TEXTJOIN(",", TRUE, _xlfn.UNIQUE(IF((序时账[日期]=B525)*(序时账[凭证字号]=C525)*IF(G525=0,序时账[借方金额]&lt;&gt;0,序时账[借方金额]=0)*(序时账[科目编码]&lt;&gt;D525), 序时账[科目名称], "")))</f>
        <v/>
      </c>
      <c r="K525" s="42"/>
      <c r="M525" s="24"/>
      <c r="N525" s="23"/>
    </row>
    <row r="526" spans="1:14">
      <c r="A526" s="38" t="str" cm="1">
        <f t="array" ref="A526">_xlfn.TEXTJOIN(",", TRUE, _xlfn.UNIQUE(IF((序时账[日期]=B526)*(序时账[凭证字号]=C526), 序时账[科目编码], "")))</f>
        <v>0</v>
      </c>
      <c r="B526" s="89"/>
      <c r="G526" s="39"/>
      <c r="H526" s="39"/>
      <c r="I526" s="42">
        <f>IF(F526&lt;&gt;"结转本期损益",_xlfn.XLOOKUP(D526,科目余额表[科目编码],科目余额表[抽查项目],"无匹配"),"期间结转")</f>
        <v>0</v>
      </c>
      <c r="J526" s="38" t="str" cm="1">
        <f t="array" ref="J526">_xlfn.TEXTJOIN(",", TRUE, _xlfn.UNIQUE(IF((序时账[日期]=B526)*(序时账[凭证字号]=C526)*IF(G526=0,序时账[借方金额]&lt;&gt;0,序时账[借方金额]=0)*(序时账[科目编码]&lt;&gt;D526), 序时账[科目名称], "")))</f>
        <v/>
      </c>
      <c r="K526" s="42"/>
      <c r="M526" s="24"/>
      <c r="N526" s="23"/>
    </row>
    <row r="527" spans="1:14">
      <c r="A527" s="38" t="str" cm="1">
        <f t="array" ref="A527">_xlfn.TEXTJOIN(",", TRUE, _xlfn.UNIQUE(IF((序时账[日期]=B527)*(序时账[凭证字号]=C527), 序时账[科目编码], "")))</f>
        <v>0</v>
      </c>
      <c r="B527" s="89"/>
      <c r="G527" s="39"/>
      <c r="H527" s="39"/>
      <c r="I527" s="42">
        <f>IF(F527&lt;&gt;"结转本期损益",_xlfn.XLOOKUP(D527,科目余额表[科目编码],科目余额表[抽查项目],"无匹配"),"期间结转")</f>
        <v>0</v>
      </c>
      <c r="J527" s="38" t="str" cm="1">
        <f t="array" ref="J527">_xlfn.TEXTJOIN(",", TRUE, _xlfn.UNIQUE(IF((序时账[日期]=B527)*(序时账[凭证字号]=C527)*IF(G527=0,序时账[借方金额]&lt;&gt;0,序时账[借方金额]=0)*(序时账[科目编码]&lt;&gt;D527), 序时账[科目名称], "")))</f>
        <v/>
      </c>
      <c r="K527" s="42"/>
      <c r="M527" s="24"/>
      <c r="N527" s="23"/>
    </row>
    <row r="528" spans="1:14">
      <c r="A528" s="38" t="str" cm="1">
        <f t="array" ref="A528">_xlfn.TEXTJOIN(",", TRUE, _xlfn.UNIQUE(IF((序时账[日期]=B528)*(序时账[凭证字号]=C528), 序时账[科目编码], "")))</f>
        <v>0</v>
      </c>
      <c r="B528" s="89"/>
      <c r="G528" s="39"/>
      <c r="H528" s="39"/>
      <c r="I528" s="42">
        <f>IF(F528&lt;&gt;"结转本期损益",_xlfn.XLOOKUP(D528,科目余额表[科目编码],科目余额表[抽查项目],"无匹配"),"期间结转")</f>
        <v>0</v>
      </c>
      <c r="J528" s="38" t="str" cm="1">
        <f t="array" ref="J528">_xlfn.TEXTJOIN(",", TRUE, _xlfn.UNIQUE(IF((序时账[日期]=B528)*(序时账[凭证字号]=C528)*IF(G528=0,序时账[借方金额]&lt;&gt;0,序时账[借方金额]=0)*(序时账[科目编码]&lt;&gt;D528), 序时账[科目名称], "")))</f>
        <v/>
      </c>
      <c r="K528" s="42"/>
      <c r="M528" s="24"/>
      <c r="N528" s="23"/>
    </row>
    <row r="529" spans="1:14">
      <c r="A529" s="38" t="str" cm="1">
        <f t="array" ref="A529">_xlfn.TEXTJOIN(",", TRUE, _xlfn.UNIQUE(IF((序时账[日期]=B529)*(序时账[凭证字号]=C529), 序时账[科目编码], "")))</f>
        <v>0</v>
      </c>
      <c r="B529" s="89"/>
      <c r="G529" s="39"/>
      <c r="H529" s="39"/>
      <c r="I529" s="42">
        <f>IF(F529&lt;&gt;"结转本期损益",_xlfn.XLOOKUP(D529,科目余额表[科目编码],科目余额表[抽查项目],"无匹配"),"期间结转")</f>
        <v>0</v>
      </c>
      <c r="J529" s="38" t="str" cm="1">
        <f t="array" ref="J529">_xlfn.TEXTJOIN(",", TRUE, _xlfn.UNIQUE(IF((序时账[日期]=B529)*(序时账[凭证字号]=C529)*IF(G529=0,序时账[借方金额]&lt;&gt;0,序时账[借方金额]=0)*(序时账[科目编码]&lt;&gt;D529), 序时账[科目名称], "")))</f>
        <v/>
      </c>
      <c r="K529" s="42"/>
      <c r="M529" s="24"/>
      <c r="N529" s="23"/>
    </row>
    <row r="530" spans="1:14">
      <c r="A530" s="38" t="str" cm="1">
        <f t="array" ref="A530">_xlfn.TEXTJOIN(",", TRUE, _xlfn.UNIQUE(IF((序时账[日期]=B530)*(序时账[凭证字号]=C530), 序时账[科目编码], "")))</f>
        <v>0</v>
      </c>
      <c r="B530" s="89"/>
      <c r="G530" s="39"/>
      <c r="H530" s="39"/>
      <c r="I530" s="42">
        <f>IF(F530&lt;&gt;"结转本期损益",_xlfn.XLOOKUP(D530,科目余额表[科目编码],科目余额表[抽查项目],"无匹配"),"期间结转")</f>
        <v>0</v>
      </c>
      <c r="J530" s="38" t="str" cm="1">
        <f t="array" ref="J530">_xlfn.TEXTJOIN(",", TRUE, _xlfn.UNIQUE(IF((序时账[日期]=B530)*(序时账[凭证字号]=C530)*IF(G530=0,序时账[借方金额]&lt;&gt;0,序时账[借方金额]=0)*(序时账[科目编码]&lt;&gt;D530), 序时账[科目名称], "")))</f>
        <v/>
      </c>
      <c r="K530" s="42"/>
      <c r="M530" s="24"/>
      <c r="N530" s="23"/>
    </row>
    <row r="531" spans="1:14">
      <c r="A531" s="38" t="str" cm="1">
        <f t="array" ref="A531">_xlfn.TEXTJOIN(",", TRUE, _xlfn.UNIQUE(IF((序时账[日期]=B531)*(序时账[凭证字号]=C531), 序时账[科目编码], "")))</f>
        <v>0</v>
      </c>
      <c r="B531" s="89"/>
      <c r="G531" s="39"/>
      <c r="H531" s="39"/>
      <c r="I531" s="42">
        <f>IF(F531&lt;&gt;"结转本期损益",_xlfn.XLOOKUP(D531,科目余额表[科目编码],科目余额表[抽查项目],"无匹配"),"期间结转")</f>
        <v>0</v>
      </c>
      <c r="J531" s="38" t="str" cm="1">
        <f t="array" ref="J531">_xlfn.TEXTJOIN(",", TRUE, _xlfn.UNIQUE(IF((序时账[日期]=B531)*(序时账[凭证字号]=C531)*IF(G531=0,序时账[借方金额]&lt;&gt;0,序时账[借方金额]=0)*(序时账[科目编码]&lt;&gt;D531), 序时账[科目名称], "")))</f>
        <v/>
      </c>
      <c r="K531" s="42"/>
      <c r="M531" s="24"/>
      <c r="N531" s="23"/>
    </row>
    <row r="532" spans="1:14">
      <c r="A532" s="38" t="str" cm="1">
        <f t="array" ref="A532">_xlfn.TEXTJOIN(",", TRUE, _xlfn.UNIQUE(IF((序时账[日期]=B532)*(序时账[凭证字号]=C532), 序时账[科目编码], "")))</f>
        <v>0</v>
      </c>
      <c r="B532" s="89"/>
      <c r="G532" s="39"/>
      <c r="H532" s="39"/>
      <c r="I532" s="42">
        <f>IF(F532&lt;&gt;"结转本期损益",_xlfn.XLOOKUP(D532,科目余额表[科目编码],科目余额表[抽查项目],"无匹配"),"期间结转")</f>
        <v>0</v>
      </c>
      <c r="J532" s="38" t="str" cm="1">
        <f t="array" ref="J532">_xlfn.TEXTJOIN(",", TRUE, _xlfn.UNIQUE(IF((序时账[日期]=B532)*(序时账[凭证字号]=C532)*IF(G532=0,序时账[借方金额]&lt;&gt;0,序时账[借方金额]=0)*(序时账[科目编码]&lt;&gt;D532), 序时账[科目名称], "")))</f>
        <v/>
      </c>
      <c r="K532" s="42"/>
      <c r="M532" s="24"/>
      <c r="N532" s="23"/>
    </row>
    <row r="533" spans="1:14">
      <c r="A533" s="38" t="str" cm="1">
        <f t="array" ref="A533">_xlfn.TEXTJOIN(",", TRUE, _xlfn.UNIQUE(IF((序时账[日期]=B533)*(序时账[凭证字号]=C533), 序时账[科目编码], "")))</f>
        <v>0</v>
      </c>
      <c r="B533" s="89"/>
      <c r="G533" s="39"/>
      <c r="H533" s="39"/>
      <c r="I533" s="42">
        <f>IF(F533&lt;&gt;"结转本期损益",_xlfn.XLOOKUP(D533,科目余额表[科目编码],科目余额表[抽查项目],"无匹配"),"期间结转")</f>
        <v>0</v>
      </c>
      <c r="J533" s="38" t="str" cm="1">
        <f t="array" ref="J533">_xlfn.TEXTJOIN(",", TRUE, _xlfn.UNIQUE(IF((序时账[日期]=B533)*(序时账[凭证字号]=C533)*IF(G533=0,序时账[借方金额]&lt;&gt;0,序时账[借方金额]=0)*(序时账[科目编码]&lt;&gt;D533), 序时账[科目名称], "")))</f>
        <v/>
      </c>
      <c r="K533" s="42"/>
      <c r="M533" s="24"/>
      <c r="N533" s="23"/>
    </row>
    <row r="534" spans="1:14">
      <c r="A534" s="38" t="str" cm="1">
        <f t="array" ref="A534">_xlfn.TEXTJOIN(",", TRUE, _xlfn.UNIQUE(IF((序时账[日期]=B534)*(序时账[凭证字号]=C534), 序时账[科目编码], "")))</f>
        <v>0</v>
      </c>
      <c r="B534" s="89"/>
      <c r="G534" s="39"/>
      <c r="H534" s="39"/>
      <c r="I534" s="42">
        <f>IF(F534&lt;&gt;"结转本期损益",_xlfn.XLOOKUP(D534,科目余额表[科目编码],科目余额表[抽查项目],"无匹配"),"期间结转")</f>
        <v>0</v>
      </c>
      <c r="J534" s="38" t="str" cm="1">
        <f t="array" ref="J534">_xlfn.TEXTJOIN(",", TRUE, _xlfn.UNIQUE(IF((序时账[日期]=B534)*(序时账[凭证字号]=C534)*IF(G534=0,序时账[借方金额]&lt;&gt;0,序时账[借方金额]=0)*(序时账[科目编码]&lt;&gt;D534), 序时账[科目名称], "")))</f>
        <v/>
      </c>
      <c r="K534" s="42"/>
      <c r="M534" s="24"/>
      <c r="N534" s="23"/>
    </row>
    <row r="535" spans="1:14">
      <c r="A535" s="38" t="str" cm="1">
        <f t="array" ref="A535">_xlfn.TEXTJOIN(",", TRUE, _xlfn.UNIQUE(IF((序时账[日期]=B535)*(序时账[凭证字号]=C535), 序时账[科目编码], "")))</f>
        <v>0</v>
      </c>
      <c r="B535" s="89"/>
      <c r="G535" s="39"/>
      <c r="H535" s="39"/>
      <c r="I535" s="42">
        <f>IF(F535&lt;&gt;"结转本期损益",_xlfn.XLOOKUP(D535,科目余额表[科目编码],科目余额表[抽查项目],"无匹配"),"期间结转")</f>
        <v>0</v>
      </c>
      <c r="J535" s="38" t="str" cm="1">
        <f t="array" ref="J535">_xlfn.TEXTJOIN(",", TRUE, _xlfn.UNIQUE(IF((序时账[日期]=B535)*(序时账[凭证字号]=C535)*IF(G535=0,序时账[借方金额]&lt;&gt;0,序时账[借方金额]=0)*(序时账[科目编码]&lt;&gt;D535), 序时账[科目名称], "")))</f>
        <v/>
      </c>
      <c r="K535" s="42"/>
      <c r="M535" s="24"/>
      <c r="N535" s="23"/>
    </row>
    <row r="536" spans="1:14">
      <c r="A536" s="38" t="str" cm="1">
        <f t="array" ref="A536">_xlfn.TEXTJOIN(",", TRUE, _xlfn.UNIQUE(IF((序时账[日期]=B536)*(序时账[凭证字号]=C536), 序时账[科目编码], "")))</f>
        <v>0</v>
      </c>
      <c r="B536" s="89"/>
      <c r="G536" s="39"/>
      <c r="H536" s="39"/>
      <c r="I536" s="42">
        <f>IF(F536&lt;&gt;"结转本期损益",_xlfn.XLOOKUP(D536,科目余额表[科目编码],科目余额表[抽查项目],"无匹配"),"期间结转")</f>
        <v>0</v>
      </c>
      <c r="J536" s="38" t="str" cm="1">
        <f t="array" ref="J536">_xlfn.TEXTJOIN(",", TRUE, _xlfn.UNIQUE(IF((序时账[日期]=B536)*(序时账[凭证字号]=C536)*IF(G536=0,序时账[借方金额]&lt;&gt;0,序时账[借方金额]=0)*(序时账[科目编码]&lt;&gt;D536), 序时账[科目名称], "")))</f>
        <v/>
      </c>
      <c r="K536" s="42"/>
      <c r="M536" s="24"/>
      <c r="N536" s="23"/>
    </row>
    <row r="537" spans="1:14">
      <c r="A537" s="38" t="str" cm="1">
        <f t="array" ref="A537">_xlfn.TEXTJOIN(",", TRUE, _xlfn.UNIQUE(IF((序时账[日期]=B537)*(序时账[凭证字号]=C537), 序时账[科目编码], "")))</f>
        <v>0</v>
      </c>
      <c r="B537" s="89"/>
      <c r="G537" s="39"/>
      <c r="H537" s="39"/>
      <c r="I537" s="42">
        <f>IF(F537&lt;&gt;"结转本期损益",_xlfn.XLOOKUP(D537,科目余额表[科目编码],科目余额表[抽查项目],"无匹配"),"期间结转")</f>
        <v>0</v>
      </c>
      <c r="J537" s="38" t="str" cm="1">
        <f t="array" ref="J537">_xlfn.TEXTJOIN(",", TRUE, _xlfn.UNIQUE(IF((序时账[日期]=B537)*(序时账[凭证字号]=C537)*IF(G537=0,序时账[借方金额]&lt;&gt;0,序时账[借方金额]=0)*(序时账[科目编码]&lt;&gt;D537), 序时账[科目名称], "")))</f>
        <v/>
      </c>
      <c r="K537" s="42"/>
      <c r="M537" s="24"/>
      <c r="N537" s="23"/>
    </row>
    <row r="538" spans="1:14">
      <c r="A538" s="38" t="str" cm="1">
        <f t="array" ref="A538">_xlfn.TEXTJOIN(",", TRUE, _xlfn.UNIQUE(IF((序时账[日期]=B538)*(序时账[凭证字号]=C538), 序时账[科目编码], "")))</f>
        <v>0</v>
      </c>
      <c r="B538" s="89"/>
      <c r="G538" s="39"/>
      <c r="H538" s="39"/>
      <c r="I538" s="42">
        <f>IF(F538&lt;&gt;"结转本期损益",_xlfn.XLOOKUP(D538,科目余额表[科目编码],科目余额表[抽查项目],"无匹配"),"期间结转")</f>
        <v>0</v>
      </c>
      <c r="J538" s="38" t="str" cm="1">
        <f t="array" ref="J538">_xlfn.TEXTJOIN(",", TRUE, _xlfn.UNIQUE(IF((序时账[日期]=B538)*(序时账[凭证字号]=C538)*IF(G538=0,序时账[借方金额]&lt;&gt;0,序时账[借方金额]=0)*(序时账[科目编码]&lt;&gt;D538), 序时账[科目名称], "")))</f>
        <v/>
      </c>
      <c r="K538" s="42"/>
      <c r="M538" s="24"/>
      <c r="N538" s="23"/>
    </row>
    <row r="539" spans="1:14">
      <c r="A539" s="38" t="str" cm="1">
        <f t="array" ref="A539">_xlfn.TEXTJOIN(",", TRUE, _xlfn.UNIQUE(IF((序时账[日期]=B539)*(序时账[凭证字号]=C539), 序时账[科目编码], "")))</f>
        <v>0</v>
      </c>
      <c r="B539" s="89"/>
      <c r="G539" s="39"/>
      <c r="H539" s="39"/>
      <c r="I539" s="42">
        <f>IF(F539&lt;&gt;"结转本期损益",_xlfn.XLOOKUP(D539,科目余额表[科目编码],科目余额表[抽查项目],"无匹配"),"期间结转")</f>
        <v>0</v>
      </c>
      <c r="J539" s="38" t="str" cm="1">
        <f t="array" ref="J539">_xlfn.TEXTJOIN(",", TRUE, _xlfn.UNIQUE(IF((序时账[日期]=B539)*(序时账[凭证字号]=C539)*IF(G539=0,序时账[借方金额]&lt;&gt;0,序时账[借方金额]=0)*(序时账[科目编码]&lt;&gt;D539), 序时账[科目名称], "")))</f>
        <v/>
      </c>
      <c r="K539" s="42"/>
      <c r="M539" s="24"/>
      <c r="N539" s="23"/>
    </row>
    <row r="540" spans="1:14">
      <c r="A540" s="38" t="str" cm="1">
        <f t="array" ref="A540">_xlfn.TEXTJOIN(",", TRUE, _xlfn.UNIQUE(IF((序时账[日期]=B540)*(序时账[凭证字号]=C540), 序时账[科目编码], "")))</f>
        <v>0</v>
      </c>
      <c r="B540" s="89"/>
      <c r="G540" s="39"/>
      <c r="H540" s="39"/>
      <c r="I540" s="42">
        <f>IF(F540&lt;&gt;"结转本期损益",_xlfn.XLOOKUP(D540,科目余额表[科目编码],科目余额表[抽查项目],"无匹配"),"期间结转")</f>
        <v>0</v>
      </c>
      <c r="J540" s="38" t="str" cm="1">
        <f t="array" ref="J540">_xlfn.TEXTJOIN(",", TRUE, _xlfn.UNIQUE(IF((序时账[日期]=B540)*(序时账[凭证字号]=C540)*IF(G540=0,序时账[借方金额]&lt;&gt;0,序时账[借方金额]=0)*(序时账[科目编码]&lt;&gt;D540), 序时账[科目名称], "")))</f>
        <v/>
      </c>
      <c r="K540" s="42"/>
      <c r="L540" s="23"/>
      <c r="M540" s="24"/>
      <c r="N540" s="23"/>
    </row>
    <row r="541" spans="1:14">
      <c r="A541" s="38" t="str" cm="1">
        <f t="array" ref="A541">_xlfn.TEXTJOIN(",", TRUE, _xlfn.UNIQUE(IF((序时账[日期]=B541)*(序时账[凭证字号]=C541), 序时账[科目编码], "")))</f>
        <v>0</v>
      </c>
      <c r="B541" s="89"/>
      <c r="G541" s="39"/>
      <c r="H541" s="39"/>
      <c r="I541" s="42">
        <f>IF(F541&lt;&gt;"结转本期损益",_xlfn.XLOOKUP(D541,科目余额表[科目编码],科目余额表[抽查项目],"无匹配"),"期间结转")</f>
        <v>0</v>
      </c>
      <c r="J541" s="38" t="str" cm="1">
        <f t="array" ref="J541">_xlfn.TEXTJOIN(",", TRUE, _xlfn.UNIQUE(IF((序时账[日期]=B541)*(序时账[凭证字号]=C541)*IF(G541=0,序时账[借方金额]&lt;&gt;0,序时账[借方金额]=0)*(序时账[科目编码]&lt;&gt;D541), 序时账[科目名称], "")))</f>
        <v/>
      </c>
      <c r="K541" s="42"/>
      <c r="M541" s="24"/>
      <c r="N541" s="23"/>
    </row>
    <row r="542" spans="1:14">
      <c r="A542" s="38" t="str" cm="1">
        <f t="array" ref="A542">_xlfn.TEXTJOIN(",", TRUE, _xlfn.UNIQUE(IF((序时账[日期]=B542)*(序时账[凭证字号]=C542), 序时账[科目编码], "")))</f>
        <v>0</v>
      </c>
      <c r="B542" s="89"/>
      <c r="G542" s="39"/>
      <c r="H542" s="39"/>
      <c r="I542" s="42">
        <f>IF(F542&lt;&gt;"结转本期损益",_xlfn.XLOOKUP(D542,科目余额表[科目编码],科目余额表[抽查项目],"无匹配"),"期间结转")</f>
        <v>0</v>
      </c>
      <c r="J542" s="38" t="str" cm="1">
        <f t="array" ref="J542">_xlfn.TEXTJOIN(",", TRUE, _xlfn.UNIQUE(IF((序时账[日期]=B542)*(序时账[凭证字号]=C542)*IF(G542=0,序时账[借方金额]&lt;&gt;0,序时账[借方金额]=0)*(序时账[科目编码]&lt;&gt;D542), 序时账[科目名称], "")))</f>
        <v/>
      </c>
      <c r="K542" s="42"/>
      <c r="M542" s="24"/>
      <c r="N542" s="23"/>
    </row>
    <row r="543" spans="1:14">
      <c r="A543" s="38" t="str" cm="1">
        <f t="array" ref="A543">_xlfn.TEXTJOIN(",", TRUE, _xlfn.UNIQUE(IF((序时账[日期]=B543)*(序时账[凭证字号]=C543), 序时账[科目编码], "")))</f>
        <v>0</v>
      </c>
      <c r="B543" s="89"/>
      <c r="G543" s="39"/>
      <c r="H543" s="39"/>
      <c r="I543" s="42">
        <f>IF(F543&lt;&gt;"结转本期损益",_xlfn.XLOOKUP(D543,科目余额表[科目编码],科目余额表[抽查项目],"无匹配"),"期间结转")</f>
        <v>0</v>
      </c>
      <c r="J543" s="38" t="str" cm="1">
        <f t="array" ref="J543">_xlfn.TEXTJOIN(",", TRUE, _xlfn.UNIQUE(IF((序时账[日期]=B543)*(序时账[凭证字号]=C543)*IF(G543=0,序时账[借方金额]&lt;&gt;0,序时账[借方金额]=0)*(序时账[科目编码]&lt;&gt;D543), 序时账[科目名称], "")))</f>
        <v/>
      </c>
      <c r="K543" s="42"/>
      <c r="M543" s="24"/>
      <c r="N543" s="23"/>
    </row>
    <row r="544" spans="1:14">
      <c r="A544" s="38" t="str" cm="1">
        <f t="array" ref="A544">_xlfn.TEXTJOIN(",", TRUE, _xlfn.UNIQUE(IF((序时账[日期]=B544)*(序时账[凭证字号]=C544), 序时账[科目编码], "")))</f>
        <v>0</v>
      </c>
      <c r="B544" s="89"/>
      <c r="G544" s="39"/>
      <c r="H544" s="39"/>
      <c r="I544" s="42">
        <f>IF(F544&lt;&gt;"结转本期损益",_xlfn.XLOOKUP(D544,科目余额表[科目编码],科目余额表[抽查项目],"无匹配"),"期间结转")</f>
        <v>0</v>
      </c>
      <c r="J544" s="38" t="str" cm="1">
        <f t="array" ref="J544">_xlfn.TEXTJOIN(",", TRUE, _xlfn.UNIQUE(IF((序时账[日期]=B544)*(序时账[凭证字号]=C544)*IF(G544=0,序时账[借方金额]&lt;&gt;0,序时账[借方金额]=0)*(序时账[科目编码]&lt;&gt;D544), 序时账[科目名称], "")))</f>
        <v/>
      </c>
      <c r="K544" s="42"/>
      <c r="M544" s="24"/>
      <c r="N544" s="23"/>
    </row>
    <row r="545" spans="1:14">
      <c r="A545" s="38" t="str" cm="1">
        <f t="array" ref="A545">_xlfn.TEXTJOIN(",", TRUE, _xlfn.UNIQUE(IF((序时账[日期]=B545)*(序时账[凭证字号]=C545), 序时账[科目编码], "")))</f>
        <v>0</v>
      </c>
      <c r="B545" s="89"/>
      <c r="G545" s="39"/>
      <c r="H545" s="39"/>
      <c r="I545" s="42">
        <f>IF(F545&lt;&gt;"结转本期损益",_xlfn.XLOOKUP(D545,科目余额表[科目编码],科目余额表[抽查项目],"无匹配"),"期间结转")</f>
        <v>0</v>
      </c>
      <c r="J545" s="38" t="str" cm="1">
        <f t="array" ref="J545">_xlfn.TEXTJOIN(",", TRUE, _xlfn.UNIQUE(IF((序时账[日期]=B545)*(序时账[凭证字号]=C545)*IF(G545=0,序时账[借方金额]&lt;&gt;0,序时账[借方金额]=0)*(序时账[科目编码]&lt;&gt;D545), 序时账[科目名称], "")))</f>
        <v/>
      </c>
      <c r="K545" s="42"/>
      <c r="M545" s="24"/>
      <c r="N545" s="23"/>
    </row>
    <row r="546" spans="1:14">
      <c r="A546" s="38" t="str" cm="1">
        <f t="array" ref="A546">_xlfn.TEXTJOIN(",", TRUE, _xlfn.UNIQUE(IF((序时账[日期]=B546)*(序时账[凭证字号]=C546), 序时账[科目编码], "")))</f>
        <v>0</v>
      </c>
      <c r="B546" s="89"/>
      <c r="G546" s="39"/>
      <c r="H546" s="39"/>
      <c r="I546" s="42">
        <f>IF(F546&lt;&gt;"结转本期损益",_xlfn.XLOOKUP(D546,科目余额表[科目编码],科目余额表[抽查项目],"无匹配"),"期间结转")</f>
        <v>0</v>
      </c>
      <c r="J546" s="38" t="str" cm="1">
        <f t="array" ref="J546">_xlfn.TEXTJOIN(",", TRUE, _xlfn.UNIQUE(IF((序时账[日期]=B546)*(序时账[凭证字号]=C546)*IF(G546=0,序时账[借方金额]&lt;&gt;0,序时账[借方金额]=0)*(序时账[科目编码]&lt;&gt;D546), 序时账[科目名称], "")))</f>
        <v/>
      </c>
      <c r="K546" s="42"/>
      <c r="M546" s="24"/>
      <c r="N546" s="23"/>
    </row>
    <row r="547" spans="1:14">
      <c r="A547" s="38" t="str" cm="1">
        <f t="array" ref="A547">_xlfn.TEXTJOIN(",", TRUE, _xlfn.UNIQUE(IF((序时账[日期]=B547)*(序时账[凭证字号]=C547), 序时账[科目编码], "")))</f>
        <v>0</v>
      </c>
      <c r="B547" s="89"/>
      <c r="G547" s="39"/>
      <c r="H547" s="39"/>
      <c r="I547" s="42">
        <f>IF(F547&lt;&gt;"结转本期损益",_xlfn.XLOOKUP(D547,科目余额表[科目编码],科目余额表[抽查项目],"无匹配"),"期间结转")</f>
        <v>0</v>
      </c>
      <c r="J547" s="38" t="str" cm="1">
        <f t="array" ref="J547">_xlfn.TEXTJOIN(",", TRUE, _xlfn.UNIQUE(IF((序时账[日期]=B547)*(序时账[凭证字号]=C547)*IF(G547=0,序时账[借方金额]&lt;&gt;0,序时账[借方金额]=0)*(序时账[科目编码]&lt;&gt;D547), 序时账[科目名称], "")))</f>
        <v/>
      </c>
      <c r="K547" s="42"/>
      <c r="M547" s="24"/>
      <c r="N547" s="23"/>
    </row>
    <row r="548" spans="1:14">
      <c r="A548" s="38" t="str" cm="1">
        <f t="array" ref="A548">_xlfn.TEXTJOIN(",", TRUE, _xlfn.UNIQUE(IF((序时账[日期]=B548)*(序时账[凭证字号]=C548), 序时账[科目编码], "")))</f>
        <v>0</v>
      </c>
      <c r="B548" s="89"/>
      <c r="G548" s="39"/>
      <c r="H548" s="39"/>
      <c r="I548" s="42">
        <f>IF(F548&lt;&gt;"结转本期损益",_xlfn.XLOOKUP(D548,科目余额表[科目编码],科目余额表[抽查项目],"无匹配"),"期间结转")</f>
        <v>0</v>
      </c>
      <c r="J548" s="38" t="str" cm="1">
        <f t="array" ref="J548">_xlfn.TEXTJOIN(",", TRUE, _xlfn.UNIQUE(IF((序时账[日期]=B548)*(序时账[凭证字号]=C548)*IF(G548=0,序时账[借方金额]&lt;&gt;0,序时账[借方金额]=0)*(序时账[科目编码]&lt;&gt;D548), 序时账[科目名称], "")))</f>
        <v/>
      </c>
      <c r="K548" s="42"/>
      <c r="M548" s="24"/>
      <c r="N548" s="23"/>
    </row>
    <row r="549" spans="1:14">
      <c r="A549" s="38" t="str" cm="1">
        <f t="array" ref="A549">_xlfn.TEXTJOIN(",", TRUE, _xlfn.UNIQUE(IF((序时账[日期]=B549)*(序时账[凭证字号]=C549), 序时账[科目编码], "")))</f>
        <v>0</v>
      </c>
      <c r="B549" s="89"/>
      <c r="G549" s="39"/>
      <c r="H549" s="39"/>
      <c r="I549" s="42">
        <f>IF(F549&lt;&gt;"结转本期损益",_xlfn.XLOOKUP(D549,科目余额表[科目编码],科目余额表[抽查项目],"无匹配"),"期间结转")</f>
        <v>0</v>
      </c>
      <c r="J549" s="38" t="str" cm="1">
        <f t="array" ref="J549">_xlfn.TEXTJOIN(",", TRUE, _xlfn.UNIQUE(IF((序时账[日期]=B549)*(序时账[凭证字号]=C549)*IF(G549=0,序时账[借方金额]&lt;&gt;0,序时账[借方金额]=0)*(序时账[科目编码]&lt;&gt;D549), 序时账[科目名称], "")))</f>
        <v/>
      </c>
      <c r="K549" s="42"/>
      <c r="M549" s="24"/>
      <c r="N549" s="23"/>
    </row>
    <row r="550" spans="1:14">
      <c r="A550" s="38" t="str" cm="1">
        <f t="array" ref="A550">_xlfn.TEXTJOIN(",", TRUE, _xlfn.UNIQUE(IF((序时账[日期]=B550)*(序时账[凭证字号]=C550), 序时账[科目编码], "")))</f>
        <v>0</v>
      </c>
      <c r="B550" s="89"/>
      <c r="G550" s="39"/>
      <c r="H550" s="39"/>
      <c r="I550" s="42">
        <f>IF(F550&lt;&gt;"结转本期损益",_xlfn.XLOOKUP(D550,科目余额表[科目编码],科目余额表[抽查项目],"无匹配"),"期间结转")</f>
        <v>0</v>
      </c>
      <c r="J550" s="38" t="str" cm="1">
        <f t="array" ref="J550">_xlfn.TEXTJOIN(",", TRUE, _xlfn.UNIQUE(IF((序时账[日期]=B550)*(序时账[凭证字号]=C550)*IF(G550=0,序时账[借方金额]&lt;&gt;0,序时账[借方金额]=0)*(序时账[科目编码]&lt;&gt;D550), 序时账[科目名称], "")))</f>
        <v/>
      </c>
      <c r="K550" s="42"/>
      <c r="M550" s="24"/>
      <c r="N550" s="23"/>
    </row>
    <row r="551" spans="1:14">
      <c r="A551" s="38" t="str" cm="1">
        <f t="array" ref="A551">_xlfn.TEXTJOIN(",", TRUE, _xlfn.UNIQUE(IF((序时账[日期]=B551)*(序时账[凭证字号]=C551), 序时账[科目编码], "")))</f>
        <v>0</v>
      </c>
      <c r="B551" s="89"/>
      <c r="G551" s="39"/>
      <c r="H551" s="39"/>
      <c r="I551" s="42">
        <f>IF(F551&lt;&gt;"结转本期损益",_xlfn.XLOOKUP(D551,科目余额表[科目编码],科目余额表[抽查项目],"无匹配"),"期间结转")</f>
        <v>0</v>
      </c>
      <c r="J551" s="38" t="str" cm="1">
        <f t="array" ref="J551">_xlfn.TEXTJOIN(",", TRUE, _xlfn.UNIQUE(IF((序时账[日期]=B551)*(序时账[凭证字号]=C551)*IF(G551=0,序时账[借方金额]&lt;&gt;0,序时账[借方金额]=0)*(序时账[科目编码]&lt;&gt;D551), 序时账[科目名称], "")))</f>
        <v/>
      </c>
      <c r="K551" s="42"/>
      <c r="M551" s="24"/>
      <c r="N551" s="23"/>
    </row>
    <row r="552" spans="1:14">
      <c r="A552" s="38" t="str" cm="1">
        <f t="array" ref="A552">_xlfn.TEXTJOIN(",", TRUE, _xlfn.UNIQUE(IF((序时账[日期]=B552)*(序时账[凭证字号]=C552), 序时账[科目编码], "")))</f>
        <v>0</v>
      </c>
      <c r="B552" s="89"/>
      <c r="G552" s="39"/>
      <c r="H552" s="39"/>
      <c r="I552" s="42">
        <f>IF(F552&lt;&gt;"结转本期损益",_xlfn.XLOOKUP(D552,科目余额表[科目编码],科目余额表[抽查项目],"无匹配"),"期间结转")</f>
        <v>0</v>
      </c>
      <c r="J552" s="38" t="str" cm="1">
        <f t="array" ref="J552">_xlfn.TEXTJOIN(",", TRUE, _xlfn.UNIQUE(IF((序时账[日期]=B552)*(序时账[凭证字号]=C552)*IF(G552=0,序时账[借方金额]&lt;&gt;0,序时账[借方金额]=0)*(序时账[科目编码]&lt;&gt;D552), 序时账[科目名称], "")))</f>
        <v/>
      </c>
      <c r="K552" s="42"/>
      <c r="M552" s="24"/>
      <c r="N552" s="23"/>
    </row>
    <row r="553" spans="1:14">
      <c r="A553" s="38" t="str" cm="1">
        <f t="array" ref="A553">_xlfn.TEXTJOIN(",", TRUE, _xlfn.UNIQUE(IF((序时账[日期]=B553)*(序时账[凭证字号]=C553), 序时账[科目编码], "")))</f>
        <v>0</v>
      </c>
      <c r="B553" s="89"/>
      <c r="G553" s="39"/>
      <c r="H553" s="39"/>
      <c r="I553" s="42">
        <f>IF(F553&lt;&gt;"结转本期损益",_xlfn.XLOOKUP(D553,科目余额表[科目编码],科目余额表[抽查项目],"无匹配"),"期间结转")</f>
        <v>0</v>
      </c>
      <c r="J553" s="38" t="str" cm="1">
        <f t="array" ref="J553">_xlfn.TEXTJOIN(",", TRUE, _xlfn.UNIQUE(IF((序时账[日期]=B553)*(序时账[凭证字号]=C553)*IF(G553=0,序时账[借方金额]&lt;&gt;0,序时账[借方金额]=0)*(序时账[科目编码]&lt;&gt;D553), 序时账[科目名称], "")))</f>
        <v/>
      </c>
      <c r="K553" s="42"/>
      <c r="M553" s="24"/>
      <c r="N553" s="23"/>
    </row>
    <row r="554" spans="1:14">
      <c r="A554" s="38" t="str" cm="1">
        <f t="array" ref="A554">_xlfn.TEXTJOIN(",", TRUE, _xlfn.UNIQUE(IF((序时账[日期]=B554)*(序时账[凭证字号]=C554), 序时账[科目编码], "")))</f>
        <v>0</v>
      </c>
      <c r="B554" s="89"/>
      <c r="G554" s="39"/>
      <c r="H554" s="39"/>
      <c r="I554" s="42">
        <f>IF(F554&lt;&gt;"结转本期损益",_xlfn.XLOOKUP(D554,科目余额表[科目编码],科目余额表[抽查项目],"无匹配"),"期间结转")</f>
        <v>0</v>
      </c>
      <c r="J554" s="38" t="str" cm="1">
        <f t="array" ref="J554">_xlfn.TEXTJOIN(",", TRUE, _xlfn.UNIQUE(IF((序时账[日期]=B554)*(序时账[凭证字号]=C554)*IF(G554=0,序时账[借方金额]&lt;&gt;0,序时账[借方金额]=0)*(序时账[科目编码]&lt;&gt;D554), 序时账[科目名称], "")))</f>
        <v/>
      </c>
      <c r="K554" s="42"/>
      <c r="M554" s="24"/>
      <c r="N554" s="23"/>
    </row>
    <row r="555" spans="1:14">
      <c r="A555" s="38" t="str" cm="1">
        <f t="array" ref="A555">_xlfn.TEXTJOIN(",", TRUE, _xlfn.UNIQUE(IF((序时账[日期]=B555)*(序时账[凭证字号]=C555), 序时账[科目编码], "")))</f>
        <v>0</v>
      </c>
      <c r="B555" s="89"/>
      <c r="G555" s="39"/>
      <c r="H555" s="39"/>
      <c r="I555" s="42">
        <f>IF(F555&lt;&gt;"结转本期损益",_xlfn.XLOOKUP(D555,科目余额表[科目编码],科目余额表[抽查项目],"无匹配"),"期间结转")</f>
        <v>0</v>
      </c>
      <c r="J555" s="38" t="str" cm="1">
        <f t="array" ref="J555">_xlfn.TEXTJOIN(",", TRUE, _xlfn.UNIQUE(IF((序时账[日期]=B555)*(序时账[凭证字号]=C555)*IF(G555=0,序时账[借方金额]&lt;&gt;0,序时账[借方金额]=0)*(序时账[科目编码]&lt;&gt;D555), 序时账[科目名称], "")))</f>
        <v/>
      </c>
      <c r="K555" s="42"/>
      <c r="M555" s="24"/>
      <c r="N555" s="23"/>
    </row>
    <row r="556" spans="1:14">
      <c r="A556" s="38" t="str" cm="1">
        <f t="array" ref="A556">_xlfn.TEXTJOIN(",", TRUE, _xlfn.UNIQUE(IF((序时账[日期]=B556)*(序时账[凭证字号]=C556), 序时账[科目编码], "")))</f>
        <v>0</v>
      </c>
      <c r="B556" s="89"/>
      <c r="G556" s="39"/>
      <c r="H556" s="39"/>
      <c r="I556" s="42">
        <f>IF(F556&lt;&gt;"结转本期损益",_xlfn.XLOOKUP(D556,科目余额表[科目编码],科目余额表[抽查项目],"无匹配"),"期间结转")</f>
        <v>0</v>
      </c>
      <c r="J556" s="38" t="str" cm="1">
        <f t="array" ref="J556">_xlfn.TEXTJOIN(",", TRUE, _xlfn.UNIQUE(IF((序时账[日期]=B556)*(序时账[凭证字号]=C556)*IF(G556=0,序时账[借方金额]&lt;&gt;0,序时账[借方金额]=0)*(序时账[科目编码]&lt;&gt;D556), 序时账[科目名称], "")))</f>
        <v/>
      </c>
      <c r="K556" s="42"/>
      <c r="M556" s="24"/>
      <c r="N556" s="23"/>
    </row>
    <row r="557" spans="1:14">
      <c r="A557" s="38" t="str" cm="1">
        <f t="array" ref="A557">_xlfn.TEXTJOIN(",", TRUE, _xlfn.UNIQUE(IF((序时账[日期]=B557)*(序时账[凭证字号]=C557), 序时账[科目编码], "")))</f>
        <v>0</v>
      </c>
      <c r="B557" s="89"/>
      <c r="G557" s="39"/>
      <c r="H557" s="39"/>
      <c r="I557" s="42">
        <f>IF(F557&lt;&gt;"结转本期损益",_xlfn.XLOOKUP(D557,科目余额表[科目编码],科目余额表[抽查项目],"无匹配"),"期间结转")</f>
        <v>0</v>
      </c>
      <c r="J557" s="38" t="str" cm="1">
        <f t="array" ref="J557">_xlfn.TEXTJOIN(",", TRUE, _xlfn.UNIQUE(IF((序时账[日期]=B557)*(序时账[凭证字号]=C557)*IF(G557=0,序时账[借方金额]&lt;&gt;0,序时账[借方金额]=0)*(序时账[科目编码]&lt;&gt;D557), 序时账[科目名称], "")))</f>
        <v/>
      </c>
      <c r="K557" s="42"/>
      <c r="M557" s="24"/>
      <c r="N557" s="23"/>
    </row>
    <row r="558" spans="1:14">
      <c r="A558" s="38" t="str" cm="1">
        <f t="array" ref="A558">_xlfn.TEXTJOIN(",", TRUE, _xlfn.UNIQUE(IF((序时账[日期]=B558)*(序时账[凭证字号]=C558), 序时账[科目编码], "")))</f>
        <v>0</v>
      </c>
      <c r="B558" s="89"/>
      <c r="G558" s="39"/>
      <c r="H558" s="39"/>
      <c r="I558" s="42">
        <f>IF(F558&lt;&gt;"结转本期损益",_xlfn.XLOOKUP(D558,科目余额表[科目编码],科目余额表[抽查项目],"无匹配"),"期间结转")</f>
        <v>0</v>
      </c>
      <c r="J558" s="38" t="str" cm="1">
        <f t="array" ref="J558">_xlfn.TEXTJOIN(",", TRUE, _xlfn.UNIQUE(IF((序时账[日期]=B558)*(序时账[凭证字号]=C558)*IF(G558=0,序时账[借方金额]&lt;&gt;0,序时账[借方金额]=0)*(序时账[科目编码]&lt;&gt;D558), 序时账[科目名称], "")))</f>
        <v/>
      </c>
      <c r="K558" s="42"/>
      <c r="M558" s="24"/>
      <c r="N558" s="23"/>
    </row>
    <row r="559" spans="1:14">
      <c r="A559" s="38" t="str" cm="1">
        <f t="array" ref="A559">_xlfn.TEXTJOIN(",", TRUE, _xlfn.UNIQUE(IF((序时账[日期]=B559)*(序时账[凭证字号]=C559), 序时账[科目编码], "")))</f>
        <v>0</v>
      </c>
      <c r="B559" s="89"/>
      <c r="G559" s="39"/>
      <c r="H559" s="39"/>
      <c r="I559" s="42">
        <f>IF(F559&lt;&gt;"结转本期损益",_xlfn.XLOOKUP(D559,科目余额表[科目编码],科目余额表[抽查项目],"无匹配"),"期间结转")</f>
        <v>0</v>
      </c>
      <c r="J559" s="38" t="str" cm="1">
        <f t="array" ref="J559">_xlfn.TEXTJOIN(",", TRUE, _xlfn.UNIQUE(IF((序时账[日期]=B559)*(序时账[凭证字号]=C559)*IF(G559=0,序时账[借方金额]&lt;&gt;0,序时账[借方金额]=0)*(序时账[科目编码]&lt;&gt;D559), 序时账[科目名称], "")))</f>
        <v/>
      </c>
      <c r="K559" s="42"/>
      <c r="M559" s="24"/>
      <c r="N559" s="23"/>
    </row>
    <row r="560" spans="1:14">
      <c r="A560" s="38" t="str" cm="1">
        <f t="array" ref="A560">_xlfn.TEXTJOIN(",", TRUE, _xlfn.UNIQUE(IF((序时账[日期]=B560)*(序时账[凭证字号]=C560), 序时账[科目编码], "")))</f>
        <v>0</v>
      </c>
      <c r="B560" s="89"/>
      <c r="G560" s="39"/>
      <c r="H560" s="39"/>
      <c r="I560" s="42">
        <f>IF(F560&lt;&gt;"结转本期损益",_xlfn.XLOOKUP(D560,科目余额表[科目编码],科目余额表[抽查项目],"无匹配"),"期间结转")</f>
        <v>0</v>
      </c>
      <c r="J560" s="38" t="str" cm="1">
        <f t="array" ref="J560">_xlfn.TEXTJOIN(",", TRUE, _xlfn.UNIQUE(IF((序时账[日期]=B560)*(序时账[凭证字号]=C560)*IF(G560=0,序时账[借方金额]&lt;&gt;0,序时账[借方金额]=0)*(序时账[科目编码]&lt;&gt;D560), 序时账[科目名称], "")))</f>
        <v/>
      </c>
      <c r="K560" s="42"/>
      <c r="M560" s="24"/>
      <c r="N560" s="23"/>
    </row>
    <row r="561" spans="1:14">
      <c r="A561" s="38" t="str" cm="1">
        <f t="array" ref="A561">_xlfn.TEXTJOIN(",", TRUE, _xlfn.UNIQUE(IF((序时账[日期]=B561)*(序时账[凭证字号]=C561), 序时账[科目编码], "")))</f>
        <v>0</v>
      </c>
      <c r="B561" s="89"/>
      <c r="G561" s="39"/>
      <c r="H561" s="39"/>
      <c r="I561" s="42">
        <f>IF(F561&lt;&gt;"结转本期损益",_xlfn.XLOOKUP(D561,科目余额表[科目编码],科目余额表[抽查项目],"无匹配"),"期间结转")</f>
        <v>0</v>
      </c>
      <c r="J561" s="38" t="str" cm="1">
        <f t="array" ref="J561">_xlfn.TEXTJOIN(",", TRUE, _xlfn.UNIQUE(IF((序时账[日期]=B561)*(序时账[凭证字号]=C561)*IF(G561=0,序时账[借方金额]&lt;&gt;0,序时账[借方金额]=0)*(序时账[科目编码]&lt;&gt;D561), 序时账[科目名称], "")))</f>
        <v/>
      </c>
      <c r="K561" s="42"/>
      <c r="M561" s="39"/>
      <c r="N561" s="23"/>
    </row>
    <row r="562" spans="1:14">
      <c r="A562" s="38" t="str" cm="1">
        <f t="array" ref="A562">_xlfn.TEXTJOIN(",", TRUE, _xlfn.UNIQUE(IF((序时账[日期]=B562)*(序时账[凭证字号]=C562), 序时账[科目编码], "")))</f>
        <v>0</v>
      </c>
      <c r="B562" s="89"/>
      <c r="G562" s="39"/>
      <c r="H562" s="39"/>
      <c r="I562" s="42">
        <f>IF(F562&lt;&gt;"结转本期损益",_xlfn.XLOOKUP(D562,科目余额表[科目编码],科目余额表[抽查项目],"无匹配"),"期间结转")</f>
        <v>0</v>
      </c>
      <c r="J562" s="38" t="str" cm="1">
        <f t="array" ref="J562">_xlfn.TEXTJOIN(",", TRUE, _xlfn.UNIQUE(IF((序时账[日期]=B562)*(序时账[凭证字号]=C562)*IF(G562=0,序时账[借方金额]&lt;&gt;0,序时账[借方金额]=0)*(序时账[科目编码]&lt;&gt;D562), 序时账[科目名称], "")))</f>
        <v/>
      </c>
      <c r="K562" s="42"/>
      <c r="M562" s="39"/>
      <c r="N562" s="23"/>
    </row>
    <row r="563" spans="1:14">
      <c r="A563" s="38" t="str" cm="1">
        <f t="array" ref="A563">_xlfn.TEXTJOIN(",", TRUE, _xlfn.UNIQUE(IF((序时账[日期]=B563)*(序时账[凭证字号]=C563), 序时账[科目编码], "")))</f>
        <v>0</v>
      </c>
      <c r="B563" s="89"/>
      <c r="G563" s="39"/>
      <c r="H563" s="39"/>
      <c r="I563" s="42">
        <f>IF(F563&lt;&gt;"结转本期损益",_xlfn.XLOOKUP(D563,科目余额表[科目编码],科目余额表[抽查项目],"无匹配"),"期间结转")</f>
        <v>0</v>
      </c>
      <c r="J563" s="38" t="str" cm="1">
        <f t="array" ref="J563">_xlfn.TEXTJOIN(",", TRUE, _xlfn.UNIQUE(IF((序时账[日期]=B563)*(序时账[凭证字号]=C563)*IF(G563=0,序时账[借方金额]&lt;&gt;0,序时账[借方金额]=0)*(序时账[科目编码]&lt;&gt;D563), 序时账[科目名称], "")))</f>
        <v/>
      </c>
      <c r="K563" s="42"/>
      <c r="M563" s="39"/>
      <c r="N563" s="23"/>
    </row>
    <row r="564" spans="1:14">
      <c r="A564" s="38" t="str" cm="1">
        <f t="array" ref="A564">_xlfn.TEXTJOIN(",", TRUE, _xlfn.UNIQUE(IF((序时账[日期]=B564)*(序时账[凭证字号]=C564), 序时账[科目编码], "")))</f>
        <v>0</v>
      </c>
      <c r="B564" s="89"/>
      <c r="G564" s="39"/>
      <c r="H564" s="39"/>
      <c r="I564" s="42">
        <f>IF(F564&lt;&gt;"结转本期损益",_xlfn.XLOOKUP(D564,科目余额表[科目编码],科目余额表[抽查项目],"无匹配"),"期间结转")</f>
        <v>0</v>
      </c>
      <c r="J564" s="38" t="str" cm="1">
        <f t="array" ref="J564">_xlfn.TEXTJOIN(",", TRUE, _xlfn.UNIQUE(IF((序时账[日期]=B564)*(序时账[凭证字号]=C564)*IF(G564=0,序时账[借方金额]&lt;&gt;0,序时账[借方金额]=0)*(序时账[科目编码]&lt;&gt;D564), 序时账[科目名称], "")))</f>
        <v/>
      </c>
      <c r="K564" s="42"/>
      <c r="M564" s="39"/>
      <c r="N564" s="23"/>
    </row>
    <row r="565" spans="1:14">
      <c r="A565" s="38" t="str" cm="1">
        <f t="array" ref="A565">_xlfn.TEXTJOIN(",", TRUE, _xlfn.UNIQUE(IF((序时账[日期]=B565)*(序时账[凭证字号]=C565), 序时账[科目编码], "")))</f>
        <v>0</v>
      </c>
      <c r="B565" s="89"/>
      <c r="G565" s="39"/>
      <c r="H565" s="39"/>
      <c r="I565" s="42">
        <f>IF(F565&lt;&gt;"结转本期损益",_xlfn.XLOOKUP(D565,科目余额表[科目编码],科目余额表[抽查项目],"无匹配"),"期间结转")</f>
        <v>0</v>
      </c>
      <c r="J565" s="38" t="str" cm="1">
        <f t="array" ref="J565">_xlfn.TEXTJOIN(",", TRUE, _xlfn.UNIQUE(IF((序时账[日期]=B565)*(序时账[凭证字号]=C565)*IF(G565=0,序时账[借方金额]&lt;&gt;0,序时账[借方金额]=0)*(序时账[科目编码]&lt;&gt;D565), 序时账[科目名称], "")))</f>
        <v/>
      </c>
      <c r="K565" s="42"/>
      <c r="M565" s="39"/>
      <c r="N565" s="23"/>
    </row>
    <row r="566" spans="1:14">
      <c r="A566" s="38" t="str" cm="1">
        <f t="array" ref="A566">_xlfn.TEXTJOIN(",", TRUE, _xlfn.UNIQUE(IF((序时账[日期]=B566)*(序时账[凭证字号]=C566), 序时账[科目编码], "")))</f>
        <v>0</v>
      </c>
      <c r="B566" s="89"/>
      <c r="G566" s="39"/>
      <c r="H566" s="39"/>
      <c r="I566" s="42">
        <f>IF(F566&lt;&gt;"结转本期损益",_xlfn.XLOOKUP(D566,科目余额表[科目编码],科目余额表[抽查项目],"无匹配"),"期间结转")</f>
        <v>0</v>
      </c>
      <c r="J566" s="38" t="str" cm="1">
        <f t="array" ref="J566">_xlfn.TEXTJOIN(",", TRUE, _xlfn.UNIQUE(IF((序时账[日期]=B566)*(序时账[凭证字号]=C566)*IF(G566=0,序时账[借方金额]&lt;&gt;0,序时账[借方金额]=0)*(序时账[科目编码]&lt;&gt;D566), 序时账[科目名称], "")))</f>
        <v/>
      </c>
      <c r="K566" s="42"/>
      <c r="M566" s="39"/>
      <c r="N566" s="23"/>
    </row>
    <row r="567" spans="1:14">
      <c r="A567" s="38" t="str" cm="1">
        <f t="array" ref="A567">_xlfn.TEXTJOIN(",", TRUE, _xlfn.UNIQUE(IF((序时账[日期]=B567)*(序时账[凭证字号]=C567), 序时账[科目编码], "")))</f>
        <v>0</v>
      </c>
      <c r="B567" s="89"/>
      <c r="G567" s="39"/>
      <c r="H567" s="39"/>
      <c r="I567" s="42">
        <f>IF(F567&lt;&gt;"结转本期损益",_xlfn.XLOOKUP(D567,科目余额表[科目编码],科目余额表[抽查项目],"无匹配"),"期间结转")</f>
        <v>0</v>
      </c>
      <c r="J567" s="38" t="str" cm="1">
        <f t="array" ref="J567">_xlfn.TEXTJOIN(",", TRUE, _xlfn.UNIQUE(IF((序时账[日期]=B567)*(序时账[凭证字号]=C567)*IF(G567=0,序时账[借方金额]&lt;&gt;0,序时账[借方金额]=0)*(序时账[科目编码]&lt;&gt;D567), 序时账[科目名称], "")))</f>
        <v/>
      </c>
      <c r="K567" s="42"/>
      <c r="M567" s="24"/>
      <c r="N567" s="23"/>
    </row>
    <row r="568" spans="1:14">
      <c r="A568" s="38" t="str" cm="1">
        <f t="array" ref="A568">_xlfn.TEXTJOIN(",", TRUE, _xlfn.UNIQUE(IF((序时账[日期]=B568)*(序时账[凭证字号]=C568), 序时账[科目编码], "")))</f>
        <v>0</v>
      </c>
      <c r="B568" s="89"/>
      <c r="G568" s="39"/>
      <c r="H568" s="39"/>
      <c r="I568" s="42">
        <f>IF(F568&lt;&gt;"结转本期损益",_xlfn.XLOOKUP(D568,科目余额表[科目编码],科目余额表[抽查项目],"无匹配"),"期间结转")</f>
        <v>0</v>
      </c>
      <c r="J568" s="38" t="str" cm="1">
        <f t="array" ref="J568">_xlfn.TEXTJOIN(",", TRUE, _xlfn.UNIQUE(IF((序时账[日期]=B568)*(序时账[凭证字号]=C568)*IF(G568=0,序时账[借方金额]&lt;&gt;0,序时账[借方金额]=0)*(序时账[科目编码]&lt;&gt;D568), 序时账[科目名称], "")))</f>
        <v/>
      </c>
      <c r="K568" s="42"/>
      <c r="M568" s="24"/>
      <c r="N568" s="23"/>
    </row>
    <row r="569" spans="1:14">
      <c r="A569" s="38" t="str" cm="1">
        <f t="array" ref="A569">_xlfn.TEXTJOIN(",", TRUE, _xlfn.UNIQUE(IF((序时账[日期]=B569)*(序时账[凭证字号]=C569), 序时账[科目编码], "")))</f>
        <v>0</v>
      </c>
      <c r="B569" s="89"/>
      <c r="G569" s="39"/>
      <c r="H569" s="39"/>
      <c r="I569" s="42">
        <f>IF(F569&lt;&gt;"结转本期损益",_xlfn.XLOOKUP(D569,科目余额表[科目编码],科目余额表[抽查项目],"无匹配"),"期间结转")</f>
        <v>0</v>
      </c>
      <c r="J569" s="38" t="str" cm="1">
        <f t="array" ref="J569">_xlfn.TEXTJOIN(",", TRUE, _xlfn.UNIQUE(IF((序时账[日期]=B569)*(序时账[凭证字号]=C569)*IF(G569=0,序时账[借方金额]&lt;&gt;0,序时账[借方金额]=0)*(序时账[科目编码]&lt;&gt;D569), 序时账[科目名称], "")))</f>
        <v/>
      </c>
      <c r="K569" s="42"/>
      <c r="M569" s="24"/>
      <c r="N569" s="23"/>
    </row>
    <row r="570" spans="1:14">
      <c r="A570" s="38" t="str" cm="1">
        <f t="array" ref="A570">_xlfn.TEXTJOIN(",", TRUE, _xlfn.UNIQUE(IF((序时账[日期]=B570)*(序时账[凭证字号]=C570), 序时账[科目编码], "")))</f>
        <v>0</v>
      </c>
      <c r="B570" s="89"/>
      <c r="G570" s="39"/>
      <c r="H570" s="39"/>
      <c r="I570" s="42">
        <f>IF(F570&lt;&gt;"结转本期损益",_xlfn.XLOOKUP(D570,科目余额表[科目编码],科目余额表[抽查项目],"无匹配"),"期间结转")</f>
        <v>0</v>
      </c>
      <c r="J570" s="38" t="str" cm="1">
        <f t="array" ref="J570">_xlfn.TEXTJOIN(",", TRUE, _xlfn.UNIQUE(IF((序时账[日期]=B570)*(序时账[凭证字号]=C570)*IF(G570=0,序时账[借方金额]&lt;&gt;0,序时账[借方金额]=0)*(序时账[科目编码]&lt;&gt;D570), 序时账[科目名称], "")))</f>
        <v/>
      </c>
      <c r="K570" s="42"/>
      <c r="M570" s="24"/>
      <c r="N570" s="23"/>
    </row>
    <row r="571" spans="1:14">
      <c r="A571" s="38" t="str" cm="1">
        <f t="array" ref="A571">_xlfn.TEXTJOIN(",", TRUE, _xlfn.UNIQUE(IF((序时账[日期]=B571)*(序时账[凭证字号]=C571), 序时账[科目编码], "")))</f>
        <v>0</v>
      </c>
      <c r="B571" s="89"/>
      <c r="G571" s="39"/>
      <c r="H571" s="39"/>
      <c r="I571" s="42">
        <f>IF(F571&lt;&gt;"结转本期损益",_xlfn.XLOOKUP(D571,科目余额表[科目编码],科目余额表[抽查项目],"无匹配"),"期间结转")</f>
        <v>0</v>
      </c>
      <c r="J571" s="38" t="str" cm="1">
        <f t="array" ref="J571">_xlfn.TEXTJOIN(",", TRUE, _xlfn.UNIQUE(IF((序时账[日期]=B571)*(序时账[凭证字号]=C571)*IF(G571=0,序时账[借方金额]&lt;&gt;0,序时账[借方金额]=0)*(序时账[科目编码]&lt;&gt;D571), 序时账[科目名称], "")))</f>
        <v/>
      </c>
      <c r="K571" s="42"/>
      <c r="M571" s="24"/>
      <c r="N571" s="23"/>
    </row>
    <row r="572" spans="1:14">
      <c r="A572" s="38" t="str" cm="1">
        <f t="array" ref="A572">_xlfn.TEXTJOIN(",", TRUE, _xlfn.UNIQUE(IF((序时账[日期]=B572)*(序时账[凭证字号]=C572), 序时账[科目编码], "")))</f>
        <v>0</v>
      </c>
      <c r="B572" s="89"/>
      <c r="G572" s="39"/>
      <c r="H572" s="39"/>
      <c r="I572" s="42">
        <f>IF(F572&lt;&gt;"结转本期损益",_xlfn.XLOOKUP(D572,科目余额表[科目编码],科目余额表[抽查项目],"无匹配"),"期间结转")</f>
        <v>0</v>
      </c>
      <c r="J572" s="38" t="str" cm="1">
        <f t="array" ref="J572">_xlfn.TEXTJOIN(",", TRUE, _xlfn.UNIQUE(IF((序时账[日期]=B572)*(序时账[凭证字号]=C572)*IF(G572=0,序时账[借方金额]&lt;&gt;0,序时账[借方金额]=0)*(序时账[科目编码]&lt;&gt;D572), 序时账[科目名称], "")))</f>
        <v/>
      </c>
      <c r="K572" s="42"/>
      <c r="M572" s="24"/>
      <c r="N572" s="23"/>
    </row>
    <row r="573" spans="1:14">
      <c r="A573" s="38" t="str" cm="1">
        <f t="array" ref="A573">_xlfn.TEXTJOIN(",", TRUE, _xlfn.UNIQUE(IF((序时账[日期]=B573)*(序时账[凭证字号]=C573), 序时账[科目编码], "")))</f>
        <v>0</v>
      </c>
      <c r="B573" s="89"/>
      <c r="G573" s="39"/>
      <c r="H573" s="39"/>
      <c r="I573" s="42">
        <f>IF(F573&lt;&gt;"结转本期损益",_xlfn.XLOOKUP(D573,科目余额表[科目编码],科目余额表[抽查项目],"无匹配"),"期间结转")</f>
        <v>0</v>
      </c>
      <c r="J573" s="38" t="str" cm="1">
        <f t="array" ref="J573">_xlfn.TEXTJOIN(",", TRUE, _xlfn.UNIQUE(IF((序时账[日期]=B573)*(序时账[凭证字号]=C573)*IF(G573=0,序时账[借方金额]&lt;&gt;0,序时账[借方金额]=0)*(序时账[科目编码]&lt;&gt;D573), 序时账[科目名称], "")))</f>
        <v/>
      </c>
      <c r="K573" s="42"/>
      <c r="M573" s="24"/>
      <c r="N573" s="23"/>
    </row>
    <row r="574" spans="1:14">
      <c r="A574" s="38" t="str" cm="1">
        <f t="array" ref="A574">_xlfn.TEXTJOIN(",", TRUE, _xlfn.UNIQUE(IF((序时账[日期]=B574)*(序时账[凭证字号]=C574), 序时账[科目编码], "")))</f>
        <v>0</v>
      </c>
      <c r="B574" s="89"/>
      <c r="G574" s="39"/>
      <c r="H574" s="39"/>
      <c r="I574" s="42">
        <f>IF(F574&lt;&gt;"结转本期损益",_xlfn.XLOOKUP(D574,科目余额表[科目编码],科目余额表[抽查项目],"无匹配"),"期间结转")</f>
        <v>0</v>
      </c>
      <c r="J574" s="38" t="str" cm="1">
        <f t="array" ref="J574">_xlfn.TEXTJOIN(",", TRUE, _xlfn.UNIQUE(IF((序时账[日期]=B574)*(序时账[凭证字号]=C574)*IF(G574=0,序时账[借方金额]&lt;&gt;0,序时账[借方金额]=0)*(序时账[科目编码]&lt;&gt;D574), 序时账[科目名称], "")))</f>
        <v/>
      </c>
      <c r="K574" s="42"/>
      <c r="M574" s="24"/>
      <c r="N574" s="23"/>
    </row>
    <row r="575" spans="1:14">
      <c r="A575" s="38" t="str" cm="1">
        <f t="array" ref="A575">_xlfn.TEXTJOIN(",", TRUE, _xlfn.UNIQUE(IF((序时账[日期]=B575)*(序时账[凭证字号]=C575), 序时账[科目编码], "")))</f>
        <v>0</v>
      </c>
      <c r="B575" s="89"/>
      <c r="G575" s="39"/>
      <c r="H575" s="39"/>
      <c r="I575" s="42">
        <f>IF(F575&lt;&gt;"结转本期损益",_xlfn.XLOOKUP(D575,科目余额表[科目编码],科目余额表[抽查项目],"无匹配"),"期间结转")</f>
        <v>0</v>
      </c>
      <c r="J575" s="38" t="str" cm="1">
        <f t="array" ref="J575">_xlfn.TEXTJOIN(",", TRUE, _xlfn.UNIQUE(IF((序时账[日期]=B575)*(序时账[凭证字号]=C575)*IF(G575=0,序时账[借方金额]&lt;&gt;0,序时账[借方金额]=0)*(序时账[科目编码]&lt;&gt;D575), 序时账[科目名称], "")))</f>
        <v/>
      </c>
      <c r="K575" s="42"/>
      <c r="M575" s="24"/>
      <c r="N575" s="23"/>
    </row>
    <row r="576" spans="1:14">
      <c r="A576" s="38" t="str" cm="1">
        <f t="array" ref="A576">_xlfn.TEXTJOIN(",", TRUE, _xlfn.UNIQUE(IF((序时账[日期]=B576)*(序时账[凭证字号]=C576), 序时账[科目编码], "")))</f>
        <v>0</v>
      </c>
      <c r="B576" s="89"/>
      <c r="G576" s="39"/>
      <c r="H576" s="39"/>
      <c r="I576" s="42">
        <f>IF(F576&lt;&gt;"结转本期损益",_xlfn.XLOOKUP(D576,科目余额表[科目编码],科目余额表[抽查项目],"无匹配"),"期间结转")</f>
        <v>0</v>
      </c>
      <c r="J576" s="38" t="str" cm="1">
        <f t="array" ref="J576">_xlfn.TEXTJOIN(",", TRUE, _xlfn.UNIQUE(IF((序时账[日期]=B576)*(序时账[凭证字号]=C576)*IF(G576=0,序时账[借方金额]&lt;&gt;0,序时账[借方金额]=0)*(序时账[科目编码]&lt;&gt;D576), 序时账[科目名称], "")))</f>
        <v/>
      </c>
      <c r="K576" s="42"/>
      <c r="M576" s="24"/>
      <c r="N576" s="23"/>
    </row>
    <row r="577" spans="1:14">
      <c r="A577" s="38" t="str" cm="1">
        <f t="array" ref="A577">_xlfn.TEXTJOIN(",", TRUE, _xlfn.UNIQUE(IF((序时账[日期]=B577)*(序时账[凭证字号]=C577), 序时账[科目编码], "")))</f>
        <v>0</v>
      </c>
      <c r="B577" s="89"/>
      <c r="G577" s="39"/>
      <c r="H577" s="39"/>
      <c r="I577" s="42">
        <f>IF(F577&lt;&gt;"结转本期损益",_xlfn.XLOOKUP(D577,科目余额表[科目编码],科目余额表[抽查项目],"无匹配"),"期间结转")</f>
        <v>0</v>
      </c>
      <c r="J577" s="38" t="str" cm="1">
        <f t="array" ref="J577">_xlfn.TEXTJOIN(",", TRUE, _xlfn.UNIQUE(IF((序时账[日期]=B577)*(序时账[凭证字号]=C577)*IF(G577=0,序时账[借方金额]&lt;&gt;0,序时账[借方金额]=0)*(序时账[科目编码]&lt;&gt;D577), 序时账[科目名称], "")))</f>
        <v/>
      </c>
      <c r="K577" s="42"/>
      <c r="M577" s="24"/>
      <c r="N577" s="23"/>
    </row>
    <row r="578" spans="1:14">
      <c r="A578" s="38" t="str" cm="1">
        <f t="array" ref="A578">_xlfn.TEXTJOIN(",", TRUE, _xlfn.UNIQUE(IF((序时账[日期]=B578)*(序时账[凭证字号]=C578), 序时账[科目编码], "")))</f>
        <v>0</v>
      </c>
      <c r="B578" s="89"/>
      <c r="G578" s="39"/>
      <c r="H578" s="39"/>
      <c r="I578" s="42">
        <f>IF(F578&lt;&gt;"结转本期损益",_xlfn.XLOOKUP(D578,科目余额表[科目编码],科目余额表[抽查项目],"无匹配"),"期间结转")</f>
        <v>0</v>
      </c>
      <c r="J578" s="38" t="str" cm="1">
        <f t="array" ref="J578">_xlfn.TEXTJOIN(",", TRUE, _xlfn.UNIQUE(IF((序时账[日期]=B578)*(序时账[凭证字号]=C578)*IF(G578=0,序时账[借方金额]&lt;&gt;0,序时账[借方金额]=0)*(序时账[科目编码]&lt;&gt;D578), 序时账[科目名称], "")))</f>
        <v/>
      </c>
      <c r="K578" s="42"/>
      <c r="M578" s="24"/>
      <c r="N578" s="23"/>
    </row>
    <row r="579" spans="1:14">
      <c r="A579" s="38" t="str" cm="1">
        <f t="array" ref="A579">_xlfn.TEXTJOIN(",", TRUE, _xlfn.UNIQUE(IF((序时账[日期]=B579)*(序时账[凭证字号]=C579), 序时账[科目编码], "")))</f>
        <v>0</v>
      </c>
      <c r="B579" s="89"/>
      <c r="G579" s="39"/>
      <c r="H579" s="39"/>
      <c r="I579" s="42">
        <f>IF(F579&lt;&gt;"结转本期损益",_xlfn.XLOOKUP(D579,科目余额表[科目编码],科目余额表[抽查项目],"无匹配"),"期间结转")</f>
        <v>0</v>
      </c>
      <c r="J579" s="38" t="str" cm="1">
        <f t="array" ref="J579">_xlfn.TEXTJOIN(",", TRUE, _xlfn.UNIQUE(IF((序时账[日期]=B579)*(序时账[凭证字号]=C579)*IF(G579=0,序时账[借方金额]&lt;&gt;0,序时账[借方金额]=0)*(序时账[科目编码]&lt;&gt;D579), 序时账[科目名称], "")))</f>
        <v/>
      </c>
      <c r="K579" s="42"/>
      <c r="M579" s="24"/>
      <c r="N579" s="23"/>
    </row>
    <row r="580" spans="1:14">
      <c r="A580" s="38" t="str" cm="1">
        <f t="array" ref="A580">_xlfn.TEXTJOIN(",", TRUE, _xlfn.UNIQUE(IF((序时账[日期]=B580)*(序时账[凭证字号]=C580), 序时账[科目编码], "")))</f>
        <v>0</v>
      </c>
      <c r="B580" s="89"/>
      <c r="G580" s="39"/>
      <c r="H580" s="39"/>
      <c r="I580" s="42">
        <f>IF(F580&lt;&gt;"结转本期损益",_xlfn.XLOOKUP(D580,科目余额表[科目编码],科目余额表[抽查项目],"无匹配"),"期间结转")</f>
        <v>0</v>
      </c>
      <c r="J580" s="38" t="str" cm="1">
        <f t="array" ref="J580">_xlfn.TEXTJOIN(",", TRUE, _xlfn.UNIQUE(IF((序时账[日期]=B580)*(序时账[凭证字号]=C580)*IF(G580=0,序时账[借方金额]&lt;&gt;0,序时账[借方金额]=0)*(序时账[科目编码]&lt;&gt;D580), 序时账[科目名称], "")))</f>
        <v/>
      </c>
      <c r="K580" s="42"/>
      <c r="M580" s="24"/>
      <c r="N580" s="23"/>
    </row>
    <row r="581" spans="1:14">
      <c r="A581" s="38" t="str" cm="1">
        <f t="array" ref="A581">_xlfn.TEXTJOIN(",", TRUE, _xlfn.UNIQUE(IF((序时账[日期]=B581)*(序时账[凭证字号]=C581), 序时账[科目编码], "")))</f>
        <v>0</v>
      </c>
      <c r="B581" s="89"/>
      <c r="G581" s="39"/>
      <c r="H581" s="39"/>
      <c r="I581" s="42">
        <f>IF(F581&lt;&gt;"结转本期损益",_xlfn.XLOOKUP(D581,科目余额表[科目编码],科目余额表[抽查项目],"无匹配"),"期间结转")</f>
        <v>0</v>
      </c>
      <c r="J581" s="38" t="str" cm="1">
        <f t="array" ref="J581">_xlfn.TEXTJOIN(",", TRUE, _xlfn.UNIQUE(IF((序时账[日期]=B581)*(序时账[凭证字号]=C581)*IF(G581=0,序时账[借方金额]&lt;&gt;0,序时账[借方金额]=0)*(序时账[科目编码]&lt;&gt;D581), 序时账[科目名称], "")))</f>
        <v/>
      </c>
      <c r="K581" s="42"/>
      <c r="M581" s="24"/>
      <c r="N581" s="23"/>
    </row>
    <row r="582" spans="1:14">
      <c r="A582" s="38" t="str" cm="1">
        <f t="array" ref="A582">_xlfn.TEXTJOIN(",", TRUE, _xlfn.UNIQUE(IF((序时账[日期]=B582)*(序时账[凭证字号]=C582), 序时账[科目编码], "")))</f>
        <v>0</v>
      </c>
      <c r="B582" s="89"/>
      <c r="G582" s="39"/>
      <c r="H582" s="39"/>
      <c r="I582" s="42">
        <f>IF(F582&lt;&gt;"结转本期损益",_xlfn.XLOOKUP(D582,科目余额表[科目编码],科目余额表[抽查项目],"无匹配"),"期间结转")</f>
        <v>0</v>
      </c>
      <c r="J582" s="38" t="str" cm="1">
        <f t="array" ref="J582">_xlfn.TEXTJOIN(",", TRUE, _xlfn.UNIQUE(IF((序时账[日期]=B582)*(序时账[凭证字号]=C582)*IF(G582=0,序时账[借方金额]&lt;&gt;0,序时账[借方金额]=0)*(序时账[科目编码]&lt;&gt;D582), 序时账[科目名称], "")))</f>
        <v/>
      </c>
      <c r="K582" s="42"/>
      <c r="M582" s="24"/>
      <c r="N582" s="23"/>
    </row>
    <row r="583" spans="1:14">
      <c r="A583" s="38" t="str" cm="1">
        <f t="array" ref="A583">_xlfn.TEXTJOIN(",", TRUE, _xlfn.UNIQUE(IF((序时账[日期]=B583)*(序时账[凭证字号]=C583), 序时账[科目编码], "")))</f>
        <v>0</v>
      </c>
      <c r="B583" s="89"/>
      <c r="G583" s="39"/>
      <c r="H583" s="39"/>
      <c r="I583" s="42">
        <f>IF(F583&lt;&gt;"结转本期损益",_xlfn.XLOOKUP(D583,科目余额表[科目编码],科目余额表[抽查项目],"无匹配"),"期间结转")</f>
        <v>0</v>
      </c>
      <c r="J583" s="38" t="str" cm="1">
        <f t="array" ref="J583">_xlfn.TEXTJOIN(",", TRUE, _xlfn.UNIQUE(IF((序时账[日期]=B583)*(序时账[凭证字号]=C583)*IF(G583=0,序时账[借方金额]&lt;&gt;0,序时账[借方金额]=0)*(序时账[科目编码]&lt;&gt;D583), 序时账[科目名称], "")))</f>
        <v/>
      </c>
      <c r="K583" s="42"/>
      <c r="M583" s="24"/>
      <c r="N583" s="23"/>
    </row>
    <row r="584" spans="1:14">
      <c r="A584" s="38" t="str" cm="1">
        <f t="array" ref="A584">_xlfn.TEXTJOIN(",", TRUE, _xlfn.UNIQUE(IF((序时账[日期]=B584)*(序时账[凭证字号]=C584), 序时账[科目编码], "")))</f>
        <v>0</v>
      </c>
      <c r="B584" s="89"/>
      <c r="G584" s="39"/>
      <c r="H584" s="39"/>
      <c r="I584" s="42">
        <f>IF(F584&lt;&gt;"结转本期损益",_xlfn.XLOOKUP(D584,科目余额表[科目编码],科目余额表[抽查项目],"无匹配"),"期间结转")</f>
        <v>0</v>
      </c>
      <c r="J584" s="38" t="str" cm="1">
        <f t="array" ref="J584">_xlfn.TEXTJOIN(",", TRUE, _xlfn.UNIQUE(IF((序时账[日期]=B584)*(序时账[凭证字号]=C584)*IF(G584=0,序时账[借方金额]&lt;&gt;0,序时账[借方金额]=0)*(序时账[科目编码]&lt;&gt;D584), 序时账[科目名称], "")))</f>
        <v/>
      </c>
      <c r="K584" s="42"/>
      <c r="M584" s="24"/>
      <c r="N584" s="23"/>
    </row>
    <row r="585" spans="1:14">
      <c r="A585" s="38" t="str" cm="1">
        <f t="array" ref="A585">_xlfn.TEXTJOIN(",", TRUE, _xlfn.UNIQUE(IF((序时账[日期]=B585)*(序时账[凭证字号]=C585), 序时账[科目编码], "")))</f>
        <v>0</v>
      </c>
      <c r="B585" s="89"/>
      <c r="G585" s="39"/>
      <c r="H585" s="39"/>
      <c r="I585" s="42">
        <f>IF(F585&lt;&gt;"结转本期损益",_xlfn.XLOOKUP(D585,科目余额表[科目编码],科目余额表[抽查项目],"无匹配"),"期间结转")</f>
        <v>0</v>
      </c>
      <c r="J585" s="38" t="str" cm="1">
        <f t="array" ref="J585">_xlfn.TEXTJOIN(",", TRUE, _xlfn.UNIQUE(IF((序时账[日期]=B585)*(序时账[凭证字号]=C585)*IF(G585=0,序时账[借方金额]&lt;&gt;0,序时账[借方金额]=0)*(序时账[科目编码]&lt;&gt;D585), 序时账[科目名称], "")))</f>
        <v/>
      </c>
      <c r="K585" s="42"/>
      <c r="M585" s="24"/>
      <c r="N585" s="23"/>
    </row>
    <row r="586" spans="1:14">
      <c r="A586" s="38" t="str" cm="1">
        <f t="array" ref="A586">_xlfn.TEXTJOIN(",", TRUE, _xlfn.UNIQUE(IF((序时账[日期]=B586)*(序时账[凭证字号]=C586), 序时账[科目编码], "")))</f>
        <v>0</v>
      </c>
      <c r="B586" s="89"/>
      <c r="G586" s="39"/>
      <c r="H586" s="39"/>
      <c r="I586" s="42">
        <f>IF(F586&lt;&gt;"结转本期损益",_xlfn.XLOOKUP(D586,科目余额表[科目编码],科目余额表[抽查项目],"无匹配"),"期间结转")</f>
        <v>0</v>
      </c>
      <c r="J586" s="38" t="str" cm="1">
        <f t="array" ref="J586">_xlfn.TEXTJOIN(",", TRUE, _xlfn.UNIQUE(IF((序时账[日期]=B586)*(序时账[凭证字号]=C586)*IF(G586=0,序时账[借方金额]&lt;&gt;0,序时账[借方金额]=0)*(序时账[科目编码]&lt;&gt;D586), 序时账[科目名称], "")))</f>
        <v/>
      </c>
      <c r="K586" s="42"/>
      <c r="M586" s="24"/>
      <c r="N586" s="23"/>
    </row>
    <row r="587" spans="1:14">
      <c r="A587" s="38" t="str" cm="1">
        <f t="array" ref="A587">_xlfn.TEXTJOIN(",", TRUE, _xlfn.UNIQUE(IF((序时账[日期]=B587)*(序时账[凭证字号]=C587), 序时账[科目编码], "")))</f>
        <v>0</v>
      </c>
      <c r="B587" s="89"/>
      <c r="G587" s="39"/>
      <c r="H587" s="39"/>
      <c r="I587" s="42">
        <f>IF(F587&lt;&gt;"结转本期损益",_xlfn.XLOOKUP(D587,科目余额表[科目编码],科目余额表[抽查项目],"无匹配"),"期间结转")</f>
        <v>0</v>
      </c>
      <c r="J587" s="38" t="str" cm="1">
        <f t="array" ref="J587">_xlfn.TEXTJOIN(",", TRUE, _xlfn.UNIQUE(IF((序时账[日期]=B587)*(序时账[凭证字号]=C587)*IF(G587=0,序时账[借方金额]&lt;&gt;0,序时账[借方金额]=0)*(序时账[科目编码]&lt;&gt;D587), 序时账[科目名称], "")))</f>
        <v/>
      </c>
      <c r="K587" s="42"/>
      <c r="M587" s="24"/>
      <c r="N587" s="23"/>
    </row>
    <row r="588" spans="1:14">
      <c r="A588" s="38" t="str" cm="1">
        <f t="array" ref="A588">_xlfn.TEXTJOIN(",", TRUE, _xlfn.UNIQUE(IF((序时账[日期]=B588)*(序时账[凭证字号]=C588), 序时账[科目编码], "")))</f>
        <v>0</v>
      </c>
      <c r="B588" s="89"/>
      <c r="G588" s="39"/>
      <c r="H588" s="39"/>
      <c r="I588" s="42">
        <f>IF(F588&lt;&gt;"结转本期损益",_xlfn.XLOOKUP(D588,科目余额表[科目编码],科目余额表[抽查项目],"无匹配"),"期间结转")</f>
        <v>0</v>
      </c>
      <c r="J588" s="38" t="str" cm="1">
        <f t="array" ref="J588">_xlfn.TEXTJOIN(",", TRUE, _xlfn.UNIQUE(IF((序时账[日期]=B588)*(序时账[凭证字号]=C588)*IF(G588=0,序时账[借方金额]&lt;&gt;0,序时账[借方金额]=0)*(序时账[科目编码]&lt;&gt;D588), 序时账[科目名称], "")))</f>
        <v/>
      </c>
      <c r="K588" s="42"/>
      <c r="M588" s="24"/>
      <c r="N588" s="23"/>
    </row>
    <row r="589" spans="1:14">
      <c r="A589" s="38" t="str" cm="1">
        <f t="array" ref="A589">_xlfn.TEXTJOIN(",", TRUE, _xlfn.UNIQUE(IF((序时账[日期]=B589)*(序时账[凭证字号]=C589), 序时账[科目编码], "")))</f>
        <v>0</v>
      </c>
      <c r="B589" s="89"/>
      <c r="G589" s="39"/>
      <c r="H589" s="39"/>
      <c r="I589" s="42">
        <f>IF(F589&lt;&gt;"结转本期损益",_xlfn.XLOOKUP(D589,科目余额表[科目编码],科目余额表[抽查项目],"无匹配"),"期间结转")</f>
        <v>0</v>
      </c>
      <c r="J589" s="38" t="str" cm="1">
        <f t="array" ref="J589">_xlfn.TEXTJOIN(",", TRUE, _xlfn.UNIQUE(IF((序时账[日期]=B589)*(序时账[凭证字号]=C589)*IF(G589=0,序时账[借方金额]&lt;&gt;0,序时账[借方金额]=0)*(序时账[科目编码]&lt;&gt;D589), 序时账[科目名称], "")))</f>
        <v/>
      </c>
      <c r="K589" s="42"/>
      <c r="M589" s="24"/>
      <c r="N589" s="23"/>
    </row>
    <row r="590" spans="1:14">
      <c r="A590" s="38" t="str" cm="1">
        <f t="array" ref="A590">_xlfn.TEXTJOIN(",", TRUE, _xlfn.UNIQUE(IF((序时账[日期]=B590)*(序时账[凭证字号]=C590), 序时账[科目编码], "")))</f>
        <v>0</v>
      </c>
      <c r="B590" s="89"/>
      <c r="G590" s="39"/>
      <c r="H590" s="39"/>
      <c r="I590" s="42">
        <f>IF(F590&lt;&gt;"结转本期损益",_xlfn.XLOOKUP(D590,科目余额表[科目编码],科目余额表[抽查项目],"无匹配"),"期间结转")</f>
        <v>0</v>
      </c>
      <c r="J590" s="38" t="str" cm="1">
        <f t="array" ref="J590">_xlfn.TEXTJOIN(",", TRUE, _xlfn.UNIQUE(IF((序时账[日期]=B590)*(序时账[凭证字号]=C590)*IF(G590=0,序时账[借方金额]&lt;&gt;0,序时账[借方金额]=0)*(序时账[科目编码]&lt;&gt;D590), 序时账[科目名称], "")))</f>
        <v/>
      </c>
      <c r="K590" s="42"/>
      <c r="M590" s="24"/>
      <c r="N590" s="23"/>
    </row>
    <row r="591" spans="1:14">
      <c r="A591" s="38" t="str" cm="1">
        <f t="array" ref="A591">_xlfn.TEXTJOIN(",", TRUE, _xlfn.UNIQUE(IF((序时账[日期]=B591)*(序时账[凭证字号]=C591), 序时账[科目编码], "")))</f>
        <v>0</v>
      </c>
      <c r="B591" s="89"/>
      <c r="G591" s="39"/>
      <c r="H591" s="39"/>
      <c r="I591" s="42">
        <f>IF(F591&lt;&gt;"结转本期损益",_xlfn.XLOOKUP(D591,科目余额表[科目编码],科目余额表[抽查项目],"无匹配"),"期间结转")</f>
        <v>0</v>
      </c>
      <c r="J591" s="38" t="str" cm="1">
        <f t="array" ref="J591">_xlfn.TEXTJOIN(",", TRUE, _xlfn.UNIQUE(IF((序时账[日期]=B591)*(序时账[凭证字号]=C591)*IF(G591=0,序时账[借方金额]&lt;&gt;0,序时账[借方金额]=0)*(序时账[科目编码]&lt;&gt;D591), 序时账[科目名称], "")))</f>
        <v/>
      </c>
      <c r="K591" s="42"/>
      <c r="M591" s="24"/>
      <c r="N591" s="23"/>
    </row>
    <row r="592" spans="1:14">
      <c r="A592" s="38" t="str" cm="1">
        <f t="array" ref="A592">_xlfn.TEXTJOIN(",", TRUE, _xlfn.UNIQUE(IF((序时账[日期]=B592)*(序时账[凭证字号]=C592), 序时账[科目编码], "")))</f>
        <v>0</v>
      </c>
      <c r="B592" s="89"/>
      <c r="G592" s="39"/>
      <c r="H592" s="39"/>
      <c r="I592" s="42">
        <f>IF(F592&lt;&gt;"结转本期损益",_xlfn.XLOOKUP(D592,科目余额表[科目编码],科目余额表[抽查项目],"无匹配"),"期间结转")</f>
        <v>0</v>
      </c>
      <c r="J592" s="38" t="str" cm="1">
        <f t="array" ref="J592">_xlfn.TEXTJOIN(",", TRUE, _xlfn.UNIQUE(IF((序时账[日期]=B592)*(序时账[凭证字号]=C592)*IF(G592=0,序时账[借方金额]&lt;&gt;0,序时账[借方金额]=0)*(序时账[科目编码]&lt;&gt;D592), 序时账[科目名称], "")))</f>
        <v/>
      </c>
      <c r="K592" s="42"/>
      <c r="M592" s="24"/>
      <c r="N592" s="23"/>
    </row>
    <row r="593" spans="1:14">
      <c r="A593" s="38" t="str" cm="1">
        <f t="array" ref="A593">_xlfn.TEXTJOIN(",", TRUE, _xlfn.UNIQUE(IF((序时账[日期]=B593)*(序时账[凭证字号]=C593), 序时账[科目编码], "")))</f>
        <v>0</v>
      </c>
      <c r="B593" s="89"/>
      <c r="G593" s="39"/>
      <c r="H593" s="39"/>
      <c r="I593" s="42">
        <f>IF(F593&lt;&gt;"结转本期损益",_xlfn.XLOOKUP(D593,科目余额表[科目编码],科目余额表[抽查项目],"无匹配"),"期间结转")</f>
        <v>0</v>
      </c>
      <c r="J593" s="38" t="str" cm="1">
        <f t="array" ref="J593">_xlfn.TEXTJOIN(",", TRUE, _xlfn.UNIQUE(IF((序时账[日期]=B593)*(序时账[凭证字号]=C593)*IF(G593=0,序时账[借方金额]&lt;&gt;0,序时账[借方金额]=0)*(序时账[科目编码]&lt;&gt;D593), 序时账[科目名称], "")))</f>
        <v/>
      </c>
      <c r="K593" s="42"/>
      <c r="M593" s="24"/>
      <c r="N593" s="23"/>
    </row>
    <row r="594" spans="1:14">
      <c r="A594" s="38" t="str" cm="1">
        <f t="array" ref="A594">_xlfn.TEXTJOIN(",", TRUE, _xlfn.UNIQUE(IF((序时账[日期]=B594)*(序时账[凭证字号]=C594), 序时账[科目编码], "")))</f>
        <v>0</v>
      </c>
      <c r="B594" s="89"/>
      <c r="G594" s="39"/>
      <c r="H594" s="39"/>
      <c r="I594" s="42">
        <f>IF(F594&lt;&gt;"结转本期损益",_xlfn.XLOOKUP(D594,科目余额表[科目编码],科目余额表[抽查项目],"无匹配"),"期间结转")</f>
        <v>0</v>
      </c>
      <c r="J594" s="38" t="str" cm="1">
        <f t="array" ref="J594">_xlfn.TEXTJOIN(",", TRUE, _xlfn.UNIQUE(IF((序时账[日期]=B594)*(序时账[凭证字号]=C594)*IF(G594=0,序时账[借方金额]&lt;&gt;0,序时账[借方金额]=0)*(序时账[科目编码]&lt;&gt;D594), 序时账[科目名称], "")))</f>
        <v/>
      </c>
      <c r="K594" s="42"/>
      <c r="M594" s="24"/>
      <c r="N594" s="23"/>
    </row>
    <row r="595" spans="1:14">
      <c r="A595" s="38" t="str" cm="1">
        <f t="array" ref="A595">_xlfn.TEXTJOIN(",", TRUE, _xlfn.UNIQUE(IF((序时账[日期]=B595)*(序时账[凭证字号]=C595), 序时账[科目编码], "")))</f>
        <v>0</v>
      </c>
      <c r="B595" s="89"/>
      <c r="G595" s="39"/>
      <c r="H595" s="39"/>
      <c r="I595" s="42">
        <f>IF(F595&lt;&gt;"结转本期损益",_xlfn.XLOOKUP(D595,科目余额表[科目编码],科目余额表[抽查项目],"无匹配"),"期间结转")</f>
        <v>0</v>
      </c>
      <c r="J595" s="38" t="str" cm="1">
        <f t="array" ref="J595">_xlfn.TEXTJOIN(",", TRUE, _xlfn.UNIQUE(IF((序时账[日期]=B595)*(序时账[凭证字号]=C595)*IF(G595=0,序时账[借方金额]&lt;&gt;0,序时账[借方金额]=0)*(序时账[科目编码]&lt;&gt;D595), 序时账[科目名称], "")))</f>
        <v/>
      </c>
      <c r="K595" s="42"/>
      <c r="M595" s="24"/>
      <c r="N595" s="23"/>
    </row>
    <row r="596" spans="1:14">
      <c r="A596" s="38" t="str" cm="1">
        <f t="array" ref="A596">_xlfn.TEXTJOIN(",", TRUE, _xlfn.UNIQUE(IF((序时账[日期]=B596)*(序时账[凭证字号]=C596), 序时账[科目编码], "")))</f>
        <v>0</v>
      </c>
      <c r="B596" s="89"/>
      <c r="G596" s="39"/>
      <c r="H596" s="39"/>
      <c r="I596" s="42">
        <f>IF(F596&lt;&gt;"结转本期损益",_xlfn.XLOOKUP(D596,科目余额表[科目编码],科目余额表[抽查项目],"无匹配"),"期间结转")</f>
        <v>0</v>
      </c>
      <c r="J596" s="38" t="str" cm="1">
        <f t="array" ref="J596">_xlfn.TEXTJOIN(",", TRUE, _xlfn.UNIQUE(IF((序时账[日期]=B596)*(序时账[凭证字号]=C596)*IF(G596=0,序时账[借方金额]&lt;&gt;0,序时账[借方金额]=0)*(序时账[科目编码]&lt;&gt;D596), 序时账[科目名称], "")))</f>
        <v/>
      </c>
      <c r="K596" s="42"/>
      <c r="M596" s="24"/>
      <c r="N596" s="23"/>
    </row>
    <row r="597" spans="1:14">
      <c r="A597" s="38" t="str" cm="1">
        <f t="array" ref="A597">_xlfn.TEXTJOIN(",", TRUE, _xlfn.UNIQUE(IF((序时账[日期]=B597)*(序时账[凭证字号]=C597), 序时账[科目编码], "")))</f>
        <v>0</v>
      </c>
      <c r="B597" s="89"/>
      <c r="G597" s="39"/>
      <c r="H597" s="39"/>
      <c r="I597" s="42">
        <f>IF(F597&lt;&gt;"结转本期损益",_xlfn.XLOOKUP(D597,科目余额表[科目编码],科目余额表[抽查项目],"无匹配"),"期间结转")</f>
        <v>0</v>
      </c>
      <c r="J597" s="38" t="str" cm="1">
        <f t="array" ref="J597">_xlfn.TEXTJOIN(",", TRUE, _xlfn.UNIQUE(IF((序时账[日期]=B597)*(序时账[凭证字号]=C597)*IF(G597=0,序时账[借方金额]&lt;&gt;0,序时账[借方金额]=0)*(序时账[科目编码]&lt;&gt;D597), 序时账[科目名称], "")))</f>
        <v/>
      </c>
      <c r="K597" s="42"/>
      <c r="M597" s="24"/>
      <c r="N597" s="23"/>
    </row>
    <row r="598" spans="1:14">
      <c r="A598" s="38" t="str" cm="1">
        <f t="array" ref="A598">_xlfn.TEXTJOIN(",", TRUE, _xlfn.UNIQUE(IF((序时账[日期]=B598)*(序时账[凭证字号]=C598), 序时账[科目编码], "")))</f>
        <v>0</v>
      </c>
      <c r="B598" s="89"/>
      <c r="G598" s="39"/>
      <c r="H598" s="39"/>
      <c r="I598" s="42">
        <f>IF(F598&lt;&gt;"结转本期损益",_xlfn.XLOOKUP(D598,科目余额表[科目编码],科目余额表[抽查项目],"无匹配"),"期间结转")</f>
        <v>0</v>
      </c>
      <c r="J598" s="38" t="str" cm="1">
        <f t="array" ref="J598">_xlfn.TEXTJOIN(",", TRUE, _xlfn.UNIQUE(IF((序时账[日期]=B598)*(序时账[凭证字号]=C598)*IF(G598=0,序时账[借方金额]&lt;&gt;0,序时账[借方金额]=0)*(序时账[科目编码]&lt;&gt;D598), 序时账[科目名称], "")))</f>
        <v/>
      </c>
      <c r="K598" s="42"/>
      <c r="M598" s="24"/>
      <c r="N598" s="23"/>
    </row>
    <row r="599" spans="1:14">
      <c r="A599" s="38" t="str" cm="1">
        <f t="array" ref="A599">_xlfn.TEXTJOIN(",", TRUE, _xlfn.UNIQUE(IF((序时账[日期]=B599)*(序时账[凭证字号]=C599), 序时账[科目编码], "")))</f>
        <v>0</v>
      </c>
      <c r="B599" s="89"/>
      <c r="G599" s="39"/>
      <c r="H599" s="39"/>
      <c r="I599" s="42">
        <f>IF(F599&lt;&gt;"结转本期损益",_xlfn.XLOOKUP(D599,科目余额表[科目编码],科目余额表[抽查项目],"无匹配"),"期间结转")</f>
        <v>0</v>
      </c>
      <c r="J599" s="38" t="str" cm="1">
        <f t="array" ref="J599">_xlfn.TEXTJOIN(",", TRUE, _xlfn.UNIQUE(IF((序时账[日期]=B599)*(序时账[凭证字号]=C599)*IF(G599=0,序时账[借方金额]&lt;&gt;0,序时账[借方金额]=0)*(序时账[科目编码]&lt;&gt;D599), 序时账[科目名称], "")))</f>
        <v/>
      </c>
      <c r="K599" s="42"/>
      <c r="M599" s="24"/>
      <c r="N599" s="23"/>
    </row>
    <row r="600" spans="1:14">
      <c r="A600" s="38" t="str" cm="1">
        <f t="array" ref="A600">_xlfn.TEXTJOIN(",", TRUE, _xlfn.UNIQUE(IF((序时账[日期]=B600)*(序时账[凭证字号]=C600), 序时账[科目编码], "")))</f>
        <v>0</v>
      </c>
      <c r="B600" s="89"/>
      <c r="G600" s="39"/>
      <c r="H600" s="39"/>
      <c r="I600" s="42">
        <f>IF(F600&lt;&gt;"结转本期损益",_xlfn.XLOOKUP(D600,科目余额表[科目编码],科目余额表[抽查项目],"无匹配"),"期间结转")</f>
        <v>0</v>
      </c>
      <c r="J600" s="38" t="str" cm="1">
        <f t="array" ref="J600">_xlfn.TEXTJOIN(",", TRUE, _xlfn.UNIQUE(IF((序时账[日期]=B600)*(序时账[凭证字号]=C600)*IF(G600=0,序时账[借方金额]&lt;&gt;0,序时账[借方金额]=0)*(序时账[科目编码]&lt;&gt;D600), 序时账[科目名称], "")))</f>
        <v/>
      </c>
      <c r="K600" s="42"/>
      <c r="M600" s="24"/>
      <c r="N600" s="23"/>
    </row>
    <row r="601" spans="1:14">
      <c r="A601" s="38" t="str" cm="1">
        <f t="array" ref="A601">_xlfn.TEXTJOIN(",", TRUE, _xlfn.UNIQUE(IF((序时账[日期]=B601)*(序时账[凭证字号]=C601), 序时账[科目编码], "")))</f>
        <v>0</v>
      </c>
      <c r="B601" s="89"/>
      <c r="G601" s="39"/>
      <c r="H601" s="39"/>
      <c r="I601" s="42">
        <f>IF(F601&lt;&gt;"结转本期损益",_xlfn.XLOOKUP(D601,科目余额表[科目编码],科目余额表[抽查项目],"无匹配"),"期间结转")</f>
        <v>0</v>
      </c>
      <c r="J601" s="38" t="str" cm="1">
        <f t="array" ref="J601">_xlfn.TEXTJOIN(",", TRUE, _xlfn.UNIQUE(IF((序时账[日期]=B601)*(序时账[凭证字号]=C601)*IF(G601=0,序时账[借方金额]&lt;&gt;0,序时账[借方金额]=0)*(序时账[科目编码]&lt;&gt;D601), 序时账[科目名称], "")))</f>
        <v/>
      </c>
      <c r="K601" s="42"/>
      <c r="M601" s="24"/>
      <c r="N601" s="23"/>
    </row>
    <row r="602" spans="1:14">
      <c r="A602" s="38" t="str" cm="1">
        <f t="array" ref="A602">_xlfn.TEXTJOIN(",", TRUE, _xlfn.UNIQUE(IF((序时账[日期]=B602)*(序时账[凭证字号]=C602), 序时账[科目编码], "")))</f>
        <v>0</v>
      </c>
      <c r="B602" s="89"/>
      <c r="G602" s="39"/>
      <c r="H602" s="39"/>
      <c r="I602" s="42">
        <f>IF(F602&lt;&gt;"结转本期损益",_xlfn.XLOOKUP(D602,科目余额表[科目编码],科目余额表[抽查项目],"无匹配"),"期间结转")</f>
        <v>0</v>
      </c>
      <c r="J602" s="38" t="str" cm="1">
        <f t="array" ref="J602">_xlfn.TEXTJOIN(",", TRUE, _xlfn.UNIQUE(IF((序时账[日期]=B602)*(序时账[凭证字号]=C602)*IF(G602=0,序时账[借方金额]&lt;&gt;0,序时账[借方金额]=0)*(序时账[科目编码]&lt;&gt;D602), 序时账[科目名称], "")))</f>
        <v/>
      </c>
      <c r="K602" s="42"/>
      <c r="M602" s="24"/>
      <c r="N602" s="23"/>
    </row>
    <row r="603" spans="1:14">
      <c r="A603" s="38" t="str" cm="1">
        <f t="array" ref="A603">_xlfn.TEXTJOIN(",", TRUE, _xlfn.UNIQUE(IF((序时账[日期]=B603)*(序时账[凭证字号]=C603), 序时账[科目编码], "")))</f>
        <v>0</v>
      </c>
      <c r="B603" s="89"/>
      <c r="G603" s="39"/>
      <c r="H603" s="39"/>
      <c r="I603" s="42">
        <f>IF(F603&lt;&gt;"结转本期损益",_xlfn.XLOOKUP(D603,科目余额表[科目编码],科目余额表[抽查项目],"无匹配"),"期间结转")</f>
        <v>0</v>
      </c>
      <c r="J603" s="38" t="str" cm="1">
        <f t="array" ref="J603">_xlfn.TEXTJOIN(",", TRUE, _xlfn.UNIQUE(IF((序时账[日期]=B603)*(序时账[凭证字号]=C603)*IF(G603=0,序时账[借方金额]&lt;&gt;0,序时账[借方金额]=0)*(序时账[科目编码]&lt;&gt;D603), 序时账[科目名称], "")))</f>
        <v/>
      </c>
      <c r="K603" s="42"/>
      <c r="M603" s="24"/>
      <c r="N603" s="23"/>
    </row>
    <row r="604" spans="1:14">
      <c r="A604" s="38" t="str" cm="1">
        <f t="array" ref="A604">_xlfn.TEXTJOIN(",", TRUE, _xlfn.UNIQUE(IF((序时账[日期]=B604)*(序时账[凭证字号]=C604), 序时账[科目编码], "")))</f>
        <v>0</v>
      </c>
      <c r="B604" s="89"/>
      <c r="G604" s="39"/>
      <c r="H604" s="39"/>
      <c r="I604" s="42">
        <f>IF(F604&lt;&gt;"结转本期损益",_xlfn.XLOOKUP(D604,科目余额表[科目编码],科目余额表[抽查项目],"无匹配"),"期间结转")</f>
        <v>0</v>
      </c>
      <c r="J604" s="38" t="str" cm="1">
        <f t="array" ref="J604">_xlfn.TEXTJOIN(",", TRUE, _xlfn.UNIQUE(IF((序时账[日期]=B604)*(序时账[凭证字号]=C604)*IF(G604=0,序时账[借方金额]&lt;&gt;0,序时账[借方金额]=0)*(序时账[科目编码]&lt;&gt;D604), 序时账[科目名称], "")))</f>
        <v/>
      </c>
      <c r="K604" s="42"/>
      <c r="M604" s="24"/>
      <c r="N604" s="23"/>
    </row>
    <row r="605" spans="1:14">
      <c r="A605" s="38" t="str" cm="1">
        <f t="array" ref="A605">_xlfn.TEXTJOIN(",", TRUE, _xlfn.UNIQUE(IF((序时账[日期]=B605)*(序时账[凭证字号]=C605), 序时账[科目编码], "")))</f>
        <v>0</v>
      </c>
      <c r="B605" s="89"/>
      <c r="G605" s="39"/>
      <c r="H605" s="39"/>
      <c r="I605" s="42">
        <f>IF(F605&lt;&gt;"结转本期损益",_xlfn.XLOOKUP(D605,科目余额表[科目编码],科目余额表[抽查项目],"无匹配"),"期间结转")</f>
        <v>0</v>
      </c>
      <c r="J605" s="38" t="str" cm="1">
        <f t="array" ref="J605">_xlfn.TEXTJOIN(",", TRUE, _xlfn.UNIQUE(IF((序时账[日期]=B605)*(序时账[凭证字号]=C605)*IF(G605=0,序时账[借方金额]&lt;&gt;0,序时账[借方金额]=0)*(序时账[科目编码]&lt;&gt;D605), 序时账[科目名称], "")))</f>
        <v/>
      </c>
      <c r="K605" s="42"/>
      <c r="M605" s="24"/>
      <c r="N605" s="23"/>
    </row>
    <row r="606" spans="1:14">
      <c r="A606" s="38" t="str" cm="1">
        <f t="array" ref="A606">_xlfn.TEXTJOIN(",", TRUE, _xlfn.UNIQUE(IF((序时账[日期]=B606)*(序时账[凭证字号]=C606), 序时账[科目编码], "")))</f>
        <v>0</v>
      </c>
      <c r="B606" s="89"/>
      <c r="G606" s="39"/>
      <c r="H606" s="39"/>
      <c r="I606" s="42">
        <f>IF(F606&lt;&gt;"结转本期损益",_xlfn.XLOOKUP(D606,科目余额表[科目编码],科目余额表[抽查项目],"无匹配"),"期间结转")</f>
        <v>0</v>
      </c>
      <c r="J606" s="38" t="str" cm="1">
        <f t="array" ref="J606">_xlfn.TEXTJOIN(",", TRUE, _xlfn.UNIQUE(IF((序时账[日期]=B606)*(序时账[凭证字号]=C606)*IF(G606=0,序时账[借方金额]&lt;&gt;0,序时账[借方金额]=0)*(序时账[科目编码]&lt;&gt;D606), 序时账[科目名称], "")))</f>
        <v/>
      </c>
      <c r="K606" s="42"/>
      <c r="M606" s="24"/>
      <c r="N606" s="23"/>
    </row>
    <row r="607" spans="1:14">
      <c r="A607" s="38" t="str" cm="1">
        <f t="array" ref="A607">_xlfn.TEXTJOIN(",", TRUE, _xlfn.UNIQUE(IF((序时账[日期]=B607)*(序时账[凭证字号]=C607), 序时账[科目编码], "")))</f>
        <v>0</v>
      </c>
      <c r="B607" s="89"/>
      <c r="G607" s="39"/>
      <c r="H607" s="39"/>
      <c r="I607" s="42">
        <f>IF(F607&lt;&gt;"结转本期损益",_xlfn.XLOOKUP(D607,科目余额表[科目编码],科目余额表[抽查项目],"无匹配"),"期间结转")</f>
        <v>0</v>
      </c>
      <c r="J607" s="38" t="str" cm="1">
        <f t="array" ref="J607">_xlfn.TEXTJOIN(",", TRUE, _xlfn.UNIQUE(IF((序时账[日期]=B607)*(序时账[凭证字号]=C607)*IF(G607=0,序时账[借方金额]&lt;&gt;0,序时账[借方金额]=0)*(序时账[科目编码]&lt;&gt;D607), 序时账[科目名称], "")))</f>
        <v/>
      </c>
      <c r="K607" s="42"/>
      <c r="M607" s="24"/>
      <c r="N607" s="23"/>
    </row>
    <row r="608" spans="1:14">
      <c r="A608" s="38" t="str" cm="1">
        <f t="array" ref="A608">_xlfn.TEXTJOIN(",", TRUE, _xlfn.UNIQUE(IF((序时账[日期]=B608)*(序时账[凭证字号]=C608), 序时账[科目编码], "")))</f>
        <v>0</v>
      </c>
      <c r="B608" s="89"/>
      <c r="G608" s="39"/>
      <c r="H608" s="39"/>
      <c r="I608" s="42">
        <f>IF(F608&lt;&gt;"结转本期损益",_xlfn.XLOOKUP(D608,科目余额表[科目编码],科目余额表[抽查项目],"无匹配"),"期间结转")</f>
        <v>0</v>
      </c>
      <c r="J608" s="38" t="str" cm="1">
        <f t="array" ref="J608">_xlfn.TEXTJOIN(",", TRUE, _xlfn.UNIQUE(IF((序时账[日期]=B608)*(序时账[凭证字号]=C608)*IF(G608=0,序时账[借方金额]&lt;&gt;0,序时账[借方金额]=0)*(序时账[科目编码]&lt;&gt;D608), 序时账[科目名称], "")))</f>
        <v/>
      </c>
      <c r="K608" s="42"/>
      <c r="M608" s="24"/>
      <c r="N608" s="23"/>
    </row>
    <row r="609" spans="1:14">
      <c r="A609" s="38" t="str" cm="1">
        <f t="array" ref="A609">_xlfn.TEXTJOIN(",", TRUE, _xlfn.UNIQUE(IF((序时账[日期]=B609)*(序时账[凭证字号]=C609), 序时账[科目编码], "")))</f>
        <v>0</v>
      </c>
      <c r="B609" s="89"/>
      <c r="G609" s="39"/>
      <c r="H609" s="39"/>
      <c r="I609" s="42">
        <f>IF(F609&lt;&gt;"结转本期损益",_xlfn.XLOOKUP(D609,科目余额表[科目编码],科目余额表[抽查项目],"无匹配"),"期间结转")</f>
        <v>0</v>
      </c>
      <c r="J609" s="38" t="str" cm="1">
        <f t="array" ref="J609">_xlfn.TEXTJOIN(",", TRUE, _xlfn.UNIQUE(IF((序时账[日期]=B609)*(序时账[凭证字号]=C609)*IF(G609=0,序时账[借方金额]&lt;&gt;0,序时账[借方金额]=0)*(序时账[科目编码]&lt;&gt;D609), 序时账[科目名称], "")))</f>
        <v/>
      </c>
      <c r="K609" s="42"/>
      <c r="M609" s="24"/>
      <c r="N609" s="23"/>
    </row>
    <row r="610" spans="1:14">
      <c r="A610" s="38" t="str" cm="1">
        <f t="array" ref="A610">_xlfn.TEXTJOIN(",", TRUE, _xlfn.UNIQUE(IF((序时账[日期]=B610)*(序时账[凭证字号]=C610), 序时账[科目编码], "")))</f>
        <v>0</v>
      </c>
      <c r="B610" s="89"/>
      <c r="G610" s="39"/>
      <c r="H610" s="39"/>
      <c r="I610" s="42">
        <f>IF(F610&lt;&gt;"结转本期损益",_xlfn.XLOOKUP(D610,科目余额表[科目编码],科目余额表[抽查项目],"无匹配"),"期间结转")</f>
        <v>0</v>
      </c>
      <c r="J610" s="38" t="str" cm="1">
        <f t="array" ref="J610">_xlfn.TEXTJOIN(",", TRUE, _xlfn.UNIQUE(IF((序时账[日期]=B610)*(序时账[凭证字号]=C610)*IF(G610=0,序时账[借方金额]&lt;&gt;0,序时账[借方金额]=0)*(序时账[科目编码]&lt;&gt;D610), 序时账[科目名称], "")))</f>
        <v/>
      </c>
      <c r="K610" s="42"/>
      <c r="M610" s="24"/>
      <c r="N610" s="23"/>
    </row>
    <row r="611" spans="1:14">
      <c r="A611" s="38" t="str" cm="1">
        <f t="array" ref="A611">_xlfn.TEXTJOIN(",", TRUE, _xlfn.UNIQUE(IF((序时账[日期]=B611)*(序时账[凭证字号]=C611), 序时账[科目编码], "")))</f>
        <v>0</v>
      </c>
      <c r="B611" s="89"/>
      <c r="G611" s="39"/>
      <c r="H611" s="39"/>
      <c r="I611" s="42">
        <f>IF(F611&lt;&gt;"结转本期损益",_xlfn.XLOOKUP(D611,科目余额表[科目编码],科目余额表[抽查项目],"无匹配"),"期间结转")</f>
        <v>0</v>
      </c>
      <c r="J611" s="38" t="str" cm="1">
        <f t="array" ref="J611">_xlfn.TEXTJOIN(",", TRUE, _xlfn.UNIQUE(IF((序时账[日期]=B611)*(序时账[凭证字号]=C611)*IF(G611=0,序时账[借方金额]&lt;&gt;0,序时账[借方金额]=0)*(序时账[科目编码]&lt;&gt;D611), 序时账[科目名称], "")))</f>
        <v/>
      </c>
      <c r="K611" s="42"/>
      <c r="M611" s="24"/>
      <c r="N611" s="23"/>
    </row>
    <row r="612" spans="1:14">
      <c r="A612" s="38" t="str" cm="1">
        <f t="array" ref="A612">_xlfn.TEXTJOIN(",", TRUE, _xlfn.UNIQUE(IF((序时账[日期]=B612)*(序时账[凭证字号]=C612), 序时账[科目编码], "")))</f>
        <v>0</v>
      </c>
      <c r="B612" s="89"/>
      <c r="G612" s="39"/>
      <c r="H612" s="39"/>
      <c r="I612" s="42">
        <f>IF(F612&lt;&gt;"结转本期损益",_xlfn.XLOOKUP(D612,科目余额表[科目编码],科目余额表[抽查项目],"无匹配"),"期间结转")</f>
        <v>0</v>
      </c>
      <c r="J612" s="38" t="str" cm="1">
        <f t="array" ref="J612">_xlfn.TEXTJOIN(",", TRUE, _xlfn.UNIQUE(IF((序时账[日期]=B612)*(序时账[凭证字号]=C612)*IF(G612=0,序时账[借方金额]&lt;&gt;0,序时账[借方金额]=0)*(序时账[科目编码]&lt;&gt;D612), 序时账[科目名称], "")))</f>
        <v/>
      </c>
      <c r="K612" s="42"/>
      <c r="M612" s="24"/>
      <c r="N612" s="23"/>
    </row>
    <row r="613" spans="1:14">
      <c r="A613" s="38" t="str" cm="1">
        <f t="array" ref="A613">_xlfn.TEXTJOIN(",", TRUE, _xlfn.UNIQUE(IF((序时账[日期]=B613)*(序时账[凭证字号]=C613), 序时账[科目编码], "")))</f>
        <v>0</v>
      </c>
      <c r="B613" s="89"/>
      <c r="G613" s="39"/>
      <c r="H613" s="39"/>
      <c r="I613" s="42">
        <f>IF(F613&lt;&gt;"结转本期损益",_xlfn.XLOOKUP(D613,科目余额表[科目编码],科目余额表[抽查项目],"无匹配"),"期间结转")</f>
        <v>0</v>
      </c>
      <c r="J613" s="38" t="str" cm="1">
        <f t="array" ref="J613">_xlfn.TEXTJOIN(",", TRUE, _xlfn.UNIQUE(IF((序时账[日期]=B613)*(序时账[凭证字号]=C613)*IF(G613=0,序时账[借方金额]&lt;&gt;0,序时账[借方金额]=0)*(序时账[科目编码]&lt;&gt;D613), 序时账[科目名称], "")))</f>
        <v/>
      </c>
      <c r="K613" s="42"/>
      <c r="M613" s="24"/>
      <c r="N613" s="23"/>
    </row>
    <row r="614" spans="1:14">
      <c r="A614" s="38" t="str" cm="1">
        <f t="array" ref="A614">_xlfn.TEXTJOIN(",", TRUE, _xlfn.UNIQUE(IF((序时账[日期]=B614)*(序时账[凭证字号]=C614), 序时账[科目编码], "")))</f>
        <v>0</v>
      </c>
      <c r="B614" s="89"/>
      <c r="G614" s="39"/>
      <c r="H614" s="39"/>
      <c r="I614" s="42">
        <f>IF(F614&lt;&gt;"结转本期损益",_xlfn.XLOOKUP(D614,科目余额表[科目编码],科目余额表[抽查项目],"无匹配"),"期间结转")</f>
        <v>0</v>
      </c>
      <c r="J614" s="38" t="str" cm="1">
        <f t="array" ref="J614">_xlfn.TEXTJOIN(",", TRUE, _xlfn.UNIQUE(IF((序时账[日期]=B614)*(序时账[凭证字号]=C614)*IF(G614=0,序时账[借方金额]&lt;&gt;0,序时账[借方金额]=0)*(序时账[科目编码]&lt;&gt;D614), 序时账[科目名称], "")))</f>
        <v/>
      </c>
      <c r="K614" s="42"/>
      <c r="M614" s="24"/>
      <c r="N614" s="23"/>
    </row>
    <row r="615" spans="1:14">
      <c r="A615" s="38" t="str" cm="1">
        <f t="array" ref="A615">_xlfn.TEXTJOIN(",", TRUE, _xlfn.UNIQUE(IF((序时账[日期]=B615)*(序时账[凭证字号]=C615), 序时账[科目编码], "")))</f>
        <v>0</v>
      </c>
      <c r="B615" s="89"/>
      <c r="G615" s="39"/>
      <c r="H615" s="39"/>
      <c r="I615" s="42">
        <f>IF(F615&lt;&gt;"结转本期损益",_xlfn.XLOOKUP(D615,科目余额表[科目编码],科目余额表[抽查项目],"无匹配"),"期间结转")</f>
        <v>0</v>
      </c>
      <c r="J615" s="38" t="str" cm="1">
        <f t="array" ref="J615">_xlfn.TEXTJOIN(",", TRUE, _xlfn.UNIQUE(IF((序时账[日期]=B615)*(序时账[凭证字号]=C615)*IF(G615=0,序时账[借方金额]&lt;&gt;0,序时账[借方金额]=0)*(序时账[科目编码]&lt;&gt;D615), 序时账[科目名称], "")))</f>
        <v/>
      </c>
      <c r="K615" s="42"/>
      <c r="M615" s="24"/>
      <c r="N615" s="23"/>
    </row>
    <row r="616" spans="1:14">
      <c r="A616" s="38" t="str" cm="1">
        <f t="array" ref="A616">_xlfn.TEXTJOIN(",", TRUE, _xlfn.UNIQUE(IF((序时账[日期]=B616)*(序时账[凭证字号]=C616), 序时账[科目编码], "")))</f>
        <v>0</v>
      </c>
      <c r="B616" s="89"/>
      <c r="G616" s="39"/>
      <c r="H616" s="39"/>
      <c r="I616" s="42">
        <f>IF(F616&lt;&gt;"结转本期损益",_xlfn.XLOOKUP(D616,科目余额表[科目编码],科目余额表[抽查项目],"无匹配"),"期间结转")</f>
        <v>0</v>
      </c>
      <c r="J616" s="38" t="str" cm="1">
        <f t="array" ref="J616">_xlfn.TEXTJOIN(",", TRUE, _xlfn.UNIQUE(IF((序时账[日期]=B616)*(序时账[凭证字号]=C616)*IF(G616=0,序时账[借方金额]&lt;&gt;0,序时账[借方金额]=0)*(序时账[科目编码]&lt;&gt;D616), 序时账[科目名称], "")))</f>
        <v/>
      </c>
      <c r="K616" s="42"/>
      <c r="M616" s="24"/>
      <c r="N616" s="23"/>
    </row>
    <row r="617" spans="1:14">
      <c r="A617" s="38" t="str" cm="1">
        <f t="array" ref="A617">_xlfn.TEXTJOIN(",", TRUE, _xlfn.UNIQUE(IF((序时账[日期]=B617)*(序时账[凭证字号]=C617), 序时账[科目编码], "")))</f>
        <v>0</v>
      </c>
      <c r="B617" s="89"/>
      <c r="G617" s="39"/>
      <c r="H617" s="39"/>
      <c r="I617" s="42">
        <f>IF(F617&lt;&gt;"结转本期损益",_xlfn.XLOOKUP(D617,科目余额表[科目编码],科目余额表[抽查项目],"无匹配"),"期间结转")</f>
        <v>0</v>
      </c>
      <c r="J617" s="38" t="str" cm="1">
        <f t="array" ref="J617">_xlfn.TEXTJOIN(",", TRUE, _xlfn.UNIQUE(IF((序时账[日期]=B617)*(序时账[凭证字号]=C617)*IF(G617=0,序时账[借方金额]&lt;&gt;0,序时账[借方金额]=0)*(序时账[科目编码]&lt;&gt;D617), 序时账[科目名称], "")))</f>
        <v/>
      </c>
      <c r="K617" s="42"/>
      <c r="M617" s="24"/>
      <c r="N617" s="23"/>
    </row>
    <row r="618" spans="1:14">
      <c r="A618" s="38" t="str" cm="1">
        <f t="array" ref="A618">_xlfn.TEXTJOIN(",", TRUE, _xlfn.UNIQUE(IF((序时账[日期]=B618)*(序时账[凭证字号]=C618), 序时账[科目编码], "")))</f>
        <v>0</v>
      </c>
      <c r="B618" s="89"/>
      <c r="G618" s="39"/>
      <c r="H618" s="39"/>
      <c r="I618" s="42">
        <f>IF(F618&lt;&gt;"结转本期损益",_xlfn.XLOOKUP(D618,科目余额表[科目编码],科目余额表[抽查项目],"无匹配"),"期间结转")</f>
        <v>0</v>
      </c>
      <c r="J618" s="38" t="str" cm="1">
        <f t="array" ref="J618">_xlfn.TEXTJOIN(",", TRUE, _xlfn.UNIQUE(IF((序时账[日期]=B618)*(序时账[凭证字号]=C618)*IF(G618=0,序时账[借方金额]&lt;&gt;0,序时账[借方金额]=0)*(序时账[科目编码]&lt;&gt;D618), 序时账[科目名称], "")))</f>
        <v/>
      </c>
      <c r="K618" s="42"/>
      <c r="M618" s="24"/>
      <c r="N618" s="23"/>
    </row>
    <row r="619" spans="1:14">
      <c r="A619" s="38" t="str" cm="1">
        <f t="array" ref="A619">_xlfn.TEXTJOIN(",", TRUE, _xlfn.UNIQUE(IF((序时账[日期]=B619)*(序时账[凭证字号]=C619), 序时账[科目编码], "")))</f>
        <v>0</v>
      </c>
      <c r="B619" s="89"/>
      <c r="G619" s="39"/>
      <c r="H619" s="39"/>
      <c r="I619" s="42">
        <f>IF(F619&lt;&gt;"结转本期损益",_xlfn.XLOOKUP(D619,科目余额表[科目编码],科目余额表[抽查项目],"无匹配"),"期间结转")</f>
        <v>0</v>
      </c>
      <c r="J619" s="38" t="str" cm="1">
        <f t="array" ref="J619">_xlfn.TEXTJOIN(",", TRUE, _xlfn.UNIQUE(IF((序时账[日期]=B619)*(序时账[凭证字号]=C619)*IF(G619=0,序时账[借方金额]&lt;&gt;0,序时账[借方金额]=0)*(序时账[科目编码]&lt;&gt;D619), 序时账[科目名称], "")))</f>
        <v/>
      </c>
      <c r="K619" s="42"/>
      <c r="M619" s="24"/>
      <c r="N619" s="23"/>
    </row>
    <row r="620" spans="1:14">
      <c r="A620" s="38" t="str" cm="1">
        <f t="array" ref="A620">_xlfn.TEXTJOIN(",", TRUE, _xlfn.UNIQUE(IF((序时账[日期]=B620)*(序时账[凭证字号]=C620), 序时账[科目编码], "")))</f>
        <v>0</v>
      </c>
      <c r="B620" s="89"/>
      <c r="G620" s="39"/>
      <c r="H620" s="39"/>
      <c r="I620" s="42">
        <f>IF(F620&lt;&gt;"结转本期损益",_xlfn.XLOOKUP(D620,科目余额表[科目编码],科目余额表[抽查项目],"无匹配"),"期间结转")</f>
        <v>0</v>
      </c>
      <c r="J620" s="38" t="str" cm="1">
        <f t="array" ref="J620">_xlfn.TEXTJOIN(",", TRUE, _xlfn.UNIQUE(IF((序时账[日期]=B620)*(序时账[凭证字号]=C620)*IF(G620=0,序时账[借方金额]&lt;&gt;0,序时账[借方金额]=0)*(序时账[科目编码]&lt;&gt;D620), 序时账[科目名称], "")))</f>
        <v/>
      </c>
      <c r="K620" s="42"/>
      <c r="M620" s="24"/>
      <c r="N620" s="23"/>
    </row>
    <row r="621" spans="1:14">
      <c r="A621" s="38" t="str" cm="1">
        <f t="array" ref="A621">_xlfn.TEXTJOIN(",", TRUE, _xlfn.UNIQUE(IF((序时账[日期]=B621)*(序时账[凭证字号]=C621), 序时账[科目编码], "")))</f>
        <v>0</v>
      </c>
      <c r="B621" s="89"/>
      <c r="G621" s="39"/>
      <c r="H621" s="39"/>
      <c r="I621" s="42">
        <f>IF(F621&lt;&gt;"结转本期损益",_xlfn.XLOOKUP(D621,科目余额表[科目编码],科目余额表[抽查项目],"无匹配"),"期间结转")</f>
        <v>0</v>
      </c>
      <c r="J621" s="38" t="str" cm="1">
        <f t="array" ref="J621">_xlfn.TEXTJOIN(",", TRUE, _xlfn.UNIQUE(IF((序时账[日期]=B621)*(序时账[凭证字号]=C621)*IF(G621=0,序时账[借方金额]&lt;&gt;0,序时账[借方金额]=0)*(序时账[科目编码]&lt;&gt;D621), 序时账[科目名称], "")))</f>
        <v/>
      </c>
      <c r="K621" s="42"/>
      <c r="M621" s="24"/>
      <c r="N621" s="23"/>
    </row>
    <row r="622" spans="1:14">
      <c r="A622" s="38" t="str" cm="1">
        <f t="array" ref="A622">_xlfn.TEXTJOIN(",", TRUE, _xlfn.UNIQUE(IF((序时账[日期]=B622)*(序时账[凭证字号]=C622), 序时账[科目编码], "")))</f>
        <v>0</v>
      </c>
      <c r="B622" s="89"/>
      <c r="G622" s="39"/>
      <c r="H622" s="39"/>
      <c r="I622" s="42">
        <f>IF(F622&lt;&gt;"结转本期损益",_xlfn.XLOOKUP(D622,科目余额表[科目编码],科目余额表[抽查项目],"无匹配"),"期间结转")</f>
        <v>0</v>
      </c>
      <c r="J622" s="38" t="str" cm="1">
        <f t="array" ref="J622">_xlfn.TEXTJOIN(",", TRUE, _xlfn.UNIQUE(IF((序时账[日期]=B622)*(序时账[凭证字号]=C622)*IF(G622=0,序时账[借方金额]&lt;&gt;0,序时账[借方金额]=0)*(序时账[科目编码]&lt;&gt;D622), 序时账[科目名称], "")))</f>
        <v/>
      </c>
      <c r="K622" s="42"/>
      <c r="M622" s="24"/>
      <c r="N622" s="23"/>
    </row>
    <row r="623" spans="1:14">
      <c r="A623" s="38" t="str" cm="1">
        <f t="array" ref="A623">_xlfn.TEXTJOIN(",", TRUE, _xlfn.UNIQUE(IF((序时账[日期]=B623)*(序时账[凭证字号]=C623), 序时账[科目编码], "")))</f>
        <v>0</v>
      </c>
      <c r="B623" s="89"/>
      <c r="G623" s="39"/>
      <c r="H623" s="39"/>
      <c r="I623" s="42">
        <f>IF(F623&lt;&gt;"结转本期损益",_xlfn.XLOOKUP(D623,科目余额表[科目编码],科目余额表[抽查项目],"无匹配"),"期间结转")</f>
        <v>0</v>
      </c>
      <c r="J623" s="38" t="str" cm="1">
        <f t="array" ref="J623">_xlfn.TEXTJOIN(",", TRUE, _xlfn.UNIQUE(IF((序时账[日期]=B623)*(序时账[凭证字号]=C623)*IF(G623=0,序时账[借方金额]&lt;&gt;0,序时账[借方金额]=0)*(序时账[科目编码]&lt;&gt;D623), 序时账[科目名称], "")))</f>
        <v/>
      </c>
      <c r="K623" s="42"/>
      <c r="M623" s="24"/>
      <c r="N623" s="23"/>
    </row>
    <row r="624" spans="1:14">
      <c r="A624" s="38" t="str" cm="1">
        <f t="array" ref="A624">_xlfn.TEXTJOIN(",", TRUE, _xlfn.UNIQUE(IF((序时账[日期]=B624)*(序时账[凭证字号]=C624), 序时账[科目编码], "")))</f>
        <v>0</v>
      </c>
      <c r="B624" s="89"/>
      <c r="G624" s="39"/>
      <c r="H624" s="39"/>
      <c r="I624" s="42">
        <f>IF(F624&lt;&gt;"结转本期损益",_xlfn.XLOOKUP(D624,科目余额表[科目编码],科目余额表[抽查项目],"无匹配"),"期间结转")</f>
        <v>0</v>
      </c>
      <c r="J624" s="38" t="str" cm="1">
        <f t="array" ref="J624">_xlfn.TEXTJOIN(",", TRUE, _xlfn.UNIQUE(IF((序时账[日期]=B624)*(序时账[凭证字号]=C624)*IF(G624=0,序时账[借方金额]&lt;&gt;0,序时账[借方金额]=0)*(序时账[科目编码]&lt;&gt;D624), 序时账[科目名称], "")))</f>
        <v/>
      </c>
      <c r="K624" s="42"/>
      <c r="M624" s="24"/>
      <c r="N624" s="23"/>
    </row>
    <row r="625" spans="1:14">
      <c r="A625" s="38" t="str" cm="1">
        <f t="array" ref="A625">_xlfn.TEXTJOIN(",", TRUE, _xlfn.UNIQUE(IF((序时账[日期]=B625)*(序时账[凭证字号]=C625), 序时账[科目编码], "")))</f>
        <v>0</v>
      </c>
      <c r="B625" s="89"/>
      <c r="G625" s="39"/>
      <c r="H625" s="39"/>
      <c r="I625" s="42">
        <f>IF(F625&lt;&gt;"结转本期损益",_xlfn.XLOOKUP(D625,科目余额表[科目编码],科目余额表[抽查项目],"无匹配"),"期间结转")</f>
        <v>0</v>
      </c>
      <c r="J625" s="38" t="str" cm="1">
        <f t="array" ref="J625">_xlfn.TEXTJOIN(",", TRUE, _xlfn.UNIQUE(IF((序时账[日期]=B625)*(序时账[凭证字号]=C625)*IF(G625=0,序时账[借方金额]&lt;&gt;0,序时账[借方金额]=0)*(序时账[科目编码]&lt;&gt;D625), 序时账[科目名称], "")))</f>
        <v/>
      </c>
      <c r="K625" s="42"/>
      <c r="M625" s="24"/>
      <c r="N625" s="23"/>
    </row>
    <row r="626" spans="1:14">
      <c r="A626" s="38" t="str" cm="1">
        <f t="array" ref="A626">_xlfn.TEXTJOIN(",", TRUE, _xlfn.UNIQUE(IF((序时账[日期]=B626)*(序时账[凭证字号]=C626), 序时账[科目编码], "")))</f>
        <v>0</v>
      </c>
      <c r="B626" s="89"/>
      <c r="G626" s="39"/>
      <c r="H626" s="39"/>
      <c r="I626" s="42">
        <f>IF(F626&lt;&gt;"结转本期损益",_xlfn.XLOOKUP(D626,科目余额表[科目编码],科目余额表[抽查项目],"无匹配"),"期间结转")</f>
        <v>0</v>
      </c>
      <c r="J626" s="38" t="str" cm="1">
        <f t="array" ref="J626">_xlfn.TEXTJOIN(",", TRUE, _xlfn.UNIQUE(IF((序时账[日期]=B626)*(序时账[凭证字号]=C626)*IF(G626=0,序时账[借方金额]&lt;&gt;0,序时账[借方金额]=0)*(序时账[科目编码]&lt;&gt;D626), 序时账[科目名称], "")))</f>
        <v/>
      </c>
      <c r="K626" s="42"/>
      <c r="M626" s="24"/>
      <c r="N626" s="23"/>
    </row>
    <row r="627" spans="1:14">
      <c r="A627" s="38" t="str" cm="1">
        <f t="array" ref="A627">_xlfn.TEXTJOIN(",", TRUE, _xlfn.UNIQUE(IF((序时账[日期]=B627)*(序时账[凭证字号]=C627), 序时账[科目编码], "")))</f>
        <v>0</v>
      </c>
      <c r="B627" s="89"/>
      <c r="G627" s="39"/>
      <c r="H627" s="39"/>
      <c r="I627" s="42">
        <f>IF(F627&lt;&gt;"结转本期损益",_xlfn.XLOOKUP(D627,科目余额表[科目编码],科目余额表[抽查项目],"无匹配"),"期间结转")</f>
        <v>0</v>
      </c>
      <c r="J627" s="38" t="str" cm="1">
        <f t="array" ref="J627">_xlfn.TEXTJOIN(",", TRUE, _xlfn.UNIQUE(IF((序时账[日期]=B627)*(序时账[凭证字号]=C627)*IF(G627=0,序时账[借方金额]&lt;&gt;0,序时账[借方金额]=0)*(序时账[科目编码]&lt;&gt;D627), 序时账[科目名称], "")))</f>
        <v/>
      </c>
      <c r="K627" s="42"/>
      <c r="M627" s="24"/>
      <c r="N627" s="23"/>
    </row>
    <row r="628" spans="1:14">
      <c r="A628" s="38" t="str" cm="1">
        <f t="array" ref="A628">_xlfn.TEXTJOIN(",", TRUE, _xlfn.UNIQUE(IF((序时账[日期]=B628)*(序时账[凭证字号]=C628), 序时账[科目编码], "")))</f>
        <v>0</v>
      </c>
      <c r="B628" s="89"/>
      <c r="G628" s="39"/>
      <c r="H628" s="39"/>
      <c r="I628" s="42">
        <f>IF(F628&lt;&gt;"结转本期损益",_xlfn.XLOOKUP(D628,科目余额表[科目编码],科目余额表[抽查项目],"无匹配"),"期间结转")</f>
        <v>0</v>
      </c>
      <c r="J628" s="38" t="str" cm="1">
        <f t="array" ref="J628">_xlfn.TEXTJOIN(",", TRUE, _xlfn.UNIQUE(IF((序时账[日期]=B628)*(序时账[凭证字号]=C628)*IF(G628=0,序时账[借方金额]&lt;&gt;0,序时账[借方金额]=0)*(序时账[科目编码]&lt;&gt;D628), 序时账[科目名称], "")))</f>
        <v/>
      </c>
      <c r="K628" s="42"/>
      <c r="M628" s="24"/>
      <c r="N628" s="23"/>
    </row>
    <row r="629" spans="1:14">
      <c r="A629" s="38" t="str" cm="1">
        <f t="array" ref="A629">_xlfn.TEXTJOIN(",", TRUE, _xlfn.UNIQUE(IF((序时账[日期]=B629)*(序时账[凭证字号]=C629), 序时账[科目编码], "")))</f>
        <v>0</v>
      </c>
      <c r="B629" s="89"/>
      <c r="G629" s="39"/>
      <c r="H629" s="39"/>
      <c r="I629" s="42">
        <f>IF(F629&lt;&gt;"结转本期损益",_xlfn.XLOOKUP(D629,科目余额表[科目编码],科目余额表[抽查项目],"无匹配"),"期间结转")</f>
        <v>0</v>
      </c>
      <c r="J629" s="38" t="str" cm="1">
        <f t="array" ref="J629">_xlfn.TEXTJOIN(",", TRUE, _xlfn.UNIQUE(IF((序时账[日期]=B629)*(序时账[凭证字号]=C629)*IF(G629=0,序时账[借方金额]&lt;&gt;0,序时账[借方金额]=0)*(序时账[科目编码]&lt;&gt;D629), 序时账[科目名称], "")))</f>
        <v/>
      </c>
      <c r="K629" s="42"/>
      <c r="M629" s="24"/>
      <c r="N629" s="23"/>
    </row>
    <row r="630" spans="1:14">
      <c r="A630" s="38" t="str" cm="1">
        <f t="array" ref="A630">_xlfn.TEXTJOIN(",", TRUE, _xlfn.UNIQUE(IF((序时账[日期]=B630)*(序时账[凭证字号]=C630), 序时账[科目编码], "")))</f>
        <v>0</v>
      </c>
      <c r="B630" s="89"/>
      <c r="G630" s="39"/>
      <c r="H630" s="39"/>
      <c r="I630" s="42">
        <f>IF(F630&lt;&gt;"结转本期损益",_xlfn.XLOOKUP(D630,科目余额表[科目编码],科目余额表[抽查项目],"无匹配"),"期间结转")</f>
        <v>0</v>
      </c>
      <c r="J630" s="38" t="str" cm="1">
        <f t="array" ref="J630">_xlfn.TEXTJOIN(",", TRUE, _xlfn.UNIQUE(IF((序时账[日期]=B630)*(序时账[凭证字号]=C630)*IF(G630=0,序时账[借方金额]&lt;&gt;0,序时账[借方金额]=0)*(序时账[科目编码]&lt;&gt;D630), 序时账[科目名称], "")))</f>
        <v/>
      </c>
      <c r="K630" s="42"/>
      <c r="M630" s="24"/>
      <c r="N630" s="23"/>
    </row>
    <row r="631" spans="1:14">
      <c r="A631" s="38" t="str" cm="1">
        <f t="array" ref="A631">_xlfn.TEXTJOIN(",", TRUE, _xlfn.UNIQUE(IF((序时账[日期]=B631)*(序时账[凭证字号]=C631), 序时账[科目编码], "")))</f>
        <v>0</v>
      </c>
      <c r="B631" s="89"/>
      <c r="G631" s="39"/>
      <c r="H631" s="39"/>
      <c r="I631" s="42">
        <f>IF(F631&lt;&gt;"结转本期损益",_xlfn.XLOOKUP(D631,科目余额表[科目编码],科目余额表[抽查项目],"无匹配"),"期间结转")</f>
        <v>0</v>
      </c>
      <c r="J631" s="38" t="str" cm="1">
        <f t="array" ref="J631">_xlfn.TEXTJOIN(",", TRUE, _xlfn.UNIQUE(IF((序时账[日期]=B631)*(序时账[凭证字号]=C631)*IF(G631=0,序时账[借方金额]&lt;&gt;0,序时账[借方金额]=0)*(序时账[科目编码]&lt;&gt;D631), 序时账[科目名称], "")))</f>
        <v/>
      </c>
      <c r="K631" s="42"/>
      <c r="M631" s="24"/>
      <c r="N631" s="23"/>
    </row>
    <row r="632" spans="1:14">
      <c r="A632" s="38" t="str" cm="1">
        <f t="array" ref="A632">_xlfn.TEXTJOIN(",", TRUE, _xlfn.UNIQUE(IF((序时账[日期]=B632)*(序时账[凭证字号]=C632), 序时账[科目编码], "")))</f>
        <v>0</v>
      </c>
      <c r="B632" s="89"/>
      <c r="G632" s="39"/>
      <c r="H632" s="39"/>
      <c r="I632" s="42">
        <f>IF(F632&lt;&gt;"结转本期损益",_xlfn.XLOOKUP(D632,科目余额表[科目编码],科目余额表[抽查项目],"无匹配"),"期间结转")</f>
        <v>0</v>
      </c>
      <c r="J632" s="38" t="str" cm="1">
        <f t="array" ref="J632">_xlfn.TEXTJOIN(",", TRUE, _xlfn.UNIQUE(IF((序时账[日期]=B632)*(序时账[凭证字号]=C632)*IF(G632=0,序时账[借方金额]&lt;&gt;0,序时账[借方金额]=0)*(序时账[科目编码]&lt;&gt;D632), 序时账[科目名称], "")))</f>
        <v/>
      </c>
      <c r="K632" s="42"/>
      <c r="M632" s="24"/>
      <c r="N632" s="23"/>
    </row>
    <row r="633" spans="1:14">
      <c r="A633" s="38" t="str" cm="1">
        <f t="array" ref="A633">_xlfn.TEXTJOIN(",", TRUE, _xlfn.UNIQUE(IF((序时账[日期]=B633)*(序时账[凭证字号]=C633), 序时账[科目编码], "")))</f>
        <v>0</v>
      </c>
      <c r="B633" s="89"/>
      <c r="G633" s="39"/>
      <c r="H633" s="39"/>
      <c r="I633" s="42">
        <f>IF(F633&lt;&gt;"结转本期损益",_xlfn.XLOOKUP(D633,科目余额表[科目编码],科目余额表[抽查项目],"无匹配"),"期间结转")</f>
        <v>0</v>
      </c>
      <c r="J633" s="38" t="str" cm="1">
        <f t="array" ref="J633">_xlfn.TEXTJOIN(",", TRUE, _xlfn.UNIQUE(IF((序时账[日期]=B633)*(序时账[凭证字号]=C633)*IF(G633=0,序时账[借方金额]&lt;&gt;0,序时账[借方金额]=0)*(序时账[科目编码]&lt;&gt;D633), 序时账[科目名称], "")))</f>
        <v/>
      </c>
      <c r="K633" s="42"/>
      <c r="M633" s="24"/>
      <c r="N633" s="23"/>
    </row>
    <row r="634" spans="1:14">
      <c r="A634" s="38" t="str" cm="1">
        <f t="array" ref="A634">_xlfn.TEXTJOIN(",", TRUE, _xlfn.UNIQUE(IF((序时账[日期]=B634)*(序时账[凭证字号]=C634), 序时账[科目编码], "")))</f>
        <v>0</v>
      </c>
      <c r="B634" s="89"/>
      <c r="G634" s="39"/>
      <c r="H634" s="39"/>
      <c r="I634" s="42">
        <f>IF(F634&lt;&gt;"结转本期损益",_xlfn.XLOOKUP(D634,科目余额表[科目编码],科目余额表[抽查项目],"无匹配"),"期间结转")</f>
        <v>0</v>
      </c>
      <c r="J634" s="38" t="str" cm="1">
        <f t="array" ref="J634">_xlfn.TEXTJOIN(",", TRUE, _xlfn.UNIQUE(IF((序时账[日期]=B634)*(序时账[凭证字号]=C634)*IF(G634=0,序时账[借方金额]&lt;&gt;0,序时账[借方金额]=0)*(序时账[科目编码]&lt;&gt;D634), 序时账[科目名称], "")))</f>
        <v/>
      </c>
      <c r="K634" s="42"/>
      <c r="M634" s="24"/>
      <c r="N634" s="23"/>
    </row>
    <row r="635" spans="1:14">
      <c r="A635" s="38" t="str" cm="1">
        <f t="array" ref="A635">_xlfn.TEXTJOIN(",", TRUE, _xlfn.UNIQUE(IF((序时账[日期]=B635)*(序时账[凭证字号]=C635), 序时账[科目编码], "")))</f>
        <v>0</v>
      </c>
      <c r="B635" s="89"/>
      <c r="G635" s="39"/>
      <c r="H635" s="39"/>
      <c r="I635" s="42">
        <f>IF(F635&lt;&gt;"结转本期损益",_xlfn.XLOOKUP(D635,科目余额表[科目编码],科目余额表[抽查项目],"无匹配"),"期间结转")</f>
        <v>0</v>
      </c>
      <c r="J635" s="38" t="str" cm="1">
        <f t="array" ref="J635">_xlfn.TEXTJOIN(",", TRUE, _xlfn.UNIQUE(IF((序时账[日期]=B635)*(序时账[凭证字号]=C635)*IF(G635=0,序时账[借方金额]&lt;&gt;0,序时账[借方金额]=0)*(序时账[科目编码]&lt;&gt;D635), 序时账[科目名称], "")))</f>
        <v/>
      </c>
      <c r="K635" s="42"/>
      <c r="M635" s="24"/>
      <c r="N635" s="23"/>
    </row>
    <row r="636" spans="1:14">
      <c r="A636" s="38" t="str" cm="1">
        <f t="array" ref="A636">_xlfn.TEXTJOIN(",", TRUE, _xlfn.UNIQUE(IF((序时账[日期]=B636)*(序时账[凭证字号]=C636), 序时账[科目编码], "")))</f>
        <v>0</v>
      </c>
      <c r="B636" s="89"/>
      <c r="G636" s="39"/>
      <c r="H636" s="39"/>
      <c r="I636" s="42">
        <f>IF(F636&lt;&gt;"结转本期损益",_xlfn.XLOOKUP(D636,科目余额表[科目编码],科目余额表[抽查项目],"无匹配"),"期间结转")</f>
        <v>0</v>
      </c>
      <c r="J636" s="38" t="str" cm="1">
        <f t="array" ref="J636">_xlfn.TEXTJOIN(",", TRUE, _xlfn.UNIQUE(IF((序时账[日期]=B636)*(序时账[凭证字号]=C636)*IF(G636=0,序时账[借方金额]&lt;&gt;0,序时账[借方金额]=0)*(序时账[科目编码]&lt;&gt;D636), 序时账[科目名称], "")))</f>
        <v/>
      </c>
      <c r="K636" s="42"/>
      <c r="M636" s="24"/>
      <c r="N636" s="23"/>
    </row>
    <row r="637" spans="1:14">
      <c r="A637" s="38" t="str" cm="1">
        <f t="array" ref="A637">_xlfn.TEXTJOIN(",", TRUE, _xlfn.UNIQUE(IF((序时账[日期]=B637)*(序时账[凭证字号]=C637), 序时账[科目编码], "")))</f>
        <v>0</v>
      </c>
      <c r="B637" s="89"/>
      <c r="G637" s="39"/>
      <c r="H637" s="39"/>
      <c r="I637" s="42">
        <f>IF(F637&lt;&gt;"结转本期损益",_xlfn.XLOOKUP(D637,科目余额表[科目编码],科目余额表[抽查项目],"无匹配"),"期间结转")</f>
        <v>0</v>
      </c>
      <c r="J637" s="38" t="str" cm="1">
        <f t="array" ref="J637">_xlfn.TEXTJOIN(",", TRUE, _xlfn.UNIQUE(IF((序时账[日期]=B637)*(序时账[凭证字号]=C637)*IF(G637=0,序时账[借方金额]&lt;&gt;0,序时账[借方金额]=0)*(序时账[科目编码]&lt;&gt;D637), 序时账[科目名称], "")))</f>
        <v/>
      </c>
      <c r="K637" s="42"/>
      <c r="M637" s="24"/>
      <c r="N637" s="23"/>
    </row>
    <row r="638" spans="1:14">
      <c r="A638" s="38" t="str" cm="1">
        <f t="array" ref="A638">_xlfn.TEXTJOIN(",", TRUE, _xlfn.UNIQUE(IF((序时账[日期]=B638)*(序时账[凭证字号]=C638), 序时账[科目编码], "")))</f>
        <v>0</v>
      </c>
      <c r="B638" s="89"/>
      <c r="G638" s="39"/>
      <c r="H638" s="39"/>
      <c r="I638" s="42">
        <f>IF(F638&lt;&gt;"结转本期损益",_xlfn.XLOOKUP(D638,科目余额表[科目编码],科目余额表[抽查项目],"无匹配"),"期间结转")</f>
        <v>0</v>
      </c>
      <c r="J638" s="38" t="str" cm="1">
        <f t="array" ref="J638">_xlfn.TEXTJOIN(",", TRUE, _xlfn.UNIQUE(IF((序时账[日期]=B638)*(序时账[凭证字号]=C638)*IF(G638=0,序时账[借方金额]&lt;&gt;0,序时账[借方金额]=0)*(序时账[科目编码]&lt;&gt;D638), 序时账[科目名称], "")))</f>
        <v/>
      </c>
      <c r="K638" s="42"/>
      <c r="M638" s="24"/>
      <c r="N638" s="23"/>
    </row>
    <row r="639" spans="1:14">
      <c r="A639" s="38" t="str" cm="1">
        <f t="array" ref="A639">_xlfn.TEXTJOIN(",", TRUE, _xlfn.UNIQUE(IF((序时账[日期]=B639)*(序时账[凭证字号]=C639), 序时账[科目编码], "")))</f>
        <v>0</v>
      </c>
      <c r="B639" s="89"/>
      <c r="G639" s="39"/>
      <c r="H639" s="39"/>
      <c r="I639" s="42">
        <f>IF(F639&lt;&gt;"结转本期损益",_xlfn.XLOOKUP(D639,科目余额表[科目编码],科目余额表[抽查项目],"无匹配"),"期间结转")</f>
        <v>0</v>
      </c>
      <c r="J639" s="38" t="str" cm="1">
        <f t="array" ref="J639">_xlfn.TEXTJOIN(",", TRUE, _xlfn.UNIQUE(IF((序时账[日期]=B639)*(序时账[凭证字号]=C639)*IF(G639=0,序时账[借方金额]&lt;&gt;0,序时账[借方金额]=0)*(序时账[科目编码]&lt;&gt;D639), 序时账[科目名称], "")))</f>
        <v/>
      </c>
      <c r="K639" s="42"/>
      <c r="M639" s="24"/>
      <c r="N639" s="23"/>
    </row>
    <row r="640" spans="1:14">
      <c r="A640" s="38" t="str" cm="1">
        <f t="array" ref="A640">_xlfn.TEXTJOIN(",", TRUE, _xlfn.UNIQUE(IF((序时账[日期]=B640)*(序时账[凭证字号]=C640), 序时账[科目编码], "")))</f>
        <v>0</v>
      </c>
      <c r="B640" s="89"/>
      <c r="G640" s="39"/>
      <c r="H640" s="39"/>
      <c r="I640" s="42">
        <f>IF(F640&lt;&gt;"结转本期损益",_xlfn.XLOOKUP(D640,科目余额表[科目编码],科目余额表[抽查项目],"无匹配"),"期间结转")</f>
        <v>0</v>
      </c>
      <c r="J640" s="38" t="str" cm="1">
        <f t="array" ref="J640">_xlfn.TEXTJOIN(",", TRUE, _xlfn.UNIQUE(IF((序时账[日期]=B640)*(序时账[凭证字号]=C640)*IF(G640=0,序时账[借方金额]&lt;&gt;0,序时账[借方金额]=0)*(序时账[科目编码]&lt;&gt;D640), 序时账[科目名称], "")))</f>
        <v/>
      </c>
      <c r="K640" s="42"/>
      <c r="M640" s="24"/>
      <c r="N640" s="23"/>
    </row>
    <row r="641" spans="1:14">
      <c r="A641" s="38" t="str" cm="1">
        <f t="array" ref="A641">_xlfn.TEXTJOIN(",", TRUE, _xlfn.UNIQUE(IF((序时账[日期]=B641)*(序时账[凭证字号]=C641), 序时账[科目编码], "")))</f>
        <v>0</v>
      </c>
      <c r="B641" s="89"/>
      <c r="G641" s="39"/>
      <c r="H641" s="39"/>
      <c r="I641" s="42">
        <f>IF(F641&lt;&gt;"结转本期损益",_xlfn.XLOOKUP(D641,科目余额表[科目编码],科目余额表[抽查项目],"无匹配"),"期间结转")</f>
        <v>0</v>
      </c>
      <c r="J641" s="38" t="str" cm="1">
        <f t="array" ref="J641">_xlfn.TEXTJOIN(",", TRUE, _xlfn.UNIQUE(IF((序时账[日期]=B641)*(序时账[凭证字号]=C641)*IF(G641=0,序时账[借方金额]&lt;&gt;0,序时账[借方金额]=0)*(序时账[科目编码]&lt;&gt;D641), 序时账[科目名称], "")))</f>
        <v/>
      </c>
      <c r="K641" s="42"/>
      <c r="M641" s="24"/>
      <c r="N641" s="23"/>
    </row>
    <row r="642" spans="1:14">
      <c r="A642" s="38" t="str" cm="1">
        <f t="array" ref="A642">_xlfn.TEXTJOIN(",", TRUE, _xlfn.UNIQUE(IF((序时账[日期]=B642)*(序时账[凭证字号]=C642), 序时账[科目编码], "")))</f>
        <v>0</v>
      </c>
      <c r="B642" s="89"/>
      <c r="G642" s="39"/>
      <c r="H642" s="39"/>
      <c r="I642" s="42">
        <f>IF(F642&lt;&gt;"结转本期损益",_xlfn.XLOOKUP(D642,科目余额表[科目编码],科目余额表[抽查项目],"无匹配"),"期间结转")</f>
        <v>0</v>
      </c>
      <c r="J642" s="38" t="str" cm="1">
        <f t="array" ref="J642">_xlfn.TEXTJOIN(",", TRUE, _xlfn.UNIQUE(IF((序时账[日期]=B642)*(序时账[凭证字号]=C642)*IF(G642=0,序时账[借方金额]&lt;&gt;0,序时账[借方金额]=0)*(序时账[科目编码]&lt;&gt;D642), 序时账[科目名称], "")))</f>
        <v/>
      </c>
      <c r="K642" s="42"/>
      <c r="M642" s="24"/>
      <c r="N642" s="23"/>
    </row>
    <row r="643" spans="1:14">
      <c r="A643" s="38" t="str" cm="1">
        <f t="array" ref="A643">_xlfn.TEXTJOIN(",", TRUE, _xlfn.UNIQUE(IF((序时账[日期]=B643)*(序时账[凭证字号]=C643), 序时账[科目编码], "")))</f>
        <v>0</v>
      </c>
      <c r="B643" s="89"/>
      <c r="G643" s="39"/>
      <c r="H643" s="39"/>
      <c r="I643" s="42">
        <f>IF(F643&lt;&gt;"结转本期损益",_xlfn.XLOOKUP(D643,科目余额表[科目编码],科目余额表[抽查项目],"无匹配"),"期间结转")</f>
        <v>0</v>
      </c>
      <c r="J643" s="38" t="str" cm="1">
        <f t="array" ref="J643">_xlfn.TEXTJOIN(",", TRUE, _xlfn.UNIQUE(IF((序时账[日期]=B643)*(序时账[凭证字号]=C643)*IF(G643=0,序时账[借方金额]&lt;&gt;0,序时账[借方金额]=0)*(序时账[科目编码]&lt;&gt;D643), 序时账[科目名称], "")))</f>
        <v/>
      </c>
      <c r="K643" s="42"/>
      <c r="M643" s="24"/>
      <c r="N643" s="23"/>
    </row>
    <row r="644" spans="1:14">
      <c r="A644" s="38" t="str" cm="1">
        <f t="array" ref="A644">_xlfn.TEXTJOIN(",", TRUE, _xlfn.UNIQUE(IF((序时账[日期]=B644)*(序时账[凭证字号]=C644), 序时账[科目编码], "")))</f>
        <v>0</v>
      </c>
      <c r="B644" s="89"/>
      <c r="G644" s="39"/>
      <c r="H644" s="39"/>
      <c r="I644" s="42">
        <f>IF(F644&lt;&gt;"结转本期损益",_xlfn.XLOOKUP(D644,科目余额表[科目编码],科目余额表[抽查项目],"无匹配"),"期间结转")</f>
        <v>0</v>
      </c>
      <c r="J644" s="38" t="str" cm="1">
        <f t="array" ref="J644">_xlfn.TEXTJOIN(",", TRUE, _xlfn.UNIQUE(IF((序时账[日期]=B644)*(序时账[凭证字号]=C644)*IF(G644=0,序时账[借方金额]&lt;&gt;0,序时账[借方金额]=0)*(序时账[科目编码]&lt;&gt;D644), 序时账[科目名称], "")))</f>
        <v/>
      </c>
      <c r="K644" s="42"/>
      <c r="M644" s="24"/>
      <c r="N644" s="23"/>
    </row>
    <row r="645" spans="1:14">
      <c r="A645" s="38" t="str" cm="1">
        <f t="array" ref="A645">_xlfn.TEXTJOIN(",", TRUE, _xlfn.UNIQUE(IF((序时账[日期]=B645)*(序时账[凭证字号]=C645), 序时账[科目编码], "")))</f>
        <v>0</v>
      </c>
      <c r="B645" s="89"/>
      <c r="G645" s="39"/>
      <c r="H645" s="39"/>
      <c r="I645" s="42">
        <f>IF(F645&lt;&gt;"结转本期损益",_xlfn.XLOOKUP(D645,科目余额表[科目编码],科目余额表[抽查项目],"无匹配"),"期间结转")</f>
        <v>0</v>
      </c>
      <c r="J645" s="38" t="str" cm="1">
        <f t="array" ref="J645">_xlfn.TEXTJOIN(",", TRUE, _xlfn.UNIQUE(IF((序时账[日期]=B645)*(序时账[凭证字号]=C645)*IF(G645=0,序时账[借方金额]&lt;&gt;0,序时账[借方金额]=0)*(序时账[科目编码]&lt;&gt;D645), 序时账[科目名称], "")))</f>
        <v/>
      </c>
      <c r="K645" s="42"/>
      <c r="M645" s="24"/>
      <c r="N645" s="23"/>
    </row>
    <row r="646" spans="1:14">
      <c r="A646" s="38" t="str" cm="1">
        <f t="array" ref="A646">_xlfn.TEXTJOIN(",", TRUE, _xlfn.UNIQUE(IF((序时账[日期]=B646)*(序时账[凭证字号]=C646), 序时账[科目编码], "")))</f>
        <v>0</v>
      </c>
      <c r="B646" s="89"/>
      <c r="G646" s="39"/>
      <c r="H646" s="39"/>
      <c r="I646" s="42">
        <f>IF(F646&lt;&gt;"结转本期损益",_xlfn.XLOOKUP(D646,科目余额表[科目编码],科目余额表[抽查项目],"无匹配"),"期间结转")</f>
        <v>0</v>
      </c>
      <c r="J646" s="38" t="str" cm="1">
        <f t="array" ref="J646">_xlfn.TEXTJOIN(",", TRUE, _xlfn.UNIQUE(IF((序时账[日期]=B646)*(序时账[凭证字号]=C646)*IF(G646=0,序时账[借方金额]&lt;&gt;0,序时账[借方金额]=0)*(序时账[科目编码]&lt;&gt;D646), 序时账[科目名称], "")))</f>
        <v/>
      </c>
      <c r="K646" s="42"/>
      <c r="M646" s="24"/>
      <c r="N646" s="23"/>
    </row>
    <row r="647" spans="1:14">
      <c r="A647" s="38" t="str" cm="1">
        <f t="array" ref="A647">_xlfn.TEXTJOIN(",", TRUE, _xlfn.UNIQUE(IF((序时账[日期]=B647)*(序时账[凭证字号]=C647), 序时账[科目编码], "")))</f>
        <v>0</v>
      </c>
      <c r="B647" s="89"/>
      <c r="G647" s="39"/>
      <c r="H647" s="39"/>
      <c r="I647" s="42">
        <f>IF(F647&lt;&gt;"结转本期损益",_xlfn.XLOOKUP(D647,科目余额表[科目编码],科目余额表[抽查项目],"无匹配"),"期间结转")</f>
        <v>0</v>
      </c>
      <c r="J647" s="38" t="str" cm="1">
        <f t="array" ref="J647">_xlfn.TEXTJOIN(",", TRUE, _xlfn.UNIQUE(IF((序时账[日期]=B647)*(序时账[凭证字号]=C647)*IF(G647=0,序时账[借方金额]&lt;&gt;0,序时账[借方金额]=0)*(序时账[科目编码]&lt;&gt;D647), 序时账[科目名称], "")))</f>
        <v/>
      </c>
      <c r="K647" s="42"/>
      <c r="M647" s="24"/>
      <c r="N647" s="23"/>
    </row>
    <row r="648" spans="1:14">
      <c r="A648" s="38" t="str" cm="1">
        <f t="array" ref="A648">_xlfn.TEXTJOIN(",", TRUE, _xlfn.UNIQUE(IF((序时账[日期]=B648)*(序时账[凭证字号]=C648), 序时账[科目编码], "")))</f>
        <v>0</v>
      </c>
      <c r="B648" s="89"/>
      <c r="G648" s="39"/>
      <c r="H648" s="39"/>
      <c r="I648" s="42">
        <f>IF(F648&lt;&gt;"结转本期损益",_xlfn.XLOOKUP(D648,科目余额表[科目编码],科目余额表[抽查项目],"无匹配"),"期间结转")</f>
        <v>0</v>
      </c>
      <c r="J648" s="38" t="str" cm="1">
        <f t="array" ref="J648">_xlfn.TEXTJOIN(",", TRUE, _xlfn.UNIQUE(IF((序时账[日期]=B648)*(序时账[凭证字号]=C648)*IF(G648=0,序时账[借方金额]&lt;&gt;0,序时账[借方金额]=0)*(序时账[科目编码]&lt;&gt;D648), 序时账[科目名称], "")))</f>
        <v/>
      </c>
      <c r="K648" s="42"/>
      <c r="M648" s="24"/>
      <c r="N648" s="23"/>
    </row>
    <row r="649" spans="1:14">
      <c r="A649" s="38" t="str" cm="1">
        <f t="array" ref="A649">_xlfn.TEXTJOIN(",", TRUE, _xlfn.UNIQUE(IF((序时账[日期]=B649)*(序时账[凭证字号]=C649), 序时账[科目编码], "")))</f>
        <v>0</v>
      </c>
      <c r="B649" s="89"/>
      <c r="G649" s="39"/>
      <c r="H649" s="39"/>
      <c r="I649" s="42">
        <f>IF(F649&lt;&gt;"结转本期损益",_xlfn.XLOOKUP(D649,科目余额表[科目编码],科目余额表[抽查项目],"无匹配"),"期间结转")</f>
        <v>0</v>
      </c>
      <c r="J649" s="38" t="str" cm="1">
        <f t="array" ref="J649">_xlfn.TEXTJOIN(",", TRUE, _xlfn.UNIQUE(IF((序时账[日期]=B649)*(序时账[凭证字号]=C649)*IF(G649=0,序时账[借方金额]&lt;&gt;0,序时账[借方金额]=0)*(序时账[科目编码]&lt;&gt;D649), 序时账[科目名称], "")))</f>
        <v/>
      </c>
      <c r="K649" s="42"/>
      <c r="M649" s="24"/>
      <c r="N649" s="23"/>
    </row>
    <row r="650" spans="1:14">
      <c r="A650" s="38" t="str" cm="1">
        <f t="array" ref="A650">_xlfn.TEXTJOIN(",", TRUE, _xlfn.UNIQUE(IF((序时账[日期]=B650)*(序时账[凭证字号]=C650), 序时账[科目编码], "")))</f>
        <v>0</v>
      </c>
      <c r="B650" s="89"/>
      <c r="G650" s="39"/>
      <c r="H650" s="39"/>
      <c r="I650" s="42">
        <f>IF(F650&lt;&gt;"结转本期损益",_xlfn.XLOOKUP(D650,科目余额表[科目编码],科目余额表[抽查项目],"无匹配"),"期间结转")</f>
        <v>0</v>
      </c>
      <c r="J650" s="38" t="str" cm="1">
        <f t="array" ref="J650">_xlfn.TEXTJOIN(",", TRUE, _xlfn.UNIQUE(IF((序时账[日期]=B650)*(序时账[凭证字号]=C650)*IF(G650=0,序时账[借方金额]&lt;&gt;0,序时账[借方金额]=0)*(序时账[科目编码]&lt;&gt;D650), 序时账[科目名称], "")))</f>
        <v/>
      </c>
      <c r="K650" s="42"/>
      <c r="M650" s="24"/>
      <c r="N650" s="23"/>
    </row>
    <row r="651" spans="1:14">
      <c r="A651" s="38" t="str" cm="1">
        <f t="array" ref="A651">_xlfn.TEXTJOIN(",", TRUE, _xlfn.UNIQUE(IF((序时账[日期]=B651)*(序时账[凭证字号]=C651), 序时账[科目编码], "")))</f>
        <v>0</v>
      </c>
      <c r="B651" s="89"/>
      <c r="G651" s="39"/>
      <c r="H651" s="39"/>
      <c r="I651" s="42">
        <f>IF(F651&lt;&gt;"结转本期损益",_xlfn.XLOOKUP(D651,科目余额表[科目编码],科目余额表[抽查项目],"无匹配"),"期间结转")</f>
        <v>0</v>
      </c>
      <c r="J651" s="38" t="str" cm="1">
        <f t="array" ref="J651">_xlfn.TEXTJOIN(",", TRUE, _xlfn.UNIQUE(IF((序时账[日期]=B651)*(序时账[凭证字号]=C651)*IF(G651=0,序时账[借方金额]&lt;&gt;0,序时账[借方金额]=0)*(序时账[科目编码]&lt;&gt;D651), 序时账[科目名称], "")))</f>
        <v/>
      </c>
      <c r="K651" s="42"/>
      <c r="M651" s="24"/>
      <c r="N651" s="23"/>
    </row>
    <row r="652" spans="1:14">
      <c r="A652" s="38" t="str" cm="1">
        <f t="array" ref="A652">_xlfn.TEXTJOIN(",", TRUE, _xlfn.UNIQUE(IF((序时账[日期]=B652)*(序时账[凭证字号]=C652), 序时账[科目编码], "")))</f>
        <v>0</v>
      </c>
      <c r="B652" s="89"/>
      <c r="G652" s="39"/>
      <c r="H652" s="39"/>
      <c r="I652" s="42">
        <f>IF(F652&lt;&gt;"结转本期损益",_xlfn.XLOOKUP(D652,科目余额表[科目编码],科目余额表[抽查项目],"无匹配"),"期间结转")</f>
        <v>0</v>
      </c>
      <c r="J652" s="38" t="str" cm="1">
        <f t="array" ref="J652">_xlfn.TEXTJOIN(",", TRUE, _xlfn.UNIQUE(IF((序时账[日期]=B652)*(序时账[凭证字号]=C652)*IF(G652=0,序时账[借方金额]&lt;&gt;0,序时账[借方金额]=0)*(序时账[科目编码]&lt;&gt;D652), 序时账[科目名称], "")))</f>
        <v/>
      </c>
      <c r="K652" s="42"/>
      <c r="M652" s="24"/>
      <c r="N652" s="23"/>
    </row>
    <row r="653" spans="1:14">
      <c r="A653" s="38" t="str" cm="1">
        <f t="array" ref="A653">_xlfn.TEXTJOIN(",", TRUE, _xlfn.UNIQUE(IF((序时账[日期]=B653)*(序时账[凭证字号]=C653), 序时账[科目编码], "")))</f>
        <v>0</v>
      </c>
      <c r="B653" s="89"/>
      <c r="G653" s="39"/>
      <c r="H653" s="39"/>
      <c r="I653" s="42">
        <f>IF(F653&lt;&gt;"结转本期损益",_xlfn.XLOOKUP(D653,科目余额表[科目编码],科目余额表[抽查项目],"无匹配"),"期间结转")</f>
        <v>0</v>
      </c>
      <c r="J653" s="38" t="str" cm="1">
        <f t="array" ref="J653">_xlfn.TEXTJOIN(",", TRUE, _xlfn.UNIQUE(IF((序时账[日期]=B653)*(序时账[凭证字号]=C653)*IF(G653=0,序时账[借方金额]&lt;&gt;0,序时账[借方金额]=0)*(序时账[科目编码]&lt;&gt;D653), 序时账[科目名称], "")))</f>
        <v/>
      </c>
      <c r="K653" s="42"/>
      <c r="M653" s="24"/>
      <c r="N653" s="23"/>
    </row>
    <row r="654" spans="1:14">
      <c r="A654" s="38" t="str" cm="1">
        <f t="array" ref="A654">_xlfn.TEXTJOIN(",", TRUE, _xlfn.UNIQUE(IF((序时账[日期]=B654)*(序时账[凭证字号]=C654), 序时账[科目编码], "")))</f>
        <v>0</v>
      </c>
      <c r="B654" s="89"/>
      <c r="G654" s="39"/>
      <c r="H654" s="39"/>
      <c r="I654" s="42">
        <f>IF(F654&lt;&gt;"结转本期损益",_xlfn.XLOOKUP(D654,科目余额表[科目编码],科目余额表[抽查项目],"无匹配"),"期间结转")</f>
        <v>0</v>
      </c>
      <c r="J654" s="38" t="str" cm="1">
        <f t="array" ref="J654">_xlfn.TEXTJOIN(",", TRUE, _xlfn.UNIQUE(IF((序时账[日期]=B654)*(序时账[凭证字号]=C654)*IF(G654=0,序时账[借方金额]&lt;&gt;0,序时账[借方金额]=0)*(序时账[科目编码]&lt;&gt;D654), 序时账[科目名称], "")))</f>
        <v/>
      </c>
      <c r="K654" s="42"/>
      <c r="M654" s="24"/>
      <c r="N654" s="23"/>
    </row>
    <row r="655" spans="1:14">
      <c r="A655" s="38" t="str" cm="1">
        <f t="array" ref="A655">_xlfn.TEXTJOIN(",", TRUE, _xlfn.UNIQUE(IF((序时账[日期]=B655)*(序时账[凭证字号]=C655), 序时账[科目编码], "")))</f>
        <v>0</v>
      </c>
      <c r="B655" s="89"/>
      <c r="G655" s="39"/>
      <c r="H655" s="39"/>
      <c r="I655" s="42">
        <f>IF(F655&lt;&gt;"结转本期损益",_xlfn.XLOOKUP(D655,科目余额表[科目编码],科目余额表[抽查项目],"无匹配"),"期间结转")</f>
        <v>0</v>
      </c>
      <c r="J655" s="38" t="str" cm="1">
        <f t="array" ref="J655">_xlfn.TEXTJOIN(",", TRUE, _xlfn.UNIQUE(IF((序时账[日期]=B655)*(序时账[凭证字号]=C655)*IF(G655=0,序时账[借方金额]&lt;&gt;0,序时账[借方金额]=0)*(序时账[科目编码]&lt;&gt;D655), 序时账[科目名称], "")))</f>
        <v/>
      </c>
      <c r="K655" s="42"/>
      <c r="M655" s="24"/>
      <c r="N655" s="23"/>
    </row>
    <row r="656" spans="1:14">
      <c r="A656" s="38" t="str" cm="1">
        <f t="array" ref="A656">_xlfn.TEXTJOIN(",", TRUE, _xlfn.UNIQUE(IF((序时账[日期]=B656)*(序时账[凭证字号]=C656), 序时账[科目编码], "")))</f>
        <v>0</v>
      </c>
      <c r="B656" s="89"/>
      <c r="G656" s="39"/>
      <c r="H656" s="39"/>
      <c r="I656" s="42">
        <f>IF(F656&lt;&gt;"结转本期损益",_xlfn.XLOOKUP(D656,科目余额表[科目编码],科目余额表[抽查项目],"无匹配"),"期间结转")</f>
        <v>0</v>
      </c>
      <c r="J656" s="38" t="str" cm="1">
        <f t="array" ref="J656">_xlfn.TEXTJOIN(",", TRUE, _xlfn.UNIQUE(IF((序时账[日期]=B656)*(序时账[凭证字号]=C656)*IF(G656=0,序时账[借方金额]&lt;&gt;0,序时账[借方金额]=0)*(序时账[科目编码]&lt;&gt;D656), 序时账[科目名称], "")))</f>
        <v/>
      </c>
      <c r="K656" s="42"/>
      <c r="M656" s="24"/>
      <c r="N656" s="23"/>
    </row>
    <row r="657" spans="1:14">
      <c r="A657" s="38" t="str" cm="1">
        <f t="array" ref="A657">_xlfn.TEXTJOIN(",", TRUE, _xlfn.UNIQUE(IF((序时账[日期]=B657)*(序时账[凭证字号]=C657), 序时账[科目编码], "")))</f>
        <v>0</v>
      </c>
      <c r="B657" s="89"/>
      <c r="G657" s="39"/>
      <c r="H657" s="39"/>
      <c r="I657" s="42">
        <f>IF(F657&lt;&gt;"结转本期损益",_xlfn.XLOOKUP(D657,科目余额表[科目编码],科目余额表[抽查项目],"无匹配"),"期间结转")</f>
        <v>0</v>
      </c>
      <c r="J657" s="38" t="str" cm="1">
        <f t="array" ref="J657">_xlfn.TEXTJOIN(",", TRUE, _xlfn.UNIQUE(IF((序时账[日期]=B657)*(序时账[凭证字号]=C657)*IF(G657=0,序时账[借方金额]&lt;&gt;0,序时账[借方金额]=0)*(序时账[科目编码]&lt;&gt;D657), 序时账[科目名称], "")))</f>
        <v/>
      </c>
      <c r="K657" s="42"/>
      <c r="M657" s="24"/>
      <c r="N657" s="23"/>
    </row>
    <row r="658" spans="1:14">
      <c r="A658" s="38" t="str" cm="1">
        <f t="array" ref="A658">_xlfn.TEXTJOIN(",", TRUE, _xlfn.UNIQUE(IF((序时账[日期]=B658)*(序时账[凭证字号]=C658), 序时账[科目编码], "")))</f>
        <v>0</v>
      </c>
      <c r="B658" s="89"/>
      <c r="G658" s="39"/>
      <c r="H658" s="39"/>
      <c r="I658" s="42">
        <f>IF(F658&lt;&gt;"结转本期损益",_xlfn.XLOOKUP(D658,科目余额表[科目编码],科目余额表[抽查项目],"无匹配"),"期间结转")</f>
        <v>0</v>
      </c>
      <c r="J658" s="38" t="str" cm="1">
        <f t="array" ref="J658">_xlfn.TEXTJOIN(",", TRUE, _xlfn.UNIQUE(IF((序时账[日期]=B658)*(序时账[凭证字号]=C658)*IF(G658=0,序时账[借方金额]&lt;&gt;0,序时账[借方金额]=0)*(序时账[科目编码]&lt;&gt;D658), 序时账[科目名称], "")))</f>
        <v/>
      </c>
      <c r="K658" s="42"/>
      <c r="M658" s="24"/>
      <c r="N658" s="23"/>
    </row>
    <row r="659" spans="1:14">
      <c r="A659" s="38" t="str" cm="1">
        <f t="array" ref="A659">_xlfn.TEXTJOIN(",", TRUE, _xlfn.UNIQUE(IF((序时账[日期]=B659)*(序时账[凭证字号]=C659), 序时账[科目编码], "")))</f>
        <v>0</v>
      </c>
      <c r="B659" s="89"/>
      <c r="G659" s="39"/>
      <c r="H659" s="39"/>
      <c r="I659" s="42">
        <f>IF(F659&lt;&gt;"结转本期损益",_xlfn.XLOOKUP(D659,科目余额表[科目编码],科目余额表[抽查项目],"无匹配"),"期间结转")</f>
        <v>0</v>
      </c>
      <c r="J659" s="38" t="str" cm="1">
        <f t="array" ref="J659">_xlfn.TEXTJOIN(",", TRUE, _xlfn.UNIQUE(IF((序时账[日期]=B659)*(序时账[凭证字号]=C659)*IF(G659=0,序时账[借方金额]&lt;&gt;0,序时账[借方金额]=0)*(序时账[科目编码]&lt;&gt;D659), 序时账[科目名称], "")))</f>
        <v/>
      </c>
      <c r="K659" s="42"/>
      <c r="M659" s="24"/>
      <c r="N659" s="23"/>
    </row>
    <row r="660" spans="1:14">
      <c r="A660" s="38" t="str" cm="1">
        <f t="array" ref="A660">_xlfn.TEXTJOIN(",", TRUE, _xlfn.UNIQUE(IF((序时账[日期]=B660)*(序时账[凭证字号]=C660), 序时账[科目编码], "")))</f>
        <v>0</v>
      </c>
      <c r="B660" s="89"/>
      <c r="G660" s="39"/>
      <c r="H660" s="39"/>
      <c r="I660" s="42">
        <f>IF(F660&lt;&gt;"结转本期损益",_xlfn.XLOOKUP(D660,科目余额表[科目编码],科目余额表[抽查项目],"无匹配"),"期间结转")</f>
        <v>0</v>
      </c>
      <c r="J660" s="38" t="str" cm="1">
        <f t="array" ref="J660">_xlfn.TEXTJOIN(",", TRUE, _xlfn.UNIQUE(IF((序时账[日期]=B660)*(序时账[凭证字号]=C660)*IF(G660=0,序时账[借方金额]&lt;&gt;0,序时账[借方金额]=0)*(序时账[科目编码]&lt;&gt;D660), 序时账[科目名称], "")))</f>
        <v/>
      </c>
      <c r="K660" s="42"/>
      <c r="M660" s="24"/>
      <c r="N660" s="23"/>
    </row>
    <row r="661" spans="1:14">
      <c r="A661" s="38" t="str" cm="1">
        <f t="array" ref="A661">_xlfn.TEXTJOIN(",", TRUE, _xlfn.UNIQUE(IF((序时账[日期]=B661)*(序时账[凭证字号]=C661), 序时账[科目编码], "")))</f>
        <v>0</v>
      </c>
      <c r="B661" s="89"/>
      <c r="G661" s="39"/>
      <c r="H661" s="39"/>
      <c r="I661" s="42">
        <f>IF(F661&lt;&gt;"结转本期损益",_xlfn.XLOOKUP(D661,科目余额表[科目编码],科目余额表[抽查项目],"无匹配"),"期间结转")</f>
        <v>0</v>
      </c>
      <c r="J661" s="38" t="str" cm="1">
        <f t="array" ref="J661">_xlfn.TEXTJOIN(",", TRUE, _xlfn.UNIQUE(IF((序时账[日期]=B661)*(序时账[凭证字号]=C661)*IF(G661=0,序时账[借方金额]&lt;&gt;0,序时账[借方金额]=0)*(序时账[科目编码]&lt;&gt;D661), 序时账[科目名称], "")))</f>
        <v/>
      </c>
      <c r="K661" s="42"/>
      <c r="M661" s="24"/>
      <c r="N661" s="23"/>
    </row>
    <row r="662" spans="1:14">
      <c r="A662" s="38" t="str" cm="1">
        <f t="array" ref="A662">_xlfn.TEXTJOIN(",", TRUE, _xlfn.UNIQUE(IF((序时账[日期]=B662)*(序时账[凭证字号]=C662), 序时账[科目编码], "")))</f>
        <v>0</v>
      </c>
      <c r="B662" s="89"/>
      <c r="G662" s="39"/>
      <c r="H662" s="39"/>
      <c r="I662" s="42">
        <f>IF(F662&lt;&gt;"结转本期损益",_xlfn.XLOOKUP(D662,科目余额表[科目编码],科目余额表[抽查项目],"无匹配"),"期间结转")</f>
        <v>0</v>
      </c>
      <c r="J662" s="38" t="str" cm="1">
        <f t="array" ref="J662">_xlfn.TEXTJOIN(",", TRUE, _xlfn.UNIQUE(IF((序时账[日期]=B662)*(序时账[凭证字号]=C662)*IF(G662=0,序时账[借方金额]&lt;&gt;0,序时账[借方金额]=0)*(序时账[科目编码]&lt;&gt;D662), 序时账[科目名称], "")))</f>
        <v/>
      </c>
      <c r="K662" s="42"/>
      <c r="M662" s="24"/>
      <c r="N662" s="23"/>
    </row>
    <row r="663" spans="1:14">
      <c r="A663" s="38" t="str" cm="1">
        <f t="array" ref="A663">_xlfn.TEXTJOIN(",", TRUE, _xlfn.UNIQUE(IF((序时账[日期]=B663)*(序时账[凭证字号]=C663), 序时账[科目编码], "")))</f>
        <v>0</v>
      </c>
      <c r="B663" s="89"/>
      <c r="G663" s="39"/>
      <c r="H663" s="39"/>
      <c r="I663" s="42">
        <f>IF(F663&lt;&gt;"结转本期损益",_xlfn.XLOOKUP(D663,科目余额表[科目编码],科目余额表[抽查项目],"无匹配"),"期间结转")</f>
        <v>0</v>
      </c>
      <c r="J663" s="38" t="str" cm="1">
        <f t="array" ref="J663">_xlfn.TEXTJOIN(",", TRUE, _xlfn.UNIQUE(IF((序时账[日期]=B663)*(序时账[凭证字号]=C663)*IF(G663=0,序时账[借方金额]&lt;&gt;0,序时账[借方金额]=0)*(序时账[科目编码]&lt;&gt;D663), 序时账[科目名称], "")))</f>
        <v/>
      </c>
      <c r="K663" s="42"/>
      <c r="M663" s="24"/>
      <c r="N663" s="23"/>
    </row>
    <row r="664" spans="1:14">
      <c r="A664" s="38" t="str" cm="1">
        <f t="array" ref="A664">_xlfn.TEXTJOIN(",", TRUE, _xlfn.UNIQUE(IF((序时账[日期]=B664)*(序时账[凭证字号]=C664), 序时账[科目编码], "")))</f>
        <v>0</v>
      </c>
      <c r="B664" s="89"/>
      <c r="G664" s="39"/>
      <c r="H664" s="39"/>
      <c r="I664" s="42">
        <f>IF(F664&lt;&gt;"结转本期损益",_xlfn.XLOOKUP(D664,科目余额表[科目编码],科目余额表[抽查项目],"无匹配"),"期间结转")</f>
        <v>0</v>
      </c>
      <c r="J664" s="38" t="str" cm="1">
        <f t="array" ref="J664">_xlfn.TEXTJOIN(",", TRUE, _xlfn.UNIQUE(IF((序时账[日期]=B664)*(序时账[凭证字号]=C664)*IF(G664=0,序时账[借方金额]&lt;&gt;0,序时账[借方金额]=0)*(序时账[科目编码]&lt;&gt;D664), 序时账[科目名称], "")))</f>
        <v/>
      </c>
      <c r="K664" s="42"/>
      <c r="M664" s="24"/>
      <c r="N664" s="23"/>
    </row>
    <row r="665" spans="1:14">
      <c r="A665" s="38" t="str" cm="1">
        <f t="array" ref="A665">_xlfn.TEXTJOIN(",", TRUE, _xlfn.UNIQUE(IF((序时账[日期]=B665)*(序时账[凭证字号]=C665), 序时账[科目编码], "")))</f>
        <v>0</v>
      </c>
      <c r="B665" s="89"/>
      <c r="G665" s="39"/>
      <c r="H665" s="39"/>
      <c r="I665" s="42">
        <f>IF(F665&lt;&gt;"结转本期损益",_xlfn.XLOOKUP(D665,科目余额表[科目编码],科目余额表[抽查项目],"无匹配"),"期间结转")</f>
        <v>0</v>
      </c>
      <c r="J665" s="38" t="str" cm="1">
        <f t="array" ref="J665">_xlfn.TEXTJOIN(",", TRUE, _xlfn.UNIQUE(IF((序时账[日期]=B665)*(序时账[凭证字号]=C665)*IF(G665=0,序时账[借方金额]&lt;&gt;0,序时账[借方金额]=0)*(序时账[科目编码]&lt;&gt;D665), 序时账[科目名称], "")))</f>
        <v/>
      </c>
      <c r="K665" s="42"/>
      <c r="M665" s="24"/>
      <c r="N665" s="23"/>
    </row>
    <row r="666" spans="1:14">
      <c r="A666" s="38" t="str" cm="1">
        <f t="array" ref="A666">_xlfn.TEXTJOIN(",", TRUE, _xlfn.UNIQUE(IF((序时账[日期]=B666)*(序时账[凭证字号]=C666), 序时账[科目编码], "")))</f>
        <v>0</v>
      </c>
      <c r="B666" s="89"/>
      <c r="G666" s="39"/>
      <c r="H666" s="39"/>
      <c r="I666" s="42">
        <f>IF(F666&lt;&gt;"结转本期损益",_xlfn.XLOOKUP(D666,科目余额表[科目编码],科目余额表[抽查项目],"无匹配"),"期间结转")</f>
        <v>0</v>
      </c>
      <c r="J666" s="38" t="str" cm="1">
        <f t="array" ref="J666">_xlfn.TEXTJOIN(",", TRUE, _xlfn.UNIQUE(IF((序时账[日期]=B666)*(序时账[凭证字号]=C666)*IF(G666=0,序时账[借方金额]&lt;&gt;0,序时账[借方金额]=0)*(序时账[科目编码]&lt;&gt;D666), 序时账[科目名称], "")))</f>
        <v/>
      </c>
      <c r="K666" s="42"/>
      <c r="M666" s="24"/>
      <c r="N666" s="23"/>
    </row>
    <row r="667" spans="1:14">
      <c r="A667" s="38" t="str" cm="1">
        <f t="array" ref="A667">_xlfn.TEXTJOIN(",", TRUE, _xlfn.UNIQUE(IF((序时账[日期]=B667)*(序时账[凭证字号]=C667), 序时账[科目编码], "")))</f>
        <v>0</v>
      </c>
      <c r="B667" s="89"/>
      <c r="G667" s="39"/>
      <c r="H667" s="39"/>
      <c r="I667" s="42">
        <f>IF(F667&lt;&gt;"结转本期损益",_xlfn.XLOOKUP(D667,科目余额表[科目编码],科目余额表[抽查项目],"无匹配"),"期间结转")</f>
        <v>0</v>
      </c>
      <c r="J667" s="38" t="str" cm="1">
        <f t="array" ref="J667">_xlfn.TEXTJOIN(",", TRUE, _xlfn.UNIQUE(IF((序时账[日期]=B667)*(序时账[凭证字号]=C667)*IF(G667=0,序时账[借方金额]&lt;&gt;0,序时账[借方金额]=0)*(序时账[科目编码]&lt;&gt;D667), 序时账[科目名称], "")))</f>
        <v/>
      </c>
      <c r="K667" s="42"/>
      <c r="M667" s="24"/>
      <c r="N667" s="23"/>
    </row>
    <row r="668" spans="1:14">
      <c r="A668" s="38" t="str" cm="1">
        <f t="array" ref="A668">_xlfn.TEXTJOIN(",", TRUE, _xlfn.UNIQUE(IF((序时账[日期]=B668)*(序时账[凭证字号]=C668), 序时账[科目编码], "")))</f>
        <v>0</v>
      </c>
      <c r="B668" s="89"/>
      <c r="G668" s="39"/>
      <c r="H668" s="39"/>
      <c r="I668" s="42">
        <f>IF(F668&lt;&gt;"结转本期损益",_xlfn.XLOOKUP(D668,科目余额表[科目编码],科目余额表[抽查项目],"无匹配"),"期间结转")</f>
        <v>0</v>
      </c>
      <c r="J668" s="38" t="str" cm="1">
        <f t="array" ref="J668">_xlfn.TEXTJOIN(",", TRUE, _xlfn.UNIQUE(IF((序时账[日期]=B668)*(序时账[凭证字号]=C668)*IF(G668=0,序时账[借方金额]&lt;&gt;0,序时账[借方金额]=0)*(序时账[科目编码]&lt;&gt;D668), 序时账[科目名称], "")))</f>
        <v/>
      </c>
      <c r="K668" s="42"/>
      <c r="M668" s="24"/>
      <c r="N668" s="23"/>
    </row>
    <row r="669" spans="1:14">
      <c r="A669" s="38" t="str" cm="1">
        <f t="array" ref="A669">_xlfn.TEXTJOIN(",", TRUE, _xlfn.UNIQUE(IF((序时账[日期]=B669)*(序时账[凭证字号]=C669), 序时账[科目编码], "")))</f>
        <v>0</v>
      </c>
      <c r="B669" s="89"/>
      <c r="G669" s="39"/>
      <c r="H669" s="39"/>
      <c r="I669" s="42">
        <f>IF(F669&lt;&gt;"结转本期损益",_xlfn.XLOOKUP(D669,科目余额表[科目编码],科目余额表[抽查项目],"无匹配"),"期间结转")</f>
        <v>0</v>
      </c>
      <c r="J669" s="38" t="str" cm="1">
        <f t="array" ref="J669">_xlfn.TEXTJOIN(",", TRUE, _xlfn.UNIQUE(IF((序时账[日期]=B669)*(序时账[凭证字号]=C669)*IF(G669=0,序时账[借方金额]&lt;&gt;0,序时账[借方金额]=0)*(序时账[科目编码]&lt;&gt;D669), 序时账[科目名称], "")))</f>
        <v/>
      </c>
      <c r="K669" s="42"/>
      <c r="M669" s="24"/>
      <c r="N669" s="23"/>
    </row>
    <row r="670" spans="1:14">
      <c r="A670" s="38" t="str" cm="1">
        <f t="array" ref="A670">_xlfn.TEXTJOIN(",", TRUE, _xlfn.UNIQUE(IF((序时账[日期]=B670)*(序时账[凭证字号]=C670), 序时账[科目编码], "")))</f>
        <v>0</v>
      </c>
      <c r="B670" s="89"/>
      <c r="G670" s="39"/>
      <c r="H670" s="39"/>
      <c r="I670" s="42">
        <f>IF(F670&lt;&gt;"结转本期损益",_xlfn.XLOOKUP(D670,科目余额表[科目编码],科目余额表[抽查项目],"无匹配"),"期间结转")</f>
        <v>0</v>
      </c>
      <c r="J670" s="38" t="str" cm="1">
        <f t="array" ref="J670">_xlfn.TEXTJOIN(",", TRUE, _xlfn.UNIQUE(IF((序时账[日期]=B670)*(序时账[凭证字号]=C670)*IF(G670=0,序时账[借方金额]&lt;&gt;0,序时账[借方金额]=0)*(序时账[科目编码]&lt;&gt;D670), 序时账[科目名称], "")))</f>
        <v/>
      </c>
      <c r="K670" s="42"/>
      <c r="M670" s="24"/>
      <c r="N670" s="23"/>
    </row>
    <row r="671" spans="1:14">
      <c r="A671" s="38" t="str" cm="1">
        <f t="array" ref="A671">_xlfn.TEXTJOIN(",", TRUE, _xlfn.UNIQUE(IF((序时账[日期]=B671)*(序时账[凭证字号]=C671), 序时账[科目编码], "")))</f>
        <v>0</v>
      </c>
      <c r="B671" s="89"/>
      <c r="G671" s="39"/>
      <c r="H671" s="39"/>
      <c r="I671" s="42">
        <f>IF(F671&lt;&gt;"结转本期损益",_xlfn.XLOOKUP(D671,科目余额表[科目编码],科目余额表[抽查项目],"无匹配"),"期间结转")</f>
        <v>0</v>
      </c>
      <c r="J671" s="38" t="str" cm="1">
        <f t="array" ref="J671">_xlfn.TEXTJOIN(",", TRUE, _xlfn.UNIQUE(IF((序时账[日期]=B671)*(序时账[凭证字号]=C671)*IF(G671=0,序时账[借方金额]&lt;&gt;0,序时账[借方金额]=0)*(序时账[科目编码]&lt;&gt;D671), 序时账[科目名称], "")))</f>
        <v/>
      </c>
      <c r="K671" s="42"/>
      <c r="M671" s="24"/>
      <c r="N671" s="23"/>
    </row>
    <row r="672" spans="1:14">
      <c r="A672" s="38" t="str" cm="1">
        <f t="array" ref="A672">_xlfn.TEXTJOIN(",", TRUE, _xlfn.UNIQUE(IF((序时账[日期]=B672)*(序时账[凭证字号]=C672), 序时账[科目编码], "")))</f>
        <v>0</v>
      </c>
      <c r="B672" s="89"/>
      <c r="G672" s="39"/>
      <c r="H672" s="39"/>
      <c r="I672" s="42">
        <f>IF(F672&lt;&gt;"结转本期损益",_xlfn.XLOOKUP(D672,科目余额表[科目编码],科目余额表[抽查项目],"无匹配"),"期间结转")</f>
        <v>0</v>
      </c>
      <c r="J672" s="38" t="str" cm="1">
        <f t="array" ref="J672">_xlfn.TEXTJOIN(",", TRUE, _xlfn.UNIQUE(IF((序时账[日期]=B672)*(序时账[凭证字号]=C672)*IF(G672=0,序时账[借方金额]&lt;&gt;0,序时账[借方金额]=0)*(序时账[科目编码]&lt;&gt;D672), 序时账[科目名称], "")))</f>
        <v/>
      </c>
      <c r="K672" s="42"/>
      <c r="M672" s="24"/>
      <c r="N672" s="23"/>
    </row>
    <row r="673" spans="1:14">
      <c r="A673" s="38" t="str" cm="1">
        <f t="array" ref="A673">_xlfn.TEXTJOIN(",", TRUE, _xlfn.UNIQUE(IF((序时账[日期]=B673)*(序时账[凭证字号]=C673), 序时账[科目编码], "")))</f>
        <v>0</v>
      </c>
      <c r="B673" s="89"/>
      <c r="G673" s="39"/>
      <c r="H673" s="39"/>
      <c r="I673" s="42">
        <f>IF(F673&lt;&gt;"结转本期损益",_xlfn.XLOOKUP(D673,科目余额表[科目编码],科目余额表[抽查项目],"无匹配"),"期间结转")</f>
        <v>0</v>
      </c>
      <c r="J673" s="38" t="str" cm="1">
        <f t="array" ref="J673">_xlfn.TEXTJOIN(",", TRUE, _xlfn.UNIQUE(IF((序时账[日期]=B673)*(序时账[凭证字号]=C673)*IF(G673=0,序时账[借方金额]&lt;&gt;0,序时账[借方金额]=0)*(序时账[科目编码]&lt;&gt;D673), 序时账[科目名称], "")))</f>
        <v/>
      </c>
      <c r="K673" s="42"/>
      <c r="M673" s="24"/>
      <c r="N673" s="23"/>
    </row>
    <row r="674" spans="1:14">
      <c r="A674" s="38" t="str" cm="1">
        <f t="array" ref="A674">_xlfn.TEXTJOIN(",", TRUE, _xlfn.UNIQUE(IF((序时账[日期]=B674)*(序时账[凭证字号]=C674), 序时账[科目编码], "")))</f>
        <v>0</v>
      </c>
      <c r="B674" s="89"/>
      <c r="G674" s="39"/>
      <c r="H674" s="39"/>
      <c r="I674" s="42">
        <f>IF(F674&lt;&gt;"结转本期损益",_xlfn.XLOOKUP(D674,科目余额表[科目编码],科目余额表[抽查项目],"无匹配"),"期间结转")</f>
        <v>0</v>
      </c>
      <c r="J674" s="38" t="str" cm="1">
        <f t="array" ref="J674">_xlfn.TEXTJOIN(",", TRUE, _xlfn.UNIQUE(IF((序时账[日期]=B674)*(序时账[凭证字号]=C674)*IF(G674=0,序时账[借方金额]&lt;&gt;0,序时账[借方金额]=0)*(序时账[科目编码]&lt;&gt;D674), 序时账[科目名称], "")))</f>
        <v/>
      </c>
      <c r="K674" s="42"/>
      <c r="M674" s="24"/>
      <c r="N674" s="23"/>
    </row>
    <row r="675" spans="1:14">
      <c r="A675" s="38" t="str" cm="1">
        <f t="array" ref="A675">_xlfn.TEXTJOIN(",", TRUE, _xlfn.UNIQUE(IF((序时账[日期]=B675)*(序时账[凭证字号]=C675), 序时账[科目编码], "")))</f>
        <v>0</v>
      </c>
      <c r="B675" s="89"/>
      <c r="G675" s="39"/>
      <c r="H675" s="39"/>
      <c r="I675" s="42">
        <f>IF(F675&lt;&gt;"结转本期损益",_xlfn.XLOOKUP(D675,科目余额表[科目编码],科目余额表[抽查项目],"无匹配"),"期间结转")</f>
        <v>0</v>
      </c>
      <c r="J675" s="38" t="str" cm="1">
        <f t="array" ref="J675">_xlfn.TEXTJOIN(",", TRUE, _xlfn.UNIQUE(IF((序时账[日期]=B675)*(序时账[凭证字号]=C675)*IF(G675=0,序时账[借方金额]&lt;&gt;0,序时账[借方金额]=0)*(序时账[科目编码]&lt;&gt;D675), 序时账[科目名称], "")))</f>
        <v/>
      </c>
      <c r="K675" s="42"/>
      <c r="M675" s="24"/>
      <c r="N675" s="23"/>
    </row>
    <row r="676" spans="1:14">
      <c r="A676" s="38" t="str" cm="1">
        <f t="array" ref="A676">_xlfn.TEXTJOIN(",", TRUE, _xlfn.UNIQUE(IF((序时账[日期]=B676)*(序时账[凭证字号]=C676), 序时账[科目编码], "")))</f>
        <v>0</v>
      </c>
      <c r="B676" s="89"/>
      <c r="G676" s="39"/>
      <c r="H676" s="39"/>
      <c r="I676" s="42">
        <f>IF(F676&lt;&gt;"结转本期损益",_xlfn.XLOOKUP(D676,科目余额表[科目编码],科目余额表[抽查项目],"无匹配"),"期间结转")</f>
        <v>0</v>
      </c>
      <c r="J676" s="38" t="str" cm="1">
        <f t="array" ref="J676">_xlfn.TEXTJOIN(",", TRUE, _xlfn.UNIQUE(IF((序时账[日期]=B676)*(序时账[凭证字号]=C676)*IF(G676=0,序时账[借方金额]&lt;&gt;0,序时账[借方金额]=0)*(序时账[科目编码]&lt;&gt;D676), 序时账[科目名称], "")))</f>
        <v/>
      </c>
      <c r="K676" s="42"/>
      <c r="M676" s="24"/>
      <c r="N676" s="23"/>
    </row>
    <row r="677" spans="1:14">
      <c r="A677" s="38" t="str" cm="1">
        <f t="array" ref="A677">_xlfn.TEXTJOIN(",", TRUE, _xlfn.UNIQUE(IF((序时账[日期]=B677)*(序时账[凭证字号]=C677), 序时账[科目编码], "")))</f>
        <v>0</v>
      </c>
      <c r="B677" s="89"/>
      <c r="G677" s="39"/>
      <c r="H677" s="39"/>
      <c r="I677" s="42">
        <f>IF(F677&lt;&gt;"结转本期损益",_xlfn.XLOOKUP(D677,科目余额表[科目编码],科目余额表[抽查项目],"无匹配"),"期间结转")</f>
        <v>0</v>
      </c>
      <c r="J677" s="38" t="str" cm="1">
        <f t="array" ref="J677">_xlfn.TEXTJOIN(",", TRUE, _xlfn.UNIQUE(IF((序时账[日期]=B677)*(序时账[凭证字号]=C677)*IF(G677=0,序时账[借方金额]&lt;&gt;0,序时账[借方金额]=0)*(序时账[科目编码]&lt;&gt;D677), 序时账[科目名称], "")))</f>
        <v/>
      </c>
      <c r="K677" s="42"/>
      <c r="M677" s="24"/>
      <c r="N677" s="23"/>
    </row>
    <row r="678" spans="1:14">
      <c r="A678" s="38" t="str" cm="1">
        <f t="array" ref="A678">_xlfn.TEXTJOIN(",", TRUE, _xlfn.UNIQUE(IF((序时账[日期]=B678)*(序时账[凭证字号]=C678), 序时账[科目编码], "")))</f>
        <v>0</v>
      </c>
      <c r="B678" s="89"/>
      <c r="G678" s="39"/>
      <c r="H678" s="39"/>
      <c r="I678" s="42">
        <f>IF(F678&lt;&gt;"结转本期损益",_xlfn.XLOOKUP(D678,科目余额表[科目编码],科目余额表[抽查项目],"无匹配"),"期间结转")</f>
        <v>0</v>
      </c>
      <c r="J678" s="38" t="str" cm="1">
        <f t="array" ref="J678">_xlfn.TEXTJOIN(",", TRUE, _xlfn.UNIQUE(IF((序时账[日期]=B678)*(序时账[凭证字号]=C678)*IF(G678=0,序时账[借方金额]&lt;&gt;0,序时账[借方金额]=0)*(序时账[科目编码]&lt;&gt;D678), 序时账[科目名称], "")))</f>
        <v/>
      </c>
      <c r="K678" s="42"/>
      <c r="M678" s="24"/>
      <c r="N678" s="23"/>
    </row>
    <row r="679" spans="1:14">
      <c r="A679" s="38" t="str" cm="1">
        <f t="array" ref="A679">_xlfn.TEXTJOIN(",", TRUE, _xlfn.UNIQUE(IF((序时账[日期]=B679)*(序时账[凭证字号]=C679), 序时账[科目编码], "")))</f>
        <v>0</v>
      </c>
      <c r="B679" s="89"/>
      <c r="G679" s="39"/>
      <c r="H679" s="39"/>
      <c r="I679" s="42">
        <f>IF(F679&lt;&gt;"结转本期损益",_xlfn.XLOOKUP(D679,科目余额表[科目编码],科目余额表[抽查项目],"无匹配"),"期间结转")</f>
        <v>0</v>
      </c>
      <c r="J679" s="38" t="str" cm="1">
        <f t="array" ref="J679">_xlfn.TEXTJOIN(",", TRUE, _xlfn.UNIQUE(IF((序时账[日期]=B679)*(序时账[凭证字号]=C679)*IF(G679=0,序时账[借方金额]&lt;&gt;0,序时账[借方金额]=0)*(序时账[科目编码]&lt;&gt;D679), 序时账[科目名称], "")))</f>
        <v/>
      </c>
      <c r="K679" s="42"/>
      <c r="M679" s="24"/>
      <c r="N679" s="23"/>
    </row>
    <row r="680" spans="1:14">
      <c r="A680" s="38" t="str" cm="1">
        <f t="array" ref="A680">_xlfn.TEXTJOIN(",", TRUE, _xlfn.UNIQUE(IF((序时账[日期]=B680)*(序时账[凭证字号]=C680), 序时账[科目编码], "")))</f>
        <v>0</v>
      </c>
      <c r="B680" s="89"/>
      <c r="G680" s="39"/>
      <c r="H680" s="39"/>
      <c r="I680" s="42">
        <f>IF(F680&lt;&gt;"结转本期损益",_xlfn.XLOOKUP(D680,科目余额表[科目编码],科目余额表[抽查项目],"无匹配"),"期间结转")</f>
        <v>0</v>
      </c>
      <c r="J680" s="38" t="str" cm="1">
        <f t="array" ref="J680">_xlfn.TEXTJOIN(",", TRUE, _xlfn.UNIQUE(IF((序时账[日期]=B680)*(序时账[凭证字号]=C680)*IF(G680=0,序时账[借方金额]&lt;&gt;0,序时账[借方金额]=0)*(序时账[科目编码]&lt;&gt;D680), 序时账[科目名称], "")))</f>
        <v/>
      </c>
      <c r="K680" s="42"/>
      <c r="M680" s="24"/>
      <c r="N680" s="23"/>
    </row>
    <row r="681" spans="1:14">
      <c r="A681" s="38" t="str" cm="1">
        <f t="array" ref="A681">_xlfn.TEXTJOIN(",", TRUE, _xlfn.UNIQUE(IF((序时账[日期]=B681)*(序时账[凭证字号]=C681), 序时账[科目编码], "")))</f>
        <v>0</v>
      </c>
      <c r="B681" s="89"/>
      <c r="G681" s="39"/>
      <c r="H681" s="39"/>
      <c r="I681" s="42">
        <f>IF(F681&lt;&gt;"结转本期损益",_xlfn.XLOOKUP(D681,科目余额表[科目编码],科目余额表[抽查项目],"无匹配"),"期间结转")</f>
        <v>0</v>
      </c>
      <c r="J681" s="38" t="str" cm="1">
        <f t="array" ref="J681">_xlfn.TEXTJOIN(",", TRUE, _xlfn.UNIQUE(IF((序时账[日期]=B681)*(序时账[凭证字号]=C681)*IF(G681=0,序时账[借方金额]&lt;&gt;0,序时账[借方金额]=0)*(序时账[科目编码]&lt;&gt;D681), 序时账[科目名称], "")))</f>
        <v/>
      </c>
      <c r="K681" s="42"/>
      <c r="M681" s="24"/>
      <c r="N681" s="23"/>
    </row>
    <row r="682" spans="1:14">
      <c r="A682" s="38" t="str" cm="1">
        <f t="array" ref="A682">_xlfn.TEXTJOIN(",", TRUE, _xlfn.UNIQUE(IF((序时账[日期]=B682)*(序时账[凭证字号]=C682), 序时账[科目编码], "")))</f>
        <v>0</v>
      </c>
      <c r="B682" s="89"/>
      <c r="G682" s="39"/>
      <c r="H682" s="39"/>
      <c r="I682" s="42">
        <f>IF(F682&lt;&gt;"结转本期损益",_xlfn.XLOOKUP(D682,科目余额表[科目编码],科目余额表[抽查项目],"无匹配"),"期间结转")</f>
        <v>0</v>
      </c>
      <c r="J682" s="38" t="str" cm="1">
        <f t="array" ref="J682">_xlfn.TEXTJOIN(",", TRUE, _xlfn.UNIQUE(IF((序时账[日期]=B682)*(序时账[凭证字号]=C682)*IF(G682=0,序时账[借方金额]&lt;&gt;0,序时账[借方金额]=0)*(序时账[科目编码]&lt;&gt;D682), 序时账[科目名称], "")))</f>
        <v/>
      </c>
      <c r="K682" s="42"/>
      <c r="M682" s="24"/>
      <c r="N682" s="23"/>
    </row>
    <row r="683" spans="1:14">
      <c r="A683" s="38" t="str" cm="1">
        <f t="array" ref="A683">_xlfn.TEXTJOIN(",", TRUE, _xlfn.UNIQUE(IF((序时账[日期]=B683)*(序时账[凭证字号]=C683), 序时账[科目编码], "")))</f>
        <v>0</v>
      </c>
      <c r="B683" s="89"/>
      <c r="G683" s="39"/>
      <c r="H683" s="39"/>
      <c r="I683" s="42">
        <f>IF(F683&lt;&gt;"结转本期损益",_xlfn.XLOOKUP(D683,科目余额表[科目编码],科目余额表[抽查项目],"无匹配"),"期间结转")</f>
        <v>0</v>
      </c>
      <c r="J683" s="38" t="str" cm="1">
        <f t="array" ref="J683">_xlfn.TEXTJOIN(",", TRUE, _xlfn.UNIQUE(IF((序时账[日期]=B683)*(序时账[凭证字号]=C683)*IF(G683=0,序时账[借方金额]&lt;&gt;0,序时账[借方金额]=0)*(序时账[科目编码]&lt;&gt;D683), 序时账[科目名称], "")))</f>
        <v/>
      </c>
      <c r="K683" s="42"/>
      <c r="M683" s="24"/>
      <c r="N683" s="23"/>
    </row>
    <row r="684" spans="1:14">
      <c r="A684" s="38" t="str" cm="1">
        <f t="array" ref="A684">_xlfn.TEXTJOIN(",", TRUE, _xlfn.UNIQUE(IF((序时账[日期]=B684)*(序时账[凭证字号]=C684), 序时账[科目编码], "")))</f>
        <v>0</v>
      </c>
      <c r="B684" s="89"/>
      <c r="G684" s="39"/>
      <c r="H684" s="39"/>
      <c r="I684" s="42">
        <f>IF(F684&lt;&gt;"结转本期损益",_xlfn.XLOOKUP(D684,科目余额表[科目编码],科目余额表[抽查项目],"无匹配"),"期间结转")</f>
        <v>0</v>
      </c>
      <c r="J684" s="38" t="str" cm="1">
        <f t="array" ref="J684">_xlfn.TEXTJOIN(",", TRUE, _xlfn.UNIQUE(IF((序时账[日期]=B684)*(序时账[凭证字号]=C684)*IF(G684=0,序时账[借方金额]&lt;&gt;0,序时账[借方金额]=0)*(序时账[科目编码]&lt;&gt;D684), 序时账[科目名称], "")))</f>
        <v/>
      </c>
      <c r="K684" s="42"/>
      <c r="M684" s="24"/>
      <c r="N684" s="23"/>
    </row>
    <row r="685" spans="1:14">
      <c r="A685" s="38" t="str" cm="1">
        <f t="array" ref="A685">_xlfn.TEXTJOIN(",", TRUE, _xlfn.UNIQUE(IF((序时账[日期]=B685)*(序时账[凭证字号]=C685), 序时账[科目编码], "")))</f>
        <v>0</v>
      </c>
      <c r="B685" s="89"/>
      <c r="G685" s="39"/>
      <c r="H685" s="39"/>
      <c r="I685" s="42">
        <f>IF(F685&lt;&gt;"结转本期损益",_xlfn.XLOOKUP(D685,科目余额表[科目编码],科目余额表[抽查项目],"无匹配"),"期间结转")</f>
        <v>0</v>
      </c>
      <c r="J685" s="38" t="str" cm="1">
        <f t="array" ref="J685">_xlfn.TEXTJOIN(",", TRUE, _xlfn.UNIQUE(IF((序时账[日期]=B685)*(序时账[凭证字号]=C685)*IF(G685=0,序时账[借方金额]&lt;&gt;0,序时账[借方金额]=0)*(序时账[科目编码]&lt;&gt;D685), 序时账[科目名称], "")))</f>
        <v/>
      </c>
      <c r="K685" s="42"/>
      <c r="M685" s="24"/>
      <c r="N685" s="23"/>
    </row>
    <row r="686" spans="1:14">
      <c r="A686" s="38" t="str" cm="1">
        <f t="array" ref="A686">_xlfn.TEXTJOIN(",", TRUE, _xlfn.UNIQUE(IF((序时账[日期]=B686)*(序时账[凭证字号]=C686), 序时账[科目编码], "")))</f>
        <v>0</v>
      </c>
      <c r="B686" s="89"/>
      <c r="G686" s="39"/>
      <c r="H686" s="39"/>
      <c r="I686" s="42">
        <f>IF(F686&lt;&gt;"结转本期损益",_xlfn.XLOOKUP(D686,科目余额表[科目编码],科目余额表[抽查项目],"无匹配"),"期间结转")</f>
        <v>0</v>
      </c>
      <c r="J686" s="38" t="str" cm="1">
        <f t="array" ref="J686">_xlfn.TEXTJOIN(",", TRUE, _xlfn.UNIQUE(IF((序时账[日期]=B686)*(序时账[凭证字号]=C686)*IF(G686=0,序时账[借方金额]&lt;&gt;0,序时账[借方金额]=0)*(序时账[科目编码]&lt;&gt;D686), 序时账[科目名称], "")))</f>
        <v/>
      </c>
      <c r="K686" s="42"/>
      <c r="M686" s="24"/>
      <c r="N686" s="23"/>
    </row>
    <row r="687" spans="1:14">
      <c r="A687" s="38" t="str" cm="1">
        <f t="array" ref="A687">_xlfn.TEXTJOIN(",", TRUE, _xlfn.UNIQUE(IF((序时账[日期]=B687)*(序时账[凭证字号]=C687), 序时账[科目编码], "")))</f>
        <v>0</v>
      </c>
      <c r="B687" s="89"/>
      <c r="G687" s="39"/>
      <c r="H687" s="39"/>
      <c r="I687" s="42">
        <f>IF(F687&lt;&gt;"结转本期损益",_xlfn.XLOOKUP(D687,科目余额表[科目编码],科目余额表[抽查项目],"无匹配"),"期间结转")</f>
        <v>0</v>
      </c>
      <c r="J687" s="38" t="str" cm="1">
        <f t="array" ref="J687">_xlfn.TEXTJOIN(",", TRUE, _xlfn.UNIQUE(IF((序时账[日期]=B687)*(序时账[凭证字号]=C687)*IF(G687=0,序时账[借方金额]&lt;&gt;0,序时账[借方金额]=0)*(序时账[科目编码]&lt;&gt;D687), 序时账[科目名称], "")))</f>
        <v/>
      </c>
      <c r="K687" s="42"/>
      <c r="M687" s="24"/>
      <c r="N687" s="23"/>
    </row>
    <row r="688" spans="1:14">
      <c r="A688" s="38" t="str" cm="1">
        <f t="array" ref="A688">_xlfn.TEXTJOIN(",", TRUE, _xlfn.UNIQUE(IF((序时账[日期]=B688)*(序时账[凭证字号]=C688), 序时账[科目编码], "")))</f>
        <v>0</v>
      </c>
      <c r="B688" s="89"/>
      <c r="G688" s="39"/>
      <c r="H688" s="39"/>
      <c r="I688" s="42">
        <f>IF(F688&lt;&gt;"结转本期损益",_xlfn.XLOOKUP(D688,科目余额表[科目编码],科目余额表[抽查项目],"无匹配"),"期间结转")</f>
        <v>0</v>
      </c>
      <c r="J688" s="38" t="str" cm="1">
        <f t="array" ref="J688">_xlfn.TEXTJOIN(",", TRUE, _xlfn.UNIQUE(IF((序时账[日期]=B688)*(序时账[凭证字号]=C688)*IF(G688=0,序时账[借方金额]&lt;&gt;0,序时账[借方金额]=0)*(序时账[科目编码]&lt;&gt;D688), 序时账[科目名称], "")))</f>
        <v/>
      </c>
      <c r="K688" s="42"/>
      <c r="M688" s="24"/>
      <c r="N688" s="23"/>
    </row>
    <row r="689" spans="1:14">
      <c r="A689" s="38" t="str" cm="1">
        <f t="array" ref="A689">_xlfn.TEXTJOIN(",", TRUE, _xlfn.UNIQUE(IF((序时账[日期]=B689)*(序时账[凭证字号]=C689), 序时账[科目编码], "")))</f>
        <v>0</v>
      </c>
      <c r="B689" s="89"/>
      <c r="G689" s="39"/>
      <c r="H689" s="39"/>
      <c r="I689" s="42">
        <f>IF(F689&lt;&gt;"结转本期损益",_xlfn.XLOOKUP(D689,科目余额表[科目编码],科目余额表[抽查项目],"无匹配"),"期间结转")</f>
        <v>0</v>
      </c>
      <c r="J689" s="38" t="str" cm="1">
        <f t="array" ref="J689">_xlfn.TEXTJOIN(",", TRUE, _xlfn.UNIQUE(IF((序时账[日期]=B689)*(序时账[凭证字号]=C689)*IF(G689=0,序时账[借方金额]&lt;&gt;0,序时账[借方金额]=0)*(序时账[科目编码]&lt;&gt;D689), 序时账[科目名称], "")))</f>
        <v/>
      </c>
      <c r="K689" s="42"/>
      <c r="M689" s="24"/>
      <c r="N689" s="23"/>
    </row>
    <row r="690" spans="1:14">
      <c r="A690" s="38" t="str" cm="1">
        <f t="array" ref="A690">_xlfn.TEXTJOIN(",", TRUE, _xlfn.UNIQUE(IF((序时账[日期]=B690)*(序时账[凭证字号]=C690), 序时账[科目编码], "")))</f>
        <v>0</v>
      </c>
      <c r="B690" s="89"/>
      <c r="G690" s="39"/>
      <c r="H690" s="39"/>
      <c r="I690" s="42">
        <f>IF(F690&lt;&gt;"结转本期损益",_xlfn.XLOOKUP(D690,科目余额表[科目编码],科目余额表[抽查项目],"无匹配"),"期间结转")</f>
        <v>0</v>
      </c>
      <c r="J690" s="38" t="str" cm="1">
        <f t="array" ref="J690">_xlfn.TEXTJOIN(",", TRUE, _xlfn.UNIQUE(IF((序时账[日期]=B690)*(序时账[凭证字号]=C690)*IF(G690=0,序时账[借方金额]&lt;&gt;0,序时账[借方金额]=0)*(序时账[科目编码]&lt;&gt;D690), 序时账[科目名称], "")))</f>
        <v/>
      </c>
      <c r="K690" s="42"/>
      <c r="M690" s="24"/>
      <c r="N690" s="23"/>
    </row>
    <row r="691" spans="1:14">
      <c r="A691" s="38" t="str" cm="1">
        <f t="array" ref="A691">_xlfn.TEXTJOIN(",", TRUE, _xlfn.UNIQUE(IF((序时账[日期]=B691)*(序时账[凭证字号]=C691), 序时账[科目编码], "")))</f>
        <v>0</v>
      </c>
      <c r="B691" s="89"/>
      <c r="G691" s="39"/>
      <c r="H691" s="39"/>
      <c r="I691" s="42">
        <f>IF(F691&lt;&gt;"结转本期损益",_xlfn.XLOOKUP(D691,科目余额表[科目编码],科目余额表[抽查项目],"无匹配"),"期间结转")</f>
        <v>0</v>
      </c>
      <c r="J691" s="38" t="str" cm="1">
        <f t="array" ref="J691">_xlfn.TEXTJOIN(",", TRUE, _xlfn.UNIQUE(IF((序时账[日期]=B691)*(序时账[凭证字号]=C691)*IF(G691=0,序时账[借方金额]&lt;&gt;0,序时账[借方金额]=0)*(序时账[科目编码]&lt;&gt;D691), 序时账[科目名称], "")))</f>
        <v/>
      </c>
      <c r="K691" s="42"/>
      <c r="M691" s="24"/>
      <c r="N691" s="23"/>
    </row>
    <row r="692" spans="1:14">
      <c r="A692" s="38" t="str" cm="1">
        <f t="array" ref="A692">_xlfn.TEXTJOIN(",", TRUE, _xlfn.UNIQUE(IF((序时账[日期]=B692)*(序时账[凭证字号]=C692), 序时账[科目编码], "")))</f>
        <v>0</v>
      </c>
      <c r="B692" s="89"/>
      <c r="G692" s="39"/>
      <c r="H692" s="39"/>
      <c r="I692" s="42">
        <f>IF(F692&lt;&gt;"结转本期损益",_xlfn.XLOOKUP(D692,科目余额表[科目编码],科目余额表[抽查项目],"无匹配"),"期间结转")</f>
        <v>0</v>
      </c>
      <c r="J692" s="38" t="str" cm="1">
        <f t="array" ref="J692">_xlfn.TEXTJOIN(",", TRUE, _xlfn.UNIQUE(IF((序时账[日期]=B692)*(序时账[凭证字号]=C692)*IF(G692=0,序时账[借方金额]&lt;&gt;0,序时账[借方金额]=0)*(序时账[科目编码]&lt;&gt;D692), 序时账[科目名称], "")))</f>
        <v/>
      </c>
      <c r="K692" s="42"/>
      <c r="M692" s="24"/>
      <c r="N692" s="23"/>
    </row>
    <row r="693" spans="1:14">
      <c r="A693" s="38" t="str" cm="1">
        <f t="array" ref="A693">_xlfn.TEXTJOIN(",", TRUE, _xlfn.UNIQUE(IF((序时账[日期]=B693)*(序时账[凭证字号]=C693), 序时账[科目编码], "")))</f>
        <v>0</v>
      </c>
      <c r="B693" s="89"/>
      <c r="G693" s="39"/>
      <c r="H693" s="39"/>
      <c r="I693" s="42">
        <f>IF(F693&lt;&gt;"结转本期损益",_xlfn.XLOOKUP(D693,科目余额表[科目编码],科目余额表[抽查项目],"无匹配"),"期间结转")</f>
        <v>0</v>
      </c>
      <c r="J693" s="38" t="str" cm="1">
        <f t="array" ref="J693">_xlfn.TEXTJOIN(",", TRUE, _xlfn.UNIQUE(IF((序时账[日期]=B693)*(序时账[凭证字号]=C693)*IF(G693=0,序时账[借方金额]&lt;&gt;0,序时账[借方金额]=0)*(序时账[科目编码]&lt;&gt;D693), 序时账[科目名称], "")))</f>
        <v/>
      </c>
      <c r="K693" s="42"/>
      <c r="M693" s="24"/>
      <c r="N693" s="23"/>
    </row>
    <row r="694" spans="1:14">
      <c r="A694" s="38" t="str" cm="1">
        <f t="array" ref="A694">_xlfn.TEXTJOIN(",", TRUE, _xlfn.UNIQUE(IF((序时账[日期]=B694)*(序时账[凭证字号]=C694), 序时账[科目编码], "")))</f>
        <v>0</v>
      </c>
      <c r="B694" s="89"/>
      <c r="G694" s="39"/>
      <c r="H694" s="39"/>
      <c r="I694" s="42">
        <f>IF(F694&lt;&gt;"结转本期损益",_xlfn.XLOOKUP(D694,科目余额表[科目编码],科目余额表[抽查项目],"无匹配"),"期间结转")</f>
        <v>0</v>
      </c>
      <c r="J694" s="38" t="str" cm="1">
        <f t="array" ref="J694">_xlfn.TEXTJOIN(",", TRUE, _xlfn.UNIQUE(IF((序时账[日期]=B694)*(序时账[凭证字号]=C694)*IF(G694=0,序时账[借方金额]&lt;&gt;0,序时账[借方金额]=0)*(序时账[科目编码]&lt;&gt;D694), 序时账[科目名称], "")))</f>
        <v/>
      </c>
      <c r="K694" s="42"/>
      <c r="M694" s="24"/>
      <c r="N694" s="23"/>
    </row>
    <row r="695" spans="1:14">
      <c r="A695" s="38" t="str" cm="1">
        <f t="array" ref="A695">_xlfn.TEXTJOIN(",", TRUE, _xlfn.UNIQUE(IF((序时账[日期]=B695)*(序时账[凭证字号]=C695), 序时账[科目编码], "")))</f>
        <v>0</v>
      </c>
      <c r="B695" s="89"/>
      <c r="G695" s="39"/>
      <c r="H695" s="39"/>
      <c r="I695" s="42">
        <f>IF(F695&lt;&gt;"结转本期损益",_xlfn.XLOOKUP(D695,科目余额表[科目编码],科目余额表[抽查项目],"无匹配"),"期间结转")</f>
        <v>0</v>
      </c>
      <c r="J695" s="38" t="str" cm="1">
        <f t="array" ref="J695">_xlfn.TEXTJOIN(",", TRUE, _xlfn.UNIQUE(IF((序时账[日期]=B695)*(序时账[凭证字号]=C695)*IF(G695=0,序时账[借方金额]&lt;&gt;0,序时账[借方金额]=0)*(序时账[科目编码]&lt;&gt;D695), 序时账[科目名称], "")))</f>
        <v/>
      </c>
      <c r="K695" s="42"/>
      <c r="M695" s="24"/>
      <c r="N695" s="23"/>
    </row>
    <row r="696" spans="1:14">
      <c r="A696" s="38" t="str" cm="1">
        <f t="array" ref="A696">_xlfn.TEXTJOIN(",", TRUE, _xlfn.UNIQUE(IF((序时账[日期]=B696)*(序时账[凭证字号]=C696), 序时账[科目编码], "")))</f>
        <v>0</v>
      </c>
      <c r="B696" s="89"/>
      <c r="G696" s="39"/>
      <c r="H696" s="39"/>
      <c r="I696" s="42">
        <f>IF(F696&lt;&gt;"结转本期损益",_xlfn.XLOOKUP(D696,科目余额表[科目编码],科目余额表[抽查项目],"无匹配"),"期间结转")</f>
        <v>0</v>
      </c>
      <c r="J696" s="38" t="str" cm="1">
        <f t="array" ref="J696">_xlfn.TEXTJOIN(",", TRUE, _xlfn.UNIQUE(IF((序时账[日期]=B696)*(序时账[凭证字号]=C696)*IF(G696=0,序时账[借方金额]&lt;&gt;0,序时账[借方金额]=0)*(序时账[科目编码]&lt;&gt;D696), 序时账[科目名称], "")))</f>
        <v/>
      </c>
      <c r="K696" s="42"/>
      <c r="M696" s="24"/>
      <c r="N696" s="23"/>
    </row>
    <row r="697" spans="1:14">
      <c r="A697" s="38" t="str" cm="1">
        <f t="array" ref="A697">_xlfn.TEXTJOIN(",", TRUE, _xlfn.UNIQUE(IF((序时账[日期]=B697)*(序时账[凭证字号]=C697), 序时账[科目编码], "")))</f>
        <v>0</v>
      </c>
      <c r="B697" s="89"/>
      <c r="G697" s="39"/>
      <c r="H697" s="39"/>
      <c r="I697" s="42">
        <f>IF(F697&lt;&gt;"结转本期损益",_xlfn.XLOOKUP(D697,科目余额表[科目编码],科目余额表[抽查项目],"无匹配"),"期间结转")</f>
        <v>0</v>
      </c>
      <c r="J697" s="38" t="str" cm="1">
        <f t="array" ref="J697">_xlfn.TEXTJOIN(",", TRUE, _xlfn.UNIQUE(IF((序时账[日期]=B697)*(序时账[凭证字号]=C697)*IF(G697=0,序时账[借方金额]&lt;&gt;0,序时账[借方金额]=0)*(序时账[科目编码]&lt;&gt;D697), 序时账[科目名称], "")))</f>
        <v/>
      </c>
      <c r="K697" s="42"/>
      <c r="M697" s="24"/>
      <c r="N697" s="23"/>
    </row>
    <row r="698" spans="1:14">
      <c r="A698" s="38" t="str" cm="1">
        <f t="array" ref="A698">_xlfn.TEXTJOIN(",", TRUE, _xlfn.UNIQUE(IF((序时账[日期]=B698)*(序时账[凭证字号]=C698), 序时账[科目编码], "")))</f>
        <v>0</v>
      </c>
      <c r="B698" s="89"/>
      <c r="G698" s="39"/>
      <c r="H698" s="39"/>
      <c r="I698" s="42">
        <f>IF(F698&lt;&gt;"结转本期损益",_xlfn.XLOOKUP(D698,科目余额表[科目编码],科目余额表[抽查项目],"无匹配"),"期间结转")</f>
        <v>0</v>
      </c>
      <c r="J698" s="38" t="str" cm="1">
        <f t="array" ref="J698">_xlfn.TEXTJOIN(",", TRUE, _xlfn.UNIQUE(IF((序时账[日期]=B698)*(序时账[凭证字号]=C698)*IF(G698=0,序时账[借方金额]&lt;&gt;0,序时账[借方金额]=0)*(序时账[科目编码]&lt;&gt;D698), 序时账[科目名称], "")))</f>
        <v/>
      </c>
      <c r="K698" s="42"/>
      <c r="M698" s="24"/>
      <c r="N698" s="23"/>
    </row>
    <row r="699" spans="1:14">
      <c r="A699" s="38" t="str" cm="1">
        <f t="array" ref="A699">_xlfn.TEXTJOIN(",", TRUE, _xlfn.UNIQUE(IF((序时账[日期]=B699)*(序时账[凭证字号]=C699), 序时账[科目编码], "")))</f>
        <v>0</v>
      </c>
      <c r="B699" s="89"/>
      <c r="G699" s="39"/>
      <c r="H699" s="39"/>
      <c r="I699" s="42">
        <f>IF(F699&lt;&gt;"结转本期损益",_xlfn.XLOOKUP(D699,科目余额表[科目编码],科目余额表[抽查项目],"无匹配"),"期间结转")</f>
        <v>0</v>
      </c>
      <c r="J699" s="38" t="str" cm="1">
        <f t="array" ref="J699">_xlfn.TEXTJOIN(",", TRUE, _xlfn.UNIQUE(IF((序时账[日期]=B699)*(序时账[凭证字号]=C699)*IF(G699=0,序时账[借方金额]&lt;&gt;0,序时账[借方金额]=0)*(序时账[科目编码]&lt;&gt;D699), 序时账[科目名称], "")))</f>
        <v/>
      </c>
      <c r="K699" s="42"/>
      <c r="M699" s="24"/>
      <c r="N699" s="23"/>
    </row>
    <row r="700" spans="1:14">
      <c r="A700" s="38" t="str" cm="1">
        <f t="array" ref="A700">_xlfn.TEXTJOIN(",", TRUE, _xlfn.UNIQUE(IF((序时账[日期]=B700)*(序时账[凭证字号]=C700), 序时账[科目编码], "")))</f>
        <v>0</v>
      </c>
      <c r="B700" s="89"/>
      <c r="G700" s="39"/>
      <c r="H700" s="39"/>
      <c r="I700" s="42">
        <f>IF(F700&lt;&gt;"结转本期损益",_xlfn.XLOOKUP(D700,科目余额表[科目编码],科目余额表[抽查项目],"无匹配"),"期间结转")</f>
        <v>0</v>
      </c>
      <c r="J700" s="38" t="str" cm="1">
        <f t="array" ref="J700">_xlfn.TEXTJOIN(",", TRUE, _xlfn.UNIQUE(IF((序时账[日期]=B700)*(序时账[凭证字号]=C700)*IF(G700=0,序时账[借方金额]&lt;&gt;0,序时账[借方金额]=0)*(序时账[科目编码]&lt;&gt;D700), 序时账[科目名称], "")))</f>
        <v/>
      </c>
      <c r="K700" s="42"/>
      <c r="M700" s="24"/>
      <c r="N700" s="23"/>
    </row>
    <row r="701" spans="1:14">
      <c r="A701" s="38" t="str" cm="1">
        <f t="array" ref="A701">_xlfn.TEXTJOIN(",", TRUE, _xlfn.UNIQUE(IF((序时账[日期]=B701)*(序时账[凭证字号]=C701), 序时账[科目编码], "")))</f>
        <v>0</v>
      </c>
      <c r="B701" s="89"/>
      <c r="G701" s="39"/>
      <c r="H701" s="39"/>
      <c r="I701" s="42">
        <f>IF(F701&lt;&gt;"结转本期损益",_xlfn.XLOOKUP(D701,科目余额表[科目编码],科目余额表[抽查项目],"无匹配"),"期间结转")</f>
        <v>0</v>
      </c>
      <c r="J701" s="38" t="str" cm="1">
        <f t="array" ref="J701">_xlfn.TEXTJOIN(",", TRUE, _xlfn.UNIQUE(IF((序时账[日期]=B701)*(序时账[凭证字号]=C701)*IF(G701=0,序时账[借方金额]&lt;&gt;0,序时账[借方金额]=0)*(序时账[科目编码]&lt;&gt;D701), 序时账[科目名称], "")))</f>
        <v/>
      </c>
      <c r="K701" s="42"/>
      <c r="M701" s="24"/>
      <c r="N701" s="23"/>
    </row>
    <row r="702" spans="1:14">
      <c r="A702" s="38" t="str" cm="1">
        <f t="array" ref="A702">_xlfn.TEXTJOIN(",", TRUE, _xlfn.UNIQUE(IF((序时账[日期]=B702)*(序时账[凭证字号]=C702), 序时账[科目编码], "")))</f>
        <v>0</v>
      </c>
      <c r="B702" s="89"/>
      <c r="G702" s="39"/>
      <c r="H702" s="39"/>
      <c r="I702" s="42">
        <f>IF(F702&lt;&gt;"结转本期损益",_xlfn.XLOOKUP(D702,科目余额表[科目编码],科目余额表[抽查项目],"无匹配"),"期间结转")</f>
        <v>0</v>
      </c>
      <c r="J702" s="38" t="str" cm="1">
        <f t="array" ref="J702">_xlfn.TEXTJOIN(",", TRUE, _xlfn.UNIQUE(IF((序时账[日期]=B702)*(序时账[凭证字号]=C702)*IF(G702=0,序时账[借方金额]&lt;&gt;0,序时账[借方金额]=0)*(序时账[科目编码]&lt;&gt;D702), 序时账[科目名称], "")))</f>
        <v/>
      </c>
      <c r="K702" s="42"/>
      <c r="M702" s="24"/>
      <c r="N702" s="23"/>
    </row>
    <row r="703" spans="1:14">
      <c r="A703" s="38" t="str" cm="1">
        <f t="array" ref="A703">_xlfn.TEXTJOIN(",", TRUE, _xlfn.UNIQUE(IF((序时账[日期]=B703)*(序时账[凭证字号]=C703), 序时账[科目编码], "")))</f>
        <v>0</v>
      </c>
      <c r="B703" s="89"/>
      <c r="G703" s="39"/>
      <c r="H703" s="39"/>
      <c r="I703" s="42">
        <f>IF(F703&lt;&gt;"结转本期损益",_xlfn.XLOOKUP(D703,科目余额表[科目编码],科目余额表[抽查项目],"无匹配"),"期间结转")</f>
        <v>0</v>
      </c>
      <c r="J703" s="38" t="str" cm="1">
        <f t="array" ref="J703">_xlfn.TEXTJOIN(",", TRUE, _xlfn.UNIQUE(IF((序时账[日期]=B703)*(序时账[凭证字号]=C703)*IF(G703=0,序时账[借方金额]&lt;&gt;0,序时账[借方金额]=0)*(序时账[科目编码]&lt;&gt;D703), 序时账[科目名称], "")))</f>
        <v/>
      </c>
      <c r="K703" s="42"/>
      <c r="M703" s="24"/>
      <c r="N703" s="23"/>
    </row>
    <row r="704" spans="1:14">
      <c r="A704" s="38" t="str" cm="1">
        <f t="array" ref="A704">_xlfn.TEXTJOIN(",", TRUE, _xlfn.UNIQUE(IF((序时账[日期]=B704)*(序时账[凭证字号]=C704), 序时账[科目编码], "")))</f>
        <v>0</v>
      </c>
      <c r="B704" s="89"/>
      <c r="G704" s="39"/>
      <c r="H704" s="39"/>
      <c r="I704" s="42">
        <f>IF(F704&lt;&gt;"结转本期损益",_xlfn.XLOOKUP(D704,科目余额表[科目编码],科目余额表[抽查项目],"无匹配"),"期间结转")</f>
        <v>0</v>
      </c>
      <c r="J704" s="38" t="str" cm="1">
        <f t="array" ref="J704">_xlfn.TEXTJOIN(",", TRUE, _xlfn.UNIQUE(IF((序时账[日期]=B704)*(序时账[凭证字号]=C704)*IF(G704=0,序时账[借方金额]&lt;&gt;0,序时账[借方金额]=0)*(序时账[科目编码]&lt;&gt;D704), 序时账[科目名称], "")))</f>
        <v/>
      </c>
      <c r="K704" s="42"/>
      <c r="M704" s="24"/>
      <c r="N704" s="23"/>
    </row>
    <row r="705" spans="1:14">
      <c r="A705" s="38" t="str" cm="1">
        <f t="array" ref="A705">_xlfn.TEXTJOIN(",", TRUE, _xlfn.UNIQUE(IF((序时账[日期]=B705)*(序时账[凭证字号]=C705), 序时账[科目编码], "")))</f>
        <v>0</v>
      </c>
      <c r="B705" s="89"/>
      <c r="G705" s="39"/>
      <c r="H705" s="39"/>
      <c r="I705" s="42">
        <f>IF(F705&lt;&gt;"结转本期损益",_xlfn.XLOOKUP(D705,科目余额表[科目编码],科目余额表[抽查项目],"无匹配"),"期间结转")</f>
        <v>0</v>
      </c>
      <c r="J705" s="38" t="str" cm="1">
        <f t="array" ref="J705">_xlfn.TEXTJOIN(",", TRUE, _xlfn.UNIQUE(IF((序时账[日期]=B705)*(序时账[凭证字号]=C705)*IF(G705=0,序时账[借方金额]&lt;&gt;0,序时账[借方金额]=0)*(序时账[科目编码]&lt;&gt;D705), 序时账[科目名称], "")))</f>
        <v/>
      </c>
      <c r="K705" s="42"/>
      <c r="M705" s="24"/>
      <c r="N705" s="23"/>
    </row>
    <row r="706" spans="1:14">
      <c r="A706" s="38" t="str" cm="1">
        <f t="array" ref="A706">_xlfn.TEXTJOIN(",", TRUE, _xlfn.UNIQUE(IF((序时账[日期]=B706)*(序时账[凭证字号]=C706), 序时账[科目编码], "")))</f>
        <v>0</v>
      </c>
      <c r="B706" s="89"/>
      <c r="G706" s="39"/>
      <c r="H706" s="39"/>
      <c r="I706" s="42">
        <f>IF(F706&lt;&gt;"结转本期损益",_xlfn.XLOOKUP(D706,科目余额表[科目编码],科目余额表[抽查项目],"无匹配"),"期间结转")</f>
        <v>0</v>
      </c>
      <c r="J706" s="38" t="str" cm="1">
        <f t="array" ref="J706">_xlfn.TEXTJOIN(",", TRUE, _xlfn.UNIQUE(IF((序时账[日期]=B706)*(序时账[凭证字号]=C706)*IF(G706=0,序时账[借方金额]&lt;&gt;0,序时账[借方金额]=0)*(序时账[科目编码]&lt;&gt;D706), 序时账[科目名称], "")))</f>
        <v/>
      </c>
      <c r="K706" s="42"/>
      <c r="M706" s="24"/>
      <c r="N706" s="23"/>
    </row>
    <row r="707" spans="1:14">
      <c r="A707" s="38" t="str" cm="1">
        <f t="array" ref="A707">_xlfn.TEXTJOIN(",", TRUE, _xlfn.UNIQUE(IF((序时账[日期]=B707)*(序时账[凭证字号]=C707), 序时账[科目编码], "")))</f>
        <v>0</v>
      </c>
      <c r="B707" s="89"/>
      <c r="G707" s="39"/>
      <c r="H707" s="39"/>
      <c r="I707" s="42">
        <f>IF(F707&lt;&gt;"结转本期损益",_xlfn.XLOOKUP(D707,科目余额表[科目编码],科目余额表[抽查项目],"无匹配"),"期间结转")</f>
        <v>0</v>
      </c>
      <c r="J707" s="38" t="str" cm="1">
        <f t="array" ref="J707">_xlfn.TEXTJOIN(",", TRUE, _xlfn.UNIQUE(IF((序时账[日期]=B707)*(序时账[凭证字号]=C707)*IF(G707=0,序时账[借方金额]&lt;&gt;0,序时账[借方金额]=0)*(序时账[科目编码]&lt;&gt;D707), 序时账[科目名称], "")))</f>
        <v/>
      </c>
      <c r="K707" s="42"/>
      <c r="M707" s="24"/>
      <c r="N707" s="23"/>
    </row>
    <row r="708" spans="1:14">
      <c r="A708" s="38" t="str" cm="1">
        <f t="array" ref="A708">_xlfn.TEXTJOIN(",", TRUE, _xlfn.UNIQUE(IF((序时账[日期]=B708)*(序时账[凭证字号]=C708), 序时账[科目编码], "")))</f>
        <v>0</v>
      </c>
      <c r="B708" s="89"/>
      <c r="G708" s="39"/>
      <c r="H708" s="39"/>
      <c r="I708" s="42">
        <f>IF(F708&lt;&gt;"结转本期损益",_xlfn.XLOOKUP(D708,科目余额表[科目编码],科目余额表[抽查项目],"无匹配"),"期间结转")</f>
        <v>0</v>
      </c>
      <c r="J708" s="38" t="str" cm="1">
        <f t="array" ref="J708">_xlfn.TEXTJOIN(",", TRUE, _xlfn.UNIQUE(IF((序时账[日期]=B708)*(序时账[凭证字号]=C708)*IF(G708=0,序时账[借方金额]&lt;&gt;0,序时账[借方金额]=0)*(序时账[科目编码]&lt;&gt;D708), 序时账[科目名称], "")))</f>
        <v/>
      </c>
      <c r="K708" s="42"/>
      <c r="M708" s="24"/>
      <c r="N708" s="23"/>
    </row>
    <row r="709" spans="1:14">
      <c r="A709" s="38" t="str" cm="1">
        <f t="array" ref="A709">_xlfn.TEXTJOIN(",", TRUE, _xlfn.UNIQUE(IF((序时账[日期]=B709)*(序时账[凭证字号]=C709), 序时账[科目编码], "")))</f>
        <v>0</v>
      </c>
      <c r="B709" s="89"/>
      <c r="G709" s="39"/>
      <c r="H709" s="39"/>
      <c r="I709" s="42">
        <f>IF(F709&lt;&gt;"结转本期损益",_xlfn.XLOOKUP(D709,科目余额表[科目编码],科目余额表[抽查项目],"无匹配"),"期间结转")</f>
        <v>0</v>
      </c>
      <c r="J709" s="38" t="str" cm="1">
        <f t="array" ref="J709">_xlfn.TEXTJOIN(",", TRUE, _xlfn.UNIQUE(IF((序时账[日期]=B709)*(序时账[凭证字号]=C709)*IF(G709=0,序时账[借方金额]&lt;&gt;0,序时账[借方金额]=0)*(序时账[科目编码]&lt;&gt;D709), 序时账[科目名称], "")))</f>
        <v/>
      </c>
      <c r="K709" s="42"/>
      <c r="M709" s="24"/>
      <c r="N709" s="23"/>
    </row>
    <row r="710" spans="1:14">
      <c r="A710" s="38" t="str" cm="1">
        <f t="array" ref="A710">_xlfn.TEXTJOIN(",", TRUE, _xlfn.UNIQUE(IF((序时账[日期]=B710)*(序时账[凭证字号]=C710), 序时账[科目编码], "")))</f>
        <v>0</v>
      </c>
      <c r="B710" s="89"/>
      <c r="G710" s="39"/>
      <c r="H710" s="39"/>
      <c r="I710" s="42">
        <f>IF(F710&lt;&gt;"结转本期损益",_xlfn.XLOOKUP(D710,科目余额表[科目编码],科目余额表[抽查项目],"无匹配"),"期间结转")</f>
        <v>0</v>
      </c>
      <c r="J710" s="38" t="str" cm="1">
        <f t="array" ref="J710">_xlfn.TEXTJOIN(",", TRUE, _xlfn.UNIQUE(IF((序时账[日期]=B710)*(序时账[凭证字号]=C710)*IF(G710=0,序时账[借方金额]&lt;&gt;0,序时账[借方金额]=0)*(序时账[科目编码]&lt;&gt;D710), 序时账[科目名称], "")))</f>
        <v/>
      </c>
      <c r="K710" s="42"/>
      <c r="M710" s="24"/>
      <c r="N710" s="23"/>
    </row>
    <row r="711" spans="1:14">
      <c r="A711" s="38" t="str" cm="1">
        <f t="array" ref="A711">_xlfn.TEXTJOIN(",", TRUE, _xlfn.UNIQUE(IF((序时账[日期]=B711)*(序时账[凭证字号]=C711), 序时账[科目编码], "")))</f>
        <v>0</v>
      </c>
      <c r="B711" s="89"/>
      <c r="G711" s="39"/>
      <c r="H711" s="39"/>
      <c r="I711" s="42">
        <f>IF(F711&lt;&gt;"结转本期损益",_xlfn.XLOOKUP(D711,科目余额表[科目编码],科目余额表[抽查项目],"无匹配"),"期间结转")</f>
        <v>0</v>
      </c>
      <c r="J711" s="38" t="str" cm="1">
        <f t="array" ref="J711">_xlfn.TEXTJOIN(",", TRUE, _xlfn.UNIQUE(IF((序时账[日期]=B711)*(序时账[凭证字号]=C711)*IF(G711=0,序时账[借方金额]&lt;&gt;0,序时账[借方金额]=0)*(序时账[科目编码]&lt;&gt;D711), 序时账[科目名称], "")))</f>
        <v/>
      </c>
      <c r="K711" s="42"/>
      <c r="M711" s="24"/>
      <c r="N711" s="23"/>
    </row>
    <row r="712" spans="1:14">
      <c r="A712" s="38" t="str" cm="1">
        <f t="array" ref="A712">_xlfn.TEXTJOIN(",", TRUE, _xlfn.UNIQUE(IF((序时账[日期]=B712)*(序时账[凭证字号]=C712), 序时账[科目编码], "")))</f>
        <v>0</v>
      </c>
      <c r="B712" s="89"/>
      <c r="G712" s="39"/>
      <c r="H712" s="39"/>
      <c r="I712" s="42">
        <f>IF(F712&lt;&gt;"结转本期损益",_xlfn.XLOOKUP(D712,科目余额表[科目编码],科目余额表[抽查项目],"无匹配"),"期间结转")</f>
        <v>0</v>
      </c>
      <c r="J712" s="38" t="str" cm="1">
        <f t="array" ref="J712">_xlfn.TEXTJOIN(",", TRUE, _xlfn.UNIQUE(IF((序时账[日期]=B712)*(序时账[凭证字号]=C712)*IF(G712=0,序时账[借方金额]&lt;&gt;0,序时账[借方金额]=0)*(序时账[科目编码]&lt;&gt;D712), 序时账[科目名称], "")))</f>
        <v/>
      </c>
      <c r="K712" s="42"/>
      <c r="M712" s="24"/>
      <c r="N712" s="23"/>
    </row>
    <row r="713" spans="1:14">
      <c r="A713" s="38" t="str" cm="1">
        <f t="array" ref="A713">_xlfn.TEXTJOIN(",", TRUE, _xlfn.UNIQUE(IF((序时账[日期]=B713)*(序时账[凭证字号]=C713), 序时账[科目编码], "")))</f>
        <v>0</v>
      </c>
      <c r="B713" s="89"/>
      <c r="G713" s="39"/>
      <c r="H713" s="39"/>
      <c r="I713" s="42">
        <f>IF(F713&lt;&gt;"结转本期损益",_xlfn.XLOOKUP(D713,科目余额表[科目编码],科目余额表[抽查项目],"无匹配"),"期间结转")</f>
        <v>0</v>
      </c>
      <c r="J713" s="38" t="str" cm="1">
        <f t="array" ref="J713">_xlfn.TEXTJOIN(",", TRUE, _xlfn.UNIQUE(IF((序时账[日期]=B713)*(序时账[凭证字号]=C713)*IF(G713=0,序时账[借方金额]&lt;&gt;0,序时账[借方金额]=0)*(序时账[科目编码]&lt;&gt;D713), 序时账[科目名称], "")))</f>
        <v/>
      </c>
      <c r="K713" s="42"/>
      <c r="M713" s="24"/>
      <c r="N713" s="23"/>
    </row>
    <row r="714" spans="1:14">
      <c r="A714" s="38" t="str" cm="1">
        <f t="array" ref="A714">_xlfn.TEXTJOIN(",", TRUE, _xlfn.UNIQUE(IF((序时账[日期]=B714)*(序时账[凭证字号]=C714), 序时账[科目编码], "")))</f>
        <v>0</v>
      </c>
      <c r="B714" s="89"/>
      <c r="G714" s="39"/>
      <c r="H714" s="39"/>
      <c r="I714" s="42">
        <f>IF(F714&lt;&gt;"结转本期损益",_xlfn.XLOOKUP(D714,科目余额表[科目编码],科目余额表[抽查项目],"无匹配"),"期间结转")</f>
        <v>0</v>
      </c>
      <c r="J714" s="38" t="str" cm="1">
        <f t="array" ref="J714">_xlfn.TEXTJOIN(",", TRUE, _xlfn.UNIQUE(IF((序时账[日期]=B714)*(序时账[凭证字号]=C714)*IF(G714=0,序时账[借方金额]&lt;&gt;0,序时账[借方金额]=0)*(序时账[科目编码]&lt;&gt;D714), 序时账[科目名称], "")))</f>
        <v/>
      </c>
      <c r="K714" s="42"/>
      <c r="M714" s="24"/>
      <c r="N714" s="23"/>
    </row>
    <row r="715" spans="1:14">
      <c r="A715" s="38" t="str" cm="1">
        <f t="array" ref="A715">_xlfn.TEXTJOIN(",", TRUE, _xlfn.UNIQUE(IF((序时账[日期]=B715)*(序时账[凭证字号]=C715), 序时账[科目编码], "")))</f>
        <v>0</v>
      </c>
      <c r="B715" s="89"/>
      <c r="G715" s="39"/>
      <c r="H715" s="39"/>
      <c r="I715" s="42">
        <f>IF(F715&lt;&gt;"结转本期损益",_xlfn.XLOOKUP(D715,科目余额表[科目编码],科目余额表[抽查项目],"无匹配"),"期间结转")</f>
        <v>0</v>
      </c>
      <c r="J715" s="38" t="str" cm="1">
        <f t="array" ref="J715">_xlfn.TEXTJOIN(",", TRUE, _xlfn.UNIQUE(IF((序时账[日期]=B715)*(序时账[凭证字号]=C715)*IF(G715=0,序时账[借方金额]&lt;&gt;0,序时账[借方金额]=0)*(序时账[科目编码]&lt;&gt;D715), 序时账[科目名称], "")))</f>
        <v/>
      </c>
      <c r="K715" s="42"/>
      <c r="M715" s="24"/>
      <c r="N715" s="23"/>
    </row>
    <row r="716" spans="1:14">
      <c r="A716" s="38" t="str" cm="1">
        <f t="array" ref="A716">_xlfn.TEXTJOIN(",", TRUE, _xlfn.UNIQUE(IF((序时账[日期]=B716)*(序时账[凭证字号]=C716), 序时账[科目编码], "")))</f>
        <v>0</v>
      </c>
      <c r="B716" s="89"/>
      <c r="G716" s="39"/>
      <c r="H716" s="39"/>
      <c r="I716" s="42">
        <f>IF(F716&lt;&gt;"结转本期损益",_xlfn.XLOOKUP(D716,科目余额表[科目编码],科目余额表[抽查项目],"无匹配"),"期间结转")</f>
        <v>0</v>
      </c>
      <c r="J716" s="38" t="str" cm="1">
        <f t="array" ref="J716">_xlfn.TEXTJOIN(",", TRUE, _xlfn.UNIQUE(IF((序时账[日期]=B716)*(序时账[凭证字号]=C716)*IF(G716=0,序时账[借方金额]&lt;&gt;0,序时账[借方金额]=0)*(序时账[科目编码]&lt;&gt;D716), 序时账[科目名称], "")))</f>
        <v/>
      </c>
      <c r="K716" s="42"/>
      <c r="M716" s="24"/>
      <c r="N716" s="23"/>
    </row>
    <row r="717" spans="1:14">
      <c r="A717" s="38" t="str" cm="1">
        <f t="array" ref="A717">_xlfn.TEXTJOIN(",", TRUE, _xlfn.UNIQUE(IF((序时账[日期]=B717)*(序时账[凭证字号]=C717), 序时账[科目编码], "")))</f>
        <v>0</v>
      </c>
      <c r="B717" s="89"/>
      <c r="G717" s="39"/>
      <c r="H717" s="39"/>
      <c r="I717" s="42">
        <f>IF(F717&lt;&gt;"结转本期损益",_xlfn.XLOOKUP(D717,科目余额表[科目编码],科目余额表[抽查项目],"无匹配"),"期间结转")</f>
        <v>0</v>
      </c>
      <c r="J717" s="38" t="str" cm="1">
        <f t="array" ref="J717">_xlfn.TEXTJOIN(",", TRUE, _xlfn.UNIQUE(IF((序时账[日期]=B717)*(序时账[凭证字号]=C717)*IF(G717=0,序时账[借方金额]&lt;&gt;0,序时账[借方金额]=0)*(序时账[科目编码]&lt;&gt;D717), 序时账[科目名称], "")))</f>
        <v/>
      </c>
      <c r="K717" s="42"/>
      <c r="M717" s="24"/>
      <c r="N717" s="23"/>
    </row>
    <row r="718" spans="1:14">
      <c r="A718" s="38" t="str" cm="1">
        <f t="array" ref="A718">_xlfn.TEXTJOIN(",", TRUE, _xlfn.UNIQUE(IF((序时账[日期]=B718)*(序时账[凭证字号]=C718), 序时账[科目编码], "")))</f>
        <v>0</v>
      </c>
      <c r="B718" s="89"/>
      <c r="G718" s="39"/>
      <c r="H718" s="39"/>
      <c r="I718" s="42">
        <f>IF(F718&lt;&gt;"结转本期损益",_xlfn.XLOOKUP(D718,科目余额表[科目编码],科目余额表[抽查项目],"无匹配"),"期间结转")</f>
        <v>0</v>
      </c>
      <c r="J718" s="38" t="str" cm="1">
        <f t="array" ref="J718">_xlfn.TEXTJOIN(",", TRUE, _xlfn.UNIQUE(IF((序时账[日期]=B718)*(序时账[凭证字号]=C718)*IF(G718=0,序时账[借方金额]&lt;&gt;0,序时账[借方金额]=0)*(序时账[科目编码]&lt;&gt;D718), 序时账[科目名称], "")))</f>
        <v/>
      </c>
      <c r="K718" s="42"/>
      <c r="M718" s="24"/>
      <c r="N718" s="23"/>
    </row>
    <row r="719" spans="1:14">
      <c r="A719" s="38" t="str" cm="1">
        <f t="array" ref="A719">_xlfn.TEXTJOIN(",", TRUE, _xlfn.UNIQUE(IF((序时账[日期]=B719)*(序时账[凭证字号]=C719), 序时账[科目编码], "")))</f>
        <v>0</v>
      </c>
      <c r="B719" s="89"/>
      <c r="G719" s="39"/>
      <c r="H719" s="39"/>
      <c r="I719" s="42">
        <f>IF(F719&lt;&gt;"结转本期损益",_xlfn.XLOOKUP(D719,科目余额表[科目编码],科目余额表[抽查项目],"无匹配"),"期间结转")</f>
        <v>0</v>
      </c>
      <c r="J719" s="38" t="str" cm="1">
        <f t="array" ref="J719">_xlfn.TEXTJOIN(",", TRUE, _xlfn.UNIQUE(IF((序时账[日期]=B719)*(序时账[凭证字号]=C719)*IF(G719=0,序时账[借方金额]&lt;&gt;0,序时账[借方金额]=0)*(序时账[科目编码]&lt;&gt;D719), 序时账[科目名称], "")))</f>
        <v/>
      </c>
      <c r="K719" s="42"/>
      <c r="M719" s="24"/>
      <c r="N719" s="23"/>
    </row>
    <row r="720" spans="1:14">
      <c r="A720" s="38" t="str" cm="1">
        <f t="array" ref="A720">_xlfn.TEXTJOIN(",", TRUE, _xlfn.UNIQUE(IF((序时账[日期]=B720)*(序时账[凭证字号]=C720), 序时账[科目编码], "")))</f>
        <v>0</v>
      </c>
      <c r="B720" s="89"/>
      <c r="G720" s="39"/>
      <c r="H720" s="39"/>
      <c r="I720" s="42">
        <f>IF(F720&lt;&gt;"结转本期损益",_xlfn.XLOOKUP(D720,科目余额表[科目编码],科目余额表[抽查项目],"无匹配"),"期间结转")</f>
        <v>0</v>
      </c>
      <c r="J720" s="38" t="str" cm="1">
        <f t="array" ref="J720">_xlfn.TEXTJOIN(",", TRUE, _xlfn.UNIQUE(IF((序时账[日期]=B720)*(序时账[凭证字号]=C720)*IF(G720=0,序时账[借方金额]&lt;&gt;0,序时账[借方金额]=0)*(序时账[科目编码]&lt;&gt;D720), 序时账[科目名称], "")))</f>
        <v/>
      </c>
      <c r="K720" s="42"/>
      <c r="M720" s="24"/>
      <c r="N720" s="23"/>
    </row>
    <row r="721" spans="1:14">
      <c r="A721" s="38" t="str" cm="1">
        <f t="array" ref="A721">_xlfn.TEXTJOIN(",", TRUE, _xlfn.UNIQUE(IF((序时账[日期]=B721)*(序时账[凭证字号]=C721), 序时账[科目编码], "")))</f>
        <v>0</v>
      </c>
      <c r="B721" s="89"/>
      <c r="G721" s="39"/>
      <c r="H721" s="39"/>
      <c r="I721" s="42">
        <f>IF(F721&lt;&gt;"结转本期损益",_xlfn.XLOOKUP(D721,科目余额表[科目编码],科目余额表[抽查项目],"无匹配"),"期间结转")</f>
        <v>0</v>
      </c>
      <c r="J721" s="38" t="str" cm="1">
        <f t="array" ref="J721">_xlfn.TEXTJOIN(",", TRUE, _xlfn.UNIQUE(IF((序时账[日期]=B721)*(序时账[凭证字号]=C721)*IF(G721=0,序时账[借方金额]&lt;&gt;0,序时账[借方金额]=0)*(序时账[科目编码]&lt;&gt;D721), 序时账[科目名称], "")))</f>
        <v/>
      </c>
      <c r="K721" s="42"/>
      <c r="M721" s="24"/>
      <c r="N721" s="23"/>
    </row>
    <row r="722" spans="1:14">
      <c r="A722" s="38" t="str" cm="1">
        <f t="array" ref="A722">_xlfn.TEXTJOIN(",", TRUE, _xlfn.UNIQUE(IF((序时账[日期]=B722)*(序时账[凭证字号]=C722), 序时账[科目编码], "")))</f>
        <v>0</v>
      </c>
      <c r="B722" s="89"/>
      <c r="G722" s="39"/>
      <c r="H722" s="39"/>
      <c r="I722" s="42">
        <f>IF(F722&lt;&gt;"结转本期损益",_xlfn.XLOOKUP(D722,科目余额表[科目编码],科目余额表[抽查项目],"无匹配"),"期间结转")</f>
        <v>0</v>
      </c>
      <c r="J722" s="38" t="str" cm="1">
        <f t="array" ref="J722">_xlfn.TEXTJOIN(",", TRUE, _xlfn.UNIQUE(IF((序时账[日期]=B722)*(序时账[凭证字号]=C722)*IF(G722=0,序时账[借方金额]&lt;&gt;0,序时账[借方金额]=0)*(序时账[科目编码]&lt;&gt;D722), 序时账[科目名称], "")))</f>
        <v/>
      </c>
      <c r="K722" s="42"/>
      <c r="M722" s="24"/>
      <c r="N722" s="23"/>
    </row>
    <row r="723" spans="1:14">
      <c r="A723" s="38" t="str" cm="1">
        <f t="array" ref="A723">_xlfn.TEXTJOIN(",", TRUE, _xlfn.UNIQUE(IF((序时账[日期]=B723)*(序时账[凭证字号]=C723), 序时账[科目编码], "")))</f>
        <v>0</v>
      </c>
      <c r="B723" s="89"/>
      <c r="G723" s="39"/>
      <c r="H723" s="39"/>
      <c r="I723" s="42">
        <f>IF(F723&lt;&gt;"结转本期损益",_xlfn.XLOOKUP(D723,科目余额表[科目编码],科目余额表[抽查项目],"无匹配"),"期间结转")</f>
        <v>0</v>
      </c>
      <c r="J723" s="38" t="str" cm="1">
        <f t="array" ref="J723">_xlfn.TEXTJOIN(",", TRUE, _xlfn.UNIQUE(IF((序时账[日期]=B723)*(序时账[凭证字号]=C723)*IF(G723=0,序时账[借方金额]&lt;&gt;0,序时账[借方金额]=0)*(序时账[科目编码]&lt;&gt;D723), 序时账[科目名称], "")))</f>
        <v/>
      </c>
      <c r="K723" s="42"/>
      <c r="M723" s="24"/>
      <c r="N723" s="23"/>
    </row>
    <row r="724" spans="1:14">
      <c r="A724" s="38" t="str" cm="1">
        <f t="array" ref="A724">_xlfn.TEXTJOIN(",", TRUE, _xlfn.UNIQUE(IF((序时账[日期]=B724)*(序时账[凭证字号]=C724), 序时账[科目编码], "")))</f>
        <v>0</v>
      </c>
      <c r="B724" s="89"/>
      <c r="G724" s="39"/>
      <c r="H724" s="39"/>
      <c r="I724" s="42">
        <f>IF(F724&lt;&gt;"结转本期损益",_xlfn.XLOOKUP(D724,科目余额表[科目编码],科目余额表[抽查项目],"无匹配"),"期间结转")</f>
        <v>0</v>
      </c>
      <c r="J724" s="38" t="str" cm="1">
        <f t="array" ref="J724">_xlfn.TEXTJOIN(",", TRUE, _xlfn.UNIQUE(IF((序时账[日期]=B724)*(序时账[凭证字号]=C724)*IF(G724=0,序时账[借方金额]&lt;&gt;0,序时账[借方金额]=0)*(序时账[科目编码]&lt;&gt;D724), 序时账[科目名称], "")))</f>
        <v/>
      </c>
      <c r="K724" s="42"/>
      <c r="M724" s="24"/>
      <c r="N724" s="23"/>
    </row>
    <row r="725" spans="1:14">
      <c r="A725" s="38" t="str" cm="1">
        <f t="array" ref="A725">_xlfn.TEXTJOIN(",", TRUE, _xlfn.UNIQUE(IF((序时账[日期]=B725)*(序时账[凭证字号]=C725), 序时账[科目编码], "")))</f>
        <v>0</v>
      </c>
      <c r="B725" s="89"/>
      <c r="G725" s="39"/>
      <c r="H725" s="39"/>
      <c r="I725" s="42">
        <f>IF(F725&lt;&gt;"结转本期损益",_xlfn.XLOOKUP(D725,科目余额表[科目编码],科目余额表[抽查项目],"无匹配"),"期间结转")</f>
        <v>0</v>
      </c>
      <c r="J725" s="38" t="str" cm="1">
        <f t="array" ref="J725">_xlfn.TEXTJOIN(",", TRUE, _xlfn.UNIQUE(IF((序时账[日期]=B725)*(序时账[凭证字号]=C725)*IF(G725=0,序时账[借方金额]&lt;&gt;0,序时账[借方金额]=0)*(序时账[科目编码]&lt;&gt;D725), 序时账[科目名称], "")))</f>
        <v/>
      </c>
      <c r="K725" s="42"/>
      <c r="L725" s="23"/>
      <c r="M725" s="24"/>
      <c r="N725" s="23"/>
    </row>
    <row r="726" spans="1:14">
      <c r="A726" s="38" t="str" cm="1">
        <f t="array" ref="A726">_xlfn.TEXTJOIN(",", TRUE, _xlfn.UNIQUE(IF((序时账[日期]=B726)*(序时账[凭证字号]=C726), 序时账[科目编码], "")))</f>
        <v>0</v>
      </c>
      <c r="B726" s="89"/>
      <c r="G726" s="39"/>
      <c r="H726" s="39"/>
      <c r="I726" s="42">
        <f>IF(F726&lt;&gt;"结转本期损益",_xlfn.XLOOKUP(D726,科目余额表[科目编码],科目余额表[抽查项目],"无匹配"),"期间结转")</f>
        <v>0</v>
      </c>
      <c r="J726" s="38" t="str" cm="1">
        <f t="array" ref="J726">_xlfn.TEXTJOIN(",", TRUE, _xlfn.UNIQUE(IF((序时账[日期]=B726)*(序时账[凭证字号]=C726)*IF(G726=0,序时账[借方金额]&lt;&gt;0,序时账[借方金额]=0)*(序时账[科目编码]&lt;&gt;D726), 序时账[科目名称], "")))</f>
        <v/>
      </c>
      <c r="K726" s="42"/>
      <c r="M726" s="24"/>
      <c r="N726" s="23"/>
    </row>
    <row r="727" spans="1:14">
      <c r="A727" s="38" t="str" cm="1">
        <f t="array" ref="A727">_xlfn.TEXTJOIN(",", TRUE, _xlfn.UNIQUE(IF((序时账[日期]=B727)*(序时账[凭证字号]=C727), 序时账[科目编码], "")))</f>
        <v>0</v>
      </c>
      <c r="B727" s="89"/>
      <c r="G727" s="39"/>
      <c r="H727" s="39"/>
      <c r="I727" s="42">
        <f>IF(F727&lt;&gt;"结转本期损益",_xlfn.XLOOKUP(D727,科目余额表[科目编码],科目余额表[抽查项目],"无匹配"),"期间结转")</f>
        <v>0</v>
      </c>
      <c r="J727" s="38" t="str" cm="1">
        <f t="array" ref="J727">_xlfn.TEXTJOIN(",", TRUE, _xlfn.UNIQUE(IF((序时账[日期]=B727)*(序时账[凭证字号]=C727)*IF(G727=0,序时账[借方金额]&lt;&gt;0,序时账[借方金额]=0)*(序时账[科目编码]&lt;&gt;D727), 序时账[科目名称], "")))</f>
        <v/>
      </c>
      <c r="K727" s="42"/>
      <c r="M727" s="24"/>
      <c r="N727" s="23"/>
    </row>
    <row r="728" spans="1:14">
      <c r="A728" s="38" t="str" cm="1">
        <f t="array" ref="A728">_xlfn.TEXTJOIN(",", TRUE, _xlfn.UNIQUE(IF((序时账[日期]=B728)*(序时账[凭证字号]=C728), 序时账[科目编码], "")))</f>
        <v>0</v>
      </c>
      <c r="B728" s="89"/>
      <c r="G728" s="39"/>
      <c r="H728" s="39"/>
      <c r="I728" s="42">
        <f>IF(F728&lt;&gt;"结转本期损益",_xlfn.XLOOKUP(D728,科目余额表[科目编码],科目余额表[抽查项目],"无匹配"),"期间结转")</f>
        <v>0</v>
      </c>
      <c r="J728" s="38" t="str" cm="1">
        <f t="array" ref="J728">_xlfn.TEXTJOIN(",", TRUE, _xlfn.UNIQUE(IF((序时账[日期]=B728)*(序时账[凭证字号]=C728)*IF(G728=0,序时账[借方金额]&lt;&gt;0,序时账[借方金额]=0)*(序时账[科目编码]&lt;&gt;D728), 序时账[科目名称], "")))</f>
        <v/>
      </c>
      <c r="K728" s="42"/>
      <c r="M728" s="24"/>
      <c r="N728" s="23"/>
    </row>
    <row r="729" spans="1:14">
      <c r="A729" s="38" t="str" cm="1">
        <f t="array" ref="A729">_xlfn.TEXTJOIN(",", TRUE, _xlfn.UNIQUE(IF((序时账[日期]=B729)*(序时账[凭证字号]=C729), 序时账[科目编码], "")))</f>
        <v>0</v>
      </c>
      <c r="B729" s="89"/>
      <c r="G729" s="39"/>
      <c r="H729" s="39"/>
      <c r="I729" s="42">
        <f>IF(F729&lt;&gt;"结转本期损益",_xlfn.XLOOKUP(D729,科目余额表[科目编码],科目余额表[抽查项目],"无匹配"),"期间结转")</f>
        <v>0</v>
      </c>
      <c r="J729" s="38" t="str" cm="1">
        <f t="array" ref="J729">_xlfn.TEXTJOIN(",", TRUE, _xlfn.UNIQUE(IF((序时账[日期]=B729)*(序时账[凭证字号]=C729)*IF(G729=0,序时账[借方金额]&lt;&gt;0,序时账[借方金额]=0)*(序时账[科目编码]&lt;&gt;D729), 序时账[科目名称], "")))</f>
        <v/>
      </c>
      <c r="K729" s="42"/>
      <c r="M729" s="24"/>
      <c r="N729" s="23"/>
    </row>
    <row r="730" spans="1:14">
      <c r="A730" s="38" t="str" cm="1">
        <f t="array" ref="A730">_xlfn.TEXTJOIN(",", TRUE, _xlfn.UNIQUE(IF((序时账[日期]=B730)*(序时账[凭证字号]=C730), 序时账[科目编码], "")))</f>
        <v>0</v>
      </c>
      <c r="B730" s="89"/>
      <c r="G730" s="39"/>
      <c r="H730" s="39"/>
      <c r="I730" s="42">
        <f>IF(F730&lt;&gt;"结转本期损益",_xlfn.XLOOKUP(D730,科目余额表[科目编码],科目余额表[抽查项目],"无匹配"),"期间结转")</f>
        <v>0</v>
      </c>
      <c r="J730" s="38" t="str" cm="1">
        <f t="array" ref="J730">_xlfn.TEXTJOIN(",", TRUE, _xlfn.UNIQUE(IF((序时账[日期]=B730)*(序时账[凭证字号]=C730)*IF(G730=0,序时账[借方金额]&lt;&gt;0,序时账[借方金额]=0)*(序时账[科目编码]&lt;&gt;D730), 序时账[科目名称], "")))</f>
        <v/>
      </c>
      <c r="K730" s="42"/>
      <c r="M730" s="24"/>
      <c r="N730" s="23"/>
    </row>
    <row r="731" spans="1:14">
      <c r="A731" s="38" t="str" cm="1">
        <f t="array" ref="A731">_xlfn.TEXTJOIN(",", TRUE, _xlfn.UNIQUE(IF((序时账[日期]=B731)*(序时账[凭证字号]=C731), 序时账[科目编码], "")))</f>
        <v>0</v>
      </c>
      <c r="B731" s="89"/>
      <c r="G731" s="39"/>
      <c r="H731" s="39"/>
      <c r="I731" s="42">
        <f>IF(F731&lt;&gt;"结转本期损益",_xlfn.XLOOKUP(D731,科目余额表[科目编码],科目余额表[抽查项目],"无匹配"),"期间结转")</f>
        <v>0</v>
      </c>
      <c r="J731" s="38" t="str" cm="1">
        <f t="array" ref="J731">_xlfn.TEXTJOIN(",", TRUE, _xlfn.UNIQUE(IF((序时账[日期]=B731)*(序时账[凭证字号]=C731)*IF(G731=0,序时账[借方金额]&lt;&gt;0,序时账[借方金额]=0)*(序时账[科目编码]&lt;&gt;D731), 序时账[科目名称], "")))</f>
        <v/>
      </c>
      <c r="K731" s="42"/>
      <c r="M731" s="24"/>
      <c r="N731" s="23"/>
    </row>
    <row r="732" spans="1:14">
      <c r="A732" s="38" t="str" cm="1">
        <f t="array" ref="A732">_xlfn.TEXTJOIN(",", TRUE, _xlfn.UNIQUE(IF((序时账[日期]=B732)*(序时账[凭证字号]=C732), 序时账[科目编码], "")))</f>
        <v>0</v>
      </c>
      <c r="B732" s="89"/>
      <c r="G732" s="39"/>
      <c r="H732" s="39"/>
      <c r="I732" s="42">
        <f>IF(F732&lt;&gt;"结转本期损益",_xlfn.XLOOKUP(D732,科目余额表[科目编码],科目余额表[抽查项目],"无匹配"),"期间结转")</f>
        <v>0</v>
      </c>
      <c r="J732" s="38" t="str" cm="1">
        <f t="array" ref="J732">_xlfn.TEXTJOIN(",", TRUE, _xlfn.UNIQUE(IF((序时账[日期]=B732)*(序时账[凭证字号]=C732)*IF(G732=0,序时账[借方金额]&lt;&gt;0,序时账[借方金额]=0)*(序时账[科目编码]&lt;&gt;D732), 序时账[科目名称], "")))</f>
        <v/>
      </c>
      <c r="K732" s="42"/>
      <c r="M732" s="24"/>
      <c r="N732" s="23"/>
    </row>
    <row r="733" spans="1:14">
      <c r="A733" s="38" t="str" cm="1">
        <f t="array" ref="A733">_xlfn.TEXTJOIN(",", TRUE, _xlfn.UNIQUE(IF((序时账[日期]=B733)*(序时账[凭证字号]=C733), 序时账[科目编码], "")))</f>
        <v>0</v>
      </c>
      <c r="B733" s="89"/>
      <c r="G733" s="39"/>
      <c r="H733" s="39"/>
      <c r="I733" s="42">
        <f>IF(F733&lt;&gt;"结转本期损益",_xlfn.XLOOKUP(D733,科目余额表[科目编码],科目余额表[抽查项目],"无匹配"),"期间结转")</f>
        <v>0</v>
      </c>
      <c r="J733" s="38" t="str" cm="1">
        <f t="array" ref="J733">_xlfn.TEXTJOIN(",", TRUE, _xlfn.UNIQUE(IF((序时账[日期]=B733)*(序时账[凭证字号]=C733)*IF(G733=0,序时账[借方金额]&lt;&gt;0,序时账[借方金额]=0)*(序时账[科目编码]&lt;&gt;D733), 序时账[科目名称], "")))</f>
        <v/>
      </c>
      <c r="K733" s="42"/>
      <c r="M733" s="24"/>
      <c r="N733" s="23"/>
    </row>
    <row r="734" spans="1:14">
      <c r="A734" s="38" t="str" cm="1">
        <f t="array" ref="A734">_xlfn.TEXTJOIN(",", TRUE, _xlfn.UNIQUE(IF((序时账[日期]=B734)*(序时账[凭证字号]=C734), 序时账[科目编码], "")))</f>
        <v>0</v>
      </c>
      <c r="B734" s="89"/>
      <c r="G734" s="39"/>
      <c r="H734" s="39"/>
      <c r="I734" s="42">
        <f>IF(F734&lt;&gt;"结转本期损益",_xlfn.XLOOKUP(D734,科目余额表[科目编码],科目余额表[抽查项目],"无匹配"),"期间结转")</f>
        <v>0</v>
      </c>
      <c r="J734" s="38" t="str" cm="1">
        <f t="array" ref="J734">_xlfn.TEXTJOIN(",", TRUE, _xlfn.UNIQUE(IF((序时账[日期]=B734)*(序时账[凭证字号]=C734)*IF(G734=0,序时账[借方金额]&lt;&gt;0,序时账[借方金额]=0)*(序时账[科目编码]&lt;&gt;D734), 序时账[科目名称], "")))</f>
        <v/>
      </c>
      <c r="K734" s="42"/>
      <c r="M734" s="24"/>
      <c r="N734" s="23"/>
    </row>
    <row r="735" spans="1:14">
      <c r="A735" s="38" t="str" cm="1">
        <f t="array" ref="A735">_xlfn.TEXTJOIN(",", TRUE, _xlfn.UNIQUE(IF((序时账[日期]=B735)*(序时账[凭证字号]=C735), 序时账[科目编码], "")))</f>
        <v>0</v>
      </c>
      <c r="B735" s="89"/>
      <c r="G735" s="39"/>
      <c r="H735" s="39"/>
      <c r="I735" s="42">
        <f>IF(F735&lt;&gt;"结转本期损益",_xlfn.XLOOKUP(D735,科目余额表[科目编码],科目余额表[抽查项目],"无匹配"),"期间结转")</f>
        <v>0</v>
      </c>
      <c r="J735" s="38" t="str" cm="1">
        <f t="array" ref="J735">_xlfn.TEXTJOIN(",", TRUE, _xlfn.UNIQUE(IF((序时账[日期]=B735)*(序时账[凭证字号]=C735)*IF(G735=0,序时账[借方金额]&lt;&gt;0,序时账[借方金额]=0)*(序时账[科目编码]&lt;&gt;D735), 序时账[科目名称], "")))</f>
        <v/>
      </c>
      <c r="K735" s="42"/>
      <c r="M735" s="24"/>
      <c r="N735" s="23"/>
    </row>
    <row r="736" spans="1:14">
      <c r="A736" s="38" t="str" cm="1">
        <f t="array" ref="A736">_xlfn.TEXTJOIN(",", TRUE, _xlfn.UNIQUE(IF((序时账[日期]=B736)*(序时账[凭证字号]=C736), 序时账[科目编码], "")))</f>
        <v>0</v>
      </c>
      <c r="B736" s="89"/>
      <c r="G736" s="39"/>
      <c r="H736" s="39"/>
      <c r="I736" s="42">
        <f>IF(F736&lt;&gt;"结转本期损益",_xlfn.XLOOKUP(D736,科目余额表[科目编码],科目余额表[抽查项目],"无匹配"),"期间结转")</f>
        <v>0</v>
      </c>
      <c r="J736" s="38" t="str" cm="1">
        <f t="array" ref="J736">_xlfn.TEXTJOIN(",", TRUE, _xlfn.UNIQUE(IF((序时账[日期]=B736)*(序时账[凭证字号]=C736)*IF(G736=0,序时账[借方金额]&lt;&gt;0,序时账[借方金额]=0)*(序时账[科目编码]&lt;&gt;D736), 序时账[科目名称], "")))</f>
        <v/>
      </c>
      <c r="K736" s="42"/>
      <c r="M736" s="24"/>
      <c r="N736" s="23"/>
    </row>
    <row r="737" spans="1:14">
      <c r="A737" s="38" t="str" cm="1">
        <f t="array" ref="A737">_xlfn.TEXTJOIN(",", TRUE, _xlfn.UNIQUE(IF((序时账[日期]=B737)*(序时账[凭证字号]=C737), 序时账[科目编码], "")))</f>
        <v>0</v>
      </c>
      <c r="B737" s="89"/>
      <c r="G737" s="39"/>
      <c r="H737" s="39"/>
      <c r="I737" s="42">
        <f>IF(F737&lt;&gt;"结转本期损益",_xlfn.XLOOKUP(D737,科目余额表[科目编码],科目余额表[抽查项目],"无匹配"),"期间结转")</f>
        <v>0</v>
      </c>
      <c r="J737" s="38" t="str" cm="1">
        <f t="array" ref="J737">_xlfn.TEXTJOIN(",", TRUE, _xlfn.UNIQUE(IF((序时账[日期]=B737)*(序时账[凭证字号]=C737)*IF(G737=0,序时账[借方金额]&lt;&gt;0,序时账[借方金额]=0)*(序时账[科目编码]&lt;&gt;D737), 序时账[科目名称], "")))</f>
        <v/>
      </c>
      <c r="K737" s="42"/>
      <c r="M737" s="24"/>
      <c r="N737" s="23"/>
    </row>
    <row r="738" spans="1:14">
      <c r="A738" s="38" t="str" cm="1">
        <f t="array" ref="A738">_xlfn.TEXTJOIN(",", TRUE, _xlfn.UNIQUE(IF((序时账[日期]=B738)*(序时账[凭证字号]=C738), 序时账[科目编码], "")))</f>
        <v>0</v>
      </c>
      <c r="B738" s="89"/>
      <c r="G738" s="39"/>
      <c r="H738" s="39"/>
      <c r="I738" s="42">
        <f>IF(F738&lt;&gt;"结转本期损益",_xlfn.XLOOKUP(D738,科目余额表[科目编码],科目余额表[抽查项目],"无匹配"),"期间结转")</f>
        <v>0</v>
      </c>
      <c r="J738" s="38" t="str" cm="1">
        <f t="array" ref="J738">_xlfn.TEXTJOIN(",", TRUE, _xlfn.UNIQUE(IF((序时账[日期]=B738)*(序时账[凭证字号]=C738)*IF(G738=0,序时账[借方金额]&lt;&gt;0,序时账[借方金额]=0)*(序时账[科目编码]&lt;&gt;D738), 序时账[科目名称], "")))</f>
        <v/>
      </c>
      <c r="K738" s="42"/>
      <c r="M738" s="24"/>
      <c r="N738" s="23"/>
    </row>
    <row r="739" spans="1:14">
      <c r="A739" s="38" t="str" cm="1">
        <f t="array" ref="A739">_xlfn.TEXTJOIN(",", TRUE, _xlfn.UNIQUE(IF((序时账[日期]=B739)*(序时账[凭证字号]=C739), 序时账[科目编码], "")))</f>
        <v>0</v>
      </c>
      <c r="B739" s="89"/>
      <c r="G739" s="39"/>
      <c r="H739" s="39"/>
      <c r="I739" s="42">
        <f>IF(F739&lt;&gt;"结转本期损益",_xlfn.XLOOKUP(D739,科目余额表[科目编码],科目余额表[抽查项目],"无匹配"),"期间结转")</f>
        <v>0</v>
      </c>
      <c r="J739" s="38" t="str" cm="1">
        <f t="array" ref="J739">_xlfn.TEXTJOIN(",", TRUE, _xlfn.UNIQUE(IF((序时账[日期]=B739)*(序时账[凭证字号]=C739)*IF(G739=0,序时账[借方金额]&lt;&gt;0,序时账[借方金额]=0)*(序时账[科目编码]&lt;&gt;D739), 序时账[科目名称], "")))</f>
        <v/>
      </c>
      <c r="K739" s="42"/>
      <c r="M739" s="24"/>
      <c r="N739" s="23"/>
    </row>
    <row r="740" spans="1:14">
      <c r="A740" s="38" t="str" cm="1">
        <f t="array" ref="A740">_xlfn.TEXTJOIN(",", TRUE, _xlfn.UNIQUE(IF((序时账[日期]=B740)*(序时账[凭证字号]=C740), 序时账[科目编码], "")))</f>
        <v>0</v>
      </c>
      <c r="B740" s="89"/>
      <c r="G740" s="39"/>
      <c r="H740" s="39"/>
      <c r="I740" s="42">
        <f>IF(F740&lt;&gt;"结转本期损益",_xlfn.XLOOKUP(D740,科目余额表[科目编码],科目余额表[抽查项目],"无匹配"),"期间结转")</f>
        <v>0</v>
      </c>
      <c r="J740" s="38" t="str" cm="1">
        <f t="array" ref="J740">_xlfn.TEXTJOIN(",", TRUE, _xlfn.UNIQUE(IF((序时账[日期]=B740)*(序时账[凭证字号]=C740)*IF(G740=0,序时账[借方金额]&lt;&gt;0,序时账[借方金额]=0)*(序时账[科目编码]&lt;&gt;D740), 序时账[科目名称], "")))</f>
        <v/>
      </c>
      <c r="K740" s="42"/>
      <c r="M740" s="24"/>
      <c r="N740" s="23"/>
    </row>
    <row r="741" spans="1:14">
      <c r="A741" s="38" t="str" cm="1">
        <f t="array" ref="A741">_xlfn.TEXTJOIN(",", TRUE, _xlfn.UNIQUE(IF((序时账[日期]=B741)*(序时账[凭证字号]=C741), 序时账[科目编码], "")))</f>
        <v>0</v>
      </c>
      <c r="B741" s="89"/>
      <c r="G741" s="39"/>
      <c r="H741" s="39"/>
      <c r="I741" s="42">
        <f>IF(F741&lt;&gt;"结转本期损益",_xlfn.XLOOKUP(D741,科目余额表[科目编码],科目余额表[抽查项目],"无匹配"),"期间结转")</f>
        <v>0</v>
      </c>
      <c r="J741" s="38" t="str" cm="1">
        <f t="array" ref="J741">_xlfn.TEXTJOIN(",", TRUE, _xlfn.UNIQUE(IF((序时账[日期]=B741)*(序时账[凭证字号]=C741)*IF(G741=0,序时账[借方金额]&lt;&gt;0,序时账[借方金额]=0)*(序时账[科目编码]&lt;&gt;D741), 序时账[科目名称], "")))</f>
        <v/>
      </c>
      <c r="K741" s="42"/>
      <c r="M741" s="24"/>
      <c r="N741" s="23"/>
    </row>
    <row r="742" spans="1:14">
      <c r="A742" s="38" t="str" cm="1">
        <f t="array" ref="A742">_xlfn.TEXTJOIN(",", TRUE, _xlfn.UNIQUE(IF((序时账[日期]=B742)*(序时账[凭证字号]=C742), 序时账[科目编码], "")))</f>
        <v>0</v>
      </c>
      <c r="B742" s="89"/>
      <c r="G742" s="39"/>
      <c r="H742" s="39"/>
      <c r="I742" s="42">
        <f>IF(F742&lt;&gt;"结转本期损益",_xlfn.XLOOKUP(D742,科目余额表[科目编码],科目余额表[抽查项目],"无匹配"),"期间结转")</f>
        <v>0</v>
      </c>
      <c r="J742" s="38" t="str" cm="1">
        <f t="array" ref="J742">_xlfn.TEXTJOIN(",", TRUE, _xlfn.UNIQUE(IF((序时账[日期]=B742)*(序时账[凭证字号]=C742)*IF(G742=0,序时账[借方金额]&lt;&gt;0,序时账[借方金额]=0)*(序时账[科目编码]&lt;&gt;D742), 序时账[科目名称], "")))</f>
        <v/>
      </c>
      <c r="K742" s="42"/>
      <c r="M742" s="24"/>
      <c r="N742" s="23"/>
    </row>
    <row r="743" spans="1:14">
      <c r="A743" s="38" t="str" cm="1">
        <f t="array" ref="A743">_xlfn.TEXTJOIN(",", TRUE, _xlfn.UNIQUE(IF((序时账[日期]=B743)*(序时账[凭证字号]=C743), 序时账[科目编码], "")))</f>
        <v>0</v>
      </c>
      <c r="B743" s="89"/>
      <c r="G743" s="39"/>
      <c r="H743" s="39"/>
      <c r="I743" s="42">
        <f>IF(F743&lt;&gt;"结转本期损益",_xlfn.XLOOKUP(D743,科目余额表[科目编码],科目余额表[抽查项目],"无匹配"),"期间结转")</f>
        <v>0</v>
      </c>
      <c r="J743" s="38" t="str" cm="1">
        <f t="array" ref="J743">_xlfn.TEXTJOIN(",", TRUE, _xlfn.UNIQUE(IF((序时账[日期]=B743)*(序时账[凭证字号]=C743)*IF(G743=0,序时账[借方金额]&lt;&gt;0,序时账[借方金额]=0)*(序时账[科目编码]&lt;&gt;D743), 序时账[科目名称], "")))</f>
        <v/>
      </c>
      <c r="K743" s="42"/>
      <c r="M743" s="24"/>
      <c r="N743" s="23"/>
    </row>
    <row r="744" spans="1:14">
      <c r="A744" s="38" t="str" cm="1">
        <f t="array" ref="A744">_xlfn.TEXTJOIN(",", TRUE, _xlfn.UNIQUE(IF((序时账[日期]=B744)*(序时账[凭证字号]=C744), 序时账[科目编码], "")))</f>
        <v>0</v>
      </c>
      <c r="B744" s="89"/>
      <c r="G744" s="39"/>
      <c r="H744" s="39"/>
      <c r="I744" s="42">
        <f>IF(F744&lt;&gt;"结转本期损益",_xlfn.XLOOKUP(D744,科目余额表[科目编码],科目余额表[抽查项目],"无匹配"),"期间结转")</f>
        <v>0</v>
      </c>
      <c r="J744" s="38" t="str" cm="1">
        <f t="array" ref="J744">_xlfn.TEXTJOIN(",", TRUE, _xlfn.UNIQUE(IF((序时账[日期]=B744)*(序时账[凭证字号]=C744)*IF(G744=0,序时账[借方金额]&lt;&gt;0,序时账[借方金额]=0)*(序时账[科目编码]&lt;&gt;D744), 序时账[科目名称], "")))</f>
        <v/>
      </c>
      <c r="K744" s="42"/>
      <c r="M744" s="24"/>
      <c r="N744" s="23"/>
    </row>
    <row r="745" spans="1:14">
      <c r="A745" s="38" t="str" cm="1">
        <f t="array" ref="A745">_xlfn.TEXTJOIN(",", TRUE, _xlfn.UNIQUE(IF((序时账[日期]=B745)*(序时账[凭证字号]=C745), 序时账[科目编码], "")))</f>
        <v>0</v>
      </c>
      <c r="B745" s="89"/>
      <c r="G745" s="39"/>
      <c r="H745" s="39"/>
      <c r="I745" s="42">
        <f>IF(F745&lt;&gt;"结转本期损益",_xlfn.XLOOKUP(D745,科目余额表[科目编码],科目余额表[抽查项目],"无匹配"),"期间结转")</f>
        <v>0</v>
      </c>
      <c r="J745" s="38" t="str" cm="1">
        <f t="array" ref="J745">_xlfn.TEXTJOIN(",", TRUE, _xlfn.UNIQUE(IF((序时账[日期]=B745)*(序时账[凭证字号]=C745)*IF(G745=0,序时账[借方金额]&lt;&gt;0,序时账[借方金额]=0)*(序时账[科目编码]&lt;&gt;D745), 序时账[科目名称], "")))</f>
        <v/>
      </c>
      <c r="K745" s="42"/>
      <c r="M745" s="39"/>
      <c r="N745" s="23"/>
    </row>
    <row r="746" spans="1:14">
      <c r="A746" s="38" t="str" cm="1">
        <f t="array" ref="A746">_xlfn.TEXTJOIN(",", TRUE, _xlfn.UNIQUE(IF((序时账[日期]=B746)*(序时账[凭证字号]=C746), 序时账[科目编码], "")))</f>
        <v>0</v>
      </c>
      <c r="B746" s="89"/>
      <c r="G746" s="39"/>
      <c r="H746" s="39"/>
      <c r="I746" s="42">
        <f>IF(F746&lt;&gt;"结转本期损益",_xlfn.XLOOKUP(D746,科目余额表[科目编码],科目余额表[抽查项目],"无匹配"),"期间结转")</f>
        <v>0</v>
      </c>
      <c r="J746" s="38" t="str" cm="1">
        <f t="array" ref="J746">_xlfn.TEXTJOIN(",", TRUE, _xlfn.UNIQUE(IF((序时账[日期]=B746)*(序时账[凭证字号]=C746)*IF(G746=0,序时账[借方金额]&lt;&gt;0,序时账[借方金额]=0)*(序时账[科目编码]&lt;&gt;D746), 序时账[科目名称], "")))</f>
        <v/>
      </c>
      <c r="K746" s="42"/>
      <c r="M746" s="39"/>
      <c r="N746" s="23"/>
    </row>
    <row r="747" spans="1:14">
      <c r="A747" s="38" t="str" cm="1">
        <f t="array" ref="A747">_xlfn.TEXTJOIN(",", TRUE, _xlfn.UNIQUE(IF((序时账[日期]=B747)*(序时账[凭证字号]=C747), 序时账[科目编码], "")))</f>
        <v>0</v>
      </c>
      <c r="B747" s="89"/>
      <c r="G747" s="39"/>
      <c r="H747" s="39"/>
      <c r="I747" s="42">
        <f>IF(F747&lt;&gt;"结转本期损益",_xlfn.XLOOKUP(D747,科目余额表[科目编码],科目余额表[抽查项目],"无匹配"),"期间结转")</f>
        <v>0</v>
      </c>
      <c r="J747" s="38" t="str" cm="1">
        <f t="array" ref="J747">_xlfn.TEXTJOIN(",", TRUE, _xlfn.UNIQUE(IF((序时账[日期]=B747)*(序时账[凭证字号]=C747)*IF(G747=0,序时账[借方金额]&lt;&gt;0,序时账[借方金额]=0)*(序时账[科目编码]&lt;&gt;D747), 序时账[科目名称], "")))</f>
        <v/>
      </c>
      <c r="K747" s="42"/>
      <c r="M747" s="39"/>
      <c r="N747" s="23"/>
    </row>
    <row r="748" spans="1:14">
      <c r="A748" s="38" t="str" cm="1">
        <f t="array" ref="A748">_xlfn.TEXTJOIN(",", TRUE, _xlfn.UNIQUE(IF((序时账[日期]=B748)*(序时账[凭证字号]=C748), 序时账[科目编码], "")))</f>
        <v>0</v>
      </c>
      <c r="B748" s="89"/>
      <c r="G748" s="39"/>
      <c r="H748" s="39"/>
      <c r="I748" s="42">
        <f>IF(F748&lt;&gt;"结转本期损益",_xlfn.XLOOKUP(D748,科目余额表[科目编码],科目余额表[抽查项目],"无匹配"),"期间结转")</f>
        <v>0</v>
      </c>
      <c r="J748" s="38" t="str" cm="1">
        <f t="array" ref="J748">_xlfn.TEXTJOIN(",", TRUE, _xlfn.UNIQUE(IF((序时账[日期]=B748)*(序时账[凭证字号]=C748)*IF(G748=0,序时账[借方金额]&lt;&gt;0,序时账[借方金额]=0)*(序时账[科目编码]&lt;&gt;D748), 序时账[科目名称], "")))</f>
        <v/>
      </c>
      <c r="K748" s="42"/>
      <c r="M748" s="39"/>
      <c r="N748" s="23"/>
    </row>
    <row r="749" spans="1:14">
      <c r="A749" s="38" t="str" cm="1">
        <f t="array" ref="A749">_xlfn.TEXTJOIN(",", TRUE, _xlfn.UNIQUE(IF((序时账[日期]=B749)*(序时账[凭证字号]=C749), 序时账[科目编码], "")))</f>
        <v>0</v>
      </c>
      <c r="B749" s="89"/>
      <c r="G749" s="39"/>
      <c r="H749" s="39"/>
      <c r="I749" s="42">
        <f>IF(F749&lt;&gt;"结转本期损益",_xlfn.XLOOKUP(D749,科目余额表[科目编码],科目余额表[抽查项目],"无匹配"),"期间结转")</f>
        <v>0</v>
      </c>
      <c r="J749" s="38" t="str" cm="1">
        <f t="array" ref="J749">_xlfn.TEXTJOIN(",", TRUE, _xlfn.UNIQUE(IF((序时账[日期]=B749)*(序时账[凭证字号]=C749)*IF(G749=0,序时账[借方金额]&lt;&gt;0,序时账[借方金额]=0)*(序时账[科目编码]&lt;&gt;D749), 序时账[科目名称], "")))</f>
        <v/>
      </c>
      <c r="K749" s="42"/>
      <c r="M749" s="39"/>
      <c r="N749" s="23"/>
    </row>
    <row r="750" spans="1:14">
      <c r="A750" s="38" t="str" cm="1">
        <f t="array" ref="A750">_xlfn.TEXTJOIN(",", TRUE, _xlfn.UNIQUE(IF((序时账[日期]=B750)*(序时账[凭证字号]=C750), 序时账[科目编码], "")))</f>
        <v>0</v>
      </c>
      <c r="B750" s="89"/>
      <c r="G750" s="39"/>
      <c r="H750" s="39"/>
      <c r="I750" s="42">
        <f>IF(F750&lt;&gt;"结转本期损益",_xlfn.XLOOKUP(D750,科目余额表[科目编码],科目余额表[抽查项目],"无匹配"),"期间结转")</f>
        <v>0</v>
      </c>
      <c r="J750" s="38" t="str" cm="1">
        <f t="array" ref="J750">_xlfn.TEXTJOIN(",", TRUE, _xlfn.UNIQUE(IF((序时账[日期]=B750)*(序时账[凭证字号]=C750)*IF(G750=0,序时账[借方金额]&lt;&gt;0,序时账[借方金额]=0)*(序时账[科目编码]&lt;&gt;D750), 序时账[科目名称], "")))</f>
        <v/>
      </c>
      <c r="K750" s="42"/>
      <c r="M750" s="39"/>
      <c r="N750" s="23"/>
    </row>
    <row r="751" spans="1:14">
      <c r="A751" s="38" t="str" cm="1">
        <f t="array" ref="A751">_xlfn.TEXTJOIN(",", TRUE, _xlfn.UNIQUE(IF((序时账[日期]=B751)*(序时账[凭证字号]=C751), 序时账[科目编码], "")))</f>
        <v>0</v>
      </c>
      <c r="B751" s="89"/>
      <c r="G751" s="39"/>
      <c r="H751" s="39"/>
      <c r="I751" s="42">
        <f>IF(F751&lt;&gt;"结转本期损益",_xlfn.XLOOKUP(D751,科目余额表[科目编码],科目余额表[抽查项目],"无匹配"),"期间结转")</f>
        <v>0</v>
      </c>
      <c r="J751" s="38" t="str" cm="1">
        <f t="array" ref="J751">_xlfn.TEXTJOIN(",", TRUE, _xlfn.UNIQUE(IF((序时账[日期]=B751)*(序时账[凭证字号]=C751)*IF(G751=0,序时账[借方金额]&lt;&gt;0,序时账[借方金额]=0)*(序时账[科目编码]&lt;&gt;D751), 序时账[科目名称], "")))</f>
        <v/>
      </c>
      <c r="K751" s="42"/>
      <c r="M751" s="24"/>
      <c r="N751" s="23"/>
    </row>
    <row r="752" spans="1:14">
      <c r="A752" s="38" t="str" cm="1">
        <f t="array" ref="A752">_xlfn.TEXTJOIN(",", TRUE, _xlfn.UNIQUE(IF((序时账[日期]=B752)*(序时账[凭证字号]=C752), 序时账[科目编码], "")))</f>
        <v>0</v>
      </c>
      <c r="B752" s="89"/>
      <c r="G752" s="39"/>
      <c r="H752" s="39"/>
      <c r="I752" s="42">
        <f>IF(F752&lt;&gt;"结转本期损益",_xlfn.XLOOKUP(D752,科目余额表[科目编码],科目余额表[抽查项目],"无匹配"),"期间结转")</f>
        <v>0</v>
      </c>
      <c r="J752" s="38" t="str" cm="1">
        <f t="array" ref="J752">_xlfn.TEXTJOIN(",", TRUE, _xlfn.UNIQUE(IF((序时账[日期]=B752)*(序时账[凭证字号]=C752)*IF(G752=0,序时账[借方金额]&lt;&gt;0,序时账[借方金额]=0)*(序时账[科目编码]&lt;&gt;D752), 序时账[科目名称], "")))</f>
        <v/>
      </c>
      <c r="K752" s="42"/>
      <c r="M752" s="24"/>
      <c r="N752" s="23"/>
    </row>
    <row r="753" spans="1:14">
      <c r="A753" s="38" t="str" cm="1">
        <f t="array" ref="A753">_xlfn.TEXTJOIN(",", TRUE, _xlfn.UNIQUE(IF((序时账[日期]=B753)*(序时账[凭证字号]=C753), 序时账[科目编码], "")))</f>
        <v>0</v>
      </c>
      <c r="B753" s="89"/>
      <c r="G753" s="39"/>
      <c r="H753" s="39"/>
      <c r="I753" s="42">
        <f>IF(F753&lt;&gt;"结转本期损益",_xlfn.XLOOKUP(D753,科目余额表[科目编码],科目余额表[抽查项目],"无匹配"),"期间结转")</f>
        <v>0</v>
      </c>
      <c r="J753" s="38" t="str" cm="1">
        <f t="array" ref="J753">_xlfn.TEXTJOIN(",", TRUE, _xlfn.UNIQUE(IF((序时账[日期]=B753)*(序时账[凭证字号]=C753)*IF(G753=0,序时账[借方金额]&lt;&gt;0,序时账[借方金额]=0)*(序时账[科目编码]&lt;&gt;D753), 序时账[科目名称], "")))</f>
        <v/>
      </c>
      <c r="K753" s="42"/>
      <c r="M753" s="24"/>
      <c r="N753" s="23"/>
    </row>
    <row r="754" spans="1:14">
      <c r="A754" s="38" t="str" cm="1">
        <f t="array" ref="A754">_xlfn.TEXTJOIN(",", TRUE, _xlfn.UNIQUE(IF((序时账[日期]=B754)*(序时账[凭证字号]=C754), 序时账[科目编码], "")))</f>
        <v>0</v>
      </c>
      <c r="B754" s="89"/>
      <c r="G754" s="39"/>
      <c r="H754" s="39"/>
      <c r="I754" s="42">
        <f>IF(F754&lt;&gt;"结转本期损益",_xlfn.XLOOKUP(D754,科目余额表[科目编码],科目余额表[抽查项目],"无匹配"),"期间结转")</f>
        <v>0</v>
      </c>
      <c r="J754" s="38" t="str" cm="1">
        <f t="array" ref="J754">_xlfn.TEXTJOIN(",", TRUE, _xlfn.UNIQUE(IF((序时账[日期]=B754)*(序时账[凭证字号]=C754)*IF(G754=0,序时账[借方金额]&lt;&gt;0,序时账[借方金额]=0)*(序时账[科目编码]&lt;&gt;D754), 序时账[科目名称], "")))</f>
        <v/>
      </c>
      <c r="K754" s="42"/>
      <c r="M754" s="24"/>
      <c r="N754" s="23"/>
    </row>
    <row r="755" spans="1:14">
      <c r="A755" s="38" t="str" cm="1">
        <f t="array" ref="A755">_xlfn.TEXTJOIN(",", TRUE, _xlfn.UNIQUE(IF((序时账[日期]=B755)*(序时账[凭证字号]=C755), 序时账[科目编码], "")))</f>
        <v>0</v>
      </c>
      <c r="B755" s="89"/>
      <c r="G755" s="39"/>
      <c r="H755" s="39"/>
      <c r="I755" s="42">
        <f>IF(F755&lt;&gt;"结转本期损益",_xlfn.XLOOKUP(D755,科目余额表[科目编码],科目余额表[抽查项目],"无匹配"),"期间结转")</f>
        <v>0</v>
      </c>
      <c r="J755" s="38" t="str" cm="1">
        <f t="array" ref="J755">_xlfn.TEXTJOIN(",", TRUE, _xlfn.UNIQUE(IF((序时账[日期]=B755)*(序时账[凭证字号]=C755)*IF(G755=0,序时账[借方金额]&lt;&gt;0,序时账[借方金额]=0)*(序时账[科目编码]&lt;&gt;D755), 序时账[科目名称], "")))</f>
        <v/>
      </c>
      <c r="K755" s="42"/>
      <c r="M755" s="24"/>
      <c r="N755" s="23"/>
    </row>
    <row r="756" spans="1:14">
      <c r="A756" s="38" t="str" cm="1">
        <f t="array" ref="A756">_xlfn.TEXTJOIN(",", TRUE, _xlfn.UNIQUE(IF((序时账[日期]=B756)*(序时账[凭证字号]=C756), 序时账[科目编码], "")))</f>
        <v>0</v>
      </c>
      <c r="B756" s="89"/>
      <c r="G756" s="39"/>
      <c r="H756" s="39"/>
      <c r="I756" s="42">
        <f>IF(F756&lt;&gt;"结转本期损益",_xlfn.XLOOKUP(D756,科目余额表[科目编码],科目余额表[抽查项目],"无匹配"),"期间结转")</f>
        <v>0</v>
      </c>
      <c r="J756" s="38" t="str" cm="1">
        <f t="array" ref="J756">_xlfn.TEXTJOIN(",", TRUE, _xlfn.UNIQUE(IF((序时账[日期]=B756)*(序时账[凭证字号]=C756)*IF(G756=0,序时账[借方金额]&lt;&gt;0,序时账[借方金额]=0)*(序时账[科目编码]&lt;&gt;D756), 序时账[科目名称], "")))</f>
        <v/>
      </c>
      <c r="K756" s="42"/>
      <c r="M756" s="24"/>
      <c r="N756" s="23"/>
    </row>
    <row r="757" spans="1:14">
      <c r="A757" s="38" t="str" cm="1">
        <f t="array" ref="A757">_xlfn.TEXTJOIN(",", TRUE, _xlfn.UNIQUE(IF((序时账[日期]=B757)*(序时账[凭证字号]=C757), 序时账[科目编码], "")))</f>
        <v>0</v>
      </c>
      <c r="B757" s="89"/>
      <c r="G757" s="39"/>
      <c r="H757" s="39"/>
      <c r="I757" s="42">
        <f>IF(F757&lt;&gt;"结转本期损益",_xlfn.XLOOKUP(D757,科目余额表[科目编码],科目余额表[抽查项目],"无匹配"),"期间结转")</f>
        <v>0</v>
      </c>
      <c r="J757" s="38" t="str" cm="1">
        <f t="array" ref="J757">_xlfn.TEXTJOIN(",", TRUE, _xlfn.UNIQUE(IF((序时账[日期]=B757)*(序时账[凭证字号]=C757)*IF(G757=0,序时账[借方金额]&lt;&gt;0,序时账[借方金额]=0)*(序时账[科目编码]&lt;&gt;D757), 序时账[科目名称], "")))</f>
        <v/>
      </c>
      <c r="K757" s="42"/>
      <c r="M757" s="24"/>
      <c r="N757" s="23"/>
    </row>
    <row r="758" spans="1:14">
      <c r="A758" s="38" t="str" cm="1">
        <f t="array" ref="A758">_xlfn.TEXTJOIN(",", TRUE, _xlfn.UNIQUE(IF((序时账[日期]=B758)*(序时账[凭证字号]=C758), 序时账[科目编码], "")))</f>
        <v>0</v>
      </c>
      <c r="B758" s="89"/>
      <c r="G758" s="39"/>
      <c r="H758" s="39"/>
      <c r="I758" s="42">
        <f>IF(F758&lt;&gt;"结转本期损益",_xlfn.XLOOKUP(D758,科目余额表[科目编码],科目余额表[抽查项目],"无匹配"),"期间结转")</f>
        <v>0</v>
      </c>
      <c r="J758" s="38" t="str" cm="1">
        <f t="array" ref="J758">_xlfn.TEXTJOIN(",", TRUE, _xlfn.UNIQUE(IF((序时账[日期]=B758)*(序时账[凭证字号]=C758)*IF(G758=0,序时账[借方金额]&lt;&gt;0,序时账[借方金额]=0)*(序时账[科目编码]&lt;&gt;D758), 序时账[科目名称], "")))</f>
        <v/>
      </c>
      <c r="K758" s="42"/>
      <c r="M758" s="24"/>
      <c r="N758" s="23"/>
    </row>
    <row r="759" spans="1:14">
      <c r="A759" s="38" t="str" cm="1">
        <f t="array" ref="A759">_xlfn.TEXTJOIN(",", TRUE, _xlfn.UNIQUE(IF((序时账[日期]=B759)*(序时账[凭证字号]=C759), 序时账[科目编码], "")))</f>
        <v>0</v>
      </c>
      <c r="B759" s="89"/>
      <c r="G759" s="39"/>
      <c r="H759" s="39"/>
      <c r="I759" s="42">
        <f>IF(F759&lt;&gt;"结转本期损益",_xlfn.XLOOKUP(D759,科目余额表[科目编码],科目余额表[抽查项目],"无匹配"),"期间结转")</f>
        <v>0</v>
      </c>
      <c r="J759" s="38" t="str" cm="1">
        <f t="array" ref="J759">_xlfn.TEXTJOIN(",", TRUE, _xlfn.UNIQUE(IF((序时账[日期]=B759)*(序时账[凭证字号]=C759)*IF(G759=0,序时账[借方金额]&lt;&gt;0,序时账[借方金额]=0)*(序时账[科目编码]&lt;&gt;D759), 序时账[科目名称], "")))</f>
        <v/>
      </c>
      <c r="K759" s="42"/>
      <c r="M759" s="24"/>
      <c r="N759" s="23"/>
    </row>
    <row r="760" spans="1:14">
      <c r="A760" s="38" t="str" cm="1">
        <f t="array" ref="A760">_xlfn.TEXTJOIN(",", TRUE, _xlfn.UNIQUE(IF((序时账[日期]=B760)*(序时账[凭证字号]=C760), 序时账[科目编码], "")))</f>
        <v>0</v>
      </c>
      <c r="B760" s="89"/>
      <c r="G760" s="39"/>
      <c r="H760" s="39"/>
      <c r="I760" s="42">
        <f>IF(F760&lt;&gt;"结转本期损益",_xlfn.XLOOKUP(D760,科目余额表[科目编码],科目余额表[抽查项目],"无匹配"),"期间结转")</f>
        <v>0</v>
      </c>
      <c r="J760" s="38" t="str" cm="1">
        <f t="array" ref="J760">_xlfn.TEXTJOIN(",", TRUE, _xlfn.UNIQUE(IF((序时账[日期]=B760)*(序时账[凭证字号]=C760)*IF(G760=0,序时账[借方金额]&lt;&gt;0,序时账[借方金额]=0)*(序时账[科目编码]&lt;&gt;D760), 序时账[科目名称], "")))</f>
        <v/>
      </c>
      <c r="K760" s="42"/>
      <c r="M760" s="24"/>
      <c r="N760" s="23"/>
    </row>
    <row r="761" spans="1:14">
      <c r="A761" s="38" t="str" cm="1">
        <f t="array" ref="A761">_xlfn.TEXTJOIN(",", TRUE, _xlfn.UNIQUE(IF((序时账[日期]=B761)*(序时账[凭证字号]=C761), 序时账[科目编码], "")))</f>
        <v>0</v>
      </c>
      <c r="B761" s="89"/>
      <c r="G761" s="39"/>
      <c r="H761" s="39"/>
      <c r="I761" s="42">
        <f>IF(F761&lt;&gt;"结转本期损益",_xlfn.XLOOKUP(D761,科目余额表[科目编码],科目余额表[抽查项目],"无匹配"),"期间结转")</f>
        <v>0</v>
      </c>
      <c r="J761" s="38" t="str" cm="1">
        <f t="array" ref="J761">_xlfn.TEXTJOIN(",", TRUE, _xlfn.UNIQUE(IF((序时账[日期]=B761)*(序时账[凭证字号]=C761)*IF(G761=0,序时账[借方金额]&lt;&gt;0,序时账[借方金额]=0)*(序时账[科目编码]&lt;&gt;D761), 序时账[科目名称], "")))</f>
        <v/>
      </c>
      <c r="K761" s="42"/>
      <c r="M761" s="24"/>
      <c r="N761" s="23"/>
    </row>
    <row r="762" spans="1:14">
      <c r="A762" s="38" t="str" cm="1">
        <f t="array" ref="A762">_xlfn.TEXTJOIN(",", TRUE, _xlfn.UNIQUE(IF((序时账[日期]=B762)*(序时账[凭证字号]=C762), 序时账[科目编码], "")))</f>
        <v>0</v>
      </c>
      <c r="B762" s="89"/>
      <c r="G762" s="39"/>
      <c r="H762" s="39"/>
      <c r="I762" s="42">
        <f>IF(F762&lt;&gt;"结转本期损益",_xlfn.XLOOKUP(D762,科目余额表[科目编码],科目余额表[抽查项目],"无匹配"),"期间结转")</f>
        <v>0</v>
      </c>
      <c r="J762" s="38" t="str" cm="1">
        <f t="array" ref="J762">_xlfn.TEXTJOIN(",", TRUE, _xlfn.UNIQUE(IF((序时账[日期]=B762)*(序时账[凭证字号]=C762)*IF(G762=0,序时账[借方金额]&lt;&gt;0,序时账[借方金额]=0)*(序时账[科目编码]&lt;&gt;D762), 序时账[科目名称], "")))</f>
        <v/>
      </c>
      <c r="K762" s="42"/>
      <c r="M762" s="24"/>
      <c r="N762" s="23"/>
    </row>
    <row r="763" spans="1:14">
      <c r="A763" s="38" t="str" cm="1">
        <f t="array" ref="A763">_xlfn.TEXTJOIN(",", TRUE, _xlfn.UNIQUE(IF((序时账[日期]=B763)*(序时账[凭证字号]=C763), 序时账[科目编码], "")))</f>
        <v>0</v>
      </c>
      <c r="B763" s="89"/>
      <c r="G763" s="39"/>
      <c r="H763" s="39"/>
      <c r="I763" s="42">
        <f>IF(F763&lt;&gt;"结转本期损益",_xlfn.XLOOKUP(D763,科目余额表[科目编码],科目余额表[抽查项目],"无匹配"),"期间结转")</f>
        <v>0</v>
      </c>
      <c r="J763" s="38" t="str" cm="1">
        <f t="array" ref="J763">_xlfn.TEXTJOIN(",", TRUE, _xlfn.UNIQUE(IF((序时账[日期]=B763)*(序时账[凭证字号]=C763)*IF(G763=0,序时账[借方金额]&lt;&gt;0,序时账[借方金额]=0)*(序时账[科目编码]&lt;&gt;D763), 序时账[科目名称], "")))</f>
        <v/>
      </c>
      <c r="K763" s="42"/>
      <c r="M763" s="24"/>
      <c r="N763" s="23"/>
    </row>
    <row r="764" spans="1:14">
      <c r="A764" s="38" t="str" cm="1">
        <f t="array" ref="A764">_xlfn.TEXTJOIN(",", TRUE, _xlfn.UNIQUE(IF((序时账[日期]=B764)*(序时账[凭证字号]=C764), 序时账[科目编码], "")))</f>
        <v>0</v>
      </c>
      <c r="B764" s="89"/>
      <c r="G764" s="39"/>
      <c r="H764" s="39"/>
      <c r="I764" s="42">
        <f>IF(F764&lt;&gt;"结转本期损益",_xlfn.XLOOKUP(D764,科目余额表[科目编码],科目余额表[抽查项目],"无匹配"),"期间结转")</f>
        <v>0</v>
      </c>
      <c r="J764" s="38" t="str" cm="1">
        <f t="array" ref="J764">_xlfn.TEXTJOIN(",", TRUE, _xlfn.UNIQUE(IF((序时账[日期]=B764)*(序时账[凭证字号]=C764)*IF(G764=0,序时账[借方金额]&lt;&gt;0,序时账[借方金额]=0)*(序时账[科目编码]&lt;&gt;D764), 序时账[科目名称], "")))</f>
        <v/>
      </c>
      <c r="K764" s="42"/>
      <c r="M764" s="24"/>
      <c r="N764" s="23"/>
    </row>
    <row r="765" spans="1:14">
      <c r="A765" s="38" t="str" cm="1">
        <f t="array" ref="A765">_xlfn.TEXTJOIN(",", TRUE, _xlfn.UNIQUE(IF((序时账[日期]=B765)*(序时账[凭证字号]=C765), 序时账[科目编码], "")))</f>
        <v>0</v>
      </c>
      <c r="B765" s="89"/>
      <c r="G765" s="39"/>
      <c r="H765" s="39"/>
      <c r="I765" s="42">
        <f>IF(F765&lt;&gt;"结转本期损益",_xlfn.XLOOKUP(D765,科目余额表[科目编码],科目余额表[抽查项目],"无匹配"),"期间结转")</f>
        <v>0</v>
      </c>
      <c r="J765" s="38" t="str" cm="1">
        <f t="array" ref="J765">_xlfn.TEXTJOIN(",", TRUE, _xlfn.UNIQUE(IF((序时账[日期]=B765)*(序时账[凭证字号]=C765)*IF(G765=0,序时账[借方金额]&lt;&gt;0,序时账[借方金额]=0)*(序时账[科目编码]&lt;&gt;D765), 序时账[科目名称], "")))</f>
        <v/>
      </c>
      <c r="K765" s="42"/>
      <c r="M765" s="24"/>
      <c r="N765" s="23"/>
    </row>
    <row r="766" spans="1:14">
      <c r="A766" s="38" t="str" cm="1">
        <f t="array" ref="A766">_xlfn.TEXTJOIN(",", TRUE, _xlfn.UNIQUE(IF((序时账[日期]=B766)*(序时账[凭证字号]=C766), 序时账[科目编码], "")))</f>
        <v>0</v>
      </c>
      <c r="B766" s="89"/>
      <c r="G766" s="39"/>
      <c r="H766" s="39"/>
      <c r="I766" s="42">
        <f>IF(F766&lt;&gt;"结转本期损益",_xlfn.XLOOKUP(D766,科目余额表[科目编码],科目余额表[抽查项目],"无匹配"),"期间结转")</f>
        <v>0</v>
      </c>
      <c r="J766" s="38" t="str" cm="1">
        <f t="array" ref="J766">_xlfn.TEXTJOIN(",", TRUE, _xlfn.UNIQUE(IF((序时账[日期]=B766)*(序时账[凭证字号]=C766)*IF(G766=0,序时账[借方金额]&lt;&gt;0,序时账[借方金额]=0)*(序时账[科目编码]&lt;&gt;D766), 序时账[科目名称], "")))</f>
        <v/>
      </c>
      <c r="K766" s="42"/>
      <c r="M766" s="24"/>
      <c r="N766" s="23"/>
    </row>
    <row r="767" spans="1:14">
      <c r="A767" s="38" t="str" cm="1">
        <f t="array" ref="A767">_xlfn.TEXTJOIN(",", TRUE, _xlfn.UNIQUE(IF((序时账[日期]=B767)*(序时账[凭证字号]=C767), 序时账[科目编码], "")))</f>
        <v>0</v>
      </c>
      <c r="B767" s="89"/>
      <c r="G767" s="39"/>
      <c r="H767" s="39"/>
      <c r="I767" s="42">
        <f>IF(F767&lt;&gt;"结转本期损益",_xlfn.XLOOKUP(D767,科目余额表[科目编码],科目余额表[抽查项目],"无匹配"),"期间结转")</f>
        <v>0</v>
      </c>
      <c r="J767" s="38" t="str" cm="1">
        <f t="array" ref="J767">_xlfn.TEXTJOIN(",", TRUE, _xlfn.UNIQUE(IF((序时账[日期]=B767)*(序时账[凭证字号]=C767)*IF(G767=0,序时账[借方金额]&lt;&gt;0,序时账[借方金额]=0)*(序时账[科目编码]&lt;&gt;D767), 序时账[科目名称], "")))</f>
        <v/>
      </c>
      <c r="K767" s="42"/>
      <c r="M767" s="24"/>
      <c r="N767" s="23"/>
    </row>
    <row r="768" spans="1:14">
      <c r="A768" s="38" t="str" cm="1">
        <f t="array" ref="A768">_xlfn.TEXTJOIN(",", TRUE, _xlfn.UNIQUE(IF((序时账[日期]=B768)*(序时账[凭证字号]=C768), 序时账[科目编码], "")))</f>
        <v>0</v>
      </c>
      <c r="B768" s="89"/>
      <c r="G768" s="39"/>
      <c r="H768" s="39"/>
      <c r="I768" s="42">
        <f>IF(F768&lt;&gt;"结转本期损益",_xlfn.XLOOKUP(D768,科目余额表[科目编码],科目余额表[抽查项目],"无匹配"),"期间结转")</f>
        <v>0</v>
      </c>
      <c r="J768" s="38" t="str" cm="1">
        <f t="array" ref="J768">_xlfn.TEXTJOIN(",", TRUE, _xlfn.UNIQUE(IF((序时账[日期]=B768)*(序时账[凭证字号]=C768)*IF(G768=0,序时账[借方金额]&lt;&gt;0,序时账[借方金额]=0)*(序时账[科目编码]&lt;&gt;D768), 序时账[科目名称], "")))</f>
        <v/>
      </c>
      <c r="K768" s="42"/>
      <c r="M768" s="24"/>
      <c r="N768" s="23"/>
    </row>
    <row r="769" spans="1:14">
      <c r="A769" s="38" t="str" cm="1">
        <f t="array" ref="A769">_xlfn.TEXTJOIN(",", TRUE, _xlfn.UNIQUE(IF((序时账[日期]=B769)*(序时账[凭证字号]=C769), 序时账[科目编码], "")))</f>
        <v>0</v>
      </c>
      <c r="B769" s="89"/>
      <c r="G769" s="39"/>
      <c r="H769" s="39"/>
      <c r="I769" s="42">
        <f>IF(F769&lt;&gt;"结转本期损益",_xlfn.XLOOKUP(D769,科目余额表[科目编码],科目余额表[抽查项目],"无匹配"),"期间结转")</f>
        <v>0</v>
      </c>
      <c r="J769" s="38" t="str" cm="1">
        <f t="array" ref="J769">_xlfn.TEXTJOIN(",", TRUE, _xlfn.UNIQUE(IF((序时账[日期]=B769)*(序时账[凭证字号]=C769)*IF(G769=0,序时账[借方金额]&lt;&gt;0,序时账[借方金额]=0)*(序时账[科目编码]&lt;&gt;D769), 序时账[科目名称], "")))</f>
        <v/>
      </c>
      <c r="K769" s="42"/>
      <c r="M769" s="24"/>
      <c r="N769" s="23"/>
    </row>
    <row r="770" spans="1:14">
      <c r="A770" s="38" t="str" cm="1">
        <f t="array" ref="A770">_xlfn.TEXTJOIN(",", TRUE, _xlfn.UNIQUE(IF((序时账[日期]=B770)*(序时账[凭证字号]=C770), 序时账[科目编码], "")))</f>
        <v>0</v>
      </c>
      <c r="B770" s="89"/>
      <c r="G770" s="39"/>
      <c r="H770" s="39"/>
      <c r="I770" s="42">
        <f>IF(F770&lt;&gt;"结转本期损益",_xlfn.XLOOKUP(D770,科目余额表[科目编码],科目余额表[抽查项目],"无匹配"),"期间结转")</f>
        <v>0</v>
      </c>
      <c r="J770" s="38" t="str" cm="1">
        <f t="array" ref="J770">_xlfn.TEXTJOIN(",", TRUE, _xlfn.UNIQUE(IF((序时账[日期]=B770)*(序时账[凭证字号]=C770)*IF(G770=0,序时账[借方金额]&lt;&gt;0,序时账[借方金额]=0)*(序时账[科目编码]&lt;&gt;D770), 序时账[科目名称], "")))</f>
        <v/>
      </c>
      <c r="K770" s="42"/>
      <c r="M770" s="24"/>
      <c r="N770" s="23"/>
    </row>
    <row r="771" spans="1:14">
      <c r="A771" s="38" t="str" cm="1">
        <f t="array" ref="A771">_xlfn.TEXTJOIN(",", TRUE, _xlfn.UNIQUE(IF((序时账[日期]=B771)*(序时账[凭证字号]=C771), 序时账[科目编码], "")))</f>
        <v>0</v>
      </c>
      <c r="B771" s="89"/>
      <c r="G771" s="39"/>
      <c r="H771" s="39"/>
      <c r="I771" s="42">
        <f>IF(F771&lt;&gt;"结转本期损益",_xlfn.XLOOKUP(D771,科目余额表[科目编码],科目余额表[抽查项目],"无匹配"),"期间结转")</f>
        <v>0</v>
      </c>
      <c r="J771" s="38" t="str" cm="1">
        <f t="array" ref="J771">_xlfn.TEXTJOIN(",", TRUE, _xlfn.UNIQUE(IF((序时账[日期]=B771)*(序时账[凭证字号]=C771)*IF(G771=0,序时账[借方金额]&lt;&gt;0,序时账[借方金额]=0)*(序时账[科目编码]&lt;&gt;D771), 序时账[科目名称], "")))</f>
        <v/>
      </c>
      <c r="K771" s="42"/>
      <c r="M771" s="24"/>
      <c r="N771" s="23"/>
    </row>
    <row r="772" spans="1:14">
      <c r="A772" s="38" t="str" cm="1">
        <f t="array" ref="A772">_xlfn.TEXTJOIN(",", TRUE, _xlfn.UNIQUE(IF((序时账[日期]=B772)*(序时账[凭证字号]=C772), 序时账[科目编码], "")))</f>
        <v>0</v>
      </c>
      <c r="B772" s="89"/>
      <c r="G772" s="39"/>
      <c r="H772" s="39"/>
      <c r="I772" s="42">
        <f>IF(F772&lt;&gt;"结转本期损益",_xlfn.XLOOKUP(D772,科目余额表[科目编码],科目余额表[抽查项目],"无匹配"),"期间结转")</f>
        <v>0</v>
      </c>
      <c r="J772" s="38" t="str" cm="1">
        <f t="array" ref="J772">_xlfn.TEXTJOIN(",", TRUE, _xlfn.UNIQUE(IF((序时账[日期]=B772)*(序时账[凭证字号]=C772)*IF(G772=0,序时账[借方金额]&lt;&gt;0,序时账[借方金额]=0)*(序时账[科目编码]&lt;&gt;D772), 序时账[科目名称], "")))</f>
        <v/>
      </c>
      <c r="K772" s="42"/>
      <c r="M772" s="24"/>
      <c r="N772" s="23"/>
    </row>
    <row r="773" spans="1:14">
      <c r="A773" s="38" t="str" cm="1">
        <f t="array" ref="A773">_xlfn.TEXTJOIN(",", TRUE, _xlfn.UNIQUE(IF((序时账[日期]=B773)*(序时账[凭证字号]=C773), 序时账[科目编码], "")))</f>
        <v>0</v>
      </c>
      <c r="B773" s="89"/>
      <c r="G773" s="39"/>
      <c r="H773" s="39"/>
      <c r="I773" s="42">
        <f>IF(F773&lt;&gt;"结转本期损益",_xlfn.XLOOKUP(D773,科目余额表[科目编码],科目余额表[抽查项目],"无匹配"),"期间结转")</f>
        <v>0</v>
      </c>
      <c r="J773" s="38" t="str" cm="1">
        <f t="array" ref="J773">_xlfn.TEXTJOIN(",", TRUE, _xlfn.UNIQUE(IF((序时账[日期]=B773)*(序时账[凭证字号]=C773)*IF(G773=0,序时账[借方金额]&lt;&gt;0,序时账[借方金额]=0)*(序时账[科目编码]&lt;&gt;D773), 序时账[科目名称], "")))</f>
        <v/>
      </c>
      <c r="K773" s="42"/>
      <c r="M773" s="24"/>
      <c r="N773" s="23"/>
    </row>
    <row r="774" spans="1:14">
      <c r="A774" s="38" t="str" cm="1">
        <f t="array" ref="A774">_xlfn.TEXTJOIN(",", TRUE, _xlfn.UNIQUE(IF((序时账[日期]=B774)*(序时账[凭证字号]=C774), 序时账[科目编码], "")))</f>
        <v>0</v>
      </c>
      <c r="B774" s="89"/>
      <c r="G774" s="39"/>
      <c r="H774" s="39"/>
      <c r="I774" s="42">
        <f>IF(F774&lt;&gt;"结转本期损益",_xlfn.XLOOKUP(D774,科目余额表[科目编码],科目余额表[抽查项目],"无匹配"),"期间结转")</f>
        <v>0</v>
      </c>
      <c r="J774" s="38" t="str" cm="1">
        <f t="array" ref="J774">_xlfn.TEXTJOIN(",", TRUE, _xlfn.UNIQUE(IF((序时账[日期]=B774)*(序时账[凭证字号]=C774)*IF(G774=0,序时账[借方金额]&lt;&gt;0,序时账[借方金额]=0)*(序时账[科目编码]&lt;&gt;D774), 序时账[科目名称], "")))</f>
        <v/>
      </c>
      <c r="K774" s="42"/>
      <c r="M774" s="24"/>
      <c r="N774" s="23"/>
    </row>
    <row r="775" spans="1:14">
      <c r="A775" s="38" t="str" cm="1">
        <f t="array" ref="A775">_xlfn.TEXTJOIN(",", TRUE, _xlfn.UNIQUE(IF((序时账[日期]=B775)*(序时账[凭证字号]=C775), 序时账[科目编码], "")))</f>
        <v>0</v>
      </c>
      <c r="B775" s="89"/>
      <c r="G775" s="39"/>
      <c r="H775" s="39"/>
      <c r="I775" s="42">
        <f>IF(F775&lt;&gt;"结转本期损益",_xlfn.XLOOKUP(D775,科目余额表[科目编码],科目余额表[抽查项目],"无匹配"),"期间结转")</f>
        <v>0</v>
      </c>
      <c r="J775" s="38" t="str" cm="1">
        <f t="array" ref="J775">_xlfn.TEXTJOIN(",", TRUE, _xlfn.UNIQUE(IF((序时账[日期]=B775)*(序时账[凭证字号]=C775)*IF(G775=0,序时账[借方金额]&lt;&gt;0,序时账[借方金额]=0)*(序时账[科目编码]&lt;&gt;D775), 序时账[科目名称], "")))</f>
        <v/>
      </c>
      <c r="K775" s="42"/>
      <c r="M775" s="24"/>
      <c r="N775" s="23"/>
    </row>
    <row r="776" spans="1:14">
      <c r="A776" s="38" t="str" cm="1">
        <f t="array" ref="A776">_xlfn.TEXTJOIN(",", TRUE, _xlfn.UNIQUE(IF((序时账[日期]=B776)*(序时账[凭证字号]=C776), 序时账[科目编码], "")))</f>
        <v>0</v>
      </c>
      <c r="B776" s="89"/>
      <c r="G776" s="39"/>
      <c r="H776" s="39"/>
      <c r="I776" s="42">
        <f>IF(F776&lt;&gt;"结转本期损益",_xlfn.XLOOKUP(D776,科目余额表[科目编码],科目余额表[抽查项目],"无匹配"),"期间结转")</f>
        <v>0</v>
      </c>
      <c r="J776" s="38" t="str" cm="1">
        <f t="array" ref="J776">_xlfn.TEXTJOIN(",", TRUE, _xlfn.UNIQUE(IF((序时账[日期]=B776)*(序时账[凭证字号]=C776)*IF(G776=0,序时账[借方金额]&lt;&gt;0,序时账[借方金额]=0)*(序时账[科目编码]&lt;&gt;D776), 序时账[科目名称], "")))</f>
        <v/>
      </c>
      <c r="K776" s="42"/>
      <c r="M776" s="24"/>
      <c r="N776" s="23"/>
    </row>
    <row r="777" spans="1:14">
      <c r="A777" s="38" t="str" cm="1">
        <f t="array" ref="A777">_xlfn.TEXTJOIN(",", TRUE, _xlfn.UNIQUE(IF((序时账[日期]=B777)*(序时账[凭证字号]=C777), 序时账[科目编码], "")))</f>
        <v>0</v>
      </c>
      <c r="B777" s="89"/>
      <c r="G777" s="39"/>
      <c r="H777" s="39"/>
      <c r="I777" s="42">
        <f>IF(F777&lt;&gt;"结转本期损益",_xlfn.XLOOKUP(D777,科目余额表[科目编码],科目余额表[抽查项目],"无匹配"),"期间结转")</f>
        <v>0</v>
      </c>
      <c r="J777" s="38" t="str" cm="1">
        <f t="array" ref="J777">_xlfn.TEXTJOIN(",", TRUE, _xlfn.UNIQUE(IF((序时账[日期]=B777)*(序时账[凭证字号]=C777)*IF(G777=0,序时账[借方金额]&lt;&gt;0,序时账[借方金额]=0)*(序时账[科目编码]&lt;&gt;D777), 序时账[科目名称], "")))</f>
        <v/>
      </c>
      <c r="K777" s="42"/>
      <c r="M777" s="24"/>
      <c r="N777" s="23"/>
    </row>
    <row r="778" spans="1:14">
      <c r="A778" s="38" t="str" cm="1">
        <f t="array" ref="A778">_xlfn.TEXTJOIN(",", TRUE, _xlfn.UNIQUE(IF((序时账[日期]=B778)*(序时账[凭证字号]=C778), 序时账[科目编码], "")))</f>
        <v>0</v>
      </c>
      <c r="B778" s="89"/>
      <c r="G778" s="39"/>
      <c r="H778" s="39"/>
      <c r="I778" s="42">
        <f>IF(F778&lt;&gt;"结转本期损益",_xlfn.XLOOKUP(D778,科目余额表[科目编码],科目余额表[抽查项目],"无匹配"),"期间结转")</f>
        <v>0</v>
      </c>
      <c r="J778" s="38" t="str" cm="1">
        <f t="array" ref="J778">_xlfn.TEXTJOIN(",", TRUE, _xlfn.UNIQUE(IF((序时账[日期]=B778)*(序时账[凭证字号]=C778)*IF(G778=0,序时账[借方金额]&lt;&gt;0,序时账[借方金额]=0)*(序时账[科目编码]&lt;&gt;D778), 序时账[科目名称], "")))</f>
        <v/>
      </c>
      <c r="K778" s="42"/>
      <c r="M778" s="24"/>
      <c r="N778" s="23"/>
    </row>
    <row r="779" spans="1:14">
      <c r="A779" s="38" t="str" cm="1">
        <f t="array" ref="A779">_xlfn.TEXTJOIN(",", TRUE, _xlfn.UNIQUE(IF((序时账[日期]=B779)*(序时账[凭证字号]=C779), 序时账[科目编码], "")))</f>
        <v>0</v>
      </c>
      <c r="B779" s="89"/>
      <c r="G779" s="39"/>
      <c r="H779" s="39"/>
      <c r="I779" s="42">
        <f>IF(F779&lt;&gt;"结转本期损益",_xlfn.XLOOKUP(D779,科目余额表[科目编码],科目余额表[抽查项目],"无匹配"),"期间结转")</f>
        <v>0</v>
      </c>
      <c r="J779" s="38" t="str" cm="1">
        <f t="array" ref="J779">_xlfn.TEXTJOIN(",", TRUE, _xlfn.UNIQUE(IF((序时账[日期]=B779)*(序时账[凭证字号]=C779)*IF(G779=0,序时账[借方金额]&lt;&gt;0,序时账[借方金额]=0)*(序时账[科目编码]&lt;&gt;D779), 序时账[科目名称], "")))</f>
        <v/>
      </c>
      <c r="K779" s="42"/>
      <c r="M779" s="24"/>
      <c r="N779" s="23"/>
    </row>
    <row r="780" spans="1:14">
      <c r="A780" s="38" t="str" cm="1">
        <f t="array" ref="A780">_xlfn.TEXTJOIN(",", TRUE, _xlfn.UNIQUE(IF((序时账[日期]=B780)*(序时账[凭证字号]=C780), 序时账[科目编码], "")))</f>
        <v>0</v>
      </c>
      <c r="B780" s="89"/>
      <c r="G780" s="39"/>
      <c r="H780" s="39"/>
      <c r="I780" s="42">
        <f>IF(F780&lt;&gt;"结转本期损益",_xlfn.XLOOKUP(D780,科目余额表[科目编码],科目余额表[抽查项目],"无匹配"),"期间结转")</f>
        <v>0</v>
      </c>
      <c r="J780" s="38" t="str" cm="1">
        <f t="array" ref="J780">_xlfn.TEXTJOIN(",", TRUE, _xlfn.UNIQUE(IF((序时账[日期]=B780)*(序时账[凭证字号]=C780)*IF(G780=0,序时账[借方金额]&lt;&gt;0,序时账[借方金额]=0)*(序时账[科目编码]&lt;&gt;D780), 序时账[科目名称], "")))</f>
        <v/>
      </c>
      <c r="K780" s="42"/>
      <c r="M780" s="24"/>
      <c r="N780" s="23"/>
    </row>
    <row r="781" spans="1:14">
      <c r="A781" s="38" t="str" cm="1">
        <f t="array" ref="A781">_xlfn.TEXTJOIN(",", TRUE, _xlfn.UNIQUE(IF((序时账[日期]=B781)*(序时账[凭证字号]=C781), 序时账[科目编码], "")))</f>
        <v>0</v>
      </c>
      <c r="B781" s="89"/>
      <c r="G781" s="39"/>
      <c r="H781" s="39"/>
      <c r="I781" s="42">
        <f>IF(F781&lt;&gt;"结转本期损益",_xlfn.XLOOKUP(D781,科目余额表[科目编码],科目余额表[抽查项目],"无匹配"),"期间结转")</f>
        <v>0</v>
      </c>
      <c r="J781" s="38" t="str" cm="1">
        <f t="array" ref="J781">_xlfn.TEXTJOIN(",", TRUE, _xlfn.UNIQUE(IF((序时账[日期]=B781)*(序时账[凭证字号]=C781)*IF(G781=0,序时账[借方金额]&lt;&gt;0,序时账[借方金额]=0)*(序时账[科目编码]&lt;&gt;D781), 序时账[科目名称], "")))</f>
        <v/>
      </c>
      <c r="K781" s="42"/>
      <c r="M781" s="24"/>
      <c r="N781" s="23"/>
    </row>
    <row r="782" spans="1:14">
      <c r="A782" s="38" t="str" cm="1">
        <f t="array" ref="A782">_xlfn.TEXTJOIN(",", TRUE, _xlfn.UNIQUE(IF((序时账[日期]=B782)*(序时账[凭证字号]=C782), 序时账[科目编码], "")))</f>
        <v>0</v>
      </c>
      <c r="B782" s="89"/>
      <c r="G782" s="39"/>
      <c r="H782" s="39"/>
      <c r="I782" s="42">
        <f>IF(F782&lt;&gt;"结转本期损益",_xlfn.XLOOKUP(D782,科目余额表[科目编码],科目余额表[抽查项目],"无匹配"),"期间结转")</f>
        <v>0</v>
      </c>
      <c r="J782" s="38" t="str" cm="1">
        <f t="array" ref="J782">_xlfn.TEXTJOIN(",", TRUE, _xlfn.UNIQUE(IF((序时账[日期]=B782)*(序时账[凭证字号]=C782)*IF(G782=0,序时账[借方金额]&lt;&gt;0,序时账[借方金额]=0)*(序时账[科目编码]&lt;&gt;D782), 序时账[科目名称], "")))</f>
        <v/>
      </c>
      <c r="K782" s="42"/>
      <c r="M782" s="24"/>
      <c r="N782" s="23"/>
    </row>
    <row r="783" spans="1:14">
      <c r="A783" s="38" t="str" cm="1">
        <f t="array" ref="A783">_xlfn.TEXTJOIN(",", TRUE, _xlfn.UNIQUE(IF((序时账[日期]=B783)*(序时账[凭证字号]=C783), 序时账[科目编码], "")))</f>
        <v>0</v>
      </c>
      <c r="B783" s="89"/>
      <c r="G783" s="39"/>
      <c r="H783" s="39"/>
      <c r="I783" s="42">
        <f>IF(F783&lt;&gt;"结转本期损益",_xlfn.XLOOKUP(D783,科目余额表[科目编码],科目余额表[抽查项目],"无匹配"),"期间结转")</f>
        <v>0</v>
      </c>
      <c r="J783" s="38" t="str" cm="1">
        <f t="array" ref="J783">_xlfn.TEXTJOIN(",", TRUE, _xlfn.UNIQUE(IF((序时账[日期]=B783)*(序时账[凭证字号]=C783)*IF(G783=0,序时账[借方金额]&lt;&gt;0,序时账[借方金额]=0)*(序时账[科目编码]&lt;&gt;D783), 序时账[科目名称], "")))</f>
        <v/>
      </c>
      <c r="K783" s="42"/>
      <c r="M783" s="24"/>
      <c r="N783" s="23"/>
    </row>
    <row r="784" spans="1:14">
      <c r="A784" s="38" t="str" cm="1">
        <f t="array" ref="A784">_xlfn.TEXTJOIN(",", TRUE, _xlfn.UNIQUE(IF((序时账[日期]=B784)*(序时账[凭证字号]=C784), 序时账[科目编码], "")))</f>
        <v>0</v>
      </c>
      <c r="B784" s="89"/>
      <c r="G784" s="39"/>
      <c r="H784" s="39"/>
      <c r="I784" s="42">
        <f>IF(F784&lt;&gt;"结转本期损益",_xlfn.XLOOKUP(D784,科目余额表[科目编码],科目余额表[抽查项目],"无匹配"),"期间结转")</f>
        <v>0</v>
      </c>
      <c r="J784" s="38" t="str" cm="1">
        <f t="array" ref="J784">_xlfn.TEXTJOIN(",", TRUE, _xlfn.UNIQUE(IF((序时账[日期]=B784)*(序时账[凭证字号]=C784)*IF(G784=0,序时账[借方金额]&lt;&gt;0,序时账[借方金额]=0)*(序时账[科目编码]&lt;&gt;D784), 序时账[科目名称], "")))</f>
        <v/>
      </c>
      <c r="K784" s="42"/>
      <c r="M784" s="24"/>
      <c r="N784" s="23"/>
    </row>
    <row r="785" spans="1:14">
      <c r="A785" s="38" t="str" cm="1">
        <f t="array" ref="A785">_xlfn.TEXTJOIN(",", TRUE, _xlfn.UNIQUE(IF((序时账[日期]=B785)*(序时账[凭证字号]=C785), 序时账[科目编码], "")))</f>
        <v>0</v>
      </c>
      <c r="B785" s="89"/>
      <c r="G785" s="39"/>
      <c r="H785" s="39"/>
      <c r="I785" s="42">
        <f>IF(F785&lt;&gt;"结转本期损益",_xlfn.XLOOKUP(D785,科目余额表[科目编码],科目余额表[抽查项目],"无匹配"),"期间结转")</f>
        <v>0</v>
      </c>
      <c r="J785" s="38" t="str" cm="1">
        <f t="array" ref="J785">_xlfn.TEXTJOIN(",", TRUE, _xlfn.UNIQUE(IF((序时账[日期]=B785)*(序时账[凭证字号]=C785)*IF(G785=0,序时账[借方金额]&lt;&gt;0,序时账[借方金额]=0)*(序时账[科目编码]&lt;&gt;D785), 序时账[科目名称], "")))</f>
        <v/>
      </c>
      <c r="K785" s="42"/>
      <c r="M785" s="24"/>
      <c r="N785" s="23"/>
    </row>
    <row r="786" spans="1:14">
      <c r="A786" s="38" t="str" cm="1">
        <f t="array" ref="A786">_xlfn.TEXTJOIN(",", TRUE, _xlfn.UNIQUE(IF((序时账[日期]=B786)*(序时账[凭证字号]=C786), 序时账[科目编码], "")))</f>
        <v>0</v>
      </c>
      <c r="B786" s="89"/>
      <c r="G786" s="39"/>
      <c r="H786" s="39"/>
      <c r="I786" s="42">
        <f>IF(F786&lt;&gt;"结转本期损益",_xlfn.XLOOKUP(D786,科目余额表[科目编码],科目余额表[抽查项目],"无匹配"),"期间结转")</f>
        <v>0</v>
      </c>
      <c r="J786" s="38" t="str" cm="1">
        <f t="array" ref="J786">_xlfn.TEXTJOIN(",", TRUE, _xlfn.UNIQUE(IF((序时账[日期]=B786)*(序时账[凭证字号]=C786)*IF(G786=0,序时账[借方金额]&lt;&gt;0,序时账[借方金额]=0)*(序时账[科目编码]&lt;&gt;D786), 序时账[科目名称], "")))</f>
        <v/>
      </c>
      <c r="K786" s="42"/>
      <c r="M786" s="24"/>
      <c r="N786" s="23"/>
    </row>
    <row r="787" spans="1:14">
      <c r="A787" s="38" t="str" cm="1">
        <f t="array" ref="A787">_xlfn.TEXTJOIN(",", TRUE, _xlfn.UNIQUE(IF((序时账[日期]=B787)*(序时账[凭证字号]=C787), 序时账[科目编码], "")))</f>
        <v>0</v>
      </c>
      <c r="B787" s="89"/>
      <c r="G787" s="39"/>
      <c r="H787" s="39"/>
      <c r="I787" s="42">
        <f>IF(F787&lt;&gt;"结转本期损益",_xlfn.XLOOKUP(D787,科目余额表[科目编码],科目余额表[抽查项目],"无匹配"),"期间结转")</f>
        <v>0</v>
      </c>
      <c r="J787" s="38" t="str" cm="1">
        <f t="array" ref="J787">_xlfn.TEXTJOIN(",", TRUE, _xlfn.UNIQUE(IF((序时账[日期]=B787)*(序时账[凭证字号]=C787)*IF(G787=0,序时账[借方金额]&lt;&gt;0,序时账[借方金额]=0)*(序时账[科目编码]&lt;&gt;D787), 序时账[科目名称], "")))</f>
        <v/>
      </c>
      <c r="K787" s="42"/>
      <c r="M787" s="24"/>
      <c r="N787" s="23"/>
    </row>
    <row r="788" spans="1:14">
      <c r="A788" s="38" t="str" cm="1">
        <f t="array" ref="A788">_xlfn.TEXTJOIN(",", TRUE, _xlfn.UNIQUE(IF((序时账[日期]=B788)*(序时账[凭证字号]=C788), 序时账[科目编码], "")))</f>
        <v>0</v>
      </c>
      <c r="B788" s="89"/>
      <c r="G788" s="39"/>
      <c r="H788" s="39"/>
      <c r="I788" s="42">
        <f>IF(F788&lt;&gt;"结转本期损益",_xlfn.XLOOKUP(D788,科目余额表[科目编码],科目余额表[抽查项目],"无匹配"),"期间结转")</f>
        <v>0</v>
      </c>
      <c r="J788" s="38" t="str" cm="1">
        <f t="array" ref="J788">_xlfn.TEXTJOIN(",", TRUE, _xlfn.UNIQUE(IF((序时账[日期]=B788)*(序时账[凭证字号]=C788)*IF(G788=0,序时账[借方金额]&lt;&gt;0,序时账[借方金额]=0)*(序时账[科目编码]&lt;&gt;D788), 序时账[科目名称], "")))</f>
        <v/>
      </c>
      <c r="K788" s="42"/>
      <c r="M788" s="24"/>
      <c r="N788" s="23"/>
    </row>
    <row r="789" spans="1:14">
      <c r="A789" s="38" t="str" cm="1">
        <f t="array" ref="A789">_xlfn.TEXTJOIN(",", TRUE, _xlfn.UNIQUE(IF((序时账[日期]=B789)*(序时账[凭证字号]=C789), 序时账[科目编码], "")))</f>
        <v>0</v>
      </c>
      <c r="B789" s="89"/>
      <c r="G789" s="39"/>
      <c r="H789" s="39"/>
      <c r="I789" s="42">
        <f>IF(F789&lt;&gt;"结转本期损益",_xlfn.XLOOKUP(D789,科目余额表[科目编码],科目余额表[抽查项目],"无匹配"),"期间结转")</f>
        <v>0</v>
      </c>
      <c r="J789" s="38" t="str" cm="1">
        <f t="array" ref="J789">_xlfn.TEXTJOIN(",", TRUE, _xlfn.UNIQUE(IF((序时账[日期]=B789)*(序时账[凭证字号]=C789)*IF(G789=0,序时账[借方金额]&lt;&gt;0,序时账[借方金额]=0)*(序时账[科目编码]&lt;&gt;D789), 序时账[科目名称], "")))</f>
        <v/>
      </c>
      <c r="K789" s="42"/>
      <c r="M789" s="24"/>
      <c r="N789" s="23"/>
    </row>
    <row r="790" spans="1:14">
      <c r="A790" s="38" t="str" cm="1">
        <f t="array" ref="A790">_xlfn.TEXTJOIN(",", TRUE, _xlfn.UNIQUE(IF((序时账[日期]=B790)*(序时账[凭证字号]=C790), 序时账[科目编码], "")))</f>
        <v>0</v>
      </c>
      <c r="B790" s="89"/>
      <c r="G790" s="39"/>
      <c r="H790" s="39"/>
      <c r="I790" s="42">
        <f>IF(F790&lt;&gt;"结转本期损益",_xlfn.XLOOKUP(D790,科目余额表[科目编码],科目余额表[抽查项目],"无匹配"),"期间结转")</f>
        <v>0</v>
      </c>
      <c r="J790" s="38" t="str" cm="1">
        <f t="array" ref="J790">_xlfn.TEXTJOIN(",", TRUE, _xlfn.UNIQUE(IF((序时账[日期]=B790)*(序时账[凭证字号]=C790)*IF(G790=0,序时账[借方金额]&lt;&gt;0,序时账[借方金额]=0)*(序时账[科目编码]&lt;&gt;D790), 序时账[科目名称], "")))</f>
        <v/>
      </c>
      <c r="K790" s="42"/>
      <c r="M790" s="24"/>
      <c r="N790" s="23"/>
    </row>
    <row r="791" spans="1:14">
      <c r="A791" s="38" t="str" cm="1">
        <f t="array" ref="A791">_xlfn.TEXTJOIN(",", TRUE, _xlfn.UNIQUE(IF((序时账[日期]=B791)*(序时账[凭证字号]=C791), 序时账[科目编码], "")))</f>
        <v>0</v>
      </c>
      <c r="B791" s="89"/>
      <c r="G791" s="39"/>
      <c r="H791" s="39"/>
      <c r="I791" s="42">
        <f>IF(F791&lt;&gt;"结转本期损益",_xlfn.XLOOKUP(D791,科目余额表[科目编码],科目余额表[抽查项目],"无匹配"),"期间结转")</f>
        <v>0</v>
      </c>
      <c r="J791" s="38" t="str" cm="1">
        <f t="array" ref="J791">_xlfn.TEXTJOIN(",", TRUE, _xlfn.UNIQUE(IF((序时账[日期]=B791)*(序时账[凭证字号]=C791)*IF(G791=0,序时账[借方金额]&lt;&gt;0,序时账[借方金额]=0)*(序时账[科目编码]&lt;&gt;D791), 序时账[科目名称], "")))</f>
        <v/>
      </c>
      <c r="K791" s="42"/>
      <c r="M791" s="24"/>
      <c r="N791" s="23"/>
    </row>
    <row r="792" spans="1:14">
      <c r="A792" s="38" t="str" cm="1">
        <f t="array" ref="A792">_xlfn.TEXTJOIN(",", TRUE, _xlfn.UNIQUE(IF((序时账[日期]=B792)*(序时账[凭证字号]=C792), 序时账[科目编码], "")))</f>
        <v>0</v>
      </c>
      <c r="B792" s="89"/>
      <c r="G792" s="39"/>
      <c r="H792" s="39"/>
      <c r="I792" s="42">
        <f>IF(F792&lt;&gt;"结转本期损益",_xlfn.XLOOKUP(D792,科目余额表[科目编码],科目余额表[抽查项目],"无匹配"),"期间结转")</f>
        <v>0</v>
      </c>
      <c r="J792" s="38" t="str" cm="1">
        <f t="array" ref="J792">_xlfn.TEXTJOIN(",", TRUE, _xlfn.UNIQUE(IF((序时账[日期]=B792)*(序时账[凭证字号]=C792)*IF(G792=0,序时账[借方金额]&lt;&gt;0,序时账[借方金额]=0)*(序时账[科目编码]&lt;&gt;D792), 序时账[科目名称], "")))</f>
        <v/>
      </c>
      <c r="K792" s="42"/>
      <c r="M792" s="24"/>
      <c r="N792" s="23"/>
    </row>
    <row r="793" spans="1:14">
      <c r="A793" s="38" t="str" cm="1">
        <f t="array" ref="A793">_xlfn.TEXTJOIN(",", TRUE, _xlfn.UNIQUE(IF((序时账[日期]=B793)*(序时账[凭证字号]=C793), 序时账[科目编码], "")))</f>
        <v>0</v>
      </c>
      <c r="B793" s="89"/>
      <c r="G793" s="39"/>
      <c r="H793" s="39"/>
      <c r="I793" s="42">
        <f>IF(F793&lt;&gt;"结转本期损益",_xlfn.XLOOKUP(D793,科目余额表[科目编码],科目余额表[抽查项目],"无匹配"),"期间结转")</f>
        <v>0</v>
      </c>
      <c r="J793" s="38" t="str" cm="1">
        <f t="array" ref="J793">_xlfn.TEXTJOIN(",", TRUE, _xlfn.UNIQUE(IF((序时账[日期]=B793)*(序时账[凭证字号]=C793)*IF(G793=0,序时账[借方金额]&lt;&gt;0,序时账[借方金额]=0)*(序时账[科目编码]&lt;&gt;D793), 序时账[科目名称], "")))</f>
        <v/>
      </c>
      <c r="K793" s="42"/>
      <c r="M793" s="24"/>
      <c r="N793" s="23"/>
    </row>
    <row r="794" spans="1:14">
      <c r="A794" s="38" t="str" cm="1">
        <f t="array" ref="A794">_xlfn.TEXTJOIN(",", TRUE, _xlfn.UNIQUE(IF((序时账[日期]=B794)*(序时账[凭证字号]=C794), 序时账[科目编码], "")))</f>
        <v>0</v>
      </c>
      <c r="B794" s="89"/>
      <c r="G794" s="39"/>
      <c r="H794" s="39"/>
      <c r="I794" s="42">
        <f>IF(F794&lt;&gt;"结转本期损益",_xlfn.XLOOKUP(D794,科目余额表[科目编码],科目余额表[抽查项目],"无匹配"),"期间结转")</f>
        <v>0</v>
      </c>
      <c r="J794" s="38" t="str" cm="1">
        <f t="array" ref="J794">_xlfn.TEXTJOIN(",", TRUE, _xlfn.UNIQUE(IF((序时账[日期]=B794)*(序时账[凭证字号]=C794)*IF(G794=0,序时账[借方金额]&lt;&gt;0,序时账[借方金额]=0)*(序时账[科目编码]&lt;&gt;D794), 序时账[科目名称], "")))</f>
        <v/>
      </c>
      <c r="K794" s="42"/>
      <c r="M794" s="24"/>
      <c r="N794" s="23"/>
    </row>
    <row r="795" spans="1:14">
      <c r="A795" s="38" t="str" cm="1">
        <f t="array" ref="A795">_xlfn.TEXTJOIN(",", TRUE, _xlfn.UNIQUE(IF((序时账[日期]=B795)*(序时账[凭证字号]=C795), 序时账[科目编码], "")))</f>
        <v>0</v>
      </c>
      <c r="B795" s="89"/>
      <c r="G795" s="39"/>
      <c r="H795" s="39"/>
      <c r="I795" s="42">
        <f>IF(F795&lt;&gt;"结转本期损益",_xlfn.XLOOKUP(D795,科目余额表[科目编码],科目余额表[抽查项目],"无匹配"),"期间结转")</f>
        <v>0</v>
      </c>
      <c r="J795" s="38" t="str" cm="1">
        <f t="array" ref="J795">_xlfn.TEXTJOIN(",", TRUE, _xlfn.UNIQUE(IF((序时账[日期]=B795)*(序时账[凭证字号]=C795)*IF(G795=0,序时账[借方金额]&lt;&gt;0,序时账[借方金额]=0)*(序时账[科目编码]&lt;&gt;D795), 序时账[科目名称], "")))</f>
        <v/>
      </c>
      <c r="K795" s="42"/>
      <c r="M795" s="24"/>
      <c r="N795" s="23"/>
    </row>
    <row r="796" spans="1:14">
      <c r="A796" s="38" t="str" cm="1">
        <f t="array" ref="A796">_xlfn.TEXTJOIN(",", TRUE, _xlfn.UNIQUE(IF((序时账[日期]=B796)*(序时账[凭证字号]=C796), 序时账[科目编码], "")))</f>
        <v>0</v>
      </c>
      <c r="B796" s="89"/>
      <c r="G796" s="39"/>
      <c r="H796" s="39"/>
      <c r="I796" s="42">
        <f>IF(F796&lt;&gt;"结转本期损益",_xlfn.XLOOKUP(D796,科目余额表[科目编码],科目余额表[抽查项目],"无匹配"),"期间结转")</f>
        <v>0</v>
      </c>
      <c r="J796" s="38" t="str" cm="1">
        <f t="array" ref="J796">_xlfn.TEXTJOIN(",", TRUE, _xlfn.UNIQUE(IF((序时账[日期]=B796)*(序时账[凭证字号]=C796)*IF(G796=0,序时账[借方金额]&lt;&gt;0,序时账[借方金额]=0)*(序时账[科目编码]&lt;&gt;D796), 序时账[科目名称], "")))</f>
        <v/>
      </c>
      <c r="K796" s="42"/>
      <c r="M796" s="24"/>
      <c r="N796" s="23"/>
    </row>
    <row r="797" spans="1:14">
      <c r="A797" s="38" t="str" cm="1">
        <f t="array" ref="A797">_xlfn.TEXTJOIN(",", TRUE, _xlfn.UNIQUE(IF((序时账[日期]=B797)*(序时账[凭证字号]=C797), 序时账[科目编码], "")))</f>
        <v>0</v>
      </c>
      <c r="B797" s="89"/>
      <c r="G797" s="39"/>
      <c r="H797" s="39"/>
      <c r="I797" s="42">
        <f>IF(F797&lt;&gt;"结转本期损益",_xlfn.XLOOKUP(D797,科目余额表[科目编码],科目余额表[抽查项目],"无匹配"),"期间结转")</f>
        <v>0</v>
      </c>
      <c r="J797" s="38" t="str" cm="1">
        <f t="array" ref="J797">_xlfn.TEXTJOIN(",", TRUE, _xlfn.UNIQUE(IF((序时账[日期]=B797)*(序时账[凭证字号]=C797)*IF(G797=0,序时账[借方金额]&lt;&gt;0,序时账[借方金额]=0)*(序时账[科目编码]&lt;&gt;D797), 序时账[科目名称], "")))</f>
        <v/>
      </c>
      <c r="K797" s="42"/>
      <c r="M797" s="24"/>
      <c r="N797" s="23"/>
    </row>
    <row r="798" spans="1:14">
      <c r="A798" s="38" t="str" cm="1">
        <f t="array" ref="A798">_xlfn.TEXTJOIN(",", TRUE, _xlfn.UNIQUE(IF((序时账[日期]=B798)*(序时账[凭证字号]=C798), 序时账[科目编码], "")))</f>
        <v>0</v>
      </c>
      <c r="B798" s="89"/>
      <c r="G798" s="39"/>
      <c r="H798" s="39"/>
      <c r="I798" s="42">
        <f>IF(F798&lt;&gt;"结转本期损益",_xlfn.XLOOKUP(D798,科目余额表[科目编码],科目余额表[抽查项目],"无匹配"),"期间结转")</f>
        <v>0</v>
      </c>
      <c r="J798" s="38" t="str" cm="1">
        <f t="array" ref="J798">_xlfn.TEXTJOIN(",", TRUE, _xlfn.UNIQUE(IF((序时账[日期]=B798)*(序时账[凭证字号]=C798)*IF(G798=0,序时账[借方金额]&lt;&gt;0,序时账[借方金额]=0)*(序时账[科目编码]&lt;&gt;D798), 序时账[科目名称], "")))</f>
        <v/>
      </c>
      <c r="K798" s="42"/>
      <c r="M798" s="24"/>
      <c r="N798" s="23"/>
    </row>
    <row r="799" spans="1:14">
      <c r="A799" s="38" t="str" cm="1">
        <f t="array" ref="A799">_xlfn.TEXTJOIN(",", TRUE, _xlfn.UNIQUE(IF((序时账[日期]=B799)*(序时账[凭证字号]=C799), 序时账[科目编码], "")))</f>
        <v>0</v>
      </c>
      <c r="B799" s="89"/>
      <c r="G799" s="39"/>
      <c r="H799" s="39"/>
      <c r="I799" s="42">
        <f>IF(F799&lt;&gt;"结转本期损益",_xlfn.XLOOKUP(D799,科目余额表[科目编码],科目余额表[抽查项目],"无匹配"),"期间结转")</f>
        <v>0</v>
      </c>
      <c r="J799" s="38" t="str" cm="1">
        <f t="array" ref="J799">_xlfn.TEXTJOIN(",", TRUE, _xlfn.UNIQUE(IF((序时账[日期]=B799)*(序时账[凭证字号]=C799)*IF(G799=0,序时账[借方金额]&lt;&gt;0,序时账[借方金额]=0)*(序时账[科目编码]&lt;&gt;D799), 序时账[科目名称], "")))</f>
        <v/>
      </c>
      <c r="K799" s="42"/>
      <c r="M799" s="24"/>
      <c r="N799" s="23"/>
    </row>
    <row r="800" spans="1:14">
      <c r="A800" s="38" t="str" cm="1">
        <f t="array" ref="A800">_xlfn.TEXTJOIN(",", TRUE, _xlfn.UNIQUE(IF((序时账[日期]=B800)*(序时账[凭证字号]=C800), 序时账[科目编码], "")))</f>
        <v>0</v>
      </c>
      <c r="B800" s="89"/>
      <c r="G800" s="39"/>
      <c r="H800" s="39"/>
      <c r="I800" s="42">
        <f>IF(F800&lt;&gt;"结转本期损益",_xlfn.XLOOKUP(D800,科目余额表[科目编码],科目余额表[抽查项目],"无匹配"),"期间结转")</f>
        <v>0</v>
      </c>
      <c r="J800" s="38" t="str" cm="1">
        <f t="array" ref="J800">_xlfn.TEXTJOIN(",", TRUE, _xlfn.UNIQUE(IF((序时账[日期]=B800)*(序时账[凭证字号]=C800)*IF(G800=0,序时账[借方金额]&lt;&gt;0,序时账[借方金额]=0)*(序时账[科目编码]&lt;&gt;D800), 序时账[科目名称], "")))</f>
        <v/>
      </c>
      <c r="K800" s="42"/>
      <c r="M800" s="24"/>
      <c r="N800" s="23"/>
    </row>
    <row r="801" spans="1:14">
      <c r="A801" s="38" t="str" cm="1">
        <f t="array" ref="A801">_xlfn.TEXTJOIN(",", TRUE, _xlfn.UNIQUE(IF((序时账[日期]=B801)*(序时账[凭证字号]=C801), 序时账[科目编码], "")))</f>
        <v>0</v>
      </c>
      <c r="B801" s="89"/>
      <c r="G801" s="39"/>
      <c r="H801" s="39"/>
      <c r="I801" s="42">
        <f>IF(F801&lt;&gt;"结转本期损益",_xlfn.XLOOKUP(D801,科目余额表[科目编码],科目余额表[抽查项目],"无匹配"),"期间结转")</f>
        <v>0</v>
      </c>
      <c r="J801" s="38" t="str" cm="1">
        <f t="array" ref="J801">_xlfn.TEXTJOIN(",", TRUE, _xlfn.UNIQUE(IF((序时账[日期]=B801)*(序时账[凭证字号]=C801)*IF(G801=0,序时账[借方金额]&lt;&gt;0,序时账[借方金额]=0)*(序时账[科目编码]&lt;&gt;D801), 序时账[科目名称], "")))</f>
        <v/>
      </c>
      <c r="K801" s="42"/>
      <c r="M801" s="24"/>
      <c r="N801" s="23"/>
    </row>
    <row r="802" spans="1:14">
      <c r="A802" s="38" t="str" cm="1">
        <f t="array" ref="A802">_xlfn.TEXTJOIN(",", TRUE, _xlfn.UNIQUE(IF((序时账[日期]=B802)*(序时账[凭证字号]=C802), 序时账[科目编码], "")))</f>
        <v>0</v>
      </c>
      <c r="B802" s="89"/>
      <c r="G802" s="39"/>
      <c r="H802" s="39"/>
      <c r="I802" s="42">
        <f>IF(F802&lt;&gt;"结转本期损益",_xlfn.XLOOKUP(D802,科目余额表[科目编码],科目余额表[抽查项目],"无匹配"),"期间结转")</f>
        <v>0</v>
      </c>
      <c r="J802" s="38" t="str" cm="1">
        <f t="array" ref="J802">_xlfn.TEXTJOIN(",", TRUE, _xlfn.UNIQUE(IF((序时账[日期]=B802)*(序时账[凭证字号]=C802)*IF(G802=0,序时账[借方金额]&lt;&gt;0,序时账[借方金额]=0)*(序时账[科目编码]&lt;&gt;D802), 序时账[科目名称], "")))</f>
        <v/>
      </c>
      <c r="K802" s="42"/>
      <c r="M802" s="24"/>
      <c r="N802" s="23"/>
    </row>
    <row r="803" spans="1:14">
      <c r="A803" s="38" t="str" cm="1">
        <f t="array" ref="A803">_xlfn.TEXTJOIN(",", TRUE, _xlfn.UNIQUE(IF((序时账[日期]=B803)*(序时账[凭证字号]=C803), 序时账[科目编码], "")))</f>
        <v>0</v>
      </c>
      <c r="B803" s="89"/>
      <c r="G803" s="39"/>
      <c r="H803" s="39"/>
      <c r="I803" s="42">
        <f>IF(F803&lt;&gt;"结转本期损益",_xlfn.XLOOKUP(D803,科目余额表[科目编码],科目余额表[抽查项目],"无匹配"),"期间结转")</f>
        <v>0</v>
      </c>
      <c r="J803" s="38" t="str" cm="1">
        <f t="array" ref="J803">_xlfn.TEXTJOIN(",", TRUE, _xlfn.UNIQUE(IF((序时账[日期]=B803)*(序时账[凭证字号]=C803)*IF(G803=0,序时账[借方金额]&lt;&gt;0,序时账[借方金额]=0)*(序时账[科目编码]&lt;&gt;D803), 序时账[科目名称], "")))</f>
        <v/>
      </c>
      <c r="K803" s="42"/>
      <c r="M803" s="24"/>
      <c r="N803" s="23"/>
    </row>
    <row r="804" spans="1:14">
      <c r="A804" s="38" t="str" cm="1">
        <f t="array" ref="A804">_xlfn.TEXTJOIN(",", TRUE, _xlfn.UNIQUE(IF((序时账[日期]=B804)*(序时账[凭证字号]=C804), 序时账[科目编码], "")))</f>
        <v>0</v>
      </c>
      <c r="B804" s="89"/>
      <c r="G804" s="39"/>
      <c r="H804" s="39"/>
      <c r="I804" s="42">
        <f>IF(F804&lt;&gt;"结转本期损益",_xlfn.XLOOKUP(D804,科目余额表[科目编码],科目余额表[抽查项目],"无匹配"),"期间结转")</f>
        <v>0</v>
      </c>
      <c r="J804" s="38" t="str" cm="1">
        <f t="array" ref="J804">_xlfn.TEXTJOIN(",", TRUE, _xlfn.UNIQUE(IF((序时账[日期]=B804)*(序时账[凭证字号]=C804)*IF(G804=0,序时账[借方金额]&lt;&gt;0,序时账[借方金额]=0)*(序时账[科目编码]&lt;&gt;D804), 序时账[科目名称], "")))</f>
        <v/>
      </c>
      <c r="K804" s="42"/>
      <c r="M804" s="24"/>
      <c r="N804" s="23"/>
    </row>
    <row r="805" spans="1:14">
      <c r="A805" s="38" t="str" cm="1">
        <f t="array" ref="A805">_xlfn.TEXTJOIN(",", TRUE, _xlfn.UNIQUE(IF((序时账[日期]=B805)*(序时账[凭证字号]=C805), 序时账[科目编码], "")))</f>
        <v>0</v>
      </c>
      <c r="B805" s="89"/>
      <c r="G805" s="39"/>
      <c r="H805" s="39"/>
      <c r="I805" s="42">
        <f>IF(F805&lt;&gt;"结转本期损益",_xlfn.XLOOKUP(D805,科目余额表[科目编码],科目余额表[抽查项目],"无匹配"),"期间结转")</f>
        <v>0</v>
      </c>
      <c r="J805" s="38" t="str" cm="1">
        <f t="array" ref="J805">_xlfn.TEXTJOIN(",", TRUE, _xlfn.UNIQUE(IF((序时账[日期]=B805)*(序时账[凭证字号]=C805)*IF(G805=0,序时账[借方金额]&lt;&gt;0,序时账[借方金额]=0)*(序时账[科目编码]&lt;&gt;D805), 序时账[科目名称], "")))</f>
        <v/>
      </c>
      <c r="K805" s="42"/>
      <c r="M805" s="24"/>
      <c r="N805" s="23"/>
    </row>
    <row r="806" spans="1:14">
      <c r="A806" s="38" t="str" cm="1">
        <f t="array" ref="A806">_xlfn.TEXTJOIN(",", TRUE, _xlfn.UNIQUE(IF((序时账[日期]=B806)*(序时账[凭证字号]=C806), 序时账[科目编码], "")))</f>
        <v>0</v>
      </c>
      <c r="B806" s="89"/>
      <c r="G806" s="39"/>
      <c r="H806" s="39"/>
      <c r="I806" s="42">
        <f>IF(F806&lt;&gt;"结转本期损益",_xlfn.XLOOKUP(D806,科目余额表[科目编码],科目余额表[抽查项目],"无匹配"),"期间结转")</f>
        <v>0</v>
      </c>
      <c r="J806" s="38" t="str" cm="1">
        <f t="array" ref="J806">_xlfn.TEXTJOIN(",", TRUE, _xlfn.UNIQUE(IF((序时账[日期]=B806)*(序时账[凭证字号]=C806)*IF(G806=0,序时账[借方金额]&lt;&gt;0,序时账[借方金额]=0)*(序时账[科目编码]&lt;&gt;D806), 序时账[科目名称], "")))</f>
        <v/>
      </c>
      <c r="K806" s="42"/>
      <c r="M806" s="24"/>
      <c r="N806" s="23"/>
    </row>
    <row r="807" spans="1:14">
      <c r="A807" s="38" t="str" cm="1">
        <f t="array" ref="A807">_xlfn.TEXTJOIN(",", TRUE, _xlfn.UNIQUE(IF((序时账[日期]=B807)*(序时账[凭证字号]=C807), 序时账[科目编码], "")))</f>
        <v>0</v>
      </c>
      <c r="B807" s="89"/>
      <c r="G807" s="39"/>
      <c r="H807" s="39"/>
      <c r="I807" s="42">
        <f>IF(F807&lt;&gt;"结转本期损益",_xlfn.XLOOKUP(D807,科目余额表[科目编码],科目余额表[抽查项目],"无匹配"),"期间结转")</f>
        <v>0</v>
      </c>
      <c r="J807" s="38" t="str" cm="1">
        <f t="array" ref="J807">_xlfn.TEXTJOIN(",", TRUE, _xlfn.UNIQUE(IF((序时账[日期]=B807)*(序时账[凭证字号]=C807)*IF(G807=0,序时账[借方金额]&lt;&gt;0,序时账[借方金额]=0)*(序时账[科目编码]&lt;&gt;D807), 序时账[科目名称], "")))</f>
        <v/>
      </c>
      <c r="K807" s="42"/>
      <c r="M807" s="24"/>
      <c r="N807" s="23"/>
    </row>
    <row r="808" spans="1:14">
      <c r="A808" s="38" t="str" cm="1">
        <f t="array" ref="A808">_xlfn.TEXTJOIN(",", TRUE, _xlfn.UNIQUE(IF((序时账[日期]=B808)*(序时账[凭证字号]=C808), 序时账[科目编码], "")))</f>
        <v>0</v>
      </c>
      <c r="B808" s="89"/>
      <c r="G808" s="39"/>
      <c r="H808" s="39"/>
      <c r="I808" s="42">
        <f>IF(F808&lt;&gt;"结转本期损益",_xlfn.XLOOKUP(D808,科目余额表[科目编码],科目余额表[抽查项目],"无匹配"),"期间结转")</f>
        <v>0</v>
      </c>
      <c r="J808" s="38" t="str" cm="1">
        <f t="array" ref="J808">_xlfn.TEXTJOIN(",", TRUE, _xlfn.UNIQUE(IF((序时账[日期]=B808)*(序时账[凭证字号]=C808)*IF(G808=0,序时账[借方金额]&lt;&gt;0,序时账[借方金额]=0)*(序时账[科目编码]&lt;&gt;D808), 序时账[科目名称], "")))</f>
        <v/>
      </c>
      <c r="K808" s="42"/>
      <c r="M808" s="24"/>
      <c r="N808" s="23"/>
    </row>
    <row r="809" spans="1:14">
      <c r="A809" s="38" t="str" cm="1">
        <f t="array" ref="A809">_xlfn.TEXTJOIN(",", TRUE, _xlfn.UNIQUE(IF((序时账[日期]=B809)*(序时账[凭证字号]=C809), 序时账[科目编码], "")))</f>
        <v>0</v>
      </c>
      <c r="B809" s="89"/>
      <c r="G809" s="39"/>
      <c r="H809" s="39"/>
      <c r="I809" s="42">
        <f>IF(F809&lt;&gt;"结转本期损益",_xlfn.XLOOKUP(D809,科目余额表[科目编码],科目余额表[抽查项目],"无匹配"),"期间结转")</f>
        <v>0</v>
      </c>
      <c r="J809" s="38" t="str" cm="1">
        <f t="array" ref="J809">_xlfn.TEXTJOIN(",", TRUE, _xlfn.UNIQUE(IF((序时账[日期]=B809)*(序时账[凭证字号]=C809)*IF(G809=0,序时账[借方金额]&lt;&gt;0,序时账[借方金额]=0)*(序时账[科目编码]&lt;&gt;D809), 序时账[科目名称], "")))</f>
        <v/>
      </c>
      <c r="K809" s="42"/>
      <c r="M809" s="24"/>
      <c r="N809" s="23"/>
    </row>
    <row r="810" spans="1:14">
      <c r="A810" s="38" t="str" cm="1">
        <f t="array" ref="A810">_xlfn.TEXTJOIN(",", TRUE, _xlfn.UNIQUE(IF((序时账[日期]=B810)*(序时账[凭证字号]=C810), 序时账[科目编码], "")))</f>
        <v>0</v>
      </c>
      <c r="B810" s="89"/>
      <c r="G810" s="39"/>
      <c r="H810" s="39"/>
      <c r="I810" s="42">
        <f>IF(F810&lt;&gt;"结转本期损益",_xlfn.XLOOKUP(D810,科目余额表[科目编码],科目余额表[抽查项目],"无匹配"),"期间结转")</f>
        <v>0</v>
      </c>
      <c r="J810" s="38" t="str" cm="1">
        <f t="array" ref="J810">_xlfn.TEXTJOIN(",", TRUE, _xlfn.UNIQUE(IF((序时账[日期]=B810)*(序时账[凭证字号]=C810)*IF(G810=0,序时账[借方金额]&lt;&gt;0,序时账[借方金额]=0)*(序时账[科目编码]&lt;&gt;D810), 序时账[科目名称], "")))</f>
        <v/>
      </c>
      <c r="K810" s="42"/>
      <c r="M810" s="24"/>
      <c r="N810" s="23"/>
    </row>
    <row r="811" spans="1:14">
      <c r="A811" s="38" t="str" cm="1">
        <f t="array" ref="A811">_xlfn.TEXTJOIN(",", TRUE, _xlfn.UNIQUE(IF((序时账[日期]=B811)*(序时账[凭证字号]=C811), 序时账[科目编码], "")))</f>
        <v>0</v>
      </c>
      <c r="B811" s="89"/>
      <c r="G811" s="39"/>
      <c r="H811" s="39"/>
      <c r="I811" s="42">
        <f>IF(F811&lt;&gt;"结转本期损益",_xlfn.XLOOKUP(D811,科目余额表[科目编码],科目余额表[抽查项目],"无匹配"),"期间结转")</f>
        <v>0</v>
      </c>
      <c r="J811" s="38" t="str" cm="1">
        <f t="array" ref="J811">_xlfn.TEXTJOIN(",", TRUE, _xlfn.UNIQUE(IF((序时账[日期]=B811)*(序时账[凭证字号]=C811)*IF(G811=0,序时账[借方金额]&lt;&gt;0,序时账[借方金额]=0)*(序时账[科目编码]&lt;&gt;D811), 序时账[科目名称], "")))</f>
        <v/>
      </c>
      <c r="K811" s="42"/>
      <c r="M811" s="24"/>
      <c r="N811" s="23"/>
    </row>
    <row r="812" spans="1:14">
      <c r="A812" s="38" t="str" cm="1">
        <f t="array" ref="A812">_xlfn.TEXTJOIN(",", TRUE, _xlfn.UNIQUE(IF((序时账[日期]=B812)*(序时账[凭证字号]=C812), 序时账[科目编码], "")))</f>
        <v>0</v>
      </c>
      <c r="B812" s="89"/>
      <c r="G812" s="39"/>
      <c r="H812" s="39"/>
      <c r="I812" s="42">
        <f>IF(F812&lt;&gt;"结转本期损益",_xlfn.XLOOKUP(D812,科目余额表[科目编码],科目余额表[抽查项目],"无匹配"),"期间结转")</f>
        <v>0</v>
      </c>
      <c r="J812" s="38" t="str" cm="1">
        <f t="array" ref="J812">_xlfn.TEXTJOIN(",", TRUE, _xlfn.UNIQUE(IF((序时账[日期]=B812)*(序时账[凭证字号]=C812)*IF(G812=0,序时账[借方金额]&lt;&gt;0,序时账[借方金额]=0)*(序时账[科目编码]&lt;&gt;D812), 序时账[科目名称], "")))</f>
        <v/>
      </c>
      <c r="K812" s="42"/>
      <c r="M812" s="24"/>
      <c r="N812" s="23"/>
    </row>
    <row r="813" spans="1:14">
      <c r="A813" s="38" t="str" cm="1">
        <f t="array" ref="A813">_xlfn.TEXTJOIN(",", TRUE, _xlfn.UNIQUE(IF((序时账[日期]=B813)*(序时账[凭证字号]=C813), 序时账[科目编码], "")))</f>
        <v>0</v>
      </c>
      <c r="B813" s="89"/>
      <c r="G813" s="39"/>
      <c r="H813" s="39"/>
      <c r="I813" s="42">
        <f>IF(F813&lt;&gt;"结转本期损益",_xlfn.XLOOKUP(D813,科目余额表[科目编码],科目余额表[抽查项目],"无匹配"),"期间结转")</f>
        <v>0</v>
      </c>
      <c r="J813" s="38" t="str" cm="1">
        <f t="array" ref="J813">_xlfn.TEXTJOIN(",", TRUE, _xlfn.UNIQUE(IF((序时账[日期]=B813)*(序时账[凭证字号]=C813)*IF(G813=0,序时账[借方金额]&lt;&gt;0,序时账[借方金额]=0)*(序时账[科目编码]&lt;&gt;D813), 序时账[科目名称], "")))</f>
        <v/>
      </c>
      <c r="K813" s="42"/>
      <c r="M813" s="24"/>
      <c r="N813" s="23"/>
    </row>
    <row r="814" spans="1:14">
      <c r="A814" s="38" t="str" cm="1">
        <f t="array" ref="A814">_xlfn.TEXTJOIN(",", TRUE, _xlfn.UNIQUE(IF((序时账[日期]=B814)*(序时账[凭证字号]=C814), 序时账[科目编码], "")))</f>
        <v>0</v>
      </c>
      <c r="B814" s="89"/>
      <c r="G814" s="39"/>
      <c r="H814" s="39"/>
      <c r="I814" s="42">
        <f>IF(F814&lt;&gt;"结转本期损益",_xlfn.XLOOKUP(D814,科目余额表[科目编码],科目余额表[抽查项目],"无匹配"),"期间结转")</f>
        <v>0</v>
      </c>
      <c r="J814" s="38" t="str" cm="1">
        <f t="array" ref="J814">_xlfn.TEXTJOIN(",", TRUE, _xlfn.UNIQUE(IF((序时账[日期]=B814)*(序时账[凭证字号]=C814)*IF(G814=0,序时账[借方金额]&lt;&gt;0,序时账[借方金额]=0)*(序时账[科目编码]&lt;&gt;D814), 序时账[科目名称], "")))</f>
        <v/>
      </c>
      <c r="K814" s="42"/>
      <c r="M814" s="24"/>
      <c r="N814" s="23"/>
    </row>
    <row r="815" spans="1:14">
      <c r="A815" s="38" t="str" cm="1">
        <f t="array" ref="A815">_xlfn.TEXTJOIN(",", TRUE, _xlfn.UNIQUE(IF((序时账[日期]=B815)*(序时账[凭证字号]=C815), 序时账[科目编码], "")))</f>
        <v>0</v>
      </c>
      <c r="B815" s="89"/>
      <c r="G815" s="39"/>
      <c r="H815" s="39"/>
      <c r="I815" s="42">
        <f>IF(F815&lt;&gt;"结转本期损益",_xlfn.XLOOKUP(D815,科目余额表[科目编码],科目余额表[抽查项目],"无匹配"),"期间结转")</f>
        <v>0</v>
      </c>
      <c r="J815" s="38" t="str" cm="1">
        <f t="array" ref="J815">_xlfn.TEXTJOIN(",", TRUE, _xlfn.UNIQUE(IF((序时账[日期]=B815)*(序时账[凭证字号]=C815)*IF(G815=0,序时账[借方金额]&lt;&gt;0,序时账[借方金额]=0)*(序时账[科目编码]&lt;&gt;D815), 序时账[科目名称], "")))</f>
        <v/>
      </c>
      <c r="K815" s="42"/>
      <c r="M815" s="24"/>
      <c r="N815" s="23"/>
    </row>
    <row r="816" spans="1:14">
      <c r="A816" s="38" t="str" cm="1">
        <f t="array" ref="A816">_xlfn.TEXTJOIN(",", TRUE, _xlfn.UNIQUE(IF((序时账[日期]=B816)*(序时账[凭证字号]=C816), 序时账[科目编码], "")))</f>
        <v>0</v>
      </c>
      <c r="B816" s="89"/>
      <c r="G816" s="39"/>
      <c r="H816" s="39"/>
      <c r="I816" s="42">
        <f>IF(F816&lt;&gt;"结转本期损益",_xlfn.XLOOKUP(D816,科目余额表[科目编码],科目余额表[抽查项目],"无匹配"),"期间结转")</f>
        <v>0</v>
      </c>
      <c r="J816" s="38" t="str" cm="1">
        <f t="array" ref="J816">_xlfn.TEXTJOIN(",", TRUE, _xlfn.UNIQUE(IF((序时账[日期]=B816)*(序时账[凭证字号]=C816)*IF(G816=0,序时账[借方金额]&lt;&gt;0,序时账[借方金额]=0)*(序时账[科目编码]&lt;&gt;D816), 序时账[科目名称], "")))</f>
        <v/>
      </c>
      <c r="K816" s="42"/>
      <c r="M816" s="24"/>
      <c r="N816" s="23"/>
    </row>
    <row r="817" spans="1:14">
      <c r="A817" s="38" t="str" cm="1">
        <f t="array" ref="A817">_xlfn.TEXTJOIN(",", TRUE, _xlfn.UNIQUE(IF((序时账[日期]=B817)*(序时账[凭证字号]=C817), 序时账[科目编码], "")))</f>
        <v>0</v>
      </c>
      <c r="B817" s="89"/>
      <c r="G817" s="39"/>
      <c r="H817" s="39"/>
      <c r="I817" s="42">
        <f>IF(F817&lt;&gt;"结转本期损益",_xlfn.XLOOKUP(D817,科目余额表[科目编码],科目余额表[抽查项目],"无匹配"),"期间结转")</f>
        <v>0</v>
      </c>
      <c r="J817" s="38" t="str" cm="1">
        <f t="array" ref="J817">_xlfn.TEXTJOIN(",", TRUE, _xlfn.UNIQUE(IF((序时账[日期]=B817)*(序时账[凭证字号]=C817)*IF(G817=0,序时账[借方金额]&lt;&gt;0,序时账[借方金额]=0)*(序时账[科目编码]&lt;&gt;D817), 序时账[科目名称], "")))</f>
        <v/>
      </c>
      <c r="K817" s="42"/>
      <c r="M817" s="24"/>
      <c r="N817" s="23"/>
    </row>
    <row r="818" spans="1:14">
      <c r="A818" s="38" t="str" cm="1">
        <f t="array" ref="A818">_xlfn.TEXTJOIN(",", TRUE, _xlfn.UNIQUE(IF((序时账[日期]=B818)*(序时账[凭证字号]=C818), 序时账[科目编码], "")))</f>
        <v>0</v>
      </c>
      <c r="B818" s="89"/>
      <c r="G818" s="39"/>
      <c r="H818" s="39"/>
      <c r="I818" s="42">
        <f>IF(F818&lt;&gt;"结转本期损益",_xlfn.XLOOKUP(D818,科目余额表[科目编码],科目余额表[抽查项目],"无匹配"),"期间结转")</f>
        <v>0</v>
      </c>
      <c r="J818" s="38" t="str" cm="1">
        <f t="array" ref="J818">_xlfn.TEXTJOIN(",", TRUE, _xlfn.UNIQUE(IF((序时账[日期]=B818)*(序时账[凭证字号]=C818)*IF(G818=0,序时账[借方金额]&lt;&gt;0,序时账[借方金额]=0)*(序时账[科目编码]&lt;&gt;D818), 序时账[科目名称], "")))</f>
        <v/>
      </c>
      <c r="K818" s="42"/>
      <c r="M818" s="24"/>
      <c r="N818" s="23"/>
    </row>
    <row r="819" spans="1:14">
      <c r="A819" s="38" t="str" cm="1">
        <f t="array" ref="A819">_xlfn.TEXTJOIN(",", TRUE, _xlfn.UNIQUE(IF((序时账[日期]=B819)*(序时账[凭证字号]=C819), 序时账[科目编码], "")))</f>
        <v>0</v>
      </c>
      <c r="B819" s="89"/>
      <c r="G819" s="39"/>
      <c r="H819" s="39"/>
      <c r="I819" s="42">
        <f>IF(F819&lt;&gt;"结转本期损益",_xlfn.XLOOKUP(D819,科目余额表[科目编码],科目余额表[抽查项目],"无匹配"),"期间结转")</f>
        <v>0</v>
      </c>
      <c r="J819" s="38" t="str" cm="1">
        <f t="array" ref="J819">_xlfn.TEXTJOIN(",", TRUE, _xlfn.UNIQUE(IF((序时账[日期]=B819)*(序时账[凭证字号]=C819)*IF(G819=0,序时账[借方金额]&lt;&gt;0,序时账[借方金额]=0)*(序时账[科目编码]&lt;&gt;D819), 序时账[科目名称], "")))</f>
        <v/>
      </c>
      <c r="K819" s="42"/>
      <c r="M819" s="24"/>
      <c r="N819" s="23"/>
    </row>
    <row r="820" spans="1:14">
      <c r="A820" s="38" t="str" cm="1">
        <f t="array" ref="A820">_xlfn.TEXTJOIN(",", TRUE, _xlfn.UNIQUE(IF((序时账[日期]=B820)*(序时账[凭证字号]=C820), 序时账[科目编码], "")))</f>
        <v>0</v>
      </c>
      <c r="B820" s="89"/>
      <c r="G820" s="39"/>
      <c r="H820" s="39"/>
      <c r="I820" s="42">
        <f>IF(F820&lt;&gt;"结转本期损益",_xlfn.XLOOKUP(D820,科目余额表[科目编码],科目余额表[抽查项目],"无匹配"),"期间结转")</f>
        <v>0</v>
      </c>
      <c r="J820" s="38" t="str" cm="1">
        <f t="array" ref="J820">_xlfn.TEXTJOIN(",", TRUE, _xlfn.UNIQUE(IF((序时账[日期]=B820)*(序时账[凭证字号]=C820)*IF(G820=0,序时账[借方金额]&lt;&gt;0,序时账[借方金额]=0)*(序时账[科目编码]&lt;&gt;D820), 序时账[科目名称], "")))</f>
        <v/>
      </c>
      <c r="K820" s="42"/>
      <c r="M820" s="24"/>
      <c r="N820" s="23"/>
    </row>
    <row r="821" spans="1:14">
      <c r="A821" s="38" t="str" cm="1">
        <f t="array" ref="A821">_xlfn.TEXTJOIN(",", TRUE, _xlfn.UNIQUE(IF((序时账[日期]=B821)*(序时账[凭证字号]=C821), 序时账[科目编码], "")))</f>
        <v>0</v>
      </c>
      <c r="B821" s="89"/>
      <c r="G821" s="39"/>
      <c r="H821" s="39"/>
      <c r="I821" s="42">
        <f>IF(F821&lt;&gt;"结转本期损益",_xlfn.XLOOKUP(D821,科目余额表[科目编码],科目余额表[抽查项目],"无匹配"),"期间结转")</f>
        <v>0</v>
      </c>
      <c r="J821" s="38" t="str" cm="1">
        <f t="array" ref="J821">_xlfn.TEXTJOIN(",", TRUE, _xlfn.UNIQUE(IF((序时账[日期]=B821)*(序时账[凭证字号]=C821)*IF(G821=0,序时账[借方金额]&lt;&gt;0,序时账[借方金额]=0)*(序时账[科目编码]&lt;&gt;D821), 序时账[科目名称], "")))</f>
        <v/>
      </c>
      <c r="K821" s="42"/>
      <c r="M821" s="24"/>
      <c r="N821" s="23"/>
    </row>
    <row r="822" spans="1:14">
      <c r="A822" s="38" t="str" cm="1">
        <f t="array" ref="A822">_xlfn.TEXTJOIN(",", TRUE, _xlfn.UNIQUE(IF((序时账[日期]=B822)*(序时账[凭证字号]=C822), 序时账[科目编码], "")))</f>
        <v>0</v>
      </c>
      <c r="B822" s="89"/>
      <c r="G822" s="39"/>
      <c r="H822" s="39"/>
      <c r="I822" s="42">
        <f>IF(F822&lt;&gt;"结转本期损益",_xlfn.XLOOKUP(D822,科目余额表[科目编码],科目余额表[抽查项目],"无匹配"),"期间结转")</f>
        <v>0</v>
      </c>
      <c r="J822" s="38" t="str" cm="1">
        <f t="array" ref="J822">_xlfn.TEXTJOIN(",", TRUE, _xlfn.UNIQUE(IF((序时账[日期]=B822)*(序时账[凭证字号]=C822)*IF(G822=0,序时账[借方金额]&lt;&gt;0,序时账[借方金额]=0)*(序时账[科目编码]&lt;&gt;D822), 序时账[科目名称], "")))</f>
        <v/>
      </c>
      <c r="K822" s="42"/>
      <c r="M822" s="24"/>
      <c r="N822" s="23"/>
    </row>
    <row r="823" spans="1:14">
      <c r="A823" s="38" t="str" cm="1">
        <f t="array" ref="A823">_xlfn.TEXTJOIN(",", TRUE, _xlfn.UNIQUE(IF((序时账[日期]=B823)*(序时账[凭证字号]=C823), 序时账[科目编码], "")))</f>
        <v>0</v>
      </c>
      <c r="B823" s="89"/>
      <c r="G823" s="39"/>
      <c r="H823" s="39"/>
      <c r="I823" s="42">
        <f>IF(F823&lt;&gt;"结转本期损益",_xlfn.XLOOKUP(D823,科目余额表[科目编码],科目余额表[抽查项目],"无匹配"),"期间结转")</f>
        <v>0</v>
      </c>
      <c r="J823" s="38" t="str" cm="1">
        <f t="array" ref="J823">_xlfn.TEXTJOIN(",", TRUE, _xlfn.UNIQUE(IF((序时账[日期]=B823)*(序时账[凭证字号]=C823)*IF(G823=0,序时账[借方金额]&lt;&gt;0,序时账[借方金额]=0)*(序时账[科目编码]&lt;&gt;D823), 序时账[科目名称], "")))</f>
        <v/>
      </c>
      <c r="K823" s="42"/>
      <c r="M823" s="24"/>
      <c r="N823" s="23"/>
    </row>
    <row r="824" spans="1:14">
      <c r="A824" s="38" t="str" cm="1">
        <f t="array" ref="A824">_xlfn.TEXTJOIN(",", TRUE, _xlfn.UNIQUE(IF((序时账[日期]=B824)*(序时账[凭证字号]=C824), 序时账[科目编码], "")))</f>
        <v>0</v>
      </c>
      <c r="B824" s="89"/>
      <c r="G824" s="39"/>
      <c r="H824" s="39"/>
      <c r="I824" s="42">
        <f>IF(F824&lt;&gt;"结转本期损益",_xlfn.XLOOKUP(D824,科目余额表[科目编码],科目余额表[抽查项目],"无匹配"),"期间结转")</f>
        <v>0</v>
      </c>
      <c r="J824" s="38" t="str" cm="1">
        <f t="array" ref="J824">_xlfn.TEXTJOIN(",", TRUE, _xlfn.UNIQUE(IF((序时账[日期]=B824)*(序时账[凭证字号]=C824)*IF(G824=0,序时账[借方金额]&lt;&gt;0,序时账[借方金额]=0)*(序时账[科目编码]&lt;&gt;D824), 序时账[科目名称], "")))</f>
        <v/>
      </c>
      <c r="K824" s="42"/>
      <c r="M824" s="24"/>
      <c r="N824" s="23"/>
    </row>
    <row r="825" spans="1:14">
      <c r="A825" s="38" t="str" cm="1">
        <f t="array" ref="A825">_xlfn.TEXTJOIN(",", TRUE, _xlfn.UNIQUE(IF((序时账[日期]=B825)*(序时账[凭证字号]=C825), 序时账[科目编码], "")))</f>
        <v>0</v>
      </c>
      <c r="B825" s="89"/>
      <c r="G825" s="39"/>
      <c r="H825" s="39"/>
      <c r="I825" s="42">
        <f>IF(F825&lt;&gt;"结转本期损益",_xlfn.XLOOKUP(D825,科目余额表[科目编码],科目余额表[抽查项目],"无匹配"),"期间结转")</f>
        <v>0</v>
      </c>
      <c r="J825" s="38" t="str" cm="1">
        <f t="array" ref="J825">_xlfn.TEXTJOIN(",", TRUE, _xlfn.UNIQUE(IF((序时账[日期]=B825)*(序时账[凭证字号]=C825)*IF(G825=0,序时账[借方金额]&lt;&gt;0,序时账[借方金额]=0)*(序时账[科目编码]&lt;&gt;D825), 序时账[科目名称], "")))</f>
        <v/>
      </c>
      <c r="K825" s="42"/>
      <c r="M825" s="24"/>
      <c r="N825" s="23"/>
    </row>
    <row r="826" spans="1:14">
      <c r="A826" s="38" t="str" cm="1">
        <f t="array" ref="A826">_xlfn.TEXTJOIN(",", TRUE, _xlfn.UNIQUE(IF((序时账[日期]=B826)*(序时账[凭证字号]=C826), 序时账[科目编码], "")))</f>
        <v>0</v>
      </c>
      <c r="B826" s="89"/>
      <c r="G826" s="39"/>
      <c r="H826" s="39"/>
      <c r="I826" s="42">
        <f>IF(F826&lt;&gt;"结转本期损益",_xlfn.XLOOKUP(D826,科目余额表[科目编码],科目余额表[抽查项目],"无匹配"),"期间结转")</f>
        <v>0</v>
      </c>
      <c r="J826" s="38" t="str" cm="1">
        <f t="array" ref="J826">_xlfn.TEXTJOIN(",", TRUE, _xlfn.UNIQUE(IF((序时账[日期]=B826)*(序时账[凭证字号]=C826)*IF(G826=0,序时账[借方金额]&lt;&gt;0,序时账[借方金额]=0)*(序时账[科目编码]&lt;&gt;D826), 序时账[科目名称], "")))</f>
        <v/>
      </c>
      <c r="K826" s="42"/>
      <c r="M826" s="24"/>
      <c r="N826" s="23"/>
    </row>
    <row r="827" spans="1:14">
      <c r="A827" s="38" t="str" cm="1">
        <f t="array" ref="A827">_xlfn.TEXTJOIN(",", TRUE, _xlfn.UNIQUE(IF((序时账[日期]=B827)*(序时账[凭证字号]=C827), 序时账[科目编码], "")))</f>
        <v>0</v>
      </c>
      <c r="B827" s="89"/>
      <c r="G827" s="39"/>
      <c r="H827" s="39"/>
      <c r="I827" s="42">
        <f>IF(F827&lt;&gt;"结转本期损益",_xlfn.XLOOKUP(D827,科目余额表[科目编码],科目余额表[抽查项目],"无匹配"),"期间结转")</f>
        <v>0</v>
      </c>
      <c r="J827" s="38" t="str" cm="1">
        <f t="array" ref="J827">_xlfn.TEXTJOIN(",", TRUE, _xlfn.UNIQUE(IF((序时账[日期]=B827)*(序时账[凭证字号]=C827)*IF(G827=0,序时账[借方金额]&lt;&gt;0,序时账[借方金额]=0)*(序时账[科目编码]&lt;&gt;D827), 序时账[科目名称], "")))</f>
        <v/>
      </c>
      <c r="K827" s="42"/>
      <c r="M827" s="24"/>
      <c r="N827" s="23"/>
    </row>
    <row r="828" spans="1:14">
      <c r="A828" s="38" t="str" cm="1">
        <f t="array" ref="A828">_xlfn.TEXTJOIN(",", TRUE, _xlfn.UNIQUE(IF((序时账[日期]=B828)*(序时账[凭证字号]=C828), 序时账[科目编码], "")))</f>
        <v>0</v>
      </c>
      <c r="B828" s="89"/>
      <c r="G828" s="39"/>
      <c r="H828" s="39"/>
      <c r="I828" s="42">
        <f>IF(F828&lt;&gt;"结转本期损益",_xlfn.XLOOKUP(D828,科目余额表[科目编码],科目余额表[抽查项目],"无匹配"),"期间结转")</f>
        <v>0</v>
      </c>
      <c r="J828" s="38" t="str" cm="1">
        <f t="array" ref="J828">_xlfn.TEXTJOIN(",", TRUE, _xlfn.UNIQUE(IF((序时账[日期]=B828)*(序时账[凭证字号]=C828)*IF(G828=0,序时账[借方金额]&lt;&gt;0,序时账[借方金额]=0)*(序时账[科目编码]&lt;&gt;D828), 序时账[科目名称], "")))</f>
        <v/>
      </c>
      <c r="K828" s="42"/>
      <c r="M828" s="24"/>
      <c r="N828" s="23"/>
    </row>
    <row r="829" spans="1:14">
      <c r="A829" s="38" t="str" cm="1">
        <f t="array" ref="A829">_xlfn.TEXTJOIN(",", TRUE, _xlfn.UNIQUE(IF((序时账[日期]=B829)*(序时账[凭证字号]=C829), 序时账[科目编码], "")))</f>
        <v>0</v>
      </c>
      <c r="B829" s="89"/>
      <c r="G829" s="39"/>
      <c r="H829" s="39"/>
      <c r="I829" s="42">
        <f>IF(F829&lt;&gt;"结转本期损益",_xlfn.XLOOKUP(D829,科目余额表[科目编码],科目余额表[抽查项目],"无匹配"),"期间结转")</f>
        <v>0</v>
      </c>
      <c r="J829" s="38" t="str" cm="1">
        <f t="array" ref="J829">_xlfn.TEXTJOIN(",", TRUE, _xlfn.UNIQUE(IF((序时账[日期]=B829)*(序时账[凭证字号]=C829)*IF(G829=0,序时账[借方金额]&lt;&gt;0,序时账[借方金额]=0)*(序时账[科目编码]&lt;&gt;D829), 序时账[科目名称], "")))</f>
        <v/>
      </c>
      <c r="K829" s="42"/>
      <c r="M829" s="24"/>
      <c r="N829" s="23"/>
    </row>
    <row r="830" spans="1:14">
      <c r="A830" s="38" t="str" cm="1">
        <f t="array" ref="A830">_xlfn.TEXTJOIN(",", TRUE, _xlfn.UNIQUE(IF((序时账[日期]=B830)*(序时账[凭证字号]=C830), 序时账[科目编码], "")))</f>
        <v>0</v>
      </c>
      <c r="B830" s="89"/>
      <c r="G830" s="39"/>
      <c r="H830" s="39"/>
      <c r="I830" s="42">
        <f>IF(F830&lt;&gt;"结转本期损益",_xlfn.XLOOKUP(D830,科目余额表[科目编码],科目余额表[抽查项目],"无匹配"),"期间结转")</f>
        <v>0</v>
      </c>
      <c r="J830" s="38" t="str" cm="1">
        <f t="array" ref="J830">_xlfn.TEXTJOIN(",", TRUE, _xlfn.UNIQUE(IF((序时账[日期]=B830)*(序时账[凭证字号]=C830)*IF(G830=0,序时账[借方金额]&lt;&gt;0,序时账[借方金额]=0)*(序时账[科目编码]&lt;&gt;D830), 序时账[科目名称], "")))</f>
        <v/>
      </c>
      <c r="K830" s="42"/>
      <c r="M830" s="24"/>
      <c r="N830" s="23"/>
    </row>
    <row r="831" spans="1:14">
      <c r="A831" s="38" t="str" cm="1">
        <f t="array" ref="A831">_xlfn.TEXTJOIN(",", TRUE, _xlfn.UNIQUE(IF((序时账[日期]=B831)*(序时账[凭证字号]=C831), 序时账[科目编码], "")))</f>
        <v>0</v>
      </c>
      <c r="B831" s="89"/>
      <c r="G831" s="39"/>
      <c r="H831" s="39"/>
      <c r="I831" s="42">
        <f>IF(F831&lt;&gt;"结转本期损益",_xlfn.XLOOKUP(D831,科目余额表[科目编码],科目余额表[抽查项目],"无匹配"),"期间结转")</f>
        <v>0</v>
      </c>
      <c r="J831" s="38" t="str" cm="1">
        <f t="array" ref="J831">_xlfn.TEXTJOIN(",", TRUE, _xlfn.UNIQUE(IF((序时账[日期]=B831)*(序时账[凭证字号]=C831)*IF(G831=0,序时账[借方金额]&lt;&gt;0,序时账[借方金额]=0)*(序时账[科目编码]&lt;&gt;D831), 序时账[科目名称], "")))</f>
        <v/>
      </c>
      <c r="K831" s="42"/>
      <c r="M831" s="24"/>
      <c r="N831" s="23"/>
    </row>
    <row r="832" spans="1:14">
      <c r="A832" s="38" t="str" cm="1">
        <f t="array" ref="A832">_xlfn.TEXTJOIN(",", TRUE, _xlfn.UNIQUE(IF((序时账[日期]=B832)*(序时账[凭证字号]=C832), 序时账[科目编码], "")))</f>
        <v>0</v>
      </c>
      <c r="B832" s="89"/>
      <c r="G832" s="39"/>
      <c r="H832" s="39"/>
      <c r="I832" s="42">
        <f>IF(F832&lt;&gt;"结转本期损益",_xlfn.XLOOKUP(D832,科目余额表[科目编码],科目余额表[抽查项目],"无匹配"),"期间结转")</f>
        <v>0</v>
      </c>
      <c r="J832" s="38" t="str" cm="1">
        <f t="array" ref="J832">_xlfn.TEXTJOIN(",", TRUE, _xlfn.UNIQUE(IF((序时账[日期]=B832)*(序时账[凭证字号]=C832)*IF(G832=0,序时账[借方金额]&lt;&gt;0,序时账[借方金额]=0)*(序时账[科目编码]&lt;&gt;D832), 序时账[科目名称], "")))</f>
        <v/>
      </c>
      <c r="K832" s="42"/>
      <c r="M832" s="24"/>
      <c r="N832" s="23"/>
    </row>
    <row r="833" spans="1:14">
      <c r="A833" s="38" t="str" cm="1">
        <f t="array" ref="A833">_xlfn.TEXTJOIN(",", TRUE, _xlfn.UNIQUE(IF((序时账[日期]=B833)*(序时账[凭证字号]=C833), 序时账[科目编码], "")))</f>
        <v>0</v>
      </c>
      <c r="B833" s="89"/>
      <c r="G833" s="39"/>
      <c r="H833" s="39"/>
      <c r="I833" s="42">
        <f>IF(F833&lt;&gt;"结转本期损益",_xlfn.XLOOKUP(D833,科目余额表[科目编码],科目余额表[抽查项目],"无匹配"),"期间结转")</f>
        <v>0</v>
      </c>
      <c r="J833" s="38" t="str" cm="1">
        <f t="array" ref="J833">_xlfn.TEXTJOIN(",", TRUE, _xlfn.UNIQUE(IF((序时账[日期]=B833)*(序时账[凭证字号]=C833)*IF(G833=0,序时账[借方金额]&lt;&gt;0,序时账[借方金额]=0)*(序时账[科目编码]&lt;&gt;D833), 序时账[科目名称], "")))</f>
        <v/>
      </c>
      <c r="K833" s="42"/>
      <c r="M833" s="24"/>
      <c r="N833" s="23"/>
    </row>
    <row r="834" spans="1:14">
      <c r="A834" s="38" t="str" cm="1">
        <f t="array" ref="A834">_xlfn.TEXTJOIN(",", TRUE, _xlfn.UNIQUE(IF((序时账[日期]=B834)*(序时账[凭证字号]=C834), 序时账[科目编码], "")))</f>
        <v>0</v>
      </c>
      <c r="B834" s="89"/>
      <c r="G834" s="39"/>
      <c r="H834" s="39"/>
      <c r="I834" s="42">
        <f>IF(F834&lt;&gt;"结转本期损益",_xlfn.XLOOKUP(D834,科目余额表[科目编码],科目余额表[抽查项目],"无匹配"),"期间结转")</f>
        <v>0</v>
      </c>
      <c r="J834" s="38" t="str" cm="1">
        <f t="array" ref="J834">_xlfn.TEXTJOIN(",", TRUE, _xlfn.UNIQUE(IF((序时账[日期]=B834)*(序时账[凭证字号]=C834)*IF(G834=0,序时账[借方金额]&lt;&gt;0,序时账[借方金额]=0)*(序时账[科目编码]&lt;&gt;D834), 序时账[科目名称], "")))</f>
        <v/>
      </c>
      <c r="K834" s="42"/>
      <c r="M834" s="24"/>
      <c r="N834" s="23"/>
    </row>
    <row r="835" spans="1:14">
      <c r="A835" s="38" t="str" cm="1">
        <f t="array" ref="A835">_xlfn.TEXTJOIN(",", TRUE, _xlfn.UNIQUE(IF((序时账[日期]=B835)*(序时账[凭证字号]=C835), 序时账[科目编码], "")))</f>
        <v>0</v>
      </c>
      <c r="B835" s="89"/>
      <c r="G835" s="39"/>
      <c r="H835" s="39"/>
      <c r="I835" s="42">
        <f>IF(F835&lt;&gt;"结转本期损益",_xlfn.XLOOKUP(D835,科目余额表[科目编码],科目余额表[抽查项目],"无匹配"),"期间结转")</f>
        <v>0</v>
      </c>
      <c r="J835" s="38" t="str" cm="1">
        <f t="array" ref="J835">_xlfn.TEXTJOIN(",", TRUE, _xlfn.UNIQUE(IF((序时账[日期]=B835)*(序时账[凭证字号]=C835)*IF(G835=0,序时账[借方金额]&lt;&gt;0,序时账[借方金额]=0)*(序时账[科目编码]&lt;&gt;D835), 序时账[科目名称], "")))</f>
        <v/>
      </c>
      <c r="K835" s="42"/>
      <c r="M835" s="24"/>
      <c r="N835" s="23"/>
    </row>
    <row r="836" spans="1:14">
      <c r="A836" s="38" t="str" cm="1">
        <f t="array" ref="A836">_xlfn.TEXTJOIN(",", TRUE, _xlfn.UNIQUE(IF((序时账[日期]=B836)*(序时账[凭证字号]=C836), 序时账[科目编码], "")))</f>
        <v>0</v>
      </c>
      <c r="B836" s="89"/>
      <c r="G836" s="39"/>
      <c r="H836" s="39"/>
      <c r="I836" s="42">
        <f>IF(F836&lt;&gt;"结转本期损益",_xlfn.XLOOKUP(D836,科目余额表[科目编码],科目余额表[抽查项目],"无匹配"),"期间结转")</f>
        <v>0</v>
      </c>
      <c r="J836" s="38" t="str" cm="1">
        <f t="array" ref="J836">_xlfn.TEXTJOIN(",", TRUE, _xlfn.UNIQUE(IF((序时账[日期]=B836)*(序时账[凭证字号]=C836)*IF(G836=0,序时账[借方金额]&lt;&gt;0,序时账[借方金额]=0)*(序时账[科目编码]&lt;&gt;D836), 序时账[科目名称], "")))</f>
        <v/>
      </c>
      <c r="K836" s="42"/>
      <c r="M836" s="24"/>
      <c r="N836" s="23"/>
    </row>
    <row r="837" spans="1:14">
      <c r="A837" s="38" t="str" cm="1">
        <f t="array" ref="A837">_xlfn.TEXTJOIN(",", TRUE, _xlfn.UNIQUE(IF((序时账[日期]=B837)*(序时账[凭证字号]=C837), 序时账[科目编码], "")))</f>
        <v>0</v>
      </c>
      <c r="B837" s="89"/>
      <c r="G837" s="39"/>
      <c r="H837" s="39"/>
      <c r="I837" s="42">
        <f>IF(F837&lt;&gt;"结转本期损益",_xlfn.XLOOKUP(D837,科目余额表[科目编码],科目余额表[抽查项目],"无匹配"),"期间结转")</f>
        <v>0</v>
      </c>
      <c r="J837" s="38" t="str" cm="1">
        <f t="array" ref="J837">_xlfn.TEXTJOIN(",", TRUE, _xlfn.UNIQUE(IF((序时账[日期]=B837)*(序时账[凭证字号]=C837)*IF(G837=0,序时账[借方金额]&lt;&gt;0,序时账[借方金额]=0)*(序时账[科目编码]&lt;&gt;D837), 序时账[科目名称], "")))</f>
        <v/>
      </c>
      <c r="K837" s="42"/>
      <c r="M837" s="24"/>
      <c r="N837" s="23"/>
    </row>
    <row r="838" spans="1:14">
      <c r="A838" s="38" t="str" cm="1">
        <f t="array" ref="A838">_xlfn.TEXTJOIN(",", TRUE, _xlfn.UNIQUE(IF((序时账[日期]=B838)*(序时账[凭证字号]=C838), 序时账[科目编码], "")))</f>
        <v>0</v>
      </c>
      <c r="B838" s="89"/>
      <c r="G838" s="39"/>
      <c r="H838" s="39"/>
      <c r="I838" s="42">
        <f>IF(F838&lt;&gt;"结转本期损益",_xlfn.XLOOKUP(D838,科目余额表[科目编码],科目余额表[抽查项目],"无匹配"),"期间结转")</f>
        <v>0</v>
      </c>
      <c r="J838" s="38" t="str" cm="1">
        <f t="array" ref="J838">_xlfn.TEXTJOIN(",", TRUE, _xlfn.UNIQUE(IF((序时账[日期]=B838)*(序时账[凭证字号]=C838)*IF(G838=0,序时账[借方金额]&lt;&gt;0,序时账[借方金额]=0)*(序时账[科目编码]&lt;&gt;D838), 序时账[科目名称], "")))</f>
        <v/>
      </c>
      <c r="K838" s="42"/>
      <c r="M838" s="24"/>
      <c r="N838" s="23"/>
    </row>
    <row r="839" spans="1:14">
      <c r="A839" s="38" t="str" cm="1">
        <f t="array" ref="A839">_xlfn.TEXTJOIN(",", TRUE, _xlfn.UNIQUE(IF((序时账[日期]=B839)*(序时账[凭证字号]=C839), 序时账[科目编码], "")))</f>
        <v>0</v>
      </c>
      <c r="B839" s="89"/>
      <c r="G839" s="39"/>
      <c r="H839" s="39"/>
      <c r="I839" s="42">
        <f>IF(F839&lt;&gt;"结转本期损益",_xlfn.XLOOKUP(D839,科目余额表[科目编码],科目余额表[抽查项目],"无匹配"),"期间结转")</f>
        <v>0</v>
      </c>
      <c r="J839" s="38" t="str" cm="1">
        <f t="array" ref="J839">_xlfn.TEXTJOIN(",", TRUE, _xlfn.UNIQUE(IF((序时账[日期]=B839)*(序时账[凭证字号]=C839)*IF(G839=0,序时账[借方金额]&lt;&gt;0,序时账[借方金额]=0)*(序时账[科目编码]&lt;&gt;D839), 序时账[科目名称], "")))</f>
        <v/>
      </c>
      <c r="K839" s="42"/>
      <c r="M839" s="24"/>
      <c r="N839" s="23"/>
    </row>
    <row r="840" spans="1:14">
      <c r="A840" s="38" t="str" cm="1">
        <f t="array" ref="A840">_xlfn.TEXTJOIN(",", TRUE, _xlfn.UNIQUE(IF((序时账[日期]=B840)*(序时账[凭证字号]=C840), 序时账[科目编码], "")))</f>
        <v>0</v>
      </c>
      <c r="B840" s="89"/>
      <c r="G840" s="39"/>
      <c r="H840" s="39"/>
      <c r="I840" s="42">
        <f>IF(F840&lt;&gt;"结转本期损益",_xlfn.XLOOKUP(D840,科目余额表[科目编码],科目余额表[抽查项目],"无匹配"),"期间结转")</f>
        <v>0</v>
      </c>
      <c r="J840" s="38" t="str" cm="1">
        <f t="array" ref="J840">_xlfn.TEXTJOIN(",", TRUE, _xlfn.UNIQUE(IF((序时账[日期]=B840)*(序时账[凭证字号]=C840)*IF(G840=0,序时账[借方金额]&lt;&gt;0,序时账[借方金额]=0)*(序时账[科目编码]&lt;&gt;D840), 序时账[科目名称], "")))</f>
        <v/>
      </c>
      <c r="K840" s="42"/>
      <c r="M840" s="24"/>
      <c r="N840" s="23"/>
    </row>
    <row r="841" spans="1:14">
      <c r="A841" s="38" t="str" cm="1">
        <f t="array" ref="A841">_xlfn.TEXTJOIN(",", TRUE, _xlfn.UNIQUE(IF((序时账[日期]=B841)*(序时账[凭证字号]=C841), 序时账[科目编码], "")))</f>
        <v>0</v>
      </c>
      <c r="B841" s="89"/>
      <c r="G841" s="39"/>
      <c r="H841" s="39"/>
      <c r="I841" s="42">
        <f>IF(F841&lt;&gt;"结转本期损益",_xlfn.XLOOKUP(D841,科目余额表[科目编码],科目余额表[抽查项目],"无匹配"),"期间结转")</f>
        <v>0</v>
      </c>
      <c r="J841" s="38" t="str" cm="1">
        <f t="array" ref="J841">_xlfn.TEXTJOIN(",", TRUE, _xlfn.UNIQUE(IF((序时账[日期]=B841)*(序时账[凭证字号]=C841)*IF(G841=0,序时账[借方金额]&lt;&gt;0,序时账[借方金额]=0)*(序时账[科目编码]&lt;&gt;D841), 序时账[科目名称], "")))</f>
        <v/>
      </c>
      <c r="K841" s="42"/>
      <c r="M841" s="24"/>
      <c r="N841" s="23"/>
    </row>
    <row r="842" spans="1:14">
      <c r="A842" s="38" t="str" cm="1">
        <f t="array" ref="A842">_xlfn.TEXTJOIN(",", TRUE, _xlfn.UNIQUE(IF((序时账[日期]=B842)*(序时账[凭证字号]=C842), 序时账[科目编码], "")))</f>
        <v>0</v>
      </c>
      <c r="B842" s="89"/>
      <c r="G842" s="39"/>
      <c r="H842" s="39"/>
      <c r="I842" s="42">
        <f>IF(F842&lt;&gt;"结转本期损益",_xlfn.XLOOKUP(D842,科目余额表[科目编码],科目余额表[抽查项目],"无匹配"),"期间结转")</f>
        <v>0</v>
      </c>
      <c r="J842" s="38" t="str" cm="1">
        <f t="array" ref="J842">_xlfn.TEXTJOIN(",", TRUE, _xlfn.UNIQUE(IF((序时账[日期]=B842)*(序时账[凭证字号]=C842)*IF(G842=0,序时账[借方金额]&lt;&gt;0,序时账[借方金额]=0)*(序时账[科目编码]&lt;&gt;D842), 序时账[科目名称], "")))</f>
        <v/>
      </c>
      <c r="K842" s="42"/>
      <c r="M842" s="24"/>
      <c r="N842" s="23"/>
    </row>
    <row r="843" spans="1:14">
      <c r="A843" s="38" t="str" cm="1">
        <f t="array" ref="A843">_xlfn.TEXTJOIN(",", TRUE, _xlfn.UNIQUE(IF((序时账[日期]=B843)*(序时账[凭证字号]=C843), 序时账[科目编码], "")))</f>
        <v>0</v>
      </c>
      <c r="B843" s="89"/>
      <c r="G843" s="39"/>
      <c r="H843" s="39"/>
      <c r="I843" s="42">
        <f>IF(F843&lt;&gt;"结转本期损益",_xlfn.XLOOKUP(D843,科目余额表[科目编码],科目余额表[抽查项目],"无匹配"),"期间结转")</f>
        <v>0</v>
      </c>
      <c r="J843" s="38" t="str" cm="1">
        <f t="array" ref="J843">_xlfn.TEXTJOIN(",", TRUE, _xlfn.UNIQUE(IF((序时账[日期]=B843)*(序时账[凭证字号]=C843)*IF(G843=0,序时账[借方金额]&lt;&gt;0,序时账[借方金额]=0)*(序时账[科目编码]&lt;&gt;D843), 序时账[科目名称], "")))</f>
        <v/>
      </c>
      <c r="K843" s="42"/>
      <c r="M843" s="24"/>
      <c r="N843" s="23"/>
    </row>
    <row r="844" spans="1:14">
      <c r="A844" s="38" t="str" cm="1">
        <f t="array" ref="A844">_xlfn.TEXTJOIN(",", TRUE, _xlfn.UNIQUE(IF((序时账[日期]=B844)*(序时账[凭证字号]=C844), 序时账[科目编码], "")))</f>
        <v>0</v>
      </c>
      <c r="B844" s="89"/>
      <c r="G844" s="39"/>
      <c r="H844" s="39"/>
      <c r="I844" s="42">
        <f>IF(F844&lt;&gt;"结转本期损益",_xlfn.XLOOKUP(D844,科目余额表[科目编码],科目余额表[抽查项目],"无匹配"),"期间结转")</f>
        <v>0</v>
      </c>
      <c r="J844" s="38" t="str" cm="1">
        <f t="array" ref="J844">_xlfn.TEXTJOIN(",", TRUE, _xlfn.UNIQUE(IF((序时账[日期]=B844)*(序时账[凭证字号]=C844)*IF(G844=0,序时账[借方金额]&lt;&gt;0,序时账[借方金额]=0)*(序时账[科目编码]&lt;&gt;D844), 序时账[科目名称], "")))</f>
        <v/>
      </c>
      <c r="K844" s="42"/>
      <c r="M844" s="24"/>
      <c r="N844" s="23"/>
    </row>
    <row r="845" spans="1:14">
      <c r="A845" s="38" t="str" cm="1">
        <f t="array" ref="A845">_xlfn.TEXTJOIN(",", TRUE, _xlfn.UNIQUE(IF((序时账[日期]=B845)*(序时账[凭证字号]=C845), 序时账[科目编码], "")))</f>
        <v>0</v>
      </c>
      <c r="B845" s="89"/>
      <c r="G845" s="39"/>
      <c r="H845" s="39"/>
      <c r="I845" s="42">
        <f>IF(F845&lt;&gt;"结转本期损益",_xlfn.XLOOKUP(D845,科目余额表[科目编码],科目余额表[抽查项目],"无匹配"),"期间结转")</f>
        <v>0</v>
      </c>
      <c r="J845" s="38" t="str" cm="1">
        <f t="array" ref="J845">_xlfn.TEXTJOIN(",", TRUE, _xlfn.UNIQUE(IF((序时账[日期]=B845)*(序时账[凭证字号]=C845)*IF(G845=0,序时账[借方金额]&lt;&gt;0,序时账[借方金额]=0)*(序时账[科目编码]&lt;&gt;D845), 序时账[科目名称], "")))</f>
        <v/>
      </c>
      <c r="K845" s="42"/>
      <c r="M845" s="24"/>
      <c r="N845" s="23"/>
    </row>
    <row r="846" spans="1:14">
      <c r="A846" s="38" t="str" cm="1">
        <f t="array" ref="A846">_xlfn.TEXTJOIN(",", TRUE, _xlfn.UNIQUE(IF((序时账[日期]=B846)*(序时账[凭证字号]=C846), 序时账[科目编码], "")))</f>
        <v>0</v>
      </c>
      <c r="B846" s="89"/>
      <c r="G846" s="39"/>
      <c r="H846" s="39"/>
      <c r="I846" s="42">
        <f>IF(F846&lt;&gt;"结转本期损益",_xlfn.XLOOKUP(D846,科目余额表[科目编码],科目余额表[抽查项目],"无匹配"),"期间结转")</f>
        <v>0</v>
      </c>
      <c r="J846" s="38" t="str" cm="1">
        <f t="array" ref="J846">_xlfn.TEXTJOIN(",", TRUE, _xlfn.UNIQUE(IF((序时账[日期]=B846)*(序时账[凭证字号]=C846)*IF(G846=0,序时账[借方金额]&lt;&gt;0,序时账[借方金额]=0)*(序时账[科目编码]&lt;&gt;D846), 序时账[科目名称], "")))</f>
        <v/>
      </c>
      <c r="K846" s="42"/>
      <c r="M846" s="24"/>
      <c r="N846" s="23"/>
    </row>
    <row r="847" spans="1:14">
      <c r="A847" s="38" t="str" cm="1">
        <f t="array" ref="A847">_xlfn.TEXTJOIN(",", TRUE, _xlfn.UNIQUE(IF((序时账[日期]=B847)*(序时账[凭证字号]=C847), 序时账[科目编码], "")))</f>
        <v>0</v>
      </c>
      <c r="B847" s="89"/>
      <c r="G847" s="39"/>
      <c r="H847" s="39"/>
      <c r="I847" s="42">
        <f>IF(F847&lt;&gt;"结转本期损益",_xlfn.XLOOKUP(D847,科目余额表[科目编码],科目余额表[抽查项目],"无匹配"),"期间结转")</f>
        <v>0</v>
      </c>
      <c r="J847" s="38" t="str" cm="1">
        <f t="array" ref="J847">_xlfn.TEXTJOIN(",", TRUE, _xlfn.UNIQUE(IF((序时账[日期]=B847)*(序时账[凭证字号]=C847)*IF(G847=0,序时账[借方金额]&lt;&gt;0,序时账[借方金额]=0)*(序时账[科目编码]&lt;&gt;D847), 序时账[科目名称], "")))</f>
        <v/>
      </c>
      <c r="K847" s="42"/>
      <c r="M847" s="24"/>
      <c r="N847" s="23"/>
    </row>
    <row r="848" spans="1:14">
      <c r="A848" s="38" t="str" cm="1">
        <f t="array" ref="A848">_xlfn.TEXTJOIN(",", TRUE, _xlfn.UNIQUE(IF((序时账[日期]=B848)*(序时账[凭证字号]=C848), 序时账[科目编码], "")))</f>
        <v>0</v>
      </c>
      <c r="B848" s="89"/>
      <c r="G848" s="39"/>
      <c r="H848" s="39"/>
      <c r="I848" s="42">
        <f>IF(F848&lt;&gt;"结转本期损益",_xlfn.XLOOKUP(D848,科目余额表[科目编码],科目余额表[抽查项目],"无匹配"),"期间结转")</f>
        <v>0</v>
      </c>
      <c r="J848" s="38" t="str" cm="1">
        <f t="array" ref="J848">_xlfn.TEXTJOIN(",", TRUE, _xlfn.UNIQUE(IF((序时账[日期]=B848)*(序时账[凭证字号]=C848)*IF(G848=0,序时账[借方金额]&lt;&gt;0,序时账[借方金额]=0)*(序时账[科目编码]&lt;&gt;D848), 序时账[科目名称], "")))</f>
        <v/>
      </c>
      <c r="K848" s="42"/>
      <c r="M848" s="24"/>
      <c r="N848" s="23"/>
    </row>
    <row r="849" spans="1:14">
      <c r="A849" s="38" t="str" cm="1">
        <f t="array" ref="A849">_xlfn.TEXTJOIN(",", TRUE, _xlfn.UNIQUE(IF((序时账[日期]=B849)*(序时账[凭证字号]=C849), 序时账[科目编码], "")))</f>
        <v>0</v>
      </c>
      <c r="B849" s="89"/>
      <c r="G849" s="39"/>
      <c r="H849" s="39"/>
      <c r="I849" s="42">
        <f>IF(F849&lt;&gt;"结转本期损益",_xlfn.XLOOKUP(D849,科目余额表[科目编码],科目余额表[抽查项目],"无匹配"),"期间结转")</f>
        <v>0</v>
      </c>
      <c r="J849" s="38" t="str" cm="1">
        <f t="array" ref="J849">_xlfn.TEXTJOIN(",", TRUE, _xlfn.UNIQUE(IF((序时账[日期]=B849)*(序时账[凭证字号]=C849)*IF(G849=0,序时账[借方金额]&lt;&gt;0,序时账[借方金额]=0)*(序时账[科目编码]&lt;&gt;D849), 序时账[科目名称], "")))</f>
        <v/>
      </c>
      <c r="K849" s="42"/>
      <c r="M849" s="24"/>
      <c r="N849" s="23"/>
    </row>
    <row r="850" spans="1:14">
      <c r="A850" s="38" t="str" cm="1">
        <f t="array" ref="A850">_xlfn.TEXTJOIN(",", TRUE, _xlfn.UNIQUE(IF((序时账[日期]=B850)*(序时账[凭证字号]=C850), 序时账[科目编码], "")))</f>
        <v>0</v>
      </c>
      <c r="B850" s="89"/>
      <c r="G850" s="39"/>
      <c r="H850" s="39"/>
      <c r="I850" s="42">
        <f>IF(F850&lt;&gt;"结转本期损益",_xlfn.XLOOKUP(D850,科目余额表[科目编码],科目余额表[抽查项目],"无匹配"),"期间结转")</f>
        <v>0</v>
      </c>
      <c r="J850" s="38" t="str" cm="1">
        <f t="array" ref="J850">_xlfn.TEXTJOIN(",", TRUE, _xlfn.UNIQUE(IF((序时账[日期]=B850)*(序时账[凭证字号]=C850)*IF(G850=0,序时账[借方金额]&lt;&gt;0,序时账[借方金额]=0)*(序时账[科目编码]&lt;&gt;D850), 序时账[科目名称], "")))</f>
        <v/>
      </c>
      <c r="K850" s="42"/>
      <c r="M850" s="24"/>
      <c r="N850" s="23"/>
    </row>
    <row r="851" spans="1:14">
      <c r="A851" s="38" t="str" cm="1">
        <f t="array" ref="A851">_xlfn.TEXTJOIN(",", TRUE, _xlfn.UNIQUE(IF((序时账[日期]=B851)*(序时账[凭证字号]=C851), 序时账[科目编码], "")))</f>
        <v>0</v>
      </c>
      <c r="B851" s="89"/>
      <c r="G851" s="39"/>
      <c r="H851" s="39"/>
      <c r="I851" s="42">
        <f>IF(F851&lt;&gt;"结转本期损益",_xlfn.XLOOKUP(D851,科目余额表[科目编码],科目余额表[抽查项目],"无匹配"),"期间结转")</f>
        <v>0</v>
      </c>
      <c r="J851" s="38" t="str" cm="1">
        <f t="array" ref="J851">_xlfn.TEXTJOIN(",", TRUE, _xlfn.UNIQUE(IF((序时账[日期]=B851)*(序时账[凭证字号]=C851)*IF(G851=0,序时账[借方金额]&lt;&gt;0,序时账[借方金额]=0)*(序时账[科目编码]&lt;&gt;D851), 序时账[科目名称], "")))</f>
        <v/>
      </c>
      <c r="K851" s="42"/>
      <c r="M851" s="24"/>
      <c r="N851" s="23"/>
    </row>
    <row r="852" spans="1:14">
      <c r="A852" s="38" t="str" cm="1">
        <f t="array" ref="A852">_xlfn.TEXTJOIN(",", TRUE, _xlfn.UNIQUE(IF((序时账[日期]=B852)*(序时账[凭证字号]=C852), 序时账[科目编码], "")))</f>
        <v>0</v>
      </c>
      <c r="B852" s="89"/>
      <c r="G852" s="39"/>
      <c r="H852" s="39"/>
      <c r="I852" s="42">
        <f>IF(F852&lt;&gt;"结转本期损益",_xlfn.XLOOKUP(D852,科目余额表[科目编码],科目余额表[抽查项目],"无匹配"),"期间结转")</f>
        <v>0</v>
      </c>
      <c r="J852" s="38" t="str" cm="1">
        <f t="array" ref="J852">_xlfn.TEXTJOIN(",", TRUE, _xlfn.UNIQUE(IF((序时账[日期]=B852)*(序时账[凭证字号]=C852)*IF(G852=0,序时账[借方金额]&lt;&gt;0,序时账[借方金额]=0)*(序时账[科目编码]&lt;&gt;D852), 序时账[科目名称], "")))</f>
        <v/>
      </c>
      <c r="K852" s="42"/>
      <c r="M852" s="24"/>
      <c r="N852" s="23"/>
    </row>
    <row r="853" spans="1:14">
      <c r="A853" s="38" t="str" cm="1">
        <f t="array" ref="A853">_xlfn.TEXTJOIN(",", TRUE, _xlfn.UNIQUE(IF((序时账[日期]=B853)*(序时账[凭证字号]=C853), 序时账[科目编码], "")))</f>
        <v>0</v>
      </c>
      <c r="B853" s="89"/>
      <c r="G853" s="39"/>
      <c r="H853" s="39"/>
      <c r="I853" s="42">
        <f>IF(F853&lt;&gt;"结转本期损益",_xlfn.XLOOKUP(D853,科目余额表[科目编码],科目余额表[抽查项目],"无匹配"),"期间结转")</f>
        <v>0</v>
      </c>
      <c r="J853" s="38" t="str" cm="1">
        <f t="array" ref="J853">_xlfn.TEXTJOIN(",", TRUE, _xlfn.UNIQUE(IF((序时账[日期]=B853)*(序时账[凭证字号]=C853)*IF(G853=0,序时账[借方金额]&lt;&gt;0,序时账[借方金额]=0)*(序时账[科目编码]&lt;&gt;D853), 序时账[科目名称], "")))</f>
        <v/>
      </c>
      <c r="K853" s="42"/>
      <c r="M853" s="24"/>
      <c r="N853" s="23"/>
    </row>
    <row r="854" spans="1:14">
      <c r="A854" s="38" t="str" cm="1">
        <f t="array" ref="A854">_xlfn.TEXTJOIN(",", TRUE, _xlfn.UNIQUE(IF((序时账[日期]=B854)*(序时账[凭证字号]=C854), 序时账[科目编码], "")))</f>
        <v>0</v>
      </c>
      <c r="B854" s="89"/>
      <c r="G854" s="39"/>
      <c r="H854" s="39"/>
      <c r="I854" s="42">
        <f>IF(F854&lt;&gt;"结转本期损益",_xlfn.XLOOKUP(D854,科目余额表[科目编码],科目余额表[抽查项目],"无匹配"),"期间结转")</f>
        <v>0</v>
      </c>
      <c r="J854" s="38" t="str" cm="1">
        <f t="array" ref="J854">_xlfn.TEXTJOIN(",", TRUE, _xlfn.UNIQUE(IF((序时账[日期]=B854)*(序时账[凭证字号]=C854)*IF(G854=0,序时账[借方金额]&lt;&gt;0,序时账[借方金额]=0)*(序时账[科目编码]&lt;&gt;D854), 序时账[科目名称], "")))</f>
        <v/>
      </c>
      <c r="K854" s="42"/>
      <c r="M854" s="24"/>
      <c r="N854" s="23"/>
    </row>
    <row r="855" spans="1:14">
      <c r="A855" s="38" t="str" cm="1">
        <f t="array" ref="A855">_xlfn.TEXTJOIN(",", TRUE, _xlfn.UNIQUE(IF((序时账[日期]=B855)*(序时账[凭证字号]=C855), 序时账[科目编码], "")))</f>
        <v>0</v>
      </c>
      <c r="B855" s="89"/>
      <c r="G855" s="39"/>
      <c r="H855" s="39"/>
      <c r="I855" s="42">
        <f>IF(F855&lt;&gt;"结转本期损益",_xlfn.XLOOKUP(D855,科目余额表[科目编码],科目余额表[抽查项目],"无匹配"),"期间结转")</f>
        <v>0</v>
      </c>
      <c r="J855" s="38" t="str" cm="1">
        <f t="array" ref="J855">_xlfn.TEXTJOIN(",", TRUE, _xlfn.UNIQUE(IF((序时账[日期]=B855)*(序时账[凭证字号]=C855)*IF(G855=0,序时账[借方金额]&lt;&gt;0,序时账[借方金额]=0)*(序时账[科目编码]&lt;&gt;D855), 序时账[科目名称], "")))</f>
        <v/>
      </c>
      <c r="K855" s="42"/>
      <c r="M855" s="24"/>
      <c r="N855" s="23"/>
    </row>
    <row r="856" spans="1:14">
      <c r="A856" s="38" t="str" cm="1">
        <f t="array" ref="A856">_xlfn.TEXTJOIN(",", TRUE, _xlfn.UNIQUE(IF((序时账[日期]=B856)*(序时账[凭证字号]=C856), 序时账[科目编码], "")))</f>
        <v>0</v>
      </c>
      <c r="B856" s="89"/>
      <c r="G856" s="39"/>
      <c r="H856" s="39"/>
      <c r="I856" s="42">
        <f>IF(F856&lt;&gt;"结转本期损益",_xlfn.XLOOKUP(D856,科目余额表[科目编码],科目余额表[抽查项目],"无匹配"),"期间结转")</f>
        <v>0</v>
      </c>
      <c r="J856" s="38" t="str" cm="1">
        <f t="array" ref="J856">_xlfn.TEXTJOIN(",", TRUE, _xlfn.UNIQUE(IF((序时账[日期]=B856)*(序时账[凭证字号]=C856)*IF(G856=0,序时账[借方金额]&lt;&gt;0,序时账[借方金额]=0)*(序时账[科目编码]&lt;&gt;D856), 序时账[科目名称], "")))</f>
        <v/>
      </c>
      <c r="K856" s="42"/>
      <c r="M856" s="24"/>
      <c r="N856" s="23"/>
    </row>
    <row r="857" spans="1:14">
      <c r="A857" s="38" t="str" cm="1">
        <f t="array" ref="A857">_xlfn.TEXTJOIN(",", TRUE, _xlfn.UNIQUE(IF((序时账[日期]=B857)*(序时账[凭证字号]=C857), 序时账[科目编码], "")))</f>
        <v>0</v>
      </c>
      <c r="B857" s="89"/>
      <c r="G857" s="39"/>
      <c r="H857" s="39"/>
      <c r="I857" s="42">
        <f>IF(F857&lt;&gt;"结转本期损益",_xlfn.XLOOKUP(D857,科目余额表[科目编码],科目余额表[抽查项目],"无匹配"),"期间结转")</f>
        <v>0</v>
      </c>
      <c r="J857" s="38" t="str" cm="1">
        <f t="array" ref="J857">_xlfn.TEXTJOIN(",", TRUE, _xlfn.UNIQUE(IF((序时账[日期]=B857)*(序时账[凭证字号]=C857)*IF(G857=0,序时账[借方金额]&lt;&gt;0,序时账[借方金额]=0)*(序时账[科目编码]&lt;&gt;D857), 序时账[科目名称], "")))</f>
        <v/>
      </c>
      <c r="K857" s="42"/>
      <c r="M857" s="24"/>
      <c r="N857" s="23"/>
    </row>
    <row r="858" spans="1:14">
      <c r="A858" s="38" t="str" cm="1">
        <f t="array" ref="A858">_xlfn.TEXTJOIN(",", TRUE, _xlfn.UNIQUE(IF((序时账[日期]=B858)*(序时账[凭证字号]=C858), 序时账[科目编码], "")))</f>
        <v>0</v>
      </c>
      <c r="B858" s="89"/>
      <c r="G858" s="39"/>
      <c r="H858" s="39"/>
      <c r="I858" s="42">
        <f>IF(F858&lt;&gt;"结转本期损益",_xlfn.XLOOKUP(D858,科目余额表[科目编码],科目余额表[抽查项目],"无匹配"),"期间结转")</f>
        <v>0</v>
      </c>
      <c r="J858" s="38" t="str" cm="1">
        <f t="array" ref="J858">_xlfn.TEXTJOIN(",", TRUE, _xlfn.UNIQUE(IF((序时账[日期]=B858)*(序时账[凭证字号]=C858)*IF(G858=0,序时账[借方金额]&lt;&gt;0,序时账[借方金额]=0)*(序时账[科目编码]&lt;&gt;D858), 序时账[科目名称], "")))</f>
        <v/>
      </c>
      <c r="K858" s="42"/>
      <c r="M858" s="24"/>
      <c r="N858" s="23"/>
    </row>
    <row r="859" spans="1:14">
      <c r="A859" s="38" t="str" cm="1">
        <f t="array" ref="A859">_xlfn.TEXTJOIN(",", TRUE, _xlfn.UNIQUE(IF((序时账[日期]=B859)*(序时账[凭证字号]=C859), 序时账[科目编码], "")))</f>
        <v>0</v>
      </c>
      <c r="B859" s="89"/>
      <c r="G859" s="39"/>
      <c r="H859" s="39"/>
      <c r="I859" s="42">
        <f>IF(F859&lt;&gt;"结转本期损益",_xlfn.XLOOKUP(D859,科目余额表[科目编码],科目余额表[抽查项目],"无匹配"),"期间结转")</f>
        <v>0</v>
      </c>
      <c r="J859" s="38" t="str" cm="1">
        <f t="array" ref="J859">_xlfn.TEXTJOIN(",", TRUE, _xlfn.UNIQUE(IF((序时账[日期]=B859)*(序时账[凭证字号]=C859)*IF(G859=0,序时账[借方金额]&lt;&gt;0,序时账[借方金额]=0)*(序时账[科目编码]&lt;&gt;D859), 序时账[科目名称], "")))</f>
        <v/>
      </c>
      <c r="K859" s="42"/>
      <c r="M859" s="24"/>
      <c r="N859" s="23"/>
    </row>
    <row r="860" spans="1:14">
      <c r="A860" s="38" t="str" cm="1">
        <f t="array" ref="A860">_xlfn.TEXTJOIN(",", TRUE, _xlfn.UNIQUE(IF((序时账[日期]=B860)*(序时账[凭证字号]=C860), 序时账[科目编码], "")))</f>
        <v>0</v>
      </c>
      <c r="B860" s="89"/>
      <c r="G860" s="39"/>
      <c r="H860" s="39"/>
      <c r="I860" s="42">
        <f>IF(F860&lt;&gt;"结转本期损益",_xlfn.XLOOKUP(D860,科目余额表[科目编码],科目余额表[抽查项目],"无匹配"),"期间结转")</f>
        <v>0</v>
      </c>
      <c r="J860" s="38" t="str" cm="1">
        <f t="array" ref="J860">_xlfn.TEXTJOIN(",", TRUE, _xlfn.UNIQUE(IF((序时账[日期]=B860)*(序时账[凭证字号]=C860)*IF(G860=0,序时账[借方金额]&lt;&gt;0,序时账[借方金额]=0)*(序时账[科目编码]&lt;&gt;D860), 序时账[科目名称], "")))</f>
        <v/>
      </c>
      <c r="K860" s="42"/>
      <c r="M860" s="24"/>
      <c r="N860" s="23"/>
    </row>
    <row r="861" spans="1:14">
      <c r="A861" s="38" t="str" cm="1">
        <f t="array" ref="A861">_xlfn.TEXTJOIN(",", TRUE, _xlfn.UNIQUE(IF((序时账[日期]=B861)*(序时账[凭证字号]=C861), 序时账[科目编码], "")))</f>
        <v>0</v>
      </c>
      <c r="B861" s="89"/>
      <c r="G861" s="39"/>
      <c r="H861" s="39"/>
      <c r="I861" s="42">
        <f>IF(F861&lt;&gt;"结转本期损益",_xlfn.XLOOKUP(D861,科目余额表[科目编码],科目余额表[抽查项目],"无匹配"),"期间结转")</f>
        <v>0</v>
      </c>
      <c r="J861" s="38" t="str" cm="1">
        <f t="array" ref="J861">_xlfn.TEXTJOIN(",", TRUE, _xlfn.UNIQUE(IF((序时账[日期]=B861)*(序时账[凭证字号]=C861)*IF(G861=0,序时账[借方金额]&lt;&gt;0,序时账[借方金额]=0)*(序时账[科目编码]&lt;&gt;D861), 序时账[科目名称], "")))</f>
        <v/>
      </c>
      <c r="K861" s="42"/>
      <c r="M861" s="24"/>
      <c r="N861" s="23"/>
    </row>
    <row r="862" spans="1:14">
      <c r="A862" s="38" t="str" cm="1">
        <f t="array" ref="A862">_xlfn.TEXTJOIN(",", TRUE, _xlfn.UNIQUE(IF((序时账[日期]=B862)*(序时账[凭证字号]=C862), 序时账[科目编码], "")))</f>
        <v>0</v>
      </c>
      <c r="B862" s="89"/>
      <c r="G862" s="39"/>
      <c r="H862" s="39"/>
      <c r="I862" s="42">
        <f>IF(F862&lt;&gt;"结转本期损益",_xlfn.XLOOKUP(D862,科目余额表[科目编码],科目余额表[抽查项目],"无匹配"),"期间结转")</f>
        <v>0</v>
      </c>
      <c r="J862" s="38" t="str" cm="1">
        <f t="array" ref="J862">_xlfn.TEXTJOIN(",", TRUE, _xlfn.UNIQUE(IF((序时账[日期]=B862)*(序时账[凭证字号]=C862)*IF(G862=0,序时账[借方金额]&lt;&gt;0,序时账[借方金额]=0)*(序时账[科目编码]&lt;&gt;D862), 序时账[科目名称], "")))</f>
        <v/>
      </c>
      <c r="K862" s="42"/>
      <c r="M862" s="24"/>
      <c r="N862" s="23"/>
    </row>
    <row r="863" spans="1:14">
      <c r="A863" s="38" t="str" cm="1">
        <f t="array" ref="A863">_xlfn.TEXTJOIN(",", TRUE, _xlfn.UNIQUE(IF((序时账[日期]=B863)*(序时账[凭证字号]=C863), 序时账[科目编码], "")))</f>
        <v>0</v>
      </c>
      <c r="B863" s="89"/>
      <c r="G863" s="39"/>
      <c r="H863" s="39"/>
      <c r="I863" s="42">
        <f>IF(F863&lt;&gt;"结转本期损益",_xlfn.XLOOKUP(D863,科目余额表[科目编码],科目余额表[抽查项目],"无匹配"),"期间结转")</f>
        <v>0</v>
      </c>
      <c r="J863" s="38" t="str" cm="1">
        <f t="array" ref="J863">_xlfn.TEXTJOIN(",", TRUE, _xlfn.UNIQUE(IF((序时账[日期]=B863)*(序时账[凭证字号]=C863)*IF(G863=0,序时账[借方金额]&lt;&gt;0,序时账[借方金额]=0)*(序时账[科目编码]&lt;&gt;D863), 序时账[科目名称], "")))</f>
        <v/>
      </c>
      <c r="K863" s="42"/>
      <c r="M863" s="24"/>
      <c r="N863" s="23"/>
    </row>
    <row r="864" spans="1:14">
      <c r="A864" s="38" t="str" cm="1">
        <f t="array" ref="A864">_xlfn.TEXTJOIN(",", TRUE, _xlfn.UNIQUE(IF((序时账[日期]=B864)*(序时账[凭证字号]=C864), 序时账[科目编码], "")))</f>
        <v>0</v>
      </c>
      <c r="B864" s="89"/>
      <c r="G864" s="39"/>
      <c r="H864" s="39"/>
      <c r="I864" s="42">
        <f>IF(F864&lt;&gt;"结转本期损益",_xlfn.XLOOKUP(D864,科目余额表[科目编码],科目余额表[抽查项目],"无匹配"),"期间结转")</f>
        <v>0</v>
      </c>
      <c r="J864" s="38" t="str" cm="1">
        <f t="array" ref="J864">_xlfn.TEXTJOIN(",", TRUE, _xlfn.UNIQUE(IF((序时账[日期]=B864)*(序时账[凭证字号]=C864)*IF(G864=0,序时账[借方金额]&lt;&gt;0,序时账[借方金额]=0)*(序时账[科目编码]&lt;&gt;D864), 序时账[科目名称], "")))</f>
        <v/>
      </c>
      <c r="K864" s="42"/>
      <c r="M864" s="24"/>
      <c r="N864" s="23"/>
    </row>
    <row r="865" spans="1:14">
      <c r="A865" s="38" t="str" cm="1">
        <f t="array" ref="A865">_xlfn.TEXTJOIN(",", TRUE, _xlfn.UNIQUE(IF((序时账[日期]=B865)*(序时账[凭证字号]=C865), 序时账[科目编码], "")))</f>
        <v>0</v>
      </c>
      <c r="B865" s="89"/>
      <c r="G865" s="39"/>
      <c r="H865" s="39"/>
      <c r="I865" s="42">
        <f>IF(F865&lt;&gt;"结转本期损益",_xlfn.XLOOKUP(D865,科目余额表[科目编码],科目余额表[抽查项目],"无匹配"),"期间结转")</f>
        <v>0</v>
      </c>
      <c r="J865" s="38" t="str" cm="1">
        <f t="array" ref="J865">_xlfn.TEXTJOIN(",", TRUE, _xlfn.UNIQUE(IF((序时账[日期]=B865)*(序时账[凭证字号]=C865)*IF(G865=0,序时账[借方金额]&lt;&gt;0,序时账[借方金额]=0)*(序时账[科目编码]&lt;&gt;D865), 序时账[科目名称], "")))</f>
        <v/>
      </c>
      <c r="K865" s="42"/>
      <c r="M865" s="24"/>
      <c r="N865" s="23"/>
    </row>
    <row r="866" spans="1:14">
      <c r="A866" s="38" t="str" cm="1">
        <f t="array" ref="A866">_xlfn.TEXTJOIN(",", TRUE, _xlfn.UNIQUE(IF((序时账[日期]=B866)*(序时账[凭证字号]=C866), 序时账[科目编码], "")))</f>
        <v>0</v>
      </c>
      <c r="B866" s="89"/>
      <c r="G866" s="39"/>
      <c r="H866" s="39"/>
      <c r="I866" s="42">
        <f>IF(F866&lt;&gt;"结转本期损益",_xlfn.XLOOKUP(D866,科目余额表[科目编码],科目余额表[抽查项目],"无匹配"),"期间结转")</f>
        <v>0</v>
      </c>
      <c r="J866" s="38" t="str" cm="1">
        <f t="array" ref="J866">_xlfn.TEXTJOIN(",", TRUE, _xlfn.UNIQUE(IF((序时账[日期]=B866)*(序时账[凭证字号]=C866)*IF(G866=0,序时账[借方金额]&lt;&gt;0,序时账[借方金额]=0)*(序时账[科目编码]&lt;&gt;D866), 序时账[科目名称], "")))</f>
        <v/>
      </c>
      <c r="K866" s="42"/>
      <c r="M866" s="24"/>
      <c r="N866" s="23"/>
    </row>
    <row r="867" spans="1:14">
      <c r="A867" s="38" t="str" cm="1">
        <f t="array" ref="A867">_xlfn.TEXTJOIN(",", TRUE, _xlfn.UNIQUE(IF((序时账[日期]=B867)*(序时账[凭证字号]=C867), 序时账[科目编码], "")))</f>
        <v>0</v>
      </c>
      <c r="B867" s="89"/>
      <c r="G867" s="39"/>
      <c r="H867" s="39"/>
      <c r="I867" s="42">
        <f>IF(F867&lt;&gt;"结转本期损益",_xlfn.XLOOKUP(D867,科目余额表[科目编码],科目余额表[抽查项目],"无匹配"),"期间结转")</f>
        <v>0</v>
      </c>
      <c r="J867" s="38" t="str" cm="1">
        <f t="array" ref="J867">_xlfn.TEXTJOIN(",", TRUE, _xlfn.UNIQUE(IF((序时账[日期]=B867)*(序时账[凭证字号]=C867)*IF(G867=0,序时账[借方金额]&lt;&gt;0,序时账[借方金额]=0)*(序时账[科目编码]&lt;&gt;D867), 序时账[科目名称], "")))</f>
        <v/>
      </c>
      <c r="K867" s="42"/>
      <c r="M867" s="24"/>
      <c r="N867" s="23"/>
    </row>
    <row r="868" spans="1:14">
      <c r="A868" s="38" t="str" cm="1">
        <f t="array" ref="A868">_xlfn.TEXTJOIN(",", TRUE, _xlfn.UNIQUE(IF((序时账[日期]=B868)*(序时账[凭证字号]=C868), 序时账[科目编码], "")))</f>
        <v>0</v>
      </c>
      <c r="B868" s="89"/>
      <c r="G868" s="39"/>
      <c r="H868" s="39"/>
      <c r="I868" s="42">
        <f>IF(F868&lt;&gt;"结转本期损益",_xlfn.XLOOKUP(D868,科目余额表[科目编码],科目余额表[抽查项目],"无匹配"),"期间结转")</f>
        <v>0</v>
      </c>
      <c r="J868" s="38" t="str" cm="1">
        <f t="array" ref="J868">_xlfn.TEXTJOIN(",", TRUE, _xlfn.UNIQUE(IF((序时账[日期]=B868)*(序时账[凭证字号]=C868)*IF(G868=0,序时账[借方金额]&lt;&gt;0,序时账[借方金额]=0)*(序时账[科目编码]&lt;&gt;D868), 序时账[科目名称], "")))</f>
        <v/>
      </c>
      <c r="K868" s="42"/>
      <c r="M868" s="24"/>
      <c r="N868" s="23"/>
    </row>
    <row r="869" spans="1:14">
      <c r="A869" s="38" t="str" cm="1">
        <f t="array" ref="A869">_xlfn.TEXTJOIN(",", TRUE, _xlfn.UNIQUE(IF((序时账[日期]=B869)*(序时账[凭证字号]=C869), 序时账[科目编码], "")))</f>
        <v>0</v>
      </c>
      <c r="B869" s="89"/>
      <c r="G869" s="39"/>
      <c r="H869" s="39"/>
      <c r="I869" s="42">
        <f>IF(F869&lt;&gt;"结转本期损益",_xlfn.XLOOKUP(D869,科目余额表[科目编码],科目余额表[抽查项目],"无匹配"),"期间结转")</f>
        <v>0</v>
      </c>
      <c r="J869" s="38" t="str" cm="1">
        <f t="array" ref="J869">_xlfn.TEXTJOIN(",", TRUE, _xlfn.UNIQUE(IF((序时账[日期]=B869)*(序时账[凭证字号]=C869)*IF(G869=0,序时账[借方金额]&lt;&gt;0,序时账[借方金额]=0)*(序时账[科目编码]&lt;&gt;D869), 序时账[科目名称], "")))</f>
        <v/>
      </c>
      <c r="K869" s="42"/>
      <c r="M869" s="24"/>
      <c r="N869" s="23"/>
    </row>
    <row r="870" spans="1:14">
      <c r="A870" s="38" t="str" cm="1">
        <f t="array" ref="A870">_xlfn.TEXTJOIN(",", TRUE, _xlfn.UNIQUE(IF((序时账[日期]=B870)*(序时账[凭证字号]=C870), 序时账[科目编码], "")))</f>
        <v>0</v>
      </c>
      <c r="B870" s="89"/>
      <c r="G870" s="39"/>
      <c r="H870" s="39"/>
      <c r="I870" s="42">
        <f>IF(F870&lt;&gt;"结转本期损益",_xlfn.XLOOKUP(D870,科目余额表[科目编码],科目余额表[抽查项目],"无匹配"),"期间结转")</f>
        <v>0</v>
      </c>
      <c r="J870" s="38" t="str" cm="1">
        <f t="array" ref="J870">_xlfn.TEXTJOIN(",", TRUE, _xlfn.UNIQUE(IF((序时账[日期]=B870)*(序时账[凭证字号]=C870)*IF(G870=0,序时账[借方金额]&lt;&gt;0,序时账[借方金额]=0)*(序时账[科目编码]&lt;&gt;D870), 序时账[科目名称], "")))</f>
        <v/>
      </c>
      <c r="K870" s="42"/>
      <c r="M870" s="24"/>
      <c r="N870" s="23"/>
    </row>
    <row r="871" spans="1:14">
      <c r="A871" s="38" t="str" cm="1">
        <f t="array" ref="A871">_xlfn.TEXTJOIN(",", TRUE, _xlfn.UNIQUE(IF((序时账[日期]=B871)*(序时账[凭证字号]=C871), 序时账[科目编码], "")))</f>
        <v>0</v>
      </c>
      <c r="B871" s="89"/>
      <c r="G871" s="39"/>
      <c r="H871" s="39"/>
      <c r="I871" s="42">
        <f>IF(F871&lt;&gt;"结转本期损益",_xlfn.XLOOKUP(D871,科目余额表[科目编码],科目余额表[抽查项目],"无匹配"),"期间结转")</f>
        <v>0</v>
      </c>
      <c r="J871" s="38" t="str" cm="1">
        <f t="array" ref="J871">_xlfn.TEXTJOIN(",", TRUE, _xlfn.UNIQUE(IF((序时账[日期]=B871)*(序时账[凭证字号]=C871)*IF(G871=0,序时账[借方金额]&lt;&gt;0,序时账[借方金额]=0)*(序时账[科目编码]&lt;&gt;D871), 序时账[科目名称], "")))</f>
        <v/>
      </c>
      <c r="K871" s="42"/>
      <c r="M871" s="24"/>
      <c r="N871" s="23"/>
    </row>
    <row r="872" spans="1:14">
      <c r="A872" s="38" t="str" cm="1">
        <f t="array" ref="A872">_xlfn.TEXTJOIN(",", TRUE, _xlfn.UNIQUE(IF((序时账[日期]=B872)*(序时账[凭证字号]=C872), 序时账[科目编码], "")))</f>
        <v>0</v>
      </c>
      <c r="B872" s="89"/>
      <c r="G872" s="39"/>
      <c r="H872" s="39"/>
      <c r="I872" s="42">
        <f>IF(F872&lt;&gt;"结转本期损益",_xlfn.XLOOKUP(D872,科目余额表[科目编码],科目余额表[抽查项目],"无匹配"),"期间结转")</f>
        <v>0</v>
      </c>
      <c r="J872" s="38" t="str" cm="1">
        <f t="array" ref="J872">_xlfn.TEXTJOIN(",", TRUE, _xlfn.UNIQUE(IF((序时账[日期]=B872)*(序时账[凭证字号]=C872)*IF(G872=0,序时账[借方金额]&lt;&gt;0,序时账[借方金额]=0)*(序时账[科目编码]&lt;&gt;D872), 序时账[科目名称], "")))</f>
        <v/>
      </c>
      <c r="K872" s="42"/>
      <c r="M872" s="24"/>
      <c r="N872" s="23"/>
    </row>
    <row r="873" spans="1:14">
      <c r="A873" s="38" t="str" cm="1">
        <f t="array" ref="A873">_xlfn.TEXTJOIN(",", TRUE, _xlfn.UNIQUE(IF((序时账[日期]=B873)*(序时账[凭证字号]=C873), 序时账[科目编码], "")))</f>
        <v>0</v>
      </c>
      <c r="B873" s="89"/>
      <c r="G873" s="39"/>
      <c r="H873" s="39"/>
      <c r="I873" s="42">
        <f>IF(F873&lt;&gt;"结转本期损益",_xlfn.XLOOKUP(D873,科目余额表[科目编码],科目余额表[抽查项目],"无匹配"),"期间结转")</f>
        <v>0</v>
      </c>
      <c r="J873" s="38" t="str" cm="1">
        <f t="array" ref="J873">_xlfn.TEXTJOIN(",", TRUE, _xlfn.UNIQUE(IF((序时账[日期]=B873)*(序时账[凭证字号]=C873)*IF(G873=0,序时账[借方金额]&lt;&gt;0,序时账[借方金额]=0)*(序时账[科目编码]&lt;&gt;D873), 序时账[科目名称], "")))</f>
        <v/>
      </c>
      <c r="K873" s="42"/>
      <c r="M873" s="24"/>
      <c r="N873" s="23"/>
    </row>
    <row r="874" spans="1:14">
      <c r="A874" s="38" t="str" cm="1">
        <f t="array" ref="A874">_xlfn.TEXTJOIN(",", TRUE, _xlfn.UNIQUE(IF((序时账[日期]=B874)*(序时账[凭证字号]=C874), 序时账[科目编码], "")))</f>
        <v>0</v>
      </c>
      <c r="B874" s="89"/>
      <c r="G874" s="39"/>
      <c r="H874" s="39"/>
      <c r="I874" s="42">
        <f>IF(F874&lt;&gt;"结转本期损益",_xlfn.XLOOKUP(D874,科目余额表[科目编码],科目余额表[抽查项目],"无匹配"),"期间结转")</f>
        <v>0</v>
      </c>
      <c r="J874" s="38" t="str" cm="1">
        <f t="array" ref="J874">_xlfn.TEXTJOIN(",", TRUE, _xlfn.UNIQUE(IF((序时账[日期]=B874)*(序时账[凭证字号]=C874)*IF(G874=0,序时账[借方金额]&lt;&gt;0,序时账[借方金额]=0)*(序时账[科目编码]&lt;&gt;D874), 序时账[科目名称], "")))</f>
        <v/>
      </c>
      <c r="K874" s="42"/>
      <c r="M874" s="24"/>
      <c r="N874" s="23"/>
    </row>
    <row r="875" spans="1:14">
      <c r="A875" s="38" t="str" cm="1">
        <f t="array" ref="A875">_xlfn.TEXTJOIN(",", TRUE, _xlfn.UNIQUE(IF((序时账[日期]=B875)*(序时账[凭证字号]=C875), 序时账[科目编码], "")))</f>
        <v>0</v>
      </c>
      <c r="B875" s="89"/>
      <c r="G875" s="39"/>
      <c r="H875" s="39"/>
      <c r="I875" s="42">
        <f>IF(F875&lt;&gt;"结转本期损益",_xlfn.XLOOKUP(D875,科目余额表[科目编码],科目余额表[抽查项目],"无匹配"),"期间结转")</f>
        <v>0</v>
      </c>
      <c r="J875" s="38" t="str" cm="1">
        <f t="array" ref="J875">_xlfn.TEXTJOIN(",", TRUE, _xlfn.UNIQUE(IF((序时账[日期]=B875)*(序时账[凭证字号]=C875)*IF(G875=0,序时账[借方金额]&lt;&gt;0,序时账[借方金额]=0)*(序时账[科目编码]&lt;&gt;D875), 序时账[科目名称], "")))</f>
        <v/>
      </c>
      <c r="K875" s="42"/>
      <c r="M875" s="24"/>
      <c r="N875" s="23"/>
    </row>
    <row r="876" spans="1:14">
      <c r="A876" s="38" t="str" cm="1">
        <f t="array" ref="A876">_xlfn.TEXTJOIN(",", TRUE, _xlfn.UNIQUE(IF((序时账[日期]=B876)*(序时账[凭证字号]=C876), 序时账[科目编码], "")))</f>
        <v>0</v>
      </c>
      <c r="B876" s="89"/>
      <c r="G876" s="39"/>
      <c r="H876" s="39"/>
      <c r="I876" s="42">
        <f>IF(F876&lt;&gt;"结转本期损益",_xlfn.XLOOKUP(D876,科目余额表[科目编码],科目余额表[抽查项目],"无匹配"),"期间结转")</f>
        <v>0</v>
      </c>
      <c r="J876" s="38" t="str" cm="1">
        <f t="array" ref="J876">_xlfn.TEXTJOIN(",", TRUE, _xlfn.UNIQUE(IF((序时账[日期]=B876)*(序时账[凭证字号]=C876)*IF(G876=0,序时账[借方金额]&lt;&gt;0,序时账[借方金额]=0)*(序时账[科目编码]&lt;&gt;D876), 序时账[科目名称], "")))</f>
        <v/>
      </c>
      <c r="K876" s="42"/>
      <c r="M876" s="24"/>
      <c r="N876" s="23"/>
    </row>
    <row r="877" spans="1:14">
      <c r="A877" s="38" t="str" cm="1">
        <f t="array" ref="A877">_xlfn.TEXTJOIN(",", TRUE, _xlfn.UNIQUE(IF((序时账[日期]=B877)*(序时账[凭证字号]=C877), 序时账[科目编码], "")))</f>
        <v>0</v>
      </c>
      <c r="B877" s="89"/>
      <c r="G877" s="39"/>
      <c r="H877" s="39"/>
      <c r="I877" s="42">
        <f>IF(F877&lt;&gt;"结转本期损益",_xlfn.XLOOKUP(D877,科目余额表[科目编码],科目余额表[抽查项目],"无匹配"),"期间结转")</f>
        <v>0</v>
      </c>
      <c r="J877" s="38" t="str" cm="1">
        <f t="array" ref="J877">_xlfn.TEXTJOIN(",", TRUE, _xlfn.UNIQUE(IF((序时账[日期]=B877)*(序时账[凭证字号]=C877)*IF(G877=0,序时账[借方金额]&lt;&gt;0,序时账[借方金额]=0)*(序时账[科目编码]&lt;&gt;D877), 序时账[科目名称], "")))</f>
        <v/>
      </c>
      <c r="K877" s="42"/>
      <c r="M877" s="24"/>
      <c r="N877" s="23"/>
    </row>
    <row r="878" spans="1:14">
      <c r="A878" s="38" t="str" cm="1">
        <f t="array" ref="A878">_xlfn.TEXTJOIN(",", TRUE, _xlfn.UNIQUE(IF((序时账[日期]=B878)*(序时账[凭证字号]=C878), 序时账[科目编码], "")))</f>
        <v>0</v>
      </c>
      <c r="B878" s="89"/>
      <c r="G878" s="39"/>
      <c r="H878" s="39"/>
      <c r="I878" s="42">
        <f>IF(F878&lt;&gt;"结转本期损益",_xlfn.XLOOKUP(D878,科目余额表[科目编码],科目余额表[抽查项目],"无匹配"),"期间结转")</f>
        <v>0</v>
      </c>
      <c r="J878" s="38" t="str" cm="1">
        <f t="array" ref="J878">_xlfn.TEXTJOIN(",", TRUE, _xlfn.UNIQUE(IF((序时账[日期]=B878)*(序时账[凭证字号]=C878)*IF(G878=0,序时账[借方金额]&lt;&gt;0,序时账[借方金额]=0)*(序时账[科目编码]&lt;&gt;D878), 序时账[科目名称], "")))</f>
        <v/>
      </c>
      <c r="K878" s="42"/>
      <c r="M878" s="24"/>
      <c r="N878" s="23"/>
    </row>
    <row r="879" spans="1:14">
      <c r="A879" s="38" t="str" cm="1">
        <f t="array" ref="A879">_xlfn.TEXTJOIN(",", TRUE, _xlfn.UNIQUE(IF((序时账[日期]=B879)*(序时账[凭证字号]=C879), 序时账[科目编码], "")))</f>
        <v>0</v>
      </c>
      <c r="B879" s="89"/>
      <c r="G879" s="39"/>
      <c r="H879" s="39"/>
      <c r="I879" s="42">
        <f>IF(F879&lt;&gt;"结转本期损益",_xlfn.XLOOKUP(D879,科目余额表[科目编码],科目余额表[抽查项目],"无匹配"),"期间结转")</f>
        <v>0</v>
      </c>
      <c r="J879" s="38" t="str" cm="1">
        <f t="array" ref="J879">_xlfn.TEXTJOIN(",", TRUE, _xlfn.UNIQUE(IF((序时账[日期]=B879)*(序时账[凭证字号]=C879)*IF(G879=0,序时账[借方金额]&lt;&gt;0,序时账[借方金额]=0)*(序时账[科目编码]&lt;&gt;D879), 序时账[科目名称], "")))</f>
        <v/>
      </c>
      <c r="K879" s="42"/>
      <c r="M879" s="24"/>
      <c r="N879" s="23"/>
    </row>
    <row r="880" spans="1:14">
      <c r="A880" s="38" t="str" cm="1">
        <f t="array" ref="A880">_xlfn.TEXTJOIN(",", TRUE, _xlfn.UNIQUE(IF((序时账[日期]=B880)*(序时账[凭证字号]=C880), 序时账[科目编码], "")))</f>
        <v>0</v>
      </c>
      <c r="B880" s="89"/>
      <c r="G880" s="39"/>
      <c r="H880" s="39"/>
      <c r="I880" s="42">
        <f>IF(F880&lt;&gt;"结转本期损益",_xlfn.XLOOKUP(D880,科目余额表[科目编码],科目余额表[抽查项目],"无匹配"),"期间结转")</f>
        <v>0</v>
      </c>
      <c r="J880" s="38" t="str" cm="1">
        <f t="array" ref="J880">_xlfn.TEXTJOIN(",", TRUE, _xlfn.UNIQUE(IF((序时账[日期]=B880)*(序时账[凭证字号]=C880)*IF(G880=0,序时账[借方金额]&lt;&gt;0,序时账[借方金额]=0)*(序时账[科目编码]&lt;&gt;D880), 序时账[科目名称], "")))</f>
        <v/>
      </c>
      <c r="K880" s="42"/>
      <c r="M880" s="24"/>
      <c r="N880" s="23"/>
    </row>
    <row r="881" spans="1:14">
      <c r="A881" s="38" t="str" cm="1">
        <f t="array" ref="A881">_xlfn.TEXTJOIN(",", TRUE, _xlfn.UNIQUE(IF((序时账[日期]=B881)*(序时账[凭证字号]=C881), 序时账[科目编码], "")))</f>
        <v>0</v>
      </c>
      <c r="B881" s="89"/>
      <c r="G881" s="39"/>
      <c r="H881" s="39"/>
      <c r="I881" s="42">
        <f>IF(F881&lt;&gt;"结转本期损益",_xlfn.XLOOKUP(D881,科目余额表[科目编码],科目余额表[抽查项目],"无匹配"),"期间结转")</f>
        <v>0</v>
      </c>
      <c r="J881" s="38" t="str" cm="1">
        <f t="array" ref="J881">_xlfn.TEXTJOIN(",", TRUE, _xlfn.UNIQUE(IF((序时账[日期]=B881)*(序时账[凭证字号]=C881)*IF(G881=0,序时账[借方金额]&lt;&gt;0,序时账[借方金额]=0)*(序时账[科目编码]&lt;&gt;D881), 序时账[科目名称], "")))</f>
        <v/>
      </c>
      <c r="K881" s="42"/>
      <c r="M881" s="24"/>
      <c r="N881" s="23"/>
    </row>
    <row r="882" spans="1:14">
      <c r="A882" s="38" t="str" cm="1">
        <f t="array" ref="A882">_xlfn.TEXTJOIN(",", TRUE, _xlfn.UNIQUE(IF((序时账[日期]=B882)*(序时账[凭证字号]=C882), 序时账[科目编码], "")))</f>
        <v>0</v>
      </c>
      <c r="B882" s="89"/>
      <c r="G882" s="39"/>
      <c r="H882" s="39"/>
      <c r="I882" s="42">
        <f>IF(F882&lt;&gt;"结转本期损益",_xlfn.XLOOKUP(D882,科目余额表[科目编码],科目余额表[抽查项目],"无匹配"),"期间结转")</f>
        <v>0</v>
      </c>
      <c r="J882" s="38" t="str" cm="1">
        <f t="array" ref="J882">_xlfn.TEXTJOIN(",", TRUE, _xlfn.UNIQUE(IF((序时账[日期]=B882)*(序时账[凭证字号]=C882)*IF(G882=0,序时账[借方金额]&lt;&gt;0,序时账[借方金额]=0)*(序时账[科目编码]&lt;&gt;D882), 序时账[科目名称], "")))</f>
        <v/>
      </c>
      <c r="K882" s="42"/>
      <c r="M882" s="24"/>
      <c r="N882" s="23"/>
    </row>
    <row r="883" spans="1:14">
      <c r="A883" s="38" t="str" cm="1">
        <f t="array" ref="A883">_xlfn.TEXTJOIN(",", TRUE, _xlfn.UNIQUE(IF((序时账[日期]=B883)*(序时账[凭证字号]=C883), 序时账[科目编码], "")))</f>
        <v>0</v>
      </c>
      <c r="B883" s="89"/>
      <c r="G883" s="39"/>
      <c r="H883" s="39"/>
      <c r="I883" s="42">
        <f>IF(F883&lt;&gt;"结转本期损益",_xlfn.XLOOKUP(D883,科目余额表[科目编码],科目余额表[抽查项目],"无匹配"),"期间结转")</f>
        <v>0</v>
      </c>
      <c r="J883" s="38" t="str" cm="1">
        <f t="array" ref="J883">_xlfn.TEXTJOIN(",", TRUE, _xlfn.UNIQUE(IF((序时账[日期]=B883)*(序时账[凭证字号]=C883)*IF(G883=0,序时账[借方金额]&lt;&gt;0,序时账[借方金额]=0)*(序时账[科目编码]&lt;&gt;D883), 序时账[科目名称], "")))</f>
        <v/>
      </c>
      <c r="K883" s="42"/>
      <c r="M883" s="24"/>
      <c r="N883" s="23"/>
    </row>
    <row r="884" spans="1:14">
      <c r="A884" s="38" t="str" cm="1">
        <f t="array" ref="A884">_xlfn.TEXTJOIN(",", TRUE, _xlfn.UNIQUE(IF((序时账[日期]=B884)*(序时账[凭证字号]=C884), 序时账[科目编码], "")))</f>
        <v>0</v>
      </c>
      <c r="B884" s="89"/>
      <c r="G884" s="39"/>
      <c r="H884" s="39"/>
      <c r="I884" s="42">
        <f>IF(F884&lt;&gt;"结转本期损益",_xlfn.XLOOKUP(D884,科目余额表[科目编码],科目余额表[抽查项目],"无匹配"),"期间结转")</f>
        <v>0</v>
      </c>
      <c r="J884" s="38" t="str" cm="1">
        <f t="array" ref="J884">_xlfn.TEXTJOIN(",", TRUE, _xlfn.UNIQUE(IF((序时账[日期]=B884)*(序时账[凭证字号]=C884)*IF(G884=0,序时账[借方金额]&lt;&gt;0,序时账[借方金额]=0)*(序时账[科目编码]&lt;&gt;D884), 序时账[科目名称], "")))</f>
        <v/>
      </c>
      <c r="K884" s="42"/>
      <c r="M884" s="24"/>
      <c r="N884" s="23"/>
    </row>
    <row r="885" spans="1:14">
      <c r="A885" s="38" t="str" cm="1">
        <f t="array" ref="A885">_xlfn.TEXTJOIN(",", TRUE, _xlfn.UNIQUE(IF((序时账[日期]=B885)*(序时账[凭证字号]=C885), 序时账[科目编码], "")))</f>
        <v>0</v>
      </c>
      <c r="B885" s="89"/>
      <c r="G885" s="39"/>
      <c r="H885" s="39"/>
      <c r="I885" s="42">
        <f>IF(F885&lt;&gt;"结转本期损益",_xlfn.XLOOKUP(D885,科目余额表[科目编码],科目余额表[抽查项目],"无匹配"),"期间结转")</f>
        <v>0</v>
      </c>
      <c r="J885" s="38" t="str" cm="1">
        <f t="array" ref="J885">_xlfn.TEXTJOIN(",", TRUE, _xlfn.UNIQUE(IF((序时账[日期]=B885)*(序时账[凭证字号]=C885)*IF(G885=0,序时账[借方金额]&lt;&gt;0,序时账[借方金额]=0)*(序时账[科目编码]&lt;&gt;D885), 序时账[科目名称], "")))</f>
        <v/>
      </c>
      <c r="K885" s="42"/>
      <c r="M885" s="24"/>
      <c r="N885" s="23"/>
    </row>
    <row r="886" spans="1:14">
      <c r="A886" s="38" t="str" cm="1">
        <f t="array" ref="A886">_xlfn.TEXTJOIN(",", TRUE, _xlfn.UNIQUE(IF((序时账[日期]=B886)*(序时账[凭证字号]=C886), 序时账[科目编码], "")))</f>
        <v>0</v>
      </c>
      <c r="B886" s="89"/>
      <c r="G886" s="39"/>
      <c r="H886" s="39"/>
      <c r="I886" s="42">
        <f>IF(F886&lt;&gt;"结转本期损益",_xlfn.XLOOKUP(D886,科目余额表[科目编码],科目余额表[抽查项目],"无匹配"),"期间结转")</f>
        <v>0</v>
      </c>
      <c r="J886" s="38" t="str" cm="1">
        <f t="array" ref="J886">_xlfn.TEXTJOIN(",", TRUE, _xlfn.UNIQUE(IF((序时账[日期]=B886)*(序时账[凭证字号]=C886)*IF(G886=0,序时账[借方金额]&lt;&gt;0,序时账[借方金额]=0)*(序时账[科目编码]&lt;&gt;D886), 序时账[科目名称], "")))</f>
        <v/>
      </c>
      <c r="K886" s="42"/>
      <c r="M886" s="24"/>
      <c r="N886" s="23"/>
    </row>
    <row r="887" spans="1:14">
      <c r="A887" s="38" t="str" cm="1">
        <f t="array" ref="A887">_xlfn.TEXTJOIN(",", TRUE, _xlfn.UNIQUE(IF((序时账[日期]=B887)*(序时账[凭证字号]=C887), 序时账[科目编码], "")))</f>
        <v>0</v>
      </c>
      <c r="B887" s="89"/>
      <c r="G887" s="39"/>
      <c r="H887" s="39"/>
      <c r="I887" s="42">
        <f>IF(F887&lt;&gt;"结转本期损益",_xlfn.XLOOKUP(D887,科目余额表[科目编码],科目余额表[抽查项目],"无匹配"),"期间结转")</f>
        <v>0</v>
      </c>
      <c r="J887" s="38" t="str" cm="1">
        <f t="array" ref="J887">_xlfn.TEXTJOIN(",", TRUE, _xlfn.UNIQUE(IF((序时账[日期]=B887)*(序时账[凭证字号]=C887)*IF(G887=0,序时账[借方金额]&lt;&gt;0,序时账[借方金额]=0)*(序时账[科目编码]&lt;&gt;D887), 序时账[科目名称], "")))</f>
        <v/>
      </c>
      <c r="K887" s="42"/>
      <c r="M887" s="24"/>
      <c r="N887" s="23"/>
    </row>
    <row r="888" spans="1:14">
      <c r="A888" s="38" t="str" cm="1">
        <f t="array" ref="A888">_xlfn.TEXTJOIN(",", TRUE, _xlfn.UNIQUE(IF((序时账[日期]=B888)*(序时账[凭证字号]=C888), 序时账[科目编码], "")))</f>
        <v>0</v>
      </c>
      <c r="B888" s="89"/>
      <c r="G888" s="39"/>
      <c r="H888" s="39"/>
      <c r="I888" s="42">
        <f>IF(F888&lt;&gt;"结转本期损益",_xlfn.XLOOKUP(D888,科目余额表[科目编码],科目余额表[抽查项目],"无匹配"),"期间结转")</f>
        <v>0</v>
      </c>
      <c r="J888" s="38" t="str" cm="1">
        <f t="array" ref="J888">_xlfn.TEXTJOIN(",", TRUE, _xlfn.UNIQUE(IF((序时账[日期]=B888)*(序时账[凭证字号]=C888)*IF(G888=0,序时账[借方金额]&lt;&gt;0,序时账[借方金额]=0)*(序时账[科目编码]&lt;&gt;D888), 序时账[科目名称], "")))</f>
        <v/>
      </c>
      <c r="K888" s="42"/>
      <c r="M888" s="24"/>
      <c r="N888" s="23"/>
    </row>
    <row r="889" spans="1:14">
      <c r="A889" s="38" t="str" cm="1">
        <f t="array" ref="A889">_xlfn.TEXTJOIN(",", TRUE, _xlfn.UNIQUE(IF((序时账[日期]=B889)*(序时账[凭证字号]=C889), 序时账[科目编码], "")))</f>
        <v>0</v>
      </c>
      <c r="B889" s="89"/>
      <c r="G889" s="39"/>
      <c r="H889" s="39"/>
      <c r="I889" s="42">
        <f>IF(F889&lt;&gt;"结转本期损益",_xlfn.XLOOKUP(D889,科目余额表[科目编码],科目余额表[抽查项目],"无匹配"),"期间结转")</f>
        <v>0</v>
      </c>
      <c r="J889" s="38" t="str" cm="1">
        <f t="array" ref="J889">_xlfn.TEXTJOIN(",", TRUE, _xlfn.UNIQUE(IF((序时账[日期]=B889)*(序时账[凭证字号]=C889)*IF(G889=0,序时账[借方金额]&lt;&gt;0,序时账[借方金额]=0)*(序时账[科目编码]&lt;&gt;D889), 序时账[科目名称], "")))</f>
        <v/>
      </c>
      <c r="K889" s="42"/>
      <c r="M889" s="24"/>
      <c r="N889" s="23"/>
    </row>
    <row r="890" spans="1:14">
      <c r="A890" s="38" t="str" cm="1">
        <f t="array" ref="A890">_xlfn.TEXTJOIN(",", TRUE, _xlfn.UNIQUE(IF((序时账[日期]=B890)*(序时账[凭证字号]=C890), 序时账[科目编码], "")))</f>
        <v>0</v>
      </c>
      <c r="B890" s="89"/>
      <c r="G890" s="39"/>
      <c r="H890" s="39"/>
      <c r="I890" s="42">
        <f>IF(F890&lt;&gt;"结转本期损益",_xlfn.XLOOKUP(D890,科目余额表[科目编码],科目余额表[抽查项目],"无匹配"),"期间结转")</f>
        <v>0</v>
      </c>
      <c r="J890" s="38" t="str" cm="1">
        <f t="array" ref="J890">_xlfn.TEXTJOIN(",", TRUE, _xlfn.UNIQUE(IF((序时账[日期]=B890)*(序时账[凭证字号]=C890)*IF(G890=0,序时账[借方金额]&lt;&gt;0,序时账[借方金额]=0)*(序时账[科目编码]&lt;&gt;D890), 序时账[科目名称], "")))</f>
        <v/>
      </c>
      <c r="K890" s="42"/>
      <c r="M890" s="24"/>
      <c r="N890" s="23"/>
    </row>
    <row r="891" spans="1:14">
      <c r="A891" s="38" t="str" cm="1">
        <f t="array" ref="A891">_xlfn.TEXTJOIN(",", TRUE, _xlfn.UNIQUE(IF((序时账[日期]=B891)*(序时账[凭证字号]=C891), 序时账[科目编码], "")))</f>
        <v>0</v>
      </c>
      <c r="B891" s="89"/>
      <c r="G891" s="39"/>
      <c r="H891" s="39"/>
      <c r="I891" s="42">
        <f>IF(F891&lt;&gt;"结转本期损益",_xlfn.XLOOKUP(D891,科目余额表[科目编码],科目余额表[抽查项目],"无匹配"),"期间结转")</f>
        <v>0</v>
      </c>
      <c r="J891" s="38" t="str" cm="1">
        <f t="array" ref="J891">_xlfn.TEXTJOIN(",", TRUE, _xlfn.UNIQUE(IF((序时账[日期]=B891)*(序时账[凭证字号]=C891)*IF(G891=0,序时账[借方金额]&lt;&gt;0,序时账[借方金额]=0)*(序时账[科目编码]&lt;&gt;D891), 序时账[科目名称], "")))</f>
        <v/>
      </c>
      <c r="K891" s="42"/>
      <c r="M891" s="24"/>
      <c r="N891" s="23"/>
    </row>
    <row r="892" spans="1:14">
      <c r="A892" s="38" t="str" cm="1">
        <f t="array" ref="A892">_xlfn.TEXTJOIN(",", TRUE, _xlfn.UNIQUE(IF((序时账[日期]=B892)*(序时账[凭证字号]=C892), 序时账[科目编码], "")))</f>
        <v>0</v>
      </c>
      <c r="B892" s="89"/>
      <c r="G892" s="39"/>
      <c r="H892" s="39"/>
      <c r="I892" s="42">
        <f>IF(F892&lt;&gt;"结转本期损益",_xlfn.XLOOKUP(D892,科目余额表[科目编码],科目余额表[抽查项目],"无匹配"),"期间结转")</f>
        <v>0</v>
      </c>
      <c r="J892" s="38" t="str" cm="1">
        <f t="array" ref="J892">_xlfn.TEXTJOIN(",", TRUE, _xlfn.UNIQUE(IF((序时账[日期]=B892)*(序时账[凭证字号]=C892)*IF(G892=0,序时账[借方金额]&lt;&gt;0,序时账[借方金额]=0)*(序时账[科目编码]&lt;&gt;D892), 序时账[科目名称], "")))</f>
        <v/>
      </c>
      <c r="K892" s="42"/>
      <c r="M892" s="24"/>
      <c r="N892" s="23"/>
    </row>
    <row r="893" spans="1:14">
      <c r="A893" s="38" t="str" cm="1">
        <f t="array" ref="A893">_xlfn.TEXTJOIN(",", TRUE, _xlfn.UNIQUE(IF((序时账[日期]=B893)*(序时账[凭证字号]=C893), 序时账[科目编码], "")))</f>
        <v>0</v>
      </c>
      <c r="B893" s="89"/>
      <c r="G893" s="39"/>
      <c r="H893" s="39"/>
      <c r="I893" s="42">
        <f>IF(F893&lt;&gt;"结转本期损益",_xlfn.XLOOKUP(D893,科目余额表[科目编码],科目余额表[抽查项目],"无匹配"),"期间结转")</f>
        <v>0</v>
      </c>
      <c r="J893" s="38" t="str" cm="1">
        <f t="array" ref="J893">_xlfn.TEXTJOIN(",", TRUE, _xlfn.UNIQUE(IF((序时账[日期]=B893)*(序时账[凭证字号]=C893)*IF(G893=0,序时账[借方金额]&lt;&gt;0,序时账[借方金额]=0)*(序时账[科目编码]&lt;&gt;D893), 序时账[科目名称], "")))</f>
        <v/>
      </c>
      <c r="K893" s="42"/>
      <c r="M893" s="24"/>
      <c r="N893" s="23"/>
    </row>
    <row r="894" spans="1:14">
      <c r="A894" s="38" t="str" cm="1">
        <f t="array" ref="A894">_xlfn.TEXTJOIN(",", TRUE, _xlfn.UNIQUE(IF((序时账[日期]=B894)*(序时账[凭证字号]=C894), 序时账[科目编码], "")))</f>
        <v>0</v>
      </c>
      <c r="B894" s="89"/>
      <c r="G894" s="39"/>
      <c r="H894" s="39"/>
      <c r="I894" s="42">
        <f>IF(F894&lt;&gt;"结转本期损益",_xlfn.XLOOKUP(D894,科目余额表[科目编码],科目余额表[抽查项目],"无匹配"),"期间结转")</f>
        <v>0</v>
      </c>
      <c r="J894" s="38" t="str" cm="1">
        <f t="array" ref="J894">_xlfn.TEXTJOIN(",", TRUE, _xlfn.UNIQUE(IF((序时账[日期]=B894)*(序时账[凭证字号]=C894)*IF(G894=0,序时账[借方金额]&lt;&gt;0,序时账[借方金额]=0)*(序时账[科目编码]&lt;&gt;D894), 序时账[科目名称], "")))</f>
        <v/>
      </c>
      <c r="K894" s="42"/>
      <c r="M894" s="24"/>
      <c r="N894" s="23"/>
    </row>
    <row r="895" spans="1:14">
      <c r="A895" s="38" t="str" cm="1">
        <f t="array" ref="A895">_xlfn.TEXTJOIN(",", TRUE, _xlfn.UNIQUE(IF((序时账[日期]=B895)*(序时账[凭证字号]=C895), 序时账[科目编码], "")))</f>
        <v>0</v>
      </c>
      <c r="B895" s="89"/>
      <c r="G895" s="39"/>
      <c r="H895" s="39"/>
      <c r="I895" s="42">
        <f>IF(F895&lt;&gt;"结转本期损益",_xlfn.XLOOKUP(D895,科目余额表[科目编码],科目余额表[抽查项目],"无匹配"),"期间结转")</f>
        <v>0</v>
      </c>
      <c r="J895" s="38" t="str" cm="1">
        <f t="array" ref="J895">_xlfn.TEXTJOIN(",", TRUE, _xlfn.UNIQUE(IF((序时账[日期]=B895)*(序时账[凭证字号]=C895)*IF(G895=0,序时账[借方金额]&lt;&gt;0,序时账[借方金额]=0)*(序时账[科目编码]&lt;&gt;D895), 序时账[科目名称], "")))</f>
        <v/>
      </c>
      <c r="K895" s="42"/>
      <c r="M895" s="24"/>
      <c r="N895" s="23"/>
    </row>
    <row r="896" spans="1:14">
      <c r="A896" s="38" t="str" cm="1">
        <f t="array" ref="A896">_xlfn.TEXTJOIN(",", TRUE, _xlfn.UNIQUE(IF((序时账[日期]=B896)*(序时账[凭证字号]=C896), 序时账[科目编码], "")))</f>
        <v>0</v>
      </c>
      <c r="B896" s="89"/>
      <c r="G896" s="39"/>
      <c r="H896" s="39"/>
      <c r="I896" s="42">
        <f>IF(F896&lt;&gt;"结转本期损益",_xlfn.XLOOKUP(D896,科目余额表[科目编码],科目余额表[抽查项目],"无匹配"),"期间结转")</f>
        <v>0</v>
      </c>
      <c r="J896" s="38" t="str" cm="1">
        <f t="array" ref="J896">_xlfn.TEXTJOIN(",", TRUE, _xlfn.UNIQUE(IF((序时账[日期]=B896)*(序时账[凭证字号]=C896)*IF(G896=0,序时账[借方金额]&lt;&gt;0,序时账[借方金额]=0)*(序时账[科目编码]&lt;&gt;D896), 序时账[科目名称], "")))</f>
        <v/>
      </c>
      <c r="K896" s="42"/>
      <c r="M896" s="24"/>
      <c r="N896" s="23"/>
    </row>
    <row r="897" spans="1:14">
      <c r="A897" s="38" t="str" cm="1">
        <f t="array" ref="A897">_xlfn.TEXTJOIN(",", TRUE, _xlfn.UNIQUE(IF((序时账[日期]=B897)*(序时账[凭证字号]=C897), 序时账[科目编码], "")))</f>
        <v>0</v>
      </c>
      <c r="B897" s="89"/>
      <c r="G897" s="39"/>
      <c r="H897" s="39"/>
      <c r="I897" s="42">
        <f>IF(F897&lt;&gt;"结转本期损益",_xlfn.XLOOKUP(D897,科目余额表[科目编码],科目余额表[抽查项目],"无匹配"),"期间结转")</f>
        <v>0</v>
      </c>
      <c r="J897" s="38" t="str" cm="1">
        <f t="array" ref="J897">_xlfn.TEXTJOIN(",", TRUE, _xlfn.UNIQUE(IF((序时账[日期]=B897)*(序时账[凭证字号]=C897)*IF(G897=0,序时账[借方金额]&lt;&gt;0,序时账[借方金额]=0)*(序时账[科目编码]&lt;&gt;D897), 序时账[科目名称], "")))</f>
        <v/>
      </c>
      <c r="K897" s="42"/>
      <c r="L897" s="23"/>
      <c r="M897" s="24"/>
      <c r="N897" s="23"/>
    </row>
    <row r="898" spans="1:14">
      <c r="A898" s="38" t="str" cm="1">
        <f t="array" ref="A898">_xlfn.TEXTJOIN(",", TRUE, _xlfn.UNIQUE(IF((序时账[日期]=B898)*(序时账[凭证字号]=C898), 序时账[科目编码], "")))</f>
        <v>0</v>
      </c>
      <c r="B898" s="89"/>
      <c r="G898" s="39"/>
      <c r="H898" s="39"/>
      <c r="I898" s="42">
        <f>IF(F898&lt;&gt;"结转本期损益",_xlfn.XLOOKUP(D898,科目余额表[科目编码],科目余额表[抽查项目],"无匹配"),"期间结转")</f>
        <v>0</v>
      </c>
      <c r="J898" s="38" t="str" cm="1">
        <f t="array" ref="J898">_xlfn.TEXTJOIN(",", TRUE, _xlfn.UNIQUE(IF((序时账[日期]=B898)*(序时账[凭证字号]=C898)*IF(G898=0,序时账[借方金额]&lt;&gt;0,序时账[借方金额]=0)*(序时账[科目编码]&lt;&gt;D898), 序时账[科目名称], "")))</f>
        <v/>
      </c>
      <c r="K898" s="42"/>
      <c r="M898" s="24"/>
      <c r="N898" s="23"/>
    </row>
    <row r="899" spans="1:14">
      <c r="A899" s="38" t="str" cm="1">
        <f t="array" ref="A899">_xlfn.TEXTJOIN(",", TRUE, _xlfn.UNIQUE(IF((序时账[日期]=B899)*(序时账[凭证字号]=C899), 序时账[科目编码], "")))</f>
        <v>0</v>
      </c>
      <c r="B899" s="89"/>
      <c r="G899" s="39"/>
      <c r="H899" s="39"/>
      <c r="I899" s="42">
        <f>IF(F899&lt;&gt;"结转本期损益",_xlfn.XLOOKUP(D899,科目余额表[科目编码],科目余额表[抽查项目],"无匹配"),"期间结转")</f>
        <v>0</v>
      </c>
      <c r="J899" s="38" t="str" cm="1">
        <f t="array" ref="J899">_xlfn.TEXTJOIN(",", TRUE, _xlfn.UNIQUE(IF((序时账[日期]=B899)*(序时账[凭证字号]=C899)*IF(G899=0,序时账[借方金额]&lt;&gt;0,序时账[借方金额]=0)*(序时账[科目编码]&lt;&gt;D899), 序时账[科目名称], "")))</f>
        <v/>
      </c>
      <c r="K899" s="42"/>
      <c r="M899" s="24"/>
      <c r="N899" s="23"/>
    </row>
    <row r="900" spans="1:14">
      <c r="A900" s="38" t="str" cm="1">
        <f t="array" ref="A900">_xlfn.TEXTJOIN(",", TRUE, _xlfn.UNIQUE(IF((序时账[日期]=B900)*(序时账[凭证字号]=C900), 序时账[科目编码], "")))</f>
        <v>0</v>
      </c>
      <c r="B900" s="89"/>
      <c r="G900" s="39"/>
      <c r="H900" s="39"/>
      <c r="I900" s="42">
        <f>IF(F900&lt;&gt;"结转本期损益",_xlfn.XLOOKUP(D900,科目余额表[科目编码],科目余额表[抽查项目],"无匹配"),"期间结转")</f>
        <v>0</v>
      </c>
      <c r="J900" s="38" t="str" cm="1">
        <f t="array" ref="J900">_xlfn.TEXTJOIN(",", TRUE, _xlfn.UNIQUE(IF((序时账[日期]=B900)*(序时账[凭证字号]=C900)*IF(G900=0,序时账[借方金额]&lt;&gt;0,序时账[借方金额]=0)*(序时账[科目编码]&lt;&gt;D900), 序时账[科目名称], "")))</f>
        <v/>
      </c>
      <c r="K900" s="42"/>
      <c r="M900" s="24"/>
      <c r="N900" s="23"/>
    </row>
    <row r="901" spans="1:14">
      <c r="A901" s="38" t="str" cm="1">
        <f t="array" ref="A901">_xlfn.TEXTJOIN(",", TRUE, _xlfn.UNIQUE(IF((序时账[日期]=B901)*(序时账[凭证字号]=C901), 序时账[科目编码], "")))</f>
        <v>0</v>
      </c>
      <c r="B901" s="89"/>
      <c r="G901" s="39"/>
      <c r="H901" s="39"/>
      <c r="I901" s="42">
        <f>IF(F901&lt;&gt;"结转本期损益",_xlfn.XLOOKUP(D901,科目余额表[科目编码],科目余额表[抽查项目],"无匹配"),"期间结转")</f>
        <v>0</v>
      </c>
      <c r="J901" s="38" t="str" cm="1">
        <f t="array" ref="J901">_xlfn.TEXTJOIN(",", TRUE, _xlfn.UNIQUE(IF((序时账[日期]=B901)*(序时账[凭证字号]=C901)*IF(G901=0,序时账[借方金额]&lt;&gt;0,序时账[借方金额]=0)*(序时账[科目编码]&lt;&gt;D901), 序时账[科目名称], "")))</f>
        <v/>
      </c>
      <c r="K901" s="42"/>
      <c r="M901" s="24"/>
      <c r="N901" s="23"/>
    </row>
    <row r="902" spans="1:14">
      <c r="A902" s="38" t="str" cm="1">
        <f t="array" ref="A902">_xlfn.TEXTJOIN(",", TRUE, _xlfn.UNIQUE(IF((序时账[日期]=B902)*(序时账[凭证字号]=C902), 序时账[科目编码], "")))</f>
        <v>0</v>
      </c>
      <c r="B902" s="89"/>
      <c r="G902" s="39"/>
      <c r="H902" s="39"/>
      <c r="I902" s="42">
        <f>IF(F902&lt;&gt;"结转本期损益",_xlfn.XLOOKUP(D902,科目余额表[科目编码],科目余额表[抽查项目],"无匹配"),"期间结转")</f>
        <v>0</v>
      </c>
      <c r="J902" s="38" t="str" cm="1">
        <f t="array" ref="J902">_xlfn.TEXTJOIN(",", TRUE, _xlfn.UNIQUE(IF((序时账[日期]=B902)*(序时账[凭证字号]=C902)*IF(G902=0,序时账[借方金额]&lt;&gt;0,序时账[借方金额]=0)*(序时账[科目编码]&lt;&gt;D902), 序时账[科目名称], "")))</f>
        <v/>
      </c>
      <c r="K902" s="42"/>
      <c r="M902" s="24"/>
      <c r="N902" s="23"/>
    </row>
    <row r="903" spans="1:14">
      <c r="A903" s="38" t="str" cm="1">
        <f t="array" ref="A903">_xlfn.TEXTJOIN(",", TRUE, _xlfn.UNIQUE(IF((序时账[日期]=B903)*(序时账[凭证字号]=C903), 序时账[科目编码], "")))</f>
        <v>0</v>
      </c>
      <c r="B903" s="89"/>
      <c r="G903" s="39"/>
      <c r="H903" s="39"/>
      <c r="I903" s="42">
        <f>IF(F903&lt;&gt;"结转本期损益",_xlfn.XLOOKUP(D903,科目余额表[科目编码],科目余额表[抽查项目],"无匹配"),"期间结转")</f>
        <v>0</v>
      </c>
      <c r="J903" s="38" t="str" cm="1">
        <f t="array" ref="J903">_xlfn.TEXTJOIN(",", TRUE, _xlfn.UNIQUE(IF((序时账[日期]=B903)*(序时账[凭证字号]=C903)*IF(G903=0,序时账[借方金额]&lt;&gt;0,序时账[借方金额]=0)*(序时账[科目编码]&lt;&gt;D903), 序时账[科目名称], "")))</f>
        <v/>
      </c>
      <c r="K903" s="42"/>
      <c r="M903" s="24"/>
      <c r="N903" s="23"/>
    </row>
    <row r="904" spans="1:14">
      <c r="A904" s="38" t="str" cm="1">
        <f t="array" ref="A904">_xlfn.TEXTJOIN(",", TRUE, _xlfn.UNIQUE(IF((序时账[日期]=B904)*(序时账[凭证字号]=C904), 序时账[科目编码], "")))</f>
        <v>0</v>
      </c>
      <c r="B904" s="89"/>
      <c r="G904" s="39"/>
      <c r="H904" s="39"/>
      <c r="I904" s="42">
        <f>IF(F904&lt;&gt;"结转本期损益",_xlfn.XLOOKUP(D904,科目余额表[科目编码],科目余额表[抽查项目],"无匹配"),"期间结转")</f>
        <v>0</v>
      </c>
      <c r="J904" s="38" t="str" cm="1">
        <f t="array" ref="J904">_xlfn.TEXTJOIN(",", TRUE, _xlfn.UNIQUE(IF((序时账[日期]=B904)*(序时账[凭证字号]=C904)*IF(G904=0,序时账[借方金额]&lt;&gt;0,序时账[借方金额]=0)*(序时账[科目编码]&lt;&gt;D904), 序时账[科目名称], "")))</f>
        <v/>
      </c>
      <c r="K904" s="42"/>
      <c r="M904" s="24"/>
      <c r="N904" s="23"/>
    </row>
    <row r="905" spans="1:14">
      <c r="A905" s="38" t="str" cm="1">
        <f t="array" ref="A905">_xlfn.TEXTJOIN(",", TRUE, _xlfn.UNIQUE(IF((序时账[日期]=B905)*(序时账[凭证字号]=C905), 序时账[科目编码], "")))</f>
        <v>0</v>
      </c>
      <c r="B905" s="89"/>
      <c r="G905" s="39"/>
      <c r="H905" s="39"/>
      <c r="I905" s="42">
        <f>IF(F905&lt;&gt;"结转本期损益",_xlfn.XLOOKUP(D905,科目余额表[科目编码],科目余额表[抽查项目],"无匹配"),"期间结转")</f>
        <v>0</v>
      </c>
      <c r="J905" s="38" t="str" cm="1">
        <f t="array" ref="J905">_xlfn.TEXTJOIN(",", TRUE, _xlfn.UNIQUE(IF((序时账[日期]=B905)*(序时账[凭证字号]=C905)*IF(G905=0,序时账[借方金额]&lt;&gt;0,序时账[借方金额]=0)*(序时账[科目编码]&lt;&gt;D905), 序时账[科目名称], "")))</f>
        <v/>
      </c>
      <c r="K905" s="42"/>
      <c r="M905" s="24"/>
      <c r="N905" s="23"/>
    </row>
    <row r="906" spans="1:14">
      <c r="A906" s="38" t="str" cm="1">
        <f t="array" ref="A906">_xlfn.TEXTJOIN(",", TRUE, _xlfn.UNIQUE(IF((序时账[日期]=B906)*(序时账[凭证字号]=C906), 序时账[科目编码], "")))</f>
        <v>0</v>
      </c>
      <c r="B906" s="89"/>
      <c r="G906" s="39"/>
      <c r="H906" s="39"/>
      <c r="I906" s="42">
        <f>IF(F906&lt;&gt;"结转本期损益",_xlfn.XLOOKUP(D906,科目余额表[科目编码],科目余额表[抽查项目],"无匹配"),"期间结转")</f>
        <v>0</v>
      </c>
      <c r="J906" s="38" t="str" cm="1">
        <f t="array" ref="J906">_xlfn.TEXTJOIN(",", TRUE, _xlfn.UNIQUE(IF((序时账[日期]=B906)*(序时账[凭证字号]=C906)*IF(G906=0,序时账[借方金额]&lt;&gt;0,序时账[借方金额]=0)*(序时账[科目编码]&lt;&gt;D906), 序时账[科目名称], "")))</f>
        <v/>
      </c>
      <c r="K906" s="42"/>
      <c r="M906" s="24"/>
      <c r="N906" s="23"/>
    </row>
    <row r="907" spans="1:14">
      <c r="A907" s="38" t="str" cm="1">
        <f t="array" ref="A907">_xlfn.TEXTJOIN(",", TRUE, _xlfn.UNIQUE(IF((序时账[日期]=B907)*(序时账[凭证字号]=C907), 序时账[科目编码], "")))</f>
        <v>0</v>
      </c>
      <c r="B907" s="89"/>
      <c r="G907" s="39"/>
      <c r="H907" s="39"/>
      <c r="I907" s="42">
        <f>IF(F907&lt;&gt;"结转本期损益",_xlfn.XLOOKUP(D907,科目余额表[科目编码],科目余额表[抽查项目],"无匹配"),"期间结转")</f>
        <v>0</v>
      </c>
      <c r="J907" s="38" t="str" cm="1">
        <f t="array" ref="J907">_xlfn.TEXTJOIN(",", TRUE, _xlfn.UNIQUE(IF((序时账[日期]=B907)*(序时账[凭证字号]=C907)*IF(G907=0,序时账[借方金额]&lt;&gt;0,序时账[借方金额]=0)*(序时账[科目编码]&lt;&gt;D907), 序时账[科目名称], "")))</f>
        <v/>
      </c>
      <c r="K907" s="42"/>
      <c r="M907" s="24"/>
      <c r="N907" s="23"/>
    </row>
    <row r="908" spans="1:14">
      <c r="A908" s="38" t="str" cm="1">
        <f t="array" ref="A908">_xlfn.TEXTJOIN(",", TRUE, _xlfn.UNIQUE(IF((序时账[日期]=B908)*(序时账[凭证字号]=C908), 序时账[科目编码], "")))</f>
        <v>0</v>
      </c>
      <c r="B908" s="89"/>
      <c r="G908" s="39"/>
      <c r="H908" s="39"/>
      <c r="I908" s="42">
        <f>IF(F908&lt;&gt;"结转本期损益",_xlfn.XLOOKUP(D908,科目余额表[科目编码],科目余额表[抽查项目],"无匹配"),"期间结转")</f>
        <v>0</v>
      </c>
      <c r="J908" s="38" t="str" cm="1">
        <f t="array" ref="J908">_xlfn.TEXTJOIN(",", TRUE, _xlfn.UNIQUE(IF((序时账[日期]=B908)*(序时账[凭证字号]=C908)*IF(G908=0,序时账[借方金额]&lt;&gt;0,序时账[借方金额]=0)*(序时账[科目编码]&lt;&gt;D908), 序时账[科目名称], "")))</f>
        <v/>
      </c>
      <c r="K908" s="42"/>
      <c r="M908" s="24"/>
      <c r="N908" s="23"/>
    </row>
    <row r="909" spans="1:14">
      <c r="A909" s="38" t="str" cm="1">
        <f t="array" ref="A909">_xlfn.TEXTJOIN(",", TRUE, _xlfn.UNIQUE(IF((序时账[日期]=B909)*(序时账[凭证字号]=C909), 序时账[科目编码], "")))</f>
        <v>0</v>
      </c>
      <c r="B909" s="89"/>
      <c r="G909" s="39"/>
      <c r="H909" s="39"/>
      <c r="I909" s="42">
        <f>IF(F909&lt;&gt;"结转本期损益",_xlfn.XLOOKUP(D909,科目余额表[科目编码],科目余额表[抽查项目],"无匹配"),"期间结转")</f>
        <v>0</v>
      </c>
      <c r="J909" s="38" t="str" cm="1">
        <f t="array" ref="J909">_xlfn.TEXTJOIN(",", TRUE, _xlfn.UNIQUE(IF((序时账[日期]=B909)*(序时账[凭证字号]=C909)*IF(G909=0,序时账[借方金额]&lt;&gt;0,序时账[借方金额]=0)*(序时账[科目编码]&lt;&gt;D909), 序时账[科目名称], "")))</f>
        <v/>
      </c>
      <c r="K909" s="42"/>
      <c r="M909" s="24"/>
      <c r="N909" s="23"/>
    </row>
    <row r="910" spans="1:14">
      <c r="A910" s="38" t="str" cm="1">
        <f t="array" ref="A910">_xlfn.TEXTJOIN(",", TRUE, _xlfn.UNIQUE(IF((序时账[日期]=B910)*(序时账[凭证字号]=C910), 序时账[科目编码], "")))</f>
        <v>0</v>
      </c>
      <c r="B910" s="89"/>
      <c r="G910" s="39"/>
      <c r="H910" s="39"/>
      <c r="I910" s="42">
        <f>IF(F910&lt;&gt;"结转本期损益",_xlfn.XLOOKUP(D910,科目余额表[科目编码],科目余额表[抽查项目],"无匹配"),"期间结转")</f>
        <v>0</v>
      </c>
      <c r="J910" s="38" t="str" cm="1">
        <f t="array" ref="J910">_xlfn.TEXTJOIN(",", TRUE, _xlfn.UNIQUE(IF((序时账[日期]=B910)*(序时账[凭证字号]=C910)*IF(G910=0,序时账[借方金额]&lt;&gt;0,序时账[借方金额]=0)*(序时账[科目编码]&lt;&gt;D910), 序时账[科目名称], "")))</f>
        <v/>
      </c>
      <c r="K910" s="42"/>
      <c r="M910" s="24"/>
      <c r="N910" s="23"/>
    </row>
    <row r="911" spans="1:14">
      <c r="A911" s="38" t="str" cm="1">
        <f t="array" ref="A911">_xlfn.TEXTJOIN(",", TRUE, _xlfn.UNIQUE(IF((序时账[日期]=B911)*(序时账[凭证字号]=C911), 序时账[科目编码], "")))</f>
        <v>0</v>
      </c>
      <c r="B911" s="89"/>
      <c r="G911" s="39"/>
      <c r="H911" s="39"/>
      <c r="I911" s="42">
        <f>IF(F911&lt;&gt;"结转本期损益",_xlfn.XLOOKUP(D911,科目余额表[科目编码],科目余额表[抽查项目],"无匹配"),"期间结转")</f>
        <v>0</v>
      </c>
      <c r="J911" s="38" t="str" cm="1">
        <f t="array" ref="J911">_xlfn.TEXTJOIN(",", TRUE, _xlfn.UNIQUE(IF((序时账[日期]=B911)*(序时账[凭证字号]=C911)*IF(G911=0,序时账[借方金额]&lt;&gt;0,序时账[借方金额]=0)*(序时账[科目编码]&lt;&gt;D911), 序时账[科目名称], "")))</f>
        <v/>
      </c>
      <c r="K911" s="42"/>
      <c r="M911" s="24"/>
      <c r="N911" s="23"/>
    </row>
    <row r="912" spans="1:14">
      <c r="A912" s="38" t="str" cm="1">
        <f t="array" ref="A912">_xlfn.TEXTJOIN(",", TRUE, _xlfn.UNIQUE(IF((序时账[日期]=B912)*(序时账[凭证字号]=C912), 序时账[科目编码], "")))</f>
        <v>0</v>
      </c>
      <c r="B912" s="89"/>
      <c r="G912" s="39"/>
      <c r="H912" s="39"/>
      <c r="I912" s="42">
        <f>IF(F912&lt;&gt;"结转本期损益",_xlfn.XLOOKUP(D912,科目余额表[科目编码],科目余额表[抽查项目],"无匹配"),"期间结转")</f>
        <v>0</v>
      </c>
      <c r="J912" s="38" t="str" cm="1">
        <f t="array" ref="J912">_xlfn.TEXTJOIN(",", TRUE, _xlfn.UNIQUE(IF((序时账[日期]=B912)*(序时账[凭证字号]=C912)*IF(G912=0,序时账[借方金额]&lt;&gt;0,序时账[借方金额]=0)*(序时账[科目编码]&lt;&gt;D912), 序时账[科目名称], "")))</f>
        <v/>
      </c>
      <c r="K912" s="42"/>
      <c r="M912" s="24"/>
      <c r="N912" s="23"/>
    </row>
    <row r="913" spans="1:14">
      <c r="A913" s="38" t="str" cm="1">
        <f t="array" ref="A913">_xlfn.TEXTJOIN(",", TRUE, _xlfn.UNIQUE(IF((序时账[日期]=B913)*(序时账[凭证字号]=C913), 序时账[科目编码], "")))</f>
        <v>0</v>
      </c>
      <c r="B913" s="89"/>
      <c r="G913" s="39"/>
      <c r="H913" s="39"/>
      <c r="I913" s="42">
        <f>IF(F913&lt;&gt;"结转本期损益",_xlfn.XLOOKUP(D913,科目余额表[科目编码],科目余额表[抽查项目],"无匹配"),"期间结转")</f>
        <v>0</v>
      </c>
      <c r="J913" s="38" t="str" cm="1">
        <f t="array" ref="J913">_xlfn.TEXTJOIN(",", TRUE, _xlfn.UNIQUE(IF((序时账[日期]=B913)*(序时账[凭证字号]=C913)*IF(G913=0,序时账[借方金额]&lt;&gt;0,序时账[借方金额]=0)*(序时账[科目编码]&lt;&gt;D913), 序时账[科目名称], "")))</f>
        <v/>
      </c>
      <c r="K913" s="42"/>
      <c r="M913" s="24"/>
      <c r="N913" s="23"/>
    </row>
    <row r="914" spans="1:14">
      <c r="A914" s="38" t="str" cm="1">
        <f t="array" ref="A914">_xlfn.TEXTJOIN(",", TRUE, _xlfn.UNIQUE(IF((序时账[日期]=B914)*(序时账[凭证字号]=C914), 序时账[科目编码], "")))</f>
        <v>0</v>
      </c>
      <c r="B914" s="89"/>
      <c r="G914" s="39"/>
      <c r="H914" s="39"/>
      <c r="I914" s="42">
        <f>IF(F914&lt;&gt;"结转本期损益",_xlfn.XLOOKUP(D914,科目余额表[科目编码],科目余额表[抽查项目],"无匹配"),"期间结转")</f>
        <v>0</v>
      </c>
      <c r="J914" s="38" t="str" cm="1">
        <f t="array" ref="J914">_xlfn.TEXTJOIN(",", TRUE, _xlfn.UNIQUE(IF((序时账[日期]=B914)*(序时账[凭证字号]=C914)*IF(G914=0,序时账[借方金额]&lt;&gt;0,序时账[借方金额]=0)*(序时账[科目编码]&lt;&gt;D914), 序时账[科目名称], "")))</f>
        <v/>
      </c>
      <c r="K914" s="42"/>
      <c r="M914" s="24"/>
      <c r="N914" s="23"/>
    </row>
    <row r="915" spans="1:14">
      <c r="A915" s="38" t="str" cm="1">
        <f t="array" ref="A915">_xlfn.TEXTJOIN(",", TRUE, _xlfn.UNIQUE(IF((序时账[日期]=B915)*(序时账[凭证字号]=C915), 序时账[科目编码], "")))</f>
        <v>0</v>
      </c>
      <c r="B915" s="89"/>
      <c r="G915" s="39"/>
      <c r="H915" s="39"/>
      <c r="I915" s="42">
        <f>IF(F915&lt;&gt;"结转本期损益",_xlfn.XLOOKUP(D915,科目余额表[科目编码],科目余额表[抽查项目],"无匹配"),"期间结转")</f>
        <v>0</v>
      </c>
      <c r="J915" s="38" t="str" cm="1">
        <f t="array" ref="J915">_xlfn.TEXTJOIN(",", TRUE, _xlfn.UNIQUE(IF((序时账[日期]=B915)*(序时账[凭证字号]=C915)*IF(G915=0,序时账[借方金额]&lt;&gt;0,序时账[借方金额]=0)*(序时账[科目编码]&lt;&gt;D915), 序时账[科目名称], "")))</f>
        <v/>
      </c>
      <c r="K915" s="42"/>
      <c r="M915" s="24"/>
      <c r="N915" s="23"/>
    </row>
    <row r="916" spans="1:14">
      <c r="A916" s="38" t="str" cm="1">
        <f t="array" ref="A916">_xlfn.TEXTJOIN(",", TRUE, _xlfn.UNIQUE(IF((序时账[日期]=B916)*(序时账[凭证字号]=C916), 序时账[科目编码], "")))</f>
        <v>0</v>
      </c>
      <c r="B916" s="89"/>
      <c r="G916" s="39"/>
      <c r="H916" s="39"/>
      <c r="I916" s="42">
        <f>IF(F916&lt;&gt;"结转本期损益",_xlfn.XLOOKUP(D916,科目余额表[科目编码],科目余额表[抽查项目],"无匹配"),"期间结转")</f>
        <v>0</v>
      </c>
      <c r="J916" s="38" t="str" cm="1">
        <f t="array" ref="J916">_xlfn.TEXTJOIN(",", TRUE, _xlfn.UNIQUE(IF((序时账[日期]=B916)*(序时账[凭证字号]=C916)*IF(G916=0,序时账[借方金额]&lt;&gt;0,序时账[借方金额]=0)*(序时账[科目编码]&lt;&gt;D916), 序时账[科目名称], "")))</f>
        <v/>
      </c>
      <c r="K916" s="42"/>
      <c r="M916" s="24"/>
      <c r="N916" s="23"/>
    </row>
    <row r="917" spans="1:14">
      <c r="A917" s="38" t="str" cm="1">
        <f t="array" ref="A917">_xlfn.TEXTJOIN(",", TRUE, _xlfn.UNIQUE(IF((序时账[日期]=B917)*(序时账[凭证字号]=C917), 序时账[科目编码], "")))</f>
        <v>0</v>
      </c>
      <c r="B917" s="89"/>
      <c r="G917" s="39"/>
      <c r="H917" s="39"/>
      <c r="I917" s="42">
        <f>IF(F917&lt;&gt;"结转本期损益",_xlfn.XLOOKUP(D917,科目余额表[科目编码],科目余额表[抽查项目],"无匹配"),"期间结转")</f>
        <v>0</v>
      </c>
      <c r="J917" s="38" t="str" cm="1">
        <f t="array" ref="J917">_xlfn.TEXTJOIN(",", TRUE, _xlfn.UNIQUE(IF((序时账[日期]=B917)*(序时账[凭证字号]=C917)*IF(G917=0,序时账[借方金额]&lt;&gt;0,序时账[借方金额]=0)*(序时账[科目编码]&lt;&gt;D917), 序时账[科目名称], "")))</f>
        <v/>
      </c>
      <c r="K917" s="42"/>
      <c r="M917" s="24"/>
      <c r="N917" s="23"/>
    </row>
    <row r="918" spans="1:14">
      <c r="A918" s="38" t="str" cm="1">
        <f t="array" ref="A918">_xlfn.TEXTJOIN(",", TRUE, _xlfn.UNIQUE(IF((序时账[日期]=B918)*(序时账[凭证字号]=C918), 序时账[科目编码], "")))</f>
        <v>0</v>
      </c>
      <c r="B918" s="89"/>
      <c r="G918" s="39"/>
      <c r="H918" s="39"/>
      <c r="I918" s="42">
        <f>IF(F918&lt;&gt;"结转本期损益",_xlfn.XLOOKUP(D918,科目余额表[科目编码],科目余额表[抽查项目],"无匹配"),"期间结转")</f>
        <v>0</v>
      </c>
      <c r="J918" s="38" t="str" cm="1">
        <f t="array" ref="J918">_xlfn.TEXTJOIN(",", TRUE, _xlfn.UNIQUE(IF((序时账[日期]=B918)*(序时账[凭证字号]=C918)*IF(G918=0,序时账[借方金额]&lt;&gt;0,序时账[借方金额]=0)*(序时账[科目编码]&lt;&gt;D918), 序时账[科目名称], "")))</f>
        <v/>
      </c>
      <c r="K918" s="42"/>
      <c r="M918" s="24"/>
      <c r="N918" s="23"/>
    </row>
    <row r="919" spans="1:14">
      <c r="A919" s="38" t="str" cm="1">
        <f t="array" ref="A919">_xlfn.TEXTJOIN(",", TRUE, _xlfn.UNIQUE(IF((序时账[日期]=B919)*(序时账[凭证字号]=C919), 序时账[科目编码], "")))</f>
        <v>0</v>
      </c>
      <c r="B919" s="89"/>
      <c r="G919" s="39"/>
      <c r="H919" s="39"/>
      <c r="I919" s="42">
        <f>IF(F919&lt;&gt;"结转本期损益",_xlfn.XLOOKUP(D919,科目余额表[科目编码],科目余额表[抽查项目],"无匹配"),"期间结转")</f>
        <v>0</v>
      </c>
      <c r="J919" s="38" t="str" cm="1">
        <f t="array" ref="J919">_xlfn.TEXTJOIN(",", TRUE, _xlfn.UNIQUE(IF((序时账[日期]=B919)*(序时账[凭证字号]=C919)*IF(G919=0,序时账[借方金额]&lt;&gt;0,序时账[借方金额]=0)*(序时账[科目编码]&lt;&gt;D919), 序时账[科目名称], "")))</f>
        <v/>
      </c>
      <c r="K919" s="42"/>
      <c r="M919" s="24"/>
      <c r="N919" s="23"/>
    </row>
    <row r="920" spans="1:14">
      <c r="A920" s="38" t="str" cm="1">
        <f t="array" ref="A920">_xlfn.TEXTJOIN(",", TRUE, _xlfn.UNIQUE(IF((序时账[日期]=B920)*(序时账[凭证字号]=C920), 序时账[科目编码], "")))</f>
        <v>0</v>
      </c>
      <c r="B920" s="89"/>
      <c r="G920" s="39"/>
      <c r="H920" s="39"/>
      <c r="I920" s="42">
        <f>IF(F920&lt;&gt;"结转本期损益",_xlfn.XLOOKUP(D920,科目余额表[科目编码],科目余额表[抽查项目],"无匹配"),"期间结转")</f>
        <v>0</v>
      </c>
      <c r="J920" s="38" t="str" cm="1">
        <f t="array" ref="J920">_xlfn.TEXTJOIN(",", TRUE, _xlfn.UNIQUE(IF((序时账[日期]=B920)*(序时账[凭证字号]=C920)*IF(G920=0,序时账[借方金额]&lt;&gt;0,序时账[借方金额]=0)*(序时账[科目编码]&lt;&gt;D920), 序时账[科目名称], "")))</f>
        <v/>
      </c>
      <c r="K920" s="42"/>
      <c r="M920" s="24"/>
      <c r="N920" s="23"/>
    </row>
    <row r="921" spans="1:14">
      <c r="A921" s="38" t="str" cm="1">
        <f t="array" ref="A921">_xlfn.TEXTJOIN(",", TRUE, _xlfn.UNIQUE(IF((序时账[日期]=B921)*(序时账[凭证字号]=C921), 序时账[科目编码], "")))</f>
        <v>0</v>
      </c>
      <c r="B921" s="89"/>
      <c r="G921" s="39"/>
      <c r="H921" s="39"/>
      <c r="I921" s="42">
        <f>IF(F921&lt;&gt;"结转本期损益",_xlfn.XLOOKUP(D921,科目余额表[科目编码],科目余额表[抽查项目],"无匹配"),"期间结转")</f>
        <v>0</v>
      </c>
      <c r="J921" s="38" t="str" cm="1">
        <f t="array" ref="J921">_xlfn.TEXTJOIN(",", TRUE, _xlfn.UNIQUE(IF((序时账[日期]=B921)*(序时账[凭证字号]=C921)*IF(G921=0,序时账[借方金额]&lt;&gt;0,序时账[借方金额]=0)*(序时账[科目编码]&lt;&gt;D921), 序时账[科目名称], "")))</f>
        <v/>
      </c>
      <c r="K921" s="42"/>
      <c r="M921" s="24"/>
      <c r="N921" s="23"/>
    </row>
    <row r="922" spans="1:14">
      <c r="A922" s="38" t="str" cm="1">
        <f t="array" ref="A922">_xlfn.TEXTJOIN(",", TRUE, _xlfn.UNIQUE(IF((序时账[日期]=B922)*(序时账[凭证字号]=C922), 序时账[科目编码], "")))</f>
        <v>0</v>
      </c>
      <c r="B922" s="89"/>
      <c r="G922" s="39"/>
      <c r="H922" s="39"/>
      <c r="I922" s="42">
        <f>IF(F922&lt;&gt;"结转本期损益",_xlfn.XLOOKUP(D922,科目余额表[科目编码],科目余额表[抽查项目],"无匹配"),"期间结转")</f>
        <v>0</v>
      </c>
      <c r="J922" s="38" t="str" cm="1">
        <f t="array" ref="J922">_xlfn.TEXTJOIN(",", TRUE, _xlfn.UNIQUE(IF((序时账[日期]=B922)*(序时账[凭证字号]=C922)*IF(G922=0,序时账[借方金额]&lt;&gt;0,序时账[借方金额]=0)*(序时账[科目编码]&lt;&gt;D922), 序时账[科目名称], "")))</f>
        <v/>
      </c>
      <c r="K922" s="42"/>
      <c r="M922" s="24"/>
      <c r="N922" s="23"/>
    </row>
    <row r="923" spans="1:14">
      <c r="A923" s="38" t="str" cm="1">
        <f t="array" ref="A923">_xlfn.TEXTJOIN(",", TRUE, _xlfn.UNIQUE(IF((序时账[日期]=B923)*(序时账[凭证字号]=C923), 序时账[科目编码], "")))</f>
        <v>0</v>
      </c>
      <c r="B923" s="89"/>
      <c r="G923" s="39"/>
      <c r="H923" s="39"/>
      <c r="I923" s="42">
        <f>IF(F923&lt;&gt;"结转本期损益",_xlfn.XLOOKUP(D923,科目余额表[科目编码],科目余额表[抽查项目],"无匹配"),"期间结转")</f>
        <v>0</v>
      </c>
      <c r="J923" s="38" t="str" cm="1">
        <f t="array" ref="J923">_xlfn.TEXTJOIN(",", TRUE, _xlfn.UNIQUE(IF((序时账[日期]=B923)*(序时账[凭证字号]=C923)*IF(G923=0,序时账[借方金额]&lt;&gt;0,序时账[借方金额]=0)*(序时账[科目编码]&lt;&gt;D923), 序时账[科目名称], "")))</f>
        <v/>
      </c>
      <c r="K923" s="42"/>
      <c r="M923" s="24"/>
      <c r="N923" s="23"/>
    </row>
    <row r="924" spans="1:14">
      <c r="A924" s="38" t="str" cm="1">
        <f t="array" ref="A924">_xlfn.TEXTJOIN(",", TRUE, _xlfn.UNIQUE(IF((序时账[日期]=B924)*(序时账[凭证字号]=C924), 序时账[科目编码], "")))</f>
        <v>0</v>
      </c>
      <c r="B924" s="89"/>
      <c r="G924" s="39"/>
      <c r="H924" s="39"/>
      <c r="I924" s="42">
        <f>IF(F924&lt;&gt;"结转本期损益",_xlfn.XLOOKUP(D924,科目余额表[科目编码],科目余额表[抽查项目],"无匹配"),"期间结转")</f>
        <v>0</v>
      </c>
      <c r="J924" s="38" t="str" cm="1">
        <f t="array" ref="J924">_xlfn.TEXTJOIN(",", TRUE, _xlfn.UNIQUE(IF((序时账[日期]=B924)*(序时账[凭证字号]=C924)*IF(G924=0,序时账[借方金额]&lt;&gt;0,序时账[借方金额]=0)*(序时账[科目编码]&lt;&gt;D924), 序时账[科目名称], "")))</f>
        <v/>
      </c>
      <c r="K924" s="42"/>
      <c r="M924" s="24"/>
      <c r="N924" s="23"/>
    </row>
    <row r="925" spans="1:14">
      <c r="A925" s="38" t="str" cm="1">
        <f t="array" ref="A925">_xlfn.TEXTJOIN(",", TRUE, _xlfn.UNIQUE(IF((序时账[日期]=B925)*(序时账[凭证字号]=C925), 序时账[科目编码], "")))</f>
        <v>0</v>
      </c>
      <c r="B925" s="89"/>
      <c r="G925" s="39"/>
      <c r="H925" s="39"/>
      <c r="I925" s="42">
        <f>IF(F925&lt;&gt;"结转本期损益",_xlfn.XLOOKUP(D925,科目余额表[科目编码],科目余额表[抽查项目],"无匹配"),"期间结转")</f>
        <v>0</v>
      </c>
      <c r="J925" s="38" t="str" cm="1">
        <f t="array" ref="J925">_xlfn.TEXTJOIN(",", TRUE, _xlfn.UNIQUE(IF((序时账[日期]=B925)*(序时账[凭证字号]=C925)*IF(G925=0,序时账[借方金额]&lt;&gt;0,序时账[借方金额]=0)*(序时账[科目编码]&lt;&gt;D925), 序时账[科目名称], "")))</f>
        <v/>
      </c>
      <c r="K925" s="42"/>
      <c r="M925" s="24"/>
      <c r="N925" s="23"/>
    </row>
    <row r="926" spans="1:14">
      <c r="A926" s="38" t="str" cm="1">
        <f t="array" ref="A926">_xlfn.TEXTJOIN(",", TRUE, _xlfn.UNIQUE(IF((序时账[日期]=B926)*(序时账[凭证字号]=C926), 序时账[科目编码], "")))</f>
        <v>0</v>
      </c>
      <c r="B926" s="89"/>
      <c r="G926" s="39"/>
      <c r="H926" s="39"/>
      <c r="I926" s="42">
        <f>IF(F926&lt;&gt;"结转本期损益",_xlfn.XLOOKUP(D926,科目余额表[科目编码],科目余额表[抽查项目],"无匹配"),"期间结转")</f>
        <v>0</v>
      </c>
      <c r="J926" s="38" t="str" cm="1">
        <f t="array" ref="J926">_xlfn.TEXTJOIN(",", TRUE, _xlfn.UNIQUE(IF((序时账[日期]=B926)*(序时账[凭证字号]=C926)*IF(G926=0,序时账[借方金额]&lt;&gt;0,序时账[借方金额]=0)*(序时账[科目编码]&lt;&gt;D926), 序时账[科目名称], "")))</f>
        <v/>
      </c>
      <c r="K926" s="42"/>
      <c r="M926" s="24"/>
      <c r="N926" s="23"/>
    </row>
    <row r="927" spans="1:14">
      <c r="A927" s="38" t="str" cm="1">
        <f t="array" ref="A927">_xlfn.TEXTJOIN(",", TRUE, _xlfn.UNIQUE(IF((序时账[日期]=B927)*(序时账[凭证字号]=C927), 序时账[科目编码], "")))</f>
        <v>0</v>
      </c>
      <c r="B927" s="89"/>
      <c r="G927" s="39"/>
      <c r="H927" s="39"/>
      <c r="I927" s="42">
        <f>IF(F927&lt;&gt;"结转本期损益",_xlfn.XLOOKUP(D927,科目余额表[科目编码],科目余额表[抽查项目],"无匹配"),"期间结转")</f>
        <v>0</v>
      </c>
      <c r="J927" s="38" t="str" cm="1">
        <f t="array" ref="J927">_xlfn.TEXTJOIN(",", TRUE, _xlfn.UNIQUE(IF((序时账[日期]=B927)*(序时账[凭证字号]=C927)*IF(G927=0,序时账[借方金额]&lt;&gt;0,序时账[借方金额]=0)*(序时账[科目编码]&lt;&gt;D927), 序时账[科目名称], "")))</f>
        <v/>
      </c>
      <c r="K927" s="42"/>
      <c r="M927" s="24"/>
      <c r="N927" s="23"/>
    </row>
    <row r="928" spans="1:14">
      <c r="A928" s="38" t="str" cm="1">
        <f t="array" ref="A928">_xlfn.TEXTJOIN(",", TRUE, _xlfn.UNIQUE(IF((序时账[日期]=B928)*(序时账[凭证字号]=C928), 序时账[科目编码], "")))</f>
        <v>0</v>
      </c>
      <c r="B928" s="89"/>
      <c r="G928" s="39"/>
      <c r="H928" s="39"/>
      <c r="I928" s="42">
        <f>IF(F928&lt;&gt;"结转本期损益",_xlfn.XLOOKUP(D928,科目余额表[科目编码],科目余额表[抽查项目],"无匹配"),"期间结转")</f>
        <v>0</v>
      </c>
      <c r="J928" s="38" t="str" cm="1">
        <f t="array" ref="J928">_xlfn.TEXTJOIN(",", TRUE, _xlfn.UNIQUE(IF((序时账[日期]=B928)*(序时账[凭证字号]=C928)*IF(G928=0,序时账[借方金额]&lt;&gt;0,序时账[借方金额]=0)*(序时账[科目编码]&lt;&gt;D928), 序时账[科目名称], "")))</f>
        <v/>
      </c>
      <c r="K928" s="42"/>
      <c r="M928" s="24"/>
      <c r="N928" s="23"/>
    </row>
    <row r="929" spans="1:14">
      <c r="A929" s="38" t="str" cm="1">
        <f t="array" ref="A929">_xlfn.TEXTJOIN(",", TRUE, _xlfn.UNIQUE(IF((序时账[日期]=B929)*(序时账[凭证字号]=C929), 序时账[科目编码], "")))</f>
        <v>0</v>
      </c>
      <c r="B929" s="89"/>
      <c r="G929" s="39"/>
      <c r="H929" s="39"/>
      <c r="I929" s="42">
        <f>IF(F929&lt;&gt;"结转本期损益",_xlfn.XLOOKUP(D929,科目余额表[科目编码],科目余额表[抽查项目],"无匹配"),"期间结转")</f>
        <v>0</v>
      </c>
      <c r="J929" s="38" t="str" cm="1">
        <f t="array" ref="J929">_xlfn.TEXTJOIN(",", TRUE, _xlfn.UNIQUE(IF((序时账[日期]=B929)*(序时账[凭证字号]=C929)*IF(G929=0,序时账[借方金额]&lt;&gt;0,序时账[借方金额]=0)*(序时账[科目编码]&lt;&gt;D929), 序时账[科目名称], "")))</f>
        <v/>
      </c>
      <c r="K929" s="42"/>
      <c r="M929" s="24"/>
      <c r="N929" s="23"/>
    </row>
    <row r="930" spans="1:14">
      <c r="A930" s="38" t="str" cm="1">
        <f t="array" ref="A930">_xlfn.TEXTJOIN(",", TRUE, _xlfn.UNIQUE(IF((序时账[日期]=B930)*(序时账[凭证字号]=C930), 序时账[科目编码], "")))</f>
        <v>0</v>
      </c>
      <c r="B930" s="89"/>
      <c r="G930" s="39"/>
      <c r="H930" s="39"/>
      <c r="I930" s="42">
        <f>IF(F930&lt;&gt;"结转本期损益",_xlfn.XLOOKUP(D930,科目余额表[科目编码],科目余额表[抽查项目],"无匹配"),"期间结转")</f>
        <v>0</v>
      </c>
      <c r="J930" s="38" t="str" cm="1">
        <f t="array" ref="J930">_xlfn.TEXTJOIN(",", TRUE, _xlfn.UNIQUE(IF((序时账[日期]=B930)*(序时账[凭证字号]=C930)*IF(G930=0,序时账[借方金额]&lt;&gt;0,序时账[借方金额]=0)*(序时账[科目编码]&lt;&gt;D930), 序时账[科目名称], "")))</f>
        <v/>
      </c>
      <c r="K930" s="42"/>
      <c r="M930" s="24"/>
      <c r="N930" s="23"/>
    </row>
    <row r="931" spans="1:14">
      <c r="A931" s="38" t="str" cm="1">
        <f t="array" ref="A931">_xlfn.TEXTJOIN(",", TRUE, _xlfn.UNIQUE(IF((序时账[日期]=B931)*(序时账[凭证字号]=C931), 序时账[科目编码], "")))</f>
        <v>0</v>
      </c>
      <c r="B931" s="89"/>
      <c r="G931" s="39"/>
      <c r="H931" s="39"/>
      <c r="I931" s="42">
        <f>IF(F931&lt;&gt;"结转本期损益",_xlfn.XLOOKUP(D931,科目余额表[科目编码],科目余额表[抽查项目],"无匹配"),"期间结转")</f>
        <v>0</v>
      </c>
      <c r="J931" s="38" t="str" cm="1">
        <f t="array" ref="J931">_xlfn.TEXTJOIN(",", TRUE, _xlfn.UNIQUE(IF((序时账[日期]=B931)*(序时账[凭证字号]=C931)*IF(G931=0,序时账[借方金额]&lt;&gt;0,序时账[借方金额]=0)*(序时账[科目编码]&lt;&gt;D931), 序时账[科目名称], "")))</f>
        <v/>
      </c>
      <c r="K931" s="42"/>
      <c r="M931" s="24"/>
      <c r="N931" s="23"/>
    </row>
    <row r="932" spans="1:14">
      <c r="A932" s="38" t="str" cm="1">
        <f t="array" ref="A932">_xlfn.TEXTJOIN(",", TRUE, _xlfn.UNIQUE(IF((序时账[日期]=B932)*(序时账[凭证字号]=C932), 序时账[科目编码], "")))</f>
        <v>0</v>
      </c>
      <c r="B932" s="89"/>
      <c r="G932" s="39"/>
      <c r="H932" s="39"/>
      <c r="I932" s="42">
        <f>IF(F932&lt;&gt;"结转本期损益",_xlfn.XLOOKUP(D932,科目余额表[科目编码],科目余额表[抽查项目],"无匹配"),"期间结转")</f>
        <v>0</v>
      </c>
      <c r="J932" s="38" t="str" cm="1">
        <f t="array" ref="J932">_xlfn.TEXTJOIN(",", TRUE, _xlfn.UNIQUE(IF((序时账[日期]=B932)*(序时账[凭证字号]=C932)*IF(G932=0,序时账[借方金额]&lt;&gt;0,序时账[借方金额]=0)*(序时账[科目编码]&lt;&gt;D932), 序时账[科目名称], "")))</f>
        <v/>
      </c>
      <c r="K932" s="42"/>
      <c r="M932" s="24"/>
      <c r="N932" s="23"/>
    </row>
    <row r="933" spans="1:14">
      <c r="A933" s="38" t="str" cm="1">
        <f t="array" ref="A933">_xlfn.TEXTJOIN(",", TRUE, _xlfn.UNIQUE(IF((序时账[日期]=B933)*(序时账[凭证字号]=C933), 序时账[科目编码], "")))</f>
        <v>0</v>
      </c>
      <c r="B933" s="89"/>
      <c r="G933" s="39"/>
      <c r="H933" s="39"/>
      <c r="I933" s="42">
        <f>IF(F933&lt;&gt;"结转本期损益",_xlfn.XLOOKUP(D933,科目余额表[科目编码],科目余额表[抽查项目],"无匹配"),"期间结转")</f>
        <v>0</v>
      </c>
      <c r="J933" s="38" t="str" cm="1">
        <f t="array" ref="J933">_xlfn.TEXTJOIN(",", TRUE, _xlfn.UNIQUE(IF((序时账[日期]=B933)*(序时账[凭证字号]=C933)*IF(G933=0,序时账[借方金额]&lt;&gt;0,序时账[借方金额]=0)*(序时账[科目编码]&lt;&gt;D933), 序时账[科目名称], "")))</f>
        <v/>
      </c>
      <c r="K933" s="42"/>
      <c r="M933" s="24"/>
      <c r="N933" s="23"/>
    </row>
    <row r="934" spans="1:14">
      <c r="A934" s="38" t="str" cm="1">
        <f t="array" ref="A934">_xlfn.TEXTJOIN(",", TRUE, _xlfn.UNIQUE(IF((序时账[日期]=B934)*(序时账[凭证字号]=C934), 序时账[科目编码], "")))</f>
        <v>0</v>
      </c>
      <c r="B934" s="89"/>
      <c r="G934" s="39"/>
      <c r="H934" s="39"/>
      <c r="I934" s="42">
        <f>IF(F934&lt;&gt;"结转本期损益",_xlfn.XLOOKUP(D934,科目余额表[科目编码],科目余额表[抽查项目],"无匹配"),"期间结转")</f>
        <v>0</v>
      </c>
      <c r="J934" s="38" t="str" cm="1">
        <f t="array" ref="J934">_xlfn.TEXTJOIN(",", TRUE, _xlfn.UNIQUE(IF((序时账[日期]=B934)*(序时账[凭证字号]=C934)*IF(G934=0,序时账[借方金额]&lt;&gt;0,序时账[借方金额]=0)*(序时账[科目编码]&lt;&gt;D934), 序时账[科目名称], "")))</f>
        <v/>
      </c>
      <c r="K934" s="42"/>
      <c r="M934" s="24"/>
      <c r="N934" s="23"/>
    </row>
    <row r="935" spans="1:14">
      <c r="A935" s="38" t="str" cm="1">
        <f t="array" ref="A935">_xlfn.TEXTJOIN(",", TRUE, _xlfn.UNIQUE(IF((序时账[日期]=B935)*(序时账[凭证字号]=C935), 序时账[科目编码], "")))</f>
        <v>0</v>
      </c>
      <c r="B935" s="89"/>
      <c r="G935" s="39"/>
      <c r="H935" s="39"/>
      <c r="I935" s="42">
        <f>IF(F935&lt;&gt;"结转本期损益",_xlfn.XLOOKUP(D935,科目余额表[科目编码],科目余额表[抽查项目],"无匹配"),"期间结转")</f>
        <v>0</v>
      </c>
      <c r="J935" s="38" t="str" cm="1">
        <f t="array" ref="J935">_xlfn.TEXTJOIN(",", TRUE, _xlfn.UNIQUE(IF((序时账[日期]=B935)*(序时账[凭证字号]=C935)*IF(G935=0,序时账[借方金额]&lt;&gt;0,序时账[借方金额]=0)*(序时账[科目编码]&lt;&gt;D935), 序时账[科目名称], "")))</f>
        <v/>
      </c>
      <c r="K935" s="42"/>
      <c r="M935" s="24"/>
      <c r="N935" s="23"/>
    </row>
    <row r="936" spans="1:14">
      <c r="A936" s="38" t="str" cm="1">
        <f t="array" ref="A936">_xlfn.TEXTJOIN(",", TRUE, _xlfn.UNIQUE(IF((序时账[日期]=B936)*(序时账[凭证字号]=C936), 序时账[科目编码], "")))</f>
        <v>0</v>
      </c>
      <c r="B936" s="89"/>
      <c r="G936" s="39"/>
      <c r="H936" s="39"/>
      <c r="I936" s="42">
        <f>IF(F936&lt;&gt;"结转本期损益",_xlfn.XLOOKUP(D936,科目余额表[科目编码],科目余额表[抽查项目],"无匹配"),"期间结转")</f>
        <v>0</v>
      </c>
      <c r="J936" s="38" t="str" cm="1">
        <f t="array" ref="J936">_xlfn.TEXTJOIN(",", TRUE, _xlfn.UNIQUE(IF((序时账[日期]=B936)*(序时账[凭证字号]=C936)*IF(G936=0,序时账[借方金额]&lt;&gt;0,序时账[借方金额]=0)*(序时账[科目编码]&lt;&gt;D936), 序时账[科目名称], "")))</f>
        <v/>
      </c>
      <c r="K936" s="42"/>
      <c r="M936" s="24"/>
      <c r="N936" s="23"/>
    </row>
    <row r="937" spans="1:14">
      <c r="A937" s="38" t="str" cm="1">
        <f t="array" ref="A937">_xlfn.TEXTJOIN(",", TRUE, _xlfn.UNIQUE(IF((序时账[日期]=B937)*(序时账[凭证字号]=C937), 序时账[科目编码], "")))</f>
        <v>0</v>
      </c>
      <c r="B937" s="89"/>
      <c r="G937" s="39"/>
      <c r="H937" s="39"/>
      <c r="I937" s="42">
        <f>IF(F937&lt;&gt;"结转本期损益",_xlfn.XLOOKUP(D937,科目余额表[科目编码],科目余额表[抽查项目],"无匹配"),"期间结转")</f>
        <v>0</v>
      </c>
      <c r="J937" s="38" t="str" cm="1">
        <f t="array" ref="J937">_xlfn.TEXTJOIN(",", TRUE, _xlfn.UNIQUE(IF((序时账[日期]=B937)*(序时账[凭证字号]=C937)*IF(G937=0,序时账[借方金额]&lt;&gt;0,序时账[借方金额]=0)*(序时账[科目编码]&lt;&gt;D937), 序时账[科目名称], "")))</f>
        <v/>
      </c>
      <c r="K937" s="42"/>
      <c r="M937" s="24"/>
      <c r="N937" s="23"/>
    </row>
    <row r="938" spans="1:14">
      <c r="A938" s="38" t="str" cm="1">
        <f t="array" ref="A938">_xlfn.TEXTJOIN(",", TRUE, _xlfn.UNIQUE(IF((序时账[日期]=B938)*(序时账[凭证字号]=C938), 序时账[科目编码], "")))</f>
        <v>0</v>
      </c>
      <c r="B938" s="89"/>
      <c r="G938" s="39"/>
      <c r="H938" s="39"/>
      <c r="I938" s="42">
        <f>IF(F938&lt;&gt;"结转本期损益",_xlfn.XLOOKUP(D938,科目余额表[科目编码],科目余额表[抽查项目],"无匹配"),"期间结转")</f>
        <v>0</v>
      </c>
      <c r="J938" s="38" t="str" cm="1">
        <f t="array" ref="J938">_xlfn.TEXTJOIN(",", TRUE, _xlfn.UNIQUE(IF((序时账[日期]=B938)*(序时账[凭证字号]=C938)*IF(G938=0,序时账[借方金额]&lt;&gt;0,序时账[借方金额]=0)*(序时账[科目编码]&lt;&gt;D938), 序时账[科目名称], "")))</f>
        <v/>
      </c>
      <c r="K938" s="42"/>
      <c r="M938" s="24"/>
      <c r="N938" s="23"/>
    </row>
    <row r="939" spans="1:14">
      <c r="A939" s="38" t="str" cm="1">
        <f t="array" ref="A939">_xlfn.TEXTJOIN(",", TRUE, _xlfn.UNIQUE(IF((序时账[日期]=B939)*(序时账[凭证字号]=C939), 序时账[科目编码], "")))</f>
        <v>0</v>
      </c>
      <c r="B939" s="89"/>
      <c r="G939" s="39"/>
      <c r="H939" s="39"/>
      <c r="I939" s="42">
        <f>IF(F939&lt;&gt;"结转本期损益",_xlfn.XLOOKUP(D939,科目余额表[科目编码],科目余额表[抽查项目],"无匹配"),"期间结转")</f>
        <v>0</v>
      </c>
      <c r="J939" s="38" t="str" cm="1">
        <f t="array" ref="J939">_xlfn.TEXTJOIN(",", TRUE, _xlfn.UNIQUE(IF((序时账[日期]=B939)*(序时账[凭证字号]=C939)*IF(G939=0,序时账[借方金额]&lt;&gt;0,序时账[借方金额]=0)*(序时账[科目编码]&lt;&gt;D939), 序时账[科目名称], "")))</f>
        <v/>
      </c>
      <c r="K939" s="42"/>
      <c r="M939" s="24"/>
      <c r="N939" s="23"/>
    </row>
    <row r="940" spans="1:14">
      <c r="A940" s="38" t="str" cm="1">
        <f t="array" ref="A940">_xlfn.TEXTJOIN(",", TRUE, _xlfn.UNIQUE(IF((序时账[日期]=B940)*(序时账[凭证字号]=C940), 序时账[科目编码], "")))</f>
        <v>0</v>
      </c>
      <c r="B940" s="89"/>
      <c r="G940" s="39"/>
      <c r="H940" s="39"/>
      <c r="I940" s="42">
        <f>IF(F940&lt;&gt;"结转本期损益",_xlfn.XLOOKUP(D940,科目余额表[科目编码],科目余额表[抽查项目],"无匹配"),"期间结转")</f>
        <v>0</v>
      </c>
      <c r="J940" s="38" t="str" cm="1">
        <f t="array" ref="J940">_xlfn.TEXTJOIN(",", TRUE, _xlfn.UNIQUE(IF((序时账[日期]=B940)*(序时账[凭证字号]=C940)*IF(G940=0,序时账[借方金额]&lt;&gt;0,序时账[借方金额]=0)*(序时账[科目编码]&lt;&gt;D940), 序时账[科目名称], "")))</f>
        <v/>
      </c>
      <c r="K940" s="42"/>
      <c r="M940" s="24"/>
      <c r="N940" s="23"/>
    </row>
    <row r="941" spans="1:14">
      <c r="A941" s="38" t="str" cm="1">
        <f t="array" ref="A941">_xlfn.TEXTJOIN(",", TRUE, _xlfn.UNIQUE(IF((序时账[日期]=B941)*(序时账[凭证字号]=C941), 序时账[科目编码], "")))</f>
        <v>0</v>
      </c>
      <c r="B941" s="89"/>
      <c r="G941" s="39"/>
      <c r="H941" s="39"/>
      <c r="I941" s="42">
        <f>IF(F941&lt;&gt;"结转本期损益",_xlfn.XLOOKUP(D941,科目余额表[科目编码],科目余额表[抽查项目],"无匹配"),"期间结转")</f>
        <v>0</v>
      </c>
      <c r="J941" s="38" t="str" cm="1">
        <f t="array" ref="J941">_xlfn.TEXTJOIN(",", TRUE, _xlfn.UNIQUE(IF((序时账[日期]=B941)*(序时账[凭证字号]=C941)*IF(G941=0,序时账[借方金额]&lt;&gt;0,序时账[借方金额]=0)*(序时账[科目编码]&lt;&gt;D941), 序时账[科目名称], "")))</f>
        <v/>
      </c>
      <c r="K941" s="42"/>
      <c r="M941" s="24"/>
      <c r="N941" s="23"/>
    </row>
    <row r="942" spans="1:14">
      <c r="A942" s="38" t="str" cm="1">
        <f t="array" ref="A942">_xlfn.TEXTJOIN(",", TRUE, _xlfn.UNIQUE(IF((序时账[日期]=B942)*(序时账[凭证字号]=C942), 序时账[科目编码], "")))</f>
        <v>0</v>
      </c>
      <c r="B942" s="89"/>
      <c r="G942" s="39"/>
      <c r="H942" s="39"/>
      <c r="I942" s="42">
        <f>IF(F942&lt;&gt;"结转本期损益",_xlfn.XLOOKUP(D942,科目余额表[科目编码],科目余额表[抽查项目],"无匹配"),"期间结转")</f>
        <v>0</v>
      </c>
      <c r="J942" s="38" t="str" cm="1">
        <f t="array" ref="J942">_xlfn.TEXTJOIN(",", TRUE, _xlfn.UNIQUE(IF((序时账[日期]=B942)*(序时账[凭证字号]=C942)*IF(G942=0,序时账[借方金额]&lt;&gt;0,序时账[借方金额]=0)*(序时账[科目编码]&lt;&gt;D942), 序时账[科目名称], "")))</f>
        <v/>
      </c>
      <c r="K942" s="42"/>
      <c r="M942" s="24"/>
      <c r="N942" s="23"/>
    </row>
    <row r="943" spans="1:14">
      <c r="A943" s="38" t="str" cm="1">
        <f t="array" ref="A943">_xlfn.TEXTJOIN(",", TRUE, _xlfn.UNIQUE(IF((序时账[日期]=B943)*(序时账[凭证字号]=C943), 序时账[科目编码], "")))</f>
        <v>0</v>
      </c>
      <c r="B943" s="89"/>
      <c r="G943" s="39"/>
      <c r="H943" s="39"/>
      <c r="I943" s="42">
        <f>IF(F943&lt;&gt;"结转本期损益",_xlfn.XLOOKUP(D943,科目余额表[科目编码],科目余额表[抽查项目],"无匹配"),"期间结转")</f>
        <v>0</v>
      </c>
      <c r="J943" s="38" t="str" cm="1">
        <f t="array" ref="J943">_xlfn.TEXTJOIN(",", TRUE, _xlfn.UNIQUE(IF((序时账[日期]=B943)*(序时账[凭证字号]=C943)*IF(G943=0,序时账[借方金额]&lt;&gt;0,序时账[借方金额]=0)*(序时账[科目编码]&lt;&gt;D943), 序时账[科目名称], "")))</f>
        <v/>
      </c>
      <c r="K943" s="42"/>
      <c r="M943" s="24"/>
      <c r="N943" s="23"/>
    </row>
    <row r="944" spans="1:14">
      <c r="A944" s="38" t="str" cm="1">
        <f t="array" ref="A944">_xlfn.TEXTJOIN(",", TRUE, _xlfn.UNIQUE(IF((序时账[日期]=B944)*(序时账[凭证字号]=C944), 序时账[科目编码], "")))</f>
        <v>0</v>
      </c>
      <c r="B944" s="89"/>
      <c r="G944" s="39"/>
      <c r="H944" s="39"/>
      <c r="I944" s="42">
        <f>IF(F944&lt;&gt;"结转本期损益",_xlfn.XLOOKUP(D944,科目余额表[科目编码],科目余额表[抽查项目],"无匹配"),"期间结转")</f>
        <v>0</v>
      </c>
      <c r="J944" s="38" t="str" cm="1">
        <f t="array" ref="J944">_xlfn.TEXTJOIN(",", TRUE, _xlfn.UNIQUE(IF((序时账[日期]=B944)*(序时账[凭证字号]=C944)*IF(G944=0,序时账[借方金额]&lt;&gt;0,序时账[借方金额]=0)*(序时账[科目编码]&lt;&gt;D944), 序时账[科目名称], "")))</f>
        <v/>
      </c>
      <c r="K944" s="42"/>
      <c r="M944" s="24"/>
      <c r="N944" s="23"/>
    </row>
    <row r="945" spans="1:14">
      <c r="A945" s="38" t="str" cm="1">
        <f t="array" ref="A945">_xlfn.TEXTJOIN(",", TRUE, _xlfn.UNIQUE(IF((序时账[日期]=B945)*(序时账[凭证字号]=C945), 序时账[科目编码], "")))</f>
        <v>0</v>
      </c>
      <c r="B945" s="89"/>
      <c r="G945" s="39"/>
      <c r="H945" s="39"/>
      <c r="I945" s="42">
        <f>IF(F945&lt;&gt;"结转本期损益",_xlfn.XLOOKUP(D945,科目余额表[科目编码],科目余额表[抽查项目],"无匹配"),"期间结转")</f>
        <v>0</v>
      </c>
      <c r="J945" s="38" t="str" cm="1">
        <f t="array" ref="J945">_xlfn.TEXTJOIN(",", TRUE, _xlfn.UNIQUE(IF((序时账[日期]=B945)*(序时账[凭证字号]=C945)*IF(G945=0,序时账[借方金额]&lt;&gt;0,序时账[借方金额]=0)*(序时账[科目编码]&lt;&gt;D945), 序时账[科目名称], "")))</f>
        <v/>
      </c>
      <c r="K945" s="42"/>
      <c r="M945" s="24"/>
      <c r="N945" s="23"/>
    </row>
    <row r="946" spans="1:14">
      <c r="A946" s="38" t="str" cm="1">
        <f t="array" ref="A946">_xlfn.TEXTJOIN(",", TRUE, _xlfn.UNIQUE(IF((序时账[日期]=B946)*(序时账[凭证字号]=C946), 序时账[科目编码], "")))</f>
        <v>0</v>
      </c>
      <c r="B946" s="89"/>
      <c r="G946" s="39"/>
      <c r="H946" s="39"/>
      <c r="I946" s="42">
        <f>IF(F946&lt;&gt;"结转本期损益",_xlfn.XLOOKUP(D946,科目余额表[科目编码],科目余额表[抽查项目],"无匹配"),"期间结转")</f>
        <v>0</v>
      </c>
      <c r="J946" s="38" t="str" cm="1">
        <f t="array" ref="J946">_xlfn.TEXTJOIN(",", TRUE, _xlfn.UNIQUE(IF((序时账[日期]=B946)*(序时账[凭证字号]=C946)*IF(G946=0,序时账[借方金额]&lt;&gt;0,序时账[借方金额]=0)*(序时账[科目编码]&lt;&gt;D946), 序时账[科目名称], "")))</f>
        <v/>
      </c>
      <c r="K946" s="42"/>
      <c r="M946" s="24"/>
      <c r="N946" s="23"/>
    </row>
    <row r="947" spans="1:14">
      <c r="A947" s="38" t="str" cm="1">
        <f t="array" ref="A947">_xlfn.TEXTJOIN(",", TRUE, _xlfn.UNIQUE(IF((序时账[日期]=B947)*(序时账[凭证字号]=C947), 序时账[科目编码], "")))</f>
        <v>0</v>
      </c>
      <c r="B947" s="89"/>
      <c r="G947" s="39"/>
      <c r="H947" s="39"/>
      <c r="I947" s="42">
        <f>IF(F947&lt;&gt;"结转本期损益",_xlfn.XLOOKUP(D947,科目余额表[科目编码],科目余额表[抽查项目],"无匹配"),"期间结转")</f>
        <v>0</v>
      </c>
      <c r="J947" s="38" t="str" cm="1">
        <f t="array" ref="J947">_xlfn.TEXTJOIN(",", TRUE, _xlfn.UNIQUE(IF((序时账[日期]=B947)*(序时账[凭证字号]=C947)*IF(G947=0,序时账[借方金额]&lt;&gt;0,序时账[借方金额]=0)*(序时账[科目编码]&lt;&gt;D947), 序时账[科目名称], "")))</f>
        <v/>
      </c>
      <c r="K947" s="42"/>
      <c r="M947" s="24"/>
      <c r="N947" s="23"/>
    </row>
    <row r="948" spans="1:14">
      <c r="A948" s="38" t="str" cm="1">
        <f t="array" ref="A948">_xlfn.TEXTJOIN(",", TRUE, _xlfn.UNIQUE(IF((序时账[日期]=B948)*(序时账[凭证字号]=C948), 序时账[科目编码], "")))</f>
        <v>0</v>
      </c>
      <c r="B948" s="89"/>
      <c r="G948" s="39"/>
      <c r="H948" s="39"/>
      <c r="I948" s="42">
        <f>IF(F948&lt;&gt;"结转本期损益",_xlfn.XLOOKUP(D948,科目余额表[科目编码],科目余额表[抽查项目],"无匹配"),"期间结转")</f>
        <v>0</v>
      </c>
      <c r="J948" s="38" t="str" cm="1">
        <f t="array" ref="J948">_xlfn.TEXTJOIN(",", TRUE, _xlfn.UNIQUE(IF((序时账[日期]=B948)*(序时账[凭证字号]=C948)*IF(G948=0,序时账[借方金额]&lt;&gt;0,序时账[借方金额]=0)*(序时账[科目编码]&lt;&gt;D948), 序时账[科目名称], "")))</f>
        <v/>
      </c>
      <c r="K948" s="42"/>
      <c r="M948" s="24"/>
      <c r="N948" s="23"/>
    </row>
    <row r="949" spans="1:14">
      <c r="A949" s="38" t="str" cm="1">
        <f t="array" ref="A949">_xlfn.TEXTJOIN(",", TRUE, _xlfn.UNIQUE(IF((序时账[日期]=B949)*(序时账[凭证字号]=C949), 序时账[科目编码], "")))</f>
        <v>0</v>
      </c>
      <c r="B949" s="89"/>
      <c r="G949" s="39"/>
      <c r="H949" s="39"/>
      <c r="I949" s="42">
        <f>IF(F949&lt;&gt;"结转本期损益",_xlfn.XLOOKUP(D949,科目余额表[科目编码],科目余额表[抽查项目],"无匹配"),"期间结转")</f>
        <v>0</v>
      </c>
      <c r="J949" s="38" t="str" cm="1">
        <f t="array" ref="J949">_xlfn.TEXTJOIN(",", TRUE, _xlfn.UNIQUE(IF((序时账[日期]=B949)*(序时账[凭证字号]=C949)*IF(G949=0,序时账[借方金额]&lt;&gt;0,序时账[借方金额]=0)*(序时账[科目编码]&lt;&gt;D949), 序时账[科目名称], "")))</f>
        <v/>
      </c>
      <c r="K949" s="42"/>
      <c r="M949" s="24"/>
      <c r="N949" s="23"/>
    </row>
    <row r="950" spans="1:14">
      <c r="A950" s="38" t="str" cm="1">
        <f t="array" ref="A950">_xlfn.TEXTJOIN(",", TRUE, _xlfn.UNIQUE(IF((序时账[日期]=B950)*(序时账[凭证字号]=C950), 序时账[科目编码], "")))</f>
        <v>0</v>
      </c>
      <c r="B950" s="89"/>
      <c r="G950" s="39"/>
      <c r="H950" s="39"/>
      <c r="I950" s="42">
        <f>IF(F950&lt;&gt;"结转本期损益",_xlfn.XLOOKUP(D950,科目余额表[科目编码],科目余额表[抽查项目],"无匹配"),"期间结转")</f>
        <v>0</v>
      </c>
      <c r="J950" s="38" t="str" cm="1">
        <f t="array" ref="J950">_xlfn.TEXTJOIN(",", TRUE, _xlfn.UNIQUE(IF((序时账[日期]=B950)*(序时账[凭证字号]=C950)*IF(G950=0,序时账[借方金额]&lt;&gt;0,序时账[借方金额]=0)*(序时账[科目编码]&lt;&gt;D950), 序时账[科目名称], "")))</f>
        <v/>
      </c>
      <c r="K950" s="42"/>
      <c r="M950" s="24"/>
      <c r="N950" s="23"/>
    </row>
    <row r="951" spans="1:14">
      <c r="A951" s="38" t="str" cm="1">
        <f t="array" ref="A951">_xlfn.TEXTJOIN(",", TRUE, _xlfn.UNIQUE(IF((序时账[日期]=B951)*(序时账[凭证字号]=C951), 序时账[科目编码], "")))</f>
        <v>0</v>
      </c>
      <c r="B951" s="89"/>
      <c r="G951" s="39"/>
      <c r="H951" s="39"/>
      <c r="I951" s="42">
        <f>IF(F951&lt;&gt;"结转本期损益",_xlfn.XLOOKUP(D951,科目余额表[科目编码],科目余额表[抽查项目],"无匹配"),"期间结转")</f>
        <v>0</v>
      </c>
      <c r="J951" s="38" t="str" cm="1">
        <f t="array" ref="J951">_xlfn.TEXTJOIN(",", TRUE, _xlfn.UNIQUE(IF((序时账[日期]=B951)*(序时账[凭证字号]=C951)*IF(G951=0,序时账[借方金额]&lt;&gt;0,序时账[借方金额]=0)*(序时账[科目编码]&lt;&gt;D951), 序时账[科目名称], "")))</f>
        <v/>
      </c>
      <c r="K951" s="42"/>
      <c r="M951" s="24"/>
      <c r="N951" s="23"/>
    </row>
    <row r="952" spans="1:14">
      <c r="A952" s="38" t="str" cm="1">
        <f t="array" ref="A952">_xlfn.TEXTJOIN(",", TRUE, _xlfn.UNIQUE(IF((序时账[日期]=B952)*(序时账[凭证字号]=C952), 序时账[科目编码], "")))</f>
        <v>0</v>
      </c>
      <c r="B952" s="89"/>
      <c r="G952" s="39"/>
      <c r="H952" s="39"/>
      <c r="I952" s="42">
        <f>IF(F952&lt;&gt;"结转本期损益",_xlfn.XLOOKUP(D952,科目余额表[科目编码],科目余额表[抽查项目],"无匹配"),"期间结转")</f>
        <v>0</v>
      </c>
      <c r="J952" s="38" t="str" cm="1">
        <f t="array" ref="J952">_xlfn.TEXTJOIN(",", TRUE, _xlfn.UNIQUE(IF((序时账[日期]=B952)*(序时账[凭证字号]=C952)*IF(G952=0,序时账[借方金额]&lt;&gt;0,序时账[借方金额]=0)*(序时账[科目编码]&lt;&gt;D952), 序时账[科目名称], "")))</f>
        <v/>
      </c>
      <c r="K952" s="42"/>
      <c r="M952" s="24"/>
      <c r="N952" s="23"/>
    </row>
    <row r="953" spans="1:14">
      <c r="A953" s="38" t="str" cm="1">
        <f t="array" ref="A953">_xlfn.TEXTJOIN(",", TRUE, _xlfn.UNIQUE(IF((序时账[日期]=B953)*(序时账[凭证字号]=C953), 序时账[科目编码], "")))</f>
        <v>0</v>
      </c>
      <c r="B953" s="89"/>
      <c r="G953" s="39"/>
      <c r="H953" s="39"/>
      <c r="I953" s="42">
        <f>IF(F953&lt;&gt;"结转本期损益",_xlfn.XLOOKUP(D953,科目余额表[科目编码],科目余额表[抽查项目],"无匹配"),"期间结转")</f>
        <v>0</v>
      </c>
      <c r="J953" s="38" t="str" cm="1">
        <f t="array" ref="J953">_xlfn.TEXTJOIN(",", TRUE, _xlfn.UNIQUE(IF((序时账[日期]=B953)*(序时账[凭证字号]=C953)*IF(G953=0,序时账[借方金额]&lt;&gt;0,序时账[借方金额]=0)*(序时账[科目编码]&lt;&gt;D953), 序时账[科目名称], "")))</f>
        <v/>
      </c>
      <c r="K953" s="42"/>
      <c r="M953" s="24"/>
      <c r="N953" s="23"/>
    </row>
    <row r="954" spans="1:14">
      <c r="A954" s="38" t="str" cm="1">
        <f t="array" ref="A954">_xlfn.TEXTJOIN(",", TRUE, _xlfn.UNIQUE(IF((序时账[日期]=B954)*(序时账[凭证字号]=C954), 序时账[科目编码], "")))</f>
        <v>0</v>
      </c>
      <c r="B954" s="89"/>
      <c r="G954" s="39"/>
      <c r="H954" s="39"/>
      <c r="I954" s="42">
        <f>IF(F954&lt;&gt;"结转本期损益",_xlfn.XLOOKUP(D954,科目余额表[科目编码],科目余额表[抽查项目],"无匹配"),"期间结转")</f>
        <v>0</v>
      </c>
      <c r="J954" s="38" t="str" cm="1">
        <f t="array" ref="J954">_xlfn.TEXTJOIN(",", TRUE, _xlfn.UNIQUE(IF((序时账[日期]=B954)*(序时账[凭证字号]=C954)*IF(G954=0,序时账[借方金额]&lt;&gt;0,序时账[借方金额]=0)*(序时账[科目编码]&lt;&gt;D954), 序时账[科目名称], "")))</f>
        <v/>
      </c>
      <c r="K954" s="42"/>
      <c r="M954" s="24"/>
      <c r="N954" s="23"/>
    </row>
    <row r="955" spans="1:14">
      <c r="A955" s="38" t="str" cm="1">
        <f t="array" ref="A955">_xlfn.TEXTJOIN(",", TRUE, _xlfn.UNIQUE(IF((序时账[日期]=B955)*(序时账[凭证字号]=C955), 序时账[科目编码], "")))</f>
        <v>0</v>
      </c>
      <c r="B955" s="89"/>
      <c r="G955" s="39"/>
      <c r="H955" s="39"/>
      <c r="I955" s="42">
        <f>IF(F955&lt;&gt;"结转本期损益",_xlfn.XLOOKUP(D955,科目余额表[科目编码],科目余额表[抽查项目],"无匹配"),"期间结转")</f>
        <v>0</v>
      </c>
      <c r="J955" s="38" t="str" cm="1">
        <f t="array" ref="J955">_xlfn.TEXTJOIN(",", TRUE, _xlfn.UNIQUE(IF((序时账[日期]=B955)*(序时账[凭证字号]=C955)*IF(G955=0,序时账[借方金额]&lt;&gt;0,序时账[借方金额]=0)*(序时账[科目编码]&lt;&gt;D955), 序时账[科目名称], "")))</f>
        <v/>
      </c>
      <c r="K955" s="42"/>
      <c r="M955" s="24"/>
      <c r="N955" s="23"/>
    </row>
    <row r="956" spans="1:14">
      <c r="A956" s="38" t="str" cm="1">
        <f t="array" ref="A956">_xlfn.TEXTJOIN(",", TRUE, _xlfn.UNIQUE(IF((序时账[日期]=B956)*(序时账[凭证字号]=C956), 序时账[科目编码], "")))</f>
        <v>0</v>
      </c>
      <c r="B956" s="89"/>
      <c r="G956" s="39"/>
      <c r="H956" s="39"/>
      <c r="I956" s="42">
        <f>IF(F956&lt;&gt;"结转本期损益",_xlfn.XLOOKUP(D956,科目余额表[科目编码],科目余额表[抽查项目],"无匹配"),"期间结转")</f>
        <v>0</v>
      </c>
      <c r="J956" s="38" t="str" cm="1">
        <f t="array" ref="J956">_xlfn.TEXTJOIN(",", TRUE, _xlfn.UNIQUE(IF((序时账[日期]=B956)*(序时账[凭证字号]=C956)*IF(G956=0,序时账[借方金额]&lt;&gt;0,序时账[借方金额]=0)*(序时账[科目编码]&lt;&gt;D956), 序时账[科目名称], "")))</f>
        <v/>
      </c>
      <c r="K956" s="42"/>
      <c r="M956" s="24"/>
      <c r="N956" s="23"/>
    </row>
    <row r="957" spans="1:14">
      <c r="A957" s="38" t="str" cm="1">
        <f t="array" ref="A957">_xlfn.TEXTJOIN(",", TRUE, _xlfn.UNIQUE(IF((序时账[日期]=B957)*(序时账[凭证字号]=C957), 序时账[科目编码], "")))</f>
        <v>0</v>
      </c>
      <c r="B957" s="89"/>
      <c r="G957" s="39"/>
      <c r="H957" s="39"/>
      <c r="I957" s="42">
        <f>IF(F957&lt;&gt;"结转本期损益",_xlfn.XLOOKUP(D957,科目余额表[科目编码],科目余额表[抽查项目],"无匹配"),"期间结转")</f>
        <v>0</v>
      </c>
      <c r="J957" s="38" t="str" cm="1">
        <f t="array" ref="J957">_xlfn.TEXTJOIN(",", TRUE, _xlfn.UNIQUE(IF((序时账[日期]=B957)*(序时账[凭证字号]=C957)*IF(G957=0,序时账[借方金额]&lt;&gt;0,序时账[借方金额]=0)*(序时账[科目编码]&lt;&gt;D957), 序时账[科目名称], "")))</f>
        <v/>
      </c>
      <c r="K957" s="42"/>
      <c r="M957" s="24"/>
      <c r="N957" s="23"/>
    </row>
    <row r="958" spans="1:14">
      <c r="A958" s="38" t="str" cm="1">
        <f t="array" ref="A958">_xlfn.TEXTJOIN(",", TRUE, _xlfn.UNIQUE(IF((序时账[日期]=B958)*(序时账[凭证字号]=C958), 序时账[科目编码], "")))</f>
        <v>0</v>
      </c>
      <c r="B958" s="89"/>
      <c r="G958" s="39"/>
      <c r="H958" s="39"/>
      <c r="I958" s="42">
        <f>IF(F958&lt;&gt;"结转本期损益",_xlfn.XLOOKUP(D958,科目余额表[科目编码],科目余额表[抽查项目],"无匹配"),"期间结转")</f>
        <v>0</v>
      </c>
      <c r="J958" s="38" t="str" cm="1">
        <f t="array" ref="J958">_xlfn.TEXTJOIN(",", TRUE, _xlfn.UNIQUE(IF((序时账[日期]=B958)*(序时账[凭证字号]=C958)*IF(G958=0,序时账[借方金额]&lt;&gt;0,序时账[借方金额]=0)*(序时账[科目编码]&lt;&gt;D958), 序时账[科目名称], "")))</f>
        <v/>
      </c>
      <c r="K958" s="42"/>
      <c r="M958" s="24"/>
      <c r="N958" s="23"/>
    </row>
    <row r="959" spans="1:14">
      <c r="A959" s="38" t="str" cm="1">
        <f t="array" ref="A959">_xlfn.TEXTJOIN(",", TRUE, _xlfn.UNIQUE(IF((序时账[日期]=B959)*(序时账[凭证字号]=C959), 序时账[科目编码], "")))</f>
        <v>0</v>
      </c>
      <c r="B959" s="89"/>
      <c r="G959" s="39"/>
      <c r="H959" s="39"/>
      <c r="I959" s="42">
        <f>IF(F959&lt;&gt;"结转本期损益",_xlfn.XLOOKUP(D959,科目余额表[科目编码],科目余额表[抽查项目],"无匹配"),"期间结转")</f>
        <v>0</v>
      </c>
      <c r="J959" s="38" t="str" cm="1">
        <f t="array" ref="J959">_xlfn.TEXTJOIN(",", TRUE, _xlfn.UNIQUE(IF((序时账[日期]=B959)*(序时账[凭证字号]=C959)*IF(G959=0,序时账[借方金额]&lt;&gt;0,序时账[借方金额]=0)*(序时账[科目编码]&lt;&gt;D959), 序时账[科目名称], "")))</f>
        <v/>
      </c>
      <c r="K959" s="42"/>
      <c r="M959" s="24"/>
      <c r="N959" s="23"/>
    </row>
    <row r="960" spans="1:14">
      <c r="A960" s="38" t="str" cm="1">
        <f t="array" ref="A960">_xlfn.TEXTJOIN(",", TRUE, _xlfn.UNIQUE(IF((序时账[日期]=B960)*(序时账[凭证字号]=C960), 序时账[科目编码], "")))</f>
        <v>0</v>
      </c>
      <c r="B960" s="89"/>
      <c r="G960" s="39"/>
      <c r="H960" s="39"/>
      <c r="I960" s="42">
        <f>IF(F960&lt;&gt;"结转本期损益",_xlfn.XLOOKUP(D960,科目余额表[科目编码],科目余额表[抽查项目],"无匹配"),"期间结转")</f>
        <v>0</v>
      </c>
      <c r="J960" s="38" t="str" cm="1">
        <f t="array" ref="J960">_xlfn.TEXTJOIN(",", TRUE, _xlfn.UNIQUE(IF((序时账[日期]=B960)*(序时账[凭证字号]=C960)*IF(G960=0,序时账[借方金额]&lt;&gt;0,序时账[借方金额]=0)*(序时账[科目编码]&lt;&gt;D960), 序时账[科目名称], "")))</f>
        <v/>
      </c>
      <c r="K960" s="42"/>
      <c r="M960" s="24"/>
      <c r="N960" s="23"/>
    </row>
    <row r="961" spans="1:14">
      <c r="A961" s="38" t="str" cm="1">
        <f t="array" ref="A961">_xlfn.TEXTJOIN(",", TRUE, _xlfn.UNIQUE(IF((序时账[日期]=B961)*(序时账[凭证字号]=C961), 序时账[科目编码], "")))</f>
        <v>0</v>
      </c>
      <c r="B961" s="89"/>
      <c r="G961" s="39"/>
      <c r="H961" s="39"/>
      <c r="I961" s="42">
        <f>IF(F961&lt;&gt;"结转本期损益",_xlfn.XLOOKUP(D961,科目余额表[科目编码],科目余额表[抽查项目],"无匹配"),"期间结转")</f>
        <v>0</v>
      </c>
      <c r="J961" s="38" t="str" cm="1">
        <f t="array" ref="J961">_xlfn.TEXTJOIN(",", TRUE, _xlfn.UNIQUE(IF((序时账[日期]=B961)*(序时账[凭证字号]=C961)*IF(G961=0,序时账[借方金额]&lt;&gt;0,序时账[借方金额]=0)*(序时账[科目编码]&lt;&gt;D961), 序时账[科目名称], "")))</f>
        <v/>
      </c>
      <c r="K961" s="42"/>
      <c r="M961" s="24"/>
      <c r="N961" s="23"/>
    </row>
    <row r="962" spans="1:14">
      <c r="A962" s="38" t="str" cm="1">
        <f t="array" ref="A962">_xlfn.TEXTJOIN(",", TRUE, _xlfn.UNIQUE(IF((序时账[日期]=B962)*(序时账[凭证字号]=C962), 序时账[科目编码], "")))</f>
        <v>0</v>
      </c>
      <c r="B962" s="89"/>
      <c r="G962" s="39"/>
      <c r="H962" s="39"/>
      <c r="I962" s="42">
        <f>IF(F962&lt;&gt;"结转本期损益",_xlfn.XLOOKUP(D962,科目余额表[科目编码],科目余额表[抽查项目],"无匹配"),"期间结转")</f>
        <v>0</v>
      </c>
      <c r="J962" s="38" t="str" cm="1">
        <f t="array" ref="J962">_xlfn.TEXTJOIN(",", TRUE, _xlfn.UNIQUE(IF((序时账[日期]=B962)*(序时账[凭证字号]=C962)*IF(G962=0,序时账[借方金额]&lt;&gt;0,序时账[借方金额]=0)*(序时账[科目编码]&lt;&gt;D962), 序时账[科目名称], "")))</f>
        <v/>
      </c>
      <c r="K962" s="42"/>
      <c r="M962" s="24"/>
      <c r="N962" s="23"/>
    </row>
    <row r="963" spans="1:14">
      <c r="A963" s="38" t="str" cm="1">
        <f t="array" ref="A963">_xlfn.TEXTJOIN(",", TRUE, _xlfn.UNIQUE(IF((序时账[日期]=B963)*(序时账[凭证字号]=C963), 序时账[科目编码], "")))</f>
        <v>0</v>
      </c>
      <c r="B963" s="89"/>
      <c r="G963" s="39"/>
      <c r="H963" s="39"/>
      <c r="I963" s="42">
        <f>IF(F963&lt;&gt;"结转本期损益",_xlfn.XLOOKUP(D963,科目余额表[科目编码],科目余额表[抽查项目],"无匹配"),"期间结转")</f>
        <v>0</v>
      </c>
      <c r="J963" s="38" t="str" cm="1">
        <f t="array" ref="J963">_xlfn.TEXTJOIN(",", TRUE, _xlfn.UNIQUE(IF((序时账[日期]=B963)*(序时账[凭证字号]=C963)*IF(G963=0,序时账[借方金额]&lt;&gt;0,序时账[借方金额]=0)*(序时账[科目编码]&lt;&gt;D963), 序时账[科目名称], "")))</f>
        <v/>
      </c>
      <c r="K963" s="42"/>
      <c r="M963" s="24"/>
      <c r="N963" s="23"/>
    </row>
    <row r="964" spans="1:14">
      <c r="A964" s="38" t="str" cm="1">
        <f t="array" ref="A964">_xlfn.TEXTJOIN(",", TRUE, _xlfn.UNIQUE(IF((序时账[日期]=B964)*(序时账[凭证字号]=C964), 序时账[科目编码], "")))</f>
        <v>0</v>
      </c>
      <c r="B964" s="89"/>
      <c r="G964" s="39"/>
      <c r="H964" s="39"/>
      <c r="I964" s="42">
        <f>IF(F964&lt;&gt;"结转本期损益",_xlfn.XLOOKUP(D964,科目余额表[科目编码],科目余额表[抽查项目],"无匹配"),"期间结转")</f>
        <v>0</v>
      </c>
      <c r="J964" s="38" t="str" cm="1">
        <f t="array" ref="J964">_xlfn.TEXTJOIN(",", TRUE, _xlfn.UNIQUE(IF((序时账[日期]=B964)*(序时账[凭证字号]=C964)*IF(G964=0,序时账[借方金额]&lt;&gt;0,序时账[借方金额]=0)*(序时账[科目编码]&lt;&gt;D964), 序时账[科目名称], "")))</f>
        <v/>
      </c>
      <c r="K964" s="42"/>
      <c r="M964" s="24"/>
      <c r="N964" s="23"/>
    </row>
    <row r="965" spans="1:14">
      <c r="A965" s="38" t="str" cm="1">
        <f t="array" ref="A965">_xlfn.TEXTJOIN(",", TRUE, _xlfn.UNIQUE(IF((序时账[日期]=B965)*(序时账[凭证字号]=C965), 序时账[科目编码], "")))</f>
        <v>0</v>
      </c>
      <c r="B965" s="89"/>
      <c r="G965" s="39"/>
      <c r="H965" s="39"/>
      <c r="I965" s="42">
        <f>IF(F965&lt;&gt;"结转本期损益",_xlfn.XLOOKUP(D965,科目余额表[科目编码],科目余额表[抽查项目],"无匹配"),"期间结转")</f>
        <v>0</v>
      </c>
      <c r="J965" s="38" t="str" cm="1">
        <f t="array" ref="J965">_xlfn.TEXTJOIN(",", TRUE, _xlfn.UNIQUE(IF((序时账[日期]=B965)*(序时账[凭证字号]=C965)*IF(G965=0,序时账[借方金额]&lt;&gt;0,序时账[借方金额]=0)*(序时账[科目编码]&lt;&gt;D965), 序时账[科目名称], "")))</f>
        <v/>
      </c>
      <c r="K965" s="42"/>
      <c r="M965" s="24"/>
      <c r="N965" s="23"/>
    </row>
    <row r="966" spans="1:14">
      <c r="A966" s="38" t="str" cm="1">
        <f t="array" ref="A966">_xlfn.TEXTJOIN(",", TRUE, _xlfn.UNIQUE(IF((序时账[日期]=B966)*(序时账[凭证字号]=C966), 序时账[科目编码], "")))</f>
        <v>0</v>
      </c>
      <c r="B966" s="89"/>
      <c r="G966" s="39"/>
      <c r="H966" s="39"/>
      <c r="I966" s="42">
        <f>IF(F966&lt;&gt;"结转本期损益",_xlfn.XLOOKUP(D966,科目余额表[科目编码],科目余额表[抽查项目],"无匹配"),"期间结转")</f>
        <v>0</v>
      </c>
      <c r="J966" s="38" t="str" cm="1">
        <f t="array" ref="J966">_xlfn.TEXTJOIN(",", TRUE, _xlfn.UNIQUE(IF((序时账[日期]=B966)*(序时账[凭证字号]=C966)*IF(G966=0,序时账[借方金额]&lt;&gt;0,序时账[借方金额]=0)*(序时账[科目编码]&lt;&gt;D966), 序时账[科目名称], "")))</f>
        <v/>
      </c>
      <c r="K966" s="42"/>
      <c r="M966" s="24"/>
      <c r="N966" s="23"/>
    </row>
    <row r="967" spans="1:14">
      <c r="A967" s="38" t="str" cm="1">
        <f t="array" ref="A967">_xlfn.TEXTJOIN(",", TRUE, _xlfn.UNIQUE(IF((序时账[日期]=B967)*(序时账[凭证字号]=C967), 序时账[科目编码], "")))</f>
        <v>0</v>
      </c>
      <c r="B967" s="89"/>
      <c r="G967" s="39"/>
      <c r="H967" s="39"/>
      <c r="I967" s="42">
        <f>IF(F967&lt;&gt;"结转本期损益",_xlfn.XLOOKUP(D967,科目余额表[科目编码],科目余额表[抽查项目],"无匹配"),"期间结转")</f>
        <v>0</v>
      </c>
      <c r="J967" s="38" t="str" cm="1">
        <f t="array" ref="J967">_xlfn.TEXTJOIN(",", TRUE, _xlfn.UNIQUE(IF((序时账[日期]=B967)*(序时账[凭证字号]=C967)*IF(G967=0,序时账[借方金额]&lt;&gt;0,序时账[借方金额]=0)*(序时账[科目编码]&lt;&gt;D967), 序时账[科目名称], "")))</f>
        <v/>
      </c>
      <c r="K967" s="42"/>
      <c r="M967" s="24"/>
      <c r="N967" s="23"/>
    </row>
    <row r="968" spans="1:14">
      <c r="A968" s="38" t="str" cm="1">
        <f t="array" ref="A968">_xlfn.TEXTJOIN(",", TRUE, _xlfn.UNIQUE(IF((序时账[日期]=B968)*(序时账[凭证字号]=C968), 序时账[科目编码], "")))</f>
        <v>0</v>
      </c>
      <c r="B968" s="89"/>
      <c r="G968" s="39"/>
      <c r="H968" s="39"/>
      <c r="I968" s="42">
        <f>IF(F968&lt;&gt;"结转本期损益",_xlfn.XLOOKUP(D968,科目余额表[科目编码],科目余额表[抽查项目],"无匹配"),"期间结转")</f>
        <v>0</v>
      </c>
      <c r="J968" s="38" t="str" cm="1">
        <f t="array" ref="J968">_xlfn.TEXTJOIN(",", TRUE, _xlfn.UNIQUE(IF((序时账[日期]=B968)*(序时账[凭证字号]=C968)*IF(G968=0,序时账[借方金额]&lt;&gt;0,序时账[借方金额]=0)*(序时账[科目编码]&lt;&gt;D968), 序时账[科目名称], "")))</f>
        <v/>
      </c>
      <c r="K968" s="42"/>
      <c r="M968" s="24"/>
      <c r="N968" s="23"/>
    </row>
    <row r="969" spans="1:14">
      <c r="A969" s="38" t="str" cm="1">
        <f t="array" ref="A969">_xlfn.TEXTJOIN(",", TRUE, _xlfn.UNIQUE(IF((序时账[日期]=B969)*(序时账[凭证字号]=C969), 序时账[科目编码], "")))</f>
        <v>0</v>
      </c>
      <c r="B969" s="89"/>
      <c r="G969" s="39"/>
      <c r="H969" s="39"/>
      <c r="I969" s="42">
        <f>IF(F969&lt;&gt;"结转本期损益",_xlfn.XLOOKUP(D969,科目余额表[科目编码],科目余额表[抽查项目],"无匹配"),"期间结转")</f>
        <v>0</v>
      </c>
      <c r="J969" s="38" t="str" cm="1">
        <f t="array" ref="J969">_xlfn.TEXTJOIN(",", TRUE, _xlfn.UNIQUE(IF((序时账[日期]=B969)*(序时账[凭证字号]=C969)*IF(G969=0,序时账[借方金额]&lt;&gt;0,序时账[借方金额]=0)*(序时账[科目编码]&lt;&gt;D969), 序时账[科目名称], "")))</f>
        <v/>
      </c>
      <c r="K969" s="42"/>
      <c r="M969" s="24"/>
      <c r="N969" s="23"/>
    </row>
    <row r="970" spans="1:14">
      <c r="A970" s="38" t="str" cm="1">
        <f t="array" ref="A970">_xlfn.TEXTJOIN(",", TRUE, _xlfn.UNIQUE(IF((序时账[日期]=B970)*(序时账[凭证字号]=C970), 序时账[科目编码], "")))</f>
        <v>0</v>
      </c>
      <c r="B970" s="89"/>
      <c r="G970" s="39"/>
      <c r="H970" s="39"/>
      <c r="I970" s="42">
        <f>IF(F970&lt;&gt;"结转本期损益",_xlfn.XLOOKUP(D970,科目余额表[科目编码],科目余额表[抽查项目],"无匹配"),"期间结转")</f>
        <v>0</v>
      </c>
      <c r="J970" s="38" t="str" cm="1">
        <f t="array" ref="J970">_xlfn.TEXTJOIN(",", TRUE, _xlfn.UNIQUE(IF((序时账[日期]=B970)*(序时账[凭证字号]=C970)*IF(G970=0,序时账[借方金额]&lt;&gt;0,序时账[借方金额]=0)*(序时账[科目编码]&lt;&gt;D970), 序时账[科目名称], "")))</f>
        <v/>
      </c>
      <c r="K970" s="42"/>
      <c r="M970" s="24"/>
      <c r="N970" s="23"/>
    </row>
    <row r="971" spans="1:14">
      <c r="A971" s="38" t="str" cm="1">
        <f t="array" ref="A971">_xlfn.TEXTJOIN(",", TRUE, _xlfn.UNIQUE(IF((序时账[日期]=B971)*(序时账[凭证字号]=C971), 序时账[科目编码], "")))</f>
        <v>0</v>
      </c>
      <c r="B971" s="89"/>
      <c r="G971" s="39"/>
      <c r="H971" s="39"/>
      <c r="I971" s="42">
        <f>IF(F971&lt;&gt;"结转本期损益",_xlfn.XLOOKUP(D971,科目余额表[科目编码],科目余额表[抽查项目],"无匹配"),"期间结转")</f>
        <v>0</v>
      </c>
      <c r="J971" s="38" t="str" cm="1">
        <f t="array" ref="J971">_xlfn.TEXTJOIN(",", TRUE, _xlfn.UNIQUE(IF((序时账[日期]=B971)*(序时账[凭证字号]=C971)*IF(G971=0,序时账[借方金额]&lt;&gt;0,序时账[借方金额]=0)*(序时账[科目编码]&lt;&gt;D971), 序时账[科目名称], "")))</f>
        <v/>
      </c>
      <c r="K971" s="42"/>
      <c r="M971" s="24"/>
      <c r="N971" s="23"/>
    </row>
    <row r="972" spans="1:14">
      <c r="A972" s="38" t="str" cm="1">
        <f t="array" ref="A972">_xlfn.TEXTJOIN(",", TRUE, _xlfn.UNIQUE(IF((序时账[日期]=B972)*(序时账[凭证字号]=C972), 序时账[科目编码], "")))</f>
        <v>0</v>
      </c>
      <c r="B972" s="89"/>
      <c r="G972" s="39"/>
      <c r="H972" s="39"/>
      <c r="I972" s="42">
        <f>IF(F972&lt;&gt;"结转本期损益",_xlfn.XLOOKUP(D972,科目余额表[科目编码],科目余额表[抽查项目],"无匹配"),"期间结转")</f>
        <v>0</v>
      </c>
      <c r="J972" s="38" t="str" cm="1">
        <f t="array" ref="J972">_xlfn.TEXTJOIN(",", TRUE, _xlfn.UNIQUE(IF((序时账[日期]=B972)*(序时账[凭证字号]=C972)*IF(G972=0,序时账[借方金额]&lt;&gt;0,序时账[借方金额]=0)*(序时账[科目编码]&lt;&gt;D972), 序时账[科目名称], "")))</f>
        <v/>
      </c>
      <c r="K972" s="42"/>
      <c r="M972" s="24"/>
      <c r="N972" s="23"/>
    </row>
    <row r="973" spans="1:14">
      <c r="A973" s="38" t="str" cm="1">
        <f t="array" ref="A973">_xlfn.TEXTJOIN(",", TRUE, _xlfn.UNIQUE(IF((序时账[日期]=B973)*(序时账[凭证字号]=C973), 序时账[科目编码], "")))</f>
        <v>0</v>
      </c>
      <c r="B973" s="89"/>
      <c r="G973" s="39"/>
      <c r="H973" s="39"/>
      <c r="I973" s="42">
        <f>IF(F973&lt;&gt;"结转本期损益",_xlfn.XLOOKUP(D973,科目余额表[科目编码],科目余额表[抽查项目],"无匹配"),"期间结转")</f>
        <v>0</v>
      </c>
      <c r="J973" s="38" t="str" cm="1">
        <f t="array" ref="J973">_xlfn.TEXTJOIN(",", TRUE, _xlfn.UNIQUE(IF((序时账[日期]=B973)*(序时账[凭证字号]=C973)*IF(G973=0,序时账[借方金额]&lt;&gt;0,序时账[借方金额]=0)*(序时账[科目编码]&lt;&gt;D973), 序时账[科目名称], "")))</f>
        <v/>
      </c>
      <c r="K973" s="42"/>
      <c r="M973" s="24"/>
      <c r="N973" s="23"/>
    </row>
    <row r="974" spans="1:14">
      <c r="A974" s="38" t="str" cm="1">
        <f t="array" ref="A974">_xlfn.TEXTJOIN(",", TRUE, _xlfn.UNIQUE(IF((序时账[日期]=B974)*(序时账[凭证字号]=C974), 序时账[科目编码], "")))</f>
        <v>0</v>
      </c>
      <c r="B974" s="89"/>
      <c r="G974" s="39"/>
      <c r="H974" s="39"/>
      <c r="I974" s="42">
        <f>IF(F974&lt;&gt;"结转本期损益",_xlfn.XLOOKUP(D974,科目余额表[科目编码],科目余额表[抽查项目],"无匹配"),"期间结转")</f>
        <v>0</v>
      </c>
      <c r="J974" s="38" t="str" cm="1">
        <f t="array" ref="J974">_xlfn.TEXTJOIN(",", TRUE, _xlfn.UNIQUE(IF((序时账[日期]=B974)*(序时账[凭证字号]=C974)*IF(G974=0,序时账[借方金额]&lt;&gt;0,序时账[借方金额]=0)*(序时账[科目编码]&lt;&gt;D974), 序时账[科目名称], "")))</f>
        <v/>
      </c>
      <c r="K974" s="42"/>
      <c r="M974" s="24"/>
      <c r="N974" s="23"/>
    </row>
    <row r="975" spans="1:14">
      <c r="A975" s="38" t="str" cm="1">
        <f t="array" ref="A975">_xlfn.TEXTJOIN(",", TRUE, _xlfn.UNIQUE(IF((序时账[日期]=B975)*(序时账[凭证字号]=C975), 序时账[科目编码], "")))</f>
        <v>0</v>
      </c>
      <c r="B975" s="89"/>
      <c r="G975" s="39"/>
      <c r="H975" s="39"/>
      <c r="I975" s="42">
        <f>IF(F975&lt;&gt;"结转本期损益",_xlfn.XLOOKUP(D975,科目余额表[科目编码],科目余额表[抽查项目],"无匹配"),"期间结转")</f>
        <v>0</v>
      </c>
      <c r="J975" s="38" t="str" cm="1">
        <f t="array" ref="J975">_xlfn.TEXTJOIN(",", TRUE, _xlfn.UNIQUE(IF((序时账[日期]=B975)*(序时账[凭证字号]=C975)*IF(G975=0,序时账[借方金额]&lt;&gt;0,序时账[借方金额]=0)*(序时账[科目编码]&lt;&gt;D975), 序时账[科目名称], "")))</f>
        <v/>
      </c>
      <c r="K975" s="42"/>
      <c r="M975" s="24"/>
      <c r="N975" s="23"/>
    </row>
    <row r="976" spans="1:14">
      <c r="A976" s="38" t="str" cm="1">
        <f t="array" ref="A976">_xlfn.TEXTJOIN(",", TRUE, _xlfn.UNIQUE(IF((序时账[日期]=B976)*(序时账[凭证字号]=C976), 序时账[科目编码], "")))</f>
        <v>0</v>
      </c>
      <c r="B976" s="89"/>
      <c r="G976" s="39"/>
      <c r="H976" s="39"/>
      <c r="I976" s="42">
        <f>IF(F976&lt;&gt;"结转本期损益",_xlfn.XLOOKUP(D976,科目余额表[科目编码],科目余额表[抽查项目],"无匹配"),"期间结转")</f>
        <v>0</v>
      </c>
      <c r="J976" s="38" t="str" cm="1">
        <f t="array" ref="J976">_xlfn.TEXTJOIN(",", TRUE, _xlfn.UNIQUE(IF((序时账[日期]=B976)*(序时账[凭证字号]=C976)*IF(G976=0,序时账[借方金额]&lt;&gt;0,序时账[借方金额]=0)*(序时账[科目编码]&lt;&gt;D976), 序时账[科目名称], "")))</f>
        <v/>
      </c>
      <c r="K976" s="42"/>
      <c r="M976" s="24"/>
      <c r="N976" s="23"/>
    </row>
    <row r="977" spans="1:14">
      <c r="A977" s="38" t="str" cm="1">
        <f t="array" ref="A977">_xlfn.TEXTJOIN(",", TRUE, _xlfn.UNIQUE(IF((序时账[日期]=B977)*(序时账[凭证字号]=C977), 序时账[科目编码], "")))</f>
        <v>0</v>
      </c>
      <c r="B977" s="89"/>
      <c r="G977" s="39"/>
      <c r="H977" s="39"/>
      <c r="I977" s="42">
        <f>IF(F977&lt;&gt;"结转本期损益",_xlfn.XLOOKUP(D977,科目余额表[科目编码],科目余额表[抽查项目],"无匹配"),"期间结转")</f>
        <v>0</v>
      </c>
      <c r="J977" s="38" t="str" cm="1">
        <f t="array" ref="J977">_xlfn.TEXTJOIN(",", TRUE, _xlfn.UNIQUE(IF((序时账[日期]=B977)*(序时账[凭证字号]=C977)*IF(G977=0,序时账[借方金额]&lt;&gt;0,序时账[借方金额]=0)*(序时账[科目编码]&lt;&gt;D977), 序时账[科目名称], "")))</f>
        <v/>
      </c>
      <c r="K977" s="42"/>
      <c r="M977" s="24"/>
      <c r="N977" s="23"/>
    </row>
    <row r="978" spans="1:14">
      <c r="A978" s="38" t="str" cm="1">
        <f t="array" ref="A978">_xlfn.TEXTJOIN(",", TRUE, _xlfn.UNIQUE(IF((序时账[日期]=B978)*(序时账[凭证字号]=C978), 序时账[科目编码], "")))</f>
        <v>0</v>
      </c>
      <c r="B978" s="89"/>
      <c r="G978" s="39"/>
      <c r="H978" s="39"/>
      <c r="I978" s="42">
        <f>IF(F978&lt;&gt;"结转本期损益",_xlfn.XLOOKUP(D978,科目余额表[科目编码],科目余额表[抽查项目],"无匹配"),"期间结转")</f>
        <v>0</v>
      </c>
      <c r="J978" s="38" t="str" cm="1">
        <f t="array" ref="J978">_xlfn.TEXTJOIN(",", TRUE, _xlfn.UNIQUE(IF((序时账[日期]=B978)*(序时账[凭证字号]=C978)*IF(G978=0,序时账[借方金额]&lt;&gt;0,序时账[借方金额]=0)*(序时账[科目编码]&lt;&gt;D978), 序时账[科目名称], "")))</f>
        <v/>
      </c>
      <c r="K978" s="42"/>
      <c r="M978" s="24"/>
      <c r="N978" s="23"/>
    </row>
    <row r="979" spans="1:14">
      <c r="A979" s="38" t="str" cm="1">
        <f t="array" ref="A979">_xlfn.TEXTJOIN(",", TRUE, _xlfn.UNIQUE(IF((序时账[日期]=B979)*(序时账[凭证字号]=C979), 序时账[科目编码], "")))</f>
        <v>0</v>
      </c>
      <c r="B979" s="89"/>
      <c r="G979" s="39"/>
      <c r="H979" s="39"/>
      <c r="I979" s="42">
        <f>IF(F979&lt;&gt;"结转本期损益",_xlfn.XLOOKUP(D979,科目余额表[科目编码],科目余额表[抽查项目],"无匹配"),"期间结转")</f>
        <v>0</v>
      </c>
      <c r="J979" s="38" t="str" cm="1">
        <f t="array" ref="J979">_xlfn.TEXTJOIN(",", TRUE, _xlfn.UNIQUE(IF((序时账[日期]=B979)*(序时账[凭证字号]=C979)*IF(G979=0,序时账[借方金额]&lt;&gt;0,序时账[借方金额]=0)*(序时账[科目编码]&lt;&gt;D979), 序时账[科目名称], "")))</f>
        <v/>
      </c>
      <c r="K979" s="42"/>
      <c r="M979" s="24"/>
      <c r="N979" s="23"/>
    </row>
    <row r="980" spans="1:14">
      <c r="A980" s="38" t="str" cm="1">
        <f t="array" ref="A980">_xlfn.TEXTJOIN(",", TRUE, _xlfn.UNIQUE(IF((序时账[日期]=B980)*(序时账[凭证字号]=C980), 序时账[科目编码], "")))</f>
        <v>0</v>
      </c>
      <c r="B980" s="89"/>
      <c r="G980" s="39"/>
      <c r="H980" s="39"/>
      <c r="I980" s="42">
        <f>IF(F980&lt;&gt;"结转本期损益",_xlfn.XLOOKUP(D980,科目余额表[科目编码],科目余额表[抽查项目],"无匹配"),"期间结转")</f>
        <v>0</v>
      </c>
      <c r="J980" s="38" t="str" cm="1">
        <f t="array" ref="J980">_xlfn.TEXTJOIN(",", TRUE, _xlfn.UNIQUE(IF((序时账[日期]=B980)*(序时账[凭证字号]=C980)*IF(G980=0,序时账[借方金额]&lt;&gt;0,序时账[借方金额]=0)*(序时账[科目编码]&lt;&gt;D980), 序时账[科目名称], "")))</f>
        <v/>
      </c>
      <c r="K980" s="42"/>
      <c r="M980" s="24"/>
      <c r="N980" s="23"/>
    </row>
    <row r="981" spans="1:14">
      <c r="A981" s="38" t="str" cm="1">
        <f t="array" ref="A981">_xlfn.TEXTJOIN(",", TRUE, _xlfn.UNIQUE(IF((序时账[日期]=B981)*(序时账[凭证字号]=C981), 序时账[科目编码], "")))</f>
        <v>0</v>
      </c>
      <c r="B981" s="89"/>
      <c r="G981" s="39"/>
      <c r="H981" s="39"/>
      <c r="I981" s="42">
        <f>IF(F981&lt;&gt;"结转本期损益",_xlfn.XLOOKUP(D981,科目余额表[科目编码],科目余额表[抽查项目],"无匹配"),"期间结转")</f>
        <v>0</v>
      </c>
      <c r="J981" s="38" t="str" cm="1">
        <f t="array" ref="J981">_xlfn.TEXTJOIN(",", TRUE, _xlfn.UNIQUE(IF((序时账[日期]=B981)*(序时账[凭证字号]=C981)*IF(G981=0,序时账[借方金额]&lt;&gt;0,序时账[借方金额]=0)*(序时账[科目编码]&lt;&gt;D981), 序时账[科目名称], "")))</f>
        <v/>
      </c>
      <c r="K981" s="42"/>
      <c r="M981" s="24"/>
      <c r="N981" s="23"/>
    </row>
    <row r="982" spans="1:14">
      <c r="A982" s="38" t="str" cm="1">
        <f t="array" ref="A982">_xlfn.TEXTJOIN(",", TRUE, _xlfn.UNIQUE(IF((序时账[日期]=B982)*(序时账[凭证字号]=C982), 序时账[科目编码], "")))</f>
        <v>0</v>
      </c>
      <c r="B982" s="89"/>
      <c r="G982" s="39"/>
      <c r="H982" s="39"/>
      <c r="I982" s="42">
        <f>IF(F982&lt;&gt;"结转本期损益",_xlfn.XLOOKUP(D982,科目余额表[科目编码],科目余额表[抽查项目],"无匹配"),"期间结转")</f>
        <v>0</v>
      </c>
      <c r="J982" s="38" t="str" cm="1">
        <f t="array" ref="J982">_xlfn.TEXTJOIN(",", TRUE, _xlfn.UNIQUE(IF((序时账[日期]=B982)*(序时账[凭证字号]=C982)*IF(G982=0,序时账[借方金额]&lt;&gt;0,序时账[借方金额]=0)*(序时账[科目编码]&lt;&gt;D982), 序时账[科目名称], "")))</f>
        <v/>
      </c>
      <c r="K982" s="42"/>
      <c r="M982" s="24"/>
      <c r="N982" s="23"/>
    </row>
    <row r="983" spans="1:14">
      <c r="A983" s="38" t="str" cm="1">
        <f t="array" ref="A983">_xlfn.TEXTJOIN(",", TRUE, _xlfn.UNIQUE(IF((序时账[日期]=B983)*(序时账[凭证字号]=C983), 序时账[科目编码], "")))</f>
        <v>0</v>
      </c>
      <c r="B983" s="89"/>
      <c r="G983" s="39"/>
      <c r="H983" s="39"/>
      <c r="I983" s="42">
        <f>IF(F983&lt;&gt;"结转本期损益",_xlfn.XLOOKUP(D983,科目余额表[科目编码],科目余额表[抽查项目],"无匹配"),"期间结转")</f>
        <v>0</v>
      </c>
      <c r="J983" s="38" t="str" cm="1">
        <f t="array" ref="J983">_xlfn.TEXTJOIN(",", TRUE, _xlfn.UNIQUE(IF((序时账[日期]=B983)*(序时账[凭证字号]=C983)*IF(G983=0,序时账[借方金额]&lt;&gt;0,序时账[借方金额]=0)*(序时账[科目编码]&lt;&gt;D983), 序时账[科目名称], "")))</f>
        <v/>
      </c>
      <c r="K983" s="42"/>
      <c r="M983" s="24"/>
      <c r="N983" s="23"/>
    </row>
    <row r="984" spans="1:14">
      <c r="A984" s="38" t="str" cm="1">
        <f t="array" ref="A984">_xlfn.TEXTJOIN(",", TRUE, _xlfn.UNIQUE(IF((序时账[日期]=B984)*(序时账[凭证字号]=C984), 序时账[科目编码], "")))</f>
        <v>0</v>
      </c>
      <c r="B984" s="89"/>
      <c r="G984" s="39"/>
      <c r="H984" s="39"/>
      <c r="I984" s="42">
        <f>IF(F984&lt;&gt;"结转本期损益",_xlfn.XLOOKUP(D984,科目余额表[科目编码],科目余额表[抽查项目],"无匹配"),"期间结转")</f>
        <v>0</v>
      </c>
      <c r="J984" s="38" t="str" cm="1">
        <f t="array" ref="J984">_xlfn.TEXTJOIN(",", TRUE, _xlfn.UNIQUE(IF((序时账[日期]=B984)*(序时账[凭证字号]=C984)*IF(G984=0,序时账[借方金额]&lt;&gt;0,序时账[借方金额]=0)*(序时账[科目编码]&lt;&gt;D984), 序时账[科目名称], "")))</f>
        <v/>
      </c>
      <c r="K984" s="42"/>
      <c r="M984" s="24"/>
      <c r="N984" s="23"/>
    </row>
    <row r="985" spans="1:14">
      <c r="A985" s="38" t="str" cm="1">
        <f t="array" ref="A985">_xlfn.TEXTJOIN(",", TRUE, _xlfn.UNIQUE(IF((序时账[日期]=B985)*(序时账[凭证字号]=C985), 序时账[科目编码], "")))</f>
        <v>0</v>
      </c>
      <c r="B985" s="89"/>
      <c r="G985" s="39"/>
      <c r="H985" s="39"/>
      <c r="I985" s="42">
        <f>IF(F985&lt;&gt;"结转本期损益",_xlfn.XLOOKUP(D985,科目余额表[科目编码],科目余额表[抽查项目],"无匹配"),"期间结转")</f>
        <v>0</v>
      </c>
      <c r="J985" s="38" t="str" cm="1">
        <f t="array" ref="J985">_xlfn.TEXTJOIN(",", TRUE, _xlfn.UNIQUE(IF((序时账[日期]=B985)*(序时账[凭证字号]=C985)*IF(G985=0,序时账[借方金额]&lt;&gt;0,序时账[借方金额]=0)*(序时账[科目编码]&lt;&gt;D985), 序时账[科目名称], "")))</f>
        <v/>
      </c>
      <c r="K985" s="42"/>
      <c r="M985" s="24"/>
      <c r="N985" s="23"/>
    </row>
    <row r="986" spans="1:14">
      <c r="A986" s="38" t="str" cm="1">
        <f t="array" ref="A986">_xlfn.TEXTJOIN(",", TRUE, _xlfn.UNIQUE(IF((序时账[日期]=B986)*(序时账[凭证字号]=C986), 序时账[科目编码], "")))</f>
        <v>0</v>
      </c>
      <c r="B986" s="89"/>
      <c r="G986" s="39"/>
      <c r="H986" s="39"/>
      <c r="I986" s="42">
        <f>IF(F986&lt;&gt;"结转本期损益",_xlfn.XLOOKUP(D986,科目余额表[科目编码],科目余额表[抽查项目],"无匹配"),"期间结转")</f>
        <v>0</v>
      </c>
      <c r="J986" s="38" t="str" cm="1">
        <f t="array" ref="J986">_xlfn.TEXTJOIN(",", TRUE, _xlfn.UNIQUE(IF((序时账[日期]=B986)*(序时账[凭证字号]=C986)*IF(G986=0,序时账[借方金额]&lt;&gt;0,序时账[借方金额]=0)*(序时账[科目编码]&lt;&gt;D986), 序时账[科目名称], "")))</f>
        <v/>
      </c>
      <c r="K986" s="42"/>
      <c r="M986" s="24"/>
      <c r="N986" s="23"/>
    </row>
    <row r="987" spans="1:14">
      <c r="A987" s="38" t="str" cm="1">
        <f t="array" ref="A987">_xlfn.TEXTJOIN(",", TRUE, _xlfn.UNIQUE(IF((序时账[日期]=B987)*(序时账[凭证字号]=C987), 序时账[科目编码], "")))</f>
        <v>0</v>
      </c>
      <c r="B987" s="89"/>
      <c r="G987" s="39"/>
      <c r="H987" s="39"/>
      <c r="I987" s="42">
        <f>IF(F987&lt;&gt;"结转本期损益",_xlfn.XLOOKUP(D987,科目余额表[科目编码],科目余额表[抽查项目],"无匹配"),"期间结转")</f>
        <v>0</v>
      </c>
      <c r="J987" s="38" t="str" cm="1">
        <f t="array" ref="J987">_xlfn.TEXTJOIN(",", TRUE, _xlfn.UNIQUE(IF((序时账[日期]=B987)*(序时账[凭证字号]=C987)*IF(G987=0,序时账[借方金额]&lt;&gt;0,序时账[借方金额]=0)*(序时账[科目编码]&lt;&gt;D987), 序时账[科目名称], "")))</f>
        <v/>
      </c>
      <c r="K987" s="42"/>
      <c r="M987" s="24"/>
      <c r="N987" s="23"/>
    </row>
    <row r="988" spans="1:14">
      <c r="A988" s="38" t="str" cm="1">
        <f t="array" ref="A988">_xlfn.TEXTJOIN(",", TRUE, _xlfn.UNIQUE(IF((序时账[日期]=B988)*(序时账[凭证字号]=C988), 序时账[科目编码], "")))</f>
        <v>0</v>
      </c>
      <c r="B988" s="89"/>
      <c r="G988" s="39"/>
      <c r="H988" s="39"/>
      <c r="I988" s="42">
        <f>IF(F988&lt;&gt;"结转本期损益",_xlfn.XLOOKUP(D988,科目余额表[科目编码],科目余额表[抽查项目],"无匹配"),"期间结转")</f>
        <v>0</v>
      </c>
      <c r="J988" s="38" t="str" cm="1">
        <f t="array" ref="J988">_xlfn.TEXTJOIN(",", TRUE, _xlfn.UNIQUE(IF((序时账[日期]=B988)*(序时账[凭证字号]=C988)*IF(G988=0,序时账[借方金额]&lt;&gt;0,序时账[借方金额]=0)*(序时账[科目编码]&lt;&gt;D988), 序时账[科目名称], "")))</f>
        <v/>
      </c>
      <c r="K988" s="42"/>
      <c r="M988" s="24"/>
      <c r="N988" s="23"/>
    </row>
    <row r="989" spans="1:14">
      <c r="A989" s="38" t="str" cm="1">
        <f t="array" ref="A989">_xlfn.TEXTJOIN(",", TRUE, _xlfn.UNIQUE(IF((序时账[日期]=B989)*(序时账[凭证字号]=C989), 序时账[科目编码], "")))</f>
        <v>0</v>
      </c>
      <c r="B989" s="89"/>
      <c r="G989" s="39"/>
      <c r="H989" s="39"/>
      <c r="I989" s="42">
        <f>IF(F989&lt;&gt;"结转本期损益",_xlfn.XLOOKUP(D989,科目余额表[科目编码],科目余额表[抽查项目],"无匹配"),"期间结转")</f>
        <v>0</v>
      </c>
      <c r="J989" s="38" t="str" cm="1">
        <f t="array" ref="J989">_xlfn.TEXTJOIN(",", TRUE, _xlfn.UNIQUE(IF((序时账[日期]=B989)*(序时账[凭证字号]=C989)*IF(G989=0,序时账[借方金额]&lt;&gt;0,序时账[借方金额]=0)*(序时账[科目编码]&lt;&gt;D989), 序时账[科目名称], "")))</f>
        <v/>
      </c>
      <c r="K989" s="42"/>
      <c r="M989" s="24"/>
      <c r="N989" s="23"/>
    </row>
    <row r="990" spans="1:14">
      <c r="A990" s="38" t="str" cm="1">
        <f t="array" ref="A990">_xlfn.TEXTJOIN(",", TRUE, _xlfn.UNIQUE(IF((序时账[日期]=B990)*(序时账[凭证字号]=C990), 序时账[科目编码], "")))</f>
        <v>0</v>
      </c>
      <c r="B990" s="89"/>
      <c r="G990" s="39"/>
      <c r="H990" s="39"/>
      <c r="I990" s="42">
        <f>IF(F990&lt;&gt;"结转本期损益",_xlfn.XLOOKUP(D990,科目余额表[科目编码],科目余额表[抽查项目],"无匹配"),"期间结转")</f>
        <v>0</v>
      </c>
      <c r="J990" s="38" t="str" cm="1">
        <f t="array" ref="J990">_xlfn.TEXTJOIN(",", TRUE, _xlfn.UNIQUE(IF((序时账[日期]=B990)*(序时账[凭证字号]=C990)*IF(G990=0,序时账[借方金额]&lt;&gt;0,序时账[借方金额]=0)*(序时账[科目编码]&lt;&gt;D990), 序时账[科目名称], "")))</f>
        <v/>
      </c>
      <c r="K990" s="42"/>
      <c r="M990" s="24"/>
      <c r="N990" s="23"/>
    </row>
    <row r="991" spans="1:14">
      <c r="A991" s="38" t="str" cm="1">
        <f t="array" ref="A991">_xlfn.TEXTJOIN(",", TRUE, _xlfn.UNIQUE(IF((序时账[日期]=B991)*(序时账[凭证字号]=C991), 序时账[科目编码], "")))</f>
        <v>0</v>
      </c>
      <c r="B991" s="89"/>
      <c r="G991" s="39"/>
      <c r="H991" s="39"/>
      <c r="I991" s="42">
        <f>IF(F991&lt;&gt;"结转本期损益",_xlfn.XLOOKUP(D991,科目余额表[科目编码],科目余额表[抽查项目],"无匹配"),"期间结转")</f>
        <v>0</v>
      </c>
      <c r="J991" s="38" t="str" cm="1">
        <f t="array" ref="J991">_xlfn.TEXTJOIN(",", TRUE, _xlfn.UNIQUE(IF((序时账[日期]=B991)*(序时账[凭证字号]=C991)*IF(G991=0,序时账[借方金额]&lt;&gt;0,序时账[借方金额]=0)*(序时账[科目编码]&lt;&gt;D991), 序时账[科目名称], "")))</f>
        <v/>
      </c>
      <c r="K991" s="42"/>
      <c r="M991" s="24"/>
      <c r="N991" s="23"/>
    </row>
    <row r="992" spans="1:14">
      <c r="A992" s="38" t="str" cm="1">
        <f t="array" ref="A992">_xlfn.TEXTJOIN(",", TRUE, _xlfn.UNIQUE(IF((序时账[日期]=B992)*(序时账[凭证字号]=C992), 序时账[科目编码], "")))</f>
        <v>0</v>
      </c>
      <c r="B992" s="89"/>
      <c r="G992" s="39"/>
      <c r="H992" s="39"/>
      <c r="I992" s="42">
        <f>IF(F992&lt;&gt;"结转本期损益",_xlfn.XLOOKUP(D992,科目余额表[科目编码],科目余额表[抽查项目],"无匹配"),"期间结转")</f>
        <v>0</v>
      </c>
      <c r="J992" s="38" t="str" cm="1">
        <f t="array" ref="J992">_xlfn.TEXTJOIN(",", TRUE, _xlfn.UNIQUE(IF((序时账[日期]=B992)*(序时账[凭证字号]=C992)*IF(G992=0,序时账[借方金额]&lt;&gt;0,序时账[借方金额]=0)*(序时账[科目编码]&lt;&gt;D992), 序时账[科目名称], "")))</f>
        <v/>
      </c>
      <c r="K992" s="42"/>
      <c r="M992" s="24"/>
      <c r="N992" s="23"/>
    </row>
    <row r="993" spans="1:14">
      <c r="A993" s="38" t="str" cm="1">
        <f t="array" ref="A993">_xlfn.TEXTJOIN(",", TRUE, _xlfn.UNIQUE(IF((序时账[日期]=B993)*(序时账[凭证字号]=C993), 序时账[科目编码], "")))</f>
        <v>0</v>
      </c>
      <c r="B993" s="89"/>
      <c r="G993" s="39"/>
      <c r="H993" s="39"/>
      <c r="I993" s="42">
        <f>IF(F993&lt;&gt;"结转本期损益",_xlfn.XLOOKUP(D993,科目余额表[科目编码],科目余额表[抽查项目],"无匹配"),"期间结转")</f>
        <v>0</v>
      </c>
      <c r="J993" s="38" t="str" cm="1">
        <f t="array" ref="J993">_xlfn.TEXTJOIN(",", TRUE, _xlfn.UNIQUE(IF((序时账[日期]=B993)*(序时账[凭证字号]=C993)*IF(G993=0,序时账[借方金额]&lt;&gt;0,序时账[借方金额]=0)*(序时账[科目编码]&lt;&gt;D993), 序时账[科目名称], "")))</f>
        <v/>
      </c>
      <c r="K993" s="42"/>
      <c r="M993" s="24"/>
      <c r="N993" s="23"/>
    </row>
    <row r="994" spans="1:14">
      <c r="A994" s="38" t="str" cm="1">
        <f t="array" ref="A994">_xlfn.TEXTJOIN(",", TRUE, _xlfn.UNIQUE(IF((序时账[日期]=B994)*(序时账[凭证字号]=C994), 序时账[科目编码], "")))</f>
        <v>0</v>
      </c>
      <c r="B994" s="89"/>
      <c r="G994" s="39"/>
      <c r="H994" s="39"/>
      <c r="I994" s="42">
        <f>IF(F994&lt;&gt;"结转本期损益",_xlfn.XLOOKUP(D994,科目余额表[科目编码],科目余额表[抽查项目],"无匹配"),"期间结转")</f>
        <v>0</v>
      </c>
      <c r="J994" s="38" t="str" cm="1">
        <f t="array" ref="J994">_xlfn.TEXTJOIN(",", TRUE, _xlfn.UNIQUE(IF((序时账[日期]=B994)*(序时账[凭证字号]=C994)*IF(G994=0,序时账[借方金额]&lt;&gt;0,序时账[借方金额]=0)*(序时账[科目编码]&lt;&gt;D994), 序时账[科目名称], "")))</f>
        <v/>
      </c>
      <c r="K994" s="42"/>
      <c r="M994" s="24"/>
      <c r="N994" s="23"/>
    </row>
    <row r="995" spans="1:14">
      <c r="A995" s="38" t="str" cm="1">
        <f t="array" ref="A995">_xlfn.TEXTJOIN(",", TRUE, _xlfn.UNIQUE(IF((序时账[日期]=B995)*(序时账[凭证字号]=C995), 序时账[科目编码], "")))</f>
        <v>0</v>
      </c>
      <c r="B995" s="89"/>
      <c r="G995" s="39"/>
      <c r="H995" s="39"/>
      <c r="I995" s="42">
        <f>IF(F995&lt;&gt;"结转本期损益",_xlfn.XLOOKUP(D995,科目余额表[科目编码],科目余额表[抽查项目],"无匹配"),"期间结转")</f>
        <v>0</v>
      </c>
      <c r="J995" s="38" t="str" cm="1">
        <f t="array" ref="J995">_xlfn.TEXTJOIN(",", TRUE, _xlfn.UNIQUE(IF((序时账[日期]=B995)*(序时账[凭证字号]=C995)*IF(G995=0,序时账[借方金额]&lt;&gt;0,序时账[借方金额]=0)*(序时账[科目编码]&lt;&gt;D995), 序时账[科目名称], "")))</f>
        <v/>
      </c>
      <c r="K995" s="42"/>
      <c r="M995" s="24"/>
      <c r="N995" s="23"/>
    </row>
    <row r="996" spans="1:14">
      <c r="A996" s="38" t="str" cm="1">
        <f t="array" ref="A996">_xlfn.TEXTJOIN(",", TRUE, _xlfn.UNIQUE(IF((序时账[日期]=B996)*(序时账[凭证字号]=C996), 序时账[科目编码], "")))</f>
        <v>0</v>
      </c>
      <c r="B996" s="89"/>
      <c r="G996" s="39"/>
      <c r="H996" s="39"/>
      <c r="I996" s="42">
        <f>IF(F996&lt;&gt;"结转本期损益",_xlfn.XLOOKUP(D996,科目余额表[科目编码],科目余额表[抽查项目],"无匹配"),"期间结转")</f>
        <v>0</v>
      </c>
      <c r="J996" s="38" t="str" cm="1">
        <f t="array" ref="J996">_xlfn.TEXTJOIN(",", TRUE, _xlfn.UNIQUE(IF((序时账[日期]=B996)*(序时账[凭证字号]=C996)*IF(G996=0,序时账[借方金额]&lt;&gt;0,序时账[借方金额]=0)*(序时账[科目编码]&lt;&gt;D996), 序时账[科目名称], "")))</f>
        <v/>
      </c>
      <c r="K996" s="42"/>
      <c r="M996" s="24"/>
      <c r="N996" s="23"/>
    </row>
    <row r="997" spans="1:14">
      <c r="A997" s="38" t="str" cm="1">
        <f t="array" ref="A997">_xlfn.TEXTJOIN(",", TRUE, _xlfn.UNIQUE(IF((序时账[日期]=B997)*(序时账[凭证字号]=C997), 序时账[科目编码], "")))</f>
        <v>0</v>
      </c>
      <c r="B997" s="89"/>
      <c r="G997" s="39"/>
      <c r="H997" s="39"/>
      <c r="I997" s="42">
        <f>IF(F997&lt;&gt;"结转本期损益",_xlfn.XLOOKUP(D997,科目余额表[科目编码],科目余额表[抽查项目],"无匹配"),"期间结转")</f>
        <v>0</v>
      </c>
      <c r="J997" s="38" t="str" cm="1">
        <f t="array" ref="J997">_xlfn.TEXTJOIN(",", TRUE, _xlfn.UNIQUE(IF((序时账[日期]=B997)*(序时账[凭证字号]=C997)*IF(G997=0,序时账[借方金额]&lt;&gt;0,序时账[借方金额]=0)*(序时账[科目编码]&lt;&gt;D997), 序时账[科目名称], "")))</f>
        <v/>
      </c>
      <c r="K997" s="42"/>
      <c r="M997" s="24"/>
      <c r="N997" s="23"/>
    </row>
    <row r="998" spans="1:14">
      <c r="A998" s="38" t="str" cm="1">
        <f t="array" ref="A998">_xlfn.TEXTJOIN(",", TRUE, _xlfn.UNIQUE(IF((序时账[日期]=B998)*(序时账[凭证字号]=C998), 序时账[科目编码], "")))</f>
        <v>0</v>
      </c>
      <c r="B998" s="89"/>
      <c r="G998" s="39"/>
      <c r="H998" s="39"/>
      <c r="I998" s="42">
        <f>IF(F998&lt;&gt;"结转本期损益",_xlfn.XLOOKUP(D998,科目余额表[科目编码],科目余额表[抽查项目],"无匹配"),"期间结转")</f>
        <v>0</v>
      </c>
      <c r="J998" s="38" t="str" cm="1">
        <f t="array" ref="J998">_xlfn.TEXTJOIN(",", TRUE, _xlfn.UNIQUE(IF((序时账[日期]=B998)*(序时账[凭证字号]=C998)*IF(G998=0,序时账[借方金额]&lt;&gt;0,序时账[借方金额]=0)*(序时账[科目编码]&lt;&gt;D998), 序时账[科目名称], "")))</f>
        <v/>
      </c>
      <c r="K998" s="42"/>
      <c r="M998" s="24"/>
      <c r="N998" s="23"/>
    </row>
    <row r="999" spans="1:14">
      <c r="A999" s="38" t="str" cm="1">
        <f t="array" ref="A999">_xlfn.TEXTJOIN(",", TRUE, _xlfn.UNIQUE(IF((序时账[日期]=B999)*(序时账[凭证字号]=C999), 序时账[科目编码], "")))</f>
        <v>0</v>
      </c>
      <c r="B999" s="89"/>
      <c r="G999" s="39"/>
      <c r="H999" s="39"/>
      <c r="I999" s="42">
        <f>IF(F999&lt;&gt;"结转本期损益",_xlfn.XLOOKUP(D999,科目余额表[科目编码],科目余额表[抽查项目],"无匹配"),"期间结转")</f>
        <v>0</v>
      </c>
      <c r="J999" s="38" t="str" cm="1">
        <f t="array" ref="J999">_xlfn.TEXTJOIN(",", TRUE, _xlfn.UNIQUE(IF((序时账[日期]=B999)*(序时账[凭证字号]=C999)*IF(G999=0,序时账[借方金额]&lt;&gt;0,序时账[借方金额]=0)*(序时账[科目编码]&lt;&gt;D999), 序时账[科目名称], "")))</f>
        <v/>
      </c>
      <c r="K999" s="42"/>
      <c r="M999" s="24"/>
      <c r="N999" s="23"/>
    </row>
    <row r="1000" spans="1:14">
      <c r="A1000" s="38" t="str" cm="1">
        <f t="array" ref="A1000">_xlfn.TEXTJOIN(",", TRUE, _xlfn.UNIQUE(IF((序时账[日期]=B1000)*(序时账[凭证字号]=C1000), 序时账[科目编码], "")))</f>
        <v>0</v>
      </c>
      <c r="B1000" s="89"/>
      <c r="G1000" s="39"/>
      <c r="H1000" s="39"/>
      <c r="I1000" s="42">
        <f>IF(F1000&lt;&gt;"结转本期损益",_xlfn.XLOOKUP(D1000,科目余额表[科目编码],科目余额表[抽查项目],"无匹配"),"期间结转")</f>
        <v>0</v>
      </c>
      <c r="J1000" s="38" t="str" cm="1">
        <f t="array" ref="J1000">_xlfn.TEXTJOIN(",", TRUE, _xlfn.UNIQUE(IF((序时账[日期]=B1000)*(序时账[凭证字号]=C1000)*IF(G1000=0,序时账[借方金额]&lt;&gt;0,序时账[借方金额]=0)*(序时账[科目编码]&lt;&gt;D1000), 序时账[科目名称], "")))</f>
        <v/>
      </c>
      <c r="K1000" s="42"/>
      <c r="M1000" s="24"/>
      <c r="N1000" s="23"/>
    </row>
    <row r="1001" spans="1:14">
      <c r="A1001" s="38" t="str" cm="1">
        <f t="array" ref="A1001">_xlfn.TEXTJOIN(",", TRUE, _xlfn.UNIQUE(IF((序时账[日期]=B1001)*(序时账[凭证字号]=C1001), 序时账[科目编码], "")))</f>
        <v>0</v>
      </c>
      <c r="B1001" s="89"/>
      <c r="G1001" s="39"/>
      <c r="H1001" s="39"/>
      <c r="I1001" s="42">
        <f>IF(F1001&lt;&gt;"结转本期损益",_xlfn.XLOOKUP(D1001,科目余额表[科目编码],科目余额表[抽查项目],"无匹配"),"期间结转")</f>
        <v>0</v>
      </c>
      <c r="J1001" s="38" t="str" cm="1">
        <f t="array" ref="J1001">_xlfn.TEXTJOIN(",", TRUE, _xlfn.UNIQUE(IF((序时账[日期]=B1001)*(序时账[凭证字号]=C1001)*IF(G1001=0,序时账[借方金额]&lt;&gt;0,序时账[借方金额]=0)*(序时账[科目编码]&lt;&gt;D1001), 序时账[科目名称], "")))</f>
        <v/>
      </c>
      <c r="K1001" s="42"/>
      <c r="M1001" s="24"/>
      <c r="N1001" s="23"/>
    </row>
    <row r="1002" spans="1:14">
      <c r="A1002" s="38" t="str" cm="1">
        <f t="array" ref="A1002">_xlfn.TEXTJOIN(",", TRUE, _xlfn.UNIQUE(IF((序时账[日期]=B1002)*(序时账[凭证字号]=C1002), 序时账[科目编码], "")))</f>
        <v>0</v>
      </c>
      <c r="B1002" s="89"/>
      <c r="G1002" s="39"/>
      <c r="H1002" s="39"/>
      <c r="I1002" s="42">
        <f>IF(F1002&lt;&gt;"结转本期损益",_xlfn.XLOOKUP(D1002,科目余额表[科目编码],科目余额表[抽查项目],"无匹配"),"期间结转")</f>
        <v>0</v>
      </c>
      <c r="J1002" s="38" t="str" cm="1">
        <f t="array" ref="J1002">_xlfn.TEXTJOIN(",", TRUE, _xlfn.UNIQUE(IF((序时账[日期]=B1002)*(序时账[凭证字号]=C1002)*IF(G1002=0,序时账[借方金额]&lt;&gt;0,序时账[借方金额]=0)*(序时账[科目编码]&lt;&gt;D1002), 序时账[科目名称], "")))</f>
        <v/>
      </c>
      <c r="K1002" s="42"/>
      <c r="M1002" s="24"/>
      <c r="N1002" s="23"/>
    </row>
    <row r="1003" spans="1:14">
      <c r="A1003" s="38" t="str" cm="1">
        <f t="array" ref="A1003">_xlfn.TEXTJOIN(",", TRUE, _xlfn.UNIQUE(IF((序时账[日期]=B1003)*(序时账[凭证字号]=C1003), 序时账[科目编码], "")))</f>
        <v>0</v>
      </c>
      <c r="B1003" s="89"/>
      <c r="G1003" s="39"/>
      <c r="H1003" s="39"/>
      <c r="I1003" s="42">
        <f>IF(F1003&lt;&gt;"结转本期损益",_xlfn.XLOOKUP(D1003,科目余额表[科目编码],科目余额表[抽查项目],"无匹配"),"期间结转")</f>
        <v>0</v>
      </c>
      <c r="J1003" s="38" t="str" cm="1">
        <f t="array" ref="J1003">_xlfn.TEXTJOIN(",", TRUE, _xlfn.UNIQUE(IF((序时账[日期]=B1003)*(序时账[凭证字号]=C1003)*IF(G1003=0,序时账[借方金额]&lt;&gt;0,序时账[借方金额]=0)*(序时账[科目编码]&lt;&gt;D1003), 序时账[科目名称], "")))</f>
        <v/>
      </c>
      <c r="K1003" s="42"/>
      <c r="M1003" s="24"/>
      <c r="N1003" s="23"/>
    </row>
    <row r="1004" spans="1:14">
      <c r="A1004" s="38" t="str" cm="1">
        <f t="array" ref="A1004">_xlfn.TEXTJOIN(",", TRUE, _xlfn.UNIQUE(IF((序时账[日期]=B1004)*(序时账[凭证字号]=C1004), 序时账[科目编码], "")))</f>
        <v>0</v>
      </c>
      <c r="B1004" s="89"/>
      <c r="G1004" s="39"/>
      <c r="H1004" s="39"/>
      <c r="I1004" s="42">
        <f>IF(F1004&lt;&gt;"结转本期损益",_xlfn.XLOOKUP(D1004,科目余额表[科目编码],科目余额表[抽查项目],"无匹配"),"期间结转")</f>
        <v>0</v>
      </c>
      <c r="J1004" s="38" t="str" cm="1">
        <f t="array" ref="J1004">_xlfn.TEXTJOIN(",", TRUE, _xlfn.UNIQUE(IF((序时账[日期]=B1004)*(序时账[凭证字号]=C1004)*IF(G1004=0,序时账[借方金额]&lt;&gt;0,序时账[借方金额]=0)*(序时账[科目编码]&lt;&gt;D1004), 序时账[科目名称], "")))</f>
        <v/>
      </c>
      <c r="K1004" s="42"/>
      <c r="M1004" s="24"/>
      <c r="N1004" s="23"/>
    </row>
    <row r="1005" spans="1:14">
      <c r="A1005" s="38" t="str" cm="1">
        <f t="array" ref="A1005">_xlfn.TEXTJOIN(",", TRUE, _xlfn.UNIQUE(IF((序时账[日期]=B1005)*(序时账[凭证字号]=C1005), 序时账[科目编码], "")))</f>
        <v>0</v>
      </c>
      <c r="B1005" s="89"/>
      <c r="G1005" s="39"/>
      <c r="H1005" s="39"/>
      <c r="I1005" s="42">
        <f>IF(F1005&lt;&gt;"结转本期损益",_xlfn.XLOOKUP(D1005,科目余额表[科目编码],科目余额表[抽查项目],"无匹配"),"期间结转")</f>
        <v>0</v>
      </c>
      <c r="J1005" s="38" t="str" cm="1">
        <f t="array" ref="J1005">_xlfn.TEXTJOIN(",", TRUE, _xlfn.UNIQUE(IF((序时账[日期]=B1005)*(序时账[凭证字号]=C1005)*IF(G1005=0,序时账[借方金额]&lt;&gt;0,序时账[借方金额]=0)*(序时账[科目编码]&lt;&gt;D1005), 序时账[科目名称], "")))</f>
        <v/>
      </c>
      <c r="K1005" s="42"/>
      <c r="M1005" s="24"/>
      <c r="N1005" s="23"/>
    </row>
    <row r="1006" spans="1:14">
      <c r="A1006" s="38" t="str" cm="1">
        <f t="array" ref="A1006">_xlfn.TEXTJOIN(",", TRUE, _xlfn.UNIQUE(IF((序时账[日期]=B1006)*(序时账[凭证字号]=C1006), 序时账[科目编码], "")))</f>
        <v>0</v>
      </c>
      <c r="B1006" s="89"/>
      <c r="G1006" s="39"/>
      <c r="H1006" s="39"/>
      <c r="I1006" s="42">
        <f>IF(F1006&lt;&gt;"结转本期损益",_xlfn.XLOOKUP(D1006,科目余额表[科目编码],科目余额表[抽查项目],"无匹配"),"期间结转")</f>
        <v>0</v>
      </c>
      <c r="J1006" s="38" t="str" cm="1">
        <f t="array" ref="J1006">_xlfn.TEXTJOIN(",", TRUE, _xlfn.UNIQUE(IF((序时账[日期]=B1006)*(序时账[凭证字号]=C1006)*IF(G1006=0,序时账[借方金额]&lt;&gt;0,序时账[借方金额]=0)*(序时账[科目编码]&lt;&gt;D1006), 序时账[科目名称], "")))</f>
        <v/>
      </c>
      <c r="K1006" s="42"/>
      <c r="M1006" s="24"/>
      <c r="N1006" s="23"/>
    </row>
    <row r="1007" spans="1:14">
      <c r="A1007" s="38" t="str" cm="1">
        <f t="array" ref="A1007">_xlfn.TEXTJOIN(",", TRUE, _xlfn.UNIQUE(IF((序时账[日期]=B1007)*(序时账[凭证字号]=C1007), 序时账[科目编码], "")))</f>
        <v>0</v>
      </c>
      <c r="B1007" s="89"/>
      <c r="G1007" s="39"/>
      <c r="H1007" s="39"/>
      <c r="I1007" s="42">
        <f>IF(F1007&lt;&gt;"结转本期损益",_xlfn.XLOOKUP(D1007,科目余额表[科目编码],科目余额表[抽查项目],"无匹配"),"期间结转")</f>
        <v>0</v>
      </c>
      <c r="J1007" s="38" t="str" cm="1">
        <f t="array" ref="J1007">_xlfn.TEXTJOIN(",", TRUE, _xlfn.UNIQUE(IF((序时账[日期]=B1007)*(序时账[凭证字号]=C1007)*IF(G1007=0,序时账[借方金额]&lt;&gt;0,序时账[借方金额]=0)*(序时账[科目编码]&lt;&gt;D1007), 序时账[科目名称], "")))</f>
        <v/>
      </c>
      <c r="K1007" s="42"/>
      <c r="M1007" s="24"/>
      <c r="N1007" s="23"/>
    </row>
    <row r="1008" spans="1:14">
      <c r="A1008" s="38" t="str" cm="1">
        <f t="array" ref="A1008">_xlfn.TEXTJOIN(",", TRUE, _xlfn.UNIQUE(IF((序时账[日期]=B1008)*(序时账[凭证字号]=C1008), 序时账[科目编码], "")))</f>
        <v>0</v>
      </c>
      <c r="B1008" s="89"/>
      <c r="G1008" s="39"/>
      <c r="H1008" s="39"/>
      <c r="I1008" s="42">
        <f>IF(F1008&lt;&gt;"结转本期损益",_xlfn.XLOOKUP(D1008,科目余额表[科目编码],科目余额表[抽查项目],"无匹配"),"期间结转")</f>
        <v>0</v>
      </c>
      <c r="J1008" s="38" t="str" cm="1">
        <f t="array" ref="J1008">_xlfn.TEXTJOIN(",", TRUE, _xlfn.UNIQUE(IF((序时账[日期]=B1008)*(序时账[凭证字号]=C1008)*IF(G1008=0,序时账[借方金额]&lt;&gt;0,序时账[借方金额]=0)*(序时账[科目编码]&lt;&gt;D1008), 序时账[科目名称], "")))</f>
        <v/>
      </c>
      <c r="K1008" s="42"/>
      <c r="M1008" s="24"/>
      <c r="N1008" s="23"/>
    </row>
    <row r="1009" spans="1:14">
      <c r="A1009" s="38" t="str" cm="1">
        <f t="array" ref="A1009">_xlfn.TEXTJOIN(",", TRUE, _xlfn.UNIQUE(IF((序时账[日期]=B1009)*(序时账[凭证字号]=C1009), 序时账[科目编码], "")))</f>
        <v>0</v>
      </c>
      <c r="B1009" s="89"/>
      <c r="G1009" s="39"/>
      <c r="H1009" s="39"/>
      <c r="I1009" s="42">
        <f>IF(F1009&lt;&gt;"结转本期损益",_xlfn.XLOOKUP(D1009,科目余额表[科目编码],科目余额表[抽查项目],"无匹配"),"期间结转")</f>
        <v>0</v>
      </c>
      <c r="J1009" s="38" t="str" cm="1">
        <f t="array" ref="J1009">_xlfn.TEXTJOIN(",", TRUE, _xlfn.UNIQUE(IF((序时账[日期]=B1009)*(序时账[凭证字号]=C1009)*IF(G1009=0,序时账[借方金额]&lt;&gt;0,序时账[借方金额]=0)*(序时账[科目编码]&lt;&gt;D1009), 序时账[科目名称], "")))</f>
        <v/>
      </c>
      <c r="K1009" s="42"/>
      <c r="M1009" s="24"/>
      <c r="N1009" s="23"/>
    </row>
    <row r="1010" spans="1:14">
      <c r="A1010" s="38" t="str" cm="1">
        <f t="array" ref="A1010">_xlfn.TEXTJOIN(",", TRUE, _xlfn.UNIQUE(IF((序时账[日期]=B1010)*(序时账[凭证字号]=C1010), 序时账[科目编码], "")))</f>
        <v>0</v>
      </c>
      <c r="B1010" s="89"/>
      <c r="G1010" s="39"/>
      <c r="H1010" s="39"/>
      <c r="I1010" s="42">
        <f>IF(F1010&lt;&gt;"结转本期损益",_xlfn.XLOOKUP(D1010,科目余额表[科目编码],科目余额表[抽查项目],"无匹配"),"期间结转")</f>
        <v>0</v>
      </c>
      <c r="J1010" s="38" t="str" cm="1">
        <f t="array" ref="J1010">_xlfn.TEXTJOIN(",", TRUE, _xlfn.UNIQUE(IF((序时账[日期]=B1010)*(序时账[凭证字号]=C1010)*IF(G1010=0,序时账[借方金额]&lt;&gt;0,序时账[借方金额]=0)*(序时账[科目编码]&lt;&gt;D1010), 序时账[科目名称], "")))</f>
        <v/>
      </c>
      <c r="K1010" s="42"/>
      <c r="M1010" s="24"/>
      <c r="N1010" s="23"/>
    </row>
    <row r="1011" spans="1:14">
      <c r="A1011" s="38" t="str" cm="1">
        <f t="array" ref="A1011">_xlfn.TEXTJOIN(",", TRUE, _xlfn.UNIQUE(IF((序时账[日期]=B1011)*(序时账[凭证字号]=C1011), 序时账[科目编码], "")))</f>
        <v>0</v>
      </c>
      <c r="B1011" s="89"/>
      <c r="G1011" s="39"/>
      <c r="H1011" s="39"/>
      <c r="I1011" s="42">
        <f>IF(F1011&lt;&gt;"结转本期损益",_xlfn.XLOOKUP(D1011,科目余额表[科目编码],科目余额表[抽查项目],"无匹配"),"期间结转")</f>
        <v>0</v>
      </c>
      <c r="J1011" s="38" t="str" cm="1">
        <f t="array" ref="J1011">_xlfn.TEXTJOIN(",", TRUE, _xlfn.UNIQUE(IF((序时账[日期]=B1011)*(序时账[凭证字号]=C1011)*IF(G1011=0,序时账[借方金额]&lt;&gt;0,序时账[借方金额]=0)*(序时账[科目编码]&lt;&gt;D1011), 序时账[科目名称], "")))</f>
        <v/>
      </c>
      <c r="K1011" s="42"/>
      <c r="M1011" s="24"/>
      <c r="N1011" s="23"/>
    </row>
    <row r="1012" spans="1:14">
      <c r="A1012" s="38" t="str" cm="1">
        <f t="array" ref="A1012">_xlfn.TEXTJOIN(",", TRUE, _xlfn.UNIQUE(IF((序时账[日期]=B1012)*(序时账[凭证字号]=C1012), 序时账[科目编码], "")))</f>
        <v>0</v>
      </c>
      <c r="B1012" s="89"/>
      <c r="G1012" s="39"/>
      <c r="H1012" s="39"/>
      <c r="I1012" s="42">
        <f>IF(F1012&lt;&gt;"结转本期损益",_xlfn.XLOOKUP(D1012,科目余额表[科目编码],科目余额表[抽查项目],"无匹配"),"期间结转")</f>
        <v>0</v>
      </c>
      <c r="J1012" s="38" t="str" cm="1">
        <f t="array" ref="J1012">_xlfn.TEXTJOIN(",", TRUE, _xlfn.UNIQUE(IF((序时账[日期]=B1012)*(序时账[凭证字号]=C1012)*IF(G1012=0,序时账[借方金额]&lt;&gt;0,序时账[借方金额]=0)*(序时账[科目编码]&lt;&gt;D1012), 序时账[科目名称], "")))</f>
        <v/>
      </c>
      <c r="K1012" s="42"/>
      <c r="M1012" s="24"/>
      <c r="N1012" s="23"/>
    </row>
    <row r="1013" spans="1:14">
      <c r="A1013" s="38" t="str" cm="1">
        <f t="array" ref="A1013">_xlfn.TEXTJOIN(",", TRUE, _xlfn.UNIQUE(IF((序时账[日期]=B1013)*(序时账[凭证字号]=C1013), 序时账[科目编码], "")))</f>
        <v>0</v>
      </c>
      <c r="B1013" s="89"/>
      <c r="G1013" s="39"/>
      <c r="H1013" s="39"/>
      <c r="I1013" s="42">
        <f>IF(F1013&lt;&gt;"结转本期损益",_xlfn.XLOOKUP(D1013,科目余额表[科目编码],科目余额表[抽查项目],"无匹配"),"期间结转")</f>
        <v>0</v>
      </c>
      <c r="J1013" s="38" t="str" cm="1">
        <f t="array" ref="J1013">_xlfn.TEXTJOIN(",", TRUE, _xlfn.UNIQUE(IF((序时账[日期]=B1013)*(序时账[凭证字号]=C1013)*IF(G1013=0,序时账[借方金额]&lt;&gt;0,序时账[借方金额]=0)*(序时账[科目编码]&lt;&gt;D1013), 序时账[科目名称], "")))</f>
        <v/>
      </c>
      <c r="K1013" s="42"/>
      <c r="M1013" s="24"/>
      <c r="N1013" s="23"/>
    </row>
    <row r="1014" spans="1:14">
      <c r="A1014" s="38" t="str" cm="1">
        <f t="array" ref="A1014">_xlfn.TEXTJOIN(",", TRUE, _xlfn.UNIQUE(IF((序时账[日期]=B1014)*(序时账[凭证字号]=C1014), 序时账[科目编码], "")))</f>
        <v>0</v>
      </c>
      <c r="B1014" s="89"/>
      <c r="G1014" s="39"/>
      <c r="H1014" s="39"/>
      <c r="I1014" s="42">
        <f>IF(F1014&lt;&gt;"结转本期损益",_xlfn.XLOOKUP(D1014,科目余额表[科目编码],科目余额表[抽查项目],"无匹配"),"期间结转")</f>
        <v>0</v>
      </c>
      <c r="J1014" s="38" t="str" cm="1">
        <f t="array" ref="J1014">_xlfn.TEXTJOIN(",", TRUE, _xlfn.UNIQUE(IF((序时账[日期]=B1014)*(序时账[凭证字号]=C1014)*IF(G1014=0,序时账[借方金额]&lt;&gt;0,序时账[借方金额]=0)*(序时账[科目编码]&lt;&gt;D1014), 序时账[科目名称], "")))</f>
        <v/>
      </c>
      <c r="K1014" s="42"/>
      <c r="M1014" s="24"/>
      <c r="N1014" s="23"/>
    </row>
    <row r="1015" spans="1:14">
      <c r="A1015" s="38" t="str" cm="1">
        <f t="array" ref="A1015">_xlfn.TEXTJOIN(",", TRUE, _xlfn.UNIQUE(IF((序时账[日期]=B1015)*(序时账[凭证字号]=C1015), 序时账[科目编码], "")))</f>
        <v>0</v>
      </c>
      <c r="B1015" s="89"/>
      <c r="G1015" s="39"/>
      <c r="H1015" s="39"/>
      <c r="I1015" s="42">
        <f>IF(F1015&lt;&gt;"结转本期损益",_xlfn.XLOOKUP(D1015,科目余额表[科目编码],科目余额表[抽查项目],"无匹配"),"期间结转")</f>
        <v>0</v>
      </c>
      <c r="J1015" s="38" t="str" cm="1">
        <f t="array" ref="J1015">_xlfn.TEXTJOIN(",", TRUE, _xlfn.UNIQUE(IF((序时账[日期]=B1015)*(序时账[凭证字号]=C1015)*IF(G1015=0,序时账[借方金额]&lt;&gt;0,序时账[借方金额]=0)*(序时账[科目编码]&lt;&gt;D1015), 序时账[科目名称], "")))</f>
        <v/>
      </c>
      <c r="K1015" s="42"/>
      <c r="M1015" s="24"/>
      <c r="N1015" s="23"/>
    </row>
    <row r="1016" spans="1:14">
      <c r="A1016" s="38" t="str" cm="1">
        <f t="array" ref="A1016">_xlfn.TEXTJOIN(",", TRUE, _xlfn.UNIQUE(IF((序时账[日期]=B1016)*(序时账[凭证字号]=C1016), 序时账[科目编码], "")))</f>
        <v>0</v>
      </c>
      <c r="B1016" s="89"/>
      <c r="G1016" s="39"/>
      <c r="H1016" s="39"/>
      <c r="I1016" s="42">
        <f>IF(F1016&lt;&gt;"结转本期损益",_xlfn.XLOOKUP(D1016,科目余额表[科目编码],科目余额表[抽查项目],"无匹配"),"期间结转")</f>
        <v>0</v>
      </c>
      <c r="J1016" s="38" t="str" cm="1">
        <f t="array" ref="J1016">_xlfn.TEXTJOIN(",", TRUE, _xlfn.UNIQUE(IF((序时账[日期]=B1016)*(序时账[凭证字号]=C1016)*IF(G1016=0,序时账[借方金额]&lt;&gt;0,序时账[借方金额]=0)*(序时账[科目编码]&lt;&gt;D1016), 序时账[科目名称], "")))</f>
        <v/>
      </c>
      <c r="K1016" s="42"/>
      <c r="M1016" s="24"/>
      <c r="N1016" s="23"/>
    </row>
    <row r="1017" spans="1:14">
      <c r="A1017" s="38" t="str" cm="1">
        <f t="array" ref="A1017">_xlfn.TEXTJOIN(",", TRUE, _xlfn.UNIQUE(IF((序时账[日期]=B1017)*(序时账[凭证字号]=C1017), 序时账[科目编码], "")))</f>
        <v>0</v>
      </c>
      <c r="B1017" s="89"/>
      <c r="G1017" s="39"/>
      <c r="H1017" s="39"/>
      <c r="I1017" s="42">
        <f>IF(F1017&lt;&gt;"结转本期损益",_xlfn.XLOOKUP(D1017,科目余额表[科目编码],科目余额表[抽查项目],"无匹配"),"期间结转")</f>
        <v>0</v>
      </c>
      <c r="J1017" s="38" t="str" cm="1">
        <f t="array" ref="J1017">_xlfn.TEXTJOIN(",", TRUE, _xlfn.UNIQUE(IF((序时账[日期]=B1017)*(序时账[凭证字号]=C1017)*IF(G1017=0,序时账[借方金额]&lt;&gt;0,序时账[借方金额]=0)*(序时账[科目编码]&lt;&gt;D1017), 序时账[科目名称], "")))</f>
        <v/>
      </c>
      <c r="K1017" s="42"/>
      <c r="M1017" s="24"/>
      <c r="N1017" s="23"/>
    </row>
    <row r="1018" spans="1:14">
      <c r="A1018" s="38" t="str" cm="1">
        <f t="array" ref="A1018">_xlfn.TEXTJOIN(",", TRUE, _xlfn.UNIQUE(IF((序时账[日期]=B1018)*(序时账[凭证字号]=C1018), 序时账[科目编码], "")))</f>
        <v>0</v>
      </c>
      <c r="B1018" s="89"/>
      <c r="G1018" s="39"/>
      <c r="H1018" s="39"/>
      <c r="I1018" s="42">
        <f>IF(F1018&lt;&gt;"结转本期损益",_xlfn.XLOOKUP(D1018,科目余额表[科目编码],科目余额表[抽查项目],"无匹配"),"期间结转")</f>
        <v>0</v>
      </c>
      <c r="J1018" s="38" t="str" cm="1">
        <f t="array" ref="J1018">_xlfn.TEXTJOIN(",", TRUE, _xlfn.UNIQUE(IF((序时账[日期]=B1018)*(序时账[凭证字号]=C1018)*IF(G1018=0,序时账[借方金额]&lt;&gt;0,序时账[借方金额]=0)*(序时账[科目编码]&lt;&gt;D1018), 序时账[科目名称], "")))</f>
        <v/>
      </c>
      <c r="K1018" s="42"/>
      <c r="M1018" s="24"/>
      <c r="N1018" s="23"/>
    </row>
    <row r="1019" spans="1:14">
      <c r="A1019" s="38" t="str" cm="1">
        <f t="array" ref="A1019">_xlfn.TEXTJOIN(",", TRUE, _xlfn.UNIQUE(IF((序时账[日期]=B1019)*(序时账[凭证字号]=C1019), 序时账[科目编码], "")))</f>
        <v>0</v>
      </c>
      <c r="B1019" s="89"/>
      <c r="G1019" s="39"/>
      <c r="H1019" s="39"/>
      <c r="I1019" s="42">
        <f>IF(F1019&lt;&gt;"结转本期损益",_xlfn.XLOOKUP(D1019,科目余额表[科目编码],科目余额表[抽查项目],"无匹配"),"期间结转")</f>
        <v>0</v>
      </c>
      <c r="J1019" s="38" t="str" cm="1">
        <f t="array" ref="J1019">_xlfn.TEXTJOIN(",", TRUE, _xlfn.UNIQUE(IF((序时账[日期]=B1019)*(序时账[凭证字号]=C1019)*IF(G1019=0,序时账[借方金额]&lt;&gt;0,序时账[借方金额]=0)*(序时账[科目编码]&lt;&gt;D1019), 序时账[科目名称], "")))</f>
        <v/>
      </c>
      <c r="K1019" s="42"/>
      <c r="M1019" s="24"/>
      <c r="N1019" s="23"/>
    </row>
    <row r="1020" spans="1:14">
      <c r="A1020" s="38" t="str" cm="1">
        <f t="array" ref="A1020">_xlfn.TEXTJOIN(",", TRUE, _xlfn.UNIQUE(IF((序时账[日期]=B1020)*(序时账[凭证字号]=C1020), 序时账[科目编码], "")))</f>
        <v>0</v>
      </c>
      <c r="B1020" s="89"/>
      <c r="G1020" s="39"/>
      <c r="H1020" s="39"/>
      <c r="I1020" s="42">
        <f>IF(F1020&lt;&gt;"结转本期损益",_xlfn.XLOOKUP(D1020,科目余额表[科目编码],科目余额表[抽查项目],"无匹配"),"期间结转")</f>
        <v>0</v>
      </c>
      <c r="J1020" s="38" t="str" cm="1">
        <f t="array" ref="J1020">_xlfn.TEXTJOIN(",", TRUE, _xlfn.UNIQUE(IF((序时账[日期]=B1020)*(序时账[凭证字号]=C1020)*IF(G1020=0,序时账[借方金额]&lt;&gt;0,序时账[借方金额]=0)*(序时账[科目编码]&lt;&gt;D1020), 序时账[科目名称], "")))</f>
        <v/>
      </c>
      <c r="K1020" s="42"/>
      <c r="M1020" s="24"/>
      <c r="N1020" s="23"/>
    </row>
    <row r="1021" spans="1:14">
      <c r="A1021" s="38" t="str" cm="1">
        <f t="array" ref="A1021">_xlfn.TEXTJOIN(",", TRUE, _xlfn.UNIQUE(IF((序时账[日期]=B1021)*(序时账[凭证字号]=C1021), 序时账[科目编码], "")))</f>
        <v>0</v>
      </c>
      <c r="B1021" s="89"/>
      <c r="G1021" s="39"/>
      <c r="H1021" s="39"/>
      <c r="I1021" s="42">
        <f>IF(F1021&lt;&gt;"结转本期损益",_xlfn.XLOOKUP(D1021,科目余额表[科目编码],科目余额表[抽查项目],"无匹配"),"期间结转")</f>
        <v>0</v>
      </c>
      <c r="J1021" s="38" t="str" cm="1">
        <f t="array" ref="J1021">_xlfn.TEXTJOIN(",", TRUE, _xlfn.UNIQUE(IF((序时账[日期]=B1021)*(序时账[凭证字号]=C1021)*IF(G1021=0,序时账[借方金额]&lt;&gt;0,序时账[借方金额]=0)*(序时账[科目编码]&lt;&gt;D1021), 序时账[科目名称], "")))</f>
        <v/>
      </c>
      <c r="K1021" s="42"/>
      <c r="M1021" s="24"/>
      <c r="N1021" s="23"/>
    </row>
    <row r="1022" spans="1:14">
      <c r="A1022" s="38" t="str" cm="1">
        <f t="array" ref="A1022">_xlfn.TEXTJOIN(",", TRUE, _xlfn.UNIQUE(IF((序时账[日期]=B1022)*(序时账[凭证字号]=C1022), 序时账[科目编码], "")))</f>
        <v>0</v>
      </c>
      <c r="B1022" s="89"/>
      <c r="G1022" s="39"/>
      <c r="H1022" s="39"/>
      <c r="I1022" s="42">
        <f>IF(F1022&lt;&gt;"结转本期损益",_xlfn.XLOOKUP(D1022,科目余额表[科目编码],科目余额表[抽查项目],"无匹配"),"期间结转")</f>
        <v>0</v>
      </c>
      <c r="J1022" s="38" t="str" cm="1">
        <f t="array" ref="J1022">_xlfn.TEXTJOIN(",", TRUE, _xlfn.UNIQUE(IF((序时账[日期]=B1022)*(序时账[凭证字号]=C1022)*IF(G1022=0,序时账[借方金额]&lt;&gt;0,序时账[借方金额]=0)*(序时账[科目编码]&lt;&gt;D1022), 序时账[科目名称], "")))</f>
        <v/>
      </c>
      <c r="K1022" s="42"/>
      <c r="M1022" s="24"/>
      <c r="N1022" s="23"/>
    </row>
    <row r="1023" spans="1:14">
      <c r="A1023" s="38" t="str" cm="1">
        <f t="array" ref="A1023">_xlfn.TEXTJOIN(",", TRUE, _xlfn.UNIQUE(IF((序时账[日期]=B1023)*(序时账[凭证字号]=C1023), 序时账[科目编码], "")))</f>
        <v>0</v>
      </c>
      <c r="B1023" s="89"/>
      <c r="G1023" s="39"/>
      <c r="H1023" s="39"/>
      <c r="I1023" s="42">
        <f>IF(F1023&lt;&gt;"结转本期损益",_xlfn.XLOOKUP(D1023,科目余额表[科目编码],科目余额表[抽查项目],"无匹配"),"期间结转")</f>
        <v>0</v>
      </c>
      <c r="J1023" s="38" t="str" cm="1">
        <f t="array" ref="J1023">_xlfn.TEXTJOIN(",", TRUE, _xlfn.UNIQUE(IF((序时账[日期]=B1023)*(序时账[凭证字号]=C1023)*IF(G1023=0,序时账[借方金额]&lt;&gt;0,序时账[借方金额]=0)*(序时账[科目编码]&lt;&gt;D1023), 序时账[科目名称], "")))</f>
        <v/>
      </c>
      <c r="K1023" s="42"/>
      <c r="M1023" s="24"/>
      <c r="N1023" s="23"/>
    </row>
    <row r="1024" spans="1:14">
      <c r="A1024" s="38" t="str" cm="1">
        <f t="array" ref="A1024">_xlfn.TEXTJOIN(",", TRUE, _xlfn.UNIQUE(IF((序时账[日期]=B1024)*(序时账[凭证字号]=C1024), 序时账[科目编码], "")))</f>
        <v>0</v>
      </c>
      <c r="B1024" s="89"/>
      <c r="G1024" s="39"/>
      <c r="H1024" s="39"/>
      <c r="I1024" s="42">
        <f>IF(F1024&lt;&gt;"结转本期损益",_xlfn.XLOOKUP(D1024,科目余额表[科目编码],科目余额表[抽查项目],"无匹配"),"期间结转")</f>
        <v>0</v>
      </c>
      <c r="J1024" s="38" t="str" cm="1">
        <f t="array" ref="J1024">_xlfn.TEXTJOIN(",", TRUE, _xlfn.UNIQUE(IF((序时账[日期]=B1024)*(序时账[凭证字号]=C1024)*IF(G1024=0,序时账[借方金额]&lt;&gt;0,序时账[借方金额]=0)*(序时账[科目编码]&lt;&gt;D1024), 序时账[科目名称], "")))</f>
        <v/>
      </c>
      <c r="K1024" s="42"/>
      <c r="M1024" s="24"/>
      <c r="N1024" s="23"/>
    </row>
    <row r="1025" spans="1:14">
      <c r="A1025" s="38" t="str" cm="1">
        <f t="array" ref="A1025">_xlfn.TEXTJOIN(",", TRUE, _xlfn.UNIQUE(IF((序时账[日期]=B1025)*(序时账[凭证字号]=C1025), 序时账[科目编码], "")))</f>
        <v>0</v>
      </c>
      <c r="B1025" s="89"/>
      <c r="G1025" s="39"/>
      <c r="H1025" s="39"/>
      <c r="I1025" s="42">
        <f>IF(F1025&lt;&gt;"结转本期损益",_xlfn.XLOOKUP(D1025,科目余额表[科目编码],科目余额表[抽查项目],"无匹配"),"期间结转")</f>
        <v>0</v>
      </c>
      <c r="J1025" s="38" t="str" cm="1">
        <f t="array" ref="J1025">_xlfn.TEXTJOIN(",", TRUE, _xlfn.UNIQUE(IF((序时账[日期]=B1025)*(序时账[凭证字号]=C1025)*IF(G1025=0,序时账[借方金额]&lt;&gt;0,序时账[借方金额]=0)*(序时账[科目编码]&lt;&gt;D1025), 序时账[科目名称], "")))</f>
        <v/>
      </c>
      <c r="K1025" s="42"/>
      <c r="M1025" s="24"/>
      <c r="N1025" s="23"/>
    </row>
    <row r="1026" spans="1:14">
      <c r="A1026" s="38" t="str" cm="1">
        <f t="array" ref="A1026">_xlfn.TEXTJOIN(",", TRUE, _xlfn.UNIQUE(IF((序时账[日期]=B1026)*(序时账[凭证字号]=C1026), 序时账[科目编码], "")))</f>
        <v>0</v>
      </c>
      <c r="B1026" s="89"/>
      <c r="G1026" s="39"/>
      <c r="H1026" s="39"/>
      <c r="I1026" s="42">
        <f>IF(F1026&lt;&gt;"结转本期损益",_xlfn.XLOOKUP(D1026,科目余额表[科目编码],科目余额表[抽查项目],"无匹配"),"期间结转")</f>
        <v>0</v>
      </c>
      <c r="J1026" s="38" t="str" cm="1">
        <f t="array" ref="J1026">_xlfn.TEXTJOIN(",", TRUE, _xlfn.UNIQUE(IF((序时账[日期]=B1026)*(序时账[凭证字号]=C1026)*IF(G1026=0,序时账[借方金额]&lt;&gt;0,序时账[借方金额]=0)*(序时账[科目编码]&lt;&gt;D1026), 序时账[科目名称], "")))</f>
        <v/>
      </c>
      <c r="K1026" s="42"/>
      <c r="M1026" s="24"/>
      <c r="N1026" s="23"/>
    </row>
    <row r="1027" spans="1:14">
      <c r="A1027" s="38" t="str" cm="1">
        <f t="array" ref="A1027">_xlfn.TEXTJOIN(",", TRUE, _xlfn.UNIQUE(IF((序时账[日期]=B1027)*(序时账[凭证字号]=C1027), 序时账[科目编码], "")))</f>
        <v>0</v>
      </c>
      <c r="B1027" s="89"/>
      <c r="G1027" s="39"/>
      <c r="H1027" s="39"/>
      <c r="I1027" s="42">
        <f>IF(F1027&lt;&gt;"结转本期损益",_xlfn.XLOOKUP(D1027,科目余额表[科目编码],科目余额表[抽查项目],"无匹配"),"期间结转")</f>
        <v>0</v>
      </c>
      <c r="J1027" s="38" t="str" cm="1">
        <f t="array" ref="J1027">_xlfn.TEXTJOIN(",", TRUE, _xlfn.UNIQUE(IF((序时账[日期]=B1027)*(序时账[凭证字号]=C1027)*IF(G1027=0,序时账[借方金额]&lt;&gt;0,序时账[借方金额]=0)*(序时账[科目编码]&lt;&gt;D1027), 序时账[科目名称], "")))</f>
        <v/>
      </c>
      <c r="K1027" s="42"/>
      <c r="M1027" s="24"/>
      <c r="N1027" s="23"/>
    </row>
    <row r="1028" spans="1:14">
      <c r="A1028" s="38" t="str" cm="1">
        <f t="array" ref="A1028">_xlfn.TEXTJOIN(",", TRUE, _xlfn.UNIQUE(IF((序时账[日期]=B1028)*(序时账[凭证字号]=C1028), 序时账[科目编码], "")))</f>
        <v>0</v>
      </c>
      <c r="B1028" s="89"/>
      <c r="G1028" s="39"/>
      <c r="H1028" s="39"/>
      <c r="I1028" s="42">
        <f>IF(F1028&lt;&gt;"结转本期损益",_xlfn.XLOOKUP(D1028,科目余额表[科目编码],科目余额表[抽查项目],"无匹配"),"期间结转")</f>
        <v>0</v>
      </c>
      <c r="J1028" s="38" t="str" cm="1">
        <f t="array" ref="J1028">_xlfn.TEXTJOIN(",", TRUE, _xlfn.UNIQUE(IF((序时账[日期]=B1028)*(序时账[凭证字号]=C1028)*IF(G1028=0,序时账[借方金额]&lt;&gt;0,序时账[借方金额]=0)*(序时账[科目编码]&lt;&gt;D1028), 序时账[科目名称], "")))</f>
        <v/>
      </c>
      <c r="K1028" s="42"/>
      <c r="M1028" s="24"/>
      <c r="N1028" s="23"/>
    </row>
    <row r="1029" spans="1:14">
      <c r="A1029" s="38" t="str" cm="1">
        <f t="array" ref="A1029">_xlfn.TEXTJOIN(",", TRUE, _xlfn.UNIQUE(IF((序时账[日期]=B1029)*(序时账[凭证字号]=C1029), 序时账[科目编码], "")))</f>
        <v>0</v>
      </c>
      <c r="B1029" s="89"/>
      <c r="G1029" s="39"/>
      <c r="H1029" s="39"/>
      <c r="I1029" s="42">
        <f>IF(F1029&lt;&gt;"结转本期损益",_xlfn.XLOOKUP(D1029,科目余额表[科目编码],科目余额表[抽查项目],"无匹配"),"期间结转")</f>
        <v>0</v>
      </c>
      <c r="J1029" s="38" t="str" cm="1">
        <f t="array" ref="J1029">_xlfn.TEXTJOIN(",", TRUE, _xlfn.UNIQUE(IF((序时账[日期]=B1029)*(序时账[凭证字号]=C1029)*IF(G1029=0,序时账[借方金额]&lt;&gt;0,序时账[借方金额]=0)*(序时账[科目编码]&lt;&gt;D1029), 序时账[科目名称], "")))</f>
        <v/>
      </c>
      <c r="K1029" s="42"/>
      <c r="M1029" s="24"/>
      <c r="N1029" s="23"/>
    </row>
    <row r="1030" spans="1:14">
      <c r="A1030" s="38" t="str" cm="1">
        <f t="array" ref="A1030">_xlfn.TEXTJOIN(",", TRUE, _xlfn.UNIQUE(IF((序时账[日期]=B1030)*(序时账[凭证字号]=C1030), 序时账[科目编码], "")))</f>
        <v>0</v>
      </c>
      <c r="B1030" s="89"/>
      <c r="G1030" s="39"/>
      <c r="H1030" s="39"/>
      <c r="I1030" s="42">
        <f>IF(F1030&lt;&gt;"结转本期损益",_xlfn.XLOOKUP(D1030,科目余额表[科目编码],科目余额表[抽查项目],"无匹配"),"期间结转")</f>
        <v>0</v>
      </c>
      <c r="J1030" s="38" t="str" cm="1">
        <f t="array" ref="J1030">_xlfn.TEXTJOIN(",", TRUE, _xlfn.UNIQUE(IF((序时账[日期]=B1030)*(序时账[凭证字号]=C1030)*IF(G1030=0,序时账[借方金额]&lt;&gt;0,序时账[借方金额]=0)*(序时账[科目编码]&lt;&gt;D1030), 序时账[科目名称], "")))</f>
        <v/>
      </c>
      <c r="K1030" s="42"/>
      <c r="M1030" s="24"/>
      <c r="N1030" s="23"/>
    </row>
    <row r="1031" spans="1:14">
      <c r="A1031" s="38" t="str" cm="1">
        <f t="array" ref="A1031">_xlfn.TEXTJOIN(",", TRUE, _xlfn.UNIQUE(IF((序时账[日期]=B1031)*(序时账[凭证字号]=C1031), 序时账[科目编码], "")))</f>
        <v>0</v>
      </c>
      <c r="B1031" s="89"/>
      <c r="G1031" s="39"/>
      <c r="H1031" s="39"/>
      <c r="I1031" s="42">
        <f>IF(F1031&lt;&gt;"结转本期损益",_xlfn.XLOOKUP(D1031,科目余额表[科目编码],科目余额表[抽查项目],"无匹配"),"期间结转")</f>
        <v>0</v>
      </c>
      <c r="J1031" s="38" t="str" cm="1">
        <f t="array" ref="J1031">_xlfn.TEXTJOIN(",", TRUE, _xlfn.UNIQUE(IF((序时账[日期]=B1031)*(序时账[凭证字号]=C1031)*IF(G1031=0,序时账[借方金额]&lt;&gt;0,序时账[借方金额]=0)*(序时账[科目编码]&lt;&gt;D1031), 序时账[科目名称], "")))</f>
        <v/>
      </c>
      <c r="K1031" s="42"/>
      <c r="M1031" s="24"/>
      <c r="N1031" s="23"/>
    </row>
    <row r="1032" spans="1:14">
      <c r="A1032" s="38" t="str" cm="1">
        <f t="array" ref="A1032">_xlfn.TEXTJOIN(",", TRUE, _xlfn.UNIQUE(IF((序时账[日期]=B1032)*(序时账[凭证字号]=C1032), 序时账[科目编码], "")))</f>
        <v>0</v>
      </c>
      <c r="B1032" s="89"/>
      <c r="G1032" s="39"/>
      <c r="H1032" s="39"/>
      <c r="I1032" s="42">
        <f>IF(F1032&lt;&gt;"结转本期损益",_xlfn.XLOOKUP(D1032,科目余额表[科目编码],科目余额表[抽查项目],"无匹配"),"期间结转")</f>
        <v>0</v>
      </c>
      <c r="J1032" s="38" t="str" cm="1">
        <f t="array" ref="J1032">_xlfn.TEXTJOIN(",", TRUE, _xlfn.UNIQUE(IF((序时账[日期]=B1032)*(序时账[凭证字号]=C1032)*IF(G1032=0,序时账[借方金额]&lt;&gt;0,序时账[借方金额]=0)*(序时账[科目编码]&lt;&gt;D1032), 序时账[科目名称], "")))</f>
        <v/>
      </c>
      <c r="K1032" s="42"/>
      <c r="M1032" s="24"/>
      <c r="N1032" s="23"/>
    </row>
    <row r="1033" spans="1:14">
      <c r="A1033" s="38" t="str" cm="1">
        <f t="array" ref="A1033">_xlfn.TEXTJOIN(",", TRUE, _xlfn.UNIQUE(IF((序时账[日期]=B1033)*(序时账[凭证字号]=C1033), 序时账[科目编码], "")))</f>
        <v>0</v>
      </c>
      <c r="B1033" s="89"/>
      <c r="G1033" s="39"/>
      <c r="H1033" s="39"/>
      <c r="I1033" s="42">
        <f>IF(F1033&lt;&gt;"结转本期损益",_xlfn.XLOOKUP(D1033,科目余额表[科目编码],科目余额表[抽查项目],"无匹配"),"期间结转")</f>
        <v>0</v>
      </c>
      <c r="J1033" s="38" t="str" cm="1">
        <f t="array" ref="J1033">_xlfn.TEXTJOIN(",", TRUE, _xlfn.UNIQUE(IF((序时账[日期]=B1033)*(序时账[凭证字号]=C1033)*IF(G1033=0,序时账[借方金额]&lt;&gt;0,序时账[借方金额]=0)*(序时账[科目编码]&lt;&gt;D1033), 序时账[科目名称], "")))</f>
        <v/>
      </c>
      <c r="K1033" s="42"/>
      <c r="M1033" s="24"/>
      <c r="N1033" s="23"/>
    </row>
    <row r="1034" spans="1:14">
      <c r="A1034" s="38" t="str" cm="1">
        <f t="array" ref="A1034">_xlfn.TEXTJOIN(",", TRUE, _xlfn.UNIQUE(IF((序时账[日期]=B1034)*(序时账[凭证字号]=C1034), 序时账[科目编码], "")))</f>
        <v>0</v>
      </c>
      <c r="B1034" s="89"/>
      <c r="G1034" s="39"/>
      <c r="H1034" s="39"/>
      <c r="I1034" s="42">
        <f>IF(F1034&lt;&gt;"结转本期损益",_xlfn.XLOOKUP(D1034,科目余额表[科目编码],科目余额表[抽查项目],"无匹配"),"期间结转")</f>
        <v>0</v>
      </c>
      <c r="J1034" s="38" t="str" cm="1">
        <f t="array" ref="J1034">_xlfn.TEXTJOIN(",", TRUE, _xlfn.UNIQUE(IF((序时账[日期]=B1034)*(序时账[凭证字号]=C1034)*IF(G1034=0,序时账[借方金额]&lt;&gt;0,序时账[借方金额]=0)*(序时账[科目编码]&lt;&gt;D1034), 序时账[科目名称], "")))</f>
        <v/>
      </c>
      <c r="K1034" s="42"/>
      <c r="M1034" s="24"/>
      <c r="N1034" s="23"/>
    </row>
    <row r="1035" spans="1:14">
      <c r="A1035" s="38" t="str" cm="1">
        <f t="array" ref="A1035">_xlfn.TEXTJOIN(",", TRUE, _xlfn.UNIQUE(IF((序时账[日期]=B1035)*(序时账[凭证字号]=C1035), 序时账[科目编码], "")))</f>
        <v>0</v>
      </c>
      <c r="B1035" s="89"/>
      <c r="G1035" s="39"/>
      <c r="H1035" s="39"/>
      <c r="I1035" s="42">
        <f>IF(F1035&lt;&gt;"结转本期损益",_xlfn.XLOOKUP(D1035,科目余额表[科目编码],科目余额表[抽查项目],"无匹配"),"期间结转")</f>
        <v>0</v>
      </c>
      <c r="J1035" s="38" t="str" cm="1">
        <f t="array" ref="J1035">_xlfn.TEXTJOIN(",", TRUE, _xlfn.UNIQUE(IF((序时账[日期]=B1035)*(序时账[凭证字号]=C1035)*IF(G1035=0,序时账[借方金额]&lt;&gt;0,序时账[借方金额]=0)*(序时账[科目编码]&lt;&gt;D1035), 序时账[科目名称], "")))</f>
        <v/>
      </c>
      <c r="K1035" s="42"/>
      <c r="M1035" s="24"/>
      <c r="N1035" s="23"/>
    </row>
    <row r="1036" spans="1:14">
      <c r="A1036" s="38" t="str" cm="1">
        <f t="array" ref="A1036">_xlfn.TEXTJOIN(",", TRUE, _xlfn.UNIQUE(IF((序时账[日期]=B1036)*(序时账[凭证字号]=C1036), 序时账[科目编码], "")))</f>
        <v>0</v>
      </c>
      <c r="B1036" s="89"/>
      <c r="G1036" s="39"/>
      <c r="H1036" s="39"/>
      <c r="I1036" s="42">
        <f>IF(F1036&lt;&gt;"结转本期损益",_xlfn.XLOOKUP(D1036,科目余额表[科目编码],科目余额表[抽查项目],"无匹配"),"期间结转")</f>
        <v>0</v>
      </c>
      <c r="J1036" s="38" t="str" cm="1">
        <f t="array" ref="J1036">_xlfn.TEXTJOIN(",", TRUE, _xlfn.UNIQUE(IF((序时账[日期]=B1036)*(序时账[凭证字号]=C1036)*IF(G1036=0,序时账[借方金额]&lt;&gt;0,序时账[借方金额]=0)*(序时账[科目编码]&lt;&gt;D1036), 序时账[科目名称], "")))</f>
        <v/>
      </c>
      <c r="K1036" s="42"/>
      <c r="M1036" s="24"/>
      <c r="N1036" s="23"/>
    </row>
    <row r="1037" spans="1:14">
      <c r="A1037" s="38" t="str" cm="1">
        <f t="array" ref="A1037">_xlfn.TEXTJOIN(",", TRUE, _xlfn.UNIQUE(IF((序时账[日期]=B1037)*(序时账[凭证字号]=C1037), 序时账[科目编码], "")))</f>
        <v>0</v>
      </c>
      <c r="B1037" s="89"/>
      <c r="G1037" s="39"/>
      <c r="H1037" s="39"/>
      <c r="I1037" s="42">
        <f>IF(F1037&lt;&gt;"结转本期损益",_xlfn.XLOOKUP(D1037,科目余额表[科目编码],科目余额表[抽查项目],"无匹配"),"期间结转")</f>
        <v>0</v>
      </c>
      <c r="J1037" s="38" t="str" cm="1">
        <f t="array" ref="J1037">_xlfn.TEXTJOIN(",", TRUE, _xlfn.UNIQUE(IF((序时账[日期]=B1037)*(序时账[凭证字号]=C1037)*IF(G1037=0,序时账[借方金额]&lt;&gt;0,序时账[借方金额]=0)*(序时账[科目编码]&lt;&gt;D1037), 序时账[科目名称], "")))</f>
        <v/>
      </c>
      <c r="K1037" s="42"/>
      <c r="M1037" s="24"/>
      <c r="N1037" s="23"/>
    </row>
    <row r="1038" spans="1:14">
      <c r="A1038" s="38" t="str" cm="1">
        <f t="array" ref="A1038">_xlfn.TEXTJOIN(",", TRUE, _xlfn.UNIQUE(IF((序时账[日期]=B1038)*(序时账[凭证字号]=C1038), 序时账[科目编码], "")))</f>
        <v>0</v>
      </c>
      <c r="B1038" s="89"/>
      <c r="G1038" s="39"/>
      <c r="H1038" s="39"/>
      <c r="I1038" s="42">
        <f>IF(F1038&lt;&gt;"结转本期损益",_xlfn.XLOOKUP(D1038,科目余额表[科目编码],科目余额表[抽查项目],"无匹配"),"期间结转")</f>
        <v>0</v>
      </c>
      <c r="J1038" s="38" t="str" cm="1">
        <f t="array" ref="J1038">_xlfn.TEXTJOIN(",", TRUE, _xlfn.UNIQUE(IF((序时账[日期]=B1038)*(序时账[凭证字号]=C1038)*IF(G1038=0,序时账[借方金额]&lt;&gt;0,序时账[借方金额]=0)*(序时账[科目编码]&lt;&gt;D1038), 序时账[科目名称], "")))</f>
        <v/>
      </c>
      <c r="K1038" s="42"/>
      <c r="M1038" s="24"/>
      <c r="N1038" s="23"/>
    </row>
    <row r="1039" spans="1:14">
      <c r="A1039" s="38" t="str" cm="1">
        <f t="array" ref="A1039">_xlfn.TEXTJOIN(",", TRUE, _xlfn.UNIQUE(IF((序时账[日期]=B1039)*(序时账[凭证字号]=C1039), 序时账[科目编码], "")))</f>
        <v>0</v>
      </c>
      <c r="B1039" s="89"/>
      <c r="G1039" s="39"/>
      <c r="H1039" s="39"/>
      <c r="I1039" s="42">
        <f>IF(F1039&lt;&gt;"结转本期损益",_xlfn.XLOOKUP(D1039,科目余额表[科目编码],科目余额表[抽查项目],"无匹配"),"期间结转")</f>
        <v>0</v>
      </c>
      <c r="J1039" s="38" t="str" cm="1">
        <f t="array" ref="J1039">_xlfn.TEXTJOIN(",", TRUE, _xlfn.UNIQUE(IF((序时账[日期]=B1039)*(序时账[凭证字号]=C1039)*IF(G1039=0,序时账[借方金额]&lt;&gt;0,序时账[借方金额]=0)*(序时账[科目编码]&lt;&gt;D1039), 序时账[科目名称], "")))</f>
        <v/>
      </c>
      <c r="K1039" s="42"/>
      <c r="M1039" s="24"/>
      <c r="N1039" s="23"/>
    </row>
    <row r="1040" spans="1:14">
      <c r="A1040" s="38" t="str" cm="1">
        <f t="array" ref="A1040">_xlfn.TEXTJOIN(",", TRUE, _xlfn.UNIQUE(IF((序时账[日期]=B1040)*(序时账[凭证字号]=C1040), 序时账[科目编码], "")))</f>
        <v>0</v>
      </c>
      <c r="B1040" s="89"/>
      <c r="G1040" s="39"/>
      <c r="H1040" s="39"/>
      <c r="I1040" s="42">
        <f>IF(F1040&lt;&gt;"结转本期损益",_xlfn.XLOOKUP(D1040,科目余额表[科目编码],科目余额表[抽查项目],"无匹配"),"期间结转")</f>
        <v>0</v>
      </c>
      <c r="J1040" s="38" t="str" cm="1">
        <f t="array" ref="J1040">_xlfn.TEXTJOIN(",", TRUE, _xlfn.UNIQUE(IF((序时账[日期]=B1040)*(序时账[凭证字号]=C1040)*IF(G1040=0,序时账[借方金额]&lt;&gt;0,序时账[借方金额]=0)*(序时账[科目编码]&lt;&gt;D1040), 序时账[科目名称], "")))</f>
        <v/>
      </c>
      <c r="K1040" s="42"/>
      <c r="M1040" s="24"/>
      <c r="N1040" s="23"/>
    </row>
    <row r="1041" spans="1:14">
      <c r="A1041" s="38" t="str" cm="1">
        <f t="array" ref="A1041">_xlfn.TEXTJOIN(",", TRUE, _xlfn.UNIQUE(IF((序时账[日期]=B1041)*(序时账[凭证字号]=C1041), 序时账[科目编码], "")))</f>
        <v>0</v>
      </c>
      <c r="B1041" s="89"/>
      <c r="G1041" s="39"/>
      <c r="H1041" s="39"/>
      <c r="I1041" s="42">
        <f>IF(F1041&lt;&gt;"结转本期损益",_xlfn.XLOOKUP(D1041,科目余额表[科目编码],科目余额表[抽查项目],"无匹配"),"期间结转")</f>
        <v>0</v>
      </c>
      <c r="J1041" s="38" t="str" cm="1">
        <f t="array" ref="J1041">_xlfn.TEXTJOIN(",", TRUE, _xlfn.UNIQUE(IF((序时账[日期]=B1041)*(序时账[凭证字号]=C1041)*IF(G1041=0,序时账[借方金额]&lt;&gt;0,序时账[借方金额]=0)*(序时账[科目编码]&lt;&gt;D1041), 序时账[科目名称], "")))</f>
        <v/>
      </c>
      <c r="K1041" s="42"/>
      <c r="M1041" s="24"/>
      <c r="N1041" s="23"/>
    </row>
    <row r="1042" spans="1:14">
      <c r="A1042" s="38" t="str" cm="1">
        <f t="array" ref="A1042">_xlfn.TEXTJOIN(",", TRUE, _xlfn.UNIQUE(IF((序时账[日期]=B1042)*(序时账[凭证字号]=C1042), 序时账[科目编码], "")))</f>
        <v>0</v>
      </c>
      <c r="B1042" s="89"/>
      <c r="G1042" s="39"/>
      <c r="H1042" s="39"/>
      <c r="I1042" s="42">
        <f>IF(F1042&lt;&gt;"结转本期损益",_xlfn.XLOOKUP(D1042,科目余额表[科目编码],科目余额表[抽查项目],"无匹配"),"期间结转")</f>
        <v>0</v>
      </c>
      <c r="J1042" s="38" t="str" cm="1">
        <f t="array" ref="J1042">_xlfn.TEXTJOIN(",", TRUE, _xlfn.UNIQUE(IF((序时账[日期]=B1042)*(序时账[凭证字号]=C1042)*IF(G1042=0,序时账[借方金额]&lt;&gt;0,序时账[借方金额]=0)*(序时账[科目编码]&lt;&gt;D1042), 序时账[科目名称], "")))</f>
        <v/>
      </c>
      <c r="K1042" s="42"/>
      <c r="M1042" s="24"/>
      <c r="N1042" s="23"/>
    </row>
    <row r="1043" spans="1:14">
      <c r="A1043" s="38" t="str" cm="1">
        <f t="array" ref="A1043">_xlfn.TEXTJOIN(",", TRUE, _xlfn.UNIQUE(IF((序时账[日期]=B1043)*(序时账[凭证字号]=C1043), 序时账[科目编码], "")))</f>
        <v>0</v>
      </c>
      <c r="B1043" s="89"/>
      <c r="G1043" s="39"/>
      <c r="H1043" s="39"/>
      <c r="I1043" s="42">
        <f>IF(F1043&lt;&gt;"结转本期损益",_xlfn.XLOOKUP(D1043,科目余额表[科目编码],科目余额表[抽查项目],"无匹配"),"期间结转")</f>
        <v>0</v>
      </c>
      <c r="J1043" s="38" t="str" cm="1">
        <f t="array" ref="J1043">_xlfn.TEXTJOIN(",", TRUE, _xlfn.UNIQUE(IF((序时账[日期]=B1043)*(序时账[凭证字号]=C1043)*IF(G1043=0,序时账[借方金额]&lt;&gt;0,序时账[借方金额]=0)*(序时账[科目编码]&lt;&gt;D1043), 序时账[科目名称], "")))</f>
        <v/>
      </c>
      <c r="K1043" s="42"/>
      <c r="M1043" s="24"/>
      <c r="N1043" s="23"/>
    </row>
    <row r="1044" spans="1:14">
      <c r="A1044" s="38" t="str" cm="1">
        <f t="array" ref="A1044">_xlfn.TEXTJOIN(",", TRUE, _xlfn.UNIQUE(IF((序时账[日期]=B1044)*(序时账[凭证字号]=C1044), 序时账[科目编码], "")))</f>
        <v>0</v>
      </c>
      <c r="B1044" s="89"/>
      <c r="G1044" s="39"/>
      <c r="H1044" s="39"/>
      <c r="I1044" s="42">
        <f>IF(F1044&lt;&gt;"结转本期损益",_xlfn.XLOOKUP(D1044,科目余额表[科目编码],科目余额表[抽查项目],"无匹配"),"期间结转")</f>
        <v>0</v>
      </c>
      <c r="J1044" s="38" t="str" cm="1">
        <f t="array" ref="J1044">_xlfn.TEXTJOIN(",", TRUE, _xlfn.UNIQUE(IF((序时账[日期]=B1044)*(序时账[凭证字号]=C1044)*IF(G1044=0,序时账[借方金额]&lt;&gt;0,序时账[借方金额]=0)*(序时账[科目编码]&lt;&gt;D1044), 序时账[科目名称], "")))</f>
        <v/>
      </c>
      <c r="K1044" s="42"/>
      <c r="M1044" s="24"/>
      <c r="N1044" s="23"/>
    </row>
    <row r="1045" spans="1:14">
      <c r="A1045" s="38" t="str" cm="1">
        <f t="array" ref="A1045">_xlfn.TEXTJOIN(",", TRUE, _xlfn.UNIQUE(IF((序时账[日期]=B1045)*(序时账[凭证字号]=C1045), 序时账[科目编码], "")))</f>
        <v>0</v>
      </c>
      <c r="B1045" s="89"/>
      <c r="G1045" s="39"/>
      <c r="H1045" s="39"/>
      <c r="I1045" s="42">
        <f>IF(F1045&lt;&gt;"结转本期损益",_xlfn.XLOOKUP(D1045,科目余额表[科目编码],科目余额表[抽查项目],"无匹配"),"期间结转")</f>
        <v>0</v>
      </c>
      <c r="J1045" s="38" t="str" cm="1">
        <f t="array" ref="J1045">_xlfn.TEXTJOIN(",", TRUE, _xlfn.UNIQUE(IF((序时账[日期]=B1045)*(序时账[凭证字号]=C1045)*IF(G1045=0,序时账[借方金额]&lt;&gt;0,序时账[借方金额]=0)*(序时账[科目编码]&lt;&gt;D1045), 序时账[科目名称], "")))</f>
        <v/>
      </c>
      <c r="K1045" s="42"/>
      <c r="M1045" s="24"/>
      <c r="N1045" s="23"/>
    </row>
    <row r="1046" spans="1:14">
      <c r="A1046" s="38" t="str" cm="1">
        <f t="array" ref="A1046">_xlfn.TEXTJOIN(",", TRUE, _xlfn.UNIQUE(IF((序时账[日期]=B1046)*(序时账[凭证字号]=C1046), 序时账[科目编码], "")))</f>
        <v>0</v>
      </c>
      <c r="B1046" s="89"/>
      <c r="G1046" s="39"/>
      <c r="H1046" s="39"/>
      <c r="I1046" s="42">
        <f>IF(F1046&lt;&gt;"结转本期损益",_xlfn.XLOOKUP(D1046,科目余额表[科目编码],科目余额表[抽查项目],"无匹配"),"期间结转")</f>
        <v>0</v>
      </c>
      <c r="J1046" s="38" t="str" cm="1">
        <f t="array" ref="J1046">_xlfn.TEXTJOIN(",", TRUE, _xlfn.UNIQUE(IF((序时账[日期]=B1046)*(序时账[凭证字号]=C1046)*IF(G1046=0,序时账[借方金额]&lt;&gt;0,序时账[借方金额]=0)*(序时账[科目编码]&lt;&gt;D1046), 序时账[科目名称], "")))</f>
        <v/>
      </c>
      <c r="K1046" s="42"/>
      <c r="M1046" s="24"/>
      <c r="N1046" s="23"/>
    </row>
    <row r="1047" spans="1:14">
      <c r="A1047" s="38" t="str" cm="1">
        <f t="array" ref="A1047">_xlfn.TEXTJOIN(",", TRUE, _xlfn.UNIQUE(IF((序时账[日期]=B1047)*(序时账[凭证字号]=C1047), 序时账[科目编码], "")))</f>
        <v>0</v>
      </c>
      <c r="B1047" s="89"/>
      <c r="G1047" s="39"/>
      <c r="H1047" s="39"/>
      <c r="I1047" s="42">
        <f>IF(F1047&lt;&gt;"结转本期损益",_xlfn.XLOOKUP(D1047,科目余额表[科目编码],科目余额表[抽查项目],"无匹配"),"期间结转")</f>
        <v>0</v>
      </c>
      <c r="J1047" s="38" t="str" cm="1">
        <f t="array" ref="J1047">_xlfn.TEXTJOIN(",", TRUE, _xlfn.UNIQUE(IF((序时账[日期]=B1047)*(序时账[凭证字号]=C1047)*IF(G1047=0,序时账[借方金额]&lt;&gt;0,序时账[借方金额]=0)*(序时账[科目编码]&lt;&gt;D1047), 序时账[科目名称], "")))</f>
        <v/>
      </c>
      <c r="K1047" s="42"/>
      <c r="M1047" s="24"/>
      <c r="N1047" s="23"/>
    </row>
    <row r="1048" spans="1:14">
      <c r="A1048" s="38" t="str" cm="1">
        <f t="array" ref="A1048">_xlfn.TEXTJOIN(",", TRUE, _xlfn.UNIQUE(IF((序时账[日期]=B1048)*(序时账[凭证字号]=C1048), 序时账[科目编码], "")))</f>
        <v>0</v>
      </c>
      <c r="B1048" s="89"/>
      <c r="G1048" s="39"/>
      <c r="H1048" s="39"/>
      <c r="I1048" s="42">
        <f>IF(F1048&lt;&gt;"结转本期损益",_xlfn.XLOOKUP(D1048,科目余额表[科目编码],科目余额表[抽查项目],"无匹配"),"期间结转")</f>
        <v>0</v>
      </c>
      <c r="J1048" s="38" t="str" cm="1">
        <f t="array" ref="J1048">_xlfn.TEXTJOIN(",", TRUE, _xlfn.UNIQUE(IF((序时账[日期]=B1048)*(序时账[凭证字号]=C1048)*IF(G1048=0,序时账[借方金额]&lt;&gt;0,序时账[借方金额]=0)*(序时账[科目编码]&lt;&gt;D1048), 序时账[科目名称], "")))</f>
        <v/>
      </c>
      <c r="K1048" s="42"/>
      <c r="M1048" s="24"/>
      <c r="N1048" s="23"/>
    </row>
    <row r="1049" spans="1:14">
      <c r="A1049" s="38" t="str" cm="1">
        <f t="array" ref="A1049">_xlfn.TEXTJOIN(",", TRUE, _xlfn.UNIQUE(IF((序时账[日期]=B1049)*(序时账[凭证字号]=C1049), 序时账[科目编码], "")))</f>
        <v>0</v>
      </c>
      <c r="B1049" s="89"/>
      <c r="G1049" s="39"/>
      <c r="H1049" s="39"/>
      <c r="I1049" s="42">
        <f>IF(F1049&lt;&gt;"结转本期损益",_xlfn.XLOOKUP(D1049,科目余额表[科目编码],科目余额表[抽查项目],"无匹配"),"期间结转")</f>
        <v>0</v>
      </c>
      <c r="J1049" s="38" t="str" cm="1">
        <f t="array" ref="J1049">_xlfn.TEXTJOIN(",", TRUE, _xlfn.UNIQUE(IF((序时账[日期]=B1049)*(序时账[凭证字号]=C1049)*IF(G1049=0,序时账[借方金额]&lt;&gt;0,序时账[借方金额]=0)*(序时账[科目编码]&lt;&gt;D1049), 序时账[科目名称], "")))</f>
        <v/>
      </c>
      <c r="K1049" s="42"/>
      <c r="M1049" s="24"/>
      <c r="N1049" s="23"/>
    </row>
    <row r="1050" spans="1:14">
      <c r="A1050" s="38" t="str" cm="1">
        <f t="array" ref="A1050">_xlfn.TEXTJOIN(",", TRUE, _xlfn.UNIQUE(IF((序时账[日期]=B1050)*(序时账[凭证字号]=C1050), 序时账[科目编码], "")))</f>
        <v>0</v>
      </c>
      <c r="B1050" s="89"/>
      <c r="G1050" s="39"/>
      <c r="H1050" s="39"/>
      <c r="I1050" s="42">
        <f>IF(F1050&lt;&gt;"结转本期损益",_xlfn.XLOOKUP(D1050,科目余额表[科目编码],科目余额表[抽查项目],"无匹配"),"期间结转")</f>
        <v>0</v>
      </c>
      <c r="J1050" s="38" t="str" cm="1">
        <f t="array" ref="J1050">_xlfn.TEXTJOIN(",", TRUE, _xlfn.UNIQUE(IF((序时账[日期]=B1050)*(序时账[凭证字号]=C1050)*IF(G1050=0,序时账[借方金额]&lt;&gt;0,序时账[借方金额]=0)*(序时账[科目编码]&lt;&gt;D1050), 序时账[科目名称], "")))</f>
        <v/>
      </c>
      <c r="K1050" s="42"/>
      <c r="M1050" s="24"/>
      <c r="N1050" s="23"/>
    </row>
    <row r="1051" spans="1:14">
      <c r="A1051" s="38" t="str" cm="1">
        <f t="array" ref="A1051">_xlfn.TEXTJOIN(",", TRUE, _xlfn.UNIQUE(IF((序时账[日期]=B1051)*(序时账[凭证字号]=C1051), 序时账[科目编码], "")))</f>
        <v>0</v>
      </c>
      <c r="B1051" s="89"/>
      <c r="G1051" s="39"/>
      <c r="H1051" s="39"/>
      <c r="I1051" s="42">
        <f>IF(F1051&lt;&gt;"结转本期损益",_xlfn.XLOOKUP(D1051,科目余额表[科目编码],科目余额表[抽查项目],"无匹配"),"期间结转")</f>
        <v>0</v>
      </c>
      <c r="J1051" s="38" t="str" cm="1">
        <f t="array" ref="J1051">_xlfn.TEXTJOIN(",", TRUE, _xlfn.UNIQUE(IF((序时账[日期]=B1051)*(序时账[凭证字号]=C1051)*IF(G1051=0,序时账[借方金额]&lt;&gt;0,序时账[借方金额]=0)*(序时账[科目编码]&lt;&gt;D1051), 序时账[科目名称], "")))</f>
        <v/>
      </c>
      <c r="K1051" s="42"/>
      <c r="M1051" s="24"/>
      <c r="N1051" s="23"/>
    </row>
    <row r="1052" spans="1:14">
      <c r="A1052" s="38" t="str" cm="1">
        <f t="array" ref="A1052">_xlfn.TEXTJOIN(",", TRUE, _xlfn.UNIQUE(IF((序时账[日期]=B1052)*(序时账[凭证字号]=C1052), 序时账[科目编码], "")))</f>
        <v>0</v>
      </c>
      <c r="B1052" s="89"/>
      <c r="G1052" s="39"/>
      <c r="H1052" s="39"/>
      <c r="I1052" s="42">
        <f>IF(F1052&lt;&gt;"结转本期损益",_xlfn.XLOOKUP(D1052,科目余额表[科目编码],科目余额表[抽查项目],"无匹配"),"期间结转")</f>
        <v>0</v>
      </c>
      <c r="J1052" s="38" t="str" cm="1">
        <f t="array" ref="J1052">_xlfn.TEXTJOIN(",", TRUE, _xlfn.UNIQUE(IF((序时账[日期]=B1052)*(序时账[凭证字号]=C1052)*IF(G1052=0,序时账[借方金额]&lt;&gt;0,序时账[借方金额]=0)*(序时账[科目编码]&lt;&gt;D1052), 序时账[科目名称], "")))</f>
        <v/>
      </c>
      <c r="K1052" s="42"/>
      <c r="M1052" s="24"/>
      <c r="N1052" s="23"/>
    </row>
    <row r="1053" spans="1:14">
      <c r="A1053" s="38" t="str" cm="1">
        <f t="array" ref="A1053">_xlfn.TEXTJOIN(",", TRUE, _xlfn.UNIQUE(IF((序时账[日期]=B1053)*(序时账[凭证字号]=C1053), 序时账[科目编码], "")))</f>
        <v>0</v>
      </c>
      <c r="B1053" s="89"/>
      <c r="G1053" s="39"/>
      <c r="H1053" s="39"/>
      <c r="I1053" s="42">
        <f>IF(F1053&lt;&gt;"结转本期损益",_xlfn.XLOOKUP(D1053,科目余额表[科目编码],科目余额表[抽查项目],"无匹配"),"期间结转")</f>
        <v>0</v>
      </c>
      <c r="J1053" s="38" t="str" cm="1">
        <f t="array" ref="J1053">_xlfn.TEXTJOIN(",", TRUE, _xlfn.UNIQUE(IF((序时账[日期]=B1053)*(序时账[凭证字号]=C1053)*IF(G1053=0,序时账[借方金额]&lt;&gt;0,序时账[借方金额]=0)*(序时账[科目编码]&lt;&gt;D1053), 序时账[科目名称], "")))</f>
        <v/>
      </c>
      <c r="K1053" s="42"/>
      <c r="M1053" s="24"/>
      <c r="N1053" s="23"/>
    </row>
    <row r="1054" spans="1:14">
      <c r="A1054" s="38" t="str" cm="1">
        <f t="array" ref="A1054">_xlfn.TEXTJOIN(",", TRUE, _xlfn.UNIQUE(IF((序时账[日期]=B1054)*(序时账[凭证字号]=C1054), 序时账[科目编码], "")))</f>
        <v>0</v>
      </c>
      <c r="B1054" s="89"/>
      <c r="G1054" s="39"/>
      <c r="H1054" s="39"/>
      <c r="I1054" s="42">
        <f>IF(F1054&lt;&gt;"结转本期损益",_xlfn.XLOOKUP(D1054,科目余额表[科目编码],科目余额表[抽查项目],"无匹配"),"期间结转")</f>
        <v>0</v>
      </c>
      <c r="J1054" s="38" t="str" cm="1">
        <f t="array" ref="J1054">_xlfn.TEXTJOIN(",", TRUE, _xlfn.UNIQUE(IF((序时账[日期]=B1054)*(序时账[凭证字号]=C1054)*IF(G1054=0,序时账[借方金额]&lt;&gt;0,序时账[借方金额]=0)*(序时账[科目编码]&lt;&gt;D1054), 序时账[科目名称], "")))</f>
        <v/>
      </c>
      <c r="K1054" s="42"/>
      <c r="M1054" s="24"/>
      <c r="N1054" s="23"/>
    </row>
    <row r="1055" spans="1:14">
      <c r="A1055" s="38" t="str" cm="1">
        <f t="array" ref="A1055">_xlfn.TEXTJOIN(",", TRUE, _xlfn.UNIQUE(IF((序时账[日期]=B1055)*(序时账[凭证字号]=C1055), 序时账[科目编码], "")))</f>
        <v>0</v>
      </c>
      <c r="B1055" s="89"/>
      <c r="G1055" s="39"/>
      <c r="H1055" s="39"/>
      <c r="I1055" s="42">
        <f>IF(F1055&lt;&gt;"结转本期损益",_xlfn.XLOOKUP(D1055,科目余额表[科目编码],科目余额表[抽查项目],"无匹配"),"期间结转")</f>
        <v>0</v>
      </c>
      <c r="J1055" s="38" t="str" cm="1">
        <f t="array" ref="J1055">_xlfn.TEXTJOIN(",", TRUE, _xlfn.UNIQUE(IF((序时账[日期]=B1055)*(序时账[凭证字号]=C1055)*IF(G1055=0,序时账[借方金额]&lt;&gt;0,序时账[借方金额]=0)*(序时账[科目编码]&lt;&gt;D1055), 序时账[科目名称], "")))</f>
        <v/>
      </c>
      <c r="K1055" s="42"/>
      <c r="M1055" s="24"/>
      <c r="N1055" s="23"/>
    </row>
    <row r="1056" spans="1:14">
      <c r="A1056" s="38" t="str" cm="1">
        <f t="array" ref="A1056">_xlfn.TEXTJOIN(",", TRUE, _xlfn.UNIQUE(IF((序时账[日期]=B1056)*(序时账[凭证字号]=C1056), 序时账[科目编码], "")))</f>
        <v>0</v>
      </c>
      <c r="B1056" s="89"/>
      <c r="G1056" s="39"/>
      <c r="H1056" s="39"/>
      <c r="I1056" s="42">
        <f>IF(F1056&lt;&gt;"结转本期损益",_xlfn.XLOOKUP(D1056,科目余额表[科目编码],科目余额表[抽查项目],"无匹配"),"期间结转")</f>
        <v>0</v>
      </c>
      <c r="J1056" s="38" t="str" cm="1">
        <f t="array" ref="J1056">_xlfn.TEXTJOIN(",", TRUE, _xlfn.UNIQUE(IF((序时账[日期]=B1056)*(序时账[凭证字号]=C1056)*IF(G1056=0,序时账[借方金额]&lt;&gt;0,序时账[借方金额]=0)*(序时账[科目编码]&lt;&gt;D1056), 序时账[科目名称], "")))</f>
        <v/>
      </c>
      <c r="K1056" s="42"/>
      <c r="M1056" s="24"/>
      <c r="N1056" s="23"/>
    </row>
    <row r="1057" spans="1:14">
      <c r="A1057" s="38" t="str" cm="1">
        <f t="array" ref="A1057">_xlfn.TEXTJOIN(",", TRUE, _xlfn.UNIQUE(IF((序时账[日期]=B1057)*(序时账[凭证字号]=C1057), 序时账[科目编码], "")))</f>
        <v>0</v>
      </c>
      <c r="B1057" s="89"/>
      <c r="G1057" s="39"/>
      <c r="H1057" s="39"/>
      <c r="I1057" s="42">
        <f>IF(F1057&lt;&gt;"结转本期损益",_xlfn.XLOOKUP(D1057,科目余额表[科目编码],科目余额表[抽查项目],"无匹配"),"期间结转")</f>
        <v>0</v>
      </c>
      <c r="J1057" s="38" t="str" cm="1">
        <f t="array" ref="J1057">_xlfn.TEXTJOIN(",", TRUE, _xlfn.UNIQUE(IF((序时账[日期]=B1057)*(序时账[凭证字号]=C1057)*IF(G1057=0,序时账[借方金额]&lt;&gt;0,序时账[借方金额]=0)*(序时账[科目编码]&lt;&gt;D1057), 序时账[科目名称], "")))</f>
        <v/>
      </c>
      <c r="K1057" s="42"/>
      <c r="M1057" s="24"/>
      <c r="N1057" s="23"/>
    </row>
    <row r="1058" spans="1:14">
      <c r="A1058" s="38" t="str" cm="1">
        <f t="array" ref="A1058">_xlfn.TEXTJOIN(",", TRUE, _xlfn.UNIQUE(IF((序时账[日期]=B1058)*(序时账[凭证字号]=C1058), 序时账[科目编码], "")))</f>
        <v>0</v>
      </c>
      <c r="B1058" s="89"/>
      <c r="G1058" s="39"/>
      <c r="H1058" s="39"/>
      <c r="I1058" s="42">
        <f>IF(F1058&lt;&gt;"结转本期损益",_xlfn.XLOOKUP(D1058,科目余额表[科目编码],科目余额表[抽查项目],"无匹配"),"期间结转")</f>
        <v>0</v>
      </c>
      <c r="J1058" s="38" t="str" cm="1">
        <f t="array" ref="J1058">_xlfn.TEXTJOIN(",", TRUE, _xlfn.UNIQUE(IF((序时账[日期]=B1058)*(序时账[凭证字号]=C1058)*IF(G1058=0,序时账[借方金额]&lt;&gt;0,序时账[借方金额]=0)*(序时账[科目编码]&lt;&gt;D1058), 序时账[科目名称], "")))</f>
        <v/>
      </c>
      <c r="K1058" s="42"/>
      <c r="M1058" s="24"/>
      <c r="N1058" s="23"/>
    </row>
    <row r="1059" spans="1:14">
      <c r="A1059" s="38" t="str" cm="1">
        <f t="array" ref="A1059">_xlfn.TEXTJOIN(",", TRUE, _xlfn.UNIQUE(IF((序时账[日期]=B1059)*(序时账[凭证字号]=C1059), 序时账[科目编码], "")))</f>
        <v>0</v>
      </c>
      <c r="B1059" s="89"/>
      <c r="G1059" s="39"/>
      <c r="H1059" s="39"/>
      <c r="I1059" s="42">
        <f>IF(F1059&lt;&gt;"结转本期损益",_xlfn.XLOOKUP(D1059,科目余额表[科目编码],科目余额表[抽查项目],"无匹配"),"期间结转")</f>
        <v>0</v>
      </c>
      <c r="J1059" s="38" t="str" cm="1">
        <f t="array" ref="J1059">_xlfn.TEXTJOIN(",", TRUE, _xlfn.UNIQUE(IF((序时账[日期]=B1059)*(序时账[凭证字号]=C1059)*IF(G1059=0,序时账[借方金额]&lt;&gt;0,序时账[借方金额]=0)*(序时账[科目编码]&lt;&gt;D1059), 序时账[科目名称], "")))</f>
        <v/>
      </c>
      <c r="K1059" s="42"/>
      <c r="M1059" s="24"/>
      <c r="N1059" s="23"/>
    </row>
    <row r="1060" spans="1:14">
      <c r="A1060" s="38" t="str" cm="1">
        <f t="array" ref="A1060">_xlfn.TEXTJOIN(",", TRUE, _xlfn.UNIQUE(IF((序时账[日期]=B1060)*(序时账[凭证字号]=C1060), 序时账[科目编码], "")))</f>
        <v>0</v>
      </c>
      <c r="B1060" s="89"/>
      <c r="G1060" s="39"/>
      <c r="H1060" s="39"/>
      <c r="I1060" s="42">
        <f>IF(F1060&lt;&gt;"结转本期损益",_xlfn.XLOOKUP(D1060,科目余额表[科目编码],科目余额表[抽查项目],"无匹配"),"期间结转")</f>
        <v>0</v>
      </c>
      <c r="J1060" s="38" t="str" cm="1">
        <f t="array" ref="J1060">_xlfn.TEXTJOIN(",", TRUE, _xlfn.UNIQUE(IF((序时账[日期]=B1060)*(序时账[凭证字号]=C1060)*IF(G1060=0,序时账[借方金额]&lt;&gt;0,序时账[借方金额]=0)*(序时账[科目编码]&lt;&gt;D1060), 序时账[科目名称], "")))</f>
        <v/>
      </c>
      <c r="K1060" s="42"/>
      <c r="M1060" s="24"/>
      <c r="N1060" s="23"/>
    </row>
    <row r="1061" spans="1:14">
      <c r="A1061" s="38" t="str" cm="1">
        <f t="array" ref="A1061">_xlfn.TEXTJOIN(",", TRUE, _xlfn.UNIQUE(IF((序时账[日期]=B1061)*(序时账[凭证字号]=C1061), 序时账[科目编码], "")))</f>
        <v>0</v>
      </c>
      <c r="B1061" s="89"/>
      <c r="G1061" s="39"/>
      <c r="H1061" s="39"/>
      <c r="I1061" s="42">
        <f>IF(F1061&lt;&gt;"结转本期损益",_xlfn.XLOOKUP(D1061,科目余额表[科目编码],科目余额表[抽查项目],"无匹配"),"期间结转")</f>
        <v>0</v>
      </c>
      <c r="J1061" s="38" t="str" cm="1">
        <f t="array" ref="J1061">_xlfn.TEXTJOIN(",", TRUE, _xlfn.UNIQUE(IF((序时账[日期]=B1061)*(序时账[凭证字号]=C1061)*IF(G1061=0,序时账[借方金额]&lt;&gt;0,序时账[借方金额]=0)*(序时账[科目编码]&lt;&gt;D1061), 序时账[科目名称], "")))</f>
        <v/>
      </c>
      <c r="K1061" s="42"/>
      <c r="M1061" s="24"/>
      <c r="N1061" s="23"/>
    </row>
    <row r="1062" spans="1:14">
      <c r="A1062" s="38" t="str" cm="1">
        <f t="array" ref="A1062">_xlfn.TEXTJOIN(",", TRUE, _xlfn.UNIQUE(IF((序时账[日期]=B1062)*(序时账[凭证字号]=C1062), 序时账[科目编码], "")))</f>
        <v>0</v>
      </c>
      <c r="B1062" s="89"/>
      <c r="G1062" s="39"/>
      <c r="H1062" s="39"/>
      <c r="I1062" s="42">
        <f>IF(F1062&lt;&gt;"结转本期损益",_xlfn.XLOOKUP(D1062,科目余额表[科目编码],科目余额表[抽查项目],"无匹配"),"期间结转")</f>
        <v>0</v>
      </c>
      <c r="J1062" s="38" t="str" cm="1">
        <f t="array" ref="J1062">_xlfn.TEXTJOIN(",", TRUE, _xlfn.UNIQUE(IF((序时账[日期]=B1062)*(序时账[凭证字号]=C1062)*IF(G1062=0,序时账[借方金额]&lt;&gt;0,序时账[借方金额]=0)*(序时账[科目编码]&lt;&gt;D1062), 序时账[科目名称], "")))</f>
        <v/>
      </c>
      <c r="K1062" s="42"/>
      <c r="M1062" s="24"/>
      <c r="N1062" s="23"/>
    </row>
    <row r="1063" spans="1:14">
      <c r="A1063" s="38" t="str" cm="1">
        <f t="array" ref="A1063">_xlfn.TEXTJOIN(",", TRUE, _xlfn.UNIQUE(IF((序时账[日期]=B1063)*(序时账[凭证字号]=C1063), 序时账[科目编码], "")))</f>
        <v>0</v>
      </c>
      <c r="B1063" s="89"/>
      <c r="G1063" s="39"/>
      <c r="H1063" s="39"/>
      <c r="I1063" s="42">
        <f>IF(F1063&lt;&gt;"结转本期损益",_xlfn.XLOOKUP(D1063,科目余额表[科目编码],科目余额表[抽查项目],"无匹配"),"期间结转")</f>
        <v>0</v>
      </c>
      <c r="J1063" s="38" t="str" cm="1">
        <f t="array" ref="J1063">_xlfn.TEXTJOIN(",", TRUE, _xlfn.UNIQUE(IF((序时账[日期]=B1063)*(序时账[凭证字号]=C1063)*IF(G1063=0,序时账[借方金额]&lt;&gt;0,序时账[借方金额]=0)*(序时账[科目编码]&lt;&gt;D1063), 序时账[科目名称], "")))</f>
        <v/>
      </c>
      <c r="K1063" s="42"/>
      <c r="M1063" s="24"/>
      <c r="N1063" s="23"/>
    </row>
    <row r="1064" spans="1:14">
      <c r="A1064" s="38" t="str" cm="1">
        <f t="array" ref="A1064">_xlfn.TEXTJOIN(",", TRUE, _xlfn.UNIQUE(IF((序时账[日期]=B1064)*(序时账[凭证字号]=C1064), 序时账[科目编码], "")))</f>
        <v>0</v>
      </c>
      <c r="B1064" s="89"/>
      <c r="G1064" s="39"/>
      <c r="H1064" s="39"/>
      <c r="I1064" s="42">
        <f>IF(F1064&lt;&gt;"结转本期损益",_xlfn.XLOOKUP(D1064,科目余额表[科目编码],科目余额表[抽查项目],"无匹配"),"期间结转")</f>
        <v>0</v>
      </c>
      <c r="J1064" s="38" t="str" cm="1">
        <f t="array" ref="J1064">_xlfn.TEXTJOIN(",", TRUE, _xlfn.UNIQUE(IF((序时账[日期]=B1064)*(序时账[凭证字号]=C1064)*IF(G1064=0,序时账[借方金额]&lt;&gt;0,序时账[借方金额]=0)*(序时账[科目编码]&lt;&gt;D1064), 序时账[科目名称], "")))</f>
        <v/>
      </c>
      <c r="K1064" s="42"/>
      <c r="M1064" s="24"/>
      <c r="N1064" s="23"/>
    </row>
    <row r="1065" spans="1:14">
      <c r="A1065" s="38" t="str" cm="1">
        <f t="array" ref="A1065">_xlfn.TEXTJOIN(",", TRUE, _xlfn.UNIQUE(IF((序时账[日期]=B1065)*(序时账[凭证字号]=C1065), 序时账[科目编码], "")))</f>
        <v>0</v>
      </c>
      <c r="B1065" s="89"/>
      <c r="G1065" s="39"/>
      <c r="H1065" s="39"/>
      <c r="I1065" s="42">
        <f>IF(F1065&lt;&gt;"结转本期损益",_xlfn.XLOOKUP(D1065,科目余额表[科目编码],科目余额表[抽查项目],"无匹配"),"期间结转")</f>
        <v>0</v>
      </c>
      <c r="J1065" s="38" t="str" cm="1">
        <f t="array" ref="J1065">_xlfn.TEXTJOIN(",", TRUE, _xlfn.UNIQUE(IF((序时账[日期]=B1065)*(序时账[凭证字号]=C1065)*IF(G1065=0,序时账[借方金额]&lt;&gt;0,序时账[借方金额]=0)*(序时账[科目编码]&lt;&gt;D1065), 序时账[科目名称], "")))</f>
        <v/>
      </c>
      <c r="K1065" s="42"/>
      <c r="M1065" s="24"/>
      <c r="N1065" s="23"/>
    </row>
    <row r="1066" spans="1:14">
      <c r="A1066" s="38" t="str" cm="1">
        <f t="array" ref="A1066">_xlfn.TEXTJOIN(",", TRUE, _xlfn.UNIQUE(IF((序时账[日期]=B1066)*(序时账[凭证字号]=C1066), 序时账[科目编码], "")))</f>
        <v>0</v>
      </c>
      <c r="B1066" s="89"/>
      <c r="G1066" s="39"/>
      <c r="H1066" s="39"/>
      <c r="I1066" s="42">
        <f>IF(F1066&lt;&gt;"结转本期损益",_xlfn.XLOOKUP(D1066,科目余额表[科目编码],科目余额表[抽查项目],"无匹配"),"期间结转")</f>
        <v>0</v>
      </c>
      <c r="J1066" s="38" t="str" cm="1">
        <f t="array" ref="J1066">_xlfn.TEXTJOIN(",", TRUE, _xlfn.UNIQUE(IF((序时账[日期]=B1066)*(序时账[凭证字号]=C1066)*IF(G1066=0,序时账[借方金额]&lt;&gt;0,序时账[借方金额]=0)*(序时账[科目编码]&lt;&gt;D1066), 序时账[科目名称], "")))</f>
        <v/>
      </c>
      <c r="K1066" s="42"/>
      <c r="M1066" s="24"/>
      <c r="N1066" s="23"/>
    </row>
    <row r="1067" spans="1:14">
      <c r="A1067" s="38" t="str" cm="1">
        <f t="array" ref="A1067">_xlfn.TEXTJOIN(",", TRUE, _xlfn.UNIQUE(IF((序时账[日期]=B1067)*(序时账[凭证字号]=C1067), 序时账[科目编码], "")))</f>
        <v>0</v>
      </c>
      <c r="B1067" s="89"/>
      <c r="G1067" s="39"/>
      <c r="H1067" s="39"/>
      <c r="I1067" s="42">
        <f>IF(F1067&lt;&gt;"结转本期损益",_xlfn.XLOOKUP(D1067,科目余额表[科目编码],科目余额表[抽查项目],"无匹配"),"期间结转")</f>
        <v>0</v>
      </c>
      <c r="J1067" s="38" t="str" cm="1">
        <f t="array" ref="J1067">_xlfn.TEXTJOIN(",", TRUE, _xlfn.UNIQUE(IF((序时账[日期]=B1067)*(序时账[凭证字号]=C1067)*IF(G1067=0,序时账[借方金额]&lt;&gt;0,序时账[借方金额]=0)*(序时账[科目编码]&lt;&gt;D1067), 序时账[科目名称], "")))</f>
        <v/>
      </c>
      <c r="K1067" s="42"/>
      <c r="M1067" s="24"/>
      <c r="N1067" s="23"/>
    </row>
    <row r="1068" spans="1:14">
      <c r="A1068" s="38" t="str" cm="1">
        <f t="array" ref="A1068">_xlfn.TEXTJOIN(",", TRUE, _xlfn.UNIQUE(IF((序时账[日期]=B1068)*(序时账[凭证字号]=C1068), 序时账[科目编码], "")))</f>
        <v>0</v>
      </c>
      <c r="B1068" s="89"/>
      <c r="G1068" s="39"/>
      <c r="H1068" s="39"/>
      <c r="I1068" s="42">
        <f>IF(F1068&lt;&gt;"结转本期损益",_xlfn.XLOOKUP(D1068,科目余额表[科目编码],科目余额表[抽查项目],"无匹配"),"期间结转")</f>
        <v>0</v>
      </c>
      <c r="J1068" s="38" t="str" cm="1">
        <f t="array" ref="J1068">_xlfn.TEXTJOIN(",", TRUE, _xlfn.UNIQUE(IF((序时账[日期]=B1068)*(序时账[凭证字号]=C1068)*IF(G1068=0,序时账[借方金额]&lt;&gt;0,序时账[借方金额]=0)*(序时账[科目编码]&lt;&gt;D1068), 序时账[科目名称], "")))</f>
        <v/>
      </c>
      <c r="K1068" s="42"/>
      <c r="M1068" s="24"/>
      <c r="N1068" s="23"/>
    </row>
    <row r="1069" spans="1:14">
      <c r="A1069" s="38" t="str" cm="1">
        <f t="array" ref="A1069">_xlfn.TEXTJOIN(",", TRUE, _xlfn.UNIQUE(IF((序时账[日期]=B1069)*(序时账[凭证字号]=C1069), 序时账[科目编码], "")))</f>
        <v>0</v>
      </c>
      <c r="B1069" s="89"/>
      <c r="G1069" s="39"/>
      <c r="H1069" s="39"/>
      <c r="I1069" s="42">
        <f>IF(F1069&lt;&gt;"结转本期损益",_xlfn.XLOOKUP(D1069,科目余额表[科目编码],科目余额表[抽查项目],"无匹配"),"期间结转")</f>
        <v>0</v>
      </c>
      <c r="J1069" s="38" t="str" cm="1">
        <f t="array" ref="J1069">_xlfn.TEXTJOIN(",", TRUE, _xlfn.UNIQUE(IF((序时账[日期]=B1069)*(序时账[凭证字号]=C1069)*IF(G1069=0,序时账[借方金额]&lt;&gt;0,序时账[借方金额]=0)*(序时账[科目编码]&lt;&gt;D1069), 序时账[科目名称], "")))</f>
        <v/>
      </c>
      <c r="K1069" s="42"/>
      <c r="M1069" s="24"/>
      <c r="N1069" s="23"/>
    </row>
    <row r="1070" spans="1:14">
      <c r="A1070" s="38" t="str" cm="1">
        <f t="array" ref="A1070">_xlfn.TEXTJOIN(",", TRUE, _xlfn.UNIQUE(IF((序时账[日期]=B1070)*(序时账[凭证字号]=C1070), 序时账[科目编码], "")))</f>
        <v>0</v>
      </c>
      <c r="B1070" s="89"/>
      <c r="G1070" s="39"/>
      <c r="H1070" s="39"/>
      <c r="I1070" s="42">
        <f>IF(F1070&lt;&gt;"结转本期损益",_xlfn.XLOOKUP(D1070,科目余额表[科目编码],科目余额表[抽查项目],"无匹配"),"期间结转")</f>
        <v>0</v>
      </c>
      <c r="J1070" s="38" t="str" cm="1">
        <f t="array" ref="J1070">_xlfn.TEXTJOIN(",", TRUE, _xlfn.UNIQUE(IF((序时账[日期]=B1070)*(序时账[凭证字号]=C1070)*IF(G1070=0,序时账[借方金额]&lt;&gt;0,序时账[借方金额]=0)*(序时账[科目编码]&lt;&gt;D1070), 序时账[科目名称], "")))</f>
        <v/>
      </c>
      <c r="K1070" s="42"/>
      <c r="L1070" s="23"/>
      <c r="M1070" s="24"/>
      <c r="N1070" s="23"/>
    </row>
    <row r="1071" spans="1:14">
      <c r="A1071" s="38" t="str" cm="1">
        <f t="array" ref="A1071">_xlfn.TEXTJOIN(",", TRUE, _xlfn.UNIQUE(IF((序时账[日期]=B1071)*(序时账[凭证字号]=C1071), 序时账[科目编码], "")))</f>
        <v>0</v>
      </c>
      <c r="B1071" s="89"/>
      <c r="G1071" s="39"/>
      <c r="H1071" s="39"/>
      <c r="I1071" s="42">
        <f>IF(F1071&lt;&gt;"结转本期损益",_xlfn.XLOOKUP(D1071,科目余额表[科目编码],科目余额表[抽查项目],"无匹配"),"期间结转")</f>
        <v>0</v>
      </c>
      <c r="J1071" s="38" t="str" cm="1">
        <f t="array" ref="J1071">_xlfn.TEXTJOIN(",", TRUE, _xlfn.UNIQUE(IF((序时账[日期]=B1071)*(序时账[凭证字号]=C1071)*IF(G1071=0,序时账[借方金额]&lt;&gt;0,序时账[借方金额]=0)*(序时账[科目编码]&lt;&gt;D1071), 序时账[科目名称], "")))</f>
        <v/>
      </c>
      <c r="K1071" s="42"/>
      <c r="M1071" s="24"/>
      <c r="N1071" s="23"/>
    </row>
    <row r="1072" spans="1:14">
      <c r="A1072" s="38" t="str" cm="1">
        <f t="array" ref="A1072">_xlfn.TEXTJOIN(",", TRUE, _xlfn.UNIQUE(IF((序时账[日期]=B1072)*(序时账[凭证字号]=C1072), 序时账[科目编码], "")))</f>
        <v>0</v>
      </c>
      <c r="B1072" s="89"/>
      <c r="G1072" s="39"/>
      <c r="H1072" s="39"/>
      <c r="I1072" s="42">
        <f>IF(F1072&lt;&gt;"结转本期损益",_xlfn.XLOOKUP(D1072,科目余额表[科目编码],科目余额表[抽查项目],"无匹配"),"期间结转")</f>
        <v>0</v>
      </c>
      <c r="J1072" s="38" t="str" cm="1">
        <f t="array" ref="J1072">_xlfn.TEXTJOIN(",", TRUE, _xlfn.UNIQUE(IF((序时账[日期]=B1072)*(序时账[凭证字号]=C1072)*IF(G1072=0,序时账[借方金额]&lt;&gt;0,序时账[借方金额]=0)*(序时账[科目编码]&lt;&gt;D1072), 序时账[科目名称], "")))</f>
        <v/>
      </c>
      <c r="K1072" s="42"/>
      <c r="M1072" s="24"/>
      <c r="N1072" s="23"/>
    </row>
    <row r="1073" spans="1:14">
      <c r="A1073" s="38" t="str" cm="1">
        <f t="array" ref="A1073">_xlfn.TEXTJOIN(",", TRUE, _xlfn.UNIQUE(IF((序时账[日期]=B1073)*(序时账[凭证字号]=C1073), 序时账[科目编码], "")))</f>
        <v>0</v>
      </c>
      <c r="B1073" s="89"/>
      <c r="G1073" s="39"/>
      <c r="H1073" s="39"/>
      <c r="I1073" s="42">
        <f>IF(F1073&lt;&gt;"结转本期损益",_xlfn.XLOOKUP(D1073,科目余额表[科目编码],科目余额表[抽查项目],"无匹配"),"期间结转")</f>
        <v>0</v>
      </c>
      <c r="J1073" s="38" t="str" cm="1">
        <f t="array" ref="J1073">_xlfn.TEXTJOIN(",", TRUE, _xlfn.UNIQUE(IF((序时账[日期]=B1073)*(序时账[凭证字号]=C1073)*IF(G1073=0,序时账[借方金额]&lt;&gt;0,序时账[借方金额]=0)*(序时账[科目编码]&lt;&gt;D1073), 序时账[科目名称], "")))</f>
        <v/>
      </c>
      <c r="K1073" s="42"/>
      <c r="M1073" s="24"/>
      <c r="N1073" s="23"/>
    </row>
    <row r="1074" spans="1:14">
      <c r="A1074" s="38" t="str" cm="1">
        <f t="array" ref="A1074">_xlfn.TEXTJOIN(",", TRUE, _xlfn.UNIQUE(IF((序时账[日期]=B1074)*(序时账[凭证字号]=C1074), 序时账[科目编码], "")))</f>
        <v>0</v>
      </c>
      <c r="B1074" s="89"/>
      <c r="G1074" s="39"/>
      <c r="H1074" s="39"/>
      <c r="I1074" s="42">
        <f>IF(F1074&lt;&gt;"结转本期损益",_xlfn.XLOOKUP(D1074,科目余额表[科目编码],科目余额表[抽查项目],"无匹配"),"期间结转")</f>
        <v>0</v>
      </c>
      <c r="J1074" s="38" t="str" cm="1">
        <f t="array" ref="J1074">_xlfn.TEXTJOIN(",", TRUE, _xlfn.UNIQUE(IF((序时账[日期]=B1074)*(序时账[凭证字号]=C1074)*IF(G1074=0,序时账[借方金额]&lt;&gt;0,序时账[借方金额]=0)*(序时账[科目编码]&lt;&gt;D1074), 序时账[科目名称], "")))</f>
        <v/>
      </c>
      <c r="K1074" s="42"/>
      <c r="M1074" s="24"/>
      <c r="N1074" s="23"/>
    </row>
    <row r="1075" spans="1:14">
      <c r="A1075" s="38" t="str" cm="1">
        <f t="array" ref="A1075">_xlfn.TEXTJOIN(",", TRUE, _xlfn.UNIQUE(IF((序时账[日期]=B1075)*(序时账[凭证字号]=C1075), 序时账[科目编码], "")))</f>
        <v>0</v>
      </c>
      <c r="B1075" s="89"/>
      <c r="G1075" s="39"/>
      <c r="H1075" s="39"/>
      <c r="I1075" s="42">
        <f>IF(F1075&lt;&gt;"结转本期损益",_xlfn.XLOOKUP(D1075,科目余额表[科目编码],科目余额表[抽查项目],"无匹配"),"期间结转")</f>
        <v>0</v>
      </c>
      <c r="J1075" s="38" t="str" cm="1">
        <f t="array" ref="J1075">_xlfn.TEXTJOIN(",", TRUE, _xlfn.UNIQUE(IF((序时账[日期]=B1075)*(序时账[凭证字号]=C1075)*IF(G1075=0,序时账[借方金额]&lt;&gt;0,序时账[借方金额]=0)*(序时账[科目编码]&lt;&gt;D1075), 序时账[科目名称], "")))</f>
        <v/>
      </c>
      <c r="K1075" s="42"/>
      <c r="M1075" s="24"/>
      <c r="N1075" s="23"/>
    </row>
    <row r="1076" spans="1:14">
      <c r="A1076" s="38" t="str" cm="1">
        <f t="array" ref="A1076">_xlfn.TEXTJOIN(",", TRUE, _xlfn.UNIQUE(IF((序时账[日期]=B1076)*(序时账[凭证字号]=C1076), 序时账[科目编码], "")))</f>
        <v>0</v>
      </c>
      <c r="B1076" s="89"/>
      <c r="G1076" s="39"/>
      <c r="H1076" s="39"/>
      <c r="I1076" s="42">
        <f>IF(F1076&lt;&gt;"结转本期损益",_xlfn.XLOOKUP(D1076,科目余额表[科目编码],科目余额表[抽查项目],"无匹配"),"期间结转")</f>
        <v>0</v>
      </c>
      <c r="J1076" s="38" t="str" cm="1">
        <f t="array" ref="J1076">_xlfn.TEXTJOIN(",", TRUE, _xlfn.UNIQUE(IF((序时账[日期]=B1076)*(序时账[凭证字号]=C1076)*IF(G1076=0,序时账[借方金额]&lt;&gt;0,序时账[借方金额]=0)*(序时账[科目编码]&lt;&gt;D1076), 序时账[科目名称], "")))</f>
        <v/>
      </c>
      <c r="K1076" s="42"/>
      <c r="M1076" s="24"/>
      <c r="N1076" s="23"/>
    </row>
    <row r="1077" spans="1:14">
      <c r="A1077" s="38" t="str" cm="1">
        <f t="array" ref="A1077">_xlfn.TEXTJOIN(",", TRUE, _xlfn.UNIQUE(IF((序时账[日期]=B1077)*(序时账[凭证字号]=C1077), 序时账[科目编码], "")))</f>
        <v>0</v>
      </c>
      <c r="B1077" s="89"/>
      <c r="G1077" s="39"/>
      <c r="H1077" s="39"/>
      <c r="I1077" s="42">
        <f>IF(F1077&lt;&gt;"结转本期损益",_xlfn.XLOOKUP(D1077,科目余额表[科目编码],科目余额表[抽查项目],"无匹配"),"期间结转")</f>
        <v>0</v>
      </c>
      <c r="J1077" s="38" t="str" cm="1">
        <f t="array" ref="J1077">_xlfn.TEXTJOIN(",", TRUE, _xlfn.UNIQUE(IF((序时账[日期]=B1077)*(序时账[凭证字号]=C1077)*IF(G1077=0,序时账[借方金额]&lt;&gt;0,序时账[借方金额]=0)*(序时账[科目编码]&lt;&gt;D1077), 序时账[科目名称], "")))</f>
        <v/>
      </c>
      <c r="K1077" s="42"/>
      <c r="M1077" s="24"/>
      <c r="N1077" s="23"/>
    </row>
    <row r="1078" spans="1:14">
      <c r="A1078" s="38" t="str" cm="1">
        <f t="array" ref="A1078">_xlfn.TEXTJOIN(",", TRUE, _xlfn.UNIQUE(IF((序时账[日期]=B1078)*(序时账[凭证字号]=C1078), 序时账[科目编码], "")))</f>
        <v>0</v>
      </c>
      <c r="B1078" s="89"/>
      <c r="G1078" s="39"/>
      <c r="H1078" s="39"/>
      <c r="I1078" s="42">
        <f>IF(F1078&lt;&gt;"结转本期损益",_xlfn.XLOOKUP(D1078,科目余额表[科目编码],科目余额表[抽查项目],"无匹配"),"期间结转")</f>
        <v>0</v>
      </c>
      <c r="J1078" s="38" t="str" cm="1">
        <f t="array" ref="J1078">_xlfn.TEXTJOIN(",", TRUE, _xlfn.UNIQUE(IF((序时账[日期]=B1078)*(序时账[凭证字号]=C1078)*IF(G1078=0,序时账[借方金额]&lt;&gt;0,序时账[借方金额]=0)*(序时账[科目编码]&lt;&gt;D1078), 序时账[科目名称], "")))</f>
        <v/>
      </c>
      <c r="K1078" s="42"/>
      <c r="M1078" s="24"/>
      <c r="N1078" s="23"/>
    </row>
    <row r="1079" spans="1:14">
      <c r="A1079" s="38" t="str" cm="1">
        <f t="array" ref="A1079">_xlfn.TEXTJOIN(",", TRUE, _xlfn.UNIQUE(IF((序时账[日期]=B1079)*(序时账[凭证字号]=C1079), 序时账[科目编码], "")))</f>
        <v>0</v>
      </c>
      <c r="B1079" s="89"/>
      <c r="G1079" s="39"/>
      <c r="H1079" s="39"/>
      <c r="I1079" s="42">
        <f>IF(F1079&lt;&gt;"结转本期损益",_xlfn.XLOOKUP(D1079,科目余额表[科目编码],科目余额表[抽查项目],"无匹配"),"期间结转")</f>
        <v>0</v>
      </c>
      <c r="J1079" s="38" t="str" cm="1">
        <f t="array" ref="J1079">_xlfn.TEXTJOIN(",", TRUE, _xlfn.UNIQUE(IF((序时账[日期]=B1079)*(序时账[凭证字号]=C1079)*IF(G1079=0,序时账[借方金额]&lt;&gt;0,序时账[借方金额]=0)*(序时账[科目编码]&lt;&gt;D1079), 序时账[科目名称], "")))</f>
        <v/>
      </c>
      <c r="K1079" s="42"/>
      <c r="M1079" s="24"/>
      <c r="N1079" s="23"/>
    </row>
    <row r="1080" spans="1:14">
      <c r="A1080" s="38" t="str" cm="1">
        <f t="array" ref="A1080">_xlfn.TEXTJOIN(",", TRUE, _xlfn.UNIQUE(IF((序时账[日期]=B1080)*(序时账[凭证字号]=C1080), 序时账[科目编码], "")))</f>
        <v>0</v>
      </c>
      <c r="B1080" s="89"/>
      <c r="G1080" s="39"/>
      <c r="H1080" s="39"/>
      <c r="I1080" s="42">
        <f>IF(F1080&lt;&gt;"结转本期损益",_xlfn.XLOOKUP(D1080,科目余额表[科目编码],科目余额表[抽查项目],"无匹配"),"期间结转")</f>
        <v>0</v>
      </c>
      <c r="J1080" s="38" t="str" cm="1">
        <f t="array" ref="J1080">_xlfn.TEXTJOIN(",", TRUE, _xlfn.UNIQUE(IF((序时账[日期]=B1080)*(序时账[凭证字号]=C1080)*IF(G1080=0,序时账[借方金额]&lt;&gt;0,序时账[借方金额]=0)*(序时账[科目编码]&lt;&gt;D1080), 序时账[科目名称], "")))</f>
        <v/>
      </c>
      <c r="K1080" s="42"/>
      <c r="M1080" s="24"/>
      <c r="N1080" s="23"/>
    </row>
    <row r="1081" spans="1:14">
      <c r="A1081" s="38" t="str" cm="1">
        <f t="array" ref="A1081">_xlfn.TEXTJOIN(",", TRUE, _xlfn.UNIQUE(IF((序时账[日期]=B1081)*(序时账[凭证字号]=C1081), 序时账[科目编码], "")))</f>
        <v>0</v>
      </c>
      <c r="B1081" s="89"/>
      <c r="G1081" s="39"/>
      <c r="H1081" s="39"/>
      <c r="I1081" s="42">
        <f>IF(F1081&lt;&gt;"结转本期损益",_xlfn.XLOOKUP(D1081,科目余额表[科目编码],科目余额表[抽查项目],"无匹配"),"期间结转")</f>
        <v>0</v>
      </c>
      <c r="J1081" s="38" t="str" cm="1">
        <f t="array" ref="J1081">_xlfn.TEXTJOIN(",", TRUE, _xlfn.UNIQUE(IF((序时账[日期]=B1081)*(序时账[凭证字号]=C1081)*IF(G1081=0,序时账[借方金额]&lt;&gt;0,序时账[借方金额]=0)*(序时账[科目编码]&lt;&gt;D1081), 序时账[科目名称], "")))</f>
        <v/>
      </c>
      <c r="K1081" s="42"/>
      <c r="M1081" s="24"/>
      <c r="N1081" s="23"/>
    </row>
    <row r="1082" spans="1:14">
      <c r="A1082" s="38" t="str" cm="1">
        <f t="array" ref="A1082">_xlfn.TEXTJOIN(",", TRUE, _xlfn.UNIQUE(IF((序时账[日期]=B1082)*(序时账[凭证字号]=C1082), 序时账[科目编码], "")))</f>
        <v>0</v>
      </c>
      <c r="B1082" s="89"/>
      <c r="G1082" s="39"/>
      <c r="H1082" s="39"/>
      <c r="I1082" s="42">
        <f>IF(F1082&lt;&gt;"结转本期损益",_xlfn.XLOOKUP(D1082,科目余额表[科目编码],科目余额表[抽查项目],"无匹配"),"期间结转")</f>
        <v>0</v>
      </c>
      <c r="J1082" s="38" t="str" cm="1">
        <f t="array" ref="J1082">_xlfn.TEXTJOIN(",", TRUE, _xlfn.UNIQUE(IF((序时账[日期]=B1082)*(序时账[凭证字号]=C1082)*IF(G1082=0,序时账[借方金额]&lt;&gt;0,序时账[借方金额]=0)*(序时账[科目编码]&lt;&gt;D1082), 序时账[科目名称], "")))</f>
        <v/>
      </c>
      <c r="K1082" s="42"/>
      <c r="M1082" s="24"/>
      <c r="N1082" s="23"/>
    </row>
    <row r="1083" spans="1:14">
      <c r="A1083" s="38" t="str" cm="1">
        <f t="array" ref="A1083">_xlfn.TEXTJOIN(",", TRUE, _xlfn.UNIQUE(IF((序时账[日期]=B1083)*(序时账[凭证字号]=C1083), 序时账[科目编码], "")))</f>
        <v>0</v>
      </c>
      <c r="B1083" s="89"/>
      <c r="G1083" s="39"/>
      <c r="H1083" s="39"/>
      <c r="I1083" s="42">
        <f>IF(F1083&lt;&gt;"结转本期损益",_xlfn.XLOOKUP(D1083,科目余额表[科目编码],科目余额表[抽查项目],"无匹配"),"期间结转")</f>
        <v>0</v>
      </c>
      <c r="J1083" s="38" t="str" cm="1">
        <f t="array" ref="J1083">_xlfn.TEXTJOIN(",", TRUE, _xlfn.UNIQUE(IF((序时账[日期]=B1083)*(序时账[凭证字号]=C1083)*IF(G1083=0,序时账[借方金额]&lt;&gt;0,序时账[借方金额]=0)*(序时账[科目编码]&lt;&gt;D1083), 序时账[科目名称], "")))</f>
        <v/>
      </c>
      <c r="K1083" s="42"/>
      <c r="M1083" s="24"/>
      <c r="N1083" s="23"/>
    </row>
    <row r="1084" spans="1:14">
      <c r="A1084" s="38" t="str" cm="1">
        <f t="array" ref="A1084">_xlfn.TEXTJOIN(",", TRUE, _xlfn.UNIQUE(IF((序时账[日期]=B1084)*(序时账[凭证字号]=C1084), 序时账[科目编码], "")))</f>
        <v>0</v>
      </c>
      <c r="B1084" s="89"/>
      <c r="G1084" s="39"/>
      <c r="H1084" s="39"/>
      <c r="I1084" s="42">
        <f>IF(F1084&lt;&gt;"结转本期损益",_xlfn.XLOOKUP(D1084,科目余额表[科目编码],科目余额表[抽查项目],"无匹配"),"期间结转")</f>
        <v>0</v>
      </c>
      <c r="J1084" s="38" t="str" cm="1">
        <f t="array" ref="J1084">_xlfn.TEXTJOIN(",", TRUE, _xlfn.UNIQUE(IF((序时账[日期]=B1084)*(序时账[凭证字号]=C1084)*IF(G1084=0,序时账[借方金额]&lt;&gt;0,序时账[借方金额]=0)*(序时账[科目编码]&lt;&gt;D1084), 序时账[科目名称], "")))</f>
        <v/>
      </c>
      <c r="K1084" s="42"/>
      <c r="M1084" s="24"/>
      <c r="N1084" s="23"/>
    </row>
    <row r="1085" spans="1:14">
      <c r="A1085" s="38" t="str" cm="1">
        <f t="array" ref="A1085">_xlfn.TEXTJOIN(",", TRUE, _xlfn.UNIQUE(IF((序时账[日期]=B1085)*(序时账[凭证字号]=C1085), 序时账[科目编码], "")))</f>
        <v>0</v>
      </c>
      <c r="B1085" s="89"/>
      <c r="G1085" s="39"/>
      <c r="H1085" s="39"/>
      <c r="I1085" s="42">
        <f>IF(F1085&lt;&gt;"结转本期损益",_xlfn.XLOOKUP(D1085,科目余额表[科目编码],科目余额表[抽查项目],"无匹配"),"期间结转")</f>
        <v>0</v>
      </c>
      <c r="J1085" s="38" t="str" cm="1">
        <f t="array" ref="J1085">_xlfn.TEXTJOIN(",", TRUE, _xlfn.UNIQUE(IF((序时账[日期]=B1085)*(序时账[凭证字号]=C1085)*IF(G1085=0,序时账[借方金额]&lt;&gt;0,序时账[借方金额]=0)*(序时账[科目编码]&lt;&gt;D1085), 序时账[科目名称], "")))</f>
        <v/>
      </c>
      <c r="K1085" s="42"/>
      <c r="M1085" s="24"/>
      <c r="N1085" s="23"/>
    </row>
    <row r="1086" spans="1:14">
      <c r="A1086" s="38" t="str" cm="1">
        <f t="array" ref="A1086">_xlfn.TEXTJOIN(",", TRUE, _xlfn.UNIQUE(IF((序时账[日期]=B1086)*(序时账[凭证字号]=C1086), 序时账[科目编码], "")))</f>
        <v>0</v>
      </c>
      <c r="B1086" s="89"/>
      <c r="G1086" s="39"/>
      <c r="H1086" s="39"/>
      <c r="I1086" s="42">
        <f>IF(F1086&lt;&gt;"结转本期损益",_xlfn.XLOOKUP(D1086,科目余额表[科目编码],科目余额表[抽查项目],"无匹配"),"期间结转")</f>
        <v>0</v>
      </c>
      <c r="J1086" s="38" t="str" cm="1">
        <f t="array" ref="J1086">_xlfn.TEXTJOIN(",", TRUE, _xlfn.UNIQUE(IF((序时账[日期]=B1086)*(序时账[凭证字号]=C1086)*IF(G1086=0,序时账[借方金额]&lt;&gt;0,序时账[借方金额]=0)*(序时账[科目编码]&lt;&gt;D1086), 序时账[科目名称], "")))</f>
        <v/>
      </c>
      <c r="K1086" s="42"/>
      <c r="M1086" s="24"/>
      <c r="N1086" s="23"/>
    </row>
    <row r="1087" spans="1:14">
      <c r="A1087" s="38" t="str" cm="1">
        <f t="array" ref="A1087">_xlfn.TEXTJOIN(",", TRUE, _xlfn.UNIQUE(IF((序时账[日期]=B1087)*(序时账[凭证字号]=C1087), 序时账[科目编码], "")))</f>
        <v>0</v>
      </c>
      <c r="B1087" s="89"/>
      <c r="G1087" s="39"/>
      <c r="H1087" s="39"/>
      <c r="I1087" s="42">
        <f>IF(F1087&lt;&gt;"结转本期损益",_xlfn.XLOOKUP(D1087,科目余额表[科目编码],科目余额表[抽查项目],"无匹配"),"期间结转")</f>
        <v>0</v>
      </c>
      <c r="J1087" s="38" t="str" cm="1">
        <f t="array" ref="J1087">_xlfn.TEXTJOIN(",", TRUE, _xlfn.UNIQUE(IF((序时账[日期]=B1087)*(序时账[凭证字号]=C1087)*IF(G1087=0,序时账[借方金额]&lt;&gt;0,序时账[借方金额]=0)*(序时账[科目编码]&lt;&gt;D1087), 序时账[科目名称], "")))</f>
        <v/>
      </c>
      <c r="K1087" s="42"/>
      <c r="M1087" s="24"/>
      <c r="N1087" s="23"/>
    </row>
    <row r="1088" spans="1:14">
      <c r="A1088" s="38" t="str" cm="1">
        <f t="array" ref="A1088">_xlfn.TEXTJOIN(",", TRUE, _xlfn.UNIQUE(IF((序时账[日期]=B1088)*(序时账[凭证字号]=C1088), 序时账[科目编码], "")))</f>
        <v>0</v>
      </c>
      <c r="B1088" s="89"/>
      <c r="G1088" s="39"/>
      <c r="H1088" s="39"/>
      <c r="I1088" s="42">
        <f>IF(F1088&lt;&gt;"结转本期损益",_xlfn.XLOOKUP(D1088,科目余额表[科目编码],科目余额表[抽查项目],"无匹配"),"期间结转")</f>
        <v>0</v>
      </c>
      <c r="J1088" s="38" t="str" cm="1">
        <f t="array" ref="J1088">_xlfn.TEXTJOIN(",", TRUE, _xlfn.UNIQUE(IF((序时账[日期]=B1088)*(序时账[凭证字号]=C1088)*IF(G1088=0,序时账[借方金额]&lt;&gt;0,序时账[借方金额]=0)*(序时账[科目编码]&lt;&gt;D1088), 序时账[科目名称], "")))</f>
        <v/>
      </c>
      <c r="K1088" s="42"/>
      <c r="M1088" s="24"/>
      <c r="N1088" s="23"/>
    </row>
    <row r="1089" spans="1:14">
      <c r="A1089" s="38" t="str" cm="1">
        <f t="array" ref="A1089">_xlfn.TEXTJOIN(",", TRUE, _xlfn.UNIQUE(IF((序时账[日期]=B1089)*(序时账[凭证字号]=C1089), 序时账[科目编码], "")))</f>
        <v>0</v>
      </c>
      <c r="B1089" s="89"/>
      <c r="G1089" s="39"/>
      <c r="H1089" s="39"/>
      <c r="I1089" s="42">
        <f>IF(F1089&lt;&gt;"结转本期损益",_xlfn.XLOOKUP(D1089,科目余额表[科目编码],科目余额表[抽查项目],"无匹配"),"期间结转")</f>
        <v>0</v>
      </c>
      <c r="J1089" s="38" t="str" cm="1">
        <f t="array" ref="J1089">_xlfn.TEXTJOIN(",", TRUE, _xlfn.UNIQUE(IF((序时账[日期]=B1089)*(序时账[凭证字号]=C1089)*IF(G1089=0,序时账[借方金额]&lt;&gt;0,序时账[借方金额]=0)*(序时账[科目编码]&lt;&gt;D1089), 序时账[科目名称], "")))</f>
        <v/>
      </c>
      <c r="K1089" s="42"/>
      <c r="M1089" s="24"/>
      <c r="N1089" s="23"/>
    </row>
    <row r="1090" spans="1:14">
      <c r="A1090" s="38" t="str" cm="1">
        <f t="array" ref="A1090">_xlfn.TEXTJOIN(",", TRUE, _xlfn.UNIQUE(IF((序时账[日期]=B1090)*(序时账[凭证字号]=C1090), 序时账[科目编码], "")))</f>
        <v>0</v>
      </c>
      <c r="B1090" s="89"/>
      <c r="G1090" s="39"/>
      <c r="H1090" s="39"/>
      <c r="I1090" s="42">
        <f>IF(F1090&lt;&gt;"结转本期损益",_xlfn.XLOOKUP(D1090,科目余额表[科目编码],科目余额表[抽查项目],"无匹配"),"期间结转")</f>
        <v>0</v>
      </c>
      <c r="J1090" s="38" t="str" cm="1">
        <f t="array" ref="J1090">_xlfn.TEXTJOIN(",", TRUE, _xlfn.UNIQUE(IF((序时账[日期]=B1090)*(序时账[凭证字号]=C1090)*IF(G1090=0,序时账[借方金额]&lt;&gt;0,序时账[借方金额]=0)*(序时账[科目编码]&lt;&gt;D1090), 序时账[科目名称], "")))</f>
        <v/>
      </c>
      <c r="K1090" s="42"/>
      <c r="M1090" s="39"/>
      <c r="N1090" s="23"/>
    </row>
    <row r="1091" spans="1:14">
      <c r="A1091" s="38" t="str" cm="1">
        <f t="array" ref="A1091">_xlfn.TEXTJOIN(",", TRUE, _xlfn.UNIQUE(IF((序时账[日期]=B1091)*(序时账[凭证字号]=C1091), 序时账[科目编码], "")))</f>
        <v>0</v>
      </c>
      <c r="B1091" s="89"/>
      <c r="G1091" s="39"/>
      <c r="H1091" s="39"/>
      <c r="I1091" s="42">
        <f>IF(F1091&lt;&gt;"结转本期损益",_xlfn.XLOOKUP(D1091,科目余额表[科目编码],科目余额表[抽查项目],"无匹配"),"期间结转")</f>
        <v>0</v>
      </c>
      <c r="J1091" s="38" t="str" cm="1">
        <f t="array" ref="J1091">_xlfn.TEXTJOIN(",", TRUE, _xlfn.UNIQUE(IF((序时账[日期]=B1091)*(序时账[凭证字号]=C1091)*IF(G1091=0,序时账[借方金额]&lt;&gt;0,序时账[借方金额]=0)*(序时账[科目编码]&lt;&gt;D1091), 序时账[科目名称], "")))</f>
        <v/>
      </c>
      <c r="K1091" s="42"/>
      <c r="M1091" s="39"/>
      <c r="N1091" s="23"/>
    </row>
    <row r="1092" spans="1:14">
      <c r="A1092" s="38" t="str" cm="1">
        <f t="array" ref="A1092">_xlfn.TEXTJOIN(",", TRUE, _xlfn.UNIQUE(IF((序时账[日期]=B1092)*(序时账[凭证字号]=C1092), 序时账[科目编码], "")))</f>
        <v>0</v>
      </c>
      <c r="B1092" s="89"/>
      <c r="G1092" s="39"/>
      <c r="H1092" s="39"/>
      <c r="I1092" s="42">
        <f>IF(F1092&lt;&gt;"结转本期损益",_xlfn.XLOOKUP(D1092,科目余额表[科目编码],科目余额表[抽查项目],"无匹配"),"期间结转")</f>
        <v>0</v>
      </c>
      <c r="J1092" s="38" t="str" cm="1">
        <f t="array" ref="J1092">_xlfn.TEXTJOIN(",", TRUE, _xlfn.UNIQUE(IF((序时账[日期]=B1092)*(序时账[凭证字号]=C1092)*IF(G1092=0,序时账[借方金额]&lt;&gt;0,序时账[借方金额]=0)*(序时账[科目编码]&lt;&gt;D1092), 序时账[科目名称], "")))</f>
        <v/>
      </c>
      <c r="K1092" s="42"/>
      <c r="M1092" s="39"/>
      <c r="N1092" s="23"/>
    </row>
    <row r="1093" spans="1:14">
      <c r="A1093" s="38" t="str" cm="1">
        <f t="array" ref="A1093">_xlfn.TEXTJOIN(",", TRUE, _xlfn.UNIQUE(IF((序时账[日期]=B1093)*(序时账[凭证字号]=C1093), 序时账[科目编码], "")))</f>
        <v>0</v>
      </c>
      <c r="B1093" s="89"/>
      <c r="G1093" s="39"/>
      <c r="H1093" s="39"/>
      <c r="I1093" s="42">
        <f>IF(F1093&lt;&gt;"结转本期损益",_xlfn.XLOOKUP(D1093,科目余额表[科目编码],科目余额表[抽查项目],"无匹配"),"期间结转")</f>
        <v>0</v>
      </c>
      <c r="J1093" s="38" t="str" cm="1">
        <f t="array" ref="J1093">_xlfn.TEXTJOIN(",", TRUE, _xlfn.UNIQUE(IF((序时账[日期]=B1093)*(序时账[凭证字号]=C1093)*IF(G1093=0,序时账[借方金额]&lt;&gt;0,序时账[借方金额]=0)*(序时账[科目编码]&lt;&gt;D1093), 序时账[科目名称], "")))</f>
        <v/>
      </c>
      <c r="K1093" s="42"/>
      <c r="M1093" s="39"/>
      <c r="N1093" s="23"/>
    </row>
    <row r="1094" spans="1:14">
      <c r="A1094" s="38" t="str" cm="1">
        <f t="array" ref="A1094">_xlfn.TEXTJOIN(",", TRUE, _xlfn.UNIQUE(IF((序时账[日期]=B1094)*(序时账[凭证字号]=C1094), 序时账[科目编码], "")))</f>
        <v>0</v>
      </c>
      <c r="B1094" s="89"/>
      <c r="G1094" s="39"/>
      <c r="H1094" s="39"/>
      <c r="I1094" s="42">
        <f>IF(F1094&lt;&gt;"结转本期损益",_xlfn.XLOOKUP(D1094,科目余额表[科目编码],科目余额表[抽查项目],"无匹配"),"期间结转")</f>
        <v>0</v>
      </c>
      <c r="J1094" s="38" t="str" cm="1">
        <f t="array" ref="J1094">_xlfn.TEXTJOIN(",", TRUE, _xlfn.UNIQUE(IF((序时账[日期]=B1094)*(序时账[凭证字号]=C1094)*IF(G1094=0,序时账[借方金额]&lt;&gt;0,序时账[借方金额]=0)*(序时账[科目编码]&lt;&gt;D1094), 序时账[科目名称], "")))</f>
        <v/>
      </c>
      <c r="K1094" s="42"/>
      <c r="M1094" s="39"/>
      <c r="N1094" s="23"/>
    </row>
    <row r="1095" spans="1:14">
      <c r="A1095" s="38" t="str" cm="1">
        <f t="array" ref="A1095">_xlfn.TEXTJOIN(",", TRUE, _xlfn.UNIQUE(IF((序时账[日期]=B1095)*(序时账[凭证字号]=C1095), 序时账[科目编码], "")))</f>
        <v>0</v>
      </c>
      <c r="B1095" s="89"/>
      <c r="G1095" s="39"/>
      <c r="H1095" s="39"/>
      <c r="I1095" s="42">
        <f>IF(F1095&lt;&gt;"结转本期损益",_xlfn.XLOOKUP(D1095,科目余额表[科目编码],科目余额表[抽查项目],"无匹配"),"期间结转")</f>
        <v>0</v>
      </c>
      <c r="J1095" s="38" t="str" cm="1">
        <f t="array" ref="J1095">_xlfn.TEXTJOIN(",", TRUE, _xlfn.UNIQUE(IF((序时账[日期]=B1095)*(序时账[凭证字号]=C1095)*IF(G1095=0,序时账[借方金额]&lt;&gt;0,序时账[借方金额]=0)*(序时账[科目编码]&lt;&gt;D1095), 序时账[科目名称], "")))</f>
        <v/>
      </c>
      <c r="K1095" s="42"/>
      <c r="M1095" s="39"/>
      <c r="N1095" s="23"/>
    </row>
    <row r="1096" spans="1:14">
      <c r="A1096" s="38" t="str" cm="1">
        <f t="array" ref="A1096">_xlfn.TEXTJOIN(",", TRUE, _xlfn.UNIQUE(IF((序时账[日期]=B1096)*(序时账[凭证字号]=C1096), 序时账[科目编码], "")))</f>
        <v>0</v>
      </c>
      <c r="B1096" s="89"/>
      <c r="G1096" s="39"/>
      <c r="H1096" s="39"/>
      <c r="I1096" s="42">
        <f>IF(F1096&lt;&gt;"结转本期损益",_xlfn.XLOOKUP(D1096,科目余额表[科目编码],科目余额表[抽查项目],"无匹配"),"期间结转")</f>
        <v>0</v>
      </c>
      <c r="J1096" s="38" t="str" cm="1">
        <f t="array" ref="J1096">_xlfn.TEXTJOIN(",", TRUE, _xlfn.UNIQUE(IF((序时账[日期]=B1096)*(序时账[凭证字号]=C1096)*IF(G1096=0,序时账[借方金额]&lt;&gt;0,序时账[借方金额]=0)*(序时账[科目编码]&lt;&gt;D1096), 序时账[科目名称], "")))</f>
        <v/>
      </c>
      <c r="K1096" s="42"/>
      <c r="M1096" s="24"/>
      <c r="N1096" s="23"/>
    </row>
    <row r="1097" spans="1:14">
      <c r="A1097" s="38" t="str" cm="1">
        <f t="array" ref="A1097">_xlfn.TEXTJOIN(",", TRUE, _xlfn.UNIQUE(IF((序时账[日期]=B1097)*(序时账[凭证字号]=C1097), 序时账[科目编码], "")))</f>
        <v>0</v>
      </c>
      <c r="B1097" s="89"/>
      <c r="G1097" s="39"/>
      <c r="H1097" s="39"/>
      <c r="I1097" s="42">
        <f>IF(F1097&lt;&gt;"结转本期损益",_xlfn.XLOOKUP(D1097,科目余额表[科目编码],科目余额表[抽查项目],"无匹配"),"期间结转")</f>
        <v>0</v>
      </c>
      <c r="J1097" s="38" t="str" cm="1">
        <f t="array" ref="J1097">_xlfn.TEXTJOIN(",", TRUE, _xlfn.UNIQUE(IF((序时账[日期]=B1097)*(序时账[凭证字号]=C1097)*IF(G1097=0,序时账[借方金额]&lt;&gt;0,序时账[借方金额]=0)*(序时账[科目编码]&lt;&gt;D1097), 序时账[科目名称], "")))</f>
        <v/>
      </c>
      <c r="K1097" s="42"/>
      <c r="M1097" s="24"/>
      <c r="N1097" s="23"/>
    </row>
    <row r="1098" spans="1:14">
      <c r="A1098" s="38" t="str" cm="1">
        <f t="array" ref="A1098">_xlfn.TEXTJOIN(",", TRUE, _xlfn.UNIQUE(IF((序时账[日期]=B1098)*(序时账[凭证字号]=C1098), 序时账[科目编码], "")))</f>
        <v>0</v>
      </c>
      <c r="B1098" s="89"/>
      <c r="G1098" s="39"/>
      <c r="H1098" s="39"/>
      <c r="I1098" s="42">
        <f>IF(F1098&lt;&gt;"结转本期损益",_xlfn.XLOOKUP(D1098,科目余额表[科目编码],科目余额表[抽查项目],"无匹配"),"期间结转")</f>
        <v>0</v>
      </c>
      <c r="J1098" s="38" t="str" cm="1">
        <f t="array" ref="J1098">_xlfn.TEXTJOIN(",", TRUE, _xlfn.UNIQUE(IF((序时账[日期]=B1098)*(序时账[凭证字号]=C1098)*IF(G1098=0,序时账[借方金额]&lt;&gt;0,序时账[借方金额]=0)*(序时账[科目编码]&lt;&gt;D1098), 序时账[科目名称], "")))</f>
        <v/>
      </c>
      <c r="K1098" s="42"/>
      <c r="M1098" s="24"/>
      <c r="N1098" s="23"/>
    </row>
    <row r="1099" spans="1:14">
      <c r="A1099" s="38" t="str" cm="1">
        <f t="array" ref="A1099">_xlfn.TEXTJOIN(",", TRUE, _xlfn.UNIQUE(IF((序时账[日期]=B1099)*(序时账[凭证字号]=C1099), 序时账[科目编码], "")))</f>
        <v>0</v>
      </c>
      <c r="B1099" s="89"/>
      <c r="G1099" s="39"/>
      <c r="H1099" s="39"/>
      <c r="I1099" s="42">
        <f>IF(F1099&lt;&gt;"结转本期损益",_xlfn.XLOOKUP(D1099,科目余额表[科目编码],科目余额表[抽查项目],"无匹配"),"期间结转")</f>
        <v>0</v>
      </c>
      <c r="J1099" s="38" t="str" cm="1">
        <f t="array" ref="J1099">_xlfn.TEXTJOIN(",", TRUE, _xlfn.UNIQUE(IF((序时账[日期]=B1099)*(序时账[凭证字号]=C1099)*IF(G1099=0,序时账[借方金额]&lt;&gt;0,序时账[借方金额]=0)*(序时账[科目编码]&lt;&gt;D1099), 序时账[科目名称], "")))</f>
        <v/>
      </c>
      <c r="K1099" s="42"/>
      <c r="M1099" s="24"/>
      <c r="N1099" s="23"/>
    </row>
    <row r="1100" spans="1:14">
      <c r="A1100" s="38" t="str" cm="1">
        <f t="array" ref="A1100">_xlfn.TEXTJOIN(",", TRUE, _xlfn.UNIQUE(IF((序时账[日期]=B1100)*(序时账[凭证字号]=C1100), 序时账[科目编码], "")))</f>
        <v>0</v>
      </c>
      <c r="B1100" s="89"/>
      <c r="G1100" s="39"/>
      <c r="H1100" s="39"/>
      <c r="I1100" s="42">
        <f>IF(F1100&lt;&gt;"结转本期损益",_xlfn.XLOOKUP(D1100,科目余额表[科目编码],科目余额表[抽查项目],"无匹配"),"期间结转")</f>
        <v>0</v>
      </c>
      <c r="J1100" s="38" t="str" cm="1">
        <f t="array" ref="J1100">_xlfn.TEXTJOIN(",", TRUE, _xlfn.UNIQUE(IF((序时账[日期]=B1100)*(序时账[凭证字号]=C1100)*IF(G1100=0,序时账[借方金额]&lt;&gt;0,序时账[借方金额]=0)*(序时账[科目编码]&lt;&gt;D1100), 序时账[科目名称], "")))</f>
        <v/>
      </c>
      <c r="K1100" s="42"/>
      <c r="M1100" s="24"/>
      <c r="N1100" s="23"/>
    </row>
    <row r="1101" spans="1:14">
      <c r="A1101" s="38" t="str" cm="1">
        <f t="array" ref="A1101">_xlfn.TEXTJOIN(",", TRUE, _xlfn.UNIQUE(IF((序时账[日期]=B1101)*(序时账[凭证字号]=C1101), 序时账[科目编码], "")))</f>
        <v>0</v>
      </c>
      <c r="B1101" s="89"/>
      <c r="G1101" s="39"/>
      <c r="H1101" s="39"/>
      <c r="I1101" s="42">
        <f>IF(F1101&lt;&gt;"结转本期损益",_xlfn.XLOOKUP(D1101,科目余额表[科目编码],科目余额表[抽查项目],"无匹配"),"期间结转")</f>
        <v>0</v>
      </c>
      <c r="J1101" s="38" t="str" cm="1">
        <f t="array" ref="J1101">_xlfn.TEXTJOIN(",", TRUE, _xlfn.UNIQUE(IF((序时账[日期]=B1101)*(序时账[凭证字号]=C1101)*IF(G1101=0,序时账[借方金额]&lt;&gt;0,序时账[借方金额]=0)*(序时账[科目编码]&lt;&gt;D1101), 序时账[科目名称], "")))</f>
        <v/>
      </c>
      <c r="K1101" s="42"/>
      <c r="M1101" s="24"/>
      <c r="N1101" s="23"/>
    </row>
    <row r="1102" spans="1:14">
      <c r="A1102" s="38" t="str" cm="1">
        <f t="array" ref="A1102">_xlfn.TEXTJOIN(",", TRUE, _xlfn.UNIQUE(IF((序时账[日期]=B1102)*(序时账[凭证字号]=C1102), 序时账[科目编码], "")))</f>
        <v>0</v>
      </c>
      <c r="B1102" s="89"/>
      <c r="G1102" s="39"/>
      <c r="H1102" s="39"/>
      <c r="I1102" s="42">
        <f>IF(F1102&lt;&gt;"结转本期损益",_xlfn.XLOOKUP(D1102,科目余额表[科目编码],科目余额表[抽查项目],"无匹配"),"期间结转")</f>
        <v>0</v>
      </c>
      <c r="J1102" s="38" t="str" cm="1">
        <f t="array" ref="J1102">_xlfn.TEXTJOIN(",", TRUE, _xlfn.UNIQUE(IF((序时账[日期]=B1102)*(序时账[凭证字号]=C1102)*IF(G1102=0,序时账[借方金额]&lt;&gt;0,序时账[借方金额]=0)*(序时账[科目编码]&lt;&gt;D1102), 序时账[科目名称], "")))</f>
        <v/>
      </c>
      <c r="K1102" s="42"/>
      <c r="M1102" s="24"/>
      <c r="N1102" s="23"/>
    </row>
    <row r="1103" spans="1:14">
      <c r="A1103" s="38" t="str" cm="1">
        <f t="array" ref="A1103">_xlfn.TEXTJOIN(",", TRUE, _xlfn.UNIQUE(IF((序时账[日期]=B1103)*(序时账[凭证字号]=C1103), 序时账[科目编码], "")))</f>
        <v>0</v>
      </c>
      <c r="B1103" s="89"/>
      <c r="G1103" s="39"/>
      <c r="H1103" s="39"/>
      <c r="I1103" s="42">
        <f>IF(F1103&lt;&gt;"结转本期损益",_xlfn.XLOOKUP(D1103,科目余额表[科目编码],科目余额表[抽查项目],"无匹配"),"期间结转")</f>
        <v>0</v>
      </c>
      <c r="J1103" s="38" t="str" cm="1">
        <f t="array" ref="J1103">_xlfn.TEXTJOIN(",", TRUE, _xlfn.UNIQUE(IF((序时账[日期]=B1103)*(序时账[凭证字号]=C1103)*IF(G1103=0,序时账[借方金额]&lt;&gt;0,序时账[借方金额]=0)*(序时账[科目编码]&lt;&gt;D1103), 序时账[科目名称], "")))</f>
        <v/>
      </c>
      <c r="K1103" s="42"/>
      <c r="M1103" s="24"/>
      <c r="N1103" s="23"/>
    </row>
    <row r="1104" spans="1:14">
      <c r="A1104" s="38" t="str" cm="1">
        <f t="array" ref="A1104">_xlfn.TEXTJOIN(",", TRUE, _xlfn.UNIQUE(IF((序时账[日期]=B1104)*(序时账[凭证字号]=C1104), 序时账[科目编码], "")))</f>
        <v>0</v>
      </c>
      <c r="B1104" s="89"/>
      <c r="G1104" s="39"/>
      <c r="H1104" s="39"/>
      <c r="I1104" s="42">
        <f>IF(F1104&lt;&gt;"结转本期损益",_xlfn.XLOOKUP(D1104,科目余额表[科目编码],科目余额表[抽查项目],"无匹配"),"期间结转")</f>
        <v>0</v>
      </c>
      <c r="J1104" s="38" t="str" cm="1">
        <f t="array" ref="J1104">_xlfn.TEXTJOIN(",", TRUE, _xlfn.UNIQUE(IF((序时账[日期]=B1104)*(序时账[凭证字号]=C1104)*IF(G1104=0,序时账[借方金额]&lt;&gt;0,序时账[借方金额]=0)*(序时账[科目编码]&lt;&gt;D1104), 序时账[科目名称], "")))</f>
        <v/>
      </c>
      <c r="K1104" s="42"/>
      <c r="M1104" s="24"/>
      <c r="N1104" s="23"/>
    </row>
    <row r="1105" spans="1:14">
      <c r="A1105" s="38" t="str" cm="1">
        <f t="array" ref="A1105">_xlfn.TEXTJOIN(",", TRUE, _xlfn.UNIQUE(IF((序时账[日期]=B1105)*(序时账[凭证字号]=C1105), 序时账[科目编码], "")))</f>
        <v>0</v>
      </c>
      <c r="B1105" s="89"/>
      <c r="G1105" s="39"/>
      <c r="H1105" s="39"/>
      <c r="I1105" s="42">
        <f>IF(F1105&lt;&gt;"结转本期损益",_xlfn.XLOOKUP(D1105,科目余额表[科目编码],科目余额表[抽查项目],"无匹配"),"期间结转")</f>
        <v>0</v>
      </c>
      <c r="J1105" s="38" t="str" cm="1">
        <f t="array" ref="J1105">_xlfn.TEXTJOIN(",", TRUE, _xlfn.UNIQUE(IF((序时账[日期]=B1105)*(序时账[凭证字号]=C1105)*IF(G1105=0,序时账[借方金额]&lt;&gt;0,序时账[借方金额]=0)*(序时账[科目编码]&lt;&gt;D1105), 序时账[科目名称], "")))</f>
        <v/>
      </c>
      <c r="K1105" s="42"/>
      <c r="M1105" s="24"/>
      <c r="N1105" s="23"/>
    </row>
    <row r="1106" spans="1:14">
      <c r="A1106" s="38" t="str" cm="1">
        <f t="array" ref="A1106">_xlfn.TEXTJOIN(",", TRUE, _xlfn.UNIQUE(IF((序时账[日期]=B1106)*(序时账[凭证字号]=C1106), 序时账[科目编码], "")))</f>
        <v>0</v>
      </c>
      <c r="B1106" s="89"/>
      <c r="G1106" s="39"/>
      <c r="H1106" s="39"/>
      <c r="I1106" s="42">
        <f>IF(F1106&lt;&gt;"结转本期损益",_xlfn.XLOOKUP(D1106,科目余额表[科目编码],科目余额表[抽查项目],"无匹配"),"期间结转")</f>
        <v>0</v>
      </c>
      <c r="J1106" s="38" t="str" cm="1">
        <f t="array" ref="J1106">_xlfn.TEXTJOIN(",", TRUE, _xlfn.UNIQUE(IF((序时账[日期]=B1106)*(序时账[凭证字号]=C1106)*IF(G1106=0,序时账[借方金额]&lt;&gt;0,序时账[借方金额]=0)*(序时账[科目编码]&lt;&gt;D1106), 序时账[科目名称], "")))</f>
        <v/>
      </c>
      <c r="K1106" s="42"/>
      <c r="M1106" s="24"/>
      <c r="N1106" s="23"/>
    </row>
    <row r="1107" spans="1:14">
      <c r="A1107" s="38" t="str" cm="1">
        <f t="array" ref="A1107">_xlfn.TEXTJOIN(",", TRUE, _xlfn.UNIQUE(IF((序时账[日期]=B1107)*(序时账[凭证字号]=C1107), 序时账[科目编码], "")))</f>
        <v>0</v>
      </c>
      <c r="B1107" s="89"/>
      <c r="G1107" s="39"/>
      <c r="H1107" s="39"/>
      <c r="I1107" s="42">
        <f>IF(F1107&lt;&gt;"结转本期损益",_xlfn.XLOOKUP(D1107,科目余额表[科目编码],科目余额表[抽查项目],"无匹配"),"期间结转")</f>
        <v>0</v>
      </c>
      <c r="J1107" s="38" t="str" cm="1">
        <f t="array" ref="J1107">_xlfn.TEXTJOIN(",", TRUE, _xlfn.UNIQUE(IF((序时账[日期]=B1107)*(序时账[凭证字号]=C1107)*IF(G1107=0,序时账[借方金额]&lt;&gt;0,序时账[借方金额]=0)*(序时账[科目编码]&lt;&gt;D1107), 序时账[科目名称], "")))</f>
        <v/>
      </c>
      <c r="K1107" s="42"/>
      <c r="M1107" s="24"/>
      <c r="N1107" s="23"/>
    </row>
    <row r="1108" spans="1:14">
      <c r="A1108" s="38" t="str" cm="1">
        <f t="array" ref="A1108">_xlfn.TEXTJOIN(",", TRUE, _xlfn.UNIQUE(IF((序时账[日期]=B1108)*(序时账[凭证字号]=C1108), 序时账[科目编码], "")))</f>
        <v>0</v>
      </c>
      <c r="B1108" s="89"/>
      <c r="G1108" s="39"/>
      <c r="H1108" s="39"/>
      <c r="I1108" s="42">
        <f>IF(F1108&lt;&gt;"结转本期损益",_xlfn.XLOOKUP(D1108,科目余额表[科目编码],科目余额表[抽查项目],"无匹配"),"期间结转")</f>
        <v>0</v>
      </c>
      <c r="J1108" s="38" t="str" cm="1">
        <f t="array" ref="J1108">_xlfn.TEXTJOIN(",", TRUE, _xlfn.UNIQUE(IF((序时账[日期]=B1108)*(序时账[凭证字号]=C1108)*IF(G1108=0,序时账[借方金额]&lt;&gt;0,序时账[借方金额]=0)*(序时账[科目编码]&lt;&gt;D1108), 序时账[科目名称], "")))</f>
        <v/>
      </c>
      <c r="K1108" s="42"/>
      <c r="M1108" s="24"/>
      <c r="N1108" s="23"/>
    </row>
    <row r="1109" spans="1:14">
      <c r="A1109" s="38" t="str" cm="1">
        <f t="array" ref="A1109">_xlfn.TEXTJOIN(",", TRUE, _xlfn.UNIQUE(IF((序时账[日期]=B1109)*(序时账[凭证字号]=C1109), 序时账[科目编码], "")))</f>
        <v>0</v>
      </c>
      <c r="B1109" s="89"/>
      <c r="G1109" s="39"/>
      <c r="H1109" s="39"/>
      <c r="I1109" s="42">
        <f>IF(F1109&lt;&gt;"结转本期损益",_xlfn.XLOOKUP(D1109,科目余额表[科目编码],科目余额表[抽查项目],"无匹配"),"期间结转")</f>
        <v>0</v>
      </c>
      <c r="J1109" s="38" t="str" cm="1">
        <f t="array" ref="J1109">_xlfn.TEXTJOIN(",", TRUE, _xlfn.UNIQUE(IF((序时账[日期]=B1109)*(序时账[凭证字号]=C1109)*IF(G1109=0,序时账[借方金额]&lt;&gt;0,序时账[借方金额]=0)*(序时账[科目编码]&lt;&gt;D1109), 序时账[科目名称], "")))</f>
        <v/>
      </c>
      <c r="K1109" s="42"/>
      <c r="M1109" s="24"/>
      <c r="N1109" s="23"/>
    </row>
    <row r="1110" spans="1:14">
      <c r="A1110" s="38" t="str" cm="1">
        <f t="array" ref="A1110">_xlfn.TEXTJOIN(",", TRUE, _xlfn.UNIQUE(IF((序时账[日期]=B1110)*(序时账[凭证字号]=C1110), 序时账[科目编码], "")))</f>
        <v>0</v>
      </c>
      <c r="B1110" s="89"/>
      <c r="G1110" s="39"/>
      <c r="H1110" s="39"/>
      <c r="I1110" s="42">
        <f>IF(F1110&lt;&gt;"结转本期损益",_xlfn.XLOOKUP(D1110,科目余额表[科目编码],科目余额表[抽查项目],"无匹配"),"期间结转")</f>
        <v>0</v>
      </c>
      <c r="J1110" s="38" t="str" cm="1">
        <f t="array" ref="J1110">_xlfn.TEXTJOIN(",", TRUE, _xlfn.UNIQUE(IF((序时账[日期]=B1110)*(序时账[凭证字号]=C1110)*IF(G1110=0,序时账[借方金额]&lt;&gt;0,序时账[借方金额]=0)*(序时账[科目编码]&lt;&gt;D1110), 序时账[科目名称], "")))</f>
        <v/>
      </c>
      <c r="K1110" s="42"/>
      <c r="M1110" s="24"/>
      <c r="N1110" s="23"/>
    </row>
    <row r="1111" spans="1:14">
      <c r="A1111" s="38" t="str" cm="1">
        <f t="array" ref="A1111">_xlfn.TEXTJOIN(",", TRUE, _xlfn.UNIQUE(IF((序时账[日期]=B1111)*(序时账[凭证字号]=C1111), 序时账[科目编码], "")))</f>
        <v>0</v>
      </c>
      <c r="B1111" s="89"/>
      <c r="G1111" s="39"/>
      <c r="H1111" s="39"/>
      <c r="I1111" s="42">
        <f>IF(F1111&lt;&gt;"结转本期损益",_xlfn.XLOOKUP(D1111,科目余额表[科目编码],科目余额表[抽查项目],"无匹配"),"期间结转")</f>
        <v>0</v>
      </c>
      <c r="J1111" s="38" t="str" cm="1">
        <f t="array" ref="J1111">_xlfn.TEXTJOIN(",", TRUE, _xlfn.UNIQUE(IF((序时账[日期]=B1111)*(序时账[凭证字号]=C1111)*IF(G1111=0,序时账[借方金额]&lt;&gt;0,序时账[借方金额]=0)*(序时账[科目编码]&lt;&gt;D1111), 序时账[科目名称], "")))</f>
        <v/>
      </c>
      <c r="K1111" s="42"/>
      <c r="M1111" s="24"/>
      <c r="N1111" s="23"/>
    </row>
    <row r="1112" spans="1:14">
      <c r="A1112" s="38" t="str" cm="1">
        <f t="array" ref="A1112">_xlfn.TEXTJOIN(",", TRUE, _xlfn.UNIQUE(IF((序时账[日期]=B1112)*(序时账[凭证字号]=C1112), 序时账[科目编码], "")))</f>
        <v>0</v>
      </c>
      <c r="B1112" s="89"/>
      <c r="G1112" s="39"/>
      <c r="H1112" s="39"/>
      <c r="I1112" s="42">
        <f>IF(F1112&lt;&gt;"结转本期损益",_xlfn.XLOOKUP(D1112,科目余额表[科目编码],科目余额表[抽查项目],"无匹配"),"期间结转")</f>
        <v>0</v>
      </c>
      <c r="J1112" s="38" t="str" cm="1">
        <f t="array" ref="J1112">_xlfn.TEXTJOIN(",", TRUE, _xlfn.UNIQUE(IF((序时账[日期]=B1112)*(序时账[凭证字号]=C1112)*IF(G1112=0,序时账[借方金额]&lt;&gt;0,序时账[借方金额]=0)*(序时账[科目编码]&lt;&gt;D1112), 序时账[科目名称], "")))</f>
        <v/>
      </c>
      <c r="K1112" s="42"/>
      <c r="M1112" s="24"/>
      <c r="N1112" s="23"/>
    </row>
    <row r="1113" spans="1:14">
      <c r="A1113" s="38" t="str" cm="1">
        <f t="array" ref="A1113">_xlfn.TEXTJOIN(",", TRUE, _xlfn.UNIQUE(IF((序时账[日期]=B1113)*(序时账[凭证字号]=C1113), 序时账[科目编码], "")))</f>
        <v>0</v>
      </c>
      <c r="B1113" s="89"/>
      <c r="G1113" s="39"/>
      <c r="H1113" s="39"/>
      <c r="I1113" s="42">
        <f>IF(F1113&lt;&gt;"结转本期损益",_xlfn.XLOOKUP(D1113,科目余额表[科目编码],科目余额表[抽查项目],"无匹配"),"期间结转")</f>
        <v>0</v>
      </c>
      <c r="J1113" s="38" t="str" cm="1">
        <f t="array" ref="J1113">_xlfn.TEXTJOIN(",", TRUE, _xlfn.UNIQUE(IF((序时账[日期]=B1113)*(序时账[凭证字号]=C1113)*IF(G1113=0,序时账[借方金额]&lt;&gt;0,序时账[借方金额]=0)*(序时账[科目编码]&lt;&gt;D1113), 序时账[科目名称], "")))</f>
        <v/>
      </c>
      <c r="K1113" s="42"/>
      <c r="M1113" s="24"/>
      <c r="N1113" s="23"/>
    </row>
    <row r="1114" spans="1:14">
      <c r="A1114" s="38" t="str" cm="1">
        <f t="array" ref="A1114">_xlfn.TEXTJOIN(",", TRUE, _xlfn.UNIQUE(IF((序时账[日期]=B1114)*(序时账[凭证字号]=C1114), 序时账[科目编码], "")))</f>
        <v>0</v>
      </c>
      <c r="B1114" s="89"/>
      <c r="G1114" s="39"/>
      <c r="H1114" s="39"/>
      <c r="I1114" s="42">
        <f>IF(F1114&lt;&gt;"结转本期损益",_xlfn.XLOOKUP(D1114,科目余额表[科目编码],科目余额表[抽查项目],"无匹配"),"期间结转")</f>
        <v>0</v>
      </c>
      <c r="J1114" s="38" t="str" cm="1">
        <f t="array" ref="J1114">_xlfn.TEXTJOIN(",", TRUE, _xlfn.UNIQUE(IF((序时账[日期]=B1114)*(序时账[凭证字号]=C1114)*IF(G1114=0,序时账[借方金额]&lt;&gt;0,序时账[借方金额]=0)*(序时账[科目编码]&lt;&gt;D1114), 序时账[科目名称], "")))</f>
        <v/>
      </c>
      <c r="K1114" s="42"/>
      <c r="M1114" s="24"/>
      <c r="N1114" s="23"/>
    </row>
    <row r="1115" spans="1:14">
      <c r="A1115" s="38" t="str" cm="1">
        <f t="array" ref="A1115">_xlfn.TEXTJOIN(",", TRUE, _xlfn.UNIQUE(IF((序时账[日期]=B1115)*(序时账[凭证字号]=C1115), 序时账[科目编码], "")))</f>
        <v>0</v>
      </c>
      <c r="B1115" s="89"/>
      <c r="G1115" s="39"/>
      <c r="H1115" s="39"/>
      <c r="I1115" s="42">
        <f>IF(F1115&lt;&gt;"结转本期损益",_xlfn.XLOOKUP(D1115,科目余额表[科目编码],科目余额表[抽查项目],"无匹配"),"期间结转")</f>
        <v>0</v>
      </c>
      <c r="J1115" s="38" t="str" cm="1">
        <f t="array" ref="J1115">_xlfn.TEXTJOIN(",", TRUE, _xlfn.UNIQUE(IF((序时账[日期]=B1115)*(序时账[凭证字号]=C1115)*IF(G1115=0,序时账[借方金额]&lt;&gt;0,序时账[借方金额]=0)*(序时账[科目编码]&lt;&gt;D1115), 序时账[科目名称], "")))</f>
        <v/>
      </c>
      <c r="K1115" s="42"/>
      <c r="M1115" s="24"/>
      <c r="N1115" s="23"/>
    </row>
    <row r="1116" spans="1:14">
      <c r="A1116" s="38" t="str" cm="1">
        <f t="array" ref="A1116">_xlfn.TEXTJOIN(",", TRUE, _xlfn.UNIQUE(IF((序时账[日期]=B1116)*(序时账[凭证字号]=C1116), 序时账[科目编码], "")))</f>
        <v>0</v>
      </c>
      <c r="B1116" s="89"/>
      <c r="G1116" s="39"/>
      <c r="H1116" s="39"/>
      <c r="I1116" s="42">
        <f>IF(F1116&lt;&gt;"结转本期损益",_xlfn.XLOOKUP(D1116,科目余额表[科目编码],科目余额表[抽查项目],"无匹配"),"期间结转")</f>
        <v>0</v>
      </c>
      <c r="J1116" s="38" t="str" cm="1">
        <f t="array" ref="J1116">_xlfn.TEXTJOIN(",", TRUE, _xlfn.UNIQUE(IF((序时账[日期]=B1116)*(序时账[凭证字号]=C1116)*IF(G1116=0,序时账[借方金额]&lt;&gt;0,序时账[借方金额]=0)*(序时账[科目编码]&lt;&gt;D1116), 序时账[科目名称], "")))</f>
        <v/>
      </c>
      <c r="K1116" s="42"/>
      <c r="M1116" s="24"/>
      <c r="N1116" s="23"/>
    </row>
    <row r="1117" spans="1:14">
      <c r="A1117" s="38" t="str" cm="1">
        <f t="array" ref="A1117">_xlfn.TEXTJOIN(",", TRUE, _xlfn.UNIQUE(IF((序时账[日期]=B1117)*(序时账[凭证字号]=C1117), 序时账[科目编码], "")))</f>
        <v>0</v>
      </c>
      <c r="B1117" s="89"/>
      <c r="G1117" s="39"/>
      <c r="H1117" s="39"/>
      <c r="I1117" s="42">
        <f>IF(F1117&lt;&gt;"结转本期损益",_xlfn.XLOOKUP(D1117,科目余额表[科目编码],科目余额表[抽查项目],"无匹配"),"期间结转")</f>
        <v>0</v>
      </c>
      <c r="J1117" s="38" t="str" cm="1">
        <f t="array" ref="J1117">_xlfn.TEXTJOIN(",", TRUE, _xlfn.UNIQUE(IF((序时账[日期]=B1117)*(序时账[凭证字号]=C1117)*IF(G1117=0,序时账[借方金额]&lt;&gt;0,序时账[借方金额]=0)*(序时账[科目编码]&lt;&gt;D1117), 序时账[科目名称], "")))</f>
        <v/>
      </c>
      <c r="K1117" s="42"/>
      <c r="M1117" s="24"/>
      <c r="N1117" s="23"/>
    </row>
    <row r="1118" spans="1:14">
      <c r="A1118" s="38" t="str" cm="1">
        <f t="array" ref="A1118">_xlfn.TEXTJOIN(",", TRUE, _xlfn.UNIQUE(IF((序时账[日期]=B1118)*(序时账[凭证字号]=C1118), 序时账[科目编码], "")))</f>
        <v>0</v>
      </c>
      <c r="B1118" s="89"/>
      <c r="G1118" s="39"/>
      <c r="H1118" s="39"/>
      <c r="I1118" s="42">
        <f>IF(F1118&lt;&gt;"结转本期损益",_xlfn.XLOOKUP(D1118,科目余额表[科目编码],科目余额表[抽查项目],"无匹配"),"期间结转")</f>
        <v>0</v>
      </c>
      <c r="J1118" s="38" t="str" cm="1">
        <f t="array" ref="J1118">_xlfn.TEXTJOIN(",", TRUE, _xlfn.UNIQUE(IF((序时账[日期]=B1118)*(序时账[凭证字号]=C1118)*IF(G1118=0,序时账[借方金额]&lt;&gt;0,序时账[借方金额]=0)*(序时账[科目编码]&lt;&gt;D1118), 序时账[科目名称], "")))</f>
        <v/>
      </c>
      <c r="K1118" s="42"/>
      <c r="M1118" s="24"/>
      <c r="N1118" s="23"/>
    </row>
    <row r="1119" spans="1:14">
      <c r="A1119" s="38" t="str" cm="1">
        <f t="array" ref="A1119">_xlfn.TEXTJOIN(",", TRUE, _xlfn.UNIQUE(IF((序时账[日期]=B1119)*(序时账[凭证字号]=C1119), 序时账[科目编码], "")))</f>
        <v>0</v>
      </c>
      <c r="B1119" s="89"/>
      <c r="G1119" s="39"/>
      <c r="H1119" s="39"/>
      <c r="I1119" s="42">
        <f>IF(F1119&lt;&gt;"结转本期损益",_xlfn.XLOOKUP(D1119,科目余额表[科目编码],科目余额表[抽查项目],"无匹配"),"期间结转")</f>
        <v>0</v>
      </c>
      <c r="J1119" s="38" t="str" cm="1">
        <f t="array" ref="J1119">_xlfn.TEXTJOIN(",", TRUE, _xlfn.UNIQUE(IF((序时账[日期]=B1119)*(序时账[凭证字号]=C1119)*IF(G1119=0,序时账[借方金额]&lt;&gt;0,序时账[借方金额]=0)*(序时账[科目编码]&lt;&gt;D1119), 序时账[科目名称], "")))</f>
        <v/>
      </c>
      <c r="K1119" s="42"/>
      <c r="M1119" s="24"/>
      <c r="N1119" s="23"/>
    </row>
    <row r="1120" spans="1:14">
      <c r="A1120" s="38" t="str" cm="1">
        <f t="array" ref="A1120">_xlfn.TEXTJOIN(",", TRUE, _xlfn.UNIQUE(IF((序时账[日期]=B1120)*(序时账[凭证字号]=C1120), 序时账[科目编码], "")))</f>
        <v>0</v>
      </c>
      <c r="B1120" s="89"/>
      <c r="G1120" s="39"/>
      <c r="H1120" s="39"/>
      <c r="I1120" s="42">
        <f>IF(F1120&lt;&gt;"结转本期损益",_xlfn.XLOOKUP(D1120,科目余额表[科目编码],科目余额表[抽查项目],"无匹配"),"期间结转")</f>
        <v>0</v>
      </c>
      <c r="J1120" s="38" t="str" cm="1">
        <f t="array" ref="J1120">_xlfn.TEXTJOIN(",", TRUE, _xlfn.UNIQUE(IF((序时账[日期]=B1120)*(序时账[凭证字号]=C1120)*IF(G1120=0,序时账[借方金额]&lt;&gt;0,序时账[借方金额]=0)*(序时账[科目编码]&lt;&gt;D1120), 序时账[科目名称], "")))</f>
        <v/>
      </c>
      <c r="K1120" s="42"/>
      <c r="M1120" s="24"/>
      <c r="N1120" s="23"/>
    </row>
    <row r="1121" spans="1:14">
      <c r="A1121" s="38" t="str" cm="1">
        <f t="array" ref="A1121">_xlfn.TEXTJOIN(",", TRUE, _xlfn.UNIQUE(IF((序时账[日期]=B1121)*(序时账[凭证字号]=C1121), 序时账[科目编码], "")))</f>
        <v>0</v>
      </c>
      <c r="B1121" s="89"/>
      <c r="G1121" s="39"/>
      <c r="H1121" s="39"/>
      <c r="I1121" s="42">
        <f>IF(F1121&lt;&gt;"结转本期损益",_xlfn.XLOOKUP(D1121,科目余额表[科目编码],科目余额表[抽查项目],"无匹配"),"期间结转")</f>
        <v>0</v>
      </c>
      <c r="J1121" s="38" t="str" cm="1">
        <f t="array" ref="J1121">_xlfn.TEXTJOIN(",", TRUE, _xlfn.UNIQUE(IF((序时账[日期]=B1121)*(序时账[凭证字号]=C1121)*IF(G1121=0,序时账[借方金额]&lt;&gt;0,序时账[借方金额]=0)*(序时账[科目编码]&lt;&gt;D1121), 序时账[科目名称], "")))</f>
        <v/>
      </c>
      <c r="K1121" s="42"/>
      <c r="M1121" s="24"/>
      <c r="N1121" s="23"/>
    </row>
    <row r="1122" spans="1:14">
      <c r="A1122" s="38" t="str" cm="1">
        <f t="array" ref="A1122">_xlfn.TEXTJOIN(",", TRUE, _xlfn.UNIQUE(IF((序时账[日期]=B1122)*(序时账[凭证字号]=C1122), 序时账[科目编码], "")))</f>
        <v>0</v>
      </c>
      <c r="B1122" s="89"/>
      <c r="G1122" s="39"/>
      <c r="H1122" s="39"/>
      <c r="I1122" s="42">
        <f>IF(F1122&lt;&gt;"结转本期损益",_xlfn.XLOOKUP(D1122,科目余额表[科目编码],科目余额表[抽查项目],"无匹配"),"期间结转")</f>
        <v>0</v>
      </c>
      <c r="J1122" s="38" t="str" cm="1">
        <f t="array" ref="J1122">_xlfn.TEXTJOIN(",", TRUE, _xlfn.UNIQUE(IF((序时账[日期]=B1122)*(序时账[凭证字号]=C1122)*IF(G1122=0,序时账[借方金额]&lt;&gt;0,序时账[借方金额]=0)*(序时账[科目编码]&lt;&gt;D1122), 序时账[科目名称], "")))</f>
        <v/>
      </c>
      <c r="K1122" s="42"/>
      <c r="M1122" s="24"/>
      <c r="N1122" s="23"/>
    </row>
    <row r="1123" spans="1:14">
      <c r="A1123" s="38" t="str" cm="1">
        <f t="array" ref="A1123">_xlfn.TEXTJOIN(",", TRUE, _xlfn.UNIQUE(IF((序时账[日期]=B1123)*(序时账[凭证字号]=C1123), 序时账[科目编码], "")))</f>
        <v>0</v>
      </c>
      <c r="B1123" s="89"/>
      <c r="G1123" s="39"/>
      <c r="H1123" s="39"/>
      <c r="I1123" s="42">
        <f>IF(F1123&lt;&gt;"结转本期损益",_xlfn.XLOOKUP(D1123,科目余额表[科目编码],科目余额表[抽查项目],"无匹配"),"期间结转")</f>
        <v>0</v>
      </c>
      <c r="J1123" s="38" t="str" cm="1">
        <f t="array" ref="J1123">_xlfn.TEXTJOIN(",", TRUE, _xlfn.UNIQUE(IF((序时账[日期]=B1123)*(序时账[凭证字号]=C1123)*IF(G1123=0,序时账[借方金额]&lt;&gt;0,序时账[借方金额]=0)*(序时账[科目编码]&lt;&gt;D1123), 序时账[科目名称], "")))</f>
        <v/>
      </c>
      <c r="K1123" s="42"/>
      <c r="M1123" s="24"/>
      <c r="N1123" s="23"/>
    </row>
    <row r="1124" spans="1:14">
      <c r="A1124" s="38" t="str" cm="1">
        <f t="array" ref="A1124">_xlfn.TEXTJOIN(",", TRUE, _xlfn.UNIQUE(IF((序时账[日期]=B1124)*(序时账[凭证字号]=C1124), 序时账[科目编码], "")))</f>
        <v>0</v>
      </c>
      <c r="B1124" s="89"/>
      <c r="G1124" s="39"/>
      <c r="H1124" s="39"/>
      <c r="I1124" s="42">
        <f>IF(F1124&lt;&gt;"结转本期损益",_xlfn.XLOOKUP(D1124,科目余额表[科目编码],科目余额表[抽查项目],"无匹配"),"期间结转")</f>
        <v>0</v>
      </c>
      <c r="J1124" s="38" t="str" cm="1">
        <f t="array" ref="J1124">_xlfn.TEXTJOIN(",", TRUE, _xlfn.UNIQUE(IF((序时账[日期]=B1124)*(序时账[凭证字号]=C1124)*IF(G1124=0,序时账[借方金额]&lt;&gt;0,序时账[借方金额]=0)*(序时账[科目编码]&lt;&gt;D1124), 序时账[科目名称], "")))</f>
        <v/>
      </c>
      <c r="K1124" s="42"/>
      <c r="M1124" s="24"/>
      <c r="N1124" s="23"/>
    </row>
    <row r="1125" spans="1:14">
      <c r="A1125" s="38" t="str" cm="1">
        <f t="array" ref="A1125">_xlfn.TEXTJOIN(",", TRUE, _xlfn.UNIQUE(IF((序时账[日期]=B1125)*(序时账[凭证字号]=C1125), 序时账[科目编码], "")))</f>
        <v>0</v>
      </c>
      <c r="B1125" s="89"/>
      <c r="G1125" s="39"/>
      <c r="H1125" s="39"/>
      <c r="I1125" s="42">
        <f>IF(F1125&lt;&gt;"结转本期损益",_xlfn.XLOOKUP(D1125,科目余额表[科目编码],科目余额表[抽查项目],"无匹配"),"期间结转")</f>
        <v>0</v>
      </c>
      <c r="J1125" s="38" t="str" cm="1">
        <f t="array" ref="J1125">_xlfn.TEXTJOIN(",", TRUE, _xlfn.UNIQUE(IF((序时账[日期]=B1125)*(序时账[凭证字号]=C1125)*IF(G1125=0,序时账[借方金额]&lt;&gt;0,序时账[借方金额]=0)*(序时账[科目编码]&lt;&gt;D1125), 序时账[科目名称], "")))</f>
        <v/>
      </c>
      <c r="K1125" s="42"/>
      <c r="M1125" s="24"/>
      <c r="N1125" s="23"/>
    </row>
    <row r="1126" spans="1:14">
      <c r="A1126" s="38" t="str" cm="1">
        <f t="array" ref="A1126">_xlfn.TEXTJOIN(",", TRUE, _xlfn.UNIQUE(IF((序时账[日期]=B1126)*(序时账[凭证字号]=C1126), 序时账[科目编码], "")))</f>
        <v>0</v>
      </c>
      <c r="B1126" s="89"/>
      <c r="G1126" s="39"/>
      <c r="H1126" s="39"/>
      <c r="I1126" s="42">
        <f>IF(F1126&lt;&gt;"结转本期损益",_xlfn.XLOOKUP(D1126,科目余额表[科目编码],科目余额表[抽查项目],"无匹配"),"期间结转")</f>
        <v>0</v>
      </c>
      <c r="J1126" s="38" t="str" cm="1">
        <f t="array" ref="J1126">_xlfn.TEXTJOIN(",", TRUE, _xlfn.UNIQUE(IF((序时账[日期]=B1126)*(序时账[凭证字号]=C1126)*IF(G1126=0,序时账[借方金额]&lt;&gt;0,序时账[借方金额]=0)*(序时账[科目编码]&lt;&gt;D1126), 序时账[科目名称], "")))</f>
        <v/>
      </c>
      <c r="K1126" s="42"/>
      <c r="M1126" s="24"/>
      <c r="N1126" s="23"/>
    </row>
    <row r="1127" spans="1:14">
      <c r="A1127" s="38" t="str" cm="1">
        <f t="array" ref="A1127">_xlfn.TEXTJOIN(",", TRUE, _xlfn.UNIQUE(IF((序时账[日期]=B1127)*(序时账[凭证字号]=C1127), 序时账[科目编码], "")))</f>
        <v>0</v>
      </c>
      <c r="B1127" s="89"/>
      <c r="G1127" s="39"/>
      <c r="H1127" s="39"/>
      <c r="I1127" s="42">
        <f>IF(F1127&lt;&gt;"结转本期损益",_xlfn.XLOOKUP(D1127,科目余额表[科目编码],科目余额表[抽查项目],"无匹配"),"期间结转")</f>
        <v>0</v>
      </c>
      <c r="J1127" s="38" t="str" cm="1">
        <f t="array" ref="J1127">_xlfn.TEXTJOIN(",", TRUE, _xlfn.UNIQUE(IF((序时账[日期]=B1127)*(序时账[凭证字号]=C1127)*IF(G1127=0,序时账[借方金额]&lt;&gt;0,序时账[借方金额]=0)*(序时账[科目编码]&lt;&gt;D1127), 序时账[科目名称], "")))</f>
        <v/>
      </c>
      <c r="K1127" s="42"/>
      <c r="M1127" s="24"/>
      <c r="N1127" s="23"/>
    </row>
    <row r="1128" spans="1:14">
      <c r="A1128" s="38" t="str" cm="1">
        <f t="array" ref="A1128">_xlfn.TEXTJOIN(",", TRUE, _xlfn.UNIQUE(IF((序时账[日期]=B1128)*(序时账[凭证字号]=C1128), 序时账[科目编码], "")))</f>
        <v>0</v>
      </c>
      <c r="B1128" s="89"/>
      <c r="G1128" s="39"/>
      <c r="H1128" s="39"/>
      <c r="I1128" s="42">
        <f>IF(F1128&lt;&gt;"结转本期损益",_xlfn.XLOOKUP(D1128,科目余额表[科目编码],科目余额表[抽查项目],"无匹配"),"期间结转")</f>
        <v>0</v>
      </c>
      <c r="J1128" s="38" t="str" cm="1">
        <f t="array" ref="J1128">_xlfn.TEXTJOIN(",", TRUE, _xlfn.UNIQUE(IF((序时账[日期]=B1128)*(序时账[凭证字号]=C1128)*IF(G1128=0,序时账[借方金额]&lt;&gt;0,序时账[借方金额]=0)*(序时账[科目编码]&lt;&gt;D1128), 序时账[科目名称], "")))</f>
        <v/>
      </c>
      <c r="K1128" s="42"/>
      <c r="M1128" s="24"/>
      <c r="N1128" s="23"/>
    </row>
    <row r="1129" spans="1:14">
      <c r="A1129" s="38" t="str" cm="1">
        <f t="array" ref="A1129">_xlfn.TEXTJOIN(",", TRUE, _xlfn.UNIQUE(IF((序时账[日期]=B1129)*(序时账[凭证字号]=C1129), 序时账[科目编码], "")))</f>
        <v>0</v>
      </c>
      <c r="B1129" s="89"/>
      <c r="G1129" s="39"/>
      <c r="H1129" s="39"/>
      <c r="I1129" s="42">
        <f>IF(F1129&lt;&gt;"结转本期损益",_xlfn.XLOOKUP(D1129,科目余额表[科目编码],科目余额表[抽查项目],"无匹配"),"期间结转")</f>
        <v>0</v>
      </c>
      <c r="J1129" s="38" t="str" cm="1">
        <f t="array" ref="J1129">_xlfn.TEXTJOIN(",", TRUE, _xlfn.UNIQUE(IF((序时账[日期]=B1129)*(序时账[凭证字号]=C1129)*IF(G1129=0,序时账[借方金额]&lt;&gt;0,序时账[借方金额]=0)*(序时账[科目编码]&lt;&gt;D1129), 序时账[科目名称], "")))</f>
        <v/>
      </c>
      <c r="K1129" s="42"/>
      <c r="M1129" s="24"/>
      <c r="N1129" s="23"/>
    </row>
    <row r="1130" spans="1:14">
      <c r="A1130" s="38" t="str" cm="1">
        <f t="array" ref="A1130">_xlfn.TEXTJOIN(",", TRUE, _xlfn.UNIQUE(IF((序时账[日期]=B1130)*(序时账[凭证字号]=C1130), 序时账[科目编码], "")))</f>
        <v>0</v>
      </c>
      <c r="B1130" s="89"/>
      <c r="G1130" s="39"/>
      <c r="H1130" s="39"/>
      <c r="I1130" s="42">
        <f>IF(F1130&lt;&gt;"结转本期损益",_xlfn.XLOOKUP(D1130,科目余额表[科目编码],科目余额表[抽查项目],"无匹配"),"期间结转")</f>
        <v>0</v>
      </c>
      <c r="J1130" s="38" t="str" cm="1">
        <f t="array" ref="J1130">_xlfn.TEXTJOIN(",", TRUE, _xlfn.UNIQUE(IF((序时账[日期]=B1130)*(序时账[凭证字号]=C1130)*IF(G1130=0,序时账[借方金额]&lt;&gt;0,序时账[借方金额]=0)*(序时账[科目编码]&lt;&gt;D1130), 序时账[科目名称], "")))</f>
        <v/>
      </c>
      <c r="K1130" s="42"/>
      <c r="M1130" s="24"/>
      <c r="N1130" s="23"/>
    </row>
    <row r="1131" spans="1:14">
      <c r="A1131" s="38" t="str" cm="1">
        <f t="array" ref="A1131">_xlfn.TEXTJOIN(",", TRUE, _xlfn.UNIQUE(IF((序时账[日期]=B1131)*(序时账[凭证字号]=C1131), 序时账[科目编码], "")))</f>
        <v>0</v>
      </c>
      <c r="B1131" s="89"/>
      <c r="G1131" s="39"/>
      <c r="H1131" s="39"/>
      <c r="I1131" s="42">
        <f>IF(F1131&lt;&gt;"结转本期损益",_xlfn.XLOOKUP(D1131,科目余额表[科目编码],科目余额表[抽查项目],"无匹配"),"期间结转")</f>
        <v>0</v>
      </c>
      <c r="J1131" s="38" t="str" cm="1">
        <f t="array" ref="J1131">_xlfn.TEXTJOIN(",", TRUE, _xlfn.UNIQUE(IF((序时账[日期]=B1131)*(序时账[凭证字号]=C1131)*IF(G1131=0,序时账[借方金额]&lt;&gt;0,序时账[借方金额]=0)*(序时账[科目编码]&lt;&gt;D1131), 序时账[科目名称], "")))</f>
        <v/>
      </c>
      <c r="K1131" s="42"/>
      <c r="M1131" s="24"/>
      <c r="N1131" s="23"/>
    </row>
    <row r="1132" spans="1:14">
      <c r="A1132" s="38" t="str" cm="1">
        <f t="array" ref="A1132">_xlfn.TEXTJOIN(",", TRUE, _xlfn.UNIQUE(IF((序时账[日期]=B1132)*(序时账[凭证字号]=C1132), 序时账[科目编码], "")))</f>
        <v>0</v>
      </c>
      <c r="B1132" s="89"/>
      <c r="G1132" s="39"/>
      <c r="H1132" s="39"/>
      <c r="I1132" s="42">
        <f>IF(F1132&lt;&gt;"结转本期损益",_xlfn.XLOOKUP(D1132,科目余额表[科目编码],科目余额表[抽查项目],"无匹配"),"期间结转")</f>
        <v>0</v>
      </c>
      <c r="J1132" s="38" t="str" cm="1">
        <f t="array" ref="J1132">_xlfn.TEXTJOIN(",", TRUE, _xlfn.UNIQUE(IF((序时账[日期]=B1132)*(序时账[凭证字号]=C1132)*IF(G1132=0,序时账[借方金额]&lt;&gt;0,序时账[借方金额]=0)*(序时账[科目编码]&lt;&gt;D1132), 序时账[科目名称], "")))</f>
        <v/>
      </c>
      <c r="K1132" s="42"/>
      <c r="M1132" s="24"/>
      <c r="N1132" s="23"/>
    </row>
    <row r="1133" spans="1:14">
      <c r="A1133" s="38" t="str" cm="1">
        <f t="array" ref="A1133">_xlfn.TEXTJOIN(",", TRUE, _xlfn.UNIQUE(IF((序时账[日期]=B1133)*(序时账[凭证字号]=C1133), 序时账[科目编码], "")))</f>
        <v>0</v>
      </c>
      <c r="B1133" s="89"/>
      <c r="G1133" s="39"/>
      <c r="H1133" s="39"/>
      <c r="I1133" s="42">
        <f>IF(F1133&lt;&gt;"结转本期损益",_xlfn.XLOOKUP(D1133,科目余额表[科目编码],科目余额表[抽查项目],"无匹配"),"期间结转")</f>
        <v>0</v>
      </c>
      <c r="J1133" s="38" t="str" cm="1">
        <f t="array" ref="J1133">_xlfn.TEXTJOIN(",", TRUE, _xlfn.UNIQUE(IF((序时账[日期]=B1133)*(序时账[凭证字号]=C1133)*IF(G1133=0,序时账[借方金额]&lt;&gt;0,序时账[借方金额]=0)*(序时账[科目编码]&lt;&gt;D1133), 序时账[科目名称], "")))</f>
        <v/>
      </c>
      <c r="K1133" s="42"/>
      <c r="M1133" s="24"/>
      <c r="N1133" s="23"/>
    </row>
    <row r="1134" spans="1:14">
      <c r="A1134" s="38" t="str" cm="1">
        <f t="array" ref="A1134">_xlfn.TEXTJOIN(",", TRUE, _xlfn.UNIQUE(IF((序时账[日期]=B1134)*(序时账[凭证字号]=C1134), 序时账[科目编码], "")))</f>
        <v>0</v>
      </c>
      <c r="B1134" s="89"/>
      <c r="G1134" s="39"/>
      <c r="H1134" s="39"/>
      <c r="I1134" s="42">
        <f>IF(F1134&lt;&gt;"结转本期损益",_xlfn.XLOOKUP(D1134,科目余额表[科目编码],科目余额表[抽查项目],"无匹配"),"期间结转")</f>
        <v>0</v>
      </c>
      <c r="J1134" s="38" t="str" cm="1">
        <f t="array" ref="J1134">_xlfn.TEXTJOIN(",", TRUE, _xlfn.UNIQUE(IF((序时账[日期]=B1134)*(序时账[凭证字号]=C1134)*IF(G1134=0,序时账[借方金额]&lt;&gt;0,序时账[借方金额]=0)*(序时账[科目编码]&lt;&gt;D1134), 序时账[科目名称], "")))</f>
        <v/>
      </c>
      <c r="K1134" s="42"/>
      <c r="M1134" s="24"/>
      <c r="N1134" s="23"/>
    </row>
    <row r="1135" spans="1:14">
      <c r="A1135" s="38" t="str" cm="1">
        <f t="array" ref="A1135">_xlfn.TEXTJOIN(",", TRUE, _xlfn.UNIQUE(IF((序时账[日期]=B1135)*(序时账[凭证字号]=C1135), 序时账[科目编码], "")))</f>
        <v>0</v>
      </c>
      <c r="B1135" s="89"/>
      <c r="G1135" s="39"/>
      <c r="H1135" s="39"/>
      <c r="I1135" s="42">
        <f>IF(F1135&lt;&gt;"结转本期损益",_xlfn.XLOOKUP(D1135,科目余额表[科目编码],科目余额表[抽查项目],"无匹配"),"期间结转")</f>
        <v>0</v>
      </c>
      <c r="J1135" s="38" t="str" cm="1">
        <f t="array" ref="J1135">_xlfn.TEXTJOIN(",", TRUE, _xlfn.UNIQUE(IF((序时账[日期]=B1135)*(序时账[凭证字号]=C1135)*IF(G1135=0,序时账[借方金额]&lt;&gt;0,序时账[借方金额]=0)*(序时账[科目编码]&lt;&gt;D1135), 序时账[科目名称], "")))</f>
        <v/>
      </c>
      <c r="K1135" s="42"/>
      <c r="M1135" s="24"/>
      <c r="N1135" s="23"/>
    </row>
    <row r="1136" spans="1:14">
      <c r="A1136" s="38" t="str" cm="1">
        <f t="array" ref="A1136">_xlfn.TEXTJOIN(",", TRUE, _xlfn.UNIQUE(IF((序时账[日期]=B1136)*(序时账[凭证字号]=C1136), 序时账[科目编码], "")))</f>
        <v>0</v>
      </c>
      <c r="B1136" s="89"/>
      <c r="G1136" s="39"/>
      <c r="H1136" s="39"/>
      <c r="I1136" s="42">
        <f>IF(F1136&lt;&gt;"结转本期损益",_xlfn.XLOOKUP(D1136,科目余额表[科目编码],科目余额表[抽查项目],"无匹配"),"期间结转")</f>
        <v>0</v>
      </c>
      <c r="J1136" s="38" t="str" cm="1">
        <f t="array" ref="J1136">_xlfn.TEXTJOIN(",", TRUE, _xlfn.UNIQUE(IF((序时账[日期]=B1136)*(序时账[凭证字号]=C1136)*IF(G1136=0,序时账[借方金额]&lt;&gt;0,序时账[借方金额]=0)*(序时账[科目编码]&lt;&gt;D1136), 序时账[科目名称], "")))</f>
        <v/>
      </c>
      <c r="K1136" s="42"/>
      <c r="M1136" s="24"/>
      <c r="N1136" s="23"/>
    </row>
    <row r="1137" spans="1:14">
      <c r="A1137" s="38" t="str" cm="1">
        <f t="array" ref="A1137">_xlfn.TEXTJOIN(",", TRUE, _xlfn.UNIQUE(IF((序时账[日期]=B1137)*(序时账[凭证字号]=C1137), 序时账[科目编码], "")))</f>
        <v>0</v>
      </c>
      <c r="B1137" s="89"/>
      <c r="G1137" s="39"/>
      <c r="H1137" s="39"/>
      <c r="I1137" s="42">
        <f>IF(F1137&lt;&gt;"结转本期损益",_xlfn.XLOOKUP(D1137,科目余额表[科目编码],科目余额表[抽查项目],"无匹配"),"期间结转")</f>
        <v>0</v>
      </c>
      <c r="J1137" s="38" t="str" cm="1">
        <f t="array" ref="J1137">_xlfn.TEXTJOIN(",", TRUE, _xlfn.UNIQUE(IF((序时账[日期]=B1137)*(序时账[凭证字号]=C1137)*IF(G1137=0,序时账[借方金额]&lt;&gt;0,序时账[借方金额]=0)*(序时账[科目编码]&lt;&gt;D1137), 序时账[科目名称], "")))</f>
        <v/>
      </c>
      <c r="K1137" s="42"/>
      <c r="M1137" s="24"/>
      <c r="N1137" s="23"/>
    </row>
    <row r="1138" spans="1:14">
      <c r="A1138" s="38" t="str" cm="1">
        <f t="array" ref="A1138">_xlfn.TEXTJOIN(",", TRUE, _xlfn.UNIQUE(IF((序时账[日期]=B1138)*(序时账[凭证字号]=C1138), 序时账[科目编码], "")))</f>
        <v>0</v>
      </c>
      <c r="B1138" s="89"/>
      <c r="G1138" s="39"/>
      <c r="H1138" s="39"/>
      <c r="I1138" s="42">
        <f>IF(F1138&lt;&gt;"结转本期损益",_xlfn.XLOOKUP(D1138,科目余额表[科目编码],科目余额表[抽查项目],"无匹配"),"期间结转")</f>
        <v>0</v>
      </c>
      <c r="J1138" s="38" t="str" cm="1">
        <f t="array" ref="J1138">_xlfn.TEXTJOIN(",", TRUE, _xlfn.UNIQUE(IF((序时账[日期]=B1138)*(序时账[凭证字号]=C1138)*IF(G1138=0,序时账[借方金额]&lt;&gt;0,序时账[借方金额]=0)*(序时账[科目编码]&lt;&gt;D1138), 序时账[科目名称], "")))</f>
        <v/>
      </c>
      <c r="K1138" s="42"/>
      <c r="M1138" s="24"/>
      <c r="N1138" s="23"/>
    </row>
    <row r="1139" spans="1:14">
      <c r="A1139" s="38" t="str" cm="1">
        <f t="array" ref="A1139">_xlfn.TEXTJOIN(",", TRUE, _xlfn.UNIQUE(IF((序时账[日期]=B1139)*(序时账[凭证字号]=C1139), 序时账[科目编码], "")))</f>
        <v>0</v>
      </c>
      <c r="B1139" s="89"/>
      <c r="G1139" s="39"/>
      <c r="H1139" s="39"/>
      <c r="I1139" s="42">
        <f>IF(F1139&lt;&gt;"结转本期损益",_xlfn.XLOOKUP(D1139,科目余额表[科目编码],科目余额表[抽查项目],"无匹配"),"期间结转")</f>
        <v>0</v>
      </c>
      <c r="J1139" s="38" t="str" cm="1">
        <f t="array" ref="J1139">_xlfn.TEXTJOIN(",", TRUE, _xlfn.UNIQUE(IF((序时账[日期]=B1139)*(序时账[凭证字号]=C1139)*IF(G1139=0,序时账[借方金额]&lt;&gt;0,序时账[借方金额]=0)*(序时账[科目编码]&lt;&gt;D1139), 序时账[科目名称], "")))</f>
        <v/>
      </c>
      <c r="K1139" s="42"/>
      <c r="M1139" s="24"/>
      <c r="N1139" s="23"/>
    </row>
    <row r="1140" spans="1:14">
      <c r="A1140" s="38" t="str" cm="1">
        <f t="array" ref="A1140">_xlfn.TEXTJOIN(",", TRUE, _xlfn.UNIQUE(IF((序时账[日期]=B1140)*(序时账[凭证字号]=C1140), 序时账[科目编码], "")))</f>
        <v>0</v>
      </c>
      <c r="B1140" s="89"/>
      <c r="G1140" s="39"/>
      <c r="H1140" s="39"/>
      <c r="I1140" s="42">
        <f>IF(F1140&lt;&gt;"结转本期损益",_xlfn.XLOOKUP(D1140,科目余额表[科目编码],科目余额表[抽查项目],"无匹配"),"期间结转")</f>
        <v>0</v>
      </c>
      <c r="J1140" s="38" t="str" cm="1">
        <f t="array" ref="J1140">_xlfn.TEXTJOIN(",", TRUE, _xlfn.UNIQUE(IF((序时账[日期]=B1140)*(序时账[凭证字号]=C1140)*IF(G1140=0,序时账[借方金额]&lt;&gt;0,序时账[借方金额]=0)*(序时账[科目编码]&lt;&gt;D1140), 序时账[科目名称], "")))</f>
        <v/>
      </c>
      <c r="K1140" s="42"/>
      <c r="M1140" s="24"/>
      <c r="N1140" s="23"/>
    </row>
    <row r="1141" spans="1:14">
      <c r="A1141" s="38" t="str" cm="1">
        <f t="array" ref="A1141">_xlfn.TEXTJOIN(",", TRUE, _xlfn.UNIQUE(IF((序时账[日期]=B1141)*(序时账[凭证字号]=C1141), 序时账[科目编码], "")))</f>
        <v>0</v>
      </c>
      <c r="B1141" s="89"/>
      <c r="G1141" s="39"/>
      <c r="H1141" s="39"/>
      <c r="I1141" s="42">
        <f>IF(F1141&lt;&gt;"结转本期损益",_xlfn.XLOOKUP(D1141,科目余额表[科目编码],科目余额表[抽查项目],"无匹配"),"期间结转")</f>
        <v>0</v>
      </c>
      <c r="J1141" s="38" t="str" cm="1">
        <f t="array" ref="J1141">_xlfn.TEXTJOIN(",", TRUE, _xlfn.UNIQUE(IF((序时账[日期]=B1141)*(序时账[凭证字号]=C1141)*IF(G1141=0,序时账[借方金额]&lt;&gt;0,序时账[借方金额]=0)*(序时账[科目编码]&lt;&gt;D1141), 序时账[科目名称], "")))</f>
        <v/>
      </c>
      <c r="K1141" s="42"/>
      <c r="M1141" s="24"/>
      <c r="N1141" s="23"/>
    </row>
    <row r="1142" spans="1:14">
      <c r="A1142" s="38" t="str" cm="1">
        <f t="array" ref="A1142">_xlfn.TEXTJOIN(",", TRUE, _xlfn.UNIQUE(IF((序时账[日期]=B1142)*(序时账[凭证字号]=C1142), 序时账[科目编码], "")))</f>
        <v>0</v>
      </c>
      <c r="B1142" s="89"/>
      <c r="G1142" s="39"/>
      <c r="H1142" s="39"/>
      <c r="I1142" s="42">
        <f>IF(F1142&lt;&gt;"结转本期损益",_xlfn.XLOOKUP(D1142,科目余额表[科目编码],科目余额表[抽查项目],"无匹配"),"期间结转")</f>
        <v>0</v>
      </c>
      <c r="J1142" s="38" t="str" cm="1">
        <f t="array" ref="J1142">_xlfn.TEXTJOIN(",", TRUE, _xlfn.UNIQUE(IF((序时账[日期]=B1142)*(序时账[凭证字号]=C1142)*IF(G1142=0,序时账[借方金额]&lt;&gt;0,序时账[借方金额]=0)*(序时账[科目编码]&lt;&gt;D1142), 序时账[科目名称], "")))</f>
        <v/>
      </c>
      <c r="K1142" s="42"/>
      <c r="M1142" s="24"/>
      <c r="N1142" s="23"/>
    </row>
    <row r="1143" spans="1:14">
      <c r="A1143" s="38" t="str" cm="1">
        <f t="array" ref="A1143">_xlfn.TEXTJOIN(",", TRUE, _xlfn.UNIQUE(IF((序时账[日期]=B1143)*(序时账[凭证字号]=C1143), 序时账[科目编码], "")))</f>
        <v>0</v>
      </c>
      <c r="B1143" s="89"/>
      <c r="G1143" s="39"/>
      <c r="H1143" s="39"/>
      <c r="I1143" s="42">
        <f>IF(F1143&lt;&gt;"结转本期损益",_xlfn.XLOOKUP(D1143,科目余额表[科目编码],科目余额表[抽查项目],"无匹配"),"期间结转")</f>
        <v>0</v>
      </c>
      <c r="J1143" s="38" t="str" cm="1">
        <f t="array" ref="J1143">_xlfn.TEXTJOIN(",", TRUE, _xlfn.UNIQUE(IF((序时账[日期]=B1143)*(序时账[凭证字号]=C1143)*IF(G1143=0,序时账[借方金额]&lt;&gt;0,序时账[借方金额]=0)*(序时账[科目编码]&lt;&gt;D1143), 序时账[科目名称], "")))</f>
        <v/>
      </c>
      <c r="K1143" s="42"/>
      <c r="M1143" s="24"/>
      <c r="N1143" s="23"/>
    </row>
    <row r="1144" spans="1:14">
      <c r="A1144" s="38" t="str" cm="1">
        <f t="array" ref="A1144">_xlfn.TEXTJOIN(",", TRUE, _xlfn.UNIQUE(IF((序时账[日期]=B1144)*(序时账[凭证字号]=C1144), 序时账[科目编码], "")))</f>
        <v>0</v>
      </c>
      <c r="B1144" s="89"/>
      <c r="G1144" s="39"/>
      <c r="H1144" s="39"/>
      <c r="I1144" s="42">
        <f>IF(F1144&lt;&gt;"结转本期损益",_xlfn.XLOOKUP(D1144,科目余额表[科目编码],科目余额表[抽查项目],"无匹配"),"期间结转")</f>
        <v>0</v>
      </c>
      <c r="J1144" s="38" t="str" cm="1">
        <f t="array" ref="J1144">_xlfn.TEXTJOIN(",", TRUE, _xlfn.UNIQUE(IF((序时账[日期]=B1144)*(序时账[凭证字号]=C1144)*IF(G1144=0,序时账[借方金额]&lt;&gt;0,序时账[借方金额]=0)*(序时账[科目编码]&lt;&gt;D1144), 序时账[科目名称], "")))</f>
        <v/>
      </c>
      <c r="K1144" s="42"/>
      <c r="M1144" s="24"/>
      <c r="N1144" s="23"/>
    </row>
    <row r="1145" spans="1:14">
      <c r="A1145" s="38" t="str" cm="1">
        <f t="array" ref="A1145">_xlfn.TEXTJOIN(",", TRUE, _xlfn.UNIQUE(IF((序时账[日期]=B1145)*(序时账[凭证字号]=C1145), 序时账[科目编码], "")))</f>
        <v>0</v>
      </c>
      <c r="B1145" s="89"/>
      <c r="G1145" s="39"/>
      <c r="H1145" s="39"/>
      <c r="I1145" s="42">
        <f>IF(F1145&lt;&gt;"结转本期损益",_xlfn.XLOOKUP(D1145,科目余额表[科目编码],科目余额表[抽查项目],"无匹配"),"期间结转")</f>
        <v>0</v>
      </c>
      <c r="J1145" s="38" t="str" cm="1">
        <f t="array" ref="J1145">_xlfn.TEXTJOIN(",", TRUE, _xlfn.UNIQUE(IF((序时账[日期]=B1145)*(序时账[凭证字号]=C1145)*IF(G1145=0,序时账[借方金额]&lt;&gt;0,序时账[借方金额]=0)*(序时账[科目编码]&lt;&gt;D1145), 序时账[科目名称], "")))</f>
        <v/>
      </c>
      <c r="K1145" s="42"/>
      <c r="M1145" s="24"/>
      <c r="N1145" s="23"/>
    </row>
    <row r="1146" spans="1:14">
      <c r="A1146" s="38" t="str" cm="1">
        <f t="array" ref="A1146">_xlfn.TEXTJOIN(",", TRUE, _xlfn.UNIQUE(IF((序时账[日期]=B1146)*(序时账[凭证字号]=C1146), 序时账[科目编码], "")))</f>
        <v>0</v>
      </c>
      <c r="B1146" s="89"/>
      <c r="G1146" s="39"/>
      <c r="H1146" s="39"/>
      <c r="I1146" s="42">
        <f>IF(F1146&lt;&gt;"结转本期损益",_xlfn.XLOOKUP(D1146,科目余额表[科目编码],科目余额表[抽查项目],"无匹配"),"期间结转")</f>
        <v>0</v>
      </c>
      <c r="J1146" s="38" t="str" cm="1">
        <f t="array" ref="J1146">_xlfn.TEXTJOIN(",", TRUE, _xlfn.UNIQUE(IF((序时账[日期]=B1146)*(序时账[凭证字号]=C1146)*IF(G1146=0,序时账[借方金额]&lt;&gt;0,序时账[借方金额]=0)*(序时账[科目编码]&lt;&gt;D1146), 序时账[科目名称], "")))</f>
        <v/>
      </c>
      <c r="K1146" s="42"/>
      <c r="M1146" s="24"/>
      <c r="N1146" s="23"/>
    </row>
    <row r="1147" spans="1:14">
      <c r="A1147" s="38" t="str" cm="1">
        <f t="array" ref="A1147">_xlfn.TEXTJOIN(",", TRUE, _xlfn.UNIQUE(IF((序时账[日期]=B1147)*(序时账[凭证字号]=C1147), 序时账[科目编码], "")))</f>
        <v>0</v>
      </c>
      <c r="B1147" s="89"/>
      <c r="G1147" s="39"/>
      <c r="H1147" s="39"/>
      <c r="I1147" s="42">
        <f>IF(F1147&lt;&gt;"结转本期损益",_xlfn.XLOOKUP(D1147,科目余额表[科目编码],科目余额表[抽查项目],"无匹配"),"期间结转")</f>
        <v>0</v>
      </c>
      <c r="J1147" s="38" t="str" cm="1">
        <f t="array" ref="J1147">_xlfn.TEXTJOIN(",", TRUE, _xlfn.UNIQUE(IF((序时账[日期]=B1147)*(序时账[凭证字号]=C1147)*IF(G1147=0,序时账[借方金额]&lt;&gt;0,序时账[借方金额]=0)*(序时账[科目编码]&lt;&gt;D1147), 序时账[科目名称], "")))</f>
        <v/>
      </c>
      <c r="K1147" s="42"/>
      <c r="M1147" s="24"/>
      <c r="N1147" s="23"/>
    </row>
    <row r="1148" spans="1:14">
      <c r="A1148" s="38" t="str" cm="1">
        <f t="array" ref="A1148">_xlfn.TEXTJOIN(",", TRUE, _xlfn.UNIQUE(IF((序时账[日期]=B1148)*(序时账[凭证字号]=C1148), 序时账[科目编码], "")))</f>
        <v>0</v>
      </c>
      <c r="B1148" s="89"/>
      <c r="G1148" s="39"/>
      <c r="H1148" s="39"/>
      <c r="I1148" s="42">
        <f>IF(F1148&lt;&gt;"结转本期损益",_xlfn.XLOOKUP(D1148,科目余额表[科目编码],科目余额表[抽查项目],"无匹配"),"期间结转")</f>
        <v>0</v>
      </c>
      <c r="J1148" s="38" t="str" cm="1">
        <f t="array" ref="J1148">_xlfn.TEXTJOIN(",", TRUE, _xlfn.UNIQUE(IF((序时账[日期]=B1148)*(序时账[凭证字号]=C1148)*IF(G1148=0,序时账[借方金额]&lt;&gt;0,序时账[借方金额]=0)*(序时账[科目编码]&lt;&gt;D1148), 序时账[科目名称], "")))</f>
        <v/>
      </c>
      <c r="K1148" s="42"/>
      <c r="M1148" s="24"/>
      <c r="N1148" s="23"/>
    </row>
    <row r="1149" spans="1:14">
      <c r="A1149" s="38" t="str" cm="1">
        <f t="array" ref="A1149">_xlfn.TEXTJOIN(",", TRUE, _xlfn.UNIQUE(IF((序时账[日期]=B1149)*(序时账[凭证字号]=C1149), 序时账[科目编码], "")))</f>
        <v>0</v>
      </c>
      <c r="B1149" s="89"/>
      <c r="G1149" s="39"/>
      <c r="H1149" s="39"/>
      <c r="I1149" s="42">
        <f>IF(F1149&lt;&gt;"结转本期损益",_xlfn.XLOOKUP(D1149,科目余额表[科目编码],科目余额表[抽查项目],"无匹配"),"期间结转")</f>
        <v>0</v>
      </c>
      <c r="J1149" s="38" t="str" cm="1">
        <f t="array" ref="J1149">_xlfn.TEXTJOIN(",", TRUE, _xlfn.UNIQUE(IF((序时账[日期]=B1149)*(序时账[凭证字号]=C1149)*IF(G1149=0,序时账[借方金额]&lt;&gt;0,序时账[借方金额]=0)*(序时账[科目编码]&lt;&gt;D1149), 序时账[科目名称], "")))</f>
        <v/>
      </c>
      <c r="K1149" s="42"/>
      <c r="M1149" s="24"/>
      <c r="N1149" s="23"/>
    </row>
    <row r="1150" spans="1:14">
      <c r="A1150" s="38" t="str" cm="1">
        <f t="array" ref="A1150">_xlfn.TEXTJOIN(",", TRUE, _xlfn.UNIQUE(IF((序时账[日期]=B1150)*(序时账[凭证字号]=C1150), 序时账[科目编码], "")))</f>
        <v>0</v>
      </c>
      <c r="B1150" s="89"/>
      <c r="G1150" s="39"/>
      <c r="H1150" s="39"/>
      <c r="I1150" s="42">
        <f>IF(F1150&lt;&gt;"结转本期损益",_xlfn.XLOOKUP(D1150,科目余额表[科目编码],科目余额表[抽查项目],"无匹配"),"期间结转")</f>
        <v>0</v>
      </c>
      <c r="J1150" s="38" t="str" cm="1">
        <f t="array" ref="J1150">_xlfn.TEXTJOIN(",", TRUE, _xlfn.UNIQUE(IF((序时账[日期]=B1150)*(序时账[凭证字号]=C1150)*IF(G1150=0,序时账[借方金额]&lt;&gt;0,序时账[借方金额]=0)*(序时账[科目编码]&lt;&gt;D1150), 序时账[科目名称], "")))</f>
        <v/>
      </c>
      <c r="K1150" s="42"/>
      <c r="M1150" s="24"/>
      <c r="N1150" s="23"/>
    </row>
    <row r="1151" spans="1:14">
      <c r="A1151" s="38" t="str" cm="1">
        <f t="array" ref="A1151">_xlfn.TEXTJOIN(",", TRUE, _xlfn.UNIQUE(IF((序时账[日期]=B1151)*(序时账[凭证字号]=C1151), 序时账[科目编码], "")))</f>
        <v>0</v>
      </c>
      <c r="B1151" s="89"/>
      <c r="G1151" s="39"/>
      <c r="H1151" s="39"/>
      <c r="I1151" s="42">
        <f>IF(F1151&lt;&gt;"结转本期损益",_xlfn.XLOOKUP(D1151,科目余额表[科目编码],科目余额表[抽查项目],"无匹配"),"期间结转")</f>
        <v>0</v>
      </c>
      <c r="J1151" s="38" t="str" cm="1">
        <f t="array" ref="J1151">_xlfn.TEXTJOIN(",", TRUE, _xlfn.UNIQUE(IF((序时账[日期]=B1151)*(序时账[凭证字号]=C1151)*IF(G1151=0,序时账[借方金额]&lt;&gt;0,序时账[借方金额]=0)*(序时账[科目编码]&lt;&gt;D1151), 序时账[科目名称], "")))</f>
        <v/>
      </c>
      <c r="K1151" s="42"/>
      <c r="M1151" s="24"/>
      <c r="N1151" s="23"/>
    </row>
    <row r="1152" spans="1:14">
      <c r="A1152" s="38" t="str" cm="1">
        <f t="array" ref="A1152">_xlfn.TEXTJOIN(",", TRUE, _xlfn.UNIQUE(IF((序时账[日期]=B1152)*(序时账[凭证字号]=C1152), 序时账[科目编码], "")))</f>
        <v>0</v>
      </c>
      <c r="B1152" s="89"/>
      <c r="G1152" s="39"/>
      <c r="H1152" s="39"/>
      <c r="I1152" s="42">
        <f>IF(F1152&lt;&gt;"结转本期损益",_xlfn.XLOOKUP(D1152,科目余额表[科目编码],科目余额表[抽查项目],"无匹配"),"期间结转")</f>
        <v>0</v>
      </c>
      <c r="J1152" s="38" t="str" cm="1">
        <f t="array" ref="J1152">_xlfn.TEXTJOIN(",", TRUE, _xlfn.UNIQUE(IF((序时账[日期]=B1152)*(序时账[凭证字号]=C1152)*IF(G1152=0,序时账[借方金额]&lt;&gt;0,序时账[借方金额]=0)*(序时账[科目编码]&lt;&gt;D1152), 序时账[科目名称], "")))</f>
        <v/>
      </c>
      <c r="K1152" s="42"/>
      <c r="M1152" s="24"/>
      <c r="N1152" s="23"/>
    </row>
    <row r="1153" spans="1:14">
      <c r="A1153" s="38" t="str" cm="1">
        <f t="array" ref="A1153">_xlfn.TEXTJOIN(",", TRUE, _xlfn.UNIQUE(IF((序时账[日期]=B1153)*(序时账[凭证字号]=C1153), 序时账[科目编码], "")))</f>
        <v>0</v>
      </c>
      <c r="B1153" s="89"/>
      <c r="G1153" s="39"/>
      <c r="H1153" s="39"/>
      <c r="I1153" s="42">
        <f>IF(F1153&lt;&gt;"结转本期损益",_xlfn.XLOOKUP(D1153,科目余额表[科目编码],科目余额表[抽查项目],"无匹配"),"期间结转")</f>
        <v>0</v>
      </c>
      <c r="J1153" s="38" t="str" cm="1">
        <f t="array" ref="J1153">_xlfn.TEXTJOIN(",", TRUE, _xlfn.UNIQUE(IF((序时账[日期]=B1153)*(序时账[凭证字号]=C1153)*IF(G1153=0,序时账[借方金额]&lt;&gt;0,序时账[借方金额]=0)*(序时账[科目编码]&lt;&gt;D1153), 序时账[科目名称], "")))</f>
        <v/>
      </c>
      <c r="K1153" s="42"/>
      <c r="M1153" s="24"/>
      <c r="N1153" s="23"/>
    </row>
    <row r="1154" spans="1:14">
      <c r="A1154" s="38" t="str" cm="1">
        <f t="array" ref="A1154">_xlfn.TEXTJOIN(",", TRUE, _xlfn.UNIQUE(IF((序时账[日期]=B1154)*(序时账[凭证字号]=C1154), 序时账[科目编码], "")))</f>
        <v>0</v>
      </c>
      <c r="B1154" s="89"/>
      <c r="G1154" s="39"/>
      <c r="H1154" s="39"/>
      <c r="I1154" s="42">
        <f>IF(F1154&lt;&gt;"结转本期损益",_xlfn.XLOOKUP(D1154,科目余额表[科目编码],科目余额表[抽查项目],"无匹配"),"期间结转")</f>
        <v>0</v>
      </c>
      <c r="J1154" s="38" t="str" cm="1">
        <f t="array" ref="J1154">_xlfn.TEXTJOIN(",", TRUE, _xlfn.UNIQUE(IF((序时账[日期]=B1154)*(序时账[凭证字号]=C1154)*IF(G1154=0,序时账[借方金额]&lt;&gt;0,序时账[借方金额]=0)*(序时账[科目编码]&lt;&gt;D1154), 序时账[科目名称], "")))</f>
        <v/>
      </c>
      <c r="K1154" s="42"/>
      <c r="M1154" s="24"/>
      <c r="N1154" s="23"/>
    </row>
    <row r="1155" spans="1:14">
      <c r="A1155" s="38" t="str" cm="1">
        <f t="array" ref="A1155">_xlfn.TEXTJOIN(",", TRUE, _xlfn.UNIQUE(IF((序时账[日期]=B1155)*(序时账[凭证字号]=C1155), 序时账[科目编码], "")))</f>
        <v>0</v>
      </c>
      <c r="B1155" s="89"/>
      <c r="G1155" s="39"/>
      <c r="H1155" s="39"/>
      <c r="I1155" s="42">
        <f>IF(F1155&lt;&gt;"结转本期损益",_xlfn.XLOOKUP(D1155,科目余额表[科目编码],科目余额表[抽查项目],"无匹配"),"期间结转")</f>
        <v>0</v>
      </c>
      <c r="J1155" s="38" t="str" cm="1">
        <f t="array" ref="J1155">_xlfn.TEXTJOIN(",", TRUE, _xlfn.UNIQUE(IF((序时账[日期]=B1155)*(序时账[凭证字号]=C1155)*IF(G1155=0,序时账[借方金额]&lt;&gt;0,序时账[借方金额]=0)*(序时账[科目编码]&lt;&gt;D1155), 序时账[科目名称], "")))</f>
        <v/>
      </c>
      <c r="K1155" s="42"/>
      <c r="M1155" s="24"/>
      <c r="N1155" s="23"/>
    </row>
    <row r="1156" spans="1:14">
      <c r="A1156" s="38" t="str" cm="1">
        <f t="array" ref="A1156">_xlfn.TEXTJOIN(",", TRUE, _xlfn.UNIQUE(IF((序时账[日期]=B1156)*(序时账[凭证字号]=C1156), 序时账[科目编码], "")))</f>
        <v>0</v>
      </c>
      <c r="B1156" s="89"/>
      <c r="G1156" s="39"/>
      <c r="H1156" s="39"/>
      <c r="I1156" s="42">
        <f>IF(F1156&lt;&gt;"结转本期损益",_xlfn.XLOOKUP(D1156,科目余额表[科目编码],科目余额表[抽查项目],"无匹配"),"期间结转")</f>
        <v>0</v>
      </c>
      <c r="J1156" s="38" t="str" cm="1">
        <f t="array" ref="J1156">_xlfn.TEXTJOIN(",", TRUE, _xlfn.UNIQUE(IF((序时账[日期]=B1156)*(序时账[凭证字号]=C1156)*IF(G1156=0,序时账[借方金额]&lt;&gt;0,序时账[借方金额]=0)*(序时账[科目编码]&lt;&gt;D1156), 序时账[科目名称], "")))</f>
        <v/>
      </c>
      <c r="K1156" s="42"/>
      <c r="M1156" s="24"/>
      <c r="N1156" s="23"/>
    </row>
    <row r="1157" spans="1:14">
      <c r="A1157" s="38" t="str" cm="1">
        <f t="array" ref="A1157">_xlfn.TEXTJOIN(",", TRUE, _xlfn.UNIQUE(IF((序时账[日期]=B1157)*(序时账[凭证字号]=C1157), 序时账[科目编码], "")))</f>
        <v>0</v>
      </c>
      <c r="B1157" s="89"/>
      <c r="G1157" s="39"/>
      <c r="H1157" s="39"/>
      <c r="I1157" s="42">
        <f>IF(F1157&lt;&gt;"结转本期损益",_xlfn.XLOOKUP(D1157,科目余额表[科目编码],科目余额表[抽查项目],"无匹配"),"期间结转")</f>
        <v>0</v>
      </c>
      <c r="J1157" s="38" t="str" cm="1">
        <f t="array" ref="J1157">_xlfn.TEXTJOIN(",", TRUE, _xlfn.UNIQUE(IF((序时账[日期]=B1157)*(序时账[凭证字号]=C1157)*IF(G1157=0,序时账[借方金额]&lt;&gt;0,序时账[借方金额]=0)*(序时账[科目编码]&lt;&gt;D1157), 序时账[科目名称], "")))</f>
        <v/>
      </c>
      <c r="K1157" s="42"/>
      <c r="M1157" s="24"/>
      <c r="N1157" s="23"/>
    </row>
    <row r="1158" spans="1:14">
      <c r="A1158" s="38" t="str" cm="1">
        <f t="array" ref="A1158">_xlfn.TEXTJOIN(",", TRUE, _xlfn.UNIQUE(IF((序时账[日期]=B1158)*(序时账[凭证字号]=C1158), 序时账[科目编码], "")))</f>
        <v>0</v>
      </c>
      <c r="B1158" s="89"/>
      <c r="G1158" s="39"/>
      <c r="H1158" s="39"/>
      <c r="I1158" s="42">
        <f>IF(F1158&lt;&gt;"结转本期损益",_xlfn.XLOOKUP(D1158,科目余额表[科目编码],科目余额表[抽查项目],"无匹配"),"期间结转")</f>
        <v>0</v>
      </c>
      <c r="J1158" s="38" t="str" cm="1">
        <f t="array" ref="J1158">_xlfn.TEXTJOIN(",", TRUE, _xlfn.UNIQUE(IF((序时账[日期]=B1158)*(序时账[凭证字号]=C1158)*IF(G1158=0,序时账[借方金额]&lt;&gt;0,序时账[借方金额]=0)*(序时账[科目编码]&lt;&gt;D1158), 序时账[科目名称], "")))</f>
        <v/>
      </c>
      <c r="K1158" s="42"/>
      <c r="M1158" s="24"/>
      <c r="N1158" s="23"/>
    </row>
    <row r="1159" spans="1:14">
      <c r="A1159" s="38" t="str" cm="1">
        <f t="array" ref="A1159">_xlfn.TEXTJOIN(",", TRUE, _xlfn.UNIQUE(IF((序时账[日期]=B1159)*(序时账[凭证字号]=C1159), 序时账[科目编码], "")))</f>
        <v>0</v>
      </c>
      <c r="B1159" s="89"/>
      <c r="G1159" s="39"/>
      <c r="H1159" s="39"/>
      <c r="I1159" s="42">
        <f>IF(F1159&lt;&gt;"结转本期损益",_xlfn.XLOOKUP(D1159,科目余额表[科目编码],科目余额表[抽查项目],"无匹配"),"期间结转")</f>
        <v>0</v>
      </c>
      <c r="J1159" s="38" t="str" cm="1">
        <f t="array" ref="J1159">_xlfn.TEXTJOIN(",", TRUE, _xlfn.UNIQUE(IF((序时账[日期]=B1159)*(序时账[凭证字号]=C1159)*IF(G1159=0,序时账[借方金额]&lt;&gt;0,序时账[借方金额]=0)*(序时账[科目编码]&lt;&gt;D1159), 序时账[科目名称], "")))</f>
        <v/>
      </c>
      <c r="K1159" s="42"/>
      <c r="M1159" s="24"/>
      <c r="N1159" s="23"/>
    </row>
    <row r="1160" spans="1:14">
      <c r="A1160" s="38" t="str" cm="1">
        <f t="array" ref="A1160">_xlfn.TEXTJOIN(",", TRUE, _xlfn.UNIQUE(IF((序时账[日期]=B1160)*(序时账[凭证字号]=C1160), 序时账[科目编码], "")))</f>
        <v>0</v>
      </c>
      <c r="B1160" s="89"/>
      <c r="G1160" s="39"/>
      <c r="H1160" s="39"/>
      <c r="I1160" s="42">
        <f>IF(F1160&lt;&gt;"结转本期损益",_xlfn.XLOOKUP(D1160,科目余额表[科目编码],科目余额表[抽查项目],"无匹配"),"期间结转")</f>
        <v>0</v>
      </c>
      <c r="J1160" s="38" t="str" cm="1">
        <f t="array" ref="J1160">_xlfn.TEXTJOIN(",", TRUE, _xlfn.UNIQUE(IF((序时账[日期]=B1160)*(序时账[凭证字号]=C1160)*IF(G1160=0,序时账[借方金额]&lt;&gt;0,序时账[借方金额]=0)*(序时账[科目编码]&lt;&gt;D1160), 序时账[科目名称], "")))</f>
        <v/>
      </c>
      <c r="K1160" s="42"/>
      <c r="M1160" s="24"/>
      <c r="N1160" s="23"/>
    </row>
    <row r="1161" spans="1:14">
      <c r="A1161" s="38" t="str" cm="1">
        <f t="array" ref="A1161">_xlfn.TEXTJOIN(",", TRUE, _xlfn.UNIQUE(IF((序时账[日期]=B1161)*(序时账[凭证字号]=C1161), 序时账[科目编码], "")))</f>
        <v>0</v>
      </c>
      <c r="B1161" s="89"/>
      <c r="G1161" s="39"/>
      <c r="H1161" s="39"/>
      <c r="I1161" s="42">
        <f>IF(F1161&lt;&gt;"结转本期损益",_xlfn.XLOOKUP(D1161,科目余额表[科目编码],科目余额表[抽查项目],"无匹配"),"期间结转")</f>
        <v>0</v>
      </c>
      <c r="J1161" s="38" t="str" cm="1">
        <f t="array" ref="J1161">_xlfn.TEXTJOIN(",", TRUE, _xlfn.UNIQUE(IF((序时账[日期]=B1161)*(序时账[凭证字号]=C1161)*IF(G1161=0,序时账[借方金额]&lt;&gt;0,序时账[借方金额]=0)*(序时账[科目编码]&lt;&gt;D1161), 序时账[科目名称], "")))</f>
        <v/>
      </c>
      <c r="K1161" s="42"/>
      <c r="M1161" s="24"/>
      <c r="N1161" s="23"/>
    </row>
    <row r="1162" spans="1:14">
      <c r="A1162" s="38" t="str" cm="1">
        <f t="array" ref="A1162">_xlfn.TEXTJOIN(",", TRUE, _xlfn.UNIQUE(IF((序时账[日期]=B1162)*(序时账[凭证字号]=C1162), 序时账[科目编码], "")))</f>
        <v>0</v>
      </c>
      <c r="B1162" s="89"/>
      <c r="G1162" s="39"/>
      <c r="H1162" s="39"/>
      <c r="I1162" s="42">
        <f>IF(F1162&lt;&gt;"结转本期损益",_xlfn.XLOOKUP(D1162,科目余额表[科目编码],科目余额表[抽查项目],"无匹配"),"期间结转")</f>
        <v>0</v>
      </c>
      <c r="J1162" s="38" t="str" cm="1">
        <f t="array" ref="J1162">_xlfn.TEXTJOIN(",", TRUE, _xlfn.UNIQUE(IF((序时账[日期]=B1162)*(序时账[凭证字号]=C1162)*IF(G1162=0,序时账[借方金额]&lt;&gt;0,序时账[借方金额]=0)*(序时账[科目编码]&lt;&gt;D1162), 序时账[科目名称], "")))</f>
        <v/>
      </c>
      <c r="K1162" s="42"/>
      <c r="M1162" s="24"/>
      <c r="N1162" s="23"/>
    </row>
    <row r="1163" spans="1:14">
      <c r="A1163" s="38" t="str" cm="1">
        <f t="array" ref="A1163">_xlfn.TEXTJOIN(",", TRUE, _xlfn.UNIQUE(IF((序时账[日期]=B1163)*(序时账[凭证字号]=C1163), 序时账[科目编码], "")))</f>
        <v>0</v>
      </c>
      <c r="B1163" s="89"/>
      <c r="G1163" s="39"/>
      <c r="H1163" s="39"/>
      <c r="I1163" s="42">
        <f>IF(F1163&lt;&gt;"结转本期损益",_xlfn.XLOOKUP(D1163,科目余额表[科目编码],科目余额表[抽查项目],"无匹配"),"期间结转")</f>
        <v>0</v>
      </c>
      <c r="J1163" s="38" t="str" cm="1">
        <f t="array" ref="J1163">_xlfn.TEXTJOIN(",", TRUE, _xlfn.UNIQUE(IF((序时账[日期]=B1163)*(序时账[凭证字号]=C1163)*IF(G1163=0,序时账[借方金额]&lt;&gt;0,序时账[借方金额]=0)*(序时账[科目编码]&lt;&gt;D1163), 序时账[科目名称], "")))</f>
        <v/>
      </c>
      <c r="K1163" s="42"/>
      <c r="M1163" s="24"/>
      <c r="N1163" s="23"/>
    </row>
    <row r="1164" spans="1:14">
      <c r="A1164" s="38" t="str" cm="1">
        <f t="array" ref="A1164">_xlfn.TEXTJOIN(",", TRUE, _xlfn.UNIQUE(IF((序时账[日期]=B1164)*(序时账[凭证字号]=C1164), 序时账[科目编码], "")))</f>
        <v>0</v>
      </c>
      <c r="B1164" s="89"/>
      <c r="G1164" s="39"/>
      <c r="H1164" s="39"/>
      <c r="I1164" s="42">
        <f>IF(F1164&lt;&gt;"结转本期损益",_xlfn.XLOOKUP(D1164,科目余额表[科目编码],科目余额表[抽查项目],"无匹配"),"期间结转")</f>
        <v>0</v>
      </c>
      <c r="J1164" s="38" t="str" cm="1">
        <f t="array" ref="J1164">_xlfn.TEXTJOIN(",", TRUE, _xlfn.UNIQUE(IF((序时账[日期]=B1164)*(序时账[凭证字号]=C1164)*IF(G1164=0,序时账[借方金额]&lt;&gt;0,序时账[借方金额]=0)*(序时账[科目编码]&lt;&gt;D1164), 序时账[科目名称], "")))</f>
        <v/>
      </c>
      <c r="K1164" s="42"/>
      <c r="M1164" s="24"/>
      <c r="N1164" s="23"/>
    </row>
    <row r="1165" spans="1:14">
      <c r="A1165" s="38" t="str" cm="1">
        <f t="array" ref="A1165">_xlfn.TEXTJOIN(",", TRUE, _xlfn.UNIQUE(IF((序时账[日期]=B1165)*(序时账[凭证字号]=C1165), 序时账[科目编码], "")))</f>
        <v>0</v>
      </c>
      <c r="B1165" s="89"/>
      <c r="G1165" s="39"/>
      <c r="H1165" s="39"/>
      <c r="I1165" s="42">
        <f>IF(F1165&lt;&gt;"结转本期损益",_xlfn.XLOOKUP(D1165,科目余额表[科目编码],科目余额表[抽查项目],"无匹配"),"期间结转")</f>
        <v>0</v>
      </c>
      <c r="J1165" s="38" t="str" cm="1">
        <f t="array" ref="J1165">_xlfn.TEXTJOIN(",", TRUE, _xlfn.UNIQUE(IF((序时账[日期]=B1165)*(序时账[凭证字号]=C1165)*IF(G1165=0,序时账[借方金额]&lt;&gt;0,序时账[借方金额]=0)*(序时账[科目编码]&lt;&gt;D1165), 序时账[科目名称], "")))</f>
        <v/>
      </c>
      <c r="K1165" s="42"/>
      <c r="M1165" s="24"/>
      <c r="N1165" s="23"/>
    </row>
    <row r="1166" spans="1:14">
      <c r="A1166" s="38" t="str" cm="1">
        <f t="array" ref="A1166">_xlfn.TEXTJOIN(",", TRUE, _xlfn.UNIQUE(IF((序时账[日期]=B1166)*(序时账[凭证字号]=C1166), 序时账[科目编码], "")))</f>
        <v>0</v>
      </c>
      <c r="B1166" s="89"/>
      <c r="G1166" s="39"/>
      <c r="H1166" s="39"/>
      <c r="I1166" s="42">
        <f>IF(F1166&lt;&gt;"结转本期损益",_xlfn.XLOOKUP(D1166,科目余额表[科目编码],科目余额表[抽查项目],"无匹配"),"期间结转")</f>
        <v>0</v>
      </c>
      <c r="J1166" s="38" t="str" cm="1">
        <f t="array" ref="J1166">_xlfn.TEXTJOIN(",", TRUE, _xlfn.UNIQUE(IF((序时账[日期]=B1166)*(序时账[凭证字号]=C1166)*IF(G1166=0,序时账[借方金额]&lt;&gt;0,序时账[借方金额]=0)*(序时账[科目编码]&lt;&gt;D1166), 序时账[科目名称], "")))</f>
        <v/>
      </c>
      <c r="K1166" s="42"/>
      <c r="M1166" s="24"/>
      <c r="N1166" s="23"/>
    </row>
    <row r="1167" spans="1:14">
      <c r="A1167" s="38" t="str" cm="1">
        <f t="array" ref="A1167">_xlfn.TEXTJOIN(",", TRUE, _xlfn.UNIQUE(IF((序时账[日期]=B1167)*(序时账[凭证字号]=C1167), 序时账[科目编码], "")))</f>
        <v>0</v>
      </c>
      <c r="B1167" s="89"/>
      <c r="G1167" s="39"/>
      <c r="H1167" s="39"/>
      <c r="I1167" s="42">
        <f>IF(F1167&lt;&gt;"结转本期损益",_xlfn.XLOOKUP(D1167,科目余额表[科目编码],科目余额表[抽查项目],"无匹配"),"期间结转")</f>
        <v>0</v>
      </c>
      <c r="J1167" s="38" t="str" cm="1">
        <f t="array" ref="J1167">_xlfn.TEXTJOIN(",", TRUE, _xlfn.UNIQUE(IF((序时账[日期]=B1167)*(序时账[凭证字号]=C1167)*IF(G1167=0,序时账[借方金额]&lt;&gt;0,序时账[借方金额]=0)*(序时账[科目编码]&lt;&gt;D1167), 序时账[科目名称], "")))</f>
        <v/>
      </c>
      <c r="K1167" s="42"/>
      <c r="M1167" s="24"/>
      <c r="N1167" s="23"/>
    </row>
    <row r="1168" spans="1:14">
      <c r="A1168" s="38" t="str" cm="1">
        <f t="array" ref="A1168">_xlfn.TEXTJOIN(",", TRUE, _xlfn.UNIQUE(IF((序时账[日期]=B1168)*(序时账[凭证字号]=C1168), 序时账[科目编码], "")))</f>
        <v>0</v>
      </c>
      <c r="B1168" s="89"/>
      <c r="G1168" s="39"/>
      <c r="H1168" s="39"/>
      <c r="I1168" s="42">
        <f>IF(F1168&lt;&gt;"结转本期损益",_xlfn.XLOOKUP(D1168,科目余额表[科目编码],科目余额表[抽查项目],"无匹配"),"期间结转")</f>
        <v>0</v>
      </c>
      <c r="J1168" s="38" t="str" cm="1">
        <f t="array" ref="J1168">_xlfn.TEXTJOIN(",", TRUE, _xlfn.UNIQUE(IF((序时账[日期]=B1168)*(序时账[凭证字号]=C1168)*IF(G1168=0,序时账[借方金额]&lt;&gt;0,序时账[借方金额]=0)*(序时账[科目编码]&lt;&gt;D1168), 序时账[科目名称], "")))</f>
        <v/>
      </c>
      <c r="K1168" s="42"/>
      <c r="M1168" s="24"/>
      <c r="N1168" s="23"/>
    </row>
    <row r="1169" spans="1:14">
      <c r="A1169" s="38" t="str" cm="1">
        <f t="array" ref="A1169">_xlfn.TEXTJOIN(",", TRUE, _xlfn.UNIQUE(IF((序时账[日期]=B1169)*(序时账[凭证字号]=C1169), 序时账[科目编码], "")))</f>
        <v>0</v>
      </c>
      <c r="B1169" s="89"/>
      <c r="G1169" s="39"/>
      <c r="H1169" s="39"/>
      <c r="I1169" s="42">
        <f>IF(F1169&lt;&gt;"结转本期损益",_xlfn.XLOOKUP(D1169,科目余额表[科目编码],科目余额表[抽查项目],"无匹配"),"期间结转")</f>
        <v>0</v>
      </c>
      <c r="J1169" s="38" t="str" cm="1">
        <f t="array" ref="J1169">_xlfn.TEXTJOIN(",", TRUE, _xlfn.UNIQUE(IF((序时账[日期]=B1169)*(序时账[凭证字号]=C1169)*IF(G1169=0,序时账[借方金额]&lt;&gt;0,序时账[借方金额]=0)*(序时账[科目编码]&lt;&gt;D1169), 序时账[科目名称], "")))</f>
        <v/>
      </c>
      <c r="K1169" s="42"/>
      <c r="M1169" s="24"/>
      <c r="N1169" s="23"/>
    </row>
    <row r="1170" spans="1:14">
      <c r="A1170" s="38" t="str" cm="1">
        <f t="array" ref="A1170">_xlfn.TEXTJOIN(",", TRUE, _xlfn.UNIQUE(IF((序时账[日期]=B1170)*(序时账[凭证字号]=C1170), 序时账[科目编码], "")))</f>
        <v>0</v>
      </c>
      <c r="B1170" s="89"/>
      <c r="G1170" s="39"/>
      <c r="H1170" s="39"/>
      <c r="I1170" s="42">
        <f>IF(F1170&lt;&gt;"结转本期损益",_xlfn.XLOOKUP(D1170,科目余额表[科目编码],科目余额表[抽查项目],"无匹配"),"期间结转")</f>
        <v>0</v>
      </c>
      <c r="J1170" s="38" t="str" cm="1">
        <f t="array" ref="J1170">_xlfn.TEXTJOIN(",", TRUE, _xlfn.UNIQUE(IF((序时账[日期]=B1170)*(序时账[凭证字号]=C1170)*IF(G1170=0,序时账[借方金额]&lt;&gt;0,序时账[借方金额]=0)*(序时账[科目编码]&lt;&gt;D1170), 序时账[科目名称], "")))</f>
        <v/>
      </c>
      <c r="K1170" s="42"/>
      <c r="M1170" s="24"/>
      <c r="N1170" s="23"/>
    </row>
    <row r="1171" spans="1:14">
      <c r="A1171" s="38" t="str" cm="1">
        <f t="array" ref="A1171">_xlfn.TEXTJOIN(",", TRUE, _xlfn.UNIQUE(IF((序时账[日期]=B1171)*(序时账[凭证字号]=C1171), 序时账[科目编码], "")))</f>
        <v>0</v>
      </c>
      <c r="B1171" s="89"/>
      <c r="G1171" s="39"/>
      <c r="H1171" s="39"/>
      <c r="I1171" s="42">
        <f>IF(F1171&lt;&gt;"结转本期损益",_xlfn.XLOOKUP(D1171,科目余额表[科目编码],科目余额表[抽查项目],"无匹配"),"期间结转")</f>
        <v>0</v>
      </c>
      <c r="J1171" s="38" t="str" cm="1">
        <f t="array" ref="J1171">_xlfn.TEXTJOIN(",", TRUE, _xlfn.UNIQUE(IF((序时账[日期]=B1171)*(序时账[凭证字号]=C1171)*IF(G1171=0,序时账[借方金额]&lt;&gt;0,序时账[借方金额]=0)*(序时账[科目编码]&lt;&gt;D1171), 序时账[科目名称], "")))</f>
        <v/>
      </c>
      <c r="K1171" s="42"/>
      <c r="M1171" s="24"/>
      <c r="N1171" s="23"/>
    </row>
    <row r="1172" spans="1:14">
      <c r="A1172" s="38" t="str" cm="1">
        <f t="array" ref="A1172">_xlfn.TEXTJOIN(",", TRUE, _xlfn.UNIQUE(IF((序时账[日期]=B1172)*(序时账[凭证字号]=C1172), 序时账[科目编码], "")))</f>
        <v>0</v>
      </c>
      <c r="B1172" s="89"/>
      <c r="G1172" s="39"/>
      <c r="H1172" s="39"/>
      <c r="I1172" s="42">
        <f>IF(F1172&lt;&gt;"结转本期损益",_xlfn.XLOOKUP(D1172,科目余额表[科目编码],科目余额表[抽查项目],"无匹配"),"期间结转")</f>
        <v>0</v>
      </c>
      <c r="J1172" s="38" t="str" cm="1">
        <f t="array" ref="J1172">_xlfn.TEXTJOIN(",", TRUE, _xlfn.UNIQUE(IF((序时账[日期]=B1172)*(序时账[凭证字号]=C1172)*IF(G1172=0,序时账[借方金额]&lt;&gt;0,序时账[借方金额]=0)*(序时账[科目编码]&lt;&gt;D1172), 序时账[科目名称], "")))</f>
        <v/>
      </c>
      <c r="K1172" s="42"/>
      <c r="M1172" s="24"/>
      <c r="N1172" s="23"/>
    </row>
    <row r="1173" spans="1:14">
      <c r="A1173" s="38" t="str" cm="1">
        <f t="array" ref="A1173">_xlfn.TEXTJOIN(",", TRUE, _xlfn.UNIQUE(IF((序时账[日期]=B1173)*(序时账[凭证字号]=C1173), 序时账[科目编码], "")))</f>
        <v>0</v>
      </c>
      <c r="B1173" s="89"/>
      <c r="G1173" s="39"/>
      <c r="H1173" s="39"/>
      <c r="I1173" s="42">
        <f>IF(F1173&lt;&gt;"结转本期损益",_xlfn.XLOOKUP(D1173,科目余额表[科目编码],科目余额表[抽查项目],"无匹配"),"期间结转")</f>
        <v>0</v>
      </c>
      <c r="J1173" s="38" t="str" cm="1">
        <f t="array" ref="J1173">_xlfn.TEXTJOIN(",", TRUE, _xlfn.UNIQUE(IF((序时账[日期]=B1173)*(序时账[凭证字号]=C1173)*IF(G1173=0,序时账[借方金额]&lt;&gt;0,序时账[借方金额]=0)*(序时账[科目编码]&lt;&gt;D1173), 序时账[科目名称], "")))</f>
        <v/>
      </c>
      <c r="K1173" s="42"/>
      <c r="M1173" s="24"/>
      <c r="N1173" s="23"/>
    </row>
    <row r="1174" spans="1:14">
      <c r="A1174" s="38" t="str" cm="1">
        <f t="array" ref="A1174">_xlfn.TEXTJOIN(",", TRUE, _xlfn.UNIQUE(IF((序时账[日期]=B1174)*(序时账[凭证字号]=C1174), 序时账[科目编码], "")))</f>
        <v>0</v>
      </c>
      <c r="B1174" s="89"/>
      <c r="G1174" s="39"/>
      <c r="H1174" s="39"/>
      <c r="I1174" s="42">
        <f>IF(F1174&lt;&gt;"结转本期损益",_xlfn.XLOOKUP(D1174,科目余额表[科目编码],科目余额表[抽查项目],"无匹配"),"期间结转")</f>
        <v>0</v>
      </c>
      <c r="J1174" s="38" t="str" cm="1">
        <f t="array" ref="J1174">_xlfn.TEXTJOIN(",", TRUE, _xlfn.UNIQUE(IF((序时账[日期]=B1174)*(序时账[凭证字号]=C1174)*IF(G1174=0,序时账[借方金额]&lt;&gt;0,序时账[借方金额]=0)*(序时账[科目编码]&lt;&gt;D1174), 序时账[科目名称], "")))</f>
        <v/>
      </c>
      <c r="K1174" s="42"/>
      <c r="M1174" s="24"/>
      <c r="N1174" s="23"/>
    </row>
    <row r="1175" spans="1:14">
      <c r="A1175" s="38" t="str" cm="1">
        <f t="array" ref="A1175">_xlfn.TEXTJOIN(",", TRUE, _xlfn.UNIQUE(IF((序时账[日期]=B1175)*(序时账[凭证字号]=C1175), 序时账[科目编码], "")))</f>
        <v>0</v>
      </c>
      <c r="B1175" s="89"/>
      <c r="G1175" s="39"/>
      <c r="H1175" s="39"/>
      <c r="I1175" s="42">
        <f>IF(F1175&lt;&gt;"结转本期损益",_xlfn.XLOOKUP(D1175,科目余额表[科目编码],科目余额表[抽查项目],"无匹配"),"期间结转")</f>
        <v>0</v>
      </c>
      <c r="J1175" s="38" t="str" cm="1">
        <f t="array" ref="J1175">_xlfn.TEXTJOIN(",", TRUE, _xlfn.UNIQUE(IF((序时账[日期]=B1175)*(序时账[凭证字号]=C1175)*IF(G1175=0,序时账[借方金额]&lt;&gt;0,序时账[借方金额]=0)*(序时账[科目编码]&lt;&gt;D1175), 序时账[科目名称], "")))</f>
        <v/>
      </c>
      <c r="K1175" s="42"/>
      <c r="M1175" s="24"/>
      <c r="N1175" s="23"/>
    </row>
    <row r="1176" spans="1:14">
      <c r="A1176" s="38" t="str" cm="1">
        <f t="array" ref="A1176">_xlfn.TEXTJOIN(",", TRUE, _xlfn.UNIQUE(IF((序时账[日期]=B1176)*(序时账[凭证字号]=C1176), 序时账[科目编码], "")))</f>
        <v>0</v>
      </c>
      <c r="B1176" s="89"/>
      <c r="G1176" s="39"/>
      <c r="H1176" s="39"/>
      <c r="I1176" s="42">
        <f>IF(F1176&lt;&gt;"结转本期损益",_xlfn.XLOOKUP(D1176,科目余额表[科目编码],科目余额表[抽查项目],"无匹配"),"期间结转")</f>
        <v>0</v>
      </c>
      <c r="J1176" s="38" t="str" cm="1">
        <f t="array" ref="J1176">_xlfn.TEXTJOIN(",", TRUE, _xlfn.UNIQUE(IF((序时账[日期]=B1176)*(序时账[凭证字号]=C1176)*IF(G1176=0,序时账[借方金额]&lt;&gt;0,序时账[借方金额]=0)*(序时账[科目编码]&lt;&gt;D1176), 序时账[科目名称], "")))</f>
        <v/>
      </c>
      <c r="K1176" s="42"/>
      <c r="M1176" s="24"/>
      <c r="N1176" s="23"/>
    </row>
    <row r="1177" spans="1:14">
      <c r="A1177" s="38" t="str" cm="1">
        <f t="array" ref="A1177">_xlfn.TEXTJOIN(",", TRUE, _xlfn.UNIQUE(IF((序时账[日期]=B1177)*(序时账[凭证字号]=C1177), 序时账[科目编码], "")))</f>
        <v>0</v>
      </c>
      <c r="B1177" s="89"/>
      <c r="G1177" s="39"/>
      <c r="H1177" s="39"/>
      <c r="I1177" s="42">
        <f>IF(F1177&lt;&gt;"结转本期损益",_xlfn.XLOOKUP(D1177,科目余额表[科目编码],科目余额表[抽查项目],"无匹配"),"期间结转")</f>
        <v>0</v>
      </c>
      <c r="J1177" s="38" t="str" cm="1">
        <f t="array" ref="J1177">_xlfn.TEXTJOIN(",", TRUE, _xlfn.UNIQUE(IF((序时账[日期]=B1177)*(序时账[凭证字号]=C1177)*IF(G1177=0,序时账[借方金额]&lt;&gt;0,序时账[借方金额]=0)*(序时账[科目编码]&lt;&gt;D1177), 序时账[科目名称], "")))</f>
        <v/>
      </c>
      <c r="K1177" s="42"/>
      <c r="M1177" s="24"/>
      <c r="N1177" s="23"/>
    </row>
    <row r="1178" spans="1:14">
      <c r="A1178" s="38" t="str" cm="1">
        <f t="array" ref="A1178">_xlfn.TEXTJOIN(",", TRUE, _xlfn.UNIQUE(IF((序时账[日期]=B1178)*(序时账[凭证字号]=C1178), 序时账[科目编码], "")))</f>
        <v>0</v>
      </c>
      <c r="B1178" s="89"/>
      <c r="G1178" s="39"/>
      <c r="H1178" s="39"/>
      <c r="I1178" s="42">
        <f>IF(F1178&lt;&gt;"结转本期损益",_xlfn.XLOOKUP(D1178,科目余额表[科目编码],科目余额表[抽查项目],"无匹配"),"期间结转")</f>
        <v>0</v>
      </c>
      <c r="J1178" s="38" t="str" cm="1">
        <f t="array" ref="J1178">_xlfn.TEXTJOIN(",", TRUE, _xlfn.UNIQUE(IF((序时账[日期]=B1178)*(序时账[凭证字号]=C1178)*IF(G1178=0,序时账[借方金额]&lt;&gt;0,序时账[借方金额]=0)*(序时账[科目编码]&lt;&gt;D1178), 序时账[科目名称], "")))</f>
        <v/>
      </c>
      <c r="K1178" s="42"/>
      <c r="M1178" s="24"/>
      <c r="N1178" s="23"/>
    </row>
    <row r="1179" spans="1:14">
      <c r="A1179" s="38" t="str" cm="1">
        <f t="array" ref="A1179">_xlfn.TEXTJOIN(",", TRUE, _xlfn.UNIQUE(IF((序时账[日期]=B1179)*(序时账[凭证字号]=C1179), 序时账[科目编码], "")))</f>
        <v>0</v>
      </c>
      <c r="B1179" s="89"/>
      <c r="G1179" s="39"/>
      <c r="H1179" s="39"/>
      <c r="I1179" s="42">
        <f>IF(F1179&lt;&gt;"结转本期损益",_xlfn.XLOOKUP(D1179,科目余额表[科目编码],科目余额表[抽查项目],"无匹配"),"期间结转")</f>
        <v>0</v>
      </c>
      <c r="J1179" s="38" t="str" cm="1">
        <f t="array" ref="J1179">_xlfn.TEXTJOIN(",", TRUE, _xlfn.UNIQUE(IF((序时账[日期]=B1179)*(序时账[凭证字号]=C1179)*IF(G1179=0,序时账[借方金额]&lt;&gt;0,序时账[借方金额]=0)*(序时账[科目编码]&lt;&gt;D1179), 序时账[科目名称], "")))</f>
        <v/>
      </c>
      <c r="K1179" s="42"/>
      <c r="M1179" s="24"/>
      <c r="N1179" s="23"/>
    </row>
    <row r="1180" spans="1:14">
      <c r="A1180" s="38" t="str" cm="1">
        <f t="array" ref="A1180">_xlfn.TEXTJOIN(",", TRUE, _xlfn.UNIQUE(IF((序时账[日期]=B1180)*(序时账[凭证字号]=C1180), 序时账[科目编码], "")))</f>
        <v>0</v>
      </c>
      <c r="B1180" s="89"/>
      <c r="G1180" s="39"/>
      <c r="H1180" s="39"/>
      <c r="I1180" s="42">
        <f>IF(F1180&lt;&gt;"结转本期损益",_xlfn.XLOOKUP(D1180,科目余额表[科目编码],科目余额表[抽查项目],"无匹配"),"期间结转")</f>
        <v>0</v>
      </c>
      <c r="J1180" s="38" t="str" cm="1">
        <f t="array" ref="J1180">_xlfn.TEXTJOIN(",", TRUE, _xlfn.UNIQUE(IF((序时账[日期]=B1180)*(序时账[凭证字号]=C1180)*IF(G1180=0,序时账[借方金额]&lt;&gt;0,序时账[借方金额]=0)*(序时账[科目编码]&lt;&gt;D1180), 序时账[科目名称], "")))</f>
        <v/>
      </c>
      <c r="K1180" s="42"/>
      <c r="M1180" s="24"/>
      <c r="N1180" s="23"/>
    </row>
    <row r="1181" spans="1:14">
      <c r="A1181" s="38" t="str" cm="1">
        <f t="array" ref="A1181">_xlfn.TEXTJOIN(",", TRUE, _xlfn.UNIQUE(IF((序时账[日期]=B1181)*(序时账[凭证字号]=C1181), 序时账[科目编码], "")))</f>
        <v>0</v>
      </c>
      <c r="B1181" s="89"/>
      <c r="G1181" s="39"/>
      <c r="H1181" s="39"/>
      <c r="I1181" s="42">
        <f>IF(F1181&lt;&gt;"结转本期损益",_xlfn.XLOOKUP(D1181,科目余额表[科目编码],科目余额表[抽查项目],"无匹配"),"期间结转")</f>
        <v>0</v>
      </c>
      <c r="J1181" s="38" t="str" cm="1">
        <f t="array" ref="J1181">_xlfn.TEXTJOIN(",", TRUE, _xlfn.UNIQUE(IF((序时账[日期]=B1181)*(序时账[凭证字号]=C1181)*IF(G1181=0,序时账[借方金额]&lt;&gt;0,序时账[借方金额]=0)*(序时账[科目编码]&lt;&gt;D1181), 序时账[科目名称], "")))</f>
        <v/>
      </c>
      <c r="K1181" s="42"/>
      <c r="M1181" s="24"/>
      <c r="N1181" s="23"/>
    </row>
    <row r="1182" spans="1:14">
      <c r="A1182" s="38" t="str" cm="1">
        <f t="array" ref="A1182">_xlfn.TEXTJOIN(",", TRUE, _xlfn.UNIQUE(IF((序时账[日期]=B1182)*(序时账[凭证字号]=C1182), 序时账[科目编码], "")))</f>
        <v>0</v>
      </c>
      <c r="B1182" s="89"/>
      <c r="G1182" s="39"/>
      <c r="H1182" s="39"/>
      <c r="I1182" s="42">
        <f>IF(F1182&lt;&gt;"结转本期损益",_xlfn.XLOOKUP(D1182,科目余额表[科目编码],科目余额表[抽查项目],"无匹配"),"期间结转")</f>
        <v>0</v>
      </c>
      <c r="J1182" s="38" t="str" cm="1">
        <f t="array" ref="J1182">_xlfn.TEXTJOIN(",", TRUE, _xlfn.UNIQUE(IF((序时账[日期]=B1182)*(序时账[凭证字号]=C1182)*IF(G1182=0,序时账[借方金额]&lt;&gt;0,序时账[借方金额]=0)*(序时账[科目编码]&lt;&gt;D1182), 序时账[科目名称], "")))</f>
        <v/>
      </c>
      <c r="K1182" s="42"/>
      <c r="M1182" s="24"/>
      <c r="N1182" s="23"/>
    </row>
    <row r="1183" spans="1:14">
      <c r="A1183" s="38" t="str" cm="1">
        <f t="array" ref="A1183">_xlfn.TEXTJOIN(",", TRUE, _xlfn.UNIQUE(IF((序时账[日期]=B1183)*(序时账[凭证字号]=C1183), 序时账[科目编码], "")))</f>
        <v>0</v>
      </c>
      <c r="B1183" s="89"/>
      <c r="G1183" s="39"/>
      <c r="H1183" s="39"/>
      <c r="I1183" s="42">
        <f>IF(F1183&lt;&gt;"结转本期损益",_xlfn.XLOOKUP(D1183,科目余额表[科目编码],科目余额表[抽查项目],"无匹配"),"期间结转")</f>
        <v>0</v>
      </c>
      <c r="J1183" s="38" t="str" cm="1">
        <f t="array" ref="J1183">_xlfn.TEXTJOIN(",", TRUE, _xlfn.UNIQUE(IF((序时账[日期]=B1183)*(序时账[凭证字号]=C1183)*IF(G1183=0,序时账[借方金额]&lt;&gt;0,序时账[借方金额]=0)*(序时账[科目编码]&lt;&gt;D1183), 序时账[科目名称], "")))</f>
        <v/>
      </c>
      <c r="K1183" s="42"/>
      <c r="M1183" s="24"/>
      <c r="N1183" s="23"/>
    </row>
    <row r="1184" spans="1:14">
      <c r="A1184" s="38" t="str" cm="1">
        <f t="array" ref="A1184">_xlfn.TEXTJOIN(",", TRUE, _xlfn.UNIQUE(IF((序时账[日期]=B1184)*(序时账[凭证字号]=C1184), 序时账[科目编码], "")))</f>
        <v>0</v>
      </c>
      <c r="B1184" s="89"/>
      <c r="G1184" s="39"/>
      <c r="H1184" s="39"/>
      <c r="I1184" s="42">
        <f>IF(F1184&lt;&gt;"结转本期损益",_xlfn.XLOOKUP(D1184,科目余额表[科目编码],科目余额表[抽查项目],"无匹配"),"期间结转")</f>
        <v>0</v>
      </c>
      <c r="J1184" s="38" t="str" cm="1">
        <f t="array" ref="J1184">_xlfn.TEXTJOIN(",", TRUE, _xlfn.UNIQUE(IF((序时账[日期]=B1184)*(序时账[凭证字号]=C1184)*IF(G1184=0,序时账[借方金额]&lt;&gt;0,序时账[借方金额]=0)*(序时账[科目编码]&lt;&gt;D1184), 序时账[科目名称], "")))</f>
        <v/>
      </c>
      <c r="K1184" s="42"/>
      <c r="M1184" s="24"/>
      <c r="N1184" s="23"/>
    </row>
    <row r="1185" spans="1:14">
      <c r="A1185" s="38" t="str" cm="1">
        <f t="array" ref="A1185">_xlfn.TEXTJOIN(",", TRUE, _xlfn.UNIQUE(IF((序时账[日期]=B1185)*(序时账[凭证字号]=C1185), 序时账[科目编码], "")))</f>
        <v>0</v>
      </c>
      <c r="B1185" s="89"/>
      <c r="G1185" s="39"/>
      <c r="H1185" s="39"/>
      <c r="I1185" s="42">
        <f>IF(F1185&lt;&gt;"结转本期损益",_xlfn.XLOOKUP(D1185,科目余额表[科目编码],科目余额表[抽查项目],"无匹配"),"期间结转")</f>
        <v>0</v>
      </c>
      <c r="J1185" s="38" t="str" cm="1">
        <f t="array" ref="J1185">_xlfn.TEXTJOIN(",", TRUE, _xlfn.UNIQUE(IF((序时账[日期]=B1185)*(序时账[凭证字号]=C1185)*IF(G1185=0,序时账[借方金额]&lt;&gt;0,序时账[借方金额]=0)*(序时账[科目编码]&lt;&gt;D1185), 序时账[科目名称], "")))</f>
        <v/>
      </c>
      <c r="K1185" s="42"/>
      <c r="M1185" s="24"/>
      <c r="N1185" s="23"/>
    </row>
    <row r="1186" spans="1:14">
      <c r="A1186" s="38" t="str" cm="1">
        <f t="array" ref="A1186">_xlfn.TEXTJOIN(",", TRUE, _xlfn.UNIQUE(IF((序时账[日期]=B1186)*(序时账[凭证字号]=C1186), 序时账[科目编码], "")))</f>
        <v>0</v>
      </c>
      <c r="B1186" s="89"/>
      <c r="G1186" s="39"/>
      <c r="H1186" s="39"/>
      <c r="I1186" s="42">
        <f>IF(F1186&lt;&gt;"结转本期损益",_xlfn.XLOOKUP(D1186,科目余额表[科目编码],科目余额表[抽查项目],"无匹配"),"期间结转")</f>
        <v>0</v>
      </c>
      <c r="J1186" s="38" t="str" cm="1">
        <f t="array" ref="J1186">_xlfn.TEXTJOIN(",", TRUE, _xlfn.UNIQUE(IF((序时账[日期]=B1186)*(序时账[凭证字号]=C1186)*IF(G1186=0,序时账[借方金额]&lt;&gt;0,序时账[借方金额]=0)*(序时账[科目编码]&lt;&gt;D1186), 序时账[科目名称], "")))</f>
        <v/>
      </c>
      <c r="K1186" s="42"/>
      <c r="M1186" s="24"/>
      <c r="N1186" s="23"/>
    </row>
    <row r="1187" spans="1:14">
      <c r="A1187" s="38" t="str" cm="1">
        <f t="array" ref="A1187">_xlfn.TEXTJOIN(",", TRUE, _xlfn.UNIQUE(IF((序时账[日期]=B1187)*(序时账[凭证字号]=C1187), 序时账[科目编码], "")))</f>
        <v>0</v>
      </c>
      <c r="B1187" s="89"/>
      <c r="G1187" s="39"/>
      <c r="H1187" s="39"/>
      <c r="I1187" s="42">
        <f>IF(F1187&lt;&gt;"结转本期损益",_xlfn.XLOOKUP(D1187,科目余额表[科目编码],科目余额表[抽查项目],"无匹配"),"期间结转")</f>
        <v>0</v>
      </c>
      <c r="J1187" s="38" t="str" cm="1">
        <f t="array" ref="J1187">_xlfn.TEXTJOIN(",", TRUE, _xlfn.UNIQUE(IF((序时账[日期]=B1187)*(序时账[凭证字号]=C1187)*IF(G1187=0,序时账[借方金额]&lt;&gt;0,序时账[借方金额]=0)*(序时账[科目编码]&lt;&gt;D1187), 序时账[科目名称], "")))</f>
        <v/>
      </c>
      <c r="K1187" s="42"/>
      <c r="M1187" s="24"/>
      <c r="N1187" s="23"/>
    </row>
    <row r="1188" spans="1:14">
      <c r="A1188" s="38" t="str" cm="1">
        <f t="array" ref="A1188">_xlfn.TEXTJOIN(",", TRUE, _xlfn.UNIQUE(IF((序时账[日期]=B1188)*(序时账[凭证字号]=C1188), 序时账[科目编码], "")))</f>
        <v>0</v>
      </c>
      <c r="B1188" s="89"/>
      <c r="G1188" s="39"/>
      <c r="H1188" s="39"/>
      <c r="I1188" s="42">
        <f>IF(F1188&lt;&gt;"结转本期损益",_xlfn.XLOOKUP(D1188,科目余额表[科目编码],科目余额表[抽查项目],"无匹配"),"期间结转")</f>
        <v>0</v>
      </c>
      <c r="J1188" s="38" t="str" cm="1">
        <f t="array" ref="J1188">_xlfn.TEXTJOIN(",", TRUE, _xlfn.UNIQUE(IF((序时账[日期]=B1188)*(序时账[凭证字号]=C1188)*IF(G1188=0,序时账[借方金额]&lt;&gt;0,序时账[借方金额]=0)*(序时账[科目编码]&lt;&gt;D1188), 序时账[科目名称], "")))</f>
        <v/>
      </c>
      <c r="K1188" s="42"/>
      <c r="M1188" s="24"/>
      <c r="N1188" s="23"/>
    </row>
    <row r="1189" spans="1:14">
      <c r="A1189" s="38" t="str" cm="1">
        <f t="array" ref="A1189">_xlfn.TEXTJOIN(",", TRUE, _xlfn.UNIQUE(IF((序时账[日期]=B1189)*(序时账[凭证字号]=C1189), 序时账[科目编码], "")))</f>
        <v>0</v>
      </c>
      <c r="B1189" s="89"/>
      <c r="G1189" s="39"/>
      <c r="H1189" s="39"/>
      <c r="I1189" s="42">
        <f>IF(F1189&lt;&gt;"结转本期损益",_xlfn.XLOOKUP(D1189,科目余额表[科目编码],科目余额表[抽查项目],"无匹配"),"期间结转")</f>
        <v>0</v>
      </c>
      <c r="J1189" s="38" t="str" cm="1">
        <f t="array" ref="J1189">_xlfn.TEXTJOIN(",", TRUE, _xlfn.UNIQUE(IF((序时账[日期]=B1189)*(序时账[凭证字号]=C1189)*IF(G1189=0,序时账[借方金额]&lt;&gt;0,序时账[借方金额]=0)*(序时账[科目编码]&lt;&gt;D1189), 序时账[科目名称], "")))</f>
        <v/>
      </c>
      <c r="K1189" s="42"/>
      <c r="M1189" s="24"/>
      <c r="N1189" s="23"/>
    </row>
    <row r="1190" spans="1:14">
      <c r="A1190" s="38" t="str" cm="1">
        <f t="array" ref="A1190">_xlfn.TEXTJOIN(",", TRUE, _xlfn.UNIQUE(IF((序时账[日期]=B1190)*(序时账[凭证字号]=C1190), 序时账[科目编码], "")))</f>
        <v>0</v>
      </c>
      <c r="B1190" s="89"/>
      <c r="G1190" s="39"/>
      <c r="H1190" s="39"/>
      <c r="I1190" s="42">
        <f>IF(F1190&lt;&gt;"结转本期损益",_xlfn.XLOOKUP(D1190,科目余额表[科目编码],科目余额表[抽查项目],"无匹配"),"期间结转")</f>
        <v>0</v>
      </c>
      <c r="J1190" s="38" t="str" cm="1">
        <f t="array" ref="J1190">_xlfn.TEXTJOIN(",", TRUE, _xlfn.UNIQUE(IF((序时账[日期]=B1190)*(序时账[凭证字号]=C1190)*IF(G1190=0,序时账[借方金额]&lt;&gt;0,序时账[借方金额]=0)*(序时账[科目编码]&lt;&gt;D1190), 序时账[科目名称], "")))</f>
        <v/>
      </c>
      <c r="K1190" s="42"/>
      <c r="M1190" s="24"/>
      <c r="N1190" s="23"/>
    </row>
    <row r="1191" spans="1:14">
      <c r="A1191" s="38" t="str" cm="1">
        <f t="array" ref="A1191">_xlfn.TEXTJOIN(",", TRUE, _xlfn.UNIQUE(IF((序时账[日期]=B1191)*(序时账[凭证字号]=C1191), 序时账[科目编码], "")))</f>
        <v>0</v>
      </c>
      <c r="B1191" s="89"/>
      <c r="G1191" s="39"/>
      <c r="H1191" s="39"/>
      <c r="I1191" s="42">
        <f>IF(F1191&lt;&gt;"结转本期损益",_xlfn.XLOOKUP(D1191,科目余额表[科目编码],科目余额表[抽查项目],"无匹配"),"期间结转")</f>
        <v>0</v>
      </c>
      <c r="J1191" s="38" t="str" cm="1">
        <f t="array" ref="J1191">_xlfn.TEXTJOIN(",", TRUE, _xlfn.UNIQUE(IF((序时账[日期]=B1191)*(序时账[凭证字号]=C1191)*IF(G1191=0,序时账[借方金额]&lt;&gt;0,序时账[借方金额]=0)*(序时账[科目编码]&lt;&gt;D1191), 序时账[科目名称], "")))</f>
        <v/>
      </c>
      <c r="K1191" s="42"/>
      <c r="M1191" s="24"/>
      <c r="N1191" s="23"/>
    </row>
    <row r="1192" spans="1:14">
      <c r="A1192" s="38" t="str" cm="1">
        <f t="array" ref="A1192">_xlfn.TEXTJOIN(",", TRUE, _xlfn.UNIQUE(IF((序时账[日期]=B1192)*(序时账[凭证字号]=C1192), 序时账[科目编码], "")))</f>
        <v>0</v>
      </c>
      <c r="B1192" s="89"/>
      <c r="G1192" s="39"/>
      <c r="H1192" s="39"/>
      <c r="I1192" s="42">
        <f>IF(F1192&lt;&gt;"结转本期损益",_xlfn.XLOOKUP(D1192,科目余额表[科目编码],科目余额表[抽查项目],"无匹配"),"期间结转")</f>
        <v>0</v>
      </c>
      <c r="J1192" s="38" t="str" cm="1">
        <f t="array" ref="J1192">_xlfn.TEXTJOIN(",", TRUE, _xlfn.UNIQUE(IF((序时账[日期]=B1192)*(序时账[凭证字号]=C1192)*IF(G1192=0,序时账[借方金额]&lt;&gt;0,序时账[借方金额]=0)*(序时账[科目编码]&lt;&gt;D1192), 序时账[科目名称], "")))</f>
        <v/>
      </c>
      <c r="K1192" s="42"/>
      <c r="M1192" s="24"/>
      <c r="N1192" s="23"/>
    </row>
    <row r="1193" spans="1:14">
      <c r="A1193" s="38" t="str" cm="1">
        <f t="array" ref="A1193">_xlfn.TEXTJOIN(",", TRUE, _xlfn.UNIQUE(IF((序时账[日期]=B1193)*(序时账[凭证字号]=C1193), 序时账[科目编码], "")))</f>
        <v>0</v>
      </c>
      <c r="B1193" s="89"/>
      <c r="G1193" s="39"/>
      <c r="H1193" s="39"/>
      <c r="I1193" s="42">
        <f>IF(F1193&lt;&gt;"结转本期损益",_xlfn.XLOOKUP(D1193,科目余额表[科目编码],科目余额表[抽查项目],"无匹配"),"期间结转")</f>
        <v>0</v>
      </c>
      <c r="J1193" s="38" t="str" cm="1">
        <f t="array" ref="J1193">_xlfn.TEXTJOIN(",", TRUE, _xlfn.UNIQUE(IF((序时账[日期]=B1193)*(序时账[凭证字号]=C1193)*IF(G1193=0,序时账[借方金额]&lt;&gt;0,序时账[借方金额]=0)*(序时账[科目编码]&lt;&gt;D1193), 序时账[科目名称], "")))</f>
        <v/>
      </c>
      <c r="K1193" s="42"/>
      <c r="M1193" s="24"/>
      <c r="N1193" s="23"/>
    </row>
    <row r="1194" spans="1:14">
      <c r="A1194" s="38" t="str" cm="1">
        <f t="array" ref="A1194">_xlfn.TEXTJOIN(",", TRUE, _xlfn.UNIQUE(IF((序时账[日期]=B1194)*(序时账[凭证字号]=C1194), 序时账[科目编码], "")))</f>
        <v>0</v>
      </c>
      <c r="B1194" s="89"/>
      <c r="G1194" s="39"/>
      <c r="H1194" s="39"/>
      <c r="I1194" s="42">
        <f>IF(F1194&lt;&gt;"结转本期损益",_xlfn.XLOOKUP(D1194,科目余额表[科目编码],科目余额表[抽查项目],"无匹配"),"期间结转")</f>
        <v>0</v>
      </c>
      <c r="J1194" s="38" t="str" cm="1">
        <f t="array" ref="J1194">_xlfn.TEXTJOIN(",", TRUE, _xlfn.UNIQUE(IF((序时账[日期]=B1194)*(序时账[凭证字号]=C1194)*IF(G1194=0,序时账[借方金额]&lt;&gt;0,序时账[借方金额]=0)*(序时账[科目编码]&lt;&gt;D1194), 序时账[科目名称], "")))</f>
        <v/>
      </c>
      <c r="K1194" s="42"/>
      <c r="M1194" s="24"/>
      <c r="N1194" s="23"/>
    </row>
    <row r="1195" spans="1:14">
      <c r="A1195" s="38" t="str" cm="1">
        <f t="array" ref="A1195">_xlfn.TEXTJOIN(",", TRUE, _xlfn.UNIQUE(IF((序时账[日期]=B1195)*(序时账[凭证字号]=C1195), 序时账[科目编码], "")))</f>
        <v>0</v>
      </c>
      <c r="B1195" s="89"/>
      <c r="G1195" s="39"/>
      <c r="H1195" s="39"/>
      <c r="I1195" s="42">
        <f>IF(F1195&lt;&gt;"结转本期损益",_xlfn.XLOOKUP(D1195,科目余额表[科目编码],科目余额表[抽查项目],"无匹配"),"期间结转")</f>
        <v>0</v>
      </c>
      <c r="J1195" s="38" t="str" cm="1">
        <f t="array" ref="J1195">_xlfn.TEXTJOIN(",", TRUE, _xlfn.UNIQUE(IF((序时账[日期]=B1195)*(序时账[凭证字号]=C1195)*IF(G1195=0,序时账[借方金额]&lt;&gt;0,序时账[借方金额]=0)*(序时账[科目编码]&lt;&gt;D1195), 序时账[科目名称], "")))</f>
        <v/>
      </c>
      <c r="K1195" s="42"/>
      <c r="M1195" s="24"/>
      <c r="N1195" s="23"/>
    </row>
    <row r="1196" spans="1:14">
      <c r="A1196" s="38" t="str" cm="1">
        <f t="array" ref="A1196">_xlfn.TEXTJOIN(",", TRUE, _xlfn.UNIQUE(IF((序时账[日期]=B1196)*(序时账[凭证字号]=C1196), 序时账[科目编码], "")))</f>
        <v>0</v>
      </c>
      <c r="B1196" s="89"/>
      <c r="G1196" s="39"/>
      <c r="H1196" s="39"/>
      <c r="I1196" s="42">
        <f>IF(F1196&lt;&gt;"结转本期损益",_xlfn.XLOOKUP(D1196,科目余额表[科目编码],科目余额表[抽查项目],"无匹配"),"期间结转")</f>
        <v>0</v>
      </c>
      <c r="J1196" s="38" t="str" cm="1">
        <f t="array" ref="J1196">_xlfn.TEXTJOIN(",", TRUE, _xlfn.UNIQUE(IF((序时账[日期]=B1196)*(序时账[凭证字号]=C1196)*IF(G1196=0,序时账[借方金额]&lt;&gt;0,序时账[借方金额]=0)*(序时账[科目编码]&lt;&gt;D1196), 序时账[科目名称], "")))</f>
        <v/>
      </c>
      <c r="K1196" s="42"/>
      <c r="M1196" s="24"/>
      <c r="N1196" s="23"/>
    </row>
    <row r="1197" spans="1:14">
      <c r="A1197" s="38" t="str" cm="1">
        <f t="array" ref="A1197">_xlfn.TEXTJOIN(",", TRUE, _xlfn.UNIQUE(IF((序时账[日期]=B1197)*(序时账[凭证字号]=C1197), 序时账[科目编码], "")))</f>
        <v>0</v>
      </c>
      <c r="B1197" s="89"/>
      <c r="G1197" s="39"/>
      <c r="H1197" s="39"/>
      <c r="I1197" s="42">
        <f>IF(F1197&lt;&gt;"结转本期损益",_xlfn.XLOOKUP(D1197,科目余额表[科目编码],科目余额表[抽查项目],"无匹配"),"期间结转")</f>
        <v>0</v>
      </c>
      <c r="J1197" s="38" t="str" cm="1">
        <f t="array" ref="J1197">_xlfn.TEXTJOIN(",", TRUE, _xlfn.UNIQUE(IF((序时账[日期]=B1197)*(序时账[凭证字号]=C1197)*IF(G1197=0,序时账[借方金额]&lt;&gt;0,序时账[借方金额]=0)*(序时账[科目编码]&lt;&gt;D1197), 序时账[科目名称], "")))</f>
        <v/>
      </c>
      <c r="K1197" s="42"/>
      <c r="M1197" s="24"/>
      <c r="N1197" s="23"/>
    </row>
    <row r="1198" spans="1:14">
      <c r="A1198" s="38" t="str" cm="1">
        <f t="array" ref="A1198">_xlfn.TEXTJOIN(",", TRUE, _xlfn.UNIQUE(IF((序时账[日期]=B1198)*(序时账[凭证字号]=C1198), 序时账[科目编码], "")))</f>
        <v>0</v>
      </c>
      <c r="B1198" s="89"/>
      <c r="G1198" s="39"/>
      <c r="H1198" s="39"/>
      <c r="I1198" s="42">
        <f>IF(F1198&lt;&gt;"结转本期损益",_xlfn.XLOOKUP(D1198,科目余额表[科目编码],科目余额表[抽查项目],"无匹配"),"期间结转")</f>
        <v>0</v>
      </c>
      <c r="J1198" s="38" t="str" cm="1">
        <f t="array" ref="J1198">_xlfn.TEXTJOIN(",", TRUE, _xlfn.UNIQUE(IF((序时账[日期]=B1198)*(序时账[凭证字号]=C1198)*IF(G1198=0,序时账[借方金额]&lt;&gt;0,序时账[借方金额]=0)*(序时账[科目编码]&lt;&gt;D1198), 序时账[科目名称], "")))</f>
        <v/>
      </c>
      <c r="K1198" s="42"/>
      <c r="M1198" s="24"/>
      <c r="N1198" s="23"/>
    </row>
    <row r="1199" spans="1:14">
      <c r="A1199" s="38" t="str" cm="1">
        <f t="array" ref="A1199">_xlfn.TEXTJOIN(",", TRUE, _xlfn.UNIQUE(IF((序时账[日期]=B1199)*(序时账[凭证字号]=C1199), 序时账[科目编码], "")))</f>
        <v>0</v>
      </c>
      <c r="B1199" s="89"/>
      <c r="G1199" s="39"/>
      <c r="H1199" s="39"/>
      <c r="I1199" s="42">
        <f>IF(F1199&lt;&gt;"结转本期损益",_xlfn.XLOOKUP(D1199,科目余额表[科目编码],科目余额表[抽查项目],"无匹配"),"期间结转")</f>
        <v>0</v>
      </c>
      <c r="J1199" s="38" t="str" cm="1">
        <f t="array" ref="J1199">_xlfn.TEXTJOIN(",", TRUE, _xlfn.UNIQUE(IF((序时账[日期]=B1199)*(序时账[凭证字号]=C1199)*IF(G1199=0,序时账[借方金额]&lt;&gt;0,序时账[借方金额]=0)*(序时账[科目编码]&lt;&gt;D1199), 序时账[科目名称], "")))</f>
        <v/>
      </c>
      <c r="K1199" s="42"/>
      <c r="M1199" s="24"/>
      <c r="N1199" s="23"/>
    </row>
    <row r="1200" spans="1:14">
      <c r="A1200" s="38" t="str" cm="1">
        <f t="array" ref="A1200">_xlfn.TEXTJOIN(",", TRUE, _xlfn.UNIQUE(IF((序时账[日期]=B1200)*(序时账[凭证字号]=C1200), 序时账[科目编码], "")))</f>
        <v>0</v>
      </c>
      <c r="B1200" s="89"/>
      <c r="G1200" s="39"/>
      <c r="H1200" s="39"/>
      <c r="I1200" s="42">
        <f>IF(F1200&lt;&gt;"结转本期损益",_xlfn.XLOOKUP(D1200,科目余额表[科目编码],科目余额表[抽查项目],"无匹配"),"期间结转")</f>
        <v>0</v>
      </c>
      <c r="J1200" s="38" t="str" cm="1">
        <f t="array" ref="J1200">_xlfn.TEXTJOIN(",", TRUE, _xlfn.UNIQUE(IF((序时账[日期]=B1200)*(序时账[凭证字号]=C1200)*IF(G1200=0,序时账[借方金额]&lt;&gt;0,序时账[借方金额]=0)*(序时账[科目编码]&lt;&gt;D1200), 序时账[科目名称], "")))</f>
        <v/>
      </c>
      <c r="K1200" s="42"/>
      <c r="M1200" s="24"/>
      <c r="N1200" s="23"/>
    </row>
    <row r="1201" spans="1:14">
      <c r="A1201" s="38" t="str" cm="1">
        <f t="array" ref="A1201">_xlfn.TEXTJOIN(",", TRUE, _xlfn.UNIQUE(IF((序时账[日期]=B1201)*(序时账[凭证字号]=C1201), 序时账[科目编码], "")))</f>
        <v>0</v>
      </c>
      <c r="B1201" s="89"/>
      <c r="G1201" s="39"/>
      <c r="H1201" s="39"/>
      <c r="I1201" s="42">
        <f>IF(F1201&lt;&gt;"结转本期损益",_xlfn.XLOOKUP(D1201,科目余额表[科目编码],科目余额表[抽查项目],"无匹配"),"期间结转")</f>
        <v>0</v>
      </c>
      <c r="J1201" s="38" t="str" cm="1">
        <f t="array" ref="J1201">_xlfn.TEXTJOIN(",", TRUE, _xlfn.UNIQUE(IF((序时账[日期]=B1201)*(序时账[凭证字号]=C1201)*IF(G1201=0,序时账[借方金额]&lt;&gt;0,序时账[借方金额]=0)*(序时账[科目编码]&lt;&gt;D1201), 序时账[科目名称], "")))</f>
        <v/>
      </c>
      <c r="K1201" s="42"/>
      <c r="M1201" s="24"/>
      <c r="N1201" s="23"/>
    </row>
    <row r="1202" spans="1:14">
      <c r="A1202" s="38" t="str" cm="1">
        <f t="array" ref="A1202">_xlfn.TEXTJOIN(",", TRUE, _xlfn.UNIQUE(IF((序时账[日期]=B1202)*(序时账[凭证字号]=C1202), 序时账[科目编码], "")))</f>
        <v>0</v>
      </c>
      <c r="B1202" s="89"/>
      <c r="G1202" s="39"/>
      <c r="H1202" s="39"/>
      <c r="I1202" s="42">
        <f>IF(F1202&lt;&gt;"结转本期损益",_xlfn.XLOOKUP(D1202,科目余额表[科目编码],科目余额表[抽查项目],"无匹配"),"期间结转")</f>
        <v>0</v>
      </c>
      <c r="J1202" s="38" t="str" cm="1">
        <f t="array" ref="J1202">_xlfn.TEXTJOIN(",", TRUE, _xlfn.UNIQUE(IF((序时账[日期]=B1202)*(序时账[凭证字号]=C1202)*IF(G1202=0,序时账[借方金额]&lt;&gt;0,序时账[借方金额]=0)*(序时账[科目编码]&lt;&gt;D1202), 序时账[科目名称], "")))</f>
        <v/>
      </c>
      <c r="K1202" s="42"/>
      <c r="M1202" s="24"/>
      <c r="N1202" s="23"/>
    </row>
    <row r="1203" spans="1:14">
      <c r="A1203" s="38" t="str" cm="1">
        <f t="array" ref="A1203">_xlfn.TEXTJOIN(",", TRUE, _xlfn.UNIQUE(IF((序时账[日期]=B1203)*(序时账[凭证字号]=C1203), 序时账[科目编码], "")))</f>
        <v>0</v>
      </c>
      <c r="B1203" s="89"/>
      <c r="G1203" s="39"/>
      <c r="H1203" s="39"/>
      <c r="I1203" s="42">
        <f>IF(F1203&lt;&gt;"结转本期损益",_xlfn.XLOOKUP(D1203,科目余额表[科目编码],科目余额表[抽查项目],"无匹配"),"期间结转")</f>
        <v>0</v>
      </c>
      <c r="J1203" s="38" t="str" cm="1">
        <f t="array" ref="J1203">_xlfn.TEXTJOIN(",", TRUE, _xlfn.UNIQUE(IF((序时账[日期]=B1203)*(序时账[凭证字号]=C1203)*IF(G1203=0,序时账[借方金额]&lt;&gt;0,序时账[借方金额]=0)*(序时账[科目编码]&lt;&gt;D1203), 序时账[科目名称], "")))</f>
        <v/>
      </c>
      <c r="K1203" s="42"/>
      <c r="M1203" s="39"/>
      <c r="N1203" s="23"/>
    </row>
    <row r="1204" spans="1:14">
      <c r="A1204" s="38" t="str" cm="1">
        <f t="array" ref="A1204">_xlfn.TEXTJOIN(",", TRUE, _xlfn.UNIQUE(IF((序时账[日期]=B1204)*(序时账[凭证字号]=C1204), 序时账[科目编码], "")))</f>
        <v>0</v>
      </c>
      <c r="B1204" s="89"/>
      <c r="G1204" s="39"/>
      <c r="H1204" s="39"/>
      <c r="I1204" s="42">
        <f>IF(F1204&lt;&gt;"结转本期损益",_xlfn.XLOOKUP(D1204,科目余额表[科目编码],科目余额表[抽查项目],"无匹配"),"期间结转")</f>
        <v>0</v>
      </c>
      <c r="J1204" s="38" t="str" cm="1">
        <f t="array" ref="J1204">_xlfn.TEXTJOIN(",", TRUE, _xlfn.UNIQUE(IF((序时账[日期]=B1204)*(序时账[凭证字号]=C1204)*IF(G1204=0,序时账[借方金额]&lt;&gt;0,序时账[借方金额]=0)*(序时账[科目编码]&lt;&gt;D1204), 序时账[科目名称], "")))</f>
        <v/>
      </c>
      <c r="K1204" s="42"/>
      <c r="M1204" s="39"/>
      <c r="N1204" s="23"/>
    </row>
    <row r="1205" spans="1:14">
      <c r="A1205" s="38" t="str" cm="1">
        <f t="array" ref="A1205">_xlfn.TEXTJOIN(",", TRUE, _xlfn.UNIQUE(IF((序时账[日期]=B1205)*(序时账[凭证字号]=C1205), 序时账[科目编码], "")))</f>
        <v>0</v>
      </c>
      <c r="B1205" s="89"/>
      <c r="G1205" s="39"/>
      <c r="H1205" s="39"/>
      <c r="I1205" s="42">
        <f>IF(F1205&lt;&gt;"结转本期损益",_xlfn.XLOOKUP(D1205,科目余额表[科目编码],科目余额表[抽查项目],"无匹配"),"期间结转")</f>
        <v>0</v>
      </c>
      <c r="J1205" s="38" t="str" cm="1">
        <f t="array" ref="J1205">_xlfn.TEXTJOIN(",", TRUE, _xlfn.UNIQUE(IF((序时账[日期]=B1205)*(序时账[凭证字号]=C1205)*IF(G1205=0,序时账[借方金额]&lt;&gt;0,序时账[借方金额]=0)*(序时账[科目编码]&lt;&gt;D1205), 序时账[科目名称], "")))</f>
        <v/>
      </c>
      <c r="K1205" s="42"/>
      <c r="M1205" s="39"/>
      <c r="N1205" s="23"/>
    </row>
    <row r="1206" spans="1:14">
      <c r="A1206" s="38" t="str" cm="1">
        <f t="array" ref="A1206">_xlfn.TEXTJOIN(",", TRUE, _xlfn.UNIQUE(IF((序时账[日期]=B1206)*(序时账[凭证字号]=C1206), 序时账[科目编码], "")))</f>
        <v>0</v>
      </c>
      <c r="B1206" s="89"/>
      <c r="G1206" s="39"/>
      <c r="H1206" s="39"/>
      <c r="I1206" s="42">
        <f>IF(F1206&lt;&gt;"结转本期损益",_xlfn.XLOOKUP(D1206,科目余额表[科目编码],科目余额表[抽查项目],"无匹配"),"期间结转")</f>
        <v>0</v>
      </c>
      <c r="J1206" s="38" t="str" cm="1">
        <f t="array" ref="J1206">_xlfn.TEXTJOIN(",", TRUE, _xlfn.UNIQUE(IF((序时账[日期]=B1206)*(序时账[凭证字号]=C1206)*IF(G1206=0,序时账[借方金额]&lt;&gt;0,序时账[借方金额]=0)*(序时账[科目编码]&lt;&gt;D1206), 序时账[科目名称], "")))</f>
        <v/>
      </c>
      <c r="K1206" s="42"/>
      <c r="M1206" s="39"/>
      <c r="N1206" s="23"/>
    </row>
    <row r="1207" spans="1:14">
      <c r="A1207" s="38" t="str" cm="1">
        <f t="array" ref="A1207">_xlfn.TEXTJOIN(",", TRUE, _xlfn.UNIQUE(IF((序时账[日期]=B1207)*(序时账[凭证字号]=C1207), 序时账[科目编码], "")))</f>
        <v>0</v>
      </c>
      <c r="B1207" s="89"/>
      <c r="G1207" s="39"/>
      <c r="H1207" s="39"/>
      <c r="I1207" s="42">
        <f>IF(F1207&lt;&gt;"结转本期损益",_xlfn.XLOOKUP(D1207,科目余额表[科目编码],科目余额表[抽查项目],"无匹配"),"期间结转")</f>
        <v>0</v>
      </c>
      <c r="J1207" s="38" t="str" cm="1">
        <f t="array" ref="J1207">_xlfn.TEXTJOIN(",", TRUE, _xlfn.UNIQUE(IF((序时账[日期]=B1207)*(序时账[凭证字号]=C1207)*IF(G1207=0,序时账[借方金额]&lt;&gt;0,序时账[借方金额]=0)*(序时账[科目编码]&lt;&gt;D1207), 序时账[科目名称], "")))</f>
        <v/>
      </c>
      <c r="K1207" s="42"/>
      <c r="M1207" s="39"/>
      <c r="N1207" s="23"/>
    </row>
    <row r="1208" spans="1:14">
      <c r="A1208" s="38" t="str" cm="1">
        <f t="array" ref="A1208">_xlfn.TEXTJOIN(",", TRUE, _xlfn.UNIQUE(IF((序时账[日期]=B1208)*(序时账[凭证字号]=C1208), 序时账[科目编码], "")))</f>
        <v>0</v>
      </c>
      <c r="B1208" s="89"/>
      <c r="G1208" s="39"/>
      <c r="H1208" s="39"/>
      <c r="I1208" s="42">
        <f>IF(F1208&lt;&gt;"结转本期损益",_xlfn.XLOOKUP(D1208,科目余额表[科目编码],科目余额表[抽查项目],"无匹配"),"期间结转")</f>
        <v>0</v>
      </c>
      <c r="J1208" s="38" t="str" cm="1">
        <f t="array" ref="J1208">_xlfn.TEXTJOIN(",", TRUE, _xlfn.UNIQUE(IF((序时账[日期]=B1208)*(序时账[凭证字号]=C1208)*IF(G1208=0,序时账[借方金额]&lt;&gt;0,序时账[借方金额]=0)*(序时账[科目编码]&lt;&gt;D1208), 序时账[科目名称], "")))</f>
        <v/>
      </c>
      <c r="K1208" s="42"/>
      <c r="M1208" s="39"/>
      <c r="N1208" s="23"/>
    </row>
    <row r="1209" spans="1:14">
      <c r="A1209" s="38" t="str" cm="1">
        <f t="array" ref="A1209">_xlfn.TEXTJOIN(",", TRUE, _xlfn.UNIQUE(IF((序时账[日期]=B1209)*(序时账[凭证字号]=C1209), 序时账[科目编码], "")))</f>
        <v>0</v>
      </c>
      <c r="B1209" s="89"/>
      <c r="G1209" s="39"/>
      <c r="H1209" s="39"/>
      <c r="I1209" s="42">
        <f>IF(F1209&lt;&gt;"结转本期损益",_xlfn.XLOOKUP(D1209,科目余额表[科目编码],科目余额表[抽查项目],"无匹配"),"期间结转")</f>
        <v>0</v>
      </c>
      <c r="J1209" s="38" t="str" cm="1">
        <f t="array" ref="J1209">_xlfn.TEXTJOIN(",", TRUE, _xlfn.UNIQUE(IF((序时账[日期]=B1209)*(序时账[凭证字号]=C1209)*IF(G1209=0,序时账[借方金额]&lt;&gt;0,序时账[借方金额]=0)*(序时账[科目编码]&lt;&gt;D1209), 序时账[科目名称], "")))</f>
        <v/>
      </c>
      <c r="K1209" s="42"/>
      <c r="M1209" s="24"/>
      <c r="N1209" s="23"/>
    </row>
    <row r="1210" spans="1:14">
      <c r="A1210" s="38" t="str" cm="1">
        <f t="array" ref="A1210">_xlfn.TEXTJOIN(",", TRUE, _xlfn.UNIQUE(IF((序时账[日期]=B1210)*(序时账[凭证字号]=C1210), 序时账[科目编码], "")))</f>
        <v>0</v>
      </c>
      <c r="B1210" s="89"/>
      <c r="G1210" s="39"/>
      <c r="H1210" s="39"/>
      <c r="I1210" s="42">
        <f>IF(F1210&lt;&gt;"结转本期损益",_xlfn.XLOOKUP(D1210,科目余额表[科目编码],科目余额表[抽查项目],"无匹配"),"期间结转")</f>
        <v>0</v>
      </c>
      <c r="J1210" s="38" t="str" cm="1">
        <f t="array" ref="J1210">_xlfn.TEXTJOIN(",", TRUE, _xlfn.UNIQUE(IF((序时账[日期]=B1210)*(序时账[凭证字号]=C1210)*IF(G1210=0,序时账[借方金额]&lt;&gt;0,序时账[借方金额]=0)*(序时账[科目编码]&lt;&gt;D1210), 序时账[科目名称], "")))</f>
        <v/>
      </c>
      <c r="K1210" s="42"/>
      <c r="M1210" s="24"/>
      <c r="N1210" s="23"/>
    </row>
    <row r="1211" spans="1:14">
      <c r="A1211" s="38" t="str" cm="1">
        <f t="array" ref="A1211">_xlfn.TEXTJOIN(",", TRUE, _xlfn.UNIQUE(IF((序时账[日期]=B1211)*(序时账[凭证字号]=C1211), 序时账[科目编码], "")))</f>
        <v>0</v>
      </c>
      <c r="B1211" s="89"/>
      <c r="G1211" s="39"/>
      <c r="H1211" s="39"/>
      <c r="I1211" s="42">
        <f>IF(F1211&lt;&gt;"结转本期损益",_xlfn.XLOOKUP(D1211,科目余额表[科目编码],科目余额表[抽查项目],"无匹配"),"期间结转")</f>
        <v>0</v>
      </c>
      <c r="J1211" s="38" t="str" cm="1">
        <f t="array" ref="J1211">_xlfn.TEXTJOIN(",", TRUE, _xlfn.UNIQUE(IF((序时账[日期]=B1211)*(序时账[凭证字号]=C1211)*IF(G1211=0,序时账[借方金额]&lt;&gt;0,序时账[借方金额]=0)*(序时账[科目编码]&lt;&gt;D1211), 序时账[科目名称], "")))</f>
        <v/>
      </c>
      <c r="K1211" s="42"/>
      <c r="M1211" s="24"/>
      <c r="N1211" s="23"/>
    </row>
    <row r="1212" spans="1:14">
      <c r="A1212" s="38" t="str" cm="1">
        <f t="array" ref="A1212">_xlfn.TEXTJOIN(",", TRUE, _xlfn.UNIQUE(IF((序时账[日期]=B1212)*(序时账[凭证字号]=C1212), 序时账[科目编码], "")))</f>
        <v>0</v>
      </c>
      <c r="B1212" s="89"/>
      <c r="G1212" s="39"/>
      <c r="H1212" s="39"/>
      <c r="I1212" s="42">
        <f>IF(F1212&lt;&gt;"结转本期损益",_xlfn.XLOOKUP(D1212,科目余额表[科目编码],科目余额表[抽查项目],"无匹配"),"期间结转")</f>
        <v>0</v>
      </c>
      <c r="J1212" s="38" t="str" cm="1">
        <f t="array" ref="J1212">_xlfn.TEXTJOIN(",", TRUE, _xlfn.UNIQUE(IF((序时账[日期]=B1212)*(序时账[凭证字号]=C1212)*IF(G1212=0,序时账[借方金额]&lt;&gt;0,序时账[借方金额]=0)*(序时账[科目编码]&lt;&gt;D1212), 序时账[科目名称], "")))</f>
        <v/>
      </c>
      <c r="K1212" s="42"/>
      <c r="M1212" s="24"/>
      <c r="N1212" s="23"/>
    </row>
    <row r="1213" spans="1:14">
      <c r="A1213" s="38" t="str" cm="1">
        <f t="array" ref="A1213">_xlfn.TEXTJOIN(",", TRUE, _xlfn.UNIQUE(IF((序时账[日期]=B1213)*(序时账[凭证字号]=C1213), 序时账[科目编码], "")))</f>
        <v>0</v>
      </c>
      <c r="B1213" s="89"/>
      <c r="G1213" s="39"/>
      <c r="H1213" s="39"/>
      <c r="I1213" s="42">
        <f>IF(F1213&lt;&gt;"结转本期损益",_xlfn.XLOOKUP(D1213,科目余额表[科目编码],科目余额表[抽查项目],"无匹配"),"期间结转")</f>
        <v>0</v>
      </c>
      <c r="J1213" s="38" t="str" cm="1">
        <f t="array" ref="J1213">_xlfn.TEXTJOIN(",", TRUE, _xlfn.UNIQUE(IF((序时账[日期]=B1213)*(序时账[凭证字号]=C1213)*IF(G1213=0,序时账[借方金额]&lt;&gt;0,序时账[借方金额]=0)*(序时账[科目编码]&lt;&gt;D1213), 序时账[科目名称], "")))</f>
        <v/>
      </c>
      <c r="K1213" s="42"/>
      <c r="M1213" s="24"/>
      <c r="N1213" s="23"/>
    </row>
    <row r="1214" spans="1:14">
      <c r="A1214" s="38" t="str" cm="1">
        <f t="array" ref="A1214">_xlfn.TEXTJOIN(",", TRUE, _xlfn.UNIQUE(IF((序时账[日期]=B1214)*(序时账[凭证字号]=C1214), 序时账[科目编码], "")))</f>
        <v>0</v>
      </c>
      <c r="B1214" s="89"/>
      <c r="G1214" s="39"/>
      <c r="H1214" s="39"/>
      <c r="I1214" s="42">
        <f>IF(F1214&lt;&gt;"结转本期损益",_xlfn.XLOOKUP(D1214,科目余额表[科目编码],科目余额表[抽查项目],"无匹配"),"期间结转")</f>
        <v>0</v>
      </c>
      <c r="J1214" s="38" t="str" cm="1">
        <f t="array" ref="J1214">_xlfn.TEXTJOIN(",", TRUE, _xlfn.UNIQUE(IF((序时账[日期]=B1214)*(序时账[凭证字号]=C1214)*IF(G1214=0,序时账[借方金额]&lt;&gt;0,序时账[借方金额]=0)*(序时账[科目编码]&lt;&gt;D1214), 序时账[科目名称], "")))</f>
        <v/>
      </c>
      <c r="K1214" s="42"/>
      <c r="M1214" s="24"/>
      <c r="N1214" s="23"/>
    </row>
    <row r="1215" spans="1:14">
      <c r="A1215" s="38" t="str" cm="1">
        <f t="array" ref="A1215">_xlfn.TEXTJOIN(",", TRUE, _xlfn.UNIQUE(IF((序时账[日期]=B1215)*(序时账[凭证字号]=C1215), 序时账[科目编码], "")))</f>
        <v>0</v>
      </c>
      <c r="B1215" s="89"/>
      <c r="G1215" s="39"/>
      <c r="H1215" s="39"/>
      <c r="I1215" s="42">
        <f>IF(F1215&lt;&gt;"结转本期损益",_xlfn.XLOOKUP(D1215,科目余额表[科目编码],科目余额表[抽查项目],"无匹配"),"期间结转")</f>
        <v>0</v>
      </c>
      <c r="J1215" s="38" t="str" cm="1">
        <f t="array" ref="J1215">_xlfn.TEXTJOIN(",", TRUE, _xlfn.UNIQUE(IF((序时账[日期]=B1215)*(序时账[凭证字号]=C1215)*IF(G1215=0,序时账[借方金额]&lt;&gt;0,序时账[借方金额]=0)*(序时账[科目编码]&lt;&gt;D1215), 序时账[科目名称], "")))</f>
        <v/>
      </c>
      <c r="K1215" s="42"/>
      <c r="M1215" s="24"/>
      <c r="N1215" s="23"/>
    </row>
    <row r="1216" spans="1:14">
      <c r="A1216" s="38" t="str" cm="1">
        <f t="array" ref="A1216">_xlfn.TEXTJOIN(",", TRUE, _xlfn.UNIQUE(IF((序时账[日期]=B1216)*(序时账[凭证字号]=C1216), 序时账[科目编码], "")))</f>
        <v>0</v>
      </c>
      <c r="B1216" s="89"/>
      <c r="G1216" s="39"/>
      <c r="H1216" s="39"/>
      <c r="I1216" s="42">
        <f>IF(F1216&lt;&gt;"结转本期损益",_xlfn.XLOOKUP(D1216,科目余额表[科目编码],科目余额表[抽查项目],"无匹配"),"期间结转")</f>
        <v>0</v>
      </c>
      <c r="J1216" s="38" t="str" cm="1">
        <f t="array" ref="J1216">_xlfn.TEXTJOIN(",", TRUE, _xlfn.UNIQUE(IF((序时账[日期]=B1216)*(序时账[凭证字号]=C1216)*IF(G1216=0,序时账[借方金额]&lt;&gt;0,序时账[借方金额]=0)*(序时账[科目编码]&lt;&gt;D1216), 序时账[科目名称], "")))</f>
        <v/>
      </c>
      <c r="K1216" s="42"/>
      <c r="M1216" s="24"/>
      <c r="N1216" s="23"/>
    </row>
    <row r="1217" spans="1:14">
      <c r="A1217" s="38" t="str" cm="1">
        <f t="array" ref="A1217">_xlfn.TEXTJOIN(",", TRUE, _xlfn.UNIQUE(IF((序时账[日期]=B1217)*(序时账[凭证字号]=C1217), 序时账[科目编码], "")))</f>
        <v>0</v>
      </c>
      <c r="B1217" s="89"/>
      <c r="G1217" s="39"/>
      <c r="H1217" s="39"/>
      <c r="I1217" s="42">
        <f>IF(F1217&lt;&gt;"结转本期损益",_xlfn.XLOOKUP(D1217,科目余额表[科目编码],科目余额表[抽查项目],"无匹配"),"期间结转")</f>
        <v>0</v>
      </c>
      <c r="J1217" s="38" t="str" cm="1">
        <f t="array" ref="J1217">_xlfn.TEXTJOIN(",", TRUE, _xlfn.UNIQUE(IF((序时账[日期]=B1217)*(序时账[凭证字号]=C1217)*IF(G1217=0,序时账[借方金额]&lt;&gt;0,序时账[借方金额]=0)*(序时账[科目编码]&lt;&gt;D1217), 序时账[科目名称], "")))</f>
        <v/>
      </c>
      <c r="K1217" s="42"/>
      <c r="M1217" s="24"/>
      <c r="N1217" s="23"/>
    </row>
    <row r="1218" spans="1:14">
      <c r="A1218" s="38" t="str" cm="1">
        <f t="array" ref="A1218">_xlfn.TEXTJOIN(",", TRUE, _xlfn.UNIQUE(IF((序时账[日期]=B1218)*(序时账[凭证字号]=C1218), 序时账[科目编码], "")))</f>
        <v>0</v>
      </c>
      <c r="B1218" s="89"/>
      <c r="G1218" s="39"/>
      <c r="H1218" s="39"/>
      <c r="I1218" s="42">
        <f>IF(F1218&lt;&gt;"结转本期损益",_xlfn.XLOOKUP(D1218,科目余额表[科目编码],科目余额表[抽查项目],"无匹配"),"期间结转")</f>
        <v>0</v>
      </c>
      <c r="J1218" s="38" t="str" cm="1">
        <f t="array" ref="J1218">_xlfn.TEXTJOIN(",", TRUE, _xlfn.UNIQUE(IF((序时账[日期]=B1218)*(序时账[凭证字号]=C1218)*IF(G1218=0,序时账[借方金额]&lt;&gt;0,序时账[借方金额]=0)*(序时账[科目编码]&lt;&gt;D1218), 序时账[科目名称], "")))</f>
        <v/>
      </c>
      <c r="K1218" s="42"/>
      <c r="M1218" s="24"/>
      <c r="N1218" s="23"/>
    </row>
    <row r="1219" spans="1:14">
      <c r="A1219" s="38" t="str" cm="1">
        <f t="array" ref="A1219">_xlfn.TEXTJOIN(",", TRUE, _xlfn.UNIQUE(IF((序时账[日期]=B1219)*(序时账[凭证字号]=C1219), 序时账[科目编码], "")))</f>
        <v>0</v>
      </c>
      <c r="B1219" s="89"/>
      <c r="G1219" s="39"/>
      <c r="H1219" s="39"/>
      <c r="I1219" s="42">
        <f>IF(F1219&lt;&gt;"结转本期损益",_xlfn.XLOOKUP(D1219,科目余额表[科目编码],科目余额表[抽查项目],"无匹配"),"期间结转")</f>
        <v>0</v>
      </c>
      <c r="J1219" s="38" t="str" cm="1">
        <f t="array" ref="J1219">_xlfn.TEXTJOIN(",", TRUE, _xlfn.UNIQUE(IF((序时账[日期]=B1219)*(序时账[凭证字号]=C1219)*IF(G1219=0,序时账[借方金额]&lt;&gt;0,序时账[借方金额]=0)*(序时账[科目编码]&lt;&gt;D1219), 序时账[科目名称], "")))</f>
        <v/>
      </c>
      <c r="K1219" s="42"/>
      <c r="M1219" s="24"/>
      <c r="N1219" s="23"/>
    </row>
    <row r="1220" spans="1:14">
      <c r="A1220" s="38" t="str" cm="1">
        <f t="array" ref="A1220">_xlfn.TEXTJOIN(",", TRUE, _xlfn.UNIQUE(IF((序时账[日期]=B1220)*(序时账[凭证字号]=C1220), 序时账[科目编码], "")))</f>
        <v>0</v>
      </c>
      <c r="B1220" s="89"/>
      <c r="G1220" s="39"/>
      <c r="H1220" s="39"/>
      <c r="I1220" s="42">
        <f>IF(F1220&lt;&gt;"结转本期损益",_xlfn.XLOOKUP(D1220,科目余额表[科目编码],科目余额表[抽查项目],"无匹配"),"期间结转")</f>
        <v>0</v>
      </c>
      <c r="J1220" s="38" t="str" cm="1">
        <f t="array" ref="J1220">_xlfn.TEXTJOIN(",", TRUE, _xlfn.UNIQUE(IF((序时账[日期]=B1220)*(序时账[凭证字号]=C1220)*IF(G1220=0,序时账[借方金额]&lt;&gt;0,序时账[借方金额]=0)*(序时账[科目编码]&lt;&gt;D1220), 序时账[科目名称], "")))</f>
        <v/>
      </c>
      <c r="K1220" s="42"/>
      <c r="M1220" s="24"/>
      <c r="N1220" s="23"/>
    </row>
    <row r="1221" spans="1:14">
      <c r="A1221" s="38" t="str" cm="1">
        <f t="array" ref="A1221">_xlfn.TEXTJOIN(",", TRUE, _xlfn.UNIQUE(IF((序时账[日期]=B1221)*(序时账[凭证字号]=C1221), 序时账[科目编码], "")))</f>
        <v>0</v>
      </c>
      <c r="B1221" s="89"/>
      <c r="G1221" s="39"/>
      <c r="H1221" s="39"/>
      <c r="I1221" s="42">
        <f>IF(F1221&lt;&gt;"结转本期损益",_xlfn.XLOOKUP(D1221,科目余额表[科目编码],科目余额表[抽查项目],"无匹配"),"期间结转")</f>
        <v>0</v>
      </c>
      <c r="J1221" s="38" t="str" cm="1">
        <f t="array" ref="J1221">_xlfn.TEXTJOIN(",", TRUE, _xlfn.UNIQUE(IF((序时账[日期]=B1221)*(序时账[凭证字号]=C1221)*IF(G1221=0,序时账[借方金额]&lt;&gt;0,序时账[借方金额]=0)*(序时账[科目编码]&lt;&gt;D1221), 序时账[科目名称], "")))</f>
        <v/>
      </c>
      <c r="K1221" s="42"/>
      <c r="M1221" s="24"/>
      <c r="N1221" s="23"/>
    </row>
    <row r="1222" spans="1:14">
      <c r="A1222" s="38" t="str" cm="1">
        <f t="array" ref="A1222">_xlfn.TEXTJOIN(",", TRUE, _xlfn.UNIQUE(IF((序时账[日期]=B1222)*(序时账[凭证字号]=C1222), 序时账[科目编码], "")))</f>
        <v>0</v>
      </c>
      <c r="B1222" s="89"/>
      <c r="G1222" s="39"/>
      <c r="H1222" s="39"/>
      <c r="I1222" s="42">
        <f>IF(F1222&lt;&gt;"结转本期损益",_xlfn.XLOOKUP(D1222,科目余额表[科目编码],科目余额表[抽查项目],"无匹配"),"期间结转")</f>
        <v>0</v>
      </c>
      <c r="J1222" s="38" t="str" cm="1">
        <f t="array" ref="J1222">_xlfn.TEXTJOIN(",", TRUE, _xlfn.UNIQUE(IF((序时账[日期]=B1222)*(序时账[凭证字号]=C1222)*IF(G1222=0,序时账[借方金额]&lt;&gt;0,序时账[借方金额]=0)*(序时账[科目编码]&lt;&gt;D1222), 序时账[科目名称], "")))</f>
        <v/>
      </c>
      <c r="K1222" s="42"/>
      <c r="M1222" s="24"/>
      <c r="N1222" s="23"/>
    </row>
    <row r="1223" spans="1:14">
      <c r="A1223" s="38" t="str" cm="1">
        <f t="array" ref="A1223">_xlfn.TEXTJOIN(",", TRUE, _xlfn.UNIQUE(IF((序时账[日期]=B1223)*(序时账[凭证字号]=C1223), 序时账[科目编码], "")))</f>
        <v>0</v>
      </c>
      <c r="B1223" s="89"/>
      <c r="G1223" s="39"/>
      <c r="H1223" s="39"/>
      <c r="I1223" s="42">
        <f>IF(F1223&lt;&gt;"结转本期损益",_xlfn.XLOOKUP(D1223,科目余额表[科目编码],科目余额表[抽查项目],"无匹配"),"期间结转")</f>
        <v>0</v>
      </c>
      <c r="J1223" s="38" t="str" cm="1">
        <f t="array" ref="J1223">_xlfn.TEXTJOIN(",", TRUE, _xlfn.UNIQUE(IF((序时账[日期]=B1223)*(序时账[凭证字号]=C1223)*IF(G1223=0,序时账[借方金额]&lt;&gt;0,序时账[借方金额]=0)*(序时账[科目编码]&lt;&gt;D1223), 序时账[科目名称], "")))</f>
        <v/>
      </c>
      <c r="K1223" s="42"/>
      <c r="M1223" s="24"/>
      <c r="N1223" s="23"/>
    </row>
    <row r="1224" spans="1:14">
      <c r="A1224" s="38" t="str" cm="1">
        <f t="array" ref="A1224">_xlfn.TEXTJOIN(",", TRUE, _xlfn.UNIQUE(IF((序时账[日期]=B1224)*(序时账[凭证字号]=C1224), 序时账[科目编码], "")))</f>
        <v>0</v>
      </c>
      <c r="B1224" s="89"/>
      <c r="G1224" s="39"/>
      <c r="H1224" s="39"/>
      <c r="I1224" s="42">
        <f>IF(F1224&lt;&gt;"结转本期损益",_xlfn.XLOOKUP(D1224,科目余额表[科目编码],科目余额表[抽查项目],"无匹配"),"期间结转")</f>
        <v>0</v>
      </c>
      <c r="J1224" s="38" t="str" cm="1">
        <f t="array" ref="J1224">_xlfn.TEXTJOIN(",", TRUE, _xlfn.UNIQUE(IF((序时账[日期]=B1224)*(序时账[凭证字号]=C1224)*IF(G1224=0,序时账[借方金额]&lt;&gt;0,序时账[借方金额]=0)*(序时账[科目编码]&lt;&gt;D1224), 序时账[科目名称], "")))</f>
        <v/>
      </c>
      <c r="K1224" s="42"/>
      <c r="M1224" s="24"/>
      <c r="N1224" s="23"/>
    </row>
    <row r="1225" spans="1:14">
      <c r="A1225" s="38" t="str" cm="1">
        <f t="array" ref="A1225">_xlfn.TEXTJOIN(",", TRUE, _xlfn.UNIQUE(IF((序时账[日期]=B1225)*(序时账[凭证字号]=C1225), 序时账[科目编码], "")))</f>
        <v>0</v>
      </c>
      <c r="B1225" s="89"/>
      <c r="G1225" s="39"/>
      <c r="H1225" s="39"/>
      <c r="I1225" s="42">
        <f>IF(F1225&lt;&gt;"结转本期损益",_xlfn.XLOOKUP(D1225,科目余额表[科目编码],科目余额表[抽查项目],"无匹配"),"期间结转")</f>
        <v>0</v>
      </c>
      <c r="J1225" s="38" t="str" cm="1">
        <f t="array" ref="J1225">_xlfn.TEXTJOIN(",", TRUE, _xlfn.UNIQUE(IF((序时账[日期]=B1225)*(序时账[凭证字号]=C1225)*IF(G1225=0,序时账[借方金额]&lt;&gt;0,序时账[借方金额]=0)*(序时账[科目编码]&lt;&gt;D1225), 序时账[科目名称], "")))</f>
        <v/>
      </c>
      <c r="K1225" s="42"/>
      <c r="M1225" s="24"/>
      <c r="N1225" s="23"/>
    </row>
    <row r="1226" spans="1:14">
      <c r="A1226" s="38" t="str" cm="1">
        <f t="array" ref="A1226">_xlfn.TEXTJOIN(",", TRUE, _xlfn.UNIQUE(IF((序时账[日期]=B1226)*(序时账[凭证字号]=C1226), 序时账[科目编码], "")))</f>
        <v>0</v>
      </c>
      <c r="B1226" s="89"/>
      <c r="G1226" s="39"/>
      <c r="H1226" s="39"/>
      <c r="I1226" s="42">
        <f>IF(F1226&lt;&gt;"结转本期损益",_xlfn.XLOOKUP(D1226,科目余额表[科目编码],科目余额表[抽查项目],"无匹配"),"期间结转")</f>
        <v>0</v>
      </c>
      <c r="J1226" s="38" t="str" cm="1">
        <f t="array" ref="J1226">_xlfn.TEXTJOIN(",", TRUE, _xlfn.UNIQUE(IF((序时账[日期]=B1226)*(序时账[凭证字号]=C1226)*IF(G1226=0,序时账[借方金额]&lt;&gt;0,序时账[借方金额]=0)*(序时账[科目编码]&lt;&gt;D1226), 序时账[科目名称], "")))</f>
        <v/>
      </c>
      <c r="K1226" s="42"/>
      <c r="M1226" s="24"/>
      <c r="N1226" s="23"/>
    </row>
    <row r="1227" spans="1:14">
      <c r="A1227" s="38" t="str" cm="1">
        <f t="array" ref="A1227">_xlfn.TEXTJOIN(",", TRUE, _xlfn.UNIQUE(IF((序时账[日期]=B1227)*(序时账[凭证字号]=C1227), 序时账[科目编码], "")))</f>
        <v>0</v>
      </c>
      <c r="B1227" s="89"/>
      <c r="G1227" s="39"/>
      <c r="H1227" s="39"/>
      <c r="I1227" s="42">
        <f>IF(F1227&lt;&gt;"结转本期损益",_xlfn.XLOOKUP(D1227,科目余额表[科目编码],科目余额表[抽查项目],"无匹配"),"期间结转")</f>
        <v>0</v>
      </c>
      <c r="J1227" s="38" t="str" cm="1">
        <f t="array" ref="J1227">_xlfn.TEXTJOIN(",", TRUE, _xlfn.UNIQUE(IF((序时账[日期]=B1227)*(序时账[凭证字号]=C1227)*IF(G1227=0,序时账[借方金额]&lt;&gt;0,序时账[借方金额]=0)*(序时账[科目编码]&lt;&gt;D1227), 序时账[科目名称], "")))</f>
        <v/>
      </c>
      <c r="K1227" s="42"/>
      <c r="M1227" s="24"/>
      <c r="N1227" s="23"/>
    </row>
    <row r="1228" spans="1:14">
      <c r="A1228" s="38" t="str" cm="1">
        <f t="array" ref="A1228">_xlfn.TEXTJOIN(",", TRUE, _xlfn.UNIQUE(IF((序时账[日期]=B1228)*(序时账[凭证字号]=C1228), 序时账[科目编码], "")))</f>
        <v>0</v>
      </c>
      <c r="B1228" s="89"/>
      <c r="G1228" s="39"/>
      <c r="H1228" s="39"/>
      <c r="I1228" s="42">
        <f>IF(F1228&lt;&gt;"结转本期损益",_xlfn.XLOOKUP(D1228,科目余额表[科目编码],科目余额表[抽查项目],"无匹配"),"期间结转")</f>
        <v>0</v>
      </c>
      <c r="J1228" s="38" t="str" cm="1">
        <f t="array" ref="J1228">_xlfn.TEXTJOIN(",", TRUE, _xlfn.UNIQUE(IF((序时账[日期]=B1228)*(序时账[凭证字号]=C1228)*IF(G1228=0,序时账[借方金额]&lt;&gt;0,序时账[借方金额]=0)*(序时账[科目编码]&lt;&gt;D1228), 序时账[科目名称], "")))</f>
        <v/>
      </c>
      <c r="K1228" s="42"/>
      <c r="M1228" s="24"/>
      <c r="N1228" s="23"/>
    </row>
    <row r="1229" spans="1:14">
      <c r="A1229" s="38" t="str" cm="1">
        <f t="array" ref="A1229">_xlfn.TEXTJOIN(",", TRUE, _xlfn.UNIQUE(IF((序时账[日期]=B1229)*(序时账[凭证字号]=C1229), 序时账[科目编码], "")))</f>
        <v>0</v>
      </c>
      <c r="B1229" s="89"/>
      <c r="G1229" s="39"/>
      <c r="H1229" s="39"/>
      <c r="I1229" s="42">
        <f>IF(F1229&lt;&gt;"结转本期损益",_xlfn.XLOOKUP(D1229,科目余额表[科目编码],科目余额表[抽查项目],"无匹配"),"期间结转")</f>
        <v>0</v>
      </c>
      <c r="J1229" s="38" t="str" cm="1">
        <f t="array" ref="J1229">_xlfn.TEXTJOIN(",", TRUE, _xlfn.UNIQUE(IF((序时账[日期]=B1229)*(序时账[凭证字号]=C1229)*IF(G1229=0,序时账[借方金额]&lt;&gt;0,序时账[借方金额]=0)*(序时账[科目编码]&lt;&gt;D1229), 序时账[科目名称], "")))</f>
        <v/>
      </c>
      <c r="K1229" s="42"/>
      <c r="M1229" s="24"/>
      <c r="N1229" s="23"/>
    </row>
    <row r="1230" spans="1:14">
      <c r="A1230" s="38" t="str" cm="1">
        <f t="array" ref="A1230">_xlfn.TEXTJOIN(",", TRUE, _xlfn.UNIQUE(IF((序时账[日期]=B1230)*(序时账[凭证字号]=C1230), 序时账[科目编码], "")))</f>
        <v>0</v>
      </c>
      <c r="B1230" s="89"/>
      <c r="G1230" s="39"/>
      <c r="H1230" s="39"/>
      <c r="I1230" s="42">
        <f>IF(F1230&lt;&gt;"结转本期损益",_xlfn.XLOOKUP(D1230,科目余额表[科目编码],科目余额表[抽查项目],"无匹配"),"期间结转")</f>
        <v>0</v>
      </c>
      <c r="J1230" s="38" t="str" cm="1">
        <f t="array" ref="J1230">_xlfn.TEXTJOIN(",", TRUE, _xlfn.UNIQUE(IF((序时账[日期]=B1230)*(序时账[凭证字号]=C1230)*IF(G1230=0,序时账[借方金额]&lt;&gt;0,序时账[借方金额]=0)*(序时账[科目编码]&lt;&gt;D1230), 序时账[科目名称], "")))</f>
        <v/>
      </c>
      <c r="K1230" s="42"/>
      <c r="M1230" s="24"/>
      <c r="N1230" s="23"/>
    </row>
    <row r="1231" spans="1:14">
      <c r="A1231" s="38" t="str" cm="1">
        <f t="array" ref="A1231">_xlfn.TEXTJOIN(",", TRUE, _xlfn.UNIQUE(IF((序时账[日期]=B1231)*(序时账[凭证字号]=C1231), 序时账[科目编码], "")))</f>
        <v>0</v>
      </c>
      <c r="B1231" s="89"/>
      <c r="G1231" s="39"/>
      <c r="H1231" s="39"/>
      <c r="I1231" s="42">
        <f>IF(F1231&lt;&gt;"结转本期损益",_xlfn.XLOOKUP(D1231,科目余额表[科目编码],科目余额表[抽查项目],"无匹配"),"期间结转")</f>
        <v>0</v>
      </c>
      <c r="J1231" s="38" t="str" cm="1">
        <f t="array" ref="J1231">_xlfn.TEXTJOIN(",", TRUE, _xlfn.UNIQUE(IF((序时账[日期]=B1231)*(序时账[凭证字号]=C1231)*IF(G1231=0,序时账[借方金额]&lt;&gt;0,序时账[借方金额]=0)*(序时账[科目编码]&lt;&gt;D1231), 序时账[科目名称], "")))</f>
        <v/>
      </c>
      <c r="K1231" s="42"/>
      <c r="M1231" s="24"/>
      <c r="N1231" s="23"/>
    </row>
    <row r="1232" spans="1:14">
      <c r="A1232" s="38" t="str" cm="1">
        <f t="array" ref="A1232">_xlfn.TEXTJOIN(",", TRUE, _xlfn.UNIQUE(IF((序时账[日期]=B1232)*(序时账[凭证字号]=C1232), 序时账[科目编码], "")))</f>
        <v>0</v>
      </c>
      <c r="B1232" s="89"/>
      <c r="G1232" s="39"/>
      <c r="H1232" s="39"/>
      <c r="I1232" s="42">
        <f>IF(F1232&lt;&gt;"结转本期损益",_xlfn.XLOOKUP(D1232,科目余额表[科目编码],科目余额表[抽查项目],"无匹配"),"期间结转")</f>
        <v>0</v>
      </c>
      <c r="J1232" s="38" t="str" cm="1">
        <f t="array" ref="J1232">_xlfn.TEXTJOIN(",", TRUE, _xlfn.UNIQUE(IF((序时账[日期]=B1232)*(序时账[凭证字号]=C1232)*IF(G1232=0,序时账[借方金额]&lt;&gt;0,序时账[借方金额]=0)*(序时账[科目编码]&lt;&gt;D1232), 序时账[科目名称], "")))</f>
        <v/>
      </c>
      <c r="K1232" s="42"/>
      <c r="M1232" s="24"/>
      <c r="N1232" s="23"/>
    </row>
    <row r="1233" spans="1:14">
      <c r="A1233" s="38" t="str" cm="1">
        <f t="array" ref="A1233">_xlfn.TEXTJOIN(",", TRUE, _xlfn.UNIQUE(IF((序时账[日期]=B1233)*(序时账[凭证字号]=C1233), 序时账[科目编码], "")))</f>
        <v>0</v>
      </c>
      <c r="B1233" s="89"/>
      <c r="G1233" s="39"/>
      <c r="H1233" s="39"/>
      <c r="I1233" s="42">
        <f>IF(F1233&lt;&gt;"结转本期损益",_xlfn.XLOOKUP(D1233,科目余额表[科目编码],科目余额表[抽查项目],"无匹配"),"期间结转")</f>
        <v>0</v>
      </c>
      <c r="J1233" s="38" t="str" cm="1">
        <f t="array" ref="J1233">_xlfn.TEXTJOIN(",", TRUE, _xlfn.UNIQUE(IF((序时账[日期]=B1233)*(序时账[凭证字号]=C1233)*IF(G1233=0,序时账[借方金额]&lt;&gt;0,序时账[借方金额]=0)*(序时账[科目编码]&lt;&gt;D1233), 序时账[科目名称], "")))</f>
        <v/>
      </c>
      <c r="K1233" s="42"/>
      <c r="M1233" s="24"/>
      <c r="N1233" s="23"/>
    </row>
    <row r="1234" spans="1:14">
      <c r="A1234" s="38" t="str" cm="1">
        <f t="array" ref="A1234">_xlfn.TEXTJOIN(",", TRUE, _xlfn.UNIQUE(IF((序时账[日期]=B1234)*(序时账[凭证字号]=C1234), 序时账[科目编码], "")))</f>
        <v>0</v>
      </c>
      <c r="B1234" s="89"/>
      <c r="G1234" s="39"/>
      <c r="H1234" s="39"/>
      <c r="I1234" s="42">
        <f>IF(F1234&lt;&gt;"结转本期损益",_xlfn.XLOOKUP(D1234,科目余额表[科目编码],科目余额表[抽查项目],"无匹配"),"期间结转")</f>
        <v>0</v>
      </c>
      <c r="J1234" s="38" t="str" cm="1">
        <f t="array" ref="J1234">_xlfn.TEXTJOIN(",", TRUE, _xlfn.UNIQUE(IF((序时账[日期]=B1234)*(序时账[凭证字号]=C1234)*IF(G1234=0,序时账[借方金额]&lt;&gt;0,序时账[借方金额]=0)*(序时账[科目编码]&lt;&gt;D1234), 序时账[科目名称], "")))</f>
        <v/>
      </c>
      <c r="K1234" s="42"/>
      <c r="M1234" s="24"/>
      <c r="N1234" s="23"/>
    </row>
    <row r="1235" spans="1:14">
      <c r="A1235" s="38" t="str" cm="1">
        <f t="array" ref="A1235">_xlfn.TEXTJOIN(",", TRUE, _xlfn.UNIQUE(IF((序时账[日期]=B1235)*(序时账[凭证字号]=C1235), 序时账[科目编码], "")))</f>
        <v>0</v>
      </c>
      <c r="B1235" s="89"/>
      <c r="G1235" s="39"/>
      <c r="H1235" s="39"/>
      <c r="I1235" s="42">
        <f>IF(F1235&lt;&gt;"结转本期损益",_xlfn.XLOOKUP(D1235,科目余额表[科目编码],科目余额表[抽查项目],"无匹配"),"期间结转")</f>
        <v>0</v>
      </c>
      <c r="J1235" s="38" t="str" cm="1">
        <f t="array" ref="J1235">_xlfn.TEXTJOIN(",", TRUE, _xlfn.UNIQUE(IF((序时账[日期]=B1235)*(序时账[凭证字号]=C1235)*IF(G1235=0,序时账[借方金额]&lt;&gt;0,序时账[借方金额]=0)*(序时账[科目编码]&lt;&gt;D1235), 序时账[科目名称], "")))</f>
        <v/>
      </c>
      <c r="K1235" s="42"/>
      <c r="M1235" s="24"/>
      <c r="N1235" s="23"/>
    </row>
    <row r="1236" spans="1:14">
      <c r="A1236" s="38" t="str" cm="1">
        <f t="array" ref="A1236">_xlfn.TEXTJOIN(",", TRUE, _xlfn.UNIQUE(IF((序时账[日期]=B1236)*(序时账[凭证字号]=C1236), 序时账[科目编码], "")))</f>
        <v>0</v>
      </c>
      <c r="B1236" s="89"/>
      <c r="G1236" s="39"/>
      <c r="H1236" s="39"/>
      <c r="I1236" s="42">
        <f>IF(F1236&lt;&gt;"结转本期损益",_xlfn.XLOOKUP(D1236,科目余额表[科目编码],科目余额表[抽查项目],"无匹配"),"期间结转")</f>
        <v>0</v>
      </c>
      <c r="J1236" s="38" t="str" cm="1">
        <f t="array" ref="J1236">_xlfn.TEXTJOIN(",", TRUE, _xlfn.UNIQUE(IF((序时账[日期]=B1236)*(序时账[凭证字号]=C1236)*IF(G1236=0,序时账[借方金额]&lt;&gt;0,序时账[借方金额]=0)*(序时账[科目编码]&lt;&gt;D1236), 序时账[科目名称], "")))</f>
        <v/>
      </c>
      <c r="K1236" s="42"/>
      <c r="M1236" s="24"/>
      <c r="N1236" s="23"/>
    </row>
    <row r="1237" spans="1:14">
      <c r="A1237" s="38" t="str" cm="1">
        <f t="array" ref="A1237">_xlfn.TEXTJOIN(",", TRUE, _xlfn.UNIQUE(IF((序时账[日期]=B1237)*(序时账[凭证字号]=C1237), 序时账[科目编码], "")))</f>
        <v>0</v>
      </c>
      <c r="B1237" s="89"/>
      <c r="G1237" s="39"/>
      <c r="H1237" s="39"/>
      <c r="I1237" s="42">
        <f>IF(F1237&lt;&gt;"结转本期损益",_xlfn.XLOOKUP(D1237,科目余额表[科目编码],科目余额表[抽查项目],"无匹配"),"期间结转")</f>
        <v>0</v>
      </c>
      <c r="J1237" s="38" t="str" cm="1">
        <f t="array" ref="J1237">_xlfn.TEXTJOIN(",", TRUE, _xlfn.UNIQUE(IF((序时账[日期]=B1237)*(序时账[凭证字号]=C1237)*IF(G1237=0,序时账[借方金额]&lt;&gt;0,序时账[借方金额]=0)*(序时账[科目编码]&lt;&gt;D1237), 序时账[科目名称], "")))</f>
        <v/>
      </c>
      <c r="K1237" s="42"/>
      <c r="M1237" s="24"/>
      <c r="N1237" s="23"/>
    </row>
    <row r="1238" spans="1:14">
      <c r="A1238" s="38" t="str" cm="1">
        <f t="array" ref="A1238">_xlfn.TEXTJOIN(",", TRUE, _xlfn.UNIQUE(IF((序时账[日期]=B1238)*(序时账[凭证字号]=C1238), 序时账[科目编码], "")))</f>
        <v>0</v>
      </c>
      <c r="B1238" s="89"/>
      <c r="G1238" s="39"/>
      <c r="H1238" s="39"/>
      <c r="I1238" s="42">
        <f>IF(F1238&lt;&gt;"结转本期损益",_xlfn.XLOOKUP(D1238,科目余额表[科目编码],科目余额表[抽查项目],"无匹配"),"期间结转")</f>
        <v>0</v>
      </c>
      <c r="J1238" s="38" t="str" cm="1">
        <f t="array" ref="J1238">_xlfn.TEXTJOIN(",", TRUE, _xlfn.UNIQUE(IF((序时账[日期]=B1238)*(序时账[凭证字号]=C1238)*IF(G1238=0,序时账[借方金额]&lt;&gt;0,序时账[借方金额]=0)*(序时账[科目编码]&lt;&gt;D1238), 序时账[科目名称], "")))</f>
        <v/>
      </c>
      <c r="K1238" s="42"/>
      <c r="M1238" s="24"/>
      <c r="N1238" s="23"/>
    </row>
    <row r="1239" spans="1:14">
      <c r="A1239" s="38" t="str" cm="1">
        <f t="array" ref="A1239">_xlfn.TEXTJOIN(",", TRUE, _xlfn.UNIQUE(IF((序时账[日期]=B1239)*(序时账[凭证字号]=C1239), 序时账[科目编码], "")))</f>
        <v>0</v>
      </c>
      <c r="B1239" s="89"/>
      <c r="G1239" s="39"/>
      <c r="H1239" s="39"/>
      <c r="I1239" s="42">
        <f>IF(F1239&lt;&gt;"结转本期损益",_xlfn.XLOOKUP(D1239,科目余额表[科目编码],科目余额表[抽查项目],"无匹配"),"期间结转")</f>
        <v>0</v>
      </c>
      <c r="J1239" s="38" t="str" cm="1">
        <f t="array" ref="J1239">_xlfn.TEXTJOIN(",", TRUE, _xlfn.UNIQUE(IF((序时账[日期]=B1239)*(序时账[凭证字号]=C1239)*IF(G1239=0,序时账[借方金额]&lt;&gt;0,序时账[借方金额]=0)*(序时账[科目编码]&lt;&gt;D1239), 序时账[科目名称], "")))</f>
        <v/>
      </c>
      <c r="K1239" s="42"/>
      <c r="M1239" s="24"/>
      <c r="N1239" s="23"/>
    </row>
    <row r="1240" spans="1:14">
      <c r="A1240" s="38" t="str" cm="1">
        <f t="array" ref="A1240">_xlfn.TEXTJOIN(",", TRUE, _xlfn.UNIQUE(IF((序时账[日期]=B1240)*(序时账[凭证字号]=C1240), 序时账[科目编码], "")))</f>
        <v>0</v>
      </c>
      <c r="B1240" s="89"/>
      <c r="G1240" s="39"/>
      <c r="H1240" s="39"/>
      <c r="I1240" s="42">
        <f>IF(F1240&lt;&gt;"结转本期损益",_xlfn.XLOOKUP(D1240,科目余额表[科目编码],科目余额表[抽查项目],"无匹配"),"期间结转")</f>
        <v>0</v>
      </c>
      <c r="J1240" s="38" t="str" cm="1">
        <f t="array" ref="J1240">_xlfn.TEXTJOIN(",", TRUE, _xlfn.UNIQUE(IF((序时账[日期]=B1240)*(序时账[凭证字号]=C1240)*IF(G1240=0,序时账[借方金额]&lt;&gt;0,序时账[借方金额]=0)*(序时账[科目编码]&lt;&gt;D1240), 序时账[科目名称], "")))</f>
        <v/>
      </c>
      <c r="K1240" s="42"/>
      <c r="M1240" s="24"/>
      <c r="N1240" s="23"/>
    </row>
    <row r="1241" spans="1:14">
      <c r="A1241" s="38" t="str" cm="1">
        <f t="array" ref="A1241">_xlfn.TEXTJOIN(",", TRUE, _xlfn.UNIQUE(IF((序时账[日期]=B1241)*(序时账[凭证字号]=C1241), 序时账[科目编码], "")))</f>
        <v>0</v>
      </c>
      <c r="B1241" s="89"/>
      <c r="G1241" s="39"/>
      <c r="H1241" s="39"/>
      <c r="I1241" s="42">
        <f>IF(F1241&lt;&gt;"结转本期损益",_xlfn.XLOOKUP(D1241,科目余额表[科目编码],科目余额表[抽查项目],"无匹配"),"期间结转")</f>
        <v>0</v>
      </c>
      <c r="J1241" s="38" t="str" cm="1">
        <f t="array" ref="J1241">_xlfn.TEXTJOIN(",", TRUE, _xlfn.UNIQUE(IF((序时账[日期]=B1241)*(序时账[凭证字号]=C1241)*IF(G1241=0,序时账[借方金额]&lt;&gt;0,序时账[借方金额]=0)*(序时账[科目编码]&lt;&gt;D1241), 序时账[科目名称], "")))</f>
        <v/>
      </c>
      <c r="K1241" s="42"/>
      <c r="M1241" s="24"/>
      <c r="N1241" s="23"/>
    </row>
    <row r="1242" spans="1:14">
      <c r="A1242" s="38" t="str" cm="1">
        <f t="array" ref="A1242">_xlfn.TEXTJOIN(",", TRUE, _xlfn.UNIQUE(IF((序时账[日期]=B1242)*(序时账[凭证字号]=C1242), 序时账[科目编码], "")))</f>
        <v>0</v>
      </c>
      <c r="B1242" s="89"/>
      <c r="G1242" s="39"/>
      <c r="H1242" s="39"/>
      <c r="I1242" s="42">
        <f>IF(F1242&lt;&gt;"结转本期损益",_xlfn.XLOOKUP(D1242,科目余额表[科目编码],科目余额表[抽查项目],"无匹配"),"期间结转")</f>
        <v>0</v>
      </c>
      <c r="J1242" s="38" t="str" cm="1">
        <f t="array" ref="J1242">_xlfn.TEXTJOIN(",", TRUE, _xlfn.UNIQUE(IF((序时账[日期]=B1242)*(序时账[凭证字号]=C1242)*IF(G1242=0,序时账[借方金额]&lt;&gt;0,序时账[借方金额]=0)*(序时账[科目编码]&lt;&gt;D1242), 序时账[科目名称], "")))</f>
        <v/>
      </c>
      <c r="K1242" s="42"/>
      <c r="M1242" s="24"/>
      <c r="N1242" s="23"/>
    </row>
    <row r="1243" spans="1:14">
      <c r="A1243" s="38" t="str" cm="1">
        <f t="array" ref="A1243">_xlfn.TEXTJOIN(",", TRUE, _xlfn.UNIQUE(IF((序时账[日期]=B1243)*(序时账[凭证字号]=C1243), 序时账[科目编码], "")))</f>
        <v>0</v>
      </c>
      <c r="B1243" s="89"/>
      <c r="G1243" s="39"/>
      <c r="H1243" s="39"/>
      <c r="I1243" s="42">
        <f>IF(F1243&lt;&gt;"结转本期损益",_xlfn.XLOOKUP(D1243,科目余额表[科目编码],科目余额表[抽查项目],"无匹配"),"期间结转")</f>
        <v>0</v>
      </c>
      <c r="J1243" s="38" t="str" cm="1">
        <f t="array" ref="J1243">_xlfn.TEXTJOIN(",", TRUE, _xlfn.UNIQUE(IF((序时账[日期]=B1243)*(序时账[凭证字号]=C1243)*IF(G1243=0,序时账[借方金额]&lt;&gt;0,序时账[借方金额]=0)*(序时账[科目编码]&lt;&gt;D1243), 序时账[科目名称], "")))</f>
        <v/>
      </c>
      <c r="K1243" s="42"/>
      <c r="M1243" s="24"/>
      <c r="N1243" s="23"/>
    </row>
    <row r="1244" spans="1:14">
      <c r="A1244" s="38" t="str" cm="1">
        <f t="array" ref="A1244">_xlfn.TEXTJOIN(",", TRUE, _xlfn.UNIQUE(IF((序时账[日期]=B1244)*(序时账[凭证字号]=C1244), 序时账[科目编码], "")))</f>
        <v>0</v>
      </c>
      <c r="B1244" s="89"/>
      <c r="G1244" s="39"/>
      <c r="H1244" s="39"/>
      <c r="I1244" s="42">
        <f>IF(F1244&lt;&gt;"结转本期损益",_xlfn.XLOOKUP(D1244,科目余额表[科目编码],科目余额表[抽查项目],"无匹配"),"期间结转")</f>
        <v>0</v>
      </c>
      <c r="J1244" s="38" t="str" cm="1">
        <f t="array" ref="J1244">_xlfn.TEXTJOIN(",", TRUE, _xlfn.UNIQUE(IF((序时账[日期]=B1244)*(序时账[凭证字号]=C1244)*IF(G1244=0,序时账[借方金额]&lt;&gt;0,序时账[借方金额]=0)*(序时账[科目编码]&lt;&gt;D1244), 序时账[科目名称], "")))</f>
        <v/>
      </c>
      <c r="K1244" s="42"/>
      <c r="M1244" s="24"/>
      <c r="N1244" s="23"/>
    </row>
    <row r="1245" spans="1:14">
      <c r="A1245" s="38" t="str" cm="1">
        <f t="array" ref="A1245">_xlfn.TEXTJOIN(",", TRUE, _xlfn.UNIQUE(IF((序时账[日期]=B1245)*(序时账[凭证字号]=C1245), 序时账[科目编码], "")))</f>
        <v>0</v>
      </c>
      <c r="B1245" s="89"/>
      <c r="G1245" s="39"/>
      <c r="H1245" s="39"/>
      <c r="I1245" s="42">
        <f>IF(F1245&lt;&gt;"结转本期损益",_xlfn.XLOOKUP(D1245,科目余额表[科目编码],科目余额表[抽查项目],"无匹配"),"期间结转")</f>
        <v>0</v>
      </c>
      <c r="J1245" s="38" t="str" cm="1">
        <f t="array" ref="J1245">_xlfn.TEXTJOIN(",", TRUE, _xlfn.UNIQUE(IF((序时账[日期]=B1245)*(序时账[凭证字号]=C1245)*IF(G1245=0,序时账[借方金额]&lt;&gt;0,序时账[借方金额]=0)*(序时账[科目编码]&lt;&gt;D1245), 序时账[科目名称], "")))</f>
        <v/>
      </c>
      <c r="K1245" s="42"/>
      <c r="M1245" s="24"/>
      <c r="N1245" s="23"/>
    </row>
    <row r="1246" spans="1:14">
      <c r="A1246" s="38" t="str" cm="1">
        <f t="array" ref="A1246">_xlfn.TEXTJOIN(",", TRUE, _xlfn.UNIQUE(IF((序时账[日期]=B1246)*(序时账[凭证字号]=C1246), 序时账[科目编码], "")))</f>
        <v>0</v>
      </c>
      <c r="B1246" s="89"/>
      <c r="G1246" s="39"/>
      <c r="H1246" s="39"/>
      <c r="I1246" s="42">
        <f>IF(F1246&lt;&gt;"结转本期损益",_xlfn.XLOOKUP(D1246,科目余额表[科目编码],科目余额表[抽查项目],"无匹配"),"期间结转")</f>
        <v>0</v>
      </c>
      <c r="J1246" s="38" t="str" cm="1">
        <f t="array" ref="J1246">_xlfn.TEXTJOIN(",", TRUE, _xlfn.UNIQUE(IF((序时账[日期]=B1246)*(序时账[凭证字号]=C1246)*IF(G1246=0,序时账[借方金额]&lt;&gt;0,序时账[借方金额]=0)*(序时账[科目编码]&lt;&gt;D1246), 序时账[科目名称], "")))</f>
        <v/>
      </c>
      <c r="K1246" s="42"/>
      <c r="M1246" s="24"/>
      <c r="N1246" s="23"/>
    </row>
    <row r="1247" spans="1:14">
      <c r="A1247" s="38" t="str" cm="1">
        <f t="array" ref="A1247">_xlfn.TEXTJOIN(",", TRUE, _xlfn.UNIQUE(IF((序时账[日期]=B1247)*(序时账[凭证字号]=C1247), 序时账[科目编码], "")))</f>
        <v>0</v>
      </c>
      <c r="B1247" s="89"/>
      <c r="G1247" s="39"/>
      <c r="H1247" s="39"/>
      <c r="I1247" s="42">
        <f>IF(F1247&lt;&gt;"结转本期损益",_xlfn.XLOOKUP(D1247,科目余额表[科目编码],科目余额表[抽查项目],"无匹配"),"期间结转")</f>
        <v>0</v>
      </c>
      <c r="J1247" s="38" t="str" cm="1">
        <f t="array" ref="J1247">_xlfn.TEXTJOIN(",", TRUE, _xlfn.UNIQUE(IF((序时账[日期]=B1247)*(序时账[凭证字号]=C1247)*IF(G1247=0,序时账[借方金额]&lt;&gt;0,序时账[借方金额]=0)*(序时账[科目编码]&lt;&gt;D1247), 序时账[科目名称], "")))</f>
        <v/>
      </c>
      <c r="K1247" s="42"/>
      <c r="M1247" s="24"/>
      <c r="N1247" s="23"/>
    </row>
    <row r="1248" spans="1:14">
      <c r="A1248" s="38" t="str" cm="1">
        <f t="array" ref="A1248">_xlfn.TEXTJOIN(",", TRUE, _xlfn.UNIQUE(IF((序时账[日期]=B1248)*(序时账[凭证字号]=C1248), 序时账[科目编码], "")))</f>
        <v>0</v>
      </c>
      <c r="B1248" s="89"/>
      <c r="G1248" s="39"/>
      <c r="H1248" s="39"/>
      <c r="I1248" s="42">
        <f>IF(F1248&lt;&gt;"结转本期损益",_xlfn.XLOOKUP(D1248,科目余额表[科目编码],科目余额表[抽查项目],"无匹配"),"期间结转")</f>
        <v>0</v>
      </c>
      <c r="J1248" s="38" t="str" cm="1">
        <f t="array" ref="J1248">_xlfn.TEXTJOIN(",", TRUE, _xlfn.UNIQUE(IF((序时账[日期]=B1248)*(序时账[凭证字号]=C1248)*IF(G1248=0,序时账[借方金额]&lt;&gt;0,序时账[借方金额]=0)*(序时账[科目编码]&lt;&gt;D1248), 序时账[科目名称], "")))</f>
        <v/>
      </c>
      <c r="K1248" s="42"/>
      <c r="M1248" s="24"/>
      <c r="N1248" s="23"/>
    </row>
    <row r="1249" spans="1:14">
      <c r="A1249" s="38" t="str" cm="1">
        <f t="array" ref="A1249">_xlfn.TEXTJOIN(",", TRUE, _xlfn.UNIQUE(IF((序时账[日期]=B1249)*(序时账[凭证字号]=C1249), 序时账[科目编码], "")))</f>
        <v>0</v>
      </c>
      <c r="B1249" s="89"/>
      <c r="G1249" s="39"/>
      <c r="H1249" s="39"/>
      <c r="I1249" s="42">
        <f>IF(F1249&lt;&gt;"结转本期损益",_xlfn.XLOOKUP(D1249,科目余额表[科目编码],科目余额表[抽查项目],"无匹配"),"期间结转")</f>
        <v>0</v>
      </c>
      <c r="J1249" s="38" t="str" cm="1">
        <f t="array" ref="J1249">_xlfn.TEXTJOIN(",", TRUE, _xlfn.UNIQUE(IF((序时账[日期]=B1249)*(序时账[凭证字号]=C1249)*IF(G1249=0,序时账[借方金额]&lt;&gt;0,序时账[借方金额]=0)*(序时账[科目编码]&lt;&gt;D1249), 序时账[科目名称], "")))</f>
        <v/>
      </c>
      <c r="K1249" s="42"/>
      <c r="M1249" s="24"/>
      <c r="N1249" s="23"/>
    </row>
    <row r="1250" spans="1:14">
      <c r="A1250" s="38" t="str" cm="1">
        <f t="array" ref="A1250">_xlfn.TEXTJOIN(",", TRUE, _xlfn.UNIQUE(IF((序时账[日期]=B1250)*(序时账[凭证字号]=C1250), 序时账[科目编码], "")))</f>
        <v>0</v>
      </c>
      <c r="B1250" s="89"/>
      <c r="G1250" s="39"/>
      <c r="H1250" s="39"/>
      <c r="I1250" s="42">
        <f>IF(F1250&lt;&gt;"结转本期损益",_xlfn.XLOOKUP(D1250,科目余额表[科目编码],科目余额表[抽查项目],"无匹配"),"期间结转")</f>
        <v>0</v>
      </c>
      <c r="J1250" s="38" t="str" cm="1">
        <f t="array" ref="J1250">_xlfn.TEXTJOIN(",", TRUE, _xlfn.UNIQUE(IF((序时账[日期]=B1250)*(序时账[凭证字号]=C1250)*IF(G1250=0,序时账[借方金额]&lt;&gt;0,序时账[借方金额]=0)*(序时账[科目编码]&lt;&gt;D1250), 序时账[科目名称], "")))</f>
        <v/>
      </c>
      <c r="K1250" s="42"/>
      <c r="M1250" s="24"/>
      <c r="N1250" s="23"/>
    </row>
    <row r="1251" spans="1:14">
      <c r="A1251" s="38" t="str" cm="1">
        <f t="array" ref="A1251">_xlfn.TEXTJOIN(",", TRUE, _xlfn.UNIQUE(IF((序时账[日期]=B1251)*(序时账[凭证字号]=C1251), 序时账[科目编码], "")))</f>
        <v>0</v>
      </c>
      <c r="B1251" s="89"/>
      <c r="G1251" s="39"/>
      <c r="H1251" s="39"/>
      <c r="I1251" s="42">
        <f>IF(F1251&lt;&gt;"结转本期损益",_xlfn.XLOOKUP(D1251,科目余额表[科目编码],科目余额表[抽查项目],"无匹配"),"期间结转")</f>
        <v>0</v>
      </c>
      <c r="J1251" s="38" t="str" cm="1">
        <f t="array" ref="J1251">_xlfn.TEXTJOIN(",", TRUE, _xlfn.UNIQUE(IF((序时账[日期]=B1251)*(序时账[凭证字号]=C1251)*IF(G1251=0,序时账[借方金额]&lt;&gt;0,序时账[借方金额]=0)*(序时账[科目编码]&lt;&gt;D1251), 序时账[科目名称], "")))</f>
        <v/>
      </c>
      <c r="K1251" s="42"/>
      <c r="M1251" s="24"/>
      <c r="N1251" s="23"/>
    </row>
    <row r="1252" spans="1:14">
      <c r="A1252" s="38" t="str" cm="1">
        <f t="array" ref="A1252">_xlfn.TEXTJOIN(",", TRUE, _xlfn.UNIQUE(IF((序时账[日期]=B1252)*(序时账[凭证字号]=C1252), 序时账[科目编码], "")))</f>
        <v>0</v>
      </c>
      <c r="B1252" s="89"/>
      <c r="G1252" s="39"/>
      <c r="H1252" s="39"/>
      <c r="I1252" s="42">
        <f>IF(F1252&lt;&gt;"结转本期损益",_xlfn.XLOOKUP(D1252,科目余额表[科目编码],科目余额表[抽查项目],"无匹配"),"期间结转")</f>
        <v>0</v>
      </c>
      <c r="J1252" s="38" t="str" cm="1">
        <f t="array" ref="J1252">_xlfn.TEXTJOIN(",", TRUE, _xlfn.UNIQUE(IF((序时账[日期]=B1252)*(序时账[凭证字号]=C1252)*IF(G1252=0,序时账[借方金额]&lt;&gt;0,序时账[借方金额]=0)*(序时账[科目编码]&lt;&gt;D1252), 序时账[科目名称], "")))</f>
        <v/>
      </c>
      <c r="K1252" s="42"/>
      <c r="M1252" s="24"/>
      <c r="N1252" s="23"/>
    </row>
    <row r="1253" spans="1:14">
      <c r="A1253" s="38" t="str" cm="1">
        <f t="array" ref="A1253">_xlfn.TEXTJOIN(",", TRUE, _xlfn.UNIQUE(IF((序时账[日期]=B1253)*(序时账[凭证字号]=C1253), 序时账[科目编码], "")))</f>
        <v>0</v>
      </c>
      <c r="B1253" s="89"/>
      <c r="G1253" s="39"/>
      <c r="H1253" s="39"/>
      <c r="I1253" s="42">
        <f>IF(F1253&lt;&gt;"结转本期损益",_xlfn.XLOOKUP(D1253,科目余额表[科目编码],科目余额表[抽查项目],"无匹配"),"期间结转")</f>
        <v>0</v>
      </c>
      <c r="J1253" s="38" t="str" cm="1">
        <f t="array" ref="J1253">_xlfn.TEXTJOIN(",", TRUE, _xlfn.UNIQUE(IF((序时账[日期]=B1253)*(序时账[凭证字号]=C1253)*IF(G1253=0,序时账[借方金额]&lt;&gt;0,序时账[借方金额]=0)*(序时账[科目编码]&lt;&gt;D1253), 序时账[科目名称], "")))</f>
        <v/>
      </c>
      <c r="K1253" s="42"/>
      <c r="M1253" s="24"/>
      <c r="N1253" s="23"/>
    </row>
    <row r="1254" spans="1:14">
      <c r="A1254" s="38" t="str" cm="1">
        <f t="array" ref="A1254">_xlfn.TEXTJOIN(",", TRUE, _xlfn.UNIQUE(IF((序时账[日期]=B1254)*(序时账[凭证字号]=C1254), 序时账[科目编码], "")))</f>
        <v>0</v>
      </c>
      <c r="B1254" s="89"/>
      <c r="G1254" s="39"/>
      <c r="H1254" s="39"/>
      <c r="I1254" s="42">
        <f>IF(F1254&lt;&gt;"结转本期损益",_xlfn.XLOOKUP(D1254,科目余额表[科目编码],科目余额表[抽查项目],"无匹配"),"期间结转")</f>
        <v>0</v>
      </c>
      <c r="J1254" s="38" t="str" cm="1">
        <f t="array" ref="J1254">_xlfn.TEXTJOIN(",", TRUE, _xlfn.UNIQUE(IF((序时账[日期]=B1254)*(序时账[凭证字号]=C1254)*IF(G1254=0,序时账[借方金额]&lt;&gt;0,序时账[借方金额]=0)*(序时账[科目编码]&lt;&gt;D1254), 序时账[科目名称], "")))</f>
        <v/>
      </c>
      <c r="K1254" s="42"/>
      <c r="M1254" s="24"/>
      <c r="N1254" s="23"/>
    </row>
    <row r="1255" spans="1:14">
      <c r="A1255" s="38" t="str" cm="1">
        <f t="array" ref="A1255">_xlfn.TEXTJOIN(",", TRUE, _xlfn.UNIQUE(IF((序时账[日期]=B1255)*(序时账[凭证字号]=C1255), 序时账[科目编码], "")))</f>
        <v>0</v>
      </c>
      <c r="B1255" s="89"/>
      <c r="G1255" s="39"/>
      <c r="H1255" s="39"/>
      <c r="I1255" s="42">
        <f>IF(F1255&lt;&gt;"结转本期损益",_xlfn.XLOOKUP(D1255,科目余额表[科目编码],科目余额表[抽查项目],"无匹配"),"期间结转")</f>
        <v>0</v>
      </c>
      <c r="J1255" s="38" t="str" cm="1">
        <f t="array" ref="J1255">_xlfn.TEXTJOIN(",", TRUE, _xlfn.UNIQUE(IF((序时账[日期]=B1255)*(序时账[凭证字号]=C1255)*IF(G1255=0,序时账[借方金额]&lt;&gt;0,序时账[借方金额]=0)*(序时账[科目编码]&lt;&gt;D1255), 序时账[科目名称], "")))</f>
        <v/>
      </c>
      <c r="K1255" s="42"/>
      <c r="M1255" s="24"/>
      <c r="N1255" s="23"/>
    </row>
    <row r="1256" spans="1:14">
      <c r="A1256" s="38" t="str" cm="1">
        <f t="array" ref="A1256">_xlfn.TEXTJOIN(",", TRUE, _xlfn.UNIQUE(IF((序时账[日期]=B1256)*(序时账[凭证字号]=C1256), 序时账[科目编码], "")))</f>
        <v>0</v>
      </c>
      <c r="B1256" s="89"/>
      <c r="G1256" s="39"/>
      <c r="H1256" s="39"/>
      <c r="I1256" s="42">
        <f>IF(F1256&lt;&gt;"结转本期损益",_xlfn.XLOOKUP(D1256,科目余额表[科目编码],科目余额表[抽查项目],"无匹配"),"期间结转")</f>
        <v>0</v>
      </c>
      <c r="J1256" s="38" t="str" cm="1">
        <f t="array" ref="J1256">_xlfn.TEXTJOIN(",", TRUE, _xlfn.UNIQUE(IF((序时账[日期]=B1256)*(序时账[凭证字号]=C1256)*IF(G1256=0,序时账[借方金额]&lt;&gt;0,序时账[借方金额]=0)*(序时账[科目编码]&lt;&gt;D1256), 序时账[科目名称], "")))</f>
        <v/>
      </c>
      <c r="K1256" s="42"/>
      <c r="M1256" s="24"/>
      <c r="N1256" s="23"/>
    </row>
    <row r="1257" spans="1:14">
      <c r="A1257" s="38" t="str" cm="1">
        <f t="array" ref="A1257">_xlfn.TEXTJOIN(",", TRUE, _xlfn.UNIQUE(IF((序时账[日期]=B1257)*(序时账[凭证字号]=C1257), 序时账[科目编码], "")))</f>
        <v>0</v>
      </c>
      <c r="B1257" s="89"/>
      <c r="G1257" s="39"/>
      <c r="H1257" s="39"/>
      <c r="I1257" s="42">
        <f>IF(F1257&lt;&gt;"结转本期损益",_xlfn.XLOOKUP(D1257,科目余额表[科目编码],科目余额表[抽查项目],"无匹配"),"期间结转")</f>
        <v>0</v>
      </c>
      <c r="J1257" s="38" t="str" cm="1">
        <f t="array" ref="J1257">_xlfn.TEXTJOIN(",", TRUE, _xlfn.UNIQUE(IF((序时账[日期]=B1257)*(序时账[凭证字号]=C1257)*IF(G1257=0,序时账[借方金额]&lt;&gt;0,序时账[借方金额]=0)*(序时账[科目编码]&lt;&gt;D1257), 序时账[科目名称], "")))</f>
        <v/>
      </c>
      <c r="K1257" s="42"/>
      <c r="M1257" s="24"/>
      <c r="N1257" s="23"/>
    </row>
    <row r="1258" spans="1:14">
      <c r="A1258" s="38" t="str" cm="1">
        <f t="array" ref="A1258">_xlfn.TEXTJOIN(",", TRUE, _xlfn.UNIQUE(IF((序时账[日期]=B1258)*(序时账[凭证字号]=C1258), 序时账[科目编码], "")))</f>
        <v>0</v>
      </c>
      <c r="B1258" s="89"/>
      <c r="G1258" s="39"/>
      <c r="H1258" s="39"/>
      <c r="I1258" s="42">
        <f>IF(F1258&lt;&gt;"结转本期损益",_xlfn.XLOOKUP(D1258,科目余额表[科目编码],科目余额表[抽查项目],"无匹配"),"期间结转")</f>
        <v>0</v>
      </c>
      <c r="J1258" s="38" t="str" cm="1">
        <f t="array" ref="J1258">_xlfn.TEXTJOIN(",", TRUE, _xlfn.UNIQUE(IF((序时账[日期]=B1258)*(序时账[凭证字号]=C1258)*IF(G1258=0,序时账[借方金额]&lt;&gt;0,序时账[借方金额]=0)*(序时账[科目编码]&lt;&gt;D1258), 序时账[科目名称], "")))</f>
        <v/>
      </c>
      <c r="K1258" s="42"/>
      <c r="M1258" s="24"/>
      <c r="N1258" s="23"/>
    </row>
    <row r="1259" spans="1:14">
      <c r="A1259" s="38" t="str" cm="1">
        <f t="array" ref="A1259">_xlfn.TEXTJOIN(",", TRUE, _xlfn.UNIQUE(IF((序时账[日期]=B1259)*(序时账[凭证字号]=C1259), 序时账[科目编码], "")))</f>
        <v>0</v>
      </c>
      <c r="B1259" s="89"/>
      <c r="G1259" s="39"/>
      <c r="H1259" s="39"/>
      <c r="I1259" s="42">
        <f>IF(F1259&lt;&gt;"结转本期损益",_xlfn.XLOOKUP(D1259,科目余额表[科目编码],科目余额表[抽查项目],"无匹配"),"期间结转")</f>
        <v>0</v>
      </c>
      <c r="J1259" s="38" t="str" cm="1">
        <f t="array" ref="J1259">_xlfn.TEXTJOIN(",", TRUE, _xlfn.UNIQUE(IF((序时账[日期]=B1259)*(序时账[凭证字号]=C1259)*IF(G1259=0,序时账[借方金额]&lt;&gt;0,序时账[借方金额]=0)*(序时账[科目编码]&lt;&gt;D1259), 序时账[科目名称], "")))</f>
        <v/>
      </c>
      <c r="K1259" s="42"/>
      <c r="M1259" s="24"/>
      <c r="N1259" s="23"/>
    </row>
    <row r="1260" spans="1:14">
      <c r="A1260" s="38" t="str" cm="1">
        <f t="array" ref="A1260">_xlfn.TEXTJOIN(",", TRUE, _xlfn.UNIQUE(IF((序时账[日期]=B1260)*(序时账[凭证字号]=C1260), 序时账[科目编码], "")))</f>
        <v>0</v>
      </c>
      <c r="B1260" s="89"/>
      <c r="G1260" s="39"/>
      <c r="H1260" s="39"/>
      <c r="I1260" s="42">
        <f>IF(F1260&lt;&gt;"结转本期损益",_xlfn.XLOOKUP(D1260,科目余额表[科目编码],科目余额表[抽查项目],"无匹配"),"期间结转")</f>
        <v>0</v>
      </c>
      <c r="J1260" s="38" t="str" cm="1">
        <f t="array" ref="J1260">_xlfn.TEXTJOIN(",", TRUE, _xlfn.UNIQUE(IF((序时账[日期]=B1260)*(序时账[凭证字号]=C1260)*IF(G1260=0,序时账[借方金额]&lt;&gt;0,序时账[借方金额]=0)*(序时账[科目编码]&lt;&gt;D1260), 序时账[科目名称], "")))</f>
        <v/>
      </c>
      <c r="K1260" s="42"/>
      <c r="M1260" s="24"/>
      <c r="N1260" s="23"/>
    </row>
    <row r="1261" spans="1:14">
      <c r="A1261" s="38" t="str" cm="1">
        <f t="array" ref="A1261">_xlfn.TEXTJOIN(",", TRUE, _xlfn.UNIQUE(IF((序时账[日期]=B1261)*(序时账[凭证字号]=C1261), 序时账[科目编码], "")))</f>
        <v>0</v>
      </c>
      <c r="B1261" s="89"/>
      <c r="G1261" s="39"/>
      <c r="H1261" s="39"/>
      <c r="I1261" s="42">
        <f>IF(F1261&lt;&gt;"结转本期损益",_xlfn.XLOOKUP(D1261,科目余额表[科目编码],科目余额表[抽查项目],"无匹配"),"期间结转")</f>
        <v>0</v>
      </c>
      <c r="J1261" s="38" t="str" cm="1">
        <f t="array" ref="J1261">_xlfn.TEXTJOIN(",", TRUE, _xlfn.UNIQUE(IF((序时账[日期]=B1261)*(序时账[凭证字号]=C1261)*IF(G1261=0,序时账[借方金额]&lt;&gt;0,序时账[借方金额]=0)*(序时账[科目编码]&lt;&gt;D1261), 序时账[科目名称], "")))</f>
        <v/>
      </c>
      <c r="K1261" s="42"/>
      <c r="M1261" s="24"/>
      <c r="N1261" s="23"/>
    </row>
    <row r="1262" spans="1:14">
      <c r="A1262" s="38" t="str" cm="1">
        <f t="array" ref="A1262">_xlfn.TEXTJOIN(",", TRUE, _xlfn.UNIQUE(IF((序时账[日期]=B1262)*(序时账[凭证字号]=C1262), 序时账[科目编码], "")))</f>
        <v>0</v>
      </c>
      <c r="B1262" s="89"/>
      <c r="G1262" s="39"/>
      <c r="H1262" s="39"/>
      <c r="I1262" s="42">
        <f>IF(F1262&lt;&gt;"结转本期损益",_xlfn.XLOOKUP(D1262,科目余额表[科目编码],科目余额表[抽查项目],"无匹配"),"期间结转")</f>
        <v>0</v>
      </c>
      <c r="J1262" s="38" t="str" cm="1">
        <f t="array" ref="J1262">_xlfn.TEXTJOIN(",", TRUE, _xlfn.UNIQUE(IF((序时账[日期]=B1262)*(序时账[凭证字号]=C1262)*IF(G1262=0,序时账[借方金额]&lt;&gt;0,序时账[借方金额]=0)*(序时账[科目编码]&lt;&gt;D1262), 序时账[科目名称], "")))</f>
        <v/>
      </c>
      <c r="K1262" s="42"/>
      <c r="M1262" s="24"/>
      <c r="N1262" s="23"/>
    </row>
    <row r="1263" spans="1:14">
      <c r="A1263" s="38" t="str" cm="1">
        <f t="array" ref="A1263">_xlfn.TEXTJOIN(",", TRUE, _xlfn.UNIQUE(IF((序时账[日期]=B1263)*(序时账[凭证字号]=C1263), 序时账[科目编码], "")))</f>
        <v>0</v>
      </c>
      <c r="B1263" s="89"/>
      <c r="G1263" s="39"/>
      <c r="H1263" s="39"/>
      <c r="I1263" s="42">
        <f>IF(F1263&lt;&gt;"结转本期损益",_xlfn.XLOOKUP(D1263,科目余额表[科目编码],科目余额表[抽查项目],"无匹配"),"期间结转")</f>
        <v>0</v>
      </c>
      <c r="J1263" s="38" t="str" cm="1">
        <f t="array" ref="J1263">_xlfn.TEXTJOIN(",", TRUE, _xlfn.UNIQUE(IF((序时账[日期]=B1263)*(序时账[凭证字号]=C1263)*IF(G1263=0,序时账[借方金额]&lt;&gt;0,序时账[借方金额]=0)*(序时账[科目编码]&lt;&gt;D1263), 序时账[科目名称], "")))</f>
        <v/>
      </c>
      <c r="K1263" s="42"/>
      <c r="M1263" s="24"/>
      <c r="N1263" s="23"/>
    </row>
    <row r="1264" spans="1:14">
      <c r="A1264" s="38" t="str" cm="1">
        <f t="array" ref="A1264">_xlfn.TEXTJOIN(",", TRUE, _xlfn.UNIQUE(IF((序时账[日期]=B1264)*(序时账[凭证字号]=C1264), 序时账[科目编码], "")))</f>
        <v>0</v>
      </c>
      <c r="B1264" s="89"/>
      <c r="G1264" s="39"/>
      <c r="H1264" s="39"/>
      <c r="I1264" s="42">
        <f>IF(F1264&lt;&gt;"结转本期损益",_xlfn.XLOOKUP(D1264,科目余额表[科目编码],科目余额表[抽查项目],"无匹配"),"期间结转")</f>
        <v>0</v>
      </c>
      <c r="J1264" s="38" t="str" cm="1">
        <f t="array" ref="J1264">_xlfn.TEXTJOIN(",", TRUE, _xlfn.UNIQUE(IF((序时账[日期]=B1264)*(序时账[凭证字号]=C1264)*IF(G1264=0,序时账[借方金额]&lt;&gt;0,序时账[借方金额]=0)*(序时账[科目编码]&lt;&gt;D1264), 序时账[科目名称], "")))</f>
        <v/>
      </c>
      <c r="K1264" s="42"/>
      <c r="M1264" s="24"/>
      <c r="N1264" s="23"/>
    </row>
    <row r="1265" spans="1:14">
      <c r="A1265" s="38" t="str" cm="1">
        <f t="array" ref="A1265">_xlfn.TEXTJOIN(",", TRUE, _xlfn.UNIQUE(IF((序时账[日期]=B1265)*(序时账[凭证字号]=C1265), 序时账[科目编码], "")))</f>
        <v>0</v>
      </c>
      <c r="B1265" s="89"/>
      <c r="G1265" s="39"/>
      <c r="H1265" s="39"/>
      <c r="I1265" s="42">
        <f>IF(F1265&lt;&gt;"结转本期损益",_xlfn.XLOOKUP(D1265,科目余额表[科目编码],科目余额表[抽查项目],"无匹配"),"期间结转")</f>
        <v>0</v>
      </c>
      <c r="J1265" s="38" t="str" cm="1">
        <f t="array" ref="J1265">_xlfn.TEXTJOIN(",", TRUE, _xlfn.UNIQUE(IF((序时账[日期]=B1265)*(序时账[凭证字号]=C1265)*IF(G1265=0,序时账[借方金额]&lt;&gt;0,序时账[借方金额]=0)*(序时账[科目编码]&lt;&gt;D1265), 序时账[科目名称], "")))</f>
        <v/>
      </c>
      <c r="K1265" s="42"/>
      <c r="M1265" s="24"/>
      <c r="N1265" s="23"/>
    </row>
    <row r="1266" spans="1:14">
      <c r="A1266" s="38" t="str" cm="1">
        <f t="array" ref="A1266">_xlfn.TEXTJOIN(",", TRUE, _xlfn.UNIQUE(IF((序时账[日期]=B1266)*(序时账[凭证字号]=C1266), 序时账[科目编码], "")))</f>
        <v>0</v>
      </c>
      <c r="B1266" s="89"/>
      <c r="G1266" s="39"/>
      <c r="H1266" s="39"/>
      <c r="I1266" s="42">
        <f>IF(F1266&lt;&gt;"结转本期损益",_xlfn.XLOOKUP(D1266,科目余额表[科目编码],科目余额表[抽查项目],"无匹配"),"期间结转")</f>
        <v>0</v>
      </c>
      <c r="J1266" s="38" t="str" cm="1">
        <f t="array" ref="J1266">_xlfn.TEXTJOIN(",", TRUE, _xlfn.UNIQUE(IF((序时账[日期]=B1266)*(序时账[凭证字号]=C1266)*IF(G1266=0,序时账[借方金额]&lt;&gt;0,序时账[借方金额]=0)*(序时账[科目编码]&lt;&gt;D1266), 序时账[科目名称], "")))</f>
        <v/>
      </c>
      <c r="K1266" s="42"/>
      <c r="M1266" s="24"/>
      <c r="N1266" s="23"/>
    </row>
    <row r="1267" spans="1:14">
      <c r="A1267" s="38" t="str" cm="1">
        <f t="array" ref="A1267">_xlfn.TEXTJOIN(",", TRUE, _xlfn.UNIQUE(IF((序时账[日期]=B1267)*(序时账[凭证字号]=C1267), 序时账[科目编码], "")))</f>
        <v>0</v>
      </c>
      <c r="B1267" s="89"/>
      <c r="G1267" s="39"/>
      <c r="H1267" s="39"/>
      <c r="I1267" s="42">
        <f>IF(F1267&lt;&gt;"结转本期损益",_xlfn.XLOOKUP(D1267,科目余额表[科目编码],科目余额表[抽查项目],"无匹配"),"期间结转")</f>
        <v>0</v>
      </c>
      <c r="J1267" s="38" t="str" cm="1">
        <f t="array" ref="J1267">_xlfn.TEXTJOIN(",", TRUE, _xlfn.UNIQUE(IF((序时账[日期]=B1267)*(序时账[凭证字号]=C1267)*IF(G1267=0,序时账[借方金额]&lt;&gt;0,序时账[借方金额]=0)*(序时账[科目编码]&lt;&gt;D1267), 序时账[科目名称], "")))</f>
        <v/>
      </c>
      <c r="K1267" s="42"/>
      <c r="M1267" s="24"/>
      <c r="N1267" s="23"/>
    </row>
    <row r="1268" spans="1:14">
      <c r="A1268" s="38" t="str" cm="1">
        <f t="array" ref="A1268">_xlfn.TEXTJOIN(",", TRUE, _xlfn.UNIQUE(IF((序时账[日期]=B1268)*(序时账[凭证字号]=C1268), 序时账[科目编码], "")))</f>
        <v>0</v>
      </c>
      <c r="B1268" s="89"/>
      <c r="G1268" s="39"/>
      <c r="H1268" s="39"/>
      <c r="I1268" s="42">
        <f>IF(F1268&lt;&gt;"结转本期损益",_xlfn.XLOOKUP(D1268,科目余额表[科目编码],科目余额表[抽查项目],"无匹配"),"期间结转")</f>
        <v>0</v>
      </c>
      <c r="J1268" s="38" t="str" cm="1">
        <f t="array" ref="J1268">_xlfn.TEXTJOIN(",", TRUE, _xlfn.UNIQUE(IF((序时账[日期]=B1268)*(序时账[凭证字号]=C1268)*IF(G1268=0,序时账[借方金额]&lt;&gt;0,序时账[借方金额]=0)*(序时账[科目编码]&lt;&gt;D1268), 序时账[科目名称], "")))</f>
        <v/>
      </c>
      <c r="K1268" s="42"/>
      <c r="M1268" s="24"/>
      <c r="N1268" s="23"/>
    </row>
    <row r="1269" spans="1:14">
      <c r="A1269" s="38" t="str" cm="1">
        <f t="array" ref="A1269">_xlfn.TEXTJOIN(",", TRUE, _xlfn.UNIQUE(IF((序时账[日期]=B1269)*(序时账[凭证字号]=C1269), 序时账[科目编码], "")))</f>
        <v>0</v>
      </c>
      <c r="B1269" s="89"/>
      <c r="G1269" s="39"/>
      <c r="H1269" s="39"/>
      <c r="I1269" s="42">
        <f>IF(F1269&lt;&gt;"结转本期损益",_xlfn.XLOOKUP(D1269,科目余额表[科目编码],科目余额表[抽查项目],"无匹配"),"期间结转")</f>
        <v>0</v>
      </c>
      <c r="J1269" s="38" t="str" cm="1">
        <f t="array" ref="J1269">_xlfn.TEXTJOIN(",", TRUE, _xlfn.UNIQUE(IF((序时账[日期]=B1269)*(序时账[凭证字号]=C1269)*IF(G1269=0,序时账[借方金额]&lt;&gt;0,序时账[借方金额]=0)*(序时账[科目编码]&lt;&gt;D1269), 序时账[科目名称], "")))</f>
        <v/>
      </c>
      <c r="K1269" s="42"/>
      <c r="M1269" s="24"/>
      <c r="N1269" s="23"/>
    </row>
    <row r="1270" spans="1:14">
      <c r="A1270" s="38" t="str" cm="1">
        <f t="array" ref="A1270">_xlfn.TEXTJOIN(",", TRUE, _xlfn.UNIQUE(IF((序时账[日期]=B1270)*(序时账[凭证字号]=C1270), 序时账[科目编码], "")))</f>
        <v>0</v>
      </c>
      <c r="B1270" s="89"/>
      <c r="G1270" s="39"/>
      <c r="H1270" s="39"/>
      <c r="I1270" s="42">
        <f>IF(F1270&lt;&gt;"结转本期损益",_xlfn.XLOOKUP(D1270,科目余额表[科目编码],科目余额表[抽查项目],"无匹配"),"期间结转")</f>
        <v>0</v>
      </c>
      <c r="J1270" s="38" t="str" cm="1">
        <f t="array" ref="J1270">_xlfn.TEXTJOIN(",", TRUE, _xlfn.UNIQUE(IF((序时账[日期]=B1270)*(序时账[凭证字号]=C1270)*IF(G1270=0,序时账[借方金额]&lt;&gt;0,序时账[借方金额]=0)*(序时账[科目编码]&lt;&gt;D1270), 序时账[科目名称], "")))</f>
        <v/>
      </c>
      <c r="K1270" s="42"/>
      <c r="M1270" s="24"/>
      <c r="N1270" s="23"/>
    </row>
    <row r="1271" spans="1:14">
      <c r="A1271" s="38" t="str" cm="1">
        <f t="array" ref="A1271">_xlfn.TEXTJOIN(",", TRUE, _xlfn.UNIQUE(IF((序时账[日期]=B1271)*(序时账[凭证字号]=C1271), 序时账[科目编码], "")))</f>
        <v>0</v>
      </c>
      <c r="B1271" s="89"/>
      <c r="G1271" s="39"/>
      <c r="H1271" s="39"/>
      <c r="I1271" s="42">
        <f>IF(F1271&lt;&gt;"结转本期损益",_xlfn.XLOOKUP(D1271,科目余额表[科目编码],科目余额表[抽查项目],"无匹配"),"期间结转")</f>
        <v>0</v>
      </c>
      <c r="J1271" s="38" t="str" cm="1">
        <f t="array" ref="J1271">_xlfn.TEXTJOIN(",", TRUE, _xlfn.UNIQUE(IF((序时账[日期]=B1271)*(序时账[凭证字号]=C1271)*IF(G1271=0,序时账[借方金额]&lt;&gt;0,序时账[借方金额]=0)*(序时账[科目编码]&lt;&gt;D1271), 序时账[科目名称], "")))</f>
        <v/>
      </c>
      <c r="K1271" s="42"/>
      <c r="M1271" s="24"/>
      <c r="N1271" s="23"/>
    </row>
    <row r="1272" spans="1:14">
      <c r="A1272" s="38" t="str" cm="1">
        <f t="array" ref="A1272">_xlfn.TEXTJOIN(",", TRUE, _xlfn.UNIQUE(IF((序时账[日期]=B1272)*(序时账[凭证字号]=C1272), 序时账[科目编码], "")))</f>
        <v>0</v>
      </c>
      <c r="B1272" s="89"/>
      <c r="G1272" s="39"/>
      <c r="H1272" s="39"/>
      <c r="I1272" s="42">
        <f>IF(F1272&lt;&gt;"结转本期损益",_xlfn.XLOOKUP(D1272,科目余额表[科目编码],科目余额表[抽查项目],"无匹配"),"期间结转")</f>
        <v>0</v>
      </c>
      <c r="J1272" s="38" t="str" cm="1">
        <f t="array" ref="J1272">_xlfn.TEXTJOIN(",", TRUE, _xlfn.UNIQUE(IF((序时账[日期]=B1272)*(序时账[凭证字号]=C1272)*IF(G1272=0,序时账[借方金额]&lt;&gt;0,序时账[借方金额]=0)*(序时账[科目编码]&lt;&gt;D1272), 序时账[科目名称], "")))</f>
        <v/>
      </c>
      <c r="K1272" s="42"/>
      <c r="M1272" s="24"/>
      <c r="N1272" s="23"/>
    </row>
    <row r="1273" spans="1:14">
      <c r="A1273" s="38" t="str" cm="1">
        <f t="array" ref="A1273">_xlfn.TEXTJOIN(",", TRUE, _xlfn.UNIQUE(IF((序时账[日期]=B1273)*(序时账[凭证字号]=C1273), 序时账[科目编码], "")))</f>
        <v>0</v>
      </c>
      <c r="B1273" s="89"/>
      <c r="G1273" s="39"/>
      <c r="H1273" s="39"/>
      <c r="I1273" s="42">
        <f>IF(F1273&lt;&gt;"结转本期损益",_xlfn.XLOOKUP(D1273,科目余额表[科目编码],科目余额表[抽查项目],"无匹配"),"期间结转")</f>
        <v>0</v>
      </c>
      <c r="J1273" s="38" t="str" cm="1">
        <f t="array" ref="J1273">_xlfn.TEXTJOIN(",", TRUE, _xlfn.UNIQUE(IF((序时账[日期]=B1273)*(序时账[凭证字号]=C1273)*IF(G1273=0,序时账[借方金额]&lt;&gt;0,序时账[借方金额]=0)*(序时账[科目编码]&lt;&gt;D1273), 序时账[科目名称], "")))</f>
        <v/>
      </c>
      <c r="K1273" s="42"/>
      <c r="M1273" s="24"/>
      <c r="N1273" s="23"/>
    </row>
    <row r="1274" spans="1:14">
      <c r="A1274" s="38" t="str" cm="1">
        <f t="array" ref="A1274">_xlfn.TEXTJOIN(",", TRUE, _xlfn.UNIQUE(IF((序时账[日期]=B1274)*(序时账[凭证字号]=C1274), 序时账[科目编码], "")))</f>
        <v>0</v>
      </c>
      <c r="B1274" s="89"/>
      <c r="G1274" s="39"/>
      <c r="H1274" s="39"/>
      <c r="I1274" s="42">
        <f>IF(F1274&lt;&gt;"结转本期损益",_xlfn.XLOOKUP(D1274,科目余额表[科目编码],科目余额表[抽查项目],"无匹配"),"期间结转")</f>
        <v>0</v>
      </c>
      <c r="J1274" s="38" t="str" cm="1">
        <f t="array" ref="J1274">_xlfn.TEXTJOIN(",", TRUE, _xlfn.UNIQUE(IF((序时账[日期]=B1274)*(序时账[凭证字号]=C1274)*IF(G1274=0,序时账[借方金额]&lt;&gt;0,序时账[借方金额]=0)*(序时账[科目编码]&lt;&gt;D1274), 序时账[科目名称], "")))</f>
        <v/>
      </c>
      <c r="K1274" s="42"/>
      <c r="M1274" s="24"/>
      <c r="N1274" s="23"/>
    </row>
    <row r="1275" spans="1:14">
      <c r="A1275" s="38" t="str" cm="1">
        <f t="array" ref="A1275">_xlfn.TEXTJOIN(",", TRUE, _xlfn.UNIQUE(IF((序时账[日期]=B1275)*(序时账[凭证字号]=C1275), 序时账[科目编码], "")))</f>
        <v>0</v>
      </c>
      <c r="B1275" s="89"/>
      <c r="G1275" s="39"/>
      <c r="H1275" s="39"/>
      <c r="I1275" s="42">
        <f>IF(F1275&lt;&gt;"结转本期损益",_xlfn.XLOOKUP(D1275,科目余额表[科目编码],科目余额表[抽查项目],"无匹配"),"期间结转")</f>
        <v>0</v>
      </c>
      <c r="J1275" s="38" t="str" cm="1">
        <f t="array" ref="J1275">_xlfn.TEXTJOIN(",", TRUE, _xlfn.UNIQUE(IF((序时账[日期]=B1275)*(序时账[凭证字号]=C1275)*IF(G1275=0,序时账[借方金额]&lt;&gt;0,序时账[借方金额]=0)*(序时账[科目编码]&lt;&gt;D1275), 序时账[科目名称], "")))</f>
        <v/>
      </c>
      <c r="K1275" s="42"/>
      <c r="M1275" s="24"/>
      <c r="N1275" s="23"/>
    </row>
    <row r="1276" spans="1:14">
      <c r="A1276" s="38" t="str" cm="1">
        <f t="array" ref="A1276">_xlfn.TEXTJOIN(",", TRUE, _xlfn.UNIQUE(IF((序时账[日期]=B1276)*(序时账[凭证字号]=C1276), 序时账[科目编码], "")))</f>
        <v>0</v>
      </c>
      <c r="B1276" s="89"/>
      <c r="G1276" s="39"/>
      <c r="H1276" s="39"/>
      <c r="I1276" s="42">
        <f>IF(F1276&lt;&gt;"结转本期损益",_xlfn.XLOOKUP(D1276,科目余额表[科目编码],科目余额表[抽查项目],"无匹配"),"期间结转")</f>
        <v>0</v>
      </c>
      <c r="J1276" s="38" t="str" cm="1">
        <f t="array" ref="J1276">_xlfn.TEXTJOIN(",", TRUE, _xlfn.UNIQUE(IF((序时账[日期]=B1276)*(序时账[凭证字号]=C1276)*IF(G1276=0,序时账[借方金额]&lt;&gt;0,序时账[借方金额]=0)*(序时账[科目编码]&lt;&gt;D1276), 序时账[科目名称], "")))</f>
        <v/>
      </c>
      <c r="K1276" s="42"/>
      <c r="M1276" s="24"/>
      <c r="N1276" s="23"/>
    </row>
    <row r="1277" spans="1:14">
      <c r="A1277" s="38" t="str" cm="1">
        <f t="array" ref="A1277">_xlfn.TEXTJOIN(",", TRUE, _xlfn.UNIQUE(IF((序时账[日期]=B1277)*(序时账[凭证字号]=C1277), 序时账[科目编码], "")))</f>
        <v>0</v>
      </c>
      <c r="B1277" s="89"/>
      <c r="G1277" s="39"/>
      <c r="H1277" s="39"/>
      <c r="I1277" s="42">
        <f>IF(F1277&lt;&gt;"结转本期损益",_xlfn.XLOOKUP(D1277,科目余额表[科目编码],科目余额表[抽查项目],"无匹配"),"期间结转")</f>
        <v>0</v>
      </c>
      <c r="J1277" s="38" t="str" cm="1">
        <f t="array" ref="J1277">_xlfn.TEXTJOIN(",", TRUE, _xlfn.UNIQUE(IF((序时账[日期]=B1277)*(序时账[凭证字号]=C1277)*IF(G1277=0,序时账[借方金额]&lt;&gt;0,序时账[借方金额]=0)*(序时账[科目编码]&lt;&gt;D1277), 序时账[科目名称], "")))</f>
        <v/>
      </c>
      <c r="K1277" s="42"/>
      <c r="M1277" s="24"/>
      <c r="N1277" s="23"/>
    </row>
    <row r="1278" spans="1:14">
      <c r="A1278" s="38" t="str" cm="1">
        <f t="array" ref="A1278">_xlfn.TEXTJOIN(",", TRUE, _xlfn.UNIQUE(IF((序时账[日期]=B1278)*(序时账[凭证字号]=C1278), 序时账[科目编码], "")))</f>
        <v>0</v>
      </c>
      <c r="B1278" s="89"/>
      <c r="G1278" s="39"/>
      <c r="H1278" s="39"/>
      <c r="I1278" s="42">
        <f>IF(F1278&lt;&gt;"结转本期损益",_xlfn.XLOOKUP(D1278,科目余额表[科目编码],科目余额表[抽查项目],"无匹配"),"期间结转")</f>
        <v>0</v>
      </c>
      <c r="J1278" s="38" t="str" cm="1">
        <f t="array" ref="J1278">_xlfn.TEXTJOIN(",", TRUE, _xlfn.UNIQUE(IF((序时账[日期]=B1278)*(序时账[凭证字号]=C1278)*IF(G1278=0,序时账[借方金额]&lt;&gt;0,序时账[借方金额]=0)*(序时账[科目编码]&lt;&gt;D1278), 序时账[科目名称], "")))</f>
        <v/>
      </c>
      <c r="K1278" s="42"/>
      <c r="M1278" s="24"/>
      <c r="N1278" s="23"/>
    </row>
    <row r="1279" spans="1:14">
      <c r="A1279" s="38" t="str" cm="1">
        <f t="array" ref="A1279">_xlfn.TEXTJOIN(",", TRUE, _xlfn.UNIQUE(IF((序时账[日期]=B1279)*(序时账[凭证字号]=C1279), 序时账[科目编码], "")))</f>
        <v>0</v>
      </c>
      <c r="B1279" s="89"/>
      <c r="G1279" s="39"/>
      <c r="H1279" s="39"/>
      <c r="I1279" s="42">
        <f>IF(F1279&lt;&gt;"结转本期损益",_xlfn.XLOOKUP(D1279,科目余额表[科目编码],科目余额表[抽查项目],"无匹配"),"期间结转")</f>
        <v>0</v>
      </c>
      <c r="J1279" s="38" t="str" cm="1">
        <f t="array" ref="J1279">_xlfn.TEXTJOIN(",", TRUE, _xlfn.UNIQUE(IF((序时账[日期]=B1279)*(序时账[凭证字号]=C1279)*IF(G1279=0,序时账[借方金额]&lt;&gt;0,序时账[借方金额]=0)*(序时账[科目编码]&lt;&gt;D1279), 序时账[科目名称], "")))</f>
        <v/>
      </c>
      <c r="K1279" s="42"/>
      <c r="M1279" s="24"/>
      <c r="N1279" s="23"/>
    </row>
    <row r="1280" spans="1:14">
      <c r="A1280" s="38" t="str" cm="1">
        <f t="array" ref="A1280">_xlfn.TEXTJOIN(",", TRUE, _xlfn.UNIQUE(IF((序时账[日期]=B1280)*(序时账[凭证字号]=C1280), 序时账[科目编码], "")))</f>
        <v>0</v>
      </c>
      <c r="B1280" s="89"/>
      <c r="G1280" s="39"/>
      <c r="H1280" s="39"/>
      <c r="I1280" s="42">
        <f>IF(F1280&lt;&gt;"结转本期损益",_xlfn.XLOOKUP(D1280,科目余额表[科目编码],科目余额表[抽查项目],"无匹配"),"期间结转")</f>
        <v>0</v>
      </c>
      <c r="J1280" s="38" t="str" cm="1">
        <f t="array" ref="J1280">_xlfn.TEXTJOIN(",", TRUE, _xlfn.UNIQUE(IF((序时账[日期]=B1280)*(序时账[凭证字号]=C1280)*IF(G1280=0,序时账[借方金额]&lt;&gt;0,序时账[借方金额]=0)*(序时账[科目编码]&lt;&gt;D1280), 序时账[科目名称], "")))</f>
        <v/>
      </c>
      <c r="K1280" s="42"/>
      <c r="M1280" s="24"/>
      <c r="N1280" s="23"/>
    </row>
    <row r="1281" spans="1:14">
      <c r="A1281" s="38" t="str" cm="1">
        <f t="array" ref="A1281">_xlfn.TEXTJOIN(",", TRUE, _xlfn.UNIQUE(IF((序时账[日期]=B1281)*(序时账[凭证字号]=C1281), 序时账[科目编码], "")))</f>
        <v>0</v>
      </c>
      <c r="B1281" s="89"/>
      <c r="G1281" s="39"/>
      <c r="H1281" s="39"/>
      <c r="I1281" s="42">
        <f>IF(F1281&lt;&gt;"结转本期损益",_xlfn.XLOOKUP(D1281,科目余额表[科目编码],科目余额表[抽查项目],"无匹配"),"期间结转")</f>
        <v>0</v>
      </c>
      <c r="J1281" s="38" t="str" cm="1">
        <f t="array" ref="J1281">_xlfn.TEXTJOIN(",", TRUE, _xlfn.UNIQUE(IF((序时账[日期]=B1281)*(序时账[凭证字号]=C1281)*IF(G1281=0,序时账[借方金额]&lt;&gt;0,序时账[借方金额]=0)*(序时账[科目编码]&lt;&gt;D1281), 序时账[科目名称], "")))</f>
        <v/>
      </c>
      <c r="K1281" s="42"/>
      <c r="M1281" s="24"/>
      <c r="N1281" s="23"/>
    </row>
    <row r="1282" spans="1:14">
      <c r="A1282" s="38" t="str" cm="1">
        <f t="array" ref="A1282">_xlfn.TEXTJOIN(",", TRUE, _xlfn.UNIQUE(IF((序时账[日期]=B1282)*(序时账[凭证字号]=C1282), 序时账[科目编码], "")))</f>
        <v>0</v>
      </c>
      <c r="B1282" s="89"/>
      <c r="G1282" s="39"/>
      <c r="H1282" s="39"/>
      <c r="I1282" s="42">
        <f>IF(F1282&lt;&gt;"结转本期损益",_xlfn.XLOOKUP(D1282,科目余额表[科目编码],科目余额表[抽查项目],"无匹配"),"期间结转")</f>
        <v>0</v>
      </c>
      <c r="J1282" s="38" t="str" cm="1">
        <f t="array" ref="J1282">_xlfn.TEXTJOIN(",", TRUE, _xlfn.UNIQUE(IF((序时账[日期]=B1282)*(序时账[凭证字号]=C1282)*IF(G1282=0,序时账[借方金额]&lt;&gt;0,序时账[借方金额]=0)*(序时账[科目编码]&lt;&gt;D1282), 序时账[科目名称], "")))</f>
        <v/>
      </c>
      <c r="K1282" s="42"/>
      <c r="M1282" s="24"/>
      <c r="N1282" s="23"/>
    </row>
    <row r="1283" spans="1:14">
      <c r="A1283" s="38" t="str" cm="1">
        <f t="array" ref="A1283">_xlfn.TEXTJOIN(",", TRUE, _xlfn.UNIQUE(IF((序时账[日期]=B1283)*(序时账[凭证字号]=C1283), 序时账[科目编码], "")))</f>
        <v>0</v>
      </c>
      <c r="B1283" s="89"/>
      <c r="G1283" s="39"/>
      <c r="H1283" s="39"/>
      <c r="I1283" s="42">
        <f>IF(F1283&lt;&gt;"结转本期损益",_xlfn.XLOOKUP(D1283,科目余额表[科目编码],科目余额表[抽查项目],"无匹配"),"期间结转")</f>
        <v>0</v>
      </c>
      <c r="J1283" s="38" t="str" cm="1">
        <f t="array" ref="J1283">_xlfn.TEXTJOIN(",", TRUE, _xlfn.UNIQUE(IF((序时账[日期]=B1283)*(序时账[凭证字号]=C1283)*IF(G1283=0,序时账[借方金额]&lt;&gt;0,序时账[借方金额]=0)*(序时账[科目编码]&lt;&gt;D1283), 序时账[科目名称], "")))</f>
        <v/>
      </c>
      <c r="K1283" s="42"/>
      <c r="M1283" s="24"/>
      <c r="N1283" s="23"/>
    </row>
    <row r="1284" spans="1:14">
      <c r="A1284" s="38" t="str" cm="1">
        <f t="array" ref="A1284">_xlfn.TEXTJOIN(",", TRUE, _xlfn.UNIQUE(IF((序时账[日期]=B1284)*(序时账[凭证字号]=C1284), 序时账[科目编码], "")))</f>
        <v>0</v>
      </c>
      <c r="B1284" s="89"/>
      <c r="G1284" s="39"/>
      <c r="H1284" s="39"/>
      <c r="I1284" s="42">
        <f>IF(F1284&lt;&gt;"结转本期损益",_xlfn.XLOOKUP(D1284,科目余额表[科目编码],科目余额表[抽查项目],"无匹配"),"期间结转")</f>
        <v>0</v>
      </c>
      <c r="J1284" s="38" t="str" cm="1">
        <f t="array" ref="J1284">_xlfn.TEXTJOIN(",", TRUE, _xlfn.UNIQUE(IF((序时账[日期]=B1284)*(序时账[凭证字号]=C1284)*IF(G1284=0,序时账[借方金额]&lt;&gt;0,序时账[借方金额]=0)*(序时账[科目编码]&lt;&gt;D1284), 序时账[科目名称], "")))</f>
        <v/>
      </c>
      <c r="K1284" s="42"/>
      <c r="M1284" s="24"/>
      <c r="N1284" s="23"/>
    </row>
    <row r="1285" spans="1:14">
      <c r="A1285" s="38" t="str" cm="1">
        <f t="array" ref="A1285">_xlfn.TEXTJOIN(",", TRUE, _xlfn.UNIQUE(IF((序时账[日期]=B1285)*(序时账[凭证字号]=C1285), 序时账[科目编码], "")))</f>
        <v>0</v>
      </c>
      <c r="B1285" s="89"/>
      <c r="G1285" s="39"/>
      <c r="H1285" s="39"/>
      <c r="I1285" s="42">
        <f>IF(F1285&lt;&gt;"结转本期损益",_xlfn.XLOOKUP(D1285,科目余额表[科目编码],科目余额表[抽查项目],"无匹配"),"期间结转")</f>
        <v>0</v>
      </c>
      <c r="J1285" s="38" t="str" cm="1">
        <f t="array" ref="J1285">_xlfn.TEXTJOIN(",", TRUE, _xlfn.UNIQUE(IF((序时账[日期]=B1285)*(序时账[凭证字号]=C1285)*IF(G1285=0,序时账[借方金额]&lt;&gt;0,序时账[借方金额]=0)*(序时账[科目编码]&lt;&gt;D1285), 序时账[科目名称], "")))</f>
        <v/>
      </c>
      <c r="K1285" s="42"/>
      <c r="M1285" s="24"/>
      <c r="N1285" s="23"/>
    </row>
    <row r="1286" spans="1:14">
      <c r="A1286" s="38" t="str" cm="1">
        <f t="array" ref="A1286">_xlfn.TEXTJOIN(",", TRUE, _xlfn.UNIQUE(IF((序时账[日期]=B1286)*(序时账[凭证字号]=C1286), 序时账[科目编码], "")))</f>
        <v>0</v>
      </c>
      <c r="B1286" s="89"/>
      <c r="G1286" s="39"/>
      <c r="H1286" s="39"/>
      <c r="I1286" s="42">
        <f>IF(F1286&lt;&gt;"结转本期损益",_xlfn.XLOOKUP(D1286,科目余额表[科目编码],科目余额表[抽查项目],"无匹配"),"期间结转")</f>
        <v>0</v>
      </c>
      <c r="J1286" s="38" t="str" cm="1">
        <f t="array" ref="J1286">_xlfn.TEXTJOIN(",", TRUE, _xlfn.UNIQUE(IF((序时账[日期]=B1286)*(序时账[凭证字号]=C1286)*IF(G1286=0,序时账[借方金额]&lt;&gt;0,序时账[借方金额]=0)*(序时账[科目编码]&lt;&gt;D1286), 序时账[科目名称], "")))</f>
        <v/>
      </c>
      <c r="K1286" s="42"/>
      <c r="M1286" s="24"/>
      <c r="N1286" s="23"/>
    </row>
    <row r="1287" spans="1:14">
      <c r="A1287" s="38" t="str" cm="1">
        <f t="array" ref="A1287">_xlfn.TEXTJOIN(",", TRUE, _xlfn.UNIQUE(IF((序时账[日期]=B1287)*(序时账[凭证字号]=C1287), 序时账[科目编码], "")))</f>
        <v>0</v>
      </c>
      <c r="B1287" s="89"/>
      <c r="G1287" s="39"/>
      <c r="H1287" s="39"/>
      <c r="I1287" s="42">
        <f>IF(F1287&lt;&gt;"结转本期损益",_xlfn.XLOOKUP(D1287,科目余额表[科目编码],科目余额表[抽查项目],"无匹配"),"期间结转")</f>
        <v>0</v>
      </c>
      <c r="J1287" s="38" t="str" cm="1">
        <f t="array" ref="J1287">_xlfn.TEXTJOIN(",", TRUE, _xlfn.UNIQUE(IF((序时账[日期]=B1287)*(序时账[凭证字号]=C1287)*IF(G1287=0,序时账[借方金额]&lt;&gt;0,序时账[借方金额]=0)*(序时账[科目编码]&lt;&gt;D1287), 序时账[科目名称], "")))</f>
        <v/>
      </c>
      <c r="K1287" s="42"/>
      <c r="M1287" s="24"/>
      <c r="N1287" s="23"/>
    </row>
    <row r="1288" spans="1:14">
      <c r="A1288" s="38" t="str" cm="1">
        <f t="array" ref="A1288">_xlfn.TEXTJOIN(",", TRUE, _xlfn.UNIQUE(IF((序时账[日期]=B1288)*(序时账[凭证字号]=C1288), 序时账[科目编码], "")))</f>
        <v>0</v>
      </c>
      <c r="B1288" s="89"/>
      <c r="G1288" s="39"/>
      <c r="H1288" s="39"/>
      <c r="I1288" s="42">
        <f>IF(F1288&lt;&gt;"结转本期损益",_xlfn.XLOOKUP(D1288,科目余额表[科目编码],科目余额表[抽查项目],"无匹配"),"期间结转")</f>
        <v>0</v>
      </c>
      <c r="J1288" s="38" t="str" cm="1">
        <f t="array" ref="J1288">_xlfn.TEXTJOIN(",", TRUE, _xlfn.UNIQUE(IF((序时账[日期]=B1288)*(序时账[凭证字号]=C1288)*IF(G1288=0,序时账[借方金额]&lt;&gt;0,序时账[借方金额]=0)*(序时账[科目编码]&lt;&gt;D1288), 序时账[科目名称], "")))</f>
        <v/>
      </c>
      <c r="K1288" s="42"/>
      <c r="M1288" s="24"/>
      <c r="N1288" s="23"/>
    </row>
    <row r="1289" spans="1:14">
      <c r="A1289" s="38" t="str" cm="1">
        <f t="array" ref="A1289">_xlfn.TEXTJOIN(",", TRUE, _xlfn.UNIQUE(IF((序时账[日期]=B1289)*(序时账[凭证字号]=C1289), 序时账[科目编码], "")))</f>
        <v>0</v>
      </c>
      <c r="B1289" s="89"/>
      <c r="G1289" s="39"/>
      <c r="H1289" s="39"/>
      <c r="I1289" s="42">
        <f>IF(F1289&lt;&gt;"结转本期损益",_xlfn.XLOOKUP(D1289,科目余额表[科目编码],科目余额表[抽查项目],"无匹配"),"期间结转")</f>
        <v>0</v>
      </c>
      <c r="J1289" s="38" t="str" cm="1">
        <f t="array" ref="J1289">_xlfn.TEXTJOIN(",", TRUE, _xlfn.UNIQUE(IF((序时账[日期]=B1289)*(序时账[凭证字号]=C1289)*IF(G1289=0,序时账[借方金额]&lt;&gt;0,序时账[借方金额]=0)*(序时账[科目编码]&lt;&gt;D1289), 序时账[科目名称], "")))</f>
        <v/>
      </c>
      <c r="K1289" s="42"/>
      <c r="M1289" s="24"/>
      <c r="N1289" s="23"/>
    </row>
    <row r="1290" spans="1:14">
      <c r="A1290" s="38" t="str" cm="1">
        <f t="array" ref="A1290">_xlfn.TEXTJOIN(",", TRUE, _xlfn.UNIQUE(IF((序时账[日期]=B1290)*(序时账[凭证字号]=C1290), 序时账[科目编码], "")))</f>
        <v>0</v>
      </c>
      <c r="B1290" s="89"/>
      <c r="G1290" s="39"/>
      <c r="H1290" s="39"/>
      <c r="I1290" s="42">
        <f>IF(F1290&lt;&gt;"结转本期损益",_xlfn.XLOOKUP(D1290,科目余额表[科目编码],科目余额表[抽查项目],"无匹配"),"期间结转")</f>
        <v>0</v>
      </c>
      <c r="J1290" s="38" t="str" cm="1">
        <f t="array" ref="J1290">_xlfn.TEXTJOIN(",", TRUE, _xlfn.UNIQUE(IF((序时账[日期]=B1290)*(序时账[凭证字号]=C1290)*IF(G1290=0,序时账[借方金额]&lt;&gt;0,序时账[借方金额]=0)*(序时账[科目编码]&lt;&gt;D1290), 序时账[科目名称], "")))</f>
        <v/>
      </c>
      <c r="K1290" s="42"/>
      <c r="M1290" s="24"/>
      <c r="N1290" s="23"/>
    </row>
    <row r="1291" spans="1:14">
      <c r="A1291" s="38" t="str" cm="1">
        <f t="array" ref="A1291">_xlfn.TEXTJOIN(",", TRUE, _xlfn.UNIQUE(IF((序时账[日期]=B1291)*(序时账[凭证字号]=C1291), 序时账[科目编码], "")))</f>
        <v>0</v>
      </c>
      <c r="B1291" s="89"/>
      <c r="G1291" s="39"/>
      <c r="H1291" s="39"/>
      <c r="I1291" s="42">
        <f>IF(F1291&lt;&gt;"结转本期损益",_xlfn.XLOOKUP(D1291,科目余额表[科目编码],科目余额表[抽查项目],"无匹配"),"期间结转")</f>
        <v>0</v>
      </c>
      <c r="J1291" s="38" t="str" cm="1">
        <f t="array" ref="J1291">_xlfn.TEXTJOIN(",", TRUE, _xlfn.UNIQUE(IF((序时账[日期]=B1291)*(序时账[凭证字号]=C1291)*IF(G1291=0,序时账[借方金额]&lt;&gt;0,序时账[借方金额]=0)*(序时账[科目编码]&lt;&gt;D1291), 序时账[科目名称], "")))</f>
        <v/>
      </c>
      <c r="K1291" s="42"/>
      <c r="M1291" s="24"/>
      <c r="N1291" s="23"/>
    </row>
    <row r="1292" spans="1:14">
      <c r="A1292" s="38" t="str" cm="1">
        <f t="array" ref="A1292">_xlfn.TEXTJOIN(",", TRUE, _xlfn.UNIQUE(IF((序时账[日期]=B1292)*(序时账[凭证字号]=C1292), 序时账[科目编码], "")))</f>
        <v>0</v>
      </c>
      <c r="B1292" s="89"/>
      <c r="G1292" s="39"/>
      <c r="H1292" s="39"/>
      <c r="I1292" s="42">
        <f>IF(F1292&lt;&gt;"结转本期损益",_xlfn.XLOOKUP(D1292,科目余额表[科目编码],科目余额表[抽查项目],"无匹配"),"期间结转")</f>
        <v>0</v>
      </c>
      <c r="J1292" s="38" t="str" cm="1">
        <f t="array" ref="J1292">_xlfn.TEXTJOIN(",", TRUE, _xlfn.UNIQUE(IF((序时账[日期]=B1292)*(序时账[凭证字号]=C1292)*IF(G1292=0,序时账[借方金额]&lt;&gt;0,序时账[借方金额]=0)*(序时账[科目编码]&lt;&gt;D1292), 序时账[科目名称], "")))</f>
        <v/>
      </c>
      <c r="K1292" s="42"/>
      <c r="M1292" s="24"/>
      <c r="N1292" s="23"/>
    </row>
    <row r="1293" spans="1:14">
      <c r="A1293" s="38" t="str" cm="1">
        <f t="array" ref="A1293">_xlfn.TEXTJOIN(",", TRUE, _xlfn.UNIQUE(IF((序时账[日期]=B1293)*(序时账[凭证字号]=C1293), 序时账[科目编码], "")))</f>
        <v>0</v>
      </c>
      <c r="B1293" s="89"/>
      <c r="G1293" s="39"/>
      <c r="H1293" s="39"/>
      <c r="I1293" s="42">
        <f>IF(F1293&lt;&gt;"结转本期损益",_xlfn.XLOOKUP(D1293,科目余额表[科目编码],科目余额表[抽查项目],"无匹配"),"期间结转")</f>
        <v>0</v>
      </c>
      <c r="J1293" s="38" t="str" cm="1">
        <f t="array" ref="J1293">_xlfn.TEXTJOIN(",", TRUE, _xlfn.UNIQUE(IF((序时账[日期]=B1293)*(序时账[凭证字号]=C1293)*IF(G1293=0,序时账[借方金额]&lt;&gt;0,序时账[借方金额]=0)*(序时账[科目编码]&lt;&gt;D1293), 序时账[科目名称], "")))</f>
        <v/>
      </c>
      <c r="K1293" s="42"/>
      <c r="M1293" s="24"/>
      <c r="N1293" s="23"/>
    </row>
    <row r="1294" spans="1:14">
      <c r="A1294" s="38" t="str" cm="1">
        <f t="array" ref="A1294">_xlfn.TEXTJOIN(",", TRUE, _xlfn.UNIQUE(IF((序时账[日期]=B1294)*(序时账[凭证字号]=C1294), 序时账[科目编码], "")))</f>
        <v>0</v>
      </c>
      <c r="B1294" s="89"/>
      <c r="G1294" s="39"/>
      <c r="H1294" s="39"/>
      <c r="I1294" s="42">
        <f>IF(F1294&lt;&gt;"结转本期损益",_xlfn.XLOOKUP(D1294,科目余额表[科目编码],科目余额表[抽查项目],"无匹配"),"期间结转")</f>
        <v>0</v>
      </c>
      <c r="J1294" s="38" t="str" cm="1">
        <f t="array" ref="J1294">_xlfn.TEXTJOIN(",", TRUE, _xlfn.UNIQUE(IF((序时账[日期]=B1294)*(序时账[凭证字号]=C1294)*IF(G1294=0,序时账[借方金额]&lt;&gt;0,序时账[借方金额]=0)*(序时账[科目编码]&lt;&gt;D1294), 序时账[科目名称], "")))</f>
        <v/>
      </c>
      <c r="K1294" s="42"/>
      <c r="M1294" s="24"/>
      <c r="N1294" s="23"/>
    </row>
    <row r="1295" spans="1:14">
      <c r="A1295" s="38" t="str" cm="1">
        <f t="array" ref="A1295">_xlfn.TEXTJOIN(",", TRUE, _xlfn.UNIQUE(IF((序时账[日期]=B1295)*(序时账[凭证字号]=C1295), 序时账[科目编码], "")))</f>
        <v>0</v>
      </c>
      <c r="B1295" s="89"/>
      <c r="G1295" s="39"/>
      <c r="H1295" s="39"/>
      <c r="I1295" s="42">
        <f>IF(F1295&lt;&gt;"结转本期损益",_xlfn.XLOOKUP(D1295,科目余额表[科目编码],科目余额表[抽查项目],"无匹配"),"期间结转")</f>
        <v>0</v>
      </c>
      <c r="J1295" s="38" t="str" cm="1">
        <f t="array" ref="J1295">_xlfn.TEXTJOIN(",", TRUE, _xlfn.UNIQUE(IF((序时账[日期]=B1295)*(序时账[凭证字号]=C1295)*IF(G1295=0,序时账[借方金额]&lt;&gt;0,序时账[借方金额]=0)*(序时账[科目编码]&lt;&gt;D1295), 序时账[科目名称], "")))</f>
        <v/>
      </c>
      <c r="K1295" s="42"/>
      <c r="M1295" s="24"/>
      <c r="N1295" s="23"/>
    </row>
    <row r="1296" spans="1:14">
      <c r="A1296" s="38" t="str" cm="1">
        <f t="array" ref="A1296">_xlfn.TEXTJOIN(",", TRUE, _xlfn.UNIQUE(IF((序时账[日期]=B1296)*(序时账[凭证字号]=C1296), 序时账[科目编码], "")))</f>
        <v>0</v>
      </c>
      <c r="B1296" s="89"/>
      <c r="G1296" s="39"/>
      <c r="H1296" s="39"/>
      <c r="I1296" s="42">
        <f>IF(F1296&lt;&gt;"结转本期损益",_xlfn.XLOOKUP(D1296,科目余额表[科目编码],科目余额表[抽查项目],"无匹配"),"期间结转")</f>
        <v>0</v>
      </c>
      <c r="J1296" s="38" t="str" cm="1">
        <f t="array" ref="J1296">_xlfn.TEXTJOIN(",", TRUE, _xlfn.UNIQUE(IF((序时账[日期]=B1296)*(序时账[凭证字号]=C1296)*IF(G1296=0,序时账[借方金额]&lt;&gt;0,序时账[借方金额]=0)*(序时账[科目编码]&lt;&gt;D1296), 序时账[科目名称], "")))</f>
        <v/>
      </c>
      <c r="K1296" s="42"/>
      <c r="M1296" s="24"/>
      <c r="N1296" s="23"/>
    </row>
    <row r="1297" spans="1:14">
      <c r="A1297" s="38" t="str" cm="1">
        <f t="array" ref="A1297">_xlfn.TEXTJOIN(",", TRUE, _xlfn.UNIQUE(IF((序时账[日期]=B1297)*(序时账[凭证字号]=C1297), 序时账[科目编码], "")))</f>
        <v>0</v>
      </c>
      <c r="B1297" s="89"/>
      <c r="G1297" s="39"/>
      <c r="H1297" s="39"/>
      <c r="I1297" s="42">
        <f>IF(F1297&lt;&gt;"结转本期损益",_xlfn.XLOOKUP(D1297,科目余额表[科目编码],科目余额表[抽查项目],"无匹配"),"期间结转")</f>
        <v>0</v>
      </c>
      <c r="J1297" s="38" t="str" cm="1">
        <f t="array" ref="J1297">_xlfn.TEXTJOIN(",", TRUE, _xlfn.UNIQUE(IF((序时账[日期]=B1297)*(序时账[凭证字号]=C1297)*IF(G1297=0,序时账[借方金额]&lt;&gt;0,序时账[借方金额]=0)*(序时账[科目编码]&lt;&gt;D1297), 序时账[科目名称], "")))</f>
        <v/>
      </c>
      <c r="K1297" s="42"/>
      <c r="M1297" s="24"/>
      <c r="N1297" s="23"/>
    </row>
    <row r="1298" spans="1:14">
      <c r="A1298" s="38" t="str" cm="1">
        <f t="array" ref="A1298">_xlfn.TEXTJOIN(",", TRUE, _xlfn.UNIQUE(IF((序时账[日期]=B1298)*(序时账[凭证字号]=C1298), 序时账[科目编码], "")))</f>
        <v>0</v>
      </c>
      <c r="B1298" s="89"/>
      <c r="G1298" s="39"/>
      <c r="H1298" s="39"/>
      <c r="I1298" s="42">
        <f>IF(F1298&lt;&gt;"结转本期损益",_xlfn.XLOOKUP(D1298,科目余额表[科目编码],科目余额表[抽查项目],"无匹配"),"期间结转")</f>
        <v>0</v>
      </c>
      <c r="J1298" s="38" t="str" cm="1">
        <f t="array" ref="J1298">_xlfn.TEXTJOIN(",", TRUE, _xlfn.UNIQUE(IF((序时账[日期]=B1298)*(序时账[凭证字号]=C1298)*IF(G1298=0,序时账[借方金额]&lt;&gt;0,序时账[借方金额]=0)*(序时账[科目编码]&lt;&gt;D1298), 序时账[科目名称], "")))</f>
        <v/>
      </c>
      <c r="K1298" s="42"/>
      <c r="M1298" s="24"/>
      <c r="N1298" s="23"/>
    </row>
    <row r="1299" spans="1:14">
      <c r="A1299" s="38" t="str" cm="1">
        <f t="array" ref="A1299">_xlfn.TEXTJOIN(",", TRUE, _xlfn.UNIQUE(IF((序时账[日期]=B1299)*(序时账[凭证字号]=C1299), 序时账[科目编码], "")))</f>
        <v>0</v>
      </c>
      <c r="B1299" s="89"/>
      <c r="G1299" s="39"/>
      <c r="H1299" s="39"/>
      <c r="I1299" s="42">
        <f>IF(F1299&lt;&gt;"结转本期损益",_xlfn.XLOOKUP(D1299,科目余额表[科目编码],科目余额表[抽查项目],"无匹配"),"期间结转")</f>
        <v>0</v>
      </c>
      <c r="J1299" s="38" t="str" cm="1">
        <f t="array" ref="J1299">_xlfn.TEXTJOIN(",", TRUE, _xlfn.UNIQUE(IF((序时账[日期]=B1299)*(序时账[凭证字号]=C1299)*IF(G1299=0,序时账[借方金额]&lt;&gt;0,序时账[借方金额]=0)*(序时账[科目编码]&lt;&gt;D1299), 序时账[科目名称], "")))</f>
        <v/>
      </c>
      <c r="K1299" s="42"/>
      <c r="M1299" s="24"/>
      <c r="N1299" s="23"/>
    </row>
    <row r="1300" spans="1:14">
      <c r="A1300" s="38" t="str" cm="1">
        <f t="array" ref="A1300">_xlfn.TEXTJOIN(",", TRUE, _xlfn.UNIQUE(IF((序时账[日期]=B1300)*(序时账[凭证字号]=C1300), 序时账[科目编码], "")))</f>
        <v>0</v>
      </c>
      <c r="B1300" s="89"/>
      <c r="G1300" s="39"/>
      <c r="H1300" s="39"/>
      <c r="I1300" s="42">
        <f>IF(F1300&lt;&gt;"结转本期损益",_xlfn.XLOOKUP(D1300,科目余额表[科目编码],科目余额表[抽查项目],"无匹配"),"期间结转")</f>
        <v>0</v>
      </c>
      <c r="J1300" s="38" t="str" cm="1">
        <f t="array" ref="J1300">_xlfn.TEXTJOIN(",", TRUE, _xlfn.UNIQUE(IF((序时账[日期]=B1300)*(序时账[凭证字号]=C1300)*IF(G1300=0,序时账[借方金额]&lt;&gt;0,序时账[借方金额]=0)*(序时账[科目编码]&lt;&gt;D1300), 序时账[科目名称], "")))</f>
        <v/>
      </c>
      <c r="K1300" s="42"/>
      <c r="M1300" s="24"/>
      <c r="N1300" s="23"/>
    </row>
    <row r="1301" spans="1:14">
      <c r="A1301" s="38" t="str" cm="1">
        <f t="array" ref="A1301">_xlfn.TEXTJOIN(",", TRUE, _xlfn.UNIQUE(IF((序时账[日期]=B1301)*(序时账[凭证字号]=C1301), 序时账[科目编码], "")))</f>
        <v>0</v>
      </c>
      <c r="B1301" s="89"/>
      <c r="G1301" s="39"/>
      <c r="H1301" s="39"/>
      <c r="I1301" s="42">
        <f>IF(F1301&lt;&gt;"结转本期损益",_xlfn.XLOOKUP(D1301,科目余额表[科目编码],科目余额表[抽查项目],"无匹配"),"期间结转")</f>
        <v>0</v>
      </c>
      <c r="J1301" s="38" t="str" cm="1">
        <f t="array" ref="J1301">_xlfn.TEXTJOIN(",", TRUE, _xlfn.UNIQUE(IF((序时账[日期]=B1301)*(序时账[凭证字号]=C1301)*IF(G1301=0,序时账[借方金额]&lt;&gt;0,序时账[借方金额]=0)*(序时账[科目编码]&lt;&gt;D1301), 序时账[科目名称], "")))</f>
        <v/>
      </c>
      <c r="K1301" s="42"/>
      <c r="M1301" s="24"/>
      <c r="N1301" s="23"/>
    </row>
    <row r="1302" spans="1:14">
      <c r="A1302" s="38" t="str" cm="1">
        <f t="array" ref="A1302">_xlfn.TEXTJOIN(",", TRUE, _xlfn.UNIQUE(IF((序时账[日期]=B1302)*(序时账[凭证字号]=C1302), 序时账[科目编码], "")))</f>
        <v>0</v>
      </c>
      <c r="B1302" s="89"/>
      <c r="G1302" s="39"/>
      <c r="H1302" s="39"/>
      <c r="I1302" s="42">
        <f>IF(F1302&lt;&gt;"结转本期损益",_xlfn.XLOOKUP(D1302,科目余额表[科目编码],科目余额表[抽查项目],"无匹配"),"期间结转")</f>
        <v>0</v>
      </c>
      <c r="J1302" s="38" t="str" cm="1">
        <f t="array" ref="J1302">_xlfn.TEXTJOIN(",", TRUE, _xlfn.UNIQUE(IF((序时账[日期]=B1302)*(序时账[凭证字号]=C1302)*IF(G1302=0,序时账[借方金额]&lt;&gt;0,序时账[借方金额]=0)*(序时账[科目编码]&lt;&gt;D1302), 序时账[科目名称], "")))</f>
        <v/>
      </c>
      <c r="K1302" s="42"/>
      <c r="M1302" s="24"/>
      <c r="N1302" s="23"/>
    </row>
    <row r="1303" spans="1:14">
      <c r="A1303" s="38" t="str" cm="1">
        <f t="array" ref="A1303">_xlfn.TEXTJOIN(",", TRUE, _xlfn.UNIQUE(IF((序时账[日期]=B1303)*(序时账[凭证字号]=C1303), 序时账[科目编码], "")))</f>
        <v>0</v>
      </c>
      <c r="B1303" s="89"/>
      <c r="G1303" s="39"/>
      <c r="H1303" s="39"/>
      <c r="I1303" s="42">
        <f>IF(F1303&lt;&gt;"结转本期损益",_xlfn.XLOOKUP(D1303,科目余额表[科目编码],科目余额表[抽查项目],"无匹配"),"期间结转")</f>
        <v>0</v>
      </c>
      <c r="J1303" s="38" t="str" cm="1">
        <f t="array" ref="J1303">_xlfn.TEXTJOIN(",", TRUE, _xlfn.UNIQUE(IF((序时账[日期]=B1303)*(序时账[凭证字号]=C1303)*IF(G1303=0,序时账[借方金额]&lt;&gt;0,序时账[借方金额]=0)*(序时账[科目编码]&lt;&gt;D1303), 序时账[科目名称], "")))</f>
        <v/>
      </c>
      <c r="K1303" s="42"/>
      <c r="M1303" s="24"/>
      <c r="N1303" s="23"/>
    </row>
    <row r="1304" spans="1:14">
      <c r="A1304" s="38" t="str" cm="1">
        <f t="array" ref="A1304">_xlfn.TEXTJOIN(",", TRUE, _xlfn.UNIQUE(IF((序时账[日期]=B1304)*(序时账[凭证字号]=C1304), 序时账[科目编码], "")))</f>
        <v>0</v>
      </c>
      <c r="B1304" s="89"/>
      <c r="G1304" s="39"/>
      <c r="H1304" s="39"/>
      <c r="I1304" s="42">
        <f>IF(F1304&lt;&gt;"结转本期损益",_xlfn.XLOOKUP(D1304,科目余额表[科目编码],科目余额表[抽查项目],"无匹配"),"期间结转")</f>
        <v>0</v>
      </c>
      <c r="J1304" s="38" t="str" cm="1">
        <f t="array" ref="J1304">_xlfn.TEXTJOIN(",", TRUE, _xlfn.UNIQUE(IF((序时账[日期]=B1304)*(序时账[凭证字号]=C1304)*IF(G1304=0,序时账[借方金额]&lt;&gt;0,序时账[借方金额]=0)*(序时账[科目编码]&lt;&gt;D1304), 序时账[科目名称], "")))</f>
        <v/>
      </c>
      <c r="K1304" s="42"/>
      <c r="M1304" s="24"/>
      <c r="N1304" s="23"/>
    </row>
    <row r="1305" spans="1:14">
      <c r="A1305" s="38" t="str" cm="1">
        <f t="array" ref="A1305">_xlfn.TEXTJOIN(",", TRUE, _xlfn.UNIQUE(IF((序时账[日期]=B1305)*(序时账[凭证字号]=C1305), 序时账[科目编码], "")))</f>
        <v>0</v>
      </c>
      <c r="B1305" s="89"/>
      <c r="G1305" s="39"/>
      <c r="H1305" s="39"/>
      <c r="I1305" s="42">
        <f>IF(F1305&lt;&gt;"结转本期损益",_xlfn.XLOOKUP(D1305,科目余额表[科目编码],科目余额表[抽查项目],"无匹配"),"期间结转")</f>
        <v>0</v>
      </c>
      <c r="J1305" s="38" t="str" cm="1">
        <f t="array" ref="J1305">_xlfn.TEXTJOIN(",", TRUE, _xlfn.UNIQUE(IF((序时账[日期]=B1305)*(序时账[凭证字号]=C1305)*IF(G1305=0,序时账[借方金额]&lt;&gt;0,序时账[借方金额]=0)*(序时账[科目编码]&lt;&gt;D1305), 序时账[科目名称], "")))</f>
        <v/>
      </c>
      <c r="K1305" s="42"/>
      <c r="M1305" s="24"/>
      <c r="N1305" s="23"/>
    </row>
    <row r="1306" spans="1:14">
      <c r="A1306" s="38" t="str" cm="1">
        <f t="array" ref="A1306">_xlfn.TEXTJOIN(",", TRUE, _xlfn.UNIQUE(IF((序时账[日期]=B1306)*(序时账[凭证字号]=C1306), 序时账[科目编码], "")))</f>
        <v>0</v>
      </c>
      <c r="B1306" s="89"/>
      <c r="G1306" s="39"/>
      <c r="H1306" s="39"/>
      <c r="I1306" s="42">
        <f>IF(F1306&lt;&gt;"结转本期损益",_xlfn.XLOOKUP(D1306,科目余额表[科目编码],科目余额表[抽查项目],"无匹配"),"期间结转")</f>
        <v>0</v>
      </c>
      <c r="J1306" s="38" t="str" cm="1">
        <f t="array" ref="J1306">_xlfn.TEXTJOIN(",", TRUE, _xlfn.UNIQUE(IF((序时账[日期]=B1306)*(序时账[凭证字号]=C1306)*IF(G1306=0,序时账[借方金额]&lt;&gt;0,序时账[借方金额]=0)*(序时账[科目编码]&lt;&gt;D1306), 序时账[科目名称], "")))</f>
        <v/>
      </c>
      <c r="K1306" s="42"/>
      <c r="M1306" s="24"/>
      <c r="N1306" s="23"/>
    </row>
    <row r="1307" spans="1:14">
      <c r="A1307" s="38" t="str" cm="1">
        <f t="array" ref="A1307">_xlfn.TEXTJOIN(",", TRUE, _xlfn.UNIQUE(IF((序时账[日期]=B1307)*(序时账[凭证字号]=C1307), 序时账[科目编码], "")))</f>
        <v>0</v>
      </c>
      <c r="B1307" s="89"/>
      <c r="G1307" s="39"/>
      <c r="H1307" s="39"/>
      <c r="I1307" s="42">
        <f>IF(F1307&lt;&gt;"结转本期损益",_xlfn.XLOOKUP(D1307,科目余额表[科目编码],科目余额表[抽查项目],"无匹配"),"期间结转")</f>
        <v>0</v>
      </c>
      <c r="J1307" s="38" t="str" cm="1">
        <f t="array" ref="J1307">_xlfn.TEXTJOIN(",", TRUE, _xlfn.UNIQUE(IF((序时账[日期]=B1307)*(序时账[凭证字号]=C1307)*IF(G1307=0,序时账[借方金额]&lt;&gt;0,序时账[借方金额]=0)*(序时账[科目编码]&lt;&gt;D1307), 序时账[科目名称], "")))</f>
        <v/>
      </c>
      <c r="K1307" s="42"/>
      <c r="M1307" s="24"/>
      <c r="N1307" s="23"/>
    </row>
    <row r="1308" spans="1:14">
      <c r="A1308" s="38" t="str" cm="1">
        <f t="array" ref="A1308">_xlfn.TEXTJOIN(",", TRUE, _xlfn.UNIQUE(IF((序时账[日期]=B1308)*(序时账[凭证字号]=C1308), 序时账[科目编码], "")))</f>
        <v>0</v>
      </c>
      <c r="B1308" s="89"/>
      <c r="G1308" s="39"/>
      <c r="H1308" s="39"/>
      <c r="I1308" s="42">
        <f>IF(F1308&lt;&gt;"结转本期损益",_xlfn.XLOOKUP(D1308,科目余额表[科目编码],科目余额表[抽查项目],"无匹配"),"期间结转")</f>
        <v>0</v>
      </c>
      <c r="J1308" s="38" t="str" cm="1">
        <f t="array" ref="J1308">_xlfn.TEXTJOIN(",", TRUE, _xlfn.UNIQUE(IF((序时账[日期]=B1308)*(序时账[凭证字号]=C1308)*IF(G1308=0,序时账[借方金额]&lt;&gt;0,序时账[借方金额]=0)*(序时账[科目编码]&lt;&gt;D1308), 序时账[科目名称], "")))</f>
        <v/>
      </c>
      <c r="K1308" s="42"/>
      <c r="M1308" s="24"/>
      <c r="N1308" s="23"/>
    </row>
    <row r="1309" spans="1:14">
      <c r="A1309" s="38" t="str" cm="1">
        <f t="array" ref="A1309">_xlfn.TEXTJOIN(",", TRUE, _xlfn.UNIQUE(IF((序时账[日期]=B1309)*(序时账[凭证字号]=C1309), 序时账[科目编码], "")))</f>
        <v>0</v>
      </c>
      <c r="B1309" s="89"/>
      <c r="G1309" s="39"/>
      <c r="H1309" s="39"/>
      <c r="I1309" s="42">
        <f>IF(F1309&lt;&gt;"结转本期损益",_xlfn.XLOOKUP(D1309,科目余额表[科目编码],科目余额表[抽查项目],"无匹配"),"期间结转")</f>
        <v>0</v>
      </c>
      <c r="J1309" s="38" t="str" cm="1">
        <f t="array" ref="J1309">_xlfn.TEXTJOIN(",", TRUE, _xlfn.UNIQUE(IF((序时账[日期]=B1309)*(序时账[凭证字号]=C1309)*IF(G1309=0,序时账[借方金额]&lt;&gt;0,序时账[借方金额]=0)*(序时账[科目编码]&lt;&gt;D1309), 序时账[科目名称], "")))</f>
        <v/>
      </c>
      <c r="K1309" s="42"/>
      <c r="M1309" s="24"/>
      <c r="N1309" s="23"/>
    </row>
    <row r="1310" spans="1:14">
      <c r="A1310" s="38" t="str" cm="1">
        <f t="array" ref="A1310">_xlfn.TEXTJOIN(",", TRUE, _xlfn.UNIQUE(IF((序时账[日期]=B1310)*(序时账[凭证字号]=C1310), 序时账[科目编码], "")))</f>
        <v>0</v>
      </c>
      <c r="B1310" s="89"/>
      <c r="G1310" s="39"/>
      <c r="H1310" s="39"/>
      <c r="I1310" s="42">
        <f>IF(F1310&lt;&gt;"结转本期损益",_xlfn.XLOOKUP(D1310,科目余额表[科目编码],科目余额表[抽查项目],"无匹配"),"期间结转")</f>
        <v>0</v>
      </c>
      <c r="J1310" s="38" t="str" cm="1">
        <f t="array" ref="J1310">_xlfn.TEXTJOIN(",", TRUE, _xlfn.UNIQUE(IF((序时账[日期]=B1310)*(序时账[凭证字号]=C1310)*IF(G1310=0,序时账[借方金额]&lt;&gt;0,序时账[借方金额]=0)*(序时账[科目编码]&lt;&gt;D1310), 序时账[科目名称], "")))</f>
        <v/>
      </c>
      <c r="K1310" s="42"/>
      <c r="M1310" s="24"/>
      <c r="N1310" s="23"/>
    </row>
    <row r="1311" spans="1:14">
      <c r="A1311" s="38" t="str" cm="1">
        <f t="array" ref="A1311">_xlfn.TEXTJOIN(",", TRUE, _xlfn.UNIQUE(IF((序时账[日期]=B1311)*(序时账[凭证字号]=C1311), 序时账[科目编码], "")))</f>
        <v>0</v>
      </c>
      <c r="B1311" s="89"/>
      <c r="G1311" s="39"/>
      <c r="H1311" s="39"/>
      <c r="I1311" s="42">
        <f>IF(F1311&lt;&gt;"结转本期损益",_xlfn.XLOOKUP(D1311,科目余额表[科目编码],科目余额表[抽查项目],"无匹配"),"期间结转")</f>
        <v>0</v>
      </c>
      <c r="J1311" s="38" t="str" cm="1">
        <f t="array" ref="J1311">_xlfn.TEXTJOIN(",", TRUE, _xlfn.UNIQUE(IF((序时账[日期]=B1311)*(序时账[凭证字号]=C1311)*IF(G1311=0,序时账[借方金额]&lt;&gt;0,序时账[借方金额]=0)*(序时账[科目编码]&lt;&gt;D1311), 序时账[科目名称], "")))</f>
        <v/>
      </c>
      <c r="K1311" s="42"/>
      <c r="M1311" s="24"/>
      <c r="N1311" s="23"/>
    </row>
    <row r="1312" spans="1:14">
      <c r="A1312" s="38" t="str" cm="1">
        <f t="array" ref="A1312">_xlfn.TEXTJOIN(",", TRUE, _xlfn.UNIQUE(IF((序时账[日期]=B1312)*(序时账[凭证字号]=C1312), 序时账[科目编码], "")))</f>
        <v>0</v>
      </c>
      <c r="B1312" s="89"/>
      <c r="G1312" s="39"/>
      <c r="H1312" s="39"/>
      <c r="I1312" s="42">
        <f>IF(F1312&lt;&gt;"结转本期损益",_xlfn.XLOOKUP(D1312,科目余额表[科目编码],科目余额表[抽查项目],"无匹配"),"期间结转")</f>
        <v>0</v>
      </c>
      <c r="J1312" s="38" t="str" cm="1">
        <f t="array" ref="J1312">_xlfn.TEXTJOIN(",", TRUE, _xlfn.UNIQUE(IF((序时账[日期]=B1312)*(序时账[凭证字号]=C1312)*IF(G1312=0,序时账[借方金额]&lt;&gt;0,序时账[借方金额]=0)*(序时账[科目编码]&lt;&gt;D1312), 序时账[科目名称], "")))</f>
        <v/>
      </c>
      <c r="K1312" s="42"/>
      <c r="M1312" s="24"/>
      <c r="N1312" s="23"/>
    </row>
    <row r="1313" spans="1:14">
      <c r="A1313" s="38" t="str" cm="1">
        <f t="array" ref="A1313">_xlfn.TEXTJOIN(",", TRUE, _xlfn.UNIQUE(IF((序时账[日期]=B1313)*(序时账[凭证字号]=C1313), 序时账[科目编码], "")))</f>
        <v>0</v>
      </c>
      <c r="B1313" s="89"/>
      <c r="G1313" s="39"/>
      <c r="H1313" s="39"/>
      <c r="I1313" s="42">
        <f>IF(F1313&lt;&gt;"结转本期损益",_xlfn.XLOOKUP(D1313,科目余额表[科目编码],科目余额表[抽查项目],"无匹配"),"期间结转")</f>
        <v>0</v>
      </c>
      <c r="J1313" s="38" t="str" cm="1">
        <f t="array" ref="J1313">_xlfn.TEXTJOIN(",", TRUE, _xlfn.UNIQUE(IF((序时账[日期]=B1313)*(序时账[凭证字号]=C1313)*IF(G1313=0,序时账[借方金额]&lt;&gt;0,序时账[借方金额]=0)*(序时账[科目编码]&lt;&gt;D1313), 序时账[科目名称], "")))</f>
        <v/>
      </c>
      <c r="K1313" s="42"/>
      <c r="M1313" s="24"/>
      <c r="N1313" s="23"/>
    </row>
    <row r="1314" spans="1:14">
      <c r="A1314" s="38" t="str" cm="1">
        <f t="array" ref="A1314">_xlfn.TEXTJOIN(",", TRUE, _xlfn.UNIQUE(IF((序时账[日期]=B1314)*(序时账[凭证字号]=C1314), 序时账[科目编码], "")))</f>
        <v>0</v>
      </c>
      <c r="B1314" s="89"/>
      <c r="G1314" s="39"/>
      <c r="H1314" s="39"/>
      <c r="I1314" s="42">
        <f>IF(F1314&lt;&gt;"结转本期损益",_xlfn.XLOOKUP(D1314,科目余额表[科目编码],科目余额表[抽查项目],"无匹配"),"期间结转")</f>
        <v>0</v>
      </c>
      <c r="J1314" s="38" t="str" cm="1">
        <f t="array" ref="J1314">_xlfn.TEXTJOIN(",", TRUE, _xlfn.UNIQUE(IF((序时账[日期]=B1314)*(序时账[凭证字号]=C1314)*IF(G1314=0,序时账[借方金额]&lt;&gt;0,序时账[借方金额]=0)*(序时账[科目编码]&lt;&gt;D1314), 序时账[科目名称], "")))</f>
        <v/>
      </c>
      <c r="K1314" s="42"/>
      <c r="M1314" s="24"/>
      <c r="N1314" s="23"/>
    </row>
    <row r="1315" spans="1:14">
      <c r="A1315" s="38" t="str" cm="1">
        <f t="array" ref="A1315">_xlfn.TEXTJOIN(",", TRUE, _xlfn.UNIQUE(IF((序时账[日期]=B1315)*(序时账[凭证字号]=C1315), 序时账[科目编码], "")))</f>
        <v>0</v>
      </c>
      <c r="B1315" s="89"/>
      <c r="G1315" s="39"/>
      <c r="H1315" s="39"/>
      <c r="I1315" s="42">
        <f>IF(F1315&lt;&gt;"结转本期损益",_xlfn.XLOOKUP(D1315,科目余额表[科目编码],科目余额表[抽查项目],"无匹配"),"期间结转")</f>
        <v>0</v>
      </c>
      <c r="J1315" s="38" t="str" cm="1">
        <f t="array" ref="J1315">_xlfn.TEXTJOIN(",", TRUE, _xlfn.UNIQUE(IF((序时账[日期]=B1315)*(序时账[凭证字号]=C1315)*IF(G1315=0,序时账[借方金额]&lt;&gt;0,序时账[借方金额]=0)*(序时账[科目编码]&lt;&gt;D1315), 序时账[科目名称], "")))</f>
        <v/>
      </c>
      <c r="K1315" s="42"/>
      <c r="M1315" s="24"/>
      <c r="N1315" s="23"/>
    </row>
    <row r="1316" spans="1:14">
      <c r="A1316" s="38" t="str" cm="1">
        <f t="array" ref="A1316">_xlfn.TEXTJOIN(",", TRUE, _xlfn.UNIQUE(IF((序时账[日期]=B1316)*(序时账[凭证字号]=C1316), 序时账[科目编码], "")))</f>
        <v>0</v>
      </c>
      <c r="B1316" s="89"/>
      <c r="G1316" s="39"/>
      <c r="H1316" s="39"/>
      <c r="I1316" s="42">
        <f>IF(F1316&lt;&gt;"结转本期损益",_xlfn.XLOOKUP(D1316,科目余额表[科目编码],科目余额表[抽查项目],"无匹配"),"期间结转")</f>
        <v>0</v>
      </c>
      <c r="J1316" s="38" t="str" cm="1">
        <f t="array" ref="J1316">_xlfn.TEXTJOIN(",", TRUE, _xlfn.UNIQUE(IF((序时账[日期]=B1316)*(序时账[凭证字号]=C1316)*IF(G1316=0,序时账[借方金额]&lt;&gt;0,序时账[借方金额]=0)*(序时账[科目编码]&lt;&gt;D1316), 序时账[科目名称], "")))</f>
        <v/>
      </c>
      <c r="K1316" s="42"/>
      <c r="M1316" s="24"/>
      <c r="N1316" s="23"/>
    </row>
    <row r="1317" spans="1:14">
      <c r="A1317" s="38" t="str" cm="1">
        <f t="array" ref="A1317">_xlfn.TEXTJOIN(",", TRUE, _xlfn.UNIQUE(IF((序时账[日期]=B1317)*(序时账[凭证字号]=C1317), 序时账[科目编码], "")))</f>
        <v>0</v>
      </c>
      <c r="B1317" s="89"/>
      <c r="G1317" s="39"/>
      <c r="H1317" s="39"/>
      <c r="I1317" s="42">
        <f>IF(F1317&lt;&gt;"结转本期损益",_xlfn.XLOOKUP(D1317,科目余额表[科目编码],科目余额表[抽查项目],"无匹配"),"期间结转")</f>
        <v>0</v>
      </c>
      <c r="J1317" s="38" t="str" cm="1">
        <f t="array" ref="J1317">_xlfn.TEXTJOIN(",", TRUE, _xlfn.UNIQUE(IF((序时账[日期]=B1317)*(序时账[凭证字号]=C1317)*IF(G1317=0,序时账[借方金额]&lt;&gt;0,序时账[借方金额]=0)*(序时账[科目编码]&lt;&gt;D1317), 序时账[科目名称], "")))</f>
        <v/>
      </c>
      <c r="K1317" s="42"/>
      <c r="M1317" s="24"/>
      <c r="N1317" s="23"/>
    </row>
    <row r="1318" spans="1:14">
      <c r="A1318" s="38" t="str" cm="1">
        <f t="array" ref="A1318">_xlfn.TEXTJOIN(",", TRUE, _xlfn.UNIQUE(IF((序时账[日期]=B1318)*(序时账[凭证字号]=C1318), 序时账[科目编码], "")))</f>
        <v>0</v>
      </c>
      <c r="B1318" s="89"/>
      <c r="G1318" s="39"/>
      <c r="H1318" s="39"/>
      <c r="I1318" s="42">
        <f>IF(F1318&lt;&gt;"结转本期损益",_xlfn.XLOOKUP(D1318,科目余额表[科目编码],科目余额表[抽查项目],"无匹配"),"期间结转")</f>
        <v>0</v>
      </c>
      <c r="J1318" s="38" t="str" cm="1">
        <f t="array" ref="J1318">_xlfn.TEXTJOIN(",", TRUE, _xlfn.UNIQUE(IF((序时账[日期]=B1318)*(序时账[凭证字号]=C1318)*IF(G1318=0,序时账[借方金额]&lt;&gt;0,序时账[借方金额]=0)*(序时账[科目编码]&lt;&gt;D1318), 序时账[科目名称], "")))</f>
        <v/>
      </c>
      <c r="K1318" s="42"/>
      <c r="M1318" s="24"/>
      <c r="N1318" s="23"/>
    </row>
    <row r="1319" spans="1:14">
      <c r="A1319" s="38" t="str" cm="1">
        <f t="array" ref="A1319">_xlfn.TEXTJOIN(",", TRUE, _xlfn.UNIQUE(IF((序时账[日期]=B1319)*(序时账[凭证字号]=C1319), 序时账[科目编码], "")))</f>
        <v>0</v>
      </c>
      <c r="B1319" s="89"/>
      <c r="G1319" s="39"/>
      <c r="H1319" s="39"/>
      <c r="I1319" s="42">
        <f>IF(F1319&lt;&gt;"结转本期损益",_xlfn.XLOOKUP(D1319,科目余额表[科目编码],科目余额表[抽查项目],"无匹配"),"期间结转")</f>
        <v>0</v>
      </c>
      <c r="J1319" s="38" t="str" cm="1">
        <f t="array" ref="J1319">_xlfn.TEXTJOIN(",", TRUE, _xlfn.UNIQUE(IF((序时账[日期]=B1319)*(序时账[凭证字号]=C1319)*IF(G1319=0,序时账[借方金额]&lt;&gt;0,序时账[借方金额]=0)*(序时账[科目编码]&lt;&gt;D1319), 序时账[科目名称], "")))</f>
        <v/>
      </c>
      <c r="K1319" s="42"/>
      <c r="M1319" s="24"/>
      <c r="N1319" s="23"/>
    </row>
    <row r="1320" spans="1:14">
      <c r="A1320" s="38" t="str" cm="1">
        <f t="array" ref="A1320">_xlfn.TEXTJOIN(",", TRUE, _xlfn.UNIQUE(IF((序时账[日期]=B1320)*(序时账[凭证字号]=C1320), 序时账[科目编码], "")))</f>
        <v>0</v>
      </c>
      <c r="B1320" s="89"/>
      <c r="G1320" s="39"/>
      <c r="H1320" s="39"/>
      <c r="I1320" s="42">
        <f>IF(F1320&lt;&gt;"结转本期损益",_xlfn.XLOOKUP(D1320,科目余额表[科目编码],科目余额表[抽查项目],"无匹配"),"期间结转")</f>
        <v>0</v>
      </c>
      <c r="J1320" s="38" t="str" cm="1">
        <f t="array" ref="J1320">_xlfn.TEXTJOIN(",", TRUE, _xlfn.UNIQUE(IF((序时账[日期]=B1320)*(序时账[凭证字号]=C1320)*IF(G1320=0,序时账[借方金额]&lt;&gt;0,序时账[借方金额]=0)*(序时账[科目编码]&lt;&gt;D1320), 序时账[科目名称], "")))</f>
        <v/>
      </c>
      <c r="K1320" s="42"/>
      <c r="M1320" s="24"/>
      <c r="N1320" s="23"/>
    </row>
    <row r="1321" spans="1:14">
      <c r="A1321" s="38" t="str" cm="1">
        <f t="array" ref="A1321">_xlfn.TEXTJOIN(",", TRUE, _xlfn.UNIQUE(IF((序时账[日期]=B1321)*(序时账[凭证字号]=C1321), 序时账[科目编码], "")))</f>
        <v>0</v>
      </c>
      <c r="B1321" s="89"/>
      <c r="G1321" s="39"/>
      <c r="H1321" s="39"/>
      <c r="I1321" s="42">
        <f>IF(F1321&lt;&gt;"结转本期损益",_xlfn.XLOOKUP(D1321,科目余额表[科目编码],科目余额表[抽查项目],"无匹配"),"期间结转")</f>
        <v>0</v>
      </c>
      <c r="J1321" s="38" t="str" cm="1">
        <f t="array" ref="J1321">_xlfn.TEXTJOIN(",", TRUE, _xlfn.UNIQUE(IF((序时账[日期]=B1321)*(序时账[凭证字号]=C1321)*IF(G1321=0,序时账[借方金额]&lt;&gt;0,序时账[借方金额]=0)*(序时账[科目编码]&lt;&gt;D1321), 序时账[科目名称], "")))</f>
        <v/>
      </c>
      <c r="K1321" s="42"/>
      <c r="M1321" s="24"/>
      <c r="N1321" s="23"/>
    </row>
    <row r="1322" spans="1:14">
      <c r="A1322" s="38" t="str" cm="1">
        <f t="array" ref="A1322">_xlfn.TEXTJOIN(",", TRUE, _xlfn.UNIQUE(IF((序时账[日期]=B1322)*(序时账[凭证字号]=C1322), 序时账[科目编码], "")))</f>
        <v>0</v>
      </c>
      <c r="B1322" s="89"/>
      <c r="G1322" s="39"/>
      <c r="H1322" s="39"/>
      <c r="I1322" s="42">
        <f>IF(F1322&lt;&gt;"结转本期损益",_xlfn.XLOOKUP(D1322,科目余额表[科目编码],科目余额表[抽查项目],"无匹配"),"期间结转")</f>
        <v>0</v>
      </c>
      <c r="J1322" s="38" t="str" cm="1">
        <f t="array" ref="J1322">_xlfn.TEXTJOIN(",", TRUE, _xlfn.UNIQUE(IF((序时账[日期]=B1322)*(序时账[凭证字号]=C1322)*IF(G1322=0,序时账[借方金额]&lt;&gt;0,序时账[借方金额]=0)*(序时账[科目编码]&lt;&gt;D1322), 序时账[科目名称], "")))</f>
        <v/>
      </c>
      <c r="K1322" s="42"/>
      <c r="M1322" s="24"/>
      <c r="N1322" s="23"/>
    </row>
    <row r="1323" spans="1:14">
      <c r="A1323" s="38" t="str" cm="1">
        <f t="array" ref="A1323">_xlfn.TEXTJOIN(",", TRUE, _xlfn.UNIQUE(IF((序时账[日期]=B1323)*(序时账[凭证字号]=C1323), 序时账[科目编码], "")))</f>
        <v>0</v>
      </c>
      <c r="B1323" s="89"/>
      <c r="G1323" s="39"/>
      <c r="H1323" s="39"/>
      <c r="I1323" s="42">
        <f>IF(F1323&lt;&gt;"结转本期损益",_xlfn.XLOOKUP(D1323,科目余额表[科目编码],科目余额表[抽查项目],"无匹配"),"期间结转")</f>
        <v>0</v>
      </c>
      <c r="J1323" s="38" t="str" cm="1">
        <f t="array" ref="J1323">_xlfn.TEXTJOIN(",", TRUE, _xlfn.UNIQUE(IF((序时账[日期]=B1323)*(序时账[凭证字号]=C1323)*IF(G1323=0,序时账[借方金额]&lt;&gt;0,序时账[借方金额]=0)*(序时账[科目编码]&lt;&gt;D1323), 序时账[科目名称], "")))</f>
        <v/>
      </c>
      <c r="K1323" s="42"/>
      <c r="M1323" s="24"/>
      <c r="N1323" s="23"/>
    </row>
    <row r="1324" spans="1:14">
      <c r="A1324" s="38" t="str" cm="1">
        <f t="array" ref="A1324">_xlfn.TEXTJOIN(",", TRUE, _xlfn.UNIQUE(IF((序时账[日期]=B1324)*(序时账[凭证字号]=C1324), 序时账[科目编码], "")))</f>
        <v>0</v>
      </c>
      <c r="B1324" s="89"/>
      <c r="G1324" s="39"/>
      <c r="H1324" s="39"/>
      <c r="I1324" s="42">
        <f>IF(F1324&lt;&gt;"结转本期损益",_xlfn.XLOOKUP(D1324,科目余额表[科目编码],科目余额表[抽查项目],"无匹配"),"期间结转")</f>
        <v>0</v>
      </c>
      <c r="J1324" s="38" t="str" cm="1">
        <f t="array" ref="J1324">_xlfn.TEXTJOIN(",", TRUE, _xlfn.UNIQUE(IF((序时账[日期]=B1324)*(序时账[凭证字号]=C1324)*IF(G1324=0,序时账[借方金额]&lt;&gt;0,序时账[借方金额]=0)*(序时账[科目编码]&lt;&gt;D1324), 序时账[科目名称], "")))</f>
        <v/>
      </c>
      <c r="K1324" s="42"/>
      <c r="M1324" s="24"/>
      <c r="N1324" s="23"/>
    </row>
    <row r="1325" spans="1:14">
      <c r="A1325" s="38" t="str" cm="1">
        <f t="array" ref="A1325">_xlfn.TEXTJOIN(",", TRUE, _xlfn.UNIQUE(IF((序时账[日期]=B1325)*(序时账[凭证字号]=C1325), 序时账[科目编码], "")))</f>
        <v>0</v>
      </c>
      <c r="B1325" s="89"/>
      <c r="G1325" s="39"/>
      <c r="H1325" s="39"/>
      <c r="I1325" s="42">
        <f>IF(F1325&lt;&gt;"结转本期损益",_xlfn.XLOOKUP(D1325,科目余额表[科目编码],科目余额表[抽查项目],"无匹配"),"期间结转")</f>
        <v>0</v>
      </c>
      <c r="J1325" s="38" t="str" cm="1">
        <f t="array" ref="J1325">_xlfn.TEXTJOIN(",", TRUE, _xlfn.UNIQUE(IF((序时账[日期]=B1325)*(序时账[凭证字号]=C1325)*IF(G1325=0,序时账[借方金额]&lt;&gt;0,序时账[借方金额]=0)*(序时账[科目编码]&lt;&gt;D1325), 序时账[科目名称], "")))</f>
        <v/>
      </c>
      <c r="K1325" s="42"/>
      <c r="M1325" s="24"/>
      <c r="N1325" s="23"/>
    </row>
    <row r="1326" spans="1:14">
      <c r="A1326" s="38" t="str" cm="1">
        <f t="array" ref="A1326">_xlfn.TEXTJOIN(",", TRUE, _xlfn.UNIQUE(IF((序时账[日期]=B1326)*(序时账[凭证字号]=C1326), 序时账[科目编码], "")))</f>
        <v>0</v>
      </c>
      <c r="B1326" s="89"/>
      <c r="G1326" s="39"/>
      <c r="H1326" s="39"/>
      <c r="I1326" s="42">
        <f>IF(F1326&lt;&gt;"结转本期损益",_xlfn.XLOOKUP(D1326,科目余额表[科目编码],科目余额表[抽查项目],"无匹配"),"期间结转")</f>
        <v>0</v>
      </c>
      <c r="J1326" s="38" t="str" cm="1">
        <f t="array" ref="J1326">_xlfn.TEXTJOIN(",", TRUE, _xlfn.UNIQUE(IF((序时账[日期]=B1326)*(序时账[凭证字号]=C1326)*IF(G1326=0,序时账[借方金额]&lt;&gt;0,序时账[借方金额]=0)*(序时账[科目编码]&lt;&gt;D1326), 序时账[科目名称], "")))</f>
        <v/>
      </c>
      <c r="K1326" s="42"/>
      <c r="M1326" s="24"/>
      <c r="N1326" s="23"/>
    </row>
    <row r="1327" spans="1:14">
      <c r="A1327" s="38" t="str" cm="1">
        <f t="array" ref="A1327">_xlfn.TEXTJOIN(",", TRUE, _xlfn.UNIQUE(IF((序时账[日期]=B1327)*(序时账[凭证字号]=C1327), 序时账[科目编码], "")))</f>
        <v>0</v>
      </c>
      <c r="B1327" s="89"/>
      <c r="G1327" s="39"/>
      <c r="H1327" s="39"/>
      <c r="I1327" s="42">
        <f>IF(F1327&lt;&gt;"结转本期损益",_xlfn.XLOOKUP(D1327,科目余额表[科目编码],科目余额表[抽查项目],"无匹配"),"期间结转")</f>
        <v>0</v>
      </c>
      <c r="J1327" s="38" t="str" cm="1">
        <f t="array" ref="J1327">_xlfn.TEXTJOIN(",", TRUE, _xlfn.UNIQUE(IF((序时账[日期]=B1327)*(序时账[凭证字号]=C1327)*IF(G1327=0,序时账[借方金额]&lt;&gt;0,序时账[借方金额]=0)*(序时账[科目编码]&lt;&gt;D1327), 序时账[科目名称], "")))</f>
        <v/>
      </c>
      <c r="K1327" s="42"/>
      <c r="M1327" s="24"/>
      <c r="N1327" s="23"/>
    </row>
    <row r="1328" spans="1:14">
      <c r="A1328" s="38" t="str" cm="1">
        <f t="array" ref="A1328">_xlfn.TEXTJOIN(",", TRUE, _xlfn.UNIQUE(IF((序时账[日期]=B1328)*(序时账[凭证字号]=C1328), 序时账[科目编码], "")))</f>
        <v>0</v>
      </c>
      <c r="B1328" s="89"/>
      <c r="G1328" s="39"/>
      <c r="H1328" s="39"/>
      <c r="I1328" s="42">
        <f>IF(F1328&lt;&gt;"结转本期损益",_xlfn.XLOOKUP(D1328,科目余额表[科目编码],科目余额表[抽查项目],"无匹配"),"期间结转")</f>
        <v>0</v>
      </c>
      <c r="J1328" s="38" t="str" cm="1">
        <f t="array" ref="J1328">_xlfn.TEXTJOIN(",", TRUE, _xlfn.UNIQUE(IF((序时账[日期]=B1328)*(序时账[凭证字号]=C1328)*IF(G1328=0,序时账[借方金额]&lt;&gt;0,序时账[借方金额]=0)*(序时账[科目编码]&lt;&gt;D1328), 序时账[科目名称], "")))</f>
        <v/>
      </c>
      <c r="K1328" s="42"/>
      <c r="M1328" s="24"/>
      <c r="N1328" s="23"/>
    </row>
    <row r="1329" spans="1:14">
      <c r="A1329" s="38" t="str" cm="1">
        <f t="array" ref="A1329">_xlfn.TEXTJOIN(",", TRUE, _xlfn.UNIQUE(IF((序时账[日期]=B1329)*(序时账[凭证字号]=C1329), 序时账[科目编码], "")))</f>
        <v>0</v>
      </c>
      <c r="B1329" s="89"/>
      <c r="G1329" s="39"/>
      <c r="H1329" s="39"/>
      <c r="I1329" s="42">
        <f>IF(F1329&lt;&gt;"结转本期损益",_xlfn.XLOOKUP(D1329,科目余额表[科目编码],科目余额表[抽查项目],"无匹配"),"期间结转")</f>
        <v>0</v>
      </c>
      <c r="J1329" s="38" t="str" cm="1">
        <f t="array" ref="J1329">_xlfn.TEXTJOIN(",", TRUE, _xlfn.UNIQUE(IF((序时账[日期]=B1329)*(序时账[凭证字号]=C1329)*IF(G1329=0,序时账[借方金额]&lt;&gt;0,序时账[借方金额]=0)*(序时账[科目编码]&lt;&gt;D1329), 序时账[科目名称], "")))</f>
        <v/>
      </c>
      <c r="K1329" s="42"/>
      <c r="M1329" s="24"/>
      <c r="N1329" s="23"/>
    </row>
    <row r="1330" spans="1:14">
      <c r="A1330" s="38" t="str" cm="1">
        <f t="array" ref="A1330">_xlfn.TEXTJOIN(",", TRUE, _xlfn.UNIQUE(IF((序时账[日期]=B1330)*(序时账[凭证字号]=C1330), 序时账[科目编码], "")))</f>
        <v>0</v>
      </c>
      <c r="B1330" s="89"/>
      <c r="G1330" s="39"/>
      <c r="H1330" s="39"/>
      <c r="I1330" s="42">
        <f>IF(F1330&lt;&gt;"结转本期损益",_xlfn.XLOOKUP(D1330,科目余额表[科目编码],科目余额表[抽查项目],"无匹配"),"期间结转")</f>
        <v>0</v>
      </c>
      <c r="J1330" s="38" t="str" cm="1">
        <f t="array" ref="J1330">_xlfn.TEXTJOIN(",", TRUE, _xlfn.UNIQUE(IF((序时账[日期]=B1330)*(序时账[凭证字号]=C1330)*IF(G1330=0,序时账[借方金额]&lt;&gt;0,序时账[借方金额]=0)*(序时账[科目编码]&lt;&gt;D1330), 序时账[科目名称], "")))</f>
        <v/>
      </c>
      <c r="K1330" s="42"/>
      <c r="M1330" s="24"/>
      <c r="N1330" s="23"/>
    </row>
    <row r="1331" spans="1:14">
      <c r="A1331" s="38" t="str" cm="1">
        <f t="array" ref="A1331">_xlfn.TEXTJOIN(",", TRUE, _xlfn.UNIQUE(IF((序时账[日期]=B1331)*(序时账[凭证字号]=C1331), 序时账[科目编码], "")))</f>
        <v>0</v>
      </c>
      <c r="B1331" s="89"/>
      <c r="G1331" s="39"/>
      <c r="H1331" s="39"/>
      <c r="I1331" s="42">
        <f>IF(F1331&lt;&gt;"结转本期损益",_xlfn.XLOOKUP(D1331,科目余额表[科目编码],科目余额表[抽查项目],"无匹配"),"期间结转")</f>
        <v>0</v>
      </c>
      <c r="J1331" s="38" t="str" cm="1">
        <f t="array" ref="J1331">_xlfn.TEXTJOIN(",", TRUE, _xlfn.UNIQUE(IF((序时账[日期]=B1331)*(序时账[凭证字号]=C1331)*IF(G1331=0,序时账[借方金额]&lt;&gt;0,序时账[借方金额]=0)*(序时账[科目编码]&lt;&gt;D1331), 序时账[科目名称], "")))</f>
        <v/>
      </c>
      <c r="K1331" s="42"/>
      <c r="M1331" s="24"/>
      <c r="N1331" s="23"/>
    </row>
    <row r="1332" spans="1:14">
      <c r="A1332" s="38" t="str" cm="1">
        <f t="array" ref="A1332">_xlfn.TEXTJOIN(",", TRUE, _xlfn.UNIQUE(IF((序时账[日期]=B1332)*(序时账[凭证字号]=C1332), 序时账[科目编码], "")))</f>
        <v>0</v>
      </c>
      <c r="B1332" s="89"/>
      <c r="G1332" s="39"/>
      <c r="H1332" s="39"/>
      <c r="I1332" s="42">
        <f>IF(F1332&lt;&gt;"结转本期损益",_xlfn.XLOOKUP(D1332,科目余额表[科目编码],科目余额表[抽查项目],"无匹配"),"期间结转")</f>
        <v>0</v>
      </c>
      <c r="J1332" s="38" t="str" cm="1">
        <f t="array" ref="J1332">_xlfn.TEXTJOIN(",", TRUE, _xlfn.UNIQUE(IF((序时账[日期]=B1332)*(序时账[凭证字号]=C1332)*IF(G1332=0,序时账[借方金额]&lt;&gt;0,序时账[借方金额]=0)*(序时账[科目编码]&lt;&gt;D1332), 序时账[科目名称], "")))</f>
        <v/>
      </c>
      <c r="K1332" s="42"/>
      <c r="M1332" s="24"/>
      <c r="N1332" s="23"/>
    </row>
    <row r="1333" spans="1:14">
      <c r="A1333" s="38" t="str" cm="1">
        <f t="array" ref="A1333">_xlfn.TEXTJOIN(",", TRUE, _xlfn.UNIQUE(IF((序时账[日期]=B1333)*(序时账[凭证字号]=C1333), 序时账[科目编码], "")))</f>
        <v>0</v>
      </c>
      <c r="B1333" s="89"/>
      <c r="G1333" s="39"/>
      <c r="H1333" s="39"/>
      <c r="I1333" s="42">
        <f>IF(F1333&lt;&gt;"结转本期损益",_xlfn.XLOOKUP(D1333,科目余额表[科目编码],科目余额表[抽查项目],"无匹配"),"期间结转")</f>
        <v>0</v>
      </c>
      <c r="J1333" s="38" t="str" cm="1">
        <f t="array" ref="J1333">_xlfn.TEXTJOIN(",", TRUE, _xlfn.UNIQUE(IF((序时账[日期]=B1333)*(序时账[凭证字号]=C1333)*IF(G1333=0,序时账[借方金额]&lt;&gt;0,序时账[借方金额]=0)*(序时账[科目编码]&lt;&gt;D1333), 序时账[科目名称], "")))</f>
        <v/>
      </c>
      <c r="K1333" s="42"/>
      <c r="M1333" s="24"/>
      <c r="N1333" s="23"/>
    </row>
    <row r="1334" spans="1:14">
      <c r="A1334" s="38" t="str" cm="1">
        <f t="array" ref="A1334">_xlfn.TEXTJOIN(",", TRUE, _xlfn.UNIQUE(IF((序时账[日期]=B1334)*(序时账[凭证字号]=C1334), 序时账[科目编码], "")))</f>
        <v>0</v>
      </c>
      <c r="B1334" s="89"/>
      <c r="G1334" s="39"/>
      <c r="H1334" s="39"/>
      <c r="I1334" s="42">
        <f>IF(F1334&lt;&gt;"结转本期损益",_xlfn.XLOOKUP(D1334,科目余额表[科目编码],科目余额表[抽查项目],"无匹配"),"期间结转")</f>
        <v>0</v>
      </c>
      <c r="J1334" s="38" t="str" cm="1">
        <f t="array" ref="J1334">_xlfn.TEXTJOIN(",", TRUE, _xlfn.UNIQUE(IF((序时账[日期]=B1334)*(序时账[凭证字号]=C1334)*IF(G1334=0,序时账[借方金额]&lt;&gt;0,序时账[借方金额]=0)*(序时账[科目编码]&lt;&gt;D1334), 序时账[科目名称], "")))</f>
        <v/>
      </c>
      <c r="K1334" s="42"/>
      <c r="M1334" s="24"/>
      <c r="N1334" s="23"/>
    </row>
    <row r="1335" spans="1:14">
      <c r="A1335" s="38" t="str" cm="1">
        <f t="array" ref="A1335">_xlfn.TEXTJOIN(",", TRUE, _xlfn.UNIQUE(IF((序时账[日期]=B1335)*(序时账[凭证字号]=C1335), 序时账[科目编码], "")))</f>
        <v>0</v>
      </c>
      <c r="B1335" s="89"/>
      <c r="G1335" s="39"/>
      <c r="H1335" s="39"/>
      <c r="I1335" s="42">
        <f>IF(F1335&lt;&gt;"结转本期损益",_xlfn.XLOOKUP(D1335,科目余额表[科目编码],科目余额表[抽查项目],"无匹配"),"期间结转")</f>
        <v>0</v>
      </c>
      <c r="J1335" s="38" t="str" cm="1">
        <f t="array" ref="J1335">_xlfn.TEXTJOIN(",", TRUE, _xlfn.UNIQUE(IF((序时账[日期]=B1335)*(序时账[凭证字号]=C1335)*IF(G1335=0,序时账[借方金额]&lt;&gt;0,序时账[借方金额]=0)*(序时账[科目编码]&lt;&gt;D1335), 序时账[科目名称], "")))</f>
        <v/>
      </c>
      <c r="K1335" s="42"/>
      <c r="M1335" s="24"/>
      <c r="N1335" s="23"/>
    </row>
    <row r="1336" spans="1:14">
      <c r="A1336" s="38" t="str" cm="1">
        <f t="array" ref="A1336">_xlfn.TEXTJOIN(",", TRUE, _xlfn.UNIQUE(IF((序时账[日期]=B1336)*(序时账[凭证字号]=C1336), 序时账[科目编码], "")))</f>
        <v>0</v>
      </c>
      <c r="B1336" s="89"/>
      <c r="G1336" s="39"/>
      <c r="H1336" s="39"/>
      <c r="I1336" s="42">
        <f>IF(F1336&lt;&gt;"结转本期损益",_xlfn.XLOOKUP(D1336,科目余额表[科目编码],科目余额表[抽查项目],"无匹配"),"期间结转")</f>
        <v>0</v>
      </c>
      <c r="J1336" s="38" t="str" cm="1">
        <f t="array" ref="J1336">_xlfn.TEXTJOIN(",", TRUE, _xlfn.UNIQUE(IF((序时账[日期]=B1336)*(序时账[凭证字号]=C1336)*IF(G1336=0,序时账[借方金额]&lt;&gt;0,序时账[借方金额]=0)*(序时账[科目编码]&lt;&gt;D1336), 序时账[科目名称], "")))</f>
        <v/>
      </c>
      <c r="K1336" s="42"/>
      <c r="M1336" s="24"/>
      <c r="N1336" s="23"/>
    </row>
    <row r="1337" spans="1:14">
      <c r="A1337" s="38" t="str" cm="1">
        <f t="array" ref="A1337">_xlfn.TEXTJOIN(",", TRUE, _xlfn.UNIQUE(IF((序时账[日期]=B1337)*(序时账[凭证字号]=C1337), 序时账[科目编码], "")))</f>
        <v>0</v>
      </c>
      <c r="B1337" s="89"/>
      <c r="G1337" s="39"/>
      <c r="H1337" s="39"/>
      <c r="I1337" s="42">
        <f>IF(F1337&lt;&gt;"结转本期损益",_xlfn.XLOOKUP(D1337,科目余额表[科目编码],科目余额表[抽查项目],"无匹配"),"期间结转")</f>
        <v>0</v>
      </c>
      <c r="J1337" s="38" t="str" cm="1">
        <f t="array" ref="J1337">_xlfn.TEXTJOIN(",", TRUE, _xlfn.UNIQUE(IF((序时账[日期]=B1337)*(序时账[凭证字号]=C1337)*IF(G1337=0,序时账[借方金额]&lt;&gt;0,序时账[借方金额]=0)*(序时账[科目编码]&lt;&gt;D1337), 序时账[科目名称], "")))</f>
        <v/>
      </c>
      <c r="K1337" s="42"/>
      <c r="M1337" s="24"/>
      <c r="N1337" s="23"/>
    </row>
    <row r="1338" spans="1:14">
      <c r="A1338" s="38" t="str" cm="1">
        <f t="array" ref="A1338">_xlfn.TEXTJOIN(",", TRUE, _xlfn.UNIQUE(IF((序时账[日期]=B1338)*(序时账[凭证字号]=C1338), 序时账[科目编码], "")))</f>
        <v>0</v>
      </c>
      <c r="B1338" s="89"/>
      <c r="G1338" s="39"/>
      <c r="H1338" s="39"/>
      <c r="I1338" s="42">
        <f>IF(F1338&lt;&gt;"结转本期损益",_xlfn.XLOOKUP(D1338,科目余额表[科目编码],科目余额表[抽查项目],"无匹配"),"期间结转")</f>
        <v>0</v>
      </c>
      <c r="J1338" s="38" t="str" cm="1">
        <f t="array" ref="J1338">_xlfn.TEXTJOIN(",", TRUE, _xlfn.UNIQUE(IF((序时账[日期]=B1338)*(序时账[凭证字号]=C1338)*IF(G1338=0,序时账[借方金额]&lt;&gt;0,序时账[借方金额]=0)*(序时账[科目编码]&lt;&gt;D1338), 序时账[科目名称], "")))</f>
        <v/>
      </c>
      <c r="K1338" s="42"/>
      <c r="M1338" s="24"/>
      <c r="N1338" s="23"/>
    </row>
    <row r="1339" spans="1:14">
      <c r="A1339" s="38" t="str" cm="1">
        <f t="array" ref="A1339">_xlfn.TEXTJOIN(",", TRUE, _xlfn.UNIQUE(IF((序时账[日期]=B1339)*(序时账[凭证字号]=C1339), 序时账[科目编码], "")))</f>
        <v>0</v>
      </c>
      <c r="B1339" s="89"/>
      <c r="G1339" s="39"/>
      <c r="H1339" s="39"/>
      <c r="I1339" s="42">
        <f>IF(F1339&lt;&gt;"结转本期损益",_xlfn.XLOOKUP(D1339,科目余额表[科目编码],科目余额表[抽查项目],"无匹配"),"期间结转")</f>
        <v>0</v>
      </c>
      <c r="J1339" s="38" t="str" cm="1">
        <f t="array" ref="J1339">_xlfn.TEXTJOIN(",", TRUE, _xlfn.UNIQUE(IF((序时账[日期]=B1339)*(序时账[凭证字号]=C1339)*IF(G1339=0,序时账[借方金额]&lt;&gt;0,序时账[借方金额]=0)*(序时账[科目编码]&lt;&gt;D1339), 序时账[科目名称], "")))</f>
        <v/>
      </c>
      <c r="K1339" s="42"/>
      <c r="M1339" s="24"/>
      <c r="N1339" s="23"/>
    </row>
    <row r="1340" spans="1:14">
      <c r="A1340" s="38" t="str" cm="1">
        <f t="array" ref="A1340">_xlfn.TEXTJOIN(",", TRUE, _xlfn.UNIQUE(IF((序时账[日期]=B1340)*(序时账[凭证字号]=C1340), 序时账[科目编码], "")))</f>
        <v>0</v>
      </c>
      <c r="B1340" s="89"/>
      <c r="G1340" s="39"/>
      <c r="H1340" s="39"/>
      <c r="I1340" s="42">
        <f>IF(F1340&lt;&gt;"结转本期损益",_xlfn.XLOOKUP(D1340,科目余额表[科目编码],科目余额表[抽查项目],"无匹配"),"期间结转")</f>
        <v>0</v>
      </c>
      <c r="J1340" s="38" t="str" cm="1">
        <f t="array" ref="J1340">_xlfn.TEXTJOIN(",", TRUE, _xlfn.UNIQUE(IF((序时账[日期]=B1340)*(序时账[凭证字号]=C1340)*IF(G1340=0,序时账[借方金额]&lt;&gt;0,序时账[借方金额]=0)*(序时账[科目编码]&lt;&gt;D1340), 序时账[科目名称], "")))</f>
        <v/>
      </c>
      <c r="K1340" s="42"/>
      <c r="M1340" s="24"/>
      <c r="N1340" s="23"/>
    </row>
    <row r="1341" spans="1:14">
      <c r="A1341" s="38" t="str" cm="1">
        <f t="array" ref="A1341">_xlfn.TEXTJOIN(",", TRUE, _xlfn.UNIQUE(IF((序时账[日期]=B1341)*(序时账[凭证字号]=C1341), 序时账[科目编码], "")))</f>
        <v>0</v>
      </c>
      <c r="B1341" s="89"/>
      <c r="G1341" s="39"/>
      <c r="H1341" s="39"/>
      <c r="I1341" s="42">
        <f>IF(F1341&lt;&gt;"结转本期损益",_xlfn.XLOOKUP(D1341,科目余额表[科目编码],科目余额表[抽查项目],"无匹配"),"期间结转")</f>
        <v>0</v>
      </c>
      <c r="J1341" s="38" t="str" cm="1">
        <f t="array" ref="J1341">_xlfn.TEXTJOIN(",", TRUE, _xlfn.UNIQUE(IF((序时账[日期]=B1341)*(序时账[凭证字号]=C1341)*IF(G1341=0,序时账[借方金额]&lt;&gt;0,序时账[借方金额]=0)*(序时账[科目编码]&lt;&gt;D1341), 序时账[科目名称], "")))</f>
        <v/>
      </c>
      <c r="K1341" s="42"/>
      <c r="M1341" s="24"/>
      <c r="N1341" s="23"/>
    </row>
    <row r="1342" spans="1:14">
      <c r="A1342" s="38" t="str" cm="1">
        <f t="array" ref="A1342">_xlfn.TEXTJOIN(",", TRUE, _xlfn.UNIQUE(IF((序时账[日期]=B1342)*(序时账[凭证字号]=C1342), 序时账[科目编码], "")))</f>
        <v>0</v>
      </c>
      <c r="B1342" s="89"/>
      <c r="G1342" s="39"/>
      <c r="H1342" s="39"/>
      <c r="I1342" s="42">
        <f>IF(F1342&lt;&gt;"结转本期损益",_xlfn.XLOOKUP(D1342,科目余额表[科目编码],科目余额表[抽查项目],"无匹配"),"期间结转")</f>
        <v>0</v>
      </c>
      <c r="J1342" s="38" t="str" cm="1">
        <f t="array" ref="J1342">_xlfn.TEXTJOIN(",", TRUE, _xlfn.UNIQUE(IF((序时账[日期]=B1342)*(序时账[凭证字号]=C1342)*IF(G1342=0,序时账[借方金额]&lt;&gt;0,序时账[借方金额]=0)*(序时账[科目编码]&lt;&gt;D1342), 序时账[科目名称], "")))</f>
        <v/>
      </c>
      <c r="K1342" s="42"/>
      <c r="M1342" s="24"/>
      <c r="N1342" s="23"/>
    </row>
    <row r="1343" spans="1:14">
      <c r="A1343" s="38" t="str" cm="1">
        <f t="array" ref="A1343">_xlfn.TEXTJOIN(",", TRUE, _xlfn.UNIQUE(IF((序时账[日期]=B1343)*(序时账[凭证字号]=C1343), 序时账[科目编码], "")))</f>
        <v>0</v>
      </c>
      <c r="B1343" s="89"/>
      <c r="G1343" s="39"/>
      <c r="H1343" s="39"/>
      <c r="I1343" s="42">
        <f>IF(F1343&lt;&gt;"结转本期损益",_xlfn.XLOOKUP(D1343,科目余额表[科目编码],科目余额表[抽查项目],"无匹配"),"期间结转")</f>
        <v>0</v>
      </c>
      <c r="J1343" s="38" t="str" cm="1">
        <f t="array" ref="J1343">_xlfn.TEXTJOIN(",", TRUE, _xlfn.UNIQUE(IF((序时账[日期]=B1343)*(序时账[凭证字号]=C1343)*IF(G1343=0,序时账[借方金额]&lt;&gt;0,序时账[借方金额]=0)*(序时账[科目编码]&lt;&gt;D1343), 序时账[科目名称], "")))</f>
        <v/>
      </c>
      <c r="K1343" s="42"/>
      <c r="M1343" s="24"/>
      <c r="N1343" s="23"/>
    </row>
    <row r="1344" spans="1:14">
      <c r="A1344" s="38" t="str" cm="1">
        <f t="array" ref="A1344">_xlfn.TEXTJOIN(",", TRUE, _xlfn.UNIQUE(IF((序时账[日期]=B1344)*(序时账[凭证字号]=C1344), 序时账[科目编码], "")))</f>
        <v>0</v>
      </c>
      <c r="B1344" s="89"/>
      <c r="G1344" s="39"/>
      <c r="H1344" s="39"/>
      <c r="I1344" s="42">
        <f>IF(F1344&lt;&gt;"结转本期损益",_xlfn.XLOOKUP(D1344,科目余额表[科目编码],科目余额表[抽查项目],"无匹配"),"期间结转")</f>
        <v>0</v>
      </c>
      <c r="J1344" s="38" t="str" cm="1">
        <f t="array" ref="J1344">_xlfn.TEXTJOIN(",", TRUE, _xlfn.UNIQUE(IF((序时账[日期]=B1344)*(序时账[凭证字号]=C1344)*IF(G1344=0,序时账[借方金额]&lt;&gt;0,序时账[借方金额]=0)*(序时账[科目编码]&lt;&gt;D1344), 序时账[科目名称], "")))</f>
        <v/>
      </c>
      <c r="K1344" s="42"/>
      <c r="M1344" s="24"/>
      <c r="N1344" s="23"/>
    </row>
    <row r="1345" spans="1:14">
      <c r="A1345" s="38" t="str" cm="1">
        <f t="array" ref="A1345">_xlfn.TEXTJOIN(",", TRUE, _xlfn.UNIQUE(IF((序时账[日期]=B1345)*(序时账[凭证字号]=C1345), 序时账[科目编码], "")))</f>
        <v>0</v>
      </c>
      <c r="B1345" s="89"/>
      <c r="G1345" s="39"/>
      <c r="H1345" s="39"/>
      <c r="I1345" s="42">
        <f>IF(F1345&lt;&gt;"结转本期损益",_xlfn.XLOOKUP(D1345,科目余额表[科目编码],科目余额表[抽查项目],"无匹配"),"期间结转")</f>
        <v>0</v>
      </c>
      <c r="J1345" s="38" t="str" cm="1">
        <f t="array" ref="J1345">_xlfn.TEXTJOIN(",", TRUE, _xlfn.UNIQUE(IF((序时账[日期]=B1345)*(序时账[凭证字号]=C1345)*IF(G1345=0,序时账[借方金额]&lt;&gt;0,序时账[借方金额]=0)*(序时账[科目编码]&lt;&gt;D1345), 序时账[科目名称], "")))</f>
        <v/>
      </c>
      <c r="K1345" s="42"/>
      <c r="M1345" s="24"/>
      <c r="N1345" s="23"/>
    </row>
    <row r="1346" spans="1:14">
      <c r="A1346" s="38" t="str" cm="1">
        <f t="array" ref="A1346">_xlfn.TEXTJOIN(",", TRUE, _xlfn.UNIQUE(IF((序时账[日期]=B1346)*(序时账[凭证字号]=C1346), 序时账[科目编码], "")))</f>
        <v>0</v>
      </c>
      <c r="B1346" s="89"/>
      <c r="G1346" s="39"/>
      <c r="H1346" s="39"/>
      <c r="I1346" s="42">
        <f>IF(F1346&lt;&gt;"结转本期损益",_xlfn.XLOOKUP(D1346,科目余额表[科目编码],科目余额表[抽查项目],"无匹配"),"期间结转")</f>
        <v>0</v>
      </c>
      <c r="J1346" s="38" t="str" cm="1">
        <f t="array" ref="J1346">_xlfn.TEXTJOIN(",", TRUE, _xlfn.UNIQUE(IF((序时账[日期]=B1346)*(序时账[凭证字号]=C1346)*IF(G1346=0,序时账[借方金额]&lt;&gt;0,序时账[借方金额]=0)*(序时账[科目编码]&lt;&gt;D1346), 序时账[科目名称], "")))</f>
        <v/>
      </c>
      <c r="K1346" s="42"/>
      <c r="M1346" s="24"/>
      <c r="N1346" s="23"/>
    </row>
    <row r="1347" spans="1:14">
      <c r="A1347" s="38" t="str" cm="1">
        <f t="array" ref="A1347">_xlfn.TEXTJOIN(",", TRUE, _xlfn.UNIQUE(IF((序时账[日期]=B1347)*(序时账[凭证字号]=C1347), 序时账[科目编码], "")))</f>
        <v>0</v>
      </c>
      <c r="B1347" s="89"/>
      <c r="G1347" s="39"/>
      <c r="H1347" s="39"/>
      <c r="I1347" s="42">
        <f>IF(F1347&lt;&gt;"结转本期损益",_xlfn.XLOOKUP(D1347,科目余额表[科目编码],科目余额表[抽查项目],"无匹配"),"期间结转")</f>
        <v>0</v>
      </c>
      <c r="J1347" s="38" t="str" cm="1">
        <f t="array" ref="J1347">_xlfn.TEXTJOIN(",", TRUE, _xlfn.UNIQUE(IF((序时账[日期]=B1347)*(序时账[凭证字号]=C1347)*IF(G1347=0,序时账[借方金额]&lt;&gt;0,序时账[借方金额]=0)*(序时账[科目编码]&lt;&gt;D1347), 序时账[科目名称], "")))</f>
        <v/>
      </c>
      <c r="K1347" s="42"/>
      <c r="M1347" s="24"/>
      <c r="N1347" s="23"/>
    </row>
    <row r="1348" spans="1:14">
      <c r="A1348" s="38" t="str" cm="1">
        <f t="array" ref="A1348">_xlfn.TEXTJOIN(",", TRUE, _xlfn.UNIQUE(IF((序时账[日期]=B1348)*(序时账[凭证字号]=C1348), 序时账[科目编码], "")))</f>
        <v>0</v>
      </c>
      <c r="B1348" s="89"/>
      <c r="G1348" s="39"/>
      <c r="H1348" s="39"/>
      <c r="I1348" s="42">
        <f>IF(F1348&lt;&gt;"结转本期损益",_xlfn.XLOOKUP(D1348,科目余额表[科目编码],科目余额表[抽查项目],"无匹配"),"期间结转")</f>
        <v>0</v>
      </c>
      <c r="J1348" s="38" t="str" cm="1">
        <f t="array" ref="J1348">_xlfn.TEXTJOIN(",", TRUE, _xlfn.UNIQUE(IF((序时账[日期]=B1348)*(序时账[凭证字号]=C1348)*IF(G1348=0,序时账[借方金额]&lt;&gt;0,序时账[借方金额]=0)*(序时账[科目编码]&lt;&gt;D1348), 序时账[科目名称], "")))</f>
        <v/>
      </c>
      <c r="K1348" s="42"/>
      <c r="M1348" s="24"/>
      <c r="N1348" s="23"/>
    </row>
    <row r="1349" spans="1:14">
      <c r="A1349" s="38" t="str" cm="1">
        <f t="array" ref="A1349">_xlfn.TEXTJOIN(",", TRUE, _xlfn.UNIQUE(IF((序时账[日期]=B1349)*(序时账[凭证字号]=C1349), 序时账[科目编码], "")))</f>
        <v>0</v>
      </c>
      <c r="B1349" s="89"/>
      <c r="G1349" s="39"/>
      <c r="H1349" s="39"/>
      <c r="I1349" s="42">
        <f>IF(F1349&lt;&gt;"结转本期损益",_xlfn.XLOOKUP(D1349,科目余额表[科目编码],科目余额表[抽查项目],"无匹配"),"期间结转")</f>
        <v>0</v>
      </c>
      <c r="J1349" s="38" t="str" cm="1">
        <f t="array" ref="J1349">_xlfn.TEXTJOIN(",", TRUE, _xlfn.UNIQUE(IF((序时账[日期]=B1349)*(序时账[凭证字号]=C1349)*IF(G1349=0,序时账[借方金额]&lt;&gt;0,序时账[借方金额]=0)*(序时账[科目编码]&lt;&gt;D1349), 序时账[科目名称], "")))</f>
        <v/>
      </c>
      <c r="K1349" s="42"/>
      <c r="M1349" s="24"/>
      <c r="N1349" s="23"/>
    </row>
    <row r="1350" spans="1:14">
      <c r="A1350" s="38" t="str" cm="1">
        <f t="array" ref="A1350">_xlfn.TEXTJOIN(",", TRUE, _xlfn.UNIQUE(IF((序时账[日期]=B1350)*(序时账[凭证字号]=C1350), 序时账[科目编码], "")))</f>
        <v>0</v>
      </c>
      <c r="B1350" s="89"/>
      <c r="G1350" s="39"/>
      <c r="H1350" s="39"/>
      <c r="I1350" s="42">
        <f>IF(F1350&lt;&gt;"结转本期损益",_xlfn.XLOOKUP(D1350,科目余额表[科目编码],科目余额表[抽查项目],"无匹配"),"期间结转")</f>
        <v>0</v>
      </c>
      <c r="J1350" s="38" t="str" cm="1">
        <f t="array" ref="J1350">_xlfn.TEXTJOIN(",", TRUE, _xlfn.UNIQUE(IF((序时账[日期]=B1350)*(序时账[凭证字号]=C1350)*IF(G1350=0,序时账[借方金额]&lt;&gt;0,序时账[借方金额]=0)*(序时账[科目编码]&lt;&gt;D1350), 序时账[科目名称], "")))</f>
        <v/>
      </c>
      <c r="K1350" s="42"/>
      <c r="M1350" s="24"/>
      <c r="N1350" s="23"/>
    </row>
    <row r="1351" spans="1:14">
      <c r="A1351" s="38" t="str" cm="1">
        <f t="array" ref="A1351">_xlfn.TEXTJOIN(",", TRUE, _xlfn.UNIQUE(IF((序时账[日期]=B1351)*(序时账[凭证字号]=C1351), 序时账[科目编码], "")))</f>
        <v>0</v>
      </c>
      <c r="B1351" s="89"/>
      <c r="G1351" s="39"/>
      <c r="H1351" s="39"/>
      <c r="I1351" s="42">
        <f>IF(F1351&lt;&gt;"结转本期损益",_xlfn.XLOOKUP(D1351,科目余额表[科目编码],科目余额表[抽查项目],"无匹配"),"期间结转")</f>
        <v>0</v>
      </c>
      <c r="J1351" s="38" t="str" cm="1">
        <f t="array" ref="J1351">_xlfn.TEXTJOIN(",", TRUE, _xlfn.UNIQUE(IF((序时账[日期]=B1351)*(序时账[凭证字号]=C1351)*IF(G1351=0,序时账[借方金额]&lt;&gt;0,序时账[借方金额]=0)*(序时账[科目编码]&lt;&gt;D1351), 序时账[科目名称], "")))</f>
        <v/>
      </c>
      <c r="K1351" s="42"/>
      <c r="M1351" s="24"/>
      <c r="N1351" s="23"/>
    </row>
    <row r="1352" spans="1:14">
      <c r="A1352" s="38" t="str" cm="1">
        <f t="array" ref="A1352">_xlfn.TEXTJOIN(",", TRUE, _xlfn.UNIQUE(IF((序时账[日期]=B1352)*(序时账[凭证字号]=C1352), 序时账[科目编码], "")))</f>
        <v>0</v>
      </c>
      <c r="B1352" s="89"/>
      <c r="G1352" s="39"/>
      <c r="H1352" s="39"/>
      <c r="I1352" s="42">
        <f>IF(F1352&lt;&gt;"结转本期损益",_xlfn.XLOOKUP(D1352,科目余额表[科目编码],科目余额表[抽查项目],"无匹配"),"期间结转")</f>
        <v>0</v>
      </c>
      <c r="J1352" s="38" t="str" cm="1">
        <f t="array" ref="J1352">_xlfn.TEXTJOIN(",", TRUE, _xlfn.UNIQUE(IF((序时账[日期]=B1352)*(序时账[凭证字号]=C1352)*IF(G1352=0,序时账[借方金额]&lt;&gt;0,序时账[借方金额]=0)*(序时账[科目编码]&lt;&gt;D1352), 序时账[科目名称], "")))</f>
        <v/>
      </c>
      <c r="K1352" s="42"/>
      <c r="M1352" s="24"/>
      <c r="N1352" s="23"/>
    </row>
    <row r="1353" spans="1:14">
      <c r="A1353" s="38" t="str" cm="1">
        <f t="array" ref="A1353">_xlfn.TEXTJOIN(",", TRUE, _xlfn.UNIQUE(IF((序时账[日期]=B1353)*(序时账[凭证字号]=C1353), 序时账[科目编码], "")))</f>
        <v>0</v>
      </c>
      <c r="B1353" s="89"/>
      <c r="G1353" s="39"/>
      <c r="H1353" s="39"/>
      <c r="I1353" s="42">
        <f>IF(F1353&lt;&gt;"结转本期损益",_xlfn.XLOOKUP(D1353,科目余额表[科目编码],科目余额表[抽查项目],"无匹配"),"期间结转")</f>
        <v>0</v>
      </c>
      <c r="J1353" s="38" t="str" cm="1">
        <f t="array" ref="J1353">_xlfn.TEXTJOIN(",", TRUE, _xlfn.UNIQUE(IF((序时账[日期]=B1353)*(序时账[凭证字号]=C1353)*IF(G1353=0,序时账[借方金额]&lt;&gt;0,序时账[借方金额]=0)*(序时账[科目编码]&lt;&gt;D1353), 序时账[科目名称], "")))</f>
        <v/>
      </c>
      <c r="K1353" s="42"/>
      <c r="M1353" s="24"/>
      <c r="N1353" s="23"/>
    </row>
    <row r="1354" spans="1:14">
      <c r="A1354" s="38" t="str" cm="1">
        <f t="array" ref="A1354">_xlfn.TEXTJOIN(",", TRUE, _xlfn.UNIQUE(IF((序时账[日期]=B1354)*(序时账[凭证字号]=C1354), 序时账[科目编码], "")))</f>
        <v>0</v>
      </c>
      <c r="B1354" s="89"/>
      <c r="G1354" s="39"/>
      <c r="H1354" s="39"/>
      <c r="I1354" s="42">
        <f>IF(F1354&lt;&gt;"结转本期损益",_xlfn.XLOOKUP(D1354,科目余额表[科目编码],科目余额表[抽查项目],"无匹配"),"期间结转")</f>
        <v>0</v>
      </c>
      <c r="J1354" s="38" t="str" cm="1">
        <f t="array" ref="J1354">_xlfn.TEXTJOIN(",", TRUE, _xlfn.UNIQUE(IF((序时账[日期]=B1354)*(序时账[凭证字号]=C1354)*IF(G1354=0,序时账[借方金额]&lt;&gt;0,序时账[借方金额]=0)*(序时账[科目编码]&lt;&gt;D1354), 序时账[科目名称], "")))</f>
        <v/>
      </c>
      <c r="K1354" s="42"/>
      <c r="M1354" s="24"/>
      <c r="N1354" s="23"/>
    </row>
    <row r="1355" spans="1:14">
      <c r="A1355" s="38" t="str" cm="1">
        <f t="array" ref="A1355">_xlfn.TEXTJOIN(",", TRUE, _xlfn.UNIQUE(IF((序时账[日期]=B1355)*(序时账[凭证字号]=C1355), 序时账[科目编码], "")))</f>
        <v>0</v>
      </c>
      <c r="B1355" s="89"/>
      <c r="G1355" s="39"/>
      <c r="H1355" s="39"/>
      <c r="I1355" s="42">
        <f>IF(F1355&lt;&gt;"结转本期损益",_xlfn.XLOOKUP(D1355,科目余额表[科目编码],科目余额表[抽查项目],"无匹配"),"期间结转")</f>
        <v>0</v>
      </c>
      <c r="J1355" s="38" t="str" cm="1">
        <f t="array" ref="J1355">_xlfn.TEXTJOIN(",", TRUE, _xlfn.UNIQUE(IF((序时账[日期]=B1355)*(序时账[凭证字号]=C1355)*IF(G1355=0,序时账[借方金额]&lt;&gt;0,序时账[借方金额]=0)*(序时账[科目编码]&lt;&gt;D1355), 序时账[科目名称], "")))</f>
        <v/>
      </c>
      <c r="K1355" s="42"/>
      <c r="M1355" s="24"/>
      <c r="N1355" s="23"/>
    </row>
    <row r="1356" spans="1:14">
      <c r="A1356" s="38" t="str" cm="1">
        <f t="array" ref="A1356">_xlfn.TEXTJOIN(",", TRUE, _xlfn.UNIQUE(IF((序时账[日期]=B1356)*(序时账[凭证字号]=C1356), 序时账[科目编码], "")))</f>
        <v>0</v>
      </c>
      <c r="B1356" s="89"/>
      <c r="G1356" s="39"/>
      <c r="H1356" s="39"/>
      <c r="I1356" s="42">
        <f>IF(F1356&lt;&gt;"结转本期损益",_xlfn.XLOOKUP(D1356,科目余额表[科目编码],科目余额表[抽查项目],"无匹配"),"期间结转")</f>
        <v>0</v>
      </c>
      <c r="J1356" s="38" t="str" cm="1">
        <f t="array" ref="J1356">_xlfn.TEXTJOIN(",", TRUE, _xlfn.UNIQUE(IF((序时账[日期]=B1356)*(序时账[凭证字号]=C1356)*IF(G1356=0,序时账[借方金额]&lt;&gt;0,序时账[借方金额]=0)*(序时账[科目编码]&lt;&gt;D1356), 序时账[科目名称], "")))</f>
        <v/>
      </c>
      <c r="K1356" s="42"/>
      <c r="M1356" s="24"/>
      <c r="N1356" s="23"/>
    </row>
    <row r="1357" spans="1:14">
      <c r="A1357" s="38" t="str" cm="1">
        <f t="array" ref="A1357">_xlfn.TEXTJOIN(",", TRUE, _xlfn.UNIQUE(IF((序时账[日期]=B1357)*(序时账[凭证字号]=C1357), 序时账[科目编码], "")))</f>
        <v>0</v>
      </c>
      <c r="B1357" s="89"/>
      <c r="G1357" s="39"/>
      <c r="H1357" s="39"/>
      <c r="I1357" s="42">
        <f>IF(F1357&lt;&gt;"结转本期损益",_xlfn.XLOOKUP(D1357,科目余额表[科目编码],科目余额表[抽查项目],"无匹配"),"期间结转")</f>
        <v>0</v>
      </c>
      <c r="J1357" s="38" t="str" cm="1">
        <f t="array" ref="J1357">_xlfn.TEXTJOIN(",", TRUE, _xlfn.UNIQUE(IF((序时账[日期]=B1357)*(序时账[凭证字号]=C1357)*IF(G1357=0,序时账[借方金额]&lt;&gt;0,序时账[借方金额]=0)*(序时账[科目编码]&lt;&gt;D1357), 序时账[科目名称], "")))</f>
        <v/>
      </c>
      <c r="K1357" s="42"/>
      <c r="M1357" s="24"/>
      <c r="N1357" s="23"/>
    </row>
    <row r="1358" spans="1:14">
      <c r="A1358" s="38" t="str" cm="1">
        <f t="array" ref="A1358">_xlfn.TEXTJOIN(",", TRUE, _xlfn.UNIQUE(IF((序时账[日期]=B1358)*(序时账[凭证字号]=C1358), 序时账[科目编码], "")))</f>
        <v>0</v>
      </c>
      <c r="B1358" s="89"/>
      <c r="G1358" s="39"/>
      <c r="H1358" s="39"/>
      <c r="I1358" s="42">
        <f>IF(F1358&lt;&gt;"结转本期损益",_xlfn.XLOOKUP(D1358,科目余额表[科目编码],科目余额表[抽查项目],"无匹配"),"期间结转")</f>
        <v>0</v>
      </c>
      <c r="J1358" s="38" t="str" cm="1">
        <f t="array" ref="J1358">_xlfn.TEXTJOIN(",", TRUE, _xlfn.UNIQUE(IF((序时账[日期]=B1358)*(序时账[凭证字号]=C1358)*IF(G1358=0,序时账[借方金额]&lt;&gt;0,序时账[借方金额]=0)*(序时账[科目编码]&lt;&gt;D1358), 序时账[科目名称], "")))</f>
        <v/>
      </c>
      <c r="K1358" s="42"/>
      <c r="M1358" s="24"/>
      <c r="N1358" s="23"/>
    </row>
    <row r="1359" spans="1:14">
      <c r="A1359" s="38" t="str" cm="1">
        <f t="array" ref="A1359">_xlfn.TEXTJOIN(",", TRUE, _xlfn.UNIQUE(IF((序时账[日期]=B1359)*(序时账[凭证字号]=C1359), 序时账[科目编码], "")))</f>
        <v>0</v>
      </c>
      <c r="B1359" s="89"/>
      <c r="G1359" s="39"/>
      <c r="H1359" s="39"/>
      <c r="I1359" s="42">
        <f>IF(F1359&lt;&gt;"结转本期损益",_xlfn.XLOOKUP(D1359,科目余额表[科目编码],科目余额表[抽查项目],"无匹配"),"期间结转")</f>
        <v>0</v>
      </c>
      <c r="J1359" s="38" t="str" cm="1">
        <f t="array" ref="J1359">_xlfn.TEXTJOIN(",", TRUE, _xlfn.UNIQUE(IF((序时账[日期]=B1359)*(序时账[凭证字号]=C1359)*IF(G1359=0,序时账[借方金额]&lt;&gt;0,序时账[借方金额]=0)*(序时账[科目编码]&lt;&gt;D1359), 序时账[科目名称], "")))</f>
        <v/>
      </c>
      <c r="K1359" s="42"/>
      <c r="M1359" s="24"/>
      <c r="N1359" s="23"/>
    </row>
    <row r="1360" spans="1:14">
      <c r="A1360" s="38" t="str" cm="1">
        <f t="array" ref="A1360">_xlfn.TEXTJOIN(",", TRUE, _xlfn.UNIQUE(IF((序时账[日期]=B1360)*(序时账[凭证字号]=C1360), 序时账[科目编码], "")))</f>
        <v>0</v>
      </c>
      <c r="B1360" s="89"/>
      <c r="G1360" s="39"/>
      <c r="H1360" s="39"/>
      <c r="I1360" s="42">
        <f>IF(F1360&lt;&gt;"结转本期损益",_xlfn.XLOOKUP(D1360,科目余额表[科目编码],科目余额表[抽查项目],"无匹配"),"期间结转")</f>
        <v>0</v>
      </c>
      <c r="J1360" s="38" t="str" cm="1">
        <f t="array" ref="J1360">_xlfn.TEXTJOIN(",", TRUE, _xlfn.UNIQUE(IF((序时账[日期]=B1360)*(序时账[凭证字号]=C1360)*IF(G1360=0,序时账[借方金额]&lt;&gt;0,序时账[借方金额]=0)*(序时账[科目编码]&lt;&gt;D1360), 序时账[科目名称], "")))</f>
        <v/>
      </c>
      <c r="K1360" s="42"/>
      <c r="M1360" s="24"/>
      <c r="N1360" s="23"/>
    </row>
    <row r="1361" spans="1:14">
      <c r="A1361" s="38" t="str" cm="1">
        <f t="array" ref="A1361">_xlfn.TEXTJOIN(",", TRUE, _xlfn.UNIQUE(IF((序时账[日期]=B1361)*(序时账[凭证字号]=C1361), 序时账[科目编码], "")))</f>
        <v>0</v>
      </c>
      <c r="B1361" s="89"/>
      <c r="G1361" s="39"/>
      <c r="H1361" s="39"/>
      <c r="I1361" s="42">
        <f>IF(F1361&lt;&gt;"结转本期损益",_xlfn.XLOOKUP(D1361,科目余额表[科目编码],科目余额表[抽查项目],"无匹配"),"期间结转")</f>
        <v>0</v>
      </c>
      <c r="J1361" s="38" t="str" cm="1">
        <f t="array" ref="J1361">_xlfn.TEXTJOIN(",", TRUE, _xlfn.UNIQUE(IF((序时账[日期]=B1361)*(序时账[凭证字号]=C1361)*IF(G1361=0,序时账[借方金额]&lt;&gt;0,序时账[借方金额]=0)*(序时账[科目编码]&lt;&gt;D1361), 序时账[科目名称], "")))</f>
        <v/>
      </c>
      <c r="K1361" s="42"/>
      <c r="M1361" s="24"/>
      <c r="N1361" s="23"/>
    </row>
    <row r="1362" spans="1:14">
      <c r="A1362" s="38" t="str" cm="1">
        <f t="array" ref="A1362">_xlfn.TEXTJOIN(",", TRUE, _xlfn.UNIQUE(IF((序时账[日期]=B1362)*(序时账[凭证字号]=C1362), 序时账[科目编码], "")))</f>
        <v>0</v>
      </c>
      <c r="B1362" s="89"/>
      <c r="G1362" s="39"/>
      <c r="H1362" s="39"/>
      <c r="I1362" s="42">
        <f>IF(F1362&lt;&gt;"结转本期损益",_xlfn.XLOOKUP(D1362,科目余额表[科目编码],科目余额表[抽查项目],"无匹配"),"期间结转")</f>
        <v>0</v>
      </c>
      <c r="J1362" s="38" t="str" cm="1">
        <f t="array" ref="J1362">_xlfn.TEXTJOIN(",", TRUE, _xlfn.UNIQUE(IF((序时账[日期]=B1362)*(序时账[凭证字号]=C1362)*IF(G1362=0,序时账[借方金额]&lt;&gt;0,序时账[借方金额]=0)*(序时账[科目编码]&lt;&gt;D1362), 序时账[科目名称], "")))</f>
        <v/>
      </c>
      <c r="K1362" s="42"/>
      <c r="M1362" s="24"/>
      <c r="N1362" s="23"/>
    </row>
    <row r="1363" spans="1:14">
      <c r="A1363" s="38" t="str" cm="1">
        <f t="array" ref="A1363">_xlfn.TEXTJOIN(",", TRUE, _xlfn.UNIQUE(IF((序时账[日期]=B1363)*(序时账[凭证字号]=C1363), 序时账[科目编码], "")))</f>
        <v>0</v>
      </c>
      <c r="B1363" s="89"/>
      <c r="G1363" s="39"/>
      <c r="H1363" s="39"/>
      <c r="I1363" s="42">
        <f>IF(F1363&lt;&gt;"结转本期损益",_xlfn.XLOOKUP(D1363,科目余额表[科目编码],科目余额表[抽查项目],"无匹配"),"期间结转")</f>
        <v>0</v>
      </c>
      <c r="J1363" s="38" t="str" cm="1">
        <f t="array" ref="J1363">_xlfn.TEXTJOIN(",", TRUE, _xlfn.UNIQUE(IF((序时账[日期]=B1363)*(序时账[凭证字号]=C1363)*IF(G1363=0,序时账[借方金额]&lt;&gt;0,序时账[借方金额]=0)*(序时账[科目编码]&lt;&gt;D1363), 序时账[科目名称], "")))</f>
        <v/>
      </c>
      <c r="K1363" s="42"/>
      <c r="M1363" s="24"/>
      <c r="N1363" s="23"/>
    </row>
    <row r="1364" spans="1:14">
      <c r="A1364" s="38" t="str" cm="1">
        <f t="array" ref="A1364">_xlfn.TEXTJOIN(",", TRUE, _xlfn.UNIQUE(IF((序时账[日期]=B1364)*(序时账[凭证字号]=C1364), 序时账[科目编码], "")))</f>
        <v>0</v>
      </c>
      <c r="B1364" s="89"/>
      <c r="G1364" s="39"/>
      <c r="H1364" s="39"/>
      <c r="I1364" s="42">
        <f>IF(F1364&lt;&gt;"结转本期损益",_xlfn.XLOOKUP(D1364,科目余额表[科目编码],科目余额表[抽查项目],"无匹配"),"期间结转")</f>
        <v>0</v>
      </c>
      <c r="J1364" s="38" t="str" cm="1">
        <f t="array" ref="J1364">_xlfn.TEXTJOIN(",", TRUE, _xlfn.UNIQUE(IF((序时账[日期]=B1364)*(序时账[凭证字号]=C1364)*IF(G1364=0,序时账[借方金额]&lt;&gt;0,序时账[借方金额]=0)*(序时账[科目编码]&lt;&gt;D1364), 序时账[科目名称], "")))</f>
        <v/>
      </c>
      <c r="K1364" s="42"/>
      <c r="M1364" s="39"/>
      <c r="N1364" s="23"/>
    </row>
    <row r="1365" spans="1:14">
      <c r="A1365" s="38" t="str" cm="1">
        <f t="array" ref="A1365">_xlfn.TEXTJOIN(",", TRUE, _xlfn.UNIQUE(IF((序时账[日期]=B1365)*(序时账[凭证字号]=C1365), 序时账[科目编码], "")))</f>
        <v>0</v>
      </c>
      <c r="B1365" s="89"/>
      <c r="G1365" s="39"/>
      <c r="H1365" s="39"/>
      <c r="I1365" s="42">
        <f>IF(F1365&lt;&gt;"结转本期损益",_xlfn.XLOOKUP(D1365,科目余额表[科目编码],科目余额表[抽查项目],"无匹配"),"期间结转")</f>
        <v>0</v>
      </c>
      <c r="J1365" s="38" t="str" cm="1">
        <f t="array" ref="J1365">_xlfn.TEXTJOIN(",", TRUE, _xlfn.UNIQUE(IF((序时账[日期]=B1365)*(序时账[凭证字号]=C1365)*IF(G1365=0,序时账[借方金额]&lt;&gt;0,序时账[借方金额]=0)*(序时账[科目编码]&lt;&gt;D1365), 序时账[科目名称], "")))</f>
        <v/>
      </c>
      <c r="K1365" s="42"/>
      <c r="M1365" s="39"/>
      <c r="N1365" s="23"/>
    </row>
    <row r="1366" spans="1:14">
      <c r="A1366" s="38" t="str" cm="1">
        <f t="array" ref="A1366">_xlfn.TEXTJOIN(",", TRUE, _xlfn.UNIQUE(IF((序时账[日期]=B1366)*(序时账[凭证字号]=C1366), 序时账[科目编码], "")))</f>
        <v>0</v>
      </c>
      <c r="B1366" s="89"/>
      <c r="G1366" s="39"/>
      <c r="H1366" s="39"/>
      <c r="I1366" s="42">
        <f>IF(F1366&lt;&gt;"结转本期损益",_xlfn.XLOOKUP(D1366,科目余额表[科目编码],科目余额表[抽查项目],"无匹配"),"期间结转")</f>
        <v>0</v>
      </c>
      <c r="J1366" s="38" t="str" cm="1">
        <f t="array" ref="J1366">_xlfn.TEXTJOIN(",", TRUE, _xlfn.UNIQUE(IF((序时账[日期]=B1366)*(序时账[凭证字号]=C1366)*IF(G1366=0,序时账[借方金额]&lt;&gt;0,序时账[借方金额]=0)*(序时账[科目编码]&lt;&gt;D1366), 序时账[科目名称], "")))</f>
        <v/>
      </c>
      <c r="K1366" s="42"/>
      <c r="M1366" s="39"/>
      <c r="N1366" s="23"/>
    </row>
    <row r="1367" spans="1:14">
      <c r="A1367" s="38" t="str" cm="1">
        <f t="array" ref="A1367">_xlfn.TEXTJOIN(",", TRUE, _xlfn.UNIQUE(IF((序时账[日期]=B1367)*(序时账[凭证字号]=C1367), 序时账[科目编码], "")))</f>
        <v>0</v>
      </c>
      <c r="B1367" s="89"/>
      <c r="G1367" s="39"/>
      <c r="H1367" s="39"/>
      <c r="I1367" s="42">
        <f>IF(F1367&lt;&gt;"结转本期损益",_xlfn.XLOOKUP(D1367,科目余额表[科目编码],科目余额表[抽查项目],"无匹配"),"期间结转")</f>
        <v>0</v>
      </c>
      <c r="J1367" s="38" t="str" cm="1">
        <f t="array" ref="J1367">_xlfn.TEXTJOIN(",", TRUE, _xlfn.UNIQUE(IF((序时账[日期]=B1367)*(序时账[凭证字号]=C1367)*IF(G1367=0,序时账[借方金额]&lt;&gt;0,序时账[借方金额]=0)*(序时账[科目编码]&lt;&gt;D1367), 序时账[科目名称], "")))</f>
        <v/>
      </c>
      <c r="K1367" s="42"/>
      <c r="M1367" s="39"/>
      <c r="N1367" s="23"/>
    </row>
    <row r="1368" spans="1:14">
      <c r="A1368" s="38" t="str" cm="1">
        <f t="array" ref="A1368">_xlfn.TEXTJOIN(",", TRUE, _xlfn.UNIQUE(IF((序时账[日期]=B1368)*(序时账[凭证字号]=C1368), 序时账[科目编码], "")))</f>
        <v>0</v>
      </c>
      <c r="B1368" s="89"/>
      <c r="G1368" s="39"/>
      <c r="H1368" s="39"/>
      <c r="I1368" s="42">
        <f>IF(F1368&lt;&gt;"结转本期损益",_xlfn.XLOOKUP(D1368,科目余额表[科目编码],科目余额表[抽查项目],"无匹配"),"期间结转")</f>
        <v>0</v>
      </c>
      <c r="J1368" s="38" t="str" cm="1">
        <f t="array" ref="J1368">_xlfn.TEXTJOIN(",", TRUE, _xlfn.UNIQUE(IF((序时账[日期]=B1368)*(序时账[凭证字号]=C1368)*IF(G1368=0,序时账[借方金额]&lt;&gt;0,序时账[借方金额]=0)*(序时账[科目编码]&lt;&gt;D1368), 序时账[科目名称], "")))</f>
        <v/>
      </c>
      <c r="K1368" s="42"/>
      <c r="M1368" s="39"/>
      <c r="N1368" s="23"/>
    </row>
    <row r="1369" spans="1:14">
      <c r="A1369" s="38" t="str" cm="1">
        <f t="array" ref="A1369">_xlfn.TEXTJOIN(",", TRUE, _xlfn.UNIQUE(IF((序时账[日期]=B1369)*(序时账[凭证字号]=C1369), 序时账[科目编码], "")))</f>
        <v>0</v>
      </c>
      <c r="B1369" s="89"/>
      <c r="G1369" s="39"/>
      <c r="H1369" s="39"/>
      <c r="I1369" s="42">
        <f>IF(F1369&lt;&gt;"结转本期损益",_xlfn.XLOOKUP(D1369,科目余额表[科目编码],科目余额表[抽查项目],"无匹配"),"期间结转")</f>
        <v>0</v>
      </c>
      <c r="J1369" s="38" t="str" cm="1">
        <f t="array" ref="J1369">_xlfn.TEXTJOIN(",", TRUE, _xlfn.UNIQUE(IF((序时账[日期]=B1369)*(序时账[凭证字号]=C1369)*IF(G1369=0,序时账[借方金额]&lt;&gt;0,序时账[借方金额]=0)*(序时账[科目编码]&lt;&gt;D1369), 序时账[科目名称], "")))</f>
        <v/>
      </c>
      <c r="K1369" s="42"/>
      <c r="M1369" s="39"/>
      <c r="N1369" s="23"/>
    </row>
    <row r="1370" spans="1:14">
      <c r="A1370" s="38" t="str" cm="1">
        <f t="array" ref="A1370">_xlfn.TEXTJOIN(",", TRUE, _xlfn.UNIQUE(IF((序时账[日期]=B1370)*(序时账[凭证字号]=C1370), 序时账[科目编码], "")))</f>
        <v>0</v>
      </c>
      <c r="B1370" s="89"/>
      <c r="G1370" s="39"/>
      <c r="H1370" s="39"/>
      <c r="I1370" s="42">
        <f>IF(F1370&lt;&gt;"结转本期损益",_xlfn.XLOOKUP(D1370,科目余额表[科目编码],科目余额表[抽查项目],"无匹配"),"期间结转")</f>
        <v>0</v>
      </c>
      <c r="J1370" s="38" t="str" cm="1">
        <f t="array" ref="J1370">_xlfn.TEXTJOIN(",", TRUE, _xlfn.UNIQUE(IF((序时账[日期]=B1370)*(序时账[凭证字号]=C1370)*IF(G1370=0,序时账[借方金额]&lt;&gt;0,序时账[借方金额]=0)*(序时账[科目编码]&lt;&gt;D1370), 序时账[科目名称], "")))</f>
        <v/>
      </c>
      <c r="K1370" s="42"/>
      <c r="M1370" s="24"/>
      <c r="N1370" s="23"/>
    </row>
    <row r="1371" spans="1:14">
      <c r="A1371" s="38" t="str" cm="1">
        <f t="array" ref="A1371">_xlfn.TEXTJOIN(",", TRUE, _xlfn.UNIQUE(IF((序时账[日期]=B1371)*(序时账[凭证字号]=C1371), 序时账[科目编码], "")))</f>
        <v>0</v>
      </c>
      <c r="B1371" s="89"/>
      <c r="G1371" s="39"/>
      <c r="H1371" s="39"/>
      <c r="I1371" s="42">
        <f>IF(F1371&lt;&gt;"结转本期损益",_xlfn.XLOOKUP(D1371,科目余额表[科目编码],科目余额表[抽查项目],"无匹配"),"期间结转")</f>
        <v>0</v>
      </c>
      <c r="J1371" s="38" t="str" cm="1">
        <f t="array" ref="J1371">_xlfn.TEXTJOIN(",", TRUE, _xlfn.UNIQUE(IF((序时账[日期]=B1371)*(序时账[凭证字号]=C1371)*IF(G1371=0,序时账[借方金额]&lt;&gt;0,序时账[借方金额]=0)*(序时账[科目编码]&lt;&gt;D1371), 序时账[科目名称], "")))</f>
        <v/>
      </c>
      <c r="K1371" s="42"/>
      <c r="M1371" s="24"/>
      <c r="N1371" s="23"/>
    </row>
    <row r="1372" spans="1:14">
      <c r="A1372" s="38" t="str" cm="1">
        <f t="array" ref="A1372">_xlfn.TEXTJOIN(",", TRUE, _xlfn.UNIQUE(IF((序时账[日期]=B1372)*(序时账[凭证字号]=C1372), 序时账[科目编码], "")))</f>
        <v>0</v>
      </c>
      <c r="B1372" s="89"/>
      <c r="G1372" s="39"/>
      <c r="H1372" s="39"/>
      <c r="I1372" s="42">
        <f>IF(F1372&lt;&gt;"结转本期损益",_xlfn.XLOOKUP(D1372,科目余额表[科目编码],科目余额表[抽查项目],"无匹配"),"期间结转")</f>
        <v>0</v>
      </c>
      <c r="J1372" s="38" t="str" cm="1">
        <f t="array" ref="J1372">_xlfn.TEXTJOIN(",", TRUE, _xlfn.UNIQUE(IF((序时账[日期]=B1372)*(序时账[凭证字号]=C1372)*IF(G1372=0,序时账[借方金额]&lt;&gt;0,序时账[借方金额]=0)*(序时账[科目编码]&lt;&gt;D1372), 序时账[科目名称], "")))</f>
        <v/>
      </c>
      <c r="K1372" s="42"/>
      <c r="M1372" s="24"/>
      <c r="N1372" s="23"/>
    </row>
    <row r="1373" spans="1:14">
      <c r="A1373" s="38" t="str" cm="1">
        <f t="array" ref="A1373">_xlfn.TEXTJOIN(",", TRUE, _xlfn.UNIQUE(IF((序时账[日期]=B1373)*(序时账[凭证字号]=C1373), 序时账[科目编码], "")))</f>
        <v>0</v>
      </c>
      <c r="B1373" s="89"/>
      <c r="G1373" s="39"/>
      <c r="H1373" s="39"/>
      <c r="I1373" s="42">
        <f>IF(F1373&lt;&gt;"结转本期损益",_xlfn.XLOOKUP(D1373,科目余额表[科目编码],科目余额表[抽查项目],"无匹配"),"期间结转")</f>
        <v>0</v>
      </c>
      <c r="J1373" s="38" t="str" cm="1">
        <f t="array" ref="J1373">_xlfn.TEXTJOIN(",", TRUE, _xlfn.UNIQUE(IF((序时账[日期]=B1373)*(序时账[凭证字号]=C1373)*IF(G1373=0,序时账[借方金额]&lt;&gt;0,序时账[借方金额]=0)*(序时账[科目编码]&lt;&gt;D1373), 序时账[科目名称], "")))</f>
        <v/>
      </c>
      <c r="K1373" s="42"/>
      <c r="M1373" s="24"/>
      <c r="N1373" s="23"/>
    </row>
    <row r="1374" spans="1:14">
      <c r="A1374" s="38" t="str" cm="1">
        <f t="array" ref="A1374">_xlfn.TEXTJOIN(",", TRUE, _xlfn.UNIQUE(IF((序时账[日期]=B1374)*(序时账[凭证字号]=C1374), 序时账[科目编码], "")))</f>
        <v>0</v>
      </c>
      <c r="B1374" s="89"/>
      <c r="G1374" s="39"/>
      <c r="H1374" s="39"/>
      <c r="I1374" s="42">
        <f>IF(F1374&lt;&gt;"结转本期损益",_xlfn.XLOOKUP(D1374,科目余额表[科目编码],科目余额表[抽查项目],"无匹配"),"期间结转")</f>
        <v>0</v>
      </c>
      <c r="J1374" s="38" t="str" cm="1">
        <f t="array" ref="J1374">_xlfn.TEXTJOIN(",", TRUE, _xlfn.UNIQUE(IF((序时账[日期]=B1374)*(序时账[凭证字号]=C1374)*IF(G1374=0,序时账[借方金额]&lt;&gt;0,序时账[借方金额]=0)*(序时账[科目编码]&lt;&gt;D1374), 序时账[科目名称], "")))</f>
        <v/>
      </c>
      <c r="K1374" s="42"/>
      <c r="M1374" s="24"/>
      <c r="N1374" s="23"/>
    </row>
    <row r="1375" spans="1:14">
      <c r="A1375" s="38" t="str" cm="1">
        <f t="array" ref="A1375">_xlfn.TEXTJOIN(",", TRUE, _xlfn.UNIQUE(IF((序时账[日期]=B1375)*(序时账[凭证字号]=C1375), 序时账[科目编码], "")))</f>
        <v>0</v>
      </c>
      <c r="B1375" s="89"/>
      <c r="G1375" s="39"/>
      <c r="H1375" s="39"/>
      <c r="I1375" s="42">
        <f>IF(F1375&lt;&gt;"结转本期损益",_xlfn.XLOOKUP(D1375,科目余额表[科目编码],科目余额表[抽查项目],"无匹配"),"期间结转")</f>
        <v>0</v>
      </c>
      <c r="J1375" s="38" t="str" cm="1">
        <f t="array" ref="J1375">_xlfn.TEXTJOIN(",", TRUE, _xlfn.UNIQUE(IF((序时账[日期]=B1375)*(序时账[凭证字号]=C1375)*IF(G1375=0,序时账[借方金额]&lt;&gt;0,序时账[借方金额]=0)*(序时账[科目编码]&lt;&gt;D1375), 序时账[科目名称], "")))</f>
        <v/>
      </c>
      <c r="K1375" s="42"/>
      <c r="M1375" s="24"/>
      <c r="N1375" s="23"/>
    </row>
    <row r="1376" spans="1:14">
      <c r="A1376" s="38" t="str" cm="1">
        <f t="array" ref="A1376">_xlfn.TEXTJOIN(",", TRUE, _xlfn.UNIQUE(IF((序时账[日期]=B1376)*(序时账[凭证字号]=C1376), 序时账[科目编码], "")))</f>
        <v>0</v>
      </c>
      <c r="B1376" s="89"/>
      <c r="G1376" s="39"/>
      <c r="H1376" s="39"/>
      <c r="I1376" s="42">
        <f>IF(F1376&lt;&gt;"结转本期损益",_xlfn.XLOOKUP(D1376,科目余额表[科目编码],科目余额表[抽查项目],"无匹配"),"期间结转")</f>
        <v>0</v>
      </c>
      <c r="J1376" s="38" t="str" cm="1">
        <f t="array" ref="J1376">_xlfn.TEXTJOIN(",", TRUE, _xlfn.UNIQUE(IF((序时账[日期]=B1376)*(序时账[凭证字号]=C1376)*IF(G1376=0,序时账[借方金额]&lt;&gt;0,序时账[借方金额]=0)*(序时账[科目编码]&lt;&gt;D1376), 序时账[科目名称], "")))</f>
        <v/>
      </c>
      <c r="K1376" s="42"/>
      <c r="M1376" s="24"/>
      <c r="N1376" s="23"/>
    </row>
    <row r="1377" spans="1:14">
      <c r="A1377" s="38" t="str" cm="1">
        <f t="array" ref="A1377">_xlfn.TEXTJOIN(",", TRUE, _xlfn.UNIQUE(IF((序时账[日期]=B1377)*(序时账[凭证字号]=C1377), 序时账[科目编码], "")))</f>
        <v>0</v>
      </c>
      <c r="B1377" s="89"/>
      <c r="G1377" s="39"/>
      <c r="H1377" s="39"/>
      <c r="I1377" s="42">
        <f>IF(F1377&lt;&gt;"结转本期损益",_xlfn.XLOOKUP(D1377,科目余额表[科目编码],科目余额表[抽查项目],"无匹配"),"期间结转")</f>
        <v>0</v>
      </c>
      <c r="J1377" s="38" t="str" cm="1">
        <f t="array" ref="J1377">_xlfn.TEXTJOIN(",", TRUE, _xlfn.UNIQUE(IF((序时账[日期]=B1377)*(序时账[凭证字号]=C1377)*IF(G1377=0,序时账[借方金额]&lt;&gt;0,序时账[借方金额]=0)*(序时账[科目编码]&lt;&gt;D1377), 序时账[科目名称], "")))</f>
        <v/>
      </c>
      <c r="K1377" s="42"/>
      <c r="M1377" s="24"/>
      <c r="N1377" s="23"/>
    </row>
    <row r="1378" spans="1:14">
      <c r="A1378" s="38" t="str" cm="1">
        <f t="array" ref="A1378">_xlfn.TEXTJOIN(",", TRUE, _xlfn.UNIQUE(IF((序时账[日期]=B1378)*(序时账[凭证字号]=C1378), 序时账[科目编码], "")))</f>
        <v>0</v>
      </c>
      <c r="B1378" s="89"/>
      <c r="G1378" s="39"/>
      <c r="H1378" s="39"/>
      <c r="I1378" s="42">
        <f>IF(F1378&lt;&gt;"结转本期损益",_xlfn.XLOOKUP(D1378,科目余额表[科目编码],科目余额表[抽查项目],"无匹配"),"期间结转")</f>
        <v>0</v>
      </c>
      <c r="J1378" s="38" t="str" cm="1">
        <f t="array" ref="J1378">_xlfn.TEXTJOIN(",", TRUE, _xlfn.UNIQUE(IF((序时账[日期]=B1378)*(序时账[凭证字号]=C1378)*IF(G1378=0,序时账[借方金额]&lt;&gt;0,序时账[借方金额]=0)*(序时账[科目编码]&lt;&gt;D1378), 序时账[科目名称], "")))</f>
        <v/>
      </c>
      <c r="K1378" s="42"/>
      <c r="M1378" s="24"/>
      <c r="N1378" s="23"/>
    </row>
    <row r="1379" spans="1:14">
      <c r="A1379" s="38" t="str" cm="1">
        <f t="array" ref="A1379">_xlfn.TEXTJOIN(",", TRUE, _xlfn.UNIQUE(IF((序时账[日期]=B1379)*(序时账[凭证字号]=C1379), 序时账[科目编码], "")))</f>
        <v>0</v>
      </c>
      <c r="B1379" s="89"/>
      <c r="G1379" s="39"/>
      <c r="H1379" s="39"/>
      <c r="I1379" s="42">
        <f>IF(F1379&lt;&gt;"结转本期损益",_xlfn.XLOOKUP(D1379,科目余额表[科目编码],科目余额表[抽查项目],"无匹配"),"期间结转")</f>
        <v>0</v>
      </c>
      <c r="J1379" s="38" t="str" cm="1">
        <f t="array" ref="J1379">_xlfn.TEXTJOIN(",", TRUE, _xlfn.UNIQUE(IF((序时账[日期]=B1379)*(序时账[凭证字号]=C1379)*IF(G1379=0,序时账[借方金额]&lt;&gt;0,序时账[借方金额]=0)*(序时账[科目编码]&lt;&gt;D1379), 序时账[科目名称], "")))</f>
        <v/>
      </c>
      <c r="K1379" s="42"/>
      <c r="M1379" s="24"/>
      <c r="N1379" s="23"/>
    </row>
    <row r="1380" spans="1:14">
      <c r="A1380" s="38" t="str" cm="1">
        <f t="array" ref="A1380">_xlfn.TEXTJOIN(",", TRUE, _xlfn.UNIQUE(IF((序时账[日期]=B1380)*(序时账[凭证字号]=C1380), 序时账[科目编码], "")))</f>
        <v>0</v>
      </c>
      <c r="B1380" s="89"/>
      <c r="G1380" s="39"/>
      <c r="H1380" s="39"/>
      <c r="I1380" s="42">
        <f>IF(F1380&lt;&gt;"结转本期损益",_xlfn.XLOOKUP(D1380,科目余额表[科目编码],科目余额表[抽查项目],"无匹配"),"期间结转")</f>
        <v>0</v>
      </c>
      <c r="J1380" s="38" t="str" cm="1">
        <f t="array" ref="J1380">_xlfn.TEXTJOIN(",", TRUE, _xlfn.UNIQUE(IF((序时账[日期]=B1380)*(序时账[凭证字号]=C1380)*IF(G1380=0,序时账[借方金额]&lt;&gt;0,序时账[借方金额]=0)*(序时账[科目编码]&lt;&gt;D1380), 序时账[科目名称], "")))</f>
        <v/>
      </c>
      <c r="K1380" s="42"/>
      <c r="M1380" s="24"/>
      <c r="N1380" s="23"/>
    </row>
    <row r="1381" spans="1:14">
      <c r="A1381" s="38" t="str" cm="1">
        <f t="array" ref="A1381">_xlfn.TEXTJOIN(",", TRUE, _xlfn.UNIQUE(IF((序时账[日期]=B1381)*(序时账[凭证字号]=C1381), 序时账[科目编码], "")))</f>
        <v>0</v>
      </c>
      <c r="B1381" s="89"/>
      <c r="G1381" s="39"/>
      <c r="H1381" s="39"/>
      <c r="I1381" s="42">
        <f>IF(F1381&lt;&gt;"结转本期损益",_xlfn.XLOOKUP(D1381,科目余额表[科目编码],科目余额表[抽查项目],"无匹配"),"期间结转")</f>
        <v>0</v>
      </c>
      <c r="J1381" s="38" t="str" cm="1">
        <f t="array" ref="J1381">_xlfn.TEXTJOIN(",", TRUE, _xlfn.UNIQUE(IF((序时账[日期]=B1381)*(序时账[凭证字号]=C1381)*IF(G1381=0,序时账[借方金额]&lt;&gt;0,序时账[借方金额]=0)*(序时账[科目编码]&lt;&gt;D1381), 序时账[科目名称], "")))</f>
        <v/>
      </c>
      <c r="K1381" s="42"/>
      <c r="M1381" s="24"/>
      <c r="N1381" s="23"/>
    </row>
    <row r="1382" spans="1:14">
      <c r="A1382" s="38" t="str" cm="1">
        <f t="array" ref="A1382">_xlfn.TEXTJOIN(",", TRUE, _xlfn.UNIQUE(IF((序时账[日期]=B1382)*(序时账[凭证字号]=C1382), 序时账[科目编码], "")))</f>
        <v>0</v>
      </c>
      <c r="B1382" s="89"/>
      <c r="G1382" s="39"/>
      <c r="H1382" s="39"/>
      <c r="I1382" s="42">
        <f>IF(F1382&lt;&gt;"结转本期损益",_xlfn.XLOOKUP(D1382,科目余额表[科目编码],科目余额表[抽查项目],"无匹配"),"期间结转")</f>
        <v>0</v>
      </c>
      <c r="J1382" s="38" t="str" cm="1">
        <f t="array" ref="J1382">_xlfn.TEXTJOIN(",", TRUE, _xlfn.UNIQUE(IF((序时账[日期]=B1382)*(序时账[凭证字号]=C1382)*IF(G1382=0,序时账[借方金额]&lt;&gt;0,序时账[借方金额]=0)*(序时账[科目编码]&lt;&gt;D1382), 序时账[科目名称], "")))</f>
        <v/>
      </c>
      <c r="K1382" s="42"/>
      <c r="M1382" s="24"/>
      <c r="N1382" s="23"/>
    </row>
    <row r="1383" spans="1:14">
      <c r="A1383" s="38" t="str" cm="1">
        <f t="array" ref="A1383">_xlfn.TEXTJOIN(",", TRUE, _xlfn.UNIQUE(IF((序时账[日期]=B1383)*(序时账[凭证字号]=C1383), 序时账[科目编码], "")))</f>
        <v>0</v>
      </c>
      <c r="B1383" s="89"/>
      <c r="G1383" s="39"/>
      <c r="H1383" s="39"/>
      <c r="I1383" s="42">
        <f>IF(F1383&lt;&gt;"结转本期损益",_xlfn.XLOOKUP(D1383,科目余额表[科目编码],科目余额表[抽查项目],"无匹配"),"期间结转")</f>
        <v>0</v>
      </c>
      <c r="J1383" s="38" t="str" cm="1">
        <f t="array" ref="J1383">_xlfn.TEXTJOIN(",", TRUE, _xlfn.UNIQUE(IF((序时账[日期]=B1383)*(序时账[凭证字号]=C1383)*IF(G1383=0,序时账[借方金额]&lt;&gt;0,序时账[借方金额]=0)*(序时账[科目编码]&lt;&gt;D1383), 序时账[科目名称], "")))</f>
        <v/>
      </c>
      <c r="K1383" s="42"/>
      <c r="M1383" s="24"/>
      <c r="N1383" s="23"/>
    </row>
    <row r="1384" spans="1:14">
      <c r="A1384" s="38" t="str" cm="1">
        <f t="array" ref="A1384">_xlfn.TEXTJOIN(",", TRUE, _xlfn.UNIQUE(IF((序时账[日期]=B1384)*(序时账[凭证字号]=C1384), 序时账[科目编码], "")))</f>
        <v>0</v>
      </c>
      <c r="B1384" s="89"/>
      <c r="G1384" s="39"/>
      <c r="H1384" s="39"/>
      <c r="I1384" s="42">
        <f>IF(F1384&lt;&gt;"结转本期损益",_xlfn.XLOOKUP(D1384,科目余额表[科目编码],科目余额表[抽查项目],"无匹配"),"期间结转")</f>
        <v>0</v>
      </c>
      <c r="J1384" s="38" t="str" cm="1">
        <f t="array" ref="J1384">_xlfn.TEXTJOIN(",", TRUE, _xlfn.UNIQUE(IF((序时账[日期]=B1384)*(序时账[凭证字号]=C1384)*IF(G1384=0,序时账[借方金额]&lt;&gt;0,序时账[借方金额]=0)*(序时账[科目编码]&lt;&gt;D1384), 序时账[科目名称], "")))</f>
        <v/>
      </c>
      <c r="K1384" s="42"/>
      <c r="M1384" s="24"/>
      <c r="N1384" s="23"/>
    </row>
    <row r="1385" spans="1:14">
      <c r="A1385" s="38" t="str" cm="1">
        <f t="array" ref="A1385">_xlfn.TEXTJOIN(",", TRUE, _xlfn.UNIQUE(IF((序时账[日期]=B1385)*(序时账[凭证字号]=C1385), 序时账[科目编码], "")))</f>
        <v>0</v>
      </c>
      <c r="B1385" s="89"/>
      <c r="G1385" s="39"/>
      <c r="H1385" s="39"/>
      <c r="I1385" s="42">
        <f>IF(F1385&lt;&gt;"结转本期损益",_xlfn.XLOOKUP(D1385,科目余额表[科目编码],科目余额表[抽查项目],"无匹配"),"期间结转")</f>
        <v>0</v>
      </c>
      <c r="J1385" s="38" t="str" cm="1">
        <f t="array" ref="J1385">_xlfn.TEXTJOIN(",", TRUE, _xlfn.UNIQUE(IF((序时账[日期]=B1385)*(序时账[凭证字号]=C1385)*IF(G1385=0,序时账[借方金额]&lt;&gt;0,序时账[借方金额]=0)*(序时账[科目编码]&lt;&gt;D1385), 序时账[科目名称], "")))</f>
        <v/>
      </c>
      <c r="K1385" s="42"/>
      <c r="M1385" s="24"/>
      <c r="N1385" s="23"/>
    </row>
    <row r="1386" spans="1:14">
      <c r="A1386" s="38" t="str" cm="1">
        <f t="array" ref="A1386">_xlfn.TEXTJOIN(",", TRUE, _xlfn.UNIQUE(IF((序时账[日期]=B1386)*(序时账[凭证字号]=C1386), 序时账[科目编码], "")))</f>
        <v>0</v>
      </c>
      <c r="B1386" s="89"/>
      <c r="G1386" s="39"/>
      <c r="H1386" s="39"/>
      <c r="I1386" s="42">
        <f>IF(F1386&lt;&gt;"结转本期损益",_xlfn.XLOOKUP(D1386,科目余额表[科目编码],科目余额表[抽查项目],"无匹配"),"期间结转")</f>
        <v>0</v>
      </c>
      <c r="J1386" s="38" t="str" cm="1">
        <f t="array" ref="J1386">_xlfn.TEXTJOIN(",", TRUE, _xlfn.UNIQUE(IF((序时账[日期]=B1386)*(序时账[凭证字号]=C1386)*IF(G1386=0,序时账[借方金额]&lt;&gt;0,序时账[借方金额]=0)*(序时账[科目编码]&lt;&gt;D1386), 序时账[科目名称], "")))</f>
        <v/>
      </c>
      <c r="K1386" s="42"/>
      <c r="M1386" s="24"/>
      <c r="N1386" s="23"/>
    </row>
    <row r="1387" spans="1:14">
      <c r="A1387" s="38" t="str" cm="1">
        <f t="array" ref="A1387">_xlfn.TEXTJOIN(",", TRUE, _xlfn.UNIQUE(IF((序时账[日期]=B1387)*(序时账[凭证字号]=C1387), 序时账[科目编码], "")))</f>
        <v>0</v>
      </c>
      <c r="B1387" s="89"/>
      <c r="G1387" s="39"/>
      <c r="H1387" s="39"/>
      <c r="I1387" s="42">
        <f>IF(F1387&lt;&gt;"结转本期损益",_xlfn.XLOOKUP(D1387,科目余额表[科目编码],科目余额表[抽查项目],"无匹配"),"期间结转")</f>
        <v>0</v>
      </c>
      <c r="J1387" s="38" t="str" cm="1">
        <f t="array" ref="J1387">_xlfn.TEXTJOIN(",", TRUE, _xlfn.UNIQUE(IF((序时账[日期]=B1387)*(序时账[凭证字号]=C1387)*IF(G1387=0,序时账[借方金额]&lt;&gt;0,序时账[借方金额]=0)*(序时账[科目编码]&lt;&gt;D1387), 序时账[科目名称], "")))</f>
        <v/>
      </c>
      <c r="K1387" s="42"/>
      <c r="M1387" s="24"/>
      <c r="N1387" s="23"/>
    </row>
    <row r="1388" spans="1:14">
      <c r="A1388" s="38" t="str" cm="1">
        <f t="array" ref="A1388">_xlfn.TEXTJOIN(",", TRUE, _xlfn.UNIQUE(IF((序时账[日期]=B1388)*(序时账[凭证字号]=C1388), 序时账[科目编码], "")))</f>
        <v>0</v>
      </c>
      <c r="B1388" s="89"/>
      <c r="G1388" s="39"/>
      <c r="H1388" s="39"/>
      <c r="I1388" s="42">
        <f>IF(F1388&lt;&gt;"结转本期损益",_xlfn.XLOOKUP(D1388,科目余额表[科目编码],科目余额表[抽查项目],"无匹配"),"期间结转")</f>
        <v>0</v>
      </c>
      <c r="J1388" s="38" t="str" cm="1">
        <f t="array" ref="J1388">_xlfn.TEXTJOIN(",", TRUE, _xlfn.UNIQUE(IF((序时账[日期]=B1388)*(序时账[凭证字号]=C1388)*IF(G1388=0,序时账[借方金额]&lt;&gt;0,序时账[借方金额]=0)*(序时账[科目编码]&lt;&gt;D1388), 序时账[科目名称], "")))</f>
        <v/>
      </c>
      <c r="K1388" s="42"/>
      <c r="M1388" s="24"/>
      <c r="N1388" s="23"/>
    </row>
    <row r="1389" spans="1:14">
      <c r="A1389" s="38" t="str" cm="1">
        <f t="array" ref="A1389">_xlfn.TEXTJOIN(",", TRUE, _xlfn.UNIQUE(IF((序时账[日期]=B1389)*(序时账[凭证字号]=C1389), 序时账[科目编码], "")))</f>
        <v>0</v>
      </c>
      <c r="B1389" s="89"/>
      <c r="G1389" s="39"/>
      <c r="H1389" s="39"/>
      <c r="I1389" s="42">
        <f>IF(F1389&lt;&gt;"结转本期损益",_xlfn.XLOOKUP(D1389,科目余额表[科目编码],科目余额表[抽查项目],"无匹配"),"期间结转")</f>
        <v>0</v>
      </c>
      <c r="J1389" s="38" t="str" cm="1">
        <f t="array" ref="J1389">_xlfn.TEXTJOIN(",", TRUE, _xlfn.UNIQUE(IF((序时账[日期]=B1389)*(序时账[凭证字号]=C1389)*IF(G1389=0,序时账[借方金额]&lt;&gt;0,序时账[借方金额]=0)*(序时账[科目编码]&lt;&gt;D1389), 序时账[科目名称], "")))</f>
        <v/>
      </c>
      <c r="K1389" s="42"/>
      <c r="M1389" s="24"/>
      <c r="N1389" s="23"/>
    </row>
    <row r="1390" spans="1:14">
      <c r="A1390" s="38" t="str" cm="1">
        <f t="array" ref="A1390">_xlfn.TEXTJOIN(",", TRUE, _xlfn.UNIQUE(IF((序时账[日期]=B1390)*(序时账[凭证字号]=C1390), 序时账[科目编码], "")))</f>
        <v>0</v>
      </c>
      <c r="B1390" s="89"/>
      <c r="G1390" s="39"/>
      <c r="H1390" s="39"/>
      <c r="I1390" s="42">
        <f>IF(F1390&lt;&gt;"结转本期损益",_xlfn.XLOOKUP(D1390,科目余额表[科目编码],科目余额表[抽查项目],"无匹配"),"期间结转")</f>
        <v>0</v>
      </c>
      <c r="J1390" s="38" t="str" cm="1">
        <f t="array" ref="J1390">_xlfn.TEXTJOIN(",", TRUE, _xlfn.UNIQUE(IF((序时账[日期]=B1390)*(序时账[凭证字号]=C1390)*IF(G1390=0,序时账[借方金额]&lt;&gt;0,序时账[借方金额]=0)*(序时账[科目编码]&lt;&gt;D1390), 序时账[科目名称], "")))</f>
        <v/>
      </c>
      <c r="K1390" s="42"/>
      <c r="M1390" s="24"/>
      <c r="N1390" s="23"/>
    </row>
    <row r="1391" spans="1:14">
      <c r="A1391" s="38" t="str" cm="1">
        <f t="array" ref="A1391">_xlfn.TEXTJOIN(",", TRUE, _xlfn.UNIQUE(IF((序时账[日期]=B1391)*(序时账[凭证字号]=C1391), 序时账[科目编码], "")))</f>
        <v>0</v>
      </c>
      <c r="B1391" s="89"/>
      <c r="G1391" s="39"/>
      <c r="H1391" s="39"/>
      <c r="I1391" s="42">
        <f>IF(F1391&lt;&gt;"结转本期损益",_xlfn.XLOOKUP(D1391,科目余额表[科目编码],科目余额表[抽查项目],"无匹配"),"期间结转")</f>
        <v>0</v>
      </c>
      <c r="J1391" s="38" t="str" cm="1">
        <f t="array" ref="J1391">_xlfn.TEXTJOIN(",", TRUE, _xlfn.UNIQUE(IF((序时账[日期]=B1391)*(序时账[凭证字号]=C1391)*IF(G1391=0,序时账[借方金额]&lt;&gt;0,序时账[借方金额]=0)*(序时账[科目编码]&lt;&gt;D1391), 序时账[科目名称], "")))</f>
        <v/>
      </c>
      <c r="K1391" s="42"/>
      <c r="M1391" s="24"/>
      <c r="N1391" s="23"/>
    </row>
    <row r="1392" spans="1:14">
      <c r="A1392" s="38" t="str" cm="1">
        <f t="array" ref="A1392">_xlfn.TEXTJOIN(",", TRUE, _xlfn.UNIQUE(IF((序时账[日期]=B1392)*(序时账[凭证字号]=C1392), 序时账[科目编码], "")))</f>
        <v>0</v>
      </c>
      <c r="B1392" s="89"/>
      <c r="G1392" s="39"/>
      <c r="H1392" s="39"/>
      <c r="I1392" s="42">
        <f>IF(F1392&lt;&gt;"结转本期损益",_xlfn.XLOOKUP(D1392,科目余额表[科目编码],科目余额表[抽查项目],"无匹配"),"期间结转")</f>
        <v>0</v>
      </c>
      <c r="J1392" s="38" t="str" cm="1">
        <f t="array" ref="J1392">_xlfn.TEXTJOIN(",", TRUE, _xlfn.UNIQUE(IF((序时账[日期]=B1392)*(序时账[凭证字号]=C1392)*IF(G1392=0,序时账[借方金额]&lt;&gt;0,序时账[借方金额]=0)*(序时账[科目编码]&lt;&gt;D1392), 序时账[科目名称], "")))</f>
        <v/>
      </c>
      <c r="K1392" s="42"/>
      <c r="M1392" s="24"/>
      <c r="N1392" s="23"/>
    </row>
    <row r="1393" spans="1:14">
      <c r="A1393" s="38" t="str" cm="1">
        <f t="array" ref="A1393">_xlfn.TEXTJOIN(",", TRUE, _xlfn.UNIQUE(IF((序时账[日期]=B1393)*(序时账[凭证字号]=C1393), 序时账[科目编码], "")))</f>
        <v>0</v>
      </c>
      <c r="B1393" s="89"/>
      <c r="G1393" s="39"/>
      <c r="H1393" s="39"/>
      <c r="I1393" s="42">
        <f>IF(F1393&lt;&gt;"结转本期损益",_xlfn.XLOOKUP(D1393,科目余额表[科目编码],科目余额表[抽查项目],"无匹配"),"期间结转")</f>
        <v>0</v>
      </c>
      <c r="J1393" s="38" t="str" cm="1">
        <f t="array" ref="J1393">_xlfn.TEXTJOIN(",", TRUE, _xlfn.UNIQUE(IF((序时账[日期]=B1393)*(序时账[凭证字号]=C1393)*IF(G1393=0,序时账[借方金额]&lt;&gt;0,序时账[借方金额]=0)*(序时账[科目编码]&lt;&gt;D1393), 序时账[科目名称], "")))</f>
        <v/>
      </c>
      <c r="K1393" s="42"/>
      <c r="M1393" s="24"/>
      <c r="N1393" s="23"/>
    </row>
    <row r="1394" spans="1:14">
      <c r="A1394" s="38" t="str" cm="1">
        <f t="array" ref="A1394">_xlfn.TEXTJOIN(",", TRUE, _xlfn.UNIQUE(IF((序时账[日期]=B1394)*(序时账[凭证字号]=C1394), 序时账[科目编码], "")))</f>
        <v>0</v>
      </c>
      <c r="B1394" s="89"/>
      <c r="G1394" s="39"/>
      <c r="H1394" s="39"/>
      <c r="I1394" s="42">
        <f>IF(F1394&lt;&gt;"结转本期损益",_xlfn.XLOOKUP(D1394,科目余额表[科目编码],科目余额表[抽查项目],"无匹配"),"期间结转")</f>
        <v>0</v>
      </c>
      <c r="J1394" s="38" t="str" cm="1">
        <f t="array" ref="J1394">_xlfn.TEXTJOIN(",", TRUE, _xlfn.UNIQUE(IF((序时账[日期]=B1394)*(序时账[凭证字号]=C1394)*IF(G1394=0,序时账[借方金额]&lt;&gt;0,序时账[借方金额]=0)*(序时账[科目编码]&lt;&gt;D1394), 序时账[科目名称], "")))</f>
        <v/>
      </c>
      <c r="K1394" s="42"/>
      <c r="M1394" s="24"/>
      <c r="N1394" s="23"/>
    </row>
    <row r="1395" spans="1:14">
      <c r="A1395" s="38" t="str" cm="1">
        <f t="array" ref="A1395">_xlfn.TEXTJOIN(",", TRUE, _xlfn.UNIQUE(IF((序时账[日期]=B1395)*(序时账[凭证字号]=C1395), 序时账[科目编码], "")))</f>
        <v>0</v>
      </c>
      <c r="B1395" s="89"/>
      <c r="G1395" s="39"/>
      <c r="H1395" s="39"/>
      <c r="I1395" s="42">
        <f>IF(F1395&lt;&gt;"结转本期损益",_xlfn.XLOOKUP(D1395,科目余额表[科目编码],科目余额表[抽查项目],"无匹配"),"期间结转")</f>
        <v>0</v>
      </c>
      <c r="J1395" s="38" t="str" cm="1">
        <f t="array" ref="J1395">_xlfn.TEXTJOIN(",", TRUE, _xlfn.UNIQUE(IF((序时账[日期]=B1395)*(序时账[凭证字号]=C1395)*IF(G1395=0,序时账[借方金额]&lt;&gt;0,序时账[借方金额]=0)*(序时账[科目编码]&lt;&gt;D1395), 序时账[科目名称], "")))</f>
        <v/>
      </c>
      <c r="K1395" s="42"/>
      <c r="M1395" s="24"/>
      <c r="N1395" s="23"/>
    </row>
    <row r="1396" spans="1:14">
      <c r="A1396" s="38" t="str" cm="1">
        <f t="array" ref="A1396">_xlfn.TEXTJOIN(",", TRUE, _xlfn.UNIQUE(IF((序时账[日期]=B1396)*(序时账[凭证字号]=C1396), 序时账[科目编码], "")))</f>
        <v>0</v>
      </c>
      <c r="B1396" s="89"/>
      <c r="G1396" s="39"/>
      <c r="H1396" s="39"/>
      <c r="I1396" s="42">
        <f>IF(F1396&lt;&gt;"结转本期损益",_xlfn.XLOOKUP(D1396,科目余额表[科目编码],科目余额表[抽查项目],"无匹配"),"期间结转")</f>
        <v>0</v>
      </c>
      <c r="J1396" s="38" t="str" cm="1">
        <f t="array" ref="J1396">_xlfn.TEXTJOIN(",", TRUE, _xlfn.UNIQUE(IF((序时账[日期]=B1396)*(序时账[凭证字号]=C1396)*IF(G1396=0,序时账[借方金额]&lt;&gt;0,序时账[借方金额]=0)*(序时账[科目编码]&lt;&gt;D1396), 序时账[科目名称], "")))</f>
        <v/>
      </c>
      <c r="K1396" s="42"/>
      <c r="M1396" s="24"/>
      <c r="N1396" s="23"/>
    </row>
    <row r="1397" spans="1:14">
      <c r="A1397" s="38" t="str" cm="1">
        <f t="array" ref="A1397">_xlfn.TEXTJOIN(",", TRUE, _xlfn.UNIQUE(IF((序时账[日期]=B1397)*(序时账[凭证字号]=C1397), 序时账[科目编码], "")))</f>
        <v>0</v>
      </c>
      <c r="B1397" s="89"/>
      <c r="G1397" s="39"/>
      <c r="H1397" s="39"/>
      <c r="I1397" s="42">
        <f>IF(F1397&lt;&gt;"结转本期损益",_xlfn.XLOOKUP(D1397,科目余额表[科目编码],科目余额表[抽查项目],"无匹配"),"期间结转")</f>
        <v>0</v>
      </c>
      <c r="J1397" s="38" t="str" cm="1">
        <f t="array" ref="J1397">_xlfn.TEXTJOIN(",", TRUE, _xlfn.UNIQUE(IF((序时账[日期]=B1397)*(序时账[凭证字号]=C1397)*IF(G1397=0,序时账[借方金额]&lt;&gt;0,序时账[借方金额]=0)*(序时账[科目编码]&lt;&gt;D1397), 序时账[科目名称], "")))</f>
        <v/>
      </c>
      <c r="K1397" s="42"/>
      <c r="M1397" s="24"/>
      <c r="N1397" s="23"/>
    </row>
    <row r="1398" spans="1:14">
      <c r="A1398" s="38" t="str" cm="1">
        <f t="array" ref="A1398">_xlfn.TEXTJOIN(",", TRUE, _xlfn.UNIQUE(IF((序时账[日期]=B1398)*(序时账[凭证字号]=C1398), 序时账[科目编码], "")))</f>
        <v>0</v>
      </c>
      <c r="B1398" s="89"/>
      <c r="G1398" s="39"/>
      <c r="H1398" s="39"/>
      <c r="I1398" s="42">
        <f>IF(F1398&lt;&gt;"结转本期损益",_xlfn.XLOOKUP(D1398,科目余额表[科目编码],科目余额表[抽查项目],"无匹配"),"期间结转")</f>
        <v>0</v>
      </c>
      <c r="J1398" s="38" t="str" cm="1">
        <f t="array" ref="J1398">_xlfn.TEXTJOIN(",", TRUE, _xlfn.UNIQUE(IF((序时账[日期]=B1398)*(序时账[凭证字号]=C1398)*IF(G1398=0,序时账[借方金额]&lt;&gt;0,序时账[借方金额]=0)*(序时账[科目编码]&lt;&gt;D1398), 序时账[科目名称], "")))</f>
        <v/>
      </c>
      <c r="K1398" s="42"/>
      <c r="M1398" s="24"/>
      <c r="N1398" s="23"/>
    </row>
    <row r="1399" spans="1:14">
      <c r="A1399" s="38" t="str" cm="1">
        <f t="array" ref="A1399">_xlfn.TEXTJOIN(",", TRUE, _xlfn.UNIQUE(IF((序时账[日期]=B1399)*(序时账[凭证字号]=C1399), 序时账[科目编码], "")))</f>
        <v>0</v>
      </c>
      <c r="B1399" s="89"/>
      <c r="G1399" s="39"/>
      <c r="H1399" s="39"/>
      <c r="I1399" s="42">
        <f>IF(F1399&lt;&gt;"结转本期损益",_xlfn.XLOOKUP(D1399,科目余额表[科目编码],科目余额表[抽查项目],"无匹配"),"期间结转")</f>
        <v>0</v>
      </c>
      <c r="J1399" s="38" t="str" cm="1">
        <f t="array" ref="J1399">_xlfn.TEXTJOIN(",", TRUE, _xlfn.UNIQUE(IF((序时账[日期]=B1399)*(序时账[凭证字号]=C1399)*IF(G1399=0,序时账[借方金额]&lt;&gt;0,序时账[借方金额]=0)*(序时账[科目编码]&lt;&gt;D1399), 序时账[科目名称], "")))</f>
        <v/>
      </c>
      <c r="K1399" s="42"/>
      <c r="M1399" s="24"/>
      <c r="N1399" s="23"/>
    </row>
    <row r="1400" spans="1:14">
      <c r="A1400" s="38" t="str" cm="1">
        <f t="array" ref="A1400">_xlfn.TEXTJOIN(",", TRUE, _xlfn.UNIQUE(IF((序时账[日期]=B1400)*(序时账[凭证字号]=C1400), 序时账[科目编码], "")))</f>
        <v>0</v>
      </c>
      <c r="B1400" s="89"/>
      <c r="G1400" s="39"/>
      <c r="H1400" s="39"/>
      <c r="I1400" s="42">
        <f>IF(F1400&lt;&gt;"结转本期损益",_xlfn.XLOOKUP(D1400,科目余额表[科目编码],科目余额表[抽查项目],"无匹配"),"期间结转")</f>
        <v>0</v>
      </c>
      <c r="J1400" s="38" t="str" cm="1">
        <f t="array" ref="J1400">_xlfn.TEXTJOIN(",", TRUE, _xlfn.UNIQUE(IF((序时账[日期]=B1400)*(序时账[凭证字号]=C1400)*IF(G1400=0,序时账[借方金额]&lt;&gt;0,序时账[借方金额]=0)*(序时账[科目编码]&lt;&gt;D1400), 序时账[科目名称], "")))</f>
        <v/>
      </c>
      <c r="K1400" s="42"/>
      <c r="M1400" s="24"/>
      <c r="N1400" s="23"/>
    </row>
    <row r="1401" spans="1:14">
      <c r="A1401" s="38" t="str" cm="1">
        <f t="array" ref="A1401">_xlfn.TEXTJOIN(",", TRUE, _xlfn.UNIQUE(IF((序时账[日期]=B1401)*(序时账[凭证字号]=C1401), 序时账[科目编码], "")))</f>
        <v>0</v>
      </c>
      <c r="B1401" s="89"/>
      <c r="G1401" s="39"/>
      <c r="H1401" s="39"/>
      <c r="I1401" s="42">
        <f>IF(F1401&lt;&gt;"结转本期损益",_xlfn.XLOOKUP(D1401,科目余额表[科目编码],科目余额表[抽查项目],"无匹配"),"期间结转")</f>
        <v>0</v>
      </c>
      <c r="J1401" s="38" t="str" cm="1">
        <f t="array" ref="J1401">_xlfn.TEXTJOIN(",", TRUE, _xlfn.UNIQUE(IF((序时账[日期]=B1401)*(序时账[凭证字号]=C1401)*IF(G1401=0,序时账[借方金额]&lt;&gt;0,序时账[借方金额]=0)*(序时账[科目编码]&lt;&gt;D1401), 序时账[科目名称], "")))</f>
        <v/>
      </c>
      <c r="K1401" s="42"/>
      <c r="M1401" s="24"/>
      <c r="N1401" s="23"/>
    </row>
    <row r="1402" spans="1:14">
      <c r="A1402" s="38" t="str" cm="1">
        <f t="array" ref="A1402">_xlfn.TEXTJOIN(",", TRUE, _xlfn.UNIQUE(IF((序时账[日期]=B1402)*(序时账[凭证字号]=C1402), 序时账[科目编码], "")))</f>
        <v>0</v>
      </c>
      <c r="B1402" s="89"/>
      <c r="G1402" s="39"/>
      <c r="H1402" s="39"/>
      <c r="I1402" s="42">
        <f>IF(F1402&lt;&gt;"结转本期损益",_xlfn.XLOOKUP(D1402,科目余额表[科目编码],科目余额表[抽查项目],"无匹配"),"期间结转")</f>
        <v>0</v>
      </c>
      <c r="J1402" s="38" t="str" cm="1">
        <f t="array" ref="J1402">_xlfn.TEXTJOIN(",", TRUE, _xlfn.UNIQUE(IF((序时账[日期]=B1402)*(序时账[凭证字号]=C1402)*IF(G1402=0,序时账[借方金额]&lt;&gt;0,序时账[借方金额]=0)*(序时账[科目编码]&lt;&gt;D1402), 序时账[科目名称], "")))</f>
        <v/>
      </c>
      <c r="K1402" s="42"/>
      <c r="M1402" s="24"/>
      <c r="N1402" s="23"/>
    </row>
    <row r="1403" spans="1:14">
      <c r="A1403" s="38" t="str" cm="1">
        <f t="array" ref="A1403">_xlfn.TEXTJOIN(",", TRUE, _xlfn.UNIQUE(IF((序时账[日期]=B1403)*(序时账[凭证字号]=C1403), 序时账[科目编码], "")))</f>
        <v>0</v>
      </c>
      <c r="B1403" s="89"/>
      <c r="G1403" s="39"/>
      <c r="H1403" s="39"/>
      <c r="I1403" s="42">
        <f>IF(F1403&lt;&gt;"结转本期损益",_xlfn.XLOOKUP(D1403,科目余额表[科目编码],科目余额表[抽查项目],"无匹配"),"期间结转")</f>
        <v>0</v>
      </c>
      <c r="J1403" s="38" t="str" cm="1">
        <f t="array" ref="J1403">_xlfn.TEXTJOIN(",", TRUE, _xlfn.UNIQUE(IF((序时账[日期]=B1403)*(序时账[凭证字号]=C1403)*IF(G1403=0,序时账[借方金额]&lt;&gt;0,序时账[借方金额]=0)*(序时账[科目编码]&lt;&gt;D1403), 序时账[科目名称], "")))</f>
        <v/>
      </c>
      <c r="K1403" s="42"/>
      <c r="M1403" s="24"/>
      <c r="N1403" s="23"/>
    </row>
    <row r="1404" spans="1:14">
      <c r="A1404" s="38" t="str" cm="1">
        <f t="array" ref="A1404">_xlfn.TEXTJOIN(",", TRUE, _xlfn.UNIQUE(IF((序时账[日期]=B1404)*(序时账[凭证字号]=C1404), 序时账[科目编码], "")))</f>
        <v>0</v>
      </c>
      <c r="B1404" s="89"/>
      <c r="G1404" s="39"/>
      <c r="H1404" s="39"/>
      <c r="I1404" s="42">
        <f>IF(F1404&lt;&gt;"结转本期损益",_xlfn.XLOOKUP(D1404,科目余额表[科目编码],科目余额表[抽查项目],"无匹配"),"期间结转")</f>
        <v>0</v>
      </c>
      <c r="J1404" s="38" t="str" cm="1">
        <f t="array" ref="J1404">_xlfn.TEXTJOIN(",", TRUE, _xlfn.UNIQUE(IF((序时账[日期]=B1404)*(序时账[凭证字号]=C1404)*IF(G1404=0,序时账[借方金额]&lt;&gt;0,序时账[借方金额]=0)*(序时账[科目编码]&lt;&gt;D1404), 序时账[科目名称], "")))</f>
        <v/>
      </c>
      <c r="K1404" s="42"/>
      <c r="M1404" s="24"/>
      <c r="N1404" s="23"/>
    </row>
    <row r="1405" spans="1:14">
      <c r="A1405" s="38" t="str" cm="1">
        <f t="array" ref="A1405">_xlfn.TEXTJOIN(",", TRUE, _xlfn.UNIQUE(IF((序时账[日期]=B1405)*(序时账[凭证字号]=C1405), 序时账[科目编码], "")))</f>
        <v>0</v>
      </c>
      <c r="B1405" s="89"/>
      <c r="G1405" s="39"/>
      <c r="H1405" s="39"/>
      <c r="I1405" s="42">
        <f>IF(F1405&lt;&gt;"结转本期损益",_xlfn.XLOOKUP(D1405,科目余额表[科目编码],科目余额表[抽查项目],"无匹配"),"期间结转")</f>
        <v>0</v>
      </c>
      <c r="J1405" s="38" t="str" cm="1">
        <f t="array" ref="J1405">_xlfn.TEXTJOIN(",", TRUE, _xlfn.UNIQUE(IF((序时账[日期]=B1405)*(序时账[凭证字号]=C1405)*IF(G1405=0,序时账[借方金额]&lt;&gt;0,序时账[借方金额]=0)*(序时账[科目编码]&lt;&gt;D1405), 序时账[科目名称], "")))</f>
        <v/>
      </c>
      <c r="K1405" s="42"/>
      <c r="M1405" s="24"/>
      <c r="N1405" s="23"/>
    </row>
    <row r="1406" spans="1:14">
      <c r="A1406" s="38" t="str" cm="1">
        <f t="array" ref="A1406">_xlfn.TEXTJOIN(",", TRUE, _xlfn.UNIQUE(IF((序时账[日期]=B1406)*(序时账[凭证字号]=C1406), 序时账[科目编码], "")))</f>
        <v>0</v>
      </c>
      <c r="B1406" s="89"/>
      <c r="G1406" s="39"/>
      <c r="H1406" s="39"/>
      <c r="I1406" s="42">
        <f>IF(F1406&lt;&gt;"结转本期损益",_xlfn.XLOOKUP(D1406,科目余额表[科目编码],科目余额表[抽查项目],"无匹配"),"期间结转")</f>
        <v>0</v>
      </c>
      <c r="J1406" s="38" t="str" cm="1">
        <f t="array" ref="J1406">_xlfn.TEXTJOIN(",", TRUE, _xlfn.UNIQUE(IF((序时账[日期]=B1406)*(序时账[凭证字号]=C1406)*IF(G1406=0,序时账[借方金额]&lt;&gt;0,序时账[借方金额]=0)*(序时账[科目编码]&lt;&gt;D1406), 序时账[科目名称], "")))</f>
        <v/>
      </c>
      <c r="K1406" s="42"/>
      <c r="M1406" s="24"/>
      <c r="N1406" s="23"/>
    </row>
    <row r="1407" spans="1:14">
      <c r="A1407" s="38" t="str" cm="1">
        <f t="array" ref="A1407">_xlfn.TEXTJOIN(",", TRUE, _xlfn.UNIQUE(IF((序时账[日期]=B1407)*(序时账[凭证字号]=C1407), 序时账[科目编码], "")))</f>
        <v>0</v>
      </c>
      <c r="B1407" s="89"/>
      <c r="G1407" s="39"/>
      <c r="H1407" s="39"/>
      <c r="I1407" s="42">
        <f>IF(F1407&lt;&gt;"结转本期损益",_xlfn.XLOOKUP(D1407,科目余额表[科目编码],科目余额表[抽查项目],"无匹配"),"期间结转")</f>
        <v>0</v>
      </c>
      <c r="J1407" s="38" t="str" cm="1">
        <f t="array" ref="J1407">_xlfn.TEXTJOIN(",", TRUE, _xlfn.UNIQUE(IF((序时账[日期]=B1407)*(序时账[凭证字号]=C1407)*IF(G1407=0,序时账[借方金额]&lt;&gt;0,序时账[借方金额]=0)*(序时账[科目编码]&lt;&gt;D1407), 序时账[科目名称], "")))</f>
        <v/>
      </c>
      <c r="K1407" s="42"/>
      <c r="M1407" s="24"/>
      <c r="N1407" s="23"/>
    </row>
    <row r="1408" spans="1:14">
      <c r="A1408" s="38" t="str" cm="1">
        <f t="array" ref="A1408">_xlfn.TEXTJOIN(",", TRUE, _xlfn.UNIQUE(IF((序时账[日期]=B1408)*(序时账[凭证字号]=C1408), 序时账[科目编码], "")))</f>
        <v>0</v>
      </c>
      <c r="B1408" s="89"/>
      <c r="G1408" s="39"/>
      <c r="H1408" s="39"/>
      <c r="I1408" s="42">
        <f>IF(F1408&lt;&gt;"结转本期损益",_xlfn.XLOOKUP(D1408,科目余额表[科目编码],科目余额表[抽查项目],"无匹配"),"期间结转")</f>
        <v>0</v>
      </c>
      <c r="J1408" s="38" t="str" cm="1">
        <f t="array" ref="J1408">_xlfn.TEXTJOIN(",", TRUE, _xlfn.UNIQUE(IF((序时账[日期]=B1408)*(序时账[凭证字号]=C1408)*IF(G1408=0,序时账[借方金额]&lt;&gt;0,序时账[借方金额]=0)*(序时账[科目编码]&lt;&gt;D1408), 序时账[科目名称], "")))</f>
        <v/>
      </c>
      <c r="K1408" s="42"/>
      <c r="M1408" s="24"/>
      <c r="N1408" s="23"/>
    </row>
    <row r="1409" spans="1:14">
      <c r="A1409" s="38" t="str" cm="1">
        <f t="array" ref="A1409">_xlfn.TEXTJOIN(",", TRUE, _xlfn.UNIQUE(IF((序时账[日期]=B1409)*(序时账[凭证字号]=C1409), 序时账[科目编码], "")))</f>
        <v>0</v>
      </c>
      <c r="B1409" s="89"/>
      <c r="G1409" s="39"/>
      <c r="H1409" s="39"/>
      <c r="I1409" s="42">
        <f>IF(F1409&lt;&gt;"结转本期损益",_xlfn.XLOOKUP(D1409,科目余额表[科目编码],科目余额表[抽查项目],"无匹配"),"期间结转")</f>
        <v>0</v>
      </c>
      <c r="J1409" s="38" t="str" cm="1">
        <f t="array" ref="J1409">_xlfn.TEXTJOIN(",", TRUE, _xlfn.UNIQUE(IF((序时账[日期]=B1409)*(序时账[凭证字号]=C1409)*IF(G1409=0,序时账[借方金额]&lt;&gt;0,序时账[借方金额]=0)*(序时账[科目编码]&lt;&gt;D1409), 序时账[科目名称], "")))</f>
        <v/>
      </c>
      <c r="K1409" s="42"/>
      <c r="M1409" s="24"/>
      <c r="N1409" s="23"/>
    </row>
    <row r="1410" spans="1:14">
      <c r="A1410" s="38" t="str" cm="1">
        <f t="array" ref="A1410">_xlfn.TEXTJOIN(",", TRUE, _xlfn.UNIQUE(IF((序时账[日期]=B1410)*(序时账[凭证字号]=C1410), 序时账[科目编码], "")))</f>
        <v>0</v>
      </c>
      <c r="B1410" s="89"/>
      <c r="G1410" s="39"/>
      <c r="H1410" s="39"/>
      <c r="I1410" s="42">
        <f>IF(F1410&lt;&gt;"结转本期损益",_xlfn.XLOOKUP(D1410,科目余额表[科目编码],科目余额表[抽查项目],"无匹配"),"期间结转")</f>
        <v>0</v>
      </c>
      <c r="J1410" s="38" t="str" cm="1">
        <f t="array" ref="J1410">_xlfn.TEXTJOIN(",", TRUE, _xlfn.UNIQUE(IF((序时账[日期]=B1410)*(序时账[凭证字号]=C1410)*IF(G1410=0,序时账[借方金额]&lt;&gt;0,序时账[借方金额]=0)*(序时账[科目编码]&lt;&gt;D1410), 序时账[科目名称], "")))</f>
        <v/>
      </c>
      <c r="K1410" s="42"/>
      <c r="M1410" s="24"/>
      <c r="N1410" s="23"/>
    </row>
    <row r="1411" spans="1:14">
      <c r="A1411" s="38" t="str" cm="1">
        <f t="array" ref="A1411">_xlfn.TEXTJOIN(",", TRUE, _xlfn.UNIQUE(IF((序时账[日期]=B1411)*(序时账[凭证字号]=C1411), 序时账[科目编码], "")))</f>
        <v>0</v>
      </c>
      <c r="B1411" s="89"/>
      <c r="G1411" s="39"/>
      <c r="H1411" s="39"/>
      <c r="I1411" s="42">
        <f>IF(F1411&lt;&gt;"结转本期损益",_xlfn.XLOOKUP(D1411,科目余额表[科目编码],科目余额表[抽查项目],"无匹配"),"期间结转")</f>
        <v>0</v>
      </c>
      <c r="J1411" s="38" t="str" cm="1">
        <f t="array" ref="J1411">_xlfn.TEXTJOIN(",", TRUE, _xlfn.UNIQUE(IF((序时账[日期]=B1411)*(序时账[凭证字号]=C1411)*IF(G1411=0,序时账[借方金额]&lt;&gt;0,序时账[借方金额]=0)*(序时账[科目编码]&lt;&gt;D1411), 序时账[科目名称], "")))</f>
        <v/>
      </c>
      <c r="K1411" s="42"/>
      <c r="M1411" s="24"/>
      <c r="N1411" s="23"/>
    </row>
    <row r="1412" spans="1:14">
      <c r="A1412" s="38" t="str" cm="1">
        <f t="array" ref="A1412">_xlfn.TEXTJOIN(",", TRUE, _xlfn.UNIQUE(IF((序时账[日期]=B1412)*(序时账[凭证字号]=C1412), 序时账[科目编码], "")))</f>
        <v>0</v>
      </c>
      <c r="B1412" s="89"/>
      <c r="G1412" s="39"/>
      <c r="H1412" s="39"/>
      <c r="I1412" s="42">
        <f>IF(F1412&lt;&gt;"结转本期损益",_xlfn.XLOOKUP(D1412,科目余额表[科目编码],科目余额表[抽查项目],"无匹配"),"期间结转")</f>
        <v>0</v>
      </c>
      <c r="J1412" s="38" t="str" cm="1">
        <f t="array" ref="J1412">_xlfn.TEXTJOIN(",", TRUE, _xlfn.UNIQUE(IF((序时账[日期]=B1412)*(序时账[凭证字号]=C1412)*IF(G1412=0,序时账[借方金额]&lt;&gt;0,序时账[借方金额]=0)*(序时账[科目编码]&lt;&gt;D1412), 序时账[科目名称], "")))</f>
        <v/>
      </c>
      <c r="K1412" s="42"/>
      <c r="M1412" s="24"/>
      <c r="N1412" s="23"/>
    </row>
    <row r="1413" spans="1:14">
      <c r="A1413" s="38" t="str" cm="1">
        <f t="array" ref="A1413">_xlfn.TEXTJOIN(",", TRUE, _xlfn.UNIQUE(IF((序时账[日期]=B1413)*(序时账[凭证字号]=C1413), 序时账[科目编码], "")))</f>
        <v>0</v>
      </c>
      <c r="B1413" s="89"/>
      <c r="G1413" s="39"/>
      <c r="H1413" s="39"/>
      <c r="I1413" s="42">
        <f>IF(F1413&lt;&gt;"结转本期损益",_xlfn.XLOOKUP(D1413,科目余额表[科目编码],科目余额表[抽查项目],"无匹配"),"期间结转")</f>
        <v>0</v>
      </c>
      <c r="J1413" s="38" t="str" cm="1">
        <f t="array" ref="J1413">_xlfn.TEXTJOIN(",", TRUE, _xlfn.UNIQUE(IF((序时账[日期]=B1413)*(序时账[凭证字号]=C1413)*IF(G1413=0,序时账[借方金额]&lt;&gt;0,序时账[借方金额]=0)*(序时账[科目编码]&lt;&gt;D1413), 序时账[科目名称], "")))</f>
        <v/>
      </c>
      <c r="K1413" s="42"/>
      <c r="M1413" s="24"/>
      <c r="N1413" s="23"/>
    </row>
    <row r="1414" spans="1:14">
      <c r="A1414" s="38" t="str" cm="1">
        <f t="array" ref="A1414">_xlfn.TEXTJOIN(",", TRUE, _xlfn.UNIQUE(IF((序时账[日期]=B1414)*(序时账[凭证字号]=C1414), 序时账[科目编码], "")))</f>
        <v>0</v>
      </c>
      <c r="B1414" s="89"/>
      <c r="G1414" s="39"/>
      <c r="H1414" s="39"/>
      <c r="I1414" s="42">
        <f>IF(F1414&lt;&gt;"结转本期损益",_xlfn.XLOOKUP(D1414,科目余额表[科目编码],科目余额表[抽查项目],"无匹配"),"期间结转")</f>
        <v>0</v>
      </c>
      <c r="J1414" s="38" t="str" cm="1">
        <f t="array" ref="J1414">_xlfn.TEXTJOIN(",", TRUE, _xlfn.UNIQUE(IF((序时账[日期]=B1414)*(序时账[凭证字号]=C1414)*IF(G1414=0,序时账[借方金额]&lt;&gt;0,序时账[借方金额]=0)*(序时账[科目编码]&lt;&gt;D1414), 序时账[科目名称], "")))</f>
        <v/>
      </c>
      <c r="K1414" s="42"/>
      <c r="M1414" s="24"/>
      <c r="N1414" s="23"/>
    </row>
    <row r="1415" spans="1:14">
      <c r="A1415" s="38" t="str" cm="1">
        <f t="array" ref="A1415">_xlfn.TEXTJOIN(",", TRUE, _xlfn.UNIQUE(IF((序时账[日期]=B1415)*(序时账[凭证字号]=C1415), 序时账[科目编码], "")))</f>
        <v>0</v>
      </c>
      <c r="B1415" s="89"/>
      <c r="G1415" s="39"/>
      <c r="H1415" s="39"/>
      <c r="I1415" s="42">
        <f>IF(F1415&lt;&gt;"结转本期损益",_xlfn.XLOOKUP(D1415,科目余额表[科目编码],科目余额表[抽查项目],"无匹配"),"期间结转")</f>
        <v>0</v>
      </c>
      <c r="J1415" s="38" t="str" cm="1">
        <f t="array" ref="J1415">_xlfn.TEXTJOIN(",", TRUE, _xlfn.UNIQUE(IF((序时账[日期]=B1415)*(序时账[凭证字号]=C1415)*IF(G1415=0,序时账[借方金额]&lt;&gt;0,序时账[借方金额]=0)*(序时账[科目编码]&lt;&gt;D1415), 序时账[科目名称], "")))</f>
        <v/>
      </c>
      <c r="K1415" s="42"/>
      <c r="M1415" s="24"/>
      <c r="N1415" s="23"/>
    </row>
    <row r="1416" spans="1:14">
      <c r="A1416" s="38" t="str" cm="1">
        <f t="array" ref="A1416">_xlfn.TEXTJOIN(",", TRUE, _xlfn.UNIQUE(IF((序时账[日期]=B1416)*(序时账[凭证字号]=C1416), 序时账[科目编码], "")))</f>
        <v>0</v>
      </c>
      <c r="B1416" s="89"/>
      <c r="G1416" s="39"/>
      <c r="H1416" s="39"/>
      <c r="I1416" s="42">
        <f>IF(F1416&lt;&gt;"结转本期损益",_xlfn.XLOOKUP(D1416,科目余额表[科目编码],科目余额表[抽查项目],"无匹配"),"期间结转")</f>
        <v>0</v>
      </c>
      <c r="J1416" s="38" t="str" cm="1">
        <f t="array" ref="J1416">_xlfn.TEXTJOIN(",", TRUE, _xlfn.UNIQUE(IF((序时账[日期]=B1416)*(序时账[凭证字号]=C1416)*IF(G1416=0,序时账[借方金额]&lt;&gt;0,序时账[借方金额]=0)*(序时账[科目编码]&lt;&gt;D1416), 序时账[科目名称], "")))</f>
        <v/>
      </c>
      <c r="K1416" s="42"/>
      <c r="M1416" s="24"/>
      <c r="N1416" s="23"/>
    </row>
    <row r="1417" spans="1:14">
      <c r="A1417" s="38" t="str" cm="1">
        <f t="array" ref="A1417">_xlfn.TEXTJOIN(",", TRUE, _xlfn.UNIQUE(IF((序时账[日期]=B1417)*(序时账[凭证字号]=C1417), 序时账[科目编码], "")))</f>
        <v>0</v>
      </c>
      <c r="B1417" s="89"/>
      <c r="G1417" s="39"/>
      <c r="H1417" s="39"/>
      <c r="I1417" s="42">
        <f>IF(F1417&lt;&gt;"结转本期损益",_xlfn.XLOOKUP(D1417,科目余额表[科目编码],科目余额表[抽查项目],"无匹配"),"期间结转")</f>
        <v>0</v>
      </c>
      <c r="J1417" s="38" t="str" cm="1">
        <f t="array" ref="J1417">_xlfn.TEXTJOIN(",", TRUE, _xlfn.UNIQUE(IF((序时账[日期]=B1417)*(序时账[凭证字号]=C1417)*IF(G1417=0,序时账[借方金额]&lt;&gt;0,序时账[借方金额]=0)*(序时账[科目编码]&lt;&gt;D1417), 序时账[科目名称], "")))</f>
        <v/>
      </c>
      <c r="K1417" s="42"/>
      <c r="M1417" s="24"/>
      <c r="N1417" s="23"/>
    </row>
    <row r="1418" spans="1:14">
      <c r="A1418" s="38" t="str" cm="1">
        <f t="array" ref="A1418">_xlfn.TEXTJOIN(",", TRUE, _xlfn.UNIQUE(IF((序时账[日期]=B1418)*(序时账[凭证字号]=C1418), 序时账[科目编码], "")))</f>
        <v>0</v>
      </c>
      <c r="B1418" s="89"/>
      <c r="G1418" s="39"/>
      <c r="H1418" s="39"/>
      <c r="I1418" s="42">
        <f>IF(F1418&lt;&gt;"结转本期损益",_xlfn.XLOOKUP(D1418,科目余额表[科目编码],科目余额表[抽查项目],"无匹配"),"期间结转")</f>
        <v>0</v>
      </c>
      <c r="J1418" s="38" t="str" cm="1">
        <f t="array" ref="J1418">_xlfn.TEXTJOIN(",", TRUE, _xlfn.UNIQUE(IF((序时账[日期]=B1418)*(序时账[凭证字号]=C1418)*IF(G1418=0,序时账[借方金额]&lt;&gt;0,序时账[借方金额]=0)*(序时账[科目编码]&lt;&gt;D1418), 序时账[科目名称], "")))</f>
        <v/>
      </c>
      <c r="K1418" s="42"/>
      <c r="M1418" s="24"/>
      <c r="N1418" s="23"/>
    </row>
    <row r="1419" spans="1:14">
      <c r="A1419" s="38" t="str" cm="1">
        <f t="array" ref="A1419">_xlfn.TEXTJOIN(",", TRUE, _xlfn.UNIQUE(IF((序时账[日期]=B1419)*(序时账[凭证字号]=C1419), 序时账[科目编码], "")))</f>
        <v>0</v>
      </c>
      <c r="B1419" s="89"/>
      <c r="G1419" s="39"/>
      <c r="H1419" s="39"/>
      <c r="I1419" s="42">
        <f>IF(F1419&lt;&gt;"结转本期损益",_xlfn.XLOOKUP(D1419,科目余额表[科目编码],科目余额表[抽查项目],"无匹配"),"期间结转")</f>
        <v>0</v>
      </c>
      <c r="J1419" s="38" t="str" cm="1">
        <f t="array" ref="J1419">_xlfn.TEXTJOIN(",", TRUE, _xlfn.UNIQUE(IF((序时账[日期]=B1419)*(序时账[凭证字号]=C1419)*IF(G1419=0,序时账[借方金额]&lt;&gt;0,序时账[借方金额]=0)*(序时账[科目编码]&lt;&gt;D1419), 序时账[科目名称], "")))</f>
        <v/>
      </c>
      <c r="K1419" s="42"/>
      <c r="M1419" s="24"/>
      <c r="N1419" s="23"/>
    </row>
    <row r="1420" spans="1:14">
      <c r="A1420" s="38" t="str" cm="1">
        <f t="array" ref="A1420">_xlfn.TEXTJOIN(",", TRUE, _xlfn.UNIQUE(IF((序时账[日期]=B1420)*(序时账[凭证字号]=C1420), 序时账[科目编码], "")))</f>
        <v>0</v>
      </c>
      <c r="B1420" s="89"/>
      <c r="G1420" s="39"/>
      <c r="H1420" s="39"/>
      <c r="I1420" s="42">
        <f>IF(F1420&lt;&gt;"结转本期损益",_xlfn.XLOOKUP(D1420,科目余额表[科目编码],科目余额表[抽查项目],"无匹配"),"期间结转")</f>
        <v>0</v>
      </c>
      <c r="J1420" s="38" t="str" cm="1">
        <f t="array" ref="J1420">_xlfn.TEXTJOIN(",", TRUE, _xlfn.UNIQUE(IF((序时账[日期]=B1420)*(序时账[凭证字号]=C1420)*IF(G1420=0,序时账[借方金额]&lt;&gt;0,序时账[借方金额]=0)*(序时账[科目编码]&lt;&gt;D1420), 序时账[科目名称], "")))</f>
        <v/>
      </c>
      <c r="K1420" s="42"/>
      <c r="M1420" s="24"/>
      <c r="N1420" s="23"/>
    </row>
    <row r="1421" spans="1:14">
      <c r="A1421" s="38" t="str" cm="1">
        <f t="array" ref="A1421">_xlfn.TEXTJOIN(",", TRUE, _xlfn.UNIQUE(IF((序时账[日期]=B1421)*(序时账[凭证字号]=C1421), 序时账[科目编码], "")))</f>
        <v>0</v>
      </c>
      <c r="B1421" s="89"/>
      <c r="G1421" s="39"/>
      <c r="H1421" s="39"/>
      <c r="I1421" s="42">
        <f>IF(F1421&lt;&gt;"结转本期损益",_xlfn.XLOOKUP(D1421,科目余额表[科目编码],科目余额表[抽查项目],"无匹配"),"期间结转")</f>
        <v>0</v>
      </c>
      <c r="J1421" s="38" t="str" cm="1">
        <f t="array" ref="J1421">_xlfn.TEXTJOIN(",", TRUE, _xlfn.UNIQUE(IF((序时账[日期]=B1421)*(序时账[凭证字号]=C1421)*IF(G1421=0,序时账[借方金额]&lt;&gt;0,序时账[借方金额]=0)*(序时账[科目编码]&lt;&gt;D1421), 序时账[科目名称], "")))</f>
        <v/>
      </c>
      <c r="K1421" s="42"/>
      <c r="M1421" s="24"/>
      <c r="N1421" s="23"/>
    </row>
    <row r="1422" spans="1:14">
      <c r="A1422" s="38" t="str" cm="1">
        <f t="array" ref="A1422">_xlfn.TEXTJOIN(",", TRUE, _xlfn.UNIQUE(IF((序时账[日期]=B1422)*(序时账[凭证字号]=C1422), 序时账[科目编码], "")))</f>
        <v>0</v>
      </c>
      <c r="B1422" s="89"/>
      <c r="G1422" s="39"/>
      <c r="H1422" s="39"/>
      <c r="I1422" s="42">
        <f>IF(F1422&lt;&gt;"结转本期损益",_xlfn.XLOOKUP(D1422,科目余额表[科目编码],科目余额表[抽查项目],"无匹配"),"期间结转")</f>
        <v>0</v>
      </c>
      <c r="J1422" s="38" t="str" cm="1">
        <f t="array" ref="J1422">_xlfn.TEXTJOIN(",", TRUE, _xlfn.UNIQUE(IF((序时账[日期]=B1422)*(序时账[凭证字号]=C1422)*IF(G1422=0,序时账[借方金额]&lt;&gt;0,序时账[借方金额]=0)*(序时账[科目编码]&lt;&gt;D1422), 序时账[科目名称], "")))</f>
        <v/>
      </c>
      <c r="K1422" s="42"/>
      <c r="M1422" s="24"/>
      <c r="N1422" s="23"/>
    </row>
    <row r="1423" spans="1:14">
      <c r="A1423" s="38" t="str" cm="1">
        <f t="array" ref="A1423">_xlfn.TEXTJOIN(",", TRUE, _xlfn.UNIQUE(IF((序时账[日期]=B1423)*(序时账[凭证字号]=C1423), 序时账[科目编码], "")))</f>
        <v>0</v>
      </c>
      <c r="B1423" s="89"/>
      <c r="G1423" s="39"/>
      <c r="H1423" s="39"/>
      <c r="I1423" s="42">
        <f>IF(F1423&lt;&gt;"结转本期损益",_xlfn.XLOOKUP(D1423,科目余额表[科目编码],科目余额表[抽查项目],"无匹配"),"期间结转")</f>
        <v>0</v>
      </c>
      <c r="J1423" s="38" t="str" cm="1">
        <f t="array" ref="J1423">_xlfn.TEXTJOIN(",", TRUE, _xlfn.UNIQUE(IF((序时账[日期]=B1423)*(序时账[凭证字号]=C1423)*IF(G1423=0,序时账[借方金额]&lt;&gt;0,序时账[借方金额]=0)*(序时账[科目编码]&lt;&gt;D1423), 序时账[科目名称], "")))</f>
        <v/>
      </c>
      <c r="K1423" s="42"/>
      <c r="M1423" s="24"/>
      <c r="N1423" s="23"/>
    </row>
    <row r="1424" spans="1:14">
      <c r="A1424" s="38" t="str" cm="1">
        <f t="array" ref="A1424">_xlfn.TEXTJOIN(",", TRUE, _xlfn.UNIQUE(IF((序时账[日期]=B1424)*(序时账[凭证字号]=C1424), 序时账[科目编码], "")))</f>
        <v>0</v>
      </c>
      <c r="B1424" s="89"/>
      <c r="G1424" s="39"/>
      <c r="H1424" s="39"/>
      <c r="I1424" s="42">
        <f>IF(F1424&lt;&gt;"结转本期损益",_xlfn.XLOOKUP(D1424,科目余额表[科目编码],科目余额表[抽查项目],"无匹配"),"期间结转")</f>
        <v>0</v>
      </c>
      <c r="J1424" s="38" t="str" cm="1">
        <f t="array" ref="J1424">_xlfn.TEXTJOIN(",", TRUE, _xlfn.UNIQUE(IF((序时账[日期]=B1424)*(序时账[凭证字号]=C1424)*IF(G1424=0,序时账[借方金额]&lt;&gt;0,序时账[借方金额]=0)*(序时账[科目编码]&lt;&gt;D1424), 序时账[科目名称], "")))</f>
        <v/>
      </c>
      <c r="K1424" s="42"/>
      <c r="M1424" s="24"/>
      <c r="N1424" s="23"/>
    </row>
    <row r="1425" spans="1:14">
      <c r="A1425" s="38" t="str" cm="1">
        <f t="array" ref="A1425">_xlfn.TEXTJOIN(",", TRUE, _xlfn.UNIQUE(IF((序时账[日期]=B1425)*(序时账[凭证字号]=C1425), 序时账[科目编码], "")))</f>
        <v>0</v>
      </c>
      <c r="B1425" s="89"/>
      <c r="G1425" s="39"/>
      <c r="H1425" s="39"/>
      <c r="I1425" s="42">
        <f>IF(F1425&lt;&gt;"结转本期损益",_xlfn.XLOOKUP(D1425,科目余额表[科目编码],科目余额表[抽查项目],"无匹配"),"期间结转")</f>
        <v>0</v>
      </c>
      <c r="J1425" s="38" t="str" cm="1">
        <f t="array" ref="J1425">_xlfn.TEXTJOIN(",", TRUE, _xlfn.UNIQUE(IF((序时账[日期]=B1425)*(序时账[凭证字号]=C1425)*IF(G1425=0,序时账[借方金额]&lt;&gt;0,序时账[借方金额]=0)*(序时账[科目编码]&lt;&gt;D1425), 序时账[科目名称], "")))</f>
        <v/>
      </c>
      <c r="K1425" s="42"/>
      <c r="M1425" s="24"/>
      <c r="N1425" s="23"/>
    </row>
    <row r="1426" spans="1:14">
      <c r="A1426" s="38" t="str" cm="1">
        <f t="array" ref="A1426">_xlfn.TEXTJOIN(",", TRUE, _xlfn.UNIQUE(IF((序时账[日期]=B1426)*(序时账[凭证字号]=C1426), 序时账[科目编码], "")))</f>
        <v>0</v>
      </c>
      <c r="B1426" s="89"/>
      <c r="G1426" s="39"/>
      <c r="H1426" s="39"/>
      <c r="I1426" s="42">
        <f>IF(F1426&lt;&gt;"结转本期损益",_xlfn.XLOOKUP(D1426,科目余额表[科目编码],科目余额表[抽查项目],"无匹配"),"期间结转")</f>
        <v>0</v>
      </c>
      <c r="J1426" s="38" t="str" cm="1">
        <f t="array" ref="J1426">_xlfn.TEXTJOIN(",", TRUE, _xlfn.UNIQUE(IF((序时账[日期]=B1426)*(序时账[凭证字号]=C1426)*IF(G1426=0,序时账[借方金额]&lt;&gt;0,序时账[借方金额]=0)*(序时账[科目编码]&lt;&gt;D1426), 序时账[科目名称], "")))</f>
        <v/>
      </c>
      <c r="K1426" s="42"/>
      <c r="M1426" s="24"/>
      <c r="N1426" s="23"/>
    </row>
    <row r="1427" spans="1:14">
      <c r="A1427" s="38" t="str" cm="1">
        <f t="array" ref="A1427">_xlfn.TEXTJOIN(",", TRUE, _xlfn.UNIQUE(IF((序时账[日期]=B1427)*(序时账[凭证字号]=C1427), 序时账[科目编码], "")))</f>
        <v>0</v>
      </c>
      <c r="B1427" s="89"/>
      <c r="G1427" s="39"/>
      <c r="H1427" s="39"/>
      <c r="I1427" s="42">
        <f>IF(F1427&lt;&gt;"结转本期损益",_xlfn.XLOOKUP(D1427,科目余额表[科目编码],科目余额表[抽查项目],"无匹配"),"期间结转")</f>
        <v>0</v>
      </c>
      <c r="J1427" s="38" t="str" cm="1">
        <f t="array" ref="J1427">_xlfn.TEXTJOIN(",", TRUE, _xlfn.UNIQUE(IF((序时账[日期]=B1427)*(序时账[凭证字号]=C1427)*IF(G1427=0,序时账[借方金额]&lt;&gt;0,序时账[借方金额]=0)*(序时账[科目编码]&lt;&gt;D1427), 序时账[科目名称], "")))</f>
        <v/>
      </c>
      <c r="K1427" s="42"/>
      <c r="M1427" s="24"/>
      <c r="N1427" s="23"/>
    </row>
    <row r="1428" spans="1:14">
      <c r="A1428" s="38" t="str" cm="1">
        <f t="array" ref="A1428">_xlfn.TEXTJOIN(",", TRUE, _xlfn.UNIQUE(IF((序时账[日期]=B1428)*(序时账[凭证字号]=C1428), 序时账[科目编码], "")))</f>
        <v>0</v>
      </c>
      <c r="B1428" s="89"/>
      <c r="G1428" s="39"/>
      <c r="H1428" s="39"/>
      <c r="I1428" s="42">
        <f>IF(F1428&lt;&gt;"结转本期损益",_xlfn.XLOOKUP(D1428,科目余额表[科目编码],科目余额表[抽查项目],"无匹配"),"期间结转")</f>
        <v>0</v>
      </c>
      <c r="J1428" s="38" t="str" cm="1">
        <f t="array" ref="J1428">_xlfn.TEXTJOIN(",", TRUE, _xlfn.UNIQUE(IF((序时账[日期]=B1428)*(序时账[凭证字号]=C1428)*IF(G1428=0,序时账[借方金额]&lt;&gt;0,序时账[借方金额]=0)*(序时账[科目编码]&lt;&gt;D1428), 序时账[科目名称], "")))</f>
        <v/>
      </c>
      <c r="K1428" s="42"/>
      <c r="M1428" s="24"/>
      <c r="N1428" s="23"/>
    </row>
    <row r="1429" spans="1:14">
      <c r="A1429" s="38" t="str" cm="1">
        <f t="array" ref="A1429">_xlfn.TEXTJOIN(",", TRUE, _xlfn.UNIQUE(IF((序时账[日期]=B1429)*(序时账[凭证字号]=C1429), 序时账[科目编码], "")))</f>
        <v>0</v>
      </c>
      <c r="B1429" s="89"/>
      <c r="G1429" s="39"/>
      <c r="H1429" s="39"/>
      <c r="I1429" s="42">
        <f>IF(F1429&lt;&gt;"结转本期损益",_xlfn.XLOOKUP(D1429,科目余额表[科目编码],科目余额表[抽查项目],"无匹配"),"期间结转")</f>
        <v>0</v>
      </c>
      <c r="J1429" s="38" t="str" cm="1">
        <f t="array" ref="J1429">_xlfn.TEXTJOIN(",", TRUE, _xlfn.UNIQUE(IF((序时账[日期]=B1429)*(序时账[凭证字号]=C1429)*IF(G1429=0,序时账[借方金额]&lt;&gt;0,序时账[借方金额]=0)*(序时账[科目编码]&lt;&gt;D1429), 序时账[科目名称], "")))</f>
        <v/>
      </c>
      <c r="K1429" s="42"/>
      <c r="M1429" s="24"/>
      <c r="N1429" s="23"/>
    </row>
    <row r="1430" spans="1:14">
      <c r="A1430" s="38" t="str" cm="1">
        <f t="array" ref="A1430">_xlfn.TEXTJOIN(",", TRUE, _xlfn.UNIQUE(IF((序时账[日期]=B1430)*(序时账[凭证字号]=C1430), 序时账[科目编码], "")))</f>
        <v>0</v>
      </c>
      <c r="B1430" s="89"/>
      <c r="G1430" s="39"/>
      <c r="H1430" s="39"/>
      <c r="I1430" s="42">
        <f>IF(F1430&lt;&gt;"结转本期损益",_xlfn.XLOOKUP(D1430,科目余额表[科目编码],科目余额表[抽查项目],"无匹配"),"期间结转")</f>
        <v>0</v>
      </c>
      <c r="J1430" s="38" t="str" cm="1">
        <f t="array" ref="J1430">_xlfn.TEXTJOIN(",", TRUE, _xlfn.UNIQUE(IF((序时账[日期]=B1430)*(序时账[凭证字号]=C1430)*IF(G1430=0,序时账[借方金额]&lt;&gt;0,序时账[借方金额]=0)*(序时账[科目编码]&lt;&gt;D1430), 序时账[科目名称], "")))</f>
        <v/>
      </c>
      <c r="K1430" s="42"/>
      <c r="M1430" s="24"/>
      <c r="N1430" s="23"/>
    </row>
    <row r="1431" spans="1:14">
      <c r="A1431" s="38" t="str" cm="1">
        <f t="array" ref="A1431">_xlfn.TEXTJOIN(",", TRUE, _xlfn.UNIQUE(IF((序时账[日期]=B1431)*(序时账[凭证字号]=C1431), 序时账[科目编码], "")))</f>
        <v>0</v>
      </c>
      <c r="B1431" s="89"/>
      <c r="G1431" s="39"/>
      <c r="H1431" s="39"/>
      <c r="I1431" s="42">
        <f>IF(F1431&lt;&gt;"结转本期损益",_xlfn.XLOOKUP(D1431,科目余额表[科目编码],科目余额表[抽查项目],"无匹配"),"期间结转")</f>
        <v>0</v>
      </c>
      <c r="J1431" s="38" t="str" cm="1">
        <f t="array" ref="J1431">_xlfn.TEXTJOIN(",", TRUE, _xlfn.UNIQUE(IF((序时账[日期]=B1431)*(序时账[凭证字号]=C1431)*IF(G1431=0,序时账[借方金额]&lt;&gt;0,序时账[借方金额]=0)*(序时账[科目编码]&lt;&gt;D1431), 序时账[科目名称], "")))</f>
        <v/>
      </c>
      <c r="K1431" s="42"/>
      <c r="M1431" s="24"/>
      <c r="N1431" s="23"/>
    </row>
    <row r="1432" spans="1:14">
      <c r="A1432" s="38" t="str" cm="1">
        <f t="array" ref="A1432">_xlfn.TEXTJOIN(",", TRUE, _xlfn.UNIQUE(IF((序时账[日期]=B1432)*(序时账[凭证字号]=C1432), 序时账[科目编码], "")))</f>
        <v>0</v>
      </c>
      <c r="B1432" s="89"/>
      <c r="G1432" s="39"/>
      <c r="H1432" s="39"/>
      <c r="I1432" s="42">
        <f>IF(F1432&lt;&gt;"结转本期损益",_xlfn.XLOOKUP(D1432,科目余额表[科目编码],科目余额表[抽查项目],"无匹配"),"期间结转")</f>
        <v>0</v>
      </c>
      <c r="J1432" s="38" t="str" cm="1">
        <f t="array" ref="J1432">_xlfn.TEXTJOIN(",", TRUE, _xlfn.UNIQUE(IF((序时账[日期]=B1432)*(序时账[凭证字号]=C1432)*IF(G1432=0,序时账[借方金额]&lt;&gt;0,序时账[借方金额]=0)*(序时账[科目编码]&lt;&gt;D1432), 序时账[科目名称], "")))</f>
        <v/>
      </c>
      <c r="K1432" s="42"/>
      <c r="M1432" s="24"/>
      <c r="N1432" s="23"/>
    </row>
    <row r="1433" spans="1:14">
      <c r="A1433" s="38" t="str" cm="1">
        <f t="array" ref="A1433">_xlfn.TEXTJOIN(",", TRUE, _xlfn.UNIQUE(IF((序时账[日期]=B1433)*(序时账[凭证字号]=C1433), 序时账[科目编码], "")))</f>
        <v>0</v>
      </c>
      <c r="B1433" s="89"/>
      <c r="G1433" s="39"/>
      <c r="H1433" s="39"/>
      <c r="I1433" s="42">
        <f>IF(F1433&lt;&gt;"结转本期损益",_xlfn.XLOOKUP(D1433,科目余额表[科目编码],科目余额表[抽查项目],"无匹配"),"期间结转")</f>
        <v>0</v>
      </c>
      <c r="J1433" s="38" t="str" cm="1">
        <f t="array" ref="J1433">_xlfn.TEXTJOIN(",", TRUE, _xlfn.UNIQUE(IF((序时账[日期]=B1433)*(序时账[凭证字号]=C1433)*IF(G1433=0,序时账[借方金额]&lt;&gt;0,序时账[借方金额]=0)*(序时账[科目编码]&lt;&gt;D1433), 序时账[科目名称], "")))</f>
        <v/>
      </c>
      <c r="K1433" s="42"/>
      <c r="M1433" s="24"/>
      <c r="N1433" s="23"/>
    </row>
    <row r="1434" spans="1:14">
      <c r="A1434" s="38" t="str" cm="1">
        <f t="array" ref="A1434">_xlfn.TEXTJOIN(",", TRUE, _xlfn.UNIQUE(IF((序时账[日期]=B1434)*(序时账[凭证字号]=C1434), 序时账[科目编码], "")))</f>
        <v>0</v>
      </c>
      <c r="B1434" s="89"/>
      <c r="G1434" s="39"/>
      <c r="H1434" s="39"/>
      <c r="I1434" s="42">
        <f>IF(F1434&lt;&gt;"结转本期损益",_xlfn.XLOOKUP(D1434,科目余额表[科目编码],科目余额表[抽查项目],"无匹配"),"期间结转")</f>
        <v>0</v>
      </c>
      <c r="J1434" s="38" t="str" cm="1">
        <f t="array" ref="J1434">_xlfn.TEXTJOIN(",", TRUE, _xlfn.UNIQUE(IF((序时账[日期]=B1434)*(序时账[凭证字号]=C1434)*IF(G1434=0,序时账[借方金额]&lt;&gt;0,序时账[借方金额]=0)*(序时账[科目编码]&lt;&gt;D1434), 序时账[科目名称], "")))</f>
        <v/>
      </c>
      <c r="K1434" s="42"/>
      <c r="M1434" s="24"/>
      <c r="N1434" s="23"/>
    </row>
    <row r="1435" spans="1:14">
      <c r="A1435" s="38" t="str" cm="1">
        <f t="array" ref="A1435">_xlfn.TEXTJOIN(",", TRUE, _xlfn.UNIQUE(IF((序时账[日期]=B1435)*(序时账[凭证字号]=C1435), 序时账[科目编码], "")))</f>
        <v>0</v>
      </c>
      <c r="B1435" s="89"/>
      <c r="G1435" s="39"/>
      <c r="H1435" s="39"/>
      <c r="I1435" s="42">
        <f>IF(F1435&lt;&gt;"结转本期损益",_xlfn.XLOOKUP(D1435,科目余额表[科目编码],科目余额表[抽查项目],"无匹配"),"期间结转")</f>
        <v>0</v>
      </c>
      <c r="J1435" s="38" t="str" cm="1">
        <f t="array" ref="J1435">_xlfn.TEXTJOIN(",", TRUE, _xlfn.UNIQUE(IF((序时账[日期]=B1435)*(序时账[凭证字号]=C1435)*IF(G1435=0,序时账[借方金额]&lt;&gt;0,序时账[借方金额]=0)*(序时账[科目编码]&lt;&gt;D1435), 序时账[科目名称], "")))</f>
        <v/>
      </c>
      <c r="K1435" s="42"/>
      <c r="M1435" s="24"/>
      <c r="N1435" s="23"/>
    </row>
    <row r="1436" spans="1:14">
      <c r="A1436" s="38" t="str" cm="1">
        <f t="array" ref="A1436">_xlfn.TEXTJOIN(",", TRUE, _xlfn.UNIQUE(IF((序时账[日期]=B1436)*(序时账[凭证字号]=C1436), 序时账[科目编码], "")))</f>
        <v>0</v>
      </c>
      <c r="B1436" s="89"/>
      <c r="G1436" s="39"/>
      <c r="H1436" s="39"/>
      <c r="I1436" s="42">
        <f>IF(F1436&lt;&gt;"结转本期损益",_xlfn.XLOOKUP(D1436,科目余额表[科目编码],科目余额表[抽查项目],"无匹配"),"期间结转")</f>
        <v>0</v>
      </c>
      <c r="J1436" s="38" t="str" cm="1">
        <f t="array" ref="J1436">_xlfn.TEXTJOIN(",", TRUE, _xlfn.UNIQUE(IF((序时账[日期]=B1436)*(序时账[凭证字号]=C1436)*IF(G1436=0,序时账[借方金额]&lt;&gt;0,序时账[借方金额]=0)*(序时账[科目编码]&lt;&gt;D1436), 序时账[科目名称], "")))</f>
        <v/>
      </c>
      <c r="K1436" s="42"/>
      <c r="M1436" s="24"/>
      <c r="N1436" s="23"/>
    </row>
    <row r="1437" spans="1:14">
      <c r="A1437" s="38" t="str" cm="1">
        <f t="array" ref="A1437">_xlfn.TEXTJOIN(",", TRUE, _xlfn.UNIQUE(IF((序时账[日期]=B1437)*(序时账[凭证字号]=C1437), 序时账[科目编码], "")))</f>
        <v>0</v>
      </c>
      <c r="B1437" s="89"/>
      <c r="G1437" s="39"/>
      <c r="H1437" s="39"/>
      <c r="I1437" s="42">
        <f>IF(F1437&lt;&gt;"结转本期损益",_xlfn.XLOOKUP(D1437,科目余额表[科目编码],科目余额表[抽查项目],"无匹配"),"期间结转")</f>
        <v>0</v>
      </c>
      <c r="J1437" s="38" t="str" cm="1">
        <f t="array" ref="J1437">_xlfn.TEXTJOIN(",", TRUE, _xlfn.UNIQUE(IF((序时账[日期]=B1437)*(序时账[凭证字号]=C1437)*IF(G1437=0,序时账[借方金额]&lt;&gt;0,序时账[借方金额]=0)*(序时账[科目编码]&lt;&gt;D1437), 序时账[科目名称], "")))</f>
        <v/>
      </c>
      <c r="K1437" s="42"/>
      <c r="M1437" s="24"/>
      <c r="N1437" s="23"/>
    </row>
    <row r="1438" spans="1:14">
      <c r="A1438" s="38" t="str" cm="1">
        <f t="array" ref="A1438">_xlfn.TEXTJOIN(",", TRUE, _xlfn.UNIQUE(IF((序时账[日期]=B1438)*(序时账[凭证字号]=C1438), 序时账[科目编码], "")))</f>
        <v>0</v>
      </c>
      <c r="B1438" s="89"/>
      <c r="G1438" s="39"/>
      <c r="H1438" s="39"/>
      <c r="I1438" s="42">
        <f>IF(F1438&lt;&gt;"结转本期损益",_xlfn.XLOOKUP(D1438,科目余额表[科目编码],科目余额表[抽查项目],"无匹配"),"期间结转")</f>
        <v>0</v>
      </c>
      <c r="J1438" s="38" t="str" cm="1">
        <f t="array" ref="J1438">_xlfn.TEXTJOIN(",", TRUE, _xlfn.UNIQUE(IF((序时账[日期]=B1438)*(序时账[凭证字号]=C1438)*IF(G1438=0,序时账[借方金额]&lt;&gt;0,序时账[借方金额]=0)*(序时账[科目编码]&lt;&gt;D1438), 序时账[科目名称], "")))</f>
        <v/>
      </c>
      <c r="K1438" s="42"/>
      <c r="M1438" s="24"/>
      <c r="N1438" s="23"/>
    </row>
    <row r="1439" spans="1:14">
      <c r="A1439" s="38" t="str" cm="1">
        <f t="array" ref="A1439">_xlfn.TEXTJOIN(",", TRUE, _xlfn.UNIQUE(IF((序时账[日期]=B1439)*(序时账[凭证字号]=C1439), 序时账[科目编码], "")))</f>
        <v>0</v>
      </c>
      <c r="B1439" s="89"/>
      <c r="G1439" s="39"/>
      <c r="H1439" s="39"/>
      <c r="I1439" s="42">
        <f>IF(F1439&lt;&gt;"结转本期损益",_xlfn.XLOOKUP(D1439,科目余额表[科目编码],科目余额表[抽查项目],"无匹配"),"期间结转")</f>
        <v>0</v>
      </c>
      <c r="J1439" s="38" t="str" cm="1">
        <f t="array" ref="J1439">_xlfn.TEXTJOIN(",", TRUE, _xlfn.UNIQUE(IF((序时账[日期]=B1439)*(序时账[凭证字号]=C1439)*IF(G1439=0,序时账[借方金额]&lt;&gt;0,序时账[借方金额]=0)*(序时账[科目编码]&lt;&gt;D1439), 序时账[科目名称], "")))</f>
        <v/>
      </c>
      <c r="K1439" s="42"/>
      <c r="M1439" s="24"/>
      <c r="N1439" s="23"/>
    </row>
    <row r="1440" spans="1:14">
      <c r="A1440" s="38" t="str" cm="1">
        <f t="array" ref="A1440">_xlfn.TEXTJOIN(",", TRUE, _xlfn.UNIQUE(IF((序时账[日期]=B1440)*(序时账[凭证字号]=C1440), 序时账[科目编码], "")))</f>
        <v>0</v>
      </c>
      <c r="B1440" s="89"/>
      <c r="G1440" s="39"/>
      <c r="H1440" s="39"/>
      <c r="I1440" s="42">
        <f>IF(F1440&lt;&gt;"结转本期损益",_xlfn.XLOOKUP(D1440,科目余额表[科目编码],科目余额表[抽查项目],"无匹配"),"期间结转")</f>
        <v>0</v>
      </c>
      <c r="J1440" s="38" t="str" cm="1">
        <f t="array" ref="J1440">_xlfn.TEXTJOIN(",", TRUE, _xlfn.UNIQUE(IF((序时账[日期]=B1440)*(序时账[凭证字号]=C1440)*IF(G1440=0,序时账[借方金额]&lt;&gt;0,序时账[借方金额]=0)*(序时账[科目编码]&lt;&gt;D1440), 序时账[科目名称], "")))</f>
        <v/>
      </c>
      <c r="K1440" s="42"/>
      <c r="M1440" s="24"/>
      <c r="N1440" s="23"/>
    </row>
    <row r="1441" spans="1:14">
      <c r="A1441" s="38" t="str" cm="1">
        <f t="array" ref="A1441">_xlfn.TEXTJOIN(",", TRUE, _xlfn.UNIQUE(IF((序时账[日期]=B1441)*(序时账[凭证字号]=C1441), 序时账[科目编码], "")))</f>
        <v>0</v>
      </c>
      <c r="B1441" s="89"/>
      <c r="G1441" s="39"/>
      <c r="H1441" s="39"/>
      <c r="I1441" s="42">
        <f>IF(F1441&lt;&gt;"结转本期损益",_xlfn.XLOOKUP(D1441,科目余额表[科目编码],科目余额表[抽查项目],"无匹配"),"期间结转")</f>
        <v>0</v>
      </c>
      <c r="J1441" s="38" t="str" cm="1">
        <f t="array" ref="J1441">_xlfn.TEXTJOIN(",", TRUE, _xlfn.UNIQUE(IF((序时账[日期]=B1441)*(序时账[凭证字号]=C1441)*IF(G1441=0,序时账[借方金额]&lt;&gt;0,序时账[借方金额]=0)*(序时账[科目编码]&lt;&gt;D1441), 序时账[科目名称], "")))</f>
        <v/>
      </c>
      <c r="K1441" s="42"/>
      <c r="M1441" s="24"/>
      <c r="N1441" s="23"/>
    </row>
    <row r="1442" spans="1:14">
      <c r="A1442" s="38" t="str" cm="1">
        <f t="array" ref="A1442">_xlfn.TEXTJOIN(",", TRUE, _xlfn.UNIQUE(IF((序时账[日期]=B1442)*(序时账[凭证字号]=C1442), 序时账[科目编码], "")))</f>
        <v>0</v>
      </c>
      <c r="B1442" s="89"/>
      <c r="G1442" s="39"/>
      <c r="H1442" s="39"/>
      <c r="I1442" s="42">
        <f>IF(F1442&lt;&gt;"结转本期损益",_xlfn.XLOOKUP(D1442,科目余额表[科目编码],科目余额表[抽查项目],"无匹配"),"期间结转")</f>
        <v>0</v>
      </c>
      <c r="J1442" s="38" t="str" cm="1">
        <f t="array" ref="J1442">_xlfn.TEXTJOIN(",", TRUE, _xlfn.UNIQUE(IF((序时账[日期]=B1442)*(序时账[凭证字号]=C1442)*IF(G1442=0,序时账[借方金额]&lt;&gt;0,序时账[借方金额]=0)*(序时账[科目编码]&lt;&gt;D1442), 序时账[科目名称], "")))</f>
        <v/>
      </c>
      <c r="K1442" s="42"/>
      <c r="M1442" s="24"/>
      <c r="N1442" s="23"/>
    </row>
    <row r="1443" spans="1:14">
      <c r="A1443" s="38" t="str" cm="1">
        <f t="array" ref="A1443">_xlfn.TEXTJOIN(",", TRUE, _xlfn.UNIQUE(IF((序时账[日期]=B1443)*(序时账[凭证字号]=C1443), 序时账[科目编码], "")))</f>
        <v>0</v>
      </c>
      <c r="B1443" s="89"/>
      <c r="G1443" s="39"/>
      <c r="H1443" s="39"/>
      <c r="I1443" s="42">
        <f>IF(F1443&lt;&gt;"结转本期损益",_xlfn.XLOOKUP(D1443,科目余额表[科目编码],科目余额表[抽查项目],"无匹配"),"期间结转")</f>
        <v>0</v>
      </c>
      <c r="J1443" s="38" t="str" cm="1">
        <f t="array" ref="J1443">_xlfn.TEXTJOIN(",", TRUE, _xlfn.UNIQUE(IF((序时账[日期]=B1443)*(序时账[凭证字号]=C1443)*IF(G1443=0,序时账[借方金额]&lt;&gt;0,序时账[借方金额]=0)*(序时账[科目编码]&lt;&gt;D1443), 序时账[科目名称], "")))</f>
        <v/>
      </c>
      <c r="K1443" s="42"/>
      <c r="M1443" s="24"/>
      <c r="N1443" s="23"/>
    </row>
    <row r="1444" spans="1:14">
      <c r="A1444" s="38" t="str" cm="1">
        <f t="array" ref="A1444">_xlfn.TEXTJOIN(",", TRUE, _xlfn.UNIQUE(IF((序时账[日期]=B1444)*(序时账[凭证字号]=C1444), 序时账[科目编码], "")))</f>
        <v>0</v>
      </c>
      <c r="B1444" s="89"/>
      <c r="G1444" s="39"/>
      <c r="H1444" s="39"/>
      <c r="I1444" s="42">
        <f>IF(F1444&lt;&gt;"结转本期损益",_xlfn.XLOOKUP(D1444,科目余额表[科目编码],科目余额表[抽查项目],"无匹配"),"期间结转")</f>
        <v>0</v>
      </c>
      <c r="J1444" s="38" t="str" cm="1">
        <f t="array" ref="J1444">_xlfn.TEXTJOIN(",", TRUE, _xlfn.UNIQUE(IF((序时账[日期]=B1444)*(序时账[凭证字号]=C1444)*IF(G1444=0,序时账[借方金额]&lt;&gt;0,序时账[借方金额]=0)*(序时账[科目编码]&lt;&gt;D1444), 序时账[科目名称], "")))</f>
        <v/>
      </c>
      <c r="K1444" s="42"/>
      <c r="M1444" s="24"/>
      <c r="N1444" s="23"/>
    </row>
    <row r="1445" spans="1:14">
      <c r="A1445" s="38" t="str" cm="1">
        <f t="array" ref="A1445">_xlfn.TEXTJOIN(",", TRUE, _xlfn.UNIQUE(IF((序时账[日期]=B1445)*(序时账[凭证字号]=C1445), 序时账[科目编码], "")))</f>
        <v>0</v>
      </c>
      <c r="B1445" s="89"/>
      <c r="G1445" s="39"/>
      <c r="H1445" s="39"/>
      <c r="I1445" s="42">
        <f>IF(F1445&lt;&gt;"结转本期损益",_xlfn.XLOOKUP(D1445,科目余额表[科目编码],科目余额表[抽查项目],"无匹配"),"期间结转")</f>
        <v>0</v>
      </c>
      <c r="J1445" s="38" t="str" cm="1">
        <f t="array" ref="J1445">_xlfn.TEXTJOIN(",", TRUE, _xlfn.UNIQUE(IF((序时账[日期]=B1445)*(序时账[凭证字号]=C1445)*IF(G1445=0,序时账[借方金额]&lt;&gt;0,序时账[借方金额]=0)*(序时账[科目编码]&lt;&gt;D1445), 序时账[科目名称], "")))</f>
        <v/>
      </c>
      <c r="K1445" s="42"/>
      <c r="M1445" s="24"/>
      <c r="N1445" s="23"/>
    </row>
    <row r="1446" spans="1:14">
      <c r="A1446" s="38" t="str" cm="1">
        <f t="array" ref="A1446">_xlfn.TEXTJOIN(",", TRUE, _xlfn.UNIQUE(IF((序时账[日期]=B1446)*(序时账[凭证字号]=C1446), 序时账[科目编码], "")))</f>
        <v>0</v>
      </c>
      <c r="B1446" s="89"/>
      <c r="G1446" s="39"/>
      <c r="H1446" s="39"/>
      <c r="I1446" s="42">
        <f>IF(F1446&lt;&gt;"结转本期损益",_xlfn.XLOOKUP(D1446,科目余额表[科目编码],科目余额表[抽查项目],"无匹配"),"期间结转")</f>
        <v>0</v>
      </c>
      <c r="J1446" s="38" t="str" cm="1">
        <f t="array" ref="J1446">_xlfn.TEXTJOIN(",", TRUE, _xlfn.UNIQUE(IF((序时账[日期]=B1446)*(序时账[凭证字号]=C1446)*IF(G1446=0,序时账[借方金额]&lt;&gt;0,序时账[借方金额]=0)*(序时账[科目编码]&lt;&gt;D1446), 序时账[科目名称], "")))</f>
        <v/>
      </c>
      <c r="K1446" s="42"/>
      <c r="M1446" s="24"/>
      <c r="N1446" s="23"/>
    </row>
    <row r="1447" spans="1:14">
      <c r="A1447" s="38" t="str" cm="1">
        <f t="array" ref="A1447">_xlfn.TEXTJOIN(",", TRUE, _xlfn.UNIQUE(IF((序时账[日期]=B1447)*(序时账[凭证字号]=C1447), 序时账[科目编码], "")))</f>
        <v>0</v>
      </c>
      <c r="B1447" s="89"/>
      <c r="G1447" s="39"/>
      <c r="H1447" s="39"/>
      <c r="I1447" s="42">
        <f>IF(F1447&lt;&gt;"结转本期损益",_xlfn.XLOOKUP(D1447,科目余额表[科目编码],科目余额表[抽查项目],"无匹配"),"期间结转")</f>
        <v>0</v>
      </c>
      <c r="J1447" s="38" t="str" cm="1">
        <f t="array" ref="J1447">_xlfn.TEXTJOIN(",", TRUE, _xlfn.UNIQUE(IF((序时账[日期]=B1447)*(序时账[凭证字号]=C1447)*IF(G1447=0,序时账[借方金额]&lt;&gt;0,序时账[借方金额]=0)*(序时账[科目编码]&lt;&gt;D1447), 序时账[科目名称], "")))</f>
        <v/>
      </c>
      <c r="K1447" s="42"/>
      <c r="M1447" s="24"/>
      <c r="N1447" s="23"/>
    </row>
    <row r="1448" spans="1:14">
      <c r="A1448" s="38" t="str" cm="1">
        <f t="array" ref="A1448">_xlfn.TEXTJOIN(",", TRUE, _xlfn.UNIQUE(IF((序时账[日期]=B1448)*(序时账[凭证字号]=C1448), 序时账[科目编码], "")))</f>
        <v>0</v>
      </c>
      <c r="B1448" s="89"/>
      <c r="G1448" s="39"/>
      <c r="H1448" s="39"/>
      <c r="I1448" s="42">
        <f>IF(F1448&lt;&gt;"结转本期损益",_xlfn.XLOOKUP(D1448,科目余额表[科目编码],科目余额表[抽查项目],"无匹配"),"期间结转")</f>
        <v>0</v>
      </c>
      <c r="J1448" s="38" t="str" cm="1">
        <f t="array" ref="J1448">_xlfn.TEXTJOIN(",", TRUE, _xlfn.UNIQUE(IF((序时账[日期]=B1448)*(序时账[凭证字号]=C1448)*IF(G1448=0,序时账[借方金额]&lt;&gt;0,序时账[借方金额]=0)*(序时账[科目编码]&lt;&gt;D1448), 序时账[科目名称], "")))</f>
        <v/>
      </c>
      <c r="K1448" s="42"/>
      <c r="M1448" s="24"/>
      <c r="N1448" s="23"/>
    </row>
    <row r="1449" spans="1:14">
      <c r="A1449" s="38" t="str" cm="1">
        <f t="array" ref="A1449">_xlfn.TEXTJOIN(",", TRUE, _xlfn.UNIQUE(IF((序时账[日期]=B1449)*(序时账[凭证字号]=C1449), 序时账[科目编码], "")))</f>
        <v>0</v>
      </c>
      <c r="B1449" s="89"/>
      <c r="G1449" s="39"/>
      <c r="H1449" s="39"/>
      <c r="I1449" s="42">
        <f>IF(F1449&lt;&gt;"结转本期损益",_xlfn.XLOOKUP(D1449,科目余额表[科目编码],科目余额表[抽查项目],"无匹配"),"期间结转")</f>
        <v>0</v>
      </c>
      <c r="J1449" s="38" t="str" cm="1">
        <f t="array" ref="J1449">_xlfn.TEXTJOIN(",", TRUE, _xlfn.UNIQUE(IF((序时账[日期]=B1449)*(序时账[凭证字号]=C1449)*IF(G1449=0,序时账[借方金额]&lt;&gt;0,序时账[借方金额]=0)*(序时账[科目编码]&lt;&gt;D1449), 序时账[科目名称], "")))</f>
        <v/>
      </c>
      <c r="K1449" s="42"/>
      <c r="M1449" s="24"/>
      <c r="N1449" s="23"/>
    </row>
    <row r="1450" spans="1:14">
      <c r="A1450" s="38" t="str" cm="1">
        <f t="array" ref="A1450">_xlfn.TEXTJOIN(",", TRUE, _xlfn.UNIQUE(IF((序时账[日期]=B1450)*(序时账[凭证字号]=C1450), 序时账[科目编码], "")))</f>
        <v>0</v>
      </c>
      <c r="B1450" s="89"/>
      <c r="G1450" s="39"/>
      <c r="H1450" s="39"/>
      <c r="I1450" s="42">
        <f>IF(F1450&lt;&gt;"结转本期损益",_xlfn.XLOOKUP(D1450,科目余额表[科目编码],科目余额表[抽查项目],"无匹配"),"期间结转")</f>
        <v>0</v>
      </c>
      <c r="J1450" s="38" t="str" cm="1">
        <f t="array" ref="J1450">_xlfn.TEXTJOIN(",", TRUE, _xlfn.UNIQUE(IF((序时账[日期]=B1450)*(序时账[凭证字号]=C1450)*IF(G1450=0,序时账[借方金额]&lt;&gt;0,序时账[借方金额]=0)*(序时账[科目编码]&lt;&gt;D1450), 序时账[科目名称], "")))</f>
        <v/>
      </c>
      <c r="K1450" s="42"/>
      <c r="M1450" s="24"/>
      <c r="N1450" s="23"/>
    </row>
    <row r="1451" spans="1:14">
      <c r="A1451" s="38" t="str" cm="1">
        <f t="array" ref="A1451">_xlfn.TEXTJOIN(",", TRUE, _xlfn.UNIQUE(IF((序时账[日期]=B1451)*(序时账[凭证字号]=C1451), 序时账[科目编码], "")))</f>
        <v>0</v>
      </c>
      <c r="B1451" s="89"/>
      <c r="G1451" s="39"/>
      <c r="H1451" s="39"/>
      <c r="I1451" s="42">
        <f>IF(F1451&lt;&gt;"结转本期损益",_xlfn.XLOOKUP(D1451,科目余额表[科目编码],科目余额表[抽查项目],"无匹配"),"期间结转")</f>
        <v>0</v>
      </c>
      <c r="J1451" s="38" t="str" cm="1">
        <f t="array" ref="J1451">_xlfn.TEXTJOIN(",", TRUE, _xlfn.UNIQUE(IF((序时账[日期]=B1451)*(序时账[凭证字号]=C1451)*IF(G1451=0,序时账[借方金额]&lt;&gt;0,序时账[借方金额]=0)*(序时账[科目编码]&lt;&gt;D1451), 序时账[科目名称], "")))</f>
        <v/>
      </c>
      <c r="K1451" s="42"/>
      <c r="M1451" s="24"/>
      <c r="N1451" s="23"/>
    </row>
    <row r="1452" spans="1:14">
      <c r="A1452" s="38" t="str" cm="1">
        <f t="array" ref="A1452">_xlfn.TEXTJOIN(",", TRUE, _xlfn.UNIQUE(IF((序时账[日期]=B1452)*(序时账[凭证字号]=C1452), 序时账[科目编码], "")))</f>
        <v>0</v>
      </c>
      <c r="B1452" s="89"/>
      <c r="G1452" s="39"/>
      <c r="H1452" s="39"/>
      <c r="I1452" s="42">
        <f>IF(F1452&lt;&gt;"结转本期损益",_xlfn.XLOOKUP(D1452,科目余额表[科目编码],科目余额表[抽查项目],"无匹配"),"期间结转")</f>
        <v>0</v>
      </c>
      <c r="J1452" s="38" t="str" cm="1">
        <f t="array" ref="J1452">_xlfn.TEXTJOIN(",", TRUE, _xlfn.UNIQUE(IF((序时账[日期]=B1452)*(序时账[凭证字号]=C1452)*IF(G1452=0,序时账[借方金额]&lt;&gt;0,序时账[借方金额]=0)*(序时账[科目编码]&lt;&gt;D1452), 序时账[科目名称], "")))</f>
        <v/>
      </c>
      <c r="K1452" s="42"/>
      <c r="M1452" s="24"/>
      <c r="N1452" s="23"/>
    </row>
    <row r="1453" spans="1:14">
      <c r="A1453" s="38" t="str" cm="1">
        <f t="array" ref="A1453">_xlfn.TEXTJOIN(",", TRUE, _xlfn.UNIQUE(IF((序时账[日期]=B1453)*(序时账[凭证字号]=C1453), 序时账[科目编码], "")))</f>
        <v>0</v>
      </c>
      <c r="B1453" s="89"/>
      <c r="G1453" s="39"/>
      <c r="H1453" s="39"/>
      <c r="I1453" s="42">
        <f>IF(F1453&lt;&gt;"结转本期损益",_xlfn.XLOOKUP(D1453,科目余额表[科目编码],科目余额表[抽查项目],"无匹配"),"期间结转")</f>
        <v>0</v>
      </c>
      <c r="J1453" s="38" t="str" cm="1">
        <f t="array" ref="J1453">_xlfn.TEXTJOIN(",", TRUE, _xlfn.UNIQUE(IF((序时账[日期]=B1453)*(序时账[凭证字号]=C1453)*IF(G1453=0,序时账[借方金额]&lt;&gt;0,序时账[借方金额]=0)*(序时账[科目编码]&lt;&gt;D1453), 序时账[科目名称], "")))</f>
        <v/>
      </c>
      <c r="K1453" s="42"/>
      <c r="M1453" s="24"/>
      <c r="N1453" s="23"/>
    </row>
    <row r="1454" spans="1:14">
      <c r="A1454" s="38" t="str" cm="1">
        <f t="array" ref="A1454">_xlfn.TEXTJOIN(",", TRUE, _xlfn.UNIQUE(IF((序时账[日期]=B1454)*(序时账[凭证字号]=C1454), 序时账[科目编码], "")))</f>
        <v>0</v>
      </c>
      <c r="B1454" s="89"/>
      <c r="G1454" s="39"/>
      <c r="H1454" s="39"/>
      <c r="I1454" s="42">
        <f>IF(F1454&lt;&gt;"结转本期损益",_xlfn.XLOOKUP(D1454,科目余额表[科目编码],科目余额表[抽查项目],"无匹配"),"期间结转")</f>
        <v>0</v>
      </c>
      <c r="J1454" s="38" t="str" cm="1">
        <f t="array" ref="J1454">_xlfn.TEXTJOIN(",", TRUE, _xlfn.UNIQUE(IF((序时账[日期]=B1454)*(序时账[凭证字号]=C1454)*IF(G1454=0,序时账[借方金额]&lt;&gt;0,序时账[借方金额]=0)*(序时账[科目编码]&lt;&gt;D1454), 序时账[科目名称], "")))</f>
        <v/>
      </c>
      <c r="K1454" s="42"/>
      <c r="M1454" s="24"/>
      <c r="N1454" s="23"/>
    </row>
    <row r="1455" spans="1:14">
      <c r="A1455" s="38" t="str" cm="1">
        <f t="array" ref="A1455">_xlfn.TEXTJOIN(",", TRUE, _xlfn.UNIQUE(IF((序时账[日期]=B1455)*(序时账[凭证字号]=C1455), 序时账[科目编码], "")))</f>
        <v>0</v>
      </c>
      <c r="B1455" s="89"/>
      <c r="G1455" s="39"/>
      <c r="H1455" s="39"/>
      <c r="I1455" s="42">
        <f>IF(F1455&lt;&gt;"结转本期损益",_xlfn.XLOOKUP(D1455,科目余额表[科目编码],科目余额表[抽查项目],"无匹配"),"期间结转")</f>
        <v>0</v>
      </c>
      <c r="J1455" s="38" t="str" cm="1">
        <f t="array" ref="J1455">_xlfn.TEXTJOIN(",", TRUE, _xlfn.UNIQUE(IF((序时账[日期]=B1455)*(序时账[凭证字号]=C1455)*IF(G1455=0,序时账[借方金额]&lt;&gt;0,序时账[借方金额]=0)*(序时账[科目编码]&lt;&gt;D1455), 序时账[科目名称], "")))</f>
        <v/>
      </c>
      <c r="K1455" s="42"/>
      <c r="M1455" s="24"/>
      <c r="N1455" s="23"/>
    </row>
    <row r="1456" spans="1:14">
      <c r="A1456" s="38" t="str" cm="1">
        <f t="array" ref="A1456">_xlfn.TEXTJOIN(",", TRUE, _xlfn.UNIQUE(IF((序时账[日期]=B1456)*(序时账[凭证字号]=C1456), 序时账[科目编码], "")))</f>
        <v>0</v>
      </c>
      <c r="B1456" s="89"/>
      <c r="G1456" s="39"/>
      <c r="H1456" s="39"/>
      <c r="I1456" s="42">
        <f>IF(F1456&lt;&gt;"结转本期损益",_xlfn.XLOOKUP(D1456,科目余额表[科目编码],科目余额表[抽查项目],"无匹配"),"期间结转")</f>
        <v>0</v>
      </c>
      <c r="J1456" s="38" t="str" cm="1">
        <f t="array" ref="J1456">_xlfn.TEXTJOIN(",", TRUE, _xlfn.UNIQUE(IF((序时账[日期]=B1456)*(序时账[凭证字号]=C1456)*IF(G1456=0,序时账[借方金额]&lt;&gt;0,序时账[借方金额]=0)*(序时账[科目编码]&lt;&gt;D1456), 序时账[科目名称], "")))</f>
        <v/>
      </c>
      <c r="K1456" s="42"/>
      <c r="M1456" s="24"/>
      <c r="N1456" s="23"/>
    </row>
    <row r="1457" spans="1:14">
      <c r="A1457" s="38" t="str" cm="1">
        <f t="array" ref="A1457">_xlfn.TEXTJOIN(",", TRUE, _xlfn.UNIQUE(IF((序时账[日期]=B1457)*(序时账[凭证字号]=C1457), 序时账[科目编码], "")))</f>
        <v>0</v>
      </c>
      <c r="B1457" s="89"/>
      <c r="G1457" s="39"/>
      <c r="H1457" s="39"/>
      <c r="I1457" s="42">
        <f>IF(F1457&lt;&gt;"结转本期损益",_xlfn.XLOOKUP(D1457,科目余额表[科目编码],科目余额表[抽查项目],"无匹配"),"期间结转")</f>
        <v>0</v>
      </c>
      <c r="J1457" s="38" t="str" cm="1">
        <f t="array" ref="J1457">_xlfn.TEXTJOIN(",", TRUE, _xlfn.UNIQUE(IF((序时账[日期]=B1457)*(序时账[凭证字号]=C1457)*IF(G1457=0,序时账[借方金额]&lt;&gt;0,序时账[借方金额]=0)*(序时账[科目编码]&lt;&gt;D1457), 序时账[科目名称], "")))</f>
        <v/>
      </c>
      <c r="K1457" s="42"/>
      <c r="M1457" s="24"/>
      <c r="N1457" s="23"/>
    </row>
    <row r="1458" spans="1:14">
      <c r="A1458" s="38" t="str" cm="1">
        <f t="array" ref="A1458">_xlfn.TEXTJOIN(",", TRUE, _xlfn.UNIQUE(IF((序时账[日期]=B1458)*(序时账[凭证字号]=C1458), 序时账[科目编码], "")))</f>
        <v>0</v>
      </c>
      <c r="B1458" s="89"/>
      <c r="G1458" s="39"/>
      <c r="H1458" s="39"/>
      <c r="I1458" s="42">
        <f>IF(F1458&lt;&gt;"结转本期损益",_xlfn.XLOOKUP(D1458,科目余额表[科目编码],科目余额表[抽查项目],"无匹配"),"期间结转")</f>
        <v>0</v>
      </c>
      <c r="J1458" s="38" t="str" cm="1">
        <f t="array" ref="J1458">_xlfn.TEXTJOIN(",", TRUE, _xlfn.UNIQUE(IF((序时账[日期]=B1458)*(序时账[凭证字号]=C1458)*IF(G1458=0,序时账[借方金额]&lt;&gt;0,序时账[借方金额]=0)*(序时账[科目编码]&lt;&gt;D1458), 序时账[科目名称], "")))</f>
        <v/>
      </c>
      <c r="K1458" s="42"/>
      <c r="M1458" s="24"/>
      <c r="N1458" s="23"/>
    </row>
    <row r="1459" spans="1:14">
      <c r="A1459" s="38" t="str" cm="1">
        <f t="array" ref="A1459">_xlfn.TEXTJOIN(",", TRUE, _xlfn.UNIQUE(IF((序时账[日期]=B1459)*(序时账[凭证字号]=C1459), 序时账[科目编码], "")))</f>
        <v>0</v>
      </c>
      <c r="B1459" s="89"/>
      <c r="G1459" s="39"/>
      <c r="H1459" s="39"/>
      <c r="I1459" s="42">
        <f>IF(F1459&lt;&gt;"结转本期损益",_xlfn.XLOOKUP(D1459,科目余额表[科目编码],科目余额表[抽查项目],"无匹配"),"期间结转")</f>
        <v>0</v>
      </c>
      <c r="J1459" s="38" t="str" cm="1">
        <f t="array" ref="J1459">_xlfn.TEXTJOIN(",", TRUE, _xlfn.UNIQUE(IF((序时账[日期]=B1459)*(序时账[凭证字号]=C1459)*IF(G1459=0,序时账[借方金额]&lt;&gt;0,序时账[借方金额]=0)*(序时账[科目编码]&lt;&gt;D1459), 序时账[科目名称], "")))</f>
        <v/>
      </c>
      <c r="K1459" s="42"/>
      <c r="M1459" s="24"/>
      <c r="N1459" s="23"/>
    </row>
    <row r="1460" spans="1:14">
      <c r="A1460" s="38" t="str" cm="1">
        <f t="array" ref="A1460">_xlfn.TEXTJOIN(",", TRUE, _xlfn.UNIQUE(IF((序时账[日期]=B1460)*(序时账[凭证字号]=C1460), 序时账[科目编码], "")))</f>
        <v>0</v>
      </c>
      <c r="B1460" s="89"/>
      <c r="G1460" s="39"/>
      <c r="H1460" s="39"/>
      <c r="I1460" s="42">
        <f>IF(F1460&lt;&gt;"结转本期损益",_xlfn.XLOOKUP(D1460,科目余额表[科目编码],科目余额表[抽查项目],"无匹配"),"期间结转")</f>
        <v>0</v>
      </c>
      <c r="J1460" s="38" t="str" cm="1">
        <f t="array" ref="J1460">_xlfn.TEXTJOIN(",", TRUE, _xlfn.UNIQUE(IF((序时账[日期]=B1460)*(序时账[凭证字号]=C1460)*IF(G1460=0,序时账[借方金额]&lt;&gt;0,序时账[借方金额]=0)*(序时账[科目编码]&lt;&gt;D1460), 序时账[科目名称], "")))</f>
        <v/>
      </c>
      <c r="K1460" s="42"/>
      <c r="M1460" s="24"/>
      <c r="N1460" s="23"/>
    </row>
    <row r="1461" spans="1:14">
      <c r="A1461" s="38" t="str" cm="1">
        <f t="array" ref="A1461">_xlfn.TEXTJOIN(",", TRUE, _xlfn.UNIQUE(IF((序时账[日期]=B1461)*(序时账[凭证字号]=C1461), 序时账[科目编码], "")))</f>
        <v>0</v>
      </c>
      <c r="B1461" s="89"/>
      <c r="G1461" s="39"/>
      <c r="H1461" s="39"/>
      <c r="I1461" s="42">
        <f>IF(F1461&lt;&gt;"结转本期损益",_xlfn.XLOOKUP(D1461,科目余额表[科目编码],科目余额表[抽查项目],"无匹配"),"期间结转")</f>
        <v>0</v>
      </c>
      <c r="J1461" s="38" t="str" cm="1">
        <f t="array" ref="J1461">_xlfn.TEXTJOIN(",", TRUE, _xlfn.UNIQUE(IF((序时账[日期]=B1461)*(序时账[凭证字号]=C1461)*IF(G1461=0,序时账[借方金额]&lt;&gt;0,序时账[借方金额]=0)*(序时账[科目编码]&lt;&gt;D1461), 序时账[科目名称], "")))</f>
        <v/>
      </c>
      <c r="K1461" s="42"/>
      <c r="M1461" s="24"/>
      <c r="N1461" s="23"/>
    </row>
    <row r="1462" spans="1:14">
      <c r="A1462" s="38" t="str" cm="1">
        <f t="array" ref="A1462">_xlfn.TEXTJOIN(",", TRUE, _xlfn.UNIQUE(IF((序时账[日期]=B1462)*(序时账[凭证字号]=C1462), 序时账[科目编码], "")))</f>
        <v>0</v>
      </c>
      <c r="B1462" s="89"/>
      <c r="G1462" s="39"/>
      <c r="H1462" s="39"/>
      <c r="I1462" s="42">
        <f>IF(F1462&lt;&gt;"结转本期损益",_xlfn.XLOOKUP(D1462,科目余额表[科目编码],科目余额表[抽查项目],"无匹配"),"期间结转")</f>
        <v>0</v>
      </c>
      <c r="J1462" s="38" t="str" cm="1">
        <f t="array" ref="J1462">_xlfn.TEXTJOIN(",", TRUE, _xlfn.UNIQUE(IF((序时账[日期]=B1462)*(序时账[凭证字号]=C1462)*IF(G1462=0,序时账[借方金额]&lt;&gt;0,序时账[借方金额]=0)*(序时账[科目编码]&lt;&gt;D1462), 序时账[科目名称], "")))</f>
        <v/>
      </c>
      <c r="K1462" s="42"/>
      <c r="M1462" s="24"/>
      <c r="N1462" s="23"/>
    </row>
    <row r="1463" spans="1:14">
      <c r="A1463" s="38" t="str" cm="1">
        <f t="array" ref="A1463">_xlfn.TEXTJOIN(",", TRUE, _xlfn.UNIQUE(IF((序时账[日期]=B1463)*(序时账[凭证字号]=C1463), 序时账[科目编码], "")))</f>
        <v>0</v>
      </c>
      <c r="B1463" s="89"/>
      <c r="G1463" s="39"/>
      <c r="H1463" s="39"/>
      <c r="I1463" s="42">
        <f>IF(F1463&lt;&gt;"结转本期损益",_xlfn.XLOOKUP(D1463,科目余额表[科目编码],科目余额表[抽查项目],"无匹配"),"期间结转")</f>
        <v>0</v>
      </c>
      <c r="J1463" s="38" t="str" cm="1">
        <f t="array" ref="J1463">_xlfn.TEXTJOIN(",", TRUE, _xlfn.UNIQUE(IF((序时账[日期]=B1463)*(序时账[凭证字号]=C1463)*IF(G1463=0,序时账[借方金额]&lt;&gt;0,序时账[借方金额]=0)*(序时账[科目编码]&lt;&gt;D1463), 序时账[科目名称], "")))</f>
        <v/>
      </c>
      <c r="K1463" s="42"/>
      <c r="M1463" s="24"/>
      <c r="N1463" s="23"/>
    </row>
    <row r="1464" spans="1:14">
      <c r="A1464" s="38" t="str" cm="1">
        <f t="array" ref="A1464">_xlfn.TEXTJOIN(",", TRUE, _xlfn.UNIQUE(IF((序时账[日期]=B1464)*(序时账[凭证字号]=C1464), 序时账[科目编码], "")))</f>
        <v>0</v>
      </c>
      <c r="B1464" s="89"/>
      <c r="G1464" s="39"/>
      <c r="H1464" s="39"/>
      <c r="I1464" s="42">
        <f>IF(F1464&lt;&gt;"结转本期损益",_xlfn.XLOOKUP(D1464,科目余额表[科目编码],科目余额表[抽查项目],"无匹配"),"期间结转")</f>
        <v>0</v>
      </c>
      <c r="J1464" s="38" t="str" cm="1">
        <f t="array" ref="J1464">_xlfn.TEXTJOIN(",", TRUE, _xlfn.UNIQUE(IF((序时账[日期]=B1464)*(序时账[凭证字号]=C1464)*IF(G1464=0,序时账[借方金额]&lt;&gt;0,序时账[借方金额]=0)*(序时账[科目编码]&lt;&gt;D1464), 序时账[科目名称], "")))</f>
        <v/>
      </c>
      <c r="K1464" s="42"/>
      <c r="M1464" s="24"/>
      <c r="N1464" s="23"/>
    </row>
    <row r="1465" spans="1:14">
      <c r="A1465" s="38" t="str" cm="1">
        <f t="array" ref="A1465">_xlfn.TEXTJOIN(",", TRUE, _xlfn.UNIQUE(IF((序时账[日期]=B1465)*(序时账[凭证字号]=C1465), 序时账[科目编码], "")))</f>
        <v>0</v>
      </c>
      <c r="B1465" s="89"/>
      <c r="G1465" s="39"/>
      <c r="H1465" s="39"/>
      <c r="I1465" s="42">
        <f>IF(F1465&lt;&gt;"结转本期损益",_xlfn.XLOOKUP(D1465,科目余额表[科目编码],科目余额表[抽查项目],"无匹配"),"期间结转")</f>
        <v>0</v>
      </c>
      <c r="J1465" s="38" t="str" cm="1">
        <f t="array" ref="J1465">_xlfn.TEXTJOIN(",", TRUE, _xlfn.UNIQUE(IF((序时账[日期]=B1465)*(序时账[凭证字号]=C1465)*IF(G1465=0,序时账[借方金额]&lt;&gt;0,序时账[借方金额]=0)*(序时账[科目编码]&lt;&gt;D1465), 序时账[科目名称], "")))</f>
        <v/>
      </c>
      <c r="K1465" s="42"/>
      <c r="M1465" s="24"/>
      <c r="N1465" s="23"/>
    </row>
    <row r="1466" spans="1:14">
      <c r="A1466" s="38" t="str" cm="1">
        <f t="array" ref="A1466">_xlfn.TEXTJOIN(",", TRUE, _xlfn.UNIQUE(IF((序时账[日期]=B1466)*(序时账[凭证字号]=C1466), 序时账[科目编码], "")))</f>
        <v>0</v>
      </c>
      <c r="B1466" s="89"/>
      <c r="G1466" s="39"/>
      <c r="H1466" s="39"/>
      <c r="I1466" s="42">
        <f>IF(F1466&lt;&gt;"结转本期损益",_xlfn.XLOOKUP(D1466,科目余额表[科目编码],科目余额表[抽查项目],"无匹配"),"期间结转")</f>
        <v>0</v>
      </c>
      <c r="J1466" s="38" t="str" cm="1">
        <f t="array" ref="J1466">_xlfn.TEXTJOIN(",", TRUE, _xlfn.UNIQUE(IF((序时账[日期]=B1466)*(序时账[凭证字号]=C1466)*IF(G1466=0,序时账[借方金额]&lt;&gt;0,序时账[借方金额]=0)*(序时账[科目编码]&lt;&gt;D1466), 序时账[科目名称], "")))</f>
        <v/>
      </c>
      <c r="K1466" s="42"/>
      <c r="M1466" s="24"/>
      <c r="N1466" s="23"/>
    </row>
    <row r="1467" spans="1:14">
      <c r="A1467" s="38" t="str" cm="1">
        <f t="array" ref="A1467">_xlfn.TEXTJOIN(",", TRUE, _xlfn.UNIQUE(IF((序时账[日期]=B1467)*(序时账[凭证字号]=C1467), 序时账[科目编码], "")))</f>
        <v>0</v>
      </c>
      <c r="B1467" s="89"/>
      <c r="G1467" s="39"/>
      <c r="H1467" s="39"/>
      <c r="I1467" s="42">
        <f>IF(F1467&lt;&gt;"结转本期损益",_xlfn.XLOOKUP(D1467,科目余额表[科目编码],科目余额表[抽查项目],"无匹配"),"期间结转")</f>
        <v>0</v>
      </c>
      <c r="J1467" s="38" t="str" cm="1">
        <f t="array" ref="J1467">_xlfn.TEXTJOIN(",", TRUE, _xlfn.UNIQUE(IF((序时账[日期]=B1467)*(序时账[凭证字号]=C1467)*IF(G1467=0,序时账[借方金额]&lt;&gt;0,序时账[借方金额]=0)*(序时账[科目编码]&lt;&gt;D1467), 序时账[科目名称], "")))</f>
        <v/>
      </c>
      <c r="K1467" s="42"/>
      <c r="M1467" s="24"/>
      <c r="N1467" s="23"/>
    </row>
    <row r="1468" spans="1:14">
      <c r="A1468" s="38" t="str" cm="1">
        <f t="array" ref="A1468">_xlfn.TEXTJOIN(",", TRUE, _xlfn.UNIQUE(IF((序时账[日期]=B1468)*(序时账[凭证字号]=C1468), 序时账[科目编码], "")))</f>
        <v>0</v>
      </c>
      <c r="B1468" s="89"/>
      <c r="G1468" s="39"/>
      <c r="H1468" s="39"/>
      <c r="I1468" s="42">
        <f>IF(F1468&lt;&gt;"结转本期损益",_xlfn.XLOOKUP(D1468,科目余额表[科目编码],科目余额表[抽查项目],"无匹配"),"期间结转")</f>
        <v>0</v>
      </c>
      <c r="J1468" s="38" t="str" cm="1">
        <f t="array" ref="J1468">_xlfn.TEXTJOIN(",", TRUE, _xlfn.UNIQUE(IF((序时账[日期]=B1468)*(序时账[凭证字号]=C1468)*IF(G1468=0,序时账[借方金额]&lt;&gt;0,序时账[借方金额]=0)*(序时账[科目编码]&lt;&gt;D1468), 序时账[科目名称], "")))</f>
        <v/>
      </c>
      <c r="K1468" s="42"/>
      <c r="M1468" s="24"/>
      <c r="N1468" s="23"/>
    </row>
    <row r="1469" spans="1:14">
      <c r="A1469" s="38" t="str" cm="1">
        <f t="array" ref="A1469">_xlfn.TEXTJOIN(",", TRUE, _xlfn.UNIQUE(IF((序时账[日期]=B1469)*(序时账[凭证字号]=C1469), 序时账[科目编码], "")))</f>
        <v>0</v>
      </c>
      <c r="B1469" s="89"/>
      <c r="G1469" s="39"/>
      <c r="H1469" s="39"/>
      <c r="I1469" s="42">
        <f>IF(F1469&lt;&gt;"结转本期损益",_xlfn.XLOOKUP(D1469,科目余额表[科目编码],科目余额表[抽查项目],"无匹配"),"期间结转")</f>
        <v>0</v>
      </c>
      <c r="J1469" s="38" t="str" cm="1">
        <f t="array" ref="J1469">_xlfn.TEXTJOIN(",", TRUE, _xlfn.UNIQUE(IF((序时账[日期]=B1469)*(序时账[凭证字号]=C1469)*IF(G1469=0,序时账[借方金额]&lt;&gt;0,序时账[借方金额]=0)*(序时账[科目编码]&lt;&gt;D1469), 序时账[科目名称], "")))</f>
        <v/>
      </c>
      <c r="K1469" s="42"/>
      <c r="M1469" s="24"/>
      <c r="N1469" s="23"/>
    </row>
    <row r="1470" spans="1:14">
      <c r="A1470" s="38" t="str" cm="1">
        <f t="array" ref="A1470">_xlfn.TEXTJOIN(",", TRUE, _xlfn.UNIQUE(IF((序时账[日期]=B1470)*(序时账[凭证字号]=C1470), 序时账[科目编码], "")))</f>
        <v>0</v>
      </c>
      <c r="B1470" s="89"/>
      <c r="G1470" s="39"/>
      <c r="H1470" s="39"/>
      <c r="I1470" s="42">
        <f>IF(F1470&lt;&gt;"结转本期损益",_xlfn.XLOOKUP(D1470,科目余额表[科目编码],科目余额表[抽查项目],"无匹配"),"期间结转")</f>
        <v>0</v>
      </c>
      <c r="J1470" s="38" t="str" cm="1">
        <f t="array" ref="J1470">_xlfn.TEXTJOIN(",", TRUE, _xlfn.UNIQUE(IF((序时账[日期]=B1470)*(序时账[凭证字号]=C1470)*IF(G1470=0,序时账[借方金额]&lt;&gt;0,序时账[借方金额]=0)*(序时账[科目编码]&lt;&gt;D1470), 序时账[科目名称], "")))</f>
        <v/>
      </c>
      <c r="K1470" s="42"/>
      <c r="M1470" s="24"/>
      <c r="N1470" s="23"/>
    </row>
    <row r="1471" spans="1:14">
      <c r="A1471" s="38" t="str" cm="1">
        <f t="array" ref="A1471">_xlfn.TEXTJOIN(",", TRUE, _xlfn.UNIQUE(IF((序时账[日期]=B1471)*(序时账[凭证字号]=C1471), 序时账[科目编码], "")))</f>
        <v>0</v>
      </c>
      <c r="B1471" s="89"/>
      <c r="G1471" s="39"/>
      <c r="H1471" s="39"/>
      <c r="I1471" s="42">
        <f>IF(F1471&lt;&gt;"结转本期损益",_xlfn.XLOOKUP(D1471,科目余额表[科目编码],科目余额表[抽查项目],"无匹配"),"期间结转")</f>
        <v>0</v>
      </c>
      <c r="J1471" s="38" t="str" cm="1">
        <f t="array" ref="J1471">_xlfn.TEXTJOIN(",", TRUE, _xlfn.UNIQUE(IF((序时账[日期]=B1471)*(序时账[凭证字号]=C1471)*IF(G1471=0,序时账[借方金额]&lt;&gt;0,序时账[借方金额]=0)*(序时账[科目编码]&lt;&gt;D1471), 序时账[科目名称], "")))</f>
        <v/>
      </c>
      <c r="K1471" s="42"/>
      <c r="M1471" s="24"/>
      <c r="N1471" s="23"/>
    </row>
    <row r="1472" spans="1:14">
      <c r="A1472" s="38" t="str" cm="1">
        <f t="array" ref="A1472">_xlfn.TEXTJOIN(",", TRUE, _xlfn.UNIQUE(IF((序时账[日期]=B1472)*(序时账[凭证字号]=C1472), 序时账[科目编码], "")))</f>
        <v>0</v>
      </c>
      <c r="B1472" s="89"/>
      <c r="G1472" s="39"/>
      <c r="H1472" s="39"/>
      <c r="I1472" s="42">
        <f>IF(F1472&lt;&gt;"结转本期损益",_xlfn.XLOOKUP(D1472,科目余额表[科目编码],科目余额表[抽查项目],"无匹配"),"期间结转")</f>
        <v>0</v>
      </c>
      <c r="J1472" s="38" t="str" cm="1">
        <f t="array" ref="J1472">_xlfn.TEXTJOIN(",", TRUE, _xlfn.UNIQUE(IF((序时账[日期]=B1472)*(序时账[凭证字号]=C1472)*IF(G1472=0,序时账[借方金额]&lt;&gt;0,序时账[借方金额]=0)*(序时账[科目编码]&lt;&gt;D1472), 序时账[科目名称], "")))</f>
        <v/>
      </c>
      <c r="K1472" s="42"/>
      <c r="M1472" s="24"/>
      <c r="N1472" s="23"/>
    </row>
    <row r="1473" spans="1:14">
      <c r="A1473" s="38" t="str" cm="1">
        <f t="array" ref="A1473">_xlfn.TEXTJOIN(",", TRUE, _xlfn.UNIQUE(IF((序时账[日期]=B1473)*(序时账[凭证字号]=C1473), 序时账[科目编码], "")))</f>
        <v>0</v>
      </c>
      <c r="B1473" s="89"/>
      <c r="G1473" s="39"/>
      <c r="H1473" s="39"/>
      <c r="I1473" s="42">
        <f>IF(F1473&lt;&gt;"结转本期损益",_xlfn.XLOOKUP(D1473,科目余额表[科目编码],科目余额表[抽查项目],"无匹配"),"期间结转")</f>
        <v>0</v>
      </c>
      <c r="J1473" s="38" t="str" cm="1">
        <f t="array" ref="J1473">_xlfn.TEXTJOIN(",", TRUE, _xlfn.UNIQUE(IF((序时账[日期]=B1473)*(序时账[凭证字号]=C1473)*IF(G1473=0,序时账[借方金额]&lt;&gt;0,序时账[借方金额]=0)*(序时账[科目编码]&lt;&gt;D1473), 序时账[科目名称], "")))</f>
        <v/>
      </c>
      <c r="K1473" s="42"/>
      <c r="M1473" s="24"/>
      <c r="N1473" s="23"/>
    </row>
    <row r="1474" spans="1:14">
      <c r="A1474" s="38" t="str" cm="1">
        <f t="array" ref="A1474">_xlfn.TEXTJOIN(",", TRUE, _xlfn.UNIQUE(IF((序时账[日期]=B1474)*(序时账[凭证字号]=C1474), 序时账[科目编码], "")))</f>
        <v>0</v>
      </c>
      <c r="B1474" s="89"/>
      <c r="G1474" s="39"/>
      <c r="H1474" s="39"/>
      <c r="I1474" s="42">
        <f>IF(F1474&lt;&gt;"结转本期损益",_xlfn.XLOOKUP(D1474,科目余额表[科目编码],科目余额表[抽查项目],"无匹配"),"期间结转")</f>
        <v>0</v>
      </c>
      <c r="J1474" s="38" t="str" cm="1">
        <f t="array" ref="J1474">_xlfn.TEXTJOIN(",", TRUE, _xlfn.UNIQUE(IF((序时账[日期]=B1474)*(序时账[凭证字号]=C1474)*IF(G1474=0,序时账[借方金额]&lt;&gt;0,序时账[借方金额]=0)*(序时账[科目编码]&lt;&gt;D1474), 序时账[科目名称], "")))</f>
        <v/>
      </c>
      <c r="K1474" s="42"/>
      <c r="M1474" s="24"/>
      <c r="N1474" s="23"/>
    </row>
    <row r="1475" spans="1:14">
      <c r="A1475" s="38" t="str" cm="1">
        <f t="array" ref="A1475">_xlfn.TEXTJOIN(",", TRUE, _xlfn.UNIQUE(IF((序时账[日期]=B1475)*(序时账[凭证字号]=C1475), 序时账[科目编码], "")))</f>
        <v>0</v>
      </c>
      <c r="B1475" s="89"/>
      <c r="G1475" s="39"/>
      <c r="H1475" s="39"/>
      <c r="I1475" s="42">
        <f>IF(F1475&lt;&gt;"结转本期损益",_xlfn.XLOOKUP(D1475,科目余额表[科目编码],科目余额表[抽查项目],"无匹配"),"期间结转")</f>
        <v>0</v>
      </c>
      <c r="J1475" s="38" t="str" cm="1">
        <f t="array" ref="J1475">_xlfn.TEXTJOIN(",", TRUE, _xlfn.UNIQUE(IF((序时账[日期]=B1475)*(序时账[凭证字号]=C1475)*IF(G1475=0,序时账[借方金额]&lt;&gt;0,序时账[借方金额]=0)*(序时账[科目编码]&lt;&gt;D1475), 序时账[科目名称], "")))</f>
        <v/>
      </c>
      <c r="K1475" s="42"/>
      <c r="M1475" s="24"/>
      <c r="N1475" s="23"/>
    </row>
    <row r="1476" spans="1:14">
      <c r="A1476" s="38" t="str" cm="1">
        <f t="array" ref="A1476">_xlfn.TEXTJOIN(",", TRUE, _xlfn.UNIQUE(IF((序时账[日期]=B1476)*(序时账[凭证字号]=C1476), 序时账[科目编码], "")))</f>
        <v>0</v>
      </c>
      <c r="B1476" s="89"/>
      <c r="G1476" s="39"/>
      <c r="H1476" s="39"/>
      <c r="I1476" s="42">
        <f>IF(F1476&lt;&gt;"结转本期损益",_xlfn.XLOOKUP(D1476,科目余额表[科目编码],科目余额表[抽查项目],"无匹配"),"期间结转")</f>
        <v>0</v>
      </c>
      <c r="J1476" s="38" t="str" cm="1">
        <f t="array" ref="J1476">_xlfn.TEXTJOIN(",", TRUE, _xlfn.UNIQUE(IF((序时账[日期]=B1476)*(序时账[凭证字号]=C1476)*IF(G1476=0,序时账[借方金额]&lt;&gt;0,序时账[借方金额]=0)*(序时账[科目编码]&lt;&gt;D1476), 序时账[科目名称], "")))</f>
        <v/>
      </c>
      <c r="K1476" s="42"/>
      <c r="M1476" s="24"/>
      <c r="N1476" s="23"/>
    </row>
    <row r="1477" spans="1:14">
      <c r="A1477" s="38" t="str" cm="1">
        <f t="array" ref="A1477">_xlfn.TEXTJOIN(",", TRUE, _xlfn.UNIQUE(IF((序时账[日期]=B1477)*(序时账[凭证字号]=C1477), 序时账[科目编码], "")))</f>
        <v>0</v>
      </c>
      <c r="B1477" s="89"/>
      <c r="G1477" s="39"/>
      <c r="H1477" s="39"/>
      <c r="I1477" s="42">
        <f>IF(F1477&lt;&gt;"结转本期损益",_xlfn.XLOOKUP(D1477,科目余额表[科目编码],科目余额表[抽查项目],"无匹配"),"期间结转")</f>
        <v>0</v>
      </c>
      <c r="J1477" s="38" t="str" cm="1">
        <f t="array" ref="J1477">_xlfn.TEXTJOIN(",", TRUE, _xlfn.UNIQUE(IF((序时账[日期]=B1477)*(序时账[凭证字号]=C1477)*IF(G1477=0,序时账[借方金额]&lt;&gt;0,序时账[借方金额]=0)*(序时账[科目编码]&lt;&gt;D1477), 序时账[科目名称], "")))</f>
        <v/>
      </c>
      <c r="K1477" s="42"/>
      <c r="M1477" s="24"/>
      <c r="N1477" s="23"/>
    </row>
    <row r="1478" spans="1:14">
      <c r="A1478" s="38" t="str" cm="1">
        <f t="array" ref="A1478">_xlfn.TEXTJOIN(",", TRUE, _xlfn.UNIQUE(IF((序时账[日期]=B1478)*(序时账[凭证字号]=C1478), 序时账[科目编码], "")))</f>
        <v>0</v>
      </c>
      <c r="B1478" s="89"/>
      <c r="G1478" s="39"/>
      <c r="H1478" s="39"/>
      <c r="I1478" s="42">
        <f>IF(F1478&lt;&gt;"结转本期损益",_xlfn.XLOOKUP(D1478,科目余额表[科目编码],科目余额表[抽查项目],"无匹配"),"期间结转")</f>
        <v>0</v>
      </c>
      <c r="J1478" s="38" t="str" cm="1">
        <f t="array" ref="J1478">_xlfn.TEXTJOIN(",", TRUE, _xlfn.UNIQUE(IF((序时账[日期]=B1478)*(序时账[凭证字号]=C1478)*IF(G1478=0,序时账[借方金额]&lt;&gt;0,序时账[借方金额]=0)*(序时账[科目编码]&lt;&gt;D1478), 序时账[科目名称], "")))</f>
        <v/>
      </c>
      <c r="K1478" s="42"/>
      <c r="M1478" s="24"/>
      <c r="N1478" s="23"/>
    </row>
    <row r="1479" spans="1:14">
      <c r="A1479" s="38" t="str" cm="1">
        <f t="array" ref="A1479">_xlfn.TEXTJOIN(",", TRUE, _xlfn.UNIQUE(IF((序时账[日期]=B1479)*(序时账[凭证字号]=C1479), 序时账[科目编码], "")))</f>
        <v>0</v>
      </c>
      <c r="B1479" s="89"/>
      <c r="G1479" s="39"/>
      <c r="H1479" s="39"/>
      <c r="I1479" s="42">
        <f>IF(F1479&lt;&gt;"结转本期损益",_xlfn.XLOOKUP(D1479,科目余额表[科目编码],科目余额表[抽查项目],"无匹配"),"期间结转")</f>
        <v>0</v>
      </c>
      <c r="J1479" s="38" t="str" cm="1">
        <f t="array" ref="J1479">_xlfn.TEXTJOIN(",", TRUE, _xlfn.UNIQUE(IF((序时账[日期]=B1479)*(序时账[凭证字号]=C1479)*IF(G1479=0,序时账[借方金额]&lt;&gt;0,序时账[借方金额]=0)*(序时账[科目编码]&lt;&gt;D1479), 序时账[科目名称], "")))</f>
        <v/>
      </c>
      <c r="K1479" s="42"/>
      <c r="M1479" s="24"/>
      <c r="N1479" s="23"/>
    </row>
    <row r="1480" spans="1:14">
      <c r="A1480" s="38" t="str" cm="1">
        <f t="array" ref="A1480">_xlfn.TEXTJOIN(",", TRUE, _xlfn.UNIQUE(IF((序时账[日期]=B1480)*(序时账[凭证字号]=C1480), 序时账[科目编码], "")))</f>
        <v>0</v>
      </c>
      <c r="B1480" s="89"/>
      <c r="G1480" s="39"/>
      <c r="H1480" s="39"/>
      <c r="I1480" s="42">
        <f>IF(F1480&lt;&gt;"结转本期损益",_xlfn.XLOOKUP(D1480,科目余额表[科目编码],科目余额表[抽查项目],"无匹配"),"期间结转")</f>
        <v>0</v>
      </c>
      <c r="J1480" s="38" t="str" cm="1">
        <f t="array" ref="J1480">_xlfn.TEXTJOIN(",", TRUE, _xlfn.UNIQUE(IF((序时账[日期]=B1480)*(序时账[凭证字号]=C1480)*IF(G1480=0,序时账[借方金额]&lt;&gt;0,序时账[借方金额]=0)*(序时账[科目编码]&lt;&gt;D1480), 序时账[科目名称], "")))</f>
        <v/>
      </c>
      <c r="K1480" s="42"/>
      <c r="M1480" s="24"/>
      <c r="N1480" s="23"/>
    </row>
    <row r="1481" spans="1:14">
      <c r="A1481" s="38" t="str" cm="1">
        <f t="array" ref="A1481">_xlfn.TEXTJOIN(",", TRUE, _xlfn.UNIQUE(IF((序时账[日期]=B1481)*(序时账[凭证字号]=C1481), 序时账[科目编码], "")))</f>
        <v>0</v>
      </c>
      <c r="B1481" s="89"/>
      <c r="G1481" s="39"/>
      <c r="H1481" s="39"/>
      <c r="I1481" s="42">
        <f>IF(F1481&lt;&gt;"结转本期损益",_xlfn.XLOOKUP(D1481,科目余额表[科目编码],科目余额表[抽查项目],"无匹配"),"期间结转")</f>
        <v>0</v>
      </c>
      <c r="J1481" s="38" t="str" cm="1">
        <f t="array" ref="J1481">_xlfn.TEXTJOIN(",", TRUE, _xlfn.UNIQUE(IF((序时账[日期]=B1481)*(序时账[凭证字号]=C1481)*IF(G1481=0,序时账[借方金额]&lt;&gt;0,序时账[借方金额]=0)*(序时账[科目编码]&lt;&gt;D1481), 序时账[科目名称], "")))</f>
        <v/>
      </c>
      <c r="K1481" s="42"/>
      <c r="M1481" s="24"/>
      <c r="N1481" s="23"/>
    </row>
    <row r="1482" spans="1:14">
      <c r="A1482" s="38" t="str" cm="1">
        <f t="array" ref="A1482">_xlfn.TEXTJOIN(",", TRUE, _xlfn.UNIQUE(IF((序时账[日期]=B1482)*(序时账[凭证字号]=C1482), 序时账[科目编码], "")))</f>
        <v>0</v>
      </c>
      <c r="B1482" s="89"/>
      <c r="G1482" s="39"/>
      <c r="H1482" s="39"/>
      <c r="I1482" s="42">
        <f>IF(F1482&lt;&gt;"结转本期损益",_xlfn.XLOOKUP(D1482,科目余额表[科目编码],科目余额表[抽查项目],"无匹配"),"期间结转")</f>
        <v>0</v>
      </c>
      <c r="J1482" s="38" t="str" cm="1">
        <f t="array" ref="J1482">_xlfn.TEXTJOIN(",", TRUE, _xlfn.UNIQUE(IF((序时账[日期]=B1482)*(序时账[凭证字号]=C1482)*IF(G1482=0,序时账[借方金额]&lt;&gt;0,序时账[借方金额]=0)*(序时账[科目编码]&lt;&gt;D1482), 序时账[科目名称], "")))</f>
        <v/>
      </c>
      <c r="K1482" s="42"/>
      <c r="M1482" s="24"/>
      <c r="N1482" s="23"/>
    </row>
    <row r="1483" spans="1:14">
      <c r="A1483" s="38" t="str" cm="1">
        <f t="array" ref="A1483">_xlfn.TEXTJOIN(",", TRUE, _xlfn.UNIQUE(IF((序时账[日期]=B1483)*(序时账[凭证字号]=C1483), 序时账[科目编码], "")))</f>
        <v>0</v>
      </c>
      <c r="B1483" s="89"/>
      <c r="G1483" s="39"/>
      <c r="H1483" s="39"/>
      <c r="I1483" s="42">
        <f>IF(F1483&lt;&gt;"结转本期损益",_xlfn.XLOOKUP(D1483,科目余额表[科目编码],科目余额表[抽查项目],"无匹配"),"期间结转")</f>
        <v>0</v>
      </c>
      <c r="J1483" s="38" t="str" cm="1">
        <f t="array" ref="J1483">_xlfn.TEXTJOIN(",", TRUE, _xlfn.UNIQUE(IF((序时账[日期]=B1483)*(序时账[凭证字号]=C1483)*IF(G1483=0,序时账[借方金额]&lt;&gt;0,序时账[借方金额]=0)*(序时账[科目编码]&lt;&gt;D1483), 序时账[科目名称], "")))</f>
        <v/>
      </c>
      <c r="K1483" s="42"/>
      <c r="M1483" s="24"/>
      <c r="N1483" s="23"/>
    </row>
    <row r="1484" spans="1:14">
      <c r="A1484" s="38" t="str" cm="1">
        <f t="array" ref="A1484">_xlfn.TEXTJOIN(",", TRUE, _xlfn.UNIQUE(IF((序时账[日期]=B1484)*(序时账[凭证字号]=C1484), 序时账[科目编码], "")))</f>
        <v>0</v>
      </c>
      <c r="B1484" s="89"/>
      <c r="G1484" s="39"/>
      <c r="H1484" s="39"/>
      <c r="I1484" s="42">
        <f>IF(F1484&lt;&gt;"结转本期损益",_xlfn.XLOOKUP(D1484,科目余额表[科目编码],科目余额表[抽查项目],"无匹配"),"期间结转")</f>
        <v>0</v>
      </c>
      <c r="J1484" s="38" t="str" cm="1">
        <f t="array" ref="J1484">_xlfn.TEXTJOIN(",", TRUE, _xlfn.UNIQUE(IF((序时账[日期]=B1484)*(序时账[凭证字号]=C1484)*IF(G1484=0,序时账[借方金额]&lt;&gt;0,序时账[借方金额]=0)*(序时账[科目编码]&lt;&gt;D1484), 序时账[科目名称], "")))</f>
        <v/>
      </c>
      <c r="K1484" s="42"/>
      <c r="M1484" s="24"/>
      <c r="N1484" s="23"/>
    </row>
    <row r="1485" spans="1:14">
      <c r="A1485" s="38" t="str" cm="1">
        <f t="array" ref="A1485">_xlfn.TEXTJOIN(",", TRUE, _xlfn.UNIQUE(IF((序时账[日期]=B1485)*(序时账[凭证字号]=C1485), 序时账[科目编码], "")))</f>
        <v>0</v>
      </c>
      <c r="B1485" s="89"/>
      <c r="G1485" s="39"/>
      <c r="H1485" s="39"/>
      <c r="I1485" s="42">
        <f>IF(F1485&lt;&gt;"结转本期损益",_xlfn.XLOOKUP(D1485,科目余额表[科目编码],科目余额表[抽查项目],"无匹配"),"期间结转")</f>
        <v>0</v>
      </c>
      <c r="J1485" s="38" t="str" cm="1">
        <f t="array" ref="J1485">_xlfn.TEXTJOIN(",", TRUE, _xlfn.UNIQUE(IF((序时账[日期]=B1485)*(序时账[凭证字号]=C1485)*IF(G1485=0,序时账[借方金额]&lt;&gt;0,序时账[借方金额]=0)*(序时账[科目编码]&lt;&gt;D1485), 序时账[科目名称], "")))</f>
        <v/>
      </c>
      <c r="K1485" s="42"/>
      <c r="M1485" s="24"/>
      <c r="N1485" s="23"/>
    </row>
    <row r="1486" spans="1:14">
      <c r="A1486" s="38" t="str" cm="1">
        <f t="array" ref="A1486">_xlfn.TEXTJOIN(",", TRUE, _xlfn.UNIQUE(IF((序时账[日期]=B1486)*(序时账[凭证字号]=C1486), 序时账[科目编码], "")))</f>
        <v>0</v>
      </c>
      <c r="B1486" s="89"/>
      <c r="G1486" s="39"/>
      <c r="H1486" s="39"/>
      <c r="I1486" s="42">
        <f>IF(F1486&lt;&gt;"结转本期损益",_xlfn.XLOOKUP(D1486,科目余额表[科目编码],科目余额表[抽查项目],"无匹配"),"期间结转")</f>
        <v>0</v>
      </c>
      <c r="J1486" s="38" t="str" cm="1">
        <f t="array" ref="J1486">_xlfn.TEXTJOIN(",", TRUE, _xlfn.UNIQUE(IF((序时账[日期]=B1486)*(序时账[凭证字号]=C1486)*IF(G1486=0,序时账[借方金额]&lt;&gt;0,序时账[借方金额]=0)*(序时账[科目编码]&lt;&gt;D1486), 序时账[科目名称], "")))</f>
        <v/>
      </c>
      <c r="K1486" s="42"/>
      <c r="M1486" s="24"/>
      <c r="N1486" s="23"/>
    </row>
    <row r="1487" spans="1:14">
      <c r="A1487" s="38" t="str" cm="1">
        <f t="array" ref="A1487">_xlfn.TEXTJOIN(",", TRUE, _xlfn.UNIQUE(IF((序时账[日期]=B1487)*(序时账[凭证字号]=C1487), 序时账[科目编码], "")))</f>
        <v>0</v>
      </c>
      <c r="B1487" s="89"/>
      <c r="G1487" s="39"/>
      <c r="H1487" s="39"/>
      <c r="I1487" s="42">
        <f>IF(F1487&lt;&gt;"结转本期损益",_xlfn.XLOOKUP(D1487,科目余额表[科目编码],科目余额表[抽查项目],"无匹配"),"期间结转")</f>
        <v>0</v>
      </c>
      <c r="J1487" s="38" t="str" cm="1">
        <f t="array" ref="J1487">_xlfn.TEXTJOIN(",", TRUE, _xlfn.UNIQUE(IF((序时账[日期]=B1487)*(序时账[凭证字号]=C1487)*IF(G1487=0,序时账[借方金额]&lt;&gt;0,序时账[借方金额]=0)*(序时账[科目编码]&lt;&gt;D1487), 序时账[科目名称], "")))</f>
        <v/>
      </c>
      <c r="K1487" s="42"/>
      <c r="M1487" s="24"/>
      <c r="N1487" s="23"/>
    </row>
    <row r="1488" spans="1:14">
      <c r="A1488" s="38" t="str" cm="1">
        <f t="array" ref="A1488">_xlfn.TEXTJOIN(",", TRUE, _xlfn.UNIQUE(IF((序时账[日期]=B1488)*(序时账[凭证字号]=C1488), 序时账[科目编码], "")))</f>
        <v>0</v>
      </c>
      <c r="B1488" s="89"/>
      <c r="G1488" s="39"/>
      <c r="H1488" s="39"/>
      <c r="I1488" s="42">
        <f>IF(F1488&lt;&gt;"结转本期损益",_xlfn.XLOOKUP(D1488,科目余额表[科目编码],科目余额表[抽查项目],"无匹配"),"期间结转")</f>
        <v>0</v>
      </c>
      <c r="J1488" s="38" t="str" cm="1">
        <f t="array" ref="J1488">_xlfn.TEXTJOIN(",", TRUE, _xlfn.UNIQUE(IF((序时账[日期]=B1488)*(序时账[凭证字号]=C1488)*IF(G1488=0,序时账[借方金额]&lt;&gt;0,序时账[借方金额]=0)*(序时账[科目编码]&lt;&gt;D1488), 序时账[科目名称], "")))</f>
        <v/>
      </c>
      <c r="K1488" s="42"/>
      <c r="M1488" s="24"/>
      <c r="N1488" s="23"/>
    </row>
    <row r="1489" spans="1:14">
      <c r="A1489" s="38" t="str" cm="1">
        <f t="array" ref="A1489">_xlfn.TEXTJOIN(",", TRUE, _xlfn.UNIQUE(IF((序时账[日期]=B1489)*(序时账[凭证字号]=C1489), 序时账[科目编码], "")))</f>
        <v>0</v>
      </c>
      <c r="B1489" s="89"/>
      <c r="G1489" s="39"/>
      <c r="H1489" s="39"/>
      <c r="I1489" s="42">
        <f>IF(F1489&lt;&gt;"结转本期损益",_xlfn.XLOOKUP(D1489,科目余额表[科目编码],科目余额表[抽查项目],"无匹配"),"期间结转")</f>
        <v>0</v>
      </c>
      <c r="J1489" s="38" t="str" cm="1">
        <f t="array" ref="J1489">_xlfn.TEXTJOIN(",", TRUE, _xlfn.UNIQUE(IF((序时账[日期]=B1489)*(序时账[凭证字号]=C1489)*IF(G1489=0,序时账[借方金额]&lt;&gt;0,序时账[借方金额]=0)*(序时账[科目编码]&lt;&gt;D1489), 序时账[科目名称], "")))</f>
        <v/>
      </c>
      <c r="K1489" s="42"/>
      <c r="M1489" s="24"/>
      <c r="N1489" s="23"/>
    </row>
    <row r="1490" spans="1:14">
      <c r="A1490" s="38" t="str" cm="1">
        <f t="array" ref="A1490">_xlfn.TEXTJOIN(",", TRUE, _xlfn.UNIQUE(IF((序时账[日期]=B1490)*(序时账[凭证字号]=C1490), 序时账[科目编码], "")))</f>
        <v>0</v>
      </c>
      <c r="B1490" s="89"/>
      <c r="G1490" s="39"/>
      <c r="H1490" s="39"/>
      <c r="I1490" s="42">
        <f>IF(F1490&lt;&gt;"结转本期损益",_xlfn.XLOOKUP(D1490,科目余额表[科目编码],科目余额表[抽查项目],"无匹配"),"期间结转")</f>
        <v>0</v>
      </c>
      <c r="J1490" s="38" t="str" cm="1">
        <f t="array" ref="J1490">_xlfn.TEXTJOIN(",", TRUE, _xlfn.UNIQUE(IF((序时账[日期]=B1490)*(序时账[凭证字号]=C1490)*IF(G1490=0,序时账[借方金额]&lt;&gt;0,序时账[借方金额]=0)*(序时账[科目编码]&lt;&gt;D1490), 序时账[科目名称], "")))</f>
        <v/>
      </c>
      <c r="K1490" s="42"/>
      <c r="M1490" s="24"/>
      <c r="N1490" s="23"/>
    </row>
    <row r="1491" spans="1:14">
      <c r="A1491" s="38" t="str" cm="1">
        <f t="array" ref="A1491">_xlfn.TEXTJOIN(",", TRUE, _xlfn.UNIQUE(IF((序时账[日期]=B1491)*(序时账[凭证字号]=C1491), 序时账[科目编码], "")))</f>
        <v>0</v>
      </c>
      <c r="B1491" s="89"/>
      <c r="G1491" s="39"/>
      <c r="H1491" s="39"/>
      <c r="I1491" s="42">
        <f>IF(F1491&lt;&gt;"结转本期损益",_xlfn.XLOOKUP(D1491,科目余额表[科目编码],科目余额表[抽查项目],"无匹配"),"期间结转")</f>
        <v>0</v>
      </c>
      <c r="J1491" s="38" t="str" cm="1">
        <f t="array" ref="J1491">_xlfn.TEXTJOIN(",", TRUE, _xlfn.UNIQUE(IF((序时账[日期]=B1491)*(序时账[凭证字号]=C1491)*IF(G1491=0,序时账[借方金额]&lt;&gt;0,序时账[借方金额]=0)*(序时账[科目编码]&lt;&gt;D1491), 序时账[科目名称], "")))</f>
        <v/>
      </c>
      <c r="K1491" s="42"/>
      <c r="M1491" s="24"/>
      <c r="N1491" s="23"/>
    </row>
    <row r="1492" spans="1:14">
      <c r="A1492" s="38" t="str" cm="1">
        <f t="array" ref="A1492">_xlfn.TEXTJOIN(",", TRUE, _xlfn.UNIQUE(IF((序时账[日期]=B1492)*(序时账[凭证字号]=C1492), 序时账[科目编码], "")))</f>
        <v>0</v>
      </c>
      <c r="B1492" s="89"/>
      <c r="G1492" s="39"/>
      <c r="H1492" s="39"/>
      <c r="I1492" s="42">
        <f>IF(F1492&lt;&gt;"结转本期损益",_xlfn.XLOOKUP(D1492,科目余额表[科目编码],科目余额表[抽查项目],"无匹配"),"期间结转")</f>
        <v>0</v>
      </c>
      <c r="J1492" s="38" t="str" cm="1">
        <f t="array" ref="J1492">_xlfn.TEXTJOIN(",", TRUE, _xlfn.UNIQUE(IF((序时账[日期]=B1492)*(序时账[凭证字号]=C1492)*IF(G1492=0,序时账[借方金额]&lt;&gt;0,序时账[借方金额]=0)*(序时账[科目编码]&lt;&gt;D1492), 序时账[科目名称], "")))</f>
        <v/>
      </c>
      <c r="K1492" s="42"/>
      <c r="M1492" s="24"/>
      <c r="N1492" s="23"/>
    </row>
    <row r="1493" spans="1:14">
      <c r="A1493" s="38" t="str" cm="1">
        <f t="array" ref="A1493">_xlfn.TEXTJOIN(",", TRUE, _xlfn.UNIQUE(IF((序时账[日期]=B1493)*(序时账[凭证字号]=C1493), 序时账[科目编码], "")))</f>
        <v>0</v>
      </c>
      <c r="B1493" s="89"/>
      <c r="G1493" s="39"/>
      <c r="H1493" s="39"/>
      <c r="I1493" s="42">
        <f>IF(F1493&lt;&gt;"结转本期损益",_xlfn.XLOOKUP(D1493,科目余额表[科目编码],科目余额表[抽查项目],"无匹配"),"期间结转")</f>
        <v>0</v>
      </c>
      <c r="J1493" s="38" t="str" cm="1">
        <f t="array" ref="J1493">_xlfn.TEXTJOIN(",", TRUE, _xlfn.UNIQUE(IF((序时账[日期]=B1493)*(序时账[凭证字号]=C1493)*IF(G1493=0,序时账[借方金额]&lt;&gt;0,序时账[借方金额]=0)*(序时账[科目编码]&lt;&gt;D1493), 序时账[科目名称], "")))</f>
        <v/>
      </c>
      <c r="K1493" s="42"/>
      <c r="M1493" s="24"/>
      <c r="N1493" s="23"/>
    </row>
    <row r="1494" spans="1:14">
      <c r="A1494" s="38" t="str" cm="1">
        <f t="array" ref="A1494">_xlfn.TEXTJOIN(",", TRUE, _xlfn.UNIQUE(IF((序时账[日期]=B1494)*(序时账[凭证字号]=C1494), 序时账[科目编码], "")))</f>
        <v>0</v>
      </c>
      <c r="B1494" s="89"/>
      <c r="G1494" s="39"/>
      <c r="H1494" s="39"/>
      <c r="I1494" s="42">
        <f>IF(F1494&lt;&gt;"结转本期损益",_xlfn.XLOOKUP(D1494,科目余额表[科目编码],科目余额表[抽查项目],"无匹配"),"期间结转")</f>
        <v>0</v>
      </c>
      <c r="J1494" s="38" t="str" cm="1">
        <f t="array" ref="J1494">_xlfn.TEXTJOIN(",", TRUE, _xlfn.UNIQUE(IF((序时账[日期]=B1494)*(序时账[凭证字号]=C1494)*IF(G1494=0,序时账[借方金额]&lt;&gt;0,序时账[借方金额]=0)*(序时账[科目编码]&lt;&gt;D1494), 序时账[科目名称], "")))</f>
        <v/>
      </c>
      <c r="K1494" s="42"/>
      <c r="M1494" s="24"/>
      <c r="N1494" s="23"/>
    </row>
    <row r="1495" spans="1:14">
      <c r="A1495" s="38" t="str" cm="1">
        <f t="array" ref="A1495">_xlfn.TEXTJOIN(",", TRUE, _xlfn.UNIQUE(IF((序时账[日期]=B1495)*(序时账[凭证字号]=C1495), 序时账[科目编码], "")))</f>
        <v>0</v>
      </c>
      <c r="B1495" s="89"/>
      <c r="G1495" s="39"/>
      <c r="H1495" s="39"/>
      <c r="I1495" s="42">
        <f>IF(F1495&lt;&gt;"结转本期损益",_xlfn.XLOOKUP(D1495,科目余额表[科目编码],科目余额表[抽查项目],"无匹配"),"期间结转")</f>
        <v>0</v>
      </c>
      <c r="J1495" s="38" t="str" cm="1">
        <f t="array" ref="J1495">_xlfn.TEXTJOIN(",", TRUE, _xlfn.UNIQUE(IF((序时账[日期]=B1495)*(序时账[凭证字号]=C1495)*IF(G1495=0,序时账[借方金额]&lt;&gt;0,序时账[借方金额]=0)*(序时账[科目编码]&lt;&gt;D1495), 序时账[科目名称], "")))</f>
        <v/>
      </c>
      <c r="K1495" s="42"/>
      <c r="M1495" s="24"/>
      <c r="N1495" s="23"/>
    </row>
    <row r="1496" spans="1:14">
      <c r="A1496" s="38" t="str" cm="1">
        <f t="array" ref="A1496">_xlfn.TEXTJOIN(",", TRUE, _xlfn.UNIQUE(IF((序时账[日期]=B1496)*(序时账[凭证字号]=C1496), 序时账[科目编码], "")))</f>
        <v>0</v>
      </c>
      <c r="B1496" s="89"/>
      <c r="G1496" s="39"/>
      <c r="H1496" s="39"/>
      <c r="I1496" s="42">
        <f>IF(F1496&lt;&gt;"结转本期损益",_xlfn.XLOOKUP(D1496,科目余额表[科目编码],科目余额表[抽查项目],"无匹配"),"期间结转")</f>
        <v>0</v>
      </c>
      <c r="J1496" s="38" t="str" cm="1">
        <f t="array" ref="J1496">_xlfn.TEXTJOIN(",", TRUE, _xlfn.UNIQUE(IF((序时账[日期]=B1496)*(序时账[凭证字号]=C1496)*IF(G1496=0,序时账[借方金额]&lt;&gt;0,序时账[借方金额]=0)*(序时账[科目编码]&lt;&gt;D1496), 序时账[科目名称], "")))</f>
        <v/>
      </c>
      <c r="K1496" s="42"/>
      <c r="M1496" s="24"/>
      <c r="N1496" s="23"/>
    </row>
    <row r="1497" spans="1:14">
      <c r="A1497" s="38" t="str" cm="1">
        <f t="array" ref="A1497">_xlfn.TEXTJOIN(",", TRUE, _xlfn.UNIQUE(IF((序时账[日期]=B1497)*(序时账[凭证字号]=C1497), 序时账[科目编码], "")))</f>
        <v>0</v>
      </c>
      <c r="B1497" s="89"/>
      <c r="G1497" s="39"/>
      <c r="H1497" s="39"/>
      <c r="I1497" s="42">
        <f>IF(F1497&lt;&gt;"结转本期损益",_xlfn.XLOOKUP(D1497,科目余额表[科目编码],科目余额表[抽查项目],"无匹配"),"期间结转")</f>
        <v>0</v>
      </c>
      <c r="J1497" s="38" t="str" cm="1">
        <f t="array" ref="J1497">_xlfn.TEXTJOIN(",", TRUE, _xlfn.UNIQUE(IF((序时账[日期]=B1497)*(序时账[凭证字号]=C1497)*IF(G1497=0,序时账[借方金额]&lt;&gt;0,序时账[借方金额]=0)*(序时账[科目编码]&lt;&gt;D1497), 序时账[科目名称], "")))</f>
        <v/>
      </c>
      <c r="K1497" s="42"/>
      <c r="M1497" s="24"/>
      <c r="N1497" s="23"/>
    </row>
    <row r="1498" spans="1:14">
      <c r="A1498" s="38" t="str" cm="1">
        <f t="array" ref="A1498">_xlfn.TEXTJOIN(",", TRUE, _xlfn.UNIQUE(IF((序时账[日期]=B1498)*(序时账[凭证字号]=C1498), 序时账[科目编码], "")))</f>
        <v>0</v>
      </c>
      <c r="B1498" s="89"/>
      <c r="G1498" s="39"/>
      <c r="H1498" s="39"/>
      <c r="I1498" s="42">
        <f>IF(F1498&lt;&gt;"结转本期损益",_xlfn.XLOOKUP(D1498,科目余额表[科目编码],科目余额表[抽查项目],"无匹配"),"期间结转")</f>
        <v>0</v>
      </c>
      <c r="J1498" s="38" t="str" cm="1">
        <f t="array" ref="J1498">_xlfn.TEXTJOIN(",", TRUE, _xlfn.UNIQUE(IF((序时账[日期]=B1498)*(序时账[凭证字号]=C1498)*IF(G1498=0,序时账[借方金额]&lt;&gt;0,序时账[借方金额]=0)*(序时账[科目编码]&lt;&gt;D1498), 序时账[科目名称], "")))</f>
        <v/>
      </c>
      <c r="K1498" s="42"/>
      <c r="M1498" s="24"/>
      <c r="N1498" s="23"/>
    </row>
    <row r="1499" spans="1:14">
      <c r="A1499" s="38" t="str" cm="1">
        <f t="array" ref="A1499">_xlfn.TEXTJOIN(",", TRUE, _xlfn.UNIQUE(IF((序时账[日期]=B1499)*(序时账[凭证字号]=C1499), 序时账[科目编码], "")))</f>
        <v>0</v>
      </c>
      <c r="B1499" s="89"/>
      <c r="G1499" s="39"/>
      <c r="H1499" s="39"/>
      <c r="I1499" s="42">
        <f>IF(F1499&lt;&gt;"结转本期损益",_xlfn.XLOOKUP(D1499,科目余额表[科目编码],科目余额表[抽查项目],"无匹配"),"期间结转")</f>
        <v>0</v>
      </c>
      <c r="J1499" s="38" t="str" cm="1">
        <f t="array" ref="J1499">_xlfn.TEXTJOIN(",", TRUE, _xlfn.UNIQUE(IF((序时账[日期]=B1499)*(序时账[凭证字号]=C1499)*IF(G1499=0,序时账[借方金额]&lt;&gt;0,序时账[借方金额]=0)*(序时账[科目编码]&lt;&gt;D1499), 序时账[科目名称], "")))</f>
        <v/>
      </c>
      <c r="K1499" s="42"/>
      <c r="M1499" s="24"/>
      <c r="N1499" s="23"/>
    </row>
    <row r="1500" spans="1:14">
      <c r="A1500" s="38" t="str" cm="1">
        <f t="array" ref="A1500">_xlfn.TEXTJOIN(",", TRUE, _xlfn.UNIQUE(IF((序时账[日期]=B1500)*(序时账[凭证字号]=C1500), 序时账[科目编码], "")))</f>
        <v>0</v>
      </c>
      <c r="B1500" s="89"/>
      <c r="G1500" s="39"/>
      <c r="H1500" s="39"/>
      <c r="I1500" s="42">
        <f>IF(F1500&lt;&gt;"结转本期损益",_xlfn.XLOOKUP(D1500,科目余额表[科目编码],科目余额表[抽查项目],"无匹配"),"期间结转")</f>
        <v>0</v>
      </c>
      <c r="J1500" s="38" t="str" cm="1">
        <f t="array" ref="J1500">_xlfn.TEXTJOIN(",", TRUE, _xlfn.UNIQUE(IF((序时账[日期]=B1500)*(序时账[凭证字号]=C1500)*IF(G1500=0,序时账[借方金额]&lt;&gt;0,序时账[借方金额]=0)*(序时账[科目编码]&lt;&gt;D1500), 序时账[科目名称], "")))</f>
        <v/>
      </c>
      <c r="K1500" s="42"/>
      <c r="M1500" s="24"/>
      <c r="N1500" s="23"/>
    </row>
    <row r="1501" spans="1:14">
      <c r="A1501" s="38" t="str" cm="1">
        <f t="array" ref="A1501">_xlfn.TEXTJOIN(",", TRUE, _xlfn.UNIQUE(IF((序时账[日期]=B1501)*(序时账[凭证字号]=C1501), 序时账[科目编码], "")))</f>
        <v>0</v>
      </c>
      <c r="B1501" s="89"/>
      <c r="G1501" s="39"/>
      <c r="H1501" s="39"/>
      <c r="I1501" s="42">
        <f>IF(F1501&lt;&gt;"结转本期损益",_xlfn.XLOOKUP(D1501,科目余额表[科目编码],科目余额表[抽查项目],"无匹配"),"期间结转")</f>
        <v>0</v>
      </c>
      <c r="J1501" s="38" t="str" cm="1">
        <f t="array" ref="J1501">_xlfn.TEXTJOIN(",", TRUE, _xlfn.UNIQUE(IF((序时账[日期]=B1501)*(序时账[凭证字号]=C1501)*IF(G1501=0,序时账[借方金额]&lt;&gt;0,序时账[借方金额]=0)*(序时账[科目编码]&lt;&gt;D1501), 序时账[科目名称], "")))</f>
        <v/>
      </c>
      <c r="K1501" s="42"/>
      <c r="M1501" s="24"/>
      <c r="N1501" s="23"/>
    </row>
    <row r="1502" spans="1:14">
      <c r="A1502" s="38" t="str" cm="1">
        <f t="array" ref="A1502">_xlfn.TEXTJOIN(",", TRUE, _xlfn.UNIQUE(IF((序时账[日期]=B1502)*(序时账[凭证字号]=C1502), 序时账[科目编码], "")))</f>
        <v>0</v>
      </c>
      <c r="B1502" s="89"/>
      <c r="G1502" s="39"/>
      <c r="H1502" s="39"/>
      <c r="I1502" s="42">
        <f>IF(F1502&lt;&gt;"结转本期损益",_xlfn.XLOOKUP(D1502,科目余额表[科目编码],科目余额表[抽查项目],"无匹配"),"期间结转")</f>
        <v>0</v>
      </c>
      <c r="J1502" s="38" t="str" cm="1">
        <f t="array" ref="J1502">_xlfn.TEXTJOIN(",", TRUE, _xlfn.UNIQUE(IF((序时账[日期]=B1502)*(序时账[凭证字号]=C1502)*IF(G1502=0,序时账[借方金额]&lt;&gt;0,序时账[借方金额]=0)*(序时账[科目编码]&lt;&gt;D1502), 序时账[科目名称], "")))</f>
        <v/>
      </c>
      <c r="K1502" s="42"/>
      <c r="M1502" s="24"/>
      <c r="N1502" s="23"/>
    </row>
    <row r="1503" spans="1:14">
      <c r="A1503" s="38" t="str" cm="1">
        <f t="array" ref="A1503">_xlfn.TEXTJOIN(",", TRUE, _xlfn.UNIQUE(IF((序时账[日期]=B1503)*(序时账[凭证字号]=C1503), 序时账[科目编码], "")))</f>
        <v>0</v>
      </c>
      <c r="B1503" s="89"/>
      <c r="G1503" s="39"/>
      <c r="H1503" s="39"/>
      <c r="I1503" s="42">
        <f>IF(F1503&lt;&gt;"结转本期损益",_xlfn.XLOOKUP(D1503,科目余额表[科目编码],科目余额表[抽查项目],"无匹配"),"期间结转")</f>
        <v>0</v>
      </c>
      <c r="J1503" s="38" t="str" cm="1">
        <f t="array" ref="J1503">_xlfn.TEXTJOIN(",", TRUE, _xlfn.UNIQUE(IF((序时账[日期]=B1503)*(序时账[凭证字号]=C1503)*IF(G1503=0,序时账[借方金额]&lt;&gt;0,序时账[借方金额]=0)*(序时账[科目编码]&lt;&gt;D1503), 序时账[科目名称], "")))</f>
        <v/>
      </c>
      <c r="K1503" s="42"/>
      <c r="M1503" s="24"/>
      <c r="N1503" s="23"/>
    </row>
    <row r="1504" spans="1:14">
      <c r="A1504" s="38" t="str" cm="1">
        <f t="array" ref="A1504">_xlfn.TEXTJOIN(",", TRUE, _xlfn.UNIQUE(IF((序时账[日期]=B1504)*(序时账[凭证字号]=C1504), 序时账[科目编码], "")))</f>
        <v>0</v>
      </c>
      <c r="B1504" s="89"/>
      <c r="G1504" s="39"/>
      <c r="H1504" s="39"/>
      <c r="I1504" s="42">
        <f>IF(F1504&lt;&gt;"结转本期损益",_xlfn.XLOOKUP(D1504,科目余额表[科目编码],科目余额表[抽查项目],"无匹配"),"期间结转")</f>
        <v>0</v>
      </c>
      <c r="J1504" s="38" t="str" cm="1">
        <f t="array" ref="J1504">_xlfn.TEXTJOIN(",", TRUE, _xlfn.UNIQUE(IF((序时账[日期]=B1504)*(序时账[凭证字号]=C1504)*IF(G1504=0,序时账[借方金额]&lt;&gt;0,序时账[借方金额]=0)*(序时账[科目编码]&lt;&gt;D1504), 序时账[科目名称], "")))</f>
        <v/>
      </c>
      <c r="K1504" s="42"/>
      <c r="M1504" s="24"/>
      <c r="N1504" s="23"/>
    </row>
    <row r="1505" spans="1:14">
      <c r="A1505" s="38" t="str" cm="1">
        <f t="array" ref="A1505">_xlfn.TEXTJOIN(",", TRUE, _xlfn.UNIQUE(IF((序时账[日期]=B1505)*(序时账[凭证字号]=C1505), 序时账[科目编码], "")))</f>
        <v>0</v>
      </c>
      <c r="B1505" s="89"/>
      <c r="G1505" s="39"/>
      <c r="H1505" s="39"/>
      <c r="I1505" s="42">
        <f>IF(F1505&lt;&gt;"结转本期损益",_xlfn.XLOOKUP(D1505,科目余额表[科目编码],科目余额表[抽查项目],"无匹配"),"期间结转")</f>
        <v>0</v>
      </c>
      <c r="J1505" s="38" t="str" cm="1">
        <f t="array" ref="J1505">_xlfn.TEXTJOIN(",", TRUE, _xlfn.UNIQUE(IF((序时账[日期]=B1505)*(序时账[凭证字号]=C1505)*IF(G1505=0,序时账[借方金额]&lt;&gt;0,序时账[借方金额]=0)*(序时账[科目编码]&lt;&gt;D1505), 序时账[科目名称], "")))</f>
        <v/>
      </c>
      <c r="K1505" s="42"/>
      <c r="M1505" s="24"/>
      <c r="N1505" s="23"/>
    </row>
    <row r="1506" spans="1:14">
      <c r="A1506" s="38" t="str" cm="1">
        <f t="array" ref="A1506">_xlfn.TEXTJOIN(",", TRUE, _xlfn.UNIQUE(IF((序时账[日期]=B1506)*(序时账[凭证字号]=C1506), 序时账[科目编码], "")))</f>
        <v>0</v>
      </c>
      <c r="B1506" s="89"/>
      <c r="G1506" s="39"/>
      <c r="H1506" s="39"/>
      <c r="I1506" s="42">
        <f>IF(F1506&lt;&gt;"结转本期损益",_xlfn.XLOOKUP(D1506,科目余额表[科目编码],科目余额表[抽查项目],"无匹配"),"期间结转")</f>
        <v>0</v>
      </c>
      <c r="J1506" s="38" t="str" cm="1">
        <f t="array" ref="J1506">_xlfn.TEXTJOIN(",", TRUE, _xlfn.UNIQUE(IF((序时账[日期]=B1506)*(序时账[凭证字号]=C1506)*IF(G1506=0,序时账[借方金额]&lt;&gt;0,序时账[借方金额]=0)*(序时账[科目编码]&lt;&gt;D1506), 序时账[科目名称], "")))</f>
        <v/>
      </c>
      <c r="K1506" s="42"/>
      <c r="M1506" s="24"/>
      <c r="N1506" s="23"/>
    </row>
    <row r="1507" spans="1:14">
      <c r="A1507" s="38" t="str" cm="1">
        <f t="array" ref="A1507">_xlfn.TEXTJOIN(",", TRUE, _xlfn.UNIQUE(IF((序时账[日期]=B1507)*(序时账[凭证字号]=C1507), 序时账[科目编码], "")))</f>
        <v>0</v>
      </c>
      <c r="B1507" s="89"/>
      <c r="G1507" s="39"/>
      <c r="H1507" s="39"/>
      <c r="I1507" s="42">
        <f>IF(F1507&lt;&gt;"结转本期损益",_xlfn.XLOOKUP(D1507,科目余额表[科目编码],科目余额表[抽查项目],"无匹配"),"期间结转")</f>
        <v>0</v>
      </c>
      <c r="J1507" s="38" t="str" cm="1">
        <f t="array" ref="J1507">_xlfn.TEXTJOIN(",", TRUE, _xlfn.UNIQUE(IF((序时账[日期]=B1507)*(序时账[凭证字号]=C1507)*IF(G1507=0,序时账[借方金额]&lt;&gt;0,序时账[借方金额]=0)*(序时账[科目编码]&lt;&gt;D1507), 序时账[科目名称], "")))</f>
        <v/>
      </c>
      <c r="K1507" s="42"/>
      <c r="M1507" s="24"/>
      <c r="N1507" s="23"/>
    </row>
    <row r="1508" spans="1:14">
      <c r="A1508" s="38" t="str" cm="1">
        <f t="array" ref="A1508">_xlfn.TEXTJOIN(",", TRUE, _xlfn.UNIQUE(IF((序时账[日期]=B1508)*(序时账[凭证字号]=C1508), 序时账[科目编码], "")))</f>
        <v>0</v>
      </c>
      <c r="B1508" s="89"/>
      <c r="G1508" s="39"/>
      <c r="H1508" s="39"/>
      <c r="I1508" s="42">
        <f>IF(F1508&lt;&gt;"结转本期损益",_xlfn.XLOOKUP(D1508,科目余额表[科目编码],科目余额表[抽查项目],"无匹配"),"期间结转")</f>
        <v>0</v>
      </c>
      <c r="J1508" s="38" t="str" cm="1">
        <f t="array" ref="J1508">_xlfn.TEXTJOIN(",", TRUE, _xlfn.UNIQUE(IF((序时账[日期]=B1508)*(序时账[凭证字号]=C1508)*IF(G1508=0,序时账[借方金额]&lt;&gt;0,序时账[借方金额]=0)*(序时账[科目编码]&lt;&gt;D1508), 序时账[科目名称], "")))</f>
        <v/>
      </c>
      <c r="K1508" s="42"/>
      <c r="M1508" s="24"/>
      <c r="N1508" s="23"/>
    </row>
    <row r="1509" spans="1:14">
      <c r="A1509" s="38" t="str" cm="1">
        <f t="array" ref="A1509">_xlfn.TEXTJOIN(",", TRUE, _xlfn.UNIQUE(IF((序时账[日期]=B1509)*(序时账[凭证字号]=C1509), 序时账[科目编码], "")))</f>
        <v>0</v>
      </c>
      <c r="B1509" s="89"/>
      <c r="G1509" s="39"/>
      <c r="H1509" s="39"/>
      <c r="I1509" s="42">
        <f>IF(F1509&lt;&gt;"结转本期损益",_xlfn.XLOOKUP(D1509,科目余额表[科目编码],科目余额表[抽查项目],"无匹配"),"期间结转")</f>
        <v>0</v>
      </c>
      <c r="J1509" s="38" t="str" cm="1">
        <f t="array" ref="J1509">_xlfn.TEXTJOIN(",", TRUE, _xlfn.UNIQUE(IF((序时账[日期]=B1509)*(序时账[凭证字号]=C1509)*IF(G1509=0,序时账[借方金额]&lt;&gt;0,序时账[借方金额]=0)*(序时账[科目编码]&lt;&gt;D1509), 序时账[科目名称], "")))</f>
        <v/>
      </c>
      <c r="K1509" s="42"/>
      <c r="M1509" s="24"/>
      <c r="N1509" s="23"/>
    </row>
    <row r="1510" spans="1:14">
      <c r="A1510" s="38" t="str" cm="1">
        <f t="array" ref="A1510">_xlfn.TEXTJOIN(",", TRUE, _xlfn.UNIQUE(IF((序时账[日期]=B1510)*(序时账[凭证字号]=C1510), 序时账[科目编码], "")))</f>
        <v>0</v>
      </c>
      <c r="B1510" s="89"/>
      <c r="G1510" s="39"/>
      <c r="H1510" s="39"/>
      <c r="I1510" s="42">
        <f>IF(F1510&lt;&gt;"结转本期损益",_xlfn.XLOOKUP(D1510,科目余额表[科目编码],科目余额表[抽查项目],"无匹配"),"期间结转")</f>
        <v>0</v>
      </c>
      <c r="J1510" s="38" t="str" cm="1">
        <f t="array" ref="J1510">_xlfn.TEXTJOIN(",", TRUE, _xlfn.UNIQUE(IF((序时账[日期]=B1510)*(序时账[凭证字号]=C1510)*IF(G1510=0,序时账[借方金额]&lt;&gt;0,序时账[借方金额]=0)*(序时账[科目编码]&lt;&gt;D1510), 序时账[科目名称], "")))</f>
        <v/>
      </c>
      <c r="K1510" s="42"/>
      <c r="M1510" s="24"/>
      <c r="N1510" s="23"/>
    </row>
    <row r="1511" spans="1:14">
      <c r="A1511" s="38" t="str" cm="1">
        <f t="array" ref="A1511">_xlfn.TEXTJOIN(",", TRUE, _xlfn.UNIQUE(IF((序时账[日期]=B1511)*(序时账[凭证字号]=C1511), 序时账[科目编码], "")))</f>
        <v>0</v>
      </c>
      <c r="B1511" s="89"/>
      <c r="G1511" s="39"/>
      <c r="H1511" s="39"/>
      <c r="I1511" s="42">
        <f>IF(F1511&lt;&gt;"结转本期损益",_xlfn.XLOOKUP(D1511,科目余额表[科目编码],科目余额表[抽查项目],"无匹配"),"期间结转")</f>
        <v>0</v>
      </c>
      <c r="J1511" s="38" t="str" cm="1">
        <f t="array" ref="J1511">_xlfn.TEXTJOIN(",", TRUE, _xlfn.UNIQUE(IF((序时账[日期]=B1511)*(序时账[凭证字号]=C1511)*IF(G1511=0,序时账[借方金额]&lt;&gt;0,序时账[借方金额]=0)*(序时账[科目编码]&lt;&gt;D1511), 序时账[科目名称], "")))</f>
        <v/>
      </c>
      <c r="K1511" s="42"/>
      <c r="M1511" s="24"/>
      <c r="N1511" s="23"/>
    </row>
    <row r="1512" spans="1:14">
      <c r="A1512" s="38" t="str" cm="1">
        <f t="array" ref="A1512">_xlfn.TEXTJOIN(",", TRUE, _xlfn.UNIQUE(IF((序时账[日期]=B1512)*(序时账[凭证字号]=C1512), 序时账[科目编码], "")))</f>
        <v>0</v>
      </c>
      <c r="B1512" s="89"/>
      <c r="G1512" s="39"/>
      <c r="H1512" s="39"/>
      <c r="I1512" s="42">
        <f>IF(F1512&lt;&gt;"结转本期损益",_xlfn.XLOOKUP(D1512,科目余额表[科目编码],科目余额表[抽查项目],"无匹配"),"期间结转")</f>
        <v>0</v>
      </c>
      <c r="J1512" s="38" t="str" cm="1">
        <f t="array" ref="J1512">_xlfn.TEXTJOIN(",", TRUE, _xlfn.UNIQUE(IF((序时账[日期]=B1512)*(序时账[凭证字号]=C1512)*IF(G1512=0,序时账[借方金额]&lt;&gt;0,序时账[借方金额]=0)*(序时账[科目编码]&lt;&gt;D1512), 序时账[科目名称], "")))</f>
        <v/>
      </c>
      <c r="K1512" s="42"/>
      <c r="M1512" s="24"/>
      <c r="N1512" s="23"/>
    </row>
    <row r="1513" spans="1:14">
      <c r="A1513" s="38" t="str" cm="1">
        <f t="array" ref="A1513">_xlfn.TEXTJOIN(",", TRUE, _xlfn.UNIQUE(IF((序时账[日期]=B1513)*(序时账[凭证字号]=C1513), 序时账[科目编码], "")))</f>
        <v>0</v>
      </c>
      <c r="B1513" s="89"/>
      <c r="G1513" s="39"/>
      <c r="H1513" s="39"/>
      <c r="I1513" s="42">
        <f>IF(F1513&lt;&gt;"结转本期损益",_xlfn.XLOOKUP(D1513,科目余额表[科目编码],科目余额表[抽查项目],"无匹配"),"期间结转")</f>
        <v>0</v>
      </c>
      <c r="J1513" s="38" t="str" cm="1">
        <f t="array" ref="J1513">_xlfn.TEXTJOIN(",", TRUE, _xlfn.UNIQUE(IF((序时账[日期]=B1513)*(序时账[凭证字号]=C1513)*IF(G1513=0,序时账[借方金额]&lt;&gt;0,序时账[借方金额]=0)*(序时账[科目编码]&lt;&gt;D1513), 序时账[科目名称], "")))</f>
        <v/>
      </c>
      <c r="K1513" s="42"/>
      <c r="M1513" s="24"/>
      <c r="N1513" s="23"/>
    </row>
    <row r="1514" spans="1:14">
      <c r="A1514" s="38" t="str" cm="1">
        <f t="array" ref="A1514">_xlfn.TEXTJOIN(",", TRUE, _xlfn.UNIQUE(IF((序时账[日期]=B1514)*(序时账[凭证字号]=C1514), 序时账[科目编码], "")))</f>
        <v>0</v>
      </c>
      <c r="B1514" s="89"/>
      <c r="G1514" s="39"/>
      <c r="H1514" s="39"/>
      <c r="I1514" s="42">
        <f>IF(F1514&lt;&gt;"结转本期损益",_xlfn.XLOOKUP(D1514,科目余额表[科目编码],科目余额表[抽查项目],"无匹配"),"期间结转")</f>
        <v>0</v>
      </c>
      <c r="J1514" s="38" t="str" cm="1">
        <f t="array" ref="J1514">_xlfn.TEXTJOIN(",", TRUE, _xlfn.UNIQUE(IF((序时账[日期]=B1514)*(序时账[凭证字号]=C1514)*IF(G1514=0,序时账[借方金额]&lt;&gt;0,序时账[借方金额]=0)*(序时账[科目编码]&lt;&gt;D1514), 序时账[科目名称], "")))</f>
        <v/>
      </c>
      <c r="K1514" s="42"/>
      <c r="M1514" s="24"/>
      <c r="N1514" s="23"/>
    </row>
    <row r="1515" spans="1:14">
      <c r="A1515" s="38" t="str" cm="1">
        <f t="array" ref="A1515">_xlfn.TEXTJOIN(",", TRUE, _xlfn.UNIQUE(IF((序时账[日期]=B1515)*(序时账[凭证字号]=C1515), 序时账[科目编码], "")))</f>
        <v>0</v>
      </c>
      <c r="B1515" s="89"/>
      <c r="G1515" s="39"/>
      <c r="H1515" s="39"/>
      <c r="I1515" s="42">
        <f>IF(F1515&lt;&gt;"结转本期损益",_xlfn.XLOOKUP(D1515,科目余额表[科目编码],科目余额表[抽查项目],"无匹配"),"期间结转")</f>
        <v>0</v>
      </c>
      <c r="J1515" s="38" t="str" cm="1">
        <f t="array" ref="J1515">_xlfn.TEXTJOIN(",", TRUE, _xlfn.UNIQUE(IF((序时账[日期]=B1515)*(序时账[凭证字号]=C1515)*IF(G1515=0,序时账[借方金额]&lt;&gt;0,序时账[借方金额]=0)*(序时账[科目编码]&lt;&gt;D1515), 序时账[科目名称], "")))</f>
        <v/>
      </c>
      <c r="K1515" s="42"/>
      <c r="M1515" s="24"/>
      <c r="N1515" s="23"/>
    </row>
    <row r="1516" spans="1:14">
      <c r="A1516" s="38" t="str" cm="1">
        <f t="array" ref="A1516">_xlfn.TEXTJOIN(",", TRUE, _xlfn.UNIQUE(IF((序时账[日期]=B1516)*(序时账[凭证字号]=C1516), 序时账[科目编码], "")))</f>
        <v>0</v>
      </c>
      <c r="B1516" s="89"/>
      <c r="G1516" s="39"/>
      <c r="H1516" s="39"/>
      <c r="I1516" s="42">
        <f>IF(F1516&lt;&gt;"结转本期损益",_xlfn.XLOOKUP(D1516,科目余额表[科目编码],科目余额表[抽查项目],"无匹配"),"期间结转")</f>
        <v>0</v>
      </c>
      <c r="J1516" s="38" t="str" cm="1">
        <f t="array" ref="J1516">_xlfn.TEXTJOIN(",", TRUE, _xlfn.UNIQUE(IF((序时账[日期]=B1516)*(序时账[凭证字号]=C1516)*IF(G1516=0,序时账[借方金额]&lt;&gt;0,序时账[借方金额]=0)*(序时账[科目编码]&lt;&gt;D1516), 序时账[科目名称], "")))</f>
        <v/>
      </c>
      <c r="K1516" s="42"/>
      <c r="M1516" s="24"/>
      <c r="N1516" s="23"/>
    </row>
    <row r="1517" spans="1:14">
      <c r="A1517" s="38" t="str" cm="1">
        <f t="array" ref="A1517">_xlfn.TEXTJOIN(",", TRUE, _xlfn.UNIQUE(IF((序时账[日期]=B1517)*(序时账[凭证字号]=C1517), 序时账[科目编码], "")))</f>
        <v>0</v>
      </c>
      <c r="B1517" s="89"/>
      <c r="G1517" s="39"/>
      <c r="H1517" s="39"/>
      <c r="I1517" s="42">
        <f>IF(F1517&lt;&gt;"结转本期损益",_xlfn.XLOOKUP(D1517,科目余额表[科目编码],科目余额表[抽查项目],"无匹配"),"期间结转")</f>
        <v>0</v>
      </c>
      <c r="J1517" s="38" t="str" cm="1">
        <f t="array" ref="J1517">_xlfn.TEXTJOIN(",", TRUE, _xlfn.UNIQUE(IF((序时账[日期]=B1517)*(序时账[凭证字号]=C1517)*IF(G1517=0,序时账[借方金额]&lt;&gt;0,序时账[借方金额]=0)*(序时账[科目编码]&lt;&gt;D1517), 序时账[科目名称], "")))</f>
        <v/>
      </c>
      <c r="K1517" s="42"/>
      <c r="M1517" s="24"/>
      <c r="N1517" s="23"/>
    </row>
    <row r="1518" spans="1:14">
      <c r="A1518" s="38" t="str" cm="1">
        <f t="array" ref="A1518">_xlfn.TEXTJOIN(",", TRUE, _xlfn.UNIQUE(IF((序时账[日期]=B1518)*(序时账[凭证字号]=C1518), 序时账[科目编码], "")))</f>
        <v>0</v>
      </c>
      <c r="B1518" s="89"/>
      <c r="G1518" s="39"/>
      <c r="H1518" s="39"/>
      <c r="I1518" s="42">
        <f>IF(F1518&lt;&gt;"结转本期损益",_xlfn.XLOOKUP(D1518,科目余额表[科目编码],科目余额表[抽查项目],"无匹配"),"期间结转")</f>
        <v>0</v>
      </c>
      <c r="J1518" s="38" t="str" cm="1">
        <f t="array" ref="J1518">_xlfn.TEXTJOIN(",", TRUE, _xlfn.UNIQUE(IF((序时账[日期]=B1518)*(序时账[凭证字号]=C1518)*IF(G1518=0,序时账[借方金额]&lt;&gt;0,序时账[借方金额]=0)*(序时账[科目编码]&lt;&gt;D1518), 序时账[科目名称], "")))</f>
        <v/>
      </c>
      <c r="K1518" s="42"/>
      <c r="M1518" s="24"/>
      <c r="N1518" s="23"/>
    </row>
    <row r="1519" spans="1:14">
      <c r="A1519" s="38" t="str" cm="1">
        <f t="array" ref="A1519">_xlfn.TEXTJOIN(",", TRUE, _xlfn.UNIQUE(IF((序时账[日期]=B1519)*(序时账[凭证字号]=C1519), 序时账[科目编码], "")))</f>
        <v>0</v>
      </c>
      <c r="B1519" s="89"/>
      <c r="G1519" s="39"/>
      <c r="H1519" s="39"/>
      <c r="I1519" s="42">
        <f>IF(F1519&lt;&gt;"结转本期损益",_xlfn.XLOOKUP(D1519,科目余额表[科目编码],科目余额表[抽查项目],"无匹配"),"期间结转")</f>
        <v>0</v>
      </c>
      <c r="J1519" s="38" t="str" cm="1">
        <f t="array" ref="J1519">_xlfn.TEXTJOIN(",", TRUE, _xlfn.UNIQUE(IF((序时账[日期]=B1519)*(序时账[凭证字号]=C1519)*IF(G1519=0,序时账[借方金额]&lt;&gt;0,序时账[借方金额]=0)*(序时账[科目编码]&lt;&gt;D1519), 序时账[科目名称], "")))</f>
        <v/>
      </c>
      <c r="K1519" s="42"/>
      <c r="M1519" s="24"/>
      <c r="N1519" s="23"/>
    </row>
    <row r="1520" spans="1:14">
      <c r="A1520" s="38" t="str" cm="1">
        <f t="array" ref="A1520">_xlfn.TEXTJOIN(",", TRUE, _xlfn.UNIQUE(IF((序时账[日期]=B1520)*(序时账[凭证字号]=C1520), 序时账[科目编码], "")))</f>
        <v>0</v>
      </c>
      <c r="B1520" s="89"/>
      <c r="G1520" s="39"/>
      <c r="H1520" s="39"/>
      <c r="I1520" s="42">
        <f>IF(F1520&lt;&gt;"结转本期损益",_xlfn.XLOOKUP(D1520,科目余额表[科目编码],科目余额表[抽查项目],"无匹配"),"期间结转")</f>
        <v>0</v>
      </c>
      <c r="J1520" s="38" t="str" cm="1">
        <f t="array" ref="J1520">_xlfn.TEXTJOIN(",", TRUE, _xlfn.UNIQUE(IF((序时账[日期]=B1520)*(序时账[凭证字号]=C1520)*IF(G1520=0,序时账[借方金额]&lt;&gt;0,序时账[借方金额]=0)*(序时账[科目编码]&lt;&gt;D1520), 序时账[科目名称], "")))</f>
        <v/>
      </c>
      <c r="K1520" s="42"/>
      <c r="M1520" s="24"/>
      <c r="N1520" s="23"/>
    </row>
    <row r="1521" spans="1:14">
      <c r="A1521" s="38" t="str" cm="1">
        <f t="array" ref="A1521">_xlfn.TEXTJOIN(",", TRUE, _xlfn.UNIQUE(IF((序时账[日期]=B1521)*(序时账[凭证字号]=C1521), 序时账[科目编码], "")))</f>
        <v>0</v>
      </c>
      <c r="B1521" s="89"/>
      <c r="G1521" s="39"/>
      <c r="H1521" s="39"/>
      <c r="I1521" s="42">
        <f>IF(F1521&lt;&gt;"结转本期损益",_xlfn.XLOOKUP(D1521,科目余额表[科目编码],科目余额表[抽查项目],"无匹配"),"期间结转")</f>
        <v>0</v>
      </c>
      <c r="J1521" s="38" t="str" cm="1">
        <f t="array" ref="J1521">_xlfn.TEXTJOIN(",", TRUE, _xlfn.UNIQUE(IF((序时账[日期]=B1521)*(序时账[凭证字号]=C1521)*IF(G1521=0,序时账[借方金额]&lt;&gt;0,序时账[借方金额]=0)*(序时账[科目编码]&lt;&gt;D1521), 序时账[科目名称], "")))</f>
        <v/>
      </c>
      <c r="K1521" s="42"/>
      <c r="M1521" s="24"/>
      <c r="N1521" s="23"/>
    </row>
    <row r="1522" spans="1:14">
      <c r="A1522" s="38" t="str" cm="1">
        <f t="array" ref="A1522">_xlfn.TEXTJOIN(",", TRUE, _xlfn.UNIQUE(IF((序时账[日期]=B1522)*(序时账[凭证字号]=C1522), 序时账[科目编码], "")))</f>
        <v>0</v>
      </c>
      <c r="B1522" s="89"/>
      <c r="G1522" s="39"/>
      <c r="H1522" s="39"/>
      <c r="I1522" s="42">
        <f>IF(F1522&lt;&gt;"结转本期损益",_xlfn.XLOOKUP(D1522,科目余额表[科目编码],科目余额表[抽查项目],"无匹配"),"期间结转")</f>
        <v>0</v>
      </c>
      <c r="J1522" s="38" t="str" cm="1">
        <f t="array" ref="J1522">_xlfn.TEXTJOIN(",", TRUE, _xlfn.UNIQUE(IF((序时账[日期]=B1522)*(序时账[凭证字号]=C1522)*IF(G1522=0,序时账[借方金额]&lt;&gt;0,序时账[借方金额]=0)*(序时账[科目编码]&lt;&gt;D1522), 序时账[科目名称], "")))</f>
        <v/>
      </c>
      <c r="K1522" s="42"/>
      <c r="M1522" s="24"/>
      <c r="N1522" s="23"/>
    </row>
    <row r="1523" spans="1:14">
      <c r="A1523" s="38" t="str" cm="1">
        <f t="array" ref="A1523">_xlfn.TEXTJOIN(",", TRUE, _xlfn.UNIQUE(IF((序时账[日期]=B1523)*(序时账[凭证字号]=C1523), 序时账[科目编码], "")))</f>
        <v>0</v>
      </c>
      <c r="B1523" s="89"/>
      <c r="G1523" s="39"/>
      <c r="H1523" s="39"/>
      <c r="I1523" s="42">
        <f>IF(F1523&lt;&gt;"结转本期损益",_xlfn.XLOOKUP(D1523,科目余额表[科目编码],科目余额表[抽查项目],"无匹配"),"期间结转")</f>
        <v>0</v>
      </c>
      <c r="J1523" s="38" t="str" cm="1">
        <f t="array" ref="J1523">_xlfn.TEXTJOIN(",", TRUE, _xlfn.UNIQUE(IF((序时账[日期]=B1523)*(序时账[凭证字号]=C1523)*IF(G1523=0,序时账[借方金额]&lt;&gt;0,序时账[借方金额]=0)*(序时账[科目编码]&lt;&gt;D1523), 序时账[科目名称], "")))</f>
        <v/>
      </c>
      <c r="K1523" s="42"/>
      <c r="M1523" s="24"/>
      <c r="N1523" s="23"/>
    </row>
    <row r="1524" spans="1:14">
      <c r="A1524" s="38" t="str" cm="1">
        <f t="array" ref="A1524">_xlfn.TEXTJOIN(",", TRUE, _xlfn.UNIQUE(IF((序时账[日期]=B1524)*(序时账[凭证字号]=C1524), 序时账[科目编码], "")))</f>
        <v>0</v>
      </c>
      <c r="B1524" s="89"/>
      <c r="G1524" s="39"/>
      <c r="H1524" s="39"/>
      <c r="I1524" s="42">
        <f>IF(F1524&lt;&gt;"结转本期损益",_xlfn.XLOOKUP(D1524,科目余额表[科目编码],科目余额表[抽查项目],"无匹配"),"期间结转")</f>
        <v>0</v>
      </c>
      <c r="J1524" s="38" t="str" cm="1">
        <f t="array" ref="J1524">_xlfn.TEXTJOIN(",", TRUE, _xlfn.UNIQUE(IF((序时账[日期]=B1524)*(序时账[凭证字号]=C1524)*IF(G1524=0,序时账[借方金额]&lt;&gt;0,序时账[借方金额]=0)*(序时账[科目编码]&lt;&gt;D1524), 序时账[科目名称], "")))</f>
        <v/>
      </c>
      <c r="K1524" s="42"/>
      <c r="M1524" s="24"/>
      <c r="N1524" s="23"/>
    </row>
    <row r="1525" spans="1:14">
      <c r="A1525" s="38" t="str" cm="1">
        <f t="array" ref="A1525">_xlfn.TEXTJOIN(",", TRUE, _xlfn.UNIQUE(IF((序时账[日期]=B1525)*(序时账[凭证字号]=C1525), 序时账[科目编码], "")))</f>
        <v>0</v>
      </c>
      <c r="B1525" s="89"/>
      <c r="G1525" s="39"/>
      <c r="H1525" s="39"/>
      <c r="I1525" s="42">
        <f>IF(F1525&lt;&gt;"结转本期损益",_xlfn.XLOOKUP(D1525,科目余额表[科目编码],科目余额表[抽查项目],"无匹配"),"期间结转")</f>
        <v>0</v>
      </c>
      <c r="J1525" s="38" t="str" cm="1">
        <f t="array" ref="J1525">_xlfn.TEXTJOIN(",", TRUE, _xlfn.UNIQUE(IF((序时账[日期]=B1525)*(序时账[凭证字号]=C1525)*IF(G1525=0,序时账[借方金额]&lt;&gt;0,序时账[借方金额]=0)*(序时账[科目编码]&lt;&gt;D1525), 序时账[科目名称], "")))</f>
        <v/>
      </c>
      <c r="K1525" s="42"/>
      <c r="M1525" s="24"/>
      <c r="N1525" s="23"/>
    </row>
    <row r="1526" spans="1:14">
      <c r="A1526" s="38" t="str" cm="1">
        <f t="array" ref="A1526">_xlfn.TEXTJOIN(",", TRUE, _xlfn.UNIQUE(IF((序时账[日期]=B1526)*(序时账[凭证字号]=C1526), 序时账[科目编码], "")))</f>
        <v>0</v>
      </c>
      <c r="B1526" s="89"/>
      <c r="G1526" s="39"/>
      <c r="H1526" s="39"/>
      <c r="I1526" s="42">
        <f>IF(F1526&lt;&gt;"结转本期损益",_xlfn.XLOOKUP(D1526,科目余额表[科目编码],科目余额表[抽查项目],"无匹配"),"期间结转")</f>
        <v>0</v>
      </c>
      <c r="J1526" s="38" t="str" cm="1">
        <f t="array" ref="J1526">_xlfn.TEXTJOIN(",", TRUE, _xlfn.UNIQUE(IF((序时账[日期]=B1526)*(序时账[凭证字号]=C1526)*IF(G1526=0,序时账[借方金额]&lt;&gt;0,序时账[借方金额]=0)*(序时账[科目编码]&lt;&gt;D1526), 序时账[科目名称], "")))</f>
        <v/>
      </c>
      <c r="K1526" s="42"/>
      <c r="M1526" s="39"/>
      <c r="N1526" s="23"/>
    </row>
    <row r="1527" spans="1:14">
      <c r="A1527" s="38" t="str" cm="1">
        <f t="array" ref="A1527">_xlfn.TEXTJOIN(",", TRUE, _xlfn.UNIQUE(IF((序时账[日期]=B1527)*(序时账[凭证字号]=C1527), 序时账[科目编码], "")))</f>
        <v>0</v>
      </c>
      <c r="B1527" s="89"/>
      <c r="G1527" s="39"/>
      <c r="H1527" s="39"/>
      <c r="I1527" s="42">
        <f>IF(F1527&lt;&gt;"结转本期损益",_xlfn.XLOOKUP(D1527,科目余额表[科目编码],科目余额表[抽查项目],"无匹配"),"期间结转")</f>
        <v>0</v>
      </c>
      <c r="J1527" s="38" t="str" cm="1">
        <f t="array" ref="J1527">_xlfn.TEXTJOIN(",", TRUE, _xlfn.UNIQUE(IF((序时账[日期]=B1527)*(序时账[凭证字号]=C1527)*IF(G1527=0,序时账[借方金额]&lt;&gt;0,序时账[借方金额]=0)*(序时账[科目编码]&lt;&gt;D1527), 序时账[科目名称], "")))</f>
        <v/>
      </c>
      <c r="K1527" s="42"/>
      <c r="M1527" s="39"/>
      <c r="N1527" s="23"/>
    </row>
    <row r="1528" spans="1:14">
      <c r="A1528" s="38" t="str" cm="1">
        <f t="array" ref="A1528">_xlfn.TEXTJOIN(",", TRUE, _xlfn.UNIQUE(IF((序时账[日期]=B1528)*(序时账[凭证字号]=C1528), 序时账[科目编码], "")))</f>
        <v>0</v>
      </c>
      <c r="B1528" s="89"/>
      <c r="G1528" s="39"/>
      <c r="H1528" s="39"/>
      <c r="I1528" s="42">
        <f>IF(F1528&lt;&gt;"结转本期损益",_xlfn.XLOOKUP(D1528,科目余额表[科目编码],科目余额表[抽查项目],"无匹配"),"期间结转")</f>
        <v>0</v>
      </c>
      <c r="J1528" s="38" t="str" cm="1">
        <f t="array" ref="J1528">_xlfn.TEXTJOIN(",", TRUE, _xlfn.UNIQUE(IF((序时账[日期]=B1528)*(序时账[凭证字号]=C1528)*IF(G1528=0,序时账[借方金额]&lt;&gt;0,序时账[借方金额]=0)*(序时账[科目编码]&lt;&gt;D1528), 序时账[科目名称], "")))</f>
        <v/>
      </c>
      <c r="K1528" s="42"/>
      <c r="M1528" s="39"/>
      <c r="N1528" s="23"/>
    </row>
    <row r="1529" spans="1:14">
      <c r="A1529" s="38" t="str" cm="1">
        <f t="array" ref="A1529">_xlfn.TEXTJOIN(",", TRUE, _xlfn.UNIQUE(IF((序时账[日期]=B1529)*(序时账[凭证字号]=C1529), 序时账[科目编码], "")))</f>
        <v>0</v>
      </c>
      <c r="B1529" s="89"/>
      <c r="G1529" s="39"/>
      <c r="H1529" s="39"/>
      <c r="I1529" s="42">
        <f>IF(F1529&lt;&gt;"结转本期损益",_xlfn.XLOOKUP(D1529,科目余额表[科目编码],科目余额表[抽查项目],"无匹配"),"期间结转")</f>
        <v>0</v>
      </c>
      <c r="J1529" s="38" t="str" cm="1">
        <f t="array" ref="J1529">_xlfn.TEXTJOIN(",", TRUE, _xlfn.UNIQUE(IF((序时账[日期]=B1529)*(序时账[凭证字号]=C1529)*IF(G1529=0,序时账[借方金额]&lt;&gt;0,序时账[借方金额]=0)*(序时账[科目编码]&lt;&gt;D1529), 序时账[科目名称], "")))</f>
        <v/>
      </c>
      <c r="K1529" s="42"/>
      <c r="M1529" s="39"/>
      <c r="N1529" s="23"/>
    </row>
    <row r="1530" spans="1:14">
      <c r="A1530" s="38" t="str" cm="1">
        <f t="array" ref="A1530">_xlfn.TEXTJOIN(",", TRUE, _xlfn.UNIQUE(IF((序时账[日期]=B1530)*(序时账[凭证字号]=C1530), 序时账[科目编码], "")))</f>
        <v>0</v>
      </c>
      <c r="B1530" s="89"/>
      <c r="G1530" s="39"/>
      <c r="H1530" s="39"/>
      <c r="I1530" s="42">
        <f>IF(F1530&lt;&gt;"结转本期损益",_xlfn.XLOOKUP(D1530,科目余额表[科目编码],科目余额表[抽查项目],"无匹配"),"期间结转")</f>
        <v>0</v>
      </c>
      <c r="J1530" s="38" t="str" cm="1">
        <f t="array" ref="J1530">_xlfn.TEXTJOIN(",", TRUE, _xlfn.UNIQUE(IF((序时账[日期]=B1530)*(序时账[凭证字号]=C1530)*IF(G1530=0,序时账[借方金额]&lt;&gt;0,序时账[借方金额]=0)*(序时账[科目编码]&lt;&gt;D1530), 序时账[科目名称], "")))</f>
        <v/>
      </c>
      <c r="K1530" s="42"/>
      <c r="M1530" s="39"/>
      <c r="N1530" s="23"/>
    </row>
    <row r="1531" spans="1:14">
      <c r="A1531" s="38" t="str" cm="1">
        <f t="array" ref="A1531">_xlfn.TEXTJOIN(",", TRUE, _xlfn.UNIQUE(IF((序时账[日期]=B1531)*(序时账[凭证字号]=C1531), 序时账[科目编码], "")))</f>
        <v>0</v>
      </c>
      <c r="B1531" s="89"/>
      <c r="G1531" s="39"/>
      <c r="H1531" s="39"/>
      <c r="I1531" s="42">
        <f>IF(F1531&lt;&gt;"结转本期损益",_xlfn.XLOOKUP(D1531,科目余额表[科目编码],科目余额表[抽查项目],"无匹配"),"期间结转")</f>
        <v>0</v>
      </c>
      <c r="J1531" s="38" t="str" cm="1">
        <f t="array" ref="J1531">_xlfn.TEXTJOIN(",", TRUE, _xlfn.UNIQUE(IF((序时账[日期]=B1531)*(序时账[凭证字号]=C1531)*IF(G1531=0,序时账[借方金额]&lt;&gt;0,序时账[借方金额]=0)*(序时账[科目编码]&lt;&gt;D1531), 序时账[科目名称], "")))</f>
        <v/>
      </c>
      <c r="K1531" s="42"/>
      <c r="M1531" s="39"/>
      <c r="N1531" s="23"/>
    </row>
    <row r="1532" spans="1:14">
      <c r="A1532" s="38" t="str" cm="1">
        <f t="array" ref="A1532">_xlfn.TEXTJOIN(",", TRUE, _xlfn.UNIQUE(IF((序时账[日期]=B1532)*(序时账[凭证字号]=C1532), 序时账[科目编码], "")))</f>
        <v>0</v>
      </c>
      <c r="B1532" s="89"/>
      <c r="G1532" s="39"/>
      <c r="H1532" s="39"/>
      <c r="I1532" s="42">
        <f>IF(F1532&lt;&gt;"结转本期损益",_xlfn.XLOOKUP(D1532,科目余额表[科目编码],科目余额表[抽查项目],"无匹配"),"期间结转")</f>
        <v>0</v>
      </c>
      <c r="J1532" s="38" t="str" cm="1">
        <f t="array" ref="J1532">_xlfn.TEXTJOIN(",", TRUE, _xlfn.UNIQUE(IF((序时账[日期]=B1532)*(序时账[凭证字号]=C1532)*IF(G1532=0,序时账[借方金额]&lt;&gt;0,序时账[借方金额]=0)*(序时账[科目编码]&lt;&gt;D1532), 序时账[科目名称], "")))</f>
        <v/>
      </c>
      <c r="K1532" s="42"/>
      <c r="M1532" s="24"/>
      <c r="N1532" s="23"/>
    </row>
    <row r="1533" spans="1:14">
      <c r="A1533" s="38" t="str" cm="1">
        <f t="array" ref="A1533">_xlfn.TEXTJOIN(",", TRUE, _xlfn.UNIQUE(IF((序时账[日期]=B1533)*(序时账[凭证字号]=C1533), 序时账[科目编码], "")))</f>
        <v>0</v>
      </c>
      <c r="B1533" s="89"/>
      <c r="G1533" s="39"/>
      <c r="H1533" s="39"/>
      <c r="I1533" s="42">
        <f>IF(F1533&lt;&gt;"结转本期损益",_xlfn.XLOOKUP(D1533,科目余额表[科目编码],科目余额表[抽查项目],"无匹配"),"期间结转")</f>
        <v>0</v>
      </c>
      <c r="J1533" s="38" t="str" cm="1">
        <f t="array" ref="J1533">_xlfn.TEXTJOIN(",", TRUE, _xlfn.UNIQUE(IF((序时账[日期]=B1533)*(序时账[凭证字号]=C1533)*IF(G1533=0,序时账[借方金额]&lt;&gt;0,序时账[借方金额]=0)*(序时账[科目编码]&lt;&gt;D1533), 序时账[科目名称], "")))</f>
        <v/>
      </c>
      <c r="K1533" s="42"/>
      <c r="M1533" s="24"/>
      <c r="N1533" s="23"/>
    </row>
    <row r="1534" spans="1:14">
      <c r="A1534" s="38" t="str" cm="1">
        <f t="array" ref="A1534">_xlfn.TEXTJOIN(",", TRUE, _xlfn.UNIQUE(IF((序时账[日期]=B1534)*(序时账[凭证字号]=C1534), 序时账[科目编码], "")))</f>
        <v>0</v>
      </c>
      <c r="B1534" s="89"/>
      <c r="G1534" s="39"/>
      <c r="H1534" s="39"/>
      <c r="I1534" s="42">
        <f>IF(F1534&lt;&gt;"结转本期损益",_xlfn.XLOOKUP(D1534,科目余额表[科目编码],科目余额表[抽查项目],"无匹配"),"期间结转")</f>
        <v>0</v>
      </c>
      <c r="J1534" s="38" t="str" cm="1">
        <f t="array" ref="J1534">_xlfn.TEXTJOIN(",", TRUE, _xlfn.UNIQUE(IF((序时账[日期]=B1534)*(序时账[凭证字号]=C1534)*IF(G1534=0,序时账[借方金额]&lt;&gt;0,序时账[借方金额]=0)*(序时账[科目编码]&lt;&gt;D1534), 序时账[科目名称], "")))</f>
        <v/>
      </c>
      <c r="K1534" s="42"/>
      <c r="M1534" s="24"/>
      <c r="N1534" s="23"/>
    </row>
    <row r="1535" spans="1:14">
      <c r="A1535" s="38" t="str" cm="1">
        <f t="array" ref="A1535">_xlfn.TEXTJOIN(",", TRUE, _xlfn.UNIQUE(IF((序时账[日期]=B1535)*(序时账[凭证字号]=C1535), 序时账[科目编码], "")))</f>
        <v>0</v>
      </c>
      <c r="B1535" s="89"/>
      <c r="G1535" s="39"/>
      <c r="H1535" s="39"/>
      <c r="I1535" s="42">
        <f>IF(F1535&lt;&gt;"结转本期损益",_xlfn.XLOOKUP(D1535,科目余额表[科目编码],科目余额表[抽查项目],"无匹配"),"期间结转")</f>
        <v>0</v>
      </c>
      <c r="J1535" s="38" t="str" cm="1">
        <f t="array" ref="J1535">_xlfn.TEXTJOIN(",", TRUE, _xlfn.UNIQUE(IF((序时账[日期]=B1535)*(序时账[凭证字号]=C1535)*IF(G1535=0,序时账[借方金额]&lt;&gt;0,序时账[借方金额]=0)*(序时账[科目编码]&lt;&gt;D1535), 序时账[科目名称], "")))</f>
        <v/>
      </c>
      <c r="K1535" s="42"/>
      <c r="M1535" s="24"/>
      <c r="N1535" s="23"/>
    </row>
    <row r="1536" spans="1:14">
      <c r="A1536" s="38" t="str" cm="1">
        <f t="array" ref="A1536">_xlfn.TEXTJOIN(",", TRUE, _xlfn.UNIQUE(IF((序时账[日期]=B1536)*(序时账[凭证字号]=C1536), 序时账[科目编码], "")))</f>
        <v>0</v>
      </c>
      <c r="B1536" s="89"/>
      <c r="G1536" s="39"/>
      <c r="H1536" s="39"/>
      <c r="I1536" s="42">
        <f>IF(F1536&lt;&gt;"结转本期损益",_xlfn.XLOOKUP(D1536,科目余额表[科目编码],科目余额表[抽查项目],"无匹配"),"期间结转")</f>
        <v>0</v>
      </c>
      <c r="J1536" s="38" t="str" cm="1">
        <f t="array" ref="J1536">_xlfn.TEXTJOIN(",", TRUE, _xlfn.UNIQUE(IF((序时账[日期]=B1536)*(序时账[凭证字号]=C1536)*IF(G1536=0,序时账[借方金额]&lt;&gt;0,序时账[借方金额]=0)*(序时账[科目编码]&lt;&gt;D1536), 序时账[科目名称], "")))</f>
        <v/>
      </c>
      <c r="K1536" s="42"/>
      <c r="M1536" s="24"/>
      <c r="N1536" s="23"/>
    </row>
    <row r="1537" spans="1:14">
      <c r="A1537" s="38" t="str" cm="1">
        <f t="array" ref="A1537">_xlfn.TEXTJOIN(",", TRUE, _xlfn.UNIQUE(IF((序时账[日期]=B1537)*(序时账[凭证字号]=C1537), 序时账[科目编码], "")))</f>
        <v>0</v>
      </c>
      <c r="B1537" s="89"/>
      <c r="G1537" s="39"/>
      <c r="H1537" s="39"/>
      <c r="I1537" s="42">
        <f>IF(F1537&lt;&gt;"结转本期损益",_xlfn.XLOOKUP(D1537,科目余额表[科目编码],科目余额表[抽查项目],"无匹配"),"期间结转")</f>
        <v>0</v>
      </c>
      <c r="J1537" s="38" t="str" cm="1">
        <f t="array" ref="J1537">_xlfn.TEXTJOIN(",", TRUE, _xlfn.UNIQUE(IF((序时账[日期]=B1537)*(序时账[凭证字号]=C1537)*IF(G1537=0,序时账[借方金额]&lt;&gt;0,序时账[借方金额]=0)*(序时账[科目编码]&lt;&gt;D1537), 序时账[科目名称], "")))</f>
        <v/>
      </c>
      <c r="K1537" s="42"/>
      <c r="M1537" s="24"/>
      <c r="N1537" s="23"/>
    </row>
    <row r="1538" spans="1:14">
      <c r="A1538" s="38" t="str" cm="1">
        <f t="array" ref="A1538">_xlfn.TEXTJOIN(",", TRUE, _xlfn.UNIQUE(IF((序时账[日期]=B1538)*(序时账[凭证字号]=C1538), 序时账[科目编码], "")))</f>
        <v>0</v>
      </c>
      <c r="B1538" s="89"/>
      <c r="G1538" s="39"/>
      <c r="H1538" s="39"/>
      <c r="I1538" s="42">
        <f>IF(F1538&lt;&gt;"结转本期损益",_xlfn.XLOOKUP(D1538,科目余额表[科目编码],科目余额表[抽查项目],"无匹配"),"期间结转")</f>
        <v>0</v>
      </c>
      <c r="J1538" s="38" t="str" cm="1">
        <f t="array" ref="J1538">_xlfn.TEXTJOIN(",", TRUE, _xlfn.UNIQUE(IF((序时账[日期]=B1538)*(序时账[凭证字号]=C1538)*IF(G1538=0,序时账[借方金额]&lt;&gt;0,序时账[借方金额]=0)*(序时账[科目编码]&lt;&gt;D1538), 序时账[科目名称], "")))</f>
        <v/>
      </c>
      <c r="K1538" s="42"/>
      <c r="M1538" s="24"/>
      <c r="N1538" s="23"/>
    </row>
    <row r="1539" spans="1:14">
      <c r="A1539" s="38" t="str" cm="1">
        <f t="array" ref="A1539">_xlfn.TEXTJOIN(",", TRUE, _xlfn.UNIQUE(IF((序时账[日期]=B1539)*(序时账[凭证字号]=C1539), 序时账[科目编码], "")))</f>
        <v>0</v>
      </c>
      <c r="B1539" s="89"/>
      <c r="G1539" s="39"/>
      <c r="H1539" s="39"/>
      <c r="I1539" s="42">
        <f>IF(F1539&lt;&gt;"结转本期损益",_xlfn.XLOOKUP(D1539,科目余额表[科目编码],科目余额表[抽查项目],"无匹配"),"期间结转")</f>
        <v>0</v>
      </c>
      <c r="J1539" s="38" t="str" cm="1">
        <f t="array" ref="J1539">_xlfn.TEXTJOIN(",", TRUE, _xlfn.UNIQUE(IF((序时账[日期]=B1539)*(序时账[凭证字号]=C1539)*IF(G1539=0,序时账[借方金额]&lt;&gt;0,序时账[借方金额]=0)*(序时账[科目编码]&lt;&gt;D1539), 序时账[科目名称], "")))</f>
        <v/>
      </c>
      <c r="K1539" s="42"/>
      <c r="M1539" s="24"/>
      <c r="N1539" s="23"/>
    </row>
    <row r="1540" spans="1:14">
      <c r="A1540" s="38" t="str" cm="1">
        <f t="array" ref="A1540">_xlfn.TEXTJOIN(",", TRUE, _xlfn.UNIQUE(IF((序时账[日期]=B1540)*(序时账[凭证字号]=C1540), 序时账[科目编码], "")))</f>
        <v>0</v>
      </c>
      <c r="B1540" s="89"/>
      <c r="G1540" s="39"/>
      <c r="H1540" s="39"/>
      <c r="I1540" s="42">
        <f>IF(F1540&lt;&gt;"结转本期损益",_xlfn.XLOOKUP(D1540,科目余额表[科目编码],科目余额表[抽查项目],"无匹配"),"期间结转")</f>
        <v>0</v>
      </c>
      <c r="J1540" s="38" t="str" cm="1">
        <f t="array" ref="J1540">_xlfn.TEXTJOIN(",", TRUE, _xlfn.UNIQUE(IF((序时账[日期]=B1540)*(序时账[凭证字号]=C1540)*IF(G1540=0,序时账[借方金额]&lt;&gt;0,序时账[借方金额]=0)*(序时账[科目编码]&lt;&gt;D1540), 序时账[科目名称], "")))</f>
        <v/>
      </c>
      <c r="K1540" s="42"/>
      <c r="M1540" s="24"/>
      <c r="N1540" s="23"/>
    </row>
    <row r="1541" spans="1:14">
      <c r="A1541" s="38" t="str" cm="1">
        <f t="array" ref="A1541">_xlfn.TEXTJOIN(",", TRUE, _xlfn.UNIQUE(IF((序时账[日期]=B1541)*(序时账[凭证字号]=C1541), 序时账[科目编码], "")))</f>
        <v>0</v>
      </c>
      <c r="B1541" s="89"/>
      <c r="G1541" s="39"/>
      <c r="H1541" s="39"/>
      <c r="I1541" s="42">
        <f>IF(F1541&lt;&gt;"结转本期损益",_xlfn.XLOOKUP(D1541,科目余额表[科目编码],科目余额表[抽查项目],"无匹配"),"期间结转")</f>
        <v>0</v>
      </c>
      <c r="J1541" s="38" t="str" cm="1">
        <f t="array" ref="J1541">_xlfn.TEXTJOIN(",", TRUE, _xlfn.UNIQUE(IF((序时账[日期]=B1541)*(序时账[凭证字号]=C1541)*IF(G1541=0,序时账[借方金额]&lt;&gt;0,序时账[借方金额]=0)*(序时账[科目编码]&lt;&gt;D1541), 序时账[科目名称], "")))</f>
        <v/>
      </c>
      <c r="K1541" s="42"/>
      <c r="M1541" s="24"/>
      <c r="N1541" s="23"/>
    </row>
    <row r="1542" spans="1:14">
      <c r="A1542" s="38" t="str" cm="1">
        <f t="array" ref="A1542">_xlfn.TEXTJOIN(",", TRUE, _xlfn.UNIQUE(IF((序时账[日期]=B1542)*(序时账[凭证字号]=C1542), 序时账[科目编码], "")))</f>
        <v>0</v>
      </c>
      <c r="B1542" s="89"/>
      <c r="G1542" s="39"/>
      <c r="H1542" s="39"/>
      <c r="I1542" s="42">
        <f>IF(F1542&lt;&gt;"结转本期损益",_xlfn.XLOOKUP(D1542,科目余额表[科目编码],科目余额表[抽查项目],"无匹配"),"期间结转")</f>
        <v>0</v>
      </c>
      <c r="J1542" s="38" t="str" cm="1">
        <f t="array" ref="J1542">_xlfn.TEXTJOIN(",", TRUE, _xlfn.UNIQUE(IF((序时账[日期]=B1542)*(序时账[凭证字号]=C1542)*IF(G1542=0,序时账[借方金额]&lt;&gt;0,序时账[借方金额]=0)*(序时账[科目编码]&lt;&gt;D1542), 序时账[科目名称], "")))</f>
        <v/>
      </c>
      <c r="K1542" s="42"/>
      <c r="M1542" s="24"/>
      <c r="N1542" s="23"/>
    </row>
    <row r="1543" spans="1:14">
      <c r="A1543" s="38" t="str" cm="1">
        <f t="array" ref="A1543">_xlfn.TEXTJOIN(",", TRUE, _xlfn.UNIQUE(IF((序时账[日期]=B1543)*(序时账[凭证字号]=C1543), 序时账[科目编码], "")))</f>
        <v>0</v>
      </c>
      <c r="B1543" s="89"/>
      <c r="G1543" s="39"/>
      <c r="H1543" s="39"/>
      <c r="I1543" s="42">
        <f>IF(F1543&lt;&gt;"结转本期损益",_xlfn.XLOOKUP(D1543,科目余额表[科目编码],科目余额表[抽查项目],"无匹配"),"期间结转")</f>
        <v>0</v>
      </c>
      <c r="J1543" s="38" t="str" cm="1">
        <f t="array" ref="J1543">_xlfn.TEXTJOIN(",", TRUE, _xlfn.UNIQUE(IF((序时账[日期]=B1543)*(序时账[凭证字号]=C1543)*IF(G1543=0,序时账[借方金额]&lt;&gt;0,序时账[借方金额]=0)*(序时账[科目编码]&lt;&gt;D1543), 序时账[科目名称], "")))</f>
        <v/>
      </c>
      <c r="K1543" s="42"/>
      <c r="M1543" s="24"/>
      <c r="N1543" s="23"/>
    </row>
    <row r="1544" spans="1:14">
      <c r="A1544" s="38" t="str" cm="1">
        <f t="array" ref="A1544">_xlfn.TEXTJOIN(",", TRUE, _xlfn.UNIQUE(IF((序时账[日期]=B1544)*(序时账[凭证字号]=C1544), 序时账[科目编码], "")))</f>
        <v>0</v>
      </c>
      <c r="B1544" s="89"/>
      <c r="G1544" s="39"/>
      <c r="H1544" s="39"/>
      <c r="I1544" s="42">
        <f>IF(F1544&lt;&gt;"结转本期损益",_xlfn.XLOOKUP(D1544,科目余额表[科目编码],科目余额表[抽查项目],"无匹配"),"期间结转")</f>
        <v>0</v>
      </c>
      <c r="J1544" s="38" t="str" cm="1">
        <f t="array" ref="J1544">_xlfn.TEXTJOIN(",", TRUE, _xlfn.UNIQUE(IF((序时账[日期]=B1544)*(序时账[凭证字号]=C1544)*IF(G1544=0,序时账[借方金额]&lt;&gt;0,序时账[借方金额]=0)*(序时账[科目编码]&lt;&gt;D1544), 序时账[科目名称], "")))</f>
        <v/>
      </c>
      <c r="K1544" s="42"/>
      <c r="M1544" s="24"/>
      <c r="N1544" s="23"/>
    </row>
    <row r="1545" spans="1:14">
      <c r="A1545" s="38" t="str" cm="1">
        <f t="array" ref="A1545">_xlfn.TEXTJOIN(",", TRUE, _xlfn.UNIQUE(IF((序时账[日期]=B1545)*(序时账[凭证字号]=C1545), 序时账[科目编码], "")))</f>
        <v>0</v>
      </c>
      <c r="B1545" s="89"/>
      <c r="G1545" s="39"/>
      <c r="H1545" s="39"/>
      <c r="I1545" s="42">
        <f>IF(F1545&lt;&gt;"结转本期损益",_xlfn.XLOOKUP(D1545,科目余额表[科目编码],科目余额表[抽查项目],"无匹配"),"期间结转")</f>
        <v>0</v>
      </c>
      <c r="J1545" s="38" t="str" cm="1">
        <f t="array" ref="J1545">_xlfn.TEXTJOIN(",", TRUE, _xlfn.UNIQUE(IF((序时账[日期]=B1545)*(序时账[凭证字号]=C1545)*IF(G1545=0,序时账[借方金额]&lt;&gt;0,序时账[借方金额]=0)*(序时账[科目编码]&lt;&gt;D1545), 序时账[科目名称], "")))</f>
        <v/>
      </c>
      <c r="K1545" s="42"/>
      <c r="M1545" s="24"/>
      <c r="N1545" s="23"/>
    </row>
    <row r="1546" spans="1:14">
      <c r="A1546" s="38" t="str" cm="1">
        <f t="array" ref="A1546">_xlfn.TEXTJOIN(",", TRUE, _xlfn.UNIQUE(IF((序时账[日期]=B1546)*(序时账[凭证字号]=C1546), 序时账[科目编码], "")))</f>
        <v>0</v>
      </c>
      <c r="B1546" s="89"/>
      <c r="G1546" s="39"/>
      <c r="H1546" s="39"/>
      <c r="I1546" s="42">
        <f>IF(F1546&lt;&gt;"结转本期损益",_xlfn.XLOOKUP(D1546,科目余额表[科目编码],科目余额表[抽查项目],"无匹配"),"期间结转")</f>
        <v>0</v>
      </c>
      <c r="J1546" s="38" t="str" cm="1">
        <f t="array" ref="J1546">_xlfn.TEXTJOIN(",", TRUE, _xlfn.UNIQUE(IF((序时账[日期]=B1546)*(序时账[凭证字号]=C1546)*IF(G1546=0,序时账[借方金额]&lt;&gt;0,序时账[借方金额]=0)*(序时账[科目编码]&lt;&gt;D1546), 序时账[科目名称], "")))</f>
        <v/>
      </c>
      <c r="K1546" s="42"/>
      <c r="M1546" s="24"/>
      <c r="N1546" s="23"/>
    </row>
    <row r="1547" spans="1:14">
      <c r="A1547" s="38" t="str" cm="1">
        <f t="array" ref="A1547">_xlfn.TEXTJOIN(",", TRUE, _xlfn.UNIQUE(IF((序时账[日期]=B1547)*(序时账[凭证字号]=C1547), 序时账[科目编码], "")))</f>
        <v>0</v>
      </c>
      <c r="B1547" s="89"/>
      <c r="G1547" s="39"/>
      <c r="H1547" s="39"/>
      <c r="I1547" s="42">
        <f>IF(F1547&lt;&gt;"结转本期损益",_xlfn.XLOOKUP(D1547,科目余额表[科目编码],科目余额表[抽查项目],"无匹配"),"期间结转")</f>
        <v>0</v>
      </c>
      <c r="J1547" s="38" t="str" cm="1">
        <f t="array" ref="J1547">_xlfn.TEXTJOIN(",", TRUE, _xlfn.UNIQUE(IF((序时账[日期]=B1547)*(序时账[凭证字号]=C1547)*IF(G1547=0,序时账[借方金额]&lt;&gt;0,序时账[借方金额]=0)*(序时账[科目编码]&lt;&gt;D1547), 序时账[科目名称], "")))</f>
        <v/>
      </c>
      <c r="K1547" s="42"/>
      <c r="M1547" s="24"/>
      <c r="N1547" s="23"/>
    </row>
    <row r="1548" spans="1:14">
      <c r="A1548" s="38" t="str" cm="1">
        <f t="array" ref="A1548">_xlfn.TEXTJOIN(",", TRUE, _xlfn.UNIQUE(IF((序时账[日期]=B1548)*(序时账[凭证字号]=C1548), 序时账[科目编码], "")))</f>
        <v>0</v>
      </c>
      <c r="B1548" s="89"/>
      <c r="G1548" s="39"/>
      <c r="H1548" s="39"/>
      <c r="I1548" s="42">
        <f>IF(F1548&lt;&gt;"结转本期损益",_xlfn.XLOOKUP(D1548,科目余额表[科目编码],科目余额表[抽查项目],"无匹配"),"期间结转")</f>
        <v>0</v>
      </c>
      <c r="J1548" s="38" t="str" cm="1">
        <f t="array" ref="J1548">_xlfn.TEXTJOIN(",", TRUE, _xlfn.UNIQUE(IF((序时账[日期]=B1548)*(序时账[凭证字号]=C1548)*IF(G1548=0,序时账[借方金额]&lt;&gt;0,序时账[借方金额]=0)*(序时账[科目编码]&lt;&gt;D1548), 序时账[科目名称], "")))</f>
        <v/>
      </c>
      <c r="K1548" s="42"/>
      <c r="M1548" s="24"/>
      <c r="N1548" s="23"/>
    </row>
    <row r="1549" spans="1:14">
      <c r="A1549" s="38" t="str" cm="1">
        <f t="array" ref="A1549">_xlfn.TEXTJOIN(",", TRUE, _xlfn.UNIQUE(IF((序时账[日期]=B1549)*(序时账[凭证字号]=C1549), 序时账[科目编码], "")))</f>
        <v>0</v>
      </c>
      <c r="B1549" s="89"/>
      <c r="G1549" s="39"/>
      <c r="H1549" s="39"/>
      <c r="I1549" s="42">
        <f>IF(F1549&lt;&gt;"结转本期损益",_xlfn.XLOOKUP(D1549,科目余额表[科目编码],科目余额表[抽查项目],"无匹配"),"期间结转")</f>
        <v>0</v>
      </c>
      <c r="J1549" s="38" t="str" cm="1">
        <f t="array" ref="J1549">_xlfn.TEXTJOIN(",", TRUE, _xlfn.UNIQUE(IF((序时账[日期]=B1549)*(序时账[凭证字号]=C1549)*IF(G1549=0,序时账[借方金额]&lt;&gt;0,序时账[借方金额]=0)*(序时账[科目编码]&lt;&gt;D1549), 序时账[科目名称], "")))</f>
        <v/>
      </c>
      <c r="K1549" s="42"/>
      <c r="M1549" s="24"/>
      <c r="N1549" s="23"/>
    </row>
    <row r="1550" spans="1:14">
      <c r="A1550" s="38" t="str" cm="1">
        <f t="array" ref="A1550">_xlfn.TEXTJOIN(",", TRUE, _xlfn.UNIQUE(IF((序时账[日期]=B1550)*(序时账[凭证字号]=C1550), 序时账[科目编码], "")))</f>
        <v>0</v>
      </c>
      <c r="B1550" s="89"/>
      <c r="G1550" s="39"/>
      <c r="H1550" s="39"/>
      <c r="I1550" s="42">
        <f>IF(F1550&lt;&gt;"结转本期损益",_xlfn.XLOOKUP(D1550,科目余额表[科目编码],科目余额表[抽查项目],"无匹配"),"期间结转")</f>
        <v>0</v>
      </c>
      <c r="J1550" s="38" t="str" cm="1">
        <f t="array" ref="J1550">_xlfn.TEXTJOIN(",", TRUE, _xlfn.UNIQUE(IF((序时账[日期]=B1550)*(序时账[凭证字号]=C1550)*IF(G1550=0,序时账[借方金额]&lt;&gt;0,序时账[借方金额]=0)*(序时账[科目编码]&lt;&gt;D1550), 序时账[科目名称], "")))</f>
        <v/>
      </c>
      <c r="K1550" s="42"/>
      <c r="M1550" s="24"/>
      <c r="N1550" s="23"/>
    </row>
    <row r="1551" spans="1:14">
      <c r="A1551" s="38" t="str" cm="1">
        <f t="array" ref="A1551">_xlfn.TEXTJOIN(",", TRUE, _xlfn.UNIQUE(IF((序时账[日期]=B1551)*(序时账[凭证字号]=C1551), 序时账[科目编码], "")))</f>
        <v>0</v>
      </c>
      <c r="B1551" s="89"/>
      <c r="G1551" s="39"/>
      <c r="H1551" s="39"/>
      <c r="I1551" s="42">
        <f>IF(F1551&lt;&gt;"结转本期损益",_xlfn.XLOOKUP(D1551,科目余额表[科目编码],科目余额表[抽查项目],"无匹配"),"期间结转")</f>
        <v>0</v>
      </c>
      <c r="J1551" s="38" t="str" cm="1">
        <f t="array" ref="J1551">_xlfn.TEXTJOIN(",", TRUE, _xlfn.UNIQUE(IF((序时账[日期]=B1551)*(序时账[凭证字号]=C1551)*IF(G1551=0,序时账[借方金额]&lt;&gt;0,序时账[借方金额]=0)*(序时账[科目编码]&lt;&gt;D1551), 序时账[科目名称], "")))</f>
        <v/>
      </c>
      <c r="K1551" s="42"/>
      <c r="M1551" s="24"/>
      <c r="N1551" s="23"/>
    </row>
    <row r="1552" spans="1:14">
      <c r="A1552" s="38" t="str" cm="1">
        <f t="array" ref="A1552">_xlfn.TEXTJOIN(",", TRUE, _xlfn.UNIQUE(IF((序时账[日期]=B1552)*(序时账[凭证字号]=C1552), 序时账[科目编码], "")))</f>
        <v>0</v>
      </c>
      <c r="B1552" s="89"/>
      <c r="G1552" s="39"/>
      <c r="H1552" s="39"/>
      <c r="I1552" s="42">
        <f>IF(F1552&lt;&gt;"结转本期损益",_xlfn.XLOOKUP(D1552,科目余额表[科目编码],科目余额表[抽查项目],"无匹配"),"期间结转")</f>
        <v>0</v>
      </c>
      <c r="J1552" s="38" t="str" cm="1">
        <f t="array" ref="J1552">_xlfn.TEXTJOIN(",", TRUE, _xlfn.UNIQUE(IF((序时账[日期]=B1552)*(序时账[凭证字号]=C1552)*IF(G1552=0,序时账[借方金额]&lt;&gt;0,序时账[借方金额]=0)*(序时账[科目编码]&lt;&gt;D1552), 序时账[科目名称], "")))</f>
        <v/>
      </c>
      <c r="K1552" s="42"/>
      <c r="M1552" s="24"/>
      <c r="N1552" s="23"/>
    </row>
    <row r="1553" spans="1:14">
      <c r="A1553" s="38" t="str" cm="1">
        <f t="array" ref="A1553">_xlfn.TEXTJOIN(",", TRUE, _xlfn.UNIQUE(IF((序时账[日期]=B1553)*(序时账[凭证字号]=C1553), 序时账[科目编码], "")))</f>
        <v>0</v>
      </c>
      <c r="B1553" s="89"/>
      <c r="G1553" s="39"/>
      <c r="H1553" s="39"/>
      <c r="I1553" s="42">
        <f>IF(F1553&lt;&gt;"结转本期损益",_xlfn.XLOOKUP(D1553,科目余额表[科目编码],科目余额表[抽查项目],"无匹配"),"期间结转")</f>
        <v>0</v>
      </c>
      <c r="J1553" s="38" t="str" cm="1">
        <f t="array" ref="J1553">_xlfn.TEXTJOIN(",", TRUE, _xlfn.UNIQUE(IF((序时账[日期]=B1553)*(序时账[凭证字号]=C1553)*IF(G1553=0,序时账[借方金额]&lt;&gt;0,序时账[借方金额]=0)*(序时账[科目编码]&lt;&gt;D1553), 序时账[科目名称], "")))</f>
        <v/>
      </c>
      <c r="K1553" s="42"/>
      <c r="M1553" s="24"/>
      <c r="N1553" s="23"/>
    </row>
    <row r="1554" spans="1:14">
      <c r="A1554" s="38" t="str" cm="1">
        <f t="array" ref="A1554">_xlfn.TEXTJOIN(",", TRUE, _xlfn.UNIQUE(IF((序时账[日期]=B1554)*(序时账[凭证字号]=C1554), 序时账[科目编码], "")))</f>
        <v>0</v>
      </c>
      <c r="B1554" s="89"/>
      <c r="G1554" s="39"/>
      <c r="H1554" s="39"/>
      <c r="I1554" s="42">
        <f>IF(F1554&lt;&gt;"结转本期损益",_xlfn.XLOOKUP(D1554,科目余额表[科目编码],科目余额表[抽查项目],"无匹配"),"期间结转")</f>
        <v>0</v>
      </c>
      <c r="J1554" s="38" t="str" cm="1">
        <f t="array" ref="J1554">_xlfn.TEXTJOIN(",", TRUE, _xlfn.UNIQUE(IF((序时账[日期]=B1554)*(序时账[凭证字号]=C1554)*IF(G1554=0,序时账[借方金额]&lt;&gt;0,序时账[借方金额]=0)*(序时账[科目编码]&lt;&gt;D1554), 序时账[科目名称], "")))</f>
        <v/>
      </c>
      <c r="K1554" s="42"/>
      <c r="M1554" s="24"/>
      <c r="N1554" s="23"/>
    </row>
    <row r="1555" spans="1:14">
      <c r="A1555" s="38" t="str" cm="1">
        <f t="array" ref="A1555">_xlfn.TEXTJOIN(",", TRUE, _xlfn.UNIQUE(IF((序时账[日期]=B1555)*(序时账[凭证字号]=C1555), 序时账[科目编码], "")))</f>
        <v>0</v>
      </c>
      <c r="B1555" s="89"/>
      <c r="G1555" s="39"/>
      <c r="H1555" s="39"/>
      <c r="I1555" s="42">
        <f>IF(F1555&lt;&gt;"结转本期损益",_xlfn.XLOOKUP(D1555,科目余额表[科目编码],科目余额表[抽查项目],"无匹配"),"期间结转")</f>
        <v>0</v>
      </c>
      <c r="J1555" s="38" t="str" cm="1">
        <f t="array" ref="J1555">_xlfn.TEXTJOIN(",", TRUE, _xlfn.UNIQUE(IF((序时账[日期]=B1555)*(序时账[凭证字号]=C1555)*IF(G1555=0,序时账[借方金额]&lt;&gt;0,序时账[借方金额]=0)*(序时账[科目编码]&lt;&gt;D1555), 序时账[科目名称], "")))</f>
        <v/>
      </c>
      <c r="K1555" s="42"/>
      <c r="M1555" s="24"/>
      <c r="N1555" s="23"/>
    </row>
    <row r="1556" spans="1:14">
      <c r="A1556" s="38" t="str" cm="1">
        <f t="array" ref="A1556">_xlfn.TEXTJOIN(",", TRUE, _xlfn.UNIQUE(IF((序时账[日期]=B1556)*(序时账[凭证字号]=C1556), 序时账[科目编码], "")))</f>
        <v>0</v>
      </c>
      <c r="B1556" s="89"/>
      <c r="G1556" s="39"/>
      <c r="H1556" s="39"/>
      <c r="I1556" s="42">
        <f>IF(F1556&lt;&gt;"结转本期损益",_xlfn.XLOOKUP(D1556,科目余额表[科目编码],科目余额表[抽查项目],"无匹配"),"期间结转")</f>
        <v>0</v>
      </c>
      <c r="J1556" s="38" t="str" cm="1">
        <f t="array" ref="J1556">_xlfn.TEXTJOIN(",", TRUE, _xlfn.UNIQUE(IF((序时账[日期]=B1556)*(序时账[凭证字号]=C1556)*IF(G1556=0,序时账[借方金额]&lt;&gt;0,序时账[借方金额]=0)*(序时账[科目编码]&lt;&gt;D1556), 序时账[科目名称], "")))</f>
        <v/>
      </c>
      <c r="K1556" s="42"/>
      <c r="M1556" s="24"/>
      <c r="N1556" s="23"/>
    </row>
    <row r="1557" spans="1:14">
      <c r="A1557" s="38" t="str" cm="1">
        <f t="array" ref="A1557">_xlfn.TEXTJOIN(",", TRUE, _xlfn.UNIQUE(IF((序时账[日期]=B1557)*(序时账[凭证字号]=C1557), 序时账[科目编码], "")))</f>
        <v>0</v>
      </c>
      <c r="B1557" s="89"/>
      <c r="G1557" s="39"/>
      <c r="H1557" s="39"/>
      <c r="I1557" s="42">
        <f>IF(F1557&lt;&gt;"结转本期损益",_xlfn.XLOOKUP(D1557,科目余额表[科目编码],科目余额表[抽查项目],"无匹配"),"期间结转")</f>
        <v>0</v>
      </c>
      <c r="J1557" s="38" t="str" cm="1">
        <f t="array" ref="J1557">_xlfn.TEXTJOIN(",", TRUE, _xlfn.UNIQUE(IF((序时账[日期]=B1557)*(序时账[凭证字号]=C1557)*IF(G1557=0,序时账[借方金额]&lt;&gt;0,序时账[借方金额]=0)*(序时账[科目编码]&lt;&gt;D1557), 序时账[科目名称], "")))</f>
        <v/>
      </c>
      <c r="K1557" s="42"/>
      <c r="M1557" s="24"/>
      <c r="N1557" s="23"/>
    </row>
    <row r="1558" spans="1:14">
      <c r="A1558" s="38" t="str" cm="1">
        <f t="array" ref="A1558">_xlfn.TEXTJOIN(",", TRUE, _xlfn.UNIQUE(IF((序时账[日期]=B1558)*(序时账[凭证字号]=C1558), 序时账[科目编码], "")))</f>
        <v>0</v>
      </c>
      <c r="B1558" s="89"/>
      <c r="G1558" s="39"/>
      <c r="H1558" s="39"/>
      <c r="I1558" s="42">
        <f>IF(F1558&lt;&gt;"结转本期损益",_xlfn.XLOOKUP(D1558,科目余额表[科目编码],科目余额表[抽查项目],"无匹配"),"期间结转")</f>
        <v>0</v>
      </c>
      <c r="J1558" s="38" t="str" cm="1">
        <f t="array" ref="J1558">_xlfn.TEXTJOIN(",", TRUE, _xlfn.UNIQUE(IF((序时账[日期]=B1558)*(序时账[凭证字号]=C1558)*IF(G1558=0,序时账[借方金额]&lt;&gt;0,序时账[借方金额]=0)*(序时账[科目编码]&lt;&gt;D1558), 序时账[科目名称], "")))</f>
        <v/>
      </c>
      <c r="K1558" s="42"/>
      <c r="M1558" s="24"/>
      <c r="N1558" s="23"/>
    </row>
    <row r="1559" spans="1:14">
      <c r="A1559" s="38" t="str" cm="1">
        <f t="array" ref="A1559">_xlfn.TEXTJOIN(",", TRUE, _xlfn.UNIQUE(IF((序时账[日期]=B1559)*(序时账[凭证字号]=C1559), 序时账[科目编码], "")))</f>
        <v>0</v>
      </c>
      <c r="B1559" s="89"/>
      <c r="G1559" s="39"/>
      <c r="H1559" s="39"/>
      <c r="I1559" s="42">
        <f>IF(F1559&lt;&gt;"结转本期损益",_xlfn.XLOOKUP(D1559,科目余额表[科目编码],科目余额表[抽查项目],"无匹配"),"期间结转")</f>
        <v>0</v>
      </c>
      <c r="J1559" s="38" t="str" cm="1">
        <f t="array" ref="J1559">_xlfn.TEXTJOIN(",", TRUE, _xlfn.UNIQUE(IF((序时账[日期]=B1559)*(序时账[凭证字号]=C1559)*IF(G1559=0,序时账[借方金额]&lt;&gt;0,序时账[借方金额]=0)*(序时账[科目编码]&lt;&gt;D1559), 序时账[科目名称], "")))</f>
        <v/>
      </c>
      <c r="K1559" s="42"/>
      <c r="M1559" s="24"/>
      <c r="N1559" s="23"/>
    </row>
    <row r="1560" spans="1:14">
      <c r="A1560" s="38" t="str" cm="1">
        <f t="array" ref="A1560">_xlfn.TEXTJOIN(",", TRUE, _xlfn.UNIQUE(IF((序时账[日期]=B1560)*(序时账[凭证字号]=C1560), 序时账[科目编码], "")))</f>
        <v>0</v>
      </c>
      <c r="B1560" s="89"/>
      <c r="G1560" s="39"/>
      <c r="H1560" s="39"/>
      <c r="I1560" s="42">
        <f>IF(F1560&lt;&gt;"结转本期损益",_xlfn.XLOOKUP(D1560,科目余额表[科目编码],科目余额表[抽查项目],"无匹配"),"期间结转")</f>
        <v>0</v>
      </c>
      <c r="J1560" s="38" t="str" cm="1">
        <f t="array" ref="J1560">_xlfn.TEXTJOIN(",", TRUE, _xlfn.UNIQUE(IF((序时账[日期]=B1560)*(序时账[凭证字号]=C1560)*IF(G1560=0,序时账[借方金额]&lt;&gt;0,序时账[借方金额]=0)*(序时账[科目编码]&lt;&gt;D1560), 序时账[科目名称], "")))</f>
        <v/>
      </c>
      <c r="K1560" s="42"/>
      <c r="M1560" s="24"/>
      <c r="N1560" s="23"/>
    </row>
    <row r="1561" spans="1:14">
      <c r="A1561" s="38" t="str" cm="1">
        <f t="array" ref="A1561">_xlfn.TEXTJOIN(",", TRUE, _xlfn.UNIQUE(IF((序时账[日期]=B1561)*(序时账[凭证字号]=C1561), 序时账[科目编码], "")))</f>
        <v>0</v>
      </c>
      <c r="B1561" s="89"/>
      <c r="G1561" s="39"/>
      <c r="H1561" s="39"/>
      <c r="I1561" s="42">
        <f>IF(F1561&lt;&gt;"结转本期损益",_xlfn.XLOOKUP(D1561,科目余额表[科目编码],科目余额表[抽查项目],"无匹配"),"期间结转")</f>
        <v>0</v>
      </c>
      <c r="J1561" s="38" t="str" cm="1">
        <f t="array" ref="J1561">_xlfn.TEXTJOIN(",", TRUE, _xlfn.UNIQUE(IF((序时账[日期]=B1561)*(序时账[凭证字号]=C1561)*IF(G1561=0,序时账[借方金额]&lt;&gt;0,序时账[借方金额]=0)*(序时账[科目编码]&lt;&gt;D1561), 序时账[科目名称], "")))</f>
        <v/>
      </c>
      <c r="K1561" s="42"/>
      <c r="M1561" s="24"/>
      <c r="N1561" s="23"/>
    </row>
    <row r="1562" spans="1:14">
      <c r="A1562" s="38" t="str" cm="1">
        <f t="array" ref="A1562">_xlfn.TEXTJOIN(",", TRUE, _xlfn.UNIQUE(IF((序时账[日期]=B1562)*(序时账[凭证字号]=C1562), 序时账[科目编码], "")))</f>
        <v>0</v>
      </c>
      <c r="B1562" s="89"/>
      <c r="G1562" s="39"/>
      <c r="H1562" s="39"/>
      <c r="I1562" s="42">
        <f>IF(F1562&lt;&gt;"结转本期损益",_xlfn.XLOOKUP(D1562,科目余额表[科目编码],科目余额表[抽查项目],"无匹配"),"期间结转")</f>
        <v>0</v>
      </c>
      <c r="J1562" s="38" t="str" cm="1">
        <f t="array" ref="J1562">_xlfn.TEXTJOIN(",", TRUE, _xlfn.UNIQUE(IF((序时账[日期]=B1562)*(序时账[凭证字号]=C1562)*IF(G1562=0,序时账[借方金额]&lt;&gt;0,序时账[借方金额]=0)*(序时账[科目编码]&lt;&gt;D1562), 序时账[科目名称], "")))</f>
        <v/>
      </c>
      <c r="K1562" s="42"/>
      <c r="M1562" s="24"/>
      <c r="N1562" s="23"/>
    </row>
    <row r="1563" spans="1:14">
      <c r="A1563" s="38" t="str" cm="1">
        <f t="array" ref="A1563">_xlfn.TEXTJOIN(",", TRUE, _xlfn.UNIQUE(IF((序时账[日期]=B1563)*(序时账[凭证字号]=C1563), 序时账[科目编码], "")))</f>
        <v>0</v>
      </c>
      <c r="B1563" s="89"/>
      <c r="G1563" s="39"/>
      <c r="H1563" s="39"/>
      <c r="I1563" s="42">
        <f>IF(F1563&lt;&gt;"结转本期损益",_xlfn.XLOOKUP(D1563,科目余额表[科目编码],科目余额表[抽查项目],"无匹配"),"期间结转")</f>
        <v>0</v>
      </c>
      <c r="J1563" s="38" t="str" cm="1">
        <f t="array" ref="J1563">_xlfn.TEXTJOIN(",", TRUE, _xlfn.UNIQUE(IF((序时账[日期]=B1563)*(序时账[凭证字号]=C1563)*IF(G1563=0,序时账[借方金额]&lt;&gt;0,序时账[借方金额]=0)*(序时账[科目编码]&lt;&gt;D1563), 序时账[科目名称], "")))</f>
        <v/>
      </c>
      <c r="K1563" s="42"/>
      <c r="M1563" s="24"/>
      <c r="N1563" s="23"/>
    </row>
    <row r="1564" spans="1:14">
      <c r="A1564" s="38" t="str" cm="1">
        <f t="array" ref="A1564">_xlfn.TEXTJOIN(",", TRUE, _xlfn.UNIQUE(IF((序时账[日期]=B1564)*(序时账[凭证字号]=C1564), 序时账[科目编码], "")))</f>
        <v>0</v>
      </c>
      <c r="B1564" s="89"/>
      <c r="G1564" s="39"/>
      <c r="H1564" s="39"/>
      <c r="I1564" s="42">
        <f>IF(F1564&lt;&gt;"结转本期损益",_xlfn.XLOOKUP(D1564,科目余额表[科目编码],科目余额表[抽查项目],"无匹配"),"期间结转")</f>
        <v>0</v>
      </c>
      <c r="J1564" s="38" t="str" cm="1">
        <f t="array" ref="J1564">_xlfn.TEXTJOIN(",", TRUE, _xlfn.UNIQUE(IF((序时账[日期]=B1564)*(序时账[凭证字号]=C1564)*IF(G1564=0,序时账[借方金额]&lt;&gt;0,序时账[借方金额]=0)*(序时账[科目编码]&lt;&gt;D1564), 序时账[科目名称], "")))</f>
        <v/>
      </c>
      <c r="K1564" s="42"/>
      <c r="M1564" s="24"/>
      <c r="N1564" s="23"/>
    </row>
    <row r="1565" spans="1:14">
      <c r="A1565" s="38" t="str" cm="1">
        <f t="array" ref="A1565">_xlfn.TEXTJOIN(",", TRUE, _xlfn.UNIQUE(IF((序时账[日期]=B1565)*(序时账[凭证字号]=C1565), 序时账[科目编码], "")))</f>
        <v>0</v>
      </c>
      <c r="B1565" s="89"/>
      <c r="G1565" s="39"/>
      <c r="H1565" s="39"/>
      <c r="I1565" s="42">
        <f>IF(F1565&lt;&gt;"结转本期损益",_xlfn.XLOOKUP(D1565,科目余额表[科目编码],科目余额表[抽查项目],"无匹配"),"期间结转")</f>
        <v>0</v>
      </c>
      <c r="J1565" s="38" t="str" cm="1">
        <f t="array" ref="J1565">_xlfn.TEXTJOIN(",", TRUE, _xlfn.UNIQUE(IF((序时账[日期]=B1565)*(序时账[凭证字号]=C1565)*IF(G1565=0,序时账[借方金额]&lt;&gt;0,序时账[借方金额]=0)*(序时账[科目编码]&lt;&gt;D1565), 序时账[科目名称], "")))</f>
        <v/>
      </c>
      <c r="K1565" s="42"/>
      <c r="M1565" s="24"/>
      <c r="N1565" s="23"/>
    </row>
    <row r="1566" spans="1:14">
      <c r="A1566" s="38" t="str" cm="1">
        <f t="array" ref="A1566">_xlfn.TEXTJOIN(",", TRUE, _xlfn.UNIQUE(IF((序时账[日期]=B1566)*(序时账[凭证字号]=C1566), 序时账[科目编码], "")))</f>
        <v>0</v>
      </c>
      <c r="B1566" s="89"/>
      <c r="G1566" s="39"/>
      <c r="H1566" s="39"/>
      <c r="I1566" s="42">
        <f>IF(F1566&lt;&gt;"结转本期损益",_xlfn.XLOOKUP(D1566,科目余额表[科目编码],科目余额表[抽查项目],"无匹配"),"期间结转")</f>
        <v>0</v>
      </c>
      <c r="J1566" s="38" t="str" cm="1">
        <f t="array" ref="J1566">_xlfn.TEXTJOIN(",", TRUE, _xlfn.UNIQUE(IF((序时账[日期]=B1566)*(序时账[凭证字号]=C1566)*IF(G1566=0,序时账[借方金额]&lt;&gt;0,序时账[借方金额]=0)*(序时账[科目编码]&lt;&gt;D1566), 序时账[科目名称], "")))</f>
        <v/>
      </c>
      <c r="K1566" s="42"/>
      <c r="M1566" s="24"/>
      <c r="N1566" s="23"/>
    </row>
    <row r="1567" spans="1:14">
      <c r="A1567" s="38" t="str" cm="1">
        <f t="array" ref="A1567">_xlfn.TEXTJOIN(",", TRUE, _xlfn.UNIQUE(IF((序时账[日期]=B1567)*(序时账[凭证字号]=C1567), 序时账[科目编码], "")))</f>
        <v>0</v>
      </c>
      <c r="B1567" s="89"/>
      <c r="G1567" s="39"/>
      <c r="H1567" s="39"/>
      <c r="I1567" s="42">
        <f>IF(F1567&lt;&gt;"结转本期损益",_xlfn.XLOOKUP(D1567,科目余额表[科目编码],科目余额表[抽查项目],"无匹配"),"期间结转")</f>
        <v>0</v>
      </c>
      <c r="J1567" s="38" t="str" cm="1">
        <f t="array" ref="J1567">_xlfn.TEXTJOIN(",", TRUE, _xlfn.UNIQUE(IF((序时账[日期]=B1567)*(序时账[凭证字号]=C1567)*IF(G1567=0,序时账[借方金额]&lt;&gt;0,序时账[借方金额]=0)*(序时账[科目编码]&lt;&gt;D1567), 序时账[科目名称], "")))</f>
        <v/>
      </c>
      <c r="K1567" s="42"/>
      <c r="M1567" s="24"/>
      <c r="N1567" s="23"/>
    </row>
    <row r="1568" spans="1:14">
      <c r="A1568" s="38" t="str" cm="1">
        <f t="array" ref="A1568">_xlfn.TEXTJOIN(",", TRUE, _xlfn.UNIQUE(IF((序时账[日期]=B1568)*(序时账[凭证字号]=C1568), 序时账[科目编码], "")))</f>
        <v>0</v>
      </c>
      <c r="B1568" s="89"/>
      <c r="G1568" s="39"/>
      <c r="H1568" s="39"/>
      <c r="I1568" s="42">
        <f>IF(F1568&lt;&gt;"结转本期损益",_xlfn.XLOOKUP(D1568,科目余额表[科目编码],科目余额表[抽查项目],"无匹配"),"期间结转")</f>
        <v>0</v>
      </c>
      <c r="J1568" s="38" t="str" cm="1">
        <f t="array" ref="J1568">_xlfn.TEXTJOIN(",", TRUE, _xlfn.UNIQUE(IF((序时账[日期]=B1568)*(序时账[凭证字号]=C1568)*IF(G1568=0,序时账[借方金额]&lt;&gt;0,序时账[借方金额]=0)*(序时账[科目编码]&lt;&gt;D1568), 序时账[科目名称], "")))</f>
        <v/>
      </c>
      <c r="K1568" s="42"/>
      <c r="M1568" s="24"/>
      <c r="N1568" s="23"/>
    </row>
    <row r="1569" spans="1:14">
      <c r="A1569" s="38" t="str" cm="1">
        <f t="array" ref="A1569">_xlfn.TEXTJOIN(",", TRUE, _xlfn.UNIQUE(IF((序时账[日期]=B1569)*(序时账[凭证字号]=C1569), 序时账[科目编码], "")))</f>
        <v>0</v>
      </c>
      <c r="B1569" s="89"/>
      <c r="G1569" s="39"/>
      <c r="H1569" s="39"/>
      <c r="I1569" s="42">
        <f>IF(F1569&lt;&gt;"结转本期损益",_xlfn.XLOOKUP(D1569,科目余额表[科目编码],科目余额表[抽查项目],"无匹配"),"期间结转")</f>
        <v>0</v>
      </c>
      <c r="J1569" s="38" t="str" cm="1">
        <f t="array" ref="J1569">_xlfn.TEXTJOIN(",", TRUE, _xlfn.UNIQUE(IF((序时账[日期]=B1569)*(序时账[凭证字号]=C1569)*IF(G1569=0,序时账[借方金额]&lt;&gt;0,序时账[借方金额]=0)*(序时账[科目编码]&lt;&gt;D1569), 序时账[科目名称], "")))</f>
        <v/>
      </c>
      <c r="K1569" s="42"/>
      <c r="M1569" s="24"/>
      <c r="N1569" s="23"/>
    </row>
    <row r="1570" spans="1:14">
      <c r="A1570" s="38" t="str" cm="1">
        <f t="array" ref="A1570">_xlfn.TEXTJOIN(",", TRUE, _xlfn.UNIQUE(IF((序时账[日期]=B1570)*(序时账[凭证字号]=C1570), 序时账[科目编码], "")))</f>
        <v>0</v>
      </c>
      <c r="B1570" s="89"/>
      <c r="G1570" s="39"/>
      <c r="H1570" s="39"/>
      <c r="I1570" s="42">
        <f>IF(F1570&lt;&gt;"结转本期损益",_xlfn.XLOOKUP(D1570,科目余额表[科目编码],科目余额表[抽查项目],"无匹配"),"期间结转")</f>
        <v>0</v>
      </c>
      <c r="J1570" s="38" t="str" cm="1">
        <f t="array" ref="J1570">_xlfn.TEXTJOIN(",", TRUE, _xlfn.UNIQUE(IF((序时账[日期]=B1570)*(序时账[凭证字号]=C1570)*IF(G1570=0,序时账[借方金额]&lt;&gt;0,序时账[借方金额]=0)*(序时账[科目编码]&lt;&gt;D1570), 序时账[科目名称], "")))</f>
        <v/>
      </c>
      <c r="K1570" s="42"/>
      <c r="M1570" s="24"/>
      <c r="N1570" s="23"/>
    </row>
    <row r="1571" spans="1:14">
      <c r="A1571" s="38" t="str" cm="1">
        <f t="array" ref="A1571">_xlfn.TEXTJOIN(",", TRUE, _xlfn.UNIQUE(IF((序时账[日期]=B1571)*(序时账[凭证字号]=C1571), 序时账[科目编码], "")))</f>
        <v>0</v>
      </c>
      <c r="B1571" s="89"/>
      <c r="G1571" s="39"/>
      <c r="H1571" s="39"/>
      <c r="I1571" s="42">
        <f>IF(F1571&lt;&gt;"结转本期损益",_xlfn.XLOOKUP(D1571,科目余额表[科目编码],科目余额表[抽查项目],"无匹配"),"期间结转")</f>
        <v>0</v>
      </c>
      <c r="J1571" s="38" t="str" cm="1">
        <f t="array" ref="J1571">_xlfn.TEXTJOIN(",", TRUE, _xlfn.UNIQUE(IF((序时账[日期]=B1571)*(序时账[凭证字号]=C1571)*IF(G1571=0,序时账[借方金额]&lt;&gt;0,序时账[借方金额]=0)*(序时账[科目编码]&lt;&gt;D1571), 序时账[科目名称], "")))</f>
        <v/>
      </c>
      <c r="K1571" s="42"/>
      <c r="M1571" s="24"/>
      <c r="N1571" s="23"/>
    </row>
    <row r="1572" spans="1:14">
      <c r="A1572" s="38" t="str" cm="1">
        <f t="array" ref="A1572">_xlfn.TEXTJOIN(",", TRUE, _xlfn.UNIQUE(IF((序时账[日期]=B1572)*(序时账[凭证字号]=C1572), 序时账[科目编码], "")))</f>
        <v>0</v>
      </c>
      <c r="B1572" s="89"/>
      <c r="G1572" s="39"/>
      <c r="H1572" s="39"/>
      <c r="I1572" s="42">
        <f>IF(F1572&lt;&gt;"结转本期损益",_xlfn.XLOOKUP(D1572,科目余额表[科目编码],科目余额表[抽查项目],"无匹配"),"期间结转")</f>
        <v>0</v>
      </c>
      <c r="J1572" s="38" t="str" cm="1">
        <f t="array" ref="J1572">_xlfn.TEXTJOIN(",", TRUE, _xlfn.UNIQUE(IF((序时账[日期]=B1572)*(序时账[凭证字号]=C1572)*IF(G1572=0,序时账[借方金额]&lt;&gt;0,序时账[借方金额]=0)*(序时账[科目编码]&lt;&gt;D1572), 序时账[科目名称], "")))</f>
        <v/>
      </c>
      <c r="K1572" s="42"/>
      <c r="M1572" s="24"/>
      <c r="N1572" s="23"/>
    </row>
    <row r="1573" spans="1:14">
      <c r="A1573" s="38" t="str" cm="1">
        <f t="array" ref="A1573">_xlfn.TEXTJOIN(",", TRUE, _xlfn.UNIQUE(IF((序时账[日期]=B1573)*(序时账[凭证字号]=C1573), 序时账[科目编码], "")))</f>
        <v>0</v>
      </c>
      <c r="B1573" s="89"/>
      <c r="G1573" s="39"/>
      <c r="H1573" s="39"/>
      <c r="I1573" s="42">
        <f>IF(F1573&lt;&gt;"结转本期损益",_xlfn.XLOOKUP(D1573,科目余额表[科目编码],科目余额表[抽查项目],"无匹配"),"期间结转")</f>
        <v>0</v>
      </c>
      <c r="J1573" s="38" t="str" cm="1">
        <f t="array" ref="J1573">_xlfn.TEXTJOIN(",", TRUE, _xlfn.UNIQUE(IF((序时账[日期]=B1573)*(序时账[凭证字号]=C1573)*IF(G1573=0,序时账[借方金额]&lt;&gt;0,序时账[借方金额]=0)*(序时账[科目编码]&lt;&gt;D1573), 序时账[科目名称], "")))</f>
        <v/>
      </c>
      <c r="K1573" s="42"/>
      <c r="M1573" s="24"/>
      <c r="N1573" s="23"/>
    </row>
    <row r="1574" spans="1:14">
      <c r="A1574" s="38" t="str" cm="1">
        <f t="array" ref="A1574">_xlfn.TEXTJOIN(",", TRUE, _xlfn.UNIQUE(IF((序时账[日期]=B1574)*(序时账[凭证字号]=C1574), 序时账[科目编码], "")))</f>
        <v>0</v>
      </c>
      <c r="B1574" s="89"/>
      <c r="G1574" s="39"/>
      <c r="H1574" s="39"/>
      <c r="I1574" s="42">
        <f>IF(F1574&lt;&gt;"结转本期损益",_xlfn.XLOOKUP(D1574,科目余额表[科目编码],科目余额表[抽查项目],"无匹配"),"期间结转")</f>
        <v>0</v>
      </c>
      <c r="J1574" s="38" t="str" cm="1">
        <f t="array" ref="J1574">_xlfn.TEXTJOIN(",", TRUE, _xlfn.UNIQUE(IF((序时账[日期]=B1574)*(序时账[凭证字号]=C1574)*IF(G1574=0,序时账[借方金额]&lt;&gt;0,序时账[借方金额]=0)*(序时账[科目编码]&lt;&gt;D1574), 序时账[科目名称], "")))</f>
        <v/>
      </c>
      <c r="K1574" s="42"/>
      <c r="M1574" s="24"/>
      <c r="N1574" s="23"/>
    </row>
    <row r="1575" spans="1:14">
      <c r="A1575" s="38" t="str" cm="1">
        <f t="array" ref="A1575">_xlfn.TEXTJOIN(",", TRUE, _xlfn.UNIQUE(IF((序时账[日期]=B1575)*(序时账[凭证字号]=C1575), 序时账[科目编码], "")))</f>
        <v>0</v>
      </c>
      <c r="B1575" s="89"/>
      <c r="G1575" s="39"/>
      <c r="H1575" s="39"/>
      <c r="I1575" s="42">
        <f>IF(F1575&lt;&gt;"结转本期损益",_xlfn.XLOOKUP(D1575,科目余额表[科目编码],科目余额表[抽查项目],"无匹配"),"期间结转")</f>
        <v>0</v>
      </c>
      <c r="J1575" s="38" t="str" cm="1">
        <f t="array" ref="J1575">_xlfn.TEXTJOIN(",", TRUE, _xlfn.UNIQUE(IF((序时账[日期]=B1575)*(序时账[凭证字号]=C1575)*IF(G1575=0,序时账[借方金额]&lt;&gt;0,序时账[借方金额]=0)*(序时账[科目编码]&lt;&gt;D1575), 序时账[科目名称], "")))</f>
        <v/>
      </c>
      <c r="K1575" s="42"/>
      <c r="M1575" s="24"/>
      <c r="N1575" s="23"/>
    </row>
    <row r="1576" spans="1:14">
      <c r="A1576" s="38" t="str" cm="1">
        <f t="array" ref="A1576">_xlfn.TEXTJOIN(",", TRUE, _xlfn.UNIQUE(IF((序时账[日期]=B1576)*(序时账[凭证字号]=C1576), 序时账[科目编码], "")))</f>
        <v>0</v>
      </c>
      <c r="B1576" s="89"/>
      <c r="G1576" s="39"/>
      <c r="H1576" s="39"/>
      <c r="I1576" s="42">
        <f>IF(F1576&lt;&gt;"结转本期损益",_xlfn.XLOOKUP(D1576,科目余额表[科目编码],科目余额表[抽查项目],"无匹配"),"期间结转")</f>
        <v>0</v>
      </c>
      <c r="J1576" s="38" t="str" cm="1">
        <f t="array" ref="J1576">_xlfn.TEXTJOIN(",", TRUE, _xlfn.UNIQUE(IF((序时账[日期]=B1576)*(序时账[凭证字号]=C1576)*IF(G1576=0,序时账[借方金额]&lt;&gt;0,序时账[借方金额]=0)*(序时账[科目编码]&lt;&gt;D1576), 序时账[科目名称], "")))</f>
        <v/>
      </c>
      <c r="K1576" s="42"/>
      <c r="M1576" s="24"/>
      <c r="N1576" s="23"/>
    </row>
    <row r="1577" spans="1:14">
      <c r="A1577" s="38" t="str" cm="1">
        <f t="array" ref="A1577">_xlfn.TEXTJOIN(",", TRUE, _xlfn.UNIQUE(IF((序时账[日期]=B1577)*(序时账[凭证字号]=C1577), 序时账[科目编码], "")))</f>
        <v>0</v>
      </c>
      <c r="B1577" s="89"/>
      <c r="G1577" s="39"/>
      <c r="H1577" s="39"/>
      <c r="I1577" s="42">
        <f>IF(F1577&lt;&gt;"结转本期损益",_xlfn.XLOOKUP(D1577,科目余额表[科目编码],科目余额表[抽查项目],"无匹配"),"期间结转")</f>
        <v>0</v>
      </c>
      <c r="J1577" s="38" t="str" cm="1">
        <f t="array" ref="J1577">_xlfn.TEXTJOIN(",", TRUE, _xlfn.UNIQUE(IF((序时账[日期]=B1577)*(序时账[凭证字号]=C1577)*IF(G1577=0,序时账[借方金额]&lt;&gt;0,序时账[借方金额]=0)*(序时账[科目编码]&lt;&gt;D1577), 序时账[科目名称], "")))</f>
        <v/>
      </c>
      <c r="K1577" s="42"/>
      <c r="M1577" s="24"/>
      <c r="N1577" s="23"/>
    </row>
    <row r="1578" spans="1:14">
      <c r="A1578" s="38" t="str" cm="1">
        <f t="array" ref="A1578">_xlfn.TEXTJOIN(",", TRUE, _xlfn.UNIQUE(IF((序时账[日期]=B1578)*(序时账[凭证字号]=C1578), 序时账[科目编码], "")))</f>
        <v>0</v>
      </c>
      <c r="B1578" s="89"/>
      <c r="G1578" s="39"/>
      <c r="H1578" s="39"/>
      <c r="I1578" s="42">
        <f>IF(F1578&lt;&gt;"结转本期损益",_xlfn.XLOOKUP(D1578,科目余额表[科目编码],科目余额表[抽查项目],"无匹配"),"期间结转")</f>
        <v>0</v>
      </c>
      <c r="J1578" s="38" t="str" cm="1">
        <f t="array" ref="J1578">_xlfn.TEXTJOIN(",", TRUE, _xlfn.UNIQUE(IF((序时账[日期]=B1578)*(序时账[凭证字号]=C1578)*IF(G1578=0,序时账[借方金额]&lt;&gt;0,序时账[借方金额]=0)*(序时账[科目编码]&lt;&gt;D1578), 序时账[科目名称], "")))</f>
        <v/>
      </c>
      <c r="K1578" s="42"/>
      <c r="M1578" s="24"/>
      <c r="N1578" s="23"/>
    </row>
    <row r="1579" spans="1:14">
      <c r="A1579" s="38" t="str" cm="1">
        <f t="array" ref="A1579">_xlfn.TEXTJOIN(",", TRUE, _xlfn.UNIQUE(IF((序时账[日期]=B1579)*(序时账[凭证字号]=C1579), 序时账[科目编码], "")))</f>
        <v>0</v>
      </c>
      <c r="B1579" s="89"/>
      <c r="G1579" s="39"/>
      <c r="H1579" s="39"/>
      <c r="I1579" s="42">
        <f>IF(F1579&lt;&gt;"结转本期损益",_xlfn.XLOOKUP(D1579,科目余额表[科目编码],科目余额表[抽查项目],"无匹配"),"期间结转")</f>
        <v>0</v>
      </c>
      <c r="J1579" s="38" t="str" cm="1">
        <f t="array" ref="J1579">_xlfn.TEXTJOIN(",", TRUE, _xlfn.UNIQUE(IF((序时账[日期]=B1579)*(序时账[凭证字号]=C1579)*IF(G1579=0,序时账[借方金额]&lt;&gt;0,序时账[借方金额]=0)*(序时账[科目编码]&lt;&gt;D1579), 序时账[科目名称], "")))</f>
        <v/>
      </c>
      <c r="K1579" s="42"/>
      <c r="M1579" s="24"/>
      <c r="N1579" s="23"/>
    </row>
    <row r="1580" spans="1:14">
      <c r="A1580" s="38" t="str" cm="1">
        <f t="array" ref="A1580">_xlfn.TEXTJOIN(",", TRUE, _xlfn.UNIQUE(IF((序时账[日期]=B1580)*(序时账[凭证字号]=C1580), 序时账[科目编码], "")))</f>
        <v>0</v>
      </c>
      <c r="B1580" s="89"/>
      <c r="G1580" s="39"/>
      <c r="H1580" s="39"/>
      <c r="I1580" s="42">
        <f>IF(F1580&lt;&gt;"结转本期损益",_xlfn.XLOOKUP(D1580,科目余额表[科目编码],科目余额表[抽查项目],"无匹配"),"期间结转")</f>
        <v>0</v>
      </c>
      <c r="J1580" s="38" t="str" cm="1">
        <f t="array" ref="J1580">_xlfn.TEXTJOIN(",", TRUE, _xlfn.UNIQUE(IF((序时账[日期]=B1580)*(序时账[凭证字号]=C1580)*IF(G1580=0,序时账[借方金额]&lt;&gt;0,序时账[借方金额]=0)*(序时账[科目编码]&lt;&gt;D1580), 序时账[科目名称], "")))</f>
        <v/>
      </c>
      <c r="K1580" s="42"/>
      <c r="M1580" s="24"/>
      <c r="N1580" s="23"/>
    </row>
    <row r="1581" spans="1:14">
      <c r="A1581" s="38" t="str" cm="1">
        <f t="array" ref="A1581">_xlfn.TEXTJOIN(",", TRUE, _xlfn.UNIQUE(IF((序时账[日期]=B1581)*(序时账[凭证字号]=C1581), 序时账[科目编码], "")))</f>
        <v>0</v>
      </c>
      <c r="B1581" s="89"/>
      <c r="G1581" s="39"/>
      <c r="H1581" s="39"/>
      <c r="I1581" s="42">
        <f>IF(F1581&lt;&gt;"结转本期损益",_xlfn.XLOOKUP(D1581,科目余额表[科目编码],科目余额表[抽查项目],"无匹配"),"期间结转")</f>
        <v>0</v>
      </c>
      <c r="J1581" s="38" t="str" cm="1">
        <f t="array" ref="J1581">_xlfn.TEXTJOIN(",", TRUE, _xlfn.UNIQUE(IF((序时账[日期]=B1581)*(序时账[凭证字号]=C1581)*IF(G1581=0,序时账[借方金额]&lt;&gt;0,序时账[借方金额]=0)*(序时账[科目编码]&lt;&gt;D1581), 序时账[科目名称], "")))</f>
        <v/>
      </c>
      <c r="K1581" s="42"/>
      <c r="M1581" s="24"/>
      <c r="N1581" s="23"/>
    </row>
    <row r="1582" spans="1:14">
      <c r="A1582" s="38" t="str" cm="1">
        <f t="array" ref="A1582">_xlfn.TEXTJOIN(",", TRUE, _xlfn.UNIQUE(IF((序时账[日期]=B1582)*(序时账[凭证字号]=C1582), 序时账[科目编码], "")))</f>
        <v>0</v>
      </c>
      <c r="B1582" s="89"/>
      <c r="G1582" s="39"/>
      <c r="H1582" s="39"/>
      <c r="I1582" s="42">
        <f>IF(F1582&lt;&gt;"结转本期损益",_xlfn.XLOOKUP(D1582,科目余额表[科目编码],科目余额表[抽查项目],"无匹配"),"期间结转")</f>
        <v>0</v>
      </c>
      <c r="J1582" s="38" t="str" cm="1">
        <f t="array" ref="J1582">_xlfn.TEXTJOIN(",", TRUE, _xlfn.UNIQUE(IF((序时账[日期]=B1582)*(序时账[凭证字号]=C1582)*IF(G1582=0,序时账[借方金额]&lt;&gt;0,序时账[借方金额]=0)*(序时账[科目编码]&lt;&gt;D1582), 序时账[科目名称], "")))</f>
        <v/>
      </c>
      <c r="K1582" s="42"/>
      <c r="M1582" s="24"/>
      <c r="N1582" s="23"/>
    </row>
    <row r="1583" spans="1:14">
      <c r="A1583" s="38" t="str" cm="1">
        <f t="array" ref="A1583">_xlfn.TEXTJOIN(",", TRUE, _xlfn.UNIQUE(IF((序时账[日期]=B1583)*(序时账[凭证字号]=C1583), 序时账[科目编码], "")))</f>
        <v>0</v>
      </c>
      <c r="B1583" s="89"/>
      <c r="G1583" s="39"/>
      <c r="H1583" s="39"/>
      <c r="I1583" s="42">
        <f>IF(F1583&lt;&gt;"结转本期损益",_xlfn.XLOOKUP(D1583,科目余额表[科目编码],科目余额表[抽查项目],"无匹配"),"期间结转")</f>
        <v>0</v>
      </c>
      <c r="J1583" s="38" t="str" cm="1">
        <f t="array" ref="J1583">_xlfn.TEXTJOIN(",", TRUE, _xlfn.UNIQUE(IF((序时账[日期]=B1583)*(序时账[凭证字号]=C1583)*IF(G1583=0,序时账[借方金额]&lt;&gt;0,序时账[借方金额]=0)*(序时账[科目编码]&lt;&gt;D1583), 序时账[科目名称], "")))</f>
        <v/>
      </c>
      <c r="K1583" s="42"/>
      <c r="M1583" s="24"/>
      <c r="N1583" s="23"/>
    </row>
    <row r="1584" spans="1:14">
      <c r="A1584" s="38" t="str" cm="1">
        <f t="array" ref="A1584">_xlfn.TEXTJOIN(",", TRUE, _xlfn.UNIQUE(IF((序时账[日期]=B1584)*(序时账[凭证字号]=C1584), 序时账[科目编码], "")))</f>
        <v>0</v>
      </c>
      <c r="B1584" s="89"/>
      <c r="G1584" s="39"/>
      <c r="H1584" s="39"/>
      <c r="I1584" s="42">
        <f>IF(F1584&lt;&gt;"结转本期损益",_xlfn.XLOOKUP(D1584,科目余额表[科目编码],科目余额表[抽查项目],"无匹配"),"期间结转")</f>
        <v>0</v>
      </c>
      <c r="J1584" s="38" t="str" cm="1">
        <f t="array" ref="J1584">_xlfn.TEXTJOIN(",", TRUE, _xlfn.UNIQUE(IF((序时账[日期]=B1584)*(序时账[凭证字号]=C1584)*IF(G1584=0,序时账[借方金额]&lt;&gt;0,序时账[借方金额]=0)*(序时账[科目编码]&lt;&gt;D1584), 序时账[科目名称], "")))</f>
        <v/>
      </c>
      <c r="K1584" s="42"/>
      <c r="M1584" s="24"/>
      <c r="N1584" s="23"/>
    </row>
    <row r="1585" spans="1:14">
      <c r="A1585" s="38" t="str" cm="1">
        <f t="array" ref="A1585">_xlfn.TEXTJOIN(",", TRUE, _xlfn.UNIQUE(IF((序时账[日期]=B1585)*(序时账[凭证字号]=C1585), 序时账[科目编码], "")))</f>
        <v>0</v>
      </c>
      <c r="B1585" s="89"/>
      <c r="G1585" s="39"/>
      <c r="H1585" s="39"/>
      <c r="I1585" s="42">
        <f>IF(F1585&lt;&gt;"结转本期损益",_xlfn.XLOOKUP(D1585,科目余额表[科目编码],科目余额表[抽查项目],"无匹配"),"期间结转")</f>
        <v>0</v>
      </c>
      <c r="J1585" s="38" t="str" cm="1">
        <f t="array" ref="J1585">_xlfn.TEXTJOIN(",", TRUE, _xlfn.UNIQUE(IF((序时账[日期]=B1585)*(序时账[凭证字号]=C1585)*IF(G1585=0,序时账[借方金额]&lt;&gt;0,序时账[借方金额]=0)*(序时账[科目编码]&lt;&gt;D1585), 序时账[科目名称], "")))</f>
        <v/>
      </c>
      <c r="K1585" s="42"/>
      <c r="M1585" s="24"/>
      <c r="N1585" s="23"/>
    </row>
    <row r="1586" spans="1:14">
      <c r="A1586" s="38" t="str" cm="1">
        <f t="array" ref="A1586">_xlfn.TEXTJOIN(",", TRUE, _xlfn.UNIQUE(IF((序时账[日期]=B1586)*(序时账[凭证字号]=C1586), 序时账[科目编码], "")))</f>
        <v>0</v>
      </c>
      <c r="B1586" s="89"/>
      <c r="G1586" s="39"/>
      <c r="H1586" s="39"/>
      <c r="I1586" s="42">
        <f>IF(F1586&lt;&gt;"结转本期损益",_xlfn.XLOOKUP(D1586,科目余额表[科目编码],科目余额表[抽查项目],"无匹配"),"期间结转")</f>
        <v>0</v>
      </c>
      <c r="J1586" s="38" t="str" cm="1">
        <f t="array" ref="J1586">_xlfn.TEXTJOIN(",", TRUE, _xlfn.UNIQUE(IF((序时账[日期]=B1586)*(序时账[凭证字号]=C1586)*IF(G1586=0,序时账[借方金额]&lt;&gt;0,序时账[借方金额]=0)*(序时账[科目编码]&lt;&gt;D1586), 序时账[科目名称], "")))</f>
        <v/>
      </c>
      <c r="K1586" s="42"/>
      <c r="M1586" s="24"/>
      <c r="N1586" s="23"/>
    </row>
    <row r="1587" spans="1:14">
      <c r="A1587" s="38" t="str" cm="1">
        <f t="array" ref="A1587">_xlfn.TEXTJOIN(",", TRUE, _xlfn.UNIQUE(IF((序时账[日期]=B1587)*(序时账[凭证字号]=C1587), 序时账[科目编码], "")))</f>
        <v>0</v>
      </c>
      <c r="B1587" s="89"/>
      <c r="G1587" s="39"/>
      <c r="H1587" s="39"/>
      <c r="I1587" s="42">
        <f>IF(F1587&lt;&gt;"结转本期损益",_xlfn.XLOOKUP(D1587,科目余额表[科目编码],科目余额表[抽查项目],"无匹配"),"期间结转")</f>
        <v>0</v>
      </c>
      <c r="J1587" s="38" t="str" cm="1">
        <f t="array" ref="J1587">_xlfn.TEXTJOIN(",", TRUE, _xlfn.UNIQUE(IF((序时账[日期]=B1587)*(序时账[凭证字号]=C1587)*IF(G1587=0,序时账[借方金额]&lt;&gt;0,序时账[借方金额]=0)*(序时账[科目编码]&lt;&gt;D1587), 序时账[科目名称], "")))</f>
        <v/>
      </c>
      <c r="K1587" s="42"/>
      <c r="M1587" s="24"/>
      <c r="N1587" s="23"/>
    </row>
    <row r="1588" spans="1:14">
      <c r="A1588" s="38" t="str" cm="1">
        <f t="array" ref="A1588">_xlfn.TEXTJOIN(",", TRUE, _xlfn.UNIQUE(IF((序时账[日期]=B1588)*(序时账[凭证字号]=C1588), 序时账[科目编码], "")))</f>
        <v>0</v>
      </c>
      <c r="B1588" s="89"/>
      <c r="G1588" s="39"/>
      <c r="H1588" s="39"/>
      <c r="I1588" s="42">
        <f>IF(F1588&lt;&gt;"结转本期损益",_xlfn.XLOOKUP(D1588,科目余额表[科目编码],科目余额表[抽查项目],"无匹配"),"期间结转")</f>
        <v>0</v>
      </c>
      <c r="J1588" s="38" t="str" cm="1">
        <f t="array" ref="J1588">_xlfn.TEXTJOIN(",", TRUE, _xlfn.UNIQUE(IF((序时账[日期]=B1588)*(序时账[凭证字号]=C1588)*IF(G1588=0,序时账[借方金额]&lt;&gt;0,序时账[借方金额]=0)*(序时账[科目编码]&lt;&gt;D1588), 序时账[科目名称], "")))</f>
        <v/>
      </c>
      <c r="K1588" s="42"/>
      <c r="M1588" s="24"/>
      <c r="N1588" s="23"/>
    </row>
    <row r="1589" spans="1:14">
      <c r="A1589" s="38" t="str" cm="1">
        <f t="array" ref="A1589">_xlfn.TEXTJOIN(",", TRUE, _xlfn.UNIQUE(IF((序时账[日期]=B1589)*(序时账[凭证字号]=C1589), 序时账[科目编码], "")))</f>
        <v>0</v>
      </c>
      <c r="B1589" s="89"/>
      <c r="G1589" s="39"/>
      <c r="H1589" s="39"/>
      <c r="I1589" s="42">
        <f>IF(F1589&lt;&gt;"结转本期损益",_xlfn.XLOOKUP(D1589,科目余额表[科目编码],科目余额表[抽查项目],"无匹配"),"期间结转")</f>
        <v>0</v>
      </c>
      <c r="J1589" s="38" t="str" cm="1">
        <f t="array" ref="J1589">_xlfn.TEXTJOIN(",", TRUE, _xlfn.UNIQUE(IF((序时账[日期]=B1589)*(序时账[凭证字号]=C1589)*IF(G1589=0,序时账[借方金额]&lt;&gt;0,序时账[借方金额]=0)*(序时账[科目编码]&lt;&gt;D1589), 序时账[科目名称], "")))</f>
        <v/>
      </c>
      <c r="K1589" s="42"/>
      <c r="M1589" s="24"/>
      <c r="N1589" s="23"/>
    </row>
    <row r="1590" spans="1:14">
      <c r="A1590" s="38" t="str" cm="1">
        <f t="array" ref="A1590">_xlfn.TEXTJOIN(",", TRUE, _xlfn.UNIQUE(IF((序时账[日期]=B1590)*(序时账[凭证字号]=C1590), 序时账[科目编码], "")))</f>
        <v>0</v>
      </c>
      <c r="B1590" s="89"/>
      <c r="G1590" s="39"/>
      <c r="H1590" s="39"/>
      <c r="I1590" s="42">
        <f>IF(F1590&lt;&gt;"结转本期损益",_xlfn.XLOOKUP(D1590,科目余额表[科目编码],科目余额表[抽查项目],"无匹配"),"期间结转")</f>
        <v>0</v>
      </c>
      <c r="J1590" s="38" t="str" cm="1">
        <f t="array" ref="J1590">_xlfn.TEXTJOIN(",", TRUE, _xlfn.UNIQUE(IF((序时账[日期]=B1590)*(序时账[凭证字号]=C1590)*IF(G1590=0,序时账[借方金额]&lt;&gt;0,序时账[借方金额]=0)*(序时账[科目编码]&lt;&gt;D1590), 序时账[科目名称], "")))</f>
        <v/>
      </c>
      <c r="K1590" s="42"/>
      <c r="M1590" s="24"/>
      <c r="N1590" s="23"/>
    </row>
    <row r="1591" spans="1:14">
      <c r="A1591" s="38" t="str" cm="1">
        <f t="array" ref="A1591">_xlfn.TEXTJOIN(",", TRUE, _xlfn.UNIQUE(IF((序时账[日期]=B1591)*(序时账[凭证字号]=C1591), 序时账[科目编码], "")))</f>
        <v>0</v>
      </c>
      <c r="B1591" s="89"/>
      <c r="G1591" s="39"/>
      <c r="H1591" s="39"/>
      <c r="I1591" s="42">
        <f>IF(F1591&lt;&gt;"结转本期损益",_xlfn.XLOOKUP(D1591,科目余额表[科目编码],科目余额表[抽查项目],"无匹配"),"期间结转")</f>
        <v>0</v>
      </c>
      <c r="J1591" s="38" t="str" cm="1">
        <f t="array" ref="J1591">_xlfn.TEXTJOIN(",", TRUE, _xlfn.UNIQUE(IF((序时账[日期]=B1591)*(序时账[凭证字号]=C1591)*IF(G1591=0,序时账[借方金额]&lt;&gt;0,序时账[借方金额]=0)*(序时账[科目编码]&lt;&gt;D1591), 序时账[科目名称], "")))</f>
        <v/>
      </c>
      <c r="K1591" s="42"/>
      <c r="M1591" s="24"/>
      <c r="N1591" s="23"/>
    </row>
    <row r="1592" spans="1:14">
      <c r="A1592" s="38" t="str" cm="1">
        <f t="array" ref="A1592">_xlfn.TEXTJOIN(",", TRUE, _xlfn.UNIQUE(IF((序时账[日期]=B1592)*(序时账[凭证字号]=C1592), 序时账[科目编码], "")))</f>
        <v>0</v>
      </c>
      <c r="B1592" s="89"/>
      <c r="G1592" s="39"/>
      <c r="H1592" s="39"/>
      <c r="I1592" s="42">
        <f>IF(F1592&lt;&gt;"结转本期损益",_xlfn.XLOOKUP(D1592,科目余额表[科目编码],科目余额表[抽查项目],"无匹配"),"期间结转")</f>
        <v>0</v>
      </c>
      <c r="J1592" s="38" t="str" cm="1">
        <f t="array" ref="J1592">_xlfn.TEXTJOIN(",", TRUE, _xlfn.UNIQUE(IF((序时账[日期]=B1592)*(序时账[凭证字号]=C1592)*IF(G1592=0,序时账[借方金额]&lt;&gt;0,序时账[借方金额]=0)*(序时账[科目编码]&lt;&gt;D1592), 序时账[科目名称], "")))</f>
        <v/>
      </c>
      <c r="K1592" s="42"/>
      <c r="M1592" s="24"/>
      <c r="N1592" s="23"/>
    </row>
    <row r="1593" spans="1:14">
      <c r="A1593" s="38" t="str" cm="1">
        <f t="array" ref="A1593">_xlfn.TEXTJOIN(",", TRUE, _xlfn.UNIQUE(IF((序时账[日期]=B1593)*(序时账[凭证字号]=C1593), 序时账[科目编码], "")))</f>
        <v>0</v>
      </c>
      <c r="B1593" s="89"/>
      <c r="G1593" s="39"/>
      <c r="H1593" s="39"/>
      <c r="I1593" s="42">
        <f>IF(F1593&lt;&gt;"结转本期损益",_xlfn.XLOOKUP(D1593,科目余额表[科目编码],科目余额表[抽查项目],"无匹配"),"期间结转")</f>
        <v>0</v>
      </c>
      <c r="J1593" s="38" t="str" cm="1">
        <f t="array" ref="J1593">_xlfn.TEXTJOIN(",", TRUE, _xlfn.UNIQUE(IF((序时账[日期]=B1593)*(序时账[凭证字号]=C1593)*IF(G1593=0,序时账[借方金额]&lt;&gt;0,序时账[借方金额]=0)*(序时账[科目编码]&lt;&gt;D1593), 序时账[科目名称], "")))</f>
        <v/>
      </c>
      <c r="K1593" s="42"/>
      <c r="M1593" s="24"/>
      <c r="N1593" s="23"/>
    </row>
    <row r="1594" spans="1:14">
      <c r="A1594" s="38" t="str" cm="1">
        <f t="array" ref="A1594">_xlfn.TEXTJOIN(",", TRUE, _xlfn.UNIQUE(IF((序时账[日期]=B1594)*(序时账[凭证字号]=C1594), 序时账[科目编码], "")))</f>
        <v>0</v>
      </c>
      <c r="B1594" s="89"/>
      <c r="G1594" s="39"/>
      <c r="H1594" s="39"/>
      <c r="I1594" s="42">
        <f>IF(F1594&lt;&gt;"结转本期损益",_xlfn.XLOOKUP(D1594,科目余额表[科目编码],科目余额表[抽查项目],"无匹配"),"期间结转")</f>
        <v>0</v>
      </c>
      <c r="J1594" s="38" t="str" cm="1">
        <f t="array" ref="J1594">_xlfn.TEXTJOIN(",", TRUE, _xlfn.UNIQUE(IF((序时账[日期]=B1594)*(序时账[凭证字号]=C1594)*IF(G1594=0,序时账[借方金额]&lt;&gt;0,序时账[借方金额]=0)*(序时账[科目编码]&lt;&gt;D1594), 序时账[科目名称], "")))</f>
        <v/>
      </c>
      <c r="K1594" s="42"/>
      <c r="M1594" s="24"/>
      <c r="N1594" s="23"/>
    </row>
    <row r="1595" spans="1:14">
      <c r="A1595" s="38" t="str" cm="1">
        <f t="array" ref="A1595">_xlfn.TEXTJOIN(",", TRUE, _xlfn.UNIQUE(IF((序时账[日期]=B1595)*(序时账[凭证字号]=C1595), 序时账[科目编码], "")))</f>
        <v>0</v>
      </c>
      <c r="B1595" s="89"/>
      <c r="G1595" s="39"/>
      <c r="H1595" s="39"/>
      <c r="I1595" s="42">
        <f>IF(F1595&lt;&gt;"结转本期损益",_xlfn.XLOOKUP(D1595,科目余额表[科目编码],科目余额表[抽查项目],"无匹配"),"期间结转")</f>
        <v>0</v>
      </c>
      <c r="J1595" s="38" t="str" cm="1">
        <f t="array" ref="J1595">_xlfn.TEXTJOIN(",", TRUE, _xlfn.UNIQUE(IF((序时账[日期]=B1595)*(序时账[凭证字号]=C1595)*IF(G1595=0,序时账[借方金额]&lt;&gt;0,序时账[借方金额]=0)*(序时账[科目编码]&lt;&gt;D1595), 序时账[科目名称], "")))</f>
        <v/>
      </c>
      <c r="K1595" s="42"/>
      <c r="M1595" s="24"/>
      <c r="N1595" s="23"/>
    </row>
    <row r="1596" spans="1:14">
      <c r="A1596" s="38" t="str" cm="1">
        <f t="array" ref="A1596">_xlfn.TEXTJOIN(",", TRUE, _xlfn.UNIQUE(IF((序时账[日期]=B1596)*(序时账[凭证字号]=C1596), 序时账[科目编码], "")))</f>
        <v>0</v>
      </c>
      <c r="B1596" s="89"/>
      <c r="G1596" s="39"/>
      <c r="H1596" s="39"/>
      <c r="I1596" s="42">
        <f>IF(F1596&lt;&gt;"结转本期损益",_xlfn.XLOOKUP(D1596,科目余额表[科目编码],科目余额表[抽查项目],"无匹配"),"期间结转")</f>
        <v>0</v>
      </c>
      <c r="J1596" s="38" t="str" cm="1">
        <f t="array" ref="J1596">_xlfn.TEXTJOIN(",", TRUE, _xlfn.UNIQUE(IF((序时账[日期]=B1596)*(序时账[凭证字号]=C1596)*IF(G1596=0,序时账[借方金额]&lt;&gt;0,序时账[借方金额]=0)*(序时账[科目编码]&lt;&gt;D1596), 序时账[科目名称], "")))</f>
        <v/>
      </c>
      <c r="K1596" s="42"/>
      <c r="M1596" s="24"/>
      <c r="N1596" s="23"/>
    </row>
    <row r="1597" spans="1:14">
      <c r="A1597" s="38" t="str" cm="1">
        <f t="array" ref="A1597">_xlfn.TEXTJOIN(",", TRUE, _xlfn.UNIQUE(IF((序时账[日期]=B1597)*(序时账[凭证字号]=C1597), 序时账[科目编码], "")))</f>
        <v>0</v>
      </c>
      <c r="B1597" s="89"/>
      <c r="G1597" s="39"/>
      <c r="H1597" s="39"/>
      <c r="I1597" s="42">
        <f>IF(F1597&lt;&gt;"结转本期损益",_xlfn.XLOOKUP(D1597,科目余额表[科目编码],科目余额表[抽查项目],"无匹配"),"期间结转")</f>
        <v>0</v>
      </c>
      <c r="J1597" s="38" t="str" cm="1">
        <f t="array" ref="J1597">_xlfn.TEXTJOIN(",", TRUE, _xlfn.UNIQUE(IF((序时账[日期]=B1597)*(序时账[凭证字号]=C1597)*IF(G1597=0,序时账[借方金额]&lt;&gt;0,序时账[借方金额]=0)*(序时账[科目编码]&lt;&gt;D1597), 序时账[科目名称], "")))</f>
        <v/>
      </c>
      <c r="K1597" s="42"/>
      <c r="M1597" s="24"/>
      <c r="N1597" s="23"/>
    </row>
    <row r="1598" spans="1:14">
      <c r="A1598" s="38" t="str" cm="1">
        <f t="array" ref="A1598">_xlfn.TEXTJOIN(",", TRUE, _xlfn.UNIQUE(IF((序时账[日期]=B1598)*(序时账[凭证字号]=C1598), 序时账[科目编码], "")))</f>
        <v>0</v>
      </c>
      <c r="B1598" s="89"/>
      <c r="G1598" s="39"/>
      <c r="H1598" s="39"/>
      <c r="I1598" s="42">
        <f>IF(F1598&lt;&gt;"结转本期损益",_xlfn.XLOOKUP(D1598,科目余额表[科目编码],科目余额表[抽查项目],"无匹配"),"期间结转")</f>
        <v>0</v>
      </c>
      <c r="J1598" s="38" t="str" cm="1">
        <f t="array" ref="J1598">_xlfn.TEXTJOIN(",", TRUE, _xlfn.UNIQUE(IF((序时账[日期]=B1598)*(序时账[凭证字号]=C1598)*IF(G1598=0,序时账[借方金额]&lt;&gt;0,序时账[借方金额]=0)*(序时账[科目编码]&lt;&gt;D1598), 序时账[科目名称], "")))</f>
        <v/>
      </c>
      <c r="K1598" s="42"/>
      <c r="M1598" s="24"/>
      <c r="N1598" s="23"/>
    </row>
    <row r="1599" spans="1:14">
      <c r="A1599" s="38" t="str" cm="1">
        <f t="array" ref="A1599">_xlfn.TEXTJOIN(",", TRUE, _xlfn.UNIQUE(IF((序时账[日期]=B1599)*(序时账[凭证字号]=C1599), 序时账[科目编码], "")))</f>
        <v>0</v>
      </c>
      <c r="B1599" s="89"/>
      <c r="G1599" s="39"/>
      <c r="H1599" s="39"/>
      <c r="I1599" s="42">
        <f>IF(F1599&lt;&gt;"结转本期损益",_xlfn.XLOOKUP(D1599,科目余额表[科目编码],科目余额表[抽查项目],"无匹配"),"期间结转")</f>
        <v>0</v>
      </c>
      <c r="J1599" s="38" t="str" cm="1">
        <f t="array" ref="J1599">_xlfn.TEXTJOIN(",", TRUE, _xlfn.UNIQUE(IF((序时账[日期]=B1599)*(序时账[凭证字号]=C1599)*IF(G1599=0,序时账[借方金额]&lt;&gt;0,序时账[借方金额]=0)*(序时账[科目编码]&lt;&gt;D1599), 序时账[科目名称], "")))</f>
        <v/>
      </c>
      <c r="K1599" s="42"/>
      <c r="M1599" s="24"/>
      <c r="N1599" s="23"/>
    </row>
    <row r="1600" spans="1:14">
      <c r="A1600" s="38" t="str" cm="1">
        <f t="array" ref="A1600">_xlfn.TEXTJOIN(",", TRUE, _xlfn.UNIQUE(IF((序时账[日期]=B1600)*(序时账[凭证字号]=C1600), 序时账[科目编码], "")))</f>
        <v>0</v>
      </c>
      <c r="B1600" s="89"/>
      <c r="G1600" s="39"/>
      <c r="H1600" s="39"/>
      <c r="I1600" s="42">
        <f>IF(F1600&lt;&gt;"结转本期损益",_xlfn.XLOOKUP(D1600,科目余额表[科目编码],科目余额表[抽查项目],"无匹配"),"期间结转")</f>
        <v>0</v>
      </c>
      <c r="J1600" s="38" t="str" cm="1">
        <f t="array" ref="J1600">_xlfn.TEXTJOIN(",", TRUE, _xlfn.UNIQUE(IF((序时账[日期]=B1600)*(序时账[凭证字号]=C1600)*IF(G1600=0,序时账[借方金额]&lt;&gt;0,序时账[借方金额]=0)*(序时账[科目编码]&lt;&gt;D1600), 序时账[科目名称], "")))</f>
        <v/>
      </c>
      <c r="K1600" s="42"/>
      <c r="M1600" s="24"/>
      <c r="N1600" s="23"/>
    </row>
    <row r="1601" spans="1:14">
      <c r="A1601" s="38" t="str" cm="1">
        <f t="array" ref="A1601">_xlfn.TEXTJOIN(",", TRUE, _xlfn.UNIQUE(IF((序时账[日期]=B1601)*(序时账[凭证字号]=C1601), 序时账[科目编码], "")))</f>
        <v>0</v>
      </c>
      <c r="B1601" s="89"/>
      <c r="G1601" s="39"/>
      <c r="H1601" s="39"/>
      <c r="I1601" s="42">
        <f>IF(F1601&lt;&gt;"结转本期损益",_xlfn.XLOOKUP(D1601,科目余额表[科目编码],科目余额表[抽查项目],"无匹配"),"期间结转")</f>
        <v>0</v>
      </c>
      <c r="J1601" s="38" t="str" cm="1">
        <f t="array" ref="J1601">_xlfn.TEXTJOIN(",", TRUE, _xlfn.UNIQUE(IF((序时账[日期]=B1601)*(序时账[凭证字号]=C1601)*IF(G1601=0,序时账[借方金额]&lt;&gt;0,序时账[借方金额]=0)*(序时账[科目编码]&lt;&gt;D1601), 序时账[科目名称], "")))</f>
        <v/>
      </c>
      <c r="K1601" s="42"/>
      <c r="M1601" s="24"/>
      <c r="N1601" s="23"/>
    </row>
    <row r="1602" spans="1:14">
      <c r="A1602" s="38" t="str" cm="1">
        <f t="array" ref="A1602">_xlfn.TEXTJOIN(",", TRUE, _xlfn.UNIQUE(IF((序时账[日期]=B1602)*(序时账[凭证字号]=C1602), 序时账[科目编码], "")))</f>
        <v>0</v>
      </c>
      <c r="B1602" s="89"/>
      <c r="G1602" s="39"/>
      <c r="H1602" s="39"/>
      <c r="I1602" s="42">
        <f>IF(F1602&lt;&gt;"结转本期损益",_xlfn.XLOOKUP(D1602,科目余额表[科目编码],科目余额表[抽查项目],"无匹配"),"期间结转")</f>
        <v>0</v>
      </c>
      <c r="J1602" s="38" t="str" cm="1">
        <f t="array" ref="J1602">_xlfn.TEXTJOIN(",", TRUE, _xlfn.UNIQUE(IF((序时账[日期]=B1602)*(序时账[凭证字号]=C1602)*IF(G1602=0,序时账[借方金额]&lt;&gt;0,序时账[借方金额]=0)*(序时账[科目编码]&lt;&gt;D1602), 序时账[科目名称], "")))</f>
        <v/>
      </c>
      <c r="K1602" s="42"/>
      <c r="M1602" s="24"/>
      <c r="N1602" s="23"/>
    </row>
    <row r="1603" spans="1:14">
      <c r="A1603" s="38" t="str" cm="1">
        <f t="array" ref="A1603">_xlfn.TEXTJOIN(",", TRUE, _xlfn.UNIQUE(IF((序时账[日期]=B1603)*(序时账[凭证字号]=C1603), 序时账[科目编码], "")))</f>
        <v>0</v>
      </c>
      <c r="B1603" s="89"/>
      <c r="G1603" s="39"/>
      <c r="H1603" s="39"/>
      <c r="I1603" s="42">
        <f>IF(F1603&lt;&gt;"结转本期损益",_xlfn.XLOOKUP(D1603,科目余额表[科目编码],科目余额表[抽查项目],"无匹配"),"期间结转")</f>
        <v>0</v>
      </c>
      <c r="J1603" s="38" t="str" cm="1">
        <f t="array" ref="J1603">_xlfn.TEXTJOIN(",", TRUE, _xlfn.UNIQUE(IF((序时账[日期]=B1603)*(序时账[凭证字号]=C1603)*IF(G1603=0,序时账[借方金额]&lt;&gt;0,序时账[借方金额]=0)*(序时账[科目编码]&lt;&gt;D1603), 序时账[科目名称], "")))</f>
        <v/>
      </c>
      <c r="K1603" s="42"/>
      <c r="M1603" s="24"/>
      <c r="N1603" s="23"/>
    </row>
    <row r="1604" spans="1:14">
      <c r="A1604" s="38" t="str" cm="1">
        <f t="array" ref="A1604">_xlfn.TEXTJOIN(",", TRUE, _xlfn.UNIQUE(IF((序时账[日期]=B1604)*(序时账[凭证字号]=C1604), 序时账[科目编码], "")))</f>
        <v>0</v>
      </c>
      <c r="B1604" s="89"/>
      <c r="G1604" s="39"/>
      <c r="H1604" s="39"/>
      <c r="I1604" s="42">
        <f>IF(F1604&lt;&gt;"结转本期损益",_xlfn.XLOOKUP(D1604,科目余额表[科目编码],科目余额表[抽查项目],"无匹配"),"期间结转")</f>
        <v>0</v>
      </c>
      <c r="J1604" s="38" t="str" cm="1">
        <f t="array" ref="J1604">_xlfn.TEXTJOIN(",", TRUE, _xlfn.UNIQUE(IF((序时账[日期]=B1604)*(序时账[凭证字号]=C1604)*IF(G1604=0,序时账[借方金额]&lt;&gt;0,序时账[借方金额]=0)*(序时账[科目编码]&lt;&gt;D1604), 序时账[科目名称], "")))</f>
        <v/>
      </c>
      <c r="K1604" s="42"/>
      <c r="M1604" s="24"/>
      <c r="N1604" s="23"/>
    </row>
    <row r="1605" spans="1:14">
      <c r="A1605" s="38" t="str" cm="1">
        <f t="array" ref="A1605">_xlfn.TEXTJOIN(",", TRUE, _xlfn.UNIQUE(IF((序时账[日期]=B1605)*(序时账[凭证字号]=C1605), 序时账[科目编码], "")))</f>
        <v>0</v>
      </c>
      <c r="B1605" s="89"/>
      <c r="G1605" s="39"/>
      <c r="H1605" s="39"/>
      <c r="I1605" s="42">
        <f>IF(F1605&lt;&gt;"结转本期损益",_xlfn.XLOOKUP(D1605,科目余额表[科目编码],科目余额表[抽查项目],"无匹配"),"期间结转")</f>
        <v>0</v>
      </c>
      <c r="J1605" s="38" t="str" cm="1">
        <f t="array" ref="J1605">_xlfn.TEXTJOIN(",", TRUE, _xlfn.UNIQUE(IF((序时账[日期]=B1605)*(序时账[凭证字号]=C1605)*IF(G1605=0,序时账[借方金额]&lt;&gt;0,序时账[借方金额]=0)*(序时账[科目编码]&lt;&gt;D1605), 序时账[科目名称], "")))</f>
        <v/>
      </c>
      <c r="K1605" s="42"/>
      <c r="M1605" s="24"/>
      <c r="N1605" s="23"/>
    </row>
    <row r="1606" spans="1:14">
      <c r="A1606" s="38" t="str" cm="1">
        <f t="array" ref="A1606">_xlfn.TEXTJOIN(",", TRUE, _xlfn.UNIQUE(IF((序时账[日期]=B1606)*(序时账[凭证字号]=C1606), 序时账[科目编码], "")))</f>
        <v>0</v>
      </c>
      <c r="B1606" s="89"/>
      <c r="G1606" s="39"/>
      <c r="H1606" s="39"/>
      <c r="I1606" s="42">
        <f>IF(F1606&lt;&gt;"结转本期损益",_xlfn.XLOOKUP(D1606,科目余额表[科目编码],科目余额表[抽查项目],"无匹配"),"期间结转")</f>
        <v>0</v>
      </c>
      <c r="J1606" s="38" t="str" cm="1">
        <f t="array" ref="J1606">_xlfn.TEXTJOIN(",", TRUE, _xlfn.UNIQUE(IF((序时账[日期]=B1606)*(序时账[凭证字号]=C1606)*IF(G1606=0,序时账[借方金额]&lt;&gt;0,序时账[借方金额]=0)*(序时账[科目编码]&lt;&gt;D1606), 序时账[科目名称], "")))</f>
        <v/>
      </c>
      <c r="K1606" s="42"/>
      <c r="M1606" s="24"/>
      <c r="N1606" s="23"/>
    </row>
    <row r="1607" spans="1:14">
      <c r="A1607" s="38" t="str" cm="1">
        <f t="array" ref="A1607">_xlfn.TEXTJOIN(",", TRUE, _xlfn.UNIQUE(IF((序时账[日期]=B1607)*(序时账[凭证字号]=C1607), 序时账[科目编码], "")))</f>
        <v>0</v>
      </c>
      <c r="B1607" s="89"/>
      <c r="G1607" s="39"/>
      <c r="H1607" s="39"/>
      <c r="I1607" s="42">
        <f>IF(F1607&lt;&gt;"结转本期损益",_xlfn.XLOOKUP(D1607,科目余额表[科目编码],科目余额表[抽查项目],"无匹配"),"期间结转")</f>
        <v>0</v>
      </c>
      <c r="J1607" s="38" t="str" cm="1">
        <f t="array" ref="J1607">_xlfn.TEXTJOIN(",", TRUE, _xlfn.UNIQUE(IF((序时账[日期]=B1607)*(序时账[凭证字号]=C1607)*IF(G1607=0,序时账[借方金额]&lt;&gt;0,序时账[借方金额]=0)*(序时账[科目编码]&lt;&gt;D1607), 序时账[科目名称], "")))</f>
        <v/>
      </c>
      <c r="K1607" s="42"/>
      <c r="M1607" s="24"/>
      <c r="N1607" s="23"/>
    </row>
    <row r="1608" spans="1:14">
      <c r="A1608" s="38" t="str" cm="1">
        <f t="array" ref="A1608">_xlfn.TEXTJOIN(",", TRUE, _xlfn.UNIQUE(IF((序时账[日期]=B1608)*(序时账[凭证字号]=C1608), 序时账[科目编码], "")))</f>
        <v>0</v>
      </c>
      <c r="B1608" s="89"/>
      <c r="G1608" s="39"/>
      <c r="H1608" s="39"/>
      <c r="I1608" s="42">
        <f>IF(F1608&lt;&gt;"结转本期损益",_xlfn.XLOOKUP(D1608,科目余额表[科目编码],科目余额表[抽查项目],"无匹配"),"期间结转")</f>
        <v>0</v>
      </c>
      <c r="J1608" s="38" t="str" cm="1">
        <f t="array" ref="J1608">_xlfn.TEXTJOIN(",", TRUE, _xlfn.UNIQUE(IF((序时账[日期]=B1608)*(序时账[凭证字号]=C1608)*IF(G1608=0,序时账[借方金额]&lt;&gt;0,序时账[借方金额]=0)*(序时账[科目编码]&lt;&gt;D1608), 序时账[科目名称], "")))</f>
        <v/>
      </c>
      <c r="K1608" s="42"/>
      <c r="M1608" s="24"/>
      <c r="N1608" s="23"/>
    </row>
    <row r="1609" spans="1:14">
      <c r="A1609" s="38" t="str" cm="1">
        <f t="array" ref="A1609">_xlfn.TEXTJOIN(",", TRUE, _xlfn.UNIQUE(IF((序时账[日期]=B1609)*(序时账[凭证字号]=C1609), 序时账[科目编码], "")))</f>
        <v>0</v>
      </c>
      <c r="B1609" s="89"/>
      <c r="G1609" s="39"/>
      <c r="H1609" s="39"/>
      <c r="I1609" s="42">
        <f>IF(F1609&lt;&gt;"结转本期损益",_xlfn.XLOOKUP(D1609,科目余额表[科目编码],科目余额表[抽查项目],"无匹配"),"期间结转")</f>
        <v>0</v>
      </c>
      <c r="J1609" s="38" t="str" cm="1">
        <f t="array" ref="J1609">_xlfn.TEXTJOIN(",", TRUE, _xlfn.UNIQUE(IF((序时账[日期]=B1609)*(序时账[凭证字号]=C1609)*IF(G1609=0,序时账[借方金额]&lt;&gt;0,序时账[借方金额]=0)*(序时账[科目编码]&lt;&gt;D1609), 序时账[科目名称], "")))</f>
        <v/>
      </c>
      <c r="K1609" s="42"/>
      <c r="M1609" s="24"/>
      <c r="N1609" s="23"/>
    </row>
    <row r="1610" spans="1:14">
      <c r="A1610" s="38" t="str" cm="1">
        <f t="array" ref="A1610">_xlfn.TEXTJOIN(",", TRUE, _xlfn.UNIQUE(IF((序时账[日期]=B1610)*(序时账[凭证字号]=C1610), 序时账[科目编码], "")))</f>
        <v>0</v>
      </c>
      <c r="B1610" s="89"/>
      <c r="G1610" s="39"/>
      <c r="H1610" s="39"/>
      <c r="I1610" s="42">
        <f>IF(F1610&lt;&gt;"结转本期损益",_xlfn.XLOOKUP(D1610,科目余额表[科目编码],科目余额表[抽查项目],"无匹配"),"期间结转")</f>
        <v>0</v>
      </c>
      <c r="J1610" s="38" t="str" cm="1">
        <f t="array" ref="J1610">_xlfn.TEXTJOIN(",", TRUE, _xlfn.UNIQUE(IF((序时账[日期]=B1610)*(序时账[凭证字号]=C1610)*IF(G1610=0,序时账[借方金额]&lt;&gt;0,序时账[借方金额]=0)*(序时账[科目编码]&lt;&gt;D1610), 序时账[科目名称], "")))</f>
        <v/>
      </c>
      <c r="K1610" s="42"/>
      <c r="M1610" s="24"/>
      <c r="N1610" s="23"/>
    </row>
    <row r="1611" spans="1:14">
      <c r="A1611" s="38" t="str" cm="1">
        <f t="array" ref="A1611">_xlfn.TEXTJOIN(",", TRUE, _xlfn.UNIQUE(IF((序时账[日期]=B1611)*(序时账[凭证字号]=C1611), 序时账[科目编码], "")))</f>
        <v>0</v>
      </c>
      <c r="B1611" s="89"/>
      <c r="G1611" s="39"/>
      <c r="H1611" s="39"/>
      <c r="I1611" s="42">
        <f>IF(F1611&lt;&gt;"结转本期损益",_xlfn.XLOOKUP(D1611,科目余额表[科目编码],科目余额表[抽查项目],"无匹配"),"期间结转")</f>
        <v>0</v>
      </c>
      <c r="J1611" s="38" t="str" cm="1">
        <f t="array" ref="J1611">_xlfn.TEXTJOIN(",", TRUE, _xlfn.UNIQUE(IF((序时账[日期]=B1611)*(序时账[凭证字号]=C1611)*IF(G1611=0,序时账[借方金额]&lt;&gt;0,序时账[借方金额]=0)*(序时账[科目编码]&lt;&gt;D1611), 序时账[科目名称], "")))</f>
        <v/>
      </c>
      <c r="K1611" s="42"/>
      <c r="M1611" s="24"/>
      <c r="N1611" s="23"/>
    </row>
    <row r="1612" spans="1:14">
      <c r="A1612" s="38" t="str" cm="1">
        <f t="array" ref="A1612">_xlfn.TEXTJOIN(",", TRUE, _xlfn.UNIQUE(IF((序时账[日期]=B1612)*(序时账[凭证字号]=C1612), 序时账[科目编码], "")))</f>
        <v>0</v>
      </c>
      <c r="B1612" s="89"/>
      <c r="G1612" s="39"/>
      <c r="H1612" s="39"/>
      <c r="I1612" s="42">
        <f>IF(F1612&lt;&gt;"结转本期损益",_xlfn.XLOOKUP(D1612,科目余额表[科目编码],科目余额表[抽查项目],"无匹配"),"期间结转")</f>
        <v>0</v>
      </c>
      <c r="J1612" s="38" t="str" cm="1">
        <f t="array" ref="J1612">_xlfn.TEXTJOIN(",", TRUE, _xlfn.UNIQUE(IF((序时账[日期]=B1612)*(序时账[凭证字号]=C1612)*IF(G1612=0,序时账[借方金额]&lt;&gt;0,序时账[借方金额]=0)*(序时账[科目编码]&lt;&gt;D1612), 序时账[科目名称], "")))</f>
        <v/>
      </c>
      <c r="K1612" s="42"/>
      <c r="M1612" s="24"/>
      <c r="N1612" s="23"/>
    </row>
    <row r="1613" spans="1:14">
      <c r="A1613" s="38" t="str" cm="1">
        <f t="array" ref="A1613">_xlfn.TEXTJOIN(",", TRUE, _xlfn.UNIQUE(IF((序时账[日期]=B1613)*(序时账[凭证字号]=C1613), 序时账[科目编码], "")))</f>
        <v>0</v>
      </c>
      <c r="B1613" s="89"/>
      <c r="G1613" s="39"/>
      <c r="H1613" s="39"/>
      <c r="I1613" s="42">
        <f>IF(F1613&lt;&gt;"结转本期损益",_xlfn.XLOOKUP(D1613,科目余额表[科目编码],科目余额表[抽查项目],"无匹配"),"期间结转")</f>
        <v>0</v>
      </c>
      <c r="J1613" s="38" t="str" cm="1">
        <f t="array" ref="J1613">_xlfn.TEXTJOIN(",", TRUE, _xlfn.UNIQUE(IF((序时账[日期]=B1613)*(序时账[凭证字号]=C1613)*IF(G1613=0,序时账[借方金额]&lt;&gt;0,序时账[借方金额]=0)*(序时账[科目编码]&lt;&gt;D1613), 序时账[科目名称], "")))</f>
        <v/>
      </c>
      <c r="K1613" s="42"/>
      <c r="M1613" s="24"/>
      <c r="N1613" s="23"/>
    </row>
    <row r="1614" spans="1:14">
      <c r="A1614" s="38" t="str" cm="1">
        <f t="array" ref="A1614">_xlfn.TEXTJOIN(",", TRUE, _xlfn.UNIQUE(IF((序时账[日期]=B1614)*(序时账[凭证字号]=C1614), 序时账[科目编码], "")))</f>
        <v>0</v>
      </c>
      <c r="B1614" s="89"/>
      <c r="G1614" s="39"/>
      <c r="H1614" s="39"/>
      <c r="I1614" s="42">
        <f>IF(F1614&lt;&gt;"结转本期损益",_xlfn.XLOOKUP(D1614,科目余额表[科目编码],科目余额表[抽查项目],"无匹配"),"期间结转")</f>
        <v>0</v>
      </c>
      <c r="J1614" s="38" t="str" cm="1">
        <f t="array" ref="J1614">_xlfn.TEXTJOIN(",", TRUE, _xlfn.UNIQUE(IF((序时账[日期]=B1614)*(序时账[凭证字号]=C1614)*IF(G1614=0,序时账[借方金额]&lt;&gt;0,序时账[借方金额]=0)*(序时账[科目编码]&lt;&gt;D1614), 序时账[科目名称], "")))</f>
        <v/>
      </c>
      <c r="K1614" s="42"/>
      <c r="M1614" s="24"/>
      <c r="N1614" s="23"/>
    </row>
    <row r="1615" spans="1:14">
      <c r="A1615" s="38" t="str" cm="1">
        <f t="array" ref="A1615">_xlfn.TEXTJOIN(",", TRUE, _xlfn.UNIQUE(IF((序时账[日期]=B1615)*(序时账[凭证字号]=C1615), 序时账[科目编码], "")))</f>
        <v>0</v>
      </c>
      <c r="B1615" s="89"/>
      <c r="G1615" s="39"/>
      <c r="H1615" s="39"/>
      <c r="I1615" s="42">
        <f>IF(F1615&lt;&gt;"结转本期损益",_xlfn.XLOOKUP(D1615,科目余额表[科目编码],科目余额表[抽查项目],"无匹配"),"期间结转")</f>
        <v>0</v>
      </c>
      <c r="J1615" s="38" t="str" cm="1">
        <f t="array" ref="J1615">_xlfn.TEXTJOIN(",", TRUE, _xlfn.UNIQUE(IF((序时账[日期]=B1615)*(序时账[凭证字号]=C1615)*IF(G1615=0,序时账[借方金额]&lt;&gt;0,序时账[借方金额]=0)*(序时账[科目编码]&lt;&gt;D1615), 序时账[科目名称], "")))</f>
        <v/>
      </c>
      <c r="K1615" s="42"/>
      <c r="M1615" s="24"/>
      <c r="N1615" s="23"/>
    </row>
    <row r="1616" spans="1:14">
      <c r="A1616" s="38" t="str" cm="1">
        <f t="array" ref="A1616">_xlfn.TEXTJOIN(",", TRUE, _xlfn.UNIQUE(IF((序时账[日期]=B1616)*(序时账[凭证字号]=C1616), 序时账[科目编码], "")))</f>
        <v>0</v>
      </c>
      <c r="B1616" s="89"/>
      <c r="G1616" s="39"/>
      <c r="H1616" s="39"/>
      <c r="I1616" s="42">
        <f>IF(F1616&lt;&gt;"结转本期损益",_xlfn.XLOOKUP(D1616,科目余额表[科目编码],科目余额表[抽查项目],"无匹配"),"期间结转")</f>
        <v>0</v>
      </c>
      <c r="J1616" s="38" t="str" cm="1">
        <f t="array" ref="J1616">_xlfn.TEXTJOIN(",", TRUE, _xlfn.UNIQUE(IF((序时账[日期]=B1616)*(序时账[凭证字号]=C1616)*IF(G1616=0,序时账[借方金额]&lt;&gt;0,序时账[借方金额]=0)*(序时账[科目编码]&lt;&gt;D1616), 序时账[科目名称], "")))</f>
        <v/>
      </c>
      <c r="K1616" s="42"/>
      <c r="M1616" s="24"/>
      <c r="N1616" s="23"/>
    </row>
    <row r="1617" spans="1:14">
      <c r="A1617" s="38" t="str" cm="1">
        <f t="array" ref="A1617">_xlfn.TEXTJOIN(",", TRUE, _xlfn.UNIQUE(IF((序时账[日期]=B1617)*(序时账[凭证字号]=C1617), 序时账[科目编码], "")))</f>
        <v>0</v>
      </c>
      <c r="B1617" s="89"/>
      <c r="G1617" s="39"/>
      <c r="H1617" s="39"/>
      <c r="I1617" s="42">
        <f>IF(F1617&lt;&gt;"结转本期损益",_xlfn.XLOOKUP(D1617,科目余额表[科目编码],科目余额表[抽查项目],"无匹配"),"期间结转")</f>
        <v>0</v>
      </c>
      <c r="J1617" s="38" t="str" cm="1">
        <f t="array" ref="J1617">_xlfn.TEXTJOIN(",", TRUE, _xlfn.UNIQUE(IF((序时账[日期]=B1617)*(序时账[凭证字号]=C1617)*IF(G1617=0,序时账[借方金额]&lt;&gt;0,序时账[借方金额]=0)*(序时账[科目编码]&lt;&gt;D1617), 序时账[科目名称], "")))</f>
        <v/>
      </c>
      <c r="K1617" s="42"/>
      <c r="M1617" s="24"/>
      <c r="N1617" s="23"/>
    </row>
    <row r="1618" spans="1:14">
      <c r="A1618" s="38" t="str" cm="1">
        <f t="array" ref="A1618">_xlfn.TEXTJOIN(",", TRUE, _xlfn.UNIQUE(IF((序时账[日期]=B1618)*(序时账[凭证字号]=C1618), 序时账[科目编码], "")))</f>
        <v>0</v>
      </c>
      <c r="B1618" s="89"/>
      <c r="G1618" s="39"/>
      <c r="H1618" s="39"/>
      <c r="I1618" s="42">
        <f>IF(F1618&lt;&gt;"结转本期损益",_xlfn.XLOOKUP(D1618,科目余额表[科目编码],科目余额表[抽查项目],"无匹配"),"期间结转")</f>
        <v>0</v>
      </c>
      <c r="J1618" s="38" t="str" cm="1">
        <f t="array" ref="J1618">_xlfn.TEXTJOIN(",", TRUE, _xlfn.UNIQUE(IF((序时账[日期]=B1618)*(序时账[凭证字号]=C1618)*IF(G1618=0,序时账[借方金额]&lt;&gt;0,序时账[借方金额]=0)*(序时账[科目编码]&lt;&gt;D1618), 序时账[科目名称], "")))</f>
        <v/>
      </c>
      <c r="K1618" s="42"/>
      <c r="M1618" s="24"/>
      <c r="N1618" s="23"/>
    </row>
    <row r="1619" spans="1:14">
      <c r="A1619" s="38" t="str" cm="1">
        <f t="array" ref="A1619">_xlfn.TEXTJOIN(",", TRUE, _xlfn.UNIQUE(IF((序时账[日期]=B1619)*(序时账[凭证字号]=C1619), 序时账[科目编码], "")))</f>
        <v>0</v>
      </c>
      <c r="B1619" s="89"/>
      <c r="G1619" s="39"/>
      <c r="H1619" s="39"/>
      <c r="I1619" s="42">
        <f>IF(F1619&lt;&gt;"结转本期损益",_xlfn.XLOOKUP(D1619,科目余额表[科目编码],科目余额表[抽查项目],"无匹配"),"期间结转")</f>
        <v>0</v>
      </c>
      <c r="J1619" s="38" t="str" cm="1">
        <f t="array" ref="J1619">_xlfn.TEXTJOIN(",", TRUE, _xlfn.UNIQUE(IF((序时账[日期]=B1619)*(序时账[凭证字号]=C1619)*IF(G1619=0,序时账[借方金额]&lt;&gt;0,序时账[借方金额]=0)*(序时账[科目编码]&lt;&gt;D1619), 序时账[科目名称], "")))</f>
        <v/>
      </c>
      <c r="K1619" s="42"/>
      <c r="M1619" s="24"/>
      <c r="N1619" s="23"/>
    </row>
    <row r="1620" spans="1:14">
      <c r="A1620" s="38" t="str" cm="1">
        <f t="array" ref="A1620">_xlfn.TEXTJOIN(",", TRUE, _xlfn.UNIQUE(IF((序时账[日期]=B1620)*(序时账[凭证字号]=C1620), 序时账[科目编码], "")))</f>
        <v>0</v>
      </c>
      <c r="B1620" s="89"/>
      <c r="G1620" s="39"/>
      <c r="H1620" s="39"/>
      <c r="I1620" s="42">
        <f>IF(F1620&lt;&gt;"结转本期损益",_xlfn.XLOOKUP(D1620,科目余额表[科目编码],科目余额表[抽查项目],"无匹配"),"期间结转")</f>
        <v>0</v>
      </c>
      <c r="J1620" s="38" t="str" cm="1">
        <f t="array" ref="J1620">_xlfn.TEXTJOIN(",", TRUE, _xlfn.UNIQUE(IF((序时账[日期]=B1620)*(序时账[凭证字号]=C1620)*IF(G1620=0,序时账[借方金额]&lt;&gt;0,序时账[借方金额]=0)*(序时账[科目编码]&lt;&gt;D1620), 序时账[科目名称], "")))</f>
        <v/>
      </c>
      <c r="K1620" s="42"/>
      <c r="M1620" s="24"/>
      <c r="N1620" s="23"/>
    </row>
    <row r="1621" spans="1:14">
      <c r="A1621" s="38" t="str" cm="1">
        <f t="array" ref="A1621">_xlfn.TEXTJOIN(",", TRUE, _xlfn.UNIQUE(IF((序时账[日期]=B1621)*(序时账[凭证字号]=C1621), 序时账[科目编码], "")))</f>
        <v>0</v>
      </c>
      <c r="B1621" s="89"/>
      <c r="G1621" s="39"/>
      <c r="H1621" s="39"/>
      <c r="I1621" s="42">
        <f>IF(F1621&lt;&gt;"结转本期损益",_xlfn.XLOOKUP(D1621,科目余额表[科目编码],科目余额表[抽查项目],"无匹配"),"期间结转")</f>
        <v>0</v>
      </c>
      <c r="J1621" s="38" t="str" cm="1">
        <f t="array" ref="J1621">_xlfn.TEXTJOIN(",", TRUE, _xlfn.UNIQUE(IF((序时账[日期]=B1621)*(序时账[凭证字号]=C1621)*IF(G1621=0,序时账[借方金额]&lt;&gt;0,序时账[借方金额]=0)*(序时账[科目编码]&lt;&gt;D1621), 序时账[科目名称], "")))</f>
        <v/>
      </c>
      <c r="K1621" s="42"/>
      <c r="M1621" s="24"/>
      <c r="N1621" s="23"/>
    </row>
    <row r="1622" spans="1:14">
      <c r="A1622" s="38" t="str" cm="1">
        <f t="array" ref="A1622">_xlfn.TEXTJOIN(",", TRUE, _xlfn.UNIQUE(IF((序时账[日期]=B1622)*(序时账[凭证字号]=C1622), 序时账[科目编码], "")))</f>
        <v>0</v>
      </c>
      <c r="B1622" s="89"/>
      <c r="G1622" s="39"/>
      <c r="H1622" s="39"/>
      <c r="I1622" s="42">
        <f>IF(F1622&lt;&gt;"结转本期损益",_xlfn.XLOOKUP(D1622,科目余额表[科目编码],科目余额表[抽查项目],"无匹配"),"期间结转")</f>
        <v>0</v>
      </c>
      <c r="J1622" s="38" t="str" cm="1">
        <f t="array" ref="J1622">_xlfn.TEXTJOIN(",", TRUE, _xlfn.UNIQUE(IF((序时账[日期]=B1622)*(序时账[凭证字号]=C1622)*IF(G1622=0,序时账[借方金额]&lt;&gt;0,序时账[借方金额]=0)*(序时账[科目编码]&lt;&gt;D1622), 序时账[科目名称], "")))</f>
        <v/>
      </c>
      <c r="K1622" s="42"/>
      <c r="M1622" s="24"/>
      <c r="N1622" s="23"/>
    </row>
    <row r="1623" spans="1:14">
      <c r="A1623" s="38" t="str" cm="1">
        <f t="array" ref="A1623">_xlfn.TEXTJOIN(",", TRUE, _xlfn.UNIQUE(IF((序时账[日期]=B1623)*(序时账[凭证字号]=C1623), 序时账[科目编码], "")))</f>
        <v>0</v>
      </c>
      <c r="B1623" s="89"/>
      <c r="G1623" s="39"/>
      <c r="H1623" s="39"/>
      <c r="I1623" s="42">
        <f>IF(F1623&lt;&gt;"结转本期损益",_xlfn.XLOOKUP(D1623,科目余额表[科目编码],科目余额表[抽查项目],"无匹配"),"期间结转")</f>
        <v>0</v>
      </c>
      <c r="J1623" s="38" t="str" cm="1">
        <f t="array" ref="J1623">_xlfn.TEXTJOIN(",", TRUE, _xlfn.UNIQUE(IF((序时账[日期]=B1623)*(序时账[凭证字号]=C1623)*IF(G1623=0,序时账[借方金额]&lt;&gt;0,序时账[借方金额]=0)*(序时账[科目编码]&lt;&gt;D1623), 序时账[科目名称], "")))</f>
        <v/>
      </c>
      <c r="K1623" s="42"/>
      <c r="M1623" s="24"/>
      <c r="N1623" s="23"/>
    </row>
    <row r="1624" spans="1:14">
      <c r="A1624" s="38" t="str" cm="1">
        <f t="array" ref="A1624">_xlfn.TEXTJOIN(",", TRUE, _xlfn.UNIQUE(IF((序时账[日期]=B1624)*(序时账[凭证字号]=C1624), 序时账[科目编码], "")))</f>
        <v>0</v>
      </c>
      <c r="B1624" s="89"/>
      <c r="G1624" s="39"/>
      <c r="H1624" s="39"/>
      <c r="I1624" s="42">
        <f>IF(F1624&lt;&gt;"结转本期损益",_xlfn.XLOOKUP(D1624,科目余额表[科目编码],科目余额表[抽查项目],"无匹配"),"期间结转")</f>
        <v>0</v>
      </c>
      <c r="J1624" s="38" t="str" cm="1">
        <f t="array" ref="J1624">_xlfn.TEXTJOIN(",", TRUE, _xlfn.UNIQUE(IF((序时账[日期]=B1624)*(序时账[凭证字号]=C1624)*IF(G1624=0,序时账[借方金额]&lt;&gt;0,序时账[借方金额]=0)*(序时账[科目编码]&lt;&gt;D1624), 序时账[科目名称], "")))</f>
        <v/>
      </c>
      <c r="K1624" s="42"/>
      <c r="M1624" s="24"/>
      <c r="N1624" s="23"/>
    </row>
    <row r="1625" spans="1:14">
      <c r="A1625" s="38" t="str" cm="1">
        <f t="array" ref="A1625">_xlfn.TEXTJOIN(",", TRUE, _xlfn.UNIQUE(IF((序时账[日期]=B1625)*(序时账[凭证字号]=C1625), 序时账[科目编码], "")))</f>
        <v>0</v>
      </c>
      <c r="B1625" s="89"/>
      <c r="G1625" s="39"/>
      <c r="H1625" s="39"/>
      <c r="I1625" s="42">
        <f>IF(F1625&lt;&gt;"结转本期损益",_xlfn.XLOOKUP(D1625,科目余额表[科目编码],科目余额表[抽查项目],"无匹配"),"期间结转")</f>
        <v>0</v>
      </c>
      <c r="J1625" s="38" t="str" cm="1">
        <f t="array" ref="J1625">_xlfn.TEXTJOIN(",", TRUE, _xlfn.UNIQUE(IF((序时账[日期]=B1625)*(序时账[凭证字号]=C1625)*IF(G1625=0,序时账[借方金额]&lt;&gt;0,序时账[借方金额]=0)*(序时账[科目编码]&lt;&gt;D1625), 序时账[科目名称], "")))</f>
        <v/>
      </c>
      <c r="K1625" s="42"/>
      <c r="M1625" s="24"/>
      <c r="N1625" s="23"/>
    </row>
    <row r="1626" spans="1:14">
      <c r="A1626" s="38" t="str" cm="1">
        <f t="array" ref="A1626">_xlfn.TEXTJOIN(",", TRUE, _xlfn.UNIQUE(IF((序时账[日期]=B1626)*(序时账[凭证字号]=C1626), 序时账[科目编码], "")))</f>
        <v>0</v>
      </c>
      <c r="B1626" s="89"/>
      <c r="G1626" s="39"/>
      <c r="H1626" s="39"/>
      <c r="I1626" s="42">
        <f>IF(F1626&lt;&gt;"结转本期损益",_xlfn.XLOOKUP(D1626,科目余额表[科目编码],科目余额表[抽查项目],"无匹配"),"期间结转")</f>
        <v>0</v>
      </c>
      <c r="J1626" s="38" t="str" cm="1">
        <f t="array" ref="J1626">_xlfn.TEXTJOIN(",", TRUE, _xlfn.UNIQUE(IF((序时账[日期]=B1626)*(序时账[凭证字号]=C1626)*IF(G1626=0,序时账[借方金额]&lt;&gt;0,序时账[借方金额]=0)*(序时账[科目编码]&lt;&gt;D1626), 序时账[科目名称], "")))</f>
        <v/>
      </c>
      <c r="K1626" s="42"/>
      <c r="M1626" s="24"/>
      <c r="N1626" s="23"/>
    </row>
    <row r="1627" spans="1:14">
      <c r="A1627" s="38" t="str" cm="1">
        <f t="array" ref="A1627">_xlfn.TEXTJOIN(",", TRUE, _xlfn.UNIQUE(IF((序时账[日期]=B1627)*(序时账[凭证字号]=C1627), 序时账[科目编码], "")))</f>
        <v>0</v>
      </c>
      <c r="B1627" s="89"/>
      <c r="G1627" s="39"/>
      <c r="H1627" s="39"/>
      <c r="I1627" s="42">
        <f>IF(F1627&lt;&gt;"结转本期损益",_xlfn.XLOOKUP(D1627,科目余额表[科目编码],科目余额表[抽查项目],"无匹配"),"期间结转")</f>
        <v>0</v>
      </c>
      <c r="J1627" s="38" t="str" cm="1">
        <f t="array" ref="J1627">_xlfn.TEXTJOIN(",", TRUE, _xlfn.UNIQUE(IF((序时账[日期]=B1627)*(序时账[凭证字号]=C1627)*IF(G1627=0,序时账[借方金额]&lt;&gt;0,序时账[借方金额]=0)*(序时账[科目编码]&lt;&gt;D1627), 序时账[科目名称], "")))</f>
        <v/>
      </c>
      <c r="K1627" s="42"/>
      <c r="M1627" s="24"/>
      <c r="N1627" s="23"/>
    </row>
    <row r="1628" spans="1:14">
      <c r="A1628" s="38" t="str" cm="1">
        <f t="array" ref="A1628">_xlfn.TEXTJOIN(",", TRUE, _xlfn.UNIQUE(IF((序时账[日期]=B1628)*(序时账[凭证字号]=C1628), 序时账[科目编码], "")))</f>
        <v>0</v>
      </c>
      <c r="B1628" s="89"/>
      <c r="G1628" s="39"/>
      <c r="H1628" s="39"/>
      <c r="I1628" s="42">
        <f>IF(F1628&lt;&gt;"结转本期损益",_xlfn.XLOOKUP(D1628,科目余额表[科目编码],科目余额表[抽查项目],"无匹配"),"期间结转")</f>
        <v>0</v>
      </c>
      <c r="J1628" s="38" t="str" cm="1">
        <f t="array" ref="J1628">_xlfn.TEXTJOIN(",", TRUE, _xlfn.UNIQUE(IF((序时账[日期]=B1628)*(序时账[凭证字号]=C1628)*IF(G1628=0,序时账[借方金额]&lt;&gt;0,序时账[借方金额]=0)*(序时账[科目编码]&lt;&gt;D1628), 序时账[科目名称], "")))</f>
        <v/>
      </c>
      <c r="K1628" s="42"/>
      <c r="M1628" s="24"/>
      <c r="N1628" s="23"/>
    </row>
    <row r="1629" spans="1:14">
      <c r="A1629" s="38" t="str" cm="1">
        <f t="array" ref="A1629">_xlfn.TEXTJOIN(",", TRUE, _xlfn.UNIQUE(IF((序时账[日期]=B1629)*(序时账[凭证字号]=C1629), 序时账[科目编码], "")))</f>
        <v>0</v>
      </c>
      <c r="B1629" s="89"/>
      <c r="G1629" s="39"/>
      <c r="H1629" s="39"/>
      <c r="I1629" s="42">
        <f>IF(F1629&lt;&gt;"结转本期损益",_xlfn.XLOOKUP(D1629,科目余额表[科目编码],科目余额表[抽查项目],"无匹配"),"期间结转")</f>
        <v>0</v>
      </c>
      <c r="J1629" s="38" t="str" cm="1">
        <f t="array" ref="J1629">_xlfn.TEXTJOIN(",", TRUE, _xlfn.UNIQUE(IF((序时账[日期]=B1629)*(序时账[凭证字号]=C1629)*IF(G1629=0,序时账[借方金额]&lt;&gt;0,序时账[借方金额]=0)*(序时账[科目编码]&lt;&gt;D1629), 序时账[科目名称], "")))</f>
        <v/>
      </c>
      <c r="K1629" s="42"/>
      <c r="M1629" s="24"/>
      <c r="N1629" s="23"/>
    </row>
    <row r="1630" spans="1:14">
      <c r="A1630" s="38" t="str" cm="1">
        <f t="array" ref="A1630">_xlfn.TEXTJOIN(",", TRUE, _xlfn.UNIQUE(IF((序时账[日期]=B1630)*(序时账[凭证字号]=C1630), 序时账[科目编码], "")))</f>
        <v>0</v>
      </c>
      <c r="B1630" s="89"/>
      <c r="G1630" s="39"/>
      <c r="H1630" s="39"/>
      <c r="I1630" s="42">
        <f>IF(F1630&lt;&gt;"结转本期损益",_xlfn.XLOOKUP(D1630,科目余额表[科目编码],科目余额表[抽查项目],"无匹配"),"期间结转")</f>
        <v>0</v>
      </c>
      <c r="J1630" s="38" t="str" cm="1">
        <f t="array" ref="J1630">_xlfn.TEXTJOIN(",", TRUE, _xlfn.UNIQUE(IF((序时账[日期]=B1630)*(序时账[凭证字号]=C1630)*IF(G1630=0,序时账[借方金额]&lt;&gt;0,序时账[借方金额]=0)*(序时账[科目编码]&lt;&gt;D1630), 序时账[科目名称], "")))</f>
        <v/>
      </c>
      <c r="K1630" s="42"/>
      <c r="M1630" s="24"/>
      <c r="N1630" s="23"/>
    </row>
    <row r="1631" spans="1:14">
      <c r="A1631" s="38" t="str" cm="1">
        <f t="array" ref="A1631">_xlfn.TEXTJOIN(",", TRUE, _xlfn.UNIQUE(IF((序时账[日期]=B1631)*(序时账[凭证字号]=C1631), 序时账[科目编码], "")))</f>
        <v>0</v>
      </c>
      <c r="B1631" s="89"/>
      <c r="G1631" s="39"/>
      <c r="H1631" s="39"/>
      <c r="I1631" s="42">
        <f>IF(F1631&lt;&gt;"结转本期损益",_xlfn.XLOOKUP(D1631,科目余额表[科目编码],科目余额表[抽查项目],"无匹配"),"期间结转")</f>
        <v>0</v>
      </c>
      <c r="J1631" s="38" t="str" cm="1">
        <f t="array" ref="J1631">_xlfn.TEXTJOIN(",", TRUE, _xlfn.UNIQUE(IF((序时账[日期]=B1631)*(序时账[凭证字号]=C1631)*IF(G1631=0,序时账[借方金额]&lt;&gt;0,序时账[借方金额]=0)*(序时账[科目编码]&lt;&gt;D1631), 序时账[科目名称], "")))</f>
        <v/>
      </c>
      <c r="K1631" s="42"/>
      <c r="M1631" s="24"/>
      <c r="N1631" s="23"/>
    </row>
    <row r="1632" spans="1:14">
      <c r="A1632" s="38" t="str" cm="1">
        <f t="array" ref="A1632">_xlfn.TEXTJOIN(",", TRUE, _xlfn.UNIQUE(IF((序时账[日期]=B1632)*(序时账[凭证字号]=C1632), 序时账[科目编码], "")))</f>
        <v>0</v>
      </c>
      <c r="B1632" s="89"/>
      <c r="G1632" s="39"/>
      <c r="H1632" s="39"/>
      <c r="I1632" s="42">
        <f>IF(F1632&lt;&gt;"结转本期损益",_xlfn.XLOOKUP(D1632,科目余额表[科目编码],科目余额表[抽查项目],"无匹配"),"期间结转")</f>
        <v>0</v>
      </c>
      <c r="J1632" s="38" t="str" cm="1">
        <f t="array" ref="J1632">_xlfn.TEXTJOIN(",", TRUE, _xlfn.UNIQUE(IF((序时账[日期]=B1632)*(序时账[凭证字号]=C1632)*IF(G1632=0,序时账[借方金额]&lt;&gt;0,序时账[借方金额]=0)*(序时账[科目编码]&lt;&gt;D1632), 序时账[科目名称], "")))</f>
        <v/>
      </c>
      <c r="K1632" s="42"/>
      <c r="M1632" s="24"/>
      <c r="N1632" s="23"/>
    </row>
    <row r="1633" spans="1:14">
      <c r="A1633" s="38" t="str" cm="1">
        <f t="array" ref="A1633">_xlfn.TEXTJOIN(",", TRUE, _xlfn.UNIQUE(IF((序时账[日期]=B1633)*(序时账[凭证字号]=C1633), 序时账[科目编码], "")))</f>
        <v>0</v>
      </c>
      <c r="B1633" s="89"/>
      <c r="G1633" s="39"/>
      <c r="H1633" s="39"/>
      <c r="I1633" s="42">
        <f>IF(F1633&lt;&gt;"结转本期损益",_xlfn.XLOOKUP(D1633,科目余额表[科目编码],科目余额表[抽查项目],"无匹配"),"期间结转")</f>
        <v>0</v>
      </c>
      <c r="J1633" s="38" t="str" cm="1">
        <f t="array" ref="J1633">_xlfn.TEXTJOIN(",", TRUE, _xlfn.UNIQUE(IF((序时账[日期]=B1633)*(序时账[凭证字号]=C1633)*IF(G1633=0,序时账[借方金额]&lt;&gt;0,序时账[借方金额]=0)*(序时账[科目编码]&lt;&gt;D1633), 序时账[科目名称], "")))</f>
        <v/>
      </c>
      <c r="K1633" s="42"/>
      <c r="M1633" s="24"/>
      <c r="N1633" s="23"/>
    </row>
    <row r="1634" spans="1:14">
      <c r="A1634" s="38" t="str" cm="1">
        <f t="array" ref="A1634">_xlfn.TEXTJOIN(",", TRUE, _xlfn.UNIQUE(IF((序时账[日期]=B1634)*(序时账[凭证字号]=C1634), 序时账[科目编码], "")))</f>
        <v>0</v>
      </c>
      <c r="B1634" s="89"/>
      <c r="G1634" s="39"/>
      <c r="H1634" s="39"/>
      <c r="I1634" s="42">
        <f>IF(F1634&lt;&gt;"结转本期损益",_xlfn.XLOOKUP(D1634,科目余额表[科目编码],科目余额表[抽查项目],"无匹配"),"期间结转")</f>
        <v>0</v>
      </c>
      <c r="J1634" s="38" t="str" cm="1">
        <f t="array" ref="J1634">_xlfn.TEXTJOIN(",", TRUE, _xlfn.UNIQUE(IF((序时账[日期]=B1634)*(序时账[凭证字号]=C1634)*IF(G1634=0,序时账[借方金额]&lt;&gt;0,序时账[借方金额]=0)*(序时账[科目编码]&lt;&gt;D1634), 序时账[科目名称], "")))</f>
        <v/>
      </c>
      <c r="K1634" s="42"/>
      <c r="M1634" s="24"/>
      <c r="N1634" s="23"/>
    </row>
    <row r="1635" spans="1:14">
      <c r="A1635" s="38" t="str" cm="1">
        <f t="array" ref="A1635">_xlfn.TEXTJOIN(",", TRUE, _xlfn.UNIQUE(IF((序时账[日期]=B1635)*(序时账[凭证字号]=C1635), 序时账[科目编码], "")))</f>
        <v>0</v>
      </c>
      <c r="B1635" s="89"/>
      <c r="G1635" s="39"/>
      <c r="H1635" s="39"/>
      <c r="I1635" s="42">
        <f>IF(F1635&lt;&gt;"结转本期损益",_xlfn.XLOOKUP(D1635,科目余额表[科目编码],科目余额表[抽查项目],"无匹配"),"期间结转")</f>
        <v>0</v>
      </c>
      <c r="J1635" s="38" t="str" cm="1">
        <f t="array" ref="J1635">_xlfn.TEXTJOIN(",", TRUE, _xlfn.UNIQUE(IF((序时账[日期]=B1635)*(序时账[凭证字号]=C1635)*IF(G1635=0,序时账[借方金额]&lt;&gt;0,序时账[借方金额]=0)*(序时账[科目编码]&lt;&gt;D1635), 序时账[科目名称], "")))</f>
        <v/>
      </c>
      <c r="K1635" s="42"/>
      <c r="M1635" s="24"/>
      <c r="N1635" s="23"/>
    </row>
    <row r="1636" spans="1:14">
      <c r="A1636" s="38" t="str" cm="1">
        <f t="array" ref="A1636">_xlfn.TEXTJOIN(",", TRUE, _xlfn.UNIQUE(IF((序时账[日期]=B1636)*(序时账[凭证字号]=C1636), 序时账[科目编码], "")))</f>
        <v>0</v>
      </c>
      <c r="B1636" s="89"/>
      <c r="G1636" s="39"/>
      <c r="H1636" s="39"/>
      <c r="I1636" s="42">
        <f>IF(F1636&lt;&gt;"结转本期损益",_xlfn.XLOOKUP(D1636,科目余额表[科目编码],科目余额表[抽查项目],"无匹配"),"期间结转")</f>
        <v>0</v>
      </c>
      <c r="J1636" s="38" t="str" cm="1">
        <f t="array" ref="J1636">_xlfn.TEXTJOIN(",", TRUE, _xlfn.UNIQUE(IF((序时账[日期]=B1636)*(序时账[凭证字号]=C1636)*IF(G1636=0,序时账[借方金额]&lt;&gt;0,序时账[借方金额]=0)*(序时账[科目编码]&lt;&gt;D1636), 序时账[科目名称], "")))</f>
        <v/>
      </c>
      <c r="K1636" s="42"/>
      <c r="M1636" s="24"/>
      <c r="N1636" s="23"/>
    </row>
    <row r="1637" spans="1:14">
      <c r="A1637" s="38" t="str" cm="1">
        <f t="array" ref="A1637">_xlfn.TEXTJOIN(",", TRUE, _xlfn.UNIQUE(IF((序时账[日期]=B1637)*(序时账[凭证字号]=C1637), 序时账[科目编码], "")))</f>
        <v>0</v>
      </c>
      <c r="B1637" s="89"/>
      <c r="G1637" s="39"/>
      <c r="H1637" s="39"/>
      <c r="I1637" s="42">
        <f>IF(F1637&lt;&gt;"结转本期损益",_xlfn.XLOOKUP(D1637,科目余额表[科目编码],科目余额表[抽查项目],"无匹配"),"期间结转")</f>
        <v>0</v>
      </c>
      <c r="J1637" s="38" t="str" cm="1">
        <f t="array" ref="J1637">_xlfn.TEXTJOIN(",", TRUE, _xlfn.UNIQUE(IF((序时账[日期]=B1637)*(序时账[凭证字号]=C1637)*IF(G1637=0,序时账[借方金额]&lt;&gt;0,序时账[借方金额]=0)*(序时账[科目编码]&lt;&gt;D1637), 序时账[科目名称], "")))</f>
        <v/>
      </c>
      <c r="K1637" s="42"/>
      <c r="M1637" s="24"/>
      <c r="N1637" s="23"/>
    </row>
    <row r="1638" spans="1:14">
      <c r="A1638" s="38" t="str" cm="1">
        <f t="array" ref="A1638">_xlfn.TEXTJOIN(",", TRUE, _xlfn.UNIQUE(IF((序时账[日期]=B1638)*(序时账[凭证字号]=C1638), 序时账[科目编码], "")))</f>
        <v>0</v>
      </c>
      <c r="B1638" s="89"/>
      <c r="G1638" s="39"/>
      <c r="H1638" s="39"/>
      <c r="I1638" s="42">
        <f>IF(F1638&lt;&gt;"结转本期损益",_xlfn.XLOOKUP(D1638,科目余额表[科目编码],科目余额表[抽查项目],"无匹配"),"期间结转")</f>
        <v>0</v>
      </c>
      <c r="J1638" s="38" t="str" cm="1">
        <f t="array" ref="J1638">_xlfn.TEXTJOIN(",", TRUE, _xlfn.UNIQUE(IF((序时账[日期]=B1638)*(序时账[凭证字号]=C1638)*IF(G1638=0,序时账[借方金额]&lt;&gt;0,序时账[借方金额]=0)*(序时账[科目编码]&lt;&gt;D1638), 序时账[科目名称], "")))</f>
        <v/>
      </c>
      <c r="K1638" s="42"/>
      <c r="M1638" s="24"/>
      <c r="N1638" s="23"/>
    </row>
    <row r="1639" spans="1:14">
      <c r="A1639" s="38" t="str" cm="1">
        <f t="array" ref="A1639">_xlfn.TEXTJOIN(",", TRUE, _xlfn.UNIQUE(IF((序时账[日期]=B1639)*(序时账[凭证字号]=C1639), 序时账[科目编码], "")))</f>
        <v>0</v>
      </c>
      <c r="B1639" s="89"/>
      <c r="G1639" s="39"/>
      <c r="H1639" s="39"/>
      <c r="I1639" s="42">
        <f>IF(F1639&lt;&gt;"结转本期损益",_xlfn.XLOOKUP(D1639,科目余额表[科目编码],科目余额表[抽查项目],"无匹配"),"期间结转")</f>
        <v>0</v>
      </c>
      <c r="J1639" s="38" t="str" cm="1">
        <f t="array" ref="J1639">_xlfn.TEXTJOIN(",", TRUE, _xlfn.UNIQUE(IF((序时账[日期]=B1639)*(序时账[凭证字号]=C1639)*IF(G1639=0,序时账[借方金额]&lt;&gt;0,序时账[借方金额]=0)*(序时账[科目编码]&lt;&gt;D1639), 序时账[科目名称], "")))</f>
        <v/>
      </c>
      <c r="K1639" s="42"/>
      <c r="M1639" s="24"/>
      <c r="N1639" s="23"/>
    </row>
    <row r="1640" spans="1:14">
      <c r="A1640" s="38" t="str" cm="1">
        <f t="array" ref="A1640">_xlfn.TEXTJOIN(",", TRUE, _xlfn.UNIQUE(IF((序时账[日期]=B1640)*(序时账[凭证字号]=C1640), 序时账[科目编码], "")))</f>
        <v>0</v>
      </c>
      <c r="B1640" s="89"/>
      <c r="G1640" s="39"/>
      <c r="H1640" s="39"/>
      <c r="I1640" s="42">
        <f>IF(F1640&lt;&gt;"结转本期损益",_xlfn.XLOOKUP(D1640,科目余额表[科目编码],科目余额表[抽查项目],"无匹配"),"期间结转")</f>
        <v>0</v>
      </c>
      <c r="J1640" s="38" t="str" cm="1">
        <f t="array" ref="J1640">_xlfn.TEXTJOIN(",", TRUE, _xlfn.UNIQUE(IF((序时账[日期]=B1640)*(序时账[凭证字号]=C1640)*IF(G1640=0,序时账[借方金额]&lt;&gt;0,序时账[借方金额]=0)*(序时账[科目编码]&lt;&gt;D1640), 序时账[科目名称], "")))</f>
        <v/>
      </c>
      <c r="K1640" s="42"/>
      <c r="M1640" s="24"/>
      <c r="N1640" s="23"/>
    </row>
    <row r="1641" spans="1:14">
      <c r="A1641" s="38" t="str" cm="1">
        <f t="array" ref="A1641">_xlfn.TEXTJOIN(",", TRUE, _xlfn.UNIQUE(IF((序时账[日期]=B1641)*(序时账[凭证字号]=C1641), 序时账[科目编码], "")))</f>
        <v>0</v>
      </c>
      <c r="B1641" s="89"/>
      <c r="G1641" s="39"/>
      <c r="H1641" s="39"/>
      <c r="I1641" s="42">
        <f>IF(F1641&lt;&gt;"结转本期损益",_xlfn.XLOOKUP(D1641,科目余额表[科目编码],科目余额表[抽查项目],"无匹配"),"期间结转")</f>
        <v>0</v>
      </c>
      <c r="J1641" s="38" t="str" cm="1">
        <f t="array" ref="J1641">_xlfn.TEXTJOIN(",", TRUE, _xlfn.UNIQUE(IF((序时账[日期]=B1641)*(序时账[凭证字号]=C1641)*IF(G1641=0,序时账[借方金额]&lt;&gt;0,序时账[借方金额]=0)*(序时账[科目编码]&lt;&gt;D1641), 序时账[科目名称], "")))</f>
        <v/>
      </c>
      <c r="K1641" s="42"/>
      <c r="M1641" s="24"/>
      <c r="N1641" s="23"/>
    </row>
    <row r="1642" spans="1:14">
      <c r="A1642" s="38" t="str" cm="1">
        <f t="array" ref="A1642">_xlfn.TEXTJOIN(",", TRUE, _xlfn.UNIQUE(IF((序时账[日期]=B1642)*(序时账[凭证字号]=C1642), 序时账[科目编码], "")))</f>
        <v>0</v>
      </c>
      <c r="B1642" s="89"/>
      <c r="G1642" s="39"/>
      <c r="H1642" s="39"/>
      <c r="I1642" s="42">
        <f>IF(F1642&lt;&gt;"结转本期损益",_xlfn.XLOOKUP(D1642,科目余额表[科目编码],科目余额表[抽查项目],"无匹配"),"期间结转")</f>
        <v>0</v>
      </c>
      <c r="J1642" s="38" t="str" cm="1">
        <f t="array" ref="J1642">_xlfn.TEXTJOIN(",", TRUE, _xlfn.UNIQUE(IF((序时账[日期]=B1642)*(序时账[凭证字号]=C1642)*IF(G1642=0,序时账[借方金额]&lt;&gt;0,序时账[借方金额]=0)*(序时账[科目编码]&lt;&gt;D1642), 序时账[科目名称], "")))</f>
        <v/>
      </c>
      <c r="K1642" s="42"/>
      <c r="M1642" s="24"/>
      <c r="N1642" s="23"/>
    </row>
    <row r="1643" spans="1:14">
      <c r="A1643" s="38" t="str" cm="1">
        <f t="array" ref="A1643">_xlfn.TEXTJOIN(",", TRUE, _xlfn.UNIQUE(IF((序时账[日期]=B1643)*(序时账[凭证字号]=C1643), 序时账[科目编码], "")))</f>
        <v>0</v>
      </c>
      <c r="B1643" s="89"/>
      <c r="G1643" s="39"/>
      <c r="H1643" s="39"/>
      <c r="I1643" s="42">
        <f>IF(F1643&lt;&gt;"结转本期损益",_xlfn.XLOOKUP(D1643,科目余额表[科目编码],科目余额表[抽查项目],"无匹配"),"期间结转")</f>
        <v>0</v>
      </c>
      <c r="J1643" s="38" t="str" cm="1">
        <f t="array" ref="J1643">_xlfn.TEXTJOIN(",", TRUE, _xlfn.UNIQUE(IF((序时账[日期]=B1643)*(序时账[凭证字号]=C1643)*IF(G1643=0,序时账[借方金额]&lt;&gt;0,序时账[借方金额]=0)*(序时账[科目编码]&lt;&gt;D1643), 序时账[科目名称], "")))</f>
        <v/>
      </c>
      <c r="K1643" s="42"/>
      <c r="M1643" s="24"/>
      <c r="N1643" s="23"/>
    </row>
    <row r="1644" spans="1:14">
      <c r="A1644" s="38" t="str" cm="1">
        <f t="array" ref="A1644">_xlfn.TEXTJOIN(",", TRUE, _xlfn.UNIQUE(IF((序时账[日期]=B1644)*(序时账[凭证字号]=C1644), 序时账[科目编码], "")))</f>
        <v>0</v>
      </c>
      <c r="B1644" s="89"/>
      <c r="G1644" s="39"/>
      <c r="H1644" s="39"/>
      <c r="I1644" s="42">
        <f>IF(F1644&lt;&gt;"结转本期损益",_xlfn.XLOOKUP(D1644,科目余额表[科目编码],科目余额表[抽查项目],"无匹配"),"期间结转")</f>
        <v>0</v>
      </c>
      <c r="J1644" s="38" t="str" cm="1">
        <f t="array" ref="J1644">_xlfn.TEXTJOIN(",", TRUE, _xlfn.UNIQUE(IF((序时账[日期]=B1644)*(序时账[凭证字号]=C1644)*IF(G1644=0,序时账[借方金额]&lt;&gt;0,序时账[借方金额]=0)*(序时账[科目编码]&lt;&gt;D1644), 序时账[科目名称], "")))</f>
        <v/>
      </c>
      <c r="K1644" s="42"/>
      <c r="M1644" s="24"/>
      <c r="N1644" s="23"/>
    </row>
    <row r="1645" spans="1:14">
      <c r="A1645" s="38" t="str" cm="1">
        <f t="array" ref="A1645">_xlfn.TEXTJOIN(",", TRUE, _xlfn.UNIQUE(IF((序时账[日期]=B1645)*(序时账[凭证字号]=C1645), 序时账[科目编码], "")))</f>
        <v>0</v>
      </c>
      <c r="B1645" s="89"/>
      <c r="G1645" s="39"/>
      <c r="H1645" s="39"/>
      <c r="I1645" s="42">
        <f>IF(F1645&lt;&gt;"结转本期损益",_xlfn.XLOOKUP(D1645,科目余额表[科目编码],科目余额表[抽查项目],"无匹配"),"期间结转")</f>
        <v>0</v>
      </c>
      <c r="J1645" s="38" t="str" cm="1">
        <f t="array" ref="J1645">_xlfn.TEXTJOIN(",", TRUE, _xlfn.UNIQUE(IF((序时账[日期]=B1645)*(序时账[凭证字号]=C1645)*IF(G1645=0,序时账[借方金额]&lt;&gt;0,序时账[借方金额]=0)*(序时账[科目编码]&lt;&gt;D1645), 序时账[科目名称], "")))</f>
        <v/>
      </c>
      <c r="K1645" s="42"/>
      <c r="M1645" s="24"/>
      <c r="N1645" s="23"/>
    </row>
    <row r="1646" spans="1:14">
      <c r="A1646" s="38" t="str" cm="1">
        <f t="array" ref="A1646">_xlfn.TEXTJOIN(",", TRUE, _xlfn.UNIQUE(IF((序时账[日期]=B1646)*(序时账[凭证字号]=C1646), 序时账[科目编码], "")))</f>
        <v>0</v>
      </c>
      <c r="B1646" s="89"/>
      <c r="G1646" s="39"/>
      <c r="H1646" s="39"/>
      <c r="I1646" s="42">
        <f>IF(F1646&lt;&gt;"结转本期损益",_xlfn.XLOOKUP(D1646,科目余额表[科目编码],科目余额表[抽查项目],"无匹配"),"期间结转")</f>
        <v>0</v>
      </c>
      <c r="J1646" s="38" t="str" cm="1">
        <f t="array" ref="J1646">_xlfn.TEXTJOIN(",", TRUE, _xlfn.UNIQUE(IF((序时账[日期]=B1646)*(序时账[凭证字号]=C1646)*IF(G1646=0,序时账[借方金额]&lt;&gt;0,序时账[借方金额]=0)*(序时账[科目编码]&lt;&gt;D1646), 序时账[科目名称], "")))</f>
        <v/>
      </c>
      <c r="K1646" s="42"/>
      <c r="M1646" s="24"/>
      <c r="N1646" s="23"/>
    </row>
    <row r="1647" spans="1:14">
      <c r="A1647" s="38" t="str" cm="1">
        <f t="array" ref="A1647">_xlfn.TEXTJOIN(",", TRUE, _xlfn.UNIQUE(IF((序时账[日期]=B1647)*(序时账[凭证字号]=C1647), 序时账[科目编码], "")))</f>
        <v>0</v>
      </c>
      <c r="B1647" s="89"/>
      <c r="G1647" s="39"/>
      <c r="H1647" s="39"/>
      <c r="I1647" s="42">
        <f>IF(F1647&lt;&gt;"结转本期损益",_xlfn.XLOOKUP(D1647,科目余额表[科目编码],科目余额表[抽查项目],"无匹配"),"期间结转")</f>
        <v>0</v>
      </c>
      <c r="J1647" s="38" t="str" cm="1">
        <f t="array" ref="J1647">_xlfn.TEXTJOIN(",", TRUE, _xlfn.UNIQUE(IF((序时账[日期]=B1647)*(序时账[凭证字号]=C1647)*IF(G1647=0,序时账[借方金额]&lt;&gt;0,序时账[借方金额]=0)*(序时账[科目编码]&lt;&gt;D1647), 序时账[科目名称], "")))</f>
        <v/>
      </c>
      <c r="K1647" s="42"/>
      <c r="M1647" s="24"/>
      <c r="N1647" s="23"/>
    </row>
    <row r="1648" spans="1:14">
      <c r="A1648" s="38" t="str" cm="1">
        <f t="array" ref="A1648">_xlfn.TEXTJOIN(",", TRUE, _xlfn.UNIQUE(IF((序时账[日期]=B1648)*(序时账[凭证字号]=C1648), 序时账[科目编码], "")))</f>
        <v>0</v>
      </c>
      <c r="B1648" s="89"/>
      <c r="G1648" s="39"/>
      <c r="H1648" s="39"/>
      <c r="I1648" s="42">
        <f>IF(F1648&lt;&gt;"结转本期损益",_xlfn.XLOOKUP(D1648,科目余额表[科目编码],科目余额表[抽查项目],"无匹配"),"期间结转")</f>
        <v>0</v>
      </c>
      <c r="J1648" s="38" t="str" cm="1">
        <f t="array" ref="J1648">_xlfn.TEXTJOIN(",", TRUE, _xlfn.UNIQUE(IF((序时账[日期]=B1648)*(序时账[凭证字号]=C1648)*IF(G1648=0,序时账[借方金额]&lt;&gt;0,序时账[借方金额]=0)*(序时账[科目编码]&lt;&gt;D1648), 序时账[科目名称], "")))</f>
        <v/>
      </c>
      <c r="K1648" s="42"/>
      <c r="M1648" s="24"/>
      <c r="N1648" s="23"/>
    </row>
    <row r="1649" spans="1:14">
      <c r="A1649" s="38" t="str" cm="1">
        <f t="array" ref="A1649">_xlfn.TEXTJOIN(",", TRUE, _xlfn.UNIQUE(IF((序时账[日期]=B1649)*(序时账[凭证字号]=C1649), 序时账[科目编码], "")))</f>
        <v>0</v>
      </c>
      <c r="B1649" s="89"/>
      <c r="G1649" s="39"/>
      <c r="H1649" s="39"/>
      <c r="I1649" s="42">
        <f>IF(F1649&lt;&gt;"结转本期损益",_xlfn.XLOOKUP(D1649,科目余额表[科目编码],科目余额表[抽查项目],"无匹配"),"期间结转")</f>
        <v>0</v>
      </c>
      <c r="J1649" s="38" t="str" cm="1">
        <f t="array" ref="J1649">_xlfn.TEXTJOIN(",", TRUE, _xlfn.UNIQUE(IF((序时账[日期]=B1649)*(序时账[凭证字号]=C1649)*IF(G1649=0,序时账[借方金额]&lt;&gt;0,序时账[借方金额]=0)*(序时账[科目编码]&lt;&gt;D1649), 序时账[科目名称], "")))</f>
        <v/>
      </c>
      <c r="K1649" s="42"/>
      <c r="M1649" s="24"/>
      <c r="N1649" s="23"/>
    </row>
    <row r="1650" spans="1:14">
      <c r="A1650" s="38" t="str" cm="1">
        <f t="array" ref="A1650">_xlfn.TEXTJOIN(",", TRUE, _xlfn.UNIQUE(IF((序时账[日期]=B1650)*(序时账[凭证字号]=C1650), 序时账[科目编码], "")))</f>
        <v>0</v>
      </c>
      <c r="B1650" s="89"/>
      <c r="G1650" s="39"/>
      <c r="H1650" s="39"/>
      <c r="I1650" s="42">
        <f>IF(F1650&lt;&gt;"结转本期损益",_xlfn.XLOOKUP(D1650,科目余额表[科目编码],科目余额表[抽查项目],"无匹配"),"期间结转")</f>
        <v>0</v>
      </c>
      <c r="J1650" s="38" t="str" cm="1">
        <f t="array" ref="J1650">_xlfn.TEXTJOIN(",", TRUE, _xlfn.UNIQUE(IF((序时账[日期]=B1650)*(序时账[凭证字号]=C1650)*IF(G1650=0,序时账[借方金额]&lt;&gt;0,序时账[借方金额]=0)*(序时账[科目编码]&lt;&gt;D1650), 序时账[科目名称], "")))</f>
        <v/>
      </c>
      <c r="K1650" s="42"/>
      <c r="M1650" s="24"/>
      <c r="N1650" s="23"/>
    </row>
    <row r="1651" spans="1:14">
      <c r="A1651" s="38" t="str" cm="1">
        <f t="array" ref="A1651">_xlfn.TEXTJOIN(",", TRUE, _xlfn.UNIQUE(IF((序时账[日期]=B1651)*(序时账[凭证字号]=C1651), 序时账[科目编码], "")))</f>
        <v>0</v>
      </c>
      <c r="B1651" s="89"/>
      <c r="G1651" s="39"/>
      <c r="H1651" s="39"/>
      <c r="I1651" s="42">
        <f>IF(F1651&lt;&gt;"结转本期损益",_xlfn.XLOOKUP(D1651,科目余额表[科目编码],科目余额表[抽查项目],"无匹配"),"期间结转")</f>
        <v>0</v>
      </c>
      <c r="J1651" s="38" t="str" cm="1">
        <f t="array" ref="J1651">_xlfn.TEXTJOIN(",", TRUE, _xlfn.UNIQUE(IF((序时账[日期]=B1651)*(序时账[凭证字号]=C1651)*IF(G1651=0,序时账[借方金额]&lt;&gt;0,序时账[借方金额]=0)*(序时账[科目编码]&lt;&gt;D1651), 序时账[科目名称], "")))</f>
        <v/>
      </c>
      <c r="K1651" s="42"/>
      <c r="M1651" s="24"/>
      <c r="N1651" s="23"/>
    </row>
    <row r="1652" spans="1:14">
      <c r="A1652" s="38" t="str" cm="1">
        <f t="array" ref="A1652">_xlfn.TEXTJOIN(",", TRUE, _xlfn.UNIQUE(IF((序时账[日期]=B1652)*(序时账[凭证字号]=C1652), 序时账[科目编码], "")))</f>
        <v>0</v>
      </c>
      <c r="B1652" s="89"/>
      <c r="G1652" s="39"/>
      <c r="H1652" s="39"/>
      <c r="I1652" s="42">
        <f>IF(F1652&lt;&gt;"结转本期损益",_xlfn.XLOOKUP(D1652,科目余额表[科目编码],科目余额表[抽查项目],"无匹配"),"期间结转")</f>
        <v>0</v>
      </c>
      <c r="J1652" s="38" t="str" cm="1">
        <f t="array" ref="J1652">_xlfn.TEXTJOIN(",", TRUE, _xlfn.UNIQUE(IF((序时账[日期]=B1652)*(序时账[凭证字号]=C1652)*IF(G1652=0,序时账[借方金额]&lt;&gt;0,序时账[借方金额]=0)*(序时账[科目编码]&lt;&gt;D1652), 序时账[科目名称], "")))</f>
        <v/>
      </c>
      <c r="K1652" s="42"/>
      <c r="M1652" s="24"/>
      <c r="N1652" s="23"/>
    </row>
    <row r="1653" spans="1:14">
      <c r="A1653" s="38" t="str" cm="1">
        <f t="array" ref="A1653">_xlfn.TEXTJOIN(",", TRUE, _xlfn.UNIQUE(IF((序时账[日期]=B1653)*(序时账[凭证字号]=C1653), 序时账[科目编码], "")))</f>
        <v>0</v>
      </c>
      <c r="B1653" s="89"/>
      <c r="G1653" s="39"/>
      <c r="H1653" s="39"/>
      <c r="I1653" s="42">
        <f>IF(F1653&lt;&gt;"结转本期损益",_xlfn.XLOOKUP(D1653,科目余额表[科目编码],科目余额表[抽查项目],"无匹配"),"期间结转")</f>
        <v>0</v>
      </c>
      <c r="J1653" s="38" t="str" cm="1">
        <f t="array" ref="J1653">_xlfn.TEXTJOIN(",", TRUE, _xlfn.UNIQUE(IF((序时账[日期]=B1653)*(序时账[凭证字号]=C1653)*IF(G1653=0,序时账[借方金额]&lt;&gt;0,序时账[借方金额]=0)*(序时账[科目编码]&lt;&gt;D1653), 序时账[科目名称], "")))</f>
        <v/>
      </c>
      <c r="K1653" s="42"/>
      <c r="M1653" s="24"/>
      <c r="N1653" s="23"/>
    </row>
    <row r="1654" spans="1:14">
      <c r="A1654" s="38" t="str" cm="1">
        <f t="array" ref="A1654">_xlfn.TEXTJOIN(",", TRUE, _xlfn.UNIQUE(IF((序时账[日期]=B1654)*(序时账[凭证字号]=C1654), 序时账[科目编码], "")))</f>
        <v>0</v>
      </c>
      <c r="B1654" s="89"/>
      <c r="G1654" s="39"/>
      <c r="H1654" s="39"/>
      <c r="I1654" s="42">
        <f>IF(F1654&lt;&gt;"结转本期损益",_xlfn.XLOOKUP(D1654,科目余额表[科目编码],科目余额表[抽查项目],"无匹配"),"期间结转")</f>
        <v>0</v>
      </c>
      <c r="J1654" s="38" t="str" cm="1">
        <f t="array" ref="J1654">_xlfn.TEXTJOIN(",", TRUE, _xlfn.UNIQUE(IF((序时账[日期]=B1654)*(序时账[凭证字号]=C1654)*IF(G1654=0,序时账[借方金额]&lt;&gt;0,序时账[借方金额]=0)*(序时账[科目编码]&lt;&gt;D1654), 序时账[科目名称], "")))</f>
        <v/>
      </c>
      <c r="K1654" s="42"/>
      <c r="M1654" s="24"/>
      <c r="N1654" s="23"/>
    </row>
    <row r="1655" spans="1:14">
      <c r="A1655" s="38" t="str" cm="1">
        <f t="array" ref="A1655">_xlfn.TEXTJOIN(",", TRUE, _xlfn.UNIQUE(IF((序时账[日期]=B1655)*(序时账[凭证字号]=C1655), 序时账[科目编码], "")))</f>
        <v>0</v>
      </c>
      <c r="B1655" s="89"/>
      <c r="G1655" s="39"/>
      <c r="H1655" s="39"/>
      <c r="I1655" s="42">
        <f>IF(F1655&lt;&gt;"结转本期损益",_xlfn.XLOOKUP(D1655,科目余额表[科目编码],科目余额表[抽查项目],"无匹配"),"期间结转")</f>
        <v>0</v>
      </c>
      <c r="J1655" s="38" t="str" cm="1">
        <f t="array" ref="J1655">_xlfn.TEXTJOIN(",", TRUE, _xlfn.UNIQUE(IF((序时账[日期]=B1655)*(序时账[凭证字号]=C1655)*IF(G1655=0,序时账[借方金额]&lt;&gt;0,序时账[借方金额]=0)*(序时账[科目编码]&lt;&gt;D1655), 序时账[科目名称], "")))</f>
        <v/>
      </c>
      <c r="K1655" s="42"/>
      <c r="M1655" s="24"/>
      <c r="N1655" s="23"/>
    </row>
    <row r="1656" spans="1:14">
      <c r="A1656" s="38" t="str" cm="1">
        <f t="array" ref="A1656">_xlfn.TEXTJOIN(",", TRUE, _xlfn.UNIQUE(IF((序时账[日期]=B1656)*(序时账[凭证字号]=C1656), 序时账[科目编码], "")))</f>
        <v>0</v>
      </c>
      <c r="B1656" s="89"/>
      <c r="G1656" s="39"/>
      <c r="H1656" s="39"/>
      <c r="I1656" s="42">
        <f>IF(F1656&lt;&gt;"结转本期损益",_xlfn.XLOOKUP(D1656,科目余额表[科目编码],科目余额表[抽查项目],"无匹配"),"期间结转")</f>
        <v>0</v>
      </c>
      <c r="J1656" s="38" t="str" cm="1">
        <f t="array" ref="J1656">_xlfn.TEXTJOIN(",", TRUE, _xlfn.UNIQUE(IF((序时账[日期]=B1656)*(序时账[凭证字号]=C1656)*IF(G1656=0,序时账[借方金额]&lt;&gt;0,序时账[借方金额]=0)*(序时账[科目编码]&lt;&gt;D1656), 序时账[科目名称], "")))</f>
        <v/>
      </c>
      <c r="K1656" s="42"/>
      <c r="M1656" s="24"/>
      <c r="N1656" s="23"/>
    </row>
    <row r="1657" spans="1:14">
      <c r="A1657" s="38" t="str" cm="1">
        <f t="array" ref="A1657">_xlfn.TEXTJOIN(",", TRUE, _xlfn.UNIQUE(IF((序时账[日期]=B1657)*(序时账[凭证字号]=C1657), 序时账[科目编码], "")))</f>
        <v>0</v>
      </c>
      <c r="B1657" s="89"/>
      <c r="G1657" s="39"/>
      <c r="H1657" s="39"/>
      <c r="I1657" s="42">
        <f>IF(F1657&lt;&gt;"结转本期损益",_xlfn.XLOOKUP(D1657,科目余额表[科目编码],科目余额表[抽查项目],"无匹配"),"期间结转")</f>
        <v>0</v>
      </c>
      <c r="J1657" s="38" t="str" cm="1">
        <f t="array" ref="J1657">_xlfn.TEXTJOIN(",", TRUE, _xlfn.UNIQUE(IF((序时账[日期]=B1657)*(序时账[凭证字号]=C1657)*IF(G1657=0,序时账[借方金额]&lt;&gt;0,序时账[借方金额]=0)*(序时账[科目编码]&lt;&gt;D1657), 序时账[科目名称], "")))</f>
        <v/>
      </c>
      <c r="K1657" s="42"/>
      <c r="M1657" s="24"/>
      <c r="N1657" s="23"/>
    </row>
    <row r="1658" spans="1:14">
      <c r="A1658" s="38" t="str" cm="1">
        <f t="array" ref="A1658">_xlfn.TEXTJOIN(",", TRUE, _xlfn.UNIQUE(IF((序时账[日期]=B1658)*(序时账[凭证字号]=C1658), 序时账[科目编码], "")))</f>
        <v>0</v>
      </c>
      <c r="B1658" s="89"/>
      <c r="G1658" s="39"/>
      <c r="H1658" s="39"/>
      <c r="I1658" s="42">
        <f>IF(F1658&lt;&gt;"结转本期损益",_xlfn.XLOOKUP(D1658,科目余额表[科目编码],科目余额表[抽查项目],"无匹配"),"期间结转")</f>
        <v>0</v>
      </c>
      <c r="J1658" s="38" t="str" cm="1">
        <f t="array" ref="J1658">_xlfn.TEXTJOIN(",", TRUE, _xlfn.UNIQUE(IF((序时账[日期]=B1658)*(序时账[凭证字号]=C1658)*IF(G1658=0,序时账[借方金额]&lt;&gt;0,序时账[借方金额]=0)*(序时账[科目编码]&lt;&gt;D1658), 序时账[科目名称], "")))</f>
        <v/>
      </c>
      <c r="K1658" s="42"/>
      <c r="M1658" s="24"/>
      <c r="N1658" s="23"/>
    </row>
    <row r="1659" spans="1:14">
      <c r="A1659" s="38" t="str" cm="1">
        <f t="array" ref="A1659">_xlfn.TEXTJOIN(",", TRUE, _xlfn.UNIQUE(IF((序时账[日期]=B1659)*(序时账[凭证字号]=C1659), 序时账[科目编码], "")))</f>
        <v>0</v>
      </c>
      <c r="B1659" s="89"/>
      <c r="G1659" s="39"/>
      <c r="H1659" s="39"/>
      <c r="I1659" s="42">
        <f>IF(F1659&lt;&gt;"结转本期损益",_xlfn.XLOOKUP(D1659,科目余额表[科目编码],科目余额表[抽查项目],"无匹配"),"期间结转")</f>
        <v>0</v>
      </c>
      <c r="J1659" s="38" t="str" cm="1">
        <f t="array" ref="J1659">_xlfn.TEXTJOIN(",", TRUE, _xlfn.UNIQUE(IF((序时账[日期]=B1659)*(序时账[凭证字号]=C1659)*IF(G1659=0,序时账[借方金额]&lt;&gt;0,序时账[借方金额]=0)*(序时账[科目编码]&lt;&gt;D1659), 序时账[科目名称], "")))</f>
        <v/>
      </c>
      <c r="K1659" s="42"/>
      <c r="M1659" s="24"/>
      <c r="N1659" s="23"/>
    </row>
    <row r="1660" spans="1:14">
      <c r="A1660" s="38" t="str" cm="1">
        <f t="array" ref="A1660">_xlfn.TEXTJOIN(",", TRUE, _xlfn.UNIQUE(IF((序时账[日期]=B1660)*(序时账[凭证字号]=C1660), 序时账[科目编码], "")))</f>
        <v>0</v>
      </c>
      <c r="B1660" s="89"/>
      <c r="G1660" s="39"/>
      <c r="H1660" s="39"/>
      <c r="I1660" s="42">
        <f>IF(F1660&lt;&gt;"结转本期损益",_xlfn.XLOOKUP(D1660,科目余额表[科目编码],科目余额表[抽查项目],"无匹配"),"期间结转")</f>
        <v>0</v>
      </c>
      <c r="J1660" s="38" t="str" cm="1">
        <f t="array" ref="J1660">_xlfn.TEXTJOIN(",", TRUE, _xlfn.UNIQUE(IF((序时账[日期]=B1660)*(序时账[凭证字号]=C1660)*IF(G1660=0,序时账[借方金额]&lt;&gt;0,序时账[借方金额]=0)*(序时账[科目编码]&lt;&gt;D1660), 序时账[科目名称], "")))</f>
        <v/>
      </c>
      <c r="K1660" s="42"/>
      <c r="M1660" s="24"/>
      <c r="N1660" s="23"/>
    </row>
    <row r="1661" spans="1:14">
      <c r="A1661" s="38" t="str" cm="1">
        <f t="array" ref="A1661">_xlfn.TEXTJOIN(",", TRUE, _xlfn.UNIQUE(IF((序时账[日期]=B1661)*(序时账[凭证字号]=C1661), 序时账[科目编码], "")))</f>
        <v>0</v>
      </c>
      <c r="B1661" s="89"/>
      <c r="G1661" s="39"/>
      <c r="H1661" s="39"/>
      <c r="I1661" s="42">
        <f>IF(F1661&lt;&gt;"结转本期损益",_xlfn.XLOOKUP(D1661,科目余额表[科目编码],科目余额表[抽查项目],"无匹配"),"期间结转")</f>
        <v>0</v>
      </c>
      <c r="J1661" s="38" t="str" cm="1">
        <f t="array" ref="J1661">_xlfn.TEXTJOIN(",", TRUE, _xlfn.UNIQUE(IF((序时账[日期]=B1661)*(序时账[凭证字号]=C1661)*IF(G1661=0,序时账[借方金额]&lt;&gt;0,序时账[借方金额]=0)*(序时账[科目编码]&lt;&gt;D1661), 序时账[科目名称], "")))</f>
        <v/>
      </c>
      <c r="K1661" s="42"/>
      <c r="M1661" s="24"/>
      <c r="N1661" s="23"/>
    </row>
    <row r="1662" spans="1:14">
      <c r="A1662" s="38" t="str" cm="1">
        <f t="array" ref="A1662">_xlfn.TEXTJOIN(",", TRUE, _xlfn.UNIQUE(IF((序时账[日期]=B1662)*(序时账[凭证字号]=C1662), 序时账[科目编码], "")))</f>
        <v>0</v>
      </c>
      <c r="B1662" s="89"/>
      <c r="G1662" s="39"/>
      <c r="H1662" s="39"/>
      <c r="I1662" s="42">
        <f>IF(F1662&lt;&gt;"结转本期损益",_xlfn.XLOOKUP(D1662,科目余额表[科目编码],科目余额表[抽查项目],"无匹配"),"期间结转")</f>
        <v>0</v>
      </c>
      <c r="J1662" s="38" t="str" cm="1">
        <f t="array" ref="J1662">_xlfn.TEXTJOIN(",", TRUE, _xlfn.UNIQUE(IF((序时账[日期]=B1662)*(序时账[凭证字号]=C1662)*IF(G1662=0,序时账[借方金额]&lt;&gt;0,序时账[借方金额]=0)*(序时账[科目编码]&lt;&gt;D1662), 序时账[科目名称], "")))</f>
        <v/>
      </c>
      <c r="K1662" s="42"/>
      <c r="M1662" s="24"/>
      <c r="N1662" s="23"/>
    </row>
    <row r="1663" spans="1:14">
      <c r="A1663" s="38" t="str" cm="1">
        <f t="array" ref="A1663">_xlfn.TEXTJOIN(",", TRUE, _xlfn.UNIQUE(IF((序时账[日期]=B1663)*(序时账[凭证字号]=C1663), 序时账[科目编码], "")))</f>
        <v>0</v>
      </c>
      <c r="B1663" s="89"/>
      <c r="G1663" s="39"/>
      <c r="H1663" s="39"/>
      <c r="I1663" s="42">
        <f>IF(F1663&lt;&gt;"结转本期损益",_xlfn.XLOOKUP(D1663,科目余额表[科目编码],科目余额表[抽查项目],"无匹配"),"期间结转")</f>
        <v>0</v>
      </c>
      <c r="J1663" s="38" t="str" cm="1">
        <f t="array" ref="J1663">_xlfn.TEXTJOIN(",", TRUE, _xlfn.UNIQUE(IF((序时账[日期]=B1663)*(序时账[凭证字号]=C1663)*IF(G1663=0,序时账[借方金额]&lt;&gt;0,序时账[借方金额]=0)*(序时账[科目编码]&lt;&gt;D1663), 序时账[科目名称], "")))</f>
        <v/>
      </c>
      <c r="K1663" s="42"/>
      <c r="M1663" s="24"/>
      <c r="N1663" s="23"/>
    </row>
    <row r="1664" spans="1:14">
      <c r="A1664" s="38" t="str" cm="1">
        <f t="array" ref="A1664">_xlfn.TEXTJOIN(",", TRUE, _xlfn.UNIQUE(IF((序时账[日期]=B1664)*(序时账[凭证字号]=C1664), 序时账[科目编码], "")))</f>
        <v>0</v>
      </c>
      <c r="B1664" s="89"/>
      <c r="G1664" s="39"/>
      <c r="H1664" s="39"/>
      <c r="I1664" s="42">
        <f>IF(F1664&lt;&gt;"结转本期损益",_xlfn.XLOOKUP(D1664,科目余额表[科目编码],科目余额表[抽查项目],"无匹配"),"期间结转")</f>
        <v>0</v>
      </c>
      <c r="J1664" s="38" t="str" cm="1">
        <f t="array" ref="J1664">_xlfn.TEXTJOIN(",", TRUE, _xlfn.UNIQUE(IF((序时账[日期]=B1664)*(序时账[凭证字号]=C1664)*IF(G1664=0,序时账[借方金额]&lt;&gt;0,序时账[借方金额]=0)*(序时账[科目编码]&lt;&gt;D1664), 序时账[科目名称], "")))</f>
        <v/>
      </c>
      <c r="K1664" s="42"/>
      <c r="M1664" s="24"/>
      <c r="N1664" s="23"/>
    </row>
    <row r="1665" spans="1:14">
      <c r="A1665" s="38" t="str" cm="1">
        <f t="array" ref="A1665">_xlfn.TEXTJOIN(",", TRUE, _xlfn.UNIQUE(IF((序时账[日期]=B1665)*(序时账[凭证字号]=C1665), 序时账[科目编码], "")))</f>
        <v>0</v>
      </c>
      <c r="B1665" s="89"/>
      <c r="G1665" s="39"/>
      <c r="H1665" s="39"/>
      <c r="I1665" s="42">
        <f>IF(F1665&lt;&gt;"结转本期损益",_xlfn.XLOOKUP(D1665,科目余额表[科目编码],科目余额表[抽查项目],"无匹配"),"期间结转")</f>
        <v>0</v>
      </c>
      <c r="J1665" s="38" t="str" cm="1">
        <f t="array" ref="J1665">_xlfn.TEXTJOIN(",", TRUE, _xlfn.UNIQUE(IF((序时账[日期]=B1665)*(序时账[凭证字号]=C1665)*IF(G1665=0,序时账[借方金额]&lt;&gt;0,序时账[借方金额]=0)*(序时账[科目编码]&lt;&gt;D1665), 序时账[科目名称], "")))</f>
        <v/>
      </c>
      <c r="K1665" s="42"/>
      <c r="M1665" s="24"/>
      <c r="N1665" s="23"/>
    </row>
    <row r="1666" spans="1:14">
      <c r="A1666" s="38" t="str" cm="1">
        <f t="array" ref="A1666">_xlfn.TEXTJOIN(",", TRUE, _xlfn.UNIQUE(IF((序时账[日期]=B1666)*(序时账[凭证字号]=C1666), 序时账[科目编码], "")))</f>
        <v>0</v>
      </c>
      <c r="B1666" s="89"/>
      <c r="G1666" s="39"/>
      <c r="H1666" s="39"/>
      <c r="I1666" s="42">
        <f>IF(F1666&lt;&gt;"结转本期损益",_xlfn.XLOOKUP(D1666,科目余额表[科目编码],科目余额表[抽查项目],"无匹配"),"期间结转")</f>
        <v>0</v>
      </c>
      <c r="J1666" s="38" t="str" cm="1">
        <f t="array" ref="J1666">_xlfn.TEXTJOIN(",", TRUE, _xlfn.UNIQUE(IF((序时账[日期]=B1666)*(序时账[凭证字号]=C1666)*IF(G1666=0,序时账[借方金额]&lt;&gt;0,序时账[借方金额]=0)*(序时账[科目编码]&lt;&gt;D1666), 序时账[科目名称], "")))</f>
        <v/>
      </c>
      <c r="K1666" s="42"/>
      <c r="M1666" s="24"/>
      <c r="N1666" s="23"/>
    </row>
    <row r="1667" spans="1:14">
      <c r="A1667" s="38" t="str" cm="1">
        <f t="array" ref="A1667">_xlfn.TEXTJOIN(",", TRUE, _xlfn.UNIQUE(IF((序时账[日期]=B1667)*(序时账[凭证字号]=C1667), 序时账[科目编码], "")))</f>
        <v>0</v>
      </c>
      <c r="B1667" s="89"/>
      <c r="G1667" s="39"/>
      <c r="H1667" s="39"/>
      <c r="I1667" s="42">
        <f>IF(F1667&lt;&gt;"结转本期损益",_xlfn.XLOOKUP(D1667,科目余额表[科目编码],科目余额表[抽查项目],"无匹配"),"期间结转")</f>
        <v>0</v>
      </c>
      <c r="J1667" s="38" t="str" cm="1">
        <f t="array" ref="J1667">_xlfn.TEXTJOIN(",", TRUE, _xlfn.UNIQUE(IF((序时账[日期]=B1667)*(序时账[凭证字号]=C1667)*IF(G1667=0,序时账[借方金额]&lt;&gt;0,序时账[借方金额]=0)*(序时账[科目编码]&lt;&gt;D1667), 序时账[科目名称], "")))</f>
        <v/>
      </c>
      <c r="K1667" s="42"/>
      <c r="M1667" s="24"/>
      <c r="N1667" s="23"/>
    </row>
    <row r="1668" spans="1:14">
      <c r="A1668" s="38" t="str" cm="1">
        <f t="array" ref="A1668">_xlfn.TEXTJOIN(",", TRUE, _xlfn.UNIQUE(IF((序时账[日期]=B1668)*(序时账[凭证字号]=C1668), 序时账[科目编码], "")))</f>
        <v>0</v>
      </c>
      <c r="B1668" s="89"/>
      <c r="G1668" s="39"/>
      <c r="H1668" s="39"/>
      <c r="I1668" s="42">
        <f>IF(F1668&lt;&gt;"结转本期损益",_xlfn.XLOOKUP(D1668,科目余额表[科目编码],科目余额表[抽查项目],"无匹配"),"期间结转")</f>
        <v>0</v>
      </c>
      <c r="J1668" s="38" t="str" cm="1">
        <f t="array" ref="J1668">_xlfn.TEXTJOIN(",", TRUE, _xlfn.UNIQUE(IF((序时账[日期]=B1668)*(序时账[凭证字号]=C1668)*IF(G1668=0,序时账[借方金额]&lt;&gt;0,序时账[借方金额]=0)*(序时账[科目编码]&lt;&gt;D1668), 序时账[科目名称], "")))</f>
        <v/>
      </c>
      <c r="K1668" s="42"/>
      <c r="M1668" s="24"/>
      <c r="N1668" s="23"/>
    </row>
    <row r="1669" spans="1:14">
      <c r="A1669" s="38" t="str" cm="1">
        <f t="array" ref="A1669">_xlfn.TEXTJOIN(",", TRUE, _xlfn.UNIQUE(IF((序时账[日期]=B1669)*(序时账[凭证字号]=C1669), 序时账[科目编码], "")))</f>
        <v>0</v>
      </c>
      <c r="B1669" s="89"/>
      <c r="G1669" s="39"/>
      <c r="H1669" s="39"/>
      <c r="I1669" s="42">
        <f>IF(F1669&lt;&gt;"结转本期损益",_xlfn.XLOOKUP(D1669,科目余额表[科目编码],科目余额表[抽查项目],"无匹配"),"期间结转")</f>
        <v>0</v>
      </c>
      <c r="J1669" s="38" t="str" cm="1">
        <f t="array" ref="J1669">_xlfn.TEXTJOIN(",", TRUE, _xlfn.UNIQUE(IF((序时账[日期]=B1669)*(序时账[凭证字号]=C1669)*IF(G1669=0,序时账[借方金额]&lt;&gt;0,序时账[借方金额]=0)*(序时账[科目编码]&lt;&gt;D1669), 序时账[科目名称], "")))</f>
        <v/>
      </c>
      <c r="K1669" s="42"/>
      <c r="M1669" s="24"/>
      <c r="N1669" s="23"/>
    </row>
    <row r="1670" spans="1:14">
      <c r="A1670" s="38" t="str" cm="1">
        <f t="array" ref="A1670">_xlfn.TEXTJOIN(",", TRUE, _xlfn.UNIQUE(IF((序时账[日期]=B1670)*(序时账[凭证字号]=C1670), 序时账[科目编码], "")))</f>
        <v>0</v>
      </c>
      <c r="B1670" s="89"/>
      <c r="G1670" s="39"/>
      <c r="H1670" s="39"/>
      <c r="I1670" s="42">
        <f>IF(F1670&lt;&gt;"结转本期损益",_xlfn.XLOOKUP(D1670,科目余额表[科目编码],科目余额表[抽查项目],"无匹配"),"期间结转")</f>
        <v>0</v>
      </c>
      <c r="J1670" s="38" t="str" cm="1">
        <f t="array" ref="J1670">_xlfn.TEXTJOIN(",", TRUE, _xlfn.UNIQUE(IF((序时账[日期]=B1670)*(序时账[凭证字号]=C1670)*IF(G1670=0,序时账[借方金额]&lt;&gt;0,序时账[借方金额]=0)*(序时账[科目编码]&lt;&gt;D1670), 序时账[科目名称], "")))</f>
        <v/>
      </c>
      <c r="K1670" s="42"/>
      <c r="M1670" s="24"/>
      <c r="N1670" s="23"/>
    </row>
    <row r="1671" spans="1:14">
      <c r="A1671" s="38" t="str" cm="1">
        <f t="array" ref="A1671">_xlfn.TEXTJOIN(",", TRUE, _xlfn.UNIQUE(IF((序时账[日期]=B1671)*(序时账[凭证字号]=C1671), 序时账[科目编码], "")))</f>
        <v>0</v>
      </c>
      <c r="B1671" s="89"/>
      <c r="G1671" s="39"/>
      <c r="H1671" s="39"/>
      <c r="I1671" s="42">
        <f>IF(F1671&lt;&gt;"结转本期损益",_xlfn.XLOOKUP(D1671,科目余额表[科目编码],科目余额表[抽查项目],"无匹配"),"期间结转")</f>
        <v>0</v>
      </c>
      <c r="J1671" s="38" t="str" cm="1">
        <f t="array" ref="J1671">_xlfn.TEXTJOIN(",", TRUE, _xlfn.UNIQUE(IF((序时账[日期]=B1671)*(序时账[凭证字号]=C1671)*IF(G1671=0,序时账[借方金额]&lt;&gt;0,序时账[借方金额]=0)*(序时账[科目编码]&lt;&gt;D1671), 序时账[科目名称], "")))</f>
        <v/>
      </c>
      <c r="K1671" s="42"/>
      <c r="M1671" s="24"/>
      <c r="N1671" s="23"/>
    </row>
    <row r="1672" spans="1:14">
      <c r="A1672" s="38" t="str" cm="1">
        <f t="array" ref="A1672">_xlfn.TEXTJOIN(",", TRUE, _xlfn.UNIQUE(IF((序时账[日期]=B1672)*(序时账[凭证字号]=C1672), 序时账[科目编码], "")))</f>
        <v>0</v>
      </c>
      <c r="B1672" s="89"/>
      <c r="G1672" s="39"/>
      <c r="H1672" s="39"/>
      <c r="I1672" s="42">
        <f>IF(F1672&lt;&gt;"结转本期损益",_xlfn.XLOOKUP(D1672,科目余额表[科目编码],科目余额表[抽查项目],"无匹配"),"期间结转")</f>
        <v>0</v>
      </c>
      <c r="J1672" s="38" t="str" cm="1">
        <f t="array" ref="J1672">_xlfn.TEXTJOIN(",", TRUE, _xlfn.UNIQUE(IF((序时账[日期]=B1672)*(序时账[凭证字号]=C1672)*IF(G1672=0,序时账[借方金额]&lt;&gt;0,序时账[借方金额]=0)*(序时账[科目编码]&lt;&gt;D1672), 序时账[科目名称], "")))</f>
        <v/>
      </c>
      <c r="K1672" s="42"/>
      <c r="M1672" s="24"/>
      <c r="N1672" s="23"/>
    </row>
    <row r="1673" spans="1:14">
      <c r="A1673" s="38" t="str" cm="1">
        <f t="array" ref="A1673">_xlfn.TEXTJOIN(",", TRUE, _xlfn.UNIQUE(IF((序时账[日期]=B1673)*(序时账[凭证字号]=C1673), 序时账[科目编码], "")))</f>
        <v>0</v>
      </c>
      <c r="B1673" s="89"/>
      <c r="G1673" s="39"/>
      <c r="H1673" s="39"/>
      <c r="I1673" s="42">
        <f>IF(F1673&lt;&gt;"结转本期损益",_xlfn.XLOOKUP(D1673,科目余额表[科目编码],科目余额表[抽查项目],"无匹配"),"期间结转")</f>
        <v>0</v>
      </c>
      <c r="J1673" s="38" t="str" cm="1">
        <f t="array" ref="J1673">_xlfn.TEXTJOIN(",", TRUE, _xlfn.UNIQUE(IF((序时账[日期]=B1673)*(序时账[凭证字号]=C1673)*IF(G1673=0,序时账[借方金额]&lt;&gt;0,序时账[借方金额]=0)*(序时账[科目编码]&lt;&gt;D1673), 序时账[科目名称], "")))</f>
        <v/>
      </c>
      <c r="K1673" s="42"/>
      <c r="M1673" s="24"/>
      <c r="N1673" s="23"/>
    </row>
    <row r="1674" spans="1:14">
      <c r="A1674" s="38" t="str" cm="1">
        <f t="array" ref="A1674">_xlfn.TEXTJOIN(",", TRUE, _xlfn.UNIQUE(IF((序时账[日期]=B1674)*(序时账[凭证字号]=C1674), 序时账[科目编码], "")))</f>
        <v>0</v>
      </c>
      <c r="B1674" s="89"/>
      <c r="G1674" s="39"/>
      <c r="H1674" s="39"/>
      <c r="I1674" s="42">
        <f>IF(F1674&lt;&gt;"结转本期损益",_xlfn.XLOOKUP(D1674,科目余额表[科目编码],科目余额表[抽查项目],"无匹配"),"期间结转")</f>
        <v>0</v>
      </c>
      <c r="J1674" s="38" t="str" cm="1">
        <f t="array" ref="J1674">_xlfn.TEXTJOIN(",", TRUE, _xlfn.UNIQUE(IF((序时账[日期]=B1674)*(序时账[凭证字号]=C1674)*IF(G1674=0,序时账[借方金额]&lt;&gt;0,序时账[借方金额]=0)*(序时账[科目编码]&lt;&gt;D1674), 序时账[科目名称], "")))</f>
        <v/>
      </c>
      <c r="K1674" s="42"/>
      <c r="M1674" s="24"/>
      <c r="N1674" s="23"/>
    </row>
    <row r="1675" spans="1:14">
      <c r="A1675" s="38" t="str" cm="1">
        <f t="array" ref="A1675">_xlfn.TEXTJOIN(",", TRUE, _xlfn.UNIQUE(IF((序时账[日期]=B1675)*(序时账[凭证字号]=C1675), 序时账[科目编码], "")))</f>
        <v>0</v>
      </c>
      <c r="B1675" s="89"/>
      <c r="G1675" s="39"/>
      <c r="H1675" s="39"/>
      <c r="I1675" s="42">
        <f>IF(F1675&lt;&gt;"结转本期损益",_xlfn.XLOOKUP(D1675,科目余额表[科目编码],科目余额表[抽查项目],"无匹配"),"期间结转")</f>
        <v>0</v>
      </c>
      <c r="J1675" s="38" t="str" cm="1">
        <f t="array" ref="J1675">_xlfn.TEXTJOIN(",", TRUE, _xlfn.UNIQUE(IF((序时账[日期]=B1675)*(序时账[凭证字号]=C1675)*IF(G1675=0,序时账[借方金额]&lt;&gt;0,序时账[借方金额]=0)*(序时账[科目编码]&lt;&gt;D1675), 序时账[科目名称], "")))</f>
        <v/>
      </c>
      <c r="K1675" s="42"/>
      <c r="M1675" s="24"/>
      <c r="N1675" s="23"/>
    </row>
    <row r="1676" spans="1:14">
      <c r="A1676" s="38" t="str" cm="1">
        <f t="array" ref="A1676">_xlfn.TEXTJOIN(",", TRUE, _xlfn.UNIQUE(IF((序时账[日期]=B1676)*(序时账[凭证字号]=C1676), 序时账[科目编码], "")))</f>
        <v>0</v>
      </c>
      <c r="B1676" s="89"/>
      <c r="G1676" s="39"/>
      <c r="H1676" s="39"/>
      <c r="I1676" s="42">
        <f>IF(F1676&lt;&gt;"结转本期损益",_xlfn.XLOOKUP(D1676,科目余额表[科目编码],科目余额表[抽查项目],"无匹配"),"期间结转")</f>
        <v>0</v>
      </c>
      <c r="J1676" s="38" t="str" cm="1">
        <f t="array" ref="J1676">_xlfn.TEXTJOIN(",", TRUE, _xlfn.UNIQUE(IF((序时账[日期]=B1676)*(序时账[凭证字号]=C1676)*IF(G1676=0,序时账[借方金额]&lt;&gt;0,序时账[借方金额]=0)*(序时账[科目编码]&lt;&gt;D1676), 序时账[科目名称], "")))</f>
        <v/>
      </c>
      <c r="K1676" s="42"/>
      <c r="M1676" s="24"/>
      <c r="N1676" s="23"/>
    </row>
    <row r="1677" spans="1:14">
      <c r="A1677" s="38" t="str" cm="1">
        <f t="array" ref="A1677">_xlfn.TEXTJOIN(",", TRUE, _xlfn.UNIQUE(IF((序时账[日期]=B1677)*(序时账[凭证字号]=C1677), 序时账[科目编码], "")))</f>
        <v>0</v>
      </c>
      <c r="B1677" s="89"/>
      <c r="G1677" s="39"/>
      <c r="H1677" s="39"/>
      <c r="I1677" s="42">
        <f>IF(F1677&lt;&gt;"结转本期损益",_xlfn.XLOOKUP(D1677,科目余额表[科目编码],科目余额表[抽查项目],"无匹配"),"期间结转")</f>
        <v>0</v>
      </c>
      <c r="J1677" s="38" t="str" cm="1">
        <f t="array" ref="J1677">_xlfn.TEXTJOIN(",", TRUE, _xlfn.UNIQUE(IF((序时账[日期]=B1677)*(序时账[凭证字号]=C1677)*IF(G1677=0,序时账[借方金额]&lt;&gt;0,序时账[借方金额]=0)*(序时账[科目编码]&lt;&gt;D1677), 序时账[科目名称], "")))</f>
        <v/>
      </c>
      <c r="K1677" s="42"/>
      <c r="M1677" s="24"/>
      <c r="N1677" s="23"/>
    </row>
    <row r="1678" spans="1:14">
      <c r="A1678" s="38" t="str" cm="1">
        <f t="array" ref="A1678">_xlfn.TEXTJOIN(",", TRUE, _xlfn.UNIQUE(IF((序时账[日期]=B1678)*(序时账[凭证字号]=C1678), 序时账[科目编码], "")))</f>
        <v>0</v>
      </c>
      <c r="B1678" s="89"/>
      <c r="G1678" s="39"/>
      <c r="H1678" s="39"/>
      <c r="I1678" s="42">
        <f>IF(F1678&lt;&gt;"结转本期损益",_xlfn.XLOOKUP(D1678,科目余额表[科目编码],科目余额表[抽查项目],"无匹配"),"期间结转")</f>
        <v>0</v>
      </c>
      <c r="J1678" s="38" t="str" cm="1">
        <f t="array" ref="J1678">_xlfn.TEXTJOIN(",", TRUE, _xlfn.UNIQUE(IF((序时账[日期]=B1678)*(序时账[凭证字号]=C1678)*IF(G1678=0,序时账[借方金额]&lt;&gt;0,序时账[借方金额]=0)*(序时账[科目编码]&lt;&gt;D1678), 序时账[科目名称], "")))</f>
        <v/>
      </c>
      <c r="K1678" s="42"/>
      <c r="M1678" s="24"/>
      <c r="N1678" s="23"/>
    </row>
    <row r="1679" spans="1:14">
      <c r="A1679" s="38" t="str" cm="1">
        <f t="array" ref="A1679">_xlfn.TEXTJOIN(",", TRUE, _xlfn.UNIQUE(IF((序时账[日期]=B1679)*(序时账[凭证字号]=C1679), 序时账[科目编码], "")))</f>
        <v>0</v>
      </c>
      <c r="B1679" s="89"/>
      <c r="G1679" s="39"/>
      <c r="H1679" s="39"/>
      <c r="I1679" s="42">
        <f>IF(F1679&lt;&gt;"结转本期损益",_xlfn.XLOOKUP(D1679,科目余额表[科目编码],科目余额表[抽查项目],"无匹配"),"期间结转")</f>
        <v>0</v>
      </c>
      <c r="J1679" s="38" t="str" cm="1">
        <f t="array" ref="J1679">_xlfn.TEXTJOIN(",", TRUE, _xlfn.UNIQUE(IF((序时账[日期]=B1679)*(序时账[凭证字号]=C1679)*IF(G1679=0,序时账[借方金额]&lt;&gt;0,序时账[借方金额]=0)*(序时账[科目编码]&lt;&gt;D1679), 序时账[科目名称], "")))</f>
        <v/>
      </c>
      <c r="K1679" s="42"/>
      <c r="M1679" s="24"/>
      <c r="N1679" s="23"/>
    </row>
    <row r="1680" spans="1:14">
      <c r="A1680" s="38" t="str" cm="1">
        <f t="array" ref="A1680">_xlfn.TEXTJOIN(",", TRUE, _xlfn.UNIQUE(IF((序时账[日期]=B1680)*(序时账[凭证字号]=C1680), 序时账[科目编码], "")))</f>
        <v>0</v>
      </c>
      <c r="B1680" s="89"/>
      <c r="G1680" s="39"/>
      <c r="H1680" s="39"/>
      <c r="I1680" s="42">
        <f>IF(F1680&lt;&gt;"结转本期损益",_xlfn.XLOOKUP(D1680,科目余额表[科目编码],科目余额表[抽查项目],"无匹配"),"期间结转")</f>
        <v>0</v>
      </c>
      <c r="J1680" s="38" t="str" cm="1">
        <f t="array" ref="J1680">_xlfn.TEXTJOIN(",", TRUE, _xlfn.UNIQUE(IF((序时账[日期]=B1680)*(序时账[凭证字号]=C1680)*IF(G1680=0,序时账[借方金额]&lt;&gt;0,序时账[借方金额]=0)*(序时账[科目编码]&lt;&gt;D1680), 序时账[科目名称], "")))</f>
        <v/>
      </c>
      <c r="K1680" s="42"/>
      <c r="M1680" s="24"/>
      <c r="N1680" s="23"/>
    </row>
    <row r="1681" spans="1:14">
      <c r="A1681" s="38" t="str" cm="1">
        <f t="array" ref="A1681">_xlfn.TEXTJOIN(",", TRUE, _xlfn.UNIQUE(IF((序时账[日期]=B1681)*(序时账[凭证字号]=C1681), 序时账[科目编码], "")))</f>
        <v>0</v>
      </c>
      <c r="B1681" s="89"/>
      <c r="G1681" s="39"/>
      <c r="H1681" s="39"/>
      <c r="I1681" s="42">
        <f>IF(F1681&lt;&gt;"结转本期损益",_xlfn.XLOOKUP(D1681,科目余额表[科目编码],科目余额表[抽查项目],"无匹配"),"期间结转")</f>
        <v>0</v>
      </c>
      <c r="J1681" s="38" t="str" cm="1">
        <f t="array" ref="J1681">_xlfn.TEXTJOIN(",", TRUE, _xlfn.UNIQUE(IF((序时账[日期]=B1681)*(序时账[凭证字号]=C1681)*IF(G1681=0,序时账[借方金额]&lt;&gt;0,序时账[借方金额]=0)*(序时账[科目编码]&lt;&gt;D1681), 序时账[科目名称], "")))</f>
        <v/>
      </c>
      <c r="K1681" s="42"/>
      <c r="M1681" s="24"/>
      <c r="N1681" s="23"/>
    </row>
    <row r="1682" spans="1:14">
      <c r="A1682" s="38" t="str" cm="1">
        <f t="array" ref="A1682">_xlfn.TEXTJOIN(",", TRUE, _xlfn.UNIQUE(IF((序时账[日期]=B1682)*(序时账[凭证字号]=C1682), 序时账[科目编码], "")))</f>
        <v>0</v>
      </c>
      <c r="B1682" s="89"/>
      <c r="G1682" s="39"/>
      <c r="H1682" s="39"/>
      <c r="I1682" s="42">
        <f>IF(F1682&lt;&gt;"结转本期损益",_xlfn.XLOOKUP(D1682,科目余额表[科目编码],科目余额表[抽查项目],"无匹配"),"期间结转")</f>
        <v>0</v>
      </c>
      <c r="J1682" s="38" t="str" cm="1">
        <f t="array" ref="J1682">_xlfn.TEXTJOIN(",", TRUE, _xlfn.UNIQUE(IF((序时账[日期]=B1682)*(序时账[凭证字号]=C1682)*IF(G1682=0,序时账[借方金额]&lt;&gt;0,序时账[借方金额]=0)*(序时账[科目编码]&lt;&gt;D1682), 序时账[科目名称], "")))</f>
        <v/>
      </c>
      <c r="K1682" s="42"/>
      <c r="M1682" s="24"/>
      <c r="N1682" s="23"/>
    </row>
    <row r="1683" spans="1:14">
      <c r="A1683" s="38" t="str" cm="1">
        <f t="array" ref="A1683">_xlfn.TEXTJOIN(",", TRUE, _xlfn.UNIQUE(IF((序时账[日期]=B1683)*(序时账[凭证字号]=C1683), 序时账[科目编码], "")))</f>
        <v>0</v>
      </c>
      <c r="B1683" s="89"/>
      <c r="G1683" s="39"/>
      <c r="H1683" s="39"/>
      <c r="I1683" s="42">
        <f>IF(F1683&lt;&gt;"结转本期损益",_xlfn.XLOOKUP(D1683,科目余额表[科目编码],科目余额表[抽查项目],"无匹配"),"期间结转")</f>
        <v>0</v>
      </c>
      <c r="J1683" s="38" t="str" cm="1">
        <f t="array" ref="J1683">_xlfn.TEXTJOIN(",", TRUE, _xlfn.UNIQUE(IF((序时账[日期]=B1683)*(序时账[凭证字号]=C1683)*IF(G1683=0,序时账[借方金额]&lt;&gt;0,序时账[借方金额]=0)*(序时账[科目编码]&lt;&gt;D1683), 序时账[科目名称], "")))</f>
        <v/>
      </c>
      <c r="K1683" s="42"/>
      <c r="M1683" s="24"/>
      <c r="N1683" s="23"/>
    </row>
    <row r="1684" spans="1:14">
      <c r="A1684" s="38" t="str" cm="1">
        <f t="array" ref="A1684">_xlfn.TEXTJOIN(",", TRUE, _xlfn.UNIQUE(IF((序时账[日期]=B1684)*(序时账[凭证字号]=C1684), 序时账[科目编码], "")))</f>
        <v>0</v>
      </c>
      <c r="B1684" s="89"/>
      <c r="G1684" s="39"/>
      <c r="H1684" s="39"/>
      <c r="I1684" s="42">
        <f>IF(F1684&lt;&gt;"结转本期损益",_xlfn.XLOOKUP(D1684,科目余额表[科目编码],科目余额表[抽查项目],"无匹配"),"期间结转")</f>
        <v>0</v>
      </c>
      <c r="J1684" s="38" t="str" cm="1">
        <f t="array" ref="J1684">_xlfn.TEXTJOIN(",", TRUE, _xlfn.UNIQUE(IF((序时账[日期]=B1684)*(序时账[凭证字号]=C1684)*IF(G1684=0,序时账[借方金额]&lt;&gt;0,序时账[借方金额]=0)*(序时账[科目编码]&lt;&gt;D1684), 序时账[科目名称], "")))</f>
        <v/>
      </c>
      <c r="K1684" s="42"/>
      <c r="M1684" s="24"/>
      <c r="N1684" s="23"/>
    </row>
    <row r="1685" spans="1:14">
      <c r="A1685" s="38" t="str" cm="1">
        <f t="array" ref="A1685">_xlfn.TEXTJOIN(",", TRUE, _xlfn.UNIQUE(IF((序时账[日期]=B1685)*(序时账[凭证字号]=C1685), 序时账[科目编码], "")))</f>
        <v>0</v>
      </c>
      <c r="B1685" s="89"/>
      <c r="G1685" s="39"/>
      <c r="H1685" s="39"/>
      <c r="I1685" s="42">
        <f>IF(F1685&lt;&gt;"结转本期损益",_xlfn.XLOOKUP(D1685,科目余额表[科目编码],科目余额表[抽查项目],"无匹配"),"期间结转")</f>
        <v>0</v>
      </c>
      <c r="J1685" s="38" t="str" cm="1">
        <f t="array" ref="J1685">_xlfn.TEXTJOIN(",", TRUE, _xlfn.UNIQUE(IF((序时账[日期]=B1685)*(序时账[凭证字号]=C1685)*IF(G1685=0,序时账[借方金额]&lt;&gt;0,序时账[借方金额]=0)*(序时账[科目编码]&lt;&gt;D1685), 序时账[科目名称], "")))</f>
        <v/>
      </c>
      <c r="K1685" s="42"/>
      <c r="M1685" s="24"/>
      <c r="N1685" s="23"/>
    </row>
    <row r="1686" spans="1:14">
      <c r="A1686" s="38" t="str" cm="1">
        <f t="array" ref="A1686">_xlfn.TEXTJOIN(",", TRUE, _xlfn.UNIQUE(IF((序时账[日期]=B1686)*(序时账[凭证字号]=C1686), 序时账[科目编码], "")))</f>
        <v>0</v>
      </c>
      <c r="B1686" s="89"/>
      <c r="G1686" s="39"/>
      <c r="H1686" s="39"/>
      <c r="I1686" s="42">
        <f>IF(F1686&lt;&gt;"结转本期损益",_xlfn.XLOOKUP(D1686,科目余额表[科目编码],科目余额表[抽查项目],"无匹配"),"期间结转")</f>
        <v>0</v>
      </c>
      <c r="J1686" s="38" t="str" cm="1">
        <f t="array" ref="J1686">_xlfn.TEXTJOIN(",", TRUE, _xlfn.UNIQUE(IF((序时账[日期]=B1686)*(序时账[凭证字号]=C1686)*IF(G1686=0,序时账[借方金额]&lt;&gt;0,序时账[借方金额]=0)*(序时账[科目编码]&lt;&gt;D1686), 序时账[科目名称], "")))</f>
        <v/>
      </c>
      <c r="K1686" s="42"/>
      <c r="M1686" s="24"/>
      <c r="N1686" s="23"/>
    </row>
    <row r="1687" spans="1:14">
      <c r="A1687" s="38" t="str" cm="1">
        <f t="array" ref="A1687">_xlfn.TEXTJOIN(",", TRUE, _xlfn.UNIQUE(IF((序时账[日期]=B1687)*(序时账[凭证字号]=C1687), 序时账[科目编码], "")))</f>
        <v>0</v>
      </c>
      <c r="B1687" s="89"/>
      <c r="G1687" s="39"/>
      <c r="H1687" s="39"/>
      <c r="I1687" s="42">
        <f>IF(F1687&lt;&gt;"结转本期损益",_xlfn.XLOOKUP(D1687,科目余额表[科目编码],科目余额表[抽查项目],"无匹配"),"期间结转")</f>
        <v>0</v>
      </c>
      <c r="J1687" s="38" t="str" cm="1">
        <f t="array" ref="J1687">_xlfn.TEXTJOIN(",", TRUE, _xlfn.UNIQUE(IF((序时账[日期]=B1687)*(序时账[凭证字号]=C1687)*IF(G1687=0,序时账[借方金额]&lt;&gt;0,序时账[借方金额]=0)*(序时账[科目编码]&lt;&gt;D1687), 序时账[科目名称], "")))</f>
        <v/>
      </c>
      <c r="K1687" s="42"/>
      <c r="M1687" s="24"/>
      <c r="N1687" s="23"/>
    </row>
    <row r="1688" spans="1:14">
      <c r="A1688" s="38" t="str" cm="1">
        <f t="array" ref="A1688">_xlfn.TEXTJOIN(",", TRUE, _xlfn.UNIQUE(IF((序时账[日期]=B1688)*(序时账[凭证字号]=C1688), 序时账[科目编码], "")))</f>
        <v>0</v>
      </c>
      <c r="B1688" s="89"/>
      <c r="G1688" s="39"/>
      <c r="H1688" s="39"/>
      <c r="I1688" s="42">
        <f>IF(F1688&lt;&gt;"结转本期损益",_xlfn.XLOOKUP(D1688,科目余额表[科目编码],科目余额表[抽查项目],"无匹配"),"期间结转")</f>
        <v>0</v>
      </c>
      <c r="J1688" s="38" t="str" cm="1">
        <f t="array" ref="J1688">_xlfn.TEXTJOIN(",", TRUE, _xlfn.UNIQUE(IF((序时账[日期]=B1688)*(序时账[凭证字号]=C1688)*IF(G1688=0,序时账[借方金额]&lt;&gt;0,序时账[借方金额]=0)*(序时账[科目编码]&lt;&gt;D1688), 序时账[科目名称], "")))</f>
        <v/>
      </c>
      <c r="K1688" s="42"/>
      <c r="M1688" s="24"/>
      <c r="N1688" s="23"/>
    </row>
    <row r="1689" spans="1:14">
      <c r="A1689" s="38" t="str" cm="1">
        <f t="array" ref="A1689">_xlfn.TEXTJOIN(",", TRUE, _xlfn.UNIQUE(IF((序时账[日期]=B1689)*(序时账[凭证字号]=C1689), 序时账[科目编码], "")))</f>
        <v>0</v>
      </c>
      <c r="B1689" s="89"/>
      <c r="G1689" s="39"/>
      <c r="H1689" s="39"/>
      <c r="I1689" s="42">
        <f>IF(F1689&lt;&gt;"结转本期损益",_xlfn.XLOOKUP(D1689,科目余额表[科目编码],科目余额表[抽查项目],"无匹配"),"期间结转")</f>
        <v>0</v>
      </c>
      <c r="J1689" s="38" t="str" cm="1">
        <f t="array" ref="J1689">_xlfn.TEXTJOIN(",", TRUE, _xlfn.UNIQUE(IF((序时账[日期]=B1689)*(序时账[凭证字号]=C1689)*IF(G1689=0,序时账[借方金额]&lt;&gt;0,序时账[借方金额]=0)*(序时账[科目编码]&lt;&gt;D1689), 序时账[科目名称], "")))</f>
        <v/>
      </c>
      <c r="K1689" s="42"/>
      <c r="M1689" s="24"/>
      <c r="N1689" s="23"/>
    </row>
    <row r="1690" spans="1:14">
      <c r="A1690" s="38" t="str" cm="1">
        <f t="array" ref="A1690">_xlfn.TEXTJOIN(",", TRUE, _xlfn.UNIQUE(IF((序时账[日期]=B1690)*(序时账[凭证字号]=C1690), 序时账[科目编码], "")))</f>
        <v>0</v>
      </c>
      <c r="B1690" s="89"/>
      <c r="G1690" s="39"/>
      <c r="H1690" s="39"/>
      <c r="I1690" s="42">
        <f>IF(F1690&lt;&gt;"结转本期损益",_xlfn.XLOOKUP(D1690,科目余额表[科目编码],科目余额表[抽查项目],"无匹配"),"期间结转")</f>
        <v>0</v>
      </c>
      <c r="J1690" s="38" t="str" cm="1">
        <f t="array" ref="J1690">_xlfn.TEXTJOIN(",", TRUE, _xlfn.UNIQUE(IF((序时账[日期]=B1690)*(序时账[凭证字号]=C1690)*IF(G1690=0,序时账[借方金额]&lt;&gt;0,序时账[借方金额]=0)*(序时账[科目编码]&lt;&gt;D1690), 序时账[科目名称], "")))</f>
        <v/>
      </c>
      <c r="K1690" s="42"/>
      <c r="M1690" s="24"/>
      <c r="N1690" s="23"/>
    </row>
    <row r="1691" spans="1:14">
      <c r="A1691" s="38" t="str" cm="1">
        <f t="array" ref="A1691">_xlfn.TEXTJOIN(",", TRUE, _xlfn.UNIQUE(IF((序时账[日期]=B1691)*(序时账[凭证字号]=C1691), 序时账[科目编码], "")))</f>
        <v>0</v>
      </c>
      <c r="B1691" s="89"/>
      <c r="G1691" s="39"/>
      <c r="H1691" s="39"/>
      <c r="I1691" s="42">
        <f>IF(F1691&lt;&gt;"结转本期损益",_xlfn.XLOOKUP(D1691,科目余额表[科目编码],科目余额表[抽查项目],"无匹配"),"期间结转")</f>
        <v>0</v>
      </c>
      <c r="J1691" s="38" t="str" cm="1">
        <f t="array" ref="J1691">_xlfn.TEXTJOIN(",", TRUE, _xlfn.UNIQUE(IF((序时账[日期]=B1691)*(序时账[凭证字号]=C1691)*IF(G1691=0,序时账[借方金额]&lt;&gt;0,序时账[借方金额]=0)*(序时账[科目编码]&lt;&gt;D1691), 序时账[科目名称], "")))</f>
        <v/>
      </c>
      <c r="K1691" s="42"/>
      <c r="M1691" s="24"/>
      <c r="N1691" s="23"/>
    </row>
    <row r="1692" spans="1:14">
      <c r="A1692" s="38" t="str" cm="1">
        <f t="array" ref="A1692">_xlfn.TEXTJOIN(",", TRUE, _xlfn.UNIQUE(IF((序时账[日期]=B1692)*(序时账[凭证字号]=C1692), 序时账[科目编码], "")))</f>
        <v>0</v>
      </c>
      <c r="B1692" s="89"/>
      <c r="G1692" s="39"/>
      <c r="H1692" s="39"/>
      <c r="I1692" s="42">
        <f>IF(F1692&lt;&gt;"结转本期损益",_xlfn.XLOOKUP(D1692,科目余额表[科目编码],科目余额表[抽查项目],"无匹配"),"期间结转")</f>
        <v>0</v>
      </c>
      <c r="J1692" s="38" t="str" cm="1">
        <f t="array" ref="J1692">_xlfn.TEXTJOIN(",", TRUE, _xlfn.UNIQUE(IF((序时账[日期]=B1692)*(序时账[凭证字号]=C1692)*IF(G1692=0,序时账[借方金额]&lt;&gt;0,序时账[借方金额]=0)*(序时账[科目编码]&lt;&gt;D1692), 序时账[科目名称], "")))</f>
        <v/>
      </c>
      <c r="K1692" s="42"/>
      <c r="M1692" s="24"/>
      <c r="N1692" s="23"/>
    </row>
    <row r="1693" spans="1:14">
      <c r="A1693" s="38" t="str" cm="1">
        <f t="array" ref="A1693">_xlfn.TEXTJOIN(",", TRUE, _xlfn.UNIQUE(IF((序时账[日期]=B1693)*(序时账[凭证字号]=C1693), 序时账[科目编码], "")))</f>
        <v>0</v>
      </c>
      <c r="B1693" s="89"/>
      <c r="G1693" s="39"/>
      <c r="H1693" s="39"/>
      <c r="I1693" s="42">
        <f>IF(F1693&lt;&gt;"结转本期损益",_xlfn.XLOOKUP(D1693,科目余额表[科目编码],科目余额表[抽查项目],"无匹配"),"期间结转")</f>
        <v>0</v>
      </c>
      <c r="J1693" s="38" t="str" cm="1">
        <f t="array" ref="J1693">_xlfn.TEXTJOIN(",", TRUE, _xlfn.UNIQUE(IF((序时账[日期]=B1693)*(序时账[凭证字号]=C1693)*IF(G1693=0,序时账[借方金额]&lt;&gt;0,序时账[借方金额]=0)*(序时账[科目编码]&lt;&gt;D1693), 序时账[科目名称], "")))</f>
        <v/>
      </c>
      <c r="K1693" s="42"/>
      <c r="M1693" s="24"/>
      <c r="N1693" s="23"/>
    </row>
    <row r="1694" spans="1:14">
      <c r="A1694" s="38" t="str" cm="1">
        <f t="array" ref="A1694">_xlfn.TEXTJOIN(",", TRUE, _xlfn.UNIQUE(IF((序时账[日期]=B1694)*(序时账[凭证字号]=C1694), 序时账[科目编码], "")))</f>
        <v>0</v>
      </c>
      <c r="B1694" s="89"/>
      <c r="G1694" s="39"/>
      <c r="H1694" s="39"/>
      <c r="I1694" s="42">
        <f>IF(F1694&lt;&gt;"结转本期损益",_xlfn.XLOOKUP(D1694,科目余额表[科目编码],科目余额表[抽查项目],"无匹配"),"期间结转")</f>
        <v>0</v>
      </c>
      <c r="J1694" s="38" t="str" cm="1">
        <f t="array" ref="J1694">_xlfn.TEXTJOIN(",", TRUE, _xlfn.UNIQUE(IF((序时账[日期]=B1694)*(序时账[凭证字号]=C1694)*IF(G1694=0,序时账[借方金额]&lt;&gt;0,序时账[借方金额]=0)*(序时账[科目编码]&lt;&gt;D1694), 序时账[科目名称], "")))</f>
        <v/>
      </c>
      <c r="K1694" s="42"/>
      <c r="M1694" s="24"/>
      <c r="N1694" s="23"/>
    </row>
    <row r="1695" spans="1:14">
      <c r="A1695" s="38" t="str" cm="1">
        <f t="array" ref="A1695">_xlfn.TEXTJOIN(",", TRUE, _xlfn.UNIQUE(IF((序时账[日期]=B1695)*(序时账[凭证字号]=C1695), 序时账[科目编码], "")))</f>
        <v>0</v>
      </c>
      <c r="B1695" s="89"/>
      <c r="G1695" s="39"/>
      <c r="H1695" s="39"/>
      <c r="I1695" s="42">
        <f>IF(F1695&lt;&gt;"结转本期损益",_xlfn.XLOOKUP(D1695,科目余额表[科目编码],科目余额表[抽查项目],"无匹配"),"期间结转")</f>
        <v>0</v>
      </c>
      <c r="J1695" s="38" t="str" cm="1">
        <f t="array" ref="J1695">_xlfn.TEXTJOIN(",", TRUE, _xlfn.UNIQUE(IF((序时账[日期]=B1695)*(序时账[凭证字号]=C1695)*IF(G1695=0,序时账[借方金额]&lt;&gt;0,序时账[借方金额]=0)*(序时账[科目编码]&lt;&gt;D1695), 序时账[科目名称], "")))</f>
        <v/>
      </c>
      <c r="K1695" s="42"/>
      <c r="M1695" s="24"/>
      <c r="N1695" s="23"/>
    </row>
    <row r="1696" spans="1:14">
      <c r="A1696" s="38" t="str" cm="1">
        <f t="array" ref="A1696">_xlfn.TEXTJOIN(",", TRUE, _xlfn.UNIQUE(IF((序时账[日期]=B1696)*(序时账[凭证字号]=C1696), 序时账[科目编码], "")))</f>
        <v>0</v>
      </c>
      <c r="B1696" s="89"/>
      <c r="G1696" s="39"/>
      <c r="H1696" s="39"/>
      <c r="I1696" s="42">
        <f>IF(F1696&lt;&gt;"结转本期损益",_xlfn.XLOOKUP(D1696,科目余额表[科目编码],科目余额表[抽查项目],"无匹配"),"期间结转")</f>
        <v>0</v>
      </c>
      <c r="J1696" s="38" t="str" cm="1">
        <f t="array" ref="J1696">_xlfn.TEXTJOIN(",", TRUE, _xlfn.UNIQUE(IF((序时账[日期]=B1696)*(序时账[凭证字号]=C1696)*IF(G1696=0,序时账[借方金额]&lt;&gt;0,序时账[借方金额]=0)*(序时账[科目编码]&lt;&gt;D1696), 序时账[科目名称], "")))</f>
        <v/>
      </c>
      <c r="K1696" s="42"/>
      <c r="M1696" s="24"/>
      <c r="N1696" s="23"/>
    </row>
    <row r="1697" spans="1:14">
      <c r="A1697" s="38" t="str" cm="1">
        <f t="array" ref="A1697">_xlfn.TEXTJOIN(",", TRUE, _xlfn.UNIQUE(IF((序时账[日期]=B1697)*(序时账[凭证字号]=C1697), 序时账[科目编码], "")))</f>
        <v>0</v>
      </c>
      <c r="B1697" s="89"/>
      <c r="G1697" s="39"/>
      <c r="H1697" s="39"/>
      <c r="I1697" s="42">
        <f>IF(F1697&lt;&gt;"结转本期损益",_xlfn.XLOOKUP(D1697,科目余额表[科目编码],科目余额表[抽查项目],"无匹配"),"期间结转")</f>
        <v>0</v>
      </c>
      <c r="J1697" s="38" t="str" cm="1">
        <f t="array" ref="J1697">_xlfn.TEXTJOIN(",", TRUE, _xlfn.UNIQUE(IF((序时账[日期]=B1697)*(序时账[凭证字号]=C1697)*IF(G1697=0,序时账[借方金额]&lt;&gt;0,序时账[借方金额]=0)*(序时账[科目编码]&lt;&gt;D1697), 序时账[科目名称], "")))</f>
        <v/>
      </c>
      <c r="K1697" s="42"/>
      <c r="M1697" s="24"/>
      <c r="N1697" s="23"/>
    </row>
    <row r="1698" spans="1:14">
      <c r="A1698" s="38" t="str" cm="1">
        <f t="array" ref="A1698">_xlfn.TEXTJOIN(",", TRUE, _xlfn.UNIQUE(IF((序时账[日期]=B1698)*(序时账[凭证字号]=C1698), 序时账[科目编码], "")))</f>
        <v>0</v>
      </c>
      <c r="B1698" s="89"/>
      <c r="G1698" s="39"/>
      <c r="H1698" s="39"/>
      <c r="I1698" s="42">
        <f>IF(F1698&lt;&gt;"结转本期损益",_xlfn.XLOOKUP(D1698,科目余额表[科目编码],科目余额表[抽查项目],"无匹配"),"期间结转")</f>
        <v>0</v>
      </c>
      <c r="J1698" s="38" t="str" cm="1">
        <f t="array" ref="J1698">_xlfn.TEXTJOIN(",", TRUE, _xlfn.UNIQUE(IF((序时账[日期]=B1698)*(序时账[凭证字号]=C1698)*IF(G1698=0,序时账[借方金额]&lt;&gt;0,序时账[借方金额]=0)*(序时账[科目编码]&lt;&gt;D1698), 序时账[科目名称], "")))</f>
        <v/>
      </c>
      <c r="K1698" s="42"/>
      <c r="M1698" s="24"/>
      <c r="N1698" s="23"/>
    </row>
    <row r="1699" spans="1:14">
      <c r="A1699" s="38" t="str" cm="1">
        <f t="array" ref="A1699">_xlfn.TEXTJOIN(",", TRUE, _xlfn.UNIQUE(IF((序时账[日期]=B1699)*(序时账[凭证字号]=C1699), 序时账[科目编码], "")))</f>
        <v>0</v>
      </c>
      <c r="B1699" s="89"/>
      <c r="G1699" s="39"/>
      <c r="H1699" s="39"/>
      <c r="I1699" s="42">
        <f>IF(F1699&lt;&gt;"结转本期损益",_xlfn.XLOOKUP(D1699,科目余额表[科目编码],科目余额表[抽查项目],"无匹配"),"期间结转")</f>
        <v>0</v>
      </c>
      <c r="J1699" s="38" t="str" cm="1">
        <f t="array" ref="J1699">_xlfn.TEXTJOIN(",", TRUE, _xlfn.UNIQUE(IF((序时账[日期]=B1699)*(序时账[凭证字号]=C1699)*IF(G1699=0,序时账[借方金额]&lt;&gt;0,序时账[借方金额]=0)*(序时账[科目编码]&lt;&gt;D1699), 序时账[科目名称], "")))</f>
        <v/>
      </c>
      <c r="K1699" s="42"/>
      <c r="M1699" s="24"/>
      <c r="N1699" s="23"/>
    </row>
    <row r="1700" spans="1:14">
      <c r="A1700" s="38" t="str" cm="1">
        <f t="array" ref="A1700">_xlfn.TEXTJOIN(",", TRUE, _xlfn.UNIQUE(IF((序时账[日期]=B1700)*(序时账[凭证字号]=C1700), 序时账[科目编码], "")))</f>
        <v>0</v>
      </c>
      <c r="B1700" s="89"/>
      <c r="G1700" s="39"/>
      <c r="H1700" s="39"/>
      <c r="I1700" s="42">
        <f>IF(F1700&lt;&gt;"结转本期损益",_xlfn.XLOOKUP(D1700,科目余额表[科目编码],科目余额表[抽查项目],"无匹配"),"期间结转")</f>
        <v>0</v>
      </c>
      <c r="J1700" s="38" t="str" cm="1">
        <f t="array" ref="J1700">_xlfn.TEXTJOIN(",", TRUE, _xlfn.UNIQUE(IF((序时账[日期]=B1700)*(序时账[凭证字号]=C1700)*IF(G1700=0,序时账[借方金额]&lt;&gt;0,序时账[借方金额]=0)*(序时账[科目编码]&lt;&gt;D1700), 序时账[科目名称], "")))</f>
        <v/>
      </c>
      <c r="K1700" s="42"/>
      <c r="M1700" s="24"/>
      <c r="N1700" s="23"/>
    </row>
    <row r="1701" spans="1:14">
      <c r="A1701" s="38" t="str" cm="1">
        <f t="array" ref="A1701">_xlfn.TEXTJOIN(",", TRUE, _xlfn.UNIQUE(IF((序时账[日期]=B1701)*(序时账[凭证字号]=C1701), 序时账[科目编码], "")))</f>
        <v>0</v>
      </c>
      <c r="B1701" s="89"/>
      <c r="G1701" s="39"/>
      <c r="H1701" s="39"/>
      <c r="I1701" s="42">
        <f>IF(F1701&lt;&gt;"结转本期损益",_xlfn.XLOOKUP(D1701,科目余额表[科目编码],科目余额表[抽查项目],"无匹配"),"期间结转")</f>
        <v>0</v>
      </c>
      <c r="J1701" s="38" t="str" cm="1">
        <f t="array" ref="J1701">_xlfn.TEXTJOIN(",", TRUE, _xlfn.UNIQUE(IF((序时账[日期]=B1701)*(序时账[凭证字号]=C1701)*IF(G1701=0,序时账[借方金额]&lt;&gt;0,序时账[借方金额]=0)*(序时账[科目编码]&lt;&gt;D1701), 序时账[科目名称], "")))</f>
        <v/>
      </c>
      <c r="K1701" s="42"/>
      <c r="M1701" s="24"/>
      <c r="N1701" s="23"/>
    </row>
    <row r="1702" spans="1:14">
      <c r="A1702" s="38" t="str" cm="1">
        <f t="array" ref="A1702">_xlfn.TEXTJOIN(",", TRUE, _xlfn.UNIQUE(IF((序时账[日期]=B1702)*(序时账[凭证字号]=C1702), 序时账[科目编码], "")))</f>
        <v>0</v>
      </c>
      <c r="B1702" s="89"/>
      <c r="G1702" s="39"/>
      <c r="H1702" s="39"/>
      <c r="I1702" s="42">
        <f>IF(F1702&lt;&gt;"结转本期损益",_xlfn.XLOOKUP(D1702,科目余额表[科目编码],科目余额表[抽查项目],"无匹配"),"期间结转")</f>
        <v>0</v>
      </c>
      <c r="J1702" s="38" t="str" cm="1">
        <f t="array" ref="J1702">_xlfn.TEXTJOIN(",", TRUE, _xlfn.UNIQUE(IF((序时账[日期]=B1702)*(序时账[凭证字号]=C1702)*IF(G1702=0,序时账[借方金额]&lt;&gt;0,序时账[借方金额]=0)*(序时账[科目编码]&lt;&gt;D1702), 序时账[科目名称], "")))</f>
        <v/>
      </c>
      <c r="K1702" s="42"/>
      <c r="M1702" s="24"/>
      <c r="N1702" s="23"/>
    </row>
    <row r="1703" spans="1:14">
      <c r="A1703" s="38" t="str" cm="1">
        <f t="array" ref="A1703">_xlfn.TEXTJOIN(",", TRUE, _xlfn.UNIQUE(IF((序时账[日期]=B1703)*(序时账[凭证字号]=C1703), 序时账[科目编码], "")))</f>
        <v>0</v>
      </c>
      <c r="B1703" s="89"/>
      <c r="G1703" s="39"/>
      <c r="H1703" s="39"/>
      <c r="I1703" s="42">
        <f>IF(F1703&lt;&gt;"结转本期损益",_xlfn.XLOOKUP(D1703,科目余额表[科目编码],科目余额表[抽查项目],"无匹配"),"期间结转")</f>
        <v>0</v>
      </c>
      <c r="J1703" s="38" t="str" cm="1">
        <f t="array" ref="J1703">_xlfn.TEXTJOIN(",", TRUE, _xlfn.UNIQUE(IF((序时账[日期]=B1703)*(序时账[凭证字号]=C1703)*IF(G1703=0,序时账[借方金额]&lt;&gt;0,序时账[借方金额]=0)*(序时账[科目编码]&lt;&gt;D1703), 序时账[科目名称], "")))</f>
        <v/>
      </c>
      <c r="K1703" s="42"/>
      <c r="M1703" s="24"/>
      <c r="N1703" s="23"/>
    </row>
    <row r="1704" spans="1:14">
      <c r="A1704" s="38" t="str" cm="1">
        <f t="array" ref="A1704">_xlfn.TEXTJOIN(",", TRUE, _xlfn.UNIQUE(IF((序时账[日期]=B1704)*(序时账[凭证字号]=C1704), 序时账[科目编码], "")))</f>
        <v>0</v>
      </c>
      <c r="B1704" s="89"/>
      <c r="G1704" s="39"/>
      <c r="H1704" s="39"/>
      <c r="I1704" s="42">
        <f>IF(F1704&lt;&gt;"结转本期损益",_xlfn.XLOOKUP(D1704,科目余额表[科目编码],科目余额表[抽查项目],"无匹配"),"期间结转")</f>
        <v>0</v>
      </c>
      <c r="J1704" s="38" t="str" cm="1">
        <f t="array" ref="J1704">_xlfn.TEXTJOIN(",", TRUE, _xlfn.UNIQUE(IF((序时账[日期]=B1704)*(序时账[凭证字号]=C1704)*IF(G1704=0,序时账[借方金额]&lt;&gt;0,序时账[借方金额]=0)*(序时账[科目编码]&lt;&gt;D1704), 序时账[科目名称], "")))</f>
        <v/>
      </c>
      <c r="K1704" s="42"/>
      <c r="M1704" s="24"/>
      <c r="N1704" s="23"/>
    </row>
    <row r="1705" spans="1:14">
      <c r="A1705" s="38" t="str" cm="1">
        <f t="array" ref="A1705">_xlfn.TEXTJOIN(",", TRUE, _xlfn.UNIQUE(IF((序时账[日期]=B1705)*(序时账[凭证字号]=C1705), 序时账[科目编码], "")))</f>
        <v>0</v>
      </c>
      <c r="B1705" s="89"/>
      <c r="G1705" s="39"/>
      <c r="H1705" s="39"/>
      <c r="I1705" s="42">
        <f>IF(F1705&lt;&gt;"结转本期损益",_xlfn.XLOOKUP(D1705,科目余额表[科目编码],科目余额表[抽查项目],"无匹配"),"期间结转")</f>
        <v>0</v>
      </c>
      <c r="J1705" s="38" t="str" cm="1">
        <f t="array" ref="J1705">_xlfn.TEXTJOIN(",", TRUE, _xlfn.UNIQUE(IF((序时账[日期]=B1705)*(序时账[凭证字号]=C1705)*IF(G1705=0,序时账[借方金额]&lt;&gt;0,序时账[借方金额]=0)*(序时账[科目编码]&lt;&gt;D1705), 序时账[科目名称], "")))</f>
        <v/>
      </c>
      <c r="K1705" s="42"/>
      <c r="M1705" s="24"/>
      <c r="N1705" s="23"/>
    </row>
    <row r="1706" spans="1:14">
      <c r="A1706" s="38" t="str" cm="1">
        <f t="array" ref="A1706">_xlfn.TEXTJOIN(",", TRUE, _xlfn.UNIQUE(IF((序时账[日期]=B1706)*(序时账[凭证字号]=C1706), 序时账[科目编码], "")))</f>
        <v>0</v>
      </c>
      <c r="B1706" s="89"/>
      <c r="G1706" s="39"/>
      <c r="H1706" s="39"/>
      <c r="I1706" s="42">
        <f>IF(F1706&lt;&gt;"结转本期损益",_xlfn.XLOOKUP(D1706,科目余额表[科目编码],科目余额表[抽查项目],"无匹配"),"期间结转")</f>
        <v>0</v>
      </c>
      <c r="J1706" s="38" t="str" cm="1">
        <f t="array" ref="J1706">_xlfn.TEXTJOIN(",", TRUE, _xlfn.UNIQUE(IF((序时账[日期]=B1706)*(序时账[凭证字号]=C1706)*IF(G1706=0,序时账[借方金额]&lt;&gt;0,序时账[借方金额]=0)*(序时账[科目编码]&lt;&gt;D1706), 序时账[科目名称], "")))</f>
        <v/>
      </c>
      <c r="K1706" s="42"/>
      <c r="M1706" s="24"/>
      <c r="N1706" s="23"/>
    </row>
    <row r="1707" spans="1:14">
      <c r="A1707" s="38" t="str" cm="1">
        <f t="array" ref="A1707">_xlfn.TEXTJOIN(",", TRUE, _xlfn.UNIQUE(IF((序时账[日期]=B1707)*(序时账[凭证字号]=C1707), 序时账[科目编码], "")))</f>
        <v>0</v>
      </c>
      <c r="B1707" s="89"/>
      <c r="G1707" s="39"/>
      <c r="H1707" s="39"/>
      <c r="I1707" s="42">
        <f>IF(F1707&lt;&gt;"结转本期损益",_xlfn.XLOOKUP(D1707,科目余额表[科目编码],科目余额表[抽查项目],"无匹配"),"期间结转")</f>
        <v>0</v>
      </c>
      <c r="J1707" s="38" t="str" cm="1">
        <f t="array" ref="J1707">_xlfn.TEXTJOIN(",", TRUE, _xlfn.UNIQUE(IF((序时账[日期]=B1707)*(序时账[凭证字号]=C1707)*IF(G1707=0,序时账[借方金额]&lt;&gt;0,序时账[借方金额]=0)*(序时账[科目编码]&lt;&gt;D1707), 序时账[科目名称], "")))</f>
        <v/>
      </c>
      <c r="K1707" s="42"/>
      <c r="M1707" s="24"/>
      <c r="N1707" s="23"/>
    </row>
    <row r="1708" spans="1:14">
      <c r="A1708" s="38" t="str" cm="1">
        <f t="array" ref="A1708">_xlfn.TEXTJOIN(",", TRUE, _xlfn.UNIQUE(IF((序时账[日期]=B1708)*(序时账[凭证字号]=C1708), 序时账[科目编码], "")))</f>
        <v>0</v>
      </c>
      <c r="B1708" s="89"/>
      <c r="G1708" s="39"/>
      <c r="H1708" s="39"/>
      <c r="I1708" s="42">
        <f>IF(F1708&lt;&gt;"结转本期损益",_xlfn.XLOOKUP(D1708,科目余额表[科目编码],科目余额表[抽查项目],"无匹配"),"期间结转")</f>
        <v>0</v>
      </c>
      <c r="J1708" s="38" t="str" cm="1">
        <f t="array" ref="J1708">_xlfn.TEXTJOIN(",", TRUE, _xlfn.UNIQUE(IF((序时账[日期]=B1708)*(序时账[凭证字号]=C1708)*IF(G1708=0,序时账[借方金额]&lt;&gt;0,序时账[借方金额]=0)*(序时账[科目编码]&lt;&gt;D1708), 序时账[科目名称], "")))</f>
        <v/>
      </c>
      <c r="K1708" s="42"/>
      <c r="M1708" s="24"/>
      <c r="N1708" s="23"/>
    </row>
    <row r="1709" spans="1:14">
      <c r="A1709" s="38" t="str" cm="1">
        <f t="array" ref="A1709">_xlfn.TEXTJOIN(",", TRUE, _xlfn.UNIQUE(IF((序时账[日期]=B1709)*(序时账[凭证字号]=C1709), 序时账[科目编码], "")))</f>
        <v>0</v>
      </c>
      <c r="B1709" s="89"/>
      <c r="G1709" s="39"/>
      <c r="H1709" s="39"/>
      <c r="I1709" s="42">
        <f>IF(F1709&lt;&gt;"结转本期损益",_xlfn.XLOOKUP(D1709,科目余额表[科目编码],科目余额表[抽查项目],"无匹配"),"期间结转")</f>
        <v>0</v>
      </c>
      <c r="J1709" s="38" t="str" cm="1">
        <f t="array" ref="J1709">_xlfn.TEXTJOIN(",", TRUE, _xlfn.UNIQUE(IF((序时账[日期]=B1709)*(序时账[凭证字号]=C1709)*IF(G1709=0,序时账[借方金额]&lt;&gt;0,序时账[借方金额]=0)*(序时账[科目编码]&lt;&gt;D1709), 序时账[科目名称], "")))</f>
        <v/>
      </c>
      <c r="K1709" s="42"/>
      <c r="M1709" s="24"/>
      <c r="N1709" s="23"/>
    </row>
    <row r="1710" spans="1:14">
      <c r="A1710" s="38" t="str" cm="1">
        <f t="array" ref="A1710">_xlfn.TEXTJOIN(",", TRUE, _xlfn.UNIQUE(IF((序时账[日期]=B1710)*(序时账[凭证字号]=C1710), 序时账[科目编码], "")))</f>
        <v>0</v>
      </c>
      <c r="B1710" s="89"/>
      <c r="G1710" s="39"/>
      <c r="H1710" s="39"/>
      <c r="I1710" s="42">
        <f>IF(F1710&lt;&gt;"结转本期损益",_xlfn.XLOOKUP(D1710,科目余额表[科目编码],科目余额表[抽查项目],"无匹配"),"期间结转")</f>
        <v>0</v>
      </c>
      <c r="J1710" s="38" t="str" cm="1">
        <f t="array" ref="J1710">_xlfn.TEXTJOIN(",", TRUE, _xlfn.UNIQUE(IF((序时账[日期]=B1710)*(序时账[凭证字号]=C1710)*IF(G1710=0,序时账[借方金额]&lt;&gt;0,序时账[借方金额]=0)*(序时账[科目编码]&lt;&gt;D1710), 序时账[科目名称], "")))</f>
        <v/>
      </c>
      <c r="K1710" s="42"/>
      <c r="M1710" s="24"/>
      <c r="N1710" s="23"/>
    </row>
    <row r="1711" spans="1:14">
      <c r="A1711" s="38" t="str" cm="1">
        <f t="array" ref="A1711">_xlfn.TEXTJOIN(",", TRUE, _xlfn.UNIQUE(IF((序时账[日期]=B1711)*(序时账[凭证字号]=C1711), 序时账[科目编码], "")))</f>
        <v>0</v>
      </c>
      <c r="B1711" s="89"/>
      <c r="G1711" s="39"/>
      <c r="H1711" s="39"/>
      <c r="I1711" s="42">
        <f>IF(F1711&lt;&gt;"结转本期损益",_xlfn.XLOOKUP(D1711,科目余额表[科目编码],科目余额表[抽查项目],"无匹配"),"期间结转")</f>
        <v>0</v>
      </c>
      <c r="J1711" s="38" t="str" cm="1">
        <f t="array" ref="J1711">_xlfn.TEXTJOIN(",", TRUE, _xlfn.UNIQUE(IF((序时账[日期]=B1711)*(序时账[凭证字号]=C1711)*IF(G1711=0,序时账[借方金额]&lt;&gt;0,序时账[借方金额]=0)*(序时账[科目编码]&lt;&gt;D1711), 序时账[科目名称], "")))</f>
        <v/>
      </c>
      <c r="K1711" s="42"/>
      <c r="M1711" s="24"/>
      <c r="N1711" s="23"/>
    </row>
    <row r="1712" spans="1:14">
      <c r="A1712" s="38" t="str" cm="1">
        <f t="array" ref="A1712">_xlfn.TEXTJOIN(",", TRUE, _xlfn.UNIQUE(IF((序时账[日期]=B1712)*(序时账[凭证字号]=C1712), 序时账[科目编码], "")))</f>
        <v>0</v>
      </c>
      <c r="B1712" s="89"/>
      <c r="G1712" s="39"/>
      <c r="H1712" s="39"/>
      <c r="I1712" s="42">
        <f>IF(F1712&lt;&gt;"结转本期损益",_xlfn.XLOOKUP(D1712,科目余额表[科目编码],科目余额表[抽查项目],"无匹配"),"期间结转")</f>
        <v>0</v>
      </c>
      <c r="J1712" s="38" t="str" cm="1">
        <f t="array" ref="J1712">_xlfn.TEXTJOIN(",", TRUE, _xlfn.UNIQUE(IF((序时账[日期]=B1712)*(序时账[凭证字号]=C1712)*IF(G1712=0,序时账[借方金额]&lt;&gt;0,序时账[借方金额]=0)*(序时账[科目编码]&lt;&gt;D1712), 序时账[科目名称], "")))</f>
        <v/>
      </c>
      <c r="K1712" s="42"/>
      <c r="M1712" s="24"/>
      <c r="N1712" s="23"/>
    </row>
    <row r="1713" spans="1:14">
      <c r="A1713" s="38" t="str" cm="1">
        <f t="array" ref="A1713">_xlfn.TEXTJOIN(",", TRUE, _xlfn.UNIQUE(IF((序时账[日期]=B1713)*(序时账[凭证字号]=C1713), 序时账[科目编码], "")))</f>
        <v>0</v>
      </c>
      <c r="B1713" s="89"/>
      <c r="G1713" s="39"/>
      <c r="H1713" s="39"/>
      <c r="I1713" s="42">
        <f>IF(F1713&lt;&gt;"结转本期损益",_xlfn.XLOOKUP(D1713,科目余额表[科目编码],科目余额表[抽查项目],"无匹配"),"期间结转")</f>
        <v>0</v>
      </c>
      <c r="J1713" s="38" t="str" cm="1">
        <f t="array" ref="J1713">_xlfn.TEXTJOIN(",", TRUE, _xlfn.UNIQUE(IF((序时账[日期]=B1713)*(序时账[凭证字号]=C1713)*IF(G1713=0,序时账[借方金额]&lt;&gt;0,序时账[借方金额]=0)*(序时账[科目编码]&lt;&gt;D1713), 序时账[科目名称], "")))</f>
        <v/>
      </c>
      <c r="K1713" s="42"/>
      <c r="M1713" s="24"/>
      <c r="N1713" s="23"/>
    </row>
    <row r="1714" spans="1:14">
      <c r="A1714" s="38" t="str" cm="1">
        <f t="array" ref="A1714">_xlfn.TEXTJOIN(",", TRUE, _xlfn.UNIQUE(IF((序时账[日期]=B1714)*(序时账[凭证字号]=C1714), 序时账[科目编码], "")))</f>
        <v>0</v>
      </c>
      <c r="B1714" s="89"/>
      <c r="G1714" s="39"/>
      <c r="H1714" s="39"/>
      <c r="I1714" s="42">
        <f>IF(F1714&lt;&gt;"结转本期损益",_xlfn.XLOOKUP(D1714,科目余额表[科目编码],科目余额表[抽查项目],"无匹配"),"期间结转")</f>
        <v>0</v>
      </c>
      <c r="J1714" s="38" t="str" cm="1">
        <f t="array" ref="J1714">_xlfn.TEXTJOIN(",", TRUE, _xlfn.UNIQUE(IF((序时账[日期]=B1714)*(序时账[凭证字号]=C1714)*IF(G1714=0,序时账[借方金额]&lt;&gt;0,序时账[借方金额]=0)*(序时账[科目编码]&lt;&gt;D1714), 序时账[科目名称], "")))</f>
        <v/>
      </c>
      <c r="K1714" s="42"/>
      <c r="M1714" s="24"/>
      <c r="N1714" s="23"/>
    </row>
    <row r="1715" spans="1:14">
      <c r="A1715" s="38" t="str" cm="1">
        <f t="array" ref="A1715">_xlfn.TEXTJOIN(",", TRUE, _xlfn.UNIQUE(IF((序时账[日期]=B1715)*(序时账[凭证字号]=C1715), 序时账[科目编码], "")))</f>
        <v>0</v>
      </c>
      <c r="B1715" s="89"/>
      <c r="G1715" s="39"/>
      <c r="H1715" s="39"/>
      <c r="I1715" s="42">
        <f>IF(F1715&lt;&gt;"结转本期损益",_xlfn.XLOOKUP(D1715,科目余额表[科目编码],科目余额表[抽查项目],"无匹配"),"期间结转")</f>
        <v>0</v>
      </c>
      <c r="J1715" s="38" t="str" cm="1">
        <f t="array" ref="J1715">_xlfn.TEXTJOIN(",", TRUE, _xlfn.UNIQUE(IF((序时账[日期]=B1715)*(序时账[凭证字号]=C1715)*IF(G1715=0,序时账[借方金额]&lt;&gt;0,序时账[借方金额]=0)*(序时账[科目编码]&lt;&gt;D1715), 序时账[科目名称], "")))</f>
        <v/>
      </c>
      <c r="K1715" s="42"/>
      <c r="M1715" s="24"/>
      <c r="N1715" s="23"/>
    </row>
    <row r="1716" spans="1:14">
      <c r="A1716" s="38" t="str" cm="1">
        <f t="array" ref="A1716">_xlfn.TEXTJOIN(",", TRUE, _xlfn.UNIQUE(IF((序时账[日期]=B1716)*(序时账[凭证字号]=C1716), 序时账[科目编码], "")))</f>
        <v>0</v>
      </c>
      <c r="B1716" s="89"/>
      <c r="G1716" s="39"/>
      <c r="H1716" s="39"/>
      <c r="I1716" s="42">
        <f>IF(F1716&lt;&gt;"结转本期损益",_xlfn.XLOOKUP(D1716,科目余额表[科目编码],科目余额表[抽查项目],"无匹配"),"期间结转")</f>
        <v>0</v>
      </c>
      <c r="J1716" s="38" t="str" cm="1">
        <f t="array" ref="J1716">_xlfn.TEXTJOIN(",", TRUE, _xlfn.UNIQUE(IF((序时账[日期]=B1716)*(序时账[凭证字号]=C1716)*IF(G1716=0,序时账[借方金额]&lt;&gt;0,序时账[借方金额]=0)*(序时账[科目编码]&lt;&gt;D1716), 序时账[科目名称], "")))</f>
        <v/>
      </c>
      <c r="K1716" s="42"/>
      <c r="M1716" s="24"/>
      <c r="N1716" s="23"/>
    </row>
    <row r="1717" spans="1:14">
      <c r="A1717" s="38" t="str" cm="1">
        <f t="array" ref="A1717">_xlfn.TEXTJOIN(",", TRUE, _xlfn.UNIQUE(IF((序时账[日期]=B1717)*(序时账[凭证字号]=C1717), 序时账[科目编码], "")))</f>
        <v>0</v>
      </c>
      <c r="B1717" s="89"/>
      <c r="G1717" s="39"/>
      <c r="H1717" s="39"/>
      <c r="I1717" s="42">
        <f>IF(F1717&lt;&gt;"结转本期损益",_xlfn.XLOOKUP(D1717,科目余额表[科目编码],科目余额表[抽查项目],"无匹配"),"期间结转")</f>
        <v>0</v>
      </c>
      <c r="J1717" s="38" t="str" cm="1">
        <f t="array" ref="J1717">_xlfn.TEXTJOIN(",", TRUE, _xlfn.UNIQUE(IF((序时账[日期]=B1717)*(序时账[凭证字号]=C1717)*IF(G1717=0,序时账[借方金额]&lt;&gt;0,序时账[借方金额]=0)*(序时账[科目编码]&lt;&gt;D1717), 序时账[科目名称], "")))</f>
        <v/>
      </c>
      <c r="K1717" s="42"/>
      <c r="M1717" s="24"/>
      <c r="N1717" s="23"/>
    </row>
    <row r="1718" spans="1:14">
      <c r="A1718" s="38" t="str" cm="1">
        <f t="array" ref="A1718">_xlfn.TEXTJOIN(",", TRUE, _xlfn.UNIQUE(IF((序时账[日期]=B1718)*(序时账[凭证字号]=C1718), 序时账[科目编码], "")))</f>
        <v>0</v>
      </c>
      <c r="B1718" s="89"/>
      <c r="G1718" s="39"/>
      <c r="H1718" s="39"/>
      <c r="I1718" s="42">
        <f>IF(F1718&lt;&gt;"结转本期损益",_xlfn.XLOOKUP(D1718,科目余额表[科目编码],科目余额表[抽查项目],"无匹配"),"期间结转")</f>
        <v>0</v>
      </c>
      <c r="J1718" s="38" t="str" cm="1">
        <f t="array" ref="J1718">_xlfn.TEXTJOIN(",", TRUE, _xlfn.UNIQUE(IF((序时账[日期]=B1718)*(序时账[凭证字号]=C1718)*IF(G1718=0,序时账[借方金额]&lt;&gt;0,序时账[借方金额]=0)*(序时账[科目编码]&lt;&gt;D1718), 序时账[科目名称], "")))</f>
        <v/>
      </c>
      <c r="K1718" s="42"/>
      <c r="M1718" s="24"/>
      <c r="N1718" s="23"/>
    </row>
    <row r="1719" spans="1:14">
      <c r="A1719" s="38" t="str" cm="1">
        <f t="array" ref="A1719">_xlfn.TEXTJOIN(",", TRUE, _xlfn.UNIQUE(IF((序时账[日期]=B1719)*(序时账[凭证字号]=C1719), 序时账[科目编码], "")))</f>
        <v>0</v>
      </c>
      <c r="B1719" s="89"/>
      <c r="G1719" s="39"/>
      <c r="H1719" s="39"/>
      <c r="I1719" s="42">
        <f>IF(F1719&lt;&gt;"结转本期损益",_xlfn.XLOOKUP(D1719,科目余额表[科目编码],科目余额表[抽查项目],"无匹配"),"期间结转")</f>
        <v>0</v>
      </c>
      <c r="J1719" s="38" t="str" cm="1">
        <f t="array" ref="J1719">_xlfn.TEXTJOIN(",", TRUE, _xlfn.UNIQUE(IF((序时账[日期]=B1719)*(序时账[凭证字号]=C1719)*IF(G1719=0,序时账[借方金额]&lt;&gt;0,序时账[借方金额]=0)*(序时账[科目编码]&lt;&gt;D1719), 序时账[科目名称], "")))</f>
        <v/>
      </c>
      <c r="K1719" s="42"/>
      <c r="M1719" s="24"/>
      <c r="N1719" s="23"/>
    </row>
    <row r="1720" spans="1:14">
      <c r="A1720" s="38" t="str" cm="1">
        <f t="array" ref="A1720">_xlfn.TEXTJOIN(",", TRUE, _xlfn.UNIQUE(IF((序时账[日期]=B1720)*(序时账[凭证字号]=C1720), 序时账[科目编码], "")))</f>
        <v>0</v>
      </c>
      <c r="B1720" s="89"/>
      <c r="G1720" s="39"/>
      <c r="H1720" s="39"/>
      <c r="I1720" s="42">
        <f>IF(F1720&lt;&gt;"结转本期损益",_xlfn.XLOOKUP(D1720,科目余额表[科目编码],科目余额表[抽查项目],"无匹配"),"期间结转")</f>
        <v>0</v>
      </c>
      <c r="J1720" s="38" t="str" cm="1">
        <f t="array" ref="J1720">_xlfn.TEXTJOIN(",", TRUE, _xlfn.UNIQUE(IF((序时账[日期]=B1720)*(序时账[凭证字号]=C1720)*IF(G1720=0,序时账[借方金额]&lt;&gt;0,序时账[借方金额]=0)*(序时账[科目编码]&lt;&gt;D1720), 序时账[科目名称], "")))</f>
        <v/>
      </c>
      <c r="K1720" s="42"/>
      <c r="M1720" s="24"/>
      <c r="N1720" s="23"/>
    </row>
    <row r="1721" spans="1:14">
      <c r="A1721" s="38" t="str" cm="1">
        <f t="array" ref="A1721">_xlfn.TEXTJOIN(",", TRUE, _xlfn.UNIQUE(IF((序时账[日期]=B1721)*(序时账[凭证字号]=C1721), 序时账[科目编码], "")))</f>
        <v>0</v>
      </c>
      <c r="B1721" s="89"/>
      <c r="G1721" s="39"/>
      <c r="H1721" s="39"/>
      <c r="I1721" s="42">
        <f>IF(F1721&lt;&gt;"结转本期损益",_xlfn.XLOOKUP(D1721,科目余额表[科目编码],科目余额表[抽查项目],"无匹配"),"期间结转")</f>
        <v>0</v>
      </c>
      <c r="J1721" s="38" t="str" cm="1">
        <f t="array" ref="J1721">_xlfn.TEXTJOIN(",", TRUE, _xlfn.UNIQUE(IF((序时账[日期]=B1721)*(序时账[凭证字号]=C1721)*IF(G1721=0,序时账[借方金额]&lt;&gt;0,序时账[借方金额]=0)*(序时账[科目编码]&lt;&gt;D1721), 序时账[科目名称], "")))</f>
        <v/>
      </c>
      <c r="K1721" s="42"/>
      <c r="M1721" s="24"/>
      <c r="N1721" s="23"/>
    </row>
    <row r="1722" spans="1:14">
      <c r="A1722" s="38" t="str" cm="1">
        <f t="array" ref="A1722">_xlfn.TEXTJOIN(",", TRUE, _xlfn.UNIQUE(IF((序时账[日期]=B1722)*(序时账[凭证字号]=C1722), 序时账[科目编码], "")))</f>
        <v>0</v>
      </c>
      <c r="B1722" s="89"/>
      <c r="G1722" s="39"/>
      <c r="H1722" s="39"/>
      <c r="I1722" s="42">
        <f>IF(F1722&lt;&gt;"结转本期损益",_xlfn.XLOOKUP(D1722,科目余额表[科目编码],科目余额表[抽查项目],"无匹配"),"期间结转")</f>
        <v>0</v>
      </c>
      <c r="J1722" s="38" t="str" cm="1">
        <f t="array" ref="J1722">_xlfn.TEXTJOIN(",", TRUE, _xlfn.UNIQUE(IF((序时账[日期]=B1722)*(序时账[凭证字号]=C1722)*IF(G1722=0,序时账[借方金额]&lt;&gt;0,序时账[借方金额]=0)*(序时账[科目编码]&lt;&gt;D1722), 序时账[科目名称], "")))</f>
        <v/>
      </c>
      <c r="K1722" s="42"/>
      <c r="M1722" s="24"/>
      <c r="N1722" s="23"/>
    </row>
    <row r="1723" spans="1:14">
      <c r="A1723" s="38" t="str" cm="1">
        <f t="array" ref="A1723">_xlfn.TEXTJOIN(",", TRUE, _xlfn.UNIQUE(IF((序时账[日期]=B1723)*(序时账[凭证字号]=C1723), 序时账[科目编码], "")))</f>
        <v>0</v>
      </c>
      <c r="B1723" s="89"/>
      <c r="G1723" s="39"/>
      <c r="H1723" s="39"/>
      <c r="I1723" s="42">
        <f>IF(F1723&lt;&gt;"结转本期损益",_xlfn.XLOOKUP(D1723,科目余额表[科目编码],科目余额表[抽查项目],"无匹配"),"期间结转")</f>
        <v>0</v>
      </c>
      <c r="J1723" s="38" t="str" cm="1">
        <f t="array" ref="J1723">_xlfn.TEXTJOIN(",", TRUE, _xlfn.UNIQUE(IF((序时账[日期]=B1723)*(序时账[凭证字号]=C1723)*IF(G1723=0,序时账[借方金额]&lt;&gt;0,序时账[借方金额]=0)*(序时账[科目编码]&lt;&gt;D1723), 序时账[科目名称], "")))</f>
        <v/>
      </c>
      <c r="K1723" s="42"/>
      <c r="M1723" s="24"/>
      <c r="N1723" s="23"/>
    </row>
    <row r="1724" spans="1:14">
      <c r="A1724" s="38" t="str" cm="1">
        <f t="array" ref="A1724">_xlfn.TEXTJOIN(",", TRUE, _xlfn.UNIQUE(IF((序时账[日期]=B1724)*(序时账[凭证字号]=C1724), 序时账[科目编码], "")))</f>
        <v>0</v>
      </c>
      <c r="B1724" s="89"/>
      <c r="G1724" s="39"/>
      <c r="H1724" s="39"/>
      <c r="I1724" s="42">
        <f>IF(F1724&lt;&gt;"结转本期损益",_xlfn.XLOOKUP(D1724,科目余额表[科目编码],科目余额表[抽查项目],"无匹配"),"期间结转")</f>
        <v>0</v>
      </c>
      <c r="J1724" s="38" t="str" cm="1">
        <f t="array" ref="J1724">_xlfn.TEXTJOIN(",", TRUE, _xlfn.UNIQUE(IF((序时账[日期]=B1724)*(序时账[凭证字号]=C1724)*IF(G1724=0,序时账[借方金额]&lt;&gt;0,序时账[借方金额]=0)*(序时账[科目编码]&lt;&gt;D1724), 序时账[科目名称], "")))</f>
        <v/>
      </c>
      <c r="K1724" s="42"/>
      <c r="M1724" s="24"/>
      <c r="N1724" s="23"/>
    </row>
    <row r="1725" spans="1:14">
      <c r="A1725" s="38" t="str" cm="1">
        <f t="array" ref="A1725">_xlfn.TEXTJOIN(",", TRUE, _xlfn.UNIQUE(IF((序时账[日期]=B1725)*(序时账[凭证字号]=C1725), 序时账[科目编码], "")))</f>
        <v>0</v>
      </c>
      <c r="B1725" s="89"/>
      <c r="G1725" s="39"/>
      <c r="H1725" s="39"/>
      <c r="I1725" s="42">
        <f>IF(F1725&lt;&gt;"结转本期损益",_xlfn.XLOOKUP(D1725,科目余额表[科目编码],科目余额表[抽查项目],"无匹配"),"期间结转")</f>
        <v>0</v>
      </c>
      <c r="J1725" s="38" t="str" cm="1">
        <f t="array" ref="J1725">_xlfn.TEXTJOIN(",", TRUE, _xlfn.UNIQUE(IF((序时账[日期]=B1725)*(序时账[凭证字号]=C1725)*IF(G1725=0,序时账[借方金额]&lt;&gt;0,序时账[借方金额]=0)*(序时账[科目编码]&lt;&gt;D1725), 序时账[科目名称], "")))</f>
        <v/>
      </c>
      <c r="K1725" s="42"/>
      <c r="M1725" s="24"/>
      <c r="N1725" s="23"/>
    </row>
    <row r="1726" spans="1:14">
      <c r="A1726" s="38" t="str" cm="1">
        <f t="array" ref="A1726">_xlfn.TEXTJOIN(",", TRUE, _xlfn.UNIQUE(IF((序时账[日期]=B1726)*(序时账[凭证字号]=C1726), 序时账[科目编码], "")))</f>
        <v>0</v>
      </c>
      <c r="B1726" s="89"/>
      <c r="G1726" s="39"/>
      <c r="H1726" s="39"/>
      <c r="I1726" s="42">
        <f>IF(F1726&lt;&gt;"结转本期损益",_xlfn.XLOOKUP(D1726,科目余额表[科目编码],科目余额表[抽查项目],"无匹配"),"期间结转")</f>
        <v>0</v>
      </c>
      <c r="J1726" s="38" t="str" cm="1">
        <f t="array" ref="J1726">_xlfn.TEXTJOIN(",", TRUE, _xlfn.UNIQUE(IF((序时账[日期]=B1726)*(序时账[凭证字号]=C1726)*IF(G1726=0,序时账[借方金额]&lt;&gt;0,序时账[借方金额]=0)*(序时账[科目编码]&lt;&gt;D1726), 序时账[科目名称], "")))</f>
        <v/>
      </c>
      <c r="K1726" s="42"/>
      <c r="M1726" s="39"/>
      <c r="N1726" s="23"/>
    </row>
    <row r="1727" spans="1:14">
      <c r="A1727" s="38" t="str" cm="1">
        <f t="array" ref="A1727">_xlfn.TEXTJOIN(",", TRUE, _xlfn.UNIQUE(IF((序时账[日期]=B1727)*(序时账[凭证字号]=C1727), 序时账[科目编码], "")))</f>
        <v>0</v>
      </c>
      <c r="B1727" s="89"/>
      <c r="G1727" s="39"/>
      <c r="H1727" s="39"/>
      <c r="I1727" s="42">
        <f>IF(F1727&lt;&gt;"结转本期损益",_xlfn.XLOOKUP(D1727,科目余额表[科目编码],科目余额表[抽查项目],"无匹配"),"期间结转")</f>
        <v>0</v>
      </c>
      <c r="J1727" s="38" t="str" cm="1">
        <f t="array" ref="J1727">_xlfn.TEXTJOIN(",", TRUE, _xlfn.UNIQUE(IF((序时账[日期]=B1727)*(序时账[凭证字号]=C1727)*IF(G1727=0,序时账[借方金额]&lt;&gt;0,序时账[借方金额]=0)*(序时账[科目编码]&lt;&gt;D1727), 序时账[科目名称], "")))</f>
        <v/>
      </c>
      <c r="K1727" s="42"/>
      <c r="M1727" s="39"/>
      <c r="N1727" s="23"/>
    </row>
    <row r="1728" spans="1:14">
      <c r="A1728" s="38" t="str" cm="1">
        <f t="array" ref="A1728">_xlfn.TEXTJOIN(",", TRUE, _xlfn.UNIQUE(IF((序时账[日期]=B1728)*(序时账[凭证字号]=C1728), 序时账[科目编码], "")))</f>
        <v>0</v>
      </c>
      <c r="B1728" s="89"/>
      <c r="G1728" s="39"/>
      <c r="H1728" s="39"/>
      <c r="I1728" s="42">
        <f>IF(F1728&lt;&gt;"结转本期损益",_xlfn.XLOOKUP(D1728,科目余额表[科目编码],科目余额表[抽查项目],"无匹配"),"期间结转")</f>
        <v>0</v>
      </c>
      <c r="J1728" s="38" t="str" cm="1">
        <f t="array" ref="J1728">_xlfn.TEXTJOIN(",", TRUE, _xlfn.UNIQUE(IF((序时账[日期]=B1728)*(序时账[凭证字号]=C1728)*IF(G1728=0,序时账[借方金额]&lt;&gt;0,序时账[借方金额]=0)*(序时账[科目编码]&lt;&gt;D1728), 序时账[科目名称], "")))</f>
        <v/>
      </c>
      <c r="K1728" s="42"/>
      <c r="M1728" s="39"/>
      <c r="N1728" s="23"/>
    </row>
    <row r="1729" spans="1:14">
      <c r="A1729" s="38" t="str" cm="1">
        <f t="array" ref="A1729">_xlfn.TEXTJOIN(",", TRUE, _xlfn.UNIQUE(IF((序时账[日期]=B1729)*(序时账[凭证字号]=C1729), 序时账[科目编码], "")))</f>
        <v>0</v>
      </c>
      <c r="B1729" s="89"/>
      <c r="G1729" s="39"/>
      <c r="H1729" s="39"/>
      <c r="I1729" s="42">
        <f>IF(F1729&lt;&gt;"结转本期损益",_xlfn.XLOOKUP(D1729,科目余额表[科目编码],科目余额表[抽查项目],"无匹配"),"期间结转")</f>
        <v>0</v>
      </c>
      <c r="J1729" s="38" t="str" cm="1">
        <f t="array" ref="J1729">_xlfn.TEXTJOIN(",", TRUE, _xlfn.UNIQUE(IF((序时账[日期]=B1729)*(序时账[凭证字号]=C1729)*IF(G1729=0,序时账[借方金额]&lt;&gt;0,序时账[借方金额]=0)*(序时账[科目编码]&lt;&gt;D1729), 序时账[科目名称], "")))</f>
        <v/>
      </c>
      <c r="K1729" s="42"/>
      <c r="M1729" s="39"/>
      <c r="N1729" s="23"/>
    </row>
    <row r="1730" spans="1:14">
      <c r="A1730" s="38" t="str" cm="1">
        <f t="array" ref="A1730">_xlfn.TEXTJOIN(",", TRUE, _xlfn.UNIQUE(IF((序时账[日期]=B1730)*(序时账[凭证字号]=C1730), 序时账[科目编码], "")))</f>
        <v>0</v>
      </c>
      <c r="B1730" s="89"/>
      <c r="G1730" s="39"/>
      <c r="H1730" s="39"/>
      <c r="I1730" s="42">
        <f>IF(F1730&lt;&gt;"结转本期损益",_xlfn.XLOOKUP(D1730,科目余额表[科目编码],科目余额表[抽查项目],"无匹配"),"期间结转")</f>
        <v>0</v>
      </c>
      <c r="J1730" s="38" t="str" cm="1">
        <f t="array" ref="J1730">_xlfn.TEXTJOIN(",", TRUE, _xlfn.UNIQUE(IF((序时账[日期]=B1730)*(序时账[凭证字号]=C1730)*IF(G1730=0,序时账[借方金额]&lt;&gt;0,序时账[借方金额]=0)*(序时账[科目编码]&lt;&gt;D1730), 序时账[科目名称], "")))</f>
        <v/>
      </c>
      <c r="K1730" s="42"/>
      <c r="M1730" s="39"/>
      <c r="N1730" s="23"/>
    </row>
    <row r="1731" spans="1:14">
      <c r="A1731" s="38" t="str" cm="1">
        <f t="array" ref="A1731">_xlfn.TEXTJOIN(",", TRUE, _xlfn.UNIQUE(IF((序时账[日期]=B1731)*(序时账[凭证字号]=C1731), 序时账[科目编码], "")))</f>
        <v>0</v>
      </c>
      <c r="B1731" s="89"/>
      <c r="G1731" s="39"/>
      <c r="H1731" s="39"/>
      <c r="I1731" s="42">
        <f>IF(F1731&lt;&gt;"结转本期损益",_xlfn.XLOOKUP(D1731,科目余额表[科目编码],科目余额表[抽查项目],"无匹配"),"期间结转")</f>
        <v>0</v>
      </c>
      <c r="J1731" s="38" t="str" cm="1">
        <f t="array" ref="J1731">_xlfn.TEXTJOIN(",", TRUE, _xlfn.UNIQUE(IF((序时账[日期]=B1731)*(序时账[凭证字号]=C1731)*IF(G1731=0,序时账[借方金额]&lt;&gt;0,序时账[借方金额]=0)*(序时账[科目编码]&lt;&gt;D1731), 序时账[科目名称], "")))</f>
        <v/>
      </c>
      <c r="K1731" s="42"/>
      <c r="M1731" s="39"/>
      <c r="N1731" s="23"/>
    </row>
    <row r="1732" spans="1:14">
      <c r="A1732" s="38" t="str" cm="1">
        <f t="array" ref="A1732">_xlfn.TEXTJOIN(",", TRUE, _xlfn.UNIQUE(IF((序时账[日期]=B1732)*(序时账[凭证字号]=C1732), 序时账[科目编码], "")))</f>
        <v>0</v>
      </c>
      <c r="B1732" s="89"/>
      <c r="G1732" s="39"/>
      <c r="H1732" s="39"/>
      <c r="I1732" s="42">
        <f>IF(F1732&lt;&gt;"结转本期损益",_xlfn.XLOOKUP(D1732,科目余额表[科目编码],科目余额表[抽查项目],"无匹配"),"期间结转")</f>
        <v>0</v>
      </c>
      <c r="J1732" s="38" t="str" cm="1">
        <f t="array" ref="J1732">_xlfn.TEXTJOIN(",", TRUE, _xlfn.UNIQUE(IF((序时账[日期]=B1732)*(序时账[凭证字号]=C1732)*IF(G1732=0,序时账[借方金额]&lt;&gt;0,序时账[借方金额]=0)*(序时账[科目编码]&lt;&gt;D1732), 序时账[科目名称], "")))</f>
        <v/>
      </c>
      <c r="K1732" s="42"/>
      <c r="M1732" s="24"/>
      <c r="N1732" s="23"/>
    </row>
    <row r="1733" spans="1:14">
      <c r="A1733" s="38" t="str" cm="1">
        <f t="array" ref="A1733">_xlfn.TEXTJOIN(",", TRUE, _xlfn.UNIQUE(IF((序时账[日期]=B1733)*(序时账[凭证字号]=C1733), 序时账[科目编码], "")))</f>
        <v>0</v>
      </c>
      <c r="B1733" s="89"/>
      <c r="G1733" s="39"/>
      <c r="H1733" s="39"/>
      <c r="I1733" s="42">
        <f>IF(F1733&lt;&gt;"结转本期损益",_xlfn.XLOOKUP(D1733,科目余额表[科目编码],科目余额表[抽查项目],"无匹配"),"期间结转")</f>
        <v>0</v>
      </c>
      <c r="J1733" s="38" t="str" cm="1">
        <f t="array" ref="J1733">_xlfn.TEXTJOIN(",", TRUE, _xlfn.UNIQUE(IF((序时账[日期]=B1733)*(序时账[凭证字号]=C1733)*IF(G1733=0,序时账[借方金额]&lt;&gt;0,序时账[借方金额]=0)*(序时账[科目编码]&lt;&gt;D1733), 序时账[科目名称], "")))</f>
        <v/>
      </c>
      <c r="K1733" s="42"/>
      <c r="M1733" s="24"/>
      <c r="N1733" s="23"/>
    </row>
    <row r="1734" spans="1:14">
      <c r="A1734" s="38" t="str" cm="1">
        <f t="array" ref="A1734">_xlfn.TEXTJOIN(",", TRUE, _xlfn.UNIQUE(IF((序时账[日期]=B1734)*(序时账[凭证字号]=C1734), 序时账[科目编码], "")))</f>
        <v>0</v>
      </c>
      <c r="B1734" s="89"/>
      <c r="G1734" s="39"/>
      <c r="H1734" s="39"/>
      <c r="I1734" s="42">
        <f>IF(F1734&lt;&gt;"结转本期损益",_xlfn.XLOOKUP(D1734,科目余额表[科目编码],科目余额表[抽查项目],"无匹配"),"期间结转")</f>
        <v>0</v>
      </c>
      <c r="J1734" s="38" t="str" cm="1">
        <f t="array" ref="J1734">_xlfn.TEXTJOIN(",", TRUE, _xlfn.UNIQUE(IF((序时账[日期]=B1734)*(序时账[凭证字号]=C1734)*IF(G1734=0,序时账[借方金额]&lt;&gt;0,序时账[借方金额]=0)*(序时账[科目编码]&lt;&gt;D1734), 序时账[科目名称], "")))</f>
        <v/>
      </c>
      <c r="K1734" s="42"/>
      <c r="M1734" s="24"/>
      <c r="N1734" s="23"/>
    </row>
    <row r="1735" spans="1:14">
      <c r="A1735" s="38" t="str" cm="1">
        <f t="array" ref="A1735">_xlfn.TEXTJOIN(",", TRUE, _xlfn.UNIQUE(IF((序时账[日期]=B1735)*(序时账[凭证字号]=C1735), 序时账[科目编码], "")))</f>
        <v>0</v>
      </c>
      <c r="B1735" s="89"/>
      <c r="G1735" s="39"/>
      <c r="H1735" s="39"/>
      <c r="I1735" s="42">
        <f>IF(F1735&lt;&gt;"结转本期损益",_xlfn.XLOOKUP(D1735,科目余额表[科目编码],科目余额表[抽查项目],"无匹配"),"期间结转")</f>
        <v>0</v>
      </c>
      <c r="J1735" s="38" t="str" cm="1">
        <f t="array" ref="J1735">_xlfn.TEXTJOIN(",", TRUE, _xlfn.UNIQUE(IF((序时账[日期]=B1735)*(序时账[凭证字号]=C1735)*IF(G1735=0,序时账[借方金额]&lt;&gt;0,序时账[借方金额]=0)*(序时账[科目编码]&lt;&gt;D1735), 序时账[科目名称], "")))</f>
        <v/>
      </c>
      <c r="K1735" s="42"/>
      <c r="M1735" s="24"/>
      <c r="N1735" s="23"/>
    </row>
    <row r="1736" spans="1:14">
      <c r="A1736" s="38" t="str" cm="1">
        <f t="array" ref="A1736">_xlfn.TEXTJOIN(",", TRUE, _xlfn.UNIQUE(IF((序时账[日期]=B1736)*(序时账[凭证字号]=C1736), 序时账[科目编码], "")))</f>
        <v>0</v>
      </c>
      <c r="B1736" s="89"/>
      <c r="G1736" s="39"/>
      <c r="H1736" s="39"/>
      <c r="I1736" s="42">
        <f>IF(F1736&lt;&gt;"结转本期损益",_xlfn.XLOOKUP(D1736,科目余额表[科目编码],科目余额表[抽查项目],"无匹配"),"期间结转")</f>
        <v>0</v>
      </c>
      <c r="J1736" s="38" t="str" cm="1">
        <f t="array" ref="J1736">_xlfn.TEXTJOIN(",", TRUE, _xlfn.UNIQUE(IF((序时账[日期]=B1736)*(序时账[凭证字号]=C1736)*IF(G1736=0,序时账[借方金额]&lt;&gt;0,序时账[借方金额]=0)*(序时账[科目编码]&lt;&gt;D1736), 序时账[科目名称], "")))</f>
        <v/>
      </c>
      <c r="K1736" s="42"/>
      <c r="M1736" s="24"/>
      <c r="N1736" s="23"/>
    </row>
    <row r="1737" spans="1:14">
      <c r="A1737" s="38" t="str" cm="1">
        <f t="array" ref="A1737">_xlfn.TEXTJOIN(",", TRUE, _xlfn.UNIQUE(IF((序时账[日期]=B1737)*(序时账[凭证字号]=C1737), 序时账[科目编码], "")))</f>
        <v>0</v>
      </c>
      <c r="B1737" s="89"/>
      <c r="G1737" s="39"/>
      <c r="H1737" s="39"/>
      <c r="I1737" s="42">
        <f>IF(F1737&lt;&gt;"结转本期损益",_xlfn.XLOOKUP(D1737,科目余额表[科目编码],科目余额表[抽查项目],"无匹配"),"期间结转")</f>
        <v>0</v>
      </c>
      <c r="J1737" s="38" t="str" cm="1">
        <f t="array" ref="J1737">_xlfn.TEXTJOIN(",", TRUE, _xlfn.UNIQUE(IF((序时账[日期]=B1737)*(序时账[凭证字号]=C1737)*IF(G1737=0,序时账[借方金额]&lt;&gt;0,序时账[借方金额]=0)*(序时账[科目编码]&lt;&gt;D1737), 序时账[科目名称], "")))</f>
        <v/>
      </c>
      <c r="K1737" s="42"/>
      <c r="M1737" s="24"/>
      <c r="N1737" s="23"/>
    </row>
    <row r="1738" spans="1:14">
      <c r="A1738" s="38" t="str" cm="1">
        <f t="array" ref="A1738">_xlfn.TEXTJOIN(",", TRUE, _xlfn.UNIQUE(IF((序时账[日期]=B1738)*(序时账[凭证字号]=C1738), 序时账[科目编码], "")))</f>
        <v>0</v>
      </c>
      <c r="B1738" s="89"/>
      <c r="G1738" s="39"/>
      <c r="H1738" s="39"/>
      <c r="I1738" s="42">
        <f>IF(F1738&lt;&gt;"结转本期损益",_xlfn.XLOOKUP(D1738,科目余额表[科目编码],科目余额表[抽查项目],"无匹配"),"期间结转")</f>
        <v>0</v>
      </c>
      <c r="J1738" s="38" t="str" cm="1">
        <f t="array" ref="J1738">_xlfn.TEXTJOIN(",", TRUE, _xlfn.UNIQUE(IF((序时账[日期]=B1738)*(序时账[凭证字号]=C1738)*IF(G1738=0,序时账[借方金额]&lt;&gt;0,序时账[借方金额]=0)*(序时账[科目编码]&lt;&gt;D1738), 序时账[科目名称], "")))</f>
        <v/>
      </c>
      <c r="K1738" s="42"/>
      <c r="M1738" s="24"/>
      <c r="N1738" s="23"/>
    </row>
    <row r="1739" spans="1:14">
      <c r="A1739" s="38" t="str" cm="1">
        <f t="array" ref="A1739">_xlfn.TEXTJOIN(",", TRUE, _xlfn.UNIQUE(IF((序时账[日期]=B1739)*(序时账[凭证字号]=C1739), 序时账[科目编码], "")))</f>
        <v>0</v>
      </c>
      <c r="B1739" s="89"/>
      <c r="G1739" s="39"/>
      <c r="H1739" s="39"/>
      <c r="I1739" s="42">
        <f>IF(F1739&lt;&gt;"结转本期损益",_xlfn.XLOOKUP(D1739,科目余额表[科目编码],科目余额表[抽查项目],"无匹配"),"期间结转")</f>
        <v>0</v>
      </c>
      <c r="J1739" s="38" t="str" cm="1">
        <f t="array" ref="J1739">_xlfn.TEXTJOIN(",", TRUE, _xlfn.UNIQUE(IF((序时账[日期]=B1739)*(序时账[凭证字号]=C1739)*IF(G1739=0,序时账[借方金额]&lt;&gt;0,序时账[借方金额]=0)*(序时账[科目编码]&lt;&gt;D1739), 序时账[科目名称], "")))</f>
        <v/>
      </c>
      <c r="K1739" s="42"/>
      <c r="M1739" s="24"/>
      <c r="N1739" s="23"/>
    </row>
    <row r="1740" spans="1:14">
      <c r="A1740" s="38" t="str" cm="1">
        <f t="array" ref="A1740">_xlfn.TEXTJOIN(",", TRUE, _xlfn.UNIQUE(IF((序时账[日期]=B1740)*(序时账[凭证字号]=C1740), 序时账[科目编码], "")))</f>
        <v>0</v>
      </c>
      <c r="B1740" s="89"/>
      <c r="G1740" s="39"/>
      <c r="H1740" s="39"/>
      <c r="I1740" s="42">
        <f>IF(F1740&lt;&gt;"结转本期损益",_xlfn.XLOOKUP(D1740,科目余额表[科目编码],科目余额表[抽查项目],"无匹配"),"期间结转")</f>
        <v>0</v>
      </c>
      <c r="J1740" s="38" t="str" cm="1">
        <f t="array" ref="J1740">_xlfn.TEXTJOIN(",", TRUE, _xlfn.UNIQUE(IF((序时账[日期]=B1740)*(序时账[凭证字号]=C1740)*IF(G1740=0,序时账[借方金额]&lt;&gt;0,序时账[借方金额]=0)*(序时账[科目编码]&lt;&gt;D1740), 序时账[科目名称], "")))</f>
        <v/>
      </c>
      <c r="K1740" s="42"/>
      <c r="M1740" s="24"/>
      <c r="N1740" s="23"/>
    </row>
    <row r="1741" spans="1:14">
      <c r="A1741" s="38" t="str" cm="1">
        <f t="array" ref="A1741">_xlfn.TEXTJOIN(",", TRUE, _xlfn.UNIQUE(IF((序时账[日期]=B1741)*(序时账[凭证字号]=C1741), 序时账[科目编码], "")))</f>
        <v>0</v>
      </c>
      <c r="B1741" s="89"/>
      <c r="G1741" s="39"/>
      <c r="H1741" s="39"/>
      <c r="I1741" s="42">
        <f>IF(F1741&lt;&gt;"结转本期损益",_xlfn.XLOOKUP(D1741,科目余额表[科目编码],科目余额表[抽查项目],"无匹配"),"期间结转")</f>
        <v>0</v>
      </c>
      <c r="J1741" s="38" t="str" cm="1">
        <f t="array" ref="J1741">_xlfn.TEXTJOIN(",", TRUE, _xlfn.UNIQUE(IF((序时账[日期]=B1741)*(序时账[凭证字号]=C1741)*IF(G1741=0,序时账[借方金额]&lt;&gt;0,序时账[借方金额]=0)*(序时账[科目编码]&lt;&gt;D1741), 序时账[科目名称], "")))</f>
        <v/>
      </c>
      <c r="K1741" s="42"/>
      <c r="M1741" s="24"/>
      <c r="N1741" s="23"/>
    </row>
    <row r="1742" spans="1:14">
      <c r="A1742" s="38" t="str" cm="1">
        <f t="array" ref="A1742">_xlfn.TEXTJOIN(",", TRUE, _xlfn.UNIQUE(IF((序时账[日期]=B1742)*(序时账[凭证字号]=C1742), 序时账[科目编码], "")))</f>
        <v>0</v>
      </c>
      <c r="B1742" s="89"/>
      <c r="G1742" s="39"/>
      <c r="H1742" s="39"/>
      <c r="I1742" s="42">
        <f>IF(F1742&lt;&gt;"结转本期损益",_xlfn.XLOOKUP(D1742,科目余额表[科目编码],科目余额表[抽查项目],"无匹配"),"期间结转")</f>
        <v>0</v>
      </c>
      <c r="J1742" s="38" t="str" cm="1">
        <f t="array" ref="J1742">_xlfn.TEXTJOIN(",", TRUE, _xlfn.UNIQUE(IF((序时账[日期]=B1742)*(序时账[凭证字号]=C1742)*IF(G1742=0,序时账[借方金额]&lt;&gt;0,序时账[借方金额]=0)*(序时账[科目编码]&lt;&gt;D1742), 序时账[科目名称], "")))</f>
        <v/>
      </c>
      <c r="K1742" s="42"/>
      <c r="M1742" s="24"/>
      <c r="N1742" s="23"/>
    </row>
    <row r="1743" spans="1:14">
      <c r="A1743" s="38" t="str" cm="1">
        <f t="array" ref="A1743">_xlfn.TEXTJOIN(",", TRUE, _xlfn.UNIQUE(IF((序时账[日期]=B1743)*(序时账[凭证字号]=C1743), 序时账[科目编码], "")))</f>
        <v>0</v>
      </c>
      <c r="B1743" s="89"/>
      <c r="G1743" s="39"/>
      <c r="H1743" s="39"/>
      <c r="I1743" s="42">
        <f>IF(F1743&lt;&gt;"结转本期损益",_xlfn.XLOOKUP(D1743,科目余额表[科目编码],科目余额表[抽查项目],"无匹配"),"期间结转")</f>
        <v>0</v>
      </c>
      <c r="J1743" s="38" t="str" cm="1">
        <f t="array" ref="J1743">_xlfn.TEXTJOIN(",", TRUE, _xlfn.UNIQUE(IF((序时账[日期]=B1743)*(序时账[凭证字号]=C1743)*IF(G1743=0,序时账[借方金额]&lt;&gt;0,序时账[借方金额]=0)*(序时账[科目编码]&lt;&gt;D1743), 序时账[科目名称], "")))</f>
        <v/>
      </c>
      <c r="K1743" s="42"/>
      <c r="M1743" s="24"/>
      <c r="N1743" s="23"/>
    </row>
    <row r="1744" spans="1:14">
      <c r="A1744" s="38" t="str" cm="1">
        <f t="array" ref="A1744">_xlfn.TEXTJOIN(",", TRUE, _xlfn.UNIQUE(IF((序时账[日期]=B1744)*(序时账[凭证字号]=C1744), 序时账[科目编码], "")))</f>
        <v>0</v>
      </c>
      <c r="B1744" s="89"/>
      <c r="G1744" s="39"/>
      <c r="H1744" s="39"/>
      <c r="I1744" s="42">
        <f>IF(F1744&lt;&gt;"结转本期损益",_xlfn.XLOOKUP(D1744,科目余额表[科目编码],科目余额表[抽查项目],"无匹配"),"期间结转")</f>
        <v>0</v>
      </c>
      <c r="J1744" s="38" t="str" cm="1">
        <f t="array" ref="J1744">_xlfn.TEXTJOIN(",", TRUE, _xlfn.UNIQUE(IF((序时账[日期]=B1744)*(序时账[凭证字号]=C1744)*IF(G1744=0,序时账[借方金额]&lt;&gt;0,序时账[借方金额]=0)*(序时账[科目编码]&lt;&gt;D1744), 序时账[科目名称], "")))</f>
        <v/>
      </c>
      <c r="K1744" s="42"/>
      <c r="M1744" s="24"/>
      <c r="N1744" s="23"/>
    </row>
    <row r="1745" spans="1:14">
      <c r="A1745" s="38" t="str" cm="1">
        <f t="array" ref="A1745">_xlfn.TEXTJOIN(",", TRUE, _xlfn.UNIQUE(IF((序时账[日期]=B1745)*(序时账[凭证字号]=C1745), 序时账[科目编码], "")))</f>
        <v>0</v>
      </c>
      <c r="B1745" s="89"/>
      <c r="G1745" s="39"/>
      <c r="H1745" s="39"/>
      <c r="I1745" s="42">
        <f>IF(F1745&lt;&gt;"结转本期损益",_xlfn.XLOOKUP(D1745,科目余额表[科目编码],科目余额表[抽查项目],"无匹配"),"期间结转")</f>
        <v>0</v>
      </c>
      <c r="J1745" s="38" t="str" cm="1">
        <f t="array" ref="J1745">_xlfn.TEXTJOIN(",", TRUE, _xlfn.UNIQUE(IF((序时账[日期]=B1745)*(序时账[凭证字号]=C1745)*IF(G1745=0,序时账[借方金额]&lt;&gt;0,序时账[借方金额]=0)*(序时账[科目编码]&lt;&gt;D1745), 序时账[科目名称], "")))</f>
        <v/>
      </c>
      <c r="K1745" s="42"/>
      <c r="M1745" s="24"/>
      <c r="N1745" s="23"/>
    </row>
    <row r="1746" spans="1:14">
      <c r="A1746" s="38" t="str" cm="1">
        <f t="array" ref="A1746">_xlfn.TEXTJOIN(",", TRUE, _xlfn.UNIQUE(IF((序时账[日期]=B1746)*(序时账[凭证字号]=C1746), 序时账[科目编码], "")))</f>
        <v>0</v>
      </c>
      <c r="B1746" s="89"/>
      <c r="G1746" s="39"/>
      <c r="H1746" s="39"/>
      <c r="I1746" s="42">
        <f>IF(F1746&lt;&gt;"结转本期损益",_xlfn.XLOOKUP(D1746,科目余额表[科目编码],科目余额表[抽查项目],"无匹配"),"期间结转")</f>
        <v>0</v>
      </c>
      <c r="J1746" s="38" t="str" cm="1">
        <f t="array" ref="J1746">_xlfn.TEXTJOIN(",", TRUE, _xlfn.UNIQUE(IF((序时账[日期]=B1746)*(序时账[凭证字号]=C1746)*IF(G1746=0,序时账[借方金额]&lt;&gt;0,序时账[借方金额]=0)*(序时账[科目编码]&lt;&gt;D1746), 序时账[科目名称], "")))</f>
        <v/>
      </c>
      <c r="K1746" s="42"/>
      <c r="M1746" s="24"/>
      <c r="N1746" s="23"/>
    </row>
    <row r="1747" spans="1:14">
      <c r="A1747" s="38" t="str" cm="1">
        <f t="array" ref="A1747">_xlfn.TEXTJOIN(",", TRUE, _xlfn.UNIQUE(IF((序时账[日期]=B1747)*(序时账[凭证字号]=C1747), 序时账[科目编码], "")))</f>
        <v>0</v>
      </c>
      <c r="B1747" s="89"/>
      <c r="G1747" s="39"/>
      <c r="H1747" s="39"/>
      <c r="I1747" s="42">
        <f>IF(F1747&lt;&gt;"结转本期损益",_xlfn.XLOOKUP(D1747,科目余额表[科目编码],科目余额表[抽查项目],"无匹配"),"期间结转")</f>
        <v>0</v>
      </c>
      <c r="J1747" s="38" t="str" cm="1">
        <f t="array" ref="J1747">_xlfn.TEXTJOIN(",", TRUE, _xlfn.UNIQUE(IF((序时账[日期]=B1747)*(序时账[凭证字号]=C1747)*IF(G1747=0,序时账[借方金额]&lt;&gt;0,序时账[借方金额]=0)*(序时账[科目编码]&lt;&gt;D1747), 序时账[科目名称], "")))</f>
        <v/>
      </c>
      <c r="K1747" s="42"/>
      <c r="M1747" s="24"/>
      <c r="N1747" s="23"/>
    </row>
    <row r="1748" spans="1:14">
      <c r="A1748" s="38" t="str" cm="1">
        <f t="array" ref="A1748">_xlfn.TEXTJOIN(",", TRUE, _xlfn.UNIQUE(IF((序时账[日期]=B1748)*(序时账[凭证字号]=C1748), 序时账[科目编码], "")))</f>
        <v>0</v>
      </c>
      <c r="B1748" s="89"/>
      <c r="G1748" s="39"/>
      <c r="H1748" s="39"/>
      <c r="I1748" s="42">
        <f>IF(F1748&lt;&gt;"结转本期损益",_xlfn.XLOOKUP(D1748,科目余额表[科目编码],科目余额表[抽查项目],"无匹配"),"期间结转")</f>
        <v>0</v>
      </c>
      <c r="J1748" s="38" t="str" cm="1">
        <f t="array" ref="J1748">_xlfn.TEXTJOIN(",", TRUE, _xlfn.UNIQUE(IF((序时账[日期]=B1748)*(序时账[凭证字号]=C1748)*IF(G1748=0,序时账[借方金额]&lt;&gt;0,序时账[借方金额]=0)*(序时账[科目编码]&lt;&gt;D1748), 序时账[科目名称], "")))</f>
        <v/>
      </c>
      <c r="K1748" s="42"/>
      <c r="M1748" s="24"/>
      <c r="N1748" s="23"/>
    </row>
    <row r="1749" spans="1:14">
      <c r="A1749" s="38" t="str" cm="1">
        <f t="array" ref="A1749">_xlfn.TEXTJOIN(",", TRUE, _xlfn.UNIQUE(IF((序时账[日期]=B1749)*(序时账[凭证字号]=C1749), 序时账[科目编码], "")))</f>
        <v>0</v>
      </c>
      <c r="B1749" s="89"/>
      <c r="G1749" s="39"/>
      <c r="H1749" s="39"/>
      <c r="I1749" s="42">
        <f>IF(F1749&lt;&gt;"结转本期损益",_xlfn.XLOOKUP(D1749,科目余额表[科目编码],科目余额表[抽查项目],"无匹配"),"期间结转")</f>
        <v>0</v>
      </c>
      <c r="J1749" s="38" t="str" cm="1">
        <f t="array" ref="J1749">_xlfn.TEXTJOIN(",", TRUE, _xlfn.UNIQUE(IF((序时账[日期]=B1749)*(序时账[凭证字号]=C1749)*IF(G1749=0,序时账[借方金额]&lt;&gt;0,序时账[借方金额]=0)*(序时账[科目编码]&lt;&gt;D1749), 序时账[科目名称], "")))</f>
        <v/>
      </c>
      <c r="K1749" s="42"/>
      <c r="M1749" s="24"/>
      <c r="N1749" s="23"/>
    </row>
    <row r="1750" spans="1:14">
      <c r="A1750" s="38" t="str" cm="1">
        <f t="array" ref="A1750">_xlfn.TEXTJOIN(",", TRUE, _xlfn.UNIQUE(IF((序时账[日期]=B1750)*(序时账[凭证字号]=C1750), 序时账[科目编码], "")))</f>
        <v>0</v>
      </c>
      <c r="B1750" s="89"/>
      <c r="G1750" s="39"/>
      <c r="H1750" s="39"/>
      <c r="I1750" s="42">
        <f>IF(F1750&lt;&gt;"结转本期损益",_xlfn.XLOOKUP(D1750,科目余额表[科目编码],科目余额表[抽查项目],"无匹配"),"期间结转")</f>
        <v>0</v>
      </c>
      <c r="J1750" s="38" t="str" cm="1">
        <f t="array" ref="J1750">_xlfn.TEXTJOIN(",", TRUE, _xlfn.UNIQUE(IF((序时账[日期]=B1750)*(序时账[凭证字号]=C1750)*IF(G1750=0,序时账[借方金额]&lt;&gt;0,序时账[借方金额]=0)*(序时账[科目编码]&lt;&gt;D1750), 序时账[科目名称], "")))</f>
        <v/>
      </c>
      <c r="K1750" s="42"/>
      <c r="M1750" s="24"/>
      <c r="N1750" s="23"/>
    </row>
    <row r="1751" spans="1:14">
      <c r="A1751" s="38" t="str" cm="1">
        <f t="array" ref="A1751">_xlfn.TEXTJOIN(",", TRUE, _xlfn.UNIQUE(IF((序时账[日期]=B1751)*(序时账[凭证字号]=C1751), 序时账[科目编码], "")))</f>
        <v>0</v>
      </c>
      <c r="B1751" s="89"/>
      <c r="G1751" s="39"/>
      <c r="H1751" s="39"/>
      <c r="I1751" s="42">
        <f>IF(F1751&lt;&gt;"结转本期损益",_xlfn.XLOOKUP(D1751,科目余额表[科目编码],科目余额表[抽查项目],"无匹配"),"期间结转")</f>
        <v>0</v>
      </c>
      <c r="J1751" s="38" t="str" cm="1">
        <f t="array" ref="J1751">_xlfn.TEXTJOIN(",", TRUE, _xlfn.UNIQUE(IF((序时账[日期]=B1751)*(序时账[凭证字号]=C1751)*IF(G1751=0,序时账[借方金额]&lt;&gt;0,序时账[借方金额]=0)*(序时账[科目编码]&lt;&gt;D1751), 序时账[科目名称], "")))</f>
        <v/>
      </c>
      <c r="K1751" s="42"/>
      <c r="M1751" s="24"/>
      <c r="N1751" s="23"/>
    </row>
    <row r="1752" spans="1:14">
      <c r="A1752" s="38" t="str" cm="1">
        <f t="array" ref="A1752">_xlfn.TEXTJOIN(",", TRUE, _xlfn.UNIQUE(IF((序时账[日期]=B1752)*(序时账[凭证字号]=C1752), 序时账[科目编码], "")))</f>
        <v>0</v>
      </c>
      <c r="B1752" s="89"/>
      <c r="G1752" s="39"/>
      <c r="H1752" s="39"/>
      <c r="I1752" s="42">
        <f>IF(F1752&lt;&gt;"结转本期损益",_xlfn.XLOOKUP(D1752,科目余额表[科目编码],科目余额表[抽查项目],"无匹配"),"期间结转")</f>
        <v>0</v>
      </c>
      <c r="J1752" s="38" t="str" cm="1">
        <f t="array" ref="J1752">_xlfn.TEXTJOIN(",", TRUE, _xlfn.UNIQUE(IF((序时账[日期]=B1752)*(序时账[凭证字号]=C1752)*IF(G1752=0,序时账[借方金额]&lt;&gt;0,序时账[借方金额]=0)*(序时账[科目编码]&lt;&gt;D1752), 序时账[科目名称], "")))</f>
        <v/>
      </c>
      <c r="K1752" s="42"/>
      <c r="M1752" s="24"/>
      <c r="N1752" s="23"/>
    </row>
    <row r="1753" spans="1:14">
      <c r="A1753" s="38" t="str" cm="1">
        <f t="array" ref="A1753">_xlfn.TEXTJOIN(",", TRUE, _xlfn.UNIQUE(IF((序时账[日期]=B1753)*(序时账[凭证字号]=C1753), 序时账[科目编码], "")))</f>
        <v>0</v>
      </c>
      <c r="B1753" s="89"/>
      <c r="G1753" s="39"/>
      <c r="H1753" s="39"/>
      <c r="I1753" s="42">
        <f>IF(F1753&lt;&gt;"结转本期损益",_xlfn.XLOOKUP(D1753,科目余额表[科目编码],科目余额表[抽查项目],"无匹配"),"期间结转")</f>
        <v>0</v>
      </c>
      <c r="J1753" s="38" t="str" cm="1">
        <f t="array" ref="J1753">_xlfn.TEXTJOIN(",", TRUE, _xlfn.UNIQUE(IF((序时账[日期]=B1753)*(序时账[凭证字号]=C1753)*IF(G1753=0,序时账[借方金额]&lt;&gt;0,序时账[借方金额]=0)*(序时账[科目编码]&lt;&gt;D1753), 序时账[科目名称], "")))</f>
        <v/>
      </c>
      <c r="K1753" s="42"/>
      <c r="M1753" s="24"/>
      <c r="N1753" s="23"/>
    </row>
    <row r="1754" spans="1:14">
      <c r="A1754" s="38" t="str" cm="1">
        <f t="array" ref="A1754">_xlfn.TEXTJOIN(",", TRUE, _xlfn.UNIQUE(IF((序时账[日期]=B1754)*(序时账[凭证字号]=C1754), 序时账[科目编码], "")))</f>
        <v>0</v>
      </c>
      <c r="B1754" s="89"/>
      <c r="G1754" s="39"/>
      <c r="H1754" s="39"/>
      <c r="I1754" s="42">
        <f>IF(F1754&lt;&gt;"结转本期损益",_xlfn.XLOOKUP(D1754,科目余额表[科目编码],科目余额表[抽查项目],"无匹配"),"期间结转")</f>
        <v>0</v>
      </c>
      <c r="J1754" s="38" t="str" cm="1">
        <f t="array" ref="J1754">_xlfn.TEXTJOIN(",", TRUE, _xlfn.UNIQUE(IF((序时账[日期]=B1754)*(序时账[凭证字号]=C1754)*IF(G1754=0,序时账[借方金额]&lt;&gt;0,序时账[借方金额]=0)*(序时账[科目编码]&lt;&gt;D1754), 序时账[科目名称], "")))</f>
        <v/>
      </c>
      <c r="K1754" s="42"/>
      <c r="M1754" s="24"/>
      <c r="N1754" s="23"/>
    </row>
    <row r="1755" spans="1:14">
      <c r="A1755" s="38" t="str" cm="1">
        <f t="array" ref="A1755">_xlfn.TEXTJOIN(",", TRUE, _xlfn.UNIQUE(IF((序时账[日期]=B1755)*(序时账[凭证字号]=C1755), 序时账[科目编码], "")))</f>
        <v>0</v>
      </c>
      <c r="B1755" s="89"/>
      <c r="G1755" s="39"/>
      <c r="H1755" s="39"/>
      <c r="I1755" s="42">
        <f>IF(F1755&lt;&gt;"结转本期损益",_xlfn.XLOOKUP(D1755,科目余额表[科目编码],科目余额表[抽查项目],"无匹配"),"期间结转")</f>
        <v>0</v>
      </c>
      <c r="J1755" s="38" t="str" cm="1">
        <f t="array" ref="J1755">_xlfn.TEXTJOIN(",", TRUE, _xlfn.UNIQUE(IF((序时账[日期]=B1755)*(序时账[凭证字号]=C1755)*IF(G1755=0,序时账[借方金额]&lt;&gt;0,序时账[借方金额]=0)*(序时账[科目编码]&lt;&gt;D1755), 序时账[科目名称], "")))</f>
        <v/>
      </c>
      <c r="K1755" s="42"/>
      <c r="M1755" s="24"/>
      <c r="N1755" s="23"/>
    </row>
    <row r="1756" spans="1:14">
      <c r="A1756" s="38" t="str" cm="1">
        <f t="array" ref="A1756">_xlfn.TEXTJOIN(",", TRUE, _xlfn.UNIQUE(IF((序时账[日期]=B1756)*(序时账[凭证字号]=C1756), 序时账[科目编码], "")))</f>
        <v>0</v>
      </c>
      <c r="B1756" s="89"/>
      <c r="G1756" s="39"/>
      <c r="H1756" s="39"/>
      <c r="I1756" s="42">
        <f>IF(F1756&lt;&gt;"结转本期损益",_xlfn.XLOOKUP(D1756,科目余额表[科目编码],科目余额表[抽查项目],"无匹配"),"期间结转")</f>
        <v>0</v>
      </c>
      <c r="J1756" s="38" t="str" cm="1">
        <f t="array" ref="J1756">_xlfn.TEXTJOIN(",", TRUE, _xlfn.UNIQUE(IF((序时账[日期]=B1756)*(序时账[凭证字号]=C1756)*IF(G1756=0,序时账[借方金额]&lt;&gt;0,序时账[借方金额]=0)*(序时账[科目编码]&lt;&gt;D1756), 序时账[科目名称], "")))</f>
        <v/>
      </c>
      <c r="K1756" s="42"/>
      <c r="M1756" s="24"/>
      <c r="N1756" s="23"/>
    </row>
    <row r="1757" spans="1:14">
      <c r="A1757" s="38" t="str" cm="1">
        <f t="array" ref="A1757">_xlfn.TEXTJOIN(",", TRUE, _xlfn.UNIQUE(IF((序时账[日期]=B1757)*(序时账[凭证字号]=C1757), 序时账[科目编码], "")))</f>
        <v>0</v>
      </c>
      <c r="B1757" s="89"/>
      <c r="G1757" s="39"/>
      <c r="H1757" s="39"/>
      <c r="I1757" s="42">
        <f>IF(F1757&lt;&gt;"结转本期损益",_xlfn.XLOOKUP(D1757,科目余额表[科目编码],科目余额表[抽查项目],"无匹配"),"期间结转")</f>
        <v>0</v>
      </c>
      <c r="J1757" s="38" t="str" cm="1">
        <f t="array" ref="J1757">_xlfn.TEXTJOIN(",", TRUE, _xlfn.UNIQUE(IF((序时账[日期]=B1757)*(序时账[凭证字号]=C1757)*IF(G1757=0,序时账[借方金额]&lt;&gt;0,序时账[借方金额]=0)*(序时账[科目编码]&lt;&gt;D1757), 序时账[科目名称], "")))</f>
        <v/>
      </c>
      <c r="K1757" s="42"/>
      <c r="M1757" s="24"/>
      <c r="N1757" s="23"/>
    </row>
    <row r="1758" spans="1:14">
      <c r="A1758" s="38" t="str" cm="1">
        <f t="array" ref="A1758">_xlfn.TEXTJOIN(",", TRUE, _xlfn.UNIQUE(IF((序时账[日期]=B1758)*(序时账[凭证字号]=C1758), 序时账[科目编码], "")))</f>
        <v>0</v>
      </c>
      <c r="B1758" s="89"/>
      <c r="G1758" s="39"/>
      <c r="H1758" s="39"/>
      <c r="I1758" s="42">
        <f>IF(F1758&lt;&gt;"结转本期损益",_xlfn.XLOOKUP(D1758,科目余额表[科目编码],科目余额表[抽查项目],"无匹配"),"期间结转")</f>
        <v>0</v>
      </c>
      <c r="J1758" s="38" t="str" cm="1">
        <f t="array" ref="J1758">_xlfn.TEXTJOIN(",", TRUE, _xlfn.UNIQUE(IF((序时账[日期]=B1758)*(序时账[凭证字号]=C1758)*IF(G1758=0,序时账[借方金额]&lt;&gt;0,序时账[借方金额]=0)*(序时账[科目编码]&lt;&gt;D1758), 序时账[科目名称], "")))</f>
        <v/>
      </c>
      <c r="K1758" s="42"/>
      <c r="M1758" s="24"/>
      <c r="N1758" s="23"/>
    </row>
    <row r="1759" spans="1:14">
      <c r="A1759" s="38" t="str" cm="1">
        <f t="array" ref="A1759">_xlfn.TEXTJOIN(",", TRUE, _xlfn.UNIQUE(IF((序时账[日期]=B1759)*(序时账[凭证字号]=C1759), 序时账[科目编码], "")))</f>
        <v>0</v>
      </c>
      <c r="B1759" s="89"/>
      <c r="G1759" s="39"/>
      <c r="H1759" s="39"/>
      <c r="I1759" s="42">
        <f>IF(F1759&lt;&gt;"结转本期损益",_xlfn.XLOOKUP(D1759,科目余额表[科目编码],科目余额表[抽查项目],"无匹配"),"期间结转")</f>
        <v>0</v>
      </c>
      <c r="J1759" s="38" t="str" cm="1">
        <f t="array" ref="J1759">_xlfn.TEXTJOIN(",", TRUE, _xlfn.UNIQUE(IF((序时账[日期]=B1759)*(序时账[凭证字号]=C1759)*IF(G1759=0,序时账[借方金额]&lt;&gt;0,序时账[借方金额]=0)*(序时账[科目编码]&lt;&gt;D1759), 序时账[科目名称], "")))</f>
        <v/>
      </c>
      <c r="K1759" s="42"/>
      <c r="M1759" s="24"/>
      <c r="N1759" s="23"/>
    </row>
    <row r="1760" spans="1:14">
      <c r="A1760" s="38" t="str" cm="1">
        <f t="array" ref="A1760">_xlfn.TEXTJOIN(",", TRUE, _xlfn.UNIQUE(IF((序时账[日期]=B1760)*(序时账[凭证字号]=C1760), 序时账[科目编码], "")))</f>
        <v>0</v>
      </c>
      <c r="B1760" s="89"/>
      <c r="G1760" s="39"/>
      <c r="H1760" s="39"/>
      <c r="I1760" s="42">
        <f>IF(F1760&lt;&gt;"结转本期损益",_xlfn.XLOOKUP(D1760,科目余额表[科目编码],科目余额表[抽查项目],"无匹配"),"期间结转")</f>
        <v>0</v>
      </c>
      <c r="J1760" s="38" t="str" cm="1">
        <f t="array" ref="J1760">_xlfn.TEXTJOIN(",", TRUE, _xlfn.UNIQUE(IF((序时账[日期]=B1760)*(序时账[凭证字号]=C1760)*IF(G1760=0,序时账[借方金额]&lt;&gt;0,序时账[借方金额]=0)*(序时账[科目编码]&lt;&gt;D1760), 序时账[科目名称], "")))</f>
        <v/>
      </c>
      <c r="K1760" s="42"/>
      <c r="M1760" s="24"/>
      <c r="N1760" s="23"/>
    </row>
    <row r="1761" spans="1:14">
      <c r="A1761" s="38" t="str" cm="1">
        <f t="array" ref="A1761">_xlfn.TEXTJOIN(",", TRUE, _xlfn.UNIQUE(IF((序时账[日期]=B1761)*(序时账[凭证字号]=C1761), 序时账[科目编码], "")))</f>
        <v>0</v>
      </c>
      <c r="B1761" s="89"/>
      <c r="G1761" s="39"/>
      <c r="H1761" s="39"/>
      <c r="I1761" s="42">
        <f>IF(F1761&lt;&gt;"结转本期损益",_xlfn.XLOOKUP(D1761,科目余额表[科目编码],科目余额表[抽查项目],"无匹配"),"期间结转")</f>
        <v>0</v>
      </c>
      <c r="J1761" s="38" t="str" cm="1">
        <f t="array" ref="J1761">_xlfn.TEXTJOIN(",", TRUE, _xlfn.UNIQUE(IF((序时账[日期]=B1761)*(序时账[凭证字号]=C1761)*IF(G1761=0,序时账[借方金额]&lt;&gt;0,序时账[借方金额]=0)*(序时账[科目编码]&lt;&gt;D1761), 序时账[科目名称], "")))</f>
        <v/>
      </c>
      <c r="K1761" s="42"/>
      <c r="M1761" s="24"/>
      <c r="N1761" s="23"/>
    </row>
    <row r="1762" spans="1:14">
      <c r="A1762" s="38" t="str" cm="1">
        <f t="array" ref="A1762">_xlfn.TEXTJOIN(",", TRUE, _xlfn.UNIQUE(IF((序时账[日期]=B1762)*(序时账[凭证字号]=C1762), 序时账[科目编码], "")))</f>
        <v>0</v>
      </c>
      <c r="B1762" s="89"/>
      <c r="G1762" s="39"/>
      <c r="H1762" s="39"/>
      <c r="I1762" s="42">
        <f>IF(F1762&lt;&gt;"结转本期损益",_xlfn.XLOOKUP(D1762,科目余额表[科目编码],科目余额表[抽查项目],"无匹配"),"期间结转")</f>
        <v>0</v>
      </c>
      <c r="J1762" s="38" t="str" cm="1">
        <f t="array" ref="J1762">_xlfn.TEXTJOIN(",", TRUE, _xlfn.UNIQUE(IF((序时账[日期]=B1762)*(序时账[凭证字号]=C1762)*IF(G1762=0,序时账[借方金额]&lt;&gt;0,序时账[借方金额]=0)*(序时账[科目编码]&lt;&gt;D1762), 序时账[科目名称], "")))</f>
        <v/>
      </c>
      <c r="K1762" s="42"/>
      <c r="M1762" s="24"/>
      <c r="N1762" s="23"/>
    </row>
    <row r="1763" spans="1:14">
      <c r="A1763" s="38" t="str" cm="1">
        <f t="array" ref="A1763">_xlfn.TEXTJOIN(",", TRUE, _xlfn.UNIQUE(IF((序时账[日期]=B1763)*(序时账[凭证字号]=C1763), 序时账[科目编码], "")))</f>
        <v>0</v>
      </c>
      <c r="B1763" s="89"/>
      <c r="G1763" s="39"/>
      <c r="H1763" s="39"/>
      <c r="I1763" s="42">
        <f>IF(F1763&lt;&gt;"结转本期损益",_xlfn.XLOOKUP(D1763,科目余额表[科目编码],科目余额表[抽查项目],"无匹配"),"期间结转")</f>
        <v>0</v>
      </c>
      <c r="J1763" s="38" t="str" cm="1">
        <f t="array" ref="J1763">_xlfn.TEXTJOIN(",", TRUE, _xlfn.UNIQUE(IF((序时账[日期]=B1763)*(序时账[凭证字号]=C1763)*IF(G1763=0,序时账[借方金额]&lt;&gt;0,序时账[借方金额]=0)*(序时账[科目编码]&lt;&gt;D1763), 序时账[科目名称], "")))</f>
        <v/>
      </c>
      <c r="K1763" s="42"/>
      <c r="M1763" s="24"/>
      <c r="N1763" s="23"/>
    </row>
    <row r="1764" spans="1:14">
      <c r="A1764" s="38" t="str" cm="1">
        <f t="array" ref="A1764">_xlfn.TEXTJOIN(",", TRUE, _xlfn.UNIQUE(IF((序时账[日期]=B1764)*(序时账[凭证字号]=C1764), 序时账[科目编码], "")))</f>
        <v>0</v>
      </c>
      <c r="B1764" s="89"/>
      <c r="G1764" s="39"/>
      <c r="H1764" s="39"/>
      <c r="I1764" s="42">
        <f>IF(F1764&lt;&gt;"结转本期损益",_xlfn.XLOOKUP(D1764,科目余额表[科目编码],科目余额表[抽查项目],"无匹配"),"期间结转")</f>
        <v>0</v>
      </c>
      <c r="J1764" s="38" t="str" cm="1">
        <f t="array" ref="J1764">_xlfn.TEXTJOIN(",", TRUE, _xlfn.UNIQUE(IF((序时账[日期]=B1764)*(序时账[凭证字号]=C1764)*IF(G1764=0,序时账[借方金额]&lt;&gt;0,序时账[借方金额]=0)*(序时账[科目编码]&lt;&gt;D1764), 序时账[科目名称], "")))</f>
        <v/>
      </c>
      <c r="K1764" s="42"/>
      <c r="M1764" s="24"/>
      <c r="N1764" s="23"/>
    </row>
    <row r="1765" spans="1:14">
      <c r="A1765" s="38" t="str" cm="1">
        <f t="array" ref="A1765">_xlfn.TEXTJOIN(",", TRUE, _xlfn.UNIQUE(IF((序时账[日期]=B1765)*(序时账[凭证字号]=C1765), 序时账[科目编码], "")))</f>
        <v>0</v>
      </c>
      <c r="B1765" s="89"/>
      <c r="G1765" s="39"/>
      <c r="H1765" s="39"/>
      <c r="I1765" s="42">
        <f>IF(F1765&lt;&gt;"结转本期损益",_xlfn.XLOOKUP(D1765,科目余额表[科目编码],科目余额表[抽查项目],"无匹配"),"期间结转")</f>
        <v>0</v>
      </c>
      <c r="J1765" s="38" t="str" cm="1">
        <f t="array" ref="J1765">_xlfn.TEXTJOIN(",", TRUE, _xlfn.UNIQUE(IF((序时账[日期]=B1765)*(序时账[凭证字号]=C1765)*IF(G1765=0,序时账[借方金额]&lt;&gt;0,序时账[借方金额]=0)*(序时账[科目编码]&lt;&gt;D1765), 序时账[科目名称], "")))</f>
        <v/>
      </c>
      <c r="K1765" s="42"/>
      <c r="M1765" s="24"/>
      <c r="N1765" s="23"/>
    </row>
    <row r="1766" spans="1:14">
      <c r="A1766" s="38" t="str" cm="1">
        <f t="array" ref="A1766">_xlfn.TEXTJOIN(",", TRUE, _xlfn.UNIQUE(IF((序时账[日期]=B1766)*(序时账[凭证字号]=C1766), 序时账[科目编码], "")))</f>
        <v>0</v>
      </c>
      <c r="B1766" s="89"/>
      <c r="G1766" s="39"/>
      <c r="H1766" s="39"/>
      <c r="I1766" s="42">
        <f>IF(F1766&lt;&gt;"结转本期损益",_xlfn.XLOOKUP(D1766,科目余额表[科目编码],科目余额表[抽查项目],"无匹配"),"期间结转")</f>
        <v>0</v>
      </c>
      <c r="J1766" s="38" t="str" cm="1">
        <f t="array" ref="J1766">_xlfn.TEXTJOIN(",", TRUE, _xlfn.UNIQUE(IF((序时账[日期]=B1766)*(序时账[凭证字号]=C1766)*IF(G1766=0,序时账[借方金额]&lt;&gt;0,序时账[借方金额]=0)*(序时账[科目编码]&lt;&gt;D1766), 序时账[科目名称], "")))</f>
        <v/>
      </c>
      <c r="K1766" s="42"/>
      <c r="M1766" s="24"/>
      <c r="N1766" s="23"/>
    </row>
    <row r="1767" spans="1:14">
      <c r="A1767" s="38" t="str" cm="1">
        <f t="array" ref="A1767">_xlfn.TEXTJOIN(",", TRUE, _xlfn.UNIQUE(IF((序时账[日期]=B1767)*(序时账[凭证字号]=C1767), 序时账[科目编码], "")))</f>
        <v>0</v>
      </c>
      <c r="B1767" s="89"/>
      <c r="G1767" s="39"/>
      <c r="H1767" s="39"/>
      <c r="I1767" s="42">
        <f>IF(F1767&lt;&gt;"结转本期损益",_xlfn.XLOOKUP(D1767,科目余额表[科目编码],科目余额表[抽查项目],"无匹配"),"期间结转")</f>
        <v>0</v>
      </c>
      <c r="J1767" s="38" t="str" cm="1">
        <f t="array" ref="J1767">_xlfn.TEXTJOIN(",", TRUE, _xlfn.UNIQUE(IF((序时账[日期]=B1767)*(序时账[凭证字号]=C1767)*IF(G1767=0,序时账[借方金额]&lt;&gt;0,序时账[借方金额]=0)*(序时账[科目编码]&lt;&gt;D1767), 序时账[科目名称], "")))</f>
        <v/>
      </c>
      <c r="K1767" s="42"/>
      <c r="M1767" s="24"/>
      <c r="N1767" s="23"/>
    </row>
    <row r="1768" spans="1:14">
      <c r="A1768" s="38" t="str" cm="1">
        <f t="array" ref="A1768">_xlfn.TEXTJOIN(",", TRUE, _xlfn.UNIQUE(IF((序时账[日期]=B1768)*(序时账[凭证字号]=C1768), 序时账[科目编码], "")))</f>
        <v>0</v>
      </c>
      <c r="B1768" s="89"/>
      <c r="G1768" s="39"/>
      <c r="H1768" s="39"/>
      <c r="I1768" s="42">
        <f>IF(F1768&lt;&gt;"结转本期损益",_xlfn.XLOOKUP(D1768,科目余额表[科目编码],科目余额表[抽查项目],"无匹配"),"期间结转")</f>
        <v>0</v>
      </c>
      <c r="J1768" s="38" t="str" cm="1">
        <f t="array" ref="J1768">_xlfn.TEXTJOIN(",", TRUE, _xlfn.UNIQUE(IF((序时账[日期]=B1768)*(序时账[凭证字号]=C1768)*IF(G1768=0,序时账[借方金额]&lt;&gt;0,序时账[借方金额]=0)*(序时账[科目编码]&lt;&gt;D1768), 序时账[科目名称], "")))</f>
        <v/>
      </c>
      <c r="K1768" s="42"/>
      <c r="M1768" s="24"/>
      <c r="N1768" s="23"/>
    </row>
    <row r="1769" spans="1:14">
      <c r="A1769" s="38" t="str" cm="1">
        <f t="array" ref="A1769">_xlfn.TEXTJOIN(",", TRUE, _xlfn.UNIQUE(IF((序时账[日期]=B1769)*(序时账[凭证字号]=C1769), 序时账[科目编码], "")))</f>
        <v>0</v>
      </c>
      <c r="B1769" s="89"/>
      <c r="G1769" s="39"/>
      <c r="H1769" s="39"/>
      <c r="I1769" s="42">
        <f>IF(F1769&lt;&gt;"结转本期损益",_xlfn.XLOOKUP(D1769,科目余额表[科目编码],科目余额表[抽查项目],"无匹配"),"期间结转")</f>
        <v>0</v>
      </c>
      <c r="J1769" s="38" t="str" cm="1">
        <f t="array" ref="J1769">_xlfn.TEXTJOIN(",", TRUE, _xlfn.UNIQUE(IF((序时账[日期]=B1769)*(序时账[凭证字号]=C1769)*IF(G1769=0,序时账[借方金额]&lt;&gt;0,序时账[借方金额]=0)*(序时账[科目编码]&lt;&gt;D1769), 序时账[科目名称], "")))</f>
        <v/>
      </c>
      <c r="K1769" s="42"/>
      <c r="M1769" s="24"/>
      <c r="N1769" s="23"/>
    </row>
    <row r="1770" spans="1:14">
      <c r="A1770" s="38" t="str" cm="1">
        <f t="array" ref="A1770">_xlfn.TEXTJOIN(",", TRUE, _xlfn.UNIQUE(IF((序时账[日期]=B1770)*(序时账[凭证字号]=C1770), 序时账[科目编码], "")))</f>
        <v>0</v>
      </c>
      <c r="B1770" s="89"/>
      <c r="G1770" s="39"/>
      <c r="H1770" s="39"/>
      <c r="I1770" s="42">
        <f>IF(F1770&lt;&gt;"结转本期损益",_xlfn.XLOOKUP(D1770,科目余额表[科目编码],科目余额表[抽查项目],"无匹配"),"期间结转")</f>
        <v>0</v>
      </c>
      <c r="J1770" s="38" t="str" cm="1">
        <f t="array" ref="J1770">_xlfn.TEXTJOIN(",", TRUE, _xlfn.UNIQUE(IF((序时账[日期]=B1770)*(序时账[凭证字号]=C1770)*IF(G1770=0,序时账[借方金额]&lt;&gt;0,序时账[借方金额]=0)*(序时账[科目编码]&lt;&gt;D1770), 序时账[科目名称], "")))</f>
        <v/>
      </c>
      <c r="K1770" s="42"/>
      <c r="M1770" s="24"/>
      <c r="N1770" s="23"/>
    </row>
    <row r="1771" spans="1:14">
      <c r="A1771" s="38" t="str" cm="1">
        <f t="array" ref="A1771">_xlfn.TEXTJOIN(",", TRUE, _xlfn.UNIQUE(IF((序时账[日期]=B1771)*(序时账[凭证字号]=C1771), 序时账[科目编码], "")))</f>
        <v>0</v>
      </c>
      <c r="B1771" s="89"/>
      <c r="G1771" s="39"/>
      <c r="H1771" s="39"/>
      <c r="I1771" s="42">
        <f>IF(F1771&lt;&gt;"结转本期损益",_xlfn.XLOOKUP(D1771,科目余额表[科目编码],科目余额表[抽查项目],"无匹配"),"期间结转")</f>
        <v>0</v>
      </c>
      <c r="J1771" s="38" t="str" cm="1">
        <f t="array" ref="J1771">_xlfn.TEXTJOIN(",", TRUE, _xlfn.UNIQUE(IF((序时账[日期]=B1771)*(序时账[凭证字号]=C1771)*IF(G1771=0,序时账[借方金额]&lt;&gt;0,序时账[借方金额]=0)*(序时账[科目编码]&lt;&gt;D1771), 序时账[科目名称], "")))</f>
        <v/>
      </c>
      <c r="K1771" s="42"/>
      <c r="M1771" s="24"/>
      <c r="N1771" s="23"/>
    </row>
    <row r="1772" spans="1:14">
      <c r="A1772" s="38" t="str" cm="1">
        <f t="array" ref="A1772">_xlfn.TEXTJOIN(",", TRUE, _xlfn.UNIQUE(IF((序时账[日期]=B1772)*(序时账[凭证字号]=C1772), 序时账[科目编码], "")))</f>
        <v>0</v>
      </c>
      <c r="B1772" s="89"/>
      <c r="G1772" s="39"/>
      <c r="H1772" s="39"/>
      <c r="I1772" s="42">
        <f>IF(F1772&lt;&gt;"结转本期损益",_xlfn.XLOOKUP(D1772,科目余额表[科目编码],科目余额表[抽查项目],"无匹配"),"期间结转")</f>
        <v>0</v>
      </c>
      <c r="J1772" s="38" t="str" cm="1">
        <f t="array" ref="J1772">_xlfn.TEXTJOIN(",", TRUE, _xlfn.UNIQUE(IF((序时账[日期]=B1772)*(序时账[凭证字号]=C1772)*IF(G1772=0,序时账[借方金额]&lt;&gt;0,序时账[借方金额]=0)*(序时账[科目编码]&lt;&gt;D1772), 序时账[科目名称], "")))</f>
        <v/>
      </c>
      <c r="K1772" s="42"/>
      <c r="M1772" s="24"/>
      <c r="N1772" s="23"/>
    </row>
    <row r="1773" spans="1:14">
      <c r="A1773" s="38" t="str" cm="1">
        <f t="array" ref="A1773">_xlfn.TEXTJOIN(",", TRUE, _xlfn.UNIQUE(IF((序时账[日期]=B1773)*(序时账[凭证字号]=C1773), 序时账[科目编码], "")))</f>
        <v>0</v>
      </c>
      <c r="B1773" s="89"/>
      <c r="G1773" s="39"/>
      <c r="H1773" s="39"/>
      <c r="I1773" s="42">
        <f>IF(F1773&lt;&gt;"结转本期损益",_xlfn.XLOOKUP(D1773,科目余额表[科目编码],科目余额表[抽查项目],"无匹配"),"期间结转")</f>
        <v>0</v>
      </c>
      <c r="J1773" s="38" t="str" cm="1">
        <f t="array" ref="J1773">_xlfn.TEXTJOIN(",", TRUE, _xlfn.UNIQUE(IF((序时账[日期]=B1773)*(序时账[凭证字号]=C1773)*IF(G1773=0,序时账[借方金额]&lt;&gt;0,序时账[借方金额]=0)*(序时账[科目编码]&lt;&gt;D1773), 序时账[科目名称], "")))</f>
        <v/>
      </c>
      <c r="K1773" s="42"/>
      <c r="M1773" s="24"/>
      <c r="N1773" s="23"/>
    </row>
    <row r="1774" spans="1:14">
      <c r="A1774" s="38" t="str" cm="1">
        <f t="array" ref="A1774">_xlfn.TEXTJOIN(",", TRUE, _xlfn.UNIQUE(IF((序时账[日期]=B1774)*(序时账[凭证字号]=C1774), 序时账[科目编码], "")))</f>
        <v>0</v>
      </c>
      <c r="B1774" s="89"/>
      <c r="G1774" s="39"/>
      <c r="H1774" s="39"/>
      <c r="I1774" s="42">
        <f>IF(F1774&lt;&gt;"结转本期损益",_xlfn.XLOOKUP(D1774,科目余额表[科目编码],科目余额表[抽查项目],"无匹配"),"期间结转")</f>
        <v>0</v>
      </c>
      <c r="J1774" s="38" t="str" cm="1">
        <f t="array" ref="J1774">_xlfn.TEXTJOIN(",", TRUE, _xlfn.UNIQUE(IF((序时账[日期]=B1774)*(序时账[凭证字号]=C1774)*IF(G1774=0,序时账[借方金额]&lt;&gt;0,序时账[借方金额]=0)*(序时账[科目编码]&lt;&gt;D1774), 序时账[科目名称], "")))</f>
        <v/>
      </c>
      <c r="K1774" s="42"/>
      <c r="M1774" s="24"/>
      <c r="N1774" s="23"/>
    </row>
    <row r="1775" spans="1:14">
      <c r="A1775" s="38" t="str" cm="1">
        <f t="array" ref="A1775">_xlfn.TEXTJOIN(",", TRUE, _xlfn.UNIQUE(IF((序时账[日期]=B1775)*(序时账[凭证字号]=C1775), 序时账[科目编码], "")))</f>
        <v>0</v>
      </c>
      <c r="B1775" s="89"/>
      <c r="G1775" s="39"/>
      <c r="H1775" s="39"/>
      <c r="I1775" s="42">
        <f>IF(F1775&lt;&gt;"结转本期损益",_xlfn.XLOOKUP(D1775,科目余额表[科目编码],科目余额表[抽查项目],"无匹配"),"期间结转")</f>
        <v>0</v>
      </c>
      <c r="J1775" s="38" t="str" cm="1">
        <f t="array" ref="J1775">_xlfn.TEXTJOIN(",", TRUE, _xlfn.UNIQUE(IF((序时账[日期]=B1775)*(序时账[凭证字号]=C1775)*IF(G1775=0,序时账[借方金额]&lt;&gt;0,序时账[借方金额]=0)*(序时账[科目编码]&lt;&gt;D1775), 序时账[科目名称], "")))</f>
        <v/>
      </c>
      <c r="K1775" s="42"/>
      <c r="M1775" s="24"/>
      <c r="N1775" s="23"/>
    </row>
    <row r="1776" spans="1:14">
      <c r="A1776" s="38" t="str" cm="1">
        <f t="array" ref="A1776">_xlfn.TEXTJOIN(",", TRUE, _xlfn.UNIQUE(IF((序时账[日期]=B1776)*(序时账[凭证字号]=C1776), 序时账[科目编码], "")))</f>
        <v>0</v>
      </c>
      <c r="B1776" s="89"/>
      <c r="G1776" s="39"/>
      <c r="H1776" s="39"/>
      <c r="I1776" s="42">
        <f>IF(F1776&lt;&gt;"结转本期损益",_xlfn.XLOOKUP(D1776,科目余额表[科目编码],科目余额表[抽查项目],"无匹配"),"期间结转")</f>
        <v>0</v>
      </c>
      <c r="J1776" s="38" t="str" cm="1">
        <f t="array" ref="J1776">_xlfn.TEXTJOIN(",", TRUE, _xlfn.UNIQUE(IF((序时账[日期]=B1776)*(序时账[凭证字号]=C1776)*IF(G1776=0,序时账[借方金额]&lt;&gt;0,序时账[借方金额]=0)*(序时账[科目编码]&lt;&gt;D1776), 序时账[科目名称], "")))</f>
        <v/>
      </c>
      <c r="K1776" s="42"/>
      <c r="M1776" s="24"/>
      <c r="N1776" s="23"/>
    </row>
    <row r="1777" spans="1:14">
      <c r="A1777" s="38" t="str" cm="1">
        <f t="array" ref="A1777">_xlfn.TEXTJOIN(",", TRUE, _xlfn.UNIQUE(IF((序时账[日期]=B1777)*(序时账[凭证字号]=C1777), 序时账[科目编码], "")))</f>
        <v>0</v>
      </c>
      <c r="B1777" s="89"/>
      <c r="G1777" s="39"/>
      <c r="H1777" s="39"/>
      <c r="I1777" s="42">
        <f>IF(F1777&lt;&gt;"结转本期损益",_xlfn.XLOOKUP(D1777,科目余额表[科目编码],科目余额表[抽查项目],"无匹配"),"期间结转")</f>
        <v>0</v>
      </c>
      <c r="J1777" s="38" t="str" cm="1">
        <f t="array" ref="J1777">_xlfn.TEXTJOIN(",", TRUE, _xlfn.UNIQUE(IF((序时账[日期]=B1777)*(序时账[凭证字号]=C1777)*IF(G1777=0,序时账[借方金额]&lt;&gt;0,序时账[借方金额]=0)*(序时账[科目编码]&lt;&gt;D1777), 序时账[科目名称], "")))</f>
        <v/>
      </c>
      <c r="K1777" s="42"/>
      <c r="M1777" s="24"/>
      <c r="N1777" s="23"/>
    </row>
    <row r="1778" spans="1:14">
      <c r="A1778" s="38" t="str" cm="1">
        <f t="array" ref="A1778">_xlfn.TEXTJOIN(",", TRUE, _xlfn.UNIQUE(IF((序时账[日期]=B1778)*(序时账[凭证字号]=C1778), 序时账[科目编码], "")))</f>
        <v>0</v>
      </c>
      <c r="B1778" s="89"/>
      <c r="G1778" s="39"/>
      <c r="H1778" s="39"/>
      <c r="I1778" s="42">
        <f>IF(F1778&lt;&gt;"结转本期损益",_xlfn.XLOOKUP(D1778,科目余额表[科目编码],科目余额表[抽查项目],"无匹配"),"期间结转")</f>
        <v>0</v>
      </c>
      <c r="J1778" s="38" t="str" cm="1">
        <f t="array" ref="J1778">_xlfn.TEXTJOIN(",", TRUE, _xlfn.UNIQUE(IF((序时账[日期]=B1778)*(序时账[凭证字号]=C1778)*IF(G1778=0,序时账[借方金额]&lt;&gt;0,序时账[借方金额]=0)*(序时账[科目编码]&lt;&gt;D1778), 序时账[科目名称], "")))</f>
        <v/>
      </c>
      <c r="K1778" s="42"/>
      <c r="M1778" s="24"/>
      <c r="N1778" s="23"/>
    </row>
    <row r="1779" spans="1:14">
      <c r="A1779" s="38" t="str" cm="1">
        <f t="array" ref="A1779">_xlfn.TEXTJOIN(",", TRUE, _xlfn.UNIQUE(IF((序时账[日期]=B1779)*(序时账[凭证字号]=C1779), 序时账[科目编码], "")))</f>
        <v>0</v>
      </c>
      <c r="B1779" s="89"/>
      <c r="G1779" s="39"/>
      <c r="H1779" s="39"/>
      <c r="I1779" s="42">
        <f>IF(F1779&lt;&gt;"结转本期损益",_xlfn.XLOOKUP(D1779,科目余额表[科目编码],科目余额表[抽查项目],"无匹配"),"期间结转")</f>
        <v>0</v>
      </c>
      <c r="J1779" s="38" t="str" cm="1">
        <f t="array" ref="J1779">_xlfn.TEXTJOIN(",", TRUE, _xlfn.UNIQUE(IF((序时账[日期]=B1779)*(序时账[凭证字号]=C1779)*IF(G1779=0,序时账[借方金额]&lt;&gt;0,序时账[借方金额]=0)*(序时账[科目编码]&lt;&gt;D1779), 序时账[科目名称], "")))</f>
        <v/>
      </c>
      <c r="K1779" s="42"/>
      <c r="M1779" s="24"/>
      <c r="N1779" s="23"/>
    </row>
    <row r="1780" spans="1:14">
      <c r="A1780" s="38" t="str" cm="1">
        <f t="array" ref="A1780">_xlfn.TEXTJOIN(",", TRUE, _xlfn.UNIQUE(IF((序时账[日期]=B1780)*(序时账[凭证字号]=C1780), 序时账[科目编码], "")))</f>
        <v>0</v>
      </c>
      <c r="B1780" s="89"/>
      <c r="G1780" s="39"/>
      <c r="H1780" s="39"/>
      <c r="I1780" s="42">
        <f>IF(F1780&lt;&gt;"结转本期损益",_xlfn.XLOOKUP(D1780,科目余额表[科目编码],科目余额表[抽查项目],"无匹配"),"期间结转")</f>
        <v>0</v>
      </c>
      <c r="J1780" s="38" t="str" cm="1">
        <f t="array" ref="J1780">_xlfn.TEXTJOIN(",", TRUE, _xlfn.UNIQUE(IF((序时账[日期]=B1780)*(序时账[凭证字号]=C1780)*IF(G1780=0,序时账[借方金额]&lt;&gt;0,序时账[借方金额]=0)*(序时账[科目编码]&lt;&gt;D1780), 序时账[科目名称], "")))</f>
        <v/>
      </c>
      <c r="K1780" s="42"/>
      <c r="M1780" s="24"/>
      <c r="N1780" s="23"/>
    </row>
    <row r="1781" spans="1:14">
      <c r="A1781" s="38" t="str" cm="1">
        <f t="array" ref="A1781">_xlfn.TEXTJOIN(",", TRUE, _xlfn.UNIQUE(IF((序时账[日期]=B1781)*(序时账[凭证字号]=C1781), 序时账[科目编码], "")))</f>
        <v>0</v>
      </c>
      <c r="B1781" s="89"/>
      <c r="G1781" s="39"/>
      <c r="H1781" s="39"/>
      <c r="I1781" s="42">
        <f>IF(F1781&lt;&gt;"结转本期损益",_xlfn.XLOOKUP(D1781,科目余额表[科目编码],科目余额表[抽查项目],"无匹配"),"期间结转")</f>
        <v>0</v>
      </c>
      <c r="J1781" s="38" t="str" cm="1">
        <f t="array" ref="J1781">_xlfn.TEXTJOIN(",", TRUE, _xlfn.UNIQUE(IF((序时账[日期]=B1781)*(序时账[凭证字号]=C1781)*IF(G1781=0,序时账[借方金额]&lt;&gt;0,序时账[借方金额]=0)*(序时账[科目编码]&lt;&gt;D1781), 序时账[科目名称], "")))</f>
        <v/>
      </c>
      <c r="K1781" s="42"/>
      <c r="M1781" s="24"/>
      <c r="N1781" s="23"/>
    </row>
    <row r="1782" spans="1:14">
      <c r="A1782" s="38" t="str" cm="1">
        <f t="array" ref="A1782">_xlfn.TEXTJOIN(",", TRUE, _xlfn.UNIQUE(IF((序时账[日期]=B1782)*(序时账[凭证字号]=C1782), 序时账[科目编码], "")))</f>
        <v>0</v>
      </c>
      <c r="B1782" s="89"/>
      <c r="G1782" s="39"/>
      <c r="H1782" s="39"/>
      <c r="I1782" s="42">
        <f>IF(F1782&lt;&gt;"结转本期损益",_xlfn.XLOOKUP(D1782,科目余额表[科目编码],科目余额表[抽查项目],"无匹配"),"期间结转")</f>
        <v>0</v>
      </c>
      <c r="J1782" s="38" t="str" cm="1">
        <f t="array" ref="J1782">_xlfn.TEXTJOIN(",", TRUE, _xlfn.UNIQUE(IF((序时账[日期]=B1782)*(序时账[凭证字号]=C1782)*IF(G1782=0,序时账[借方金额]&lt;&gt;0,序时账[借方金额]=0)*(序时账[科目编码]&lt;&gt;D1782), 序时账[科目名称], "")))</f>
        <v/>
      </c>
      <c r="K1782" s="42"/>
      <c r="M1782" s="24"/>
      <c r="N1782" s="23"/>
    </row>
    <row r="1783" spans="1:14">
      <c r="A1783" s="38" t="str" cm="1">
        <f t="array" ref="A1783">_xlfn.TEXTJOIN(",", TRUE, _xlfn.UNIQUE(IF((序时账[日期]=B1783)*(序时账[凭证字号]=C1783), 序时账[科目编码], "")))</f>
        <v>0</v>
      </c>
      <c r="B1783" s="89"/>
      <c r="G1783" s="39"/>
      <c r="H1783" s="39"/>
      <c r="I1783" s="42">
        <f>IF(F1783&lt;&gt;"结转本期损益",_xlfn.XLOOKUP(D1783,科目余额表[科目编码],科目余额表[抽查项目],"无匹配"),"期间结转")</f>
        <v>0</v>
      </c>
      <c r="J1783" s="38" t="str" cm="1">
        <f t="array" ref="J1783">_xlfn.TEXTJOIN(",", TRUE, _xlfn.UNIQUE(IF((序时账[日期]=B1783)*(序时账[凭证字号]=C1783)*IF(G1783=0,序时账[借方金额]&lt;&gt;0,序时账[借方金额]=0)*(序时账[科目编码]&lt;&gt;D1783), 序时账[科目名称], "")))</f>
        <v/>
      </c>
      <c r="K1783" s="42"/>
      <c r="M1783" s="24"/>
      <c r="N1783" s="23"/>
    </row>
    <row r="1784" spans="1:14">
      <c r="A1784" s="38" t="str" cm="1">
        <f t="array" ref="A1784">_xlfn.TEXTJOIN(",", TRUE, _xlfn.UNIQUE(IF((序时账[日期]=B1784)*(序时账[凭证字号]=C1784), 序时账[科目编码], "")))</f>
        <v>0</v>
      </c>
      <c r="B1784" s="89"/>
      <c r="G1784" s="39"/>
      <c r="H1784" s="39"/>
      <c r="I1784" s="42">
        <f>IF(F1784&lt;&gt;"结转本期损益",_xlfn.XLOOKUP(D1784,科目余额表[科目编码],科目余额表[抽查项目],"无匹配"),"期间结转")</f>
        <v>0</v>
      </c>
      <c r="J1784" s="38" t="str" cm="1">
        <f t="array" ref="J1784">_xlfn.TEXTJOIN(",", TRUE, _xlfn.UNIQUE(IF((序时账[日期]=B1784)*(序时账[凭证字号]=C1784)*IF(G1784=0,序时账[借方金额]&lt;&gt;0,序时账[借方金额]=0)*(序时账[科目编码]&lt;&gt;D1784), 序时账[科目名称], "")))</f>
        <v/>
      </c>
      <c r="K1784" s="42"/>
      <c r="M1784" s="24"/>
      <c r="N1784" s="23"/>
    </row>
    <row r="1785" spans="1:14">
      <c r="A1785" s="38" t="str" cm="1">
        <f t="array" ref="A1785">_xlfn.TEXTJOIN(",", TRUE, _xlfn.UNIQUE(IF((序时账[日期]=B1785)*(序时账[凭证字号]=C1785), 序时账[科目编码], "")))</f>
        <v>0</v>
      </c>
      <c r="B1785" s="89"/>
      <c r="G1785" s="39"/>
      <c r="H1785" s="39"/>
      <c r="I1785" s="42">
        <f>IF(F1785&lt;&gt;"结转本期损益",_xlfn.XLOOKUP(D1785,科目余额表[科目编码],科目余额表[抽查项目],"无匹配"),"期间结转")</f>
        <v>0</v>
      </c>
      <c r="J1785" s="38" t="str" cm="1">
        <f t="array" ref="J1785">_xlfn.TEXTJOIN(",", TRUE, _xlfn.UNIQUE(IF((序时账[日期]=B1785)*(序时账[凭证字号]=C1785)*IF(G1785=0,序时账[借方金额]&lt;&gt;0,序时账[借方金额]=0)*(序时账[科目编码]&lt;&gt;D1785), 序时账[科目名称], "")))</f>
        <v/>
      </c>
      <c r="K1785" s="42"/>
      <c r="M1785" s="24"/>
      <c r="N1785" s="23"/>
    </row>
    <row r="1786" spans="1:14">
      <c r="A1786" s="38" t="str" cm="1">
        <f t="array" ref="A1786">_xlfn.TEXTJOIN(",", TRUE, _xlfn.UNIQUE(IF((序时账[日期]=B1786)*(序时账[凭证字号]=C1786), 序时账[科目编码], "")))</f>
        <v>0</v>
      </c>
      <c r="B1786" s="89"/>
      <c r="G1786" s="39"/>
      <c r="H1786" s="39"/>
      <c r="I1786" s="42">
        <f>IF(F1786&lt;&gt;"结转本期损益",_xlfn.XLOOKUP(D1786,科目余额表[科目编码],科目余额表[抽查项目],"无匹配"),"期间结转")</f>
        <v>0</v>
      </c>
      <c r="J1786" s="38" t="str" cm="1">
        <f t="array" ref="J1786">_xlfn.TEXTJOIN(",", TRUE, _xlfn.UNIQUE(IF((序时账[日期]=B1786)*(序时账[凭证字号]=C1786)*IF(G1786=0,序时账[借方金额]&lt;&gt;0,序时账[借方金额]=0)*(序时账[科目编码]&lt;&gt;D1786), 序时账[科目名称], "")))</f>
        <v/>
      </c>
      <c r="K1786" s="42"/>
      <c r="M1786" s="24"/>
      <c r="N1786" s="23"/>
    </row>
    <row r="1787" spans="1:14">
      <c r="A1787" s="38" t="str" cm="1">
        <f t="array" ref="A1787">_xlfn.TEXTJOIN(",", TRUE, _xlfn.UNIQUE(IF((序时账[日期]=B1787)*(序时账[凭证字号]=C1787), 序时账[科目编码], "")))</f>
        <v>0</v>
      </c>
      <c r="B1787" s="89"/>
      <c r="G1787" s="39"/>
      <c r="H1787" s="39"/>
      <c r="I1787" s="42">
        <f>IF(F1787&lt;&gt;"结转本期损益",_xlfn.XLOOKUP(D1787,科目余额表[科目编码],科目余额表[抽查项目],"无匹配"),"期间结转")</f>
        <v>0</v>
      </c>
      <c r="J1787" s="38" t="str" cm="1">
        <f t="array" ref="J1787">_xlfn.TEXTJOIN(",", TRUE, _xlfn.UNIQUE(IF((序时账[日期]=B1787)*(序时账[凭证字号]=C1787)*IF(G1787=0,序时账[借方金额]&lt;&gt;0,序时账[借方金额]=0)*(序时账[科目编码]&lt;&gt;D1787), 序时账[科目名称], "")))</f>
        <v/>
      </c>
      <c r="K1787" s="42"/>
      <c r="M1787" s="24"/>
      <c r="N1787" s="23"/>
    </row>
    <row r="1788" spans="1:14">
      <c r="A1788" s="38" t="str" cm="1">
        <f t="array" ref="A1788">_xlfn.TEXTJOIN(",", TRUE, _xlfn.UNIQUE(IF((序时账[日期]=B1788)*(序时账[凭证字号]=C1788), 序时账[科目编码], "")))</f>
        <v>0</v>
      </c>
      <c r="B1788" s="89"/>
      <c r="G1788" s="39"/>
      <c r="H1788" s="39"/>
      <c r="I1788" s="42">
        <f>IF(F1788&lt;&gt;"结转本期损益",_xlfn.XLOOKUP(D1788,科目余额表[科目编码],科目余额表[抽查项目],"无匹配"),"期间结转")</f>
        <v>0</v>
      </c>
      <c r="J1788" s="38" t="str" cm="1">
        <f t="array" ref="J1788">_xlfn.TEXTJOIN(",", TRUE, _xlfn.UNIQUE(IF((序时账[日期]=B1788)*(序时账[凭证字号]=C1788)*IF(G1788=0,序时账[借方金额]&lt;&gt;0,序时账[借方金额]=0)*(序时账[科目编码]&lt;&gt;D1788), 序时账[科目名称], "")))</f>
        <v/>
      </c>
      <c r="K1788" s="42"/>
      <c r="M1788" s="24"/>
      <c r="N1788" s="23"/>
    </row>
    <row r="1789" spans="1:14">
      <c r="A1789" s="38" t="str" cm="1">
        <f t="array" ref="A1789">_xlfn.TEXTJOIN(",", TRUE, _xlfn.UNIQUE(IF((序时账[日期]=B1789)*(序时账[凭证字号]=C1789), 序时账[科目编码], "")))</f>
        <v>0</v>
      </c>
      <c r="B1789" s="89"/>
      <c r="G1789" s="39"/>
      <c r="H1789" s="39"/>
      <c r="I1789" s="42">
        <f>IF(F1789&lt;&gt;"结转本期损益",_xlfn.XLOOKUP(D1789,科目余额表[科目编码],科目余额表[抽查项目],"无匹配"),"期间结转")</f>
        <v>0</v>
      </c>
      <c r="J1789" s="38" t="str" cm="1">
        <f t="array" ref="J1789">_xlfn.TEXTJOIN(",", TRUE, _xlfn.UNIQUE(IF((序时账[日期]=B1789)*(序时账[凭证字号]=C1789)*IF(G1789=0,序时账[借方金额]&lt;&gt;0,序时账[借方金额]=0)*(序时账[科目编码]&lt;&gt;D1789), 序时账[科目名称], "")))</f>
        <v/>
      </c>
      <c r="K1789" s="42"/>
      <c r="M1789" s="24"/>
      <c r="N1789" s="23"/>
    </row>
    <row r="1790" spans="1:14">
      <c r="A1790" s="38" t="str" cm="1">
        <f t="array" ref="A1790">_xlfn.TEXTJOIN(",", TRUE, _xlfn.UNIQUE(IF((序时账[日期]=B1790)*(序时账[凭证字号]=C1790), 序时账[科目编码], "")))</f>
        <v>0</v>
      </c>
      <c r="B1790" s="89"/>
      <c r="G1790" s="39"/>
      <c r="H1790" s="39"/>
      <c r="I1790" s="42">
        <f>IF(F1790&lt;&gt;"结转本期损益",_xlfn.XLOOKUP(D1790,科目余额表[科目编码],科目余额表[抽查项目],"无匹配"),"期间结转")</f>
        <v>0</v>
      </c>
      <c r="J1790" s="38" t="str" cm="1">
        <f t="array" ref="J1790">_xlfn.TEXTJOIN(",", TRUE, _xlfn.UNIQUE(IF((序时账[日期]=B1790)*(序时账[凭证字号]=C1790)*IF(G1790=0,序时账[借方金额]&lt;&gt;0,序时账[借方金额]=0)*(序时账[科目编码]&lt;&gt;D1790), 序时账[科目名称], "")))</f>
        <v/>
      </c>
      <c r="K1790" s="42"/>
      <c r="M1790" s="24"/>
      <c r="N1790" s="23"/>
    </row>
    <row r="1791" spans="1:14">
      <c r="A1791" s="38" t="str" cm="1">
        <f t="array" ref="A1791">_xlfn.TEXTJOIN(",", TRUE, _xlfn.UNIQUE(IF((序时账[日期]=B1791)*(序时账[凭证字号]=C1791), 序时账[科目编码], "")))</f>
        <v>0</v>
      </c>
      <c r="B1791" s="89"/>
      <c r="G1791" s="39"/>
      <c r="H1791" s="39"/>
      <c r="I1791" s="42">
        <f>IF(F1791&lt;&gt;"结转本期损益",_xlfn.XLOOKUP(D1791,科目余额表[科目编码],科目余额表[抽查项目],"无匹配"),"期间结转")</f>
        <v>0</v>
      </c>
      <c r="J1791" s="38" t="str" cm="1">
        <f t="array" ref="J1791">_xlfn.TEXTJOIN(",", TRUE, _xlfn.UNIQUE(IF((序时账[日期]=B1791)*(序时账[凭证字号]=C1791)*IF(G1791=0,序时账[借方金额]&lt;&gt;0,序时账[借方金额]=0)*(序时账[科目编码]&lt;&gt;D1791), 序时账[科目名称], "")))</f>
        <v/>
      </c>
      <c r="K1791" s="42"/>
      <c r="M1791" s="24"/>
      <c r="N1791" s="23"/>
    </row>
    <row r="1792" spans="1:14">
      <c r="A1792" s="38" t="str" cm="1">
        <f t="array" ref="A1792">_xlfn.TEXTJOIN(",", TRUE, _xlfn.UNIQUE(IF((序时账[日期]=B1792)*(序时账[凭证字号]=C1792), 序时账[科目编码], "")))</f>
        <v>0</v>
      </c>
      <c r="B1792" s="89"/>
      <c r="G1792" s="39"/>
      <c r="H1792" s="39"/>
      <c r="I1792" s="42">
        <f>IF(F1792&lt;&gt;"结转本期损益",_xlfn.XLOOKUP(D1792,科目余额表[科目编码],科目余额表[抽查项目],"无匹配"),"期间结转")</f>
        <v>0</v>
      </c>
      <c r="J1792" s="38" t="str" cm="1">
        <f t="array" ref="J1792">_xlfn.TEXTJOIN(",", TRUE, _xlfn.UNIQUE(IF((序时账[日期]=B1792)*(序时账[凭证字号]=C1792)*IF(G1792=0,序时账[借方金额]&lt;&gt;0,序时账[借方金额]=0)*(序时账[科目编码]&lt;&gt;D1792), 序时账[科目名称], "")))</f>
        <v/>
      </c>
      <c r="K1792" s="42"/>
      <c r="M1792" s="24"/>
      <c r="N1792" s="23"/>
    </row>
    <row r="1793" spans="1:14">
      <c r="A1793" s="38" t="str" cm="1">
        <f t="array" ref="A1793">_xlfn.TEXTJOIN(",", TRUE, _xlfn.UNIQUE(IF((序时账[日期]=B1793)*(序时账[凭证字号]=C1793), 序时账[科目编码], "")))</f>
        <v>0</v>
      </c>
      <c r="B1793" s="89"/>
      <c r="G1793" s="39"/>
      <c r="H1793" s="39"/>
      <c r="I1793" s="42">
        <f>IF(F1793&lt;&gt;"结转本期损益",_xlfn.XLOOKUP(D1793,科目余额表[科目编码],科目余额表[抽查项目],"无匹配"),"期间结转")</f>
        <v>0</v>
      </c>
      <c r="J1793" s="38" t="str" cm="1">
        <f t="array" ref="J1793">_xlfn.TEXTJOIN(",", TRUE, _xlfn.UNIQUE(IF((序时账[日期]=B1793)*(序时账[凭证字号]=C1793)*IF(G1793=0,序时账[借方金额]&lt;&gt;0,序时账[借方金额]=0)*(序时账[科目编码]&lt;&gt;D1793), 序时账[科目名称], "")))</f>
        <v/>
      </c>
      <c r="K1793" s="42"/>
      <c r="M1793" s="24"/>
      <c r="N1793" s="23"/>
    </row>
    <row r="1794" spans="1:14">
      <c r="A1794" s="38" t="str" cm="1">
        <f t="array" ref="A1794">_xlfn.TEXTJOIN(",", TRUE, _xlfn.UNIQUE(IF((序时账[日期]=B1794)*(序时账[凭证字号]=C1794), 序时账[科目编码], "")))</f>
        <v>0</v>
      </c>
      <c r="B1794" s="89"/>
      <c r="G1794" s="39"/>
      <c r="H1794" s="39"/>
      <c r="I1794" s="42">
        <f>IF(F1794&lt;&gt;"结转本期损益",_xlfn.XLOOKUP(D1794,科目余额表[科目编码],科目余额表[抽查项目],"无匹配"),"期间结转")</f>
        <v>0</v>
      </c>
      <c r="J1794" s="38" t="str" cm="1">
        <f t="array" ref="J1794">_xlfn.TEXTJOIN(",", TRUE, _xlfn.UNIQUE(IF((序时账[日期]=B1794)*(序时账[凭证字号]=C1794)*IF(G1794=0,序时账[借方金额]&lt;&gt;0,序时账[借方金额]=0)*(序时账[科目编码]&lt;&gt;D1794), 序时账[科目名称], "")))</f>
        <v/>
      </c>
      <c r="K1794" s="42"/>
      <c r="M1794" s="24"/>
      <c r="N1794" s="23"/>
    </row>
    <row r="1795" spans="1:14">
      <c r="A1795" s="38" t="str" cm="1">
        <f t="array" ref="A1795">_xlfn.TEXTJOIN(",", TRUE, _xlfn.UNIQUE(IF((序时账[日期]=B1795)*(序时账[凭证字号]=C1795), 序时账[科目编码], "")))</f>
        <v>0</v>
      </c>
      <c r="B1795" s="89"/>
      <c r="G1795" s="39"/>
      <c r="H1795" s="39"/>
      <c r="I1795" s="42">
        <f>IF(F1795&lt;&gt;"结转本期损益",_xlfn.XLOOKUP(D1795,科目余额表[科目编码],科目余额表[抽查项目],"无匹配"),"期间结转")</f>
        <v>0</v>
      </c>
      <c r="J1795" s="38" t="str" cm="1">
        <f t="array" ref="J1795">_xlfn.TEXTJOIN(",", TRUE, _xlfn.UNIQUE(IF((序时账[日期]=B1795)*(序时账[凭证字号]=C1795)*IF(G1795=0,序时账[借方金额]&lt;&gt;0,序时账[借方金额]=0)*(序时账[科目编码]&lt;&gt;D1795), 序时账[科目名称], "")))</f>
        <v/>
      </c>
      <c r="K1795" s="42"/>
      <c r="M1795" s="24"/>
      <c r="N1795" s="23"/>
    </row>
    <row r="1796" spans="1:14">
      <c r="A1796" s="38" t="str" cm="1">
        <f t="array" ref="A1796">_xlfn.TEXTJOIN(",", TRUE, _xlfn.UNIQUE(IF((序时账[日期]=B1796)*(序时账[凭证字号]=C1796), 序时账[科目编码], "")))</f>
        <v>0</v>
      </c>
      <c r="B1796" s="89"/>
      <c r="G1796" s="39"/>
      <c r="H1796" s="39"/>
      <c r="I1796" s="42">
        <f>IF(F1796&lt;&gt;"结转本期损益",_xlfn.XLOOKUP(D1796,科目余额表[科目编码],科目余额表[抽查项目],"无匹配"),"期间结转")</f>
        <v>0</v>
      </c>
      <c r="J1796" s="38" t="str" cm="1">
        <f t="array" ref="J1796">_xlfn.TEXTJOIN(",", TRUE, _xlfn.UNIQUE(IF((序时账[日期]=B1796)*(序时账[凭证字号]=C1796)*IF(G1796=0,序时账[借方金额]&lt;&gt;0,序时账[借方金额]=0)*(序时账[科目编码]&lt;&gt;D1796), 序时账[科目名称], "")))</f>
        <v/>
      </c>
      <c r="K1796" s="42"/>
      <c r="M1796" s="24"/>
      <c r="N1796" s="23"/>
    </row>
    <row r="1797" spans="1:14">
      <c r="A1797" s="38" t="str" cm="1">
        <f t="array" ref="A1797">_xlfn.TEXTJOIN(",", TRUE, _xlfn.UNIQUE(IF((序时账[日期]=B1797)*(序时账[凭证字号]=C1797), 序时账[科目编码], "")))</f>
        <v>0</v>
      </c>
      <c r="B1797" s="89"/>
      <c r="G1797" s="39"/>
      <c r="H1797" s="39"/>
      <c r="I1797" s="42">
        <f>IF(F1797&lt;&gt;"结转本期损益",_xlfn.XLOOKUP(D1797,科目余额表[科目编码],科目余额表[抽查项目],"无匹配"),"期间结转")</f>
        <v>0</v>
      </c>
      <c r="J1797" s="38" t="str" cm="1">
        <f t="array" ref="J1797">_xlfn.TEXTJOIN(",", TRUE, _xlfn.UNIQUE(IF((序时账[日期]=B1797)*(序时账[凭证字号]=C1797)*IF(G1797=0,序时账[借方金额]&lt;&gt;0,序时账[借方金额]=0)*(序时账[科目编码]&lt;&gt;D1797), 序时账[科目名称], "")))</f>
        <v/>
      </c>
      <c r="K1797" s="42"/>
      <c r="M1797" s="24"/>
      <c r="N1797" s="23"/>
    </row>
    <row r="1798" spans="1:14">
      <c r="A1798" s="38" t="str" cm="1">
        <f t="array" ref="A1798">_xlfn.TEXTJOIN(",", TRUE, _xlfn.UNIQUE(IF((序时账[日期]=B1798)*(序时账[凭证字号]=C1798), 序时账[科目编码], "")))</f>
        <v>0</v>
      </c>
      <c r="B1798" s="89"/>
      <c r="G1798" s="39"/>
      <c r="H1798" s="39"/>
      <c r="I1798" s="42">
        <f>IF(F1798&lt;&gt;"结转本期损益",_xlfn.XLOOKUP(D1798,科目余额表[科目编码],科目余额表[抽查项目],"无匹配"),"期间结转")</f>
        <v>0</v>
      </c>
      <c r="J1798" s="38" t="str" cm="1">
        <f t="array" ref="J1798">_xlfn.TEXTJOIN(",", TRUE, _xlfn.UNIQUE(IF((序时账[日期]=B1798)*(序时账[凭证字号]=C1798)*IF(G1798=0,序时账[借方金额]&lt;&gt;0,序时账[借方金额]=0)*(序时账[科目编码]&lt;&gt;D1798), 序时账[科目名称], "")))</f>
        <v/>
      </c>
      <c r="K1798" s="42"/>
      <c r="M1798" s="24"/>
      <c r="N1798" s="23"/>
    </row>
    <row r="1799" spans="1:14">
      <c r="A1799" s="38" t="str" cm="1">
        <f t="array" ref="A1799">_xlfn.TEXTJOIN(",", TRUE, _xlfn.UNIQUE(IF((序时账[日期]=B1799)*(序时账[凭证字号]=C1799), 序时账[科目编码], "")))</f>
        <v>0</v>
      </c>
      <c r="B1799" s="89"/>
      <c r="G1799" s="39"/>
      <c r="H1799" s="39"/>
      <c r="I1799" s="42">
        <f>IF(F1799&lt;&gt;"结转本期损益",_xlfn.XLOOKUP(D1799,科目余额表[科目编码],科目余额表[抽查项目],"无匹配"),"期间结转")</f>
        <v>0</v>
      </c>
      <c r="J1799" s="38" t="str" cm="1">
        <f t="array" ref="J1799">_xlfn.TEXTJOIN(",", TRUE, _xlfn.UNIQUE(IF((序时账[日期]=B1799)*(序时账[凭证字号]=C1799)*IF(G1799=0,序时账[借方金额]&lt;&gt;0,序时账[借方金额]=0)*(序时账[科目编码]&lt;&gt;D1799), 序时账[科目名称], "")))</f>
        <v/>
      </c>
      <c r="K1799" s="42"/>
      <c r="M1799" s="24"/>
      <c r="N1799" s="23"/>
    </row>
    <row r="1800" spans="1:14">
      <c r="A1800" s="38" t="str" cm="1">
        <f t="array" ref="A1800">_xlfn.TEXTJOIN(",", TRUE, _xlfn.UNIQUE(IF((序时账[日期]=B1800)*(序时账[凭证字号]=C1800), 序时账[科目编码], "")))</f>
        <v>0</v>
      </c>
      <c r="B1800" s="89"/>
      <c r="G1800" s="39"/>
      <c r="H1800" s="39"/>
      <c r="I1800" s="42">
        <f>IF(F1800&lt;&gt;"结转本期损益",_xlfn.XLOOKUP(D1800,科目余额表[科目编码],科目余额表[抽查项目],"无匹配"),"期间结转")</f>
        <v>0</v>
      </c>
      <c r="J1800" s="38" t="str" cm="1">
        <f t="array" ref="J1800">_xlfn.TEXTJOIN(",", TRUE, _xlfn.UNIQUE(IF((序时账[日期]=B1800)*(序时账[凭证字号]=C1800)*IF(G1800=0,序时账[借方金额]&lt;&gt;0,序时账[借方金额]=0)*(序时账[科目编码]&lt;&gt;D1800), 序时账[科目名称], "")))</f>
        <v/>
      </c>
      <c r="K1800" s="42"/>
      <c r="M1800" s="24"/>
      <c r="N1800" s="23"/>
    </row>
    <row r="1801" spans="1:14">
      <c r="A1801" s="38" t="str" cm="1">
        <f t="array" ref="A1801">_xlfn.TEXTJOIN(",", TRUE, _xlfn.UNIQUE(IF((序时账[日期]=B1801)*(序时账[凭证字号]=C1801), 序时账[科目编码], "")))</f>
        <v>0</v>
      </c>
      <c r="B1801" s="89"/>
      <c r="G1801" s="39"/>
      <c r="H1801" s="39"/>
      <c r="I1801" s="42">
        <f>IF(F1801&lt;&gt;"结转本期损益",_xlfn.XLOOKUP(D1801,科目余额表[科目编码],科目余额表[抽查项目],"无匹配"),"期间结转")</f>
        <v>0</v>
      </c>
      <c r="J1801" s="38" t="str" cm="1">
        <f t="array" ref="J1801">_xlfn.TEXTJOIN(",", TRUE, _xlfn.UNIQUE(IF((序时账[日期]=B1801)*(序时账[凭证字号]=C1801)*IF(G1801=0,序时账[借方金额]&lt;&gt;0,序时账[借方金额]=0)*(序时账[科目编码]&lt;&gt;D1801), 序时账[科目名称], "")))</f>
        <v/>
      </c>
      <c r="K1801" s="42"/>
      <c r="M1801" s="24"/>
      <c r="N1801" s="23"/>
    </row>
    <row r="1802" spans="1:14">
      <c r="A1802" s="38" t="str" cm="1">
        <f t="array" ref="A1802">_xlfn.TEXTJOIN(",", TRUE, _xlfn.UNIQUE(IF((序时账[日期]=B1802)*(序时账[凭证字号]=C1802), 序时账[科目编码], "")))</f>
        <v>0</v>
      </c>
      <c r="B1802" s="89"/>
      <c r="G1802" s="39"/>
      <c r="H1802" s="39"/>
      <c r="I1802" s="42">
        <f>IF(F1802&lt;&gt;"结转本期损益",_xlfn.XLOOKUP(D1802,科目余额表[科目编码],科目余额表[抽查项目],"无匹配"),"期间结转")</f>
        <v>0</v>
      </c>
      <c r="J1802" s="38" t="str" cm="1">
        <f t="array" ref="J1802">_xlfn.TEXTJOIN(",", TRUE, _xlfn.UNIQUE(IF((序时账[日期]=B1802)*(序时账[凭证字号]=C1802)*IF(G1802=0,序时账[借方金额]&lt;&gt;0,序时账[借方金额]=0)*(序时账[科目编码]&lt;&gt;D1802), 序时账[科目名称], "")))</f>
        <v/>
      </c>
      <c r="K1802" s="42"/>
      <c r="M1802" s="24"/>
      <c r="N1802" s="23"/>
    </row>
    <row r="1803" spans="1:14">
      <c r="A1803" s="38" t="str" cm="1">
        <f t="array" ref="A1803">_xlfn.TEXTJOIN(",", TRUE, _xlfn.UNIQUE(IF((序时账[日期]=B1803)*(序时账[凭证字号]=C1803), 序时账[科目编码], "")))</f>
        <v>0</v>
      </c>
      <c r="B1803" s="89"/>
      <c r="G1803" s="39"/>
      <c r="H1803" s="39"/>
      <c r="I1803" s="42">
        <f>IF(F1803&lt;&gt;"结转本期损益",_xlfn.XLOOKUP(D1803,科目余额表[科目编码],科目余额表[抽查项目],"无匹配"),"期间结转")</f>
        <v>0</v>
      </c>
      <c r="J1803" s="38" t="str" cm="1">
        <f t="array" ref="J1803">_xlfn.TEXTJOIN(",", TRUE, _xlfn.UNIQUE(IF((序时账[日期]=B1803)*(序时账[凭证字号]=C1803)*IF(G1803=0,序时账[借方金额]&lt;&gt;0,序时账[借方金额]=0)*(序时账[科目编码]&lt;&gt;D1803), 序时账[科目名称], "")))</f>
        <v/>
      </c>
      <c r="K1803" s="42"/>
      <c r="M1803" s="24"/>
      <c r="N1803" s="23"/>
    </row>
    <row r="1804" spans="1:14">
      <c r="A1804" s="38" t="str" cm="1">
        <f t="array" ref="A1804">_xlfn.TEXTJOIN(",", TRUE, _xlfn.UNIQUE(IF((序时账[日期]=B1804)*(序时账[凭证字号]=C1804), 序时账[科目编码], "")))</f>
        <v>0</v>
      </c>
      <c r="B1804" s="89"/>
      <c r="G1804" s="39"/>
      <c r="H1804" s="39"/>
      <c r="I1804" s="42">
        <f>IF(F1804&lt;&gt;"结转本期损益",_xlfn.XLOOKUP(D1804,科目余额表[科目编码],科目余额表[抽查项目],"无匹配"),"期间结转")</f>
        <v>0</v>
      </c>
      <c r="J1804" s="38" t="str" cm="1">
        <f t="array" ref="J1804">_xlfn.TEXTJOIN(",", TRUE, _xlfn.UNIQUE(IF((序时账[日期]=B1804)*(序时账[凭证字号]=C1804)*IF(G1804=0,序时账[借方金额]&lt;&gt;0,序时账[借方金额]=0)*(序时账[科目编码]&lt;&gt;D1804), 序时账[科目名称], "")))</f>
        <v/>
      </c>
      <c r="K1804" s="42"/>
      <c r="M1804" s="24"/>
      <c r="N1804" s="23"/>
    </row>
    <row r="1805" spans="1:14">
      <c r="A1805" s="38" t="str" cm="1">
        <f t="array" ref="A1805">_xlfn.TEXTJOIN(",", TRUE, _xlfn.UNIQUE(IF((序时账[日期]=B1805)*(序时账[凭证字号]=C1805), 序时账[科目编码], "")))</f>
        <v>0</v>
      </c>
      <c r="B1805" s="89"/>
      <c r="G1805" s="39"/>
      <c r="H1805" s="39"/>
      <c r="I1805" s="42">
        <f>IF(F1805&lt;&gt;"结转本期损益",_xlfn.XLOOKUP(D1805,科目余额表[科目编码],科目余额表[抽查项目],"无匹配"),"期间结转")</f>
        <v>0</v>
      </c>
      <c r="J1805" s="38" t="str" cm="1">
        <f t="array" ref="J1805">_xlfn.TEXTJOIN(",", TRUE, _xlfn.UNIQUE(IF((序时账[日期]=B1805)*(序时账[凭证字号]=C1805)*IF(G1805=0,序时账[借方金额]&lt;&gt;0,序时账[借方金额]=0)*(序时账[科目编码]&lt;&gt;D1805), 序时账[科目名称], "")))</f>
        <v/>
      </c>
      <c r="K1805" s="42"/>
      <c r="M1805" s="24"/>
      <c r="N1805" s="23"/>
    </row>
    <row r="1806" spans="1:14">
      <c r="A1806" s="38" t="str" cm="1">
        <f t="array" ref="A1806">_xlfn.TEXTJOIN(",", TRUE, _xlfn.UNIQUE(IF((序时账[日期]=B1806)*(序时账[凭证字号]=C1806), 序时账[科目编码], "")))</f>
        <v>0</v>
      </c>
      <c r="B1806" s="89"/>
      <c r="G1806" s="39"/>
      <c r="H1806" s="39"/>
      <c r="I1806" s="42">
        <f>IF(F1806&lt;&gt;"结转本期损益",_xlfn.XLOOKUP(D1806,科目余额表[科目编码],科目余额表[抽查项目],"无匹配"),"期间结转")</f>
        <v>0</v>
      </c>
      <c r="J1806" s="38" t="str" cm="1">
        <f t="array" ref="J1806">_xlfn.TEXTJOIN(",", TRUE, _xlfn.UNIQUE(IF((序时账[日期]=B1806)*(序时账[凭证字号]=C1806)*IF(G1806=0,序时账[借方金额]&lt;&gt;0,序时账[借方金额]=0)*(序时账[科目编码]&lt;&gt;D1806), 序时账[科目名称], "")))</f>
        <v/>
      </c>
      <c r="K1806" s="42"/>
      <c r="M1806" s="24"/>
      <c r="N1806" s="23"/>
    </row>
    <row r="1807" spans="1:14">
      <c r="A1807" s="38" t="str" cm="1">
        <f t="array" ref="A1807">_xlfn.TEXTJOIN(",", TRUE, _xlfn.UNIQUE(IF((序时账[日期]=B1807)*(序时账[凭证字号]=C1807), 序时账[科目编码], "")))</f>
        <v>0</v>
      </c>
      <c r="B1807" s="89"/>
      <c r="G1807" s="39"/>
      <c r="H1807" s="39"/>
      <c r="I1807" s="42">
        <f>IF(F1807&lt;&gt;"结转本期损益",_xlfn.XLOOKUP(D1807,科目余额表[科目编码],科目余额表[抽查项目],"无匹配"),"期间结转")</f>
        <v>0</v>
      </c>
      <c r="J1807" s="38" t="str" cm="1">
        <f t="array" ref="J1807">_xlfn.TEXTJOIN(",", TRUE, _xlfn.UNIQUE(IF((序时账[日期]=B1807)*(序时账[凭证字号]=C1807)*IF(G1807=0,序时账[借方金额]&lt;&gt;0,序时账[借方金额]=0)*(序时账[科目编码]&lt;&gt;D1807), 序时账[科目名称], "")))</f>
        <v/>
      </c>
      <c r="K1807" s="42"/>
      <c r="M1807" s="24"/>
      <c r="N1807" s="23"/>
    </row>
    <row r="1808" spans="1:14">
      <c r="A1808" s="38" t="str" cm="1">
        <f t="array" ref="A1808">_xlfn.TEXTJOIN(",", TRUE, _xlfn.UNIQUE(IF((序时账[日期]=B1808)*(序时账[凭证字号]=C1808), 序时账[科目编码], "")))</f>
        <v>0</v>
      </c>
      <c r="B1808" s="89"/>
      <c r="G1808" s="39"/>
      <c r="H1808" s="39"/>
      <c r="I1808" s="42">
        <f>IF(F1808&lt;&gt;"结转本期损益",_xlfn.XLOOKUP(D1808,科目余额表[科目编码],科目余额表[抽查项目],"无匹配"),"期间结转")</f>
        <v>0</v>
      </c>
      <c r="J1808" s="38" t="str" cm="1">
        <f t="array" ref="J1808">_xlfn.TEXTJOIN(",", TRUE, _xlfn.UNIQUE(IF((序时账[日期]=B1808)*(序时账[凭证字号]=C1808)*IF(G1808=0,序时账[借方金额]&lt;&gt;0,序时账[借方金额]=0)*(序时账[科目编码]&lt;&gt;D1808), 序时账[科目名称], "")))</f>
        <v/>
      </c>
      <c r="K1808" s="42"/>
      <c r="M1808" s="24"/>
      <c r="N1808" s="23"/>
    </row>
    <row r="1809" spans="1:14">
      <c r="A1809" s="38" t="str" cm="1">
        <f t="array" ref="A1809">_xlfn.TEXTJOIN(",", TRUE, _xlfn.UNIQUE(IF((序时账[日期]=B1809)*(序时账[凭证字号]=C1809), 序时账[科目编码], "")))</f>
        <v>0</v>
      </c>
      <c r="B1809" s="89"/>
      <c r="G1809" s="39"/>
      <c r="H1809" s="39"/>
      <c r="I1809" s="42">
        <f>IF(F1809&lt;&gt;"结转本期损益",_xlfn.XLOOKUP(D1809,科目余额表[科目编码],科目余额表[抽查项目],"无匹配"),"期间结转")</f>
        <v>0</v>
      </c>
      <c r="J1809" s="38" t="str" cm="1">
        <f t="array" ref="J1809">_xlfn.TEXTJOIN(",", TRUE, _xlfn.UNIQUE(IF((序时账[日期]=B1809)*(序时账[凭证字号]=C1809)*IF(G1809=0,序时账[借方金额]&lt;&gt;0,序时账[借方金额]=0)*(序时账[科目编码]&lt;&gt;D1809), 序时账[科目名称], "")))</f>
        <v/>
      </c>
      <c r="K1809" s="42"/>
      <c r="M1809" s="24"/>
      <c r="N1809" s="23"/>
    </row>
    <row r="1810" spans="1:14">
      <c r="A1810" s="38" t="str" cm="1">
        <f t="array" ref="A1810">_xlfn.TEXTJOIN(",", TRUE, _xlfn.UNIQUE(IF((序时账[日期]=B1810)*(序时账[凭证字号]=C1810), 序时账[科目编码], "")))</f>
        <v>0</v>
      </c>
      <c r="B1810" s="89"/>
      <c r="G1810" s="39"/>
      <c r="H1810" s="39"/>
      <c r="I1810" s="42">
        <f>IF(F1810&lt;&gt;"结转本期损益",_xlfn.XLOOKUP(D1810,科目余额表[科目编码],科目余额表[抽查项目],"无匹配"),"期间结转")</f>
        <v>0</v>
      </c>
      <c r="J1810" s="38" t="str" cm="1">
        <f t="array" ref="J1810">_xlfn.TEXTJOIN(",", TRUE, _xlfn.UNIQUE(IF((序时账[日期]=B1810)*(序时账[凭证字号]=C1810)*IF(G1810=0,序时账[借方金额]&lt;&gt;0,序时账[借方金额]=0)*(序时账[科目编码]&lt;&gt;D1810), 序时账[科目名称], "")))</f>
        <v/>
      </c>
      <c r="K1810" s="42"/>
      <c r="M1810" s="24"/>
      <c r="N1810" s="23"/>
    </row>
    <row r="1811" spans="1:14">
      <c r="A1811" s="38" t="str" cm="1">
        <f t="array" ref="A1811">_xlfn.TEXTJOIN(",", TRUE, _xlfn.UNIQUE(IF((序时账[日期]=B1811)*(序时账[凭证字号]=C1811), 序时账[科目编码], "")))</f>
        <v>0</v>
      </c>
      <c r="B1811" s="89"/>
      <c r="G1811" s="39"/>
      <c r="H1811" s="39"/>
      <c r="I1811" s="42">
        <f>IF(F1811&lt;&gt;"结转本期损益",_xlfn.XLOOKUP(D1811,科目余额表[科目编码],科目余额表[抽查项目],"无匹配"),"期间结转")</f>
        <v>0</v>
      </c>
      <c r="J1811" s="38" t="str" cm="1">
        <f t="array" ref="J1811">_xlfn.TEXTJOIN(",", TRUE, _xlfn.UNIQUE(IF((序时账[日期]=B1811)*(序时账[凭证字号]=C1811)*IF(G1811=0,序时账[借方金额]&lt;&gt;0,序时账[借方金额]=0)*(序时账[科目编码]&lt;&gt;D1811), 序时账[科目名称], "")))</f>
        <v/>
      </c>
      <c r="K1811" s="42"/>
      <c r="M1811" s="24"/>
      <c r="N1811" s="23"/>
    </row>
    <row r="1812" spans="1:14">
      <c r="A1812" s="38" t="str" cm="1">
        <f t="array" ref="A1812">_xlfn.TEXTJOIN(",", TRUE, _xlfn.UNIQUE(IF((序时账[日期]=B1812)*(序时账[凭证字号]=C1812), 序时账[科目编码], "")))</f>
        <v>0</v>
      </c>
      <c r="B1812" s="89"/>
      <c r="G1812" s="39"/>
      <c r="H1812" s="39"/>
      <c r="I1812" s="42">
        <f>IF(F1812&lt;&gt;"结转本期损益",_xlfn.XLOOKUP(D1812,科目余额表[科目编码],科目余额表[抽查项目],"无匹配"),"期间结转")</f>
        <v>0</v>
      </c>
      <c r="J1812" s="38" t="str" cm="1">
        <f t="array" ref="J1812">_xlfn.TEXTJOIN(",", TRUE, _xlfn.UNIQUE(IF((序时账[日期]=B1812)*(序时账[凭证字号]=C1812)*IF(G1812=0,序时账[借方金额]&lt;&gt;0,序时账[借方金额]=0)*(序时账[科目编码]&lt;&gt;D1812), 序时账[科目名称], "")))</f>
        <v/>
      </c>
      <c r="K1812" s="42"/>
      <c r="M1812" s="24"/>
      <c r="N1812" s="23"/>
    </row>
    <row r="1813" spans="1:14">
      <c r="A1813" s="38" t="str" cm="1">
        <f t="array" ref="A1813">_xlfn.TEXTJOIN(",", TRUE, _xlfn.UNIQUE(IF((序时账[日期]=B1813)*(序时账[凭证字号]=C1813), 序时账[科目编码], "")))</f>
        <v>0</v>
      </c>
      <c r="B1813" s="89"/>
      <c r="G1813" s="39"/>
      <c r="H1813" s="39"/>
      <c r="I1813" s="42">
        <f>IF(F1813&lt;&gt;"结转本期损益",_xlfn.XLOOKUP(D1813,科目余额表[科目编码],科目余额表[抽查项目],"无匹配"),"期间结转")</f>
        <v>0</v>
      </c>
      <c r="J1813" s="38" t="str" cm="1">
        <f t="array" ref="J1813">_xlfn.TEXTJOIN(",", TRUE, _xlfn.UNIQUE(IF((序时账[日期]=B1813)*(序时账[凭证字号]=C1813)*IF(G1813=0,序时账[借方金额]&lt;&gt;0,序时账[借方金额]=0)*(序时账[科目编码]&lt;&gt;D1813), 序时账[科目名称], "")))</f>
        <v/>
      </c>
      <c r="K1813" s="42"/>
      <c r="M1813" s="24"/>
      <c r="N1813" s="23"/>
    </row>
    <row r="1814" spans="1:14">
      <c r="A1814" s="38" t="str" cm="1">
        <f t="array" ref="A1814">_xlfn.TEXTJOIN(",", TRUE, _xlfn.UNIQUE(IF((序时账[日期]=B1814)*(序时账[凭证字号]=C1814), 序时账[科目编码], "")))</f>
        <v>0</v>
      </c>
      <c r="B1814" s="89"/>
      <c r="G1814" s="39"/>
      <c r="H1814" s="39"/>
      <c r="I1814" s="42">
        <f>IF(F1814&lt;&gt;"结转本期损益",_xlfn.XLOOKUP(D1814,科目余额表[科目编码],科目余额表[抽查项目],"无匹配"),"期间结转")</f>
        <v>0</v>
      </c>
      <c r="J1814" s="38" t="str" cm="1">
        <f t="array" ref="J1814">_xlfn.TEXTJOIN(",", TRUE, _xlfn.UNIQUE(IF((序时账[日期]=B1814)*(序时账[凭证字号]=C1814)*IF(G1814=0,序时账[借方金额]&lt;&gt;0,序时账[借方金额]=0)*(序时账[科目编码]&lt;&gt;D1814), 序时账[科目名称], "")))</f>
        <v/>
      </c>
      <c r="K1814" s="42"/>
      <c r="M1814" s="24"/>
      <c r="N1814" s="23"/>
    </row>
    <row r="1815" spans="1:14">
      <c r="A1815" s="38" t="str" cm="1">
        <f t="array" ref="A1815">_xlfn.TEXTJOIN(",", TRUE, _xlfn.UNIQUE(IF((序时账[日期]=B1815)*(序时账[凭证字号]=C1815), 序时账[科目编码], "")))</f>
        <v>0</v>
      </c>
      <c r="B1815" s="89"/>
      <c r="G1815" s="39"/>
      <c r="H1815" s="39"/>
      <c r="I1815" s="42">
        <f>IF(F1815&lt;&gt;"结转本期损益",_xlfn.XLOOKUP(D1815,科目余额表[科目编码],科目余额表[抽查项目],"无匹配"),"期间结转")</f>
        <v>0</v>
      </c>
      <c r="J1815" s="38" t="str" cm="1">
        <f t="array" ref="J1815">_xlfn.TEXTJOIN(",", TRUE, _xlfn.UNIQUE(IF((序时账[日期]=B1815)*(序时账[凭证字号]=C1815)*IF(G1815=0,序时账[借方金额]&lt;&gt;0,序时账[借方金额]=0)*(序时账[科目编码]&lt;&gt;D1815), 序时账[科目名称], "")))</f>
        <v/>
      </c>
      <c r="K1815" s="42"/>
      <c r="M1815" s="24"/>
      <c r="N1815" s="23"/>
    </row>
    <row r="1816" spans="1:14">
      <c r="A1816" s="38" t="str" cm="1">
        <f t="array" ref="A1816">_xlfn.TEXTJOIN(",", TRUE, _xlfn.UNIQUE(IF((序时账[日期]=B1816)*(序时账[凭证字号]=C1816), 序时账[科目编码], "")))</f>
        <v>0</v>
      </c>
      <c r="B1816" s="89"/>
      <c r="G1816" s="39"/>
      <c r="H1816" s="39"/>
      <c r="I1816" s="42">
        <f>IF(F1816&lt;&gt;"结转本期损益",_xlfn.XLOOKUP(D1816,科目余额表[科目编码],科目余额表[抽查项目],"无匹配"),"期间结转")</f>
        <v>0</v>
      </c>
      <c r="J1816" s="38" t="str" cm="1">
        <f t="array" ref="J1816">_xlfn.TEXTJOIN(",", TRUE, _xlfn.UNIQUE(IF((序时账[日期]=B1816)*(序时账[凭证字号]=C1816)*IF(G1816=0,序时账[借方金额]&lt;&gt;0,序时账[借方金额]=0)*(序时账[科目编码]&lt;&gt;D1816), 序时账[科目名称], "")))</f>
        <v/>
      </c>
      <c r="K1816" s="42"/>
      <c r="M1816" s="24"/>
      <c r="N1816" s="23"/>
    </row>
    <row r="1817" spans="1:14">
      <c r="A1817" s="38" t="str" cm="1">
        <f t="array" ref="A1817">_xlfn.TEXTJOIN(",", TRUE, _xlfn.UNIQUE(IF((序时账[日期]=B1817)*(序时账[凭证字号]=C1817), 序时账[科目编码], "")))</f>
        <v>0</v>
      </c>
      <c r="B1817" s="89"/>
      <c r="G1817" s="39"/>
      <c r="H1817" s="39"/>
      <c r="I1817" s="42">
        <f>IF(F1817&lt;&gt;"结转本期损益",_xlfn.XLOOKUP(D1817,科目余额表[科目编码],科目余额表[抽查项目],"无匹配"),"期间结转")</f>
        <v>0</v>
      </c>
      <c r="J1817" s="38" t="str" cm="1">
        <f t="array" ref="J1817">_xlfn.TEXTJOIN(",", TRUE, _xlfn.UNIQUE(IF((序时账[日期]=B1817)*(序时账[凭证字号]=C1817)*IF(G1817=0,序时账[借方金额]&lt;&gt;0,序时账[借方金额]=0)*(序时账[科目编码]&lt;&gt;D1817), 序时账[科目名称], "")))</f>
        <v/>
      </c>
      <c r="K1817" s="42"/>
      <c r="M1817" s="24"/>
      <c r="N1817" s="23"/>
    </row>
    <row r="1818" spans="1:14">
      <c r="A1818" s="38" t="str" cm="1">
        <f t="array" ref="A1818">_xlfn.TEXTJOIN(",", TRUE, _xlfn.UNIQUE(IF((序时账[日期]=B1818)*(序时账[凭证字号]=C1818), 序时账[科目编码], "")))</f>
        <v>0</v>
      </c>
      <c r="B1818" s="89"/>
      <c r="G1818" s="39"/>
      <c r="H1818" s="39"/>
      <c r="I1818" s="42">
        <f>IF(F1818&lt;&gt;"结转本期损益",_xlfn.XLOOKUP(D1818,科目余额表[科目编码],科目余额表[抽查项目],"无匹配"),"期间结转")</f>
        <v>0</v>
      </c>
      <c r="J1818" s="38" t="str" cm="1">
        <f t="array" ref="J1818">_xlfn.TEXTJOIN(",", TRUE, _xlfn.UNIQUE(IF((序时账[日期]=B1818)*(序时账[凭证字号]=C1818)*IF(G1818=0,序时账[借方金额]&lt;&gt;0,序时账[借方金额]=0)*(序时账[科目编码]&lt;&gt;D1818), 序时账[科目名称], "")))</f>
        <v/>
      </c>
      <c r="K1818" s="42"/>
      <c r="M1818" s="24"/>
      <c r="N1818" s="23"/>
    </row>
    <row r="1819" spans="1:14">
      <c r="A1819" s="38" t="str" cm="1">
        <f t="array" ref="A1819">_xlfn.TEXTJOIN(",", TRUE, _xlfn.UNIQUE(IF((序时账[日期]=B1819)*(序时账[凭证字号]=C1819), 序时账[科目编码], "")))</f>
        <v>0</v>
      </c>
      <c r="B1819" s="89"/>
      <c r="G1819" s="39"/>
      <c r="H1819" s="39"/>
      <c r="I1819" s="42">
        <f>IF(F1819&lt;&gt;"结转本期损益",_xlfn.XLOOKUP(D1819,科目余额表[科目编码],科目余额表[抽查项目],"无匹配"),"期间结转")</f>
        <v>0</v>
      </c>
      <c r="J1819" s="38" t="str" cm="1">
        <f t="array" ref="J1819">_xlfn.TEXTJOIN(",", TRUE, _xlfn.UNIQUE(IF((序时账[日期]=B1819)*(序时账[凭证字号]=C1819)*IF(G1819=0,序时账[借方金额]&lt;&gt;0,序时账[借方金额]=0)*(序时账[科目编码]&lt;&gt;D1819), 序时账[科目名称], "")))</f>
        <v/>
      </c>
      <c r="K1819" s="42"/>
      <c r="M1819" s="24"/>
      <c r="N1819" s="23"/>
    </row>
    <row r="1820" spans="1:14">
      <c r="A1820" s="38" t="str" cm="1">
        <f t="array" ref="A1820">_xlfn.TEXTJOIN(",", TRUE, _xlfn.UNIQUE(IF((序时账[日期]=B1820)*(序时账[凭证字号]=C1820), 序时账[科目编码], "")))</f>
        <v>0</v>
      </c>
      <c r="B1820" s="89"/>
      <c r="G1820" s="39"/>
      <c r="H1820" s="39"/>
      <c r="I1820" s="42">
        <f>IF(F1820&lt;&gt;"结转本期损益",_xlfn.XLOOKUP(D1820,科目余额表[科目编码],科目余额表[抽查项目],"无匹配"),"期间结转")</f>
        <v>0</v>
      </c>
      <c r="J1820" s="38" t="str" cm="1">
        <f t="array" ref="J1820">_xlfn.TEXTJOIN(",", TRUE, _xlfn.UNIQUE(IF((序时账[日期]=B1820)*(序时账[凭证字号]=C1820)*IF(G1820=0,序时账[借方金额]&lt;&gt;0,序时账[借方金额]=0)*(序时账[科目编码]&lt;&gt;D1820), 序时账[科目名称], "")))</f>
        <v/>
      </c>
      <c r="K1820" s="42"/>
      <c r="M1820" s="24"/>
      <c r="N1820" s="23"/>
    </row>
    <row r="1821" spans="1:14">
      <c r="A1821" s="38" t="str" cm="1">
        <f t="array" ref="A1821">_xlfn.TEXTJOIN(",", TRUE, _xlfn.UNIQUE(IF((序时账[日期]=B1821)*(序时账[凭证字号]=C1821), 序时账[科目编码], "")))</f>
        <v>0</v>
      </c>
      <c r="B1821" s="89"/>
      <c r="G1821" s="39"/>
      <c r="H1821" s="39"/>
      <c r="I1821" s="42">
        <f>IF(F1821&lt;&gt;"结转本期损益",_xlfn.XLOOKUP(D1821,科目余额表[科目编码],科目余额表[抽查项目],"无匹配"),"期间结转")</f>
        <v>0</v>
      </c>
      <c r="J1821" s="38" t="str" cm="1">
        <f t="array" ref="J1821">_xlfn.TEXTJOIN(",", TRUE, _xlfn.UNIQUE(IF((序时账[日期]=B1821)*(序时账[凭证字号]=C1821)*IF(G1821=0,序时账[借方金额]&lt;&gt;0,序时账[借方金额]=0)*(序时账[科目编码]&lt;&gt;D1821), 序时账[科目名称], "")))</f>
        <v/>
      </c>
      <c r="K1821" s="42"/>
      <c r="M1821" s="24"/>
      <c r="N1821" s="23"/>
    </row>
    <row r="1822" spans="1:14">
      <c r="A1822" s="38" t="str" cm="1">
        <f t="array" ref="A1822">_xlfn.TEXTJOIN(",", TRUE, _xlfn.UNIQUE(IF((序时账[日期]=B1822)*(序时账[凭证字号]=C1822), 序时账[科目编码], "")))</f>
        <v>0</v>
      </c>
      <c r="B1822" s="89"/>
      <c r="G1822" s="39"/>
      <c r="H1822" s="39"/>
      <c r="I1822" s="42">
        <f>IF(F1822&lt;&gt;"结转本期损益",_xlfn.XLOOKUP(D1822,科目余额表[科目编码],科目余额表[抽查项目],"无匹配"),"期间结转")</f>
        <v>0</v>
      </c>
      <c r="J1822" s="38" t="str" cm="1">
        <f t="array" ref="J1822">_xlfn.TEXTJOIN(",", TRUE, _xlfn.UNIQUE(IF((序时账[日期]=B1822)*(序时账[凭证字号]=C1822)*IF(G1822=0,序时账[借方金额]&lt;&gt;0,序时账[借方金额]=0)*(序时账[科目编码]&lt;&gt;D1822), 序时账[科目名称], "")))</f>
        <v/>
      </c>
      <c r="K1822" s="42"/>
      <c r="M1822" s="24"/>
      <c r="N1822" s="23"/>
    </row>
    <row r="1823" spans="1:14">
      <c r="A1823" s="38" t="str" cm="1">
        <f t="array" ref="A1823">_xlfn.TEXTJOIN(",", TRUE, _xlfn.UNIQUE(IF((序时账[日期]=B1823)*(序时账[凭证字号]=C1823), 序时账[科目编码], "")))</f>
        <v>0</v>
      </c>
      <c r="B1823" s="89"/>
      <c r="G1823" s="39"/>
      <c r="H1823" s="39"/>
      <c r="I1823" s="42">
        <f>IF(F1823&lt;&gt;"结转本期损益",_xlfn.XLOOKUP(D1823,科目余额表[科目编码],科目余额表[抽查项目],"无匹配"),"期间结转")</f>
        <v>0</v>
      </c>
      <c r="J1823" s="38" t="str" cm="1">
        <f t="array" ref="J1823">_xlfn.TEXTJOIN(",", TRUE, _xlfn.UNIQUE(IF((序时账[日期]=B1823)*(序时账[凭证字号]=C1823)*IF(G1823=0,序时账[借方金额]&lt;&gt;0,序时账[借方金额]=0)*(序时账[科目编码]&lt;&gt;D1823), 序时账[科目名称], "")))</f>
        <v/>
      </c>
      <c r="K1823" s="42"/>
      <c r="M1823" s="24"/>
      <c r="N1823" s="23"/>
    </row>
    <row r="1824" spans="1:14">
      <c r="A1824" s="38" t="str" cm="1">
        <f t="array" ref="A1824">_xlfn.TEXTJOIN(",", TRUE, _xlfn.UNIQUE(IF((序时账[日期]=B1824)*(序时账[凭证字号]=C1824), 序时账[科目编码], "")))</f>
        <v>0</v>
      </c>
      <c r="B1824" s="89"/>
      <c r="G1824" s="39"/>
      <c r="H1824" s="39"/>
      <c r="I1824" s="42">
        <f>IF(F1824&lt;&gt;"结转本期损益",_xlfn.XLOOKUP(D1824,科目余额表[科目编码],科目余额表[抽查项目],"无匹配"),"期间结转")</f>
        <v>0</v>
      </c>
      <c r="J1824" s="38" t="str" cm="1">
        <f t="array" ref="J1824">_xlfn.TEXTJOIN(",", TRUE, _xlfn.UNIQUE(IF((序时账[日期]=B1824)*(序时账[凭证字号]=C1824)*IF(G1824=0,序时账[借方金额]&lt;&gt;0,序时账[借方金额]=0)*(序时账[科目编码]&lt;&gt;D1824), 序时账[科目名称], "")))</f>
        <v/>
      </c>
      <c r="K1824" s="42"/>
      <c r="M1824" s="24"/>
      <c r="N1824" s="23"/>
    </row>
    <row r="1825" spans="1:14">
      <c r="A1825" s="38" t="str" cm="1">
        <f t="array" ref="A1825">_xlfn.TEXTJOIN(",", TRUE, _xlfn.UNIQUE(IF((序时账[日期]=B1825)*(序时账[凭证字号]=C1825), 序时账[科目编码], "")))</f>
        <v>0</v>
      </c>
      <c r="B1825" s="89"/>
      <c r="G1825" s="39"/>
      <c r="H1825" s="39"/>
      <c r="I1825" s="42">
        <f>IF(F1825&lt;&gt;"结转本期损益",_xlfn.XLOOKUP(D1825,科目余额表[科目编码],科目余额表[抽查项目],"无匹配"),"期间结转")</f>
        <v>0</v>
      </c>
      <c r="J1825" s="38" t="str" cm="1">
        <f t="array" ref="J1825">_xlfn.TEXTJOIN(",", TRUE, _xlfn.UNIQUE(IF((序时账[日期]=B1825)*(序时账[凭证字号]=C1825)*IF(G1825=0,序时账[借方金额]&lt;&gt;0,序时账[借方金额]=0)*(序时账[科目编码]&lt;&gt;D1825), 序时账[科目名称], "")))</f>
        <v/>
      </c>
      <c r="K1825" s="42"/>
      <c r="M1825" s="24"/>
      <c r="N1825" s="23"/>
    </row>
    <row r="1826" spans="1:14">
      <c r="A1826" s="38" t="str" cm="1">
        <f t="array" ref="A1826">_xlfn.TEXTJOIN(",", TRUE, _xlfn.UNIQUE(IF((序时账[日期]=B1826)*(序时账[凭证字号]=C1826), 序时账[科目编码], "")))</f>
        <v>0</v>
      </c>
      <c r="B1826" s="89"/>
      <c r="G1826" s="39"/>
      <c r="H1826" s="39"/>
      <c r="I1826" s="42">
        <f>IF(F1826&lt;&gt;"结转本期损益",_xlfn.XLOOKUP(D1826,科目余额表[科目编码],科目余额表[抽查项目],"无匹配"),"期间结转")</f>
        <v>0</v>
      </c>
      <c r="J1826" s="38" t="str" cm="1">
        <f t="array" ref="J1826">_xlfn.TEXTJOIN(",", TRUE, _xlfn.UNIQUE(IF((序时账[日期]=B1826)*(序时账[凭证字号]=C1826)*IF(G1826=0,序时账[借方金额]&lt;&gt;0,序时账[借方金额]=0)*(序时账[科目编码]&lt;&gt;D1826), 序时账[科目名称], "")))</f>
        <v/>
      </c>
      <c r="K1826" s="42"/>
      <c r="M1826" s="24"/>
      <c r="N1826" s="23"/>
    </row>
    <row r="1827" spans="1:14">
      <c r="A1827" s="38" t="str" cm="1">
        <f t="array" ref="A1827">_xlfn.TEXTJOIN(",", TRUE, _xlfn.UNIQUE(IF((序时账[日期]=B1827)*(序时账[凭证字号]=C1827), 序时账[科目编码], "")))</f>
        <v>0</v>
      </c>
      <c r="B1827" s="89"/>
      <c r="G1827" s="39"/>
      <c r="H1827" s="39"/>
      <c r="I1827" s="42">
        <f>IF(F1827&lt;&gt;"结转本期损益",_xlfn.XLOOKUP(D1827,科目余额表[科目编码],科目余额表[抽查项目],"无匹配"),"期间结转")</f>
        <v>0</v>
      </c>
      <c r="J1827" s="38" t="str" cm="1">
        <f t="array" ref="J1827">_xlfn.TEXTJOIN(",", TRUE, _xlfn.UNIQUE(IF((序时账[日期]=B1827)*(序时账[凭证字号]=C1827)*IF(G1827=0,序时账[借方金额]&lt;&gt;0,序时账[借方金额]=0)*(序时账[科目编码]&lt;&gt;D1827), 序时账[科目名称], "")))</f>
        <v/>
      </c>
      <c r="K1827" s="42"/>
      <c r="M1827" s="24"/>
      <c r="N1827" s="23"/>
    </row>
    <row r="1828" spans="1:14">
      <c r="A1828" s="38" t="str" cm="1">
        <f t="array" ref="A1828">_xlfn.TEXTJOIN(",", TRUE, _xlfn.UNIQUE(IF((序时账[日期]=B1828)*(序时账[凭证字号]=C1828), 序时账[科目编码], "")))</f>
        <v>0</v>
      </c>
      <c r="B1828" s="89"/>
      <c r="G1828" s="39"/>
      <c r="H1828" s="39"/>
      <c r="I1828" s="42">
        <f>IF(F1828&lt;&gt;"结转本期损益",_xlfn.XLOOKUP(D1828,科目余额表[科目编码],科目余额表[抽查项目],"无匹配"),"期间结转")</f>
        <v>0</v>
      </c>
      <c r="J1828" s="38" t="str" cm="1">
        <f t="array" ref="J1828">_xlfn.TEXTJOIN(",", TRUE, _xlfn.UNIQUE(IF((序时账[日期]=B1828)*(序时账[凭证字号]=C1828)*IF(G1828=0,序时账[借方金额]&lt;&gt;0,序时账[借方金额]=0)*(序时账[科目编码]&lt;&gt;D1828), 序时账[科目名称], "")))</f>
        <v/>
      </c>
      <c r="K1828" s="42"/>
      <c r="M1828" s="24"/>
      <c r="N1828" s="23"/>
    </row>
    <row r="1829" spans="1:14">
      <c r="A1829" s="38" t="str" cm="1">
        <f t="array" ref="A1829">_xlfn.TEXTJOIN(",", TRUE, _xlfn.UNIQUE(IF((序时账[日期]=B1829)*(序时账[凭证字号]=C1829), 序时账[科目编码], "")))</f>
        <v>0</v>
      </c>
      <c r="B1829" s="89"/>
      <c r="G1829" s="39"/>
      <c r="H1829" s="39"/>
      <c r="I1829" s="42">
        <f>IF(F1829&lt;&gt;"结转本期损益",_xlfn.XLOOKUP(D1829,科目余额表[科目编码],科目余额表[抽查项目],"无匹配"),"期间结转")</f>
        <v>0</v>
      </c>
      <c r="J1829" s="38" t="str" cm="1">
        <f t="array" ref="J1829">_xlfn.TEXTJOIN(",", TRUE, _xlfn.UNIQUE(IF((序时账[日期]=B1829)*(序时账[凭证字号]=C1829)*IF(G1829=0,序时账[借方金额]&lt;&gt;0,序时账[借方金额]=0)*(序时账[科目编码]&lt;&gt;D1829), 序时账[科目名称], "")))</f>
        <v/>
      </c>
      <c r="K1829" s="42"/>
      <c r="M1829" s="24"/>
      <c r="N1829" s="23"/>
    </row>
    <row r="1830" spans="1:14">
      <c r="A1830" s="38" t="str" cm="1">
        <f t="array" ref="A1830">_xlfn.TEXTJOIN(",", TRUE, _xlfn.UNIQUE(IF((序时账[日期]=B1830)*(序时账[凭证字号]=C1830), 序时账[科目编码], "")))</f>
        <v>0</v>
      </c>
      <c r="B1830" s="89"/>
      <c r="G1830" s="39"/>
      <c r="H1830" s="39"/>
      <c r="I1830" s="42">
        <f>IF(F1830&lt;&gt;"结转本期损益",_xlfn.XLOOKUP(D1830,科目余额表[科目编码],科目余额表[抽查项目],"无匹配"),"期间结转")</f>
        <v>0</v>
      </c>
      <c r="J1830" s="38" t="str" cm="1">
        <f t="array" ref="J1830">_xlfn.TEXTJOIN(",", TRUE, _xlfn.UNIQUE(IF((序时账[日期]=B1830)*(序时账[凭证字号]=C1830)*IF(G1830=0,序时账[借方金额]&lt;&gt;0,序时账[借方金额]=0)*(序时账[科目编码]&lt;&gt;D1830), 序时账[科目名称], "")))</f>
        <v/>
      </c>
      <c r="K1830" s="42"/>
      <c r="M1830" s="24"/>
      <c r="N1830" s="23"/>
    </row>
    <row r="1831" spans="1:14">
      <c r="A1831" s="38" t="str" cm="1">
        <f t="array" ref="A1831">_xlfn.TEXTJOIN(",", TRUE, _xlfn.UNIQUE(IF((序时账[日期]=B1831)*(序时账[凭证字号]=C1831), 序时账[科目编码], "")))</f>
        <v>0</v>
      </c>
      <c r="B1831" s="89"/>
      <c r="G1831" s="39"/>
      <c r="H1831" s="39"/>
      <c r="I1831" s="42">
        <f>IF(F1831&lt;&gt;"结转本期损益",_xlfn.XLOOKUP(D1831,科目余额表[科目编码],科目余额表[抽查项目],"无匹配"),"期间结转")</f>
        <v>0</v>
      </c>
      <c r="J1831" s="38" t="str" cm="1">
        <f t="array" ref="J1831">_xlfn.TEXTJOIN(",", TRUE, _xlfn.UNIQUE(IF((序时账[日期]=B1831)*(序时账[凭证字号]=C1831)*IF(G1831=0,序时账[借方金额]&lt;&gt;0,序时账[借方金额]=0)*(序时账[科目编码]&lt;&gt;D1831), 序时账[科目名称], "")))</f>
        <v/>
      </c>
      <c r="K1831" s="42"/>
      <c r="M1831" s="24"/>
      <c r="N1831" s="23"/>
    </row>
    <row r="1832" spans="1:14">
      <c r="A1832" s="38" t="str" cm="1">
        <f t="array" ref="A1832">_xlfn.TEXTJOIN(",", TRUE, _xlfn.UNIQUE(IF((序时账[日期]=B1832)*(序时账[凭证字号]=C1832), 序时账[科目编码], "")))</f>
        <v>0</v>
      </c>
      <c r="B1832" s="89"/>
      <c r="G1832" s="39"/>
      <c r="H1832" s="39"/>
      <c r="I1832" s="42">
        <f>IF(F1832&lt;&gt;"结转本期损益",_xlfn.XLOOKUP(D1832,科目余额表[科目编码],科目余额表[抽查项目],"无匹配"),"期间结转")</f>
        <v>0</v>
      </c>
      <c r="J1832" s="38" t="str" cm="1">
        <f t="array" ref="J1832">_xlfn.TEXTJOIN(",", TRUE, _xlfn.UNIQUE(IF((序时账[日期]=B1832)*(序时账[凭证字号]=C1832)*IF(G1832=0,序时账[借方金额]&lt;&gt;0,序时账[借方金额]=0)*(序时账[科目编码]&lt;&gt;D1832), 序时账[科目名称], "")))</f>
        <v/>
      </c>
      <c r="K1832" s="42"/>
      <c r="M1832" s="24"/>
      <c r="N1832" s="23"/>
    </row>
    <row r="1833" spans="1:14">
      <c r="A1833" s="38" t="str" cm="1">
        <f t="array" ref="A1833">_xlfn.TEXTJOIN(",", TRUE, _xlfn.UNIQUE(IF((序时账[日期]=B1833)*(序时账[凭证字号]=C1833), 序时账[科目编码], "")))</f>
        <v>0</v>
      </c>
      <c r="B1833" s="89"/>
      <c r="G1833" s="39"/>
      <c r="H1833" s="39"/>
      <c r="I1833" s="42">
        <f>IF(F1833&lt;&gt;"结转本期损益",_xlfn.XLOOKUP(D1833,科目余额表[科目编码],科目余额表[抽查项目],"无匹配"),"期间结转")</f>
        <v>0</v>
      </c>
      <c r="J1833" s="38" t="str" cm="1">
        <f t="array" ref="J1833">_xlfn.TEXTJOIN(",", TRUE, _xlfn.UNIQUE(IF((序时账[日期]=B1833)*(序时账[凭证字号]=C1833)*IF(G1833=0,序时账[借方金额]&lt;&gt;0,序时账[借方金额]=0)*(序时账[科目编码]&lt;&gt;D1833), 序时账[科目名称], "")))</f>
        <v/>
      </c>
      <c r="K1833" s="42"/>
      <c r="M1833" s="24"/>
      <c r="N1833" s="23"/>
    </row>
    <row r="1834" spans="1:14">
      <c r="A1834" s="38" t="str" cm="1">
        <f t="array" ref="A1834">_xlfn.TEXTJOIN(",", TRUE, _xlfn.UNIQUE(IF((序时账[日期]=B1834)*(序时账[凭证字号]=C1834), 序时账[科目编码], "")))</f>
        <v>0</v>
      </c>
      <c r="B1834" s="89"/>
      <c r="G1834" s="39"/>
      <c r="H1834" s="39"/>
      <c r="I1834" s="42">
        <f>IF(F1834&lt;&gt;"结转本期损益",_xlfn.XLOOKUP(D1834,科目余额表[科目编码],科目余额表[抽查项目],"无匹配"),"期间结转")</f>
        <v>0</v>
      </c>
      <c r="J1834" s="38" t="str" cm="1">
        <f t="array" ref="J1834">_xlfn.TEXTJOIN(",", TRUE, _xlfn.UNIQUE(IF((序时账[日期]=B1834)*(序时账[凭证字号]=C1834)*IF(G1834=0,序时账[借方金额]&lt;&gt;0,序时账[借方金额]=0)*(序时账[科目编码]&lt;&gt;D1834), 序时账[科目名称], "")))</f>
        <v/>
      </c>
      <c r="K1834" s="42"/>
      <c r="M1834" s="24"/>
      <c r="N1834" s="23"/>
    </row>
    <row r="1835" spans="1:14">
      <c r="A1835" s="38" t="str" cm="1">
        <f t="array" ref="A1835">_xlfn.TEXTJOIN(",", TRUE, _xlfn.UNIQUE(IF((序时账[日期]=B1835)*(序时账[凭证字号]=C1835), 序时账[科目编码], "")))</f>
        <v>0</v>
      </c>
      <c r="B1835" s="89"/>
      <c r="G1835" s="39"/>
      <c r="H1835" s="39"/>
      <c r="I1835" s="42">
        <f>IF(F1835&lt;&gt;"结转本期损益",_xlfn.XLOOKUP(D1835,科目余额表[科目编码],科目余额表[抽查项目],"无匹配"),"期间结转")</f>
        <v>0</v>
      </c>
      <c r="J1835" s="38" t="str" cm="1">
        <f t="array" ref="J1835">_xlfn.TEXTJOIN(",", TRUE, _xlfn.UNIQUE(IF((序时账[日期]=B1835)*(序时账[凭证字号]=C1835)*IF(G1835=0,序时账[借方金额]&lt;&gt;0,序时账[借方金额]=0)*(序时账[科目编码]&lt;&gt;D1835), 序时账[科目名称], "")))</f>
        <v/>
      </c>
      <c r="K1835" s="42"/>
      <c r="M1835" s="24"/>
      <c r="N1835" s="23"/>
    </row>
    <row r="1836" spans="1:14">
      <c r="A1836" s="38" t="str" cm="1">
        <f t="array" ref="A1836">_xlfn.TEXTJOIN(",", TRUE, _xlfn.UNIQUE(IF((序时账[日期]=B1836)*(序时账[凭证字号]=C1836), 序时账[科目编码], "")))</f>
        <v>0</v>
      </c>
      <c r="B1836" s="89"/>
      <c r="G1836" s="39"/>
      <c r="H1836" s="39"/>
      <c r="I1836" s="42">
        <f>IF(F1836&lt;&gt;"结转本期损益",_xlfn.XLOOKUP(D1836,科目余额表[科目编码],科目余额表[抽查项目],"无匹配"),"期间结转")</f>
        <v>0</v>
      </c>
      <c r="J1836" s="38" t="str" cm="1">
        <f t="array" ref="J1836">_xlfn.TEXTJOIN(",", TRUE, _xlfn.UNIQUE(IF((序时账[日期]=B1836)*(序时账[凭证字号]=C1836)*IF(G1836=0,序时账[借方金额]&lt;&gt;0,序时账[借方金额]=0)*(序时账[科目编码]&lt;&gt;D1836), 序时账[科目名称], "")))</f>
        <v/>
      </c>
      <c r="K1836" s="42"/>
      <c r="M1836" s="24"/>
      <c r="N1836" s="23"/>
    </row>
    <row r="1837" spans="1:14">
      <c r="A1837" s="38" t="str" cm="1">
        <f t="array" ref="A1837">_xlfn.TEXTJOIN(",", TRUE, _xlfn.UNIQUE(IF((序时账[日期]=B1837)*(序时账[凭证字号]=C1837), 序时账[科目编码], "")))</f>
        <v>0</v>
      </c>
      <c r="B1837" s="89"/>
      <c r="G1837" s="39"/>
      <c r="H1837" s="39"/>
      <c r="I1837" s="42">
        <f>IF(F1837&lt;&gt;"结转本期损益",_xlfn.XLOOKUP(D1837,科目余额表[科目编码],科目余额表[抽查项目],"无匹配"),"期间结转")</f>
        <v>0</v>
      </c>
      <c r="J1837" s="38" t="str" cm="1">
        <f t="array" ref="J1837">_xlfn.TEXTJOIN(",", TRUE, _xlfn.UNIQUE(IF((序时账[日期]=B1837)*(序时账[凭证字号]=C1837)*IF(G1837=0,序时账[借方金额]&lt;&gt;0,序时账[借方金额]=0)*(序时账[科目编码]&lt;&gt;D1837), 序时账[科目名称], "")))</f>
        <v/>
      </c>
      <c r="K1837" s="42"/>
      <c r="M1837" s="24"/>
      <c r="N1837" s="23"/>
    </row>
    <row r="1838" spans="1:14">
      <c r="A1838" s="38" t="str" cm="1">
        <f t="array" ref="A1838">_xlfn.TEXTJOIN(",", TRUE, _xlfn.UNIQUE(IF((序时账[日期]=B1838)*(序时账[凭证字号]=C1838), 序时账[科目编码], "")))</f>
        <v>0</v>
      </c>
      <c r="B1838" s="89"/>
      <c r="G1838" s="39"/>
      <c r="H1838" s="39"/>
      <c r="I1838" s="42">
        <f>IF(F1838&lt;&gt;"结转本期损益",_xlfn.XLOOKUP(D1838,科目余额表[科目编码],科目余额表[抽查项目],"无匹配"),"期间结转")</f>
        <v>0</v>
      </c>
      <c r="J1838" s="38" t="str" cm="1">
        <f t="array" ref="J1838">_xlfn.TEXTJOIN(",", TRUE, _xlfn.UNIQUE(IF((序时账[日期]=B1838)*(序时账[凭证字号]=C1838)*IF(G1838=0,序时账[借方金额]&lt;&gt;0,序时账[借方金额]=0)*(序时账[科目编码]&lt;&gt;D1838), 序时账[科目名称], "")))</f>
        <v/>
      </c>
      <c r="K1838" s="42"/>
      <c r="M1838" s="24"/>
      <c r="N1838" s="23"/>
    </row>
    <row r="1839" spans="1:14">
      <c r="A1839" s="38" t="str" cm="1">
        <f t="array" ref="A1839">_xlfn.TEXTJOIN(",", TRUE, _xlfn.UNIQUE(IF((序时账[日期]=B1839)*(序时账[凭证字号]=C1839), 序时账[科目编码], "")))</f>
        <v>0</v>
      </c>
      <c r="B1839" s="89"/>
      <c r="G1839" s="39"/>
      <c r="H1839" s="39"/>
      <c r="I1839" s="42">
        <f>IF(F1839&lt;&gt;"结转本期损益",_xlfn.XLOOKUP(D1839,科目余额表[科目编码],科目余额表[抽查项目],"无匹配"),"期间结转")</f>
        <v>0</v>
      </c>
      <c r="J1839" s="38" t="str" cm="1">
        <f t="array" ref="J1839">_xlfn.TEXTJOIN(",", TRUE, _xlfn.UNIQUE(IF((序时账[日期]=B1839)*(序时账[凭证字号]=C1839)*IF(G1839=0,序时账[借方金额]&lt;&gt;0,序时账[借方金额]=0)*(序时账[科目编码]&lt;&gt;D1839), 序时账[科目名称], "")))</f>
        <v/>
      </c>
      <c r="K1839" s="42"/>
      <c r="M1839" s="24"/>
      <c r="N1839" s="23"/>
    </row>
    <row r="1840" spans="1:14">
      <c r="A1840" s="38" t="str" cm="1">
        <f t="array" ref="A1840">_xlfn.TEXTJOIN(",", TRUE, _xlfn.UNIQUE(IF((序时账[日期]=B1840)*(序时账[凭证字号]=C1840), 序时账[科目编码], "")))</f>
        <v>0</v>
      </c>
      <c r="B1840" s="89"/>
      <c r="G1840" s="39"/>
      <c r="H1840" s="39"/>
      <c r="I1840" s="42">
        <f>IF(F1840&lt;&gt;"结转本期损益",_xlfn.XLOOKUP(D1840,科目余额表[科目编码],科目余额表[抽查项目],"无匹配"),"期间结转")</f>
        <v>0</v>
      </c>
      <c r="J1840" s="38" t="str" cm="1">
        <f t="array" ref="J1840">_xlfn.TEXTJOIN(",", TRUE, _xlfn.UNIQUE(IF((序时账[日期]=B1840)*(序时账[凭证字号]=C1840)*IF(G1840=0,序时账[借方金额]&lt;&gt;0,序时账[借方金额]=0)*(序时账[科目编码]&lt;&gt;D1840), 序时账[科目名称], "")))</f>
        <v/>
      </c>
      <c r="K1840" s="42"/>
      <c r="M1840" s="24"/>
      <c r="N1840" s="23"/>
    </row>
    <row r="1841" spans="1:14">
      <c r="A1841" s="38" t="str" cm="1">
        <f t="array" ref="A1841">_xlfn.TEXTJOIN(",", TRUE, _xlfn.UNIQUE(IF((序时账[日期]=B1841)*(序时账[凭证字号]=C1841), 序时账[科目编码], "")))</f>
        <v>0</v>
      </c>
      <c r="B1841" s="89"/>
      <c r="G1841" s="39"/>
      <c r="H1841" s="39"/>
      <c r="I1841" s="42">
        <f>IF(F1841&lt;&gt;"结转本期损益",_xlfn.XLOOKUP(D1841,科目余额表[科目编码],科目余额表[抽查项目],"无匹配"),"期间结转")</f>
        <v>0</v>
      </c>
      <c r="J1841" s="38" t="str" cm="1">
        <f t="array" ref="J1841">_xlfn.TEXTJOIN(",", TRUE, _xlfn.UNIQUE(IF((序时账[日期]=B1841)*(序时账[凭证字号]=C1841)*IF(G1841=0,序时账[借方金额]&lt;&gt;0,序时账[借方金额]=0)*(序时账[科目编码]&lt;&gt;D1841), 序时账[科目名称], "")))</f>
        <v/>
      </c>
      <c r="K1841" s="42"/>
      <c r="M1841" s="24"/>
      <c r="N1841" s="23"/>
    </row>
    <row r="1842" spans="1:14">
      <c r="A1842" s="38" t="str" cm="1">
        <f t="array" ref="A1842">_xlfn.TEXTJOIN(",", TRUE, _xlfn.UNIQUE(IF((序时账[日期]=B1842)*(序时账[凭证字号]=C1842), 序时账[科目编码], "")))</f>
        <v>0</v>
      </c>
      <c r="B1842" s="89"/>
      <c r="G1842" s="39"/>
      <c r="H1842" s="39"/>
      <c r="I1842" s="42">
        <f>IF(F1842&lt;&gt;"结转本期损益",_xlfn.XLOOKUP(D1842,科目余额表[科目编码],科目余额表[抽查项目],"无匹配"),"期间结转")</f>
        <v>0</v>
      </c>
      <c r="J1842" s="38" t="str" cm="1">
        <f t="array" ref="J1842">_xlfn.TEXTJOIN(",", TRUE, _xlfn.UNIQUE(IF((序时账[日期]=B1842)*(序时账[凭证字号]=C1842)*IF(G1842=0,序时账[借方金额]&lt;&gt;0,序时账[借方金额]=0)*(序时账[科目编码]&lt;&gt;D1842), 序时账[科目名称], "")))</f>
        <v/>
      </c>
      <c r="K1842" s="42"/>
      <c r="M1842" s="24"/>
      <c r="N1842" s="23"/>
    </row>
    <row r="1843" spans="1:14">
      <c r="A1843" s="38" t="str" cm="1">
        <f t="array" ref="A1843">_xlfn.TEXTJOIN(",", TRUE, _xlfn.UNIQUE(IF((序时账[日期]=B1843)*(序时账[凭证字号]=C1843), 序时账[科目编码], "")))</f>
        <v>0</v>
      </c>
      <c r="B1843" s="89"/>
      <c r="G1843" s="39"/>
      <c r="H1843" s="39"/>
      <c r="I1843" s="42">
        <f>IF(F1843&lt;&gt;"结转本期损益",_xlfn.XLOOKUP(D1843,科目余额表[科目编码],科目余额表[抽查项目],"无匹配"),"期间结转")</f>
        <v>0</v>
      </c>
      <c r="J1843" s="38" t="str" cm="1">
        <f t="array" ref="J1843">_xlfn.TEXTJOIN(",", TRUE, _xlfn.UNIQUE(IF((序时账[日期]=B1843)*(序时账[凭证字号]=C1843)*IF(G1843=0,序时账[借方金额]&lt;&gt;0,序时账[借方金额]=0)*(序时账[科目编码]&lt;&gt;D1843), 序时账[科目名称], "")))</f>
        <v/>
      </c>
      <c r="K1843" s="42"/>
      <c r="M1843" s="24"/>
      <c r="N1843" s="23"/>
    </row>
    <row r="1844" spans="1:14">
      <c r="A1844" s="38" t="str" cm="1">
        <f t="array" ref="A1844">_xlfn.TEXTJOIN(",", TRUE, _xlfn.UNIQUE(IF((序时账[日期]=B1844)*(序时账[凭证字号]=C1844), 序时账[科目编码], "")))</f>
        <v>0</v>
      </c>
      <c r="B1844" s="89"/>
      <c r="G1844" s="39"/>
      <c r="H1844" s="39"/>
      <c r="I1844" s="42">
        <f>IF(F1844&lt;&gt;"结转本期损益",_xlfn.XLOOKUP(D1844,科目余额表[科目编码],科目余额表[抽查项目],"无匹配"),"期间结转")</f>
        <v>0</v>
      </c>
      <c r="J1844" s="38" t="str" cm="1">
        <f t="array" ref="J1844">_xlfn.TEXTJOIN(",", TRUE, _xlfn.UNIQUE(IF((序时账[日期]=B1844)*(序时账[凭证字号]=C1844)*IF(G1844=0,序时账[借方金额]&lt;&gt;0,序时账[借方金额]=0)*(序时账[科目编码]&lt;&gt;D1844), 序时账[科目名称], "")))</f>
        <v/>
      </c>
      <c r="K1844" s="42"/>
      <c r="M1844" s="24"/>
      <c r="N1844" s="23"/>
    </row>
    <row r="1845" spans="1:14">
      <c r="A1845" s="38" t="str" cm="1">
        <f t="array" ref="A1845">_xlfn.TEXTJOIN(",", TRUE, _xlfn.UNIQUE(IF((序时账[日期]=B1845)*(序时账[凭证字号]=C1845), 序时账[科目编码], "")))</f>
        <v>0</v>
      </c>
      <c r="B1845" s="89"/>
      <c r="G1845" s="39"/>
      <c r="H1845" s="39"/>
      <c r="I1845" s="42">
        <f>IF(F1845&lt;&gt;"结转本期损益",_xlfn.XLOOKUP(D1845,科目余额表[科目编码],科目余额表[抽查项目],"无匹配"),"期间结转")</f>
        <v>0</v>
      </c>
      <c r="J1845" s="38" t="str" cm="1">
        <f t="array" ref="J1845">_xlfn.TEXTJOIN(",", TRUE, _xlfn.UNIQUE(IF((序时账[日期]=B1845)*(序时账[凭证字号]=C1845)*IF(G1845=0,序时账[借方金额]&lt;&gt;0,序时账[借方金额]=0)*(序时账[科目编码]&lt;&gt;D1845), 序时账[科目名称], "")))</f>
        <v/>
      </c>
      <c r="K1845" s="42"/>
      <c r="M1845" s="24"/>
      <c r="N1845" s="23"/>
    </row>
    <row r="1846" spans="1:14">
      <c r="A1846" s="38" t="str" cm="1">
        <f t="array" ref="A1846">_xlfn.TEXTJOIN(",", TRUE, _xlfn.UNIQUE(IF((序时账[日期]=B1846)*(序时账[凭证字号]=C1846), 序时账[科目编码], "")))</f>
        <v>0</v>
      </c>
      <c r="B1846" s="89"/>
      <c r="G1846" s="39"/>
      <c r="H1846" s="39"/>
      <c r="I1846" s="42">
        <f>IF(F1846&lt;&gt;"结转本期损益",_xlfn.XLOOKUP(D1846,科目余额表[科目编码],科目余额表[抽查项目],"无匹配"),"期间结转")</f>
        <v>0</v>
      </c>
      <c r="J1846" s="38" t="str" cm="1">
        <f t="array" ref="J1846">_xlfn.TEXTJOIN(",", TRUE, _xlfn.UNIQUE(IF((序时账[日期]=B1846)*(序时账[凭证字号]=C1846)*IF(G1846=0,序时账[借方金额]&lt;&gt;0,序时账[借方金额]=0)*(序时账[科目编码]&lt;&gt;D1846), 序时账[科目名称], "")))</f>
        <v/>
      </c>
      <c r="K1846" s="42"/>
      <c r="M1846" s="24"/>
      <c r="N1846" s="23"/>
    </row>
    <row r="1847" spans="1:14">
      <c r="A1847" s="38" t="str" cm="1">
        <f t="array" ref="A1847">_xlfn.TEXTJOIN(",", TRUE, _xlfn.UNIQUE(IF((序时账[日期]=B1847)*(序时账[凭证字号]=C1847), 序时账[科目编码], "")))</f>
        <v>0</v>
      </c>
      <c r="B1847" s="89"/>
      <c r="G1847" s="39"/>
      <c r="H1847" s="39"/>
      <c r="I1847" s="42">
        <f>IF(F1847&lt;&gt;"结转本期损益",_xlfn.XLOOKUP(D1847,科目余额表[科目编码],科目余额表[抽查项目],"无匹配"),"期间结转")</f>
        <v>0</v>
      </c>
      <c r="J1847" s="38" t="str" cm="1">
        <f t="array" ref="J1847">_xlfn.TEXTJOIN(",", TRUE, _xlfn.UNIQUE(IF((序时账[日期]=B1847)*(序时账[凭证字号]=C1847)*IF(G1847=0,序时账[借方金额]&lt;&gt;0,序时账[借方金额]=0)*(序时账[科目编码]&lt;&gt;D1847), 序时账[科目名称], "")))</f>
        <v/>
      </c>
      <c r="K1847" s="42"/>
      <c r="M1847" s="24"/>
      <c r="N1847" s="23"/>
    </row>
    <row r="1848" spans="1:14">
      <c r="A1848" s="38" t="str" cm="1">
        <f t="array" ref="A1848">_xlfn.TEXTJOIN(",", TRUE, _xlfn.UNIQUE(IF((序时账[日期]=B1848)*(序时账[凭证字号]=C1848), 序时账[科目编码], "")))</f>
        <v>0</v>
      </c>
      <c r="B1848" s="89"/>
      <c r="G1848" s="39"/>
      <c r="H1848" s="39"/>
      <c r="I1848" s="42">
        <f>IF(F1848&lt;&gt;"结转本期损益",_xlfn.XLOOKUP(D1848,科目余额表[科目编码],科目余额表[抽查项目],"无匹配"),"期间结转")</f>
        <v>0</v>
      </c>
      <c r="J1848" s="38" t="str" cm="1">
        <f t="array" ref="J1848">_xlfn.TEXTJOIN(",", TRUE, _xlfn.UNIQUE(IF((序时账[日期]=B1848)*(序时账[凭证字号]=C1848)*IF(G1848=0,序时账[借方金额]&lt;&gt;0,序时账[借方金额]=0)*(序时账[科目编码]&lt;&gt;D1848), 序时账[科目名称], "")))</f>
        <v/>
      </c>
      <c r="K1848" s="42"/>
      <c r="M1848" s="24"/>
      <c r="N1848" s="23"/>
    </row>
    <row r="1849" spans="1:14">
      <c r="A1849" s="38" t="str" cm="1">
        <f t="array" ref="A1849">_xlfn.TEXTJOIN(",", TRUE, _xlfn.UNIQUE(IF((序时账[日期]=B1849)*(序时账[凭证字号]=C1849), 序时账[科目编码], "")))</f>
        <v>0</v>
      </c>
      <c r="B1849" s="89"/>
      <c r="G1849" s="39"/>
      <c r="H1849" s="39"/>
      <c r="I1849" s="42">
        <f>IF(F1849&lt;&gt;"结转本期损益",_xlfn.XLOOKUP(D1849,科目余额表[科目编码],科目余额表[抽查项目],"无匹配"),"期间结转")</f>
        <v>0</v>
      </c>
      <c r="J1849" s="38" t="str" cm="1">
        <f t="array" ref="J1849">_xlfn.TEXTJOIN(",", TRUE, _xlfn.UNIQUE(IF((序时账[日期]=B1849)*(序时账[凭证字号]=C1849)*IF(G1849=0,序时账[借方金额]&lt;&gt;0,序时账[借方金额]=0)*(序时账[科目编码]&lt;&gt;D1849), 序时账[科目名称], "")))</f>
        <v/>
      </c>
      <c r="K1849" s="42"/>
      <c r="M1849" s="24"/>
      <c r="N1849" s="23"/>
    </row>
    <row r="1850" spans="1:14">
      <c r="A1850" s="38" t="str" cm="1">
        <f t="array" ref="A1850">_xlfn.TEXTJOIN(",", TRUE, _xlfn.UNIQUE(IF((序时账[日期]=B1850)*(序时账[凭证字号]=C1850), 序时账[科目编码], "")))</f>
        <v>0</v>
      </c>
      <c r="B1850" s="89"/>
      <c r="G1850" s="39"/>
      <c r="H1850" s="39"/>
      <c r="I1850" s="42">
        <f>IF(F1850&lt;&gt;"结转本期损益",_xlfn.XLOOKUP(D1850,科目余额表[科目编码],科目余额表[抽查项目],"无匹配"),"期间结转")</f>
        <v>0</v>
      </c>
      <c r="J1850" s="38" t="str" cm="1">
        <f t="array" ref="J1850">_xlfn.TEXTJOIN(",", TRUE, _xlfn.UNIQUE(IF((序时账[日期]=B1850)*(序时账[凭证字号]=C1850)*IF(G1850=0,序时账[借方金额]&lt;&gt;0,序时账[借方金额]=0)*(序时账[科目编码]&lt;&gt;D1850), 序时账[科目名称], "")))</f>
        <v/>
      </c>
      <c r="K1850" s="42"/>
      <c r="M1850" s="24"/>
      <c r="N1850" s="23"/>
    </row>
    <row r="1851" spans="1:14">
      <c r="A1851" s="38" t="str" cm="1">
        <f t="array" ref="A1851">_xlfn.TEXTJOIN(",", TRUE, _xlfn.UNIQUE(IF((序时账[日期]=B1851)*(序时账[凭证字号]=C1851), 序时账[科目编码], "")))</f>
        <v>0</v>
      </c>
      <c r="B1851" s="89"/>
      <c r="G1851" s="39"/>
      <c r="H1851" s="39"/>
      <c r="I1851" s="42">
        <f>IF(F1851&lt;&gt;"结转本期损益",_xlfn.XLOOKUP(D1851,科目余额表[科目编码],科目余额表[抽查项目],"无匹配"),"期间结转")</f>
        <v>0</v>
      </c>
      <c r="J1851" s="38" t="str" cm="1">
        <f t="array" ref="J1851">_xlfn.TEXTJOIN(",", TRUE, _xlfn.UNIQUE(IF((序时账[日期]=B1851)*(序时账[凭证字号]=C1851)*IF(G1851=0,序时账[借方金额]&lt;&gt;0,序时账[借方金额]=0)*(序时账[科目编码]&lt;&gt;D1851), 序时账[科目名称], "")))</f>
        <v/>
      </c>
      <c r="K1851" s="42"/>
      <c r="M1851" s="24"/>
      <c r="N1851" s="23"/>
    </row>
    <row r="1852" spans="1:14">
      <c r="A1852" s="38" t="str" cm="1">
        <f t="array" ref="A1852">_xlfn.TEXTJOIN(",", TRUE, _xlfn.UNIQUE(IF((序时账[日期]=B1852)*(序时账[凭证字号]=C1852), 序时账[科目编码], "")))</f>
        <v>0</v>
      </c>
      <c r="B1852" s="89"/>
      <c r="G1852" s="39"/>
      <c r="H1852" s="39"/>
      <c r="I1852" s="42">
        <f>IF(F1852&lt;&gt;"结转本期损益",_xlfn.XLOOKUP(D1852,科目余额表[科目编码],科目余额表[抽查项目],"无匹配"),"期间结转")</f>
        <v>0</v>
      </c>
      <c r="J1852" s="38" t="str" cm="1">
        <f t="array" ref="J1852">_xlfn.TEXTJOIN(",", TRUE, _xlfn.UNIQUE(IF((序时账[日期]=B1852)*(序时账[凭证字号]=C1852)*IF(G1852=0,序时账[借方金额]&lt;&gt;0,序时账[借方金额]=0)*(序时账[科目编码]&lt;&gt;D1852), 序时账[科目名称], "")))</f>
        <v/>
      </c>
      <c r="K1852" s="42"/>
      <c r="M1852" s="24"/>
      <c r="N1852" s="23"/>
    </row>
    <row r="1853" spans="1:14">
      <c r="A1853" s="38" t="str" cm="1">
        <f t="array" ref="A1853">_xlfn.TEXTJOIN(",", TRUE, _xlfn.UNIQUE(IF((序时账[日期]=B1853)*(序时账[凭证字号]=C1853), 序时账[科目编码], "")))</f>
        <v>0</v>
      </c>
      <c r="B1853" s="89"/>
      <c r="G1853" s="39"/>
      <c r="H1853" s="39"/>
      <c r="I1853" s="42">
        <f>IF(F1853&lt;&gt;"结转本期损益",_xlfn.XLOOKUP(D1853,科目余额表[科目编码],科目余额表[抽查项目],"无匹配"),"期间结转")</f>
        <v>0</v>
      </c>
      <c r="J1853" s="38" t="str" cm="1">
        <f t="array" ref="J1853">_xlfn.TEXTJOIN(",", TRUE, _xlfn.UNIQUE(IF((序时账[日期]=B1853)*(序时账[凭证字号]=C1853)*IF(G1853=0,序时账[借方金额]&lt;&gt;0,序时账[借方金额]=0)*(序时账[科目编码]&lt;&gt;D1853), 序时账[科目名称], "")))</f>
        <v/>
      </c>
      <c r="K1853" s="42"/>
      <c r="M1853" s="24"/>
      <c r="N1853" s="23"/>
    </row>
    <row r="1854" spans="1:14">
      <c r="A1854" s="38" t="str" cm="1">
        <f t="array" ref="A1854">_xlfn.TEXTJOIN(",", TRUE, _xlfn.UNIQUE(IF((序时账[日期]=B1854)*(序时账[凭证字号]=C1854), 序时账[科目编码], "")))</f>
        <v>0</v>
      </c>
      <c r="B1854" s="89"/>
      <c r="G1854" s="39"/>
      <c r="H1854" s="39"/>
      <c r="I1854" s="42">
        <f>IF(F1854&lt;&gt;"结转本期损益",_xlfn.XLOOKUP(D1854,科目余额表[科目编码],科目余额表[抽查项目],"无匹配"),"期间结转")</f>
        <v>0</v>
      </c>
      <c r="J1854" s="38" t="str" cm="1">
        <f t="array" ref="J1854">_xlfn.TEXTJOIN(",", TRUE, _xlfn.UNIQUE(IF((序时账[日期]=B1854)*(序时账[凭证字号]=C1854)*IF(G1854=0,序时账[借方金额]&lt;&gt;0,序时账[借方金额]=0)*(序时账[科目编码]&lt;&gt;D1854), 序时账[科目名称], "")))</f>
        <v/>
      </c>
      <c r="K1854" s="42"/>
      <c r="M1854" s="24"/>
      <c r="N1854" s="23"/>
    </row>
    <row r="1855" spans="1:14">
      <c r="A1855" s="38" t="str" cm="1">
        <f t="array" ref="A1855">_xlfn.TEXTJOIN(",", TRUE, _xlfn.UNIQUE(IF((序时账[日期]=B1855)*(序时账[凭证字号]=C1855), 序时账[科目编码], "")))</f>
        <v>0</v>
      </c>
      <c r="B1855" s="89"/>
      <c r="G1855" s="39"/>
      <c r="H1855" s="39"/>
      <c r="I1855" s="42">
        <f>IF(F1855&lt;&gt;"结转本期损益",_xlfn.XLOOKUP(D1855,科目余额表[科目编码],科目余额表[抽查项目],"无匹配"),"期间结转")</f>
        <v>0</v>
      </c>
      <c r="J1855" s="38" t="str" cm="1">
        <f t="array" ref="J1855">_xlfn.TEXTJOIN(",", TRUE, _xlfn.UNIQUE(IF((序时账[日期]=B1855)*(序时账[凭证字号]=C1855)*IF(G1855=0,序时账[借方金额]&lt;&gt;0,序时账[借方金额]=0)*(序时账[科目编码]&lt;&gt;D1855), 序时账[科目名称], "")))</f>
        <v/>
      </c>
      <c r="K1855" s="42"/>
      <c r="M1855" s="24"/>
      <c r="N1855" s="23"/>
    </row>
    <row r="1856" spans="1:14">
      <c r="A1856" s="38" t="str" cm="1">
        <f t="array" ref="A1856">_xlfn.TEXTJOIN(",", TRUE, _xlfn.UNIQUE(IF((序时账[日期]=B1856)*(序时账[凭证字号]=C1856), 序时账[科目编码], "")))</f>
        <v>0</v>
      </c>
      <c r="B1856" s="89"/>
      <c r="G1856" s="39"/>
      <c r="H1856" s="39"/>
      <c r="I1856" s="42">
        <f>IF(F1856&lt;&gt;"结转本期损益",_xlfn.XLOOKUP(D1856,科目余额表[科目编码],科目余额表[抽查项目],"无匹配"),"期间结转")</f>
        <v>0</v>
      </c>
      <c r="J1856" s="38" t="str" cm="1">
        <f t="array" ref="J1856">_xlfn.TEXTJOIN(",", TRUE, _xlfn.UNIQUE(IF((序时账[日期]=B1856)*(序时账[凭证字号]=C1856)*IF(G1856=0,序时账[借方金额]&lt;&gt;0,序时账[借方金额]=0)*(序时账[科目编码]&lt;&gt;D1856), 序时账[科目名称], "")))</f>
        <v/>
      </c>
      <c r="K1856" s="42"/>
      <c r="M1856" s="24"/>
      <c r="N1856" s="23"/>
    </row>
    <row r="1857" spans="1:14">
      <c r="A1857" s="38" t="str" cm="1">
        <f t="array" ref="A1857">_xlfn.TEXTJOIN(",", TRUE, _xlfn.UNIQUE(IF((序时账[日期]=B1857)*(序时账[凭证字号]=C1857), 序时账[科目编码], "")))</f>
        <v>0</v>
      </c>
      <c r="B1857" s="89"/>
      <c r="G1857" s="39"/>
      <c r="H1857" s="39"/>
      <c r="I1857" s="42">
        <f>IF(F1857&lt;&gt;"结转本期损益",_xlfn.XLOOKUP(D1857,科目余额表[科目编码],科目余额表[抽查项目],"无匹配"),"期间结转")</f>
        <v>0</v>
      </c>
      <c r="J1857" s="38" t="str" cm="1">
        <f t="array" ref="J1857">_xlfn.TEXTJOIN(",", TRUE, _xlfn.UNIQUE(IF((序时账[日期]=B1857)*(序时账[凭证字号]=C1857)*IF(G1857=0,序时账[借方金额]&lt;&gt;0,序时账[借方金额]=0)*(序时账[科目编码]&lt;&gt;D1857), 序时账[科目名称], "")))</f>
        <v/>
      </c>
      <c r="K1857" s="42"/>
      <c r="M1857" s="24"/>
      <c r="N1857" s="23"/>
    </row>
    <row r="1858" spans="1:14">
      <c r="A1858" s="38" t="str" cm="1">
        <f t="array" ref="A1858">_xlfn.TEXTJOIN(",", TRUE, _xlfn.UNIQUE(IF((序时账[日期]=B1858)*(序时账[凭证字号]=C1858), 序时账[科目编码], "")))</f>
        <v>0</v>
      </c>
      <c r="B1858" s="89"/>
      <c r="G1858" s="39"/>
      <c r="H1858" s="39"/>
      <c r="I1858" s="42">
        <f>IF(F1858&lt;&gt;"结转本期损益",_xlfn.XLOOKUP(D1858,科目余额表[科目编码],科目余额表[抽查项目],"无匹配"),"期间结转")</f>
        <v>0</v>
      </c>
      <c r="J1858" s="38" t="str" cm="1">
        <f t="array" ref="J1858">_xlfn.TEXTJOIN(",", TRUE, _xlfn.UNIQUE(IF((序时账[日期]=B1858)*(序时账[凭证字号]=C1858)*IF(G1858=0,序时账[借方金额]&lt;&gt;0,序时账[借方金额]=0)*(序时账[科目编码]&lt;&gt;D1858), 序时账[科目名称], "")))</f>
        <v/>
      </c>
      <c r="K1858" s="42"/>
      <c r="M1858" s="24"/>
      <c r="N1858" s="23"/>
    </row>
    <row r="1859" spans="1:14">
      <c r="A1859" s="38" t="str" cm="1">
        <f t="array" ref="A1859">_xlfn.TEXTJOIN(",", TRUE, _xlfn.UNIQUE(IF((序时账[日期]=B1859)*(序时账[凭证字号]=C1859), 序时账[科目编码], "")))</f>
        <v>0</v>
      </c>
      <c r="B1859" s="89"/>
      <c r="G1859" s="39"/>
      <c r="H1859" s="39"/>
      <c r="I1859" s="42">
        <f>IF(F1859&lt;&gt;"结转本期损益",_xlfn.XLOOKUP(D1859,科目余额表[科目编码],科目余额表[抽查项目],"无匹配"),"期间结转")</f>
        <v>0</v>
      </c>
      <c r="J1859" s="38" t="str" cm="1">
        <f t="array" ref="J1859">_xlfn.TEXTJOIN(",", TRUE, _xlfn.UNIQUE(IF((序时账[日期]=B1859)*(序时账[凭证字号]=C1859)*IF(G1859=0,序时账[借方金额]&lt;&gt;0,序时账[借方金额]=0)*(序时账[科目编码]&lt;&gt;D1859), 序时账[科目名称], "")))</f>
        <v/>
      </c>
      <c r="K1859" s="42"/>
      <c r="M1859" s="24"/>
      <c r="N1859" s="23"/>
    </row>
    <row r="1860" spans="1:14">
      <c r="A1860" s="38" t="str" cm="1">
        <f t="array" ref="A1860">_xlfn.TEXTJOIN(",", TRUE, _xlfn.UNIQUE(IF((序时账[日期]=B1860)*(序时账[凭证字号]=C1860), 序时账[科目编码], "")))</f>
        <v>0</v>
      </c>
      <c r="B1860" s="89"/>
      <c r="G1860" s="39"/>
      <c r="H1860" s="39"/>
      <c r="I1860" s="42">
        <f>IF(F1860&lt;&gt;"结转本期损益",_xlfn.XLOOKUP(D1860,科目余额表[科目编码],科目余额表[抽查项目],"无匹配"),"期间结转")</f>
        <v>0</v>
      </c>
      <c r="J1860" s="38" t="str" cm="1">
        <f t="array" ref="J1860">_xlfn.TEXTJOIN(",", TRUE, _xlfn.UNIQUE(IF((序时账[日期]=B1860)*(序时账[凭证字号]=C1860)*IF(G1860=0,序时账[借方金额]&lt;&gt;0,序时账[借方金额]=0)*(序时账[科目编码]&lt;&gt;D1860), 序时账[科目名称], "")))</f>
        <v/>
      </c>
      <c r="K1860" s="42"/>
      <c r="M1860" s="24"/>
      <c r="N1860" s="23"/>
    </row>
    <row r="1861" spans="1:14">
      <c r="A1861" s="38" t="str" cm="1">
        <f t="array" ref="A1861">_xlfn.TEXTJOIN(",", TRUE, _xlfn.UNIQUE(IF((序时账[日期]=B1861)*(序时账[凭证字号]=C1861), 序时账[科目编码], "")))</f>
        <v>0</v>
      </c>
      <c r="B1861" s="89"/>
      <c r="G1861" s="39"/>
      <c r="H1861" s="39"/>
      <c r="I1861" s="42">
        <f>IF(F1861&lt;&gt;"结转本期损益",_xlfn.XLOOKUP(D1861,科目余额表[科目编码],科目余额表[抽查项目],"无匹配"),"期间结转")</f>
        <v>0</v>
      </c>
      <c r="J1861" s="38" t="str" cm="1">
        <f t="array" ref="J1861">_xlfn.TEXTJOIN(",", TRUE, _xlfn.UNIQUE(IF((序时账[日期]=B1861)*(序时账[凭证字号]=C1861)*IF(G1861=0,序时账[借方金额]&lt;&gt;0,序时账[借方金额]=0)*(序时账[科目编码]&lt;&gt;D1861), 序时账[科目名称], "")))</f>
        <v/>
      </c>
      <c r="K1861" s="42"/>
      <c r="M1861" s="24"/>
      <c r="N1861" s="23"/>
    </row>
    <row r="1862" spans="1:14">
      <c r="A1862" s="38" t="str" cm="1">
        <f t="array" ref="A1862">_xlfn.TEXTJOIN(",", TRUE, _xlfn.UNIQUE(IF((序时账[日期]=B1862)*(序时账[凭证字号]=C1862), 序时账[科目编码], "")))</f>
        <v>0</v>
      </c>
      <c r="B1862" s="89"/>
      <c r="G1862" s="39"/>
      <c r="H1862" s="39"/>
      <c r="I1862" s="42">
        <f>IF(F1862&lt;&gt;"结转本期损益",_xlfn.XLOOKUP(D1862,科目余额表[科目编码],科目余额表[抽查项目],"无匹配"),"期间结转")</f>
        <v>0</v>
      </c>
      <c r="J1862" s="38" t="str" cm="1">
        <f t="array" ref="J1862">_xlfn.TEXTJOIN(",", TRUE, _xlfn.UNIQUE(IF((序时账[日期]=B1862)*(序时账[凭证字号]=C1862)*IF(G1862=0,序时账[借方金额]&lt;&gt;0,序时账[借方金额]=0)*(序时账[科目编码]&lt;&gt;D1862), 序时账[科目名称], "")))</f>
        <v/>
      </c>
      <c r="K1862" s="42"/>
      <c r="M1862" s="24"/>
      <c r="N1862" s="23"/>
    </row>
    <row r="1863" spans="1:14">
      <c r="A1863" s="38" t="str" cm="1">
        <f t="array" ref="A1863">_xlfn.TEXTJOIN(",", TRUE, _xlfn.UNIQUE(IF((序时账[日期]=B1863)*(序时账[凭证字号]=C1863), 序时账[科目编码], "")))</f>
        <v>0</v>
      </c>
      <c r="B1863" s="89"/>
      <c r="G1863" s="39"/>
      <c r="H1863" s="39"/>
      <c r="I1863" s="42">
        <f>IF(F1863&lt;&gt;"结转本期损益",_xlfn.XLOOKUP(D1863,科目余额表[科目编码],科目余额表[抽查项目],"无匹配"),"期间结转")</f>
        <v>0</v>
      </c>
      <c r="J1863" s="38" t="str" cm="1">
        <f t="array" ref="J1863">_xlfn.TEXTJOIN(",", TRUE, _xlfn.UNIQUE(IF((序时账[日期]=B1863)*(序时账[凭证字号]=C1863)*IF(G1863=0,序时账[借方金额]&lt;&gt;0,序时账[借方金额]=0)*(序时账[科目编码]&lt;&gt;D1863), 序时账[科目名称], "")))</f>
        <v/>
      </c>
      <c r="K1863" s="42"/>
      <c r="M1863" s="24"/>
      <c r="N1863" s="23"/>
    </row>
    <row r="1864" spans="1:14">
      <c r="A1864" s="38" t="str" cm="1">
        <f t="array" ref="A1864">_xlfn.TEXTJOIN(",", TRUE, _xlfn.UNIQUE(IF((序时账[日期]=B1864)*(序时账[凭证字号]=C1864), 序时账[科目编码], "")))</f>
        <v>0</v>
      </c>
      <c r="B1864" s="89"/>
      <c r="G1864" s="39"/>
      <c r="H1864" s="39"/>
      <c r="I1864" s="42">
        <f>IF(F1864&lt;&gt;"结转本期损益",_xlfn.XLOOKUP(D1864,科目余额表[科目编码],科目余额表[抽查项目],"无匹配"),"期间结转")</f>
        <v>0</v>
      </c>
      <c r="J1864" s="38" t="str" cm="1">
        <f t="array" ref="J1864">_xlfn.TEXTJOIN(",", TRUE, _xlfn.UNIQUE(IF((序时账[日期]=B1864)*(序时账[凭证字号]=C1864)*IF(G1864=0,序时账[借方金额]&lt;&gt;0,序时账[借方金额]=0)*(序时账[科目编码]&lt;&gt;D1864), 序时账[科目名称], "")))</f>
        <v/>
      </c>
      <c r="K1864" s="42"/>
      <c r="M1864" s="24"/>
      <c r="N1864" s="23"/>
    </row>
    <row r="1865" spans="1:14">
      <c r="A1865" s="38" t="str" cm="1">
        <f t="array" ref="A1865">_xlfn.TEXTJOIN(",", TRUE, _xlfn.UNIQUE(IF((序时账[日期]=B1865)*(序时账[凭证字号]=C1865), 序时账[科目编码], "")))</f>
        <v>0</v>
      </c>
      <c r="B1865" s="89"/>
      <c r="G1865" s="39"/>
      <c r="H1865" s="39"/>
      <c r="I1865" s="42">
        <f>IF(F1865&lt;&gt;"结转本期损益",_xlfn.XLOOKUP(D1865,科目余额表[科目编码],科目余额表[抽查项目],"无匹配"),"期间结转")</f>
        <v>0</v>
      </c>
      <c r="J1865" s="38" t="str" cm="1">
        <f t="array" ref="J1865">_xlfn.TEXTJOIN(",", TRUE, _xlfn.UNIQUE(IF((序时账[日期]=B1865)*(序时账[凭证字号]=C1865)*IF(G1865=0,序时账[借方金额]&lt;&gt;0,序时账[借方金额]=0)*(序时账[科目编码]&lt;&gt;D1865), 序时账[科目名称], "")))</f>
        <v/>
      </c>
      <c r="K1865" s="42"/>
      <c r="M1865" s="24"/>
      <c r="N1865" s="23"/>
    </row>
    <row r="1866" spans="1:14">
      <c r="A1866" s="38" t="str" cm="1">
        <f t="array" ref="A1866">_xlfn.TEXTJOIN(",", TRUE, _xlfn.UNIQUE(IF((序时账[日期]=B1866)*(序时账[凭证字号]=C1866), 序时账[科目编码], "")))</f>
        <v>0</v>
      </c>
      <c r="B1866" s="89"/>
      <c r="G1866" s="39"/>
      <c r="H1866" s="39"/>
      <c r="I1866" s="42">
        <f>IF(F1866&lt;&gt;"结转本期损益",_xlfn.XLOOKUP(D1866,科目余额表[科目编码],科目余额表[抽查项目],"无匹配"),"期间结转")</f>
        <v>0</v>
      </c>
      <c r="J1866" s="38" t="str" cm="1">
        <f t="array" ref="J1866">_xlfn.TEXTJOIN(",", TRUE, _xlfn.UNIQUE(IF((序时账[日期]=B1866)*(序时账[凭证字号]=C1866)*IF(G1866=0,序时账[借方金额]&lt;&gt;0,序时账[借方金额]=0)*(序时账[科目编码]&lt;&gt;D1866), 序时账[科目名称], "")))</f>
        <v/>
      </c>
      <c r="K1866" s="42"/>
      <c r="M1866" s="24"/>
      <c r="N1866" s="23"/>
    </row>
    <row r="1867" spans="1:14">
      <c r="A1867" s="38" t="str" cm="1">
        <f t="array" ref="A1867">_xlfn.TEXTJOIN(",", TRUE, _xlfn.UNIQUE(IF((序时账[日期]=B1867)*(序时账[凭证字号]=C1867), 序时账[科目编码], "")))</f>
        <v>0</v>
      </c>
      <c r="B1867" s="89"/>
      <c r="G1867" s="39"/>
      <c r="H1867" s="39"/>
      <c r="I1867" s="42">
        <f>IF(F1867&lt;&gt;"结转本期损益",_xlfn.XLOOKUP(D1867,科目余额表[科目编码],科目余额表[抽查项目],"无匹配"),"期间结转")</f>
        <v>0</v>
      </c>
      <c r="J1867" s="38" t="str" cm="1">
        <f t="array" ref="J1867">_xlfn.TEXTJOIN(",", TRUE, _xlfn.UNIQUE(IF((序时账[日期]=B1867)*(序时账[凭证字号]=C1867)*IF(G1867=0,序时账[借方金额]&lt;&gt;0,序时账[借方金额]=0)*(序时账[科目编码]&lt;&gt;D1867), 序时账[科目名称], "")))</f>
        <v/>
      </c>
      <c r="K1867" s="42"/>
      <c r="M1867" s="24"/>
      <c r="N1867" s="23"/>
    </row>
    <row r="1868" spans="1:14">
      <c r="A1868" s="38" t="str" cm="1">
        <f t="array" ref="A1868">_xlfn.TEXTJOIN(",", TRUE, _xlfn.UNIQUE(IF((序时账[日期]=B1868)*(序时账[凭证字号]=C1868), 序时账[科目编码], "")))</f>
        <v>0</v>
      </c>
      <c r="B1868" s="89"/>
      <c r="G1868" s="39"/>
      <c r="H1868" s="39"/>
      <c r="I1868" s="42">
        <f>IF(F1868&lt;&gt;"结转本期损益",_xlfn.XLOOKUP(D1868,科目余额表[科目编码],科目余额表[抽查项目],"无匹配"),"期间结转")</f>
        <v>0</v>
      </c>
      <c r="J1868" s="38" t="str" cm="1">
        <f t="array" ref="J1868">_xlfn.TEXTJOIN(",", TRUE, _xlfn.UNIQUE(IF((序时账[日期]=B1868)*(序时账[凭证字号]=C1868)*IF(G1868=0,序时账[借方金额]&lt;&gt;0,序时账[借方金额]=0)*(序时账[科目编码]&lt;&gt;D1868), 序时账[科目名称], "")))</f>
        <v/>
      </c>
      <c r="K1868" s="42"/>
      <c r="M1868" s="24"/>
      <c r="N1868" s="23"/>
    </row>
    <row r="1869" spans="1:14">
      <c r="A1869" s="38" t="str" cm="1">
        <f t="array" ref="A1869">_xlfn.TEXTJOIN(",", TRUE, _xlfn.UNIQUE(IF((序时账[日期]=B1869)*(序时账[凭证字号]=C1869), 序时账[科目编码], "")))</f>
        <v>0</v>
      </c>
      <c r="B1869" s="89"/>
      <c r="G1869" s="39"/>
      <c r="H1869" s="39"/>
      <c r="I1869" s="42">
        <f>IF(F1869&lt;&gt;"结转本期损益",_xlfn.XLOOKUP(D1869,科目余额表[科目编码],科目余额表[抽查项目],"无匹配"),"期间结转")</f>
        <v>0</v>
      </c>
      <c r="J1869" s="38" t="str" cm="1">
        <f t="array" ref="J1869">_xlfn.TEXTJOIN(",", TRUE, _xlfn.UNIQUE(IF((序时账[日期]=B1869)*(序时账[凭证字号]=C1869)*IF(G1869=0,序时账[借方金额]&lt;&gt;0,序时账[借方金额]=0)*(序时账[科目编码]&lt;&gt;D1869), 序时账[科目名称], "")))</f>
        <v/>
      </c>
      <c r="K1869" s="42"/>
      <c r="M1869" s="24"/>
      <c r="N1869" s="23"/>
    </row>
    <row r="1870" spans="1:14">
      <c r="A1870" s="38" t="str" cm="1">
        <f t="array" ref="A1870">_xlfn.TEXTJOIN(",", TRUE, _xlfn.UNIQUE(IF((序时账[日期]=B1870)*(序时账[凭证字号]=C1870), 序时账[科目编码], "")))</f>
        <v>0</v>
      </c>
      <c r="B1870" s="89"/>
      <c r="G1870" s="39"/>
      <c r="H1870" s="39"/>
      <c r="I1870" s="42">
        <f>IF(F1870&lt;&gt;"结转本期损益",_xlfn.XLOOKUP(D1870,科目余额表[科目编码],科目余额表[抽查项目],"无匹配"),"期间结转")</f>
        <v>0</v>
      </c>
      <c r="J1870" s="38" t="str" cm="1">
        <f t="array" ref="J1870">_xlfn.TEXTJOIN(",", TRUE, _xlfn.UNIQUE(IF((序时账[日期]=B1870)*(序时账[凭证字号]=C1870)*IF(G1870=0,序时账[借方金额]&lt;&gt;0,序时账[借方金额]=0)*(序时账[科目编码]&lt;&gt;D1870), 序时账[科目名称], "")))</f>
        <v/>
      </c>
      <c r="K1870" s="42"/>
      <c r="M1870" s="24"/>
      <c r="N1870" s="23"/>
    </row>
    <row r="1871" spans="1:14">
      <c r="A1871" s="38" t="str" cm="1">
        <f t="array" ref="A1871">_xlfn.TEXTJOIN(",", TRUE, _xlfn.UNIQUE(IF((序时账[日期]=B1871)*(序时账[凭证字号]=C1871), 序时账[科目编码], "")))</f>
        <v>0</v>
      </c>
      <c r="B1871" s="89"/>
      <c r="G1871" s="39"/>
      <c r="H1871" s="39"/>
      <c r="I1871" s="42">
        <f>IF(F1871&lt;&gt;"结转本期损益",_xlfn.XLOOKUP(D1871,科目余额表[科目编码],科目余额表[抽查项目],"无匹配"),"期间结转")</f>
        <v>0</v>
      </c>
      <c r="J1871" s="38" t="str" cm="1">
        <f t="array" ref="J1871">_xlfn.TEXTJOIN(",", TRUE, _xlfn.UNIQUE(IF((序时账[日期]=B1871)*(序时账[凭证字号]=C1871)*IF(G1871=0,序时账[借方金额]&lt;&gt;0,序时账[借方金额]=0)*(序时账[科目编码]&lt;&gt;D1871), 序时账[科目名称], "")))</f>
        <v/>
      </c>
      <c r="K1871" s="42"/>
      <c r="M1871" s="24"/>
      <c r="N1871" s="23"/>
    </row>
    <row r="1872" spans="1:14">
      <c r="A1872" s="38" t="str" cm="1">
        <f t="array" ref="A1872">_xlfn.TEXTJOIN(",", TRUE, _xlfn.UNIQUE(IF((序时账[日期]=B1872)*(序时账[凭证字号]=C1872), 序时账[科目编码], "")))</f>
        <v>0</v>
      </c>
      <c r="B1872" s="89"/>
      <c r="G1872" s="39"/>
      <c r="H1872" s="39"/>
      <c r="I1872" s="42">
        <f>IF(F1872&lt;&gt;"结转本期损益",_xlfn.XLOOKUP(D1872,科目余额表[科目编码],科目余额表[抽查项目],"无匹配"),"期间结转")</f>
        <v>0</v>
      </c>
      <c r="J1872" s="38" t="str" cm="1">
        <f t="array" ref="J1872">_xlfn.TEXTJOIN(",", TRUE, _xlfn.UNIQUE(IF((序时账[日期]=B1872)*(序时账[凭证字号]=C1872)*IF(G1872=0,序时账[借方金额]&lt;&gt;0,序时账[借方金额]=0)*(序时账[科目编码]&lt;&gt;D1872), 序时账[科目名称], "")))</f>
        <v/>
      </c>
      <c r="K1872" s="42"/>
      <c r="M1872" s="24"/>
      <c r="N1872" s="23"/>
    </row>
    <row r="1873" spans="1:14">
      <c r="A1873" s="38" t="str" cm="1">
        <f t="array" ref="A1873">_xlfn.TEXTJOIN(",", TRUE, _xlfn.UNIQUE(IF((序时账[日期]=B1873)*(序时账[凭证字号]=C1873), 序时账[科目编码], "")))</f>
        <v>0</v>
      </c>
      <c r="B1873" s="89"/>
      <c r="G1873" s="39"/>
      <c r="H1873" s="39"/>
      <c r="I1873" s="42">
        <f>IF(F1873&lt;&gt;"结转本期损益",_xlfn.XLOOKUP(D1873,科目余额表[科目编码],科目余额表[抽查项目],"无匹配"),"期间结转")</f>
        <v>0</v>
      </c>
      <c r="J1873" s="38" t="str" cm="1">
        <f t="array" ref="J1873">_xlfn.TEXTJOIN(",", TRUE, _xlfn.UNIQUE(IF((序时账[日期]=B1873)*(序时账[凭证字号]=C1873)*IF(G1873=0,序时账[借方金额]&lt;&gt;0,序时账[借方金额]=0)*(序时账[科目编码]&lt;&gt;D1873), 序时账[科目名称], "")))</f>
        <v/>
      </c>
      <c r="K1873" s="42"/>
      <c r="M1873" s="24"/>
      <c r="N1873" s="23"/>
    </row>
    <row r="1874" spans="1:14">
      <c r="A1874" s="38" t="str" cm="1">
        <f t="array" ref="A1874">_xlfn.TEXTJOIN(",", TRUE, _xlfn.UNIQUE(IF((序时账[日期]=B1874)*(序时账[凭证字号]=C1874), 序时账[科目编码], "")))</f>
        <v>0</v>
      </c>
      <c r="B1874" s="89"/>
      <c r="G1874" s="39"/>
      <c r="H1874" s="39"/>
      <c r="I1874" s="42">
        <f>IF(F1874&lt;&gt;"结转本期损益",_xlfn.XLOOKUP(D1874,科目余额表[科目编码],科目余额表[抽查项目],"无匹配"),"期间结转")</f>
        <v>0</v>
      </c>
      <c r="J1874" s="38" t="str" cm="1">
        <f t="array" ref="J1874">_xlfn.TEXTJOIN(",", TRUE, _xlfn.UNIQUE(IF((序时账[日期]=B1874)*(序时账[凭证字号]=C1874)*IF(G1874=0,序时账[借方金额]&lt;&gt;0,序时账[借方金额]=0)*(序时账[科目编码]&lt;&gt;D1874), 序时账[科目名称], "")))</f>
        <v/>
      </c>
      <c r="K1874" s="42"/>
      <c r="M1874" s="24"/>
      <c r="N1874" s="23"/>
    </row>
    <row r="1875" spans="1:14">
      <c r="A1875" s="38" t="str" cm="1">
        <f t="array" ref="A1875">_xlfn.TEXTJOIN(",", TRUE, _xlfn.UNIQUE(IF((序时账[日期]=B1875)*(序时账[凭证字号]=C1875), 序时账[科目编码], "")))</f>
        <v>0</v>
      </c>
      <c r="B1875" s="89"/>
      <c r="G1875" s="39"/>
      <c r="H1875" s="39"/>
      <c r="I1875" s="42">
        <f>IF(F1875&lt;&gt;"结转本期损益",_xlfn.XLOOKUP(D1875,科目余额表[科目编码],科目余额表[抽查项目],"无匹配"),"期间结转")</f>
        <v>0</v>
      </c>
      <c r="J1875" s="38" t="str" cm="1">
        <f t="array" ref="J1875">_xlfn.TEXTJOIN(",", TRUE, _xlfn.UNIQUE(IF((序时账[日期]=B1875)*(序时账[凭证字号]=C1875)*IF(G1875=0,序时账[借方金额]&lt;&gt;0,序时账[借方金额]=0)*(序时账[科目编码]&lt;&gt;D1875), 序时账[科目名称], "")))</f>
        <v/>
      </c>
      <c r="K1875" s="42"/>
      <c r="M1875" s="24"/>
      <c r="N1875" s="23"/>
    </row>
    <row r="1876" spans="1:14">
      <c r="A1876" s="38" t="str" cm="1">
        <f t="array" ref="A1876">_xlfn.TEXTJOIN(",", TRUE, _xlfn.UNIQUE(IF((序时账[日期]=B1876)*(序时账[凭证字号]=C1876), 序时账[科目编码], "")))</f>
        <v>0</v>
      </c>
      <c r="B1876" s="89"/>
      <c r="G1876" s="39"/>
      <c r="H1876" s="39"/>
      <c r="I1876" s="42">
        <f>IF(F1876&lt;&gt;"结转本期损益",_xlfn.XLOOKUP(D1876,科目余额表[科目编码],科目余额表[抽查项目],"无匹配"),"期间结转")</f>
        <v>0</v>
      </c>
      <c r="J1876" s="38" t="str" cm="1">
        <f t="array" ref="J1876">_xlfn.TEXTJOIN(",", TRUE, _xlfn.UNIQUE(IF((序时账[日期]=B1876)*(序时账[凭证字号]=C1876)*IF(G1876=0,序时账[借方金额]&lt;&gt;0,序时账[借方金额]=0)*(序时账[科目编码]&lt;&gt;D1876), 序时账[科目名称], "")))</f>
        <v/>
      </c>
      <c r="K1876" s="42"/>
      <c r="M1876" s="24"/>
      <c r="N1876" s="23"/>
    </row>
    <row r="1877" spans="1:14">
      <c r="A1877" s="38" t="str" cm="1">
        <f t="array" ref="A1877">_xlfn.TEXTJOIN(",", TRUE, _xlfn.UNIQUE(IF((序时账[日期]=B1877)*(序时账[凭证字号]=C1877), 序时账[科目编码], "")))</f>
        <v>0</v>
      </c>
      <c r="B1877" s="89"/>
      <c r="G1877" s="39"/>
      <c r="H1877" s="39"/>
      <c r="I1877" s="42">
        <f>IF(F1877&lt;&gt;"结转本期损益",_xlfn.XLOOKUP(D1877,科目余额表[科目编码],科目余额表[抽查项目],"无匹配"),"期间结转")</f>
        <v>0</v>
      </c>
      <c r="J1877" s="38" t="str" cm="1">
        <f t="array" ref="J1877">_xlfn.TEXTJOIN(",", TRUE, _xlfn.UNIQUE(IF((序时账[日期]=B1877)*(序时账[凭证字号]=C1877)*IF(G1877=0,序时账[借方金额]&lt;&gt;0,序时账[借方金额]=0)*(序时账[科目编码]&lt;&gt;D1877), 序时账[科目名称], "")))</f>
        <v/>
      </c>
      <c r="K1877" s="42"/>
      <c r="M1877" s="24"/>
      <c r="N1877" s="23"/>
    </row>
    <row r="1878" spans="1:14">
      <c r="A1878" s="38" t="str" cm="1">
        <f t="array" ref="A1878">_xlfn.TEXTJOIN(",", TRUE, _xlfn.UNIQUE(IF((序时账[日期]=B1878)*(序时账[凭证字号]=C1878), 序时账[科目编码], "")))</f>
        <v>0</v>
      </c>
      <c r="B1878" s="89"/>
      <c r="G1878" s="39"/>
      <c r="H1878" s="39"/>
      <c r="I1878" s="42">
        <f>IF(F1878&lt;&gt;"结转本期损益",_xlfn.XLOOKUP(D1878,科目余额表[科目编码],科目余额表[抽查项目],"无匹配"),"期间结转")</f>
        <v>0</v>
      </c>
      <c r="J1878" s="38" t="str" cm="1">
        <f t="array" ref="J1878">_xlfn.TEXTJOIN(",", TRUE, _xlfn.UNIQUE(IF((序时账[日期]=B1878)*(序时账[凭证字号]=C1878)*IF(G1878=0,序时账[借方金额]&lt;&gt;0,序时账[借方金额]=0)*(序时账[科目编码]&lt;&gt;D1878), 序时账[科目名称], "")))</f>
        <v/>
      </c>
      <c r="K1878" s="42"/>
      <c r="M1878" s="24"/>
      <c r="N1878" s="23"/>
    </row>
    <row r="1879" spans="1:14">
      <c r="A1879" s="38" t="str" cm="1">
        <f t="array" ref="A1879">_xlfn.TEXTJOIN(",", TRUE, _xlfn.UNIQUE(IF((序时账[日期]=B1879)*(序时账[凭证字号]=C1879), 序时账[科目编码], "")))</f>
        <v>0</v>
      </c>
      <c r="B1879" s="89"/>
      <c r="G1879" s="39"/>
      <c r="H1879" s="39"/>
      <c r="I1879" s="42">
        <f>IF(F1879&lt;&gt;"结转本期损益",_xlfn.XLOOKUP(D1879,科目余额表[科目编码],科目余额表[抽查项目],"无匹配"),"期间结转")</f>
        <v>0</v>
      </c>
      <c r="J1879" s="38" t="str" cm="1">
        <f t="array" ref="J1879">_xlfn.TEXTJOIN(",", TRUE, _xlfn.UNIQUE(IF((序时账[日期]=B1879)*(序时账[凭证字号]=C1879)*IF(G1879=0,序时账[借方金额]&lt;&gt;0,序时账[借方金额]=0)*(序时账[科目编码]&lt;&gt;D1879), 序时账[科目名称], "")))</f>
        <v/>
      </c>
      <c r="K1879" s="42"/>
      <c r="M1879" s="24"/>
      <c r="N1879" s="23"/>
    </row>
    <row r="1880" spans="1:14">
      <c r="A1880" s="38" t="str" cm="1">
        <f t="array" ref="A1880">_xlfn.TEXTJOIN(",", TRUE, _xlfn.UNIQUE(IF((序时账[日期]=B1880)*(序时账[凭证字号]=C1880), 序时账[科目编码], "")))</f>
        <v>0</v>
      </c>
      <c r="B1880" s="89"/>
      <c r="G1880" s="39"/>
      <c r="H1880" s="39"/>
      <c r="I1880" s="42">
        <f>IF(F1880&lt;&gt;"结转本期损益",_xlfn.XLOOKUP(D1880,科目余额表[科目编码],科目余额表[抽查项目],"无匹配"),"期间结转")</f>
        <v>0</v>
      </c>
      <c r="J1880" s="38" t="str" cm="1">
        <f t="array" ref="J1880">_xlfn.TEXTJOIN(",", TRUE, _xlfn.UNIQUE(IF((序时账[日期]=B1880)*(序时账[凭证字号]=C1880)*IF(G1880=0,序时账[借方金额]&lt;&gt;0,序时账[借方金额]=0)*(序时账[科目编码]&lt;&gt;D1880), 序时账[科目名称], "")))</f>
        <v/>
      </c>
      <c r="K1880" s="42"/>
      <c r="M1880" s="24"/>
      <c r="N1880" s="23"/>
    </row>
    <row r="1881" spans="1:14">
      <c r="A1881" s="38" t="str" cm="1">
        <f t="array" ref="A1881">_xlfn.TEXTJOIN(",", TRUE, _xlfn.UNIQUE(IF((序时账[日期]=B1881)*(序时账[凭证字号]=C1881), 序时账[科目编码], "")))</f>
        <v>0</v>
      </c>
      <c r="B1881" s="89"/>
      <c r="G1881" s="39"/>
      <c r="H1881" s="39"/>
      <c r="I1881" s="42">
        <f>IF(F1881&lt;&gt;"结转本期损益",_xlfn.XLOOKUP(D1881,科目余额表[科目编码],科目余额表[抽查项目],"无匹配"),"期间结转")</f>
        <v>0</v>
      </c>
      <c r="J1881" s="38" t="str" cm="1">
        <f t="array" ref="J1881">_xlfn.TEXTJOIN(",", TRUE, _xlfn.UNIQUE(IF((序时账[日期]=B1881)*(序时账[凭证字号]=C1881)*IF(G1881=0,序时账[借方金额]&lt;&gt;0,序时账[借方金额]=0)*(序时账[科目编码]&lt;&gt;D1881), 序时账[科目名称], "")))</f>
        <v/>
      </c>
      <c r="K1881" s="42"/>
      <c r="M1881" s="24"/>
      <c r="N1881" s="23"/>
    </row>
    <row r="1882" spans="1:14">
      <c r="A1882" s="38" t="str" cm="1">
        <f t="array" ref="A1882">_xlfn.TEXTJOIN(",", TRUE, _xlfn.UNIQUE(IF((序时账[日期]=B1882)*(序时账[凭证字号]=C1882), 序时账[科目编码], "")))</f>
        <v>0</v>
      </c>
      <c r="B1882" s="89"/>
      <c r="G1882" s="39"/>
      <c r="H1882" s="39"/>
      <c r="I1882" s="42">
        <f>IF(F1882&lt;&gt;"结转本期损益",_xlfn.XLOOKUP(D1882,科目余额表[科目编码],科目余额表[抽查项目],"无匹配"),"期间结转")</f>
        <v>0</v>
      </c>
      <c r="J1882" s="38" t="str" cm="1">
        <f t="array" ref="J1882">_xlfn.TEXTJOIN(",", TRUE, _xlfn.UNIQUE(IF((序时账[日期]=B1882)*(序时账[凭证字号]=C1882)*IF(G1882=0,序时账[借方金额]&lt;&gt;0,序时账[借方金额]=0)*(序时账[科目编码]&lt;&gt;D1882), 序时账[科目名称], "")))</f>
        <v/>
      </c>
      <c r="K1882" s="42"/>
      <c r="M1882" s="24"/>
      <c r="N1882" s="23"/>
    </row>
    <row r="1883" spans="1:14">
      <c r="A1883" s="38" t="str" cm="1">
        <f t="array" ref="A1883">_xlfn.TEXTJOIN(",", TRUE, _xlfn.UNIQUE(IF((序时账[日期]=B1883)*(序时账[凭证字号]=C1883), 序时账[科目编码], "")))</f>
        <v>0</v>
      </c>
      <c r="B1883" s="89"/>
      <c r="G1883" s="39"/>
      <c r="H1883" s="39"/>
      <c r="I1883" s="42">
        <f>IF(F1883&lt;&gt;"结转本期损益",_xlfn.XLOOKUP(D1883,科目余额表[科目编码],科目余额表[抽查项目],"无匹配"),"期间结转")</f>
        <v>0</v>
      </c>
      <c r="J1883" s="38" t="str" cm="1">
        <f t="array" ref="J1883">_xlfn.TEXTJOIN(",", TRUE, _xlfn.UNIQUE(IF((序时账[日期]=B1883)*(序时账[凭证字号]=C1883)*IF(G1883=0,序时账[借方金额]&lt;&gt;0,序时账[借方金额]=0)*(序时账[科目编码]&lt;&gt;D1883), 序时账[科目名称], "")))</f>
        <v/>
      </c>
      <c r="K1883" s="42"/>
      <c r="M1883" s="24"/>
      <c r="N1883" s="23"/>
    </row>
    <row r="1884" spans="1:14">
      <c r="A1884" s="38" t="str" cm="1">
        <f t="array" ref="A1884">_xlfn.TEXTJOIN(",", TRUE, _xlfn.UNIQUE(IF((序时账[日期]=B1884)*(序时账[凭证字号]=C1884), 序时账[科目编码], "")))</f>
        <v>0</v>
      </c>
      <c r="B1884" s="89"/>
      <c r="G1884" s="39"/>
      <c r="H1884" s="39"/>
      <c r="I1884" s="42">
        <f>IF(F1884&lt;&gt;"结转本期损益",_xlfn.XLOOKUP(D1884,科目余额表[科目编码],科目余额表[抽查项目],"无匹配"),"期间结转")</f>
        <v>0</v>
      </c>
      <c r="J1884" s="38" t="str" cm="1">
        <f t="array" ref="J1884">_xlfn.TEXTJOIN(",", TRUE, _xlfn.UNIQUE(IF((序时账[日期]=B1884)*(序时账[凭证字号]=C1884)*IF(G1884=0,序时账[借方金额]&lt;&gt;0,序时账[借方金额]=0)*(序时账[科目编码]&lt;&gt;D1884), 序时账[科目名称], "")))</f>
        <v/>
      </c>
      <c r="K1884" s="42"/>
      <c r="M1884" s="24"/>
      <c r="N1884" s="23"/>
    </row>
    <row r="1885" spans="1:14">
      <c r="A1885" s="38" t="str" cm="1">
        <f t="array" ref="A1885">_xlfn.TEXTJOIN(",", TRUE, _xlfn.UNIQUE(IF((序时账[日期]=B1885)*(序时账[凭证字号]=C1885), 序时账[科目编码], "")))</f>
        <v>0</v>
      </c>
      <c r="B1885" s="89"/>
      <c r="G1885" s="39"/>
      <c r="H1885" s="39"/>
      <c r="I1885" s="42">
        <f>IF(F1885&lt;&gt;"结转本期损益",_xlfn.XLOOKUP(D1885,科目余额表[科目编码],科目余额表[抽查项目],"无匹配"),"期间结转")</f>
        <v>0</v>
      </c>
      <c r="J1885" s="38" t="str" cm="1">
        <f t="array" ref="J1885">_xlfn.TEXTJOIN(",", TRUE, _xlfn.UNIQUE(IF((序时账[日期]=B1885)*(序时账[凭证字号]=C1885)*IF(G1885=0,序时账[借方金额]&lt;&gt;0,序时账[借方金额]=0)*(序时账[科目编码]&lt;&gt;D1885), 序时账[科目名称], "")))</f>
        <v/>
      </c>
      <c r="K1885" s="42"/>
      <c r="M1885" s="24"/>
      <c r="N1885" s="23"/>
    </row>
    <row r="1886" spans="1:14">
      <c r="A1886" s="38" t="str" cm="1">
        <f t="array" ref="A1886">_xlfn.TEXTJOIN(",", TRUE, _xlfn.UNIQUE(IF((序时账[日期]=B1886)*(序时账[凭证字号]=C1886), 序时账[科目编码], "")))</f>
        <v>0</v>
      </c>
      <c r="B1886" s="89"/>
      <c r="G1886" s="39"/>
      <c r="H1886" s="39"/>
      <c r="I1886" s="42">
        <f>IF(F1886&lt;&gt;"结转本期损益",_xlfn.XLOOKUP(D1886,科目余额表[科目编码],科目余额表[抽查项目],"无匹配"),"期间结转")</f>
        <v>0</v>
      </c>
      <c r="J1886" s="38" t="str" cm="1">
        <f t="array" ref="J1886">_xlfn.TEXTJOIN(",", TRUE, _xlfn.UNIQUE(IF((序时账[日期]=B1886)*(序时账[凭证字号]=C1886)*IF(G1886=0,序时账[借方金额]&lt;&gt;0,序时账[借方金额]=0)*(序时账[科目编码]&lt;&gt;D1886), 序时账[科目名称], "")))</f>
        <v/>
      </c>
      <c r="K1886" s="42"/>
      <c r="M1886" s="24"/>
      <c r="N1886" s="23"/>
    </row>
    <row r="1887" spans="1:14">
      <c r="A1887" s="38" t="str" cm="1">
        <f t="array" ref="A1887">_xlfn.TEXTJOIN(",", TRUE, _xlfn.UNIQUE(IF((序时账[日期]=B1887)*(序时账[凭证字号]=C1887), 序时账[科目编码], "")))</f>
        <v>0</v>
      </c>
      <c r="B1887" s="89"/>
      <c r="G1887" s="39"/>
      <c r="H1887" s="39"/>
      <c r="I1887" s="42">
        <f>IF(F1887&lt;&gt;"结转本期损益",_xlfn.XLOOKUP(D1887,科目余额表[科目编码],科目余额表[抽查项目],"无匹配"),"期间结转")</f>
        <v>0</v>
      </c>
      <c r="J1887" s="38" t="str" cm="1">
        <f t="array" ref="J1887">_xlfn.TEXTJOIN(",", TRUE, _xlfn.UNIQUE(IF((序时账[日期]=B1887)*(序时账[凭证字号]=C1887)*IF(G1887=0,序时账[借方金额]&lt;&gt;0,序时账[借方金额]=0)*(序时账[科目编码]&lt;&gt;D1887), 序时账[科目名称], "")))</f>
        <v/>
      </c>
      <c r="K1887" s="42"/>
      <c r="M1887" s="24"/>
      <c r="N1887" s="23"/>
    </row>
    <row r="1888" spans="1:14">
      <c r="A1888" s="38" t="str" cm="1">
        <f t="array" ref="A1888">_xlfn.TEXTJOIN(",", TRUE, _xlfn.UNIQUE(IF((序时账[日期]=B1888)*(序时账[凭证字号]=C1888), 序时账[科目编码], "")))</f>
        <v>0</v>
      </c>
      <c r="B1888" s="89"/>
      <c r="G1888" s="39"/>
      <c r="H1888" s="39"/>
      <c r="I1888" s="42">
        <f>IF(F1888&lt;&gt;"结转本期损益",_xlfn.XLOOKUP(D1888,科目余额表[科目编码],科目余额表[抽查项目],"无匹配"),"期间结转")</f>
        <v>0</v>
      </c>
      <c r="J1888" s="38" t="str" cm="1">
        <f t="array" ref="J1888">_xlfn.TEXTJOIN(",", TRUE, _xlfn.UNIQUE(IF((序时账[日期]=B1888)*(序时账[凭证字号]=C1888)*IF(G1888=0,序时账[借方金额]&lt;&gt;0,序时账[借方金额]=0)*(序时账[科目编码]&lt;&gt;D1888), 序时账[科目名称], "")))</f>
        <v/>
      </c>
      <c r="K1888" s="42"/>
      <c r="M1888" s="24"/>
      <c r="N1888" s="23"/>
    </row>
    <row r="1889" spans="1:14">
      <c r="A1889" s="38" t="str" cm="1">
        <f t="array" ref="A1889">_xlfn.TEXTJOIN(",", TRUE, _xlfn.UNIQUE(IF((序时账[日期]=B1889)*(序时账[凭证字号]=C1889), 序时账[科目编码], "")))</f>
        <v>0</v>
      </c>
      <c r="B1889" s="89"/>
      <c r="G1889" s="39"/>
      <c r="H1889" s="39"/>
      <c r="I1889" s="42">
        <f>IF(F1889&lt;&gt;"结转本期损益",_xlfn.XLOOKUP(D1889,科目余额表[科目编码],科目余额表[抽查项目],"无匹配"),"期间结转")</f>
        <v>0</v>
      </c>
      <c r="J1889" s="38" t="str" cm="1">
        <f t="array" ref="J1889">_xlfn.TEXTJOIN(",", TRUE, _xlfn.UNIQUE(IF((序时账[日期]=B1889)*(序时账[凭证字号]=C1889)*IF(G1889=0,序时账[借方金额]&lt;&gt;0,序时账[借方金额]=0)*(序时账[科目编码]&lt;&gt;D1889), 序时账[科目名称], "")))</f>
        <v/>
      </c>
      <c r="K1889" s="42"/>
      <c r="M1889" s="24"/>
      <c r="N1889" s="23"/>
    </row>
    <row r="1890" spans="1:14">
      <c r="A1890" s="38" t="str" cm="1">
        <f t="array" ref="A1890">_xlfn.TEXTJOIN(",", TRUE, _xlfn.UNIQUE(IF((序时账[日期]=B1890)*(序时账[凭证字号]=C1890), 序时账[科目编码], "")))</f>
        <v>0</v>
      </c>
      <c r="B1890" s="89"/>
      <c r="G1890" s="39"/>
      <c r="H1890" s="39"/>
      <c r="I1890" s="42">
        <f>IF(F1890&lt;&gt;"结转本期损益",_xlfn.XLOOKUP(D1890,科目余额表[科目编码],科目余额表[抽查项目],"无匹配"),"期间结转")</f>
        <v>0</v>
      </c>
      <c r="J1890" s="38" t="str" cm="1">
        <f t="array" ref="J1890">_xlfn.TEXTJOIN(",", TRUE, _xlfn.UNIQUE(IF((序时账[日期]=B1890)*(序时账[凭证字号]=C1890)*IF(G1890=0,序时账[借方金额]&lt;&gt;0,序时账[借方金额]=0)*(序时账[科目编码]&lt;&gt;D1890), 序时账[科目名称], "")))</f>
        <v/>
      </c>
      <c r="K1890" s="42"/>
      <c r="M1890" s="24"/>
      <c r="N1890" s="23"/>
    </row>
    <row r="1891" spans="1:14">
      <c r="A1891" s="38" t="str" cm="1">
        <f t="array" ref="A1891">_xlfn.TEXTJOIN(",", TRUE, _xlfn.UNIQUE(IF((序时账[日期]=B1891)*(序时账[凭证字号]=C1891), 序时账[科目编码], "")))</f>
        <v>0</v>
      </c>
      <c r="B1891" s="89"/>
      <c r="G1891" s="39"/>
      <c r="H1891" s="39"/>
      <c r="I1891" s="42">
        <f>IF(F1891&lt;&gt;"结转本期损益",_xlfn.XLOOKUP(D1891,科目余额表[科目编码],科目余额表[抽查项目],"无匹配"),"期间结转")</f>
        <v>0</v>
      </c>
      <c r="J1891" s="38" t="str" cm="1">
        <f t="array" ref="J1891">_xlfn.TEXTJOIN(",", TRUE, _xlfn.UNIQUE(IF((序时账[日期]=B1891)*(序时账[凭证字号]=C1891)*IF(G1891=0,序时账[借方金额]&lt;&gt;0,序时账[借方金额]=0)*(序时账[科目编码]&lt;&gt;D1891), 序时账[科目名称], "")))</f>
        <v/>
      </c>
      <c r="K1891" s="42"/>
      <c r="M1891" s="24"/>
      <c r="N1891" s="23"/>
    </row>
    <row r="1892" spans="1:14">
      <c r="A1892" s="38" t="str" cm="1">
        <f t="array" ref="A1892">_xlfn.TEXTJOIN(",", TRUE, _xlfn.UNIQUE(IF((序时账[日期]=B1892)*(序时账[凭证字号]=C1892), 序时账[科目编码], "")))</f>
        <v>0</v>
      </c>
      <c r="B1892" s="89"/>
      <c r="G1892" s="39"/>
      <c r="H1892" s="39"/>
      <c r="I1892" s="42">
        <f>IF(F1892&lt;&gt;"结转本期损益",_xlfn.XLOOKUP(D1892,科目余额表[科目编码],科目余额表[抽查项目],"无匹配"),"期间结转")</f>
        <v>0</v>
      </c>
      <c r="J1892" s="38" t="str" cm="1">
        <f t="array" ref="J1892">_xlfn.TEXTJOIN(",", TRUE, _xlfn.UNIQUE(IF((序时账[日期]=B1892)*(序时账[凭证字号]=C1892)*IF(G1892=0,序时账[借方金额]&lt;&gt;0,序时账[借方金额]=0)*(序时账[科目编码]&lt;&gt;D1892), 序时账[科目名称], "")))</f>
        <v/>
      </c>
      <c r="K1892" s="42"/>
      <c r="M1892" s="24"/>
      <c r="N1892" s="23"/>
    </row>
    <row r="1893" spans="1:14">
      <c r="A1893" s="38" t="str" cm="1">
        <f t="array" ref="A1893">_xlfn.TEXTJOIN(",", TRUE, _xlfn.UNIQUE(IF((序时账[日期]=B1893)*(序时账[凭证字号]=C1893), 序时账[科目编码], "")))</f>
        <v>0</v>
      </c>
      <c r="B1893" s="89"/>
      <c r="G1893" s="39"/>
      <c r="H1893" s="39"/>
      <c r="I1893" s="42">
        <f>IF(F1893&lt;&gt;"结转本期损益",_xlfn.XLOOKUP(D1893,科目余额表[科目编码],科目余额表[抽查项目],"无匹配"),"期间结转")</f>
        <v>0</v>
      </c>
      <c r="J1893" s="38" t="str" cm="1">
        <f t="array" ref="J1893">_xlfn.TEXTJOIN(",", TRUE, _xlfn.UNIQUE(IF((序时账[日期]=B1893)*(序时账[凭证字号]=C1893)*IF(G1893=0,序时账[借方金额]&lt;&gt;0,序时账[借方金额]=0)*(序时账[科目编码]&lt;&gt;D1893), 序时账[科目名称], "")))</f>
        <v/>
      </c>
      <c r="K1893" s="42"/>
      <c r="M1893" s="24"/>
      <c r="N1893" s="23"/>
    </row>
    <row r="1894" spans="1:14">
      <c r="A1894" s="38" t="str" cm="1">
        <f t="array" ref="A1894">_xlfn.TEXTJOIN(",", TRUE, _xlfn.UNIQUE(IF((序时账[日期]=B1894)*(序时账[凭证字号]=C1894), 序时账[科目编码], "")))</f>
        <v>0</v>
      </c>
      <c r="B1894" s="89"/>
      <c r="G1894" s="39"/>
      <c r="H1894" s="39"/>
      <c r="I1894" s="42">
        <f>IF(F1894&lt;&gt;"结转本期损益",_xlfn.XLOOKUP(D1894,科目余额表[科目编码],科目余额表[抽查项目],"无匹配"),"期间结转")</f>
        <v>0</v>
      </c>
      <c r="J1894" s="38" t="str" cm="1">
        <f t="array" ref="J1894">_xlfn.TEXTJOIN(",", TRUE, _xlfn.UNIQUE(IF((序时账[日期]=B1894)*(序时账[凭证字号]=C1894)*IF(G1894=0,序时账[借方金额]&lt;&gt;0,序时账[借方金额]=0)*(序时账[科目编码]&lt;&gt;D1894), 序时账[科目名称], "")))</f>
        <v/>
      </c>
      <c r="K1894" s="42"/>
      <c r="M1894" s="24"/>
      <c r="N1894" s="23"/>
    </row>
    <row r="1895" spans="1:14">
      <c r="A1895" s="38" t="str" cm="1">
        <f t="array" ref="A1895">_xlfn.TEXTJOIN(",", TRUE, _xlfn.UNIQUE(IF((序时账[日期]=B1895)*(序时账[凭证字号]=C1895), 序时账[科目编码], "")))</f>
        <v>0</v>
      </c>
      <c r="B1895" s="89"/>
      <c r="G1895" s="39"/>
      <c r="H1895" s="39"/>
      <c r="I1895" s="42">
        <f>IF(F1895&lt;&gt;"结转本期损益",_xlfn.XLOOKUP(D1895,科目余额表[科目编码],科目余额表[抽查项目],"无匹配"),"期间结转")</f>
        <v>0</v>
      </c>
      <c r="J1895" s="38" t="str" cm="1">
        <f t="array" ref="J1895">_xlfn.TEXTJOIN(",", TRUE, _xlfn.UNIQUE(IF((序时账[日期]=B1895)*(序时账[凭证字号]=C1895)*IF(G1895=0,序时账[借方金额]&lt;&gt;0,序时账[借方金额]=0)*(序时账[科目编码]&lt;&gt;D1895), 序时账[科目名称], "")))</f>
        <v/>
      </c>
      <c r="K1895" s="42"/>
      <c r="M1895" s="24"/>
      <c r="N1895" s="23"/>
    </row>
    <row r="1896" spans="1:14">
      <c r="A1896" s="38" t="str" cm="1">
        <f t="array" ref="A1896">_xlfn.TEXTJOIN(",", TRUE, _xlfn.UNIQUE(IF((序时账[日期]=B1896)*(序时账[凭证字号]=C1896), 序时账[科目编码], "")))</f>
        <v>0</v>
      </c>
      <c r="B1896" s="89"/>
      <c r="G1896" s="39"/>
      <c r="H1896" s="39"/>
      <c r="I1896" s="42">
        <f>IF(F1896&lt;&gt;"结转本期损益",_xlfn.XLOOKUP(D1896,科目余额表[科目编码],科目余额表[抽查项目],"无匹配"),"期间结转")</f>
        <v>0</v>
      </c>
      <c r="J1896" s="38" t="str" cm="1">
        <f t="array" ref="J1896">_xlfn.TEXTJOIN(",", TRUE, _xlfn.UNIQUE(IF((序时账[日期]=B1896)*(序时账[凭证字号]=C1896)*IF(G1896=0,序时账[借方金额]&lt;&gt;0,序时账[借方金额]=0)*(序时账[科目编码]&lt;&gt;D1896), 序时账[科目名称], "")))</f>
        <v/>
      </c>
      <c r="K1896" s="42"/>
      <c r="M1896" s="24"/>
      <c r="N1896" s="23"/>
    </row>
    <row r="1897" spans="1:14">
      <c r="A1897" s="38" t="str" cm="1">
        <f t="array" ref="A1897">_xlfn.TEXTJOIN(",", TRUE, _xlfn.UNIQUE(IF((序时账[日期]=B1897)*(序时账[凭证字号]=C1897), 序时账[科目编码], "")))</f>
        <v>0</v>
      </c>
      <c r="B1897" s="89"/>
      <c r="G1897" s="39"/>
      <c r="H1897" s="39"/>
      <c r="I1897" s="42">
        <f>IF(F1897&lt;&gt;"结转本期损益",_xlfn.XLOOKUP(D1897,科目余额表[科目编码],科目余额表[抽查项目],"无匹配"),"期间结转")</f>
        <v>0</v>
      </c>
      <c r="J1897" s="38" t="str" cm="1">
        <f t="array" ref="J1897">_xlfn.TEXTJOIN(",", TRUE, _xlfn.UNIQUE(IF((序时账[日期]=B1897)*(序时账[凭证字号]=C1897)*IF(G1897=0,序时账[借方金额]&lt;&gt;0,序时账[借方金额]=0)*(序时账[科目编码]&lt;&gt;D1897), 序时账[科目名称], "")))</f>
        <v/>
      </c>
      <c r="K1897" s="42"/>
      <c r="M1897" s="24"/>
      <c r="N1897" s="23"/>
    </row>
    <row r="1898" spans="1:14">
      <c r="A1898" s="38" t="str" cm="1">
        <f t="array" ref="A1898">_xlfn.TEXTJOIN(",", TRUE, _xlfn.UNIQUE(IF((序时账[日期]=B1898)*(序时账[凭证字号]=C1898), 序时账[科目编码], "")))</f>
        <v>0</v>
      </c>
      <c r="B1898" s="89"/>
      <c r="G1898" s="39"/>
      <c r="H1898" s="39"/>
      <c r="I1898" s="42">
        <f>IF(F1898&lt;&gt;"结转本期损益",_xlfn.XLOOKUP(D1898,科目余额表[科目编码],科目余额表[抽查项目],"无匹配"),"期间结转")</f>
        <v>0</v>
      </c>
      <c r="J1898" s="38" t="str" cm="1">
        <f t="array" ref="J1898">_xlfn.TEXTJOIN(",", TRUE, _xlfn.UNIQUE(IF((序时账[日期]=B1898)*(序时账[凭证字号]=C1898)*IF(G1898=0,序时账[借方金额]&lt;&gt;0,序时账[借方金额]=0)*(序时账[科目编码]&lt;&gt;D1898), 序时账[科目名称], "")))</f>
        <v/>
      </c>
      <c r="K1898" s="42"/>
      <c r="M1898" s="24"/>
      <c r="N1898" s="23"/>
    </row>
    <row r="1899" spans="1:14">
      <c r="A1899" s="38" t="str" cm="1">
        <f t="array" ref="A1899">_xlfn.TEXTJOIN(",", TRUE, _xlfn.UNIQUE(IF((序时账[日期]=B1899)*(序时账[凭证字号]=C1899), 序时账[科目编码], "")))</f>
        <v>0</v>
      </c>
      <c r="B1899" s="89"/>
      <c r="G1899" s="39"/>
      <c r="H1899" s="39"/>
      <c r="I1899" s="42">
        <f>IF(F1899&lt;&gt;"结转本期损益",_xlfn.XLOOKUP(D1899,科目余额表[科目编码],科目余额表[抽查项目],"无匹配"),"期间结转")</f>
        <v>0</v>
      </c>
      <c r="J1899" s="38" t="str" cm="1">
        <f t="array" ref="J1899">_xlfn.TEXTJOIN(",", TRUE, _xlfn.UNIQUE(IF((序时账[日期]=B1899)*(序时账[凭证字号]=C1899)*IF(G1899=0,序时账[借方金额]&lt;&gt;0,序时账[借方金额]=0)*(序时账[科目编码]&lt;&gt;D1899), 序时账[科目名称], "")))</f>
        <v/>
      </c>
      <c r="K1899" s="42"/>
      <c r="M1899" s="24"/>
      <c r="N1899" s="23"/>
    </row>
    <row r="1900" spans="1:14">
      <c r="A1900" s="38" t="str" cm="1">
        <f t="array" ref="A1900">_xlfn.TEXTJOIN(",", TRUE, _xlfn.UNIQUE(IF((序时账[日期]=B1900)*(序时账[凭证字号]=C1900), 序时账[科目编码], "")))</f>
        <v>0</v>
      </c>
      <c r="B1900" s="89"/>
      <c r="G1900" s="39"/>
      <c r="H1900" s="39"/>
      <c r="I1900" s="42">
        <f>IF(F1900&lt;&gt;"结转本期损益",_xlfn.XLOOKUP(D1900,科目余额表[科目编码],科目余额表[抽查项目],"无匹配"),"期间结转")</f>
        <v>0</v>
      </c>
      <c r="J1900" s="38" t="str" cm="1">
        <f t="array" ref="J1900">_xlfn.TEXTJOIN(",", TRUE, _xlfn.UNIQUE(IF((序时账[日期]=B1900)*(序时账[凭证字号]=C1900)*IF(G1900=0,序时账[借方金额]&lt;&gt;0,序时账[借方金额]=0)*(序时账[科目编码]&lt;&gt;D1900), 序时账[科目名称], "")))</f>
        <v/>
      </c>
      <c r="K1900" s="42"/>
      <c r="M1900" s="24"/>
      <c r="N1900" s="23"/>
    </row>
    <row r="1901" spans="1:14">
      <c r="A1901" s="38" t="str" cm="1">
        <f t="array" ref="A1901">_xlfn.TEXTJOIN(",", TRUE, _xlfn.UNIQUE(IF((序时账[日期]=B1901)*(序时账[凭证字号]=C1901), 序时账[科目编码], "")))</f>
        <v>0</v>
      </c>
      <c r="B1901" s="89"/>
      <c r="G1901" s="39"/>
      <c r="H1901" s="39"/>
      <c r="I1901" s="42">
        <f>IF(F1901&lt;&gt;"结转本期损益",_xlfn.XLOOKUP(D1901,科目余额表[科目编码],科目余额表[抽查项目],"无匹配"),"期间结转")</f>
        <v>0</v>
      </c>
      <c r="J1901" s="38" t="str" cm="1">
        <f t="array" ref="J1901">_xlfn.TEXTJOIN(",", TRUE, _xlfn.UNIQUE(IF((序时账[日期]=B1901)*(序时账[凭证字号]=C1901)*IF(G1901=0,序时账[借方金额]&lt;&gt;0,序时账[借方金额]=0)*(序时账[科目编码]&lt;&gt;D1901), 序时账[科目名称], "")))</f>
        <v/>
      </c>
      <c r="K1901" s="42"/>
      <c r="M1901" s="39"/>
      <c r="N1901" s="23"/>
    </row>
    <row r="1902" spans="1:14">
      <c r="A1902" s="38" t="str" cm="1">
        <f t="array" ref="A1902">_xlfn.TEXTJOIN(",", TRUE, _xlfn.UNIQUE(IF((序时账[日期]=B1902)*(序时账[凭证字号]=C1902), 序时账[科目编码], "")))</f>
        <v>0</v>
      </c>
      <c r="B1902" s="89"/>
      <c r="G1902" s="39"/>
      <c r="H1902" s="39"/>
      <c r="I1902" s="42">
        <f>IF(F1902&lt;&gt;"结转本期损益",_xlfn.XLOOKUP(D1902,科目余额表[科目编码],科目余额表[抽查项目],"无匹配"),"期间结转")</f>
        <v>0</v>
      </c>
      <c r="J1902" s="38" t="str" cm="1">
        <f t="array" ref="J1902">_xlfn.TEXTJOIN(",", TRUE, _xlfn.UNIQUE(IF((序时账[日期]=B1902)*(序时账[凭证字号]=C1902)*IF(G1902=0,序时账[借方金额]&lt;&gt;0,序时账[借方金额]=0)*(序时账[科目编码]&lt;&gt;D1902), 序时账[科目名称], "")))</f>
        <v/>
      </c>
      <c r="K1902" s="42"/>
      <c r="M1902" s="39"/>
      <c r="N1902" s="23"/>
    </row>
    <row r="1903" spans="1:14">
      <c r="A1903" s="38" t="str" cm="1">
        <f t="array" ref="A1903">_xlfn.TEXTJOIN(",", TRUE, _xlfn.UNIQUE(IF((序时账[日期]=B1903)*(序时账[凭证字号]=C1903), 序时账[科目编码], "")))</f>
        <v>0</v>
      </c>
      <c r="B1903" s="89"/>
      <c r="G1903" s="39"/>
      <c r="H1903" s="39"/>
      <c r="I1903" s="42">
        <f>IF(F1903&lt;&gt;"结转本期损益",_xlfn.XLOOKUP(D1903,科目余额表[科目编码],科目余额表[抽查项目],"无匹配"),"期间结转")</f>
        <v>0</v>
      </c>
      <c r="J1903" s="38" t="str" cm="1">
        <f t="array" ref="J1903">_xlfn.TEXTJOIN(",", TRUE, _xlfn.UNIQUE(IF((序时账[日期]=B1903)*(序时账[凭证字号]=C1903)*IF(G1903=0,序时账[借方金额]&lt;&gt;0,序时账[借方金额]=0)*(序时账[科目编码]&lt;&gt;D1903), 序时账[科目名称], "")))</f>
        <v/>
      </c>
      <c r="K1903" s="42"/>
      <c r="M1903" s="39"/>
      <c r="N1903" s="23"/>
    </row>
    <row r="1904" spans="1:14">
      <c r="A1904" s="38" t="str" cm="1">
        <f t="array" ref="A1904">_xlfn.TEXTJOIN(",", TRUE, _xlfn.UNIQUE(IF((序时账[日期]=B1904)*(序时账[凭证字号]=C1904), 序时账[科目编码], "")))</f>
        <v>0</v>
      </c>
      <c r="B1904" s="89"/>
      <c r="G1904" s="39"/>
      <c r="H1904" s="39"/>
      <c r="I1904" s="42">
        <f>IF(F1904&lt;&gt;"结转本期损益",_xlfn.XLOOKUP(D1904,科目余额表[科目编码],科目余额表[抽查项目],"无匹配"),"期间结转")</f>
        <v>0</v>
      </c>
      <c r="J1904" s="38" t="str" cm="1">
        <f t="array" ref="J1904">_xlfn.TEXTJOIN(",", TRUE, _xlfn.UNIQUE(IF((序时账[日期]=B1904)*(序时账[凭证字号]=C1904)*IF(G1904=0,序时账[借方金额]&lt;&gt;0,序时账[借方金额]=0)*(序时账[科目编码]&lt;&gt;D1904), 序时账[科目名称], "")))</f>
        <v/>
      </c>
      <c r="K1904" s="42"/>
      <c r="M1904" s="39"/>
      <c r="N1904" s="23"/>
    </row>
    <row r="1905" spans="1:14">
      <c r="A1905" s="38" t="str" cm="1">
        <f t="array" ref="A1905">_xlfn.TEXTJOIN(",", TRUE, _xlfn.UNIQUE(IF((序时账[日期]=B1905)*(序时账[凭证字号]=C1905), 序时账[科目编码], "")))</f>
        <v>0</v>
      </c>
      <c r="B1905" s="89"/>
      <c r="G1905" s="39"/>
      <c r="H1905" s="39"/>
      <c r="I1905" s="42">
        <f>IF(F1905&lt;&gt;"结转本期损益",_xlfn.XLOOKUP(D1905,科目余额表[科目编码],科目余额表[抽查项目],"无匹配"),"期间结转")</f>
        <v>0</v>
      </c>
      <c r="J1905" s="38" t="str" cm="1">
        <f t="array" ref="J1905">_xlfn.TEXTJOIN(",", TRUE, _xlfn.UNIQUE(IF((序时账[日期]=B1905)*(序时账[凭证字号]=C1905)*IF(G1905=0,序时账[借方金额]&lt;&gt;0,序时账[借方金额]=0)*(序时账[科目编码]&lt;&gt;D1905), 序时账[科目名称], "")))</f>
        <v/>
      </c>
      <c r="K1905" s="42"/>
      <c r="M1905" s="39"/>
      <c r="N1905" s="23"/>
    </row>
    <row r="1906" spans="1:14">
      <c r="A1906" s="38" t="str" cm="1">
        <f t="array" ref="A1906">_xlfn.TEXTJOIN(",", TRUE, _xlfn.UNIQUE(IF((序时账[日期]=B1906)*(序时账[凭证字号]=C1906), 序时账[科目编码], "")))</f>
        <v>0</v>
      </c>
      <c r="B1906" s="89"/>
      <c r="G1906" s="39"/>
      <c r="H1906" s="39"/>
      <c r="I1906" s="42">
        <f>IF(F1906&lt;&gt;"结转本期损益",_xlfn.XLOOKUP(D1906,科目余额表[科目编码],科目余额表[抽查项目],"无匹配"),"期间结转")</f>
        <v>0</v>
      </c>
      <c r="J1906" s="38" t="str" cm="1">
        <f t="array" ref="J1906">_xlfn.TEXTJOIN(",", TRUE, _xlfn.UNIQUE(IF((序时账[日期]=B1906)*(序时账[凭证字号]=C1906)*IF(G1906=0,序时账[借方金额]&lt;&gt;0,序时账[借方金额]=0)*(序时账[科目编码]&lt;&gt;D1906), 序时账[科目名称], "")))</f>
        <v/>
      </c>
      <c r="K1906" s="42"/>
      <c r="M1906" s="39"/>
      <c r="N1906" s="23"/>
    </row>
    <row r="1907" spans="1:14">
      <c r="A1907" s="38" t="str" cm="1">
        <f t="array" ref="A1907">_xlfn.TEXTJOIN(",", TRUE, _xlfn.UNIQUE(IF((序时账[日期]=B1907)*(序时账[凭证字号]=C1907), 序时账[科目编码], "")))</f>
        <v>0</v>
      </c>
      <c r="B1907" s="89"/>
      <c r="G1907" s="39"/>
      <c r="H1907" s="39"/>
      <c r="I1907" s="42">
        <f>IF(F1907&lt;&gt;"结转本期损益",_xlfn.XLOOKUP(D1907,科目余额表[科目编码],科目余额表[抽查项目],"无匹配"),"期间结转")</f>
        <v>0</v>
      </c>
      <c r="J1907" s="38" t="str" cm="1">
        <f t="array" ref="J1907">_xlfn.TEXTJOIN(",", TRUE, _xlfn.UNIQUE(IF((序时账[日期]=B1907)*(序时账[凭证字号]=C1907)*IF(G1907=0,序时账[借方金额]&lt;&gt;0,序时账[借方金额]=0)*(序时账[科目编码]&lt;&gt;D1907), 序时账[科目名称], "")))</f>
        <v/>
      </c>
      <c r="K1907" s="42"/>
      <c r="M1907" s="39"/>
      <c r="N1907" s="23"/>
    </row>
    <row r="1908" spans="1:14">
      <c r="A1908" s="38" t="str" cm="1">
        <f t="array" ref="A1908">_xlfn.TEXTJOIN(",", TRUE, _xlfn.UNIQUE(IF((序时账[日期]=B1908)*(序时账[凭证字号]=C1908), 序时账[科目编码], "")))</f>
        <v>0</v>
      </c>
      <c r="B1908" s="89"/>
      <c r="G1908" s="39"/>
      <c r="H1908" s="39"/>
      <c r="I1908" s="42">
        <f>IF(F1908&lt;&gt;"结转本期损益",_xlfn.XLOOKUP(D1908,科目余额表[科目编码],科目余额表[抽查项目],"无匹配"),"期间结转")</f>
        <v>0</v>
      </c>
      <c r="J1908" s="38" t="str" cm="1">
        <f t="array" ref="J1908">_xlfn.TEXTJOIN(",", TRUE, _xlfn.UNIQUE(IF((序时账[日期]=B1908)*(序时账[凭证字号]=C1908)*IF(G1908=0,序时账[借方金额]&lt;&gt;0,序时账[借方金额]=0)*(序时账[科目编码]&lt;&gt;D1908), 序时账[科目名称], "")))</f>
        <v/>
      </c>
      <c r="K1908" s="42"/>
      <c r="M1908" s="24"/>
      <c r="N1908" s="23"/>
    </row>
    <row r="1909" spans="1:14">
      <c r="A1909" s="38" t="str" cm="1">
        <f t="array" ref="A1909">_xlfn.TEXTJOIN(",", TRUE, _xlfn.UNIQUE(IF((序时账[日期]=B1909)*(序时账[凭证字号]=C1909), 序时账[科目编码], "")))</f>
        <v>0</v>
      </c>
      <c r="B1909" s="89"/>
      <c r="G1909" s="39"/>
      <c r="H1909" s="39"/>
      <c r="I1909" s="42">
        <f>IF(F1909&lt;&gt;"结转本期损益",_xlfn.XLOOKUP(D1909,科目余额表[科目编码],科目余额表[抽查项目],"无匹配"),"期间结转")</f>
        <v>0</v>
      </c>
      <c r="J1909" s="38" t="str" cm="1">
        <f t="array" ref="J1909">_xlfn.TEXTJOIN(",", TRUE, _xlfn.UNIQUE(IF((序时账[日期]=B1909)*(序时账[凭证字号]=C1909)*IF(G1909=0,序时账[借方金额]&lt;&gt;0,序时账[借方金额]=0)*(序时账[科目编码]&lt;&gt;D1909), 序时账[科目名称], "")))</f>
        <v/>
      </c>
      <c r="K1909" s="42"/>
      <c r="M1909" s="39"/>
      <c r="N1909" s="23"/>
    </row>
    <row r="1910" spans="1:14">
      <c r="A1910" s="38" t="str" cm="1">
        <f t="array" ref="A1910">_xlfn.TEXTJOIN(",", TRUE, _xlfn.UNIQUE(IF((序时账[日期]=B1910)*(序时账[凭证字号]=C1910), 序时账[科目编码], "")))</f>
        <v>0</v>
      </c>
      <c r="B1910" s="89"/>
      <c r="G1910" s="39"/>
      <c r="H1910" s="39"/>
      <c r="I1910" s="42">
        <f>IF(F1910&lt;&gt;"结转本期损益",_xlfn.XLOOKUP(D1910,科目余额表[科目编码],科目余额表[抽查项目],"无匹配"),"期间结转")</f>
        <v>0</v>
      </c>
      <c r="J1910" s="38" t="str" cm="1">
        <f t="array" ref="J1910">_xlfn.TEXTJOIN(",", TRUE, _xlfn.UNIQUE(IF((序时账[日期]=B1910)*(序时账[凭证字号]=C1910)*IF(G1910=0,序时账[借方金额]&lt;&gt;0,序时账[借方金额]=0)*(序时账[科目编码]&lt;&gt;D1910), 序时账[科目名称], "")))</f>
        <v/>
      </c>
      <c r="K1910" s="42"/>
      <c r="M1910" s="24"/>
      <c r="N1910" s="23"/>
    </row>
    <row r="1911" spans="1:14">
      <c r="A1911" s="38" t="str" cm="1">
        <f t="array" ref="A1911">_xlfn.TEXTJOIN(",", TRUE, _xlfn.UNIQUE(IF((序时账[日期]=B1911)*(序时账[凭证字号]=C1911), 序时账[科目编码], "")))</f>
        <v>0</v>
      </c>
      <c r="B1911" s="89"/>
      <c r="G1911" s="39"/>
      <c r="H1911" s="39"/>
      <c r="I1911" s="42">
        <f>IF(F1911&lt;&gt;"结转本期损益",_xlfn.XLOOKUP(D1911,科目余额表[科目编码],科目余额表[抽查项目],"无匹配"),"期间结转")</f>
        <v>0</v>
      </c>
      <c r="J1911" s="38" t="str" cm="1">
        <f t="array" ref="J1911">_xlfn.TEXTJOIN(",", TRUE, _xlfn.UNIQUE(IF((序时账[日期]=B1911)*(序时账[凭证字号]=C1911)*IF(G1911=0,序时账[借方金额]&lt;&gt;0,序时账[借方金额]=0)*(序时账[科目编码]&lt;&gt;D1911), 序时账[科目名称], "")))</f>
        <v/>
      </c>
      <c r="K1911" s="42"/>
      <c r="M1911" s="24"/>
      <c r="N1911" s="23"/>
    </row>
    <row r="1912" spans="1:14">
      <c r="A1912" s="38" t="str" cm="1">
        <f t="array" ref="A1912">_xlfn.TEXTJOIN(",", TRUE, _xlfn.UNIQUE(IF((序时账[日期]=B1912)*(序时账[凭证字号]=C1912), 序时账[科目编码], "")))</f>
        <v>0</v>
      </c>
      <c r="B1912" s="89"/>
      <c r="G1912" s="39"/>
      <c r="H1912" s="39"/>
      <c r="I1912" s="42">
        <f>IF(F1912&lt;&gt;"结转本期损益",_xlfn.XLOOKUP(D1912,科目余额表[科目编码],科目余额表[抽查项目],"无匹配"),"期间结转")</f>
        <v>0</v>
      </c>
      <c r="J1912" s="38" t="str" cm="1">
        <f t="array" ref="J1912">_xlfn.TEXTJOIN(",", TRUE, _xlfn.UNIQUE(IF((序时账[日期]=B1912)*(序时账[凭证字号]=C1912)*IF(G1912=0,序时账[借方金额]&lt;&gt;0,序时账[借方金额]=0)*(序时账[科目编码]&lt;&gt;D1912), 序时账[科目名称], "")))</f>
        <v/>
      </c>
      <c r="K1912" s="42"/>
      <c r="M1912" s="24"/>
      <c r="N1912" s="23"/>
    </row>
    <row r="1913" spans="1:14">
      <c r="A1913" s="38" t="str" cm="1">
        <f t="array" ref="A1913">_xlfn.TEXTJOIN(",", TRUE, _xlfn.UNIQUE(IF((序时账[日期]=B1913)*(序时账[凭证字号]=C1913), 序时账[科目编码], "")))</f>
        <v>0</v>
      </c>
      <c r="B1913" s="89"/>
      <c r="G1913" s="39"/>
      <c r="H1913" s="39"/>
      <c r="I1913" s="42">
        <f>IF(F1913&lt;&gt;"结转本期损益",_xlfn.XLOOKUP(D1913,科目余额表[科目编码],科目余额表[抽查项目],"无匹配"),"期间结转")</f>
        <v>0</v>
      </c>
      <c r="J1913" s="38" t="str" cm="1">
        <f t="array" ref="J1913">_xlfn.TEXTJOIN(",", TRUE, _xlfn.UNIQUE(IF((序时账[日期]=B1913)*(序时账[凭证字号]=C1913)*IF(G1913=0,序时账[借方金额]&lt;&gt;0,序时账[借方金额]=0)*(序时账[科目编码]&lt;&gt;D1913), 序时账[科目名称], "")))</f>
        <v/>
      </c>
      <c r="K1913" s="42"/>
      <c r="M1913" s="24"/>
      <c r="N1913" s="23"/>
    </row>
    <row r="1914" spans="1:14">
      <c r="A1914" s="38" t="str" cm="1">
        <f t="array" ref="A1914">_xlfn.TEXTJOIN(",", TRUE, _xlfn.UNIQUE(IF((序时账[日期]=B1914)*(序时账[凭证字号]=C1914), 序时账[科目编码], "")))</f>
        <v>0</v>
      </c>
      <c r="B1914" s="89"/>
      <c r="G1914" s="39"/>
      <c r="H1914" s="39"/>
      <c r="I1914" s="42">
        <f>IF(F1914&lt;&gt;"结转本期损益",_xlfn.XLOOKUP(D1914,科目余额表[科目编码],科目余额表[抽查项目],"无匹配"),"期间结转")</f>
        <v>0</v>
      </c>
      <c r="J1914" s="38" t="str" cm="1">
        <f t="array" ref="J1914">_xlfn.TEXTJOIN(",", TRUE, _xlfn.UNIQUE(IF((序时账[日期]=B1914)*(序时账[凭证字号]=C1914)*IF(G1914=0,序时账[借方金额]&lt;&gt;0,序时账[借方金额]=0)*(序时账[科目编码]&lt;&gt;D1914), 序时账[科目名称], "")))</f>
        <v/>
      </c>
      <c r="K1914" s="42"/>
      <c r="M1914" s="24"/>
      <c r="N1914" s="23"/>
    </row>
    <row r="1915" spans="1:14">
      <c r="A1915" s="38" t="str" cm="1">
        <f t="array" ref="A1915">_xlfn.TEXTJOIN(",", TRUE, _xlfn.UNIQUE(IF((序时账[日期]=B1915)*(序时账[凭证字号]=C1915), 序时账[科目编码], "")))</f>
        <v>0</v>
      </c>
      <c r="B1915" s="89"/>
      <c r="G1915" s="39"/>
      <c r="H1915" s="39"/>
      <c r="I1915" s="42">
        <f>IF(F1915&lt;&gt;"结转本期损益",_xlfn.XLOOKUP(D1915,科目余额表[科目编码],科目余额表[抽查项目],"无匹配"),"期间结转")</f>
        <v>0</v>
      </c>
      <c r="J1915" s="38" t="str" cm="1">
        <f t="array" ref="J1915">_xlfn.TEXTJOIN(",", TRUE, _xlfn.UNIQUE(IF((序时账[日期]=B1915)*(序时账[凭证字号]=C1915)*IF(G1915=0,序时账[借方金额]&lt;&gt;0,序时账[借方金额]=0)*(序时账[科目编码]&lt;&gt;D1915), 序时账[科目名称], "")))</f>
        <v/>
      </c>
      <c r="K1915" s="42"/>
      <c r="M1915" s="24"/>
      <c r="N1915" s="23"/>
    </row>
    <row r="1916" spans="1:14">
      <c r="A1916" s="38" t="str" cm="1">
        <f t="array" ref="A1916">_xlfn.TEXTJOIN(",", TRUE, _xlfn.UNIQUE(IF((序时账[日期]=B1916)*(序时账[凭证字号]=C1916), 序时账[科目编码], "")))</f>
        <v>0</v>
      </c>
      <c r="B1916" s="89"/>
      <c r="G1916" s="39"/>
      <c r="H1916" s="39"/>
      <c r="I1916" s="42">
        <f>IF(F1916&lt;&gt;"结转本期损益",_xlfn.XLOOKUP(D1916,科目余额表[科目编码],科目余额表[抽查项目],"无匹配"),"期间结转")</f>
        <v>0</v>
      </c>
      <c r="J1916" s="38" t="str" cm="1">
        <f t="array" ref="J1916">_xlfn.TEXTJOIN(",", TRUE, _xlfn.UNIQUE(IF((序时账[日期]=B1916)*(序时账[凭证字号]=C1916)*IF(G1916=0,序时账[借方金额]&lt;&gt;0,序时账[借方金额]=0)*(序时账[科目编码]&lt;&gt;D1916), 序时账[科目名称], "")))</f>
        <v/>
      </c>
      <c r="K1916" s="42"/>
      <c r="M1916" s="24"/>
      <c r="N1916" s="23"/>
    </row>
    <row r="1917" spans="1:14">
      <c r="A1917" s="38" t="str" cm="1">
        <f t="array" ref="A1917">_xlfn.TEXTJOIN(",", TRUE, _xlfn.UNIQUE(IF((序时账[日期]=B1917)*(序时账[凭证字号]=C1917), 序时账[科目编码], "")))</f>
        <v>0</v>
      </c>
      <c r="B1917" s="89"/>
      <c r="G1917" s="39"/>
      <c r="H1917" s="39"/>
      <c r="I1917" s="42">
        <f>IF(F1917&lt;&gt;"结转本期损益",_xlfn.XLOOKUP(D1917,科目余额表[科目编码],科目余额表[抽查项目],"无匹配"),"期间结转")</f>
        <v>0</v>
      </c>
      <c r="J1917" s="38" t="str" cm="1">
        <f t="array" ref="J1917">_xlfn.TEXTJOIN(",", TRUE, _xlfn.UNIQUE(IF((序时账[日期]=B1917)*(序时账[凭证字号]=C1917)*IF(G1917=0,序时账[借方金额]&lt;&gt;0,序时账[借方金额]=0)*(序时账[科目编码]&lt;&gt;D1917), 序时账[科目名称], "")))</f>
        <v/>
      </c>
      <c r="K1917" s="42"/>
      <c r="M1917" s="24"/>
      <c r="N1917" s="23"/>
    </row>
    <row r="1918" spans="1:14">
      <c r="A1918" s="38" t="str" cm="1">
        <f t="array" ref="A1918">_xlfn.TEXTJOIN(",", TRUE, _xlfn.UNIQUE(IF((序时账[日期]=B1918)*(序时账[凭证字号]=C1918), 序时账[科目编码], "")))</f>
        <v>0</v>
      </c>
      <c r="B1918" s="89"/>
      <c r="G1918" s="39"/>
      <c r="H1918" s="39"/>
      <c r="I1918" s="42">
        <f>IF(F1918&lt;&gt;"结转本期损益",_xlfn.XLOOKUP(D1918,科目余额表[科目编码],科目余额表[抽查项目],"无匹配"),"期间结转")</f>
        <v>0</v>
      </c>
      <c r="J1918" s="38" t="str" cm="1">
        <f t="array" ref="J1918">_xlfn.TEXTJOIN(",", TRUE, _xlfn.UNIQUE(IF((序时账[日期]=B1918)*(序时账[凭证字号]=C1918)*IF(G1918=0,序时账[借方金额]&lt;&gt;0,序时账[借方金额]=0)*(序时账[科目编码]&lt;&gt;D1918), 序时账[科目名称], "")))</f>
        <v/>
      </c>
      <c r="K1918" s="42"/>
      <c r="M1918" s="24"/>
      <c r="N1918" s="23"/>
    </row>
    <row r="1919" spans="1:14">
      <c r="A1919" s="38" t="str" cm="1">
        <f t="array" ref="A1919">_xlfn.TEXTJOIN(",", TRUE, _xlfn.UNIQUE(IF((序时账[日期]=B1919)*(序时账[凭证字号]=C1919), 序时账[科目编码], "")))</f>
        <v>0</v>
      </c>
      <c r="B1919" s="89"/>
      <c r="G1919" s="39"/>
      <c r="H1919" s="39"/>
      <c r="I1919" s="42">
        <f>IF(F1919&lt;&gt;"结转本期损益",_xlfn.XLOOKUP(D1919,科目余额表[科目编码],科目余额表[抽查项目],"无匹配"),"期间结转")</f>
        <v>0</v>
      </c>
      <c r="J1919" s="38" t="str" cm="1">
        <f t="array" ref="J1919">_xlfn.TEXTJOIN(",", TRUE, _xlfn.UNIQUE(IF((序时账[日期]=B1919)*(序时账[凭证字号]=C1919)*IF(G1919=0,序时账[借方金额]&lt;&gt;0,序时账[借方金额]=0)*(序时账[科目编码]&lt;&gt;D1919), 序时账[科目名称], "")))</f>
        <v/>
      </c>
      <c r="K1919" s="42"/>
      <c r="M1919" s="24"/>
      <c r="N1919" s="23"/>
    </row>
    <row r="1920" spans="1:14">
      <c r="A1920" s="38" t="str" cm="1">
        <f t="array" ref="A1920">_xlfn.TEXTJOIN(",", TRUE, _xlfn.UNIQUE(IF((序时账[日期]=B1920)*(序时账[凭证字号]=C1920), 序时账[科目编码], "")))</f>
        <v>0</v>
      </c>
      <c r="B1920" s="89"/>
      <c r="G1920" s="39"/>
      <c r="H1920" s="39"/>
      <c r="I1920" s="42">
        <f>IF(F1920&lt;&gt;"结转本期损益",_xlfn.XLOOKUP(D1920,科目余额表[科目编码],科目余额表[抽查项目],"无匹配"),"期间结转")</f>
        <v>0</v>
      </c>
      <c r="J1920" s="38" t="str" cm="1">
        <f t="array" ref="J1920">_xlfn.TEXTJOIN(",", TRUE, _xlfn.UNIQUE(IF((序时账[日期]=B1920)*(序时账[凭证字号]=C1920)*IF(G1920=0,序时账[借方金额]&lt;&gt;0,序时账[借方金额]=0)*(序时账[科目编码]&lt;&gt;D1920), 序时账[科目名称], "")))</f>
        <v/>
      </c>
      <c r="K1920" s="42"/>
      <c r="M1920" s="24"/>
      <c r="N1920" s="23"/>
    </row>
    <row r="1921" spans="1:14">
      <c r="A1921" s="38" t="str" cm="1">
        <f t="array" ref="A1921">_xlfn.TEXTJOIN(",", TRUE, _xlfn.UNIQUE(IF((序时账[日期]=B1921)*(序时账[凭证字号]=C1921), 序时账[科目编码], "")))</f>
        <v>0</v>
      </c>
      <c r="B1921" s="89"/>
      <c r="G1921" s="39"/>
      <c r="H1921" s="39"/>
      <c r="I1921" s="42">
        <f>IF(F1921&lt;&gt;"结转本期损益",_xlfn.XLOOKUP(D1921,科目余额表[科目编码],科目余额表[抽查项目],"无匹配"),"期间结转")</f>
        <v>0</v>
      </c>
      <c r="J1921" s="38" t="str" cm="1">
        <f t="array" ref="J1921">_xlfn.TEXTJOIN(",", TRUE, _xlfn.UNIQUE(IF((序时账[日期]=B1921)*(序时账[凭证字号]=C1921)*IF(G1921=0,序时账[借方金额]&lt;&gt;0,序时账[借方金额]=0)*(序时账[科目编码]&lt;&gt;D1921), 序时账[科目名称], "")))</f>
        <v/>
      </c>
      <c r="K1921" s="42"/>
      <c r="M1921" s="24"/>
      <c r="N1921" s="23"/>
    </row>
    <row r="1922" spans="1:14">
      <c r="A1922" s="38" t="str" cm="1">
        <f t="array" ref="A1922">_xlfn.TEXTJOIN(",", TRUE, _xlfn.UNIQUE(IF((序时账[日期]=B1922)*(序时账[凭证字号]=C1922), 序时账[科目编码], "")))</f>
        <v>0</v>
      </c>
      <c r="B1922" s="89"/>
      <c r="G1922" s="39"/>
      <c r="H1922" s="39"/>
      <c r="I1922" s="42">
        <f>IF(F1922&lt;&gt;"结转本期损益",_xlfn.XLOOKUP(D1922,科目余额表[科目编码],科目余额表[抽查项目],"无匹配"),"期间结转")</f>
        <v>0</v>
      </c>
      <c r="J1922" s="38" t="str" cm="1">
        <f t="array" ref="J1922">_xlfn.TEXTJOIN(",", TRUE, _xlfn.UNIQUE(IF((序时账[日期]=B1922)*(序时账[凭证字号]=C1922)*IF(G1922=0,序时账[借方金额]&lt;&gt;0,序时账[借方金额]=0)*(序时账[科目编码]&lt;&gt;D1922), 序时账[科目名称], "")))</f>
        <v/>
      </c>
      <c r="K1922" s="42"/>
      <c r="M1922" s="24"/>
      <c r="N1922" s="23"/>
    </row>
    <row r="1923" spans="1:14">
      <c r="A1923" s="38" t="str" cm="1">
        <f t="array" ref="A1923">_xlfn.TEXTJOIN(",", TRUE, _xlfn.UNIQUE(IF((序时账[日期]=B1923)*(序时账[凭证字号]=C1923), 序时账[科目编码], "")))</f>
        <v>0</v>
      </c>
      <c r="B1923" s="89"/>
      <c r="G1923" s="39"/>
      <c r="H1923" s="39"/>
      <c r="I1923" s="42">
        <f>IF(F1923&lt;&gt;"结转本期损益",_xlfn.XLOOKUP(D1923,科目余额表[科目编码],科目余额表[抽查项目],"无匹配"),"期间结转")</f>
        <v>0</v>
      </c>
      <c r="J1923" s="38" t="str" cm="1">
        <f t="array" ref="J1923">_xlfn.TEXTJOIN(",", TRUE, _xlfn.UNIQUE(IF((序时账[日期]=B1923)*(序时账[凭证字号]=C1923)*IF(G1923=0,序时账[借方金额]&lt;&gt;0,序时账[借方金额]=0)*(序时账[科目编码]&lt;&gt;D1923), 序时账[科目名称], "")))</f>
        <v/>
      </c>
      <c r="K1923" s="42"/>
      <c r="M1923" s="24"/>
      <c r="N1923" s="23"/>
    </row>
    <row r="1924" spans="1:14">
      <c r="A1924" s="38" t="str" cm="1">
        <f t="array" ref="A1924">_xlfn.TEXTJOIN(",", TRUE, _xlfn.UNIQUE(IF((序时账[日期]=B1924)*(序时账[凭证字号]=C1924), 序时账[科目编码], "")))</f>
        <v>0</v>
      </c>
      <c r="B1924" s="89"/>
      <c r="G1924" s="39"/>
      <c r="H1924" s="39"/>
      <c r="I1924" s="42">
        <f>IF(F1924&lt;&gt;"结转本期损益",_xlfn.XLOOKUP(D1924,科目余额表[科目编码],科目余额表[抽查项目],"无匹配"),"期间结转")</f>
        <v>0</v>
      </c>
      <c r="J1924" s="38" t="str" cm="1">
        <f t="array" ref="J1924">_xlfn.TEXTJOIN(",", TRUE, _xlfn.UNIQUE(IF((序时账[日期]=B1924)*(序时账[凭证字号]=C1924)*IF(G1924=0,序时账[借方金额]&lt;&gt;0,序时账[借方金额]=0)*(序时账[科目编码]&lt;&gt;D1924), 序时账[科目名称], "")))</f>
        <v/>
      </c>
      <c r="K1924" s="42"/>
      <c r="M1924" s="24"/>
      <c r="N1924" s="23"/>
    </row>
    <row r="1925" spans="1:14">
      <c r="A1925" s="38" t="str" cm="1">
        <f t="array" ref="A1925">_xlfn.TEXTJOIN(",", TRUE, _xlfn.UNIQUE(IF((序时账[日期]=B1925)*(序时账[凭证字号]=C1925), 序时账[科目编码], "")))</f>
        <v>0</v>
      </c>
      <c r="B1925" s="89"/>
      <c r="G1925" s="39"/>
      <c r="H1925" s="39"/>
      <c r="I1925" s="42">
        <f>IF(F1925&lt;&gt;"结转本期损益",_xlfn.XLOOKUP(D1925,科目余额表[科目编码],科目余额表[抽查项目],"无匹配"),"期间结转")</f>
        <v>0</v>
      </c>
      <c r="J1925" s="38" t="str" cm="1">
        <f t="array" ref="J1925">_xlfn.TEXTJOIN(",", TRUE, _xlfn.UNIQUE(IF((序时账[日期]=B1925)*(序时账[凭证字号]=C1925)*IF(G1925=0,序时账[借方金额]&lt;&gt;0,序时账[借方金额]=0)*(序时账[科目编码]&lt;&gt;D1925), 序时账[科目名称], "")))</f>
        <v/>
      </c>
      <c r="K1925" s="42"/>
      <c r="M1925" s="24"/>
      <c r="N1925" s="23"/>
    </row>
    <row r="1926" spans="1:14">
      <c r="A1926" s="38" t="str" cm="1">
        <f t="array" ref="A1926">_xlfn.TEXTJOIN(",", TRUE, _xlfn.UNIQUE(IF((序时账[日期]=B1926)*(序时账[凭证字号]=C1926), 序时账[科目编码], "")))</f>
        <v>0</v>
      </c>
      <c r="B1926" s="89"/>
      <c r="G1926" s="39"/>
      <c r="H1926" s="39"/>
      <c r="I1926" s="42">
        <f>IF(F1926&lt;&gt;"结转本期损益",_xlfn.XLOOKUP(D1926,科目余额表[科目编码],科目余额表[抽查项目],"无匹配"),"期间结转")</f>
        <v>0</v>
      </c>
      <c r="J1926" s="38" t="str" cm="1">
        <f t="array" ref="J1926">_xlfn.TEXTJOIN(",", TRUE, _xlfn.UNIQUE(IF((序时账[日期]=B1926)*(序时账[凭证字号]=C1926)*IF(G1926=0,序时账[借方金额]&lt;&gt;0,序时账[借方金额]=0)*(序时账[科目编码]&lt;&gt;D1926), 序时账[科目名称], "")))</f>
        <v/>
      </c>
      <c r="K1926" s="42"/>
      <c r="M1926" s="24"/>
      <c r="N1926" s="23"/>
    </row>
    <row r="1927" spans="1:14">
      <c r="A1927" s="38" t="str" cm="1">
        <f t="array" ref="A1927">_xlfn.TEXTJOIN(",", TRUE, _xlfn.UNIQUE(IF((序时账[日期]=B1927)*(序时账[凭证字号]=C1927), 序时账[科目编码], "")))</f>
        <v>0</v>
      </c>
      <c r="B1927" s="89"/>
      <c r="G1927" s="39"/>
      <c r="H1927" s="39"/>
      <c r="I1927" s="42">
        <f>IF(F1927&lt;&gt;"结转本期损益",_xlfn.XLOOKUP(D1927,科目余额表[科目编码],科目余额表[抽查项目],"无匹配"),"期间结转")</f>
        <v>0</v>
      </c>
      <c r="J1927" s="38" t="str" cm="1">
        <f t="array" ref="J1927">_xlfn.TEXTJOIN(",", TRUE, _xlfn.UNIQUE(IF((序时账[日期]=B1927)*(序时账[凭证字号]=C1927)*IF(G1927=0,序时账[借方金额]&lt;&gt;0,序时账[借方金额]=0)*(序时账[科目编码]&lt;&gt;D1927), 序时账[科目名称], "")))</f>
        <v/>
      </c>
      <c r="K1927" s="42"/>
      <c r="M1927" s="24"/>
      <c r="N1927" s="23"/>
    </row>
    <row r="1928" spans="1:14">
      <c r="A1928" s="38" t="str" cm="1">
        <f t="array" ref="A1928">_xlfn.TEXTJOIN(",", TRUE, _xlfn.UNIQUE(IF((序时账[日期]=B1928)*(序时账[凭证字号]=C1928), 序时账[科目编码], "")))</f>
        <v>0</v>
      </c>
      <c r="B1928" s="89"/>
      <c r="G1928" s="39"/>
      <c r="H1928" s="39"/>
      <c r="I1928" s="42">
        <f>IF(F1928&lt;&gt;"结转本期损益",_xlfn.XLOOKUP(D1928,科目余额表[科目编码],科目余额表[抽查项目],"无匹配"),"期间结转")</f>
        <v>0</v>
      </c>
      <c r="J1928" s="38" t="str" cm="1">
        <f t="array" ref="J1928">_xlfn.TEXTJOIN(",", TRUE, _xlfn.UNIQUE(IF((序时账[日期]=B1928)*(序时账[凭证字号]=C1928)*IF(G1928=0,序时账[借方金额]&lt;&gt;0,序时账[借方金额]=0)*(序时账[科目编码]&lt;&gt;D1928), 序时账[科目名称], "")))</f>
        <v/>
      </c>
      <c r="K1928" s="42"/>
      <c r="M1928" s="24"/>
      <c r="N1928" s="23"/>
    </row>
    <row r="1929" spans="1:14">
      <c r="A1929" s="38" t="str" cm="1">
        <f t="array" ref="A1929">_xlfn.TEXTJOIN(",", TRUE, _xlfn.UNIQUE(IF((序时账[日期]=B1929)*(序时账[凭证字号]=C1929), 序时账[科目编码], "")))</f>
        <v>0</v>
      </c>
      <c r="B1929" s="89"/>
      <c r="G1929" s="39"/>
      <c r="H1929" s="39"/>
      <c r="I1929" s="42">
        <f>IF(F1929&lt;&gt;"结转本期损益",_xlfn.XLOOKUP(D1929,科目余额表[科目编码],科目余额表[抽查项目],"无匹配"),"期间结转")</f>
        <v>0</v>
      </c>
      <c r="J1929" s="38" t="str" cm="1">
        <f t="array" ref="J1929">_xlfn.TEXTJOIN(",", TRUE, _xlfn.UNIQUE(IF((序时账[日期]=B1929)*(序时账[凭证字号]=C1929)*IF(G1929=0,序时账[借方金额]&lt;&gt;0,序时账[借方金额]=0)*(序时账[科目编码]&lt;&gt;D1929), 序时账[科目名称], "")))</f>
        <v/>
      </c>
      <c r="K1929" s="42"/>
      <c r="M1929" s="24"/>
      <c r="N1929" s="23"/>
    </row>
    <row r="1930" spans="1:14">
      <c r="A1930" s="38" t="str" cm="1">
        <f t="array" ref="A1930">_xlfn.TEXTJOIN(",", TRUE, _xlfn.UNIQUE(IF((序时账[日期]=B1930)*(序时账[凭证字号]=C1930), 序时账[科目编码], "")))</f>
        <v>0</v>
      </c>
      <c r="B1930" s="89"/>
      <c r="G1930" s="39"/>
      <c r="H1930" s="39"/>
      <c r="I1930" s="42">
        <f>IF(F1930&lt;&gt;"结转本期损益",_xlfn.XLOOKUP(D1930,科目余额表[科目编码],科目余额表[抽查项目],"无匹配"),"期间结转")</f>
        <v>0</v>
      </c>
      <c r="J1930" s="38" t="str" cm="1">
        <f t="array" ref="J1930">_xlfn.TEXTJOIN(",", TRUE, _xlfn.UNIQUE(IF((序时账[日期]=B1930)*(序时账[凭证字号]=C1930)*IF(G1930=0,序时账[借方金额]&lt;&gt;0,序时账[借方金额]=0)*(序时账[科目编码]&lt;&gt;D1930), 序时账[科目名称], "")))</f>
        <v/>
      </c>
      <c r="K1930" s="42"/>
      <c r="M1930" s="24"/>
      <c r="N1930" s="23"/>
    </row>
    <row r="1931" spans="1:14">
      <c r="A1931" s="38" t="str" cm="1">
        <f t="array" ref="A1931">_xlfn.TEXTJOIN(",", TRUE, _xlfn.UNIQUE(IF((序时账[日期]=B1931)*(序时账[凭证字号]=C1931), 序时账[科目编码], "")))</f>
        <v>0</v>
      </c>
      <c r="B1931" s="89"/>
      <c r="G1931" s="39"/>
      <c r="H1931" s="39"/>
      <c r="I1931" s="42">
        <f>IF(F1931&lt;&gt;"结转本期损益",_xlfn.XLOOKUP(D1931,科目余额表[科目编码],科目余额表[抽查项目],"无匹配"),"期间结转")</f>
        <v>0</v>
      </c>
      <c r="J1931" s="38" t="str" cm="1">
        <f t="array" ref="J1931">_xlfn.TEXTJOIN(",", TRUE, _xlfn.UNIQUE(IF((序时账[日期]=B1931)*(序时账[凭证字号]=C1931)*IF(G1931=0,序时账[借方金额]&lt;&gt;0,序时账[借方金额]=0)*(序时账[科目编码]&lt;&gt;D1931), 序时账[科目名称], "")))</f>
        <v/>
      </c>
      <c r="K1931" s="42"/>
      <c r="M1931" s="24"/>
      <c r="N1931" s="23"/>
    </row>
    <row r="1932" spans="1:14">
      <c r="A1932" s="38" t="str" cm="1">
        <f t="array" ref="A1932">_xlfn.TEXTJOIN(",", TRUE, _xlfn.UNIQUE(IF((序时账[日期]=B1932)*(序时账[凭证字号]=C1932), 序时账[科目编码], "")))</f>
        <v>0</v>
      </c>
      <c r="B1932" s="89"/>
      <c r="G1932" s="39"/>
      <c r="H1932" s="39"/>
      <c r="I1932" s="42">
        <f>IF(F1932&lt;&gt;"结转本期损益",_xlfn.XLOOKUP(D1932,科目余额表[科目编码],科目余额表[抽查项目],"无匹配"),"期间结转")</f>
        <v>0</v>
      </c>
      <c r="J1932" s="38" t="str" cm="1">
        <f t="array" ref="J1932">_xlfn.TEXTJOIN(",", TRUE, _xlfn.UNIQUE(IF((序时账[日期]=B1932)*(序时账[凭证字号]=C1932)*IF(G1932=0,序时账[借方金额]&lt;&gt;0,序时账[借方金额]=0)*(序时账[科目编码]&lt;&gt;D1932), 序时账[科目名称], "")))</f>
        <v/>
      </c>
      <c r="K1932" s="42"/>
      <c r="M1932" s="24"/>
      <c r="N1932" s="23"/>
    </row>
    <row r="1933" spans="1:14">
      <c r="A1933" s="38" t="str" cm="1">
        <f t="array" ref="A1933">_xlfn.TEXTJOIN(",", TRUE, _xlfn.UNIQUE(IF((序时账[日期]=B1933)*(序时账[凭证字号]=C1933), 序时账[科目编码], "")))</f>
        <v>0</v>
      </c>
      <c r="B1933" s="89"/>
      <c r="G1933" s="39"/>
      <c r="H1933" s="39"/>
      <c r="I1933" s="42">
        <f>IF(F1933&lt;&gt;"结转本期损益",_xlfn.XLOOKUP(D1933,科目余额表[科目编码],科目余额表[抽查项目],"无匹配"),"期间结转")</f>
        <v>0</v>
      </c>
      <c r="J1933" s="38" t="str" cm="1">
        <f t="array" ref="J1933">_xlfn.TEXTJOIN(",", TRUE, _xlfn.UNIQUE(IF((序时账[日期]=B1933)*(序时账[凭证字号]=C1933)*IF(G1933=0,序时账[借方金额]&lt;&gt;0,序时账[借方金额]=0)*(序时账[科目编码]&lt;&gt;D1933), 序时账[科目名称], "")))</f>
        <v/>
      </c>
      <c r="K1933" s="42"/>
      <c r="M1933" s="24"/>
      <c r="N1933" s="23"/>
    </row>
    <row r="1934" spans="1:14">
      <c r="A1934" s="38" t="str" cm="1">
        <f t="array" ref="A1934">_xlfn.TEXTJOIN(",", TRUE, _xlfn.UNIQUE(IF((序时账[日期]=B1934)*(序时账[凭证字号]=C1934), 序时账[科目编码], "")))</f>
        <v>0</v>
      </c>
      <c r="B1934" s="89"/>
      <c r="G1934" s="39"/>
      <c r="H1934" s="39"/>
      <c r="I1934" s="42">
        <f>IF(F1934&lt;&gt;"结转本期损益",_xlfn.XLOOKUP(D1934,科目余额表[科目编码],科目余额表[抽查项目],"无匹配"),"期间结转")</f>
        <v>0</v>
      </c>
      <c r="J1934" s="38" t="str" cm="1">
        <f t="array" ref="J1934">_xlfn.TEXTJOIN(",", TRUE, _xlfn.UNIQUE(IF((序时账[日期]=B1934)*(序时账[凭证字号]=C1934)*IF(G1934=0,序时账[借方金额]&lt;&gt;0,序时账[借方金额]=0)*(序时账[科目编码]&lt;&gt;D1934), 序时账[科目名称], "")))</f>
        <v/>
      </c>
      <c r="K1934" s="42"/>
      <c r="M1934" s="24"/>
      <c r="N1934" s="23"/>
    </row>
    <row r="1935" spans="1:14">
      <c r="A1935" s="38" t="str" cm="1">
        <f t="array" ref="A1935">_xlfn.TEXTJOIN(",", TRUE, _xlfn.UNIQUE(IF((序时账[日期]=B1935)*(序时账[凭证字号]=C1935), 序时账[科目编码], "")))</f>
        <v>0</v>
      </c>
      <c r="B1935" s="89"/>
      <c r="G1935" s="39"/>
      <c r="H1935" s="39"/>
      <c r="I1935" s="42">
        <f>IF(F1935&lt;&gt;"结转本期损益",_xlfn.XLOOKUP(D1935,科目余额表[科目编码],科目余额表[抽查项目],"无匹配"),"期间结转")</f>
        <v>0</v>
      </c>
      <c r="J1935" s="38" t="str" cm="1">
        <f t="array" ref="J1935">_xlfn.TEXTJOIN(",", TRUE, _xlfn.UNIQUE(IF((序时账[日期]=B1935)*(序时账[凭证字号]=C1935)*IF(G1935=0,序时账[借方金额]&lt;&gt;0,序时账[借方金额]=0)*(序时账[科目编码]&lt;&gt;D1935), 序时账[科目名称], "")))</f>
        <v/>
      </c>
      <c r="K1935" s="42"/>
      <c r="M1935" s="24"/>
      <c r="N1935" s="23"/>
    </row>
    <row r="1936" spans="1:14">
      <c r="A1936" s="38" t="str" cm="1">
        <f t="array" ref="A1936">_xlfn.TEXTJOIN(",", TRUE, _xlfn.UNIQUE(IF((序时账[日期]=B1936)*(序时账[凭证字号]=C1936), 序时账[科目编码], "")))</f>
        <v>0</v>
      </c>
      <c r="B1936" s="89"/>
      <c r="G1936" s="39"/>
      <c r="H1936" s="39"/>
      <c r="I1936" s="42">
        <f>IF(F1936&lt;&gt;"结转本期损益",_xlfn.XLOOKUP(D1936,科目余额表[科目编码],科目余额表[抽查项目],"无匹配"),"期间结转")</f>
        <v>0</v>
      </c>
      <c r="J1936" s="38" t="str" cm="1">
        <f t="array" ref="J1936">_xlfn.TEXTJOIN(",", TRUE, _xlfn.UNIQUE(IF((序时账[日期]=B1936)*(序时账[凭证字号]=C1936)*IF(G1936=0,序时账[借方金额]&lt;&gt;0,序时账[借方金额]=0)*(序时账[科目编码]&lt;&gt;D1936), 序时账[科目名称], "")))</f>
        <v/>
      </c>
      <c r="K1936" s="42"/>
      <c r="M1936" s="24"/>
      <c r="N1936" s="23"/>
    </row>
    <row r="1937" spans="1:14">
      <c r="A1937" s="38" t="str" cm="1">
        <f t="array" ref="A1937">_xlfn.TEXTJOIN(",", TRUE, _xlfn.UNIQUE(IF((序时账[日期]=B1937)*(序时账[凭证字号]=C1937), 序时账[科目编码], "")))</f>
        <v>0</v>
      </c>
      <c r="B1937" s="89"/>
      <c r="G1937" s="39"/>
      <c r="H1937" s="39"/>
      <c r="I1937" s="42">
        <f>IF(F1937&lt;&gt;"结转本期损益",_xlfn.XLOOKUP(D1937,科目余额表[科目编码],科目余额表[抽查项目],"无匹配"),"期间结转")</f>
        <v>0</v>
      </c>
      <c r="J1937" s="38" t="str" cm="1">
        <f t="array" ref="J1937">_xlfn.TEXTJOIN(",", TRUE, _xlfn.UNIQUE(IF((序时账[日期]=B1937)*(序时账[凭证字号]=C1937)*IF(G1937=0,序时账[借方金额]&lt;&gt;0,序时账[借方金额]=0)*(序时账[科目编码]&lt;&gt;D1937), 序时账[科目名称], "")))</f>
        <v/>
      </c>
      <c r="K1937" s="42"/>
      <c r="M1937" s="24"/>
      <c r="N1937" s="23"/>
    </row>
    <row r="1938" spans="1:14">
      <c r="A1938" s="38" t="str" cm="1">
        <f t="array" ref="A1938">_xlfn.TEXTJOIN(",", TRUE, _xlfn.UNIQUE(IF((序时账[日期]=B1938)*(序时账[凭证字号]=C1938), 序时账[科目编码], "")))</f>
        <v>0</v>
      </c>
      <c r="B1938" s="89"/>
      <c r="G1938" s="39"/>
      <c r="H1938" s="39"/>
      <c r="I1938" s="42">
        <f>IF(F1938&lt;&gt;"结转本期损益",_xlfn.XLOOKUP(D1938,科目余额表[科目编码],科目余额表[抽查项目],"无匹配"),"期间结转")</f>
        <v>0</v>
      </c>
      <c r="J1938" s="38" t="str" cm="1">
        <f t="array" ref="J1938">_xlfn.TEXTJOIN(",", TRUE, _xlfn.UNIQUE(IF((序时账[日期]=B1938)*(序时账[凭证字号]=C1938)*IF(G1938=0,序时账[借方金额]&lt;&gt;0,序时账[借方金额]=0)*(序时账[科目编码]&lt;&gt;D1938), 序时账[科目名称], "")))</f>
        <v/>
      </c>
      <c r="K1938" s="42"/>
      <c r="M1938" s="24"/>
      <c r="N1938" s="23"/>
    </row>
    <row r="1939" spans="1:14">
      <c r="A1939" s="38" t="str" cm="1">
        <f t="array" ref="A1939">_xlfn.TEXTJOIN(",", TRUE, _xlfn.UNIQUE(IF((序时账[日期]=B1939)*(序时账[凭证字号]=C1939), 序时账[科目编码], "")))</f>
        <v>0</v>
      </c>
      <c r="B1939" s="89"/>
      <c r="G1939" s="39"/>
      <c r="H1939" s="39"/>
      <c r="I1939" s="42">
        <f>IF(F1939&lt;&gt;"结转本期损益",_xlfn.XLOOKUP(D1939,科目余额表[科目编码],科目余额表[抽查项目],"无匹配"),"期间结转")</f>
        <v>0</v>
      </c>
      <c r="J1939" s="38" t="str" cm="1">
        <f t="array" ref="J1939">_xlfn.TEXTJOIN(",", TRUE, _xlfn.UNIQUE(IF((序时账[日期]=B1939)*(序时账[凭证字号]=C1939)*IF(G1939=0,序时账[借方金额]&lt;&gt;0,序时账[借方金额]=0)*(序时账[科目编码]&lt;&gt;D1939), 序时账[科目名称], "")))</f>
        <v/>
      </c>
      <c r="K1939" s="42"/>
      <c r="M1939" s="24"/>
      <c r="N1939" s="23"/>
    </row>
    <row r="1940" spans="1:14">
      <c r="A1940" s="38" t="str" cm="1">
        <f t="array" ref="A1940">_xlfn.TEXTJOIN(",", TRUE, _xlfn.UNIQUE(IF((序时账[日期]=B1940)*(序时账[凭证字号]=C1940), 序时账[科目编码], "")))</f>
        <v>0</v>
      </c>
      <c r="B1940" s="89"/>
      <c r="G1940" s="39"/>
      <c r="H1940" s="39"/>
      <c r="I1940" s="42">
        <f>IF(F1940&lt;&gt;"结转本期损益",_xlfn.XLOOKUP(D1940,科目余额表[科目编码],科目余额表[抽查项目],"无匹配"),"期间结转")</f>
        <v>0</v>
      </c>
      <c r="J1940" s="38" t="str" cm="1">
        <f t="array" ref="J1940">_xlfn.TEXTJOIN(",", TRUE, _xlfn.UNIQUE(IF((序时账[日期]=B1940)*(序时账[凭证字号]=C1940)*IF(G1940=0,序时账[借方金额]&lt;&gt;0,序时账[借方金额]=0)*(序时账[科目编码]&lt;&gt;D1940), 序时账[科目名称], "")))</f>
        <v/>
      </c>
      <c r="K1940" s="42"/>
      <c r="M1940" s="24"/>
      <c r="N1940" s="23"/>
    </row>
    <row r="1941" spans="1:14">
      <c r="A1941" s="38" t="str" cm="1">
        <f t="array" ref="A1941">_xlfn.TEXTJOIN(",", TRUE, _xlfn.UNIQUE(IF((序时账[日期]=B1941)*(序时账[凭证字号]=C1941), 序时账[科目编码], "")))</f>
        <v>0</v>
      </c>
      <c r="B1941" s="89"/>
      <c r="G1941" s="39"/>
      <c r="H1941" s="39"/>
      <c r="I1941" s="42">
        <f>IF(F1941&lt;&gt;"结转本期损益",_xlfn.XLOOKUP(D1941,科目余额表[科目编码],科目余额表[抽查项目],"无匹配"),"期间结转")</f>
        <v>0</v>
      </c>
      <c r="J1941" s="38" t="str" cm="1">
        <f t="array" ref="J1941">_xlfn.TEXTJOIN(",", TRUE, _xlfn.UNIQUE(IF((序时账[日期]=B1941)*(序时账[凭证字号]=C1941)*IF(G1941=0,序时账[借方金额]&lt;&gt;0,序时账[借方金额]=0)*(序时账[科目编码]&lt;&gt;D1941), 序时账[科目名称], "")))</f>
        <v/>
      </c>
      <c r="K1941" s="42"/>
      <c r="M1941" s="24"/>
      <c r="N1941" s="23"/>
    </row>
    <row r="1942" spans="1:14">
      <c r="A1942" s="38" t="str" cm="1">
        <f t="array" ref="A1942">_xlfn.TEXTJOIN(",", TRUE, _xlfn.UNIQUE(IF((序时账[日期]=B1942)*(序时账[凭证字号]=C1942), 序时账[科目编码], "")))</f>
        <v>0</v>
      </c>
      <c r="B1942" s="89"/>
      <c r="G1942" s="39"/>
      <c r="H1942" s="39"/>
      <c r="I1942" s="42">
        <f>IF(F1942&lt;&gt;"结转本期损益",_xlfn.XLOOKUP(D1942,科目余额表[科目编码],科目余额表[抽查项目],"无匹配"),"期间结转")</f>
        <v>0</v>
      </c>
      <c r="J1942" s="38" t="str" cm="1">
        <f t="array" ref="J1942">_xlfn.TEXTJOIN(",", TRUE, _xlfn.UNIQUE(IF((序时账[日期]=B1942)*(序时账[凭证字号]=C1942)*IF(G1942=0,序时账[借方金额]&lt;&gt;0,序时账[借方金额]=0)*(序时账[科目编码]&lt;&gt;D1942), 序时账[科目名称], "")))</f>
        <v/>
      </c>
      <c r="K1942" s="42"/>
      <c r="M1942" s="24"/>
      <c r="N1942" s="23"/>
    </row>
    <row r="1943" spans="1:14">
      <c r="A1943" s="38" t="str" cm="1">
        <f t="array" ref="A1943">_xlfn.TEXTJOIN(",", TRUE, _xlfn.UNIQUE(IF((序时账[日期]=B1943)*(序时账[凭证字号]=C1943), 序时账[科目编码], "")))</f>
        <v>0</v>
      </c>
      <c r="B1943" s="89"/>
      <c r="G1943" s="39"/>
      <c r="H1943" s="39"/>
      <c r="I1943" s="42">
        <f>IF(F1943&lt;&gt;"结转本期损益",_xlfn.XLOOKUP(D1943,科目余额表[科目编码],科目余额表[抽查项目],"无匹配"),"期间结转")</f>
        <v>0</v>
      </c>
      <c r="J1943" s="38" t="str" cm="1">
        <f t="array" ref="J1943">_xlfn.TEXTJOIN(",", TRUE, _xlfn.UNIQUE(IF((序时账[日期]=B1943)*(序时账[凭证字号]=C1943)*IF(G1943=0,序时账[借方金额]&lt;&gt;0,序时账[借方金额]=0)*(序时账[科目编码]&lt;&gt;D1943), 序时账[科目名称], "")))</f>
        <v/>
      </c>
      <c r="K1943" s="42"/>
      <c r="M1943" s="24"/>
      <c r="N1943" s="23"/>
    </row>
    <row r="1944" spans="1:14">
      <c r="A1944" s="38" t="str" cm="1">
        <f t="array" ref="A1944">_xlfn.TEXTJOIN(",", TRUE, _xlfn.UNIQUE(IF((序时账[日期]=B1944)*(序时账[凭证字号]=C1944), 序时账[科目编码], "")))</f>
        <v>0</v>
      </c>
      <c r="B1944" s="89"/>
      <c r="G1944" s="39"/>
      <c r="H1944" s="39"/>
      <c r="I1944" s="42">
        <f>IF(F1944&lt;&gt;"结转本期损益",_xlfn.XLOOKUP(D1944,科目余额表[科目编码],科目余额表[抽查项目],"无匹配"),"期间结转")</f>
        <v>0</v>
      </c>
      <c r="J1944" s="38" t="str" cm="1">
        <f t="array" ref="J1944">_xlfn.TEXTJOIN(",", TRUE, _xlfn.UNIQUE(IF((序时账[日期]=B1944)*(序时账[凭证字号]=C1944)*IF(G1944=0,序时账[借方金额]&lt;&gt;0,序时账[借方金额]=0)*(序时账[科目编码]&lt;&gt;D1944), 序时账[科目名称], "")))</f>
        <v/>
      </c>
      <c r="K1944" s="42"/>
      <c r="M1944" s="24"/>
      <c r="N1944" s="23"/>
    </row>
    <row r="1945" spans="1:14">
      <c r="A1945" s="38" t="str" cm="1">
        <f t="array" ref="A1945">_xlfn.TEXTJOIN(",", TRUE, _xlfn.UNIQUE(IF((序时账[日期]=B1945)*(序时账[凭证字号]=C1945), 序时账[科目编码], "")))</f>
        <v>0</v>
      </c>
      <c r="B1945" s="89"/>
      <c r="G1945" s="39"/>
      <c r="H1945" s="39"/>
      <c r="I1945" s="42">
        <f>IF(F1945&lt;&gt;"结转本期损益",_xlfn.XLOOKUP(D1945,科目余额表[科目编码],科目余额表[抽查项目],"无匹配"),"期间结转")</f>
        <v>0</v>
      </c>
      <c r="J1945" s="38" t="str" cm="1">
        <f t="array" ref="J1945">_xlfn.TEXTJOIN(",", TRUE, _xlfn.UNIQUE(IF((序时账[日期]=B1945)*(序时账[凭证字号]=C1945)*IF(G1945=0,序时账[借方金额]&lt;&gt;0,序时账[借方金额]=0)*(序时账[科目编码]&lt;&gt;D1945), 序时账[科目名称], "")))</f>
        <v/>
      </c>
      <c r="K1945" s="42"/>
      <c r="M1945" s="24"/>
      <c r="N1945" s="23"/>
    </row>
    <row r="1946" spans="1:14">
      <c r="A1946" s="38" t="str" cm="1">
        <f t="array" ref="A1946">_xlfn.TEXTJOIN(",", TRUE, _xlfn.UNIQUE(IF((序时账[日期]=B1946)*(序时账[凭证字号]=C1946), 序时账[科目编码], "")))</f>
        <v>0</v>
      </c>
      <c r="B1946" s="89"/>
      <c r="G1946" s="39"/>
      <c r="H1946" s="39"/>
      <c r="I1946" s="42">
        <f>IF(F1946&lt;&gt;"结转本期损益",_xlfn.XLOOKUP(D1946,科目余额表[科目编码],科目余额表[抽查项目],"无匹配"),"期间结转")</f>
        <v>0</v>
      </c>
      <c r="J1946" s="38" t="str" cm="1">
        <f t="array" ref="J1946">_xlfn.TEXTJOIN(",", TRUE, _xlfn.UNIQUE(IF((序时账[日期]=B1946)*(序时账[凭证字号]=C1946)*IF(G1946=0,序时账[借方金额]&lt;&gt;0,序时账[借方金额]=0)*(序时账[科目编码]&lt;&gt;D1946), 序时账[科目名称], "")))</f>
        <v/>
      </c>
      <c r="K1946" s="42"/>
      <c r="M1946" s="24"/>
      <c r="N1946" s="23"/>
    </row>
    <row r="1947" spans="1:14">
      <c r="A1947" s="38" t="str" cm="1">
        <f t="array" ref="A1947">_xlfn.TEXTJOIN(",", TRUE, _xlfn.UNIQUE(IF((序时账[日期]=B1947)*(序时账[凭证字号]=C1947), 序时账[科目编码], "")))</f>
        <v>0</v>
      </c>
      <c r="B1947" s="89"/>
      <c r="G1947" s="39"/>
      <c r="H1947" s="39"/>
      <c r="I1947" s="42">
        <f>IF(F1947&lt;&gt;"结转本期损益",_xlfn.XLOOKUP(D1947,科目余额表[科目编码],科目余额表[抽查项目],"无匹配"),"期间结转")</f>
        <v>0</v>
      </c>
      <c r="J1947" s="38" t="str" cm="1">
        <f t="array" ref="J1947">_xlfn.TEXTJOIN(",", TRUE, _xlfn.UNIQUE(IF((序时账[日期]=B1947)*(序时账[凭证字号]=C1947)*IF(G1947=0,序时账[借方金额]&lt;&gt;0,序时账[借方金额]=0)*(序时账[科目编码]&lt;&gt;D1947), 序时账[科目名称], "")))</f>
        <v/>
      </c>
      <c r="K1947" s="42"/>
      <c r="M1947" s="24"/>
      <c r="N1947" s="23"/>
    </row>
    <row r="1948" spans="1:14">
      <c r="A1948" s="38" t="str" cm="1">
        <f t="array" ref="A1948">_xlfn.TEXTJOIN(",", TRUE, _xlfn.UNIQUE(IF((序时账[日期]=B1948)*(序时账[凭证字号]=C1948), 序时账[科目编码], "")))</f>
        <v>0</v>
      </c>
      <c r="B1948" s="89"/>
      <c r="G1948" s="39"/>
      <c r="H1948" s="39"/>
      <c r="I1948" s="42">
        <f>IF(F1948&lt;&gt;"结转本期损益",_xlfn.XLOOKUP(D1948,科目余额表[科目编码],科目余额表[抽查项目],"无匹配"),"期间结转")</f>
        <v>0</v>
      </c>
      <c r="J1948" s="38" t="str" cm="1">
        <f t="array" ref="J1948">_xlfn.TEXTJOIN(",", TRUE, _xlfn.UNIQUE(IF((序时账[日期]=B1948)*(序时账[凭证字号]=C1948)*IF(G1948=0,序时账[借方金额]&lt;&gt;0,序时账[借方金额]=0)*(序时账[科目编码]&lt;&gt;D1948), 序时账[科目名称], "")))</f>
        <v/>
      </c>
      <c r="K1948" s="42"/>
      <c r="M1948" s="24"/>
      <c r="N1948" s="23"/>
    </row>
    <row r="1949" spans="1:14">
      <c r="A1949" s="38" t="str" cm="1">
        <f t="array" ref="A1949">_xlfn.TEXTJOIN(",", TRUE, _xlfn.UNIQUE(IF((序时账[日期]=B1949)*(序时账[凭证字号]=C1949), 序时账[科目编码], "")))</f>
        <v>0</v>
      </c>
      <c r="B1949" s="89"/>
      <c r="G1949" s="39"/>
      <c r="H1949" s="39"/>
      <c r="I1949" s="42">
        <f>IF(F1949&lt;&gt;"结转本期损益",_xlfn.XLOOKUP(D1949,科目余额表[科目编码],科目余额表[抽查项目],"无匹配"),"期间结转")</f>
        <v>0</v>
      </c>
      <c r="J1949" s="38" t="str" cm="1">
        <f t="array" ref="J1949">_xlfn.TEXTJOIN(",", TRUE, _xlfn.UNIQUE(IF((序时账[日期]=B1949)*(序时账[凭证字号]=C1949)*IF(G1949=0,序时账[借方金额]&lt;&gt;0,序时账[借方金额]=0)*(序时账[科目编码]&lt;&gt;D1949), 序时账[科目名称], "")))</f>
        <v/>
      </c>
      <c r="K1949" s="42"/>
      <c r="M1949" s="24"/>
      <c r="N1949" s="23"/>
    </row>
    <row r="1950" spans="1:14">
      <c r="A1950" s="38" t="str" cm="1">
        <f t="array" ref="A1950">_xlfn.TEXTJOIN(",", TRUE, _xlfn.UNIQUE(IF((序时账[日期]=B1950)*(序时账[凭证字号]=C1950), 序时账[科目编码], "")))</f>
        <v>0</v>
      </c>
      <c r="B1950" s="89"/>
      <c r="G1950" s="39"/>
      <c r="H1950" s="39"/>
      <c r="I1950" s="42">
        <f>IF(F1950&lt;&gt;"结转本期损益",_xlfn.XLOOKUP(D1950,科目余额表[科目编码],科目余额表[抽查项目],"无匹配"),"期间结转")</f>
        <v>0</v>
      </c>
      <c r="J1950" s="38" t="str" cm="1">
        <f t="array" ref="J1950">_xlfn.TEXTJOIN(",", TRUE, _xlfn.UNIQUE(IF((序时账[日期]=B1950)*(序时账[凭证字号]=C1950)*IF(G1950=0,序时账[借方金额]&lt;&gt;0,序时账[借方金额]=0)*(序时账[科目编码]&lt;&gt;D1950), 序时账[科目名称], "")))</f>
        <v/>
      </c>
      <c r="K1950" s="42"/>
      <c r="M1950" s="24"/>
      <c r="N1950" s="23"/>
    </row>
    <row r="1951" spans="1:14">
      <c r="A1951" s="38" t="str" cm="1">
        <f t="array" ref="A1951">_xlfn.TEXTJOIN(",", TRUE, _xlfn.UNIQUE(IF((序时账[日期]=B1951)*(序时账[凭证字号]=C1951), 序时账[科目编码], "")))</f>
        <v>0</v>
      </c>
      <c r="B1951" s="89"/>
      <c r="G1951" s="39"/>
      <c r="H1951" s="39"/>
      <c r="I1951" s="42">
        <f>IF(F1951&lt;&gt;"结转本期损益",_xlfn.XLOOKUP(D1951,科目余额表[科目编码],科目余额表[抽查项目],"无匹配"),"期间结转")</f>
        <v>0</v>
      </c>
      <c r="J1951" s="38" t="str" cm="1">
        <f t="array" ref="J1951">_xlfn.TEXTJOIN(",", TRUE, _xlfn.UNIQUE(IF((序时账[日期]=B1951)*(序时账[凭证字号]=C1951)*IF(G1951=0,序时账[借方金额]&lt;&gt;0,序时账[借方金额]=0)*(序时账[科目编码]&lt;&gt;D1951), 序时账[科目名称], "")))</f>
        <v/>
      </c>
      <c r="K1951" s="42"/>
      <c r="M1951" s="24"/>
      <c r="N1951" s="23"/>
    </row>
    <row r="1952" spans="1:14">
      <c r="A1952" s="38" t="str" cm="1">
        <f t="array" ref="A1952">_xlfn.TEXTJOIN(",", TRUE, _xlfn.UNIQUE(IF((序时账[日期]=B1952)*(序时账[凭证字号]=C1952), 序时账[科目编码], "")))</f>
        <v>0</v>
      </c>
      <c r="B1952" s="89"/>
      <c r="G1952" s="39"/>
      <c r="H1952" s="39"/>
      <c r="I1952" s="42">
        <f>IF(F1952&lt;&gt;"结转本期损益",_xlfn.XLOOKUP(D1952,科目余额表[科目编码],科目余额表[抽查项目],"无匹配"),"期间结转")</f>
        <v>0</v>
      </c>
      <c r="J1952" s="38" t="str" cm="1">
        <f t="array" ref="J1952">_xlfn.TEXTJOIN(",", TRUE, _xlfn.UNIQUE(IF((序时账[日期]=B1952)*(序时账[凭证字号]=C1952)*IF(G1952=0,序时账[借方金额]&lt;&gt;0,序时账[借方金额]=0)*(序时账[科目编码]&lt;&gt;D1952), 序时账[科目名称], "")))</f>
        <v/>
      </c>
      <c r="K1952" s="42"/>
      <c r="M1952" s="24"/>
      <c r="N1952" s="23"/>
    </row>
    <row r="1953" spans="1:14">
      <c r="A1953" s="38" t="str" cm="1">
        <f t="array" ref="A1953">_xlfn.TEXTJOIN(",", TRUE, _xlfn.UNIQUE(IF((序时账[日期]=B1953)*(序时账[凭证字号]=C1953), 序时账[科目编码], "")))</f>
        <v>0</v>
      </c>
      <c r="B1953" s="89"/>
      <c r="G1953" s="39"/>
      <c r="H1953" s="39"/>
      <c r="I1953" s="42">
        <f>IF(F1953&lt;&gt;"结转本期损益",_xlfn.XLOOKUP(D1953,科目余额表[科目编码],科目余额表[抽查项目],"无匹配"),"期间结转")</f>
        <v>0</v>
      </c>
      <c r="J1953" s="38" t="str" cm="1">
        <f t="array" ref="J1953">_xlfn.TEXTJOIN(",", TRUE, _xlfn.UNIQUE(IF((序时账[日期]=B1953)*(序时账[凭证字号]=C1953)*IF(G1953=0,序时账[借方金额]&lt;&gt;0,序时账[借方金额]=0)*(序时账[科目编码]&lt;&gt;D1953), 序时账[科目名称], "")))</f>
        <v/>
      </c>
      <c r="K1953" s="42"/>
      <c r="M1953" s="24"/>
      <c r="N1953" s="23"/>
    </row>
    <row r="1954" spans="1:14">
      <c r="A1954" s="38" t="str" cm="1">
        <f t="array" ref="A1954">_xlfn.TEXTJOIN(",", TRUE, _xlfn.UNIQUE(IF((序时账[日期]=B1954)*(序时账[凭证字号]=C1954), 序时账[科目编码], "")))</f>
        <v>0</v>
      </c>
      <c r="B1954" s="89"/>
      <c r="G1954" s="39"/>
      <c r="H1954" s="39"/>
      <c r="I1954" s="42">
        <f>IF(F1954&lt;&gt;"结转本期损益",_xlfn.XLOOKUP(D1954,科目余额表[科目编码],科目余额表[抽查项目],"无匹配"),"期间结转")</f>
        <v>0</v>
      </c>
      <c r="J1954" s="38" t="str" cm="1">
        <f t="array" ref="J1954">_xlfn.TEXTJOIN(",", TRUE, _xlfn.UNIQUE(IF((序时账[日期]=B1954)*(序时账[凭证字号]=C1954)*IF(G1954=0,序时账[借方金额]&lt;&gt;0,序时账[借方金额]=0)*(序时账[科目编码]&lt;&gt;D1954), 序时账[科目名称], "")))</f>
        <v/>
      </c>
      <c r="K1954" s="42"/>
      <c r="M1954" s="24"/>
      <c r="N1954" s="23"/>
    </row>
    <row r="1955" spans="1:14">
      <c r="A1955" s="38" t="str" cm="1">
        <f t="array" ref="A1955">_xlfn.TEXTJOIN(",", TRUE, _xlfn.UNIQUE(IF((序时账[日期]=B1955)*(序时账[凭证字号]=C1955), 序时账[科目编码], "")))</f>
        <v>0</v>
      </c>
      <c r="B1955" s="89"/>
      <c r="G1955" s="39"/>
      <c r="H1955" s="39"/>
      <c r="I1955" s="42">
        <f>IF(F1955&lt;&gt;"结转本期损益",_xlfn.XLOOKUP(D1955,科目余额表[科目编码],科目余额表[抽查项目],"无匹配"),"期间结转")</f>
        <v>0</v>
      </c>
      <c r="J1955" s="38" t="str" cm="1">
        <f t="array" ref="J1955">_xlfn.TEXTJOIN(",", TRUE, _xlfn.UNIQUE(IF((序时账[日期]=B1955)*(序时账[凭证字号]=C1955)*IF(G1955=0,序时账[借方金额]&lt;&gt;0,序时账[借方金额]=0)*(序时账[科目编码]&lt;&gt;D1955), 序时账[科目名称], "")))</f>
        <v/>
      </c>
      <c r="K1955" s="42"/>
      <c r="M1955" s="24"/>
      <c r="N1955" s="23"/>
    </row>
    <row r="1956" spans="1:14">
      <c r="A1956" s="38" t="str" cm="1">
        <f t="array" ref="A1956">_xlfn.TEXTJOIN(",", TRUE, _xlfn.UNIQUE(IF((序时账[日期]=B1956)*(序时账[凭证字号]=C1956), 序时账[科目编码], "")))</f>
        <v>0</v>
      </c>
      <c r="B1956" s="89"/>
      <c r="G1956" s="39"/>
      <c r="H1956" s="39"/>
      <c r="I1956" s="42">
        <f>IF(F1956&lt;&gt;"结转本期损益",_xlfn.XLOOKUP(D1956,科目余额表[科目编码],科目余额表[抽查项目],"无匹配"),"期间结转")</f>
        <v>0</v>
      </c>
      <c r="J1956" s="38" t="str" cm="1">
        <f t="array" ref="J1956">_xlfn.TEXTJOIN(",", TRUE, _xlfn.UNIQUE(IF((序时账[日期]=B1956)*(序时账[凭证字号]=C1956)*IF(G1956=0,序时账[借方金额]&lt;&gt;0,序时账[借方金额]=0)*(序时账[科目编码]&lt;&gt;D1956), 序时账[科目名称], "")))</f>
        <v/>
      </c>
      <c r="K1956" s="42"/>
      <c r="M1956" s="24"/>
      <c r="N1956" s="23"/>
    </row>
    <row r="1957" spans="1:14">
      <c r="A1957" s="38" t="str" cm="1">
        <f t="array" ref="A1957">_xlfn.TEXTJOIN(",", TRUE, _xlfn.UNIQUE(IF((序时账[日期]=B1957)*(序时账[凭证字号]=C1957), 序时账[科目编码], "")))</f>
        <v>0</v>
      </c>
      <c r="B1957" s="89"/>
      <c r="G1957" s="39"/>
      <c r="H1957" s="39"/>
      <c r="I1957" s="42">
        <f>IF(F1957&lt;&gt;"结转本期损益",_xlfn.XLOOKUP(D1957,科目余额表[科目编码],科目余额表[抽查项目],"无匹配"),"期间结转")</f>
        <v>0</v>
      </c>
      <c r="J1957" s="38" t="str" cm="1">
        <f t="array" ref="J1957">_xlfn.TEXTJOIN(",", TRUE, _xlfn.UNIQUE(IF((序时账[日期]=B1957)*(序时账[凭证字号]=C1957)*IF(G1957=0,序时账[借方金额]&lt;&gt;0,序时账[借方金额]=0)*(序时账[科目编码]&lt;&gt;D1957), 序时账[科目名称], "")))</f>
        <v/>
      </c>
      <c r="K1957" s="42"/>
      <c r="M1957" s="24"/>
      <c r="N1957" s="23"/>
    </row>
    <row r="1958" spans="1:14">
      <c r="A1958" s="38" t="str" cm="1">
        <f t="array" ref="A1958">_xlfn.TEXTJOIN(",", TRUE, _xlfn.UNIQUE(IF((序时账[日期]=B1958)*(序时账[凭证字号]=C1958), 序时账[科目编码], "")))</f>
        <v>0</v>
      </c>
      <c r="B1958" s="89"/>
      <c r="G1958" s="39"/>
      <c r="H1958" s="39"/>
      <c r="I1958" s="42">
        <f>IF(F1958&lt;&gt;"结转本期损益",_xlfn.XLOOKUP(D1958,科目余额表[科目编码],科目余额表[抽查项目],"无匹配"),"期间结转")</f>
        <v>0</v>
      </c>
      <c r="J1958" s="38" t="str" cm="1">
        <f t="array" ref="J1958">_xlfn.TEXTJOIN(",", TRUE, _xlfn.UNIQUE(IF((序时账[日期]=B1958)*(序时账[凭证字号]=C1958)*IF(G1958=0,序时账[借方金额]&lt;&gt;0,序时账[借方金额]=0)*(序时账[科目编码]&lt;&gt;D1958), 序时账[科目名称], "")))</f>
        <v/>
      </c>
      <c r="K1958" s="42"/>
      <c r="M1958" s="24"/>
      <c r="N1958" s="23"/>
    </row>
    <row r="1959" spans="1:14">
      <c r="A1959" s="38" t="str" cm="1">
        <f t="array" ref="A1959">_xlfn.TEXTJOIN(",", TRUE, _xlfn.UNIQUE(IF((序时账[日期]=B1959)*(序时账[凭证字号]=C1959), 序时账[科目编码], "")))</f>
        <v>0</v>
      </c>
      <c r="B1959" s="89"/>
      <c r="G1959" s="39"/>
      <c r="H1959" s="39"/>
      <c r="I1959" s="42">
        <f>IF(F1959&lt;&gt;"结转本期损益",_xlfn.XLOOKUP(D1959,科目余额表[科目编码],科目余额表[抽查项目],"无匹配"),"期间结转")</f>
        <v>0</v>
      </c>
      <c r="J1959" s="38" t="str" cm="1">
        <f t="array" ref="J1959">_xlfn.TEXTJOIN(",", TRUE, _xlfn.UNIQUE(IF((序时账[日期]=B1959)*(序时账[凭证字号]=C1959)*IF(G1959=0,序时账[借方金额]&lt;&gt;0,序时账[借方金额]=0)*(序时账[科目编码]&lt;&gt;D1959), 序时账[科目名称], "")))</f>
        <v/>
      </c>
      <c r="K1959" s="42"/>
      <c r="M1959" s="24"/>
      <c r="N1959" s="23"/>
    </row>
    <row r="1960" spans="1:14">
      <c r="A1960" s="38" t="str" cm="1">
        <f t="array" ref="A1960">_xlfn.TEXTJOIN(",", TRUE, _xlfn.UNIQUE(IF((序时账[日期]=B1960)*(序时账[凭证字号]=C1960), 序时账[科目编码], "")))</f>
        <v>0</v>
      </c>
      <c r="B1960" s="89"/>
      <c r="G1960" s="39"/>
      <c r="H1960" s="39"/>
      <c r="I1960" s="42">
        <f>IF(F1960&lt;&gt;"结转本期损益",_xlfn.XLOOKUP(D1960,科目余额表[科目编码],科目余额表[抽查项目],"无匹配"),"期间结转")</f>
        <v>0</v>
      </c>
      <c r="J1960" s="38" t="str" cm="1">
        <f t="array" ref="J1960">_xlfn.TEXTJOIN(",", TRUE, _xlfn.UNIQUE(IF((序时账[日期]=B1960)*(序时账[凭证字号]=C1960)*IF(G1960=0,序时账[借方金额]&lt;&gt;0,序时账[借方金额]=0)*(序时账[科目编码]&lt;&gt;D1960), 序时账[科目名称], "")))</f>
        <v/>
      </c>
      <c r="K1960" s="42"/>
      <c r="M1960" s="24"/>
      <c r="N1960" s="23"/>
    </row>
    <row r="1961" spans="1:14">
      <c r="A1961" s="38" t="str" cm="1">
        <f t="array" ref="A1961">_xlfn.TEXTJOIN(",", TRUE, _xlfn.UNIQUE(IF((序时账[日期]=B1961)*(序时账[凭证字号]=C1961), 序时账[科目编码], "")))</f>
        <v>0</v>
      </c>
      <c r="B1961" s="89"/>
      <c r="G1961" s="39"/>
      <c r="H1961" s="39"/>
      <c r="I1961" s="42">
        <f>IF(F1961&lt;&gt;"结转本期损益",_xlfn.XLOOKUP(D1961,科目余额表[科目编码],科目余额表[抽查项目],"无匹配"),"期间结转")</f>
        <v>0</v>
      </c>
      <c r="J1961" s="38" t="str" cm="1">
        <f t="array" ref="J1961">_xlfn.TEXTJOIN(",", TRUE, _xlfn.UNIQUE(IF((序时账[日期]=B1961)*(序时账[凭证字号]=C1961)*IF(G1961=0,序时账[借方金额]&lt;&gt;0,序时账[借方金额]=0)*(序时账[科目编码]&lt;&gt;D1961), 序时账[科目名称], "")))</f>
        <v/>
      </c>
      <c r="K1961" s="42"/>
      <c r="M1961" s="24"/>
      <c r="N1961" s="23"/>
    </row>
    <row r="1962" spans="1:14">
      <c r="A1962" s="38" t="str" cm="1">
        <f t="array" ref="A1962">_xlfn.TEXTJOIN(",", TRUE, _xlfn.UNIQUE(IF((序时账[日期]=B1962)*(序时账[凭证字号]=C1962), 序时账[科目编码], "")))</f>
        <v>0</v>
      </c>
      <c r="B1962" s="89"/>
      <c r="G1962" s="39"/>
      <c r="H1962" s="39"/>
      <c r="I1962" s="42">
        <f>IF(F1962&lt;&gt;"结转本期损益",_xlfn.XLOOKUP(D1962,科目余额表[科目编码],科目余额表[抽查项目],"无匹配"),"期间结转")</f>
        <v>0</v>
      </c>
      <c r="J1962" s="38" t="str" cm="1">
        <f t="array" ref="J1962">_xlfn.TEXTJOIN(",", TRUE, _xlfn.UNIQUE(IF((序时账[日期]=B1962)*(序时账[凭证字号]=C1962)*IF(G1962=0,序时账[借方金额]&lt;&gt;0,序时账[借方金额]=0)*(序时账[科目编码]&lt;&gt;D1962), 序时账[科目名称], "")))</f>
        <v/>
      </c>
      <c r="K1962" s="42"/>
      <c r="M1962" s="24"/>
      <c r="N1962" s="23"/>
    </row>
    <row r="1963" spans="1:14">
      <c r="A1963" s="38" t="str" cm="1">
        <f t="array" ref="A1963">_xlfn.TEXTJOIN(",", TRUE, _xlfn.UNIQUE(IF((序时账[日期]=B1963)*(序时账[凭证字号]=C1963), 序时账[科目编码], "")))</f>
        <v>0</v>
      </c>
      <c r="B1963" s="89"/>
      <c r="G1963" s="39"/>
      <c r="H1963" s="39"/>
      <c r="I1963" s="42">
        <f>IF(F1963&lt;&gt;"结转本期损益",_xlfn.XLOOKUP(D1963,科目余额表[科目编码],科目余额表[抽查项目],"无匹配"),"期间结转")</f>
        <v>0</v>
      </c>
      <c r="J1963" s="38" t="str" cm="1">
        <f t="array" ref="J1963">_xlfn.TEXTJOIN(",", TRUE, _xlfn.UNIQUE(IF((序时账[日期]=B1963)*(序时账[凭证字号]=C1963)*IF(G1963=0,序时账[借方金额]&lt;&gt;0,序时账[借方金额]=0)*(序时账[科目编码]&lt;&gt;D1963), 序时账[科目名称], "")))</f>
        <v/>
      </c>
      <c r="K1963" s="42"/>
      <c r="M1963" s="24"/>
      <c r="N1963" s="23"/>
    </row>
    <row r="1964" spans="1:14">
      <c r="A1964" s="38" t="str" cm="1">
        <f t="array" ref="A1964">_xlfn.TEXTJOIN(",", TRUE, _xlfn.UNIQUE(IF((序时账[日期]=B1964)*(序时账[凭证字号]=C1964), 序时账[科目编码], "")))</f>
        <v>0</v>
      </c>
      <c r="B1964" s="89"/>
      <c r="G1964" s="39"/>
      <c r="H1964" s="39"/>
      <c r="I1964" s="42">
        <f>IF(F1964&lt;&gt;"结转本期损益",_xlfn.XLOOKUP(D1964,科目余额表[科目编码],科目余额表[抽查项目],"无匹配"),"期间结转")</f>
        <v>0</v>
      </c>
      <c r="J1964" s="38" t="str" cm="1">
        <f t="array" ref="J1964">_xlfn.TEXTJOIN(",", TRUE, _xlfn.UNIQUE(IF((序时账[日期]=B1964)*(序时账[凭证字号]=C1964)*IF(G1964=0,序时账[借方金额]&lt;&gt;0,序时账[借方金额]=0)*(序时账[科目编码]&lt;&gt;D1964), 序时账[科目名称], "")))</f>
        <v/>
      </c>
      <c r="K1964" s="42"/>
      <c r="M1964" s="24"/>
      <c r="N1964" s="23"/>
    </row>
    <row r="1965" spans="1:14">
      <c r="A1965" s="38" t="str" cm="1">
        <f t="array" ref="A1965">_xlfn.TEXTJOIN(",", TRUE, _xlfn.UNIQUE(IF((序时账[日期]=B1965)*(序时账[凭证字号]=C1965), 序时账[科目编码], "")))</f>
        <v>0</v>
      </c>
      <c r="B1965" s="89"/>
      <c r="G1965" s="39"/>
      <c r="H1965" s="39"/>
      <c r="I1965" s="42">
        <f>IF(F1965&lt;&gt;"结转本期损益",_xlfn.XLOOKUP(D1965,科目余额表[科目编码],科目余额表[抽查项目],"无匹配"),"期间结转")</f>
        <v>0</v>
      </c>
      <c r="J1965" s="38" t="str" cm="1">
        <f t="array" ref="J1965">_xlfn.TEXTJOIN(",", TRUE, _xlfn.UNIQUE(IF((序时账[日期]=B1965)*(序时账[凭证字号]=C1965)*IF(G1965=0,序时账[借方金额]&lt;&gt;0,序时账[借方金额]=0)*(序时账[科目编码]&lt;&gt;D1965), 序时账[科目名称], "")))</f>
        <v/>
      </c>
      <c r="K1965" s="42"/>
      <c r="M1965" s="24"/>
      <c r="N1965" s="23"/>
    </row>
    <row r="1966" spans="1:14">
      <c r="A1966" s="38" t="str" cm="1">
        <f t="array" ref="A1966">_xlfn.TEXTJOIN(",", TRUE, _xlfn.UNIQUE(IF((序时账[日期]=B1966)*(序时账[凭证字号]=C1966), 序时账[科目编码], "")))</f>
        <v>0</v>
      </c>
      <c r="B1966" s="89"/>
      <c r="G1966" s="39"/>
      <c r="H1966" s="39"/>
      <c r="I1966" s="42">
        <f>IF(F1966&lt;&gt;"结转本期损益",_xlfn.XLOOKUP(D1966,科目余额表[科目编码],科目余额表[抽查项目],"无匹配"),"期间结转")</f>
        <v>0</v>
      </c>
      <c r="J1966" s="38" t="str" cm="1">
        <f t="array" ref="J1966">_xlfn.TEXTJOIN(",", TRUE, _xlfn.UNIQUE(IF((序时账[日期]=B1966)*(序时账[凭证字号]=C1966)*IF(G1966=0,序时账[借方金额]&lt;&gt;0,序时账[借方金额]=0)*(序时账[科目编码]&lt;&gt;D1966), 序时账[科目名称], "")))</f>
        <v/>
      </c>
      <c r="K1966" s="42"/>
      <c r="M1966" s="24"/>
      <c r="N1966" s="23"/>
    </row>
    <row r="1967" spans="1:14">
      <c r="A1967" s="38" t="str" cm="1">
        <f t="array" ref="A1967">_xlfn.TEXTJOIN(",", TRUE, _xlfn.UNIQUE(IF((序时账[日期]=B1967)*(序时账[凭证字号]=C1967), 序时账[科目编码], "")))</f>
        <v>0</v>
      </c>
      <c r="B1967" s="89"/>
      <c r="G1967" s="39"/>
      <c r="H1967" s="39"/>
      <c r="I1967" s="42">
        <f>IF(F1967&lt;&gt;"结转本期损益",_xlfn.XLOOKUP(D1967,科目余额表[科目编码],科目余额表[抽查项目],"无匹配"),"期间结转")</f>
        <v>0</v>
      </c>
      <c r="J1967" s="38" t="str" cm="1">
        <f t="array" ref="J1967">_xlfn.TEXTJOIN(",", TRUE, _xlfn.UNIQUE(IF((序时账[日期]=B1967)*(序时账[凭证字号]=C1967)*IF(G1967=0,序时账[借方金额]&lt;&gt;0,序时账[借方金额]=0)*(序时账[科目编码]&lt;&gt;D1967), 序时账[科目名称], "")))</f>
        <v/>
      </c>
      <c r="K1967" s="42"/>
      <c r="M1967" s="24"/>
      <c r="N1967" s="23"/>
    </row>
    <row r="1968" spans="1:14">
      <c r="A1968" s="38" t="str" cm="1">
        <f t="array" ref="A1968">_xlfn.TEXTJOIN(",", TRUE, _xlfn.UNIQUE(IF((序时账[日期]=B1968)*(序时账[凭证字号]=C1968), 序时账[科目编码], "")))</f>
        <v>0</v>
      </c>
      <c r="B1968" s="89"/>
      <c r="G1968" s="39"/>
      <c r="H1968" s="39"/>
      <c r="I1968" s="42">
        <f>IF(F1968&lt;&gt;"结转本期损益",_xlfn.XLOOKUP(D1968,科目余额表[科目编码],科目余额表[抽查项目],"无匹配"),"期间结转")</f>
        <v>0</v>
      </c>
      <c r="J1968" s="38" t="str" cm="1">
        <f t="array" ref="J1968">_xlfn.TEXTJOIN(",", TRUE, _xlfn.UNIQUE(IF((序时账[日期]=B1968)*(序时账[凭证字号]=C1968)*IF(G1968=0,序时账[借方金额]&lt;&gt;0,序时账[借方金额]=0)*(序时账[科目编码]&lt;&gt;D1968), 序时账[科目名称], "")))</f>
        <v/>
      </c>
      <c r="K1968" s="42"/>
      <c r="M1968" s="24"/>
      <c r="N1968" s="23"/>
    </row>
    <row r="1969" spans="1:14">
      <c r="A1969" s="38" t="str" cm="1">
        <f t="array" ref="A1969">_xlfn.TEXTJOIN(",", TRUE, _xlfn.UNIQUE(IF((序时账[日期]=B1969)*(序时账[凭证字号]=C1969), 序时账[科目编码], "")))</f>
        <v>0</v>
      </c>
      <c r="B1969" s="89"/>
      <c r="G1969" s="39"/>
      <c r="H1969" s="39"/>
      <c r="I1969" s="42">
        <f>IF(F1969&lt;&gt;"结转本期损益",_xlfn.XLOOKUP(D1969,科目余额表[科目编码],科目余额表[抽查项目],"无匹配"),"期间结转")</f>
        <v>0</v>
      </c>
      <c r="J1969" s="38" t="str" cm="1">
        <f t="array" ref="J1969">_xlfn.TEXTJOIN(",", TRUE, _xlfn.UNIQUE(IF((序时账[日期]=B1969)*(序时账[凭证字号]=C1969)*IF(G1969=0,序时账[借方金额]&lt;&gt;0,序时账[借方金额]=0)*(序时账[科目编码]&lt;&gt;D1969), 序时账[科目名称], "")))</f>
        <v/>
      </c>
      <c r="K1969" s="42"/>
      <c r="M1969" s="24"/>
      <c r="N1969" s="23"/>
    </row>
    <row r="1970" spans="1:14">
      <c r="A1970" s="38" t="str" cm="1">
        <f t="array" ref="A1970">_xlfn.TEXTJOIN(",", TRUE, _xlfn.UNIQUE(IF((序时账[日期]=B1970)*(序时账[凭证字号]=C1970), 序时账[科目编码], "")))</f>
        <v>0</v>
      </c>
      <c r="B1970" s="89"/>
      <c r="G1970" s="39"/>
      <c r="H1970" s="39"/>
      <c r="I1970" s="42">
        <f>IF(F1970&lt;&gt;"结转本期损益",_xlfn.XLOOKUP(D1970,科目余额表[科目编码],科目余额表[抽查项目],"无匹配"),"期间结转")</f>
        <v>0</v>
      </c>
      <c r="J1970" s="38" t="str" cm="1">
        <f t="array" ref="J1970">_xlfn.TEXTJOIN(",", TRUE, _xlfn.UNIQUE(IF((序时账[日期]=B1970)*(序时账[凭证字号]=C1970)*IF(G1970=0,序时账[借方金额]&lt;&gt;0,序时账[借方金额]=0)*(序时账[科目编码]&lt;&gt;D1970), 序时账[科目名称], "")))</f>
        <v/>
      </c>
      <c r="K1970" s="42"/>
      <c r="M1970" s="24"/>
      <c r="N1970" s="23"/>
    </row>
    <row r="1971" spans="1:14">
      <c r="A1971" s="38" t="str" cm="1">
        <f t="array" ref="A1971">_xlfn.TEXTJOIN(",", TRUE, _xlfn.UNIQUE(IF((序时账[日期]=B1971)*(序时账[凭证字号]=C1971), 序时账[科目编码], "")))</f>
        <v>0</v>
      </c>
      <c r="B1971" s="89"/>
      <c r="G1971" s="39"/>
      <c r="H1971" s="39"/>
      <c r="I1971" s="42">
        <f>IF(F1971&lt;&gt;"结转本期损益",_xlfn.XLOOKUP(D1971,科目余额表[科目编码],科目余额表[抽查项目],"无匹配"),"期间结转")</f>
        <v>0</v>
      </c>
      <c r="J1971" s="38" t="str" cm="1">
        <f t="array" ref="J1971">_xlfn.TEXTJOIN(",", TRUE, _xlfn.UNIQUE(IF((序时账[日期]=B1971)*(序时账[凭证字号]=C1971)*IF(G1971=0,序时账[借方金额]&lt;&gt;0,序时账[借方金额]=0)*(序时账[科目编码]&lt;&gt;D1971), 序时账[科目名称], "")))</f>
        <v/>
      </c>
      <c r="K1971" s="42"/>
      <c r="M1971" s="24"/>
      <c r="N1971" s="23"/>
    </row>
    <row r="1972" spans="1:14">
      <c r="A1972" s="38" t="str" cm="1">
        <f t="array" ref="A1972">_xlfn.TEXTJOIN(",", TRUE, _xlfn.UNIQUE(IF((序时账[日期]=B1972)*(序时账[凭证字号]=C1972), 序时账[科目编码], "")))</f>
        <v>0</v>
      </c>
      <c r="B1972" s="89"/>
      <c r="G1972" s="39"/>
      <c r="H1972" s="39"/>
      <c r="I1972" s="42">
        <f>IF(F1972&lt;&gt;"结转本期损益",_xlfn.XLOOKUP(D1972,科目余额表[科目编码],科目余额表[抽查项目],"无匹配"),"期间结转")</f>
        <v>0</v>
      </c>
      <c r="J1972" s="38" t="str" cm="1">
        <f t="array" ref="J1972">_xlfn.TEXTJOIN(",", TRUE, _xlfn.UNIQUE(IF((序时账[日期]=B1972)*(序时账[凭证字号]=C1972)*IF(G1972=0,序时账[借方金额]&lt;&gt;0,序时账[借方金额]=0)*(序时账[科目编码]&lt;&gt;D1972), 序时账[科目名称], "")))</f>
        <v/>
      </c>
      <c r="K1972" s="42"/>
      <c r="M1972" s="24"/>
      <c r="N1972" s="23"/>
    </row>
    <row r="1973" spans="1:14">
      <c r="A1973" s="38" t="str" cm="1">
        <f t="array" ref="A1973">_xlfn.TEXTJOIN(",", TRUE, _xlfn.UNIQUE(IF((序时账[日期]=B1973)*(序时账[凭证字号]=C1973), 序时账[科目编码], "")))</f>
        <v>0</v>
      </c>
      <c r="B1973" s="89"/>
      <c r="G1973" s="39"/>
      <c r="H1973" s="39"/>
      <c r="I1973" s="42">
        <f>IF(F1973&lt;&gt;"结转本期损益",_xlfn.XLOOKUP(D1973,科目余额表[科目编码],科目余额表[抽查项目],"无匹配"),"期间结转")</f>
        <v>0</v>
      </c>
      <c r="J1973" s="38" t="str" cm="1">
        <f t="array" ref="J1973">_xlfn.TEXTJOIN(",", TRUE, _xlfn.UNIQUE(IF((序时账[日期]=B1973)*(序时账[凭证字号]=C1973)*IF(G1973=0,序时账[借方金额]&lt;&gt;0,序时账[借方金额]=0)*(序时账[科目编码]&lt;&gt;D1973), 序时账[科目名称], "")))</f>
        <v/>
      </c>
      <c r="K1973" s="42"/>
      <c r="M1973" s="24"/>
      <c r="N1973" s="23"/>
    </row>
    <row r="1974" spans="1:14">
      <c r="A1974" s="38" t="str" cm="1">
        <f t="array" ref="A1974">_xlfn.TEXTJOIN(",", TRUE, _xlfn.UNIQUE(IF((序时账[日期]=B1974)*(序时账[凭证字号]=C1974), 序时账[科目编码], "")))</f>
        <v>0</v>
      </c>
      <c r="B1974" s="89"/>
      <c r="G1974" s="39"/>
      <c r="H1974" s="39"/>
      <c r="I1974" s="42">
        <f>IF(F1974&lt;&gt;"结转本期损益",_xlfn.XLOOKUP(D1974,科目余额表[科目编码],科目余额表[抽查项目],"无匹配"),"期间结转")</f>
        <v>0</v>
      </c>
      <c r="J1974" s="38" t="str" cm="1">
        <f t="array" ref="J1974">_xlfn.TEXTJOIN(",", TRUE, _xlfn.UNIQUE(IF((序时账[日期]=B1974)*(序时账[凭证字号]=C1974)*IF(G1974=0,序时账[借方金额]&lt;&gt;0,序时账[借方金额]=0)*(序时账[科目编码]&lt;&gt;D1974), 序时账[科目名称], "")))</f>
        <v/>
      </c>
      <c r="K1974" s="42"/>
      <c r="M1974" s="24"/>
      <c r="N1974" s="23"/>
    </row>
    <row r="1975" spans="1:14">
      <c r="A1975" s="38" t="str" cm="1">
        <f t="array" ref="A1975">_xlfn.TEXTJOIN(",", TRUE, _xlfn.UNIQUE(IF((序时账[日期]=B1975)*(序时账[凭证字号]=C1975), 序时账[科目编码], "")))</f>
        <v>0</v>
      </c>
      <c r="B1975" s="89"/>
      <c r="G1975" s="39"/>
      <c r="H1975" s="39"/>
      <c r="I1975" s="42">
        <f>IF(F1975&lt;&gt;"结转本期损益",_xlfn.XLOOKUP(D1975,科目余额表[科目编码],科目余额表[抽查项目],"无匹配"),"期间结转")</f>
        <v>0</v>
      </c>
      <c r="J1975" s="38" t="str" cm="1">
        <f t="array" ref="J1975">_xlfn.TEXTJOIN(",", TRUE, _xlfn.UNIQUE(IF((序时账[日期]=B1975)*(序时账[凭证字号]=C1975)*IF(G1975=0,序时账[借方金额]&lt;&gt;0,序时账[借方金额]=0)*(序时账[科目编码]&lt;&gt;D1975), 序时账[科目名称], "")))</f>
        <v/>
      </c>
      <c r="K1975" s="42"/>
      <c r="M1975" s="24"/>
      <c r="N1975" s="23"/>
    </row>
    <row r="1976" spans="1:14">
      <c r="A1976" s="38" t="str" cm="1">
        <f t="array" ref="A1976">_xlfn.TEXTJOIN(",", TRUE, _xlfn.UNIQUE(IF((序时账[日期]=B1976)*(序时账[凭证字号]=C1976), 序时账[科目编码], "")))</f>
        <v>0</v>
      </c>
      <c r="B1976" s="89"/>
      <c r="G1976" s="39"/>
      <c r="H1976" s="39"/>
      <c r="I1976" s="42">
        <f>IF(F1976&lt;&gt;"结转本期损益",_xlfn.XLOOKUP(D1976,科目余额表[科目编码],科目余额表[抽查项目],"无匹配"),"期间结转")</f>
        <v>0</v>
      </c>
      <c r="J1976" s="38" t="str" cm="1">
        <f t="array" ref="J1976">_xlfn.TEXTJOIN(",", TRUE, _xlfn.UNIQUE(IF((序时账[日期]=B1976)*(序时账[凭证字号]=C1976)*IF(G1976=0,序时账[借方金额]&lt;&gt;0,序时账[借方金额]=0)*(序时账[科目编码]&lt;&gt;D1976), 序时账[科目名称], "")))</f>
        <v/>
      </c>
      <c r="K1976" s="42"/>
      <c r="M1976" s="24"/>
      <c r="N1976" s="23"/>
    </row>
    <row r="1977" spans="1:14">
      <c r="A1977" s="38" t="str" cm="1">
        <f t="array" ref="A1977">_xlfn.TEXTJOIN(",", TRUE, _xlfn.UNIQUE(IF((序时账[日期]=B1977)*(序时账[凭证字号]=C1977), 序时账[科目编码], "")))</f>
        <v>0</v>
      </c>
      <c r="B1977" s="89"/>
      <c r="G1977" s="39"/>
      <c r="H1977" s="39"/>
      <c r="I1977" s="42">
        <f>IF(F1977&lt;&gt;"结转本期损益",_xlfn.XLOOKUP(D1977,科目余额表[科目编码],科目余额表[抽查项目],"无匹配"),"期间结转")</f>
        <v>0</v>
      </c>
      <c r="J1977" s="38" t="str" cm="1">
        <f t="array" ref="J1977">_xlfn.TEXTJOIN(",", TRUE, _xlfn.UNIQUE(IF((序时账[日期]=B1977)*(序时账[凭证字号]=C1977)*IF(G1977=0,序时账[借方金额]&lt;&gt;0,序时账[借方金额]=0)*(序时账[科目编码]&lt;&gt;D1977), 序时账[科目名称], "")))</f>
        <v/>
      </c>
      <c r="K1977" s="42"/>
      <c r="M1977" s="24"/>
      <c r="N1977" s="23"/>
    </row>
    <row r="1978" spans="1:14">
      <c r="A1978" s="38" t="str" cm="1">
        <f t="array" ref="A1978">_xlfn.TEXTJOIN(",", TRUE, _xlfn.UNIQUE(IF((序时账[日期]=B1978)*(序时账[凭证字号]=C1978), 序时账[科目编码], "")))</f>
        <v>0</v>
      </c>
      <c r="B1978" s="89"/>
      <c r="G1978" s="39"/>
      <c r="H1978" s="39"/>
      <c r="I1978" s="42">
        <f>IF(F1978&lt;&gt;"结转本期损益",_xlfn.XLOOKUP(D1978,科目余额表[科目编码],科目余额表[抽查项目],"无匹配"),"期间结转")</f>
        <v>0</v>
      </c>
      <c r="J1978" s="38" t="str" cm="1">
        <f t="array" ref="J1978">_xlfn.TEXTJOIN(",", TRUE, _xlfn.UNIQUE(IF((序时账[日期]=B1978)*(序时账[凭证字号]=C1978)*IF(G1978=0,序时账[借方金额]&lt;&gt;0,序时账[借方金额]=0)*(序时账[科目编码]&lt;&gt;D1978), 序时账[科目名称], "")))</f>
        <v/>
      </c>
      <c r="K1978" s="42"/>
      <c r="M1978" s="24"/>
      <c r="N1978" s="23"/>
    </row>
    <row r="1979" spans="1:14">
      <c r="A1979" s="38" t="str" cm="1">
        <f t="array" ref="A1979">_xlfn.TEXTJOIN(",", TRUE, _xlfn.UNIQUE(IF((序时账[日期]=B1979)*(序时账[凭证字号]=C1979), 序时账[科目编码], "")))</f>
        <v>0</v>
      </c>
      <c r="B1979" s="89"/>
      <c r="G1979" s="39"/>
      <c r="H1979" s="39"/>
      <c r="I1979" s="42">
        <f>IF(F1979&lt;&gt;"结转本期损益",_xlfn.XLOOKUP(D1979,科目余额表[科目编码],科目余额表[抽查项目],"无匹配"),"期间结转")</f>
        <v>0</v>
      </c>
      <c r="J1979" s="38" t="str" cm="1">
        <f t="array" ref="J1979">_xlfn.TEXTJOIN(",", TRUE, _xlfn.UNIQUE(IF((序时账[日期]=B1979)*(序时账[凭证字号]=C1979)*IF(G1979=0,序时账[借方金额]&lt;&gt;0,序时账[借方金额]=0)*(序时账[科目编码]&lt;&gt;D1979), 序时账[科目名称], "")))</f>
        <v/>
      </c>
      <c r="K1979" s="42"/>
      <c r="M1979" s="24"/>
      <c r="N1979" s="23"/>
    </row>
    <row r="1980" spans="1:14">
      <c r="A1980" s="38" t="str" cm="1">
        <f t="array" ref="A1980">_xlfn.TEXTJOIN(",", TRUE, _xlfn.UNIQUE(IF((序时账[日期]=B1980)*(序时账[凭证字号]=C1980), 序时账[科目编码], "")))</f>
        <v>0</v>
      </c>
      <c r="B1980" s="89"/>
      <c r="G1980" s="39"/>
      <c r="H1980" s="39"/>
      <c r="I1980" s="42">
        <f>IF(F1980&lt;&gt;"结转本期损益",_xlfn.XLOOKUP(D1980,科目余额表[科目编码],科目余额表[抽查项目],"无匹配"),"期间结转")</f>
        <v>0</v>
      </c>
      <c r="J1980" s="38" t="str" cm="1">
        <f t="array" ref="J1980">_xlfn.TEXTJOIN(",", TRUE, _xlfn.UNIQUE(IF((序时账[日期]=B1980)*(序时账[凭证字号]=C1980)*IF(G1980=0,序时账[借方金额]&lt;&gt;0,序时账[借方金额]=0)*(序时账[科目编码]&lt;&gt;D1980), 序时账[科目名称], "")))</f>
        <v/>
      </c>
      <c r="K1980" s="42"/>
      <c r="M1980" s="24"/>
      <c r="N1980" s="23"/>
    </row>
    <row r="1981" spans="1:14">
      <c r="A1981" s="38" t="str" cm="1">
        <f t="array" ref="A1981">_xlfn.TEXTJOIN(",", TRUE, _xlfn.UNIQUE(IF((序时账[日期]=B1981)*(序时账[凭证字号]=C1981), 序时账[科目编码], "")))</f>
        <v>0</v>
      </c>
      <c r="B1981" s="89"/>
      <c r="G1981" s="39"/>
      <c r="H1981" s="39"/>
      <c r="I1981" s="42">
        <f>IF(F1981&lt;&gt;"结转本期损益",_xlfn.XLOOKUP(D1981,科目余额表[科目编码],科目余额表[抽查项目],"无匹配"),"期间结转")</f>
        <v>0</v>
      </c>
      <c r="J1981" s="38" t="str" cm="1">
        <f t="array" ref="J1981">_xlfn.TEXTJOIN(",", TRUE, _xlfn.UNIQUE(IF((序时账[日期]=B1981)*(序时账[凭证字号]=C1981)*IF(G1981=0,序时账[借方金额]&lt;&gt;0,序时账[借方金额]=0)*(序时账[科目编码]&lt;&gt;D1981), 序时账[科目名称], "")))</f>
        <v/>
      </c>
      <c r="K1981" s="42"/>
      <c r="M1981" s="24"/>
      <c r="N1981" s="23"/>
    </row>
    <row r="1982" spans="1:14">
      <c r="A1982" s="38" t="str" cm="1">
        <f t="array" ref="A1982">_xlfn.TEXTJOIN(",", TRUE, _xlfn.UNIQUE(IF((序时账[日期]=B1982)*(序时账[凭证字号]=C1982), 序时账[科目编码], "")))</f>
        <v>0</v>
      </c>
      <c r="B1982" s="89"/>
      <c r="G1982" s="39"/>
      <c r="H1982" s="39"/>
      <c r="I1982" s="42">
        <f>IF(F1982&lt;&gt;"结转本期损益",_xlfn.XLOOKUP(D1982,科目余额表[科目编码],科目余额表[抽查项目],"无匹配"),"期间结转")</f>
        <v>0</v>
      </c>
      <c r="J1982" s="38" t="str" cm="1">
        <f t="array" ref="J1982">_xlfn.TEXTJOIN(",", TRUE, _xlfn.UNIQUE(IF((序时账[日期]=B1982)*(序时账[凭证字号]=C1982)*IF(G1982=0,序时账[借方金额]&lt;&gt;0,序时账[借方金额]=0)*(序时账[科目编码]&lt;&gt;D1982), 序时账[科目名称], "")))</f>
        <v/>
      </c>
      <c r="K1982" s="42"/>
      <c r="M1982" s="24"/>
      <c r="N1982" s="23"/>
    </row>
    <row r="1983" spans="1:14">
      <c r="A1983" s="38" t="str" cm="1">
        <f t="array" ref="A1983">_xlfn.TEXTJOIN(",", TRUE, _xlfn.UNIQUE(IF((序时账[日期]=B1983)*(序时账[凭证字号]=C1983), 序时账[科目编码], "")))</f>
        <v>0</v>
      </c>
      <c r="B1983" s="89"/>
      <c r="G1983" s="39"/>
      <c r="H1983" s="39"/>
      <c r="I1983" s="42">
        <f>IF(F1983&lt;&gt;"结转本期损益",_xlfn.XLOOKUP(D1983,科目余额表[科目编码],科目余额表[抽查项目],"无匹配"),"期间结转")</f>
        <v>0</v>
      </c>
      <c r="J1983" s="38" t="str" cm="1">
        <f t="array" ref="J1983">_xlfn.TEXTJOIN(",", TRUE, _xlfn.UNIQUE(IF((序时账[日期]=B1983)*(序时账[凭证字号]=C1983)*IF(G1983=0,序时账[借方金额]&lt;&gt;0,序时账[借方金额]=0)*(序时账[科目编码]&lt;&gt;D1983), 序时账[科目名称], "")))</f>
        <v/>
      </c>
      <c r="K1983" s="42"/>
      <c r="M1983" s="24"/>
      <c r="N1983" s="23"/>
    </row>
    <row r="1984" spans="1:14">
      <c r="A1984" s="38" t="str" cm="1">
        <f t="array" ref="A1984">_xlfn.TEXTJOIN(",", TRUE, _xlfn.UNIQUE(IF((序时账[日期]=B1984)*(序时账[凭证字号]=C1984), 序时账[科目编码], "")))</f>
        <v>0</v>
      </c>
      <c r="B1984" s="89"/>
      <c r="G1984" s="39"/>
      <c r="H1984" s="39"/>
      <c r="I1984" s="42">
        <f>IF(F1984&lt;&gt;"结转本期损益",_xlfn.XLOOKUP(D1984,科目余额表[科目编码],科目余额表[抽查项目],"无匹配"),"期间结转")</f>
        <v>0</v>
      </c>
      <c r="J1984" s="38" t="str" cm="1">
        <f t="array" ref="J1984">_xlfn.TEXTJOIN(",", TRUE, _xlfn.UNIQUE(IF((序时账[日期]=B1984)*(序时账[凭证字号]=C1984)*IF(G1984=0,序时账[借方金额]&lt;&gt;0,序时账[借方金额]=0)*(序时账[科目编码]&lt;&gt;D1984), 序时账[科目名称], "")))</f>
        <v/>
      </c>
      <c r="K1984" s="42"/>
      <c r="M1984" s="24"/>
      <c r="N1984" s="23"/>
    </row>
    <row r="1985" spans="1:14">
      <c r="A1985" s="38" t="str" cm="1">
        <f t="array" ref="A1985">_xlfn.TEXTJOIN(",", TRUE, _xlfn.UNIQUE(IF((序时账[日期]=B1985)*(序时账[凭证字号]=C1985), 序时账[科目编码], "")))</f>
        <v>0</v>
      </c>
      <c r="B1985" s="89"/>
      <c r="G1985" s="39"/>
      <c r="H1985" s="39"/>
      <c r="I1985" s="42">
        <f>IF(F1985&lt;&gt;"结转本期损益",_xlfn.XLOOKUP(D1985,科目余额表[科目编码],科目余额表[抽查项目],"无匹配"),"期间结转")</f>
        <v>0</v>
      </c>
      <c r="J1985" s="38" t="str" cm="1">
        <f t="array" ref="J1985">_xlfn.TEXTJOIN(",", TRUE, _xlfn.UNIQUE(IF((序时账[日期]=B1985)*(序时账[凭证字号]=C1985)*IF(G1985=0,序时账[借方金额]&lt;&gt;0,序时账[借方金额]=0)*(序时账[科目编码]&lt;&gt;D1985), 序时账[科目名称], "")))</f>
        <v/>
      </c>
      <c r="K1985" s="42"/>
      <c r="M1985" s="24"/>
      <c r="N1985" s="23"/>
    </row>
    <row r="1986" spans="1:14">
      <c r="A1986" s="38" t="str" cm="1">
        <f t="array" ref="A1986">_xlfn.TEXTJOIN(",", TRUE, _xlfn.UNIQUE(IF((序时账[日期]=B1986)*(序时账[凭证字号]=C1986), 序时账[科目编码], "")))</f>
        <v>0</v>
      </c>
      <c r="B1986" s="89"/>
      <c r="G1986" s="39"/>
      <c r="H1986" s="39"/>
      <c r="I1986" s="42">
        <f>IF(F1986&lt;&gt;"结转本期损益",_xlfn.XLOOKUP(D1986,科目余额表[科目编码],科目余额表[抽查项目],"无匹配"),"期间结转")</f>
        <v>0</v>
      </c>
      <c r="J1986" s="38" t="str" cm="1">
        <f t="array" ref="J1986">_xlfn.TEXTJOIN(",", TRUE, _xlfn.UNIQUE(IF((序时账[日期]=B1986)*(序时账[凭证字号]=C1986)*IF(G1986=0,序时账[借方金额]&lt;&gt;0,序时账[借方金额]=0)*(序时账[科目编码]&lt;&gt;D1986), 序时账[科目名称], "")))</f>
        <v/>
      </c>
      <c r="K1986" s="42"/>
      <c r="M1986" s="24"/>
      <c r="N1986" s="23"/>
    </row>
    <row r="1987" spans="1:14">
      <c r="A1987" s="38" t="str" cm="1">
        <f t="array" ref="A1987">_xlfn.TEXTJOIN(",", TRUE, _xlfn.UNIQUE(IF((序时账[日期]=B1987)*(序时账[凭证字号]=C1987), 序时账[科目编码], "")))</f>
        <v>0</v>
      </c>
      <c r="B1987" s="89"/>
      <c r="G1987" s="39"/>
      <c r="H1987" s="39"/>
      <c r="I1987" s="42">
        <f>IF(F1987&lt;&gt;"结转本期损益",_xlfn.XLOOKUP(D1987,科目余额表[科目编码],科目余额表[抽查项目],"无匹配"),"期间结转")</f>
        <v>0</v>
      </c>
      <c r="J1987" s="38" t="str" cm="1">
        <f t="array" ref="J1987">_xlfn.TEXTJOIN(",", TRUE, _xlfn.UNIQUE(IF((序时账[日期]=B1987)*(序时账[凭证字号]=C1987)*IF(G1987=0,序时账[借方金额]&lt;&gt;0,序时账[借方金额]=0)*(序时账[科目编码]&lt;&gt;D1987), 序时账[科目名称], "")))</f>
        <v/>
      </c>
      <c r="K1987" s="42"/>
      <c r="M1987" s="24"/>
      <c r="N1987" s="23"/>
    </row>
    <row r="1988" spans="1:14">
      <c r="A1988" s="38" t="str" cm="1">
        <f t="array" ref="A1988">_xlfn.TEXTJOIN(",", TRUE, _xlfn.UNIQUE(IF((序时账[日期]=B1988)*(序时账[凭证字号]=C1988), 序时账[科目编码], "")))</f>
        <v>0</v>
      </c>
      <c r="B1988" s="89"/>
      <c r="G1988" s="39"/>
      <c r="H1988" s="39"/>
      <c r="I1988" s="42">
        <f>IF(F1988&lt;&gt;"结转本期损益",_xlfn.XLOOKUP(D1988,科目余额表[科目编码],科目余额表[抽查项目],"无匹配"),"期间结转")</f>
        <v>0</v>
      </c>
      <c r="J1988" s="38" t="str" cm="1">
        <f t="array" ref="J1988">_xlfn.TEXTJOIN(",", TRUE, _xlfn.UNIQUE(IF((序时账[日期]=B1988)*(序时账[凭证字号]=C1988)*IF(G1988=0,序时账[借方金额]&lt;&gt;0,序时账[借方金额]=0)*(序时账[科目编码]&lt;&gt;D1988), 序时账[科目名称], "")))</f>
        <v/>
      </c>
      <c r="K1988" s="42"/>
      <c r="M1988" s="24"/>
      <c r="N1988" s="23"/>
    </row>
    <row r="1989" spans="1:14">
      <c r="A1989" s="38" t="str" cm="1">
        <f t="array" ref="A1989">_xlfn.TEXTJOIN(",", TRUE, _xlfn.UNIQUE(IF((序时账[日期]=B1989)*(序时账[凭证字号]=C1989), 序时账[科目编码], "")))</f>
        <v>0</v>
      </c>
      <c r="B1989" s="89"/>
      <c r="G1989" s="39"/>
      <c r="H1989" s="39"/>
      <c r="I1989" s="42">
        <f>IF(F1989&lt;&gt;"结转本期损益",_xlfn.XLOOKUP(D1989,科目余额表[科目编码],科目余额表[抽查项目],"无匹配"),"期间结转")</f>
        <v>0</v>
      </c>
      <c r="J1989" s="38" t="str" cm="1">
        <f t="array" ref="J1989">_xlfn.TEXTJOIN(",", TRUE, _xlfn.UNIQUE(IF((序时账[日期]=B1989)*(序时账[凭证字号]=C1989)*IF(G1989=0,序时账[借方金额]&lt;&gt;0,序时账[借方金额]=0)*(序时账[科目编码]&lt;&gt;D1989), 序时账[科目名称], "")))</f>
        <v/>
      </c>
      <c r="K1989" s="42"/>
      <c r="M1989" s="24"/>
      <c r="N1989" s="23"/>
    </row>
    <row r="1990" spans="1:14">
      <c r="A1990" s="38" t="str" cm="1">
        <f t="array" ref="A1990">_xlfn.TEXTJOIN(",", TRUE, _xlfn.UNIQUE(IF((序时账[日期]=B1990)*(序时账[凭证字号]=C1990), 序时账[科目编码], "")))</f>
        <v>0</v>
      </c>
      <c r="B1990" s="89"/>
      <c r="G1990" s="39"/>
      <c r="H1990" s="39"/>
      <c r="I1990" s="42">
        <f>IF(F1990&lt;&gt;"结转本期损益",_xlfn.XLOOKUP(D1990,科目余额表[科目编码],科目余额表[抽查项目],"无匹配"),"期间结转")</f>
        <v>0</v>
      </c>
      <c r="J1990" s="38" t="str" cm="1">
        <f t="array" ref="J1990">_xlfn.TEXTJOIN(",", TRUE, _xlfn.UNIQUE(IF((序时账[日期]=B1990)*(序时账[凭证字号]=C1990)*IF(G1990=0,序时账[借方金额]&lt;&gt;0,序时账[借方金额]=0)*(序时账[科目编码]&lt;&gt;D1990), 序时账[科目名称], "")))</f>
        <v/>
      </c>
      <c r="K1990" s="42"/>
      <c r="M1990" s="24"/>
      <c r="N1990" s="23"/>
    </row>
    <row r="1991" spans="1:14">
      <c r="A1991" s="38" t="str" cm="1">
        <f t="array" ref="A1991">_xlfn.TEXTJOIN(",", TRUE, _xlfn.UNIQUE(IF((序时账[日期]=B1991)*(序时账[凭证字号]=C1991), 序时账[科目编码], "")))</f>
        <v>0</v>
      </c>
      <c r="B1991" s="89"/>
      <c r="G1991" s="39"/>
      <c r="H1991" s="39"/>
      <c r="I1991" s="42">
        <f>IF(F1991&lt;&gt;"结转本期损益",_xlfn.XLOOKUP(D1991,科目余额表[科目编码],科目余额表[抽查项目],"无匹配"),"期间结转")</f>
        <v>0</v>
      </c>
      <c r="J1991" s="38" t="str" cm="1">
        <f t="array" ref="J1991">_xlfn.TEXTJOIN(",", TRUE, _xlfn.UNIQUE(IF((序时账[日期]=B1991)*(序时账[凭证字号]=C1991)*IF(G1991=0,序时账[借方金额]&lt;&gt;0,序时账[借方金额]=0)*(序时账[科目编码]&lt;&gt;D1991), 序时账[科目名称], "")))</f>
        <v/>
      </c>
      <c r="K1991" s="42"/>
      <c r="M1991" s="24"/>
      <c r="N1991" s="23"/>
    </row>
    <row r="1992" spans="1:14">
      <c r="A1992" s="38" t="str" cm="1">
        <f t="array" ref="A1992">_xlfn.TEXTJOIN(",", TRUE, _xlfn.UNIQUE(IF((序时账[日期]=B1992)*(序时账[凭证字号]=C1992), 序时账[科目编码], "")))</f>
        <v>0</v>
      </c>
      <c r="B1992" s="89"/>
      <c r="G1992" s="39"/>
      <c r="H1992" s="39"/>
      <c r="I1992" s="42">
        <f>IF(F1992&lt;&gt;"结转本期损益",_xlfn.XLOOKUP(D1992,科目余额表[科目编码],科目余额表[抽查项目],"无匹配"),"期间结转")</f>
        <v>0</v>
      </c>
      <c r="J1992" s="38" t="str" cm="1">
        <f t="array" ref="J1992">_xlfn.TEXTJOIN(",", TRUE, _xlfn.UNIQUE(IF((序时账[日期]=B1992)*(序时账[凭证字号]=C1992)*IF(G1992=0,序时账[借方金额]&lt;&gt;0,序时账[借方金额]=0)*(序时账[科目编码]&lt;&gt;D1992), 序时账[科目名称], "")))</f>
        <v/>
      </c>
      <c r="K1992" s="42"/>
      <c r="M1992" s="24"/>
      <c r="N1992" s="23"/>
    </row>
    <row r="1993" spans="1:14">
      <c r="A1993" s="38" t="str" cm="1">
        <f t="array" ref="A1993">_xlfn.TEXTJOIN(",", TRUE, _xlfn.UNIQUE(IF((序时账[日期]=B1993)*(序时账[凭证字号]=C1993), 序时账[科目编码], "")))</f>
        <v>0</v>
      </c>
      <c r="B1993" s="89"/>
      <c r="G1993" s="39"/>
      <c r="H1993" s="39"/>
      <c r="I1993" s="42">
        <f>IF(F1993&lt;&gt;"结转本期损益",_xlfn.XLOOKUP(D1993,科目余额表[科目编码],科目余额表[抽查项目],"无匹配"),"期间结转")</f>
        <v>0</v>
      </c>
      <c r="J1993" s="38" t="str" cm="1">
        <f t="array" ref="J1993">_xlfn.TEXTJOIN(",", TRUE, _xlfn.UNIQUE(IF((序时账[日期]=B1993)*(序时账[凭证字号]=C1993)*IF(G1993=0,序时账[借方金额]&lt;&gt;0,序时账[借方金额]=0)*(序时账[科目编码]&lt;&gt;D1993), 序时账[科目名称], "")))</f>
        <v/>
      </c>
      <c r="K1993" s="42"/>
      <c r="M1993" s="24"/>
      <c r="N1993" s="23"/>
    </row>
    <row r="1994" spans="1:14">
      <c r="A1994" s="38" t="str" cm="1">
        <f t="array" ref="A1994">_xlfn.TEXTJOIN(",", TRUE, _xlfn.UNIQUE(IF((序时账[日期]=B1994)*(序时账[凭证字号]=C1994), 序时账[科目编码], "")))</f>
        <v>0</v>
      </c>
      <c r="B1994" s="89"/>
      <c r="G1994" s="39"/>
      <c r="H1994" s="39"/>
      <c r="I1994" s="42">
        <f>IF(F1994&lt;&gt;"结转本期损益",_xlfn.XLOOKUP(D1994,科目余额表[科目编码],科目余额表[抽查项目],"无匹配"),"期间结转")</f>
        <v>0</v>
      </c>
      <c r="J1994" s="38" t="str" cm="1">
        <f t="array" ref="J1994">_xlfn.TEXTJOIN(",", TRUE, _xlfn.UNIQUE(IF((序时账[日期]=B1994)*(序时账[凭证字号]=C1994)*IF(G1994=0,序时账[借方金额]&lt;&gt;0,序时账[借方金额]=0)*(序时账[科目编码]&lt;&gt;D1994), 序时账[科目名称], "")))</f>
        <v/>
      </c>
      <c r="K1994" s="42"/>
      <c r="M1994" s="24"/>
      <c r="N1994" s="23"/>
    </row>
    <row r="1995" spans="1:14">
      <c r="A1995" s="38" t="str" cm="1">
        <f t="array" ref="A1995">_xlfn.TEXTJOIN(",", TRUE, _xlfn.UNIQUE(IF((序时账[日期]=B1995)*(序时账[凭证字号]=C1995), 序时账[科目编码], "")))</f>
        <v>0</v>
      </c>
      <c r="B1995" s="89"/>
      <c r="G1995" s="39"/>
      <c r="H1995" s="39"/>
      <c r="I1995" s="42">
        <f>IF(F1995&lt;&gt;"结转本期损益",_xlfn.XLOOKUP(D1995,科目余额表[科目编码],科目余额表[抽查项目],"无匹配"),"期间结转")</f>
        <v>0</v>
      </c>
      <c r="J1995" s="38" t="str" cm="1">
        <f t="array" ref="J1995">_xlfn.TEXTJOIN(",", TRUE, _xlfn.UNIQUE(IF((序时账[日期]=B1995)*(序时账[凭证字号]=C1995)*IF(G1995=0,序时账[借方金额]&lt;&gt;0,序时账[借方金额]=0)*(序时账[科目编码]&lt;&gt;D1995), 序时账[科目名称], "")))</f>
        <v/>
      </c>
      <c r="K1995" s="42"/>
      <c r="M1995" s="24"/>
      <c r="N1995" s="23"/>
    </row>
    <row r="1996" spans="1:14">
      <c r="A1996" s="38" t="str" cm="1">
        <f t="array" ref="A1996">_xlfn.TEXTJOIN(",", TRUE, _xlfn.UNIQUE(IF((序时账[日期]=B1996)*(序时账[凭证字号]=C1996), 序时账[科目编码], "")))</f>
        <v>0</v>
      </c>
      <c r="B1996" s="89"/>
      <c r="G1996" s="39"/>
      <c r="H1996" s="39"/>
      <c r="I1996" s="42">
        <f>IF(F1996&lt;&gt;"结转本期损益",_xlfn.XLOOKUP(D1996,科目余额表[科目编码],科目余额表[抽查项目],"无匹配"),"期间结转")</f>
        <v>0</v>
      </c>
      <c r="J1996" s="38" t="str" cm="1">
        <f t="array" ref="J1996">_xlfn.TEXTJOIN(",", TRUE, _xlfn.UNIQUE(IF((序时账[日期]=B1996)*(序时账[凭证字号]=C1996)*IF(G1996=0,序时账[借方金额]&lt;&gt;0,序时账[借方金额]=0)*(序时账[科目编码]&lt;&gt;D1996), 序时账[科目名称], "")))</f>
        <v/>
      </c>
      <c r="K1996" s="42"/>
      <c r="M1996" s="24"/>
      <c r="N1996" s="23"/>
    </row>
    <row r="1997" spans="1:14">
      <c r="A1997" s="38" t="str" cm="1">
        <f t="array" ref="A1997">_xlfn.TEXTJOIN(",", TRUE, _xlfn.UNIQUE(IF((序时账[日期]=B1997)*(序时账[凭证字号]=C1997), 序时账[科目编码], "")))</f>
        <v>0</v>
      </c>
      <c r="B1997" s="89"/>
      <c r="G1997" s="39"/>
      <c r="H1997" s="39"/>
      <c r="I1997" s="42">
        <f>IF(F1997&lt;&gt;"结转本期损益",_xlfn.XLOOKUP(D1997,科目余额表[科目编码],科目余额表[抽查项目],"无匹配"),"期间结转")</f>
        <v>0</v>
      </c>
      <c r="J1997" s="38" t="str" cm="1">
        <f t="array" ref="J1997">_xlfn.TEXTJOIN(",", TRUE, _xlfn.UNIQUE(IF((序时账[日期]=B1997)*(序时账[凭证字号]=C1997)*IF(G1997=0,序时账[借方金额]&lt;&gt;0,序时账[借方金额]=0)*(序时账[科目编码]&lt;&gt;D1997), 序时账[科目名称], "")))</f>
        <v/>
      </c>
      <c r="K1997" s="42"/>
      <c r="M1997" s="24"/>
      <c r="N1997" s="23"/>
    </row>
    <row r="1998" spans="1:14">
      <c r="A1998" s="38" t="str" cm="1">
        <f t="array" ref="A1998">_xlfn.TEXTJOIN(",", TRUE, _xlfn.UNIQUE(IF((序时账[日期]=B1998)*(序时账[凭证字号]=C1998), 序时账[科目编码], "")))</f>
        <v>0</v>
      </c>
      <c r="B1998" s="89"/>
      <c r="G1998" s="39"/>
      <c r="H1998" s="39"/>
      <c r="I1998" s="42">
        <f>IF(F1998&lt;&gt;"结转本期损益",_xlfn.XLOOKUP(D1998,科目余额表[科目编码],科目余额表[抽查项目],"无匹配"),"期间结转")</f>
        <v>0</v>
      </c>
      <c r="J1998" s="38" t="str" cm="1">
        <f t="array" ref="J1998">_xlfn.TEXTJOIN(",", TRUE, _xlfn.UNIQUE(IF((序时账[日期]=B1998)*(序时账[凭证字号]=C1998)*IF(G1998=0,序时账[借方金额]&lt;&gt;0,序时账[借方金额]=0)*(序时账[科目编码]&lt;&gt;D1998), 序时账[科目名称], "")))</f>
        <v/>
      </c>
      <c r="K1998" s="42"/>
      <c r="M1998" s="24"/>
      <c r="N1998" s="23"/>
    </row>
    <row r="1999" spans="1:14">
      <c r="A1999" s="38" t="str" cm="1">
        <f t="array" ref="A1999">_xlfn.TEXTJOIN(",", TRUE, _xlfn.UNIQUE(IF((序时账[日期]=B1999)*(序时账[凭证字号]=C1999), 序时账[科目编码], "")))</f>
        <v>0</v>
      </c>
      <c r="B1999" s="89"/>
      <c r="G1999" s="39"/>
      <c r="H1999" s="39"/>
      <c r="I1999" s="42">
        <f>IF(F1999&lt;&gt;"结转本期损益",_xlfn.XLOOKUP(D1999,科目余额表[科目编码],科目余额表[抽查项目],"无匹配"),"期间结转")</f>
        <v>0</v>
      </c>
      <c r="J1999" s="38" t="str" cm="1">
        <f t="array" ref="J1999">_xlfn.TEXTJOIN(",", TRUE, _xlfn.UNIQUE(IF((序时账[日期]=B1999)*(序时账[凭证字号]=C1999)*IF(G1999=0,序时账[借方金额]&lt;&gt;0,序时账[借方金额]=0)*(序时账[科目编码]&lt;&gt;D1999), 序时账[科目名称], "")))</f>
        <v/>
      </c>
      <c r="K1999" s="42"/>
      <c r="M1999" s="24"/>
      <c r="N1999" s="23"/>
    </row>
    <row r="2000" spans="1:14">
      <c r="A2000" s="38" t="str" cm="1">
        <f t="array" ref="A2000">_xlfn.TEXTJOIN(",", TRUE, _xlfn.UNIQUE(IF((序时账[日期]=B2000)*(序时账[凭证字号]=C2000), 序时账[科目编码], "")))</f>
        <v>0</v>
      </c>
      <c r="B2000" s="89"/>
      <c r="G2000" s="39"/>
      <c r="H2000" s="39"/>
      <c r="I2000" s="42">
        <f>IF(F2000&lt;&gt;"结转本期损益",_xlfn.XLOOKUP(D2000,科目余额表[科目编码],科目余额表[抽查项目],"无匹配"),"期间结转")</f>
        <v>0</v>
      </c>
      <c r="J2000" s="38" t="str" cm="1">
        <f t="array" ref="J2000">_xlfn.TEXTJOIN(",", TRUE, _xlfn.UNIQUE(IF((序时账[日期]=B2000)*(序时账[凭证字号]=C2000)*IF(G2000=0,序时账[借方金额]&lt;&gt;0,序时账[借方金额]=0)*(序时账[科目编码]&lt;&gt;D2000), 序时账[科目名称], "")))</f>
        <v/>
      </c>
      <c r="K2000" s="42"/>
      <c r="M2000" s="24"/>
      <c r="N2000" s="23"/>
    </row>
    <row r="2001" spans="1:14">
      <c r="A2001" s="38" t="str" cm="1">
        <f t="array" ref="A2001">_xlfn.TEXTJOIN(",", TRUE, _xlfn.UNIQUE(IF((序时账[日期]=B2001)*(序时账[凭证字号]=C2001), 序时账[科目编码], "")))</f>
        <v>0</v>
      </c>
      <c r="B2001" s="89"/>
      <c r="G2001" s="39"/>
      <c r="H2001" s="39"/>
      <c r="I2001" s="42">
        <f>IF(F2001&lt;&gt;"结转本期损益",_xlfn.XLOOKUP(D2001,科目余额表[科目编码],科目余额表[抽查项目],"无匹配"),"期间结转")</f>
        <v>0</v>
      </c>
      <c r="J2001" s="38" t="str" cm="1">
        <f t="array" ref="J2001">_xlfn.TEXTJOIN(",", TRUE, _xlfn.UNIQUE(IF((序时账[日期]=B2001)*(序时账[凭证字号]=C2001)*IF(G2001=0,序时账[借方金额]&lt;&gt;0,序时账[借方金额]=0)*(序时账[科目编码]&lt;&gt;D2001), 序时账[科目名称], "")))</f>
        <v/>
      </c>
      <c r="K2001" s="42"/>
      <c r="M2001" s="24"/>
      <c r="N2001" s="23"/>
    </row>
    <row r="2002" spans="1:14">
      <c r="A2002" s="38" t="str" cm="1">
        <f t="array" ref="A2002">_xlfn.TEXTJOIN(",", TRUE, _xlfn.UNIQUE(IF((序时账[日期]=B2002)*(序时账[凭证字号]=C2002), 序时账[科目编码], "")))</f>
        <v>0</v>
      </c>
      <c r="B2002" s="89"/>
      <c r="G2002" s="39"/>
      <c r="H2002" s="39"/>
      <c r="I2002" s="42">
        <f>IF(F2002&lt;&gt;"结转本期损益",_xlfn.XLOOKUP(D2002,科目余额表[科目编码],科目余额表[抽查项目],"无匹配"),"期间结转")</f>
        <v>0</v>
      </c>
      <c r="J2002" s="38" t="str" cm="1">
        <f t="array" ref="J2002">_xlfn.TEXTJOIN(",", TRUE, _xlfn.UNIQUE(IF((序时账[日期]=B2002)*(序时账[凭证字号]=C2002)*IF(G2002=0,序时账[借方金额]&lt;&gt;0,序时账[借方金额]=0)*(序时账[科目编码]&lt;&gt;D2002), 序时账[科目名称], "")))</f>
        <v/>
      </c>
      <c r="K2002" s="42"/>
      <c r="M2002" s="24"/>
      <c r="N2002" s="23"/>
    </row>
    <row r="2003" spans="1:14">
      <c r="A2003" s="38" t="str" cm="1">
        <f t="array" ref="A2003">_xlfn.TEXTJOIN(",", TRUE, _xlfn.UNIQUE(IF((序时账[日期]=B2003)*(序时账[凭证字号]=C2003), 序时账[科目编码], "")))</f>
        <v>0</v>
      </c>
      <c r="B2003" s="89"/>
      <c r="G2003" s="39"/>
      <c r="H2003" s="39"/>
      <c r="I2003" s="42">
        <f>IF(F2003&lt;&gt;"结转本期损益",_xlfn.XLOOKUP(D2003,科目余额表[科目编码],科目余额表[抽查项目],"无匹配"),"期间结转")</f>
        <v>0</v>
      </c>
      <c r="J2003" s="38" t="str" cm="1">
        <f t="array" ref="J2003">_xlfn.TEXTJOIN(",", TRUE, _xlfn.UNIQUE(IF((序时账[日期]=B2003)*(序时账[凭证字号]=C2003)*IF(G2003=0,序时账[借方金额]&lt;&gt;0,序时账[借方金额]=0)*(序时账[科目编码]&lt;&gt;D2003), 序时账[科目名称], "")))</f>
        <v/>
      </c>
      <c r="K2003" s="42"/>
      <c r="M2003" s="24"/>
      <c r="N2003" s="23"/>
    </row>
    <row r="2004" spans="1:14">
      <c r="A2004" s="38" t="str" cm="1">
        <f t="array" ref="A2004">_xlfn.TEXTJOIN(",", TRUE, _xlfn.UNIQUE(IF((序时账[日期]=B2004)*(序时账[凭证字号]=C2004), 序时账[科目编码], "")))</f>
        <v>0</v>
      </c>
      <c r="B2004" s="89"/>
      <c r="G2004" s="39"/>
      <c r="H2004" s="39"/>
      <c r="I2004" s="42">
        <f>IF(F2004&lt;&gt;"结转本期损益",_xlfn.XLOOKUP(D2004,科目余额表[科目编码],科目余额表[抽查项目],"无匹配"),"期间结转")</f>
        <v>0</v>
      </c>
      <c r="J2004" s="38" t="str" cm="1">
        <f t="array" ref="J2004">_xlfn.TEXTJOIN(",", TRUE, _xlfn.UNIQUE(IF((序时账[日期]=B2004)*(序时账[凭证字号]=C2004)*IF(G2004=0,序时账[借方金额]&lt;&gt;0,序时账[借方金额]=0)*(序时账[科目编码]&lt;&gt;D2004), 序时账[科目名称], "")))</f>
        <v/>
      </c>
      <c r="K2004" s="42"/>
      <c r="M2004" s="24"/>
      <c r="N2004" s="23"/>
    </row>
    <row r="2005" spans="1:14">
      <c r="A2005" s="38" t="str" cm="1">
        <f t="array" ref="A2005">_xlfn.TEXTJOIN(",", TRUE, _xlfn.UNIQUE(IF((序时账[日期]=B2005)*(序时账[凭证字号]=C2005), 序时账[科目编码], "")))</f>
        <v>0</v>
      </c>
      <c r="B2005" s="89"/>
      <c r="G2005" s="39"/>
      <c r="H2005" s="39"/>
      <c r="I2005" s="42">
        <f>IF(F2005&lt;&gt;"结转本期损益",_xlfn.XLOOKUP(D2005,科目余额表[科目编码],科目余额表[抽查项目],"无匹配"),"期间结转")</f>
        <v>0</v>
      </c>
      <c r="J2005" s="38" t="str" cm="1">
        <f t="array" ref="J2005">_xlfn.TEXTJOIN(",", TRUE, _xlfn.UNIQUE(IF((序时账[日期]=B2005)*(序时账[凭证字号]=C2005)*IF(G2005=0,序时账[借方金额]&lt;&gt;0,序时账[借方金额]=0)*(序时账[科目编码]&lt;&gt;D2005), 序时账[科目名称], "")))</f>
        <v/>
      </c>
      <c r="K2005" s="42"/>
      <c r="M2005" s="24"/>
      <c r="N2005" s="23"/>
    </row>
    <row r="2006" spans="1:14">
      <c r="A2006" s="38" t="str" cm="1">
        <f t="array" ref="A2006">_xlfn.TEXTJOIN(",", TRUE, _xlfn.UNIQUE(IF((序时账[日期]=B2006)*(序时账[凭证字号]=C2006), 序时账[科目编码], "")))</f>
        <v>0</v>
      </c>
      <c r="B2006" s="89"/>
      <c r="G2006" s="39"/>
      <c r="H2006" s="39"/>
      <c r="I2006" s="42">
        <f>IF(F2006&lt;&gt;"结转本期损益",_xlfn.XLOOKUP(D2006,科目余额表[科目编码],科目余额表[抽查项目],"无匹配"),"期间结转")</f>
        <v>0</v>
      </c>
      <c r="J2006" s="38" t="str" cm="1">
        <f t="array" ref="J2006">_xlfn.TEXTJOIN(",", TRUE, _xlfn.UNIQUE(IF((序时账[日期]=B2006)*(序时账[凭证字号]=C2006)*IF(G2006=0,序时账[借方金额]&lt;&gt;0,序时账[借方金额]=0)*(序时账[科目编码]&lt;&gt;D2006), 序时账[科目名称], "")))</f>
        <v/>
      </c>
      <c r="K2006" s="42"/>
      <c r="M2006" s="24"/>
      <c r="N2006" s="23"/>
    </row>
    <row r="2007" spans="1:14">
      <c r="A2007" s="38" t="str" cm="1">
        <f t="array" ref="A2007">_xlfn.TEXTJOIN(",", TRUE, _xlfn.UNIQUE(IF((序时账[日期]=B2007)*(序时账[凭证字号]=C2007), 序时账[科目编码], "")))</f>
        <v>0</v>
      </c>
      <c r="B2007" s="89"/>
      <c r="G2007" s="39"/>
      <c r="H2007" s="39"/>
      <c r="I2007" s="42">
        <f>IF(F2007&lt;&gt;"结转本期损益",_xlfn.XLOOKUP(D2007,科目余额表[科目编码],科目余额表[抽查项目],"无匹配"),"期间结转")</f>
        <v>0</v>
      </c>
      <c r="J2007" s="38" t="str" cm="1">
        <f t="array" ref="J2007">_xlfn.TEXTJOIN(",", TRUE, _xlfn.UNIQUE(IF((序时账[日期]=B2007)*(序时账[凭证字号]=C2007)*IF(G2007=0,序时账[借方金额]&lt;&gt;0,序时账[借方金额]=0)*(序时账[科目编码]&lt;&gt;D2007), 序时账[科目名称], "")))</f>
        <v/>
      </c>
      <c r="K2007" s="42"/>
      <c r="M2007" s="24"/>
      <c r="N2007" s="23"/>
    </row>
    <row r="2008" spans="1:14">
      <c r="A2008" s="38" t="str" cm="1">
        <f t="array" ref="A2008">_xlfn.TEXTJOIN(",", TRUE, _xlfn.UNIQUE(IF((序时账[日期]=B2008)*(序时账[凭证字号]=C2008), 序时账[科目编码], "")))</f>
        <v>0</v>
      </c>
      <c r="B2008" s="89"/>
      <c r="G2008" s="39"/>
      <c r="H2008" s="39"/>
      <c r="I2008" s="42">
        <f>IF(F2008&lt;&gt;"结转本期损益",_xlfn.XLOOKUP(D2008,科目余额表[科目编码],科目余额表[抽查项目],"无匹配"),"期间结转")</f>
        <v>0</v>
      </c>
      <c r="J2008" s="38" t="str" cm="1">
        <f t="array" ref="J2008">_xlfn.TEXTJOIN(",", TRUE, _xlfn.UNIQUE(IF((序时账[日期]=B2008)*(序时账[凭证字号]=C2008)*IF(G2008=0,序时账[借方金额]&lt;&gt;0,序时账[借方金额]=0)*(序时账[科目编码]&lt;&gt;D2008), 序时账[科目名称], "")))</f>
        <v/>
      </c>
      <c r="K2008" s="42"/>
      <c r="M2008" s="24"/>
      <c r="N2008" s="23"/>
    </row>
    <row r="2009" spans="1:14">
      <c r="A2009" s="38" t="str" cm="1">
        <f t="array" ref="A2009">_xlfn.TEXTJOIN(",", TRUE, _xlfn.UNIQUE(IF((序时账[日期]=B2009)*(序时账[凭证字号]=C2009), 序时账[科目编码], "")))</f>
        <v>0</v>
      </c>
      <c r="B2009" s="89"/>
      <c r="G2009" s="39"/>
      <c r="H2009" s="39"/>
      <c r="I2009" s="42">
        <f>IF(F2009&lt;&gt;"结转本期损益",_xlfn.XLOOKUP(D2009,科目余额表[科目编码],科目余额表[抽查项目],"无匹配"),"期间结转")</f>
        <v>0</v>
      </c>
      <c r="J2009" s="38" t="str" cm="1">
        <f t="array" ref="J2009">_xlfn.TEXTJOIN(",", TRUE, _xlfn.UNIQUE(IF((序时账[日期]=B2009)*(序时账[凭证字号]=C2009)*IF(G2009=0,序时账[借方金额]&lt;&gt;0,序时账[借方金额]=0)*(序时账[科目编码]&lt;&gt;D2009), 序时账[科目名称], "")))</f>
        <v/>
      </c>
      <c r="K2009" s="42"/>
      <c r="M2009" s="24"/>
      <c r="N2009" s="23"/>
    </row>
    <row r="2010" spans="1:14">
      <c r="A2010" s="38" t="str" cm="1">
        <f t="array" ref="A2010">_xlfn.TEXTJOIN(",", TRUE, _xlfn.UNIQUE(IF((序时账[日期]=B2010)*(序时账[凭证字号]=C2010), 序时账[科目编码], "")))</f>
        <v>0</v>
      </c>
      <c r="B2010" s="89"/>
      <c r="G2010" s="39"/>
      <c r="H2010" s="39"/>
      <c r="I2010" s="42">
        <f>IF(F2010&lt;&gt;"结转本期损益",_xlfn.XLOOKUP(D2010,科目余额表[科目编码],科目余额表[抽查项目],"无匹配"),"期间结转")</f>
        <v>0</v>
      </c>
      <c r="J2010" s="38" t="str" cm="1">
        <f t="array" ref="J2010">_xlfn.TEXTJOIN(",", TRUE, _xlfn.UNIQUE(IF((序时账[日期]=B2010)*(序时账[凭证字号]=C2010)*IF(G2010=0,序时账[借方金额]&lt;&gt;0,序时账[借方金额]=0)*(序时账[科目编码]&lt;&gt;D2010), 序时账[科目名称], "")))</f>
        <v/>
      </c>
      <c r="K2010" s="42"/>
      <c r="M2010" s="24"/>
      <c r="N2010" s="23"/>
    </row>
    <row r="2011" spans="1:14">
      <c r="A2011" s="38" t="str" cm="1">
        <f t="array" ref="A2011">_xlfn.TEXTJOIN(",", TRUE, _xlfn.UNIQUE(IF((序时账[日期]=B2011)*(序时账[凭证字号]=C2011), 序时账[科目编码], "")))</f>
        <v>0</v>
      </c>
      <c r="B2011" s="89"/>
      <c r="G2011" s="39"/>
      <c r="H2011" s="39"/>
      <c r="I2011" s="42">
        <f>IF(F2011&lt;&gt;"结转本期损益",_xlfn.XLOOKUP(D2011,科目余额表[科目编码],科目余额表[抽查项目],"无匹配"),"期间结转")</f>
        <v>0</v>
      </c>
      <c r="J2011" s="38" t="str" cm="1">
        <f t="array" ref="J2011">_xlfn.TEXTJOIN(",", TRUE, _xlfn.UNIQUE(IF((序时账[日期]=B2011)*(序时账[凭证字号]=C2011)*IF(G2011=0,序时账[借方金额]&lt;&gt;0,序时账[借方金额]=0)*(序时账[科目编码]&lt;&gt;D2011), 序时账[科目名称], "")))</f>
        <v/>
      </c>
      <c r="K2011" s="42"/>
      <c r="M2011" s="24"/>
      <c r="N2011" s="23"/>
    </row>
    <row r="2012" spans="1:14">
      <c r="A2012" s="38" t="str" cm="1">
        <f t="array" ref="A2012">_xlfn.TEXTJOIN(",", TRUE, _xlfn.UNIQUE(IF((序时账[日期]=B2012)*(序时账[凭证字号]=C2012), 序时账[科目编码], "")))</f>
        <v>0</v>
      </c>
      <c r="B2012" s="89"/>
      <c r="G2012" s="39"/>
      <c r="H2012" s="39"/>
      <c r="I2012" s="42">
        <f>IF(F2012&lt;&gt;"结转本期损益",_xlfn.XLOOKUP(D2012,科目余额表[科目编码],科目余额表[抽查项目],"无匹配"),"期间结转")</f>
        <v>0</v>
      </c>
      <c r="J2012" s="38" t="str" cm="1">
        <f t="array" ref="J2012">_xlfn.TEXTJOIN(",", TRUE, _xlfn.UNIQUE(IF((序时账[日期]=B2012)*(序时账[凭证字号]=C2012)*IF(G2012=0,序时账[借方金额]&lt;&gt;0,序时账[借方金额]=0)*(序时账[科目编码]&lt;&gt;D2012), 序时账[科目名称], "")))</f>
        <v/>
      </c>
      <c r="K2012" s="42"/>
      <c r="M2012" s="24"/>
      <c r="N2012" s="23"/>
    </row>
    <row r="2013" spans="1:14">
      <c r="A2013" s="38" t="str" cm="1">
        <f t="array" ref="A2013">_xlfn.TEXTJOIN(",", TRUE, _xlfn.UNIQUE(IF((序时账[日期]=B2013)*(序时账[凭证字号]=C2013), 序时账[科目编码], "")))</f>
        <v>0</v>
      </c>
      <c r="B2013" s="89"/>
      <c r="G2013" s="39"/>
      <c r="H2013" s="39"/>
      <c r="I2013" s="42">
        <f>IF(F2013&lt;&gt;"结转本期损益",_xlfn.XLOOKUP(D2013,科目余额表[科目编码],科目余额表[抽查项目],"无匹配"),"期间结转")</f>
        <v>0</v>
      </c>
      <c r="J2013" s="38" t="str" cm="1">
        <f t="array" ref="J2013">_xlfn.TEXTJOIN(",", TRUE, _xlfn.UNIQUE(IF((序时账[日期]=B2013)*(序时账[凭证字号]=C2013)*IF(G2013=0,序时账[借方金额]&lt;&gt;0,序时账[借方金额]=0)*(序时账[科目编码]&lt;&gt;D2013), 序时账[科目名称], "")))</f>
        <v/>
      </c>
      <c r="K2013" s="42"/>
      <c r="M2013" s="24"/>
      <c r="N2013" s="23"/>
    </row>
    <row r="2014" spans="1:14">
      <c r="A2014" s="38" t="str" cm="1">
        <f t="array" ref="A2014">_xlfn.TEXTJOIN(",", TRUE, _xlfn.UNIQUE(IF((序时账[日期]=B2014)*(序时账[凭证字号]=C2014), 序时账[科目编码], "")))</f>
        <v>0</v>
      </c>
      <c r="B2014" s="89"/>
      <c r="G2014" s="39"/>
      <c r="H2014" s="39"/>
      <c r="I2014" s="42">
        <f>IF(F2014&lt;&gt;"结转本期损益",_xlfn.XLOOKUP(D2014,科目余额表[科目编码],科目余额表[抽查项目],"无匹配"),"期间结转")</f>
        <v>0</v>
      </c>
      <c r="J2014" s="38" t="str" cm="1">
        <f t="array" ref="J2014">_xlfn.TEXTJOIN(",", TRUE, _xlfn.UNIQUE(IF((序时账[日期]=B2014)*(序时账[凭证字号]=C2014)*IF(G2014=0,序时账[借方金额]&lt;&gt;0,序时账[借方金额]=0)*(序时账[科目编码]&lt;&gt;D2014), 序时账[科目名称], "")))</f>
        <v/>
      </c>
      <c r="K2014" s="42"/>
      <c r="M2014" s="24"/>
      <c r="N2014" s="23"/>
    </row>
    <row r="2015" spans="1:14">
      <c r="A2015" s="38" t="str" cm="1">
        <f t="array" ref="A2015">_xlfn.TEXTJOIN(",", TRUE, _xlfn.UNIQUE(IF((序时账[日期]=B2015)*(序时账[凭证字号]=C2015), 序时账[科目编码], "")))</f>
        <v>0</v>
      </c>
      <c r="B2015" s="89"/>
      <c r="G2015" s="39"/>
      <c r="H2015" s="39"/>
      <c r="I2015" s="42">
        <f>IF(F2015&lt;&gt;"结转本期损益",_xlfn.XLOOKUP(D2015,科目余额表[科目编码],科目余额表[抽查项目],"无匹配"),"期间结转")</f>
        <v>0</v>
      </c>
      <c r="J2015" s="38" t="str" cm="1">
        <f t="array" ref="J2015">_xlfn.TEXTJOIN(",", TRUE, _xlfn.UNIQUE(IF((序时账[日期]=B2015)*(序时账[凭证字号]=C2015)*IF(G2015=0,序时账[借方金额]&lt;&gt;0,序时账[借方金额]=0)*(序时账[科目编码]&lt;&gt;D2015), 序时账[科目名称], "")))</f>
        <v/>
      </c>
      <c r="K2015" s="42"/>
      <c r="M2015" s="24"/>
      <c r="N2015" s="23"/>
    </row>
    <row r="2016" spans="1:14">
      <c r="A2016" s="38" t="str" cm="1">
        <f t="array" ref="A2016">_xlfn.TEXTJOIN(",", TRUE, _xlfn.UNIQUE(IF((序时账[日期]=B2016)*(序时账[凭证字号]=C2016), 序时账[科目编码], "")))</f>
        <v>0</v>
      </c>
      <c r="B2016" s="89"/>
      <c r="G2016" s="39"/>
      <c r="H2016" s="39"/>
      <c r="I2016" s="42">
        <f>IF(F2016&lt;&gt;"结转本期损益",_xlfn.XLOOKUP(D2016,科目余额表[科目编码],科目余额表[抽查项目],"无匹配"),"期间结转")</f>
        <v>0</v>
      </c>
      <c r="J2016" s="38" t="str" cm="1">
        <f t="array" ref="J2016">_xlfn.TEXTJOIN(",", TRUE, _xlfn.UNIQUE(IF((序时账[日期]=B2016)*(序时账[凭证字号]=C2016)*IF(G2016=0,序时账[借方金额]&lt;&gt;0,序时账[借方金额]=0)*(序时账[科目编码]&lt;&gt;D2016), 序时账[科目名称], "")))</f>
        <v/>
      </c>
      <c r="K2016" s="42"/>
      <c r="M2016" s="24"/>
      <c r="N2016" s="23"/>
    </row>
    <row r="2017" spans="1:14">
      <c r="A2017" s="38" t="str" cm="1">
        <f t="array" ref="A2017">_xlfn.TEXTJOIN(",", TRUE, _xlfn.UNIQUE(IF((序时账[日期]=B2017)*(序时账[凭证字号]=C2017), 序时账[科目编码], "")))</f>
        <v>0</v>
      </c>
      <c r="B2017" s="89"/>
      <c r="G2017" s="39"/>
      <c r="H2017" s="39"/>
      <c r="I2017" s="42">
        <f>IF(F2017&lt;&gt;"结转本期损益",_xlfn.XLOOKUP(D2017,科目余额表[科目编码],科目余额表[抽查项目],"无匹配"),"期间结转")</f>
        <v>0</v>
      </c>
      <c r="J2017" s="38" t="str" cm="1">
        <f t="array" ref="J2017">_xlfn.TEXTJOIN(",", TRUE, _xlfn.UNIQUE(IF((序时账[日期]=B2017)*(序时账[凭证字号]=C2017)*IF(G2017=0,序时账[借方金额]&lt;&gt;0,序时账[借方金额]=0)*(序时账[科目编码]&lt;&gt;D2017), 序时账[科目名称], "")))</f>
        <v/>
      </c>
      <c r="K2017" s="42"/>
      <c r="M2017" s="24"/>
      <c r="N2017" s="23"/>
    </row>
    <row r="2018" spans="1:14">
      <c r="A2018" s="38" t="str" cm="1">
        <f t="array" ref="A2018">_xlfn.TEXTJOIN(",", TRUE, _xlfn.UNIQUE(IF((序时账[日期]=B2018)*(序时账[凭证字号]=C2018), 序时账[科目编码], "")))</f>
        <v>0</v>
      </c>
      <c r="B2018" s="89"/>
      <c r="G2018" s="39"/>
      <c r="H2018" s="39"/>
      <c r="I2018" s="42">
        <f>IF(F2018&lt;&gt;"结转本期损益",_xlfn.XLOOKUP(D2018,科目余额表[科目编码],科目余额表[抽查项目],"无匹配"),"期间结转")</f>
        <v>0</v>
      </c>
      <c r="J2018" s="38" t="str" cm="1">
        <f t="array" ref="J2018">_xlfn.TEXTJOIN(",", TRUE, _xlfn.UNIQUE(IF((序时账[日期]=B2018)*(序时账[凭证字号]=C2018)*IF(G2018=0,序时账[借方金额]&lt;&gt;0,序时账[借方金额]=0)*(序时账[科目编码]&lt;&gt;D2018), 序时账[科目名称], "")))</f>
        <v/>
      </c>
      <c r="K2018" s="42"/>
      <c r="M2018" s="24"/>
      <c r="N2018" s="23"/>
    </row>
    <row r="2019" spans="1:14">
      <c r="A2019" s="38" t="str" cm="1">
        <f t="array" ref="A2019">_xlfn.TEXTJOIN(",", TRUE, _xlfn.UNIQUE(IF((序时账[日期]=B2019)*(序时账[凭证字号]=C2019), 序时账[科目编码], "")))</f>
        <v>0</v>
      </c>
      <c r="B2019" s="89"/>
      <c r="G2019" s="39"/>
      <c r="H2019" s="39"/>
      <c r="I2019" s="42">
        <f>IF(F2019&lt;&gt;"结转本期损益",_xlfn.XLOOKUP(D2019,科目余额表[科目编码],科目余额表[抽查项目],"无匹配"),"期间结转")</f>
        <v>0</v>
      </c>
      <c r="J2019" s="38" t="str" cm="1">
        <f t="array" ref="J2019">_xlfn.TEXTJOIN(",", TRUE, _xlfn.UNIQUE(IF((序时账[日期]=B2019)*(序时账[凭证字号]=C2019)*IF(G2019=0,序时账[借方金额]&lt;&gt;0,序时账[借方金额]=0)*(序时账[科目编码]&lt;&gt;D2019), 序时账[科目名称], "")))</f>
        <v/>
      </c>
      <c r="K2019" s="42"/>
      <c r="M2019" s="24"/>
      <c r="N2019" s="23"/>
    </row>
    <row r="2020" spans="1:14">
      <c r="A2020" s="38" t="str" cm="1">
        <f t="array" ref="A2020">_xlfn.TEXTJOIN(",", TRUE, _xlfn.UNIQUE(IF((序时账[日期]=B2020)*(序时账[凭证字号]=C2020), 序时账[科目编码], "")))</f>
        <v>0</v>
      </c>
      <c r="B2020" s="89"/>
      <c r="G2020" s="39"/>
      <c r="H2020" s="39"/>
      <c r="I2020" s="42">
        <f>IF(F2020&lt;&gt;"结转本期损益",_xlfn.XLOOKUP(D2020,科目余额表[科目编码],科目余额表[抽查项目],"无匹配"),"期间结转")</f>
        <v>0</v>
      </c>
      <c r="J2020" s="38" t="str" cm="1">
        <f t="array" ref="J2020">_xlfn.TEXTJOIN(",", TRUE, _xlfn.UNIQUE(IF((序时账[日期]=B2020)*(序时账[凭证字号]=C2020)*IF(G2020=0,序时账[借方金额]&lt;&gt;0,序时账[借方金额]=0)*(序时账[科目编码]&lt;&gt;D2020), 序时账[科目名称], "")))</f>
        <v/>
      </c>
      <c r="K2020" s="42"/>
      <c r="M2020" s="24"/>
      <c r="N2020" s="23"/>
    </row>
    <row r="2021" spans="1:14">
      <c r="A2021" s="38" t="str" cm="1">
        <f t="array" ref="A2021">_xlfn.TEXTJOIN(",", TRUE, _xlfn.UNIQUE(IF((序时账[日期]=B2021)*(序时账[凭证字号]=C2021), 序时账[科目编码], "")))</f>
        <v>0</v>
      </c>
      <c r="B2021" s="89"/>
      <c r="G2021" s="39"/>
      <c r="H2021" s="39"/>
      <c r="I2021" s="42">
        <f>IF(F2021&lt;&gt;"结转本期损益",_xlfn.XLOOKUP(D2021,科目余额表[科目编码],科目余额表[抽查项目],"无匹配"),"期间结转")</f>
        <v>0</v>
      </c>
      <c r="J2021" s="38" t="str" cm="1">
        <f t="array" ref="J2021">_xlfn.TEXTJOIN(",", TRUE, _xlfn.UNIQUE(IF((序时账[日期]=B2021)*(序时账[凭证字号]=C2021)*IF(G2021=0,序时账[借方金额]&lt;&gt;0,序时账[借方金额]=0)*(序时账[科目编码]&lt;&gt;D2021), 序时账[科目名称], "")))</f>
        <v/>
      </c>
      <c r="K2021" s="42"/>
      <c r="M2021" s="24"/>
      <c r="N2021" s="23"/>
    </row>
    <row r="2022" spans="1:14">
      <c r="A2022" s="38" t="str" cm="1">
        <f t="array" ref="A2022">_xlfn.TEXTJOIN(",", TRUE, _xlfn.UNIQUE(IF((序时账[日期]=B2022)*(序时账[凭证字号]=C2022), 序时账[科目编码], "")))</f>
        <v>0</v>
      </c>
      <c r="B2022" s="89"/>
      <c r="G2022" s="39"/>
      <c r="H2022" s="39"/>
      <c r="I2022" s="42">
        <f>IF(F2022&lt;&gt;"结转本期损益",_xlfn.XLOOKUP(D2022,科目余额表[科目编码],科目余额表[抽查项目],"无匹配"),"期间结转")</f>
        <v>0</v>
      </c>
      <c r="J2022" s="38" t="str" cm="1">
        <f t="array" ref="J2022">_xlfn.TEXTJOIN(",", TRUE, _xlfn.UNIQUE(IF((序时账[日期]=B2022)*(序时账[凭证字号]=C2022)*IF(G2022=0,序时账[借方金额]&lt;&gt;0,序时账[借方金额]=0)*(序时账[科目编码]&lt;&gt;D2022), 序时账[科目名称], "")))</f>
        <v/>
      </c>
      <c r="K2022" s="42"/>
      <c r="M2022" s="24"/>
      <c r="N2022" s="23"/>
    </row>
    <row r="2023" spans="1:14">
      <c r="A2023" s="38" t="str" cm="1">
        <f t="array" ref="A2023">_xlfn.TEXTJOIN(",", TRUE, _xlfn.UNIQUE(IF((序时账[日期]=B2023)*(序时账[凭证字号]=C2023), 序时账[科目编码], "")))</f>
        <v>0</v>
      </c>
      <c r="B2023" s="89"/>
      <c r="G2023" s="39"/>
      <c r="H2023" s="39"/>
      <c r="I2023" s="42">
        <f>IF(F2023&lt;&gt;"结转本期损益",_xlfn.XLOOKUP(D2023,科目余额表[科目编码],科目余额表[抽查项目],"无匹配"),"期间结转")</f>
        <v>0</v>
      </c>
      <c r="J2023" s="38" t="str" cm="1">
        <f t="array" ref="J2023">_xlfn.TEXTJOIN(",", TRUE, _xlfn.UNIQUE(IF((序时账[日期]=B2023)*(序时账[凭证字号]=C2023)*IF(G2023=0,序时账[借方金额]&lt;&gt;0,序时账[借方金额]=0)*(序时账[科目编码]&lt;&gt;D2023), 序时账[科目名称], "")))</f>
        <v/>
      </c>
      <c r="K2023" s="42"/>
      <c r="M2023" s="24"/>
      <c r="N2023" s="23"/>
    </row>
    <row r="2024" spans="1:14">
      <c r="A2024" s="38" t="str" cm="1">
        <f t="array" ref="A2024">_xlfn.TEXTJOIN(",", TRUE, _xlfn.UNIQUE(IF((序时账[日期]=B2024)*(序时账[凭证字号]=C2024), 序时账[科目编码], "")))</f>
        <v>0</v>
      </c>
      <c r="B2024" s="89"/>
      <c r="G2024" s="39"/>
      <c r="H2024" s="39"/>
      <c r="I2024" s="42">
        <f>IF(F2024&lt;&gt;"结转本期损益",_xlfn.XLOOKUP(D2024,科目余额表[科目编码],科目余额表[抽查项目],"无匹配"),"期间结转")</f>
        <v>0</v>
      </c>
      <c r="J2024" s="38" t="str" cm="1">
        <f t="array" ref="J2024">_xlfn.TEXTJOIN(",", TRUE, _xlfn.UNIQUE(IF((序时账[日期]=B2024)*(序时账[凭证字号]=C2024)*IF(G2024=0,序时账[借方金额]&lt;&gt;0,序时账[借方金额]=0)*(序时账[科目编码]&lt;&gt;D2024), 序时账[科目名称], "")))</f>
        <v/>
      </c>
      <c r="K2024" s="42"/>
      <c r="M2024" s="24"/>
      <c r="N2024" s="23"/>
    </row>
    <row r="2025" spans="1:14">
      <c r="A2025" s="38" t="str" cm="1">
        <f t="array" ref="A2025">_xlfn.TEXTJOIN(",", TRUE, _xlfn.UNIQUE(IF((序时账[日期]=B2025)*(序时账[凭证字号]=C2025), 序时账[科目编码], "")))</f>
        <v>0</v>
      </c>
      <c r="B2025" s="89"/>
      <c r="G2025" s="39"/>
      <c r="H2025" s="39"/>
      <c r="I2025" s="42">
        <f>IF(F2025&lt;&gt;"结转本期损益",_xlfn.XLOOKUP(D2025,科目余额表[科目编码],科目余额表[抽查项目],"无匹配"),"期间结转")</f>
        <v>0</v>
      </c>
      <c r="J2025" s="38" t="str" cm="1">
        <f t="array" ref="J2025">_xlfn.TEXTJOIN(",", TRUE, _xlfn.UNIQUE(IF((序时账[日期]=B2025)*(序时账[凭证字号]=C2025)*IF(G2025=0,序时账[借方金额]&lt;&gt;0,序时账[借方金额]=0)*(序时账[科目编码]&lt;&gt;D2025), 序时账[科目名称], "")))</f>
        <v/>
      </c>
      <c r="K2025" s="42"/>
      <c r="M2025" s="24"/>
      <c r="N2025" s="23"/>
    </row>
    <row r="2026" spans="1:14">
      <c r="A2026" s="38" t="str" cm="1">
        <f t="array" ref="A2026">_xlfn.TEXTJOIN(",", TRUE, _xlfn.UNIQUE(IF((序时账[日期]=B2026)*(序时账[凭证字号]=C2026), 序时账[科目编码], "")))</f>
        <v>0</v>
      </c>
      <c r="B2026" s="89"/>
      <c r="G2026" s="39"/>
      <c r="H2026" s="39"/>
      <c r="I2026" s="42">
        <f>IF(F2026&lt;&gt;"结转本期损益",_xlfn.XLOOKUP(D2026,科目余额表[科目编码],科目余额表[抽查项目],"无匹配"),"期间结转")</f>
        <v>0</v>
      </c>
      <c r="J2026" s="38" t="str" cm="1">
        <f t="array" ref="J2026">_xlfn.TEXTJOIN(",", TRUE, _xlfn.UNIQUE(IF((序时账[日期]=B2026)*(序时账[凭证字号]=C2026)*IF(G2026=0,序时账[借方金额]&lt;&gt;0,序时账[借方金额]=0)*(序时账[科目编码]&lt;&gt;D2026), 序时账[科目名称], "")))</f>
        <v/>
      </c>
      <c r="K2026" s="42"/>
      <c r="M2026" s="24"/>
      <c r="N2026" s="23"/>
    </row>
    <row r="2027" spans="1:14">
      <c r="A2027" s="38" t="str" cm="1">
        <f t="array" ref="A2027">_xlfn.TEXTJOIN(",", TRUE, _xlfn.UNIQUE(IF((序时账[日期]=B2027)*(序时账[凭证字号]=C2027), 序时账[科目编码], "")))</f>
        <v>0</v>
      </c>
      <c r="B2027" s="89"/>
      <c r="G2027" s="39"/>
      <c r="H2027" s="39"/>
      <c r="I2027" s="42">
        <f>IF(F2027&lt;&gt;"结转本期损益",_xlfn.XLOOKUP(D2027,科目余额表[科目编码],科目余额表[抽查项目],"无匹配"),"期间结转")</f>
        <v>0</v>
      </c>
      <c r="J2027" s="38" t="str" cm="1">
        <f t="array" ref="J2027">_xlfn.TEXTJOIN(",", TRUE, _xlfn.UNIQUE(IF((序时账[日期]=B2027)*(序时账[凭证字号]=C2027)*IF(G2027=0,序时账[借方金额]&lt;&gt;0,序时账[借方金额]=0)*(序时账[科目编码]&lt;&gt;D2027), 序时账[科目名称], "")))</f>
        <v/>
      </c>
      <c r="K2027" s="42"/>
      <c r="M2027" s="24"/>
      <c r="N2027" s="23"/>
    </row>
    <row r="2028" spans="1:14">
      <c r="A2028" s="38" t="str" cm="1">
        <f t="array" ref="A2028">_xlfn.TEXTJOIN(",", TRUE, _xlfn.UNIQUE(IF((序时账[日期]=B2028)*(序时账[凭证字号]=C2028), 序时账[科目编码], "")))</f>
        <v>0</v>
      </c>
      <c r="B2028" s="89"/>
      <c r="G2028" s="39"/>
      <c r="H2028" s="39"/>
      <c r="I2028" s="42">
        <f>IF(F2028&lt;&gt;"结转本期损益",_xlfn.XLOOKUP(D2028,科目余额表[科目编码],科目余额表[抽查项目],"无匹配"),"期间结转")</f>
        <v>0</v>
      </c>
      <c r="J2028" s="38" t="str" cm="1">
        <f t="array" ref="J2028">_xlfn.TEXTJOIN(",", TRUE, _xlfn.UNIQUE(IF((序时账[日期]=B2028)*(序时账[凭证字号]=C2028)*IF(G2028=0,序时账[借方金额]&lt;&gt;0,序时账[借方金额]=0)*(序时账[科目编码]&lt;&gt;D2028), 序时账[科目名称], "")))</f>
        <v/>
      </c>
      <c r="K2028" s="42"/>
      <c r="M2028" s="24"/>
      <c r="N2028" s="23"/>
    </row>
    <row r="2029" spans="1:14">
      <c r="A2029" s="38" t="str" cm="1">
        <f t="array" ref="A2029">_xlfn.TEXTJOIN(",", TRUE, _xlfn.UNIQUE(IF((序时账[日期]=B2029)*(序时账[凭证字号]=C2029), 序时账[科目编码], "")))</f>
        <v>0</v>
      </c>
      <c r="B2029" s="89"/>
      <c r="G2029" s="39"/>
      <c r="H2029" s="39"/>
      <c r="I2029" s="42">
        <f>IF(F2029&lt;&gt;"结转本期损益",_xlfn.XLOOKUP(D2029,科目余额表[科目编码],科目余额表[抽查项目],"无匹配"),"期间结转")</f>
        <v>0</v>
      </c>
      <c r="J2029" s="38" t="str" cm="1">
        <f t="array" ref="J2029">_xlfn.TEXTJOIN(",", TRUE, _xlfn.UNIQUE(IF((序时账[日期]=B2029)*(序时账[凭证字号]=C2029)*IF(G2029=0,序时账[借方金额]&lt;&gt;0,序时账[借方金额]=0)*(序时账[科目编码]&lt;&gt;D2029), 序时账[科目名称], "")))</f>
        <v/>
      </c>
      <c r="K2029" s="42"/>
      <c r="M2029" s="24"/>
      <c r="N2029" s="23"/>
    </row>
    <row r="2030" spans="1:14">
      <c r="A2030" s="38" t="str" cm="1">
        <f t="array" ref="A2030">_xlfn.TEXTJOIN(",", TRUE, _xlfn.UNIQUE(IF((序时账[日期]=B2030)*(序时账[凭证字号]=C2030), 序时账[科目编码], "")))</f>
        <v>0</v>
      </c>
      <c r="B2030" s="89"/>
      <c r="G2030" s="39"/>
      <c r="H2030" s="39"/>
      <c r="I2030" s="42">
        <f>IF(F2030&lt;&gt;"结转本期损益",_xlfn.XLOOKUP(D2030,科目余额表[科目编码],科目余额表[抽查项目],"无匹配"),"期间结转")</f>
        <v>0</v>
      </c>
      <c r="J2030" s="38" t="str" cm="1">
        <f t="array" ref="J2030">_xlfn.TEXTJOIN(",", TRUE, _xlfn.UNIQUE(IF((序时账[日期]=B2030)*(序时账[凭证字号]=C2030)*IF(G2030=0,序时账[借方金额]&lt;&gt;0,序时账[借方金额]=0)*(序时账[科目编码]&lt;&gt;D2030), 序时账[科目名称], "")))</f>
        <v/>
      </c>
      <c r="K2030" s="42"/>
      <c r="M2030" s="24"/>
      <c r="N2030" s="23"/>
    </row>
    <row r="2031" spans="1:14">
      <c r="A2031" s="38" t="str" cm="1">
        <f t="array" ref="A2031">_xlfn.TEXTJOIN(",", TRUE, _xlfn.UNIQUE(IF((序时账[日期]=B2031)*(序时账[凭证字号]=C2031), 序时账[科目编码], "")))</f>
        <v>0</v>
      </c>
      <c r="B2031" s="89"/>
      <c r="G2031" s="39"/>
      <c r="H2031" s="39"/>
      <c r="I2031" s="42">
        <f>IF(F2031&lt;&gt;"结转本期损益",_xlfn.XLOOKUP(D2031,科目余额表[科目编码],科目余额表[抽查项目],"无匹配"),"期间结转")</f>
        <v>0</v>
      </c>
      <c r="J2031" s="38" t="str" cm="1">
        <f t="array" ref="J2031">_xlfn.TEXTJOIN(",", TRUE, _xlfn.UNIQUE(IF((序时账[日期]=B2031)*(序时账[凭证字号]=C2031)*IF(G2031=0,序时账[借方金额]&lt;&gt;0,序时账[借方金额]=0)*(序时账[科目编码]&lt;&gt;D2031), 序时账[科目名称], "")))</f>
        <v/>
      </c>
      <c r="K2031" s="42"/>
      <c r="M2031" s="24"/>
      <c r="N2031" s="23"/>
    </row>
    <row r="2032" spans="1:14">
      <c r="A2032" s="38" t="str" cm="1">
        <f t="array" ref="A2032">_xlfn.TEXTJOIN(",", TRUE, _xlfn.UNIQUE(IF((序时账[日期]=B2032)*(序时账[凭证字号]=C2032), 序时账[科目编码], "")))</f>
        <v>0</v>
      </c>
      <c r="B2032" s="89"/>
      <c r="G2032" s="39"/>
      <c r="H2032" s="39"/>
      <c r="I2032" s="42">
        <f>IF(F2032&lt;&gt;"结转本期损益",_xlfn.XLOOKUP(D2032,科目余额表[科目编码],科目余额表[抽查项目],"无匹配"),"期间结转")</f>
        <v>0</v>
      </c>
      <c r="J2032" s="38" t="str" cm="1">
        <f t="array" ref="J2032">_xlfn.TEXTJOIN(",", TRUE, _xlfn.UNIQUE(IF((序时账[日期]=B2032)*(序时账[凭证字号]=C2032)*IF(G2032=0,序时账[借方金额]&lt;&gt;0,序时账[借方金额]=0)*(序时账[科目编码]&lt;&gt;D2032), 序时账[科目名称], "")))</f>
        <v/>
      </c>
      <c r="K2032" s="42"/>
      <c r="M2032" s="24"/>
      <c r="N2032" s="23"/>
    </row>
    <row r="2033" spans="1:14">
      <c r="A2033" s="38" t="str" cm="1">
        <f t="array" ref="A2033">_xlfn.TEXTJOIN(",", TRUE, _xlfn.UNIQUE(IF((序时账[日期]=B2033)*(序时账[凭证字号]=C2033), 序时账[科目编码], "")))</f>
        <v>0</v>
      </c>
      <c r="B2033" s="89"/>
      <c r="G2033" s="39"/>
      <c r="H2033" s="39"/>
      <c r="I2033" s="42">
        <f>IF(F2033&lt;&gt;"结转本期损益",_xlfn.XLOOKUP(D2033,科目余额表[科目编码],科目余额表[抽查项目],"无匹配"),"期间结转")</f>
        <v>0</v>
      </c>
      <c r="J2033" s="38" t="str" cm="1">
        <f t="array" ref="J2033">_xlfn.TEXTJOIN(",", TRUE, _xlfn.UNIQUE(IF((序时账[日期]=B2033)*(序时账[凭证字号]=C2033)*IF(G2033=0,序时账[借方金额]&lt;&gt;0,序时账[借方金额]=0)*(序时账[科目编码]&lt;&gt;D2033), 序时账[科目名称], "")))</f>
        <v/>
      </c>
      <c r="K2033" s="42"/>
      <c r="M2033" s="24"/>
      <c r="N2033" s="23"/>
    </row>
    <row r="2034" spans="1:14">
      <c r="A2034" s="38" t="str" cm="1">
        <f t="array" ref="A2034">_xlfn.TEXTJOIN(",", TRUE, _xlfn.UNIQUE(IF((序时账[日期]=B2034)*(序时账[凭证字号]=C2034), 序时账[科目编码], "")))</f>
        <v>0</v>
      </c>
      <c r="B2034" s="89"/>
      <c r="G2034" s="39"/>
      <c r="H2034" s="39"/>
      <c r="I2034" s="42">
        <f>IF(F2034&lt;&gt;"结转本期损益",_xlfn.XLOOKUP(D2034,科目余额表[科目编码],科目余额表[抽查项目],"无匹配"),"期间结转")</f>
        <v>0</v>
      </c>
      <c r="J2034" s="38" t="str" cm="1">
        <f t="array" ref="J2034">_xlfn.TEXTJOIN(",", TRUE, _xlfn.UNIQUE(IF((序时账[日期]=B2034)*(序时账[凭证字号]=C2034)*IF(G2034=0,序时账[借方金额]&lt;&gt;0,序时账[借方金额]=0)*(序时账[科目编码]&lt;&gt;D2034), 序时账[科目名称], "")))</f>
        <v/>
      </c>
      <c r="K2034" s="42"/>
      <c r="M2034" s="24"/>
      <c r="N2034" s="23"/>
    </row>
    <row r="2035" spans="1:14">
      <c r="A2035" s="38" t="str" cm="1">
        <f t="array" ref="A2035">_xlfn.TEXTJOIN(",", TRUE, _xlfn.UNIQUE(IF((序时账[日期]=B2035)*(序时账[凭证字号]=C2035), 序时账[科目编码], "")))</f>
        <v>0</v>
      </c>
      <c r="B2035" s="89"/>
      <c r="G2035" s="39"/>
      <c r="H2035" s="39"/>
      <c r="I2035" s="42">
        <f>IF(F2035&lt;&gt;"结转本期损益",_xlfn.XLOOKUP(D2035,科目余额表[科目编码],科目余额表[抽查项目],"无匹配"),"期间结转")</f>
        <v>0</v>
      </c>
      <c r="J2035" s="38" t="str" cm="1">
        <f t="array" ref="J2035">_xlfn.TEXTJOIN(",", TRUE, _xlfn.UNIQUE(IF((序时账[日期]=B2035)*(序时账[凭证字号]=C2035)*IF(G2035=0,序时账[借方金额]&lt;&gt;0,序时账[借方金额]=0)*(序时账[科目编码]&lt;&gt;D2035), 序时账[科目名称], "")))</f>
        <v/>
      </c>
      <c r="K2035" s="42"/>
      <c r="M2035" s="24"/>
      <c r="N2035" s="23"/>
    </row>
    <row r="2036" spans="1:14">
      <c r="A2036" s="38" t="str" cm="1">
        <f t="array" ref="A2036">_xlfn.TEXTJOIN(",", TRUE, _xlfn.UNIQUE(IF((序时账[日期]=B2036)*(序时账[凭证字号]=C2036), 序时账[科目编码], "")))</f>
        <v>0</v>
      </c>
      <c r="B2036" s="89"/>
      <c r="G2036" s="39"/>
      <c r="H2036" s="39"/>
      <c r="I2036" s="42">
        <f>IF(F2036&lt;&gt;"结转本期损益",_xlfn.XLOOKUP(D2036,科目余额表[科目编码],科目余额表[抽查项目],"无匹配"),"期间结转")</f>
        <v>0</v>
      </c>
      <c r="J2036" s="38" t="str" cm="1">
        <f t="array" ref="J2036">_xlfn.TEXTJOIN(",", TRUE, _xlfn.UNIQUE(IF((序时账[日期]=B2036)*(序时账[凭证字号]=C2036)*IF(G2036=0,序时账[借方金额]&lt;&gt;0,序时账[借方金额]=0)*(序时账[科目编码]&lt;&gt;D2036), 序时账[科目名称], "")))</f>
        <v/>
      </c>
      <c r="K2036" s="42"/>
      <c r="M2036" s="24"/>
      <c r="N2036" s="23"/>
    </row>
    <row r="2037" spans="1:14">
      <c r="A2037" s="38" t="str" cm="1">
        <f t="array" ref="A2037">_xlfn.TEXTJOIN(",", TRUE, _xlfn.UNIQUE(IF((序时账[日期]=B2037)*(序时账[凭证字号]=C2037), 序时账[科目编码], "")))</f>
        <v>0</v>
      </c>
      <c r="B2037" s="89"/>
      <c r="G2037" s="39"/>
      <c r="H2037" s="39"/>
      <c r="I2037" s="42">
        <f>IF(F2037&lt;&gt;"结转本期损益",_xlfn.XLOOKUP(D2037,科目余额表[科目编码],科目余额表[抽查项目],"无匹配"),"期间结转")</f>
        <v>0</v>
      </c>
      <c r="J2037" s="38" t="str" cm="1">
        <f t="array" ref="J2037">_xlfn.TEXTJOIN(",", TRUE, _xlfn.UNIQUE(IF((序时账[日期]=B2037)*(序时账[凭证字号]=C2037)*IF(G2037=0,序时账[借方金额]&lt;&gt;0,序时账[借方金额]=0)*(序时账[科目编码]&lt;&gt;D2037), 序时账[科目名称], "")))</f>
        <v/>
      </c>
      <c r="K2037" s="42"/>
      <c r="M2037" s="24"/>
      <c r="N2037" s="23"/>
    </row>
    <row r="2038" spans="1:14">
      <c r="A2038" s="38" t="str" cm="1">
        <f t="array" ref="A2038">_xlfn.TEXTJOIN(",", TRUE, _xlfn.UNIQUE(IF((序时账[日期]=B2038)*(序时账[凭证字号]=C2038), 序时账[科目编码], "")))</f>
        <v>0</v>
      </c>
      <c r="B2038" s="89"/>
      <c r="G2038" s="39"/>
      <c r="H2038" s="39"/>
      <c r="I2038" s="42">
        <f>IF(F2038&lt;&gt;"结转本期损益",_xlfn.XLOOKUP(D2038,科目余额表[科目编码],科目余额表[抽查项目],"无匹配"),"期间结转")</f>
        <v>0</v>
      </c>
      <c r="J2038" s="38" t="str" cm="1">
        <f t="array" ref="J2038">_xlfn.TEXTJOIN(",", TRUE, _xlfn.UNIQUE(IF((序时账[日期]=B2038)*(序时账[凭证字号]=C2038)*IF(G2038=0,序时账[借方金额]&lt;&gt;0,序时账[借方金额]=0)*(序时账[科目编码]&lt;&gt;D2038), 序时账[科目名称], "")))</f>
        <v/>
      </c>
      <c r="K2038" s="42"/>
      <c r="M2038" s="24"/>
      <c r="N2038" s="23"/>
    </row>
    <row r="2039" spans="1:14">
      <c r="A2039" s="38" t="str" cm="1">
        <f t="array" ref="A2039">_xlfn.TEXTJOIN(",", TRUE, _xlfn.UNIQUE(IF((序时账[日期]=B2039)*(序时账[凭证字号]=C2039), 序时账[科目编码], "")))</f>
        <v>0</v>
      </c>
      <c r="B2039" s="89"/>
      <c r="G2039" s="39"/>
      <c r="H2039" s="39"/>
      <c r="I2039" s="42">
        <f>IF(F2039&lt;&gt;"结转本期损益",_xlfn.XLOOKUP(D2039,科目余额表[科目编码],科目余额表[抽查项目],"无匹配"),"期间结转")</f>
        <v>0</v>
      </c>
      <c r="J2039" s="38" t="str" cm="1">
        <f t="array" ref="J2039">_xlfn.TEXTJOIN(",", TRUE, _xlfn.UNIQUE(IF((序时账[日期]=B2039)*(序时账[凭证字号]=C2039)*IF(G2039=0,序时账[借方金额]&lt;&gt;0,序时账[借方金额]=0)*(序时账[科目编码]&lt;&gt;D2039), 序时账[科目名称], "")))</f>
        <v/>
      </c>
      <c r="K2039" s="42"/>
      <c r="M2039" s="24"/>
      <c r="N2039" s="23"/>
    </row>
    <row r="2040" spans="1:14">
      <c r="A2040" s="38" t="str" cm="1">
        <f t="array" ref="A2040">_xlfn.TEXTJOIN(",", TRUE, _xlfn.UNIQUE(IF((序时账[日期]=B2040)*(序时账[凭证字号]=C2040), 序时账[科目编码], "")))</f>
        <v>0</v>
      </c>
      <c r="B2040" s="89"/>
      <c r="G2040" s="39"/>
      <c r="H2040" s="39"/>
      <c r="I2040" s="42">
        <f>IF(F2040&lt;&gt;"结转本期损益",_xlfn.XLOOKUP(D2040,科目余额表[科目编码],科目余额表[抽查项目],"无匹配"),"期间结转")</f>
        <v>0</v>
      </c>
      <c r="J2040" s="38" t="str" cm="1">
        <f t="array" ref="J2040">_xlfn.TEXTJOIN(",", TRUE, _xlfn.UNIQUE(IF((序时账[日期]=B2040)*(序时账[凭证字号]=C2040)*IF(G2040=0,序时账[借方金额]&lt;&gt;0,序时账[借方金额]=0)*(序时账[科目编码]&lt;&gt;D2040), 序时账[科目名称], "")))</f>
        <v/>
      </c>
      <c r="K2040" s="42"/>
      <c r="M2040" s="24"/>
      <c r="N2040" s="23"/>
    </row>
    <row r="2041" spans="1:14">
      <c r="A2041" s="38" t="str" cm="1">
        <f t="array" ref="A2041">_xlfn.TEXTJOIN(",", TRUE, _xlfn.UNIQUE(IF((序时账[日期]=B2041)*(序时账[凭证字号]=C2041), 序时账[科目编码], "")))</f>
        <v>0</v>
      </c>
      <c r="B2041" s="89"/>
      <c r="G2041" s="39"/>
      <c r="H2041" s="39"/>
      <c r="I2041" s="42">
        <f>IF(F2041&lt;&gt;"结转本期损益",_xlfn.XLOOKUP(D2041,科目余额表[科目编码],科目余额表[抽查项目],"无匹配"),"期间结转")</f>
        <v>0</v>
      </c>
      <c r="J2041" s="38" t="str" cm="1">
        <f t="array" ref="J2041">_xlfn.TEXTJOIN(",", TRUE, _xlfn.UNIQUE(IF((序时账[日期]=B2041)*(序时账[凭证字号]=C2041)*IF(G2041=0,序时账[借方金额]&lt;&gt;0,序时账[借方金额]=0)*(序时账[科目编码]&lt;&gt;D2041), 序时账[科目名称], "")))</f>
        <v/>
      </c>
      <c r="K2041" s="42"/>
      <c r="M2041" s="24"/>
      <c r="N2041" s="23"/>
    </row>
    <row r="2042" spans="1:14">
      <c r="A2042" s="38" t="str" cm="1">
        <f t="array" ref="A2042">_xlfn.TEXTJOIN(",", TRUE, _xlfn.UNIQUE(IF((序时账[日期]=B2042)*(序时账[凭证字号]=C2042), 序时账[科目编码], "")))</f>
        <v>0</v>
      </c>
      <c r="B2042" s="89"/>
      <c r="G2042" s="39"/>
      <c r="H2042" s="39"/>
      <c r="I2042" s="42">
        <f>IF(F2042&lt;&gt;"结转本期损益",_xlfn.XLOOKUP(D2042,科目余额表[科目编码],科目余额表[抽查项目],"无匹配"),"期间结转")</f>
        <v>0</v>
      </c>
      <c r="J2042" s="38" t="str" cm="1">
        <f t="array" ref="J2042">_xlfn.TEXTJOIN(",", TRUE, _xlfn.UNIQUE(IF((序时账[日期]=B2042)*(序时账[凭证字号]=C2042)*IF(G2042=0,序时账[借方金额]&lt;&gt;0,序时账[借方金额]=0)*(序时账[科目编码]&lt;&gt;D2042), 序时账[科目名称], "")))</f>
        <v/>
      </c>
      <c r="K2042" s="42"/>
      <c r="M2042" s="24"/>
      <c r="N2042" s="23"/>
    </row>
    <row r="2043" spans="1:14">
      <c r="A2043" s="38" t="str" cm="1">
        <f t="array" ref="A2043">_xlfn.TEXTJOIN(",", TRUE, _xlfn.UNIQUE(IF((序时账[日期]=B2043)*(序时账[凭证字号]=C2043), 序时账[科目编码], "")))</f>
        <v>0</v>
      </c>
      <c r="B2043" s="89"/>
      <c r="G2043" s="39"/>
      <c r="H2043" s="39"/>
      <c r="I2043" s="42">
        <f>IF(F2043&lt;&gt;"结转本期损益",_xlfn.XLOOKUP(D2043,科目余额表[科目编码],科目余额表[抽查项目],"无匹配"),"期间结转")</f>
        <v>0</v>
      </c>
      <c r="J2043" s="38" t="str" cm="1">
        <f t="array" ref="J2043">_xlfn.TEXTJOIN(",", TRUE, _xlfn.UNIQUE(IF((序时账[日期]=B2043)*(序时账[凭证字号]=C2043)*IF(G2043=0,序时账[借方金额]&lt;&gt;0,序时账[借方金额]=0)*(序时账[科目编码]&lt;&gt;D2043), 序时账[科目名称], "")))</f>
        <v/>
      </c>
      <c r="K2043" s="42"/>
      <c r="M2043" s="24"/>
      <c r="N2043" s="23"/>
    </row>
    <row r="2044" spans="1:14">
      <c r="A2044" s="38" t="str" cm="1">
        <f t="array" ref="A2044">_xlfn.TEXTJOIN(",", TRUE, _xlfn.UNIQUE(IF((序时账[日期]=B2044)*(序时账[凭证字号]=C2044), 序时账[科目编码], "")))</f>
        <v>0</v>
      </c>
      <c r="B2044" s="89"/>
      <c r="G2044" s="39"/>
      <c r="H2044" s="39"/>
      <c r="I2044" s="42">
        <f>IF(F2044&lt;&gt;"结转本期损益",_xlfn.XLOOKUP(D2044,科目余额表[科目编码],科目余额表[抽查项目],"无匹配"),"期间结转")</f>
        <v>0</v>
      </c>
      <c r="J2044" s="38" t="str" cm="1">
        <f t="array" ref="J2044">_xlfn.TEXTJOIN(",", TRUE, _xlfn.UNIQUE(IF((序时账[日期]=B2044)*(序时账[凭证字号]=C2044)*IF(G2044=0,序时账[借方金额]&lt;&gt;0,序时账[借方金额]=0)*(序时账[科目编码]&lt;&gt;D2044), 序时账[科目名称], "")))</f>
        <v/>
      </c>
      <c r="K2044" s="42"/>
      <c r="M2044" s="24"/>
      <c r="N2044" s="23"/>
    </row>
    <row r="2045" spans="1:14">
      <c r="A2045" s="38" t="str" cm="1">
        <f t="array" ref="A2045">_xlfn.TEXTJOIN(",", TRUE, _xlfn.UNIQUE(IF((序时账[日期]=B2045)*(序时账[凭证字号]=C2045), 序时账[科目编码], "")))</f>
        <v>0</v>
      </c>
      <c r="B2045" s="89"/>
      <c r="G2045" s="39"/>
      <c r="H2045" s="39"/>
      <c r="I2045" s="42">
        <f>IF(F2045&lt;&gt;"结转本期损益",_xlfn.XLOOKUP(D2045,科目余额表[科目编码],科目余额表[抽查项目],"无匹配"),"期间结转")</f>
        <v>0</v>
      </c>
      <c r="J2045" s="38" t="str" cm="1">
        <f t="array" ref="J2045">_xlfn.TEXTJOIN(",", TRUE, _xlfn.UNIQUE(IF((序时账[日期]=B2045)*(序时账[凭证字号]=C2045)*IF(G2045=0,序时账[借方金额]&lt;&gt;0,序时账[借方金额]=0)*(序时账[科目编码]&lt;&gt;D2045), 序时账[科目名称], "")))</f>
        <v/>
      </c>
      <c r="K2045" s="42"/>
      <c r="M2045" s="24"/>
      <c r="N2045" s="23"/>
    </row>
    <row r="2046" spans="1:14">
      <c r="A2046" s="38" t="str" cm="1">
        <f t="array" ref="A2046">_xlfn.TEXTJOIN(",", TRUE, _xlfn.UNIQUE(IF((序时账[日期]=B2046)*(序时账[凭证字号]=C2046), 序时账[科目编码], "")))</f>
        <v>0</v>
      </c>
      <c r="B2046" s="89"/>
      <c r="G2046" s="39"/>
      <c r="H2046" s="39"/>
      <c r="I2046" s="42">
        <f>IF(F2046&lt;&gt;"结转本期损益",_xlfn.XLOOKUP(D2046,科目余额表[科目编码],科目余额表[抽查项目],"无匹配"),"期间结转")</f>
        <v>0</v>
      </c>
      <c r="J2046" s="38" t="str" cm="1">
        <f t="array" ref="J2046">_xlfn.TEXTJOIN(",", TRUE, _xlfn.UNIQUE(IF((序时账[日期]=B2046)*(序时账[凭证字号]=C2046)*IF(G2046=0,序时账[借方金额]&lt;&gt;0,序时账[借方金额]=0)*(序时账[科目编码]&lt;&gt;D2046), 序时账[科目名称], "")))</f>
        <v/>
      </c>
      <c r="K2046" s="42"/>
      <c r="M2046" s="24"/>
      <c r="N2046" s="23"/>
    </row>
    <row r="2047" spans="1:14">
      <c r="A2047" s="38" t="str" cm="1">
        <f t="array" ref="A2047">_xlfn.TEXTJOIN(",", TRUE, _xlfn.UNIQUE(IF((序时账[日期]=B2047)*(序时账[凭证字号]=C2047), 序时账[科目编码], "")))</f>
        <v>0</v>
      </c>
      <c r="B2047" s="89"/>
      <c r="G2047" s="39"/>
      <c r="H2047" s="39"/>
      <c r="I2047" s="42">
        <f>IF(F2047&lt;&gt;"结转本期损益",_xlfn.XLOOKUP(D2047,科目余额表[科目编码],科目余额表[抽查项目],"无匹配"),"期间结转")</f>
        <v>0</v>
      </c>
      <c r="J2047" s="38" t="str" cm="1">
        <f t="array" ref="J2047">_xlfn.TEXTJOIN(",", TRUE, _xlfn.UNIQUE(IF((序时账[日期]=B2047)*(序时账[凭证字号]=C2047)*IF(G2047=0,序时账[借方金额]&lt;&gt;0,序时账[借方金额]=0)*(序时账[科目编码]&lt;&gt;D2047), 序时账[科目名称], "")))</f>
        <v/>
      </c>
      <c r="K2047" s="42"/>
      <c r="M2047" s="24"/>
      <c r="N2047" s="23"/>
    </row>
    <row r="2048" spans="1:14">
      <c r="A2048" s="38" t="str" cm="1">
        <f t="array" ref="A2048">_xlfn.TEXTJOIN(",", TRUE, _xlfn.UNIQUE(IF((序时账[日期]=B2048)*(序时账[凭证字号]=C2048), 序时账[科目编码], "")))</f>
        <v>0</v>
      </c>
      <c r="B2048" s="89"/>
      <c r="G2048" s="39"/>
      <c r="H2048" s="39"/>
      <c r="I2048" s="42">
        <f>IF(F2048&lt;&gt;"结转本期损益",_xlfn.XLOOKUP(D2048,科目余额表[科目编码],科目余额表[抽查项目],"无匹配"),"期间结转")</f>
        <v>0</v>
      </c>
      <c r="J2048" s="38" t="str" cm="1">
        <f t="array" ref="J2048">_xlfn.TEXTJOIN(",", TRUE, _xlfn.UNIQUE(IF((序时账[日期]=B2048)*(序时账[凭证字号]=C2048)*IF(G2048=0,序时账[借方金额]&lt;&gt;0,序时账[借方金额]=0)*(序时账[科目编码]&lt;&gt;D2048), 序时账[科目名称], "")))</f>
        <v/>
      </c>
      <c r="K2048" s="42"/>
      <c r="M2048" s="24"/>
      <c r="N2048" s="23"/>
    </row>
    <row r="2049" spans="1:14">
      <c r="A2049" s="38" t="str" cm="1">
        <f t="array" ref="A2049">_xlfn.TEXTJOIN(",", TRUE, _xlfn.UNIQUE(IF((序时账[日期]=B2049)*(序时账[凭证字号]=C2049), 序时账[科目编码], "")))</f>
        <v>0</v>
      </c>
      <c r="B2049" s="89"/>
      <c r="G2049" s="39"/>
      <c r="H2049" s="39"/>
      <c r="I2049" s="42">
        <f>IF(F2049&lt;&gt;"结转本期损益",_xlfn.XLOOKUP(D2049,科目余额表[科目编码],科目余额表[抽查项目],"无匹配"),"期间结转")</f>
        <v>0</v>
      </c>
      <c r="J2049" s="38" t="str" cm="1">
        <f t="array" ref="J2049">_xlfn.TEXTJOIN(",", TRUE, _xlfn.UNIQUE(IF((序时账[日期]=B2049)*(序时账[凭证字号]=C2049)*IF(G2049=0,序时账[借方金额]&lt;&gt;0,序时账[借方金额]=0)*(序时账[科目编码]&lt;&gt;D2049), 序时账[科目名称], "")))</f>
        <v/>
      </c>
      <c r="K2049" s="42"/>
      <c r="M2049" s="24"/>
      <c r="N2049" s="23"/>
    </row>
    <row r="2050" spans="1:14">
      <c r="A2050" s="38" t="str" cm="1">
        <f t="array" ref="A2050">_xlfn.TEXTJOIN(",", TRUE, _xlfn.UNIQUE(IF((序时账[日期]=B2050)*(序时账[凭证字号]=C2050), 序时账[科目编码], "")))</f>
        <v>0</v>
      </c>
      <c r="B2050" s="89"/>
      <c r="G2050" s="39"/>
      <c r="H2050" s="39"/>
      <c r="I2050" s="42">
        <f>IF(F2050&lt;&gt;"结转本期损益",_xlfn.XLOOKUP(D2050,科目余额表[科目编码],科目余额表[抽查项目],"无匹配"),"期间结转")</f>
        <v>0</v>
      </c>
      <c r="J2050" s="38" t="str" cm="1">
        <f t="array" ref="J2050">_xlfn.TEXTJOIN(",", TRUE, _xlfn.UNIQUE(IF((序时账[日期]=B2050)*(序时账[凭证字号]=C2050)*IF(G2050=0,序时账[借方金额]&lt;&gt;0,序时账[借方金额]=0)*(序时账[科目编码]&lt;&gt;D2050), 序时账[科目名称], "")))</f>
        <v/>
      </c>
      <c r="K2050" s="42"/>
      <c r="M2050" s="24"/>
      <c r="N2050" s="23"/>
    </row>
    <row r="2051" spans="1:14">
      <c r="A2051" s="38" t="str" cm="1">
        <f t="array" ref="A2051">_xlfn.TEXTJOIN(",", TRUE, _xlfn.UNIQUE(IF((序时账[日期]=B2051)*(序时账[凭证字号]=C2051), 序时账[科目编码], "")))</f>
        <v>0</v>
      </c>
      <c r="B2051" s="89"/>
      <c r="G2051" s="39"/>
      <c r="H2051" s="39"/>
      <c r="I2051" s="42">
        <f>IF(F2051&lt;&gt;"结转本期损益",_xlfn.XLOOKUP(D2051,科目余额表[科目编码],科目余额表[抽查项目],"无匹配"),"期间结转")</f>
        <v>0</v>
      </c>
      <c r="J2051" s="38" t="str" cm="1">
        <f t="array" ref="J2051">_xlfn.TEXTJOIN(",", TRUE, _xlfn.UNIQUE(IF((序时账[日期]=B2051)*(序时账[凭证字号]=C2051)*IF(G2051=0,序时账[借方金额]&lt;&gt;0,序时账[借方金额]=0)*(序时账[科目编码]&lt;&gt;D2051), 序时账[科目名称], "")))</f>
        <v/>
      </c>
      <c r="K2051" s="42"/>
      <c r="M2051" s="24"/>
      <c r="N2051" s="23"/>
    </row>
    <row r="2052" spans="1:14">
      <c r="A2052" s="38" t="str" cm="1">
        <f t="array" ref="A2052">_xlfn.TEXTJOIN(",", TRUE, _xlfn.UNIQUE(IF((序时账[日期]=B2052)*(序时账[凭证字号]=C2052), 序时账[科目编码], "")))</f>
        <v>0</v>
      </c>
      <c r="B2052" s="89"/>
      <c r="G2052" s="39"/>
      <c r="H2052" s="39"/>
      <c r="I2052" s="42">
        <f>IF(F2052&lt;&gt;"结转本期损益",_xlfn.XLOOKUP(D2052,科目余额表[科目编码],科目余额表[抽查项目],"无匹配"),"期间结转")</f>
        <v>0</v>
      </c>
      <c r="J2052" s="38" t="str" cm="1">
        <f t="array" ref="J2052">_xlfn.TEXTJOIN(",", TRUE, _xlfn.UNIQUE(IF((序时账[日期]=B2052)*(序时账[凭证字号]=C2052)*IF(G2052=0,序时账[借方金额]&lt;&gt;0,序时账[借方金额]=0)*(序时账[科目编码]&lt;&gt;D2052), 序时账[科目名称], "")))</f>
        <v/>
      </c>
      <c r="K2052" s="42"/>
      <c r="M2052" s="24"/>
      <c r="N2052" s="23"/>
    </row>
    <row r="2053" spans="1:14">
      <c r="A2053" s="38" t="str" cm="1">
        <f t="array" ref="A2053">_xlfn.TEXTJOIN(",", TRUE, _xlfn.UNIQUE(IF((序时账[日期]=B2053)*(序时账[凭证字号]=C2053), 序时账[科目编码], "")))</f>
        <v>0</v>
      </c>
      <c r="B2053" s="89"/>
      <c r="G2053" s="39"/>
      <c r="H2053" s="39"/>
      <c r="I2053" s="42">
        <f>IF(F2053&lt;&gt;"结转本期损益",_xlfn.XLOOKUP(D2053,科目余额表[科目编码],科目余额表[抽查项目],"无匹配"),"期间结转")</f>
        <v>0</v>
      </c>
      <c r="J2053" s="38" t="str" cm="1">
        <f t="array" ref="J2053">_xlfn.TEXTJOIN(",", TRUE, _xlfn.UNIQUE(IF((序时账[日期]=B2053)*(序时账[凭证字号]=C2053)*IF(G2053=0,序时账[借方金额]&lt;&gt;0,序时账[借方金额]=0)*(序时账[科目编码]&lt;&gt;D2053), 序时账[科目名称], "")))</f>
        <v/>
      </c>
      <c r="K2053" s="42"/>
      <c r="M2053" s="24"/>
      <c r="N2053" s="23"/>
    </row>
    <row r="2054" spans="1:14">
      <c r="A2054" s="38" t="str" cm="1">
        <f t="array" ref="A2054">_xlfn.TEXTJOIN(",", TRUE, _xlfn.UNIQUE(IF((序时账[日期]=B2054)*(序时账[凭证字号]=C2054), 序时账[科目编码], "")))</f>
        <v>0</v>
      </c>
      <c r="B2054" s="89"/>
      <c r="G2054" s="39"/>
      <c r="H2054" s="39"/>
      <c r="I2054" s="42">
        <f>IF(F2054&lt;&gt;"结转本期损益",_xlfn.XLOOKUP(D2054,科目余额表[科目编码],科目余额表[抽查项目],"无匹配"),"期间结转")</f>
        <v>0</v>
      </c>
      <c r="J2054" s="38" t="str" cm="1">
        <f t="array" ref="J2054">_xlfn.TEXTJOIN(",", TRUE, _xlfn.UNIQUE(IF((序时账[日期]=B2054)*(序时账[凭证字号]=C2054)*IF(G2054=0,序时账[借方金额]&lt;&gt;0,序时账[借方金额]=0)*(序时账[科目编码]&lt;&gt;D2054), 序时账[科目名称], "")))</f>
        <v/>
      </c>
      <c r="K2054" s="42"/>
      <c r="M2054" s="24"/>
      <c r="N2054" s="23"/>
    </row>
    <row r="2055" spans="1:14">
      <c r="A2055" s="38" t="str" cm="1">
        <f t="array" ref="A2055">_xlfn.TEXTJOIN(",", TRUE, _xlfn.UNIQUE(IF((序时账[日期]=B2055)*(序时账[凭证字号]=C2055), 序时账[科目编码], "")))</f>
        <v>0</v>
      </c>
      <c r="B2055" s="89"/>
      <c r="G2055" s="39"/>
      <c r="H2055" s="39"/>
      <c r="I2055" s="42">
        <f>IF(F2055&lt;&gt;"结转本期损益",_xlfn.XLOOKUP(D2055,科目余额表[科目编码],科目余额表[抽查项目],"无匹配"),"期间结转")</f>
        <v>0</v>
      </c>
      <c r="J2055" s="38" t="str" cm="1">
        <f t="array" ref="J2055">_xlfn.TEXTJOIN(",", TRUE, _xlfn.UNIQUE(IF((序时账[日期]=B2055)*(序时账[凭证字号]=C2055)*IF(G2055=0,序时账[借方金额]&lt;&gt;0,序时账[借方金额]=0)*(序时账[科目编码]&lt;&gt;D2055), 序时账[科目名称], "")))</f>
        <v/>
      </c>
      <c r="K2055" s="42"/>
      <c r="M2055" s="24"/>
      <c r="N2055" s="23"/>
    </row>
    <row r="2056" spans="1:14">
      <c r="A2056" s="38" t="str" cm="1">
        <f t="array" ref="A2056">_xlfn.TEXTJOIN(",", TRUE, _xlfn.UNIQUE(IF((序时账[日期]=B2056)*(序时账[凭证字号]=C2056), 序时账[科目编码], "")))</f>
        <v>0</v>
      </c>
      <c r="B2056" s="89"/>
      <c r="G2056" s="39"/>
      <c r="H2056" s="39"/>
      <c r="I2056" s="42">
        <f>IF(F2056&lt;&gt;"结转本期损益",_xlfn.XLOOKUP(D2056,科目余额表[科目编码],科目余额表[抽查项目],"无匹配"),"期间结转")</f>
        <v>0</v>
      </c>
      <c r="J2056" s="38" t="str" cm="1">
        <f t="array" ref="J2056">_xlfn.TEXTJOIN(",", TRUE, _xlfn.UNIQUE(IF((序时账[日期]=B2056)*(序时账[凭证字号]=C2056)*IF(G2056=0,序时账[借方金额]&lt;&gt;0,序时账[借方金额]=0)*(序时账[科目编码]&lt;&gt;D2056), 序时账[科目名称], "")))</f>
        <v/>
      </c>
      <c r="K2056" s="42"/>
      <c r="M2056" s="24"/>
      <c r="N2056" s="23"/>
    </row>
    <row r="2057" spans="1:14">
      <c r="A2057" s="38" t="str" cm="1">
        <f t="array" ref="A2057">_xlfn.TEXTJOIN(",", TRUE, _xlfn.UNIQUE(IF((序时账[日期]=B2057)*(序时账[凭证字号]=C2057), 序时账[科目编码], "")))</f>
        <v>0</v>
      </c>
      <c r="B2057" s="89"/>
      <c r="G2057" s="39"/>
      <c r="H2057" s="39"/>
      <c r="I2057" s="42">
        <f>IF(F2057&lt;&gt;"结转本期损益",_xlfn.XLOOKUP(D2057,科目余额表[科目编码],科目余额表[抽查项目],"无匹配"),"期间结转")</f>
        <v>0</v>
      </c>
      <c r="J2057" s="38" t="str" cm="1">
        <f t="array" ref="J2057">_xlfn.TEXTJOIN(",", TRUE, _xlfn.UNIQUE(IF((序时账[日期]=B2057)*(序时账[凭证字号]=C2057)*IF(G2057=0,序时账[借方金额]&lt;&gt;0,序时账[借方金额]=0)*(序时账[科目编码]&lt;&gt;D2057), 序时账[科目名称], "")))</f>
        <v/>
      </c>
      <c r="K2057" s="42"/>
      <c r="M2057" s="24"/>
      <c r="N2057" s="23"/>
    </row>
    <row r="2058" spans="1:14">
      <c r="A2058" s="38" t="str" cm="1">
        <f t="array" ref="A2058">_xlfn.TEXTJOIN(",", TRUE, _xlfn.UNIQUE(IF((序时账[日期]=B2058)*(序时账[凭证字号]=C2058), 序时账[科目编码], "")))</f>
        <v>0</v>
      </c>
      <c r="B2058" s="89"/>
      <c r="G2058" s="39"/>
      <c r="H2058" s="39"/>
      <c r="I2058" s="42">
        <f>IF(F2058&lt;&gt;"结转本期损益",_xlfn.XLOOKUP(D2058,科目余额表[科目编码],科目余额表[抽查项目],"无匹配"),"期间结转")</f>
        <v>0</v>
      </c>
      <c r="J2058" s="38" t="str" cm="1">
        <f t="array" ref="J2058">_xlfn.TEXTJOIN(",", TRUE, _xlfn.UNIQUE(IF((序时账[日期]=B2058)*(序时账[凭证字号]=C2058)*IF(G2058=0,序时账[借方金额]&lt;&gt;0,序时账[借方金额]=0)*(序时账[科目编码]&lt;&gt;D2058), 序时账[科目名称], "")))</f>
        <v/>
      </c>
      <c r="K2058" s="42"/>
      <c r="M2058" s="24"/>
      <c r="N2058" s="23"/>
    </row>
    <row r="2059" spans="1:14">
      <c r="A2059" s="38" t="str" cm="1">
        <f t="array" ref="A2059">_xlfn.TEXTJOIN(",", TRUE, _xlfn.UNIQUE(IF((序时账[日期]=B2059)*(序时账[凭证字号]=C2059), 序时账[科目编码], "")))</f>
        <v>0</v>
      </c>
      <c r="B2059" s="89"/>
      <c r="G2059" s="39"/>
      <c r="H2059" s="39"/>
      <c r="I2059" s="42">
        <f>IF(F2059&lt;&gt;"结转本期损益",_xlfn.XLOOKUP(D2059,科目余额表[科目编码],科目余额表[抽查项目],"无匹配"),"期间结转")</f>
        <v>0</v>
      </c>
      <c r="J2059" s="38" t="str" cm="1">
        <f t="array" ref="J2059">_xlfn.TEXTJOIN(",", TRUE, _xlfn.UNIQUE(IF((序时账[日期]=B2059)*(序时账[凭证字号]=C2059)*IF(G2059=0,序时账[借方金额]&lt;&gt;0,序时账[借方金额]=0)*(序时账[科目编码]&lt;&gt;D2059), 序时账[科目名称], "")))</f>
        <v/>
      </c>
      <c r="K2059" s="42"/>
      <c r="M2059" s="24"/>
      <c r="N2059" s="23"/>
    </row>
    <row r="2060" spans="1:14">
      <c r="A2060" s="38" t="str" cm="1">
        <f t="array" ref="A2060">_xlfn.TEXTJOIN(",", TRUE, _xlfn.UNIQUE(IF((序时账[日期]=B2060)*(序时账[凭证字号]=C2060), 序时账[科目编码], "")))</f>
        <v>0</v>
      </c>
      <c r="B2060" s="89"/>
      <c r="G2060" s="39"/>
      <c r="H2060" s="39"/>
      <c r="I2060" s="42">
        <f>IF(F2060&lt;&gt;"结转本期损益",_xlfn.XLOOKUP(D2060,科目余额表[科目编码],科目余额表[抽查项目],"无匹配"),"期间结转")</f>
        <v>0</v>
      </c>
      <c r="J2060" s="38" t="str" cm="1">
        <f t="array" ref="J2060">_xlfn.TEXTJOIN(",", TRUE, _xlfn.UNIQUE(IF((序时账[日期]=B2060)*(序时账[凭证字号]=C2060)*IF(G2060=0,序时账[借方金额]&lt;&gt;0,序时账[借方金额]=0)*(序时账[科目编码]&lt;&gt;D2060), 序时账[科目名称], "")))</f>
        <v/>
      </c>
      <c r="K2060" s="42"/>
      <c r="M2060" s="24"/>
      <c r="N2060" s="23"/>
    </row>
    <row r="2061" spans="1:14">
      <c r="A2061" s="38" t="str" cm="1">
        <f t="array" ref="A2061">_xlfn.TEXTJOIN(",", TRUE, _xlfn.UNIQUE(IF((序时账[日期]=B2061)*(序时账[凭证字号]=C2061), 序时账[科目编码], "")))</f>
        <v>0</v>
      </c>
      <c r="B2061" s="89"/>
      <c r="G2061" s="39"/>
      <c r="H2061" s="39"/>
      <c r="I2061" s="42">
        <f>IF(F2061&lt;&gt;"结转本期损益",_xlfn.XLOOKUP(D2061,科目余额表[科目编码],科目余额表[抽查项目],"无匹配"),"期间结转")</f>
        <v>0</v>
      </c>
      <c r="J2061" s="38" t="str" cm="1">
        <f t="array" ref="J2061">_xlfn.TEXTJOIN(",", TRUE, _xlfn.UNIQUE(IF((序时账[日期]=B2061)*(序时账[凭证字号]=C2061)*IF(G2061=0,序时账[借方金额]&lt;&gt;0,序时账[借方金额]=0)*(序时账[科目编码]&lt;&gt;D2061), 序时账[科目名称], "")))</f>
        <v/>
      </c>
      <c r="K2061" s="42"/>
      <c r="M2061" s="24"/>
      <c r="N2061" s="23"/>
    </row>
    <row r="2062" spans="1:14">
      <c r="A2062" s="38" t="str" cm="1">
        <f t="array" ref="A2062">_xlfn.TEXTJOIN(",", TRUE, _xlfn.UNIQUE(IF((序时账[日期]=B2062)*(序时账[凭证字号]=C2062), 序时账[科目编码], "")))</f>
        <v>0</v>
      </c>
      <c r="B2062" s="89"/>
      <c r="G2062" s="39"/>
      <c r="H2062" s="39"/>
      <c r="I2062" s="42">
        <f>IF(F2062&lt;&gt;"结转本期损益",_xlfn.XLOOKUP(D2062,科目余额表[科目编码],科目余额表[抽查项目],"无匹配"),"期间结转")</f>
        <v>0</v>
      </c>
      <c r="J2062" s="38" t="str" cm="1">
        <f t="array" ref="J2062">_xlfn.TEXTJOIN(",", TRUE, _xlfn.UNIQUE(IF((序时账[日期]=B2062)*(序时账[凭证字号]=C2062)*IF(G2062=0,序时账[借方金额]&lt;&gt;0,序时账[借方金额]=0)*(序时账[科目编码]&lt;&gt;D2062), 序时账[科目名称], "")))</f>
        <v/>
      </c>
      <c r="K2062" s="42"/>
      <c r="M2062" s="24"/>
      <c r="N2062" s="23"/>
    </row>
    <row r="2063" spans="1:14">
      <c r="A2063" s="38" t="str" cm="1">
        <f t="array" ref="A2063">_xlfn.TEXTJOIN(",", TRUE, _xlfn.UNIQUE(IF((序时账[日期]=B2063)*(序时账[凭证字号]=C2063), 序时账[科目编码], "")))</f>
        <v>0</v>
      </c>
      <c r="B2063" s="89"/>
      <c r="G2063" s="39"/>
      <c r="H2063" s="39"/>
      <c r="I2063" s="42">
        <f>IF(F2063&lt;&gt;"结转本期损益",_xlfn.XLOOKUP(D2063,科目余额表[科目编码],科目余额表[抽查项目],"无匹配"),"期间结转")</f>
        <v>0</v>
      </c>
      <c r="J2063" s="38" t="str" cm="1">
        <f t="array" ref="J2063">_xlfn.TEXTJOIN(",", TRUE, _xlfn.UNIQUE(IF((序时账[日期]=B2063)*(序时账[凭证字号]=C2063)*IF(G2063=0,序时账[借方金额]&lt;&gt;0,序时账[借方金额]=0)*(序时账[科目编码]&lt;&gt;D2063), 序时账[科目名称], "")))</f>
        <v/>
      </c>
      <c r="K2063" s="42"/>
      <c r="M2063" s="24"/>
      <c r="N2063" s="23"/>
    </row>
    <row r="2064" spans="1:14">
      <c r="A2064" s="38" t="str" cm="1">
        <f t="array" ref="A2064">_xlfn.TEXTJOIN(",", TRUE, _xlfn.UNIQUE(IF((序时账[日期]=B2064)*(序时账[凭证字号]=C2064), 序时账[科目编码], "")))</f>
        <v>0</v>
      </c>
      <c r="B2064" s="89"/>
      <c r="G2064" s="39"/>
      <c r="H2064" s="39"/>
      <c r="I2064" s="42">
        <f>IF(F2064&lt;&gt;"结转本期损益",_xlfn.XLOOKUP(D2064,科目余额表[科目编码],科目余额表[抽查项目],"无匹配"),"期间结转")</f>
        <v>0</v>
      </c>
      <c r="J2064" s="38" t="str" cm="1">
        <f t="array" ref="J2064">_xlfn.TEXTJOIN(",", TRUE, _xlfn.UNIQUE(IF((序时账[日期]=B2064)*(序时账[凭证字号]=C2064)*IF(G2064=0,序时账[借方金额]&lt;&gt;0,序时账[借方金额]=0)*(序时账[科目编码]&lt;&gt;D2064), 序时账[科目名称], "")))</f>
        <v/>
      </c>
      <c r="K2064" s="42"/>
      <c r="M2064" s="24"/>
      <c r="N2064" s="23"/>
    </row>
    <row r="2065" spans="1:14">
      <c r="A2065" s="38" t="str" cm="1">
        <f t="array" ref="A2065">_xlfn.TEXTJOIN(",", TRUE, _xlfn.UNIQUE(IF((序时账[日期]=B2065)*(序时账[凭证字号]=C2065), 序时账[科目编码], "")))</f>
        <v>0</v>
      </c>
      <c r="B2065" s="89"/>
      <c r="G2065" s="39"/>
      <c r="H2065" s="39"/>
      <c r="I2065" s="42">
        <f>IF(F2065&lt;&gt;"结转本期损益",_xlfn.XLOOKUP(D2065,科目余额表[科目编码],科目余额表[抽查项目],"无匹配"),"期间结转")</f>
        <v>0</v>
      </c>
      <c r="J2065" s="38" t="str" cm="1">
        <f t="array" ref="J2065">_xlfn.TEXTJOIN(",", TRUE, _xlfn.UNIQUE(IF((序时账[日期]=B2065)*(序时账[凭证字号]=C2065)*IF(G2065=0,序时账[借方金额]&lt;&gt;0,序时账[借方金额]=0)*(序时账[科目编码]&lt;&gt;D2065), 序时账[科目名称], "")))</f>
        <v/>
      </c>
      <c r="K2065" s="42"/>
      <c r="M2065" s="24"/>
      <c r="N2065" s="23"/>
    </row>
    <row r="2066" spans="1:14">
      <c r="A2066" s="38" t="str" cm="1">
        <f t="array" ref="A2066">_xlfn.TEXTJOIN(",", TRUE, _xlfn.UNIQUE(IF((序时账[日期]=B2066)*(序时账[凭证字号]=C2066), 序时账[科目编码], "")))</f>
        <v>0</v>
      </c>
      <c r="B2066" s="89"/>
      <c r="G2066" s="39"/>
      <c r="H2066" s="39"/>
      <c r="I2066" s="42">
        <f>IF(F2066&lt;&gt;"结转本期损益",_xlfn.XLOOKUP(D2066,科目余额表[科目编码],科目余额表[抽查项目],"无匹配"),"期间结转")</f>
        <v>0</v>
      </c>
      <c r="J2066" s="38" t="str" cm="1">
        <f t="array" ref="J2066">_xlfn.TEXTJOIN(",", TRUE, _xlfn.UNIQUE(IF((序时账[日期]=B2066)*(序时账[凭证字号]=C2066)*IF(G2066=0,序时账[借方金额]&lt;&gt;0,序时账[借方金额]=0)*(序时账[科目编码]&lt;&gt;D2066), 序时账[科目名称], "")))</f>
        <v/>
      </c>
      <c r="K2066" s="42"/>
      <c r="M2066" s="24"/>
      <c r="N2066" s="23"/>
    </row>
    <row r="2067" spans="1:14">
      <c r="A2067" s="38" t="str" cm="1">
        <f t="array" ref="A2067">_xlfn.TEXTJOIN(",", TRUE, _xlfn.UNIQUE(IF((序时账[日期]=B2067)*(序时账[凭证字号]=C2067), 序时账[科目编码], "")))</f>
        <v>0</v>
      </c>
      <c r="B2067" s="89"/>
      <c r="G2067" s="39"/>
      <c r="H2067" s="39"/>
      <c r="I2067" s="42">
        <f>IF(F2067&lt;&gt;"结转本期损益",_xlfn.XLOOKUP(D2067,科目余额表[科目编码],科目余额表[抽查项目],"无匹配"),"期间结转")</f>
        <v>0</v>
      </c>
      <c r="J2067" s="38" t="str" cm="1">
        <f t="array" ref="J2067">_xlfn.TEXTJOIN(",", TRUE, _xlfn.UNIQUE(IF((序时账[日期]=B2067)*(序时账[凭证字号]=C2067)*IF(G2067=0,序时账[借方金额]&lt;&gt;0,序时账[借方金额]=0)*(序时账[科目编码]&lt;&gt;D2067), 序时账[科目名称], "")))</f>
        <v/>
      </c>
      <c r="K2067" s="42"/>
      <c r="M2067" s="24"/>
      <c r="N2067" s="23"/>
    </row>
    <row r="2068" spans="1:14">
      <c r="A2068" s="38" t="str" cm="1">
        <f t="array" ref="A2068">_xlfn.TEXTJOIN(",", TRUE, _xlfn.UNIQUE(IF((序时账[日期]=B2068)*(序时账[凭证字号]=C2068), 序时账[科目编码], "")))</f>
        <v>0</v>
      </c>
      <c r="B2068" s="89"/>
      <c r="G2068" s="39"/>
      <c r="H2068" s="39"/>
      <c r="I2068" s="42">
        <f>IF(F2068&lt;&gt;"结转本期损益",_xlfn.XLOOKUP(D2068,科目余额表[科目编码],科目余额表[抽查项目],"无匹配"),"期间结转")</f>
        <v>0</v>
      </c>
      <c r="J2068" s="38" t="str" cm="1">
        <f t="array" ref="J2068">_xlfn.TEXTJOIN(",", TRUE, _xlfn.UNIQUE(IF((序时账[日期]=B2068)*(序时账[凭证字号]=C2068)*IF(G2068=0,序时账[借方金额]&lt;&gt;0,序时账[借方金额]=0)*(序时账[科目编码]&lt;&gt;D2068), 序时账[科目名称], "")))</f>
        <v/>
      </c>
      <c r="K2068" s="42"/>
      <c r="M2068" s="24"/>
      <c r="N2068" s="23"/>
    </row>
    <row r="2069" spans="1:14">
      <c r="A2069" s="38" t="str" cm="1">
        <f t="array" ref="A2069">_xlfn.TEXTJOIN(",", TRUE, _xlfn.UNIQUE(IF((序时账[日期]=B2069)*(序时账[凭证字号]=C2069), 序时账[科目编码], "")))</f>
        <v>0</v>
      </c>
      <c r="B2069" s="89"/>
      <c r="G2069" s="39"/>
      <c r="H2069" s="39"/>
      <c r="I2069" s="42">
        <f>IF(F2069&lt;&gt;"结转本期损益",_xlfn.XLOOKUP(D2069,科目余额表[科目编码],科目余额表[抽查项目],"无匹配"),"期间结转")</f>
        <v>0</v>
      </c>
      <c r="J2069" s="38" t="str" cm="1">
        <f t="array" ref="J2069">_xlfn.TEXTJOIN(",", TRUE, _xlfn.UNIQUE(IF((序时账[日期]=B2069)*(序时账[凭证字号]=C2069)*IF(G2069=0,序时账[借方金额]&lt;&gt;0,序时账[借方金额]=0)*(序时账[科目编码]&lt;&gt;D2069), 序时账[科目名称], "")))</f>
        <v/>
      </c>
      <c r="K2069" s="42"/>
      <c r="M2069" s="24"/>
      <c r="N2069" s="23"/>
    </row>
    <row r="2070" spans="1:14">
      <c r="A2070" s="38" t="str" cm="1">
        <f t="array" ref="A2070">_xlfn.TEXTJOIN(",", TRUE, _xlfn.UNIQUE(IF((序时账[日期]=B2070)*(序时账[凭证字号]=C2070), 序时账[科目编码], "")))</f>
        <v>0</v>
      </c>
      <c r="B2070" s="89"/>
      <c r="G2070" s="39"/>
      <c r="H2070" s="39"/>
      <c r="I2070" s="42">
        <f>IF(F2070&lt;&gt;"结转本期损益",_xlfn.XLOOKUP(D2070,科目余额表[科目编码],科目余额表[抽查项目],"无匹配"),"期间结转")</f>
        <v>0</v>
      </c>
      <c r="J2070" s="38" t="str" cm="1">
        <f t="array" ref="J2070">_xlfn.TEXTJOIN(",", TRUE, _xlfn.UNIQUE(IF((序时账[日期]=B2070)*(序时账[凭证字号]=C2070)*IF(G2070=0,序时账[借方金额]&lt;&gt;0,序时账[借方金额]=0)*(序时账[科目编码]&lt;&gt;D2070), 序时账[科目名称], "")))</f>
        <v/>
      </c>
      <c r="K2070" s="42"/>
      <c r="M2070" s="24"/>
      <c r="N2070" s="23"/>
    </row>
    <row r="2071" spans="1:14">
      <c r="A2071" s="38" t="str" cm="1">
        <f t="array" ref="A2071">_xlfn.TEXTJOIN(",", TRUE, _xlfn.UNIQUE(IF((序时账[日期]=B2071)*(序时账[凭证字号]=C2071), 序时账[科目编码], "")))</f>
        <v>0</v>
      </c>
      <c r="B2071" s="89"/>
      <c r="G2071" s="39"/>
      <c r="H2071" s="39"/>
      <c r="I2071" s="42">
        <f>IF(F2071&lt;&gt;"结转本期损益",_xlfn.XLOOKUP(D2071,科目余额表[科目编码],科目余额表[抽查项目],"无匹配"),"期间结转")</f>
        <v>0</v>
      </c>
      <c r="J2071" s="38" t="str" cm="1">
        <f t="array" ref="J2071">_xlfn.TEXTJOIN(",", TRUE, _xlfn.UNIQUE(IF((序时账[日期]=B2071)*(序时账[凭证字号]=C2071)*IF(G2071=0,序时账[借方金额]&lt;&gt;0,序时账[借方金额]=0)*(序时账[科目编码]&lt;&gt;D2071), 序时账[科目名称], "")))</f>
        <v/>
      </c>
      <c r="K2071" s="42"/>
      <c r="M2071" s="24"/>
      <c r="N2071" s="23"/>
    </row>
    <row r="2072" spans="1:14">
      <c r="A2072" s="38" t="str" cm="1">
        <f t="array" ref="A2072">_xlfn.TEXTJOIN(",", TRUE, _xlfn.UNIQUE(IF((序时账[日期]=B2072)*(序时账[凭证字号]=C2072), 序时账[科目编码], "")))</f>
        <v>0</v>
      </c>
      <c r="B2072" s="89"/>
      <c r="G2072" s="39"/>
      <c r="H2072" s="39"/>
      <c r="I2072" s="42">
        <f>IF(F2072&lt;&gt;"结转本期损益",_xlfn.XLOOKUP(D2072,科目余额表[科目编码],科目余额表[抽查项目],"无匹配"),"期间结转")</f>
        <v>0</v>
      </c>
      <c r="J2072" s="38" t="str" cm="1">
        <f t="array" ref="J2072">_xlfn.TEXTJOIN(",", TRUE, _xlfn.UNIQUE(IF((序时账[日期]=B2072)*(序时账[凭证字号]=C2072)*IF(G2072=0,序时账[借方金额]&lt;&gt;0,序时账[借方金额]=0)*(序时账[科目编码]&lt;&gt;D2072), 序时账[科目名称], "")))</f>
        <v/>
      </c>
      <c r="K2072" s="42"/>
      <c r="M2072" s="24"/>
      <c r="N2072" s="23"/>
    </row>
    <row r="2073" spans="1:14">
      <c r="A2073" s="38" t="str" cm="1">
        <f t="array" ref="A2073">_xlfn.TEXTJOIN(",", TRUE, _xlfn.UNIQUE(IF((序时账[日期]=B2073)*(序时账[凭证字号]=C2073), 序时账[科目编码], "")))</f>
        <v>0</v>
      </c>
      <c r="B2073" s="89"/>
      <c r="G2073" s="39"/>
      <c r="H2073" s="39"/>
      <c r="I2073" s="42">
        <f>IF(F2073&lt;&gt;"结转本期损益",_xlfn.XLOOKUP(D2073,科目余额表[科目编码],科目余额表[抽查项目],"无匹配"),"期间结转")</f>
        <v>0</v>
      </c>
      <c r="J2073" s="38" t="str" cm="1">
        <f t="array" ref="J2073">_xlfn.TEXTJOIN(",", TRUE, _xlfn.UNIQUE(IF((序时账[日期]=B2073)*(序时账[凭证字号]=C2073)*IF(G2073=0,序时账[借方金额]&lt;&gt;0,序时账[借方金额]=0)*(序时账[科目编码]&lt;&gt;D2073), 序时账[科目名称], "")))</f>
        <v/>
      </c>
      <c r="K2073" s="42"/>
      <c r="M2073" s="24"/>
      <c r="N2073" s="23"/>
    </row>
    <row r="2074" spans="1:14">
      <c r="A2074" s="38" t="str" cm="1">
        <f t="array" ref="A2074">_xlfn.TEXTJOIN(",", TRUE, _xlfn.UNIQUE(IF((序时账[日期]=B2074)*(序时账[凭证字号]=C2074), 序时账[科目编码], "")))</f>
        <v>0</v>
      </c>
      <c r="B2074" s="89"/>
      <c r="G2074" s="39"/>
      <c r="H2074" s="39"/>
      <c r="I2074" s="42">
        <f>IF(F2074&lt;&gt;"结转本期损益",_xlfn.XLOOKUP(D2074,科目余额表[科目编码],科目余额表[抽查项目],"无匹配"),"期间结转")</f>
        <v>0</v>
      </c>
      <c r="J2074" s="38" t="str" cm="1">
        <f t="array" ref="J2074">_xlfn.TEXTJOIN(",", TRUE, _xlfn.UNIQUE(IF((序时账[日期]=B2074)*(序时账[凭证字号]=C2074)*IF(G2074=0,序时账[借方金额]&lt;&gt;0,序时账[借方金额]=0)*(序时账[科目编码]&lt;&gt;D2074), 序时账[科目名称], "")))</f>
        <v/>
      </c>
      <c r="K2074" s="42"/>
      <c r="M2074" s="24"/>
      <c r="N2074" s="23"/>
    </row>
    <row r="2075" spans="1:14">
      <c r="A2075" s="38" t="str" cm="1">
        <f t="array" ref="A2075">_xlfn.TEXTJOIN(",", TRUE, _xlfn.UNIQUE(IF((序时账[日期]=B2075)*(序时账[凭证字号]=C2075), 序时账[科目编码], "")))</f>
        <v>0</v>
      </c>
      <c r="B2075" s="89"/>
      <c r="G2075" s="39"/>
      <c r="H2075" s="39"/>
      <c r="I2075" s="42">
        <f>IF(F2075&lt;&gt;"结转本期损益",_xlfn.XLOOKUP(D2075,科目余额表[科目编码],科目余额表[抽查项目],"无匹配"),"期间结转")</f>
        <v>0</v>
      </c>
      <c r="J2075" s="38" t="str" cm="1">
        <f t="array" ref="J2075">_xlfn.TEXTJOIN(",", TRUE, _xlfn.UNIQUE(IF((序时账[日期]=B2075)*(序时账[凭证字号]=C2075)*IF(G2075=0,序时账[借方金额]&lt;&gt;0,序时账[借方金额]=0)*(序时账[科目编码]&lt;&gt;D2075), 序时账[科目名称], "")))</f>
        <v/>
      </c>
      <c r="K2075" s="42"/>
      <c r="M2075" s="24"/>
      <c r="N2075" s="23"/>
    </row>
    <row r="2076" spans="1:14">
      <c r="A2076" s="38" t="str" cm="1">
        <f t="array" ref="A2076">_xlfn.TEXTJOIN(",", TRUE, _xlfn.UNIQUE(IF((序时账[日期]=B2076)*(序时账[凭证字号]=C2076), 序时账[科目编码], "")))</f>
        <v>0</v>
      </c>
      <c r="B2076" s="89"/>
      <c r="G2076" s="39"/>
      <c r="H2076" s="39"/>
      <c r="I2076" s="42">
        <f>IF(F2076&lt;&gt;"结转本期损益",_xlfn.XLOOKUP(D2076,科目余额表[科目编码],科目余额表[抽查项目],"无匹配"),"期间结转")</f>
        <v>0</v>
      </c>
      <c r="J2076" s="38" t="str" cm="1">
        <f t="array" ref="J2076">_xlfn.TEXTJOIN(",", TRUE, _xlfn.UNIQUE(IF((序时账[日期]=B2076)*(序时账[凭证字号]=C2076)*IF(G2076=0,序时账[借方金额]&lt;&gt;0,序时账[借方金额]=0)*(序时账[科目编码]&lt;&gt;D2076), 序时账[科目名称], "")))</f>
        <v/>
      </c>
      <c r="K2076" s="42"/>
      <c r="M2076" s="24"/>
      <c r="N2076" s="23"/>
    </row>
    <row r="2077" spans="1:14">
      <c r="A2077" s="38" t="str" cm="1">
        <f t="array" ref="A2077">_xlfn.TEXTJOIN(",", TRUE, _xlfn.UNIQUE(IF((序时账[日期]=B2077)*(序时账[凭证字号]=C2077), 序时账[科目编码], "")))</f>
        <v>0</v>
      </c>
      <c r="B2077" s="89"/>
      <c r="G2077" s="39"/>
      <c r="H2077" s="39"/>
      <c r="I2077" s="42">
        <f>IF(F2077&lt;&gt;"结转本期损益",_xlfn.XLOOKUP(D2077,科目余额表[科目编码],科目余额表[抽查项目],"无匹配"),"期间结转")</f>
        <v>0</v>
      </c>
      <c r="J2077" s="38" t="str" cm="1">
        <f t="array" ref="J2077">_xlfn.TEXTJOIN(",", TRUE, _xlfn.UNIQUE(IF((序时账[日期]=B2077)*(序时账[凭证字号]=C2077)*IF(G2077=0,序时账[借方金额]&lt;&gt;0,序时账[借方金额]=0)*(序时账[科目编码]&lt;&gt;D2077), 序时账[科目名称], "")))</f>
        <v/>
      </c>
      <c r="K2077" s="42"/>
      <c r="M2077" s="24"/>
      <c r="N2077" s="23"/>
    </row>
    <row r="2078" spans="1:14">
      <c r="A2078" s="38" t="str" cm="1">
        <f t="array" ref="A2078">_xlfn.TEXTJOIN(",", TRUE, _xlfn.UNIQUE(IF((序时账[日期]=B2078)*(序时账[凭证字号]=C2078), 序时账[科目编码], "")))</f>
        <v>0</v>
      </c>
      <c r="B2078" s="89"/>
      <c r="G2078" s="39"/>
      <c r="H2078" s="39"/>
      <c r="I2078" s="42">
        <f>IF(F2078&lt;&gt;"结转本期损益",_xlfn.XLOOKUP(D2078,科目余额表[科目编码],科目余额表[抽查项目],"无匹配"),"期间结转")</f>
        <v>0</v>
      </c>
      <c r="J2078" s="38" t="str" cm="1">
        <f t="array" ref="J2078">_xlfn.TEXTJOIN(",", TRUE, _xlfn.UNIQUE(IF((序时账[日期]=B2078)*(序时账[凭证字号]=C2078)*IF(G2078=0,序时账[借方金额]&lt;&gt;0,序时账[借方金额]=0)*(序时账[科目编码]&lt;&gt;D2078), 序时账[科目名称], "")))</f>
        <v/>
      </c>
      <c r="K2078" s="42"/>
      <c r="M2078" s="24"/>
      <c r="N2078" s="23"/>
    </row>
    <row r="2079" spans="1:14">
      <c r="A2079" s="38" t="str" cm="1">
        <f t="array" ref="A2079">_xlfn.TEXTJOIN(",", TRUE, _xlfn.UNIQUE(IF((序时账[日期]=B2079)*(序时账[凭证字号]=C2079), 序时账[科目编码], "")))</f>
        <v>0</v>
      </c>
      <c r="B2079" s="89"/>
      <c r="G2079" s="39"/>
      <c r="H2079" s="39"/>
      <c r="I2079" s="42">
        <f>IF(F2079&lt;&gt;"结转本期损益",_xlfn.XLOOKUP(D2079,科目余额表[科目编码],科目余额表[抽查项目],"无匹配"),"期间结转")</f>
        <v>0</v>
      </c>
      <c r="J2079" s="38" t="str" cm="1">
        <f t="array" ref="J2079">_xlfn.TEXTJOIN(",", TRUE, _xlfn.UNIQUE(IF((序时账[日期]=B2079)*(序时账[凭证字号]=C2079)*IF(G2079=0,序时账[借方金额]&lt;&gt;0,序时账[借方金额]=0)*(序时账[科目编码]&lt;&gt;D2079), 序时账[科目名称], "")))</f>
        <v/>
      </c>
      <c r="K2079" s="42"/>
      <c r="M2079" s="24"/>
      <c r="N2079" s="23"/>
    </row>
    <row r="2080" spans="1:14">
      <c r="A2080" s="38" t="str" cm="1">
        <f t="array" ref="A2080">_xlfn.TEXTJOIN(",", TRUE, _xlfn.UNIQUE(IF((序时账[日期]=B2080)*(序时账[凭证字号]=C2080), 序时账[科目编码], "")))</f>
        <v>0</v>
      </c>
      <c r="B2080" s="89"/>
      <c r="G2080" s="39"/>
      <c r="H2080" s="39"/>
      <c r="I2080" s="42">
        <f>IF(F2080&lt;&gt;"结转本期损益",_xlfn.XLOOKUP(D2080,科目余额表[科目编码],科目余额表[抽查项目],"无匹配"),"期间结转")</f>
        <v>0</v>
      </c>
      <c r="J2080" s="38" t="str" cm="1">
        <f t="array" ref="J2080">_xlfn.TEXTJOIN(",", TRUE, _xlfn.UNIQUE(IF((序时账[日期]=B2080)*(序时账[凭证字号]=C2080)*IF(G2080=0,序时账[借方金额]&lt;&gt;0,序时账[借方金额]=0)*(序时账[科目编码]&lt;&gt;D2080), 序时账[科目名称], "")))</f>
        <v/>
      </c>
      <c r="K2080" s="42"/>
      <c r="M2080" s="24"/>
      <c r="N2080" s="23"/>
    </row>
    <row r="2081" spans="1:14">
      <c r="A2081" s="38" t="str" cm="1">
        <f t="array" ref="A2081">_xlfn.TEXTJOIN(",", TRUE, _xlfn.UNIQUE(IF((序时账[日期]=B2081)*(序时账[凭证字号]=C2081), 序时账[科目编码], "")))</f>
        <v>0</v>
      </c>
      <c r="B2081" s="89"/>
      <c r="G2081" s="39"/>
      <c r="H2081" s="39"/>
      <c r="I2081" s="42">
        <f>IF(F2081&lt;&gt;"结转本期损益",_xlfn.XLOOKUP(D2081,科目余额表[科目编码],科目余额表[抽查项目],"无匹配"),"期间结转")</f>
        <v>0</v>
      </c>
      <c r="J2081" s="38" t="str" cm="1">
        <f t="array" ref="J2081">_xlfn.TEXTJOIN(",", TRUE, _xlfn.UNIQUE(IF((序时账[日期]=B2081)*(序时账[凭证字号]=C2081)*IF(G2081=0,序时账[借方金额]&lt;&gt;0,序时账[借方金额]=0)*(序时账[科目编码]&lt;&gt;D2081), 序时账[科目名称], "")))</f>
        <v/>
      </c>
      <c r="K2081" s="42"/>
      <c r="M2081" s="24"/>
      <c r="N2081" s="23"/>
    </row>
    <row r="2082" spans="1:14">
      <c r="A2082" s="38" t="str" cm="1">
        <f t="array" ref="A2082">_xlfn.TEXTJOIN(",", TRUE, _xlfn.UNIQUE(IF((序时账[日期]=B2082)*(序时账[凭证字号]=C2082), 序时账[科目编码], "")))</f>
        <v>0</v>
      </c>
      <c r="B2082" s="89"/>
      <c r="G2082" s="39"/>
      <c r="H2082" s="39"/>
      <c r="I2082" s="42">
        <f>IF(F2082&lt;&gt;"结转本期损益",_xlfn.XLOOKUP(D2082,科目余额表[科目编码],科目余额表[抽查项目],"无匹配"),"期间结转")</f>
        <v>0</v>
      </c>
      <c r="J2082" s="38" t="str" cm="1">
        <f t="array" ref="J2082">_xlfn.TEXTJOIN(",", TRUE, _xlfn.UNIQUE(IF((序时账[日期]=B2082)*(序时账[凭证字号]=C2082)*IF(G2082=0,序时账[借方金额]&lt;&gt;0,序时账[借方金额]=0)*(序时账[科目编码]&lt;&gt;D2082), 序时账[科目名称], "")))</f>
        <v/>
      </c>
      <c r="K2082" s="42"/>
      <c r="M2082" s="24"/>
      <c r="N2082" s="23"/>
    </row>
    <row r="2083" spans="1:14">
      <c r="A2083" s="38" t="str" cm="1">
        <f t="array" ref="A2083">_xlfn.TEXTJOIN(",", TRUE, _xlfn.UNIQUE(IF((序时账[日期]=B2083)*(序时账[凭证字号]=C2083), 序时账[科目编码], "")))</f>
        <v>0</v>
      </c>
      <c r="B2083" s="89"/>
      <c r="G2083" s="39"/>
      <c r="H2083" s="39"/>
      <c r="I2083" s="42">
        <f>IF(F2083&lt;&gt;"结转本期损益",_xlfn.XLOOKUP(D2083,科目余额表[科目编码],科目余额表[抽查项目],"无匹配"),"期间结转")</f>
        <v>0</v>
      </c>
      <c r="J2083" s="38" t="str" cm="1">
        <f t="array" ref="J2083">_xlfn.TEXTJOIN(",", TRUE, _xlfn.UNIQUE(IF((序时账[日期]=B2083)*(序时账[凭证字号]=C2083)*IF(G2083=0,序时账[借方金额]&lt;&gt;0,序时账[借方金额]=0)*(序时账[科目编码]&lt;&gt;D2083), 序时账[科目名称], "")))</f>
        <v/>
      </c>
      <c r="K2083" s="42"/>
      <c r="M2083" s="24"/>
      <c r="N2083" s="23"/>
    </row>
    <row r="2084" spans="1:14">
      <c r="A2084" s="38" t="str" cm="1">
        <f t="array" ref="A2084">_xlfn.TEXTJOIN(",", TRUE, _xlfn.UNIQUE(IF((序时账[日期]=B2084)*(序时账[凭证字号]=C2084), 序时账[科目编码], "")))</f>
        <v>0</v>
      </c>
      <c r="B2084" s="89"/>
      <c r="G2084" s="39"/>
      <c r="H2084" s="39"/>
      <c r="I2084" s="42">
        <f>IF(F2084&lt;&gt;"结转本期损益",_xlfn.XLOOKUP(D2084,科目余额表[科目编码],科目余额表[抽查项目],"无匹配"),"期间结转")</f>
        <v>0</v>
      </c>
      <c r="J2084" s="38" t="str" cm="1">
        <f t="array" ref="J2084">_xlfn.TEXTJOIN(",", TRUE, _xlfn.UNIQUE(IF((序时账[日期]=B2084)*(序时账[凭证字号]=C2084)*IF(G2084=0,序时账[借方金额]&lt;&gt;0,序时账[借方金额]=0)*(序时账[科目编码]&lt;&gt;D2084), 序时账[科目名称], "")))</f>
        <v/>
      </c>
      <c r="K2084" s="42"/>
      <c r="M2084" s="24"/>
      <c r="N2084" s="23"/>
    </row>
    <row r="2085" spans="1:14">
      <c r="A2085" s="38" t="str" cm="1">
        <f t="array" ref="A2085">_xlfn.TEXTJOIN(",", TRUE, _xlfn.UNIQUE(IF((序时账[日期]=B2085)*(序时账[凭证字号]=C2085), 序时账[科目编码], "")))</f>
        <v>0</v>
      </c>
      <c r="B2085" s="89"/>
      <c r="G2085" s="39"/>
      <c r="H2085" s="39"/>
      <c r="I2085" s="42">
        <f>IF(F2085&lt;&gt;"结转本期损益",_xlfn.XLOOKUP(D2085,科目余额表[科目编码],科目余额表[抽查项目],"无匹配"),"期间结转")</f>
        <v>0</v>
      </c>
      <c r="J2085" s="38" t="str" cm="1">
        <f t="array" ref="J2085">_xlfn.TEXTJOIN(",", TRUE, _xlfn.UNIQUE(IF((序时账[日期]=B2085)*(序时账[凭证字号]=C2085)*IF(G2085=0,序时账[借方金额]&lt;&gt;0,序时账[借方金额]=0)*(序时账[科目编码]&lt;&gt;D2085), 序时账[科目名称], "")))</f>
        <v/>
      </c>
      <c r="K2085" s="42"/>
      <c r="M2085" s="24"/>
      <c r="N2085" s="23"/>
    </row>
    <row r="2086" spans="1:14">
      <c r="A2086" s="38" t="str" cm="1">
        <f t="array" ref="A2086">_xlfn.TEXTJOIN(",", TRUE, _xlfn.UNIQUE(IF((序时账[日期]=B2086)*(序时账[凭证字号]=C2086), 序时账[科目编码], "")))</f>
        <v>0</v>
      </c>
      <c r="B2086" s="89"/>
      <c r="G2086" s="39"/>
      <c r="H2086" s="39"/>
      <c r="I2086" s="42">
        <f>IF(F2086&lt;&gt;"结转本期损益",_xlfn.XLOOKUP(D2086,科目余额表[科目编码],科目余额表[抽查项目],"无匹配"),"期间结转")</f>
        <v>0</v>
      </c>
      <c r="J2086" s="38" t="str" cm="1">
        <f t="array" ref="J2086">_xlfn.TEXTJOIN(",", TRUE, _xlfn.UNIQUE(IF((序时账[日期]=B2086)*(序时账[凭证字号]=C2086)*IF(G2086=0,序时账[借方金额]&lt;&gt;0,序时账[借方金额]=0)*(序时账[科目编码]&lt;&gt;D2086), 序时账[科目名称], "")))</f>
        <v/>
      </c>
      <c r="K2086" s="42"/>
      <c r="M2086" s="24"/>
      <c r="N2086" s="23"/>
    </row>
    <row r="2087" spans="1:14">
      <c r="A2087" s="38" t="str" cm="1">
        <f t="array" ref="A2087">_xlfn.TEXTJOIN(",", TRUE, _xlfn.UNIQUE(IF((序时账[日期]=B2087)*(序时账[凭证字号]=C2087), 序时账[科目编码], "")))</f>
        <v>0</v>
      </c>
      <c r="B2087" s="89"/>
      <c r="G2087" s="39"/>
      <c r="H2087" s="39"/>
      <c r="I2087" s="42">
        <f>IF(F2087&lt;&gt;"结转本期损益",_xlfn.XLOOKUP(D2087,科目余额表[科目编码],科目余额表[抽查项目],"无匹配"),"期间结转")</f>
        <v>0</v>
      </c>
      <c r="J2087" s="38" t="str" cm="1">
        <f t="array" ref="J2087">_xlfn.TEXTJOIN(",", TRUE, _xlfn.UNIQUE(IF((序时账[日期]=B2087)*(序时账[凭证字号]=C2087)*IF(G2087=0,序时账[借方金额]&lt;&gt;0,序时账[借方金额]=0)*(序时账[科目编码]&lt;&gt;D2087), 序时账[科目名称], "")))</f>
        <v/>
      </c>
      <c r="K2087" s="42"/>
      <c r="M2087" s="24"/>
      <c r="N2087" s="23"/>
    </row>
    <row r="2088" spans="1:14">
      <c r="A2088" s="38" t="str" cm="1">
        <f t="array" ref="A2088">_xlfn.TEXTJOIN(",", TRUE, _xlfn.UNIQUE(IF((序时账[日期]=B2088)*(序时账[凭证字号]=C2088), 序时账[科目编码], "")))</f>
        <v>0</v>
      </c>
      <c r="B2088" s="89"/>
      <c r="G2088" s="39"/>
      <c r="H2088" s="39"/>
      <c r="I2088" s="42">
        <f>IF(F2088&lt;&gt;"结转本期损益",_xlfn.XLOOKUP(D2088,科目余额表[科目编码],科目余额表[抽查项目],"无匹配"),"期间结转")</f>
        <v>0</v>
      </c>
      <c r="J2088" s="38" t="str" cm="1">
        <f t="array" ref="J2088">_xlfn.TEXTJOIN(",", TRUE, _xlfn.UNIQUE(IF((序时账[日期]=B2088)*(序时账[凭证字号]=C2088)*IF(G2088=0,序时账[借方金额]&lt;&gt;0,序时账[借方金额]=0)*(序时账[科目编码]&lt;&gt;D2088), 序时账[科目名称], "")))</f>
        <v/>
      </c>
      <c r="K2088" s="42"/>
      <c r="M2088" s="24"/>
      <c r="N2088" s="23"/>
    </row>
    <row r="2089" spans="1:14">
      <c r="A2089" s="38" t="str" cm="1">
        <f t="array" ref="A2089">_xlfn.TEXTJOIN(",", TRUE, _xlfn.UNIQUE(IF((序时账[日期]=B2089)*(序时账[凭证字号]=C2089), 序时账[科目编码], "")))</f>
        <v>0</v>
      </c>
      <c r="B2089" s="89"/>
      <c r="G2089" s="39"/>
      <c r="H2089" s="39"/>
      <c r="I2089" s="42">
        <f>IF(F2089&lt;&gt;"结转本期损益",_xlfn.XLOOKUP(D2089,科目余额表[科目编码],科目余额表[抽查项目],"无匹配"),"期间结转")</f>
        <v>0</v>
      </c>
      <c r="J2089" s="38" t="str" cm="1">
        <f t="array" ref="J2089">_xlfn.TEXTJOIN(",", TRUE, _xlfn.UNIQUE(IF((序时账[日期]=B2089)*(序时账[凭证字号]=C2089)*IF(G2089=0,序时账[借方金额]&lt;&gt;0,序时账[借方金额]=0)*(序时账[科目编码]&lt;&gt;D2089), 序时账[科目名称], "")))</f>
        <v/>
      </c>
      <c r="K2089" s="42"/>
      <c r="M2089" s="24"/>
      <c r="N2089" s="23"/>
    </row>
    <row r="2090" spans="1:14">
      <c r="A2090" s="38" t="str" cm="1">
        <f t="array" ref="A2090">_xlfn.TEXTJOIN(",", TRUE, _xlfn.UNIQUE(IF((序时账[日期]=B2090)*(序时账[凭证字号]=C2090), 序时账[科目编码], "")))</f>
        <v>0</v>
      </c>
      <c r="B2090" s="89"/>
      <c r="G2090" s="39"/>
      <c r="H2090" s="39"/>
      <c r="I2090" s="42">
        <f>IF(F2090&lt;&gt;"结转本期损益",_xlfn.XLOOKUP(D2090,科目余额表[科目编码],科目余额表[抽查项目],"无匹配"),"期间结转")</f>
        <v>0</v>
      </c>
      <c r="J2090" s="38" t="str" cm="1">
        <f t="array" ref="J2090">_xlfn.TEXTJOIN(",", TRUE, _xlfn.UNIQUE(IF((序时账[日期]=B2090)*(序时账[凭证字号]=C2090)*IF(G2090=0,序时账[借方金额]&lt;&gt;0,序时账[借方金额]=0)*(序时账[科目编码]&lt;&gt;D2090), 序时账[科目名称], "")))</f>
        <v/>
      </c>
      <c r="K2090" s="42"/>
      <c r="M2090" s="24"/>
      <c r="N2090" s="23"/>
    </row>
    <row r="2091" spans="1:14">
      <c r="A2091" s="38" t="str" cm="1">
        <f t="array" ref="A2091">_xlfn.TEXTJOIN(",", TRUE, _xlfn.UNIQUE(IF((序时账[日期]=B2091)*(序时账[凭证字号]=C2091), 序时账[科目编码], "")))</f>
        <v>0</v>
      </c>
      <c r="B2091" s="89"/>
      <c r="G2091" s="39"/>
      <c r="H2091" s="39"/>
      <c r="I2091" s="42">
        <f>IF(F2091&lt;&gt;"结转本期损益",_xlfn.XLOOKUP(D2091,科目余额表[科目编码],科目余额表[抽查项目],"无匹配"),"期间结转")</f>
        <v>0</v>
      </c>
      <c r="J2091" s="38" t="str" cm="1">
        <f t="array" ref="J2091">_xlfn.TEXTJOIN(",", TRUE, _xlfn.UNIQUE(IF((序时账[日期]=B2091)*(序时账[凭证字号]=C2091)*IF(G2091=0,序时账[借方金额]&lt;&gt;0,序时账[借方金额]=0)*(序时账[科目编码]&lt;&gt;D2091), 序时账[科目名称], "")))</f>
        <v/>
      </c>
      <c r="K2091" s="42"/>
      <c r="M2091" s="24"/>
      <c r="N2091" s="23"/>
    </row>
    <row r="2092" spans="1:14">
      <c r="A2092" s="38" t="str" cm="1">
        <f t="array" ref="A2092">_xlfn.TEXTJOIN(",", TRUE, _xlfn.UNIQUE(IF((序时账[日期]=B2092)*(序时账[凭证字号]=C2092), 序时账[科目编码], "")))</f>
        <v>0</v>
      </c>
      <c r="B2092" s="89"/>
      <c r="G2092" s="39"/>
      <c r="H2092" s="39"/>
      <c r="I2092" s="42">
        <f>IF(F2092&lt;&gt;"结转本期损益",_xlfn.XLOOKUP(D2092,科目余额表[科目编码],科目余额表[抽查项目],"无匹配"),"期间结转")</f>
        <v>0</v>
      </c>
      <c r="J2092" s="38" t="str" cm="1">
        <f t="array" ref="J2092">_xlfn.TEXTJOIN(",", TRUE, _xlfn.UNIQUE(IF((序时账[日期]=B2092)*(序时账[凭证字号]=C2092)*IF(G2092=0,序时账[借方金额]&lt;&gt;0,序时账[借方金额]=0)*(序时账[科目编码]&lt;&gt;D2092), 序时账[科目名称], "")))</f>
        <v/>
      </c>
      <c r="K2092" s="42"/>
      <c r="M2092" s="24"/>
      <c r="N2092" s="23"/>
    </row>
    <row r="2093" spans="1:14">
      <c r="A2093" s="38" t="str" cm="1">
        <f t="array" ref="A2093">_xlfn.TEXTJOIN(",", TRUE, _xlfn.UNIQUE(IF((序时账[日期]=B2093)*(序时账[凭证字号]=C2093), 序时账[科目编码], "")))</f>
        <v>0</v>
      </c>
      <c r="B2093" s="89"/>
      <c r="G2093" s="39"/>
      <c r="H2093" s="39"/>
      <c r="I2093" s="42">
        <f>IF(F2093&lt;&gt;"结转本期损益",_xlfn.XLOOKUP(D2093,科目余额表[科目编码],科目余额表[抽查项目],"无匹配"),"期间结转")</f>
        <v>0</v>
      </c>
      <c r="J2093" s="38" t="str" cm="1">
        <f t="array" ref="J2093">_xlfn.TEXTJOIN(",", TRUE, _xlfn.UNIQUE(IF((序时账[日期]=B2093)*(序时账[凭证字号]=C2093)*IF(G2093=0,序时账[借方金额]&lt;&gt;0,序时账[借方金额]=0)*(序时账[科目编码]&lt;&gt;D2093), 序时账[科目名称], "")))</f>
        <v/>
      </c>
      <c r="K2093" s="42"/>
      <c r="M2093" s="24"/>
      <c r="N2093" s="23"/>
    </row>
    <row r="2094" spans="1:14">
      <c r="A2094" s="38" t="str" cm="1">
        <f t="array" ref="A2094">_xlfn.TEXTJOIN(",", TRUE, _xlfn.UNIQUE(IF((序时账[日期]=B2094)*(序时账[凭证字号]=C2094), 序时账[科目编码], "")))</f>
        <v>0</v>
      </c>
      <c r="B2094" s="89"/>
      <c r="G2094" s="39"/>
      <c r="H2094" s="39"/>
      <c r="I2094" s="42">
        <f>IF(F2094&lt;&gt;"结转本期损益",_xlfn.XLOOKUP(D2094,科目余额表[科目编码],科目余额表[抽查项目],"无匹配"),"期间结转")</f>
        <v>0</v>
      </c>
      <c r="J2094" s="38" t="str" cm="1">
        <f t="array" ref="J2094">_xlfn.TEXTJOIN(",", TRUE, _xlfn.UNIQUE(IF((序时账[日期]=B2094)*(序时账[凭证字号]=C2094)*IF(G2094=0,序时账[借方金额]&lt;&gt;0,序时账[借方金额]=0)*(序时账[科目编码]&lt;&gt;D2094), 序时账[科目名称], "")))</f>
        <v/>
      </c>
      <c r="K2094" s="42"/>
      <c r="M2094" s="24"/>
      <c r="N2094" s="23"/>
    </row>
    <row r="2095" spans="1:14">
      <c r="A2095" s="38" t="str" cm="1">
        <f t="array" ref="A2095">_xlfn.TEXTJOIN(",", TRUE, _xlfn.UNIQUE(IF((序时账[日期]=B2095)*(序时账[凭证字号]=C2095), 序时账[科目编码], "")))</f>
        <v>0</v>
      </c>
      <c r="B2095" s="89"/>
      <c r="G2095" s="39"/>
      <c r="H2095" s="39"/>
      <c r="I2095" s="42">
        <f>IF(F2095&lt;&gt;"结转本期损益",_xlfn.XLOOKUP(D2095,科目余额表[科目编码],科目余额表[抽查项目],"无匹配"),"期间结转")</f>
        <v>0</v>
      </c>
      <c r="J2095" s="38" t="str" cm="1">
        <f t="array" ref="J2095">_xlfn.TEXTJOIN(",", TRUE, _xlfn.UNIQUE(IF((序时账[日期]=B2095)*(序时账[凭证字号]=C2095)*IF(G2095=0,序时账[借方金额]&lt;&gt;0,序时账[借方金额]=0)*(序时账[科目编码]&lt;&gt;D2095), 序时账[科目名称], "")))</f>
        <v/>
      </c>
      <c r="K2095" s="42"/>
      <c r="M2095" s="24"/>
      <c r="N2095" s="23"/>
    </row>
    <row r="2096" spans="1:14">
      <c r="A2096" s="38" t="str" cm="1">
        <f t="array" ref="A2096">_xlfn.TEXTJOIN(",", TRUE, _xlfn.UNIQUE(IF((序时账[日期]=B2096)*(序时账[凭证字号]=C2096), 序时账[科目编码], "")))</f>
        <v>0</v>
      </c>
      <c r="B2096" s="89"/>
      <c r="G2096" s="39"/>
      <c r="H2096" s="39"/>
      <c r="I2096" s="42">
        <f>IF(F2096&lt;&gt;"结转本期损益",_xlfn.XLOOKUP(D2096,科目余额表[科目编码],科目余额表[抽查项目],"无匹配"),"期间结转")</f>
        <v>0</v>
      </c>
      <c r="J2096" s="38" t="str" cm="1">
        <f t="array" ref="J2096">_xlfn.TEXTJOIN(",", TRUE, _xlfn.UNIQUE(IF((序时账[日期]=B2096)*(序时账[凭证字号]=C2096)*IF(G2096=0,序时账[借方金额]&lt;&gt;0,序时账[借方金额]=0)*(序时账[科目编码]&lt;&gt;D2096), 序时账[科目名称], "")))</f>
        <v/>
      </c>
      <c r="K2096" s="42"/>
      <c r="M2096" s="24"/>
      <c r="N2096" s="23"/>
    </row>
    <row r="2097" spans="1:14">
      <c r="A2097" s="38" t="str" cm="1">
        <f t="array" ref="A2097">_xlfn.TEXTJOIN(",", TRUE, _xlfn.UNIQUE(IF((序时账[日期]=B2097)*(序时账[凭证字号]=C2097), 序时账[科目编码], "")))</f>
        <v>0</v>
      </c>
      <c r="B2097" s="89"/>
      <c r="G2097" s="39"/>
      <c r="H2097" s="39"/>
      <c r="I2097" s="42">
        <f>IF(F2097&lt;&gt;"结转本期损益",_xlfn.XLOOKUP(D2097,科目余额表[科目编码],科目余额表[抽查项目],"无匹配"),"期间结转")</f>
        <v>0</v>
      </c>
      <c r="J2097" s="38" t="str" cm="1">
        <f t="array" ref="J2097">_xlfn.TEXTJOIN(",", TRUE, _xlfn.UNIQUE(IF((序时账[日期]=B2097)*(序时账[凭证字号]=C2097)*IF(G2097=0,序时账[借方金额]&lt;&gt;0,序时账[借方金额]=0)*(序时账[科目编码]&lt;&gt;D2097), 序时账[科目名称], "")))</f>
        <v/>
      </c>
      <c r="K2097" s="42"/>
      <c r="M2097" s="24"/>
      <c r="N2097" s="23"/>
    </row>
    <row r="2098" spans="1:14">
      <c r="A2098" s="38" t="str" cm="1">
        <f t="array" ref="A2098">_xlfn.TEXTJOIN(",", TRUE, _xlfn.UNIQUE(IF((序时账[日期]=B2098)*(序时账[凭证字号]=C2098), 序时账[科目编码], "")))</f>
        <v>0</v>
      </c>
      <c r="B2098" s="89"/>
      <c r="G2098" s="39"/>
      <c r="H2098" s="39"/>
      <c r="I2098" s="42">
        <f>IF(F2098&lt;&gt;"结转本期损益",_xlfn.XLOOKUP(D2098,科目余额表[科目编码],科目余额表[抽查项目],"无匹配"),"期间结转")</f>
        <v>0</v>
      </c>
      <c r="J2098" s="38" t="str" cm="1">
        <f t="array" ref="J2098">_xlfn.TEXTJOIN(",", TRUE, _xlfn.UNIQUE(IF((序时账[日期]=B2098)*(序时账[凭证字号]=C2098)*IF(G2098=0,序时账[借方金额]&lt;&gt;0,序时账[借方金额]=0)*(序时账[科目编码]&lt;&gt;D2098), 序时账[科目名称], "")))</f>
        <v/>
      </c>
      <c r="K2098" s="42"/>
      <c r="M2098" s="24"/>
      <c r="N2098" s="23"/>
    </row>
    <row r="2099" spans="1:14">
      <c r="A2099" s="38" t="str" cm="1">
        <f t="array" ref="A2099">_xlfn.TEXTJOIN(",", TRUE, _xlfn.UNIQUE(IF((序时账[日期]=B2099)*(序时账[凭证字号]=C2099), 序时账[科目编码], "")))</f>
        <v>0</v>
      </c>
      <c r="B2099" s="89"/>
      <c r="G2099" s="39"/>
      <c r="H2099" s="39"/>
      <c r="I2099" s="42">
        <f>IF(F2099&lt;&gt;"结转本期损益",_xlfn.XLOOKUP(D2099,科目余额表[科目编码],科目余额表[抽查项目],"无匹配"),"期间结转")</f>
        <v>0</v>
      </c>
      <c r="J2099" s="38" t="str" cm="1">
        <f t="array" ref="J2099">_xlfn.TEXTJOIN(",", TRUE, _xlfn.UNIQUE(IF((序时账[日期]=B2099)*(序时账[凭证字号]=C2099)*IF(G2099=0,序时账[借方金额]&lt;&gt;0,序时账[借方金额]=0)*(序时账[科目编码]&lt;&gt;D2099), 序时账[科目名称], "")))</f>
        <v/>
      </c>
      <c r="K2099" s="42"/>
      <c r="M2099" s="24"/>
      <c r="N2099" s="23"/>
    </row>
    <row r="2100" spans="1:14">
      <c r="A2100" s="38" t="str" cm="1">
        <f t="array" ref="A2100">_xlfn.TEXTJOIN(",", TRUE, _xlfn.UNIQUE(IF((序时账[日期]=B2100)*(序时账[凭证字号]=C2100), 序时账[科目编码], "")))</f>
        <v>0</v>
      </c>
      <c r="B2100" s="89"/>
      <c r="G2100" s="39"/>
      <c r="H2100" s="39"/>
      <c r="I2100" s="42">
        <f>IF(F2100&lt;&gt;"结转本期损益",_xlfn.XLOOKUP(D2100,科目余额表[科目编码],科目余额表[抽查项目],"无匹配"),"期间结转")</f>
        <v>0</v>
      </c>
      <c r="J2100" s="38" t="str" cm="1">
        <f t="array" ref="J2100">_xlfn.TEXTJOIN(",", TRUE, _xlfn.UNIQUE(IF((序时账[日期]=B2100)*(序时账[凭证字号]=C2100)*IF(G2100=0,序时账[借方金额]&lt;&gt;0,序时账[借方金额]=0)*(序时账[科目编码]&lt;&gt;D2100), 序时账[科目名称], "")))</f>
        <v/>
      </c>
      <c r="K2100" s="42"/>
      <c r="M2100" s="24"/>
      <c r="N2100" s="23"/>
    </row>
    <row r="2101" spans="1:14">
      <c r="A2101" s="38" t="str" cm="1">
        <f t="array" ref="A2101">_xlfn.TEXTJOIN(",", TRUE, _xlfn.UNIQUE(IF((序时账[日期]=B2101)*(序时账[凭证字号]=C2101), 序时账[科目编码], "")))</f>
        <v>0</v>
      </c>
      <c r="B2101" s="89"/>
      <c r="G2101" s="39"/>
      <c r="H2101" s="39"/>
      <c r="I2101" s="42">
        <f>IF(F2101&lt;&gt;"结转本期损益",_xlfn.XLOOKUP(D2101,科目余额表[科目编码],科目余额表[抽查项目],"无匹配"),"期间结转")</f>
        <v>0</v>
      </c>
      <c r="J2101" s="38" t="str" cm="1">
        <f t="array" ref="J2101">_xlfn.TEXTJOIN(",", TRUE, _xlfn.UNIQUE(IF((序时账[日期]=B2101)*(序时账[凭证字号]=C2101)*IF(G2101=0,序时账[借方金额]&lt;&gt;0,序时账[借方金额]=0)*(序时账[科目编码]&lt;&gt;D2101), 序时账[科目名称], "")))</f>
        <v/>
      </c>
      <c r="K2101" s="42"/>
      <c r="M2101" s="24"/>
      <c r="N2101" s="23"/>
    </row>
    <row r="2102" spans="1:14">
      <c r="A2102" s="38" t="str" cm="1">
        <f t="array" ref="A2102">_xlfn.TEXTJOIN(",", TRUE, _xlfn.UNIQUE(IF((序时账[日期]=B2102)*(序时账[凭证字号]=C2102), 序时账[科目编码], "")))</f>
        <v>0</v>
      </c>
      <c r="B2102" s="89"/>
      <c r="G2102" s="39"/>
      <c r="H2102" s="39"/>
      <c r="I2102" s="42">
        <f>IF(F2102&lt;&gt;"结转本期损益",_xlfn.XLOOKUP(D2102,科目余额表[科目编码],科目余额表[抽查项目],"无匹配"),"期间结转")</f>
        <v>0</v>
      </c>
      <c r="J2102" s="38" t="str" cm="1">
        <f t="array" ref="J2102">_xlfn.TEXTJOIN(",", TRUE, _xlfn.UNIQUE(IF((序时账[日期]=B2102)*(序时账[凭证字号]=C2102)*IF(G2102=0,序时账[借方金额]&lt;&gt;0,序时账[借方金额]=0)*(序时账[科目编码]&lt;&gt;D2102), 序时账[科目名称], "")))</f>
        <v/>
      </c>
      <c r="K2102" s="42"/>
      <c r="M2102" s="24"/>
      <c r="N2102" s="23"/>
    </row>
    <row r="2103" spans="1:14">
      <c r="A2103" s="38" t="str" cm="1">
        <f t="array" ref="A2103">_xlfn.TEXTJOIN(",", TRUE, _xlfn.UNIQUE(IF((序时账[日期]=B2103)*(序时账[凭证字号]=C2103), 序时账[科目编码], "")))</f>
        <v>0</v>
      </c>
      <c r="B2103" s="89"/>
      <c r="G2103" s="39"/>
      <c r="H2103" s="39"/>
      <c r="I2103" s="42">
        <f>IF(F2103&lt;&gt;"结转本期损益",_xlfn.XLOOKUP(D2103,科目余额表[科目编码],科目余额表[抽查项目],"无匹配"),"期间结转")</f>
        <v>0</v>
      </c>
      <c r="J2103" s="38" t="str" cm="1">
        <f t="array" ref="J2103">_xlfn.TEXTJOIN(",", TRUE, _xlfn.UNIQUE(IF((序时账[日期]=B2103)*(序时账[凭证字号]=C2103)*IF(G2103=0,序时账[借方金额]&lt;&gt;0,序时账[借方金额]=0)*(序时账[科目编码]&lt;&gt;D2103), 序时账[科目名称], "")))</f>
        <v/>
      </c>
      <c r="K2103" s="42"/>
      <c r="M2103" s="24"/>
      <c r="N2103" s="23"/>
    </row>
    <row r="2104" spans="1:14">
      <c r="A2104" s="38" t="str" cm="1">
        <f t="array" ref="A2104">_xlfn.TEXTJOIN(",", TRUE, _xlfn.UNIQUE(IF((序时账[日期]=B2104)*(序时账[凭证字号]=C2104), 序时账[科目编码], "")))</f>
        <v>0</v>
      </c>
      <c r="B2104" s="89"/>
      <c r="G2104" s="39"/>
      <c r="H2104" s="39"/>
      <c r="I2104" s="42">
        <f>IF(F2104&lt;&gt;"结转本期损益",_xlfn.XLOOKUP(D2104,科目余额表[科目编码],科目余额表[抽查项目],"无匹配"),"期间结转")</f>
        <v>0</v>
      </c>
      <c r="J2104" s="38" t="str" cm="1">
        <f t="array" ref="J2104">_xlfn.TEXTJOIN(",", TRUE, _xlfn.UNIQUE(IF((序时账[日期]=B2104)*(序时账[凭证字号]=C2104)*IF(G2104=0,序时账[借方金额]&lt;&gt;0,序时账[借方金额]=0)*(序时账[科目编码]&lt;&gt;D2104), 序时账[科目名称], "")))</f>
        <v/>
      </c>
      <c r="K2104" s="42"/>
      <c r="M2104" s="24"/>
      <c r="N2104" s="23"/>
    </row>
    <row r="2105" spans="1:14">
      <c r="A2105" s="38" t="str" cm="1">
        <f t="array" ref="A2105">_xlfn.TEXTJOIN(",", TRUE, _xlfn.UNIQUE(IF((序时账[日期]=B2105)*(序时账[凭证字号]=C2105), 序时账[科目编码], "")))</f>
        <v>0</v>
      </c>
      <c r="B2105" s="89"/>
      <c r="G2105" s="39"/>
      <c r="H2105" s="39"/>
      <c r="I2105" s="42">
        <f>IF(F2105&lt;&gt;"结转本期损益",_xlfn.XLOOKUP(D2105,科目余额表[科目编码],科目余额表[抽查项目],"无匹配"),"期间结转")</f>
        <v>0</v>
      </c>
      <c r="J2105" s="38" t="str" cm="1">
        <f t="array" ref="J2105">_xlfn.TEXTJOIN(",", TRUE, _xlfn.UNIQUE(IF((序时账[日期]=B2105)*(序时账[凭证字号]=C2105)*IF(G2105=0,序时账[借方金额]&lt;&gt;0,序时账[借方金额]=0)*(序时账[科目编码]&lt;&gt;D2105), 序时账[科目名称], "")))</f>
        <v/>
      </c>
      <c r="K2105" s="42"/>
      <c r="M2105" s="24"/>
      <c r="N2105" s="23"/>
    </row>
    <row r="2106" spans="1:14">
      <c r="A2106" s="38" t="str" cm="1">
        <f t="array" ref="A2106">_xlfn.TEXTJOIN(",", TRUE, _xlfn.UNIQUE(IF((序时账[日期]=B2106)*(序时账[凭证字号]=C2106), 序时账[科目编码], "")))</f>
        <v>0</v>
      </c>
      <c r="B2106" s="89"/>
      <c r="G2106" s="39"/>
      <c r="H2106" s="39"/>
      <c r="I2106" s="42">
        <f>IF(F2106&lt;&gt;"结转本期损益",_xlfn.XLOOKUP(D2106,科目余额表[科目编码],科目余额表[抽查项目],"无匹配"),"期间结转")</f>
        <v>0</v>
      </c>
      <c r="J2106" s="38" t="str" cm="1">
        <f t="array" ref="J2106">_xlfn.TEXTJOIN(",", TRUE, _xlfn.UNIQUE(IF((序时账[日期]=B2106)*(序时账[凭证字号]=C2106)*IF(G2106=0,序时账[借方金额]&lt;&gt;0,序时账[借方金额]=0)*(序时账[科目编码]&lt;&gt;D2106), 序时账[科目名称], "")))</f>
        <v/>
      </c>
      <c r="K2106" s="42"/>
      <c r="M2106" s="24"/>
      <c r="N2106" s="23"/>
    </row>
    <row r="2107" spans="1:14">
      <c r="A2107" s="38" t="str" cm="1">
        <f t="array" ref="A2107">_xlfn.TEXTJOIN(",", TRUE, _xlfn.UNIQUE(IF((序时账[日期]=B2107)*(序时账[凭证字号]=C2107), 序时账[科目编码], "")))</f>
        <v>0</v>
      </c>
      <c r="B2107" s="89"/>
      <c r="G2107" s="39"/>
      <c r="H2107" s="39"/>
      <c r="I2107" s="42">
        <f>IF(F2107&lt;&gt;"结转本期损益",_xlfn.XLOOKUP(D2107,科目余额表[科目编码],科目余额表[抽查项目],"无匹配"),"期间结转")</f>
        <v>0</v>
      </c>
      <c r="J2107" s="38" t="str" cm="1">
        <f t="array" ref="J2107">_xlfn.TEXTJOIN(",", TRUE, _xlfn.UNIQUE(IF((序时账[日期]=B2107)*(序时账[凭证字号]=C2107)*IF(G2107=0,序时账[借方金额]&lt;&gt;0,序时账[借方金额]=0)*(序时账[科目编码]&lt;&gt;D2107), 序时账[科目名称], "")))</f>
        <v/>
      </c>
      <c r="K2107" s="42"/>
      <c r="M2107" s="24"/>
      <c r="N2107" s="23"/>
    </row>
    <row r="2108" spans="1:14">
      <c r="A2108" s="38" t="str" cm="1">
        <f t="array" ref="A2108">_xlfn.TEXTJOIN(",", TRUE, _xlfn.UNIQUE(IF((序时账[日期]=B2108)*(序时账[凭证字号]=C2108), 序时账[科目编码], "")))</f>
        <v>0</v>
      </c>
      <c r="B2108" s="89"/>
      <c r="G2108" s="39"/>
      <c r="H2108" s="39"/>
      <c r="I2108" s="42">
        <f>IF(F2108&lt;&gt;"结转本期损益",_xlfn.XLOOKUP(D2108,科目余额表[科目编码],科目余额表[抽查项目],"无匹配"),"期间结转")</f>
        <v>0</v>
      </c>
      <c r="J2108" s="38" t="str" cm="1">
        <f t="array" ref="J2108">_xlfn.TEXTJOIN(",", TRUE, _xlfn.UNIQUE(IF((序时账[日期]=B2108)*(序时账[凭证字号]=C2108)*IF(G2108=0,序时账[借方金额]&lt;&gt;0,序时账[借方金额]=0)*(序时账[科目编码]&lt;&gt;D2108), 序时账[科目名称], "")))</f>
        <v/>
      </c>
      <c r="K2108" s="42"/>
      <c r="M2108" s="24"/>
      <c r="N2108" s="23"/>
    </row>
    <row r="2109" spans="1:14">
      <c r="A2109" s="38" t="str" cm="1">
        <f t="array" ref="A2109">_xlfn.TEXTJOIN(",", TRUE, _xlfn.UNIQUE(IF((序时账[日期]=B2109)*(序时账[凭证字号]=C2109), 序时账[科目编码], "")))</f>
        <v>0</v>
      </c>
      <c r="B2109" s="89"/>
      <c r="G2109" s="39"/>
      <c r="H2109" s="39"/>
      <c r="I2109" s="42">
        <f>IF(F2109&lt;&gt;"结转本期损益",_xlfn.XLOOKUP(D2109,科目余额表[科目编码],科目余额表[抽查项目],"无匹配"),"期间结转")</f>
        <v>0</v>
      </c>
      <c r="J2109" s="38" t="str" cm="1">
        <f t="array" ref="J2109">_xlfn.TEXTJOIN(",", TRUE, _xlfn.UNIQUE(IF((序时账[日期]=B2109)*(序时账[凭证字号]=C2109)*IF(G2109=0,序时账[借方金额]&lt;&gt;0,序时账[借方金额]=0)*(序时账[科目编码]&lt;&gt;D2109), 序时账[科目名称], "")))</f>
        <v/>
      </c>
      <c r="K2109" s="42"/>
      <c r="M2109" s="24"/>
      <c r="N2109" s="23"/>
    </row>
    <row r="2110" spans="1:14">
      <c r="A2110" s="38" t="str" cm="1">
        <f t="array" ref="A2110">_xlfn.TEXTJOIN(",", TRUE, _xlfn.UNIQUE(IF((序时账[日期]=B2110)*(序时账[凭证字号]=C2110), 序时账[科目编码], "")))</f>
        <v>0</v>
      </c>
      <c r="B2110" s="89"/>
      <c r="G2110" s="39"/>
      <c r="H2110" s="39"/>
      <c r="I2110" s="42">
        <f>IF(F2110&lt;&gt;"结转本期损益",_xlfn.XLOOKUP(D2110,科目余额表[科目编码],科目余额表[抽查项目],"无匹配"),"期间结转")</f>
        <v>0</v>
      </c>
      <c r="J2110" s="38" t="str" cm="1">
        <f t="array" ref="J2110">_xlfn.TEXTJOIN(",", TRUE, _xlfn.UNIQUE(IF((序时账[日期]=B2110)*(序时账[凭证字号]=C2110)*IF(G2110=0,序时账[借方金额]&lt;&gt;0,序时账[借方金额]=0)*(序时账[科目编码]&lt;&gt;D2110), 序时账[科目名称], "")))</f>
        <v/>
      </c>
      <c r="K2110" s="42"/>
      <c r="M2110" s="24"/>
      <c r="N2110" s="23"/>
    </row>
    <row r="2111" spans="1:14">
      <c r="A2111" s="38" t="str" cm="1">
        <f t="array" ref="A2111">_xlfn.TEXTJOIN(",", TRUE, _xlfn.UNIQUE(IF((序时账[日期]=B2111)*(序时账[凭证字号]=C2111), 序时账[科目编码], "")))</f>
        <v>0</v>
      </c>
      <c r="B2111" s="89"/>
      <c r="G2111" s="39"/>
      <c r="H2111" s="39"/>
      <c r="I2111" s="42">
        <f>IF(F2111&lt;&gt;"结转本期损益",_xlfn.XLOOKUP(D2111,科目余额表[科目编码],科目余额表[抽查项目],"无匹配"),"期间结转")</f>
        <v>0</v>
      </c>
      <c r="J2111" s="38" t="str" cm="1">
        <f t="array" ref="J2111">_xlfn.TEXTJOIN(",", TRUE, _xlfn.UNIQUE(IF((序时账[日期]=B2111)*(序时账[凭证字号]=C2111)*IF(G2111=0,序时账[借方金额]&lt;&gt;0,序时账[借方金额]=0)*(序时账[科目编码]&lt;&gt;D2111), 序时账[科目名称], "")))</f>
        <v/>
      </c>
      <c r="K2111" s="42"/>
      <c r="M2111" s="24"/>
      <c r="N2111" s="23"/>
    </row>
    <row r="2112" spans="1:14">
      <c r="A2112" s="38" t="str" cm="1">
        <f t="array" ref="A2112">_xlfn.TEXTJOIN(",", TRUE, _xlfn.UNIQUE(IF((序时账[日期]=B2112)*(序时账[凭证字号]=C2112), 序时账[科目编码], "")))</f>
        <v>0</v>
      </c>
      <c r="B2112" s="89"/>
      <c r="G2112" s="39"/>
      <c r="H2112" s="39"/>
      <c r="I2112" s="42">
        <f>IF(F2112&lt;&gt;"结转本期损益",_xlfn.XLOOKUP(D2112,科目余额表[科目编码],科目余额表[抽查项目],"无匹配"),"期间结转")</f>
        <v>0</v>
      </c>
      <c r="J2112" s="38" t="str" cm="1">
        <f t="array" ref="J2112">_xlfn.TEXTJOIN(",", TRUE, _xlfn.UNIQUE(IF((序时账[日期]=B2112)*(序时账[凭证字号]=C2112)*IF(G2112=0,序时账[借方金额]&lt;&gt;0,序时账[借方金额]=0)*(序时账[科目编码]&lt;&gt;D2112), 序时账[科目名称], "")))</f>
        <v/>
      </c>
      <c r="K2112" s="42"/>
      <c r="M2112" s="24"/>
      <c r="N2112" s="23"/>
    </row>
    <row r="2113" spans="1:14">
      <c r="A2113" s="38" t="str" cm="1">
        <f t="array" ref="A2113">_xlfn.TEXTJOIN(",", TRUE, _xlfn.UNIQUE(IF((序时账[日期]=B2113)*(序时账[凭证字号]=C2113), 序时账[科目编码], "")))</f>
        <v>0</v>
      </c>
      <c r="B2113" s="89"/>
      <c r="G2113" s="39"/>
      <c r="H2113" s="39"/>
      <c r="I2113" s="42">
        <f>IF(F2113&lt;&gt;"结转本期损益",_xlfn.XLOOKUP(D2113,科目余额表[科目编码],科目余额表[抽查项目],"无匹配"),"期间结转")</f>
        <v>0</v>
      </c>
      <c r="J2113" s="38" t="str" cm="1">
        <f t="array" ref="J2113">_xlfn.TEXTJOIN(",", TRUE, _xlfn.UNIQUE(IF((序时账[日期]=B2113)*(序时账[凭证字号]=C2113)*IF(G2113=0,序时账[借方金额]&lt;&gt;0,序时账[借方金额]=0)*(序时账[科目编码]&lt;&gt;D2113), 序时账[科目名称], "")))</f>
        <v/>
      </c>
      <c r="K2113" s="42"/>
      <c r="M2113" s="24"/>
      <c r="N2113" s="23"/>
    </row>
    <row r="2114" spans="1:14">
      <c r="A2114" s="38" t="str" cm="1">
        <f t="array" ref="A2114">_xlfn.TEXTJOIN(",", TRUE, _xlfn.UNIQUE(IF((序时账[日期]=B2114)*(序时账[凭证字号]=C2114), 序时账[科目编码], "")))</f>
        <v>0</v>
      </c>
      <c r="B2114" s="89"/>
      <c r="G2114" s="39"/>
      <c r="H2114" s="39"/>
      <c r="I2114" s="42">
        <f>IF(F2114&lt;&gt;"结转本期损益",_xlfn.XLOOKUP(D2114,科目余额表[科目编码],科目余额表[抽查项目],"无匹配"),"期间结转")</f>
        <v>0</v>
      </c>
      <c r="J2114" s="38" t="str" cm="1">
        <f t="array" ref="J2114">_xlfn.TEXTJOIN(",", TRUE, _xlfn.UNIQUE(IF((序时账[日期]=B2114)*(序时账[凭证字号]=C2114)*IF(G2114=0,序时账[借方金额]&lt;&gt;0,序时账[借方金额]=0)*(序时账[科目编码]&lt;&gt;D2114), 序时账[科目名称], "")))</f>
        <v/>
      </c>
      <c r="K2114" s="42"/>
      <c r="M2114" s="24"/>
      <c r="N2114" s="23"/>
    </row>
    <row r="2115" spans="1:14">
      <c r="A2115" s="38" t="str" cm="1">
        <f t="array" ref="A2115">_xlfn.TEXTJOIN(",", TRUE, _xlfn.UNIQUE(IF((序时账[日期]=B2115)*(序时账[凭证字号]=C2115), 序时账[科目编码], "")))</f>
        <v>0</v>
      </c>
      <c r="B2115" s="89"/>
      <c r="G2115" s="39"/>
      <c r="H2115" s="39"/>
      <c r="I2115" s="42">
        <f>IF(F2115&lt;&gt;"结转本期损益",_xlfn.XLOOKUP(D2115,科目余额表[科目编码],科目余额表[抽查项目],"无匹配"),"期间结转")</f>
        <v>0</v>
      </c>
      <c r="J2115" s="38" t="str" cm="1">
        <f t="array" ref="J2115">_xlfn.TEXTJOIN(",", TRUE, _xlfn.UNIQUE(IF((序时账[日期]=B2115)*(序时账[凭证字号]=C2115)*IF(G2115=0,序时账[借方金额]&lt;&gt;0,序时账[借方金额]=0)*(序时账[科目编码]&lt;&gt;D2115), 序时账[科目名称], "")))</f>
        <v/>
      </c>
      <c r="K2115" s="42"/>
      <c r="M2115" s="24"/>
      <c r="N2115" s="23"/>
    </row>
    <row r="2116" spans="1:14">
      <c r="A2116" s="38" t="str" cm="1">
        <f t="array" ref="A2116">_xlfn.TEXTJOIN(",", TRUE, _xlfn.UNIQUE(IF((序时账[日期]=B2116)*(序时账[凭证字号]=C2116), 序时账[科目编码], "")))</f>
        <v>0</v>
      </c>
      <c r="B2116" s="89"/>
      <c r="G2116" s="39"/>
      <c r="H2116" s="39"/>
      <c r="I2116" s="42">
        <f>IF(F2116&lt;&gt;"结转本期损益",_xlfn.XLOOKUP(D2116,科目余额表[科目编码],科目余额表[抽查项目],"无匹配"),"期间结转")</f>
        <v>0</v>
      </c>
      <c r="J2116" s="38" t="str" cm="1">
        <f t="array" ref="J2116">_xlfn.TEXTJOIN(",", TRUE, _xlfn.UNIQUE(IF((序时账[日期]=B2116)*(序时账[凭证字号]=C2116)*IF(G2116=0,序时账[借方金额]&lt;&gt;0,序时账[借方金额]=0)*(序时账[科目编码]&lt;&gt;D2116), 序时账[科目名称], "")))</f>
        <v/>
      </c>
      <c r="K2116" s="42"/>
      <c r="M2116" s="24"/>
      <c r="N2116" s="23"/>
    </row>
    <row r="2117" spans="1:14">
      <c r="A2117" s="38" t="str" cm="1">
        <f t="array" ref="A2117">_xlfn.TEXTJOIN(",", TRUE, _xlfn.UNIQUE(IF((序时账[日期]=B2117)*(序时账[凭证字号]=C2117), 序时账[科目编码], "")))</f>
        <v>0</v>
      </c>
      <c r="B2117" s="89"/>
      <c r="G2117" s="39"/>
      <c r="H2117" s="39"/>
      <c r="I2117" s="42">
        <f>IF(F2117&lt;&gt;"结转本期损益",_xlfn.XLOOKUP(D2117,科目余额表[科目编码],科目余额表[抽查项目],"无匹配"),"期间结转")</f>
        <v>0</v>
      </c>
      <c r="J2117" s="38" t="str" cm="1">
        <f t="array" ref="J2117">_xlfn.TEXTJOIN(",", TRUE, _xlfn.UNIQUE(IF((序时账[日期]=B2117)*(序时账[凭证字号]=C2117)*IF(G2117=0,序时账[借方金额]&lt;&gt;0,序时账[借方金额]=0)*(序时账[科目编码]&lt;&gt;D2117), 序时账[科目名称], "")))</f>
        <v/>
      </c>
      <c r="K2117" s="42"/>
      <c r="M2117" s="24"/>
      <c r="N2117" s="23"/>
    </row>
    <row r="2118" spans="1:14">
      <c r="A2118" s="38" t="str" cm="1">
        <f t="array" ref="A2118">_xlfn.TEXTJOIN(",", TRUE, _xlfn.UNIQUE(IF((序时账[日期]=B2118)*(序时账[凭证字号]=C2118), 序时账[科目编码], "")))</f>
        <v>0</v>
      </c>
      <c r="B2118" s="89"/>
      <c r="G2118" s="39"/>
      <c r="H2118" s="39"/>
      <c r="I2118" s="42">
        <f>IF(F2118&lt;&gt;"结转本期损益",_xlfn.XLOOKUP(D2118,科目余额表[科目编码],科目余额表[抽查项目],"无匹配"),"期间结转")</f>
        <v>0</v>
      </c>
      <c r="J2118" s="38" t="str" cm="1">
        <f t="array" ref="J2118">_xlfn.TEXTJOIN(",", TRUE, _xlfn.UNIQUE(IF((序时账[日期]=B2118)*(序时账[凭证字号]=C2118)*IF(G2118=0,序时账[借方金额]&lt;&gt;0,序时账[借方金额]=0)*(序时账[科目编码]&lt;&gt;D2118), 序时账[科目名称], "")))</f>
        <v/>
      </c>
      <c r="K2118" s="42"/>
      <c r="M2118" s="24"/>
      <c r="N2118" s="23"/>
    </row>
    <row r="2119" spans="1:14">
      <c r="A2119" s="38" t="str" cm="1">
        <f t="array" ref="A2119">_xlfn.TEXTJOIN(",", TRUE, _xlfn.UNIQUE(IF((序时账[日期]=B2119)*(序时账[凭证字号]=C2119), 序时账[科目编码], "")))</f>
        <v>0</v>
      </c>
      <c r="B2119" s="89"/>
      <c r="G2119" s="39"/>
      <c r="H2119" s="39"/>
      <c r="I2119" s="42">
        <f>IF(F2119&lt;&gt;"结转本期损益",_xlfn.XLOOKUP(D2119,科目余额表[科目编码],科目余额表[抽查项目],"无匹配"),"期间结转")</f>
        <v>0</v>
      </c>
      <c r="J2119" s="38" t="str" cm="1">
        <f t="array" ref="J2119">_xlfn.TEXTJOIN(",", TRUE, _xlfn.UNIQUE(IF((序时账[日期]=B2119)*(序时账[凭证字号]=C2119)*IF(G2119=0,序时账[借方金额]&lt;&gt;0,序时账[借方金额]=0)*(序时账[科目编码]&lt;&gt;D2119), 序时账[科目名称], "")))</f>
        <v/>
      </c>
      <c r="K2119" s="42"/>
      <c r="M2119" s="24"/>
      <c r="N2119" s="23"/>
    </row>
    <row r="2120" spans="1:14">
      <c r="A2120" s="38" t="str" cm="1">
        <f t="array" ref="A2120">_xlfn.TEXTJOIN(",", TRUE, _xlfn.UNIQUE(IF((序时账[日期]=B2120)*(序时账[凭证字号]=C2120), 序时账[科目编码], "")))</f>
        <v>0</v>
      </c>
      <c r="B2120" s="89"/>
      <c r="G2120" s="39"/>
      <c r="H2120" s="39"/>
      <c r="I2120" s="42">
        <f>IF(F2120&lt;&gt;"结转本期损益",_xlfn.XLOOKUP(D2120,科目余额表[科目编码],科目余额表[抽查项目],"无匹配"),"期间结转")</f>
        <v>0</v>
      </c>
      <c r="J2120" s="38" t="str" cm="1">
        <f t="array" ref="J2120">_xlfn.TEXTJOIN(",", TRUE, _xlfn.UNIQUE(IF((序时账[日期]=B2120)*(序时账[凭证字号]=C2120)*IF(G2120=0,序时账[借方金额]&lt;&gt;0,序时账[借方金额]=0)*(序时账[科目编码]&lt;&gt;D2120), 序时账[科目名称], "")))</f>
        <v/>
      </c>
      <c r="K2120" s="42"/>
      <c r="M2120" s="24"/>
      <c r="N2120" s="23"/>
    </row>
    <row r="2121" spans="1:14">
      <c r="A2121" s="38" t="str" cm="1">
        <f t="array" ref="A2121">_xlfn.TEXTJOIN(",", TRUE, _xlfn.UNIQUE(IF((序时账[日期]=B2121)*(序时账[凭证字号]=C2121), 序时账[科目编码], "")))</f>
        <v>0</v>
      </c>
      <c r="B2121" s="89"/>
      <c r="G2121" s="39"/>
      <c r="H2121" s="39"/>
      <c r="I2121" s="42">
        <f>IF(F2121&lt;&gt;"结转本期损益",_xlfn.XLOOKUP(D2121,科目余额表[科目编码],科目余额表[抽查项目],"无匹配"),"期间结转")</f>
        <v>0</v>
      </c>
      <c r="J2121" s="38" t="str" cm="1">
        <f t="array" ref="J2121">_xlfn.TEXTJOIN(",", TRUE, _xlfn.UNIQUE(IF((序时账[日期]=B2121)*(序时账[凭证字号]=C2121)*IF(G2121=0,序时账[借方金额]&lt;&gt;0,序时账[借方金额]=0)*(序时账[科目编码]&lt;&gt;D2121), 序时账[科目名称], "")))</f>
        <v/>
      </c>
      <c r="K2121" s="42"/>
      <c r="M2121" s="24"/>
      <c r="N2121" s="23"/>
    </row>
    <row r="2122" spans="1:14">
      <c r="A2122" s="38" t="str" cm="1">
        <f t="array" ref="A2122">_xlfn.TEXTJOIN(",", TRUE, _xlfn.UNIQUE(IF((序时账[日期]=B2122)*(序时账[凭证字号]=C2122), 序时账[科目编码], "")))</f>
        <v>0</v>
      </c>
      <c r="B2122" s="89"/>
      <c r="G2122" s="39"/>
      <c r="H2122" s="39"/>
      <c r="I2122" s="42">
        <f>IF(F2122&lt;&gt;"结转本期损益",_xlfn.XLOOKUP(D2122,科目余额表[科目编码],科目余额表[抽查项目],"无匹配"),"期间结转")</f>
        <v>0</v>
      </c>
      <c r="J2122" s="38" t="str" cm="1">
        <f t="array" ref="J2122">_xlfn.TEXTJOIN(",", TRUE, _xlfn.UNIQUE(IF((序时账[日期]=B2122)*(序时账[凭证字号]=C2122)*IF(G2122=0,序时账[借方金额]&lt;&gt;0,序时账[借方金额]=0)*(序时账[科目编码]&lt;&gt;D2122), 序时账[科目名称], "")))</f>
        <v/>
      </c>
      <c r="K2122" s="42"/>
      <c r="M2122" s="24"/>
      <c r="N2122" s="23"/>
    </row>
    <row r="2123" spans="1:14">
      <c r="A2123" s="38" t="str" cm="1">
        <f t="array" ref="A2123">_xlfn.TEXTJOIN(",", TRUE, _xlfn.UNIQUE(IF((序时账[日期]=B2123)*(序时账[凭证字号]=C2123), 序时账[科目编码], "")))</f>
        <v>0</v>
      </c>
      <c r="B2123" s="89"/>
      <c r="G2123" s="39"/>
      <c r="H2123" s="39"/>
      <c r="I2123" s="42">
        <f>IF(F2123&lt;&gt;"结转本期损益",_xlfn.XLOOKUP(D2123,科目余额表[科目编码],科目余额表[抽查项目],"无匹配"),"期间结转")</f>
        <v>0</v>
      </c>
      <c r="J2123" s="38" t="str" cm="1">
        <f t="array" ref="J2123">_xlfn.TEXTJOIN(",", TRUE, _xlfn.UNIQUE(IF((序时账[日期]=B2123)*(序时账[凭证字号]=C2123)*IF(G2123=0,序时账[借方金额]&lt;&gt;0,序时账[借方金额]=0)*(序时账[科目编码]&lt;&gt;D2123), 序时账[科目名称], "")))</f>
        <v/>
      </c>
      <c r="K2123" s="42"/>
      <c r="M2123" s="24"/>
      <c r="N2123" s="23"/>
    </row>
    <row r="2124" spans="1:14">
      <c r="A2124" s="38" t="str" cm="1">
        <f t="array" ref="A2124">_xlfn.TEXTJOIN(",", TRUE, _xlfn.UNIQUE(IF((序时账[日期]=B2124)*(序时账[凭证字号]=C2124), 序时账[科目编码], "")))</f>
        <v>0</v>
      </c>
      <c r="B2124" s="89"/>
      <c r="G2124" s="39"/>
      <c r="H2124" s="39"/>
      <c r="I2124" s="42">
        <f>IF(F2124&lt;&gt;"结转本期损益",_xlfn.XLOOKUP(D2124,科目余额表[科目编码],科目余额表[抽查项目],"无匹配"),"期间结转")</f>
        <v>0</v>
      </c>
      <c r="J2124" s="38" t="str" cm="1">
        <f t="array" ref="J2124">_xlfn.TEXTJOIN(",", TRUE, _xlfn.UNIQUE(IF((序时账[日期]=B2124)*(序时账[凭证字号]=C2124)*IF(G2124=0,序时账[借方金额]&lt;&gt;0,序时账[借方金额]=0)*(序时账[科目编码]&lt;&gt;D2124), 序时账[科目名称], "")))</f>
        <v/>
      </c>
      <c r="K2124" s="42"/>
      <c r="M2124" s="24"/>
      <c r="N2124" s="23"/>
    </row>
    <row r="2125" spans="1:14">
      <c r="A2125" s="38" t="str" cm="1">
        <f t="array" ref="A2125">_xlfn.TEXTJOIN(",", TRUE, _xlfn.UNIQUE(IF((序时账[日期]=B2125)*(序时账[凭证字号]=C2125), 序时账[科目编码], "")))</f>
        <v>0</v>
      </c>
      <c r="B2125" s="89"/>
      <c r="G2125" s="39"/>
      <c r="H2125" s="39"/>
      <c r="I2125" s="42">
        <f>IF(F2125&lt;&gt;"结转本期损益",_xlfn.XLOOKUP(D2125,科目余额表[科目编码],科目余额表[抽查项目],"无匹配"),"期间结转")</f>
        <v>0</v>
      </c>
      <c r="J2125" s="38" t="str" cm="1">
        <f t="array" ref="J2125">_xlfn.TEXTJOIN(",", TRUE, _xlfn.UNIQUE(IF((序时账[日期]=B2125)*(序时账[凭证字号]=C2125)*IF(G2125=0,序时账[借方金额]&lt;&gt;0,序时账[借方金额]=0)*(序时账[科目编码]&lt;&gt;D2125), 序时账[科目名称], "")))</f>
        <v/>
      </c>
      <c r="K2125" s="42"/>
      <c r="M2125" s="24"/>
      <c r="N2125" s="23"/>
    </row>
    <row r="2126" spans="1:14">
      <c r="A2126" s="38" t="str" cm="1">
        <f t="array" ref="A2126">_xlfn.TEXTJOIN(",", TRUE, _xlfn.UNIQUE(IF((序时账[日期]=B2126)*(序时账[凭证字号]=C2126), 序时账[科目编码], "")))</f>
        <v>0</v>
      </c>
      <c r="B2126" s="89"/>
      <c r="G2126" s="39"/>
      <c r="H2126" s="39"/>
      <c r="I2126" s="42">
        <f>IF(F2126&lt;&gt;"结转本期损益",_xlfn.XLOOKUP(D2126,科目余额表[科目编码],科目余额表[抽查项目],"无匹配"),"期间结转")</f>
        <v>0</v>
      </c>
      <c r="J2126" s="38" t="str" cm="1">
        <f t="array" ref="J2126">_xlfn.TEXTJOIN(",", TRUE, _xlfn.UNIQUE(IF((序时账[日期]=B2126)*(序时账[凭证字号]=C2126)*IF(G2126=0,序时账[借方金额]&lt;&gt;0,序时账[借方金额]=0)*(序时账[科目编码]&lt;&gt;D2126), 序时账[科目名称], "")))</f>
        <v/>
      </c>
      <c r="K2126" s="42"/>
      <c r="M2126" s="24"/>
      <c r="N2126" s="23"/>
    </row>
    <row r="2127" spans="1:14">
      <c r="A2127" s="38" t="str" cm="1">
        <f t="array" ref="A2127">_xlfn.TEXTJOIN(",", TRUE, _xlfn.UNIQUE(IF((序时账[日期]=B2127)*(序时账[凭证字号]=C2127), 序时账[科目编码], "")))</f>
        <v>0</v>
      </c>
      <c r="B2127" s="89"/>
      <c r="G2127" s="39"/>
      <c r="H2127" s="39"/>
      <c r="I2127" s="42">
        <f>IF(F2127&lt;&gt;"结转本期损益",_xlfn.XLOOKUP(D2127,科目余额表[科目编码],科目余额表[抽查项目],"无匹配"),"期间结转")</f>
        <v>0</v>
      </c>
      <c r="J2127" s="38" t="str" cm="1">
        <f t="array" ref="J2127">_xlfn.TEXTJOIN(",", TRUE, _xlfn.UNIQUE(IF((序时账[日期]=B2127)*(序时账[凭证字号]=C2127)*IF(G2127=0,序时账[借方金额]&lt;&gt;0,序时账[借方金额]=0)*(序时账[科目编码]&lt;&gt;D2127), 序时账[科目名称], "")))</f>
        <v/>
      </c>
      <c r="K2127" s="42"/>
      <c r="M2127" s="24"/>
      <c r="N2127" s="23"/>
    </row>
    <row r="2128" spans="1:14">
      <c r="A2128" s="38" t="str" cm="1">
        <f t="array" ref="A2128">_xlfn.TEXTJOIN(",", TRUE, _xlfn.UNIQUE(IF((序时账[日期]=B2128)*(序时账[凭证字号]=C2128), 序时账[科目编码], "")))</f>
        <v>0</v>
      </c>
      <c r="B2128" s="89"/>
      <c r="G2128" s="39"/>
      <c r="H2128" s="39"/>
      <c r="I2128" s="42">
        <f>IF(F2128&lt;&gt;"结转本期损益",_xlfn.XLOOKUP(D2128,科目余额表[科目编码],科目余额表[抽查项目],"无匹配"),"期间结转")</f>
        <v>0</v>
      </c>
      <c r="J2128" s="38" t="str" cm="1">
        <f t="array" ref="J2128">_xlfn.TEXTJOIN(",", TRUE, _xlfn.UNIQUE(IF((序时账[日期]=B2128)*(序时账[凭证字号]=C2128)*IF(G2128=0,序时账[借方金额]&lt;&gt;0,序时账[借方金额]=0)*(序时账[科目编码]&lt;&gt;D2128), 序时账[科目名称], "")))</f>
        <v/>
      </c>
      <c r="K2128" s="42"/>
      <c r="M2128" s="24"/>
      <c r="N2128" s="23"/>
    </row>
    <row r="2129" spans="1:14">
      <c r="A2129" s="38" t="str" cm="1">
        <f t="array" ref="A2129">_xlfn.TEXTJOIN(",", TRUE, _xlfn.UNIQUE(IF((序时账[日期]=B2129)*(序时账[凭证字号]=C2129), 序时账[科目编码], "")))</f>
        <v>0</v>
      </c>
      <c r="B2129" s="89"/>
      <c r="G2129" s="39"/>
      <c r="H2129" s="39"/>
      <c r="I2129" s="42">
        <f>IF(F2129&lt;&gt;"结转本期损益",_xlfn.XLOOKUP(D2129,科目余额表[科目编码],科目余额表[抽查项目],"无匹配"),"期间结转")</f>
        <v>0</v>
      </c>
      <c r="J2129" s="38" t="str" cm="1">
        <f t="array" ref="J2129">_xlfn.TEXTJOIN(",", TRUE, _xlfn.UNIQUE(IF((序时账[日期]=B2129)*(序时账[凭证字号]=C2129)*IF(G2129=0,序时账[借方金额]&lt;&gt;0,序时账[借方金额]=0)*(序时账[科目编码]&lt;&gt;D2129), 序时账[科目名称], "")))</f>
        <v/>
      </c>
      <c r="K2129" s="42"/>
      <c r="M2129" s="24"/>
      <c r="N2129" s="23"/>
    </row>
    <row r="2130" spans="1:14">
      <c r="A2130" s="38" t="str" cm="1">
        <f t="array" ref="A2130">_xlfn.TEXTJOIN(",", TRUE, _xlfn.UNIQUE(IF((序时账[日期]=B2130)*(序时账[凭证字号]=C2130), 序时账[科目编码], "")))</f>
        <v>0</v>
      </c>
      <c r="B2130" s="89"/>
      <c r="G2130" s="39"/>
      <c r="H2130" s="39"/>
      <c r="I2130" s="42">
        <f>IF(F2130&lt;&gt;"结转本期损益",_xlfn.XLOOKUP(D2130,科目余额表[科目编码],科目余额表[抽查项目],"无匹配"),"期间结转")</f>
        <v>0</v>
      </c>
      <c r="J2130" s="38" t="str" cm="1">
        <f t="array" ref="J2130">_xlfn.TEXTJOIN(",", TRUE, _xlfn.UNIQUE(IF((序时账[日期]=B2130)*(序时账[凭证字号]=C2130)*IF(G2130=0,序时账[借方金额]&lt;&gt;0,序时账[借方金额]=0)*(序时账[科目编码]&lt;&gt;D2130), 序时账[科目名称], "")))</f>
        <v/>
      </c>
      <c r="K2130" s="42"/>
      <c r="M2130" s="24"/>
      <c r="N2130" s="23"/>
    </row>
    <row r="2131" spans="1:14">
      <c r="A2131" s="38" t="str" cm="1">
        <f t="array" ref="A2131">_xlfn.TEXTJOIN(",", TRUE, _xlfn.UNIQUE(IF((序时账[日期]=B2131)*(序时账[凭证字号]=C2131), 序时账[科目编码], "")))</f>
        <v>0</v>
      </c>
      <c r="B2131" s="89"/>
      <c r="G2131" s="39"/>
      <c r="H2131" s="39"/>
      <c r="I2131" s="42">
        <f>IF(F2131&lt;&gt;"结转本期损益",_xlfn.XLOOKUP(D2131,科目余额表[科目编码],科目余额表[抽查项目],"无匹配"),"期间结转")</f>
        <v>0</v>
      </c>
      <c r="J2131" s="38" t="str" cm="1">
        <f t="array" ref="J2131">_xlfn.TEXTJOIN(",", TRUE, _xlfn.UNIQUE(IF((序时账[日期]=B2131)*(序时账[凭证字号]=C2131)*IF(G2131=0,序时账[借方金额]&lt;&gt;0,序时账[借方金额]=0)*(序时账[科目编码]&lt;&gt;D2131), 序时账[科目名称], "")))</f>
        <v/>
      </c>
      <c r="K2131" s="42"/>
      <c r="M2131" s="24"/>
      <c r="N2131" s="23"/>
    </row>
    <row r="2132" spans="1:14">
      <c r="A2132" s="38" t="str" cm="1">
        <f t="array" ref="A2132">_xlfn.TEXTJOIN(",", TRUE, _xlfn.UNIQUE(IF((序时账[日期]=B2132)*(序时账[凭证字号]=C2132), 序时账[科目编码], "")))</f>
        <v>0</v>
      </c>
      <c r="B2132" s="89"/>
      <c r="G2132" s="39"/>
      <c r="H2132" s="39"/>
      <c r="I2132" s="42">
        <f>IF(F2132&lt;&gt;"结转本期损益",_xlfn.XLOOKUP(D2132,科目余额表[科目编码],科目余额表[抽查项目],"无匹配"),"期间结转")</f>
        <v>0</v>
      </c>
      <c r="J2132" s="38" t="str" cm="1">
        <f t="array" ref="J2132">_xlfn.TEXTJOIN(",", TRUE, _xlfn.UNIQUE(IF((序时账[日期]=B2132)*(序时账[凭证字号]=C2132)*IF(G2132=0,序时账[借方金额]&lt;&gt;0,序时账[借方金额]=0)*(序时账[科目编码]&lt;&gt;D2132), 序时账[科目名称], "")))</f>
        <v/>
      </c>
      <c r="K2132" s="42"/>
      <c r="M2132" s="24"/>
      <c r="N2132" s="23"/>
    </row>
    <row r="2133" spans="1:14">
      <c r="A2133" s="38" t="str" cm="1">
        <f t="array" ref="A2133">_xlfn.TEXTJOIN(",", TRUE, _xlfn.UNIQUE(IF((序时账[日期]=B2133)*(序时账[凭证字号]=C2133), 序时账[科目编码], "")))</f>
        <v>0</v>
      </c>
      <c r="B2133" s="89"/>
      <c r="G2133" s="39"/>
      <c r="H2133" s="39"/>
      <c r="I2133" s="42">
        <f>IF(F2133&lt;&gt;"结转本期损益",_xlfn.XLOOKUP(D2133,科目余额表[科目编码],科目余额表[抽查项目],"无匹配"),"期间结转")</f>
        <v>0</v>
      </c>
      <c r="J2133" s="38" t="str" cm="1">
        <f t="array" ref="J2133">_xlfn.TEXTJOIN(",", TRUE, _xlfn.UNIQUE(IF((序时账[日期]=B2133)*(序时账[凭证字号]=C2133)*IF(G2133=0,序时账[借方金额]&lt;&gt;0,序时账[借方金额]=0)*(序时账[科目编码]&lt;&gt;D2133), 序时账[科目名称], "")))</f>
        <v/>
      </c>
      <c r="K2133" s="42"/>
      <c r="M2133" s="24"/>
      <c r="N2133" s="23"/>
    </row>
    <row r="2134" spans="1:14">
      <c r="A2134" s="38" t="str" cm="1">
        <f t="array" ref="A2134">_xlfn.TEXTJOIN(",", TRUE, _xlfn.UNIQUE(IF((序时账[日期]=B2134)*(序时账[凭证字号]=C2134), 序时账[科目编码], "")))</f>
        <v>0</v>
      </c>
      <c r="B2134" s="89"/>
      <c r="G2134" s="39"/>
      <c r="H2134" s="39"/>
      <c r="I2134" s="42">
        <f>IF(F2134&lt;&gt;"结转本期损益",_xlfn.XLOOKUP(D2134,科目余额表[科目编码],科目余额表[抽查项目],"无匹配"),"期间结转")</f>
        <v>0</v>
      </c>
      <c r="J2134" s="38" t="str" cm="1">
        <f t="array" ref="J2134">_xlfn.TEXTJOIN(",", TRUE, _xlfn.UNIQUE(IF((序时账[日期]=B2134)*(序时账[凭证字号]=C2134)*IF(G2134=0,序时账[借方金额]&lt;&gt;0,序时账[借方金额]=0)*(序时账[科目编码]&lt;&gt;D2134), 序时账[科目名称], "")))</f>
        <v/>
      </c>
      <c r="K2134" s="42"/>
      <c r="M2134" s="24"/>
      <c r="N2134" s="23"/>
    </row>
    <row r="2135" spans="1:14">
      <c r="A2135" s="38" t="str" cm="1">
        <f t="array" ref="A2135">_xlfn.TEXTJOIN(",", TRUE, _xlfn.UNIQUE(IF((序时账[日期]=B2135)*(序时账[凭证字号]=C2135), 序时账[科目编码], "")))</f>
        <v>0</v>
      </c>
      <c r="B2135" s="89"/>
      <c r="G2135" s="39"/>
      <c r="H2135" s="39"/>
      <c r="I2135" s="42">
        <f>IF(F2135&lt;&gt;"结转本期损益",_xlfn.XLOOKUP(D2135,科目余额表[科目编码],科目余额表[抽查项目],"无匹配"),"期间结转")</f>
        <v>0</v>
      </c>
      <c r="J2135" s="38" t="str" cm="1">
        <f t="array" ref="J2135">_xlfn.TEXTJOIN(",", TRUE, _xlfn.UNIQUE(IF((序时账[日期]=B2135)*(序时账[凭证字号]=C2135)*IF(G2135=0,序时账[借方金额]&lt;&gt;0,序时账[借方金额]=0)*(序时账[科目编码]&lt;&gt;D2135), 序时账[科目名称], "")))</f>
        <v/>
      </c>
      <c r="K2135" s="42"/>
      <c r="M2135" s="24"/>
      <c r="N2135" s="23"/>
    </row>
    <row r="2136" spans="1:14">
      <c r="A2136" s="38" t="str" cm="1">
        <f t="array" ref="A2136">_xlfn.TEXTJOIN(",", TRUE, _xlfn.UNIQUE(IF((序时账[日期]=B2136)*(序时账[凭证字号]=C2136), 序时账[科目编码], "")))</f>
        <v>0</v>
      </c>
      <c r="B2136" s="89"/>
      <c r="G2136" s="39"/>
      <c r="H2136" s="39"/>
      <c r="I2136" s="42">
        <f>IF(F2136&lt;&gt;"结转本期损益",_xlfn.XLOOKUP(D2136,科目余额表[科目编码],科目余额表[抽查项目],"无匹配"),"期间结转")</f>
        <v>0</v>
      </c>
      <c r="J2136" s="38" t="str" cm="1">
        <f t="array" ref="J2136">_xlfn.TEXTJOIN(",", TRUE, _xlfn.UNIQUE(IF((序时账[日期]=B2136)*(序时账[凭证字号]=C2136)*IF(G2136=0,序时账[借方金额]&lt;&gt;0,序时账[借方金额]=0)*(序时账[科目编码]&lt;&gt;D2136), 序时账[科目名称], "")))</f>
        <v/>
      </c>
      <c r="K2136" s="42"/>
      <c r="M2136" s="24"/>
      <c r="N2136" s="23"/>
    </row>
    <row r="2137" spans="1:14">
      <c r="A2137" s="38" t="str" cm="1">
        <f t="array" ref="A2137">_xlfn.TEXTJOIN(",", TRUE, _xlfn.UNIQUE(IF((序时账[日期]=B2137)*(序时账[凭证字号]=C2137), 序时账[科目编码], "")))</f>
        <v>0</v>
      </c>
      <c r="B2137" s="89"/>
      <c r="G2137" s="39"/>
      <c r="H2137" s="39"/>
      <c r="I2137" s="42">
        <f>IF(F2137&lt;&gt;"结转本期损益",_xlfn.XLOOKUP(D2137,科目余额表[科目编码],科目余额表[抽查项目],"无匹配"),"期间结转")</f>
        <v>0</v>
      </c>
      <c r="J2137" s="38" t="str" cm="1">
        <f t="array" ref="J2137">_xlfn.TEXTJOIN(",", TRUE, _xlfn.UNIQUE(IF((序时账[日期]=B2137)*(序时账[凭证字号]=C2137)*IF(G2137=0,序时账[借方金额]&lt;&gt;0,序时账[借方金额]=0)*(序时账[科目编码]&lt;&gt;D2137), 序时账[科目名称], "")))</f>
        <v/>
      </c>
      <c r="K2137" s="42"/>
      <c r="M2137" s="24"/>
      <c r="N2137" s="23"/>
    </row>
    <row r="2138" spans="1:14">
      <c r="A2138" s="38" t="str" cm="1">
        <f t="array" ref="A2138">_xlfn.TEXTJOIN(",", TRUE, _xlfn.UNIQUE(IF((序时账[日期]=B2138)*(序时账[凭证字号]=C2138), 序时账[科目编码], "")))</f>
        <v>0</v>
      </c>
      <c r="B2138" s="89"/>
      <c r="G2138" s="39"/>
      <c r="H2138" s="39"/>
      <c r="I2138" s="42">
        <f>IF(F2138&lt;&gt;"结转本期损益",_xlfn.XLOOKUP(D2138,科目余额表[科目编码],科目余额表[抽查项目],"无匹配"),"期间结转")</f>
        <v>0</v>
      </c>
      <c r="J2138" s="38" t="str" cm="1">
        <f t="array" ref="J2138">_xlfn.TEXTJOIN(",", TRUE, _xlfn.UNIQUE(IF((序时账[日期]=B2138)*(序时账[凭证字号]=C2138)*IF(G2138=0,序时账[借方金额]&lt;&gt;0,序时账[借方金额]=0)*(序时账[科目编码]&lt;&gt;D2138), 序时账[科目名称], "")))</f>
        <v/>
      </c>
      <c r="K2138" s="42"/>
      <c r="M2138" s="24"/>
      <c r="N2138" s="23"/>
    </row>
    <row r="2139" spans="1:14">
      <c r="A2139" s="38" t="str" cm="1">
        <f t="array" ref="A2139">_xlfn.TEXTJOIN(",", TRUE, _xlfn.UNIQUE(IF((序时账[日期]=B2139)*(序时账[凭证字号]=C2139), 序时账[科目编码], "")))</f>
        <v>0</v>
      </c>
      <c r="B2139" s="89"/>
      <c r="G2139" s="39"/>
      <c r="H2139" s="39"/>
      <c r="I2139" s="42">
        <f>IF(F2139&lt;&gt;"结转本期损益",_xlfn.XLOOKUP(D2139,科目余额表[科目编码],科目余额表[抽查项目],"无匹配"),"期间结转")</f>
        <v>0</v>
      </c>
      <c r="J2139" s="38" t="str" cm="1">
        <f t="array" ref="J2139">_xlfn.TEXTJOIN(",", TRUE, _xlfn.UNIQUE(IF((序时账[日期]=B2139)*(序时账[凭证字号]=C2139)*IF(G2139=0,序时账[借方金额]&lt;&gt;0,序时账[借方金额]=0)*(序时账[科目编码]&lt;&gt;D2139), 序时账[科目名称], "")))</f>
        <v/>
      </c>
      <c r="K2139" s="42"/>
      <c r="M2139" s="24"/>
      <c r="N2139" s="23"/>
    </row>
    <row r="2140" spans="1:14">
      <c r="A2140" s="38" t="str" cm="1">
        <f t="array" ref="A2140">_xlfn.TEXTJOIN(",", TRUE, _xlfn.UNIQUE(IF((序时账[日期]=B2140)*(序时账[凭证字号]=C2140), 序时账[科目编码], "")))</f>
        <v>0</v>
      </c>
      <c r="B2140" s="89"/>
      <c r="G2140" s="39"/>
      <c r="H2140" s="39"/>
      <c r="I2140" s="42">
        <f>IF(F2140&lt;&gt;"结转本期损益",_xlfn.XLOOKUP(D2140,科目余额表[科目编码],科目余额表[抽查项目],"无匹配"),"期间结转")</f>
        <v>0</v>
      </c>
      <c r="J2140" s="38" t="str" cm="1">
        <f t="array" ref="J2140">_xlfn.TEXTJOIN(",", TRUE, _xlfn.UNIQUE(IF((序时账[日期]=B2140)*(序时账[凭证字号]=C2140)*IF(G2140=0,序时账[借方金额]&lt;&gt;0,序时账[借方金额]=0)*(序时账[科目编码]&lt;&gt;D2140), 序时账[科目名称], "")))</f>
        <v/>
      </c>
      <c r="K2140" s="42"/>
      <c r="M2140" s="24"/>
      <c r="N2140" s="23"/>
    </row>
    <row r="2141" spans="1:14">
      <c r="A2141" s="38" t="str" cm="1">
        <f t="array" ref="A2141">_xlfn.TEXTJOIN(",", TRUE, _xlfn.UNIQUE(IF((序时账[日期]=B2141)*(序时账[凭证字号]=C2141), 序时账[科目编码], "")))</f>
        <v>0</v>
      </c>
      <c r="B2141" s="89"/>
      <c r="G2141" s="39"/>
      <c r="H2141" s="39"/>
      <c r="I2141" s="42">
        <f>IF(F2141&lt;&gt;"结转本期损益",_xlfn.XLOOKUP(D2141,科目余额表[科目编码],科目余额表[抽查项目],"无匹配"),"期间结转")</f>
        <v>0</v>
      </c>
      <c r="J2141" s="38" t="str" cm="1">
        <f t="array" ref="J2141">_xlfn.TEXTJOIN(",", TRUE, _xlfn.UNIQUE(IF((序时账[日期]=B2141)*(序时账[凭证字号]=C2141)*IF(G2141=0,序时账[借方金额]&lt;&gt;0,序时账[借方金额]=0)*(序时账[科目编码]&lt;&gt;D2141), 序时账[科目名称], "")))</f>
        <v/>
      </c>
      <c r="K2141" s="42"/>
      <c r="M2141" s="24"/>
      <c r="N2141" s="23"/>
    </row>
    <row r="2142" spans="1:14">
      <c r="A2142" s="38" t="str" cm="1">
        <f t="array" ref="A2142">_xlfn.TEXTJOIN(",", TRUE, _xlfn.UNIQUE(IF((序时账[日期]=B2142)*(序时账[凭证字号]=C2142), 序时账[科目编码], "")))</f>
        <v>0</v>
      </c>
      <c r="B2142" s="89"/>
      <c r="G2142" s="39"/>
      <c r="H2142" s="39"/>
      <c r="I2142" s="42">
        <f>IF(F2142&lt;&gt;"结转本期损益",_xlfn.XLOOKUP(D2142,科目余额表[科目编码],科目余额表[抽查项目],"无匹配"),"期间结转")</f>
        <v>0</v>
      </c>
      <c r="J2142" s="38" t="str" cm="1">
        <f t="array" ref="J2142">_xlfn.TEXTJOIN(",", TRUE, _xlfn.UNIQUE(IF((序时账[日期]=B2142)*(序时账[凭证字号]=C2142)*IF(G2142=0,序时账[借方金额]&lt;&gt;0,序时账[借方金额]=0)*(序时账[科目编码]&lt;&gt;D2142), 序时账[科目名称], "")))</f>
        <v/>
      </c>
      <c r="K2142" s="42"/>
      <c r="M2142" s="24"/>
      <c r="N2142" s="23"/>
    </row>
    <row r="2143" spans="1:14">
      <c r="A2143" s="38" t="str" cm="1">
        <f t="array" ref="A2143">_xlfn.TEXTJOIN(",", TRUE, _xlfn.UNIQUE(IF((序时账[日期]=B2143)*(序时账[凭证字号]=C2143), 序时账[科目编码], "")))</f>
        <v>0</v>
      </c>
      <c r="B2143" s="89"/>
      <c r="G2143" s="39"/>
      <c r="H2143" s="39"/>
      <c r="I2143" s="42">
        <f>IF(F2143&lt;&gt;"结转本期损益",_xlfn.XLOOKUP(D2143,科目余额表[科目编码],科目余额表[抽查项目],"无匹配"),"期间结转")</f>
        <v>0</v>
      </c>
      <c r="J2143" s="38" t="str" cm="1">
        <f t="array" ref="J2143">_xlfn.TEXTJOIN(",", TRUE, _xlfn.UNIQUE(IF((序时账[日期]=B2143)*(序时账[凭证字号]=C2143)*IF(G2143=0,序时账[借方金额]&lt;&gt;0,序时账[借方金额]=0)*(序时账[科目编码]&lt;&gt;D2143), 序时账[科目名称], "")))</f>
        <v/>
      </c>
      <c r="K2143" s="42"/>
      <c r="M2143" s="24"/>
      <c r="N2143" s="23"/>
    </row>
    <row r="2144" spans="1:14">
      <c r="A2144" s="38" t="str" cm="1">
        <f t="array" ref="A2144">_xlfn.TEXTJOIN(",", TRUE, _xlfn.UNIQUE(IF((序时账[日期]=B2144)*(序时账[凭证字号]=C2144), 序时账[科目编码], "")))</f>
        <v>0</v>
      </c>
      <c r="B2144" s="89"/>
      <c r="G2144" s="39"/>
      <c r="H2144" s="39"/>
      <c r="I2144" s="42">
        <f>IF(F2144&lt;&gt;"结转本期损益",_xlfn.XLOOKUP(D2144,科目余额表[科目编码],科目余额表[抽查项目],"无匹配"),"期间结转")</f>
        <v>0</v>
      </c>
      <c r="J2144" s="38" t="str" cm="1">
        <f t="array" ref="J2144">_xlfn.TEXTJOIN(",", TRUE, _xlfn.UNIQUE(IF((序时账[日期]=B2144)*(序时账[凭证字号]=C2144)*IF(G2144=0,序时账[借方金额]&lt;&gt;0,序时账[借方金额]=0)*(序时账[科目编码]&lt;&gt;D2144), 序时账[科目名称], "")))</f>
        <v/>
      </c>
      <c r="K2144" s="42"/>
      <c r="M2144" s="24"/>
      <c r="N2144" s="23"/>
    </row>
    <row r="2145" spans="1:14">
      <c r="A2145" s="38" t="str" cm="1">
        <f t="array" ref="A2145">_xlfn.TEXTJOIN(",", TRUE, _xlfn.UNIQUE(IF((序时账[日期]=B2145)*(序时账[凭证字号]=C2145), 序时账[科目编码], "")))</f>
        <v>0</v>
      </c>
      <c r="B2145" s="89"/>
      <c r="G2145" s="39"/>
      <c r="H2145" s="39"/>
      <c r="I2145" s="42">
        <f>IF(F2145&lt;&gt;"结转本期损益",_xlfn.XLOOKUP(D2145,科目余额表[科目编码],科目余额表[抽查项目],"无匹配"),"期间结转")</f>
        <v>0</v>
      </c>
      <c r="J2145" s="38" t="str" cm="1">
        <f t="array" ref="J2145">_xlfn.TEXTJOIN(",", TRUE, _xlfn.UNIQUE(IF((序时账[日期]=B2145)*(序时账[凭证字号]=C2145)*IF(G2145=0,序时账[借方金额]&lt;&gt;0,序时账[借方金额]=0)*(序时账[科目编码]&lt;&gt;D2145), 序时账[科目名称], "")))</f>
        <v/>
      </c>
      <c r="K2145" s="42"/>
      <c r="M2145" s="24"/>
      <c r="N2145" s="23"/>
    </row>
    <row r="2146" spans="1:14">
      <c r="A2146" s="38" t="str" cm="1">
        <f t="array" ref="A2146">_xlfn.TEXTJOIN(",", TRUE, _xlfn.UNIQUE(IF((序时账[日期]=B2146)*(序时账[凭证字号]=C2146), 序时账[科目编码], "")))</f>
        <v>0</v>
      </c>
      <c r="B2146" s="89"/>
      <c r="G2146" s="39"/>
      <c r="H2146" s="39"/>
      <c r="I2146" s="42">
        <f>IF(F2146&lt;&gt;"结转本期损益",_xlfn.XLOOKUP(D2146,科目余额表[科目编码],科目余额表[抽查项目],"无匹配"),"期间结转")</f>
        <v>0</v>
      </c>
      <c r="J2146" s="38" t="str" cm="1">
        <f t="array" ref="J2146">_xlfn.TEXTJOIN(",", TRUE, _xlfn.UNIQUE(IF((序时账[日期]=B2146)*(序时账[凭证字号]=C2146)*IF(G2146=0,序时账[借方金额]&lt;&gt;0,序时账[借方金额]=0)*(序时账[科目编码]&lt;&gt;D2146), 序时账[科目名称], "")))</f>
        <v/>
      </c>
      <c r="K2146" s="42"/>
      <c r="M2146" s="24"/>
      <c r="N2146" s="23"/>
    </row>
    <row r="2147" spans="1:14">
      <c r="A2147" s="38" t="str" cm="1">
        <f t="array" ref="A2147">_xlfn.TEXTJOIN(",", TRUE, _xlfn.UNIQUE(IF((序时账[日期]=B2147)*(序时账[凭证字号]=C2147), 序时账[科目编码], "")))</f>
        <v>0</v>
      </c>
      <c r="B2147" s="89"/>
      <c r="G2147" s="39"/>
      <c r="H2147" s="39"/>
      <c r="I2147" s="42">
        <f>IF(F2147&lt;&gt;"结转本期损益",_xlfn.XLOOKUP(D2147,科目余额表[科目编码],科目余额表[抽查项目],"无匹配"),"期间结转")</f>
        <v>0</v>
      </c>
      <c r="J2147" s="38" t="str" cm="1">
        <f t="array" ref="J2147">_xlfn.TEXTJOIN(",", TRUE, _xlfn.UNIQUE(IF((序时账[日期]=B2147)*(序时账[凭证字号]=C2147)*IF(G2147=0,序时账[借方金额]&lt;&gt;0,序时账[借方金额]=0)*(序时账[科目编码]&lt;&gt;D2147), 序时账[科目名称], "")))</f>
        <v/>
      </c>
      <c r="K2147" s="42"/>
      <c r="M2147" s="24"/>
      <c r="N2147" s="23"/>
    </row>
    <row r="2148" spans="1:14">
      <c r="A2148" s="38" t="str" cm="1">
        <f t="array" ref="A2148">_xlfn.TEXTJOIN(",", TRUE, _xlfn.UNIQUE(IF((序时账[日期]=B2148)*(序时账[凭证字号]=C2148), 序时账[科目编码], "")))</f>
        <v>0</v>
      </c>
      <c r="B2148" s="89"/>
      <c r="G2148" s="39"/>
      <c r="H2148" s="39"/>
      <c r="I2148" s="42">
        <f>IF(F2148&lt;&gt;"结转本期损益",_xlfn.XLOOKUP(D2148,科目余额表[科目编码],科目余额表[抽查项目],"无匹配"),"期间结转")</f>
        <v>0</v>
      </c>
      <c r="J2148" s="38" t="str" cm="1">
        <f t="array" ref="J2148">_xlfn.TEXTJOIN(",", TRUE, _xlfn.UNIQUE(IF((序时账[日期]=B2148)*(序时账[凭证字号]=C2148)*IF(G2148=0,序时账[借方金额]&lt;&gt;0,序时账[借方金额]=0)*(序时账[科目编码]&lt;&gt;D2148), 序时账[科目名称], "")))</f>
        <v/>
      </c>
      <c r="K2148" s="42"/>
      <c r="M2148" s="24"/>
      <c r="N2148" s="23"/>
    </row>
    <row r="2149" spans="1:14">
      <c r="A2149" s="38" t="str" cm="1">
        <f t="array" ref="A2149">_xlfn.TEXTJOIN(",", TRUE, _xlfn.UNIQUE(IF((序时账[日期]=B2149)*(序时账[凭证字号]=C2149), 序时账[科目编码], "")))</f>
        <v>0</v>
      </c>
      <c r="B2149" s="89"/>
      <c r="G2149" s="39"/>
      <c r="H2149" s="39"/>
      <c r="I2149" s="42">
        <f>IF(F2149&lt;&gt;"结转本期损益",_xlfn.XLOOKUP(D2149,科目余额表[科目编码],科目余额表[抽查项目],"无匹配"),"期间结转")</f>
        <v>0</v>
      </c>
      <c r="J2149" s="38" t="str" cm="1">
        <f t="array" ref="J2149">_xlfn.TEXTJOIN(",", TRUE, _xlfn.UNIQUE(IF((序时账[日期]=B2149)*(序时账[凭证字号]=C2149)*IF(G2149=0,序时账[借方金额]&lt;&gt;0,序时账[借方金额]=0)*(序时账[科目编码]&lt;&gt;D2149), 序时账[科目名称], "")))</f>
        <v/>
      </c>
      <c r="K2149" s="42"/>
      <c r="M2149" s="24"/>
      <c r="N2149" s="23"/>
    </row>
    <row r="2150" spans="1:14">
      <c r="A2150" s="38" t="str" cm="1">
        <f t="array" ref="A2150">_xlfn.TEXTJOIN(",", TRUE, _xlfn.UNIQUE(IF((序时账[日期]=B2150)*(序时账[凭证字号]=C2150), 序时账[科目编码], "")))</f>
        <v>0</v>
      </c>
      <c r="B2150" s="89"/>
      <c r="G2150" s="39"/>
      <c r="H2150" s="39"/>
      <c r="I2150" s="42">
        <f>IF(F2150&lt;&gt;"结转本期损益",_xlfn.XLOOKUP(D2150,科目余额表[科目编码],科目余额表[抽查项目],"无匹配"),"期间结转")</f>
        <v>0</v>
      </c>
      <c r="J2150" s="38" t="str" cm="1">
        <f t="array" ref="J2150">_xlfn.TEXTJOIN(",", TRUE, _xlfn.UNIQUE(IF((序时账[日期]=B2150)*(序时账[凭证字号]=C2150)*IF(G2150=0,序时账[借方金额]&lt;&gt;0,序时账[借方金额]=0)*(序时账[科目编码]&lt;&gt;D2150), 序时账[科目名称], "")))</f>
        <v/>
      </c>
      <c r="K2150" s="42"/>
      <c r="M2150" s="24"/>
      <c r="N2150" s="23"/>
    </row>
    <row r="2151" spans="1:14">
      <c r="A2151" s="38" t="str" cm="1">
        <f t="array" ref="A2151">_xlfn.TEXTJOIN(",", TRUE, _xlfn.UNIQUE(IF((序时账[日期]=B2151)*(序时账[凭证字号]=C2151), 序时账[科目编码], "")))</f>
        <v>0</v>
      </c>
      <c r="B2151" s="89"/>
      <c r="G2151" s="39"/>
      <c r="H2151" s="39"/>
      <c r="I2151" s="42">
        <f>IF(F2151&lt;&gt;"结转本期损益",_xlfn.XLOOKUP(D2151,科目余额表[科目编码],科目余额表[抽查项目],"无匹配"),"期间结转")</f>
        <v>0</v>
      </c>
      <c r="J2151" s="38" t="str" cm="1">
        <f t="array" ref="J2151">_xlfn.TEXTJOIN(",", TRUE, _xlfn.UNIQUE(IF((序时账[日期]=B2151)*(序时账[凭证字号]=C2151)*IF(G2151=0,序时账[借方金额]&lt;&gt;0,序时账[借方金额]=0)*(序时账[科目编码]&lt;&gt;D2151), 序时账[科目名称], "")))</f>
        <v/>
      </c>
      <c r="K2151" s="42"/>
      <c r="M2151" s="24"/>
      <c r="N2151" s="23"/>
    </row>
    <row r="2152" spans="1:14">
      <c r="A2152" s="38" t="str" cm="1">
        <f t="array" ref="A2152">_xlfn.TEXTJOIN(",", TRUE, _xlfn.UNIQUE(IF((序时账[日期]=B2152)*(序时账[凭证字号]=C2152), 序时账[科目编码], "")))</f>
        <v>0</v>
      </c>
      <c r="B2152" s="89"/>
      <c r="G2152" s="39"/>
      <c r="H2152" s="39"/>
      <c r="I2152" s="42">
        <f>IF(F2152&lt;&gt;"结转本期损益",_xlfn.XLOOKUP(D2152,科目余额表[科目编码],科目余额表[抽查项目],"无匹配"),"期间结转")</f>
        <v>0</v>
      </c>
      <c r="J2152" s="38" t="str" cm="1">
        <f t="array" ref="J2152">_xlfn.TEXTJOIN(",", TRUE, _xlfn.UNIQUE(IF((序时账[日期]=B2152)*(序时账[凭证字号]=C2152)*IF(G2152=0,序时账[借方金额]&lt;&gt;0,序时账[借方金额]=0)*(序时账[科目编码]&lt;&gt;D2152), 序时账[科目名称], "")))</f>
        <v/>
      </c>
      <c r="K2152" s="42"/>
      <c r="M2152" s="24"/>
      <c r="N2152" s="23"/>
    </row>
    <row r="2153" spans="1:14">
      <c r="A2153" s="38" t="str" cm="1">
        <f t="array" ref="A2153">_xlfn.TEXTJOIN(",", TRUE, _xlfn.UNIQUE(IF((序时账[日期]=B2153)*(序时账[凭证字号]=C2153), 序时账[科目编码], "")))</f>
        <v>0</v>
      </c>
      <c r="B2153" s="89"/>
      <c r="G2153" s="39"/>
      <c r="H2153" s="39"/>
      <c r="I2153" s="42">
        <f>IF(F2153&lt;&gt;"结转本期损益",_xlfn.XLOOKUP(D2153,科目余额表[科目编码],科目余额表[抽查项目],"无匹配"),"期间结转")</f>
        <v>0</v>
      </c>
      <c r="J2153" s="38" t="str" cm="1">
        <f t="array" ref="J2153">_xlfn.TEXTJOIN(",", TRUE, _xlfn.UNIQUE(IF((序时账[日期]=B2153)*(序时账[凭证字号]=C2153)*IF(G2153=0,序时账[借方金额]&lt;&gt;0,序时账[借方金额]=0)*(序时账[科目编码]&lt;&gt;D2153), 序时账[科目名称], "")))</f>
        <v/>
      </c>
      <c r="K2153" s="42"/>
      <c r="M2153" s="24"/>
      <c r="N2153" s="23"/>
    </row>
    <row r="2154" spans="1:14">
      <c r="A2154" s="38" t="str" cm="1">
        <f t="array" ref="A2154">_xlfn.TEXTJOIN(",", TRUE, _xlfn.UNIQUE(IF((序时账[日期]=B2154)*(序时账[凭证字号]=C2154), 序时账[科目编码], "")))</f>
        <v>0</v>
      </c>
      <c r="B2154" s="89"/>
      <c r="G2154" s="39"/>
      <c r="H2154" s="39"/>
      <c r="I2154" s="42">
        <f>IF(F2154&lt;&gt;"结转本期损益",_xlfn.XLOOKUP(D2154,科目余额表[科目编码],科目余额表[抽查项目],"无匹配"),"期间结转")</f>
        <v>0</v>
      </c>
      <c r="J2154" s="38" t="str" cm="1">
        <f t="array" ref="J2154">_xlfn.TEXTJOIN(",", TRUE, _xlfn.UNIQUE(IF((序时账[日期]=B2154)*(序时账[凭证字号]=C2154)*IF(G2154=0,序时账[借方金额]&lt;&gt;0,序时账[借方金额]=0)*(序时账[科目编码]&lt;&gt;D2154), 序时账[科目名称], "")))</f>
        <v/>
      </c>
      <c r="K2154" s="42"/>
      <c r="M2154" s="24"/>
      <c r="N2154" s="23"/>
    </row>
    <row r="2155" spans="1:14">
      <c r="A2155" s="38" t="str" cm="1">
        <f t="array" ref="A2155">_xlfn.TEXTJOIN(",", TRUE, _xlfn.UNIQUE(IF((序时账[日期]=B2155)*(序时账[凭证字号]=C2155), 序时账[科目编码], "")))</f>
        <v>0</v>
      </c>
      <c r="B2155" s="89"/>
      <c r="G2155" s="39"/>
      <c r="H2155" s="39"/>
      <c r="I2155" s="42">
        <f>IF(F2155&lt;&gt;"结转本期损益",_xlfn.XLOOKUP(D2155,科目余额表[科目编码],科目余额表[抽查项目],"无匹配"),"期间结转")</f>
        <v>0</v>
      </c>
      <c r="J2155" s="38" t="str" cm="1">
        <f t="array" ref="J2155">_xlfn.TEXTJOIN(",", TRUE, _xlfn.UNIQUE(IF((序时账[日期]=B2155)*(序时账[凭证字号]=C2155)*IF(G2155=0,序时账[借方金额]&lt;&gt;0,序时账[借方金额]=0)*(序时账[科目编码]&lt;&gt;D2155), 序时账[科目名称], "")))</f>
        <v/>
      </c>
      <c r="K2155" s="42"/>
      <c r="M2155" s="24"/>
      <c r="N2155" s="23"/>
    </row>
    <row r="2156" spans="1:14">
      <c r="A2156" s="38" t="str" cm="1">
        <f t="array" ref="A2156">_xlfn.TEXTJOIN(",", TRUE, _xlfn.UNIQUE(IF((序时账[日期]=B2156)*(序时账[凭证字号]=C2156), 序时账[科目编码], "")))</f>
        <v>0</v>
      </c>
      <c r="B2156" s="89"/>
      <c r="G2156" s="39"/>
      <c r="H2156" s="39"/>
      <c r="I2156" s="42">
        <f>IF(F2156&lt;&gt;"结转本期损益",_xlfn.XLOOKUP(D2156,科目余额表[科目编码],科目余额表[抽查项目],"无匹配"),"期间结转")</f>
        <v>0</v>
      </c>
      <c r="J2156" s="38" t="str" cm="1">
        <f t="array" ref="J2156">_xlfn.TEXTJOIN(",", TRUE, _xlfn.UNIQUE(IF((序时账[日期]=B2156)*(序时账[凭证字号]=C2156)*IF(G2156=0,序时账[借方金额]&lt;&gt;0,序时账[借方金额]=0)*(序时账[科目编码]&lt;&gt;D2156), 序时账[科目名称], "")))</f>
        <v/>
      </c>
      <c r="K2156" s="42"/>
      <c r="M2156" s="24"/>
      <c r="N2156" s="23"/>
    </row>
    <row r="2157" spans="1:14">
      <c r="A2157" s="38" t="str" cm="1">
        <f t="array" ref="A2157">_xlfn.TEXTJOIN(",", TRUE, _xlfn.UNIQUE(IF((序时账[日期]=B2157)*(序时账[凭证字号]=C2157), 序时账[科目编码], "")))</f>
        <v>0</v>
      </c>
      <c r="B2157" s="89"/>
      <c r="G2157" s="39"/>
      <c r="H2157" s="39"/>
      <c r="I2157" s="42">
        <f>IF(F2157&lt;&gt;"结转本期损益",_xlfn.XLOOKUP(D2157,科目余额表[科目编码],科目余额表[抽查项目],"无匹配"),"期间结转")</f>
        <v>0</v>
      </c>
      <c r="J2157" s="38" t="str" cm="1">
        <f t="array" ref="J2157">_xlfn.TEXTJOIN(",", TRUE, _xlfn.UNIQUE(IF((序时账[日期]=B2157)*(序时账[凭证字号]=C2157)*IF(G2157=0,序时账[借方金额]&lt;&gt;0,序时账[借方金额]=0)*(序时账[科目编码]&lt;&gt;D2157), 序时账[科目名称], "")))</f>
        <v/>
      </c>
      <c r="K2157" s="42"/>
      <c r="M2157" s="24"/>
      <c r="N2157" s="23"/>
    </row>
    <row r="2158" spans="1:14">
      <c r="A2158" s="38" t="str" cm="1">
        <f t="array" ref="A2158">_xlfn.TEXTJOIN(",", TRUE, _xlfn.UNIQUE(IF((序时账[日期]=B2158)*(序时账[凭证字号]=C2158), 序时账[科目编码], "")))</f>
        <v>0</v>
      </c>
      <c r="B2158" s="89"/>
      <c r="G2158" s="39"/>
      <c r="H2158" s="39"/>
      <c r="I2158" s="42">
        <f>IF(F2158&lt;&gt;"结转本期损益",_xlfn.XLOOKUP(D2158,科目余额表[科目编码],科目余额表[抽查项目],"无匹配"),"期间结转")</f>
        <v>0</v>
      </c>
      <c r="J2158" s="38" t="str" cm="1">
        <f t="array" ref="J2158">_xlfn.TEXTJOIN(",", TRUE, _xlfn.UNIQUE(IF((序时账[日期]=B2158)*(序时账[凭证字号]=C2158)*IF(G2158=0,序时账[借方金额]&lt;&gt;0,序时账[借方金额]=0)*(序时账[科目编码]&lt;&gt;D2158), 序时账[科目名称], "")))</f>
        <v/>
      </c>
      <c r="K2158" s="42"/>
      <c r="M2158" s="24"/>
      <c r="N2158" s="23"/>
    </row>
    <row r="2159" spans="1:14">
      <c r="A2159" s="38" t="str" cm="1">
        <f t="array" ref="A2159">_xlfn.TEXTJOIN(",", TRUE, _xlfn.UNIQUE(IF((序时账[日期]=B2159)*(序时账[凭证字号]=C2159), 序时账[科目编码], "")))</f>
        <v>0</v>
      </c>
      <c r="B2159" s="89"/>
      <c r="G2159" s="39"/>
      <c r="H2159" s="39"/>
      <c r="I2159" s="42">
        <f>IF(F2159&lt;&gt;"结转本期损益",_xlfn.XLOOKUP(D2159,科目余额表[科目编码],科目余额表[抽查项目],"无匹配"),"期间结转")</f>
        <v>0</v>
      </c>
      <c r="J2159" s="38" t="str" cm="1">
        <f t="array" ref="J2159">_xlfn.TEXTJOIN(",", TRUE, _xlfn.UNIQUE(IF((序时账[日期]=B2159)*(序时账[凭证字号]=C2159)*IF(G2159=0,序时账[借方金额]&lt;&gt;0,序时账[借方金额]=0)*(序时账[科目编码]&lt;&gt;D2159), 序时账[科目名称], "")))</f>
        <v/>
      </c>
      <c r="K2159" s="42"/>
      <c r="M2159" s="24"/>
      <c r="N2159" s="23"/>
    </row>
    <row r="2160" spans="1:14">
      <c r="A2160" s="38" t="str" cm="1">
        <f t="array" ref="A2160">_xlfn.TEXTJOIN(",", TRUE, _xlfn.UNIQUE(IF((序时账[日期]=B2160)*(序时账[凭证字号]=C2160), 序时账[科目编码], "")))</f>
        <v>0</v>
      </c>
      <c r="B2160" s="89"/>
      <c r="G2160" s="39"/>
      <c r="H2160" s="39"/>
      <c r="I2160" s="42">
        <f>IF(F2160&lt;&gt;"结转本期损益",_xlfn.XLOOKUP(D2160,科目余额表[科目编码],科目余额表[抽查项目],"无匹配"),"期间结转")</f>
        <v>0</v>
      </c>
      <c r="J2160" s="38" t="str" cm="1">
        <f t="array" ref="J2160">_xlfn.TEXTJOIN(",", TRUE, _xlfn.UNIQUE(IF((序时账[日期]=B2160)*(序时账[凭证字号]=C2160)*IF(G2160=0,序时账[借方金额]&lt;&gt;0,序时账[借方金额]=0)*(序时账[科目编码]&lt;&gt;D2160), 序时账[科目名称], "")))</f>
        <v/>
      </c>
      <c r="K2160" s="42"/>
      <c r="M2160" s="24"/>
      <c r="N2160" s="23"/>
    </row>
    <row r="2161" spans="1:14">
      <c r="A2161" s="38" t="str" cm="1">
        <f t="array" ref="A2161">_xlfn.TEXTJOIN(",", TRUE, _xlfn.UNIQUE(IF((序时账[日期]=B2161)*(序时账[凭证字号]=C2161), 序时账[科目编码], "")))</f>
        <v>0</v>
      </c>
      <c r="B2161" s="89"/>
      <c r="G2161" s="39"/>
      <c r="H2161" s="39"/>
      <c r="I2161" s="42">
        <f>IF(F2161&lt;&gt;"结转本期损益",_xlfn.XLOOKUP(D2161,科目余额表[科目编码],科目余额表[抽查项目],"无匹配"),"期间结转")</f>
        <v>0</v>
      </c>
      <c r="J2161" s="38" t="str" cm="1">
        <f t="array" ref="J2161">_xlfn.TEXTJOIN(",", TRUE, _xlfn.UNIQUE(IF((序时账[日期]=B2161)*(序时账[凭证字号]=C2161)*IF(G2161=0,序时账[借方金额]&lt;&gt;0,序时账[借方金额]=0)*(序时账[科目编码]&lt;&gt;D2161), 序时账[科目名称], "")))</f>
        <v/>
      </c>
      <c r="K2161" s="42"/>
      <c r="M2161" s="24"/>
      <c r="N2161" s="23"/>
    </row>
    <row r="2162" spans="1:14">
      <c r="A2162" s="38" t="str" cm="1">
        <f t="array" ref="A2162">_xlfn.TEXTJOIN(",", TRUE, _xlfn.UNIQUE(IF((序时账[日期]=B2162)*(序时账[凭证字号]=C2162), 序时账[科目编码], "")))</f>
        <v>0</v>
      </c>
      <c r="B2162" s="89"/>
      <c r="G2162" s="39"/>
      <c r="H2162" s="39"/>
      <c r="I2162" s="42">
        <f>IF(F2162&lt;&gt;"结转本期损益",_xlfn.XLOOKUP(D2162,科目余额表[科目编码],科目余额表[抽查项目],"无匹配"),"期间结转")</f>
        <v>0</v>
      </c>
      <c r="J2162" s="38" t="str" cm="1">
        <f t="array" ref="J2162">_xlfn.TEXTJOIN(",", TRUE, _xlfn.UNIQUE(IF((序时账[日期]=B2162)*(序时账[凭证字号]=C2162)*IF(G2162=0,序时账[借方金额]&lt;&gt;0,序时账[借方金额]=0)*(序时账[科目编码]&lt;&gt;D2162), 序时账[科目名称], "")))</f>
        <v/>
      </c>
      <c r="K2162" s="42"/>
      <c r="M2162" s="24"/>
      <c r="N2162" s="23"/>
    </row>
    <row r="2163" spans="1:14">
      <c r="A2163" s="38" t="str" cm="1">
        <f t="array" ref="A2163">_xlfn.TEXTJOIN(",", TRUE, _xlfn.UNIQUE(IF((序时账[日期]=B2163)*(序时账[凭证字号]=C2163), 序时账[科目编码], "")))</f>
        <v>0</v>
      </c>
      <c r="B2163" s="89"/>
      <c r="G2163" s="39"/>
      <c r="H2163" s="39"/>
      <c r="I2163" s="42">
        <f>IF(F2163&lt;&gt;"结转本期损益",_xlfn.XLOOKUP(D2163,科目余额表[科目编码],科目余额表[抽查项目],"无匹配"),"期间结转")</f>
        <v>0</v>
      </c>
      <c r="J2163" s="38" t="str" cm="1">
        <f t="array" ref="J2163">_xlfn.TEXTJOIN(",", TRUE, _xlfn.UNIQUE(IF((序时账[日期]=B2163)*(序时账[凭证字号]=C2163)*IF(G2163=0,序时账[借方金额]&lt;&gt;0,序时账[借方金额]=0)*(序时账[科目编码]&lt;&gt;D2163), 序时账[科目名称], "")))</f>
        <v/>
      </c>
      <c r="K2163" s="42"/>
      <c r="M2163" s="24"/>
      <c r="N2163" s="23"/>
    </row>
    <row r="2164" spans="1:14">
      <c r="A2164" s="38" t="str" cm="1">
        <f t="array" ref="A2164">_xlfn.TEXTJOIN(",", TRUE, _xlfn.UNIQUE(IF((序时账[日期]=B2164)*(序时账[凭证字号]=C2164), 序时账[科目编码], "")))</f>
        <v>0</v>
      </c>
      <c r="B2164" s="89"/>
      <c r="G2164" s="39"/>
      <c r="H2164" s="39"/>
      <c r="I2164" s="42">
        <f>IF(F2164&lt;&gt;"结转本期损益",_xlfn.XLOOKUP(D2164,科目余额表[科目编码],科目余额表[抽查项目],"无匹配"),"期间结转")</f>
        <v>0</v>
      </c>
      <c r="J2164" s="38" t="str" cm="1">
        <f t="array" ref="J2164">_xlfn.TEXTJOIN(",", TRUE, _xlfn.UNIQUE(IF((序时账[日期]=B2164)*(序时账[凭证字号]=C2164)*IF(G2164=0,序时账[借方金额]&lt;&gt;0,序时账[借方金额]=0)*(序时账[科目编码]&lt;&gt;D2164), 序时账[科目名称], "")))</f>
        <v/>
      </c>
      <c r="K2164" s="42"/>
      <c r="M2164" s="24"/>
      <c r="N2164" s="23"/>
    </row>
    <row r="2165" spans="1:14">
      <c r="A2165" s="38" t="str" cm="1">
        <f t="array" ref="A2165">_xlfn.TEXTJOIN(",", TRUE, _xlfn.UNIQUE(IF((序时账[日期]=B2165)*(序时账[凭证字号]=C2165), 序时账[科目编码], "")))</f>
        <v>0</v>
      </c>
      <c r="B2165" s="89"/>
      <c r="G2165" s="39"/>
      <c r="H2165" s="39"/>
      <c r="I2165" s="42">
        <f>IF(F2165&lt;&gt;"结转本期损益",_xlfn.XLOOKUP(D2165,科目余额表[科目编码],科目余额表[抽查项目],"无匹配"),"期间结转")</f>
        <v>0</v>
      </c>
      <c r="J2165" s="38" t="str" cm="1">
        <f t="array" ref="J2165">_xlfn.TEXTJOIN(",", TRUE, _xlfn.UNIQUE(IF((序时账[日期]=B2165)*(序时账[凭证字号]=C2165)*IF(G2165=0,序时账[借方金额]&lt;&gt;0,序时账[借方金额]=0)*(序时账[科目编码]&lt;&gt;D2165), 序时账[科目名称], "")))</f>
        <v/>
      </c>
      <c r="K2165" s="42"/>
      <c r="M2165" s="24"/>
      <c r="N2165" s="23"/>
    </row>
    <row r="2166" spans="1:14">
      <c r="A2166" s="38" t="str" cm="1">
        <f t="array" ref="A2166">_xlfn.TEXTJOIN(",", TRUE, _xlfn.UNIQUE(IF((序时账[日期]=B2166)*(序时账[凭证字号]=C2166), 序时账[科目编码], "")))</f>
        <v>0</v>
      </c>
      <c r="B2166" s="89"/>
      <c r="G2166" s="39"/>
      <c r="H2166" s="39"/>
      <c r="I2166" s="42">
        <f>IF(F2166&lt;&gt;"结转本期损益",_xlfn.XLOOKUP(D2166,科目余额表[科目编码],科目余额表[抽查项目],"无匹配"),"期间结转")</f>
        <v>0</v>
      </c>
      <c r="J2166" s="38" t="str" cm="1">
        <f t="array" ref="J2166">_xlfn.TEXTJOIN(",", TRUE, _xlfn.UNIQUE(IF((序时账[日期]=B2166)*(序时账[凭证字号]=C2166)*IF(G2166=0,序时账[借方金额]&lt;&gt;0,序时账[借方金额]=0)*(序时账[科目编码]&lt;&gt;D2166), 序时账[科目名称], "")))</f>
        <v/>
      </c>
      <c r="K2166" s="42"/>
      <c r="M2166" s="24"/>
      <c r="N2166" s="23"/>
    </row>
    <row r="2167" spans="1:14">
      <c r="A2167" s="38" t="str" cm="1">
        <f t="array" ref="A2167">_xlfn.TEXTJOIN(",", TRUE, _xlfn.UNIQUE(IF((序时账[日期]=B2167)*(序时账[凭证字号]=C2167), 序时账[科目编码], "")))</f>
        <v>0</v>
      </c>
      <c r="B2167" s="89"/>
      <c r="G2167" s="39"/>
      <c r="H2167" s="39"/>
      <c r="I2167" s="42">
        <f>IF(F2167&lt;&gt;"结转本期损益",_xlfn.XLOOKUP(D2167,科目余额表[科目编码],科目余额表[抽查项目],"无匹配"),"期间结转")</f>
        <v>0</v>
      </c>
      <c r="J2167" s="38" t="str" cm="1">
        <f t="array" ref="J2167">_xlfn.TEXTJOIN(",", TRUE, _xlfn.UNIQUE(IF((序时账[日期]=B2167)*(序时账[凭证字号]=C2167)*IF(G2167=0,序时账[借方金额]&lt;&gt;0,序时账[借方金额]=0)*(序时账[科目编码]&lt;&gt;D2167), 序时账[科目名称], "")))</f>
        <v/>
      </c>
      <c r="K2167" s="42"/>
      <c r="M2167" s="24"/>
      <c r="N2167" s="23"/>
    </row>
    <row r="2168" spans="1:14">
      <c r="A2168" s="38" t="str" cm="1">
        <f t="array" ref="A2168">_xlfn.TEXTJOIN(",", TRUE, _xlfn.UNIQUE(IF((序时账[日期]=B2168)*(序时账[凭证字号]=C2168), 序时账[科目编码], "")))</f>
        <v>0</v>
      </c>
      <c r="B2168" s="89"/>
      <c r="G2168" s="39"/>
      <c r="H2168" s="39"/>
      <c r="I2168" s="42">
        <f>IF(F2168&lt;&gt;"结转本期损益",_xlfn.XLOOKUP(D2168,科目余额表[科目编码],科目余额表[抽查项目],"无匹配"),"期间结转")</f>
        <v>0</v>
      </c>
      <c r="J2168" s="38" t="str" cm="1">
        <f t="array" ref="J2168">_xlfn.TEXTJOIN(",", TRUE, _xlfn.UNIQUE(IF((序时账[日期]=B2168)*(序时账[凭证字号]=C2168)*IF(G2168=0,序时账[借方金额]&lt;&gt;0,序时账[借方金额]=0)*(序时账[科目编码]&lt;&gt;D2168), 序时账[科目名称], "")))</f>
        <v/>
      </c>
      <c r="K2168" s="42"/>
      <c r="M2168" s="24"/>
      <c r="N2168" s="23"/>
    </row>
    <row r="2169" spans="1:14">
      <c r="A2169" s="38" t="str" cm="1">
        <f t="array" ref="A2169">_xlfn.TEXTJOIN(",", TRUE, _xlfn.UNIQUE(IF((序时账[日期]=B2169)*(序时账[凭证字号]=C2169), 序时账[科目编码], "")))</f>
        <v>0</v>
      </c>
      <c r="B2169" s="89"/>
      <c r="G2169" s="39"/>
      <c r="H2169" s="39"/>
      <c r="I2169" s="42">
        <f>IF(F2169&lt;&gt;"结转本期损益",_xlfn.XLOOKUP(D2169,科目余额表[科目编码],科目余额表[抽查项目],"无匹配"),"期间结转")</f>
        <v>0</v>
      </c>
      <c r="J2169" s="38" t="str" cm="1">
        <f t="array" ref="J2169">_xlfn.TEXTJOIN(",", TRUE, _xlfn.UNIQUE(IF((序时账[日期]=B2169)*(序时账[凭证字号]=C2169)*IF(G2169=0,序时账[借方金额]&lt;&gt;0,序时账[借方金额]=0)*(序时账[科目编码]&lt;&gt;D2169), 序时账[科目名称], "")))</f>
        <v/>
      </c>
      <c r="K2169" s="42"/>
      <c r="M2169" s="24"/>
      <c r="N2169" s="23"/>
    </row>
    <row r="2170" spans="1:14">
      <c r="A2170" s="38" t="str" cm="1">
        <f t="array" ref="A2170">_xlfn.TEXTJOIN(",", TRUE, _xlfn.UNIQUE(IF((序时账[日期]=B2170)*(序时账[凭证字号]=C2170), 序时账[科目编码], "")))</f>
        <v>0</v>
      </c>
      <c r="B2170" s="89"/>
      <c r="G2170" s="39"/>
      <c r="H2170" s="39"/>
      <c r="I2170" s="42">
        <f>IF(F2170&lt;&gt;"结转本期损益",_xlfn.XLOOKUP(D2170,科目余额表[科目编码],科目余额表[抽查项目],"无匹配"),"期间结转")</f>
        <v>0</v>
      </c>
      <c r="J2170" s="38" t="str" cm="1">
        <f t="array" ref="J2170">_xlfn.TEXTJOIN(",", TRUE, _xlfn.UNIQUE(IF((序时账[日期]=B2170)*(序时账[凭证字号]=C2170)*IF(G2170=0,序时账[借方金额]&lt;&gt;0,序时账[借方金额]=0)*(序时账[科目编码]&lt;&gt;D2170), 序时账[科目名称], "")))</f>
        <v/>
      </c>
      <c r="K2170" s="42"/>
      <c r="M2170" s="24"/>
      <c r="N2170" s="23"/>
    </row>
    <row r="2171" spans="1:14">
      <c r="A2171" s="38" t="str" cm="1">
        <f t="array" ref="A2171">_xlfn.TEXTJOIN(",", TRUE, _xlfn.UNIQUE(IF((序时账[日期]=B2171)*(序时账[凭证字号]=C2171), 序时账[科目编码], "")))</f>
        <v>0</v>
      </c>
      <c r="B2171" s="89"/>
      <c r="G2171" s="39"/>
      <c r="H2171" s="39"/>
      <c r="I2171" s="42">
        <f>IF(F2171&lt;&gt;"结转本期损益",_xlfn.XLOOKUP(D2171,科目余额表[科目编码],科目余额表[抽查项目],"无匹配"),"期间结转")</f>
        <v>0</v>
      </c>
      <c r="J2171" s="38" t="str" cm="1">
        <f t="array" ref="J2171">_xlfn.TEXTJOIN(",", TRUE, _xlfn.UNIQUE(IF((序时账[日期]=B2171)*(序时账[凭证字号]=C2171)*IF(G2171=0,序时账[借方金额]&lt;&gt;0,序时账[借方金额]=0)*(序时账[科目编码]&lt;&gt;D2171), 序时账[科目名称], "")))</f>
        <v/>
      </c>
      <c r="K2171" s="42"/>
      <c r="M2171" s="24"/>
      <c r="N2171" s="23"/>
    </row>
    <row r="2172" spans="1:14">
      <c r="A2172" s="38" t="str" cm="1">
        <f t="array" ref="A2172">_xlfn.TEXTJOIN(",", TRUE, _xlfn.UNIQUE(IF((序时账[日期]=B2172)*(序时账[凭证字号]=C2172), 序时账[科目编码], "")))</f>
        <v>0</v>
      </c>
      <c r="B2172" s="89"/>
      <c r="G2172" s="39"/>
      <c r="H2172" s="39"/>
      <c r="I2172" s="42">
        <f>IF(F2172&lt;&gt;"结转本期损益",_xlfn.XLOOKUP(D2172,科目余额表[科目编码],科目余额表[抽查项目],"无匹配"),"期间结转")</f>
        <v>0</v>
      </c>
      <c r="J2172" s="38" t="str" cm="1">
        <f t="array" ref="J2172">_xlfn.TEXTJOIN(",", TRUE, _xlfn.UNIQUE(IF((序时账[日期]=B2172)*(序时账[凭证字号]=C2172)*IF(G2172=0,序时账[借方金额]&lt;&gt;0,序时账[借方金额]=0)*(序时账[科目编码]&lt;&gt;D2172), 序时账[科目名称], "")))</f>
        <v/>
      </c>
      <c r="K2172" s="42"/>
      <c r="M2172" s="24"/>
      <c r="N2172" s="23"/>
    </row>
    <row r="2173" spans="1:14">
      <c r="A2173" s="38" t="str" cm="1">
        <f t="array" ref="A2173">_xlfn.TEXTJOIN(",", TRUE, _xlfn.UNIQUE(IF((序时账[日期]=B2173)*(序时账[凭证字号]=C2173), 序时账[科目编码], "")))</f>
        <v>0</v>
      </c>
      <c r="B2173" s="89"/>
      <c r="G2173" s="39"/>
      <c r="H2173" s="39"/>
      <c r="I2173" s="42">
        <f>IF(F2173&lt;&gt;"结转本期损益",_xlfn.XLOOKUP(D2173,科目余额表[科目编码],科目余额表[抽查项目],"无匹配"),"期间结转")</f>
        <v>0</v>
      </c>
      <c r="J2173" s="38" t="str" cm="1">
        <f t="array" ref="J2173">_xlfn.TEXTJOIN(",", TRUE, _xlfn.UNIQUE(IF((序时账[日期]=B2173)*(序时账[凭证字号]=C2173)*IF(G2173=0,序时账[借方金额]&lt;&gt;0,序时账[借方金额]=0)*(序时账[科目编码]&lt;&gt;D2173), 序时账[科目名称], "")))</f>
        <v/>
      </c>
      <c r="K2173" s="42"/>
      <c r="M2173" s="24"/>
      <c r="N2173" s="23"/>
    </row>
    <row r="2174" spans="1:14">
      <c r="A2174" s="38" t="str" cm="1">
        <f t="array" ref="A2174">_xlfn.TEXTJOIN(",", TRUE, _xlfn.UNIQUE(IF((序时账[日期]=B2174)*(序时账[凭证字号]=C2174), 序时账[科目编码], "")))</f>
        <v>0</v>
      </c>
      <c r="B2174" s="89"/>
      <c r="G2174" s="39"/>
      <c r="H2174" s="39"/>
      <c r="I2174" s="42">
        <f>IF(F2174&lt;&gt;"结转本期损益",_xlfn.XLOOKUP(D2174,科目余额表[科目编码],科目余额表[抽查项目],"无匹配"),"期间结转")</f>
        <v>0</v>
      </c>
      <c r="J2174" s="38" t="str" cm="1">
        <f t="array" ref="J2174">_xlfn.TEXTJOIN(",", TRUE, _xlfn.UNIQUE(IF((序时账[日期]=B2174)*(序时账[凭证字号]=C2174)*IF(G2174=0,序时账[借方金额]&lt;&gt;0,序时账[借方金额]=0)*(序时账[科目编码]&lt;&gt;D2174), 序时账[科目名称], "")))</f>
        <v/>
      </c>
      <c r="K2174" s="42"/>
      <c r="M2174" s="24"/>
      <c r="N2174" s="23"/>
    </row>
    <row r="2175" spans="1:14">
      <c r="A2175" s="38" t="str" cm="1">
        <f t="array" ref="A2175">_xlfn.TEXTJOIN(",", TRUE, _xlfn.UNIQUE(IF((序时账[日期]=B2175)*(序时账[凭证字号]=C2175), 序时账[科目编码], "")))</f>
        <v>0</v>
      </c>
      <c r="B2175" s="89"/>
      <c r="G2175" s="39"/>
      <c r="H2175" s="39"/>
      <c r="I2175" s="42">
        <f>IF(F2175&lt;&gt;"结转本期损益",_xlfn.XLOOKUP(D2175,科目余额表[科目编码],科目余额表[抽查项目],"无匹配"),"期间结转")</f>
        <v>0</v>
      </c>
      <c r="J2175" s="38" t="str" cm="1">
        <f t="array" ref="J2175">_xlfn.TEXTJOIN(",", TRUE, _xlfn.UNIQUE(IF((序时账[日期]=B2175)*(序时账[凭证字号]=C2175)*IF(G2175=0,序时账[借方金额]&lt;&gt;0,序时账[借方金额]=0)*(序时账[科目编码]&lt;&gt;D2175), 序时账[科目名称], "")))</f>
        <v/>
      </c>
      <c r="K2175" s="42"/>
      <c r="M2175" s="24"/>
      <c r="N2175" s="23"/>
    </row>
    <row r="2176" spans="1:14">
      <c r="A2176" s="38" t="str" cm="1">
        <f t="array" ref="A2176">_xlfn.TEXTJOIN(",", TRUE, _xlfn.UNIQUE(IF((序时账[日期]=B2176)*(序时账[凭证字号]=C2176), 序时账[科目编码], "")))</f>
        <v>0</v>
      </c>
      <c r="B2176" s="89"/>
      <c r="G2176" s="39"/>
      <c r="H2176" s="39"/>
      <c r="I2176" s="42">
        <f>IF(F2176&lt;&gt;"结转本期损益",_xlfn.XLOOKUP(D2176,科目余额表[科目编码],科目余额表[抽查项目],"无匹配"),"期间结转")</f>
        <v>0</v>
      </c>
      <c r="J2176" s="38" t="str" cm="1">
        <f t="array" ref="J2176">_xlfn.TEXTJOIN(",", TRUE, _xlfn.UNIQUE(IF((序时账[日期]=B2176)*(序时账[凭证字号]=C2176)*IF(G2176=0,序时账[借方金额]&lt;&gt;0,序时账[借方金额]=0)*(序时账[科目编码]&lt;&gt;D2176), 序时账[科目名称], "")))</f>
        <v/>
      </c>
      <c r="K2176" s="42"/>
      <c r="M2176" s="24"/>
      <c r="N2176" s="23"/>
    </row>
    <row r="2177" spans="1:14">
      <c r="A2177" s="38" t="str" cm="1">
        <f t="array" ref="A2177">_xlfn.TEXTJOIN(",", TRUE, _xlfn.UNIQUE(IF((序时账[日期]=B2177)*(序时账[凭证字号]=C2177), 序时账[科目编码], "")))</f>
        <v>0</v>
      </c>
      <c r="B2177" s="89"/>
      <c r="G2177" s="39"/>
      <c r="H2177" s="39"/>
      <c r="I2177" s="42">
        <f>IF(F2177&lt;&gt;"结转本期损益",_xlfn.XLOOKUP(D2177,科目余额表[科目编码],科目余额表[抽查项目],"无匹配"),"期间结转")</f>
        <v>0</v>
      </c>
      <c r="J2177" s="38" t="str" cm="1">
        <f t="array" ref="J2177">_xlfn.TEXTJOIN(",", TRUE, _xlfn.UNIQUE(IF((序时账[日期]=B2177)*(序时账[凭证字号]=C2177)*IF(G2177=0,序时账[借方金额]&lt;&gt;0,序时账[借方金额]=0)*(序时账[科目编码]&lt;&gt;D2177), 序时账[科目名称], "")))</f>
        <v/>
      </c>
      <c r="K2177" s="42"/>
      <c r="M2177" s="24"/>
      <c r="N2177" s="23"/>
    </row>
    <row r="2178" spans="1:14">
      <c r="A2178" s="38" t="str" cm="1">
        <f t="array" ref="A2178">_xlfn.TEXTJOIN(",", TRUE, _xlfn.UNIQUE(IF((序时账[日期]=B2178)*(序时账[凭证字号]=C2178), 序时账[科目编码], "")))</f>
        <v>0</v>
      </c>
      <c r="B2178" s="89"/>
      <c r="G2178" s="39"/>
      <c r="H2178" s="39"/>
      <c r="I2178" s="42">
        <f>IF(F2178&lt;&gt;"结转本期损益",_xlfn.XLOOKUP(D2178,科目余额表[科目编码],科目余额表[抽查项目],"无匹配"),"期间结转")</f>
        <v>0</v>
      </c>
      <c r="J2178" s="38" t="str" cm="1">
        <f t="array" ref="J2178">_xlfn.TEXTJOIN(",", TRUE, _xlfn.UNIQUE(IF((序时账[日期]=B2178)*(序时账[凭证字号]=C2178)*IF(G2178=0,序时账[借方金额]&lt;&gt;0,序时账[借方金额]=0)*(序时账[科目编码]&lt;&gt;D2178), 序时账[科目名称], "")))</f>
        <v/>
      </c>
      <c r="K2178" s="42"/>
      <c r="M2178" s="24"/>
      <c r="N2178" s="23"/>
    </row>
    <row r="2179" spans="1:14">
      <c r="A2179" s="38" t="str" cm="1">
        <f t="array" ref="A2179">_xlfn.TEXTJOIN(",", TRUE, _xlfn.UNIQUE(IF((序时账[日期]=B2179)*(序时账[凭证字号]=C2179), 序时账[科目编码], "")))</f>
        <v>0</v>
      </c>
      <c r="B2179" s="89"/>
      <c r="G2179" s="39"/>
      <c r="H2179" s="39"/>
      <c r="I2179" s="42">
        <f>IF(F2179&lt;&gt;"结转本期损益",_xlfn.XLOOKUP(D2179,科目余额表[科目编码],科目余额表[抽查项目],"无匹配"),"期间结转")</f>
        <v>0</v>
      </c>
      <c r="J2179" s="38" t="str" cm="1">
        <f t="array" ref="J2179">_xlfn.TEXTJOIN(",", TRUE, _xlfn.UNIQUE(IF((序时账[日期]=B2179)*(序时账[凭证字号]=C2179)*IF(G2179=0,序时账[借方金额]&lt;&gt;0,序时账[借方金额]=0)*(序时账[科目编码]&lt;&gt;D2179), 序时账[科目名称], "")))</f>
        <v/>
      </c>
      <c r="K2179" s="42"/>
      <c r="M2179" s="24"/>
      <c r="N2179" s="23"/>
    </row>
    <row r="2180" spans="1:14">
      <c r="A2180" s="38" t="str" cm="1">
        <f t="array" ref="A2180">_xlfn.TEXTJOIN(",", TRUE, _xlfn.UNIQUE(IF((序时账[日期]=B2180)*(序时账[凭证字号]=C2180), 序时账[科目编码], "")))</f>
        <v>0</v>
      </c>
      <c r="B2180" s="89"/>
      <c r="G2180" s="39"/>
      <c r="H2180" s="39"/>
      <c r="I2180" s="42">
        <f>IF(F2180&lt;&gt;"结转本期损益",_xlfn.XLOOKUP(D2180,科目余额表[科目编码],科目余额表[抽查项目],"无匹配"),"期间结转")</f>
        <v>0</v>
      </c>
      <c r="J2180" s="38" t="str" cm="1">
        <f t="array" ref="J2180">_xlfn.TEXTJOIN(",", TRUE, _xlfn.UNIQUE(IF((序时账[日期]=B2180)*(序时账[凭证字号]=C2180)*IF(G2180=0,序时账[借方金额]&lt;&gt;0,序时账[借方金额]=0)*(序时账[科目编码]&lt;&gt;D2180), 序时账[科目名称], "")))</f>
        <v/>
      </c>
      <c r="K2180" s="42"/>
      <c r="M2180" s="24"/>
      <c r="N2180" s="23"/>
    </row>
    <row r="2181" spans="1:14">
      <c r="A2181" s="38" t="str" cm="1">
        <f t="array" ref="A2181">_xlfn.TEXTJOIN(",", TRUE, _xlfn.UNIQUE(IF((序时账[日期]=B2181)*(序时账[凭证字号]=C2181), 序时账[科目编码], "")))</f>
        <v>0</v>
      </c>
      <c r="B2181" s="89"/>
      <c r="G2181" s="39"/>
      <c r="H2181" s="39"/>
      <c r="I2181" s="42">
        <f>IF(F2181&lt;&gt;"结转本期损益",_xlfn.XLOOKUP(D2181,科目余额表[科目编码],科目余额表[抽查项目],"无匹配"),"期间结转")</f>
        <v>0</v>
      </c>
      <c r="J2181" s="38" t="str" cm="1">
        <f t="array" ref="J2181">_xlfn.TEXTJOIN(",", TRUE, _xlfn.UNIQUE(IF((序时账[日期]=B2181)*(序时账[凭证字号]=C2181)*IF(G2181=0,序时账[借方金额]&lt;&gt;0,序时账[借方金额]=0)*(序时账[科目编码]&lt;&gt;D2181), 序时账[科目名称], "")))</f>
        <v/>
      </c>
      <c r="K2181" s="42"/>
      <c r="M2181" s="24"/>
      <c r="N2181" s="23"/>
    </row>
    <row r="2182" spans="1:14">
      <c r="A2182" s="38" t="str" cm="1">
        <f t="array" ref="A2182">_xlfn.TEXTJOIN(",", TRUE, _xlfn.UNIQUE(IF((序时账[日期]=B2182)*(序时账[凭证字号]=C2182), 序时账[科目编码], "")))</f>
        <v>0</v>
      </c>
      <c r="B2182" s="89"/>
      <c r="G2182" s="39"/>
      <c r="H2182" s="39"/>
      <c r="I2182" s="42">
        <f>IF(F2182&lt;&gt;"结转本期损益",_xlfn.XLOOKUP(D2182,科目余额表[科目编码],科目余额表[抽查项目],"无匹配"),"期间结转")</f>
        <v>0</v>
      </c>
      <c r="J2182" s="38" t="str" cm="1">
        <f t="array" ref="J2182">_xlfn.TEXTJOIN(",", TRUE, _xlfn.UNIQUE(IF((序时账[日期]=B2182)*(序时账[凭证字号]=C2182)*IF(G2182=0,序时账[借方金额]&lt;&gt;0,序时账[借方金额]=0)*(序时账[科目编码]&lt;&gt;D2182), 序时账[科目名称], "")))</f>
        <v/>
      </c>
      <c r="K2182" s="42"/>
      <c r="M2182" s="24"/>
      <c r="N2182" s="23"/>
    </row>
    <row r="2183" spans="1:14">
      <c r="A2183" s="38" t="str" cm="1">
        <f t="array" ref="A2183">_xlfn.TEXTJOIN(",", TRUE, _xlfn.UNIQUE(IF((序时账[日期]=B2183)*(序时账[凭证字号]=C2183), 序时账[科目编码], "")))</f>
        <v>0</v>
      </c>
      <c r="B2183" s="89"/>
      <c r="G2183" s="39"/>
      <c r="H2183" s="39"/>
      <c r="I2183" s="42">
        <f>IF(F2183&lt;&gt;"结转本期损益",_xlfn.XLOOKUP(D2183,科目余额表[科目编码],科目余额表[抽查项目],"无匹配"),"期间结转")</f>
        <v>0</v>
      </c>
      <c r="J2183" s="38" t="str" cm="1">
        <f t="array" ref="J2183">_xlfn.TEXTJOIN(",", TRUE, _xlfn.UNIQUE(IF((序时账[日期]=B2183)*(序时账[凭证字号]=C2183)*IF(G2183=0,序时账[借方金额]&lt;&gt;0,序时账[借方金额]=0)*(序时账[科目编码]&lt;&gt;D2183), 序时账[科目名称], "")))</f>
        <v/>
      </c>
      <c r="K2183" s="42"/>
      <c r="M2183" s="24"/>
      <c r="N2183" s="23"/>
    </row>
    <row r="2184" spans="1:14">
      <c r="A2184" s="38" t="str" cm="1">
        <f t="array" ref="A2184">_xlfn.TEXTJOIN(",", TRUE, _xlfn.UNIQUE(IF((序时账[日期]=B2184)*(序时账[凭证字号]=C2184), 序时账[科目编码], "")))</f>
        <v>0</v>
      </c>
      <c r="B2184" s="89"/>
      <c r="G2184" s="39"/>
      <c r="H2184" s="39"/>
      <c r="I2184" s="42">
        <f>IF(F2184&lt;&gt;"结转本期损益",_xlfn.XLOOKUP(D2184,科目余额表[科目编码],科目余额表[抽查项目],"无匹配"),"期间结转")</f>
        <v>0</v>
      </c>
      <c r="J2184" s="38" t="str" cm="1">
        <f t="array" ref="J2184">_xlfn.TEXTJOIN(",", TRUE, _xlfn.UNIQUE(IF((序时账[日期]=B2184)*(序时账[凭证字号]=C2184)*IF(G2184=0,序时账[借方金额]&lt;&gt;0,序时账[借方金额]=0)*(序时账[科目编码]&lt;&gt;D2184), 序时账[科目名称], "")))</f>
        <v/>
      </c>
      <c r="K2184" s="42"/>
      <c r="M2184" s="24"/>
      <c r="N2184" s="23"/>
    </row>
    <row r="2185" spans="1:14">
      <c r="A2185" s="38" t="str" cm="1">
        <f t="array" ref="A2185">_xlfn.TEXTJOIN(",", TRUE, _xlfn.UNIQUE(IF((序时账[日期]=B2185)*(序时账[凭证字号]=C2185), 序时账[科目编码], "")))</f>
        <v>0</v>
      </c>
      <c r="B2185" s="89"/>
      <c r="G2185" s="39"/>
      <c r="H2185" s="39"/>
      <c r="I2185" s="42">
        <f>IF(F2185&lt;&gt;"结转本期损益",_xlfn.XLOOKUP(D2185,科目余额表[科目编码],科目余额表[抽查项目],"无匹配"),"期间结转")</f>
        <v>0</v>
      </c>
      <c r="J2185" s="38" t="str" cm="1">
        <f t="array" ref="J2185">_xlfn.TEXTJOIN(",", TRUE, _xlfn.UNIQUE(IF((序时账[日期]=B2185)*(序时账[凭证字号]=C2185)*IF(G2185=0,序时账[借方金额]&lt;&gt;0,序时账[借方金额]=0)*(序时账[科目编码]&lt;&gt;D2185), 序时账[科目名称], "")))</f>
        <v/>
      </c>
      <c r="K2185" s="42"/>
      <c r="M2185" s="24"/>
      <c r="N2185" s="23"/>
    </row>
    <row r="2186" spans="1:14">
      <c r="A2186" s="38" t="str" cm="1">
        <f t="array" ref="A2186">_xlfn.TEXTJOIN(",", TRUE, _xlfn.UNIQUE(IF((序时账[日期]=B2186)*(序时账[凭证字号]=C2186), 序时账[科目编码], "")))</f>
        <v>0</v>
      </c>
      <c r="B2186" s="89"/>
      <c r="G2186" s="39"/>
      <c r="H2186" s="39"/>
      <c r="I2186" s="42">
        <f>IF(F2186&lt;&gt;"结转本期损益",_xlfn.XLOOKUP(D2186,科目余额表[科目编码],科目余额表[抽查项目],"无匹配"),"期间结转")</f>
        <v>0</v>
      </c>
      <c r="J2186" s="38" t="str" cm="1">
        <f t="array" ref="J2186">_xlfn.TEXTJOIN(",", TRUE, _xlfn.UNIQUE(IF((序时账[日期]=B2186)*(序时账[凭证字号]=C2186)*IF(G2186=0,序时账[借方金额]&lt;&gt;0,序时账[借方金额]=0)*(序时账[科目编码]&lt;&gt;D2186), 序时账[科目名称], "")))</f>
        <v/>
      </c>
      <c r="K2186" s="42"/>
      <c r="M2186" s="24"/>
      <c r="N2186" s="23"/>
    </row>
    <row r="2187" spans="1:14">
      <c r="A2187" s="38" t="str" cm="1">
        <f t="array" ref="A2187">_xlfn.TEXTJOIN(",", TRUE, _xlfn.UNIQUE(IF((序时账[日期]=B2187)*(序时账[凭证字号]=C2187), 序时账[科目编码], "")))</f>
        <v>0</v>
      </c>
      <c r="B2187" s="89"/>
      <c r="G2187" s="39"/>
      <c r="H2187" s="39"/>
      <c r="I2187" s="42">
        <f>IF(F2187&lt;&gt;"结转本期损益",_xlfn.XLOOKUP(D2187,科目余额表[科目编码],科目余额表[抽查项目],"无匹配"),"期间结转")</f>
        <v>0</v>
      </c>
      <c r="J2187" s="38" t="str" cm="1">
        <f t="array" ref="J2187">_xlfn.TEXTJOIN(",", TRUE, _xlfn.UNIQUE(IF((序时账[日期]=B2187)*(序时账[凭证字号]=C2187)*IF(G2187=0,序时账[借方金额]&lt;&gt;0,序时账[借方金额]=0)*(序时账[科目编码]&lt;&gt;D2187), 序时账[科目名称], "")))</f>
        <v/>
      </c>
      <c r="K2187" s="42"/>
      <c r="M2187" s="24"/>
      <c r="N2187" s="23"/>
    </row>
    <row r="2188" spans="1:14">
      <c r="A2188" s="38" t="str" cm="1">
        <f t="array" ref="A2188">_xlfn.TEXTJOIN(",", TRUE, _xlfn.UNIQUE(IF((序时账[日期]=B2188)*(序时账[凭证字号]=C2188), 序时账[科目编码], "")))</f>
        <v>0</v>
      </c>
      <c r="B2188" s="89"/>
      <c r="G2188" s="39"/>
      <c r="H2188" s="39"/>
      <c r="I2188" s="42">
        <f>IF(F2188&lt;&gt;"结转本期损益",_xlfn.XLOOKUP(D2188,科目余额表[科目编码],科目余额表[抽查项目],"无匹配"),"期间结转")</f>
        <v>0</v>
      </c>
      <c r="J2188" s="38" t="str" cm="1">
        <f t="array" ref="J2188">_xlfn.TEXTJOIN(",", TRUE, _xlfn.UNIQUE(IF((序时账[日期]=B2188)*(序时账[凭证字号]=C2188)*IF(G2188=0,序时账[借方金额]&lt;&gt;0,序时账[借方金额]=0)*(序时账[科目编码]&lt;&gt;D2188), 序时账[科目名称], "")))</f>
        <v/>
      </c>
      <c r="K2188" s="42"/>
      <c r="M2188" s="24"/>
      <c r="N2188" s="23"/>
    </row>
    <row r="2189" spans="1:14">
      <c r="A2189" s="38" t="str" cm="1">
        <f t="array" ref="A2189">_xlfn.TEXTJOIN(",", TRUE, _xlfn.UNIQUE(IF((序时账[日期]=B2189)*(序时账[凭证字号]=C2189), 序时账[科目编码], "")))</f>
        <v>0</v>
      </c>
      <c r="B2189" s="89"/>
      <c r="G2189" s="39"/>
      <c r="H2189" s="39"/>
      <c r="I2189" s="42">
        <f>IF(F2189&lt;&gt;"结转本期损益",_xlfn.XLOOKUP(D2189,科目余额表[科目编码],科目余额表[抽查项目],"无匹配"),"期间结转")</f>
        <v>0</v>
      </c>
      <c r="J2189" s="38" t="str" cm="1">
        <f t="array" ref="J2189">_xlfn.TEXTJOIN(",", TRUE, _xlfn.UNIQUE(IF((序时账[日期]=B2189)*(序时账[凭证字号]=C2189)*IF(G2189=0,序时账[借方金额]&lt;&gt;0,序时账[借方金额]=0)*(序时账[科目编码]&lt;&gt;D2189), 序时账[科目名称], "")))</f>
        <v/>
      </c>
      <c r="K2189" s="42"/>
      <c r="M2189" s="24"/>
      <c r="N2189" s="23"/>
    </row>
    <row r="2190" spans="1:14">
      <c r="A2190" s="38" t="str" cm="1">
        <f t="array" ref="A2190">_xlfn.TEXTJOIN(",", TRUE, _xlfn.UNIQUE(IF((序时账[日期]=B2190)*(序时账[凭证字号]=C2190), 序时账[科目编码], "")))</f>
        <v>0</v>
      </c>
      <c r="B2190" s="89"/>
      <c r="G2190" s="39"/>
      <c r="H2190" s="39"/>
      <c r="I2190" s="42">
        <f>IF(F2190&lt;&gt;"结转本期损益",_xlfn.XLOOKUP(D2190,科目余额表[科目编码],科目余额表[抽查项目],"无匹配"),"期间结转")</f>
        <v>0</v>
      </c>
      <c r="J2190" s="38" t="str" cm="1">
        <f t="array" ref="J2190">_xlfn.TEXTJOIN(",", TRUE, _xlfn.UNIQUE(IF((序时账[日期]=B2190)*(序时账[凭证字号]=C2190)*IF(G2190=0,序时账[借方金额]&lt;&gt;0,序时账[借方金额]=0)*(序时账[科目编码]&lt;&gt;D2190), 序时账[科目名称], "")))</f>
        <v/>
      </c>
      <c r="K2190" s="42"/>
      <c r="M2190" s="24"/>
      <c r="N2190" s="23"/>
    </row>
    <row r="2191" spans="1:14">
      <c r="A2191" s="38" t="str" cm="1">
        <f t="array" ref="A2191">_xlfn.TEXTJOIN(",", TRUE, _xlfn.UNIQUE(IF((序时账[日期]=B2191)*(序时账[凭证字号]=C2191), 序时账[科目编码], "")))</f>
        <v>0</v>
      </c>
      <c r="B2191" s="89"/>
      <c r="G2191" s="39"/>
      <c r="H2191" s="39"/>
      <c r="I2191" s="42">
        <f>IF(F2191&lt;&gt;"结转本期损益",_xlfn.XLOOKUP(D2191,科目余额表[科目编码],科目余额表[抽查项目],"无匹配"),"期间结转")</f>
        <v>0</v>
      </c>
      <c r="J2191" s="38" t="str" cm="1">
        <f t="array" ref="J2191">_xlfn.TEXTJOIN(",", TRUE, _xlfn.UNIQUE(IF((序时账[日期]=B2191)*(序时账[凭证字号]=C2191)*IF(G2191=0,序时账[借方金额]&lt;&gt;0,序时账[借方金额]=0)*(序时账[科目编码]&lt;&gt;D2191), 序时账[科目名称], "")))</f>
        <v/>
      </c>
      <c r="K2191" s="42"/>
      <c r="M2191" s="24"/>
      <c r="N2191" s="23"/>
    </row>
    <row r="2192" spans="1:14">
      <c r="A2192" s="38" t="str" cm="1">
        <f t="array" ref="A2192">_xlfn.TEXTJOIN(",", TRUE, _xlfn.UNIQUE(IF((序时账[日期]=B2192)*(序时账[凭证字号]=C2192), 序时账[科目编码], "")))</f>
        <v>0</v>
      </c>
      <c r="B2192" s="89"/>
      <c r="G2192" s="39"/>
      <c r="H2192" s="39"/>
      <c r="I2192" s="42">
        <f>IF(F2192&lt;&gt;"结转本期损益",_xlfn.XLOOKUP(D2192,科目余额表[科目编码],科目余额表[抽查项目],"无匹配"),"期间结转")</f>
        <v>0</v>
      </c>
      <c r="J2192" s="38" t="str" cm="1">
        <f t="array" ref="J2192">_xlfn.TEXTJOIN(",", TRUE, _xlfn.UNIQUE(IF((序时账[日期]=B2192)*(序时账[凭证字号]=C2192)*IF(G2192=0,序时账[借方金额]&lt;&gt;0,序时账[借方金额]=0)*(序时账[科目编码]&lt;&gt;D2192), 序时账[科目名称], "")))</f>
        <v/>
      </c>
      <c r="K2192" s="42"/>
      <c r="M2192" s="24"/>
      <c r="N2192" s="23"/>
    </row>
    <row r="2193" spans="1:14">
      <c r="A2193" s="38" t="str" cm="1">
        <f t="array" ref="A2193">_xlfn.TEXTJOIN(",", TRUE, _xlfn.UNIQUE(IF((序时账[日期]=B2193)*(序时账[凭证字号]=C2193), 序时账[科目编码], "")))</f>
        <v>0</v>
      </c>
      <c r="B2193" s="89"/>
      <c r="G2193" s="39"/>
      <c r="H2193" s="39"/>
      <c r="I2193" s="42">
        <f>IF(F2193&lt;&gt;"结转本期损益",_xlfn.XLOOKUP(D2193,科目余额表[科目编码],科目余额表[抽查项目],"无匹配"),"期间结转")</f>
        <v>0</v>
      </c>
      <c r="J2193" s="38" t="str" cm="1">
        <f t="array" ref="J2193">_xlfn.TEXTJOIN(",", TRUE, _xlfn.UNIQUE(IF((序时账[日期]=B2193)*(序时账[凭证字号]=C2193)*IF(G2193=0,序时账[借方金额]&lt;&gt;0,序时账[借方金额]=0)*(序时账[科目编码]&lt;&gt;D2193), 序时账[科目名称], "")))</f>
        <v/>
      </c>
      <c r="K2193" s="42"/>
      <c r="M2193" s="24"/>
      <c r="N2193" s="23"/>
    </row>
    <row r="2194" spans="1:14">
      <c r="A2194" s="38" t="str" cm="1">
        <f t="array" ref="A2194">_xlfn.TEXTJOIN(",", TRUE, _xlfn.UNIQUE(IF((序时账[日期]=B2194)*(序时账[凭证字号]=C2194), 序时账[科目编码], "")))</f>
        <v>0</v>
      </c>
      <c r="B2194" s="89"/>
      <c r="G2194" s="39"/>
      <c r="H2194" s="39"/>
      <c r="I2194" s="42">
        <f>IF(F2194&lt;&gt;"结转本期损益",_xlfn.XLOOKUP(D2194,科目余额表[科目编码],科目余额表[抽查项目],"无匹配"),"期间结转")</f>
        <v>0</v>
      </c>
      <c r="J2194" s="38" t="str" cm="1">
        <f t="array" ref="J2194">_xlfn.TEXTJOIN(",", TRUE, _xlfn.UNIQUE(IF((序时账[日期]=B2194)*(序时账[凭证字号]=C2194)*IF(G2194=0,序时账[借方金额]&lt;&gt;0,序时账[借方金额]=0)*(序时账[科目编码]&lt;&gt;D2194), 序时账[科目名称], "")))</f>
        <v/>
      </c>
      <c r="K2194" s="42"/>
      <c r="M2194" s="24"/>
      <c r="N2194" s="23"/>
    </row>
    <row r="2195" spans="1:14">
      <c r="A2195" s="38" t="str" cm="1">
        <f t="array" ref="A2195">_xlfn.TEXTJOIN(",", TRUE, _xlfn.UNIQUE(IF((序时账[日期]=B2195)*(序时账[凭证字号]=C2195), 序时账[科目编码], "")))</f>
        <v>0</v>
      </c>
      <c r="B2195" s="89"/>
      <c r="G2195" s="39"/>
      <c r="H2195" s="39"/>
      <c r="I2195" s="42">
        <f>IF(F2195&lt;&gt;"结转本期损益",_xlfn.XLOOKUP(D2195,科目余额表[科目编码],科目余额表[抽查项目],"无匹配"),"期间结转")</f>
        <v>0</v>
      </c>
      <c r="J2195" s="38" t="str" cm="1">
        <f t="array" ref="J2195">_xlfn.TEXTJOIN(",", TRUE, _xlfn.UNIQUE(IF((序时账[日期]=B2195)*(序时账[凭证字号]=C2195)*IF(G2195=0,序时账[借方金额]&lt;&gt;0,序时账[借方金额]=0)*(序时账[科目编码]&lt;&gt;D2195), 序时账[科目名称], "")))</f>
        <v/>
      </c>
      <c r="K2195" s="42"/>
      <c r="M2195" s="24"/>
      <c r="N2195" s="23"/>
    </row>
    <row r="2196" spans="1:14">
      <c r="A2196" s="38" t="str" cm="1">
        <f t="array" ref="A2196">_xlfn.TEXTJOIN(",", TRUE, _xlfn.UNIQUE(IF((序时账[日期]=B2196)*(序时账[凭证字号]=C2196), 序时账[科目编码], "")))</f>
        <v>0</v>
      </c>
      <c r="B2196" s="89"/>
      <c r="G2196" s="39"/>
      <c r="H2196" s="39"/>
      <c r="I2196" s="42">
        <f>IF(F2196&lt;&gt;"结转本期损益",_xlfn.XLOOKUP(D2196,科目余额表[科目编码],科目余额表[抽查项目],"无匹配"),"期间结转")</f>
        <v>0</v>
      </c>
      <c r="J2196" s="38" t="str" cm="1">
        <f t="array" ref="J2196">_xlfn.TEXTJOIN(",", TRUE, _xlfn.UNIQUE(IF((序时账[日期]=B2196)*(序时账[凭证字号]=C2196)*IF(G2196=0,序时账[借方金额]&lt;&gt;0,序时账[借方金额]=0)*(序时账[科目编码]&lt;&gt;D2196), 序时账[科目名称], "")))</f>
        <v/>
      </c>
      <c r="K2196" s="42"/>
      <c r="M2196" s="24"/>
      <c r="N2196" s="23"/>
    </row>
    <row r="2197" spans="1:14">
      <c r="A2197" s="38" t="str" cm="1">
        <f t="array" ref="A2197">_xlfn.TEXTJOIN(",", TRUE, _xlfn.UNIQUE(IF((序时账[日期]=B2197)*(序时账[凭证字号]=C2197), 序时账[科目编码], "")))</f>
        <v>0</v>
      </c>
      <c r="B2197" s="89"/>
      <c r="G2197" s="39"/>
      <c r="H2197" s="39"/>
      <c r="I2197" s="42">
        <f>IF(F2197&lt;&gt;"结转本期损益",_xlfn.XLOOKUP(D2197,科目余额表[科目编码],科目余额表[抽查项目],"无匹配"),"期间结转")</f>
        <v>0</v>
      </c>
      <c r="J2197" s="38" t="str" cm="1">
        <f t="array" ref="J2197">_xlfn.TEXTJOIN(",", TRUE, _xlfn.UNIQUE(IF((序时账[日期]=B2197)*(序时账[凭证字号]=C2197)*IF(G2197=0,序时账[借方金额]&lt;&gt;0,序时账[借方金额]=0)*(序时账[科目编码]&lt;&gt;D2197), 序时账[科目名称], "")))</f>
        <v/>
      </c>
      <c r="K2197" s="42"/>
      <c r="M2197" s="24"/>
      <c r="N2197" s="23"/>
    </row>
    <row r="2198" spans="1:14">
      <c r="A2198" s="38" t="str" cm="1">
        <f t="array" ref="A2198">_xlfn.TEXTJOIN(",", TRUE, _xlfn.UNIQUE(IF((序时账[日期]=B2198)*(序时账[凭证字号]=C2198), 序时账[科目编码], "")))</f>
        <v>0</v>
      </c>
      <c r="B2198" s="89"/>
      <c r="G2198" s="39"/>
      <c r="H2198" s="39"/>
      <c r="I2198" s="42">
        <f>IF(F2198&lt;&gt;"结转本期损益",_xlfn.XLOOKUP(D2198,科目余额表[科目编码],科目余额表[抽查项目],"无匹配"),"期间结转")</f>
        <v>0</v>
      </c>
      <c r="J2198" s="38" t="str" cm="1">
        <f t="array" ref="J2198">_xlfn.TEXTJOIN(",", TRUE, _xlfn.UNIQUE(IF((序时账[日期]=B2198)*(序时账[凭证字号]=C2198)*IF(G2198=0,序时账[借方金额]&lt;&gt;0,序时账[借方金额]=0)*(序时账[科目编码]&lt;&gt;D2198), 序时账[科目名称], "")))</f>
        <v/>
      </c>
      <c r="K2198" s="42"/>
      <c r="M2198" s="24"/>
      <c r="N2198" s="23"/>
    </row>
    <row r="2199" spans="1:14">
      <c r="A2199" s="38" t="str" cm="1">
        <f t="array" ref="A2199">_xlfn.TEXTJOIN(",", TRUE, _xlfn.UNIQUE(IF((序时账[日期]=B2199)*(序时账[凭证字号]=C2199), 序时账[科目编码], "")))</f>
        <v>0</v>
      </c>
      <c r="B2199" s="89"/>
      <c r="G2199" s="39"/>
      <c r="H2199" s="39"/>
      <c r="I2199" s="42">
        <f>IF(F2199&lt;&gt;"结转本期损益",_xlfn.XLOOKUP(D2199,科目余额表[科目编码],科目余额表[抽查项目],"无匹配"),"期间结转")</f>
        <v>0</v>
      </c>
      <c r="J2199" s="38" t="str" cm="1">
        <f t="array" ref="J2199">_xlfn.TEXTJOIN(",", TRUE, _xlfn.UNIQUE(IF((序时账[日期]=B2199)*(序时账[凭证字号]=C2199)*IF(G2199=0,序时账[借方金额]&lt;&gt;0,序时账[借方金额]=0)*(序时账[科目编码]&lt;&gt;D2199), 序时账[科目名称], "")))</f>
        <v/>
      </c>
      <c r="K2199" s="42"/>
      <c r="M2199" s="24"/>
      <c r="N2199" s="23"/>
    </row>
    <row r="2200" spans="1:14">
      <c r="A2200" s="38" t="str" cm="1">
        <f t="array" ref="A2200">_xlfn.TEXTJOIN(",", TRUE, _xlfn.UNIQUE(IF((序时账[日期]=B2200)*(序时账[凭证字号]=C2200), 序时账[科目编码], "")))</f>
        <v>0</v>
      </c>
      <c r="B2200" s="89"/>
      <c r="G2200" s="39"/>
      <c r="H2200" s="39"/>
      <c r="I2200" s="42">
        <f>IF(F2200&lt;&gt;"结转本期损益",_xlfn.XLOOKUP(D2200,科目余额表[科目编码],科目余额表[抽查项目],"无匹配"),"期间结转")</f>
        <v>0</v>
      </c>
      <c r="J2200" s="38" t="str" cm="1">
        <f t="array" ref="J2200">_xlfn.TEXTJOIN(",", TRUE, _xlfn.UNIQUE(IF((序时账[日期]=B2200)*(序时账[凭证字号]=C2200)*IF(G2200=0,序时账[借方金额]&lt;&gt;0,序时账[借方金额]=0)*(序时账[科目编码]&lt;&gt;D2200), 序时账[科目名称], "")))</f>
        <v/>
      </c>
      <c r="K2200" s="42"/>
      <c r="M2200" s="24"/>
      <c r="N2200" s="23"/>
    </row>
    <row r="2201" spans="1:14">
      <c r="A2201" s="38" t="str" cm="1">
        <f t="array" ref="A2201">_xlfn.TEXTJOIN(",", TRUE, _xlfn.UNIQUE(IF((序时账[日期]=B2201)*(序时账[凭证字号]=C2201), 序时账[科目编码], "")))</f>
        <v>0</v>
      </c>
      <c r="B2201" s="89"/>
      <c r="G2201" s="39"/>
      <c r="H2201" s="39"/>
      <c r="I2201" s="42">
        <f>IF(F2201&lt;&gt;"结转本期损益",_xlfn.XLOOKUP(D2201,科目余额表[科目编码],科目余额表[抽查项目],"无匹配"),"期间结转")</f>
        <v>0</v>
      </c>
      <c r="J2201" s="38" t="str" cm="1">
        <f t="array" ref="J2201">_xlfn.TEXTJOIN(",", TRUE, _xlfn.UNIQUE(IF((序时账[日期]=B2201)*(序时账[凭证字号]=C2201)*IF(G2201=0,序时账[借方金额]&lt;&gt;0,序时账[借方金额]=0)*(序时账[科目编码]&lt;&gt;D2201), 序时账[科目名称], "")))</f>
        <v/>
      </c>
      <c r="K2201" s="42"/>
      <c r="M2201" s="24"/>
      <c r="N2201" s="23"/>
    </row>
    <row r="2202" spans="1:14">
      <c r="A2202" s="38" t="str" cm="1">
        <f t="array" ref="A2202">_xlfn.TEXTJOIN(",", TRUE, _xlfn.UNIQUE(IF((序时账[日期]=B2202)*(序时账[凭证字号]=C2202), 序时账[科目编码], "")))</f>
        <v>0</v>
      </c>
      <c r="B2202" s="89"/>
      <c r="G2202" s="39"/>
      <c r="H2202" s="39"/>
      <c r="I2202" s="42">
        <f>IF(F2202&lt;&gt;"结转本期损益",_xlfn.XLOOKUP(D2202,科目余额表[科目编码],科目余额表[抽查项目],"无匹配"),"期间结转")</f>
        <v>0</v>
      </c>
      <c r="J2202" s="38" t="str" cm="1">
        <f t="array" ref="J2202">_xlfn.TEXTJOIN(",", TRUE, _xlfn.UNIQUE(IF((序时账[日期]=B2202)*(序时账[凭证字号]=C2202)*IF(G2202=0,序时账[借方金额]&lt;&gt;0,序时账[借方金额]=0)*(序时账[科目编码]&lt;&gt;D2202), 序时账[科目名称], "")))</f>
        <v/>
      </c>
      <c r="K2202" s="42"/>
      <c r="M2202" s="24"/>
      <c r="N2202" s="23"/>
    </row>
    <row r="2203" spans="1:14">
      <c r="A2203" s="38" t="str" cm="1">
        <f t="array" ref="A2203">_xlfn.TEXTJOIN(",", TRUE, _xlfn.UNIQUE(IF((序时账[日期]=B2203)*(序时账[凭证字号]=C2203), 序时账[科目编码], "")))</f>
        <v>0</v>
      </c>
      <c r="B2203" s="89"/>
      <c r="G2203" s="39"/>
      <c r="H2203" s="39"/>
      <c r="I2203" s="42">
        <f>IF(F2203&lt;&gt;"结转本期损益",_xlfn.XLOOKUP(D2203,科目余额表[科目编码],科目余额表[抽查项目],"无匹配"),"期间结转")</f>
        <v>0</v>
      </c>
      <c r="J2203" s="38" t="str" cm="1">
        <f t="array" ref="J2203">_xlfn.TEXTJOIN(",", TRUE, _xlfn.UNIQUE(IF((序时账[日期]=B2203)*(序时账[凭证字号]=C2203)*IF(G2203=0,序时账[借方金额]&lt;&gt;0,序时账[借方金额]=0)*(序时账[科目编码]&lt;&gt;D2203), 序时账[科目名称], "")))</f>
        <v/>
      </c>
      <c r="K2203" s="42"/>
      <c r="M2203" s="24"/>
      <c r="N2203" s="23"/>
    </row>
    <row r="2204" spans="1:14">
      <c r="A2204" s="38" t="str" cm="1">
        <f t="array" ref="A2204">_xlfn.TEXTJOIN(",", TRUE, _xlfn.UNIQUE(IF((序时账[日期]=B2204)*(序时账[凭证字号]=C2204), 序时账[科目编码], "")))</f>
        <v>0</v>
      </c>
      <c r="B2204" s="89"/>
      <c r="G2204" s="39"/>
      <c r="H2204" s="39"/>
      <c r="I2204" s="42">
        <f>IF(F2204&lt;&gt;"结转本期损益",_xlfn.XLOOKUP(D2204,科目余额表[科目编码],科目余额表[抽查项目],"无匹配"),"期间结转")</f>
        <v>0</v>
      </c>
      <c r="J2204" s="38" t="str" cm="1">
        <f t="array" ref="J2204">_xlfn.TEXTJOIN(",", TRUE, _xlfn.UNIQUE(IF((序时账[日期]=B2204)*(序时账[凭证字号]=C2204)*IF(G2204=0,序时账[借方金额]&lt;&gt;0,序时账[借方金额]=0)*(序时账[科目编码]&lt;&gt;D2204), 序时账[科目名称], "")))</f>
        <v/>
      </c>
      <c r="K2204" s="42"/>
      <c r="M2204" s="24"/>
      <c r="N2204" s="23"/>
    </row>
    <row r="2205" spans="1:14">
      <c r="A2205" s="38" t="str" cm="1">
        <f t="array" ref="A2205">_xlfn.TEXTJOIN(",", TRUE, _xlfn.UNIQUE(IF((序时账[日期]=B2205)*(序时账[凭证字号]=C2205), 序时账[科目编码], "")))</f>
        <v>0</v>
      </c>
      <c r="B2205" s="89"/>
      <c r="G2205" s="39"/>
      <c r="H2205" s="39"/>
      <c r="I2205" s="42">
        <f>IF(F2205&lt;&gt;"结转本期损益",_xlfn.XLOOKUP(D2205,科目余额表[科目编码],科目余额表[抽查项目],"无匹配"),"期间结转")</f>
        <v>0</v>
      </c>
      <c r="J2205" s="38" t="str" cm="1">
        <f t="array" ref="J2205">_xlfn.TEXTJOIN(",", TRUE, _xlfn.UNIQUE(IF((序时账[日期]=B2205)*(序时账[凭证字号]=C2205)*IF(G2205=0,序时账[借方金额]&lt;&gt;0,序时账[借方金额]=0)*(序时账[科目编码]&lt;&gt;D2205), 序时账[科目名称], "")))</f>
        <v/>
      </c>
      <c r="K2205" s="42"/>
      <c r="M2205" s="24"/>
      <c r="N2205" s="23"/>
    </row>
    <row r="2206" spans="1:14">
      <c r="A2206" s="38" t="str" cm="1">
        <f t="array" ref="A2206">_xlfn.TEXTJOIN(",", TRUE, _xlfn.UNIQUE(IF((序时账[日期]=B2206)*(序时账[凭证字号]=C2206), 序时账[科目编码], "")))</f>
        <v>0</v>
      </c>
      <c r="B2206" s="89"/>
      <c r="G2206" s="39"/>
      <c r="H2206" s="39"/>
      <c r="I2206" s="42">
        <f>IF(F2206&lt;&gt;"结转本期损益",_xlfn.XLOOKUP(D2206,科目余额表[科目编码],科目余额表[抽查项目],"无匹配"),"期间结转")</f>
        <v>0</v>
      </c>
      <c r="J2206" s="38" t="str" cm="1">
        <f t="array" ref="J2206">_xlfn.TEXTJOIN(",", TRUE, _xlfn.UNIQUE(IF((序时账[日期]=B2206)*(序时账[凭证字号]=C2206)*IF(G2206=0,序时账[借方金额]&lt;&gt;0,序时账[借方金额]=0)*(序时账[科目编码]&lt;&gt;D2206), 序时账[科目名称], "")))</f>
        <v/>
      </c>
      <c r="K2206" s="42"/>
      <c r="M2206" s="24"/>
      <c r="N2206" s="23"/>
    </row>
    <row r="2207" spans="1:14">
      <c r="A2207" s="38" t="str" cm="1">
        <f t="array" ref="A2207">_xlfn.TEXTJOIN(",", TRUE, _xlfn.UNIQUE(IF((序时账[日期]=B2207)*(序时账[凭证字号]=C2207), 序时账[科目编码], "")))</f>
        <v>0</v>
      </c>
      <c r="B2207" s="89"/>
      <c r="G2207" s="39"/>
      <c r="H2207" s="39"/>
      <c r="I2207" s="42">
        <f>IF(F2207&lt;&gt;"结转本期损益",_xlfn.XLOOKUP(D2207,科目余额表[科目编码],科目余额表[抽查项目],"无匹配"),"期间结转")</f>
        <v>0</v>
      </c>
      <c r="J2207" s="38" t="str" cm="1">
        <f t="array" ref="J2207">_xlfn.TEXTJOIN(",", TRUE, _xlfn.UNIQUE(IF((序时账[日期]=B2207)*(序时账[凭证字号]=C2207)*IF(G2207=0,序时账[借方金额]&lt;&gt;0,序时账[借方金额]=0)*(序时账[科目编码]&lt;&gt;D2207), 序时账[科目名称], "")))</f>
        <v/>
      </c>
      <c r="K2207" s="42"/>
      <c r="M2207" s="24"/>
      <c r="N2207" s="23"/>
    </row>
    <row r="2208" spans="1:14">
      <c r="A2208" s="38" t="str" cm="1">
        <f t="array" ref="A2208">_xlfn.TEXTJOIN(",", TRUE, _xlfn.UNIQUE(IF((序时账[日期]=B2208)*(序时账[凭证字号]=C2208), 序时账[科目编码], "")))</f>
        <v>0</v>
      </c>
      <c r="B2208" s="89"/>
      <c r="G2208" s="39"/>
      <c r="H2208" s="39"/>
      <c r="I2208" s="42">
        <f>IF(F2208&lt;&gt;"结转本期损益",_xlfn.XLOOKUP(D2208,科目余额表[科目编码],科目余额表[抽查项目],"无匹配"),"期间结转")</f>
        <v>0</v>
      </c>
      <c r="J2208" s="38" t="str" cm="1">
        <f t="array" ref="J2208">_xlfn.TEXTJOIN(",", TRUE, _xlfn.UNIQUE(IF((序时账[日期]=B2208)*(序时账[凭证字号]=C2208)*IF(G2208=0,序时账[借方金额]&lt;&gt;0,序时账[借方金额]=0)*(序时账[科目编码]&lt;&gt;D2208), 序时账[科目名称], "")))</f>
        <v/>
      </c>
      <c r="K2208" s="42"/>
      <c r="M2208" s="24"/>
      <c r="N2208" s="23"/>
    </row>
    <row r="2209" spans="1:14">
      <c r="A2209" s="38" t="str" cm="1">
        <f t="array" ref="A2209">_xlfn.TEXTJOIN(",", TRUE, _xlfn.UNIQUE(IF((序时账[日期]=B2209)*(序时账[凭证字号]=C2209), 序时账[科目编码], "")))</f>
        <v>0</v>
      </c>
      <c r="B2209" s="89"/>
      <c r="G2209" s="39"/>
      <c r="H2209" s="39"/>
      <c r="I2209" s="42">
        <f>IF(F2209&lt;&gt;"结转本期损益",_xlfn.XLOOKUP(D2209,科目余额表[科目编码],科目余额表[抽查项目],"无匹配"),"期间结转")</f>
        <v>0</v>
      </c>
      <c r="J2209" s="38" t="str" cm="1">
        <f t="array" ref="J2209">_xlfn.TEXTJOIN(",", TRUE, _xlfn.UNIQUE(IF((序时账[日期]=B2209)*(序时账[凭证字号]=C2209)*IF(G2209=0,序时账[借方金额]&lt;&gt;0,序时账[借方金额]=0)*(序时账[科目编码]&lt;&gt;D2209), 序时账[科目名称], "")))</f>
        <v/>
      </c>
      <c r="K2209" s="42"/>
      <c r="M2209" s="24"/>
      <c r="N2209" s="23"/>
    </row>
    <row r="2210" spans="1:14">
      <c r="A2210" s="38" t="str" cm="1">
        <f t="array" ref="A2210">_xlfn.TEXTJOIN(",", TRUE, _xlfn.UNIQUE(IF((序时账[日期]=B2210)*(序时账[凭证字号]=C2210), 序时账[科目编码], "")))</f>
        <v>0</v>
      </c>
      <c r="B2210" s="89"/>
      <c r="G2210" s="39"/>
      <c r="H2210" s="39"/>
      <c r="I2210" s="42">
        <f>IF(F2210&lt;&gt;"结转本期损益",_xlfn.XLOOKUP(D2210,科目余额表[科目编码],科目余额表[抽查项目],"无匹配"),"期间结转")</f>
        <v>0</v>
      </c>
      <c r="J2210" s="38" t="str" cm="1">
        <f t="array" ref="J2210">_xlfn.TEXTJOIN(",", TRUE, _xlfn.UNIQUE(IF((序时账[日期]=B2210)*(序时账[凭证字号]=C2210)*IF(G2210=0,序时账[借方金额]&lt;&gt;0,序时账[借方金额]=0)*(序时账[科目编码]&lt;&gt;D2210), 序时账[科目名称], "")))</f>
        <v/>
      </c>
      <c r="K2210" s="42"/>
      <c r="M2210" s="24"/>
      <c r="N2210" s="23"/>
    </row>
    <row r="2211" spans="1:14">
      <c r="A2211" s="38" t="str" cm="1">
        <f t="array" ref="A2211">_xlfn.TEXTJOIN(",", TRUE, _xlfn.UNIQUE(IF((序时账[日期]=B2211)*(序时账[凭证字号]=C2211), 序时账[科目编码], "")))</f>
        <v>0</v>
      </c>
      <c r="B2211" s="89"/>
      <c r="G2211" s="39"/>
      <c r="H2211" s="39"/>
      <c r="I2211" s="42">
        <f>IF(F2211&lt;&gt;"结转本期损益",_xlfn.XLOOKUP(D2211,科目余额表[科目编码],科目余额表[抽查项目],"无匹配"),"期间结转")</f>
        <v>0</v>
      </c>
      <c r="J2211" s="38" t="str" cm="1">
        <f t="array" ref="J2211">_xlfn.TEXTJOIN(",", TRUE, _xlfn.UNIQUE(IF((序时账[日期]=B2211)*(序时账[凭证字号]=C2211)*IF(G2211=0,序时账[借方金额]&lt;&gt;0,序时账[借方金额]=0)*(序时账[科目编码]&lt;&gt;D2211), 序时账[科目名称], "")))</f>
        <v/>
      </c>
      <c r="K2211" s="42"/>
      <c r="M2211" s="24"/>
      <c r="N2211" s="23"/>
    </row>
    <row r="2212" spans="1:14">
      <c r="A2212" s="38" t="str" cm="1">
        <f t="array" ref="A2212">_xlfn.TEXTJOIN(",", TRUE, _xlfn.UNIQUE(IF((序时账[日期]=B2212)*(序时账[凭证字号]=C2212), 序时账[科目编码], "")))</f>
        <v>0</v>
      </c>
      <c r="B2212" s="89"/>
      <c r="G2212" s="39"/>
      <c r="H2212" s="39"/>
      <c r="I2212" s="42">
        <f>IF(F2212&lt;&gt;"结转本期损益",_xlfn.XLOOKUP(D2212,科目余额表[科目编码],科目余额表[抽查项目],"无匹配"),"期间结转")</f>
        <v>0</v>
      </c>
      <c r="J2212" s="38" t="str" cm="1">
        <f t="array" ref="J2212">_xlfn.TEXTJOIN(",", TRUE, _xlfn.UNIQUE(IF((序时账[日期]=B2212)*(序时账[凭证字号]=C2212)*IF(G2212=0,序时账[借方金额]&lt;&gt;0,序时账[借方金额]=0)*(序时账[科目编码]&lt;&gt;D2212), 序时账[科目名称], "")))</f>
        <v/>
      </c>
      <c r="K2212" s="42"/>
      <c r="M2212" s="24"/>
      <c r="N2212" s="23"/>
    </row>
    <row r="2213" spans="1:14">
      <c r="A2213" s="38" t="str" cm="1">
        <f t="array" ref="A2213">_xlfn.TEXTJOIN(",", TRUE, _xlfn.UNIQUE(IF((序时账[日期]=B2213)*(序时账[凭证字号]=C2213), 序时账[科目编码], "")))</f>
        <v>0</v>
      </c>
      <c r="B2213" s="89"/>
      <c r="G2213" s="39"/>
      <c r="H2213" s="39"/>
      <c r="I2213" s="42">
        <f>IF(F2213&lt;&gt;"结转本期损益",_xlfn.XLOOKUP(D2213,科目余额表[科目编码],科目余额表[抽查项目],"无匹配"),"期间结转")</f>
        <v>0</v>
      </c>
      <c r="J2213" s="38" t="str" cm="1">
        <f t="array" ref="J2213">_xlfn.TEXTJOIN(",", TRUE, _xlfn.UNIQUE(IF((序时账[日期]=B2213)*(序时账[凭证字号]=C2213)*IF(G2213=0,序时账[借方金额]&lt;&gt;0,序时账[借方金额]=0)*(序时账[科目编码]&lt;&gt;D2213), 序时账[科目名称], "")))</f>
        <v/>
      </c>
      <c r="K2213" s="42"/>
      <c r="M2213" s="24"/>
      <c r="N2213" s="23"/>
    </row>
    <row r="2214" spans="1:14">
      <c r="A2214" s="38" t="str" cm="1">
        <f t="array" ref="A2214">_xlfn.TEXTJOIN(",", TRUE, _xlfn.UNIQUE(IF((序时账[日期]=B2214)*(序时账[凭证字号]=C2214), 序时账[科目编码], "")))</f>
        <v>0</v>
      </c>
      <c r="B2214" s="89"/>
      <c r="G2214" s="39"/>
      <c r="H2214" s="39"/>
      <c r="I2214" s="42">
        <f>IF(F2214&lt;&gt;"结转本期损益",_xlfn.XLOOKUP(D2214,科目余额表[科目编码],科目余额表[抽查项目],"无匹配"),"期间结转")</f>
        <v>0</v>
      </c>
      <c r="J2214" s="38" t="str" cm="1">
        <f t="array" ref="J2214">_xlfn.TEXTJOIN(",", TRUE, _xlfn.UNIQUE(IF((序时账[日期]=B2214)*(序时账[凭证字号]=C2214)*IF(G2214=0,序时账[借方金额]&lt;&gt;0,序时账[借方金额]=0)*(序时账[科目编码]&lt;&gt;D2214), 序时账[科目名称], "")))</f>
        <v/>
      </c>
      <c r="K2214" s="42"/>
      <c r="M2214" s="24"/>
      <c r="N2214" s="23"/>
    </row>
    <row r="2215" spans="1:14">
      <c r="A2215" s="38" t="str" cm="1">
        <f t="array" ref="A2215">_xlfn.TEXTJOIN(",", TRUE, _xlfn.UNIQUE(IF((序时账[日期]=B2215)*(序时账[凭证字号]=C2215), 序时账[科目编码], "")))</f>
        <v>0</v>
      </c>
      <c r="B2215" s="89"/>
      <c r="G2215" s="39"/>
      <c r="H2215" s="39"/>
      <c r="I2215" s="42">
        <f>IF(F2215&lt;&gt;"结转本期损益",_xlfn.XLOOKUP(D2215,科目余额表[科目编码],科目余额表[抽查项目],"无匹配"),"期间结转")</f>
        <v>0</v>
      </c>
      <c r="J2215" s="38" t="str" cm="1">
        <f t="array" ref="J2215">_xlfn.TEXTJOIN(",", TRUE, _xlfn.UNIQUE(IF((序时账[日期]=B2215)*(序时账[凭证字号]=C2215)*IF(G2215=0,序时账[借方金额]&lt;&gt;0,序时账[借方金额]=0)*(序时账[科目编码]&lt;&gt;D2215), 序时账[科目名称], "")))</f>
        <v/>
      </c>
      <c r="K2215" s="42"/>
      <c r="M2215" s="24"/>
      <c r="N2215" s="23"/>
    </row>
    <row r="2216" spans="1:14">
      <c r="A2216" s="38" t="str" cm="1">
        <f t="array" ref="A2216">_xlfn.TEXTJOIN(",", TRUE, _xlfn.UNIQUE(IF((序时账[日期]=B2216)*(序时账[凭证字号]=C2216), 序时账[科目编码], "")))</f>
        <v>0</v>
      </c>
      <c r="B2216" s="89"/>
      <c r="G2216" s="39"/>
      <c r="H2216" s="39"/>
      <c r="I2216" s="42">
        <f>IF(F2216&lt;&gt;"结转本期损益",_xlfn.XLOOKUP(D2216,科目余额表[科目编码],科目余额表[抽查项目],"无匹配"),"期间结转")</f>
        <v>0</v>
      </c>
      <c r="J2216" s="38" t="str" cm="1">
        <f t="array" ref="J2216">_xlfn.TEXTJOIN(",", TRUE, _xlfn.UNIQUE(IF((序时账[日期]=B2216)*(序时账[凭证字号]=C2216)*IF(G2216=0,序时账[借方金额]&lt;&gt;0,序时账[借方金额]=0)*(序时账[科目编码]&lt;&gt;D2216), 序时账[科目名称], "")))</f>
        <v/>
      </c>
      <c r="K2216" s="42"/>
      <c r="M2216" s="24"/>
      <c r="N2216" s="23"/>
    </row>
    <row r="2217" spans="1:14">
      <c r="A2217" s="38" t="str" cm="1">
        <f t="array" ref="A2217">_xlfn.TEXTJOIN(",", TRUE, _xlfn.UNIQUE(IF((序时账[日期]=B2217)*(序时账[凭证字号]=C2217), 序时账[科目编码], "")))</f>
        <v>0</v>
      </c>
      <c r="B2217" s="89"/>
      <c r="G2217" s="39"/>
      <c r="H2217" s="39"/>
      <c r="I2217" s="42">
        <f>IF(F2217&lt;&gt;"结转本期损益",_xlfn.XLOOKUP(D2217,科目余额表[科目编码],科目余额表[抽查项目],"无匹配"),"期间结转")</f>
        <v>0</v>
      </c>
      <c r="J2217" s="38" t="str" cm="1">
        <f t="array" ref="J2217">_xlfn.TEXTJOIN(",", TRUE, _xlfn.UNIQUE(IF((序时账[日期]=B2217)*(序时账[凭证字号]=C2217)*IF(G2217=0,序时账[借方金额]&lt;&gt;0,序时账[借方金额]=0)*(序时账[科目编码]&lt;&gt;D2217), 序时账[科目名称], "")))</f>
        <v/>
      </c>
      <c r="K2217" s="42"/>
      <c r="M2217" s="24"/>
      <c r="N2217" s="23"/>
    </row>
    <row r="2218" spans="1:14">
      <c r="A2218" s="38" t="str" cm="1">
        <f t="array" ref="A2218">_xlfn.TEXTJOIN(",", TRUE, _xlfn.UNIQUE(IF((序时账[日期]=B2218)*(序时账[凭证字号]=C2218), 序时账[科目编码], "")))</f>
        <v>0</v>
      </c>
      <c r="B2218" s="89"/>
      <c r="G2218" s="39"/>
      <c r="H2218" s="39"/>
      <c r="I2218" s="42">
        <f>IF(F2218&lt;&gt;"结转本期损益",_xlfn.XLOOKUP(D2218,科目余额表[科目编码],科目余额表[抽查项目],"无匹配"),"期间结转")</f>
        <v>0</v>
      </c>
      <c r="J2218" s="38" t="str" cm="1">
        <f t="array" ref="J2218">_xlfn.TEXTJOIN(",", TRUE, _xlfn.UNIQUE(IF((序时账[日期]=B2218)*(序时账[凭证字号]=C2218)*IF(G2218=0,序时账[借方金额]&lt;&gt;0,序时账[借方金额]=0)*(序时账[科目编码]&lt;&gt;D2218), 序时账[科目名称], "")))</f>
        <v/>
      </c>
      <c r="K2218" s="42"/>
      <c r="M2218" s="24"/>
      <c r="N2218" s="23"/>
    </row>
    <row r="2219" spans="1:14">
      <c r="A2219" s="38" t="str" cm="1">
        <f t="array" ref="A2219">_xlfn.TEXTJOIN(",", TRUE, _xlfn.UNIQUE(IF((序时账[日期]=B2219)*(序时账[凭证字号]=C2219), 序时账[科目编码], "")))</f>
        <v>0</v>
      </c>
      <c r="B2219" s="89"/>
      <c r="G2219" s="39"/>
      <c r="H2219" s="39"/>
      <c r="I2219" s="42">
        <f>IF(F2219&lt;&gt;"结转本期损益",_xlfn.XLOOKUP(D2219,科目余额表[科目编码],科目余额表[抽查项目],"无匹配"),"期间结转")</f>
        <v>0</v>
      </c>
      <c r="J2219" s="38" t="str" cm="1">
        <f t="array" ref="J2219">_xlfn.TEXTJOIN(",", TRUE, _xlfn.UNIQUE(IF((序时账[日期]=B2219)*(序时账[凭证字号]=C2219)*IF(G2219=0,序时账[借方金额]&lt;&gt;0,序时账[借方金额]=0)*(序时账[科目编码]&lt;&gt;D2219), 序时账[科目名称], "")))</f>
        <v/>
      </c>
      <c r="K2219" s="42"/>
      <c r="M2219" s="24"/>
      <c r="N2219" s="23"/>
    </row>
    <row r="2220" spans="1:14">
      <c r="A2220" s="38" t="str" cm="1">
        <f t="array" ref="A2220">_xlfn.TEXTJOIN(",", TRUE, _xlfn.UNIQUE(IF((序时账[日期]=B2220)*(序时账[凭证字号]=C2220), 序时账[科目编码], "")))</f>
        <v>0</v>
      </c>
      <c r="B2220" s="89"/>
      <c r="G2220" s="39"/>
      <c r="H2220" s="39"/>
      <c r="I2220" s="42">
        <f>IF(F2220&lt;&gt;"结转本期损益",_xlfn.XLOOKUP(D2220,科目余额表[科目编码],科目余额表[抽查项目],"无匹配"),"期间结转")</f>
        <v>0</v>
      </c>
      <c r="J2220" s="38" t="str" cm="1">
        <f t="array" ref="J2220">_xlfn.TEXTJOIN(",", TRUE, _xlfn.UNIQUE(IF((序时账[日期]=B2220)*(序时账[凭证字号]=C2220)*IF(G2220=0,序时账[借方金额]&lt;&gt;0,序时账[借方金额]=0)*(序时账[科目编码]&lt;&gt;D2220), 序时账[科目名称], "")))</f>
        <v/>
      </c>
      <c r="K2220" s="42"/>
      <c r="M2220" s="24"/>
      <c r="N2220" s="23"/>
    </row>
    <row r="2221" spans="1:14">
      <c r="A2221" s="38" t="str" cm="1">
        <f t="array" ref="A2221">_xlfn.TEXTJOIN(",", TRUE, _xlfn.UNIQUE(IF((序时账[日期]=B2221)*(序时账[凭证字号]=C2221), 序时账[科目编码], "")))</f>
        <v>0</v>
      </c>
      <c r="B2221" s="89"/>
      <c r="G2221" s="39"/>
      <c r="H2221" s="39"/>
      <c r="I2221" s="42">
        <f>IF(F2221&lt;&gt;"结转本期损益",_xlfn.XLOOKUP(D2221,科目余额表[科目编码],科目余额表[抽查项目],"无匹配"),"期间结转")</f>
        <v>0</v>
      </c>
      <c r="J2221" s="38" t="str" cm="1">
        <f t="array" ref="J2221">_xlfn.TEXTJOIN(",", TRUE, _xlfn.UNIQUE(IF((序时账[日期]=B2221)*(序时账[凭证字号]=C2221)*IF(G2221=0,序时账[借方金额]&lt;&gt;0,序时账[借方金额]=0)*(序时账[科目编码]&lt;&gt;D2221), 序时账[科目名称], "")))</f>
        <v/>
      </c>
      <c r="K2221" s="42"/>
      <c r="M2221" s="24"/>
      <c r="N2221" s="23"/>
    </row>
    <row r="2222" spans="1:14">
      <c r="A2222" s="38" t="str" cm="1">
        <f t="array" ref="A2222">_xlfn.TEXTJOIN(",", TRUE, _xlfn.UNIQUE(IF((序时账[日期]=B2222)*(序时账[凭证字号]=C2222), 序时账[科目编码], "")))</f>
        <v>0</v>
      </c>
      <c r="B2222" s="89"/>
      <c r="G2222" s="39"/>
      <c r="H2222" s="39"/>
      <c r="I2222" s="42">
        <f>IF(F2222&lt;&gt;"结转本期损益",_xlfn.XLOOKUP(D2222,科目余额表[科目编码],科目余额表[抽查项目],"无匹配"),"期间结转")</f>
        <v>0</v>
      </c>
      <c r="J2222" s="38" t="str" cm="1">
        <f t="array" ref="J2222">_xlfn.TEXTJOIN(",", TRUE, _xlfn.UNIQUE(IF((序时账[日期]=B2222)*(序时账[凭证字号]=C2222)*IF(G2222=0,序时账[借方金额]&lt;&gt;0,序时账[借方金额]=0)*(序时账[科目编码]&lt;&gt;D2222), 序时账[科目名称], "")))</f>
        <v/>
      </c>
      <c r="K2222" s="42"/>
      <c r="M2222" s="24"/>
      <c r="N2222" s="23"/>
    </row>
    <row r="2223" spans="1:14">
      <c r="A2223" s="38" t="str" cm="1">
        <f t="array" ref="A2223">_xlfn.TEXTJOIN(",", TRUE, _xlfn.UNIQUE(IF((序时账[日期]=B2223)*(序时账[凭证字号]=C2223), 序时账[科目编码], "")))</f>
        <v>0</v>
      </c>
      <c r="B2223" s="89"/>
      <c r="G2223" s="39"/>
      <c r="H2223" s="39"/>
      <c r="I2223" s="42">
        <f>IF(F2223&lt;&gt;"结转本期损益",_xlfn.XLOOKUP(D2223,科目余额表[科目编码],科目余额表[抽查项目],"无匹配"),"期间结转")</f>
        <v>0</v>
      </c>
      <c r="J2223" s="38" t="str" cm="1">
        <f t="array" ref="J2223">_xlfn.TEXTJOIN(",", TRUE, _xlfn.UNIQUE(IF((序时账[日期]=B2223)*(序时账[凭证字号]=C2223)*IF(G2223=0,序时账[借方金额]&lt;&gt;0,序时账[借方金额]=0)*(序时账[科目编码]&lt;&gt;D2223), 序时账[科目名称], "")))</f>
        <v/>
      </c>
      <c r="K2223" s="42"/>
      <c r="M2223" s="24"/>
      <c r="N2223" s="23"/>
    </row>
    <row r="2224" spans="1:14">
      <c r="A2224" s="38" t="str" cm="1">
        <f t="array" ref="A2224">_xlfn.TEXTJOIN(",", TRUE, _xlfn.UNIQUE(IF((序时账[日期]=B2224)*(序时账[凭证字号]=C2224), 序时账[科目编码], "")))</f>
        <v>0</v>
      </c>
      <c r="B2224" s="89"/>
      <c r="G2224" s="39"/>
      <c r="H2224" s="39"/>
      <c r="I2224" s="42">
        <f>IF(F2224&lt;&gt;"结转本期损益",_xlfn.XLOOKUP(D2224,科目余额表[科目编码],科目余额表[抽查项目],"无匹配"),"期间结转")</f>
        <v>0</v>
      </c>
      <c r="J2224" s="38" t="str" cm="1">
        <f t="array" ref="J2224">_xlfn.TEXTJOIN(",", TRUE, _xlfn.UNIQUE(IF((序时账[日期]=B2224)*(序时账[凭证字号]=C2224)*IF(G2224=0,序时账[借方金额]&lt;&gt;0,序时账[借方金额]=0)*(序时账[科目编码]&lt;&gt;D2224), 序时账[科目名称], "")))</f>
        <v/>
      </c>
      <c r="K2224" s="42"/>
      <c r="M2224" s="24"/>
      <c r="N2224" s="23"/>
    </row>
    <row r="2225" spans="1:14">
      <c r="A2225" s="38" t="str" cm="1">
        <f t="array" ref="A2225">_xlfn.TEXTJOIN(",", TRUE, _xlfn.UNIQUE(IF((序时账[日期]=B2225)*(序时账[凭证字号]=C2225), 序时账[科目编码], "")))</f>
        <v>0</v>
      </c>
      <c r="B2225" s="89"/>
      <c r="G2225" s="39"/>
      <c r="H2225" s="39"/>
      <c r="I2225" s="42">
        <f>IF(F2225&lt;&gt;"结转本期损益",_xlfn.XLOOKUP(D2225,科目余额表[科目编码],科目余额表[抽查项目],"无匹配"),"期间结转")</f>
        <v>0</v>
      </c>
      <c r="J2225" s="38" t="str" cm="1">
        <f t="array" ref="J2225">_xlfn.TEXTJOIN(",", TRUE, _xlfn.UNIQUE(IF((序时账[日期]=B2225)*(序时账[凭证字号]=C2225)*IF(G2225=0,序时账[借方金额]&lt;&gt;0,序时账[借方金额]=0)*(序时账[科目编码]&lt;&gt;D2225), 序时账[科目名称], "")))</f>
        <v/>
      </c>
      <c r="K2225" s="42"/>
      <c r="M2225" s="24"/>
      <c r="N2225" s="23"/>
    </row>
    <row r="2226" spans="1:14">
      <c r="A2226" s="38" t="str" cm="1">
        <f t="array" ref="A2226">_xlfn.TEXTJOIN(",", TRUE, _xlfn.UNIQUE(IF((序时账[日期]=B2226)*(序时账[凭证字号]=C2226), 序时账[科目编码], "")))</f>
        <v>0</v>
      </c>
      <c r="B2226" s="89"/>
      <c r="G2226" s="39"/>
      <c r="H2226" s="39"/>
      <c r="I2226" s="42">
        <f>IF(F2226&lt;&gt;"结转本期损益",_xlfn.XLOOKUP(D2226,科目余额表[科目编码],科目余额表[抽查项目],"无匹配"),"期间结转")</f>
        <v>0</v>
      </c>
      <c r="J2226" s="38" t="str" cm="1">
        <f t="array" ref="J2226">_xlfn.TEXTJOIN(",", TRUE, _xlfn.UNIQUE(IF((序时账[日期]=B2226)*(序时账[凭证字号]=C2226)*IF(G2226=0,序时账[借方金额]&lt;&gt;0,序时账[借方金额]=0)*(序时账[科目编码]&lt;&gt;D2226), 序时账[科目名称], "")))</f>
        <v/>
      </c>
      <c r="K2226" s="42"/>
      <c r="M2226" s="24"/>
      <c r="N2226" s="23"/>
    </row>
    <row r="2227" spans="1:14">
      <c r="A2227" s="38" t="str" cm="1">
        <f t="array" ref="A2227">_xlfn.TEXTJOIN(",", TRUE, _xlfn.UNIQUE(IF((序时账[日期]=B2227)*(序时账[凭证字号]=C2227), 序时账[科目编码], "")))</f>
        <v>0</v>
      </c>
      <c r="B2227" s="89"/>
      <c r="G2227" s="39"/>
      <c r="H2227" s="39"/>
      <c r="I2227" s="42">
        <f>IF(F2227&lt;&gt;"结转本期损益",_xlfn.XLOOKUP(D2227,科目余额表[科目编码],科目余额表[抽查项目],"无匹配"),"期间结转")</f>
        <v>0</v>
      </c>
      <c r="J2227" s="38" t="str" cm="1">
        <f t="array" ref="J2227">_xlfn.TEXTJOIN(",", TRUE, _xlfn.UNIQUE(IF((序时账[日期]=B2227)*(序时账[凭证字号]=C2227)*IF(G2227=0,序时账[借方金额]&lt;&gt;0,序时账[借方金额]=0)*(序时账[科目编码]&lt;&gt;D2227), 序时账[科目名称], "")))</f>
        <v/>
      </c>
      <c r="K2227" s="42"/>
      <c r="M2227" s="24"/>
      <c r="N2227" s="23"/>
    </row>
    <row r="2228" spans="1:14">
      <c r="A2228" s="38" t="str" cm="1">
        <f t="array" ref="A2228">_xlfn.TEXTJOIN(",", TRUE, _xlfn.UNIQUE(IF((序时账[日期]=B2228)*(序时账[凭证字号]=C2228), 序时账[科目编码], "")))</f>
        <v>0</v>
      </c>
      <c r="B2228" s="89"/>
      <c r="G2228" s="39"/>
      <c r="H2228" s="39"/>
      <c r="I2228" s="42">
        <f>IF(F2228&lt;&gt;"结转本期损益",_xlfn.XLOOKUP(D2228,科目余额表[科目编码],科目余额表[抽查项目],"无匹配"),"期间结转")</f>
        <v>0</v>
      </c>
      <c r="J2228" s="38" t="str" cm="1">
        <f t="array" ref="J2228">_xlfn.TEXTJOIN(",", TRUE, _xlfn.UNIQUE(IF((序时账[日期]=B2228)*(序时账[凭证字号]=C2228)*IF(G2228=0,序时账[借方金额]&lt;&gt;0,序时账[借方金额]=0)*(序时账[科目编码]&lt;&gt;D2228), 序时账[科目名称], "")))</f>
        <v/>
      </c>
      <c r="K2228" s="42"/>
      <c r="M2228" s="24"/>
      <c r="N2228" s="23"/>
    </row>
    <row r="2229" spans="1:14">
      <c r="A2229" s="38" t="str" cm="1">
        <f t="array" ref="A2229">_xlfn.TEXTJOIN(",", TRUE, _xlfn.UNIQUE(IF((序时账[日期]=B2229)*(序时账[凭证字号]=C2229), 序时账[科目编码], "")))</f>
        <v>0</v>
      </c>
      <c r="B2229" s="89"/>
      <c r="G2229" s="39"/>
      <c r="H2229" s="39"/>
      <c r="I2229" s="42">
        <f>IF(F2229&lt;&gt;"结转本期损益",_xlfn.XLOOKUP(D2229,科目余额表[科目编码],科目余额表[抽查项目],"无匹配"),"期间结转")</f>
        <v>0</v>
      </c>
      <c r="J2229" s="38" t="str" cm="1">
        <f t="array" ref="J2229">_xlfn.TEXTJOIN(",", TRUE, _xlfn.UNIQUE(IF((序时账[日期]=B2229)*(序时账[凭证字号]=C2229)*IF(G2229=0,序时账[借方金额]&lt;&gt;0,序时账[借方金额]=0)*(序时账[科目编码]&lt;&gt;D2229), 序时账[科目名称], "")))</f>
        <v/>
      </c>
      <c r="K2229" s="42"/>
      <c r="M2229" s="24"/>
      <c r="N2229" s="23"/>
    </row>
    <row r="2230" spans="1:14">
      <c r="A2230" s="38" t="str" cm="1">
        <f t="array" ref="A2230">_xlfn.TEXTJOIN(",", TRUE, _xlfn.UNIQUE(IF((序时账[日期]=B2230)*(序时账[凭证字号]=C2230), 序时账[科目编码], "")))</f>
        <v>0</v>
      </c>
      <c r="B2230" s="89"/>
      <c r="G2230" s="39"/>
      <c r="H2230" s="39"/>
      <c r="I2230" s="42">
        <f>IF(F2230&lt;&gt;"结转本期损益",_xlfn.XLOOKUP(D2230,科目余额表[科目编码],科目余额表[抽查项目],"无匹配"),"期间结转")</f>
        <v>0</v>
      </c>
      <c r="J2230" s="38" t="str" cm="1">
        <f t="array" ref="J2230">_xlfn.TEXTJOIN(",", TRUE, _xlfn.UNIQUE(IF((序时账[日期]=B2230)*(序时账[凭证字号]=C2230)*IF(G2230=0,序时账[借方金额]&lt;&gt;0,序时账[借方金额]=0)*(序时账[科目编码]&lt;&gt;D2230), 序时账[科目名称], "")))</f>
        <v/>
      </c>
      <c r="K2230" s="42"/>
      <c r="M2230" s="24"/>
      <c r="N2230" s="23"/>
    </row>
    <row r="2231" spans="1:14">
      <c r="A2231" s="38" t="str" cm="1">
        <f t="array" ref="A2231">_xlfn.TEXTJOIN(",", TRUE, _xlfn.UNIQUE(IF((序时账[日期]=B2231)*(序时账[凭证字号]=C2231), 序时账[科目编码], "")))</f>
        <v>0</v>
      </c>
      <c r="B2231" s="89"/>
      <c r="G2231" s="39"/>
      <c r="H2231" s="39"/>
      <c r="I2231" s="42">
        <f>IF(F2231&lt;&gt;"结转本期损益",_xlfn.XLOOKUP(D2231,科目余额表[科目编码],科目余额表[抽查项目],"无匹配"),"期间结转")</f>
        <v>0</v>
      </c>
      <c r="J2231" s="38" t="str" cm="1">
        <f t="array" ref="J2231">_xlfn.TEXTJOIN(",", TRUE, _xlfn.UNIQUE(IF((序时账[日期]=B2231)*(序时账[凭证字号]=C2231)*IF(G2231=0,序时账[借方金额]&lt;&gt;0,序时账[借方金额]=0)*(序时账[科目编码]&lt;&gt;D2231), 序时账[科目名称], "")))</f>
        <v/>
      </c>
      <c r="K2231" s="42"/>
      <c r="M2231" s="24"/>
      <c r="N2231" s="23"/>
    </row>
    <row r="2232" spans="1:14">
      <c r="A2232" s="38" t="str" cm="1">
        <f t="array" ref="A2232">_xlfn.TEXTJOIN(",", TRUE, _xlfn.UNIQUE(IF((序时账[日期]=B2232)*(序时账[凭证字号]=C2232), 序时账[科目编码], "")))</f>
        <v>0</v>
      </c>
      <c r="B2232" s="89"/>
      <c r="G2232" s="39"/>
      <c r="H2232" s="39"/>
      <c r="I2232" s="42">
        <f>IF(F2232&lt;&gt;"结转本期损益",_xlfn.XLOOKUP(D2232,科目余额表[科目编码],科目余额表[抽查项目],"无匹配"),"期间结转")</f>
        <v>0</v>
      </c>
      <c r="J2232" s="38" t="str" cm="1">
        <f t="array" ref="J2232">_xlfn.TEXTJOIN(",", TRUE, _xlfn.UNIQUE(IF((序时账[日期]=B2232)*(序时账[凭证字号]=C2232)*IF(G2232=0,序时账[借方金额]&lt;&gt;0,序时账[借方金额]=0)*(序时账[科目编码]&lt;&gt;D2232), 序时账[科目名称], "")))</f>
        <v/>
      </c>
      <c r="K2232" s="42"/>
      <c r="M2232" s="24"/>
      <c r="N2232" s="23"/>
    </row>
    <row r="2233" spans="1:14">
      <c r="A2233" s="38" t="str" cm="1">
        <f t="array" ref="A2233">_xlfn.TEXTJOIN(",", TRUE, _xlfn.UNIQUE(IF((序时账[日期]=B2233)*(序时账[凭证字号]=C2233), 序时账[科目编码], "")))</f>
        <v>0</v>
      </c>
      <c r="B2233" s="89"/>
      <c r="G2233" s="39"/>
      <c r="H2233" s="39"/>
      <c r="I2233" s="42">
        <f>IF(F2233&lt;&gt;"结转本期损益",_xlfn.XLOOKUP(D2233,科目余额表[科目编码],科目余额表[抽查项目],"无匹配"),"期间结转")</f>
        <v>0</v>
      </c>
      <c r="J2233" s="38" t="str" cm="1">
        <f t="array" ref="J2233">_xlfn.TEXTJOIN(",", TRUE, _xlfn.UNIQUE(IF((序时账[日期]=B2233)*(序时账[凭证字号]=C2233)*IF(G2233=0,序时账[借方金额]&lt;&gt;0,序时账[借方金额]=0)*(序时账[科目编码]&lt;&gt;D2233), 序时账[科目名称], "")))</f>
        <v/>
      </c>
      <c r="K2233" s="42"/>
      <c r="M2233" s="24"/>
      <c r="N2233" s="23"/>
    </row>
    <row r="2234" spans="1:14">
      <c r="A2234" s="38" t="str" cm="1">
        <f t="array" ref="A2234">_xlfn.TEXTJOIN(",", TRUE, _xlfn.UNIQUE(IF((序时账[日期]=B2234)*(序时账[凭证字号]=C2234), 序时账[科目编码], "")))</f>
        <v>0</v>
      </c>
      <c r="B2234" s="89"/>
      <c r="G2234" s="39"/>
      <c r="H2234" s="39"/>
      <c r="I2234" s="42">
        <f>IF(F2234&lt;&gt;"结转本期损益",_xlfn.XLOOKUP(D2234,科目余额表[科目编码],科目余额表[抽查项目],"无匹配"),"期间结转")</f>
        <v>0</v>
      </c>
      <c r="J2234" s="38" t="str" cm="1">
        <f t="array" ref="J2234">_xlfn.TEXTJOIN(",", TRUE, _xlfn.UNIQUE(IF((序时账[日期]=B2234)*(序时账[凭证字号]=C2234)*IF(G2234=0,序时账[借方金额]&lt;&gt;0,序时账[借方金额]=0)*(序时账[科目编码]&lt;&gt;D2234), 序时账[科目名称], "")))</f>
        <v/>
      </c>
      <c r="K2234" s="42"/>
      <c r="M2234" s="24"/>
      <c r="N2234" s="23"/>
    </row>
    <row r="2235" spans="1:14">
      <c r="A2235" s="38" t="str" cm="1">
        <f t="array" ref="A2235">_xlfn.TEXTJOIN(",", TRUE, _xlfn.UNIQUE(IF((序时账[日期]=B2235)*(序时账[凭证字号]=C2235), 序时账[科目编码], "")))</f>
        <v>0</v>
      </c>
      <c r="B2235" s="89"/>
      <c r="G2235" s="39"/>
      <c r="H2235" s="39"/>
      <c r="I2235" s="42">
        <f>IF(F2235&lt;&gt;"结转本期损益",_xlfn.XLOOKUP(D2235,科目余额表[科目编码],科目余额表[抽查项目],"无匹配"),"期间结转")</f>
        <v>0</v>
      </c>
      <c r="J2235" s="38" t="str" cm="1">
        <f t="array" ref="J2235">_xlfn.TEXTJOIN(",", TRUE, _xlfn.UNIQUE(IF((序时账[日期]=B2235)*(序时账[凭证字号]=C2235)*IF(G2235=0,序时账[借方金额]&lt;&gt;0,序时账[借方金额]=0)*(序时账[科目编码]&lt;&gt;D2235), 序时账[科目名称], "")))</f>
        <v/>
      </c>
      <c r="K2235" s="42"/>
      <c r="M2235" s="24"/>
      <c r="N2235" s="23"/>
    </row>
    <row r="2236" spans="1:14">
      <c r="A2236" s="38" t="str" cm="1">
        <f t="array" ref="A2236">_xlfn.TEXTJOIN(",", TRUE, _xlfn.UNIQUE(IF((序时账[日期]=B2236)*(序时账[凭证字号]=C2236), 序时账[科目编码], "")))</f>
        <v>0</v>
      </c>
      <c r="B2236" s="89"/>
      <c r="G2236" s="39"/>
      <c r="H2236" s="39"/>
      <c r="I2236" s="42">
        <f>IF(F2236&lt;&gt;"结转本期损益",_xlfn.XLOOKUP(D2236,科目余额表[科目编码],科目余额表[抽查项目],"无匹配"),"期间结转")</f>
        <v>0</v>
      </c>
      <c r="J2236" s="38" t="str" cm="1">
        <f t="array" ref="J2236">_xlfn.TEXTJOIN(",", TRUE, _xlfn.UNIQUE(IF((序时账[日期]=B2236)*(序时账[凭证字号]=C2236)*IF(G2236=0,序时账[借方金额]&lt;&gt;0,序时账[借方金额]=0)*(序时账[科目编码]&lt;&gt;D2236), 序时账[科目名称], "")))</f>
        <v/>
      </c>
      <c r="K2236" s="42"/>
      <c r="M2236" s="24"/>
      <c r="N2236" s="23"/>
    </row>
    <row r="2237" spans="1:14">
      <c r="A2237" s="38" t="str" cm="1">
        <f t="array" ref="A2237">_xlfn.TEXTJOIN(",", TRUE, _xlfn.UNIQUE(IF((序时账[日期]=B2237)*(序时账[凭证字号]=C2237), 序时账[科目编码], "")))</f>
        <v>0</v>
      </c>
      <c r="B2237" s="89"/>
      <c r="G2237" s="39"/>
      <c r="H2237" s="39"/>
      <c r="I2237" s="42">
        <f>IF(F2237&lt;&gt;"结转本期损益",_xlfn.XLOOKUP(D2237,科目余额表[科目编码],科目余额表[抽查项目],"无匹配"),"期间结转")</f>
        <v>0</v>
      </c>
      <c r="J2237" s="38" t="str" cm="1">
        <f t="array" ref="J2237">_xlfn.TEXTJOIN(",", TRUE, _xlfn.UNIQUE(IF((序时账[日期]=B2237)*(序时账[凭证字号]=C2237)*IF(G2237=0,序时账[借方金额]&lt;&gt;0,序时账[借方金额]=0)*(序时账[科目编码]&lt;&gt;D2237), 序时账[科目名称], "")))</f>
        <v/>
      </c>
      <c r="K2237" s="42"/>
      <c r="M2237" s="24"/>
      <c r="N2237" s="23"/>
    </row>
    <row r="2238" spans="1:14">
      <c r="A2238" s="38" t="str" cm="1">
        <f t="array" ref="A2238">_xlfn.TEXTJOIN(",", TRUE, _xlfn.UNIQUE(IF((序时账[日期]=B2238)*(序时账[凭证字号]=C2238), 序时账[科目编码], "")))</f>
        <v>0</v>
      </c>
      <c r="B2238" s="89"/>
      <c r="G2238" s="39"/>
      <c r="H2238" s="39"/>
      <c r="I2238" s="42">
        <f>IF(F2238&lt;&gt;"结转本期损益",_xlfn.XLOOKUP(D2238,科目余额表[科目编码],科目余额表[抽查项目],"无匹配"),"期间结转")</f>
        <v>0</v>
      </c>
      <c r="J2238" s="38" t="str" cm="1">
        <f t="array" ref="J2238">_xlfn.TEXTJOIN(",", TRUE, _xlfn.UNIQUE(IF((序时账[日期]=B2238)*(序时账[凭证字号]=C2238)*IF(G2238=0,序时账[借方金额]&lt;&gt;0,序时账[借方金额]=0)*(序时账[科目编码]&lt;&gt;D2238), 序时账[科目名称], "")))</f>
        <v/>
      </c>
      <c r="K2238" s="42"/>
      <c r="M2238" s="24"/>
      <c r="N2238" s="23"/>
    </row>
    <row r="2239" spans="1:14">
      <c r="A2239" s="38" t="str" cm="1">
        <f t="array" ref="A2239">_xlfn.TEXTJOIN(",", TRUE, _xlfn.UNIQUE(IF((序时账[日期]=B2239)*(序时账[凭证字号]=C2239), 序时账[科目编码], "")))</f>
        <v>0</v>
      </c>
      <c r="B2239" s="89"/>
      <c r="G2239" s="39"/>
      <c r="H2239" s="39"/>
      <c r="I2239" s="42">
        <f>IF(F2239&lt;&gt;"结转本期损益",_xlfn.XLOOKUP(D2239,科目余额表[科目编码],科目余额表[抽查项目],"无匹配"),"期间结转")</f>
        <v>0</v>
      </c>
      <c r="J2239" s="38" t="str" cm="1">
        <f t="array" ref="J2239">_xlfn.TEXTJOIN(",", TRUE, _xlfn.UNIQUE(IF((序时账[日期]=B2239)*(序时账[凭证字号]=C2239)*IF(G2239=0,序时账[借方金额]&lt;&gt;0,序时账[借方金额]=0)*(序时账[科目编码]&lt;&gt;D2239), 序时账[科目名称], "")))</f>
        <v/>
      </c>
      <c r="K2239" s="42"/>
      <c r="M2239" s="24"/>
      <c r="N2239" s="23"/>
    </row>
    <row r="2240" spans="1:14">
      <c r="A2240" s="38" t="str" cm="1">
        <f t="array" ref="A2240">_xlfn.TEXTJOIN(",", TRUE, _xlfn.UNIQUE(IF((序时账[日期]=B2240)*(序时账[凭证字号]=C2240), 序时账[科目编码], "")))</f>
        <v>0</v>
      </c>
      <c r="B2240" s="89"/>
      <c r="G2240" s="39"/>
      <c r="H2240" s="39"/>
      <c r="I2240" s="42">
        <f>IF(F2240&lt;&gt;"结转本期损益",_xlfn.XLOOKUP(D2240,科目余额表[科目编码],科目余额表[抽查项目],"无匹配"),"期间结转")</f>
        <v>0</v>
      </c>
      <c r="J2240" s="38" t="str" cm="1">
        <f t="array" ref="J2240">_xlfn.TEXTJOIN(",", TRUE, _xlfn.UNIQUE(IF((序时账[日期]=B2240)*(序时账[凭证字号]=C2240)*IF(G2240=0,序时账[借方金额]&lt;&gt;0,序时账[借方金额]=0)*(序时账[科目编码]&lt;&gt;D2240), 序时账[科目名称], "")))</f>
        <v/>
      </c>
      <c r="K2240" s="42"/>
      <c r="M2240" s="24"/>
      <c r="N2240" s="23"/>
    </row>
    <row r="2241" spans="1:14">
      <c r="A2241" s="38" t="str" cm="1">
        <f t="array" ref="A2241">_xlfn.TEXTJOIN(",", TRUE, _xlfn.UNIQUE(IF((序时账[日期]=B2241)*(序时账[凭证字号]=C2241), 序时账[科目编码], "")))</f>
        <v>0</v>
      </c>
      <c r="B2241" s="89"/>
      <c r="G2241" s="39"/>
      <c r="H2241" s="39"/>
      <c r="I2241" s="42">
        <f>IF(F2241&lt;&gt;"结转本期损益",_xlfn.XLOOKUP(D2241,科目余额表[科目编码],科目余额表[抽查项目],"无匹配"),"期间结转")</f>
        <v>0</v>
      </c>
      <c r="J2241" s="38" t="str" cm="1">
        <f t="array" ref="J2241">_xlfn.TEXTJOIN(",", TRUE, _xlfn.UNIQUE(IF((序时账[日期]=B2241)*(序时账[凭证字号]=C2241)*IF(G2241=0,序时账[借方金额]&lt;&gt;0,序时账[借方金额]=0)*(序时账[科目编码]&lt;&gt;D2241), 序时账[科目名称], "")))</f>
        <v/>
      </c>
      <c r="K2241" s="42"/>
      <c r="M2241" s="24"/>
      <c r="N2241" s="23"/>
    </row>
    <row r="2242" spans="1:14">
      <c r="A2242" s="38" t="str" cm="1">
        <f t="array" ref="A2242">_xlfn.TEXTJOIN(",", TRUE, _xlfn.UNIQUE(IF((序时账[日期]=B2242)*(序时账[凭证字号]=C2242), 序时账[科目编码], "")))</f>
        <v>0</v>
      </c>
      <c r="B2242" s="89"/>
      <c r="G2242" s="39"/>
      <c r="H2242" s="39"/>
      <c r="I2242" s="42">
        <f>IF(F2242&lt;&gt;"结转本期损益",_xlfn.XLOOKUP(D2242,科目余额表[科目编码],科目余额表[抽查项目],"无匹配"),"期间结转")</f>
        <v>0</v>
      </c>
      <c r="J2242" s="38" t="str" cm="1">
        <f t="array" ref="J2242">_xlfn.TEXTJOIN(",", TRUE, _xlfn.UNIQUE(IF((序时账[日期]=B2242)*(序时账[凭证字号]=C2242)*IF(G2242=0,序时账[借方金额]&lt;&gt;0,序时账[借方金额]=0)*(序时账[科目编码]&lt;&gt;D2242), 序时账[科目名称], "")))</f>
        <v/>
      </c>
      <c r="K2242" s="42"/>
      <c r="M2242" s="24"/>
      <c r="N2242" s="23"/>
    </row>
    <row r="2243" spans="1:14">
      <c r="A2243" s="38" t="str" cm="1">
        <f t="array" ref="A2243">_xlfn.TEXTJOIN(",", TRUE, _xlfn.UNIQUE(IF((序时账[日期]=B2243)*(序时账[凭证字号]=C2243), 序时账[科目编码], "")))</f>
        <v>0</v>
      </c>
      <c r="B2243" s="89"/>
      <c r="G2243" s="39"/>
      <c r="H2243" s="39"/>
      <c r="I2243" s="42">
        <f>IF(F2243&lt;&gt;"结转本期损益",_xlfn.XLOOKUP(D2243,科目余额表[科目编码],科目余额表[抽查项目],"无匹配"),"期间结转")</f>
        <v>0</v>
      </c>
      <c r="J2243" s="38" t="str" cm="1">
        <f t="array" ref="J2243">_xlfn.TEXTJOIN(",", TRUE, _xlfn.UNIQUE(IF((序时账[日期]=B2243)*(序时账[凭证字号]=C2243)*IF(G2243=0,序时账[借方金额]&lt;&gt;0,序时账[借方金额]=0)*(序时账[科目编码]&lt;&gt;D2243), 序时账[科目名称], "")))</f>
        <v/>
      </c>
      <c r="K2243" s="42"/>
      <c r="M2243" s="24"/>
      <c r="N2243" s="23"/>
    </row>
    <row r="2244" spans="1:14">
      <c r="A2244" s="38" t="str" cm="1">
        <f t="array" ref="A2244">_xlfn.TEXTJOIN(",", TRUE, _xlfn.UNIQUE(IF((序时账[日期]=B2244)*(序时账[凭证字号]=C2244), 序时账[科目编码], "")))</f>
        <v>0</v>
      </c>
      <c r="B2244" s="89"/>
      <c r="G2244" s="39"/>
      <c r="H2244" s="39"/>
      <c r="I2244" s="42">
        <f>IF(F2244&lt;&gt;"结转本期损益",_xlfn.XLOOKUP(D2244,科目余额表[科目编码],科目余额表[抽查项目],"无匹配"),"期间结转")</f>
        <v>0</v>
      </c>
      <c r="J2244" s="38" t="str" cm="1">
        <f t="array" ref="J2244">_xlfn.TEXTJOIN(",", TRUE, _xlfn.UNIQUE(IF((序时账[日期]=B2244)*(序时账[凭证字号]=C2244)*IF(G2244=0,序时账[借方金额]&lt;&gt;0,序时账[借方金额]=0)*(序时账[科目编码]&lt;&gt;D2244), 序时账[科目名称], "")))</f>
        <v/>
      </c>
      <c r="K2244" s="42"/>
      <c r="M2244" s="24"/>
      <c r="N2244" s="23"/>
    </row>
    <row r="2245" spans="1:14">
      <c r="A2245" s="38" t="str" cm="1">
        <f t="array" ref="A2245">_xlfn.TEXTJOIN(",", TRUE, _xlfn.UNIQUE(IF((序时账[日期]=B2245)*(序时账[凭证字号]=C2245), 序时账[科目编码], "")))</f>
        <v>0</v>
      </c>
      <c r="B2245" s="89"/>
      <c r="G2245" s="39"/>
      <c r="H2245" s="39"/>
      <c r="I2245" s="42">
        <f>IF(F2245&lt;&gt;"结转本期损益",_xlfn.XLOOKUP(D2245,科目余额表[科目编码],科目余额表[抽查项目],"无匹配"),"期间结转")</f>
        <v>0</v>
      </c>
      <c r="J2245" s="38" t="str" cm="1">
        <f t="array" ref="J2245">_xlfn.TEXTJOIN(",", TRUE, _xlfn.UNIQUE(IF((序时账[日期]=B2245)*(序时账[凭证字号]=C2245)*IF(G2245=0,序时账[借方金额]&lt;&gt;0,序时账[借方金额]=0)*(序时账[科目编码]&lt;&gt;D2245), 序时账[科目名称], "")))</f>
        <v/>
      </c>
      <c r="K2245" s="42"/>
      <c r="M2245" s="24"/>
      <c r="N2245" s="23"/>
    </row>
    <row r="2246" spans="1:14">
      <c r="A2246" s="38" t="str" cm="1">
        <f t="array" ref="A2246">_xlfn.TEXTJOIN(",", TRUE, _xlfn.UNIQUE(IF((序时账[日期]=B2246)*(序时账[凭证字号]=C2246), 序时账[科目编码], "")))</f>
        <v>0</v>
      </c>
      <c r="B2246" s="89"/>
      <c r="G2246" s="39"/>
      <c r="H2246" s="39"/>
      <c r="I2246" s="42">
        <f>IF(F2246&lt;&gt;"结转本期损益",_xlfn.XLOOKUP(D2246,科目余额表[科目编码],科目余额表[抽查项目],"无匹配"),"期间结转")</f>
        <v>0</v>
      </c>
      <c r="J2246" s="38" t="str" cm="1">
        <f t="array" ref="J2246">_xlfn.TEXTJOIN(",", TRUE, _xlfn.UNIQUE(IF((序时账[日期]=B2246)*(序时账[凭证字号]=C2246)*IF(G2246=0,序时账[借方金额]&lt;&gt;0,序时账[借方金额]=0)*(序时账[科目编码]&lt;&gt;D2246), 序时账[科目名称], "")))</f>
        <v/>
      </c>
      <c r="K2246" s="42"/>
      <c r="M2246" s="24"/>
      <c r="N2246" s="23"/>
    </row>
    <row r="2247" spans="1:14">
      <c r="A2247" s="38" t="str" cm="1">
        <f t="array" ref="A2247">_xlfn.TEXTJOIN(",", TRUE, _xlfn.UNIQUE(IF((序时账[日期]=B2247)*(序时账[凭证字号]=C2247), 序时账[科目编码], "")))</f>
        <v>0</v>
      </c>
      <c r="B2247" s="89"/>
      <c r="G2247" s="39"/>
      <c r="H2247" s="39"/>
      <c r="I2247" s="42">
        <f>IF(F2247&lt;&gt;"结转本期损益",_xlfn.XLOOKUP(D2247,科目余额表[科目编码],科目余额表[抽查项目],"无匹配"),"期间结转")</f>
        <v>0</v>
      </c>
      <c r="J2247" s="38" t="str" cm="1">
        <f t="array" ref="J2247">_xlfn.TEXTJOIN(",", TRUE, _xlfn.UNIQUE(IF((序时账[日期]=B2247)*(序时账[凭证字号]=C2247)*IF(G2247=0,序时账[借方金额]&lt;&gt;0,序时账[借方金额]=0)*(序时账[科目编码]&lt;&gt;D2247), 序时账[科目名称], "")))</f>
        <v/>
      </c>
      <c r="K2247" s="42"/>
      <c r="M2247" s="24"/>
      <c r="N2247" s="23"/>
    </row>
    <row r="2248" spans="1:14">
      <c r="A2248" s="38" t="str" cm="1">
        <f t="array" ref="A2248">_xlfn.TEXTJOIN(",", TRUE, _xlfn.UNIQUE(IF((序时账[日期]=B2248)*(序时账[凭证字号]=C2248), 序时账[科目编码], "")))</f>
        <v>0</v>
      </c>
      <c r="B2248" s="89"/>
      <c r="G2248" s="39"/>
      <c r="H2248" s="39"/>
      <c r="I2248" s="42">
        <f>IF(F2248&lt;&gt;"结转本期损益",_xlfn.XLOOKUP(D2248,科目余额表[科目编码],科目余额表[抽查项目],"无匹配"),"期间结转")</f>
        <v>0</v>
      </c>
      <c r="J2248" s="38" t="str" cm="1">
        <f t="array" ref="J2248">_xlfn.TEXTJOIN(",", TRUE, _xlfn.UNIQUE(IF((序时账[日期]=B2248)*(序时账[凭证字号]=C2248)*IF(G2248=0,序时账[借方金额]&lt;&gt;0,序时账[借方金额]=0)*(序时账[科目编码]&lt;&gt;D2248), 序时账[科目名称], "")))</f>
        <v/>
      </c>
      <c r="K2248" s="42"/>
      <c r="M2248" s="24"/>
      <c r="N2248" s="23"/>
    </row>
    <row r="2249" spans="1:14">
      <c r="A2249" s="38" t="str" cm="1">
        <f t="array" ref="A2249">_xlfn.TEXTJOIN(",", TRUE, _xlfn.UNIQUE(IF((序时账[日期]=B2249)*(序时账[凭证字号]=C2249), 序时账[科目编码], "")))</f>
        <v>0</v>
      </c>
      <c r="B2249" s="89"/>
      <c r="G2249" s="39"/>
      <c r="H2249" s="39"/>
      <c r="I2249" s="42">
        <f>IF(F2249&lt;&gt;"结转本期损益",_xlfn.XLOOKUP(D2249,科目余额表[科目编码],科目余额表[抽查项目],"无匹配"),"期间结转")</f>
        <v>0</v>
      </c>
      <c r="J2249" s="38" t="str" cm="1">
        <f t="array" ref="J2249">_xlfn.TEXTJOIN(",", TRUE, _xlfn.UNIQUE(IF((序时账[日期]=B2249)*(序时账[凭证字号]=C2249)*IF(G2249=0,序时账[借方金额]&lt;&gt;0,序时账[借方金额]=0)*(序时账[科目编码]&lt;&gt;D2249), 序时账[科目名称], "")))</f>
        <v/>
      </c>
      <c r="K2249" s="42"/>
      <c r="M2249" s="24"/>
      <c r="N2249" s="23"/>
    </row>
    <row r="2250" spans="1:14">
      <c r="A2250" s="38" t="str" cm="1">
        <f t="array" ref="A2250">_xlfn.TEXTJOIN(",", TRUE, _xlfn.UNIQUE(IF((序时账[日期]=B2250)*(序时账[凭证字号]=C2250), 序时账[科目编码], "")))</f>
        <v>0</v>
      </c>
      <c r="B2250" s="89"/>
      <c r="G2250" s="39"/>
      <c r="H2250" s="39"/>
      <c r="I2250" s="42">
        <f>IF(F2250&lt;&gt;"结转本期损益",_xlfn.XLOOKUP(D2250,科目余额表[科目编码],科目余额表[抽查项目],"无匹配"),"期间结转")</f>
        <v>0</v>
      </c>
      <c r="J2250" s="38" t="str" cm="1">
        <f t="array" ref="J2250">_xlfn.TEXTJOIN(",", TRUE, _xlfn.UNIQUE(IF((序时账[日期]=B2250)*(序时账[凭证字号]=C2250)*IF(G2250=0,序时账[借方金额]&lt;&gt;0,序时账[借方金额]=0)*(序时账[科目编码]&lt;&gt;D2250), 序时账[科目名称], "")))</f>
        <v/>
      </c>
      <c r="K2250" s="42"/>
      <c r="M2250" s="24"/>
      <c r="N2250" s="23"/>
    </row>
    <row r="2251" spans="1:14">
      <c r="A2251" s="38" t="str" cm="1">
        <f t="array" ref="A2251">_xlfn.TEXTJOIN(",", TRUE, _xlfn.UNIQUE(IF((序时账[日期]=B2251)*(序时账[凭证字号]=C2251), 序时账[科目编码], "")))</f>
        <v>0</v>
      </c>
      <c r="B2251" s="89"/>
      <c r="G2251" s="39"/>
      <c r="H2251" s="39"/>
      <c r="I2251" s="42">
        <f>IF(F2251&lt;&gt;"结转本期损益",_xlfn.XLOOKUP(D2251,科目余额表[科目编码],科目余额表[抽查项目],"无匹配"),"期间结转")</f>
        <v>0</v>
      </c>
      <c r="J2251" s="38" t="str" cm="1">
        <f t="array" ref="J2251">_xlfn.TEXTJOIN(",", TRUE, _xlfn.UNIQUE(IF((序时账[日期]=B2251)*(序时账[凭证字号]=C2251)*IF(G2251=0,序时账[借方金额]&lt;&gt;0,序时账[借方金额]=0)*(序时账[科目编码]&lt;&gt;D2251), 序时账[科目名称], "")))</f>
        <v/>
      </c>
      <c r="K2251" s="42"/>
      <c r="M2251" s="24"/>
      <c r="N2251" s="23"/>
    </row>
    <row r="2252" spans="1:14">
      <c r="A2252" s="38" t="str" cm="1">
        <f t="array" ref="A2252">_xlfn.TEXTJOIN(",", TRUE, _xlfn.UNIQUE(IF((序时账[日期]=B2252)*(序时账[凭证字号]=C2252), 序时账[科目编码], "")))</f>
        <v>0</v>
      </c>
      <c r="B2252" s="89"/>
      <c r="G2252" s="39"/>
      <c r="H2252" s="39"/>
      <c r="I2252" s="42">
        <f>IF(F2252&lt;&gt;"结转本期损益",_xlfn.XLOOKUP(D2252,科目余额表[科目编码],科目余额表[抽查项目],"无匹配"),"期间结转")</f>
        <v>0</v>
      </c>
      <c r="J2252" s="38" t="str" cm="1">
        <f t="array" ref="J2252">_xlfn.TEXTJOIN(",", TRUE, _xlfn.UNIQUE(IF((序时账[日期]=B2252)*(序时账[凭证字号]=C2252)*IF(G2252=0,序时账[借方金额]&lt;&gt;0,序时账[借方金额]=0)*(序时账[科目编码]&lt;&gt;D2252), 序时账[科目名称], "")))</f>
        <v/>
      </c>
      <c r="K2252" s="42"/>
      <c r="M2252" s="24"/>
      <c r="N2252" s="23"/>
    </row>
    <row r="2253" spans="1:14">
      <c r="A2253" s="38" t="str" cm="1">
        <f t="array" ref="A2253">_xlfn.TEXTJOIN(",", TRUE, _xlfn.UNIQUE(IF((序时账[日期]=B2253)*(序时账[凭证字号]=C2253), 序时账[科目编码], "")))</f>
        <v>0</v>
      </c>
      <c r="B2253" s="89"/>
      <c r="G2253" s="39"/>
      <c r="H2253" s="39"/>
      <c r="I2253" s="42">
        <f>IF(F2253&lt;&gt;"结转本期损益",_xlfn.XLOOKUP(D2253,科目余额表[科目编码],科目余额表[抽查项目],"无匹配"),"期间结转")</f>
        <v>0</v>
      </c>
      <c r="J2253" s="38" t="str" cm="1">
        <f t="array" ref="J2253">_xlfn.TEXTJOIN(",", TRUE, _xlfn.UNIQUE(IF((序时账[日期]=B2253)*(序时账[凭证字号]=C2253)*IF(G2253=0,序时账[借方金额]&lt;&gt;0,序时账[借方金额]=0)*(序时账[科目编码]&lt;&gt;D2253), 序时账[科目名称], "")))</f>
        <v/>
      </c>
      <c r="K2253" s="42"/>
      <c r="M2253" s="24"/>
      <c r="N2253" s="23"/>
    </row>
    <row r="2254" spans="1:14">
      <c r="A2254" s="38" t="str" cm="1">
        <f t="array" ref="A2254">_xlfn.TEXTJOIN(",", TRUE, _xlfn.UNIQUE(IF((序时账[日期]=B2254)*(序时账[凭证字号]=C2254), 序时账[科目编码], "")))</f>
        <v>0</v>
      </c>
      <c r="B2254" s="89"/>
      <c r="G2254" s="39"/>
      <c r="H2254" s="39"/>
      <c r="I2254" s="42">
        <f>IF(F2254&lt;&gt;"结转本期损益",_xlfn.XLOOKUP(D2254,科目余额表[科目编码],科目余额表[抽查项目],"无匹配"),"期间结转")</f>
        <v>0</v>
      </c>
      <c r="J2254" s="38" t="str" cm="1">
        <f t="array" ref="J2254">_xlfn.TEXTJOIN(",", TRUE, _xlfn.UNIQUE(IF((序时账[日期]=B2254)*(序时账[凭证字号]=C2254)*IF(G2254=0,序时账[借方金额]&lt;&gt;0,序时账[借方金额]=0)*(序时账[科目编码]&lt;&gt;D2254), 序时账[科目名称], "")))</f>
        <v/>
      </c>
      <c r="K2254" s="42"/>
      <c r="M2254" s="24"/>
      <c r="N2254" s="23"/>
    </row>
    <row r="2255" spans="1:14">
      <c r="A2255" s="38" t="str" cm="1">
        <f t="array" ref="A2255">_xlfn.TEXTJOIN(",", TRUE, _xlfn.UNIQUE(IF((序时账[日期]=B2255)*(序时账[凭证字号]=C2255), 序时账[科目编码], "")))</f>
        <v>0</v>
      </c>
      <c r="B2255" s="89"/>
      <c r="G2255" s="39"/>
      <c r="H2255" s="39"/>
      <c r="I2255" s="42">
        <f>IF(F2255&lt;&gt;"结转本期损益",_xlfn.XLOOKUP(D2255,科目余额表[科目编码],科目余额表[抽查项目],"无匹配"),"期间结转")</f>
        <v>0</v>
      </c>
      <c r="J2255" s="38" t="str" cm="1">
        <f t="array" ref="J2255">_xlfn.TEXTJOIN(",", TRUE, _xlfn.UNIQUE(IF((序时账[日期]=B2255)*(序时账[凭证字号]=C2255)*IF(G2255=0,序时账[借方金额]&lt;&gt;0,序时账[借方金额]=0)*(序时账[科目编码]&lt;&gt;D2255), 序时账[科目名称], "")))</f>
        <v/>
      </c>
      <c r="K2255" s="42"/>
      <c r="M2255" s="24"/>
      <c r="N2255" s="23"/>
    </row>
    <row r="2256" spans="1:14">
      <c r="A2256" s="38" t="str" cm="1">
        <f t="array" ref="A2256">_xlfn.TEXTJOIN(",", TRUE, _xlfn.UNIQUE(IF((序时账[日期]=B2256)*(序时账[凭证字号]=C2256), 序时账[科目编码], "")))</f>
        <v>0</v>
      </c>
      <c r="B2256" s="89"/>
      <c r="G2256" s="39"/>
      <c r="H2256" s="39"/>
      <c r="I2256" s="42">
        <f>IF(F2256&lt;&gt;"结转本期损益",_xlfn.XLOOKUP(D2256,科目余额表[科目编码],科目余额表[抽查项目],"无匹配"),"期间结转")</f>
        <v>0</v>
      </c>
      <c r="J2256" s="38" t="str" cm="1">
        <f t="array" ref="J2256">_xlfn.TEXTJOIN(",", TRUE, _xlfn.UNIQUE(IF((序时账[日期]=B2256)*(序时账[凭证字号]=C2256)*IF(G2256=0,序时账[借方金额]&lt;&gt;0,序时账[借方金额]=0)*(序时账[科目编码]&lt;&gt;D2256), 序时账[科目名称], "")))</f>
        <v/>
      </c>
      <c r="K2256" s="42"/>
      <c r="M2256" s="24"/>
      <c r="N2256" s="23"/>
    </row>
    <row r="2257" spans="1:14">
      <c r="A2257" s="38" t="str" cm="1">
        <f t="array" ref="A2257">_xlfn.TEXTJOIN(",", TRUE, _xlfn.UNIQUE(IF((序时账[日期]=B2257)*(序时账[凭证字号]=C2257), 序时账[科目编码], "")))</f>
        <v>0</v>
      </c>
      <c r="B2257" s="89"/>
      <c r="G2257" s="39"/>
      <c r="H2257" s="39"/>
      <c r="I2257" s="42">
        <f>IF(F2257&lt;&gt;"结转本期损益",_xlfn.XLOOKUP(D2257,科目余额表[科目编码],科目余额表[抽查项目],"无匹配"),"期间结转")</f>
        <v>0</v>
      </c>
      <c r="J2257" s="38" t="str" cm="1">
        <f t="array" ref="J2257">_xlfn.TEXTJOIN(",", TRUE, _xlfn.UNIQUE(IF((序时账[日期]=B2257)*(序时账[凭证字号]=C2257)*IF(G2257=0,序时账[借方金额]&lt;&gt;0,序时账[借方金额]=0)*(序时账[科目编码]&lt;&gt;D2257), 序时账[科目名称], "")))</f>
        <v/>
      </c>
      <c r="K2257" s="42"/>
      <c r="M2257" s="24"/>
      <c r="N2257" s="23"/>
    </row>
    <row r="2258" spans="1:14">
      <c r="A2258" s="38" t="str" cm="1">
        <f t="array" ref="A2258">_xlfn.TEXTJOIN(",", TRUE, _xlfn.UNIQUE(IF((序时账[日期]=B2258)*(序时账[凭证字号]=C2258), 序时账[科目编码], "")))</f>
        <v>0</v>
      </c>
      <c r="B2258" s="89"/>
      <c r="G2258" s="39"/>
      <c r="H2258" s="39"/>
      <c r="I2258" s="42">
        <f>IF(F2258&lt;&gt;"结转本期损益",_xlfn.XLOOKUP(D2258,科目余额表[科目编码],科目余额表[抽查项目],"无匹配"),"期间结转")</f>
        <v>0</v>
      </c>
      <c r="J2258" s="38" t="str" cm="1">
        <f t="array" ref="J2258">_xlfn.TEXTJOIN(",", TRUE, _xlfn.UNIQUE(IF((序时账[日期]=B2258)*(序时账[凭证字号]=C2258)*IF(G2258=0,序时账[借方金额]&lt;&gt;0,序时账[借方金额]=0)*(序时账[科目编码]&lt;&gt;D2258), 序时账[科目名称], "")))</f>
        <v/>
      </c>
      <c r="K2258" s="42"/>
      <c r="M2258" s="24"/>
      <c r="N2258" s="23"/>
    </row>
    <row r="2259" spans="1:14">
      <c r="A2259" s="38" t="str" cm="1">
        <f t="array" ref="A2259">_xlfn.TEXTJOIN(",", TRUE, _xlfn.UNIQUE(IF((序时账[日期]=B2259)*(序时账[凭证字号]=C2259), 序时账[科目编码], "")))</f>
        <v>0</v>
      </c>
      <c r="B2259" s="89"/>
      <c r="G2259" s="39"/>
      <c r="H2259" s="39"/>
      <c r="I2259" s="42">
        <f>IF(F2259&lt;&gt;"结转本期损益",_xlfn.XLOOKUP(D2259,科目余额表[科目编码],科目余额表[抽查项目],"无匹配"),"期间结转")</f>
        <v>0</v>
      </c>
      <c r="J2259" s="38" t="str" cm="1">
        <f t="array" ref="J2259">_xlfn.TEXTJOIN(",", TRUE, _xlfn.UNIQUE(IF((序时账[日期]=B2259)*(序时账[凭证字号]=C2259)*IF(G2259=0,序时账[借方金额]&lt;&gt;0,序时账[借方金额]=0)*(序时账[科目编码]&lt;&gt;D2259), 序时账[科目名称], "")))</f>
        <v/>
      </c>
      <c r="K2259" s="42"/>
      <c r="M2259" s="24"/>
      <c r="N2259" s="23"/>
    </row>
    <row r="2260" spans="1:14">
      <c r="A2260" s="38" t="str" cm="1">
        <f t="array" ref="A2260">_xlfn.TEXTJOIN(",", TRUE, _xlfn.UNIQUE(IF((序时账[日期]=B2260)*(序时账[凭证字号]=C2260), 序时账[科目编码], "")))</f>
        <v>0</v>
      </c>
      <c r="B2260" s="89"/>
      <c r="G2260" s="39"/>
      <c r="H2260" s="39"/>
      <c r="I2260" s="42">
        <f>IF(F2260&lt;&gt;"结转本期损益",_xlfn.XLOOKUP(D2260,科目余额表[科目编码],科目余额表[抽查项目],"无匹配"),"期间结转")</f>
        <v>0</v>
      </c>
      <c r="J2260" s="38" t="str" cm="1">
        <f t="array" ref="J2260">_xlfn.TEXTJOIN(",", TRUE, _xlfn.UNIQUE(IF((序时账[日期]=B2260)*(序时账[凭证字号]=C2260)*IF(G2260=0,序时账[借方金额]&lt;&gt;0,序时账[借方金额]=0)*(序时账[科目编码]&lt;&gt;D2260), 序时账[科目名称], "")))</f>
        <v/>
      </c>
      <c r="K2260" s="42"/>
      <c r="M2260" s="24"/>
      <c r="N2260" s="23"/>
    </row>
    <row r="2261" spans="1:14">
      <c r="A2261" s="38" t="str" cm="1">
        <f t="array" ref="A2261">_xlfn.TEXTJOIN(",", TRUE, _xlfn.UNIQUE(IF((序时账[日期]=B2261)*(序时账[凭证字号]=C2261), 序时账[科目编码], "")))</f>
        <v>0</v>
      </c>
      <c r="B2261" s="89"/>
      <c r="G2261" s="39"/>
      <c r="H2261" s="39"/>
      <c r="I2261" s="42">
        <f>IF(F2261&lt;&gt;"结转本期损益",_xlfn.XLOOKUP(D2261,科目余额表[科目编码],科目余额表[抽查项目],"无匹配"),"期间结转")</f>
        <v>0</v>
      </c>
      <c r="J2261" s="38" t="str" cm="1">
        <f t="array" ref="J2261">_xlfn.TEXTJOIN(",", TRUE, _xlfn.UNIQUE(IF((序时账[日期]=B2261)*(序时账[凭证字号]=C2261)*IF(G2261=0,序时账[借方金额]&lt;&gt;0,序时账[借方金额]=0)*(序时账[科目编码]&lt;&gt;D2261), 序时账[科目名称], "")))</f>
        <v/>
      </c>
      <c r="K2261" s="42"/>
      <c r="M2261" s="24"/>
      <c r="N2261" s="23"/>
    </row>
    <row r="2262" spans="1:14">
      <c r="A2262" s="38" t="str" cm="1">
        <f t="array" ref="A2262">_xlfn.TEXTJOIN(",", TRUE, _xlfn.UNIQUE(IF((序时账[日期]=B2262)*(序时账[凭证字号]=C2262), 序时账[科目编码], "")))</f>
        <v>0</v>
      </c>
      <c r="B2262" s="89"/>
      <c r="G2262" s="39"/>
      <c r="H2262" s="39"/>
      <c r="I2262" s="42">
        <f>IF(F2262&lt;&gt;"结转本期损益",_xlfn.XLOOKUP(D2262,科目余额表[科目编码],科目余额表[抽查项目],"无匹配"),"期间结转")</f>
        <v>0</v>
      </c>
      <c r="J2262" s="38" t="str" cm="1">
        <f t="array" ref="J2262">_xlfn.TEXTJOIN(",", TRUE, _xlfn.UNIQUE(IF((序时账[日期]=B2262)*(序时账[凭证字号]=C2262)*IF(G2262=0,序时账[借方金额]&lt;&gt;0,序时账[借方金额]=0)*(序时账[科目编码]&lt;&gt;D2262), 序时账[科目名称], "")))</f>
        <v/>
      </c>
      <c r="K2262" s="42"/>
      <c r="M2262" s="24"/>
      <c r="N2262" s="23"/>
    </row>
    <row r="2263" spans="1:14">
      <c r="A2263" s="38" t="str" cm="1">
        <f t="array" ref="A2263">_xlfn.TEXTJOIN(",", TRUE, _xlfn.UNIQUE(IF((序时账[日期]=B2263)*(序时账[凭证字号]=C2263), 序时账[科目编码], "")))</f>
        <v>0</v>
      </c>
      <c r="B2263" s="89"/>
      <c r="G2263" s="39"/>
      <c r="H2263" s="39"/>
      <c r="I2263" s="42">
        <f>IF(F2263&lt;&gt;"结转本期损益",_xlfn.XLOOKUP(D2263,科目余额表[科目编码],科目余额表[抽查项目],"无匹配"),"期间结转")</f>
        <v>0</v>
      </c>
      <c r="J2263" s="38" t="str" cm="1">
        <f t="array" ref="J2263">_xlfn.TEXTJOIN(",", TRUE, _xlfn.UNIQUE(IF((序时账[日期]=B2263)*(序时账[凭证字号]=C2263)*IF(G2263=0,序时账[借方金额]&lt;&gt;0,序时账[借方金额]=0)*(序时账[科目编码]&lt;&gt;D2263), 序时账[科目名称], "")))</f>
        <v/>
      </c>
      <c r="K2263" s="42"/>
      <c r="M2263" s="24"/>
      <c r="N2263" s="23"/>
    </row>
    <row r="2264" spans="1:14">
      <c r="A2264" s="38" t="str" cm="1">
        <f t="array" ref="A2264">_xlfn.TEXTJOIN(",", TRUE, _xlfn.UNIQUE(IF((序时账[日期]=B2264)*(序时账[凭证字号]=C2264), 序时账[科目编码], "")))</f>
        <v>0</v>
      </c>
      <c r="B2264" s="89"/>
      <c r="G2264" s="39"/>
      <c r="H2264" s="39"/>
      <c r="I2264" s="42">
        <f>IF(F2264&lt;&gt;"结转本期损益",_xlfn.XLOOKUP(D2264,科目余额表[科目编码],科目余额表[抽查项目],"无匹配"),"期间结转")</f>
        <v>0</v>
      </c>
      <c r="J2264" s="38" t="str" cm="1">
        <f t="array" ref="J2264">_xlfn.TEXTJOIN(",", TRUE, _xlfn.UNIQUE(IF((序时账[日期]=B2264)*(序时账[凭证字号]=C2264)*IF(G2264=0,序时账[借方金额]&lt;&gt;0,序时账[借方金额]=0)*(序时账[科目编码]&lt;&gt;D2264), 序时账[科目名称], "")))</f>
        <v/>
      </c>
      <c r="K2264" s="42"/>
      <c r="M2264" s="24"/>
      <c r="N2264" s="23"/>
    </row>
    <row r="2265" spans="1:14">
      <c r="A2265" s="38" t="str" cm="1">
        <f t="array" ref="A2265">_xlfn.TEXTJOIN(",", TRUE, _xlfn.UNIQUE(IF((序时账[日期]=B2265)*(序时账[凭证字号]=C2265), 序时账[科目编码], "")))</f>
        <v>0</v>
      </c>
      <c r="B2265" s="89"/>
      <c r="G2265" s="39"/>
      <c r="H2265" s="39"/>
      <c r="I2265" s="42">
        <f>IF(F2265&lt;&gt;"结转本期损益",_xlfn.XLOOKUP(D2265,科目余额表[科目编码],科目余额表[抽查项目],"无匹配"),"期间结转")</f>
        <v>0</v>
      </c>
      <c r="J2265" s="38" t="str" cm="1">
        <f t="array" ref="J2265">_xlfn.TEXTJOIN(",", TRUE, _xlfn.UNIQUE(IF((序时账[日期]=B2265)*(序时账[凭证字号]=C2265)*IF(G2265=0,序时账[借方金额]&lt;&gt;0,序时账[借方金额]=0)*(序时账[科目编码]&lt;&gt;D2265), 序时账[科目名称], "")))</f>
        <v/>
      </c>
      <c r="K2265" s="42"/>
      <c r="M2265" s="24"/>
      <c r="N2265" s="23"/>
    </row>
    <row r="2266" spans="1:14">
      <c r="A2266" s="38" t="str" cm="1">
        <f t="array" ref="A2266">_xlfn.TEXTJOIN(",", TRUE, _xlfn.UNIQUE(IF((序时账[日期]=B2266)*(序时账[凭证字号]=C2266), 序时账[科目编码], "")))</f>
        <v>0</v>
      </c>
      <c r="B2266" s="89"/>
      <c r="G2266" s="39"/>
      <c r="H2266" s="39"/>
      <c r="I2266" s="42">
        <f>IF(F2266&lt;&gt;"结转本期损益",_xlfn.XLOOKUP(D2266,科目余额表[科目编码],科目余额表[抽查项目],"无匹配"),"期间结转")</f>
        <v>0</v>
      </c>
      <c r="J2266" s="38" t="str" cm="1">
        <f t="array" ref="J2266">_xlfn.TEXTJOIN(",", TRUE, _xlfn.UNIQUE(IF((序时账[日期]=B2266)*(序时账[凭证字号]=C2266)*IF(G2266=0,序时账[借方金额]&lt;&gt;0,序时账[借方金额]=0)*(序时账[科目编码]&lt;&gt;D2266), 序时账[科目名称], "")))</f>
        <v/>
      </c>
      <c r="K2266" s="42"/>
      <c r="M2266" s="24"/>
      <c r="N2266" s="23"/>
    </row>
    <row r="2267" spans="1:14">
      <c r="A2267" s="38" t="str" cm="1">
        <f t="array" ref="A2267">_xlfn.TEXTJOIN(",", TRUE, _xlfn.UNIQUE(IF((序时账[日期]=B2267)*(序时账[凭证字号]=C2267), 序时账[科目编码], "")))</f>
        <v>0</v>
      </c>
      <c r="B2267" s="89"/>
      <c r="G2267" s="39"/>
      <c r="H2267" s="39"/>
      <c r="I2267" s="42">
        <f>IF(F2267&lt;&gt;"结转本期损益",_xlfn.XLOOKUP(D2267,科目余额表[科目编码],科目余额表[抽查项目],"无匹配"),"期间结转")</f>
        <v>0</v>
      </c>
      <c r="J2267" s="38" t="str" cm="1">
        <f t="array" ref="J2267">_xlfn.TEXTJOIN(",", TRUE, _xlfn.UNIQUE(IF((序时账[日期]=B2267)*(序时账[凭证字号]=C2267)*IF(G2267=0,序时账[借方金额]&lt;&gt;0,序时账[借方金额]=0)*(序时账[科目编码]&lt;&gt;D2267), 序时账[科目名称], "")))</f>
        <v/>
      </c>
      <c r="K2267" s="42"/>
      <c r="M2267" s="24"/>
      <c r="N2267" s="23"/>
    </row>
    <row r="2268" spans="1:14">
      <c r="A2268" s="38" t="str" cm="1">
        <f t="array" ref="A2268">_xlfn.TEXTJOIN(",", TRUE, _xlfn.UNIQUE(IF((序时账[日期]=B2268)*(序时账[凭证字号]=C2268), 序时账[科目编码], "")))</f>
        <v>0</v>
      </c>
      <c r="B2268" s="89"/>
      <c r="G2268" s="39"/>
      <c r="H2268" s="39"/>
      <c r="I2268" s="42">
        <f>IF(F2268&lt;&gt;"结转本期损益",_xlfn.XLOOKUP(D2268,科目余额表[科目编码],科目余额表[抽查项目],"无匹配"),"期间结转")</f>
        <v>0</v>
      </c>
      <c r="J2268" s="38" t="str" cm="1">
        <f t="array" ref="J2268">_xlfn.TEXTJOIN(",", TRUE, _xlfn.UNIQUE(IF((序时账[日期]=B2268)*(序时账[凭证字号]=C2268)*IF(G2268=0,序时账[借方金额]&lt;&gt;0,序时账[借方金额]=0)*(序时账[科目编码]&lt;&gt;D2268), 序时账[科目名称], "")))</f>
        <v/>
      </c>
      <c r="K2268" s="42"/>
      <c r="M2268" s="24"/>
      <c r="N2268" s="23"/>
    </row>
    <row r="2269" spans="1:14">
      <c r="A2269" s="38" t="str" cm="1">
        <f t="array" ref="A2269">_xlfn.TEXTJOIN(",", TRUE, _xlfn.UNIQUE(IF((序时账[日期]=B2269)*(序时账[凭证字号]=C2269), 序时账[科目编码], "")))</f>
        <v>0</v>
      </c>
      <c r="B2269" s="89"/>
      <c r="G2269" s="39"/>
      <c r="H2269" s="39"/>
      <c r="I2269" s="42">
        <f>IF(F2269&lt;&gt;"结转本期损益",_xlfn.XLOOKUP(D2269,科目余额表[科目编码],科目余额表[抽查项目],"无匹配"),"期间结转")</f>
        <v>0</v>
      </c>
      <c r="J2269" s="38" t="str" cm="1">
        <f t="array" ref="J2269">_xlfn.TEXTJOIN(",", TRUE, _xlfn.UNIQUE(IF((序时账[日期]=B2269)*(序时账[凭证字号]=C2269)*IF(G2269=0,序时账[借方金额]&lt;&gt;0,序时账[借方金额]=0)*(序时账[科目编码]&lt;&gt;D2269), 序时账[科目名称], "")))</f>
        <v/>
      </c>
      <c r="K2269" s="42"/>
      <c r="M2269" s="24"/>
      <c r="N2269" s="23"/>
    </row>
    <row r="2270" spans="1:14">
      <c r="A2270" s="38" t="str" cm="1">
        <f t="array" ref="A2270">_xlfn.TEXTJOIN(",", TRUE, _xlfn.UNIQUE(IF((序时账[日期]=B2270)*(序时账[凭证字号]=C2270), 序时账[科目编码], "")))</f>
        <v>0</v>
      </c>
      <c r="B2270" s="89"/>
      <c r="G2270" s="39"/>
      <c r="H2270" s="39"/>
      <c r="I2270" s="42">
        <f>IF(F2270&lt;&gt;"结转本期损益",_xlfn.XLOOKUP(D2270,科目余额表[科目编码],科目余额表[抽查项目],"无匹配"),"期间结转")</f>
        <v>0</v>
      </c>
      <c r="J2270" s="38" t="str" cm="1">
        <f t="array" ref="J2270">_xlfn.TEXTJOIN(",", TRUE, _xlfn.UNIQUE(IF((序时账[日期]=B2270)*(序时账[凭证字号]=C2270)*IF(G2270=0,序时账[借方金额]&lt;&gt;0,序时账[借方金额]=0)*(序时账[科目编码]&lt;&gt;D2270), 序时账[科目名称], "")))</f>
        <v/>
      </c>
      <c r="K2270" s="42"/>
      <c r="M2270" s="24"/>
      <c r="N2270" s="23"/>
    </row>
    <row r="2271" spans="1:14">
      <c r="A2271" s="38" t="str" cm="1">
        <f t="array" ref="A2271">_xlfn.TEXTJOIN(",", TRUE, _xlfn.UNIQUE(IF((序时账[日期]=B2271)*(序时账[凭证字号]=C2271), 序时账[科目编码], "")))</f>
        <v>0</v>
      </c>
      <c r="B2271" s="89"/>
      <c r="G2271" s="39"/>
      <c r="H2271" s="39"/>
      <c r="I2271" s="42">
        <f>IF(F2271&lt;&gt;"结转本期损益",_xlfn.XLOOKUP(D2271,科目余额表[科目编码],科目余额表[抽查项目],"无匹配"),"期间结转")</f>
        <v>0</v>
      </c>
      <c r="J2271" s="38" t="str" cm="1">
        <f t="array" ref="J2271">_xlfn.TEXTJOIN(",", TRUE, _xlfn.UNIQUE(IF((序时账[日期]=B2271)*(序时账[凭证字号]=C2271)*IF(G2271=0,序时账[借方金额]&lt;&gt;0,序时账[借方金额]=0)*(序时账[科目编码]&lt;&gt;D2271), 序时账[科目名称], "")))</f>
        <v/>
      </c>
      <c r="K2271" s="42"/>
      <c r="M2271" s="24"/>
      <c r="N2271" s="23"/>
    </row>
    <row r="2272" spans="1:14">
      <c r="A2272" s="38" t="str" cm="1">
        <f t="array" ref="A2272">_xlfn.TEXTJOIN(",", TRUE, _xlfn.UNIQUE(IF((序时账[日期]=B2272)*(序时账[凭证字号]=C2272), 序时账[科目编码], "")))</f>
        <v>0</v>
      </c>
      <c r="B2272" s="89"/>
      <c r="G2272" s="39"/>
      <c r="H2272" s="39"/>
      <c r="I2272" s="42">
        <f>IF(F2272&lt;&gt;"结转本期损益",_xlfn.XLOOKUP(D2272,科目余额表[科目编码],科目余额表[抽查项目],"无匹配"),"期间结转")</f>
        <v>0</v>
      </c>
      <c r="J2272" s="38" t="str" cm="1">
        <f t="array" ref="J2272">_xlfn.TEXTJOIN(",", TRUE, _xlfn.UNIQUE(IF((序时账[日期]=B2272)*(序时账[凭证字号]=C2272)*IF(G2272=0,序时账[借方金额]&lt;&gt;0,序时账[借方金额]=0)*(序时账[科目编码]&lt;&gt;D2272), 序时账[科目名称], "")))</f>
        <v/>
      </c>
      <c r="K2272" s="42"/>
      <c r="M2272" s="24"/>
      <c r="N2272" s="23"/>
    </row>
    <row r="2273" spans="1:14">
      <c r="A2273" s="38" t="str" cm="1">
        <f t="array" ref="A2273">_xlfn.TEXTJOIN(",", TRUE, _xlfn.UNIQUE(IF((序时账[日期]=B2273)*(序时账[凭证字号]=C2273), 序时账[科目编码], "")))</f>
        <v>0</v>
      </c>
      <c r="B2273" s="89"/>
      <c r="G2273" s="39"/>
      <c r="H2273" s="39"/>
      <c r="I2273" s="42">
        <f>IF(F2273&lt;&gt;"结转本期损益",_xlfn.XLOOKUP(D2273,科目余额表[科目编码],科目余额表[抽查项目],"无匹配"),"期间结转")</f>
        <v>0</v>
      </c>
      <c r="J2273" s="38" t="str" cm="1">
        <f t="array" ref="J2273">_xlfn.TEXTJOIN(",", TRUE, _xlfn.UNIQUE(IF((序时账[日期]=B2273)*(序时账[凭证字号]=C2273)*IF(G2273=0,序时账[借方金额]&lt;&gt;0,序时账[借方金额]=0)*(序时账[科目编码]&lt;&gt;D2273), 序时账[科目名称], "")))</f>
        <v/>
      </c>
      <c r="K2273" s="42"/>
      <c r="M2273" s="24"/>
      <c r="N2273" s="23"/>
    </row>
    <row r="2274" spans="1:14">
      <c r="A2274" s="38" t="str" cm="1">
        <f t="array" ref="A2274">_xlfn.TEXTJOIN(",", TRUE, _xlfn.UNIQUE(IF((序时账[日期]=B2274)*(序时账[凭证字号]=C2274), 序时账[科目编码], "")))</f>
        <v>0</v>
      </c>
      <c r="B2274" s="89"/>
      <c r="G2274" s="39"/>
      <c r="H2274" s="39"/>
      <c r="I2274" s="42">
        <f>IF(F2274&lt;&gt;"结转本期损益",_xlfn.XLOOKUP(D2274,科目余额表[科目编码],科目余额表[抽查项目],"无匹配"),"期间结转")</f>
        <v>0</v>
      </c>
      <c r="J2274" s="38" t="str" cm="1">
        <f t="array" ref="J2274">_xlfn.TEXTJOIN(",", TRUE, _xlfn.UNIQUE(IF((序时账[日期]=B2274)*(序时账[凭证字号]=C2274)*IF(G2274=0,序时账[借方金额]&lt;&gt;0,序时账[借方金额]=0)*(序时账[科目编码]&lt;&gt;D2274), 序时账[科目名称], "")))</f>
        <v/>
      </c>
      <c r="K2274" s="42"/>
      <c r="M2274" s="24"/>
      <c r="N2274" s="23"/>
    </row>
    <row r="2275" spans="1:14">
      <c r="A2275" s="38" t="str" cm="1">
        <f t="array" ref="A2275">_xlfn.TEXTJOIN(",", TRUE, _xlfn.UNIQUE(IF((序时账[日期]=B2275)*(序时账[凭证字号]=C2275), 序时账[科目编码], "")))</f>
        <v>0</v>
      </c>
      <c r="B2275" s="89"/>
      <c r="G2275" s="39"/>
      <c r="H2275" s="39"/>
      <c r="I2275" s="42">
        <f>IF(F2275&lt;&gt;"结转本期损益",_xlfn.XLOOKUP(D2275,科目余额表[科目编码],科目余额表[抽查项目],"无匹配"),"期间结转")</f>
        <v>0</v>
      </c>
      <c r="J2275" s="38" t="str" cm="1">
        <f t="array" ref="J2275">_xlfn.TEXTJOIN(",", TRUE, _xlfn.UNIQUE(IF((序时账[日期]=B2275)*(序时账[凭证字号]=C2275)*IF(G2275=0,序时账[借方金额]&lt;&gt;0,序时账[借方金额]=0)*(序时账[科目编码]&lt;&gt;D2275), 序时账[科目名称], "")))</f>
        <v/>
      </c>
      <c r="K2275" s="42"/>
      <c r="M2275" s="24"/>
      <c r="N2275" s="23"/>
    </row>
    <row r="2276" spans="1:14">
      <c r="A2276" s="38" t="str" cm="1">
        <f t="array" ref="A2276">_xlfn.TEXTJOIN(",", TRUE, _xlfn.UNIQUE(IF((序时账[日期]=B2276)*(序时账[凭证字号]=C2276), 序时账[科目编码], "")))</f>
        <v>0</v>
      </c>
      <c r="B2276" s="89"/>
      <c r="G2276" s="39"/>
      <c r="H2276" s="39"/>
      <c r="I2276" s="42">
        <f>IF(F2276&lt;&gt;"结转本期损益",_xlfn.XLOOKUP(D2276,科目余额表[科目编码],科目余额表[抽查项目],"无匹配"),"期间结转")</f>
        <v>0</v>
      </c>
      <c r="J2276" s="38" t="str" cm="1">
        <f t="array" ref="J2276">_xlfn.TEXTJOIN(",", TRUE, _xlfn.UNIQUE(IF((序时账[日期]=B2276)*(序时账[凭证字号]=C2276)*IF(G2276=0,序时账[借方金额]&lt;&gt;0,序时账[借方金额]=0)*(序时账[科目编码]&lt;&gt;D2276), 序时账[科目名称], "")))</f>
        <v/>
      </c>
      <c r="K2276" s="42"/>
      <c r="M2276" s="24"/>
      <c r="N2276" s="23"/>
    </row>
    <row r="2277" spans="1:14">
      <c r="A2277" s="38" t="str" cm="1">
        <f t="array" ref="A2277">_xlfn.TEXTJOIN(",", TRUE, _xlfn.UNIQUE(IF((序时账[日期]=B2277)*(序时账[凭证字号]=C2277), 序时账[科目编码], "")))</f>
        <v>0</v>
      </c>
      <c r="B2277" s="89"/>
      <c r="G2277" s="39"/>
      <c r="H2277" s="39"/>
      <c r="I2277" s="42">
        <f>IF(F2277&lt;&gt;"结转本期损益",_xlfn.XLOOKUP(D2277,科目余额表[科目编码],科目余额表[抽查项目],"无匹配"),"期间结转")</f>
        <v>0</v>
      </c>
      <c r="J2277" s="38" t="str" cm="1">
        <f t="array" ref="J2277">_xlfn.TEXTJOIN(",", TRUE, _xlfn.UNIQUE(IF((序时账[日期]=B2277)*(序时账[凭证字号]=C2277)*IF(G2277=0,序时账[借方金额]&lt;&gt;0,序时账[借方金额]=0)*(序时账[科目编码]&lt;&gt;D2277), 序时账[科目名称], "")))</f>
        <v/>
      </c>
      <c r="K2277" s="42"/>
      <c r="M2277" s="24"/>
      <c r="N2277" s="23"/>
    </row>
    <row r="2278" spans="1:14">
      <c r="A2278" s="38" t="str" cm="1">
        <f t="array" ref="A2278">_xlfn.TEXTJOIN(",", TRUE, _xlfn.UNIQUE(IF((序时账[日期]=B2278)*(序时账[凭证字号]=C2278), 序时账[科目编码], "")))</f>
        <v>0</v>
      </c>
      <c r="B2278" s="89"/>
      <c r="G2278" s="39"/>
      <c r="H2278" s="39"/>
      <c r="I2278" s="42">
        <f>IF(F2278&lt;&gt;"结转本期损益",_xlfn.XLOOKUP(D2278,科目余额表[科目编码],科目余额表[抽查项目],"无匹配"),"期间结转")</f>
        <v>0</v>
      </c>
      <c r="J2278" s="38" t="str" cm="1">
        <f t="array" ref="J2278">_xlfn.TEXTJOIN(",", TRUE, _xlfn.UNIQUE(IF((序时账[日期]=B2278)*(序时账[凭证字号]=C2278)*IF(G2278=0,序时账[借方金额]&lt;&gt;0,序时账[借方金额]=0)*(序时账[科目编码]&lt;&gt;D2278), 序时账[科目名称], "")))</f>
        <v/>
      </c>
      <c r="K2278" s="42"/>
      <c r="M2278" s="24"/>
      <c r="N2278" s="23"/>
    </row>
    <row r="2279" spans="1:14">
      <c r="A2279" s="38" t="str" cm="1">
        <f t="array" ref="A2279">_xlfn.TEXTJOIN(",", TRUE, _xlfn.UNIQUE(IF((序时账[日期]=B2279)*(序时账[凭证字号]=C2279), 序时账[科目编码], "")))</f>
        <v>0</v>
      </c>
      <c r="B2279" s="89"/>
      <c r="G2279" s="39"/>
      <c r="H2279" s="39"/>
      <c r="I2279" s="42">
        <f>IF(F2279&lt;&gt;"结转本期损益",_xlfn.XLOOKUP(D2279,科目余额表[科目编码],科目余额表[抽查项目],"无匹配"),"期间结转")</f>
        <v>0</v>
      </c>
      <c r="J2279" s="38" t="str" cm="1">
        <f t="array" ref="J2279">_xlfn.TEXTJOIN(",", TRUE, _xlfn.UNIQUE(IF((序时账[日期]=B2279)*(序时账[凭证字号]=C2279)*IF(G2279=0,序时账[借方金额]&lt;&gt;0,序时账[借方金额]=0)*(序时账[科目编码]&lt;&gt;D2279), 序时账[科目名称], "")))</f>
        <v/>
      </c>
      <c r="K2279" s="42"/>
      <c r="M2279" s="24"/>
      <c r="N2279" s="23"/>
    </row>
    <row r="2280" spans="1:14">
      <c r="A2280" s="38" t="str" cm="1">
        <f t="array" ref="A2280">_xlfn.TEXTJOIN(",", TRUE, _xlfn.UNIQUE(IF((序时账[日期]=B2280)*(序时账[凭证字号]=C2280), 序时账[科目编码], "")))</f>
        <v>0</v>
      </c>
      <c r="B2280" s="89"/>
      <c r="G2280" s="39"/>
      <c r="H2280" s="39"/>
      <c r="I2280" s="42">
        <f>IF(F2280&lt;&gt;"结转本期损益",_xlfn.XLOOKUP(D2280,科目余额表[科目编码],科目余额表[抽查项目],"无匹配"),"期间结转")</f>
        <v>0</v>
      </c>
      <c r="J2280" s="38" t="str" cm="1">
        <f t="array" ref="J2280">_xlfn.TEXTJOIN(",", TRUE, _xlfn.UNIQUE(IF((序时账[日期]=B2280)*(序时账[凭证字号]=C2280)*IF(G2280=0,序时账[借方金额]&lt;&gt;0,序时账[借方金额]=0)*(序时账[科目编码]&lt;&gt;D2280), 序时账[科目名称], "")))</f>
        <v/>
      </c>
      <c r="K2280" s="42"/>
      <c r="M2280" s="24"/>
      <c r="N2280" s="23"/>
    </row>
    <row r="2281" spans="1:14">
      <c r="A2281" s="38" t="str" cm="1">
        <f t="array" ref="A2281">_xlfn.TEXTJOIN(",", TRUE, _xlfn.UNIQUE(IF((序时账[日期]=B2281)*(序时账[凭证字号]=C2281), 序时账[科目编码], "")))</f>
        <v>0</v>
      </c>
      <c r="B2281" s="89"/>
      <c r="G2281" s="39"/>
      <c r="H2281" s="39"/>
      <c r="I2281" s="42">
        <f>IF(F2281&lt;&gt;"结转本期损益",_xlfn.XLOOKUP(D2281,科目余额表[科目编码],科目余额表[抽查项目],"无匹配"),"期间结转")</f>
        <v>0</v>
      </c>
      <c r="J2281" s="38" t="str" cm="1">
        <f t="array" ref="J2281">_xlfn.TEXTJOIN(",", TRUE, _xlfn.UNIQUE(IF((序时账[日期]=B2281)*(序时账[凭证字号]=C2281)*IF(G2281=0,序时账[借方金额]&lt;&gt;0,序时账[借方金额]=0)*(序时账[科目编码]&lt;&gt;D2281), 序时账[科目名称], "")))</f>
        <v/>
      </c>
      <c r="K2281" s="42"/>
      <c r="M2281" s="24"/>
      <c r="N2281" s="23"/>
    </row>
    <row r="2282" spans="1:14">
      <c r="A2282" s="38" t="str" cm="1">
        <f t="array" ref="A2282">_xlfn.TEXTJOIN(",", TRUE, _xlfn.UNIQUE(IF((序时账[日期]=B2282)*(序时账[凭证字号]=C2282), 序时账[科目编码], "")))</f>
        <v>0</v>
      </c>
      <c r="B2282" s="89"/>
      <c r="G2282" s="39"/>
      <c r="H2282" s="39"/>
      <c r="I2282" s="42">
        <f>IF(F2282&lt;&gt;"结转本期损益",_xlfn.XLOOKUP(D2282,科目余额表[科目编码],科目余额表[抽查项目],"无匹配"),"期间结转")</f>
        <v>0</v>
      </c>
      <c r="J2282" s="38" t="str" cm="1">
        <f t="array" ref="J2282">_xlfn.TEXTJOIN(",", TRUE, _xlfn.UNIQUE(IF((序时账[日期]=B2282)*(序时账[凭证字号]=C2282)*IF(G2282=0,序时账[借方金额]&lt;&gt;0,序时账[借方金额]=0)*(序时账[科目编码]&lt;&gt;D2282), 序时账[科目名称], "")))</f>
        <v/>
      </c>
      <c r="K2282" s="42"/>
      <c r="M2282" s="24"/>
      <c r="N2282" s="23"/>
    </row>
    <row r="2283" spans="1:14">
      <c r="A2283" s="38" t="str" cm="1">
        <f t="array" ref="A2283">_xlfn.TEXTJOIN(",", TRUE, _xlfn.UNIQUE(IF((序时账[日期]=B2283)*(序时账[凭证字号]=C2283), 序时账[科目编码], "")))</f>
        <v>0</v>
      </c>
      <c r="B2283" s="89"/>
      <c r="G2283" s="39"/>
      <c r="H2283" s="39"/>
      <c r="I2283" s="42">
        <f>IF(F2283&lt;&gt;"结转本期损益",_xlfn.XLOOKUP(D2283,科目余额表[科目编码],科目余额表[抽查项目],"无匹配"),"期间结转")</f>
        <v>0</v>
      </c>
      <c r="J2283" s="38" t="str" cm="1">
        <f t="array" ref="J2283">_xlfn.TEXTJOIN(",", TRUE, _xlfn.UNIQUE(IF((序时账[日期]=B2283)*(序时账[凭证字号]=C2283)*IF(G2283=0,序时账[借方金额]&lt;&gt;0,序时账[借方金额]=0)*(序时账[科目编码]&lt;&gt;D2283), 序时账[科目名称], "")))</f>
        <v/>
      </c>
      <c r="K2283" s="42"/>
      <c r="M2283" s="24"/>
      <c r="N2283" s="23"/>
    </row>
    <row r="2284" spans="1:14">
      <c r="A2284" s="38" t="str" cm="1">
        <f t="array" ref="A2284">_xlfn.TEXTJOIN(",", TRUE, _xlfn.UNIQUE(IF((序时账[日期]=B2284)*(序时账[凭证字号]=C2284), 序时账[科目编码], "")))</f>
        <v>0</v>
      </c>
      <c r="B2284" s="89"/>
      <c r="G2284" s="39"/>
      <c r="H2284" s="39"/>
      <c r="I2284" s="42">
        <f>IF(F2284&lt;&gt;"结转本期损益",_xlfn.XLOOKUP(D2284,科目余额表[科目编码],科目余额表[抽查项目],"无匹配"),"期间结转")</f>
        <v>0</v>
      </c>
      <c r="J2284" s="38" t="str" cm="1">
        <f t="array" ref="J2284">_xlfn.TEXTJOIN(",", TRUE, _xlfn.UNIQUE(IF((序时账[日期]=B2284)*(序时账[凭证字号]=C2284)*IF(G2284=0,序时账[借方金额]&lt;&gt;0,序时账[借方金额]=0)*(序时账[科目编码]&lt;&gt;D2284), 序时账[科目名称], "")))</f>
        <v/>
      </c>
      <c r="K2284" s="42"/>
      <c r="M2284" s="24"/>
      <c r="N2284" s="23"/>
    </row>
    <row r="2285" spans="1:14">
      <c r="A2285" s="38" t="str" cm="1">
        <f t="array" ref="A2285">_xlfn.TEXTJOIN(",", TRUE, _xlfn.UNIQUE(IF((序时账[日期]=B2285)*(序时账[凭证字号]=C2285), 序时账[科目编码], "")))</f>
        <v>0</v>
      </c>
      <c r="B2285" s="89"/>
      <c r="G2285" s="39"/>
      <c r="H2285" s="39"/>
      <c r="I2285" s="42">
        <f>IF(F2285&lt;&gt;"结转本期损益",_xlfn.XLOOKUP(D2285,科目余额表[科目编码],科目余额表[抽查项目],"无匹配"),"期间结转")</f>
        <v>0</v>
      </c>
      <c r="J2285" s="38" t="str" cm="1">
        <f t="array" ref="J2285">_xlfn.TEXTJOIN(",", TRUE, _xlfn.UNIQUE(IF((序时账[日期]=B2285)*(序时账[凭证字号]=C2285)*IF(G2285=0,序时账[借方金额]&lt;&gt;0,序时账[借方金额]=0)*(序时账[科目编码]&lt;&gt;D2285), 序时账[科目名称], "")))</f>
        <v/>
      </c>
      <c r="K2285" s="42"/>
      <c r="M2285" s="24"/>
      <c r="N2285" s="23"/>
    </row>
    <row r="2286" spans="1:14">
      <c r="A2286" s="38" t="str" cm="1">
        <f t="array" ref="A2286">_xlfn.TEXTJOIN(",", TRUE, _xlfn.UNIQUE(IF((序时账[日期]=B2286)*(序时账[凭证字号]=C2286), 序时账[科目编码], "")))</f>
        <v>0</v>
      </c>
      <c r="B2286" s="89"/>
      <c r="G2286" s="39"/>
      <c r="H2286" s="39"/>
      <c r="I2286" s="42">
        <f>IF(F2286&lt;&gt;"结转本期损益",_xlfn.XLOOKUP(D2286,科目余额表[科目编码],科目余额表[抽查项目],"无匹配"),"期间结转")</f>
        <v>0</v>
      </c>
      <c r="J2286" s="38" t="str" cm="1">
        <f t="array" ref="J2286">_xlfn.TEXTJOIN(",", TRUE, _xlfn.UNIQUE(IF((序时账[日期]=B2286)*(序时账[凭证字号]=C2286)*IF(G2286=0,序时账[借方金额]&lt;&gt;0,序时账[借方金额]=0)*(序时账[科目编码]&lt;&gt;D2286), 序时账[科目名称], "")))</f>
        <v/>
      </c>
      <c r="K2286" s="42"/>
      <c r="M2286" s="24"/>
      <c r="N2286" s="23"/>
    </row>
    <row r="2287" spans="1:14">
      <c r="A2287" s="38" t="str" cm="1">
        <f t="array" ref="A2287">_xlfn.TEXTJOIN(",", TRUE, _xlfn.UNIQUE(IF((序时账[日期]=B2287)*(序时账[凭证字号]=C2287), 序时账[科目编码], "")))</f>
        <v>0</v>
      </c>
      <c r="B2287" s="89"/>
      <c r="G2287" s="39"/>
      <c r="H2287" s="39"/>
      <c r="I2287" s="42">
        <f>IF(F2287&lt;&gt;"结转本期损益",_xlfn.XLOOKUP(D2287,科目余额表[科目编码],科目余额表[抽查项目],"无匹配"),"期间结转")</f>
        <v>0</v>
      </c>
      <c r="J2287" s="38" t="str" cm="1">
        <f t="array" ref="J2287">_xlfn.TEXTJOIN(",", TRUE, _xlfn.UNIQUE(IF((序时账[日期]=B2287)*(序时账[凭证字号]=C2287)*IF(G2287=0,序时账[借方金额]&lt;&gt;0,序时账[借方金额]=0)*(序时账[科目编码]&lt;&gt;D2287), 序时账[科目名称], "")))</f>
        <v/>
      </c>
      <c r="K2287" s="42"/>
      <c r="M2287" s="24"/>
      <c r="N2287" s="23"/>
    </row>
    <row r="2288" spans="1:14">
      <c r="A2288" s="38" t="str" cm="1">
        <f t="array" ref="A2288">_xlfn.TEXTJOIN(",", TRUE, _xlfn.UNIQUE(IF((序时账[日期]=B2288)*(序时账[凭证字号]=C2288), 序时账[科目编码], "")))</f>
        <v>0</v>
      </c>
      <c r="B2288" s="89"/>
      <c r="G2288" s="39"/>
      <c r="H2288" s="39"/>
      <c r="I2288" s="42">
        <f>IF(F2288&lt;&gt;"结转本期损益",_xlfn.XLOOKUP(D2288,科目余额表[科目编码],科目余额表[抽查项目],"无匹配"),"期间结转")</f>
        <v>0</v>
      </c>
      <c r="J2288" s="38" t="str" cm="1">
        <f t="array" ref="J2288">_xlfn.TEXTJOIN(",", TRUE, _xlfn.UNIQUE(IF((序时账[日期]=B2288)*(序时账[凭证字号]=C2288)*IF(G2288=0,序时账[借方金额]&lt;&gt;0,序时账[借方金额]=0)*(序时账[科目编码]&lt;&gt;D2288), 序时账[科目名称], "")))</f>
        <v/>
      </c>
      <c r="K2288" s="42"/>
      <c r="M2288" s="24"/>
      <c r="N2288" s="23"/>
    </row>
    <row r="2289" spans="1:14">
      <c r="A2289" s="38" t="str" cm="1">
        <f t="array" ref="A2289">_xlfn.TEXTJOIN(",", TRUE, _xlfn.UNIQUE(IF((序时账[日期]=B2289)*(序时账[凭证字号]=C2289), 序时账[科目编码], "")))</f>
        <v>0</v>
      </c>
      <c r="B2289" s="89"/>
      <c r="G2289" s="39"/>
      <c r="H2289" s="39"/>
      <c r="I2289" s="42">
        <f>IF(F2289&lt;&gt;"结转本期损益",_xlfn.XLOOKUP(D2289,科目余额表[科目编码],科目余额表[抽查项目],"无匹配"),"期间结转")</f>
        <v>0</v>
      </c>
      <c r="J2289" s="38" t="str" cm="1">
        <f t="array" ref="J2289">_xlfn.TEXTJOIN(",", TRUE, _xlfn.UNIQUE(IF((序时账[日期]=B2289)*(序时账[凭证字号]=C2289)*IF(G2289=0,序时账[借方金额]&lt;&gt;0,序时账[借方金额]=0)*(序时账[科目编码]&lt;&gt;D2289), 序时账[科目名称], "")))</f>
        <v/>
      </c>
      <c r="K2289" s="42"/>
      <c r="M2289" s="24"/>
      <c r="N2289" s="23"/>
    </row>
    <row r="2290" spans="1:14">
      <c r="A2290" s="38" t="str" cm="1">
        <f t="array" ref="A2290">_xlfn.TEXTJOIN(",", TRUE, _xlfn.UNIQUE(IF((序时账[日期]=B2290)*(序时账[凭证字号]=C2290), 序时账[科目编码], "")))</f>
        <v>0</v>
      </c>
      <c r="B2290" s="89"/>
      <c r="G2290" s="39"/>
      <c r="H2290" s="39"/>
      <c r="I2290" s="42">
        <f>IF(F2290&lt;&gt;"结转本期损益",_xlfn.XLOOKUP(D2290,科目余额表[科目编码],科目余额表[抽查项目],"无匹配"),"期间结转")</f>
        <v>0</v>
      </c>
      <c r="J2290" s="38" t="str" cm="1">
        <f t="array" ref="J2290">_xlfn.TEXTJOIN(",", TRUE, _xlfn.UNIQUE(IF((序时账[日期]=B2290)*(序时账[凭证字号]=C2290)*IF(G2290=0,序时账[借方金额]&lt;&gt;0,序时账[借方金额]=0)*(序时账[科目编码]&lt;&gt;D2290), 序时账[科目名称], "")))</f>
        <v/>
      </c>
      <c r="K2290" s="42"/>
      <c r="M2290" s="24"/>
      <c r="N2290" s="23"/>
    </row>
    <row r="2291" spans="1:14">
      <c r="A2291" s="38" t="str" cm="1">
        <f t="array" ref="A2291">_xlfn.TEXTJOIN(",", TRUE, _xlfn.UNIQUE(IF((序时账[日期]=B2291)*(序时账[凭证字号]=C2291), 序时账[科目编码], "")))</f>
        <v>0</v>
      </c>
      <c r="B2291" s="89"/>
      <c r="G2291" s="39"/>
      <c r="H2291" s="39"/>
      <c r="I2291" s="42">
        <f>IF(F2291&lt;&gt;"结转本期损益",_xlfn.XLOOKUP(D2291,科目余额表[科目编码],科目余额表[抽查项目],"无匹配"),"期间结转")</f>
        <v>0</v>
      </c>
      <c r="J2291" s="38" t="str" cm="1">
        <f t="array" ref="J2291">_xlfn.TEXTJOIN(",", TRUE, _xlfn.UNIQUE(IF((序时账[日期]=B2291)*(序时账[凭证字号]=C2291)*IF(G2291=0,序时账[借方金额]&lt;&gt;0,序时账[借方金额]=0)*(序时账[科目编码]&lt;&gt;D2291), 序时账[科目名称], "")))</f>
        <v/>
      </c>
      <c r="K2291" s="42"/>
      <c r="M2291" s="24"/>
      <c r="N2291" s="23"/>
    </row>
    <row r="2292" spans="1:14">
      <c r="A2292" s="38" t="str" cm="1">
        <f t="array" ref="A2292">_xlfn.TEXTJOIN(",", TRUE, _xlfn.UNIQUE(IF((序时账[日期]=B2292)*(序时账[凭证字号]=C2292), 序时账[科目编码], "")))</f>
        <v>0</v>
      </c>
      <c r="B2292" s="89"/>
      <c r="G2292" s="39"/>
      <c r="H2292" s="39"/>
      <c r="I2292" s="42">
        <f>IF(F2292&lt;&gt;"结转本期损益",_xlfn.XLOOKUP(D2292,科目余额表[科目编码],科目余额表[抽查项目],"无匹配"),"期间结转")</f>
        <v>0</v>
      </c>
      <c r="J2292" s="38" t="str" cm="1">
        <f t="array" ref="J2292">_xlfn.TEXTJOIN(",", TRUE, _xlfn.UNIQUE(IF((序时账[日期]=B2292)*(序时账[凭证字号]=C2292)*IF(G2292=0,序时账[借方金额]&lt;&gt;0,序时账[借方金额]=0)*(序时账[科目编码]&lt;&gt;D2292), 序时账[科目名称], "")))</f>
        <v/>
      </c>
      <c r="K2292" s="42"/>
      <c r="M2292" s="24"/>
      <c r="N2292" s="23"/>
    </row>
    <row r="2293" spans="1:14">
      <c r="A2293" s="38" t="str" cm="1">
        <f t="array" ref="A2293">_xlfn.TEXTJOIN(",", TRUE, _xlfn.UNIQUE(IF((序时账[日期]=B2293)*(序时账[凭证字号]=C2293), 序时账[科目编码], "")))</f>
        <v>0</v>
      </c>
      <c r="B2293" s="89"/>
      <c r="G2293" s="39"/>
      <c r="H2293" s="39"/>
      <c r="I2293" s="42">
        <f>IF(F2293&lt;&gt;"结转本期损益",_xlfn.XLOOKUP(D2293,科目余额表[科目编码],科目余额表[抽查项目],"无匹配"),"期间结转")</f>
        <v>0</v>
      </c>
      <c r="J2293" s="38" t="str" cm="1">
        <f t="array" ref="J2293">_xlfn.TEXTJOIN(",", TRUE, _xlfn.UNIQUE(IF((序时账[日期]=B2293)*(序时账[凭证字号]=C2293)*IF(G2293=0,序时账[借方金额]&lt;&gt;0,序时账[借方金额]=0)*(序时账[科目编码]&lt;&gt;D2293), 序时账[科目名称], "")))</f>
        <v/>
      </c>
      <c r="K2293" s="42"/>
      <c r="M2293" s="24"/>
      <c r="N2293" s="23"/>
    </row>
    <row r="2294" spans="1:14">
      <c r="A2294" s="38" t="str" cm="1">
        <f t="array" ref="A2294">_xlfn.TEXTJOIN(",", TRUE, _xlfn.UNIQUE(IF((序时账[日期]=B2294)*(序时账[凭证字号]=C2294), 序时账[科目编码], "")))</f>
        <v>0</v>
      </c>
      <c r="B2294" s="89"/>
      <c r="G2294" s="39"/>
      <c r="H2294" s="39"/>
      <c r="I2294" s="42">
        <f>IF(F2294&lt;&gt;"结转本期损益",_xlfn.XLOOKUP(D2294,科目余额表[科目编码],科目余额表[抽查项目],"无匹配"),"期间结转")</f>
        <v>0</v>
      </c>
      <c r="J2294" s="38" t="str" cm="1">
        <f t="array" ref="J2294">_xlfn.TEXTJOIN(",", TRUE, _xlfn.UNIQUE(IF((序时账[日期]=B2294)*(序时账[凭证字号]=C2294)*IF(G2294=0,序时账[借方金额]&lt;&gt;0,序时账[借方金额]=0)*(序时账[科目编码]&lt;&gt;D2294), 序时账[科目名称], "")))</f>
        <v/>
      </c>
      <c r="K2294" s="42"/>
      <c r="M2294" s="24"/>
      <c r="N2294" s="23"/>
    </row>
    <row r="2295" spans="1:14">
      <c r="A2295" s="38" t="str" cm="1">
        <f t="array" ref="A2295">_xlfn.TEXTJOIN(",", TRUE, _xlfn.UNIQUE(IF((序时账[日期]=B2295)*(序时账[凭证字号]=C2295), 序时账[科目编码], "")))</f>
        <v>0</v>
      </c>
      <c r="B2295" s="89"/>
      <c r="G2295" s="39"/>
      <c r="H2295" s="39"/>
      <c r="I2295" s="42">
        <f>IF(F2295&lt;&gt;"结转本期损益",_xlfn.XLOOKUP(D2295,科目余额表[科目编码],科目余额表[抽查项目],"无匹配"),"期间结转")</f>
        <v>0</v>
      </c>
      <c r="J2295" s="38" t="str" cm="1">
        <f t="array" ref="J2295">_xlfn.TEXTJOIN(",", TRUE, _xlfn.UNIQUE(IF((序时账[日期]=B2295)*(序时账[凭证字号]=C2295)*IF(G2295=0,序时账[借方金额]&lt;&gt;0,序时账[借方金额]=0)*(序时账[科目编码]&lt;&gt;D2295), 序时账[科目名称], "")))</f>
        <v/>
      </c>
      <c r="K2295" s="42"/>
      <c r="M2295" s="24"/>
      <c r="N2295" s="23"/>
    </row>
    <row r="2296" spans="1:14">
      <c r="A2296" s="38" t="str" cm="1">
        <f t="array" ref="A2296">_xlfn.TEXTJOIN(",", TRUE, _xlfn.UNIQUE(IF((序时账[日期]=B2296)*(序时账[凭证字号]=C2296), 序时账[科目编码], "")))</f>
        <v>0</v>
      </c>
      <c r="B2296" s="89"/>
      <c r="G2296" s="39"/>
      <c r="H2296" s="39"/>
      <c r="I2296" s="42">
        <f>IF(F2296&lt;&gt;"结转本期损益",_xlfn.XLOOKUP(D2296,科目余额表[科目编码],科目余额表[抽查项目],"无匹配"),"期间结转")</f>
        <v>0</v>
      </c>
      <c r="J2296" s="38" t="str" cm="1">
        <f t="array" ref="J2296">_xlfn.TEXTJOIN(",", TRUE, _xlfn.UNIQUE(IF((序时账[日期]=B2296)*(序时账[凭证字号]=C2296)*IF(G2296=0,序时账[借方金额]&lt;&gt;0,序时账[借方金额]=0)*(序时账[科目编码]&lt;&gt;D2296), 序时账[科目名称], "")))</f>
        <v/>
      </c>
      <c r="K2296" s="42"/>
      <c r="M2296" s="24"/>
      <c r="N2296" s="23"/>
    </row>
    <row r="2297" spans="1:14">
      <c r="A2297" s="38" t="str" cm="1">
        <f t="array" ref="A2297">_xlfn.TEXTJOIN(",", TRUE, _xlfn.UNIQUE(IF((序时账[日期]=B2297)*(序时账[凭证字号]=C2297), 序时账[科目编码], "")))</f>
        <v>0</v>
      </c>
      <c r="B2297" s="89"/>
      <c r="G2297" s="39"/>
      <c r="H2297" s="39"/>
      <c r="I2297" s="42">
        <f>IF(F2297&lt;&gt;"结转本期损益",_xlfn.XLOOKUP(D2297,科目余额表[科目编码],科目余额表[抽查项目],"无匹配"),"期间结转")</f>
        <v>0</v>
      </c>
      <c r="J2297" s="38" t="str" cm="1">
        <f t="array" ref="J2297">_xlfn.TEXTJOIN(",", TRUE, _xlfn.UNIQUE(IF((序时账[日期]=B2297)*(序时账[凭证字号]=C2297)*IF(G2297=0,序时账[借方金额]&lt;&gt;0,序时账[借方金额]=0)*(序时账[科目编码]&lt;&gt;D2297), 序时账[科目名称], "")))</f>
        <v/>
      </c>
      <c r="K2297" s="42"/>
      <c r="M2297" s="24"/>
      <c r="N2297" s="23"/>
    </row>
    <row r="2298" spans="1:14">
      <c r="A2298" s="38" t="str" cm="1">
        <f t="array" ref="A2298">_xlfn.TEXTJOIN(",", TRUE, _xlfn.UNIQUE(IF((序时账[日期]=B2298)*(序时账[凭证字号]=C2298), 序时账[科目编码], "")))</f>
        <v>0</v>
      </c>
      <c r="B2298" s="89"/>
      <c r="G2298" s="39"/>
      <c r="H2298" s="39"/>
      <c r="I2298" s="42">
        <f>IF(F2298&lt;&gt;"结转本期损益",_xlfn.XLOOKUP(D2298,科目余额表[科目编码],科目余额表[抽查项目],"无匹配"),"期间结转")</f>
        <v>0</v>
      </c>
      <c r="J2298" s="38" t="str" cm="1">
        <f t="array" ref="J2298">_xlfn.TEXTJOIN(",", TRUE, _xlfn.UNIQUE(IF((序时账[日期]=B2298)*(序时账[凭证字号]=C2298)*IF(G2298=0,序时账[借方金额]&lt;&gt;0,序时账[借方金额]=0)*(序时账[科目编码]&lt;&gt;D2298), 序时账[科目名称], "")))</f>
        <v/>
      </c>
      <c r="K2298" s="42"/>
      <c r="M2298" s="24"/>
      <c r="N2298" s="23"/>
    </row>
    <row r="2299" spans="1:14">
      <c r="A2299" s="38" t="str" cm="1">
        <f t="array" ref="A2299">_xlfn.TEXTJOIN(",", TRUE, _xlfn.UNIQUE(IF((序时账[日期]=B2299)*(序时账[凭证字号]=C2299), 序时账[科目编码], "")))</f>
        <v>0</v>
      </c>
      <c r="B2299" s="89"/>
      <c r="G2299" s="39"/>
      <c r="H2299" s="39"/>
      <c r="I2299" s="42">
        <f>IF(F2299&lt;&gt;"结转本期损益",_xlfn.XLOOKUP(D2299,科目余额表[科目编码],科目余额表[抽查项目],"无匹配"),"期间结转")</f>
        <v>0</v>
      </c>
      <c r="J2299" s="38" t="str" cm="1">
        <f t="array" ref="J2299">_xlfn.TEXTJOIN(",", TRUE, _xlfn.UNIQUE(IF((序时账[日期]=B2299)*(序时账[凭证字号]=C2299)*IF(G2299=0,序时账[借方金额]&lt;&gt;0,序时账[借方金额]=0)*(序时账[科目编码]&lt;&gt;D2299), 序时账[科目名称], "")))</f>
        <v/>
      </c>
      <c r="K2299" s="42"/>
      <c r="M2299" s="24"/>
      <c r="N2299" s="23"/>
    </row>
    <row r="2300" spans="1:14">
      <c r="A2300" s="38" t="str" cm="1">
        <f t="array" ref="A2300">_xlfn.TEXTJOIN(",", TRUE, _xlfn.UNIQUE(IF((序时账[日期]=B2300)*(序时账[凭证字号]=C2300), 序时账[科目编码], "")))</f>
        <v>0</v>
      </c>
      <c r="B2300" s="89"/>
      <c r="G2300" s="39"/>
      <c r="H2300" s="39"/>
      <c r="I2300" s="42">
        <f>IF(F2300&lt;&gt;"结转本期损益",_xlfn.XLOOKUP(D2300,科目余额表[科目编码],科目余额表[抽查项目],"无匹配"),"期间结转")</f>
        <v>0</v>
      </c>
      <c r="J2300" s="38" t="str" cm="1">
        <f t="array" ref="J2300">_xlfn.TEXTJOIN(",", TRUE, _xlfn.UNIQUE(IF((序时账[日期]=B2300)*(序时账[凭证字号]=C2300)*IF(G2300=0,序时账[借方金额]&lt;&gt;0,序时账[借方金额]=0)*(序时账[科目编码]&lt;&gt;D2300), 序时账[科目名称], "")))</f>
        <v/>
      </c>
      <c r="K2300" s="42"/>
      <c r="M2300" s="24"/>
      <c r="N2300" s="23"/>
    </row>
    <row r="2301" spans="1:14">
      <c r="A2301" s="38" t="str" cm="1">
        <f t="array" ref="A2301">_xlfn.TEXTJOIN(",", TRUE, _xlfn.UNIQUE(IF((序时账[日期]=B2301)*(序时账[凭证字号]=C2301), 序时账[科目编码], "")))</f>
        <v>0</v>
      </c>
      <c r="B2301" s="89"/>
      <c r="G2301" s="39"/>
      <c r="H2301" s="39"/>
      <c r="I2301" s="42">
        <f>IF(F2301&lt;&gt;"结转本期损益",_xlfn.XLOOKUP(D2301,科目余额表[科目编码],科目余额表[抽查项目],"无匹配"),"期间结转")</f>
        <v>0</v>
      </c>
      <c r="J2301" s="38" t="str" cm="1">
        <f t="array" ref="J2301">_xlfn.TEXTJOIN(",", TRUE, _xlfn.UNIQUE(IF((序时账[日期]=B2301)*(序时账[凭证字号]=C2301)*IF(G2301=0,序时账[借方金额]&lt;&gt;0,序时账[借方金额]=0)*(序时账[科目编码]&lt;&gt;D2301), 序时账[科目名称], "")))</f>
        <v/>
      </c>
      <c r="K2301" s="42"/>
      <c r="M2301" s="24"/>
      <c r="N2301" s="23"/>
    </row>
    <row r="2302" spans="1:14">
      <c r="A2302" s="38" t="str" cm="1">
        <f t="array" ref="A2302">_xlfn.TEXTJOIN(",", TRUE, _xlfn.UNIQUE(IF((序时账[日期]=B2302)*(序时账[凭证字号]=C2302), 序时账[科目编码], "")))</f>
        <v>0</v>
      </c>
      <c r="B2302" s="89"/>
      <c r="G2302" s="39"/>
      <c r="H2302" s="39"/>
      <c r="I2302" s="42">
        <f>IF(F2302&lt;&gt;"结转本期损益",_xlfn.XLOOKUP(D2302,科目余额表[科目编码],科目余额表[抽查项目],"无匹配"),"期间结转")</f>
        <v>0</v>
      </c>
      <c r="J2302" s="38" t="str" cm="1">
        <f t="array" ref="J2302">_xlfn.TEXTJOIN(",", TRUE, _xlfn.UNIQUE(IF((序时账[日期]=B2302)*(序时账[凭证字号]=C2302)*IF(G2302=0,序时账[借方金额]&lt;&gt;0,序时账[借方金额]=0)*(序时账[科目编码]&lt;&gt;D2302), 序时账[科目名称], "")))</f>
        <v/>
      </c>
      <c r="K2302" s="42"/>
      <c r="M2302" s="24"/>
      <c r="N2302" s="23"/>
    </row>
    <row r="2303" spans="1:14">
      <c r="A2303" s="38" t="str" cm="1">
        <f t="array" ref="A2303">_xlfn.TEXTJOIN(",", TRUE, _xlfn.UNIQUE(IF((序时账[日期]=B2303)*(序时账[凭证字号]=C2303), 序时账[科目编码], "")))</f>
        <v>0</v>
      </c>
      <c r="B2303" s="89"/>
      <c r="G2303" s="39"/>
      <c r="H2303" s="39"/>
      <c r="I2303" s="42">
        <f>IF(F2303&lt;&gt;"结转本期损益",_xlfn.XLOOKUP(D2303,科目余额表[科目编码],科目余额表[抽查项目],"无匹配"),"期间结转")</f>
        <v>0</v>
      </c>
      <c r="J2303" s="38" t="str" cm="1">
        <f t="array" ref="J2303">_xlfn.TEXTJOIN(",", TRUE, _xlfn.UNIQUE(IF((序时账[日期]=B2303)*(序时账[凭证字号]=C2303)*IF(G2303=0,序时账[借方金额]&lt;&gt;0,序时账[借方金额]=0)*(序时账[科目编码]&lt;&gt;D2303), 序时账[科目名称], "")))</f>
        <v/>
      </c>
      <c r="K2303" s="42"/>
      <c r="M2303" s="24"/>
      <c r="N2303" s="23"/>
    </row>
    <row r="2304" spans="1:14">
      <c r="A2304" s="38" t="str" cm="1">
        <f t="array" ref="A2304">_xlfn.TEXTJOIN(",", TRUE, _xlfn.UNIQUE(IF((序时账[日期]=B2304)*(序时账[凭证字号]=C2304), 序时账[科目编码], "")))</f>
        <v>0</v>
      </c>
      <c r="B2304" s="89"/>
      <c r="G2304" s="39"/>
      <c r="H2304" s="39"/>
      <c r="I2304" s="42">
        <f>IF(F2304&lt;&gt;"结转本期损益",_xlfn.XLOOKUP(D2304,科目余额表[科目编码],科目余额表[抽查项目],"无匹配"),"期间结转")</f>
        <v>0</v>
      </c>
      <c r="J2304" s="38" t="str" cm="1">
        <f t="array" ref="J2304">_xlfn.TEXTJOIN(",", TRUE, _xlfn.UNIQUE(IF((序时账[日期]=B2304)*(序时账[凭证字号]=C2304)*IF(G2304=0,序时账[借方金额]&lt;&gt;0,序时账[借方金额]=0)*(序时账[科目编码]&lt;&gt;D2304), 序时账[科目名称], "")))</f>
        <v/>
      </c>
      <c r="K2304" s="42"/>
      <c r="M2304" s="24"/>
      <c r="N2304" s="23"/>
    </row>
    <row r="2305" spans="1:14">
      <c r="A2305" s="38" t="str" cm="1">
        <f t="array" ref="A2305">_xlfn.TEXTJOIN(",", TRUE, _xlfn.UNIQUE(IF((序时账[日期]=B2305)*(序时账[凭证字号]=C2305), 序时账[科目编码], "")))</f>
        <v>0</v>
      </c>
      <c r="B2305" s="89"/>
      <c r="G2305" s="39"/>
      <c r="H2305" s="39"/>
      <c r="I2305" s="42">
        <f>IF(F2305&lt;&gt;"结转本期损益",_xlfn.XLOOKUP(D2305,科目余额表[科目编码],科目余额表[抽查项目],"无匹配"),"期间结转")</f>
        <v>0</v>
      </c>
      <c r="J2305" s="38" t="str" cm="1">
        <f t="array" ref="J2305">_xlfn.TEXTJOIN(",", TRUE, _xlfn.UNIQUE(IF((序时账[日期]=B2305)*(序时账[凭证字号]=C2305)*IF(G2305=0,序时账[借方金额]&lt;&gt;0,序时账[借方金额]=0)*(序时账[科目编码]&lt;&gt;D2305), 序时账[科目名称], "")))</f>
        <v/>
      </c>
      <c r="K2305" s="42"/>
      <c r="M2305" s="24"/>
      <c r="N2305" s="23"/>
    </row>
    <row r="2306" spans="1:14">
      <c r="A2306" s="38" t="str" cm="1">
        <f t="array" ref="A2306">_xlfn.TEXTJOIN(",", TRUE, _xlfn.UNIQUE(IF((序时账[日期]=B2306)*(序时账[凭证字号]=C2306), 序时账[科目编码], "")))</f>
        <v>0</v>
      </c>
      <c r="B2306" s="89"/>
      <c r="G2306" s="39"/>
      <c r="H2306" s="39"/>
      <c r="I2306" s="42">
        <f>IF(F2306&lt;&gt;"结转本期损益",_xlfn.XLOOKUP(D2306,科目余额表[科目编码],科目余额表[抽查项目],"无匹配"),"期间结转")</f>
        <v>0</v>
      </c>
      <c r="J2306" s="38" t="str" cm="1">
        <f t="array" ref="J2306">_xlfn.TEXTJOIN(",", TRUE, _xlfn.UNIQUE(IF((序时账[日期]=B2306)*(序时账[凭证字号]=C2306)*IF(G2306=0,序时账[借方金额]&lt;&gt;0,序时账[借方金额]=0)*(序时账[科目编码]&lt;&gt;D2306), 序时账[科目名称], "")))</f>
        <v/>
      </c>
      <c r="K2306" s="42"/>
      <c r="M2306" s="24"/>
      <c r="N2306" s="23"/>
    </row>
    <row r="2307" spans="1:14">
      <c r="A2307" s="38" t="str" cm="1">
        <f t="array" ref="A2307">_xlfn.TEXTJOIN(",", TRUE, _xlfn.UNIQUE(IF((序时账[日期]=B2307)*(序时账[凭证字号]=C2307), 序时账[科目编码], "")))</f>
        <v>0</v>
      </c>
      <c r="B2307" s="89"/>
      <c r="G2307" s="39"/>
      <c r="H2307" s="39"/>
      <c r="I2307" s="42">
        <f>IF(F2307&lt;&gt;"结转本期损益",_xlfn.XLOOKUP(D2307,科目余额表[科目编码],科目余额表[抽查项目],"无匹配"),"期间结转")</f>
        <v>0</v>
      </c>
      <c r="J2307" s="38" t="str" cm="1">
        <f t="array" ref="J2307">_xlfn.TEXTJOIN(",", TRUE, _xlfn.UNIQUE(IF((序时账[日期]=B2307)*(序时账[凭证字号]=C2307)*IF(G2307=0,序时账[借方金额]&lt;&gt;0,序时账[借方金额]=0)*(序时账[科目编码]&lt;&gt;D2307), 序时账[科目名称], "")))</f>
        <v/>
      </c>
      <c r="K2307" s="42"/>
      <c r="M2307" s="24"/>
      <c r="N2307" s="23"/>
    </row>
    <row r="2308" spans="1:14">
      <c r="A2308" s="38" t="str" cm="1">
        <f t="array" ref="A2308">_xlfn.TEXTJOIN(",", TRUE, _xlfn.UNIQUE(IF((序时账[日期]=B2308)*(序时账[凭证字号]=C2308), 序时账[科目编码], "")))</f>
        <v>0</v>
      </c>
      <c r="B2308" s="89"/>
      <c r="G2308" s="39"/>
      <c r="H2308" s="39"/>
      <c r="I2308" s="42">
        <f>IF(F2308&lt;&gt;"结转本期损益",_xlfn.XLOOKUP(D2308,科目余额表[科目编码],科目余额表[抽查项目],"无匹配"),"期间结转")</f>
        <v>0</v>
      </c>
      <c r="J2308" s="38" t="str" cm="1">
        <f t="array" ref="J2308">_xlfn.TEXTJOIN(",", TRUE, _xlfn.UNIQUE(IF((序时账[日期]=B2308)*(序时账[凭证字号]=C2308)*IF(G2308=0,序时账[借方金额]&lt;&gt;0,序时账[借方金额]=0)*(序时账[科目编码]&lt;&gt;D2308), 序时账[科目名称], "")))</f>
        <v/>
      </c>
      <c r="K2308" s="42"/>
      <c r="M2308" s="24"/>
      <c r="N2308" s="23"/>
    </row>
    <row r="2309" spans="1:14">
      <c r="A2309" s="38" t="str" cm="1">
        <f t="array" ref="A2309">_xlfn.TEXTJOIN(",", TRUE, _xlfn.UNIQUE(IF((序时账[日期]=B2309)*(序时账[凭证字号]=C2309), 序时账[科目编码], "")))</f>
        <v>0</v>
      </c>
      <c r="B2309" s="89"/>
      <c r="G2309" s="39"/>
      <c r="H2309" s="39"/>
      <c r="I2309" s="42">
        <f>IF(F2309&lt;&gt;"结转本期损益",_xlfn.XLOOKUP(D2309,科目余额表[科目编码],科目余额表[抽查项目],"无匹配"),"期间结转")</f>
        <v>0</v>
      </c>
      <c r="J2309" s="38" t="str" cm="1">
        <f t="array" ref="J2309">_xlfn.TEXTJOIN(",", TRUE, _xlfn.UNIQUE(IF((序时账[日期]=B2309)*(序时账[凭证字号]=C2309)*IF(G2309=0,序时账[借方金额]&lt;&gt;0,序时账[借方金额]=0)*(序时账[科目编码]&lt;&gt;D2309), 序时账[科目名称], "")))</f>
        <v/>
      </c>
      <c r="K2309" s="42"/>
      <c r="M2309" s="24"/>
      <c r="N2309" s="23"/>
    </row>
    <row r="2310" spans="1:14">
      <c r="A2310" s="38" t="str" cm="1">
        <f t="array" ref="A2310">_xlfn.TEXTJOIN(",", TRUE, _xlfn.UNIQUE(IF((序时账[日期]=B2310)*(序时账[凭证字号]=C2310), 序时账[科目编码], "")))</f>
        <v>0</v>
      </c>
      <c r="B2310" s="89"/>
      <c r="G2310" s="39"/>
      <c r="H2310" s="39"/>
      <c r="I2310" s="42">
        <f>IF(F2310&lt;&gt;"结转本期损益",_xlfn.XLOOKUP(D2310,科目余额表[科目编码],科目余额表[抽查项目],"无匹配"),"期间结转")</f>
        <v>0</v>
      </c>
      <c r="J2310" s="38" t="str" cm="1">
        <f t="array" ref="J2310">_xlfn.TEXTJOIN(",", TRUE, _xlfn.UNIQUE(IF((序时账[日期]=B2310)*(序时账[凭证字号]=C2310)*IF(G2310=0,序时账[借方金额]&lt;&gt;0,序时账[借方金额]=0)*(序时账[科目编码]&lt;&gt;D2310), 序时账[科目名称], "")))</f>
        <v/>
      </c>
      <c r="K2310" s="42"/>
      <c r="M2310" s="24"/>
      <c r="N2310" s="23"/>
    </row>
    <row r="2311" spans="1:14">
      <c r="A2311" s="38" t="str" cm="1">
        <f t="array" ref="A2311">_xlfn.TEXTJOIN(",", TRUE, _xlfn.UNIQUE(IF((序时账[日期]=B2311)*(序时账[凭证字号]=C2311), 序时账[科目编码], "")))</f>
        <v>0</v>
      </c>
      <c r="B2311" s="89"/>
      <c r="G2311" s="39"/>
      <c r="H2311" s="39"/>
      <c r="I2311" s="42">
        <f>IF(F2311&lt;&gt;"结转本期损益",_xlfn.XLOOKUP(D2311,科目余额表[科目编码],科目余额表[抽查项目],"无匹配"),"期间结转")</f>
        <v>0</v>
      </c>
      <c r="J2311" s="38" t="str" cm="1">
        <f t="array" ref="J2311">_xlfn.TEXTJOIN(",", TRUE, _xlfn.UNIQUE(IF((序时账[日期]=B2311)*(序时账[凭证字号]=C2311)*IF(G2311=0,序时账[借方金额]&lt;&gt;0,序时账[借方金额]=0)*(序时账[科目编码]&lt;&gt;D2311), 序时账[科目名称], "")))</f>
        <v/>
      </c>
      <c r="K2311" s="42"/>
      <c r="M2311" s="24"/>
      <c r="N2311" s="23"/>
    </row>
    <row r="2312" spans="1:14">
      <c r="A2312" s="38" t="str" cm="1">
        <f t="array" ref="A2312">_xlfn.TEXTJOIN(",", TRUE, _xlfn.UNIQUE(IF((序时账[日期]=B2312)*(序时账[凭证字号]=C2312), 序时账[科目编码], "")))</f>
        <v>0</v>
      </c>
      <c r="B2312" s="89"/>
      <c r="G2312" s="39"/>
      <c r="H2312" s="39"/>
      <c r="I2312" s="42">
        <f>IF(F2312&lt;&gt;"结转本期损益",_xlfn.XLOOKUP(D2312,科目余额表[科目编码],科目余额表[抽查项目],"无匹配"),"期间结转")</f>
        <v>0</v>
      </c>
      <c r="J2312" s="38" t="str" cm="1">
        <f t="array" ref="J2312">_xlfn.TEXTJOIN(",", TRUE, _xlfn.UNIQUE(IF((序时账[日期]=B2312)*(序时账[凭证字号]=C2312)*IF(G2312=0,序时账[借方金额]&lt;&gt;0,序时账[借方金额]=0)*(序时账[科目编码]&lt;&gt;D2312), 序时账[科目名称], "")))</f>
        <v/>
      </c>
      <c r="K2312" s="42"/>
      <c r="M2312" s="24"/>
      <c r="N2312" s="23"/>
    </row>
    <row r="2313" spans="1:14">
      <c r="A2313" s="38" t="str" cm="1">
        <f t="array" ref="A2313">_xlfn.TEXTJOIN(",", TRUE, _xlfn.UNIQUE(IF((序时账[日期]=B2313)*(序时账[凭证字号]=C2313), 序时账[科目编码], "")))</f>
        <v>0</v>
      </c>
      <c r="B2313" s="89"/>
      <c r="G2313" s="39"/>
      <c r="H2313" s="39"/>
      <c r="I2313" s="42">
        <f>IF(F2313&lt;&gt;"结转本期损益",_xlfn.XLOOKUP(D2313,科目余额表[科目编码],科目余额表[抽查项目],"无匹配"),"期间结转")</f>
        <v>0</v>
      </c>
      <c r="J2313" s="38" t="str" cm="1">
        <f t="array" ref="J2313">_xlfn.TEXTJOIN(",", TRUE, _xlfn.UNIQUE(IF((序时账[日期]=B2313)*(序时账[凭证字号]=C2313)*IF(G2313=0,序时账[借方金额]&lt;&gt;0,序时账[借方金额]=0)*(序时账[科目编码]&lt;&gt;D2313), 序时账[科目名称], "")))</f>
        <v/>
      </c>
      <c r="K2313" s="42"/>
      <c r="M2313" s="24"/>
      <c r="N2313" s="23"/>
    </row>
    <row r="2314" spans="1:14">
      <c r="A2314" s="38" t="str" cm="1">
        <f t="array" ref="A2314">_xlfn.TEXTJOIN(",", TRUE, _xlfn.UNIQUE(IF((序时账[日期]=B2314)*(序时账[凭证字号]=C2314), 序时账[科目编码], "")))</f>
        <v>0</v>
      </c>
      <c r="B2314" s="89"/>
      <c r="G2314" s="39"/>
      <c r="H2314" s="39"/>
      <c r="I2314" s="42">
        <f>IF(F2314&lt;&gt;"结转本期损益",_xlfn.XLOOKUP(D2314,科目余额表[科目编码],科目余额表[抽查项目],"无匹配"),"期间结转")</f>
        <v>0</v>
      </c>
      <c r="J2314" s="38" t="str" cm="1">
        <f t="array" ref="J2314">_xlfn.TEXTJOIN(",", TRUE, _xlfn.UNIQUE(IF((序时账[日期]=B2314)*(序时账[凭证字号]=C2314)*IF(G2314=0,序时账[借方金额]&lt;&gt;0,序时账[借方金额]=0)*(序时账[科目编码]&lt;&gt;D2314), 序时账[科目名称], "")))</f>
        <v/>
      </c>
      <c r="K2314" s="42"/>
      <c r="M2314" s="24"/>
      <c r="N2314" s="23"/>
    </row>
    <row r="2315" spans="1:14">
      <c r="A2315" s="38" t="str" cm="1">
        <f t="array" ref="A2315">_xlfn.TEXTJOIN(",", TRUE, _xlfn.UNIQUE(IF((序时账[日期]=B2315)*(序时账[凭证字号]=C2315), 序时账[科目编码], "")))</f>
        <v>0</v>
      </c>
      <c r="B2315" s="89"/>
      <c r="G2315" s="39"/>
      <c r="H2315" s="39"/>
      <c r="I2315" s="42">
        <f>IF(F2315&lt;&gt;"结转本期损益",_xlfn.XLOOKUP(D2315,科目余额表[科目编码],科目余额表[抽查项目],"无匹配"),"期间结转")</f>
        <v>0</v>
      </c>
      <c r="J2315" s="38" t="str" cm="1">
        <f t="array" ref="J2315">_xlfn.TEXTJOIN(",", TRUE, _xlfn.UNIQUE(IF((序时账[日期]=B2315)*(序时账[凭证字号]=C2315)*IF(G2315=0,序时账[借方金额]&lt;&gt;0,序时账[借方金额]=0)*(序时账[科目编码]&lt;&gt;D2315), 序时账[科目名称], "")))</f>
        <v/>
      </c>
      <c r="K2315" s="42"/>
      <c r="M2315" s="24"/>
      <c r="N2315" s="23"/>
    </row>
    <row r="2316" spans="1:14">
      <c r="A2316" s="38" t="str" cm="1">
        <f t="array" ref="A2316">_xlfn.TEXTJOIN(",", TRUE, _xlfn.UNIQUE(IF((序时账[日期]=B2316)*(序时账[凭证字号]=C2316), 序时账[科目编码], "")))</f>
        <v>0</v>
      </c>
      <c r="B2316" s="89"/>
      <c r="G2316" s="39"/>
      <c r="H2316" s="39"/>
      <c r="I2316" s="42">
        <f>IF(F2316&lt;&gt;"结转本期损益",_xlfn.XLOOKUP(D2316,科目余额表[科目编码],科目余额表[抽查项目],"无匹配"),"期间结转")</f>
        <v>0</v>
      </c>
      <c r="J2316" s="38" t="str" cm="1">
        <f t="array" ref="J2316">_xlfn.TEXTJOIN(",", TRUE, _xlfn.UNIQUE(IF((序时账[日期]=B2316)*(序时账[凭证字号]=C2316)*IF(G2316=0,序时账[借方金额]&lt;&gt;0,序时账[借方金额]=0)*(序时账[科目编码]&lt;&gt;D2316), 序时账[科目名称], "")))</f>
        <v/>
      </c>
      <c r="K2316" s="42"/>
      <c r="M2316" s="24"/>
      <c r="N2316" s="23"/>
    </row>
    <row r="2317" spans="1:14">
      <c r="A2317" s="38" t="str" cm="1">
        <f t="array" ref="A2317">_xlfn.TEXTJOIN(",", TRUE, _xlfn.UNIQUE(IF((序时账[日期]=B2317)*(序时账[凭证字号]=C2317), 序时账[科目编码], "")))</f>
        <v>0</v>
      </c>
      <c r="B2317" s="89"/>
      <c r="G2317" s="39"/>
      <c r="H2317" s="39"/>
      <c r="I2317" s="42">
        <f>IF(F2317&lt;&gt;"结转本期损益",_xlfn.XLOOKUP(D2317,科目余额表[科目编码],科目余额表[抽查项目],"无匹配"),"期间结转")</f>
        <v>0</v>
      </c>
      <c r="J2317" s="38" t="str" cm="1">
        <f t="array" ref="J2317">_xlfn.TEXTJOIN(",", TRUE, _xlfn.UNIQUE(IF((序时账[日期]=B2317)*(序时账[凭证字号]=C2317)*IF(G2317=0,序时账[借方金额]&lt;&gt;0,序时账[借方金额]=0)*(序时账[科目编码]&lt;&gt;D2317), 序时账[科目名称], "")))</f>
        <v/>
      </c>
      <c r="K2317" s="42"/>
      <c r="M2317" s="24"/>
      <c r="N2317" s="23"/>
    </row>
    <row r="2318" spans="1:14">
      <c r="A2318" s="38" t="str" cm="1">
        <f t="array" ref="A2318">_xlfn.TEXTJOIN(",", TRUE, _xlfn.UNIQUE(IF((序时账[日期]=B2318)*(序时账[凭证字号]=C2318), 序时账[科目编码], "")))</f>
        <v>0</v>
      </c>
      <c r="B2318" s="89"/>
      <c r="G2318" s="39"/>
      <c r="H2318" s="39"/>
      <c r="I2318" s="42">
        <f>IF(F2318&lt;&gt;"结转本期损益",_xlfn.XLOOKUP(D2318,科目余额表[科目编码],科目余额表[抽查项目],"无匹配"),"期间结转")</f>
        <v>0</v>
      </c>
      <c r="J2318" s="38" t="str" cm="1">
        <f t="array" ref="J2318">_xlfn.TEXTJOIN(",", TRUE, _xlfn.UNIQUE(IF((序时账[日期]=B2318)*(序时账[凭证字号]=C2318)*IF(G2318=0,序时账[借方金额]&lt;&gt;0,序时账[借方金额]=0)*(序时账[科目编码]&lt;&gt;D2318), 序时账[科目名称], "")))</f>
        <v/>
      </c>
      <c r="K2318" s="42"/>
      <c r="M2318" s="24"/>
      <c r="N2318" s="23"/>
    </row>
    <row r="2319" spans="1:14">
      <c r="A2319" s="38" t="str" cm="1">
        <f t="array" ref="A2319">_xlfn.TEXTJOIN(",", TRUE, _xlfn.UNIQUE(IF((序时账[日期]=B2319)*(序时账[凭证字号]=C2319), 序时账[科目编码], "")))</f>
        <v>0</v>
      </c>
      <c r="B2319" s="89"/>
      <c r="G2319" s="39"/>
      <c r="H2319" s="39"/>
      <c r="I2319" s="42">
        <f>IF(F2319&lt;&gt;"结转本期损益",_xlfn.XLOOKUP(D2319,科目余额表[科目编码],科目余额表[抽查项目],"无匹配"),"期间结转")</f>
        <v>0</v>
      </c>
      <c r="J2319" s="38" t="str" cm="1">
        <f t="array" ref="J2319">_xlfn.TEXTJOIN(",", TRUE, _xlfn.UNIQUE(IF((序时账[日期]=B2319)*(序时账[凭证字号]=C2319)*IF(G2319=0,序时账[借方金额]&lt;&gt;0,序时账[借方金额]=0)*(序时账[科目编码]&lt;&gt;D2319), 序时账[科目名称], "")))</f>
        <v/>
      </c>
      <c r="K2319" s="42"/>
      <c r="M2319" s="24"/>
      <c r="N2319" s="23"/>
    </row>
    <row r="2320" spans="1:14">
      <c r="A2320" s="38" t="str" cm="1">
        <f t="array" ref="A2320">_xlfn.TEXTJOIN(",", TRUE, _xlfn.UNIQUE(IF((序时账[日期]=B2320)*(序时账[凭证字号]=C2320), 序时账[科目编码], "")))</f>
        <v>0</v>
      </c>
      <c r="B2320" s="89"/>
      <c r="G2320" s="39"/>
      <c r="H2320" s="39"/>
      <c r="I2320" s="42">
        <f>IF(F2320&lt;&gt;"结转本期损益",_xlfn.XLOOKUP(D2320,科目余额表[科目编码],科目余额表[抽查项目],"无匹配"),"期间结转")</f>
        <v>0</v>
      </c>
      <c r="J2320" s="38" t="str" cm="1">
        <f t="array" ref="J2320">_xlfn.TEXTJOIN(",", TRUE, _xlfn.UNIQUE(IF((序时账[日期]=B2320)*(序时账[凭证字号]=C2320)*IF(G2320=0,序时账[借方金额]&lt;&gt;0,序时账[借方金额]=0)*(序时账[科目编码]&lt;&gt;D2320), 序时账[科目名称], "")))</f>
        <v/>
      </c>
      <c r="K2320" s="42"/>
      <c r="M2320" s="24"/>
      <c r="N2320" s="23"/>
    </row>
    <row r="2321" spans="1:14">
      <c r="A2321" s="38" t="str" cm="1">
        <f t="array" ref="A2321">_xlfn.TEXTJOIN(",", TRUE, _xlfn.UNIQUE(IF((序时账[日期]=B2321)*(序时账[凭证字号]=C2321), 序时账[科目编码], "")))</f>
        <v>0</v>
      </c>
      <c r="B2321" s="89"/>
      <c r="G2321" s="39"/>
      <c r="H2321" s="39"/>
      <c r="I2321" s="42">
        <f>IF(F2321&lt;&gt;"结转本期损益",_xlfn.XLOOKUP(D2321,科目余额表[科目编码],科目余额表[抽查项目],"无匹配"),"期间结转")</f>
        <v>0</v>
      </c>
      <c r="J2321" s="38" t="str" cm="1">
        <f t="array" ref="J2321">_xlfn.TEXTJOIN(",", TRUE, _xlfn.UNIQUE(IF((序时账[日期]=B2321)*(序时账[凭证字号]=C2321)*IF(G2321=0,序时账[借方金额]&lt;&gt;0,序时账[借方金额]=0)*(序时账[科目编码]&lt;&gt;D2321), 序时账[科目名称], "")))</f>
        <v/>
      </c>
      <c r="K2321" s="42"/>
      <c r="M2321" s="24"/>
      <c r="N2321" s="23"/>
    </row>
    <row r="2322" spans="1:14">
      <c r="A2322" s="38" t="str" cm="1">
        <f t="array" ref="A2322">_xlfn.TEXTJOIN(",", TRUE, _xlfn.UNIQUE(IF((序时账[日期]=B2322)*(序时账[凭证字号]=C2322), 序时账[科目编码], "")))</f>
        <v>0</v>
      </c>
      <c r="B2322" s="89"/>
      <c r="G2322" s="39"/>
      <c r="H2322" s="39"/>
      <c r="I2322" s="42">
        <f>IF(F2322&lt;&gt;"结转本期损益",_xlfn.XLOOKUP(D2322,科目余额表[科目编码],科目余额表[抽查项目],"无匹配"),"期间结转")</f>
        <v>0</v>
      </c>
      <c r="J2322" s="38" t="str" cm="1">
        <f t="array" ref="J2322">_xlfn.TEXTJOIN(",", TRUE, _xlfn.UNIQUE(IF((序时账[日期]=B2322)*(序时账[凭证字号]=C2322)*IF(G2322=0,序时账[借方金额]&lt;&gt;0,序时账[借方金额]=0)*(序时账[科目编码]&lt;&gt;D2322), 序时账[科目名称], "")))</f>
        <v/>
      </c>
      <c r="K2322" s="42"/>
      <c r="M2322" s="24"/>
      <c r="N2322" s="23"/>
    </row>
    <row r="2323" spans="1:14">
      <c r="A2323" s="38" t="str" cm="1">
        <f t="array" ref="A2323">_xlfn.TEXTJOIN(",", TRUE, _xlfn.UNIQUE(IF((序时账[日期]=B2323)*(序时账[凭证字号]=C2323), 序时账[科目编码], "")))</f>
        <v>0</v>
      </c>
      <c r="B2323" s="89"/>
      <c r="G2323" s="39"/>
      <c r="H2323" s="39"/>
      <c r="I2323" s="42">
        <f>IF(F2323&lt;&gt;"结转本期损益",_xlfn.XLOOKUP(D2323,科目余额表[科目编码],科目余额表[抽查项目],"无匹配"),"期间结转")</f>
        <v>0</v>
      </c>
      <c r="J2323" s="38" t="str" cm="1">
        <f t="array" ref="J2323">_xlfn.TEXTJOIN(",", TRUE, _xlfn.UNIQUE(IF((序时账[日期]=B2323)*(序时账[凭证字号]=C2323)*IF(G2323=0,序时账[借方金额]&lt;&gt;0,序时账[借方金额]=0)*(序时账[科目编码]&lt;&gt;D2323), 序时账[科目名称], "")))</f>
        <v/>
      </c>
      <c r="K2323" s="42"/>
      <c r="M2323" s="24"/>
      <c r="N2323" s="23"/>
    </row>
    <row r="2324" spans="1:14">
      <c r="A2324" s="38" t="str" cm="1">
        <f t="array" ref="A2324">_xlfn.TEXTJOIN(",", TRUE, _xlfn.UNIQUE(IF((序时账[日期]=B2324)*(序时账[凭证字号]=C2324), 序时账[科目编码], "")))</f>
        <v>0</v>
      </c>
      <c r="B2324" s="89"/>
      <c r="G2324" s="39"/>
      <c r="H2324" s="39"/>
      <c r="I2324" s="42">
        <f>IF(F2324&lt;&gt;"结转本期损益",_xlfn.XLOOKUP(D2324,科目余额表[科目编码],科目余额表[抽查项目],"无匹配"),"期间结转")</f>
        <v>0</v>
      </c>
      <c r="J2324" s="38" t="str" cm="1">
        <f t="array" ref="J2324">_xlfn.TEXTJOIN(",", TRUE, _xlfn.UNIQUE(IF((序时账[日期]=B2324)*(序时账[凭证字号]=C2324)*IF(G2324=0,序时账[借方金额]&lt;&gt;0,序时账[借方金额]=0)*(序时账[科目编码]&lt;&gt;D2324), 序时账[科目名称], "")))</f>
        <v/>
      </c>
      <c r="K2324" s="42"/>
      <c r="M2324" s="24"/>
      <c r="N2324" s="23"/>
    </row>
    <row r="2325" spans="1:14">
      <c r="A2325" s="38" t="str" cm="1">
        <f t="array" ref="A2325">_xlfn.TEXTJOIN(",", TRUE, _xlfn.UNIQUE(IF((序时账[日期]=B2325)*(序时账[凭证字号]=C2325), 序时账[科目编码], "")))</f>
        <v>0</v>
      </c>
      <c r="B2325" s="89"/>
      <c r="G2325" s="39"/>
      <c r="H2325" s="39"/>
      <c r="I2325" s="42">
        <f>IF(F2325&lt;&gt;"结转本期损益",_xlfn.XLOOKUP(D2325,科目余额表[科目编码],科目余额表[抽查项目],"无匹配"),"期间结转")</f>
        <v>0</v>
      </c>
      <c r="J2325" s="38" t="str" cm="1">
        <f t="array" ref="J2325">_xlfn.TEXTJOIN(",", TRUE, _xlfn.UNIQUE(IF((序时账[日期]=B2325)*(序时账[凭证字号]=C2325)*IF(G2325=0,序时账[借方金额]&lt;&gt;0,序时账[借方金额]=0)*(序时账[科目编码]&lt;&gt;D2325), 序时账[科目名称], "")))</f>
        <v/>
      </c>
      <c r="K2325" s="42"/>
      <c r="M2325" s="24"/>
      <c r="N2325" s="23"/>
    </row>
    <row r="2326" spans="1:14">
      <c r="A2326" s="38" t="str" cm="1">
        <f t="array" ref="A2326">_xlfn.TEXTJOIN(",", TRUE, _xlfn.UNIQUE(IF((序时账[日期]=B2326)*(序时账[凭证字号]=C2326), 序时账[科目编码], "")))</f>
        <v>0</v>
      </c>
      <c r="B2326" s="89"/>
      <c r="G2326" s="39"/>
      <c r="H2326" s="39"/>
      <c r="I2326" s="42">
        <f>IF(F2326&lt;&gt;"结转本期损益",_xlfn.XLOOKUP(D2326,科目余额表[科目编码],科目余额表[抽查项目],"无匹配"),"期间结转")</f>
        <v>0</v>
      </c>
      <c r="J2326" s="38" t="str" cm="1">
        <f t="array" ref="J2326">_xlfn.TEXTJOIN(",", TRUE, _xlfn.UNIQUE(IF((序时账[日期]=B2326)*(序时账[凭证字号]=C2326)*IF(G2326=0,序时账[借方金额]&lt;&gt;0,序时账[借方金额]=0)*(序时账[科目编码]&lt;&gt;D2326), 序时账[科目名称], "")))</f>
        <v/>
      </c>
      <c r="K2326" s="42"/>
      <c r="M2326" s="24"/>
      <c r="N2326" s="23"/>
    </row>
    <row r="2327" spans="1:14">
      <c r="A2327" s="38" t="str" cm="1">
        <f t="array" ref="A2327">_xlfn.TEXTJOIN(",", TRUE, _xlfn.UNIQUE(IF((序时账[日期]=B2327)*(序时账[凭证字号]=C2327), 序时账[科目编码], "")))</f>
        <v>0</v>
      </c>
      <c r="B2327" s="89"/>
      <c r="G2327" s="39"/>
      <c r="H2327" s="39"/>
      <c r="I2327" s="42">
        <f>IF(F2327&lt;&gt;"结转本期损益",_xlfn.XLOOKUP(D2327,科目余额表[科目编码],科目余额表[抽查项目],"无匹配"),"期间结转")</f>
        <v>0</v>
      </c>
      <c r="J2327" s="38" t="str" cm="1">
        <f t="array" ref="J2327">_xlfn.TEXTJOIN(",", TRUE, _xlfn.UNIQUE(IF((序时账[日期]=B2327)*(序时账[凭证字号]=C2327)*IF(G2327=0,序时账[借方金额]&lt;&gt;0,序时账[借方金额]=0)*(序时账[科目编码]&lt;&gt;D2327), 序时账[科目名称], "")))</f>
        <v/>
      </c>
      <c r="K2327" s="42"/>
      <c r="M2327" s="24"/>
      <c r="N2327" s="23"/>
    </row>
    <row r="2328" spans="1:14">
      <c r="A2328" s="38" t="str" cm="1">
        <f t="array" ref="A2328">_xlfn.TEXTJOIN(",", TRUE, _xlfn.UNIQUE(IF((序时账[日期]=B2328)*(序时账[凭证字号]=C2328), 序时账[科目编码], "")))</f>
        <v>0</v>
      </c>
      <c r="B2328" s="89"/>
      <c r="G2328" s="39"/>
      <c r="H2328" s="39"/>
      <c r="I2328" s="42">
        <f>IF(F2328&lt;&gt;"结转本期损益",_xlfn.XLOOKUP(D2328,科目余额表[科目编码],科目余额表[抽查项目],"无匹配"),"期间结转")</f>
        <v>0</v>
      </c>
      <c r="J2328" s="38" t="str" cm="1">
        <f t="array" ref="J2328">_xlfn.TEXTJOIN(",", TRUE, _xlfn.UNIQUE(IF((序时账[日期]=B2328)*(序时账[凭证字号]=C2328)*IF(G2328=0,序时账[借方金额]&lt;&gt;0,序时账[借方金额]=0)*(序时账[科目编码]&lt;&gt;D2328), 序时账[科目名称], "")))</f>
        <v/>
      </c>
      <c r="K2328" s="42"/>
      <c r="M2328" s="24"/>
      <c r="N2328" s="23"/>
    </row>
    <row r="2329" spans="1:14">
      <c r="A2329" s="38" t="str" cm="1">
        <f t="array" ref="A2329">_xlfn.TEXTJOIN(",", TRUE, _xlfn.UNIQUE(IF((序时账[日期]=B2329)*(序时账[凭证字号]=C2329), 序时账[科目编码], "")))</f>
        <v>0</v>
      </c>
      <c r="B2329" s="89"/>
      <c r="G2329" s="39"/>
      <c r="H2329" s="39"/>
      <c r="I2329" s="42">
        <f>IF(F2329&lt;&gt;"结转本期损益",_xlfn.XLOOKUP(D2329,科目余额表[科目编码],科目余额表[抽查项目],"无匹配"),"期间结转")</f>
        <v>0</v>
      </c>
      <c r="J2329" s="38" t="str" cm="1">
        <f t="array" ref="J2329">_xlfn.TEXTJOIN(",", TRUE, _xlfn.UNIQUE(IF((序时账[日期]=B2329)*(序时账[凭证字号]=C2329)*IF(G2329=0,序时账[借方金额]&lt;&gt;0,序时账[借方金额]=0)*(序时账[科目编码]&lt;&gt;D2329), 序时账[科目名称], "")))</f>
        <v/>
      </c>
      <c r="K2329" s="42"/>
      <c r="M2329" s="24"/>
      <c r="N2329" s="23"/>
    </row>
    <row r="2330" spans="1:14">
      <c r="A2330" s="38" t="str" cm="1">
        <f t="array" ref="A2330">_xlfn.TEXTJOIN(",", TRUE, _xlfn.UNIQUE(IF((序时账[日期]=B2330)*(序时账[凭证字号]=C2330), 序时账[科目编码], "")))</f>
        <v>0</v>
      </c>
      <c r="B2330" s="89"/>
      <c r="G2330" s="39"/>
      <c r="H2330" s="39"/>
      <c r="I2330" s="42">
        <f>IF(F2330&lt;&gt;"结转本期损益",_xlfn.XLOOKUP(D2330,科目余额表[科目编码],科目余额表[抽查项目],"无匹配"),"期间结转")</f>
        <v>0</v>
      </c>
      <c r="J2330" s="38" t="str" cm="1">
        <f t="array" ref="J2330">_xlfn.TEXTJOIN(",", TRUE, _xlfn.UNIQUE(IF((序时账[日期]=B2330)*(序时账[凭证字号]=C2330)*IF(G2330=0,序时账[借方金额]&lt;&gt;0,序时账[借方金额]=0)*(序时账[科目编码]&lt;&gt;D2330), 序时账[科目名称], "")))</f>
        <v/>
      </c>
      <c r="K2330" s="42"/>
      <c r="M2330" s="24"/>
      <c r="N2330" s="23"/>
    </row>
    <row r="2331" spans="1:14">
      <c r="A2331" s="38" t="str" cm="1">
        <f t="array" ref="A2331">_xlfn.TEXTJOIN(",", TRUE, _xlfn.UNIQUE(IF((序时账[日期]=B2331)*(序时账[凭证字号]=C2331), 序时账[科目编码], "")))</f>
        <v>0</v>
      </c>
      <c r="B2331" s="89"/>
      <c r="G2331" s="39"/>
      <c r="H2331" s="39"/>
      <c r="I2331" s="42">
        <f>IF(F2331&lt;&gt;"结转本期损益",_xlfn.XLOOKUP(D2331,科目余额表[科目编码],科目余额表[抽查项目],"无匹配"),"期间结转")</f>
        <v>0</v>
      </c>
      <c r="J2331" s="38" t="str" cm="1">
        <f t="array" ref="J2331">_xlfn.TEXTJOIN(",", TRUE, _xlfn.UNIQUE(IF((序时账[日期]=B2331)*(序时账[凭证字号]=C2331)*IF(G2331=0,序时账[借方金额]&lt;&gt;0,序时账[借方金额]=0)*(序时账[科目编码]&lt;&gt;D2331), 序时账[科目名称], "")))</f>
        <v/>
      </c>
      <c r="K2331" s="42"/>
      <c r="M2331" s="24"/>
      <c r="N2331" s="23"/>
    </row>
    <row r="2332" spans="1:14">
      <c r="A2332" s="38" t="str" cm="1">
        <f t="array" ref="A2332">_xlfn.TEXTJOIN(",", TRUE, _xlfn.UNIQUE(IF((序时账[日期]=B2332)*(序时账[凭证字号]=C2332), 序时账[科目编码], "")))</f>
        <v>0</v>
      </c>
      <c r="B2332" s="89"/>
      <c r="G2332" s="39"/>
      <c r="H2332" s="39"/>
      <c r="I2332" s="42">
        <f>IF(F2332&lt;&gt;"结转本期损益",_xlfn.XLOOKUP(D2332,科目余额表[科目编码],科目余额表[抽查项目],"无匹配"),"期间结转")</f>
        <v>0</v>
      </c>
      <c r="J2332" s="38" t="str" cm="1">
        <f t="array" ref="J2332">_xlfn.TEXTJOIN(",", TRUE, _xlfn.UNIQUE(IF((序时账[日期]=B2332)*(序时账[凭证字号]=C2332)*IF(G2332=0,序时账[借方金额]&lt;&gt;0,序时账[借方金额]=0)*(序时账[科目编码]&lt;&gt;D2332), 序时账[科目名称], "")))</f>
        <v/>
      </c>
      <c r="K2332" s="42"/>
      <c r="M2332" s="24"/>
      <c r="N2332" s="23"/>
    </row>
    <row r="2333" spans="1:14">
      <c r="A2333" s="38" t="str" cm="1">
        <f t="array" ref="A2333">_xlfn.TEXTJOIN(",", TRUE, _xlfn.UNIQUE(IF((序时账[日期]=B2333)*(序时账[凭证字号]=C2333), 序时账[科目编码], "")))</f>
        <v>0</v>
      </c>
      <c r="B2333" s="89"/>
      <c r="G2333" s="39"/>
      <c r="H2333" s="39"/>
      <c r="I2333" s="42">
        <f>IF(F2333&lt;&gt;"结转本期损益",_xlfn.XLOOKUP(D2333,科目余额表[科目编码],科目余额表[抽查项目],"无匹配"),"期间结转")</f>
        <v>0</v>
      </c>
      <c r="J2333" s="38" t="str" cm="1">
        <f t="array" ref="J2333">_xlfn.TEXTJOIN(",", TRUE, _xlfn.UNIQUE(IF((序时账[日期]=B2333)*(序时账[凭证字号]=C2333)*IF(G2333=0,序时账[借方金额]&lt;&gt;0,序时账[借方金额]=0)*(序时账[科目编码]&lt;&gt;D2333), 序时账[科目名称], "")))</f>
        <v/>
      </c>
      <c r="K2333" s="42"/>
      <c r="M2333" s="24"/>
      <c r="N2333" s="23"/>
    </row>
    <row r="2334" spans="1:14">
      <c r="A2334" s="38" t="str" cm="1">
        <f t="array" ref="A2334">_xlfn.TEXTJOIN(",", TRUE, _xlfn.UNIQUE(IF((序时账[日期]=B2334)*(序时账[凭证字号]=C2334), 序时账[科目编码], "")))</f>
        <v>0</v>
      </c>
      <c r="B2334" s="89"/>
      <c r="G2334" s="39"/>
      <c r="H2334" s="39"/>
      <c r="I2334" s="42">
        <f>IF(F2334&lt;&gt;"结转本期损益",_xlfn.XLOOKUP(D2334,科目余额表[科目编码],科目余额表[抽查项目],"无匹配"),"期间结转")</f>
        <v>0</v>
      </c>
      <c r="J2334" s="38" t="str" cm="1">
        <f t="array" ref="J2334">_xlfn.TEXTJOIN(",", TRUE, _xlfn.UNIQUE(IF((序时账[日期]=B2334)*(序时账[凭证字号]=C2334)*IF(G2334=0,序时账[借方金额]&lt;&gt;0,序时账[借方金额]=0)*(序时账[科目编码]&lt;&gt;D2334), 序时账[科目名称], "")))</f>
        <v/>
      </c>
      <c r="K2334" s="42"/>
      <c r="M2334" s="24"/>
      <c r="N2334" s="23"/>
    </row>
    <row r="2335" spans="1:14">
      <c r="A2335" s="38" t="str" cm="1">
        <f t="array" ref="A2335">_xlfn.TEXTJOIN(",", TRUE, _xlfn.UNIQUE(IF((序时账[日期]=B2335)*(序时账[凭证字号]=C2335), 序时账[科目编码], "")))</f>
        <v>0</v>
      </c>
      <c r="B2335" s="89"/>
      <c r="G2335" s="39"/>
      <c r="H2335" s="39"/>
      <c r="I2335" s="42">
        <f>IF(F2335&lt;&gt;"结转本期损益",_xlfn.XLOOKUP(D2335,科目余额表[科目编码],科目余额表[抽查项目],"无匹配"),"期间结转")</f>
        <v>0</v>
      </c>
      <c r="J2335" s="38" t="str" cm="1">
        <f t="array" ref="J2335">_xlfn.TEXTJOIN(",", TRUE, _xlfn.UNIQUE(IF((序时账[日期]=B2335)*(序时账[凭证字号]=C2335)*IF(G2335=0,序时账[借方金额]&lt;&gt;0,序时账[借方金额]=0)*(序时账[科目编码]&lt;&gt;D2335), 序时账[科目名称], "")))</f>
        <v/>
      </c>
      <c r="K2335" s="42"/>
      <c r="M2335" s="24"/>
      <c r="N2335" s="23"/>
    </row>
    <row r="2336" spans="1:14">
      <c r="A2336" s="38" t="str" cm="1">
        <f t="array" ref="A2336">_xlfn.TEXTJOIN(",", TRUE, _xlfn.UNIQUE(IF((序时账[日期]=B2336)*(序时账[凭证字号]=C2336), 序时账[科目编码], "")))</f>
        <v>0</v>
      </c>
      <c r="B2336" s="89"/>
      <c r="G2336" s="39"/>
      <c r="H2336" s="39"/>
      <c r="I2336" s="42">
        <f>IF(F2336&lt;&gt;"结转本期损益",_xlfn.XLOOKUP(D2336,科目余额表[科目编码],科目余额表[抽查项目],"无匹配"),"期间结转")</f>
        <v>0</v>
      </c>
      <c r="J2336" s="38" t="str" cm="1">
        <f t="array" ref="J2336">_xlfn.TEXTJOIN(",", TRUE, _xlfn.UNIQUE(IF((序时账[日期]=B2336)*(序时账[凭证字号]=C2336)*IF(G2336=0,序时账[借方金额]&lt;&gt;0,序时账[借方金额]=0)*(序时账[科目编码]&lt;&gt;D2336), 序时账[科目名称], "")))</f>
        <v/>
      </c>
      <c r="K2336" s="42"/>
      <c r="M2336" s="24"/>
      <c r="N2336" s="23"/>
    </row>
    <row r="2337" spans="1:14">
      <c r="A2337" s="38" t="str" cm="1">
        <f t="array" ref="A2337">_xlfn.TEXTJOIN(",", TRUE, _xlfn.UNIQUE(IF((序时账[日期]=B2337)*(序时账[凭证字号]=C2337), 序时账[科目编码], "")))</f>
        <v>0</v>
      </c>
      <c r="B2337" s="89"/>
      <c r="G2337" s="39"/>
      <c r="H2337" s="39"/>
      <c r="I2337" s="42">
        <f>IF(F2337&lt;&gt;"结转本期损益",_xlfn.XLOOKUP(D2337,科目余额表[科目编码],科目余额表[抽查项目],"无匹配"),"期间结转")</f>
        <v>0</v>
      </c>
      <c r="J2337" s="38" t="str" cm="1">
        <f t="array" ref="J2337">_xlfn.TEXTJOIN(",", TRUE, _xlfn.UNIQUE(IF((序时账[日期]=B2337)*(序时账[凭证字号]=C2337)*IF(G2337=0,序时账[借方金额]&lt;&gt;0,序时账[借方金额]=0)*(序时账[科目编码]&lt;&gt;D2337), 序时账[科目名称], "")))</f>
        <v/>
      </c>
      <c r="K2337" s="42"/>
      <c r="M2337" s="24"/>
      <c r="N2337" s="23"/>
    </row>
    <row r="2338" spans="1:14">
      <c r="A2338" s="38" t="str" cm="1">
        <f t="array" ref="A2338">_xlfn.TEXTJOIN(",", TRUE, _xlfn.UNIQUE(IF((序时账[日期]=B2338)*(序时账[凭证字号]=C2338), 序时账[科目编码], "")))</f>
        <v>0</v>
      </c>
      <c r="B2338" s="89"/>
      <c r="G2338" s="39"/>
      <c r="H2338" s="39"/>
      <c r="I2338" s="42">
        <f>IF(F2338&lt;&gt;"结转本期损益",_xlfn.XLOOKUP(D2338,科目余额表[科目编码],科目余额表[抽查项目],"无匹配"),"期间结转")</f>
        <v>0</v>
      </c>
      <c r="J2338" s="38" t="str" cm="1">
        <f t="array" ref="J2338">_xlfn.TEXTJOIN(",", TRUE, _xlfn.UNIQUE(IF((序时账[日期]=B2338)*(序时账[凭证字号]=C2338)*IF(G2338=0,序时账[借方金额]&lt;&gt;0,序时账[借方金额]=0)*(序时账[科目编码]&lt;&gt;D2338), 序时账[科目名称], "")))</f>
        <v/>
      </c>
      <c r="K2338" s="42"/>
      <c r="M2338" s="24"/>
      <c r="N2338" s="23"/>
    </row>
    <row r="2339" spans="1:14">
      <c r="A2339" s="38" t="str" cm="1">
        <f t="array" ref="A2339">_xlfn.TEXTJOIN(",", TRUE, _xlfn.UNIQUE(IF((序时账[日期]=B2339)*(序时账[凭证字号]=C2339), 序时账[科目编码], "")))</f>
        <v>0</v>
      </c>
      <c r="B2339" s="89"/>
      <c r="G2339" s="39"/>
      <c r="H2339" s="39"/>
      <c r="I2339" s="42">
        <f>IF(F2339&lt;&gt;"结转本期损益",_xlfn.XLOOKUP(D2339,科目余额表[科目编码],科目余额表[抽查项目],"无匹配"),"期间结转")</f>
        <v>0</v>
      </c>
      <c r="J2339" s="38" t="str" cm="1">
        <f t="array" ref="J2339">_xlfn.TEXTJOIN(",", TRUE, _xlfn.UNIQUE(IF((序时账[日期]=B2339)*(序时账[凭证字号]=C2339)*IF(G2339=0,序时账[借方金额]&lt;&gt;0,序时账[借方金额]=0)*(序时账[科目编码]&lt;&gt;D2339), 序时账[科目名称], "")))</f>
        <v/>
      </c>
      <c r="K2339" s="42"/>
      <c r="M2339" s="24"/>
      <c r="N2339" s="23"/>
    </row>
    <row r="2340" spans="1:14">
      <c r="A2340" s="38" t="str" cm="1">
        <f t="array" ref="A2340">_xlfn.TEXTJOIN(",", TRUE, _xlfn.UNIQUE(IF((序时账[日期]=B2340)*(序时账[凭证字号]=C2340), 序时账[科目编码], "")))</f>
        <v>0</v>
      </c>
      <c r="B2340" s="89"/>
      <c r="G2340" s="39"/>
      <c r="H2340" s="39"/>
      <c r="I2340" s="42">
        <f>IF(F2340&lt;&gt;"结转本期损益",_xlfn.XLOOKUP(D2340,科目余额表[科目编码],科目余额表[抽查项目],"无匹配"),"期间结转")</f>
        <v>0</v>
      </c>
      <c r="J2340" s="38" t="str" cm="1">
        <f t="array" ref="J2340">_xlfn.TEXTJOIN(",", TRUE, _xlfn.UNIQUE(IF((序时账[日期]=B2340)*(序时账[凭证字号]=C2340)*IF(G2340=0,序时账[借方金额]&lt;&gt;0,序时账[借方金额]=0)*(序时账[科目编码]&lt;&gt;D2340), 序时账[科目名称], "")))</f>
        <v/>
      </c>
      <c r="K2340" s="42"/>
      <c r="M2340" s="24"/>
      <c r="N2340" s="23"/>
    </row>
    <row r="2341" spans="1:14">
      <c r="A2341" s="38" t="str" cm="1">
        <f t="array" ref="A2341">_xlfn.TEXTJOIN(",", TRUE, _xlfn.UNIQUE(IF((序时账[日期]=B2341)*(序时账[凭证字号]=C2341), 序时账[科目编码], "")))</f>
        <v>0</v>
      </c>
      <c r="B2341" s="89"/>
      <c r="G2341" s="39"/>
      <c r="H2341" s="39"/>
      <c r="I2341" s="42">
        <f>IF(F2341&lt;&gt;"结转本期损益",_xlfn.XLOOKUP(D2341,科目余额表[科目编码],科目余额表[抽查项目],"无匹配"),"期间结转")</f>
        <v>0</v>
      </c>
      <c r="J2341" s="38" t="str" cm="1">
        <f t="array" ref="J2341">_xlfn.TEXTJOIN(",", TRUE, _xlfn.UNIQUE(IF((序时账[日期]=B2341)*(序时账[凭证字号]=C2341)*IF(G2341=0,序时账[借方金额]&lt;&gt;0,序时账[借方金额]=0)*(序时账[科目编码]&lt;&gt;D2341), 序时账[科目名称], "")))</f>
        <v/>
      </c>
      <c r="K2341" s="42"/>
      <c r="M2341" s="24"/>
      <c r="N2341" s="23"/>
    </row>
    <row r="2342" spans="1:14">
      <c r="A2342" s="38" t="str" cm="1">
        <f t="array" ref="A2342">_xlfn.TEXTJOIN(",", TRUE, _xlfn.UNIQUE(IF((序时账[日期]=B2342)*(序时账[凭证字号]=C2342), 序时账[科目编码], "")))</f>
        <v>0</v>
      </c>
      <c r="B2342" s="89"/>
      <c r="G2342" s="39"/>
      <c r="H2342" s="39"/>
      <c r="I2342" s="42">
        <f>IF(F2342&lt;&gt;"结转本期损益",_xlfn.XLOOKUP(D2342,科目余额表[科目编码],科目余额表[抽查项目],"无匹配"),"期间结转")</f>
        <v>0</v>
      </c>
      <c r="J2342" s="38" t="str" cm="1">
        <f t="array" ref="J2342">_xlfn.TEXTJOIN(",", TRUE, _xlfn.UNIQUE(IF((序时账[日期]=B2342)*(序时账[凭证字号]=C2342)*IF(G2342=0,序时账[借方金额]&lt;&gt;0,序时账[借方金额]=0)*(序时账[科目编码]&lt;&gt;D2342), 序时账[科目名称], "")))</f>
        <v/>
      </c>
      <c r="K2342" s="42"/>
      <c r="M2342" s="24"/>
      <c r="N2342" s="23"/>
    </row>
    <row r="2343" spans="1:14">
      <c r="A2343" s="38" t="str" cm="1">
        <f t="array" ref="A2343">_xlfn.TEXTJOIN(",", TRUE, _xlfn.UNIQUE(IF((序时账[日期]=B2343)*(序时账[凭证字号]=C2343), 序时账[科目编码], "")))</f>
        <v>0</v>
      </c>
      <c r="B2343" s="89"/>
      <c r="G2343" s="39"/>
      <c r="H2343" s="39"/>
      <c r="I2343" s="42">
        <f>IF(F2343&lt;&gt;"结转本期损益",_xlfn.XLOOKUP(D2343,科目余额表[科目编码],科目余额表[抽查项目],"无匹配"),"期间结转")</f>
        <v>0</v>
      </c>
      <c r="J2343" s="38" t="str" cm="1">
        <f t="array" ref="J2343">_xlfn.TEXTJOIN(",", TRUE, _xlfn.UNIQUE(IF((序时账[日期]=B2343)*(序时账[凭证字号]=C2343)*IF(G2343=0,序时账[借方金额]&lt;&gt;0,序时账[借方金额]=0)*(序时账[科目编码]&lt;&gt;D2343), 序时账[科目名称], "")))</f>
        <v/>
      </c>
      <c r="K2343" s="42"/>
      <c r="M2343" s="24"/>
      <c r="N2343" s="23"/>
    </row>
    <row r="2344" spans="1:14">
      <c r="A2344" s="38" t="str" cm="1">
        <f t="array" ref="A2344">_xlfn.TEXTJOIN(",", TRUE, _xlfn.UNIQUE(IF((序时账[日期]=B2344)*(序时账[凭证字号]=C2344), 序时账[科目编码], "")))</f>
        <v>0</v>
      </c>
      <c r="B2344" s="89"/>
      <c r="G2344" s="39"/>
      <c r="H2344" s="39"/>
      <c r="I2344" s="42">
        <f>IF(F2344&lt;&gt;"结转本期损益",_xlfn.XLOOKUP(D2344,科目余额表[科目编码],科目余额表[抽查项目],"无匹配"),"期间结转")</f>
        <v>0</v>
      </c>
      <c r="J2344" s="38" t="str" cm="1">
        <f t="array" ref="J2344">_xlfn.TEXTJOIN(",", TRUE, _xlfn.UNIQUE(IF((序时账[日期]=B2344)*(序时账[凭证字号]=C2344)*IF(G2344=0,序时账[借方金额]&lt;&gt;0,序时账[借方金额]=0)*(序时账[科目编码]&lt;&gt;D2344), 序时账[科目名称], "")))</f>
        <v/>
      </c>
      <c r="K2344" s="42"/>
      <c r="M2344" s="24"/>
      <c r="N2344" s="23"/>
    </row>
    <row r="2345" spans="1:14">
      <c r="A2345" s="38" t="str" cm="1">
        <f t="array" ref="A2345">_xlfn.TEXTJOIN(",", TRUE, _xlfn.UNIQUE(IF((序时账[日期]=B2345)*(序时账[凭证字号]=C2345), 序时账[科目编码], "")))</f>
        <v>0</v>
      </c>
      <c r="B2345" s="89"/>
      <c r="G2345" s="39"/>
      <c r="H2345" s="39"/>
      <c r="I2345" s="42">
        <f>IF(F2345&lt;&gt;"结转本期损益",_xlfn.XLOOKUP(D2345,科目余额表[科目编码],科目余额表[抽查项目],"无匹配"),"期间结转")</f>
        <v>0</v>
      </c>
      <c r="J2345" s="38" t="str" cm="1">
        <f t="array" ref="J2345">_xlfn.TEXTJOIN(",", TRUE, _xlfn.UNIQUE(IF((序时账[日期]=B2345)*(序时账[凭证字号]=C2345)*IF(G2345=0,序时账[借方金额]&lt;&gt;0,序时账[借方金额]=0)*(序时账[科目编码]&lt;&gt;D2345), 序时账[科目名称], "")))</f>
        <v/>
      </c>
      <c r="K2345" s="42"/>
      <c r="M2345" s="24"/>
      <c r="N2345" s="23"/>
    </row>
    <row r="2346" spans="1:14">
      <c r="A2346" s="38" t="str" cm="1">
        <f t="array" ref="A2346">_xlfn.TEXTJOIN(",", TRUE, _xlfn.UNIQUE(IF((序时账[日期]=B2346)*(序时账[凭证字号]=C2346), 序时账[科目编码], "")))</f>
        <v>0</v>
      </c>
      <c r="B2346" s="89"/>
      <c r="G2346" s="39"/>
      <c r="H2346" s="39"/>
      <c r="I2346" s="42">
        <f>IF(F2346&lt;&gt;"结转本期损益",_xlfn.XLOOKUP(D2346,科目余额表[科目编码],科目余额表[抽查项目],"无匹配"),"期间结转")</f>
        <v>0</v>
      </c>
      <c r="J2346" s="38" t="str" cm="1">
        <f t="array" ref="J2346">_xlfn.TEXTJOIN(",", TRUE, _xlfn.UNIQUE(IF((序时账[日期]=B2346)*(序时账[凭证字号]=C2346)*IF(G2346=0,序时账[借方金额]&lt;&gt;0,序时账[借方金额]=0)*(序时账[科目编码]&lt;&gt;D2346), 序时账[科目名称], "")))</f>
        <v/>
      </c>
      <c r="K2346" s="42"/>
      <c r="M2346" s="24"/>
      <c r="N2346" s="23"/>
    </row>
    <row r="2347" spans="1:14">
      <c r="A2347" s="38" t="str" cm="1">
        <f t="array" ref="A2347">_xlfn.TEXTJOIN(",", TRUE, _xlfn.UNIQUE(IF((序时账[日期]=B2347)*(序时账[凭证字号]=C2347), 序时账[科目编码], "")))</f>
        <v>0</v>
      </c>
      <c r="B2347" s="89"/>
      <c r="G2347" s="39"/>
      <c r="H2347" s="39"/>
      <c r="I2347" s="42">
        <f>IF(F2347&lt;&gt;"结转本期损益",_xlfn.XLOOKUP(D2347,科目余额表[科目编码],科目余额表[抽查项目],"无匹配"),"期间结转")</f>
        <v>0</v>
      </c>
      <c r="J2347" s="38" t="str" cm="1">
        <f t="array" ref="J2347">_xlfn.TEXTJOIN(",", TRUE, _xlfn.UNIQUE(IF((序时账[日期]=B2347)*(序时账[凭证字号]=C2347)*IF(G2347=0,序时账[借方金额]&lt;&gt;0,序时账[借方金额]=0)*(序时账[科目编码]&lt;&gt;D2347), 序时账[科目名称], "")))</f>
        <v/>
      </c>
      <c r="K2347" s="42"/>
      <c r="M2347" s="24"/>
      <c r="N2347" s="23"/>
    </row>
    <row r="2348" spans="1:14">
      <c r="A2348" s="38" t="str" cm="1">
        <f t="array" ref="A2348">_xlfn.TEXTJOIN(",", TRUE, _xlfn.UNIQUE(IF((序时账[日期]=B2348)*(序时账[凭证字号]=C2348), 序时账[科目编码], "")))</f>
        <v>0</v>
      </c>
      <c r="B2348" s="89"/>
      <c r="G2348" s="39"/>
      <c r="H2348" s="39"/>
      <c r="I2348" s="42">
        <f>IF(F2348&lt;&gt;"结转本期损益",_xlfn.XLOOKUP(D2348,科目余额表[科目编码],科目余额表[抽查项目],"无匹配"),"期间结转")</f>
        <v>0</v>
      </c>
      <c r="J2348" s="38" t="str" cm="1">
        <f t="array" ref="J2348">_xlfn.TEXTJOIN(",", TRUE, _xlfn.UNIQUE(IF((序时账[日期]=B2348)*(序时账[凭证字号]=C2348)*IF(G2348=0,序时账[借方金额]&lt;&gt;0,序时账[借方金额]=0)*(序时账[科目编码]&lt;&gt;D2348), 序时账[科目名称], "")))</f>
        <v/>
      </c>
      <c r="K2348" s="42"/>
      <c r="M2348" s="24"/>
      <c r="N2348" s="23"/>
    </row>
    <row r="2349" spans="1:14">
      <c r="A2349" s="38" t="str" cm="1">
        <f t="array" ref="A2349">_xlfn.TEXTJOIN(",", TRUE, _xlfn.UNIQUE(IF((序时账[日期]=B2349)*(序时账[凭证字号]=C2349), 序时账[科目编码], "")))</f>
        <v>0</v>
      </c>
      <c r="B2349" s="89"/>
      <c r="G2349" s="39"/>
      <c r="H2349" s="39"/>
      <c r="I2349" s="42">
        <f>IF(F2349&lt;&gt;"结转本期损益",_xlfn.XLOOKUP(D2349,科目余额表[科目编码],科目余额表[抽查项目],"无匹配"),"期间结转")</f>
        <v>0</v>
      </c>
      <c r="J2349" s="38" t="str" cm="1">
        <f t="array" ref="J2349">_xlfn.TEXTJOIN(",", TRUE, _xlfn.UNIQUE(IF((序时账[日期]=B2349)*(序时账[凭证字号]=C2349)*IF(G2349=0,序时账[借方金额]&lt;&gt;0,序时账[借方金额]=0)*(序时账[科目编码]&lt;&gt;D2349), 序时账[科目名称], "")))</f>
        <v/>
      </c>
      <c r="K2349" s="42"/>
      <c r="M2349" s="24"/>
      <c r="N2349" s="23"/>
    </row>
    <row r="2350" spans="1:14">
      <c r="A2350" s="38" t="str" cm="1">
        <f t="array" ref="A2350">_xlfn.TEXTJOIN(",", TRUE, _xlfn.UNIQUE(IF((序时账[日期]=B2350)*(序时账[凭证字号]=C2350), 序时账[科目编码], "")))</f>
        <v>0</v>
      </c>
      <c r="B2350" s="89"/>
      <c r="G2350" s="39"/>
      <c r="H2350" s="39"/>
      <c r="I2350" s="42">
        <f>IF(F2350&lt;&gt;"结转本期损益",_xlfn.XLOOKUP(D2350,科目余额表[科目编码],科目余额表[抽查项目],"无匹配"),"期间结转")</f>
        <v>0</v>
      </c>
      <c r="J2350" s="38" t="str" cm="1">
        <f t="array" ref="J2350">_xlfn.TEXTJOIN(",", TRUE, _xlfn.UNIQUE(IF((序时账[日期]=B2350)*(序时账[凭证字号]=C2350)*IF(G2350=0,序时账[借方金额]&lt;&gt;0,序时账[借方金额]=0)*(序时账[科目编码]&lt;&gt;D2350), 序时账[科目名称], "")))</f>
        <v/>
      </c>
      <c r="K2350" s="42"/>
      <c r="M2350" s="24"/>
      <c r="N2350" s="23"/>
    </row>
    <row r="2351" spans="1:14">
      <c r="A2351" s="38" t="str" cm="1">
        <f t="array" ref="A2351">_xlfn.TEXTJOIN(",", TRUE, _xlfn.UNIQUE(IF((序时账[日期]=B2351)*(序时账[凭证字号]=C2351), 序时账[科目编码], "")))</f>
        <v>0</v>
      </c>
      <c r="B2351" s="89"/>
      <c r="G2351" s="39"/>
      <c r="H2351" s="39"/>
      <c r="I2351" s="42">
        <f>IF(F2351&lt;&gt;"结转本期损益",_xlfn.XLOOKUP(D2351,科目余额表[科目编码],科目余额表[抽查项目],"无匹配"),"期间结转")</f>
        <v>0</v>
      </c>
      <c r="J2351" s="38" t="str" cm="1">
        <f t="array" ref="J2351">_xlfn.TEXTJOIN(",", TRUE, _xlfn.UNIQUE(IF((序时账[日期]=B2351)*(序时账[凭证字号]=C2351)*IF(G2351=0,序时账[借方金额]&lt;&gt;0,序时账[借方金额]=0)*(序时账[科目编码]&lt;&gt;D2351), 序时账[科目名称], "")))</f>
        <v/>
      </c>
      <c r="K2351" s="42"/>
      <c r="M2351" s="24"/>
      <c r="N2351" s="23"/>
    </row>
    <row r="2352" spans="1:14">
      <c r="A2352" s="38" t="str" cm="1">
        <f t="array" ref="A2352">_xlfn.TEXTJOIN(",", TRUE, _xlfn.UNIQUE(IF((序时账[日期]=B2352)*(序时账[凭证字号]=C2352), 序时账[科目编码], "")))</f>
        <v>0</v>
      </c>
      <c r="B2352" s="89"/>
      <c r="G2352" s="39"/>
      <c r="H2352" s="39"/>
      <c r="I2352" s="42">
        <f>IF(F2352&lt;&gt;"结转本期损益",_xlfn.XLOOKUP(D2352,科目余额表[科目编码],科目余额表[抽查项目],"无匹配"),"期间结转")</f>
        <v>0</v>
      </c>
      <c r="J2352" s="38" t="str" cm="1">
        <f t="array" ref="J2352">_xlfn.TEXTJOIN(",", TRUE, _xlfn.UNIQUE(IF((序时账[日期]=B2352)*(序时账[凭证字号]=C2352)*IF(G2352=0,序时账[借方金额]&lt;&gt;0,序时账[借方金额]=0)*(序时账[科目编码]&lt;&gt;D2352), 序时账[科目名称], "")))</f>
        <v/>
      </c>
      <c r="K2352" s="42"/>
      <c r="M2352" s="24"/>
      <c r="N2352" s="23"/>
    </row>
    <row r="2353" spans="1:14">
      <c r="A2353" s="38" t="str" cm="1">
        <f t="array" ref="A2353">_xlfn.TEXTJOIN(",", TRUE, _xlfn.UNIQUE(IF((序时账[日期]=B2353)*(序时账[凭证字号]=C2353), 序时账[科目编码], "")))</f>
        <v>0</v>
      </c>
      <c r="B2353" s="89"/>
      <c r="G2353" s="39"/>
      <c r="H2353" s="39"/>
      <c r="I2353" s="42">
        <f>IF(F2353&lt;&gt;"结转本期损益",_xlfn.XLOOKUP(D2353,科目余额表[科目编码],科目余额表[抽查项目],"无匹配"),"期间结转")</f>
        <v>0</v>
      </c>
      <c r="J2353" s="38" t="str" cm="1">
        <f t="array" ref="J2353">_xlfn.TEXTJOIN(",", TRUE, _xlfn.UNIQUE(IF((序时账[日期]=B2353)*(序时账[凭证字号]=C2353)*IF(G2353=0,序时账[借方金额]&lt;&gt;0,序时账[借方金额]=0)*(序时账[科目编码]&lt;&gt;D2353), 序时账[科目名称], "")))</f>
        <v/>
      </c>
      <c r="K2353" s="42"/>
      <c r="M2353" s="24"/>
      <c r="N2353" s="23"/>
    </row>
    <row r="2354" spans="1:14">
      <c r="A2354" s="38" t="str" cm="1">
        <f t="array" ref="A2354">_xlfn.TEXTJOIN(",", TRUE, _xlfn.UNIQUE(IF((序时账[日期]=B2354)*(序时账[凭证字号]=C2354), 序时账[科目编码], "")))</f>
        <v>0</v>
      </c>
      <c r="B2354" s="89"/>
      <c r="G2354" s="39"/>
      <c r="H2354" s="39"/>
      <c r="I2354" s="42">
        <f>IF(F2354&lt;&gt;"结转本期损益",_xlfn.XLOOKUP(D2354,科目余额表[科目编码],科目余额表[抽查项目],"无匹配"),"期间结转")</f>
        <v>0</v>
      </c>
      <c r="J2354" s="38" t="str" cm="1">
        <f t="array" ref="J2354">_xlfn.TEXTJOIN(",", TRUE, _xlfn.UNIQUE(IF((序时账[日期]=B2354)*(序时账[凭证字号]=C2354)*IF(G2354=0,序时账[借方金额]&lt;&gt;0,序时账[借方金额]=0)*(序时账[科目编码]&lt;&gt;D2354), 序时账[科目名称], "")))</f>
        <v/>
      </c>
      <c r="K2354" s="42"/>
      <c r="M2354" s="24"/>
      <c r="N2354" s="23"/>
    </row>
    <row r="2355" spans="1:14">
      <c r="A2355" s="38" t="str" cm="1">
        <f t="array" ref="A2355">_xlfn.TEXTJOIN(",", TRUE, _xlfn.UNIQUE(IF((序时账[日期]=B2355)*(序时账[凭证字号]=C2355), 序时账[科目编码], "")))</f>
        <v>0</v>
      </c>
      <c r="B2355" s="89"/>
      <c r="G2355" s="39"/>
      <c r="H2355" s="39"/>
      <c r="I2355" s="42">
        <f>IF(F2355&lt;&gt;"结转本期损益",_xlfn.XLOOKUP(D2355,科目余额表[科目编码],科目余额表[抽查项目],"无匹配"),"期间结转")</f>
        <v>0</v>
      </c>
      <c r="J2355" s="38" t="str" cm="1">
        <f t="array" ref="J2355">_xlfn.TEXTJOIN(",", TRUE, _xlfn.UNIQUE(IF((序时账[日期]=B2355)*(序时账[凭证字号]=C2355)*IF(G2355=0,序时账[借方金额]&lt;&gt;0,序时账[借方金额]=0)*(序时账[科目编码]&lt;&gt;D2355), 序时账[科目名称], "")))</f>
        <v/>
      </c>
      <c r="K2355" s="42"/>
      <c r="M2355" s="24"/>
      <c r="N2355" s="23"/>
    </row>
    <row r="2356" spans="1:14">
      <c r="A2356" s="38" t="str" cm="1">
        <f t="array" ref="A2356">_xlfn.TEXTJOIN(",", TRUE, _xlfn.UNIQUE(IF((序时账[日期]=B2356)*(序时账[凭证字号]=C2356), 序时账[科目编码], "")))</f>
        <v>0</v>
      </c>
      <c r="B2356" s="89"/>
      <c r="G2356" s="39"/>
      <c r="H2356" s="39"/>
      <c r="I2356" s="42">
        <f>IF(F2356&lt;&gt;"结转本期损益",_xlfn.XLOOKUP(D2356,科目余额表[科目编码],科目余额表[抽查项目],"无匹配"),"期间结转")</f>
        <v>0</v>
      </c>
      <c r="J2356" s="38" t="str" cm="1">
        <f t="array" ref="J2356">_xlfn.TEXTJOIN(",", TRUE, _xlfn.UNIQUE(IF((序时账[日期]=B2356)*(序时账[凭证字号]=C2356)*IF(G2356=0,序时账[借方金额]&lt;&gt;0,序时账[借方金额]=0)*(序时账[科目编码]&lt;&gt;D2356), 序时账[科目名称], "")))</f>
        <v/>
      </c>
      <c r="K2356" s="42"/>
      <c r="M2356" s="24"/>
      <c r="N2356" s="23"/>
    </row>
    <row r="2357" spans="1:14">
      <c r="A2357" s="38" t="str" cm="1">
        <f t="array" ref="A2357">_xlfn.TEXTJOIN(",", TRUE, _xlfn.UNIQUE(IF((序时账[日期]=B2357)*(序时账[凭证字号]=C2357), 序时账[科目编码], "")))</f>
        <v>0</v>
      </c>
      <c r="B2357" s="89"/>
      <c r="G2357" s="39"/>
      <c r="H2357" s="39"/>
      <c r="I2357" s="42">
        <f>IF(F2357&lt;&gt;"结转本期损益",_xlfn.XLOOKUP(D2357,科目余额表[科目编码],科目余额表[抽查项目],"无匹配"),"期间结转")</f>
        <v>0</v>
      </c>
      <c r="J2357" s="38" t="str" cm="1">
        <f t="array" ref="J2357">_xlfn.TEXTJOIN(",", TRUE, _xlfn.UNIQUE(IF((序时账[日期]=B2357)*(序时账[凭证字号]=C2357)*IF(G2357=0,序时账[借方金额]&lt;&gt;0,序时账[借方金额]=0)*(序时账[科目编码]&lt;&gt;D2357), 序时账[科目名称], "")))</f>
        <v/>
      </c>
      <c r="K2357" s="42"/>
      <c r="M2357" s="24"/>
      <c r="N2357" s="23"/>
    </row>
    <row r="2358" spans="1:14">
      <c r="A2358" s="38" t="str" cm="1">
        <f t="array" ref="A2358">_xlfn.TEXTJOIN(",", TRUE, _xlfn.UNIQUE(IF((序时账[日期]=B2358)*(序时账[凭证字号]=C2358), 序时账[科目编码], "")))</f>
        <v>0</v>
      </c>
      <c r="B2358" s="89"/>
      <c r="G2358" s="39"/>
      <c r="H2358" s="39"/>
      <c r="I2358" s="42">
        <f>IF(F2358&lt;&gt;"结转本期损益",_xlfn.XLOOKUP(D2358,科目余额表[科目编码],科目余额表[抽查项目],"无匹配"),"期间结转")</f>
        <v>0</v>
      </c>
      <c r="J2358" s="38" t="str" cm="1">
        <f t="array" ref="J2358">_xlfn.TEXTJOIN(",", TRUE, _xlfn.UNIQUE(IF((序时账[日期]=B2358)*(序时账[凭证字号]=C2358)*IF(G2358=0,序时账[借方金额]&lt;&gt;0,序时账[借方金额]=0)*(序时账[科目编码]&lt;&gt;D2358), 序时账[科目名称], "")))</f>
        <v/>
      </c>
      <c r="K2358" s="42"/>
      <c r="M2358" s="24"/>
      <c r="N2358" s="23"/>
    </row>
    <row r="2359" spans="1:14">
      <c r="A2359" s="38" t="str" cm="1">
        <f t="array" ref="A2359">_xlfn.TEXTJOIN(",", TRUE, _xlfn.UNIQUE(IF((序时账[日期]=B2359)*(序时账[凭证字号]=C2359), 序时账[科目编码], "")))</f>
        <v>0</v>
      </c>
      <c r="B2359" s="89"/>
      <c r="G2359" s="39"/>
      <c r="H2359" s="39"/>
      <c r="I2359" s="42">
        <f>IF(F2359&lt;&gt;"结转本期损益",_xlfn.XLOOKUP(D2359,科目余额表[科目编码],科目余额表[抽查项目],"无匹配"),"期间结转")</f>
        <v>0</v>
      </c>
      <c r="J2359" s="38" t="str" cm="1">
        <f t="array" ref="J2359">_xlfn.TEXTJOIN(",", TRUE, _xlfn.UNIQUE(IF((序时账[日期]=B2359)*(序时账[凭证字号]=C2359)*IF(G2359=0,序时账[借方金额]&lt;&gt;0,序时账[借方金额]=0)*(序时账[科目编码]&lt;&gt;D2359), 序时账[科目名称], "")))</f>
        <v/>
      </c>
      <c r="K2359" s="42"/>
      <c r="M2359" s="24"/>
      <c r="N2359" s="23"/>
    </row>
    <row r="2360" spans="1:14">
      <c r="A2360" s="38" t="str" cm="1">
        <f t="array" ref="A2360">_xlfn.TEXTJOIN(",", TRUE, _xlfn.UNIQUE(IF((序时账[日期]=B2360)*(序时账[凭证字号]=C2360), 序时账[科目编码], "")))</f>
        <v>0</v>
      </c>
      <c r="B2360" s="89"/>
      <c r="G2360" s="39"/>
      <c r="H2360" s="39"/>
      <c r="I2360" s="42">
        <f>IF(F2360&lt;&gt;"结转本期损益",_xlfn.XLOOKUP(D2360,科目余额表[科目编码],科目余额表[抽查项目],"无匹配"),"期间结转")</f>
        <v>0</v>
      </c>
      <c r="J2360" s="38" t="str" cm="1">
        <f t="array" ref="J2360">_xlfn.TEXTJOIN(",", TRUE, _xlfn.UNIQUE(IF((序时账[日期]=B2360)*(序时账[凭证字号]=C2360)*IF(G2360=0,序时账[借方金额]&lt;&gt;0,序时账[借方金额]=0)*(序时账[科目编码]&lt;&gt;D2360), 序时账[科目名称], "")))</f>
        <v/>
      </c>
      <c r="K2360" s="42"/>
      <c r="M2360" s="24"/>
      <c r="N2360" s="23"/>
    </row>
    <row r="2361" spans="1:14">
      <c r="A2361" s="38" t="str" cm="1">
        <f t="array" ref="A2361">_xlfn.TEXTJOIN(",", TRUE, _xlfn.UNIQUE(IF((序时账[日期]=B2361)*(序时账[凭证字号]=C2361), 序时账[科目编码], "")))</f>
        <v>0</v>
      </c>
      <c r="B2361" s="89"/>
      <c r="G2361" s="39"/>
      <c r="H2361" s="39"/>
      <c r="I2361" s="42">
        <f>IF(F2361&lt;&gt;"结转本期损益",_xlfn.XLOOKUP(D2361,科目余额表[科目编码],科目余额表[抽查项目],"无匹配"),"期间结转")</f>
        <v>0</v>
      </c>
      <c r="J2361" s="38" t="str" cm="1">
        <f t="array" ref="J2361">_xlfn.TEXTJOIN(",", TRUE, _xlfn.UNIQUE(IF((序时账[日期]=B2361)*(序时账[凭证字号]=C2361)*IF(G2361=0,序时账[借方金额]&lt;&gt;0,序时账[借方金额]=0)*(序时账[科目编码]&lt;&gt;D2361), 序时账[科目名称], "")))</f>
        <v/>
      </c>
      <c r="K2361" s="42"/>
      <c r="M2361" s="24"/>
      <c r="N2361" s="23"/>
    </row>
    <row r="2362" spans="1:14">
      <c r="A2362" s="38" t="str" cm="1">
        <f t="array" ref="A2362">_xlfn.TEXTJOIN(",", TRUE, _xlfn.UNIQUE(IF((序时账[日期]=B2362)*(序时账[凭证字号]=C2362), 序时账[科目编码], "")))</f>
        <v>0</v>
      </c>
      <c r="B2362" s="89"/>
      <c r="G2362" s="39"/>
      <c r="H2362" s="39"/>
      <c r="I2362" s="42">
        <f>IF(F2362&lt;&gt;"结转本期损益",_xlfn.XLOOKUP(D2362,科目余额表[科目编码],科目余额表[抽查项目],"无匹配"),"期间结转")</f>
        <v>0</v>
      </c>
      <c r="J2362" s="38" t="str" cm="1">
        <f t="array" ref="J2362">_xlfn.TEXTJOIN(",", TRUE, _xlfn.UNIQUE(IF((序时账[日期]=B2362)*(序时账[凭证字号]=C2362)*IF(G2362=0,序时账[借方金额]&lt;&gt;0,序时账[借方金额]=0)*(序时账[科目编码]&lt;&gt;D2362), 序时账[科目名称], "")))</f>
        <v/>
      </c>
      <c r="K2362" s="42"/>
      <c r="M2362" s="24"/>
      <c r="N2362" s="23"/>
    </row>
    <row r="2363" spans="1:14">
      <c r="A2363" s="38" t="str" cm="1">
        <f t="array" ref="A2363">_xlfn.TEXTJOIN(",", TRUE, _xlfn.UNIQUE(IF((序时账[日期]=B2363)*(序时账[凭证字号]=C2363), 序时账[科目编码], "")))</f>
        <v>0</v>
      </c>
      <c r="B2363" s="89"/>
      <c r="G2363" s="39"/>
      <c r="H2363" s="39"/>
      <c r="I2363" s="42">
        <f>IF(F2363&lt;&gt;"结转本期损益",_xlfn.XLOOKUP(D2363,科目余额表[科目编码],科目余额表[抽查项目],"无匹配"),"期间结转")</f>
        <v>0</v>
      </c>
      <c r="J2363" s="38" t="str" cm="1">
        <f t="array" ref="J2363">_xlfn.TEXTJOIN(",", TRUE, _xlfn.UNIQUE(IF((序时账[日期]=B2363)*(序时账[凭证字号]=C2363)*IF(G2363=0,序时账[借方金额]&lt;&gt;0,序时账[借方金额]=0)*(序时账[科目编码]&lt;&gt;D2363), 序时账[科目名称], "")))</f>
        <v/>
      </c>
      <c r="K2363" s="42"/>
      <c r="M2363" s="24"/>
      <c r="N2363" s="23"/>
    </row>
    <row r="2364" spans="1:14">
      <c r="A2364" s="38" t="str" cm="1">
        <f t="array" ref="A2364">_xlfn.TEXTJOIN(",", TRUE, _xlfn.UNIQUE(IF((序时账[日期]=B2364)*(序时账[凭证字号]=C2364), 序时账[科目编码], "")))</f>
        <v>0</v>
      </c>
      <c r="B2364" s="89"/>
      <c r="G2364" s="39"/>
      <c r="H2364" s="39"/>
      <c r="I2364" s="42">
        <f>IF(F2364&lt;&gt;"结转本期损益",_xlfn.XLOOKUP(D2364,科目余额表[科目编码],科目余额表[抽查项目],"无匹配"),"期间结转")</f>
        <v>0</v>
      </c>
      <c r="J2364" s="38" t="str" cm="1">
        <f t="array" ref="J2364">_xlfn.TEXTJOIN(",", TRUE, _xlfn.UNIQUE(IF((序时账[日期]=B2364)*(序时账[凭证字号]=C2364)*IF(G2364=0,序时账[借方金额]&lt;&gt;0,序时账[借方金额]=0)*(序时账[科目编码]&lt;&gt;D2364), 序时账[科目名称], "")))</f>
        <v/>
      </c>
      <c r="K2364" s="42"/>
      <c r="M2364" s="24"/>
      <c r="N2364" s="23"/>
    </row>
    <row r="2365" spans="1:14">
      <c r="A2365" s="38" t="str" cm="1">
        <f t="array" ref="A2365">_xlfn.TEXTJOIN(",", TRUE, _xlfn.UNIQUE(IF((序时账[日期]=B2365)*(序时账[凭证字号]=C2365), 序时账[科目编码], "")))</f>
        <v>0</v>
      </c>
      <c r="B2365" s="89"/>
      <c r="G2365" s="39"/>
      <c r="H2365" s="39"/>
      <c r="I2365" s="42">
        <f>IF(F2365&lt;&gt;"结转本期损益",_xlfn.XLOOKUP(D2365,科目余额表[科目编码],科目余额表[抽查项目],"无匹配"),"期间结转")</f>
        <v>0</v>
      </c>
      <c r="J2365" s="38" t="str" cm="1">
        <f t="array" ref="J2365">_xlfn.TEXTJOIN(",", TRUE, _xlfn.UNIQUE(IF((序时账[日期]=B2365)*(序时账[凭证字号]=C2365)*IF(G2365=0,序时账[借方金额]&lt;&gt;0,序时账[借方金额]=0)*(序时账[科目编码]&lt;&gt;D2365), 序时账[科目名称], "")))</f>
        <v/>
      </c>
      <c r="K2365" s="42"/>
      <c r="M2365" s="24"/>
      <c r="N2365" s="23"/>
    </row>
    <row r="2366" spans="1:14">
      <c r="A2366" s="38" t="str" cm="1">
        <f t="array" ref="A2366">_xlfn.TEXTJOIN(",", TRUE, _xlfn.UNIQUE(IF((序时账[日期]=B2366)*(序时账[凭证字号]=C2366), 序时账[科目编码], "")))</f>
        <v>0</v>
      </c>
      <c r="B2366" s="89"/>
      <c r="G2366" s="39"/>
      <c r="H2366" s="39"/>
      <c r="I2366" s="42">
        <f>IF(F2366&lt;&gt;"结转本期损益",_xlfn.XLOOKUP(D2366,科目余额表[科目编码],科目余额表[抽查项目],"无匹配"),"期间结转")</f>
        <v>0</v>
      </c>
      <c r="J2366" s="38" t="str" cm="1">
        <f t="array" ref="J2366">_xlfn.TEXTJOIN(",", TRUE, _xlfn.UNIQUE(IF((序时账[日期]=B2366)*(序时账[凭证字号]=C2366)*IF(G2366=0,序时账[借方金额]&lt;&gt;0,序时账[借方金额]=0)*(序时账[科目编码]&lt;&gt;D2366), 序时账[科目名称], "")))</f>
        <v/>
      </c>
      <c r="K2366" s="42"/>
      <c r="M2366" s="24"/>
      <c r="N2366" s="23"/>
    </row>
    <row r="2367" spans="1:14">
      <c r="A2367" s="38" t="str" cm="1">
        <f t="array" ref="A2367">_xlfn.TEXTJOIN(",", TRUE, _xlfn.UNIQUE(IF((序时账[日期]=B2367)*(序时账[凭证字号]=C2367), 序时账[科目编码], "")))</f>
        <v>0</v>
      </c>
      <c r="B2367" s="89"/>
      <c r="G2367" s="39"/>
      <c r="H2367" s="39"/>
      <c r="I2367" s="42">
        <f>IF(F2367&lt;&gt;"结转本期损益",_xlfn.XLOOKUP(D2367,科目余额表[科目编码],科目余额表[抽查项目],"无匹配"),"期间结转")</f>
        <v>0</v>
      </c>
      <c r="J2367" s="38" t="str" cm="1">
        <f t="array" ref="J2367">_xlfn.TEXTJOIN(",", TRUE, _xlfn.UNIQUE(IF((序时账[日期]=B2367)*(序时账[凭证字号]=C2367)*IF(G2367=0,序时账[借方金额]&lt;&gt;0,序时账[借方金额]=0)*(序时账[科目编码]&lt;&gt;D2367), 序时账[科目名称], "")))</f>
        <v/>
      </c>
      <c r="K2367" s="42"/>
      <c r="M2367" s="24"/>
      <c r="N2367" s="23"/>
    </row>
    <row r="2368" spans="1:14">
      <c r="A2368" s="38" t="str" cm="1">
        <f t="array" ref="A2368">_xlfn.TEXTJOIN(",", TRUE, _xlfn.UNIQUE(IF((序时账[日期]=B2368)*(序时账[凭证字号]=C2368), 序时账[科目编码], "")))</f>
        <v>0</v>
      </c>
      <c r="B2368" s="89"/>
      <c r="G2368" s="39"/>
      <c r="H2368" s="39"/>
      <c r="I2368" s="42">
        <f>IF(F2368&lt;&gt;"结转本期损益",_xlfn.XLOOKUP(D2368,科目余额表[科目编码],科目余额表[抽查项目],"无匹配"),"期间结转")</f>
        <v>0</v>
      </c>
      <c r="J2368" s="38" t="str" cm="1">
        <f t="array" ref="J2368">_xlfn.TEXTJOIN(",", TRUE, _xlfn.UNIQUE(IF((序时账[日期]=B2368)*(序时账[凭证字号]=C2368)*IF(G2368=0,序时账[借方金额]&lt;&gt;0,序时账[借方金额]=0)*(序时账[科目编码]&lt;&gt;D2368), 序时账[科目名称], "")))</f>
        <v/>
      </c>
      <c r="K2368" s="42"/>
      <c r="M2368" s="24"/>
      <c r="N2368" s="23"/>
    </row>
    <row r="2369" spans="1:14">
      <c r="A2369" s="38" t="str" cm="1">
        <f t="array" ref="A2369">_xlfn.TEXTJOIN(",", TRUE, _xlfn.UNIQUE(IF((序时账[日期]=B2369)*(序时账[凭证字号]=C2369), 序时账[科目编码], "")))</f>
        <v>0</v>
      </c>
      <c r="B2369" s="89"/>
      <c r="G2369" s="39"/>
      <c r="H2369" s="39"/>
      <c r="I2369" s="42">
        <f>IF(F2369&lt;&gt;"结转本期损益",_xlfn.XLOOKUP(D2369,科目余额表[科目编码],科目余额表[抽查项目],"无匹配"),"期间结转")</f>
        <v>0</v>
      </c>
      <c r="J2369" s="38" t="str" cm="1">
        <f t="array" ref="J2369">_xlfn.TEXTJOIN(",", TRUE, _xlfn.UNIQUE(IF((序时账[日期]=B2369)*(序时账[凭证字号]=C2369)*IF(G2369=0,序时账[借方金额]&lt;&gt;0,序时账[借方金额]=0)*(序时账[科目编码]&lt;&gt;D2369), 序时账[科目名称], "")))</f>
        <v/>
      </c>
      <c r="K2369" s="42"/>
      <c r="M2369" s="24"/>
      <c r="N2369" s="23"/>
    </row>
    <row r="2370" spans="1:14">
      <c r="A2370" s="38" t="str" cm="1">
        <f t="array" ref="A2370">_xlfn.TEXTJOIN(",", TRUE, _xlfn.UNIQUE(IF((序时账[日期]=B2370)*(序时账[凭证字号]=C2370), 序时账[科目编码], "")))</f>
        <v>0</v>
      </c>
      <c r="B2370" s="89"/>
      <c r="G2370" s="39"/>
      <c r="H2370" s="39"/>
      <c r="I2370" s="42">
        <f>IF(F2370&lt;&gt;"结转本期损益",_xlfn.XLOOKUP(D2370,科目余额表[科目编码],科目余额表[抽查项目],"无匹配"),"期间结转")</f>
        <v>0</v>
      </c>
      <c r="J2370" s="38" t="str" cm="1">
        <f t="array" ref="J2370">_xlfn.TEXTJOIN(",", TRUE, _xlfn.UNIQUE(IF((序时账[日期]=B2370)*(序时账[凭证字号]=C2370)*IF(G2370=0,序时账[借方金额]&lt;&gt;0,序时账[借方金额]=0)*(序时账[科目编码]&lt;&gt;D2370), 序时账[科目名称], "")))</f>
        <v/>
      </c>
      <c r="K2370" s="42"/>
      <c r="M2370" s="24"/>
      <c r="N2370" s="23"/>
    </row>
    <row r="2371" spans="1:14">
      <c r="A2371" s="38" t="str" cm="1">
        <f t="array" ref="A2371">_xlfn.TEXTJOIN(",", TRUE, _xlfn.UNIQUE(IF((序时账[日期]=B2371)*(序时账[凭证字号]=C2371), 序时账[科目编码], "")))</f>
        <v>0</v>
      </c>
      <c r="B2371" s="89"/>
      <c r="G2371" s="39"/>
      <c r="H2371" s="39"/>
      <c r="I2371" s="42">
        <f>IF(F2371&lt;&gt;"结转本期损益",_xlfn.XLOOKUP(D2371,科目余额表[科目编码],科目余额表[抽查项目],"无匹配"),"期间结转")</f>
        <v>0</v>
      </c>
      <c r="J2371" s="38" t="str" cm="1">
        <f t="array" ref="J2371">_xlfn.TEXTJOIN(",", TRUE, _xlfn.UNIQUE(IF((序时账[日期]=B2371)*(序时账[凭证字号]=C2371)*IF(G2371=0,序时账[借方金额]&lt;&gt;0,序时账[借方金额]=0)*(序时账[科目编码]&lt;&gt;D2371), 序时账[科目名称], "")))</f>
        <v/>
      </c>
      <c r="K2371" s="42"/>
      <c r="M2371" s="24"/>
      <c r="N2371" s="23"/>
    </row>
    <row r="2372" spans="1:14">
      <c r="A2372" s="38" t="str" cm="1">
        <f t="array" ref="A2372">_xlfn.TEXTJOIN(",", TRUE, _xlfn.UNIQUE(IF((序时账[日期]=B2372)*(序时账[凭证字号]=C2372), 序时账[科目编码], "")))</f>
        <v>0</v>
      </c>
      <c r="B2372" s="89"/>
      <c r="G2372" s="39"/>
      <c r="H2372" s="39"/>
      <c r="I2372" s="42">
        <f>IF(F2372&lt;&gt;"结转本期损益",_xlfn.XLOOKUP(D2372,科目余额表[科目编码],科目余额表[抽查项目],"无匹配"),"期间结转")</f>
        <v>0</v>
      </c>
      <c r="J2372" s="38" t="str" cm="1">
        <f t="array" ref="J2372">_xlfn.TEXTJOIN(",", TRUE, _xlfn.UNIQUE(IF((序时账[日期]=B2372)*(序时账[凭证字号]=C2372)*IF(G2372=0,序时账[借方金额]&lt;&gt;0,序时账[借方金额]=0)*(序时账[科目编码]&lt;&gt;D2372), 序时账[科目名称], "")))</f>
        <v/>
      </c>
      <c r="K2372" s="42"/>
      <c r="M2372" s="24"/>
      <c r="N2372" s="23"/>
    </row>
    <row r="2373" spans="1:14">
      <c r="A2373" s="38" t="str" cm="1">
        <f t="array" ref="A2373">_xlfn.TEXTJOIN(",", TRUE, _xlfn.UNIQUE(IF((序时账[日期]=B2373)*(序时账[凭证字号]=C2373), 序时账[科目编码], "")))</f>
        <v>0</v>
      </c>
      <c r="B2373" s="89"/>
      <c r="G2373" s="39"/>
      <c r="H2373" s="39"/>
      <c r="I2373" s="42">
        <f>IF(F2373&lt;&gt;"结转本期损益",_xlfn.XLOOKUP(D2373,科目余额表[科目编码],科目余额表[抽查项目],"无匹配"),"期间结转")</f>
        <v>0</v>
      </c>
      <c r="J2373" s="38" t="str" cm="1">
        <f t="array" ref="J2373">_xlfn.TEXTJOIN(",", TRUE, _xlfn.UNIQUE(IF((序时账[日期]=B2373)*(序时账[凭证字号]=C2373)*IF(G2373=0,序时账[借方金额]&lt;&gt;0,序时账[借方金额]=0)*(序时账[科目编码]&lt;&gt;D2373), 序时账[科目名称], "")))</f>
        <v/>
      </c>
      <c r="K2373" s="42"/>
      <c r="M2373" s="24"/>
      <c r="N2373" s="23"/>
    </row>
    <row r="2374" spans="1:14">
      <c r="A2374" s="38" t="str" cm="1">
        <f t="array" ref="A2374">_xlfn.TEXTJOIN(",", TRUE, _xlfn.UNIQUE(IF((序时账[日期]=B2374)*(序时账[凭证字号]=C2374), 序时账[科目编码], "")))</f>
        <v>0</v>
      </c>
      <c r="B2374" s="89"/>
      <c r="G2374" s="39"/>
      <c r="H2374" s="39"/>
      <c r="I2374" s="42">
        <f>IF(F2374&lt;&gt;"结转本期损益",_xlfn.XLOOKUP(D2374,科目余额表[科目编码],科目余额表[抽查项目],"无匹配"),"期间结转")</f>
        <v>0</v>
      </c>
      <c r="J2374" s="38" t="str" cm="1">
        <f t="array" ref="J2374">_xlfn.TEXTJOIN(",", TRUE, _xlfn.UNIQUE(IF((序时账[日期]=B2374)*(序时账[凭证字号]=C2374)*IF(G2374=0,序时账[借方金额]&lt;&gt;0,序时账[借方金额]=0)*(序时账[科目编码]&lt;&gt;D2374), 序时账[科目名称], "")))</f>
        <v/>
      </c>
      <c r="K2374" s="42"/>
      <c r="M2374" s="24"/>
      <c r="N2374" s="23"/>
    </row>
    <row r="2375" spans="1:14">
      <c r="A2375" s="38" t="str" cm="1">
        <f t="array" ref="A2375">_xlfn.TEXTJOIN(",", TRUE, _xlfn.UNIQUE(IF((序时账[日期]=B2375)*(序时账[凭证字号]=C2375), 序时账[科目编码], "")))</f>
        <v>0</v>
      </c>
      <c r="B2375" s="89"/>
      <c r="G2375" s="39"/>
      <c r="H2375" s="39"/>
      <c r="I2375" s="42">
        <f>IF(F2375&lt;&gt;"结转本期损益",_xlfn.XLOOKUP(D2375,科目余额表[科目编码],科目余额表[抽查项目],"无匹配"),"期间结转")</f>
        <v>0</v>
      </c>
      <c r="J2375" s="38" t="str" cm="1">
        <f t="array" ref="J2375">_xlfn.TEXTJOIN(",", TRUE, _xlfn.UNIQUE(IF((序时账[日期]=B2375)*(序时账[凭证字号]=C2375)*IF(G2375=0,序时账[借方金额]&lt;&gt;0,序时账[借方金额]=0)*(序时账[科目编码]&lt;&gt;D2375), 序时账[科目名称], "")))</f>
        <v/>
      </c>
      <c r="K2375" s="42"/>
      <c r="M2375" s="24"/>
      <c r="N2375" s="23"/>
    </row>
    <row r="2376" spans="1:14">
      <c r="A2376" s="38" t="str" cm="1">
        <f t="array" ref="A2376">_xlfn.TEXTJOIN(",", TRUE, _xlfn.UNIQUE(IF((序时账[日期]=B2376)*(序时账[凭证字号]=C2376), 序时账[科目编码], "")))</f>
        <v>0</v>
      </c>
      <c r="B2376" s="89"/>
      <c r="G2376" s="39"/>
      <c r="H2376" s="39"/>
      <c r="I2376" s="42">
        <f>IF(F2376&lt;&gt;"结转本期损益",_xlfn.XLOOKUP(D2376,科目余额表[科目编码],科目余额表[抽查项目],"无匹配"),"期间结转")</f>
        <v>0</v>
      </c>
      <c r="J2376" s="38" t="str" cm="1">
        <f t="array" ref="J2376">_xlfn.TEXTJOIN(",", TRUE, _xlfn.UNIQUE(IF((序时账[日期]=B2376)*(序时账[凭证字号]=C2376)*IF(G2376=0,序时账[借方金额]&lt;&gt;0,序时账[借方金额]=0)*(序时账[科目编码]&lt;&gt;D2376), 序时账[科目名称], "")))</f>
        <v/>
      </c>
      <c r="K2376" s="42"/>
      <c r="M2376" s="24"/>
      <c r="N2376" s="23"/>
    </row>
    <row r="2377" spans="1:14">
      <c r="A2377" s="38" t="str" cm="1">
        <f t="array" ref="A2377">_xlfn.TEXTJOIN(",", TRUE, _xlfn.UNIQUE(IF((序时账[日期]=B2377)*(序时账[凭证字号]=C2377), 序时账[科目编码], "")))</f>
        <v>0</v>
      </c>
      <c r="B2377" s="89"/>
      <c r="G2377" s="39"/>
      <c r="H2377" s="39"/>
      <c r="I2377" s="42">
        <f>IF(F2377&lt;&gt;"结转本期损益",_xlfn.XLOOKUP(D2377,科目余额表[科目编码],科目余额表[抽查项目],"无匹配"),"期间结转")</f>
        <v>0</v>
      </c>
      <c r="J2377" s="38" t="str" cm="1">
        <f t="array" ref="J2377">_xlfn.TEXTJOIN(",", TRUE, _xlfn.UNIQUE(IF((序时账[日期]=B2377)*(序时账[凭证字号]=C2377)*IF(G2377=0,序时账[借方金额]&lt;&gt;0,序时账[借方金额]=0)*(序时账[科目编码]&lt;&gt;D2377), 序时账[科目名称], "")))</f>
        <v/>
      </c>
      <c r="K2377" s="42"/>
      <c r="M2377" s="24"/>
      <c r="N2377" s="23"/>
    </row>
    <row r="2378" spans="1:14">
      <c r="A2378" s="38" t="str" cm="1">
        <f t="array" ref="A2378">_xlfn.TEXTJOIN(",", TRUE, _xlfn.UNIQUE(IF((序时账[日期]=B2378)*(序时账[凭证字号]=C2378), 序时账[科目编码], "")))</f>
        <v>0</v>
      </c>
      <c r="B2378" s="89"/>
      <c r="G2378" s="39"/>
      <c r="H2378" s="39"/>
      <c r="I2378" s="42">
        <f>IF(F2378&lt;&gt;"结转本期损益",_xlfn.XLOOKUP(D2378,科目余额表[科目编码],科目余额表[抽查项目],"无匹配"),"期间结转")</f>
        <v>0</v>
      </c>
      <c r="J2378" s="38" t="str" cm="1">
        <f t="array" ref="J2378">_xlfn.TEXTJOIN(",", TRUE, _xlfn.UNIQUE(IF((序时账[日期]=B2378)*(序时账[凭证字号]=C2378)*IF(G2378=0,序时账[借方金额]&lt;&gt;0,序时账[借方金额]=0)*(序时账[科目编码]&lt;&gt;D2378), 序时账[科目名称], "")))</f>
        <v/>
      </c>
      <c r="K2378" s="42"/>
      <c r="M2378" s="24"/>
      <c r="N2378" s="23"/>
    </row>
    <row r="2379" spans="1:14">
      <c r="A2379" s="38" t="str" cm="1">
        <f t="array" ref="A2379">_xlfn.TEXTJOIN(",", TRUE, _xlfn.UNIQUE(IF((序时账[日期]=B2379)*(序时账[凭证字号]=C2379), 序时账[科目编码], "")))</f>
        <v>0</v>
      </c>
      <c r="B2379" s="89"/>
      <c r="G2379" s="39"/>
      <c r="H2379" s="39"/>
      <c r="I2379" s="42">
        <f>IF(F2379&lt;&gt;"结转本期损益",_xlfn.XLOOKUP(D2379,科目余额表[科目编码],科目余额表[抽查项目],"无匹配"),"期间结转")</f>
        <v>0</v>
      </c>
      <c r="J2379" s="38" t="str" cm="1">
        <f t="array" ref="J2379">_xlfn.TEXTJOIN(",", TRUE, _xlfn.UNIQUE(IF((序时账[日期]=B2379)*(序时账[凭证字号]=C2379)*IF(G2379=0,序时账[借方金额]&lt;&gt;0,序时账[借方金额]=0)*(序时账[科目编码]&lt;&gt;D2379), 序时账[科目名称], "")))</f>
        <v/>
      </c>
      <c r="K2379" s="42"/>
      <c r="M2379" s="24"/>
      <c r="N2379" s="23"/>
    </row>
    <row r="2380" spans="1:14">
      <c r="A2380" s="38" t="str" cm="1">
        <f t="array" ref="A2380">_xlfn.TEXTJOIN(",", TRUE, _xlfn.UNIQUE(IF((序时账[日期]=B2380)*(序时账[凭证字号]=C2380), 序时账[科目编码], "")))</f>
        <v>0</v>
      </c>
      <c r="B2380" s="89"/>
      <c r="G2380" s="39"/>
      <c r="H2380" s="39"/>
      <c r="I2380" s="42">
        <f>IF(F2380&lt;&gt;"结转本期损益",_xlfn.XLOOKUP(D2380,科目余额表[科目编码],科目余额表[抽查项目],"无匹配"),"期间结转")</f>
        <v>0</v>
      </c>
      <c r="J2380" s="38" t="str" cm="1">
        <f t="array" ref="J2380">_xlfn.TEXTJOIN(",", TRUE, _xlfn.UNIQUE(IF((序时账[日期]=B2380)*(序时账[凭证字号]=C2380)*IF(G2380=0,序时账[借方金额]&lt;&gt;0,序时账[借方金额]=0)*(序时账[科目编码]&lt;&gt;D2380), 序时账[科目名称], "")))</f>
        <v/>
      </c>
      <c r="K2380" s="42"/>
      <c r="M2380" s="24"/>
      <c r="N2380" s="23"/>
    </row>
    <row r="2381" spans="1:14">
      <c r="A2381" s="38" t="str" cm="1">
        <f t="array" ref="A2381">_xlfn.TEXTJOIN(",", TRUE, _xlfn.UNIQUE(IF((序时账[日期]=B2381)*(序时账[凭证字号]=C2381), 序时账[科目编码], "")))</f>
        <v>0</v>
      </c>
      <c r="B2381" s="89"/>
      <c r="G2381" s="39"/>
      <c r="H2381" s="39"/>
      <c r="I2381" s="42">
        <f>IF(F2381&lt;&gt;"结转本期损益",_xlfn.XLOOKUP(D2381,科目余额表[科目编码],科目余额表[抽查项目],"无匹配"),"期间结转")</f>
        <v>0</v>
      </c>
      <c r="J2381" s="38" t="str" cm="1">
        <f t="array" ref="J2381">_xlfn.TEXTJOIN(",", TRUE, _xlfn.UNIQUE(IF((序时账[日期]=B2381)*(序时账[凭证字号]=C2381)*IF(G2381=0,序时账[借方金额]&lt;&gt;0,序时账[借方金额]=0)*(序时账[科目编码]&lt;&gt;D2381), 序时账[科目名称], "")))</f>
        <v/>
      </c>
      <c r="K2381" s="42"/>
      <c r="M2381" s="24"/>
      <c r="N2381" s="23"/>
    </row>
    <row r="2382" spans="1:14">
      <c r="A2382" s="38" t="str" cm="1">
        <f t="array" ref="A2382">_xlfn.TEXTJOIN(",", TRUE, _xlfn.UNIQUE(IF((序时账[日期]=B2382)*(序时账[凭证字号]=C2382), 序时账[科目编码], "")))</f>
        <v>0</v>
      </c>
      <c r="B2382" s="89"/>
      <c r="G2382" s="39"/>
      <c r="H2382" s="39"/>
      <c r="I2382" s="42">
        <f>IF(F2382&lt;&gt;"结转本期损益",_xlfn.XLOOKUP(D2382,科目余额表[科目编码],科目余额表[抽查项目],"无匹配"),"期间结转")</f>
        <v>0</v>
      </c>
      <c r="J2382" s="38" t="str" cm="1">
        <f t="array" ref="J2382">_xlfn.TEXTJOIN(",", TRUE, _xlfn.UNIQUE(IF((序时账[日期]=B2382)*(序时账[凭证字号]=C2382)*IF(G2382=0,序时账[借方金额]&lt;&gt;0,序时账[借方金额]=0)*(序时账[科目编码]&lt;&gt;D2382), 序时账[科目名称], "")))</f>
        <v/>
      </c>
      <c r="K2382" s="42"/>
      <c r="M2382" s="24"/>
      <c r="N2382" s="23"/>
    </row>
    <row r="2383" spans="1:14">
      <c r="A2383" s="38" t="str" cm="1">
        <f t="array" ref="A2383">_xlfn.TEXTJOIN(",", TRUE, _xlfn.UNIQUE(IF((序时账[日期]=B2383)*(序时账[凭证字号]=C2383), 序时账[科目编码], "")))</f>
        <v>0</v>
      </c>
      <c r="B2383" s="89"/>
      <c r="G2383" s="39"/>
      <c r="H2383" s="39"/>
      <c r="I2383" s="42">
        <f>IF(F2383&lt;&gt;"结转本期损益",_xlfn.XLOOKUP(D2383,科目余额表[科目编码],科目余额表[抽查项目],"无匹配"),"期间结转")</f>
        <v>0</v>
      </c>
      <c r="J2383" s="38" t="str" cm="1">
        <f t="array" ref="J2383">_xlfn.TEXTJOIN(",", TRUE, _xlfn.UNIQUE(IF((序时账[日期]=B2383)*(序时账[凭证字号]=C2383)*IF(G2383=0,序时账[借方金额]&lt;&gt;0,序时账[借方金额]=0)*(序时账[科目编码]&lt;&gt;D2383), 序时账[科目名称], "")))</f>
        <v/>
      </c>
      <c r="K2383" s="42"/>
      <c r="M2383" s="24"/>
      <c r="N2383" s="23"/>
    </row>
    <row r="2384" spans="1:14">
      <c r="A2384" s="38" t="str" cm="1">
        <f t="array" ref="A2384">_xlfn.TEXTJOIN(",", TRUE, _xlfn.UNIQUE(IF((序时账[日期]=B2384)*(序时账[凭证字号]=C2384), 序时账[科目编码], "")))</f>
        <v>0</v>
      </c>
      <c r="B2384" s="89"/>
      <c r="G2384" s="39"/>
      <c r="H2384" s="39"/>
      <c r="I2384" s="42">
        <f>IF(F2384&lt;&gt;"结转本期损益",_xlfn.XLOOKUP(D2384,科目余额表[科目编码],科目余额表[抽查项目],"无匹配"),"期间结转")</f>
        <v>0</v>
      </c>
      <c r="J2384" s="38" t="str" cm="1">
        <f t="array" ref="J2384">_xlfn.TEXTJOIN(",", TRUE, _xlfn.UNIQUE(IF((序时账[日期]=B2384)*(序时账[凭证字号]=C2384)*IF(G2384=0,序时账[借方金额]&lt;&gt;0,序时账[借方金额]=0)*(序时账[科目编码]&lt;&gt;D2384), 序时账[科目名称], "")))</f>
        <v/>
      </c>
      <c r="K2384" s="42"/>
      <c r="M2384" s="24"/>
      <c r="N2384" s="23"/>
    </row>
    <row r="2385" spans="1:14">
      <c r="A2385" s="38" t="str" cm="1">
        <f t="array" ref="A2385">_xlfn.TEXTJOIN(",", TRUE, _xlfn.UNIQUE(IF((序时账[日期]=B2385)*(序时账[凭证字号]=C2385), 序时账[科目编码], "")))</f>
        <v>0</v>
      </c>
      <c r="B2385" s="89"/>
      <c r="G2385" s="39"/>
      <c r="H2385" s="39"/>
      <c r="I2385" s="42">
        <f>IF(F2385&lt;&gt;"结转本期损益",_xlfn.XLOOKUP(D2385,科目余额表[科目编码],科目余额表[抽查项目],"无匹配"),"期间结转")</f>
        <v>0</v>
      </c>
      <c r="J2385" s="38" t="str" cm="1">
        <f t="array" ref="J2385">_xlfn.TEXTJOIN(",", TRUE, _xlfn.UNIQUE(IF((序时账[日期]=B2385)*(序时账[凭证字号]=C2385)*IF(G2385=0,序时账[借方金额]&lt;&gt;0,序时账[借方金额]=0)*(序时账[科目编码]&lt;&gt;D2385), 序时账[科目名称], "")))</f>
        <v/>
      </c>
      <c r="K2385" s="42"/>
      <c r="M2385" s="24"/>
      <c r="N2385" s="23"/>
    </row>
    <row r="2386" spans="1:14">
      <c r="A2386" s="38" t="str" cm="1">
        <f t="array" ref="A2386">_xlfn.TEXTJOIN(",", TRUE, _xlfn.UNIQUE(IF((序时账[日期]=B2386)*(序时账[凭证字号]=C2386), 序时账[科目编码], "")))</f>
        <v>0</v>
      </c>
      <c r="B2386" s="89"/>
      <c r="G2386" s="39"/>
      <c r="H2386" s="39"/>
      <c r="I2386" s="42">
        <f>IF(F2386&lt;&gt;"结转本期损益",_xlfn.XLOOKUP(D2386,科目余额表[科目编码],科目余额表[抽查项目],"无匹配"),"期间结转")</f>
        <v>0</v>
      </c>
      <c r="J2386" s="38" t="str" cm="1">
        <f t="array" ref="J2386">_xlfn.TEXTJOIN(",", TRUE, _xlfn.UNIQUE(IF((序时账[日期]=B2386)*(序时账[凭证字号]=C2386)*IF(G2386=0,序时账[借方金额]&lt;&gt;0,序时账[借方金额]=0)*(序时账[科目编码]&lt;&gt;D2386), 序时账[科目名称], "")))</f>
        <v/>
      </c>
      <c r="K2386" s="42"/>
      <c r="M2386" s="24"/>
      <c r="N2386" s="23"/>
    </row>
    <row r="2387" spans="1:14">
      <c r="A2387" s="38" t="str" cm="1">
        <f t="array" ref="A2387">_xlfn.TEXTJOIN(",", TRUE, _xlfn.UNIQUE(IF((序时账[日期]=B2387)*(序时账[凭证字号]=C2387), 序时账[科目编码], "")))</f>
        <v>0</v>
      </c>
      <c r="B2387" s="89"/>
      <c r="G2387" s="39"/>
      <c r="H2387" s="39"/>
      <c r="I2387" s="42">
        <f>IF(F2387&lt;&gt;"结转本期损益",_xlfn.XLOOKUP(D2387,科目余额表[科目编码],科目余额表[抽查项目],"无匹配"),"期间结转")</f>
        <v>0</v>
      </c>
      <c r="J2387" s="38" t="str" cm="1">
        <f t="array" ref="J2387">_xlfn.TEXTJOIN(",", TRUE, _xlfn.UNIQUE(IF((序时账[日期]=B2387)*(序时账[凭证字号]=C2387)*IF(G2387=0,序时账[借方金额]&lt;&gt;0,序时账[借方金额]=0)*(序时账[科目编码]&lt;&gt;D2387), 序时账[科目名称], "")))</f>
        <v/>
      </c>
      <c r="K2387" s="42"/>
      <c r="M2387" s="24"/>
      <c r="N2387" s="23"/>
    </row>
    <row r="2388" spans="1:14">
      <c r="A2388" s="38" t="str" cm="1">
        <f t="array" ref="A2388">_xlfn.TEXTJOIN(",", TRUE, _xlfn.UNIQUE(IF((序时账[日期]=B2388)*(序时账[凭证字号]=C2388), 序时账[科目编码], "")))</f>
        <v>0</v>
      </c>
      <c r="B2388" s="89"/>
      <c r="G2388" s="39"/>
      <c r="H2388" s="39"/>
      <c r="I2388" s="42">
        <f>IF(F2388&lt;&gt;"结转本期损益",_xlfn.XLOOKUP(D2388,科目余额表[科目编码],科目余额表[抽查项目],"无匹配"),"期间结转")</f>
        <v>0</v>
      </c>
      <c r="J2388" s="38" t="str" cm="1">
        <f t="array" ref="J2388">_xlfn.TEXTJOIN(",", TRUE, _xlfn.UNIQUE(IF((序时账[日期]=B2388)*(序时账[凭证字号]=C2388)*IF(G2388=0,序时账[借方金额]&lt;&gt;0,序时账[借方金额]=0)*(序时账[科目编码]&lt;&gt;D2388), 序时账[科目名称], "")))</f>
        <v/>
      </c>
      <c r="K2388" s="42"/>
      <c r="M2388" s="24"/>
      <c r="N2388" s="23"/>
    </row>
    <row r="2389" spans="1:14">
      <c r="A2389" s="38" t="str" cm="1">
        <f t="array" ref="A2389">_xlfn.TEXTJOIN(",", TRUE, _xlfn.UNIQUE(IF((序时账[日期]=B2389)*(序时账[凭证字号]=C2389), 序时账[科目编码], "")))</f>
        <v>0</v>
      </c>
      <c r="B2389" s="89"/>
      <c r="G2389" s="39"/>
      <c r="H2389" s="39"/>
      <c r="I2389" s="42">
        <f>IF(F2389&lt;&gt;"结转本期损益",_xlfn.XLOOKUP(D2389,科目余额表[科目编码],科目余额表[抽查项目],"无匹配"),"期间结转")</f>
        <v>0</v>
      </c>
      <c r="J2389" s="38" t="str" cm="1">
        <f t="array" ref="J2389">_xlfn.TEXTJOIN(",", TRUE, _xlfn.UNIQUE(IF((序时账[日期]=B2389)*(序时账[凭证字号]=C2389)*IF(G2389=0,序时账[借方金额]&lt;&gt;0,序时账[借方金额]=0)*(序时账[科目编码]&lt;&gt;D2389), 序时账[科目名称], "")))</f>
        <v/>
      </c>
      <c r="K2389" s="42"/>
      <c r="M2389" s="24"/>
      <c r="N2389" s="23"/>
    </row>
    <row r="2390" spans="1:14">
      <c r="A2390" s="38" t="str" cm="1">
        <f t="array" ref="A2390">_xlfn.TEXTJOIN(",", TRUE, _xlfn.UNIQUE(IF((序时账[日期]=B2390)*(序时账[凭证字号]=C2390), 序时账[科目编码], "")))</f>
        <v>0</v>
      </c>
      <c r="B2390" s="89"/>
      <c r="G2390" s="39"/>
      <c r="H2390" s="39"/>
      <c r="I2390" s="42">
        <f>IF(F2390&lt;&gt;"结转本期损益",_xlfn.XLOOKUP(D2390,科目余额表[科目编码],科目余额表[抽查项目],"无匹配"),"期间结转")</f>
        <v>0</v>
      </c>
      <c r="J2390" s="38" t="str" cm="1">
        <f t="array" ref="J2390">_xlfn.TEXTJOIN(",", TRUE, _xlfn.UNIQUE(IF((序时账[日期]=B2390)*(序时账[凭证字号]=C2390)*IF(G2390=0,序时账[借方金额]&lt;&gt;0,序时账[借方金额]=0)*(序时账[科目编码]&lt;&gt;D2390), 序时账[科目名称], "")))</f>
        <v/>
      </c>
      <c r="K2390" s="42"/>
      <c r="M2390" s="24"/>
      <c r="N2390" s="23"/>
    </row>
    <row r="2391" spans="1:14">
      <c r="A2391" s="38" t="str" cm="1">
        <f t="array" ref="A2391">_xlfn.TEXTJOIN(",", TRUE, _xlfn.UNIQUE(IF((序时账[日期]=B2391)*(序时账[凭证字号]=C2391), 序时账[科目编码], "")))</f>
        <v>0</v>
      </c>
      <c r="B2391" s="89"/>
      <c r="G2391" s="39"/>
      <c r="H2391" s="39"/>
      <c r="I2391" s="42">
        <f>IF(F2391&lt;&gt;"结转本期损益",_xlfn.XLOOKUP(D2391,科目余额表[科目编码],科目余额表[抽查项目],"无匹配"),"期间结转")</f>
        <v>0</v>
      </c>
      <c r="J2391" s="38" t="str" cm="1">
        <f t="array" ref="J2391">_xlfn.TEXTJOIN(",", TRUE, _xlfn.UNIQUE(IF((序时账[日期]=B2391)*(序时账[凭证字号]=C2391)*IF(G2391=0,序时账[借方金额]&lt;&gt;0,序时账[借方金额]=0)*(序时账[科目编码]&lt;&gt;D2391), 序时账[科目名称], "")))</f>
        <v/>
      </c>
      <c r="K2391" s="42"/>
      <c r="M2391" s="24"/>
      <c r="N2391" s="23"/>
    </row>
    <row r="2392" spans="1:14">
      <c r="A2392" s="38" t="str" cm="1">
        <f t="array" ref="A2392">_xlfn.TEXTJOIN(",", TRUE, _xlfn.UNIQUE(IF((序时账[日期]=B2392)*(序时账[凭证字号]=C2392), 序时账[科目编码], "")))</f>
        <v>0</v>
      </c>
      <c r="B2392" s="89"/>
      <c r="G2392" s="39"/>
      <c r="H2392" s="39"/>
      <c r="I2392" s="42">
        <f>IF(F2392&lt;&gt;"结转本期损益",_xlfn.XLOOKUP(D2392,科目余额表[科目编码],科目余额表[抽查项目],"无匹配"),"期间结转")</f>
        <v>0</v>
      </c>
      <c r="J2392" s="38" t="str" cm="1">
        <f t="array" ref="J2392">_xlfn.TEXTJOIN(",", TRUE, _xlfn.UNIQUE(IF((序时账[日期]=B2392)*(序时账[凭证字号]=C2392)*IF(G2392=0,序时账[借方金额]&lt;&gt;0,序时账[借方金额]=0)*(序时账[科目编码]&lt;&gt;D2392), 序时账[科目名称], "")))</f>
        <v/>
      </c>
      <c r="K2392" s="42"/>
      <c r="M2392" s="24"/>
      <c r="N2392" s="23"/>
    </row>
    <row r="2393" spans="1:14">
      <c r="A2393" s="38" t="str" cm="1">
        <f t="array" ref="A2393">_xlfn.TEXTJOIN(",", TRUE, _xlfn.UNIQUE(IF((序时账[日期]=B2393)*(序时账[凭证字号]=C2393), 序时账[科目编码], "")))</f>
        <v>0</v>
      </c>
      <c r="B2393" s="89"/>
      <c r="G2393" s="39"/>
      <c r="H2393" s="39"/>
      <c r="I2393" s="42">
        <f>IF(F2393&lt;&gt;"结转本期损益",_xlfn.XLOOKUP(D2393,科目余额表[科目编码],科目余额表[抽查项目],"无匹配"),"期间结转")</f>
        <v>0</v>
      </c>
      <c r="J2393" s="38" t="str" cm="1">
        <f t="array" ref="J2393">_xlfn.TEXTJOIN(",", TRUE, _xlfn.UNIQUE(IF((序时账[日期]=B2393)*(序时账[凭证字号]=C2393)*IF(G2393=0,序时账[借方金额]&lt;&gt;0,序时账[借方金额]=0)*(序时账[科目编码]&lt;&gt;D2393), 序时账[科目名称], "")))</f>
        <v/>
      </c>
      <c r="K2393" s="42"/>
      <c r="M2393" s="24"/>
      <c r="N2393" s="23"/>
    </row>
    <row r="2394" spans="1:14">
      <c r="A2394" s="38" t="str" cm="1">
        <f t="array" ref="A2394">_xlfn.TEXTJOIN(",", TRUE, _xlfn.UNIQUE(IF((序时账[日期]=B2394)*(序时账[凭证字号]=C2394), 序时账[科目编码], "")))</f>
        <v>0</v>
      </c>
      <c r="B2394" s="89"/>
      <c r="G2394" s="39"/>
      <c r="H2394" s="39"/>
      <c r="I2394" s="42">
        <f>IF(F2394&lt;&gt;"结转本期损益",_xlfn.XLOOKUP(D2394,科目余额表[科目编码],科目余额表[抽查项目],"无匹配"),"期间结转")</f>
        <v>0</v>
      </c>
      <c r="J2394" s="38" t="str" cm="1">
        <f t="array" ref="J2394">_xlfn.TEXTJOIN(",", TRUE, _xlfn.UNIQUE(IF((序时账[日期]=B2394)*(序时账[凭证字号]=C2394)*IF(G2394=0,序时账[借方金额]&lt;&gt;0,序时账[借方金额]=0)*(序时账[科目编码]&lt;&gt;D2394), 序时账[科目名称], "")))</f>
        <v/>
      </c>
      <c r="K2394" s="42"/>
      <c r="M2394" s="24"/>
      <c r="N2394" s="23"/>
    </row>
    <row r="2395" spans="1:14">
      <c r="A2395" s="38" t="str" cm="1">
        <f t="array" ref="A2395">_xlfn.TEXTJOIN(",", TRUE, _xlfn.UNIQUE(IF((序时账[日期]=B2395)*(序时账[凭证字号]=C2395), 序时账[科目编码], "")))</f>
        <v>0</v>
      </c>
      <c r="B2395" s="89"/>
      <c r="G2395" s="39"/>
      <c r="H2395" s="39"/>
      <c r="I2395" s="42">
        <f>IF(F2395&lt;&gt;"结转本期损益",_xlfn.XLOOKUP(D2395,科目余额表[科目编码],科目余额表[抽查项目],"无匹配"),"期间结转")</f>
        <v>0</v>
      </c>
      <c r="J2395" s="38" t="str" cm="1">
        <f t="array" ref="J2395">_xlfn.TEXTJOIN(",", TRUE, _xlfn.UNIQUE(IF((序时账[日期]=B2395)*(序时账[凭证字号]=C2395)*IF(G2395=0,序时账[借方金额]&lt;&gt;0,序时账[借方金额]=0)*(序时账[科目编码]&lt;&gt;D2395), 序时账[科目名称], "")))</f>
        <v/>
      </c>
      <c r="K2395" s="42"/>
      <c r="M2395" s="24"/>
      <c r="N2395" s="23"/>
    </row>
    <row r="2396" spans="1:14">
      <c r="A2396" s="38" t="str" cm="1">
        <f t="array" ref="A2396">_xlfn.TEXTJOIN(",", TRUE, _xlfn.UNIQUE(IF((序时账[日期]=B2396)*(序时账[凭证字号]=C2396), 序时账[科目编码], "")))</f>
        <v>0</v>
      </c>
      <c r="B2396" s="89"/>
      <c r="G2396" s="39"/>
      <c r="H2396" s="39"/>
      <c r="I2396" s="42">
        <f>IF(F2396&lt;&gt;"结转本期损益",_xlfn.XLOOKUP(D2396,科目余额表[科目编码],科目余额表[抽查项目],"无匹配"),"期间结转")</f>
        <v>0</v>
      </c>
      <c r="J2396" s="38" t="str" cm="1">
        <f t="array" ref="J2396">_xlfn.TEXTJOIN(",", TRUE, _xlfn.UNIQUE(IF((序时账[日期]=B2396)*(序时账[凭证字号]=C2396)*IF(G2396=0,序时账[借方金额]&lt;&gt;0,序时账[借方金额]=0)*(序时账[科目编码]&lt;&gt;D2396), 序时账[科目名称], "")))</f>
        <v/>
      </c>
      <c r="K2396" s="42"/>
      <c r="M2396" s="24"/>
      <c r="N2396" s="23"/>
    </row>
    <row r="2397" spans="1:14">
      <c r="A2397" s="38" t="str" cm="1">
        <f t="array" ref="A2397">_xlfn.TEXTJOIN(",", TRUE, _xlfn.UNIQUE(IF((序时账[日期]=B2397)*(序时账[凭证字号]=C2397), 序时账[科目编码], "")))</f>
        <v>0</v>
      </c>
      <c r="B2397" s="89"/>
      <c r="G2397" s="39"/>
      <c r="H2397" s="39"/>
      <c r="I2397" s="42">
        <f>IF(F2397&lt;&gt;"结转本期损益",_xlfn.XLOOKUP(D2397,科目余额表[科目编码],科目余额表[抽查项目],"无匹配"),"期间结转")</f>
        <v>0</v>
      </c>
      <c r="J2397" s="38" t="str" cm="1">
        <f t="array" ref="J2397">_xlfn.TEXTJOIN(",", TRUE, _xlfn.UNIQUE(IF((序时账[日期]=B2397)*(序时账[凭证字号]=C2397)*IF(G2397=0,序时账[借方金额]&lt;&gt;0,序时账[借方金额]=0)*(序时账[科目编码]&lt;&gt;D2397), 序时账[科目名称], "")))</f>
        <v/>
      </c>
      <c r="K2397" s="42"/>
      <c r="M2397" s="24"/>
      <c r="N2397" s="23"/>
    </row>
    <row r="2398" spans="1:14">
      <c r="A2398" s="38" t="str" cm="1">
        <f t="array" ref="A2398">_xlfn.TEXTJOIN(",", TRUE, _xlfn.UNIQUE(IF((序时账[日期]=B2398)*(序时账[凭证字号]=C2398), 序时账[科目编码], "")))</f>
        <v>0</v>
      </c>
      <c r="B2398" s="89"/>
      <c r="G2398" s="39"/>
      <c r="H2398" s="39"/>
      <c r="I2398" s="42">
        <f>IF(F2398&lt;&gt;"结转本期损益",_xlfn.XLOOKUP(D2398,科目余额表[科目编码],科目余额表[抽查项目],"无匹配"),"期间结转")</f>
        <v>0</v>
      </c>
      <c r="J2398" s="38" t="str" cm="1">
        <f t="array" ref="J2398">_xlfn.TEXTJOIN(",", TRUE, _xlfn.UNIQUE(IF((序时账[日期]=B2398)*(序时账[凭证字号]=C2398)*IF(G2398=0,序时账[借方金额]&lt;&gt;0,序时账[借方金额]=0)*(序时账[科目编码]&lt;&gt;D2398), 序时账[科目名称], "")))</f>
        <v/>
      </c>
      <c r="K2398" s="42"/>
      <c r="M2398" s="24"/>
      <c r="N2398" s="23"/>
    </row>
    <row r="2399" spans="1:14">
      <c r="A2399" s="38" t="str" cm="1">
        <f t="array" ref="A2399">_xlfn.TEXTJOIN(",", TRUE, _xlfn.UNIQUE(IF((序时账[日期]=B2399)*(序时账[凭证字号]=C2399), 序时账[科目编码], "")))</f>
        <v>0</v>
      </c>
      <c r="B2399" s="89"/>
      <c r="G2399" s="39"/>
      <c r="H2399" s="39"/>
      <c r="I2399" s="42">
        <f>IF(F2399&lt;&gt;"结转本期损益",_xlfn.XLOOKUP(D2399,科目余额表[科目编码],科目余额表[抽查项目],"无匹配"),"期间结转")</f>
        <v>0</v>
      </c>
      <c r="J2399" s="38" t="str" cm="1">
        <f t="array" ref="J2399">_xlfn.TEXTJOIN(",", TRUE, _xlfn.UNIQUE(IF((序时账[日期]=B2399)*(序时账[凭证字号]=C2399)*IF(G2399=0,序时账[借方金额]&lt;&gt;0,序时账[借方金额]=0)*(序时账[科目编码]&lt;&gt;D2399), 序时账[科目名称], "")))</f>
        <v/>
      </c>
      <c r="K2399" s="42"/>
      <c r="M2399" s="24"/>
      <c r="N2399" s="23"/>
    </row>
    <row r="2400" spans="1:14">
      <c r="A2400" s="38" t="str" cm="1">
        <f t="array" ref="A2400">_xlfn.TEXTJOIN(",", TRUE, _xlfn.UNIQUE(IF((序时账[日期]=B2400)*(序时账[凭证字号]=C2400), 序时账[科目编码], "")))</f>
        <v>0</v>
      </c>
      <c r="B2400" s="89"/>
      <c r="G2400" s="39"/>
      <c r="H2400" s="39"/>
      <c r="I2400" s="42">
        <f>IF(F2400&lt;&gt;"结转本期损益",_xlfn.XLOOKUP(D2400,科目余额表[科目编码],科目余额表[抽查项目],"无匹配"),"期间结转")</f>
        <v>0</v>
      </c>
      <c r="J2400" s="38" t="str" cm="1">
        <f t="array" ref="J2400">_xlfn.TEXTJOIN(",", TRUE, _xlfn.UNIQUE(IF((序时账[日期]=B2400)*(序时账[凭证字号]=C2400)*IF(G2400=0,序时账[借方金额]&lt;&gt;0,序时账[借方金额]=0)*(序时账[科目编码]&lt;&gt;D2400), 序时账[科目名称], "")))</f>
        <v/>
      </c>
      <c r="K2400" s="42"/>
      <c r="M2400" s="24"/>
      <c r="N2400" s="23"/>
    </row>
    <row r="2401" spans="1:14">
      <c r="A2401" s="38" t="str" cm="1">
        <f t="array" ref="A2401">_xlfn.TEXTJOIN(",", TRUE, _xlfn.UNIQUE(IF((序时账[日期]=B2401)*(序时账[凭证字号]=C2401), 序时账[科目编码], "")))</f>
        <v>0</v>
      </c>
      <c r="B2401" s="89"/>
      <c r="G2401" s="39"/>
      <c r="H2401" s="39"/>
      <c r="I2401" s="42">
        <f>IF(F2401&lt;&gt;"结转本期损益",_xlfn.XLOOKUP(D2401,科目余额表[科目编码],科目余额表[抽查项目],"无匹配"),"期间结转")</f>
        <v>0</v>
      </c>
      <c r="J2401" s="38" t="str" cm="1">
        <f t="array" ref="J2401">_xlfn.TEXTJOIN(",", TRUE, _xlfn.UNIQUE(IF((序时账[日期]=B2401)*(序时账[凭证字号]=C2401)*IF(G2401=0,序时账[借方金额]&lt;&gt;0,序时账[借方金额]=0)*(序时账[科目编码]&lt;&gt;D2401), 序时账[科目名称], "")))</f>
        <v/>
      </c>
      <c r="K2401" s="42"/>
      <c r="M2401" s="24"/>
      <c r="N2401" s="23"/>
    </row>
    <row r="2402" spans="1:14">
      <c r="A2402" s="38" t="str" cm="1">
        <f t="array" ref="A2402">_xlfn.TEXTJOIN(",", TRUE, _xlfn.UNIQUE(IF((序时账[日期]=B2402)*(序时账[凭证字号]=C2402), 序时账[科目编码], "")))</f>
        <v>0</v>
      </c>
      <c r="B2402" s="89"/>
      <c r="G2402" s="39"/>
      <c r="H2402" s="39"/>
      <c r="I2402" s="42">
        <f>IF(F2402&lt;&gt;"结转本期损益",_xlfn.XLOOKUP(D2402,科目余额表[科目编码],科目余额表[抽查项目],"无匹配"),"期间结转")</f>
        <v>0</v>
      </c>
      <c r="J2402" s="38" t="str" cm="1">
        <f t="array" ref="J2402">_xlfn.TEXTJOIN(",", TRUE, _xlfn.UNIQUE(IF((序时账[日期]=B2402)*(序时账[凭证字号]=C2402)*IF(G2402=0,序时账[借方金额]&lt;&gt;0,序时账[借方金额]=0)*(序时账[科目编码]&lt;&gt;D2402), 序时账[科目名称], "")))</f>
        <v/>
      </c>
      <c r="K2402" s="42"/>
      <c r="M2402" s="24"/>
      <c r="N2402" s="23"/>
    </row>
    <row r="2403" spans="1:14">
      <c r="A2403" s="38" t="str" cm="1">
        <f t="array" ref="A2403">_xlfn.TEXTJOIN(",", TRUE, _xlfn.UNIQUE(IF((序时账[日期]=B2403)*(序时账[凭证字号]=C2403), 序时账[科目编码], "")))</f>
        <v>0</v>
      </c>
      <c r="B2403" s="89"/>
      <c r="G2403" s="39"/>
      <c r="H2403" s="39"/>
      <c r="I2403" s="42">
        <f>IF(F2403&lt;&gt;"结转本期损益",_xlfn.XLOOKUP(D2403,科目余额表[科目编码],科目余额表[抽查项目],"无匹配"),"期间结转")</f>
        <v>0</v>
      </c>
      <c r="J2403" s="38" t="str" cm="1">
        <f t="array" ref="J2403">_xlfn.TEXTJOIN(",", TRUE, _xlfn.UNIQUE(IF((序时账[日期]=B2403)*(序时账[凭证字号]=C2403)*IF(G2403=0,序时账[借方金额]&lt;&gt;0,序时账[借方金额]=0)*(序时账[科目编码]&lt;&gt;D2403), 序时账[科目名称], "")))</f>
        <v/>
      </c>
      <c r="K2403" s="42"/>
      <c r="M2403" s="24"/>
      <c r="N2403" s="23"/>
    </row>
    <row r="2404" spans="1:14">
      <c r="A2404" s="38" t="str" cm="1">
        <f t="array" ref="A2404">_xlfn.TEXTJOIN(",", TRUE, _xlfn.UNIQUE(IF((序时账[日期]=B2404)*(序时账[凭证字号]=C2404), 序时账[科目编码], "")))</f>
        <v>0</v>
      </c>
      <c r="B2404" s="89"/>
      <c r="G2404" s="39"/>
      <c r="H2404" s="39"/>
      <c r="I2404" s="42">
        <f>IF(F2404&lt;&gt;"结转本期损益",_xlfn.XLOOKUP(D2404,科目余额表[科目编码],科目余额表[抽查项目],"无匹配"),"期间结转")</f>
        <v>0</v>
      </c>
      <c r="J2404" s="38" t="str" cm="1">
        <f t="array" ref="J2404">_xlfn.TEXTJOIN(",", TRUE, _xlfn.UNIQUE(IF((序时账[日期]=B2404)*(序时账[凭证字号]=C2404)*IF(G2404=0,序时账[借方金额]&lt;&gt;0,序时账[借方金额]=0)*(序时账[科目编码]&lt;&gt;D2404), 序时账[科目名称], "")))</f>
        <v/>
      </c>
      <c r="K2404" s="42"/>
      <c r="M2404" s="24"/>
      <c r="N2404" s="23"/>
    </row>
    <row r="2405" spans="1:14">
      <c r="A2405" s="38" t="str" cm="1">
        <f t="array" ref="A2405">_xlfn.TEXTJOIN(",", TRUE, _xlfn.UNIQUE(IF((序时账[日期]=B2405)*(序时账[凭证字号]=C2405), 序时账[科目编码], "")))</f>
        <v>0</v>
      </c>
      <c r="B2405" s="89"/>
      <c r="G2405" s="39"/>
      <c r="H2405" s="39"/>
      <c r="I2405" s="42">
        <f>IF(F2405&lt;&gt;"结转本期损益",_xlfn.XLOOKUP(D2405,科目余额表[科目编码],科目余额表[抽查项目],"无匹配"),"期间结转")</f>
        <v>0</v>
      </c>
      <c r="J2405" s="38" t="str" cm="1">
        <f t="array" ref="J2405">_xlfn.TEXTJOIN(",", TRUE, _xlfn.UNIQUE(IF((序时账[日期]=B2405)*(序时账[凭证字号]=C2405)*IF(G2405=0,序时账[借方金额]&lt;&gt;0,序时账[借方金额]=0)*(序时账[科目编码]&lt;&gt;D2405), 序时账[科目名称], "")))</f>
        <v/>
      </c>
      <c r="K2405" s="42"/>
      <c r="M2405" s="24"/>
      <c r="N2405" s="23"/>
    </row>
    <row r="2406" spans="1:14">
      <c r="A2406" s="38" t="str" cm="1">
        <f t="array" ref="A2406">_xlfn.TEXTJOIN(",", TRUE, _xlfn.UNIQUE(IF((序时账[日期]=B2406)*(序时账[凭证字号]=C2406), 序时账[科目编码], "")))</f>
        <v>0</v>
      </c>
      <c r="B2406" s="89"/>
      <c r="G2406" s="39"/>
      <c r="H2406" s="39"/>
      <c r="I2406" s="42">
        <f>IF(F2406&lt;&gt;"结转本期损益",_xlfn.XLOOKUP(D2406,科目余额表[科目编码],科目余额表[抽查项目],"无匹配"),"期间结转")</f>
        <v>0</v>
      </c>
      <c r="J2406" s="38" t="str" cm="1">
        <f t="array" ref="J2406">_xlfn.TEXTJOIN(",", TRUE, _xlfn.UNIQUE(IF((序时账[日期]=B2406)*(序时账[凭证字号]=C2406)*IF(G2406=0,序时账[借方金额]&lt;&gt;0,序时账[借方金额]=0)*(序时账[科目编码]&lt;&gt;D2406), 序时账[科目名称], "")))</f>
        <v/>
      </c>
      <c r="K2406" s="42"/>
      <c r="M2406" s="24"/>
      <c r="N2406" s="23"/>
    </row>
    <row r="2407" spans="1:14">
      <c r="A2407" s="38" t="str" cm="1">
        <f t="array" ref="A2407">_xlfn.TEXTJOIN(",", TRUE, _xlfn.UNIQUE(IF((序时账[日期]=B2407)*(序时账[凭证字号]=C2407), 序时账[科目编码], "")))</f>
        <v>0</v>
      </c>
      <c r="B2407" s="89"/>
      <c r="G2407" s="39"/>
      <c r="H2407" s="39"/>
      <c r="I2407" s="42">
        <f>IF(F2407&lt;&gt;"结转本期损益",_xlfn.XLOOKUP(D2407,科目余额表[科目编码],科目余额表[抽查项目],"无匹配"),"期间结转")</f>
        <v>0</v>
      </c>
      <c r="J2407" s="38" t="str" cm="1">
        <f t="array" ref="J2407">_xlfn.TEXTJOIN(",", TRUE, _xlfn.UNIQUE(IF((序时账[日期]=B2407)*(序时账[凭证字号]=C2407)*IF(G2407=0,序时账[借方金额]&lt;&gt;0,序时账[借方金额]=0)*(序时账[科目编码]&lt;&gt;D2407), 序时账[科目名称], "")))</f>
        <v/>
      </c>
      <c r="K2407" s="42"/>
      <c r="M2407" s="24"/>
      <c r="N2407" s="23"/>
    </row>
    <row r="2408" spans="1:14">
      <c r="A2408" s="38" t="str" cm="1">
        <f t="array" ref="A2408">_xlfn.TEXTJOIN(",", TRUE, _xlfn.UNIQUE(IF((序时账[日期]=B2408)*(序时账[凭证字号]=C2408), 序时账[科目编码], "")))</f>
        <v>0</v>
      </c>
      <c r="B2408" s="89"/>
      <c r="G2408" s="39"/>
      <c r="H2408" s="39"/>
      <c r="I2408" s="42">
        <f>IF(F2408&lt;&gt;"结转本期损益",_xlfn.XLOOKUP(D2408,科目余额表[科目编码],科目余额表[抽查项目],"无匹配"),"期间结转")</f>
        <v>0</v>
      </c>
      <c r="J2408" s="38" t="str" cm="1">
        <f t="array" ref="J2408">_xlfn.TEXTJOIN(",", TRUE, _xlfn.UNIQUE(IF((序时账[日期]=B2408)*(序时账[凭证字号]=C2408)*IF(G2408=0,序时账[借方金额]&lt;&gt;0,序时账[借方金额]=0)*(序时账[科目编码]&lt;&gt;D2408), 序时账[科目名称], "")))</f>
        <v/>
      </c>
      <c r="K2408" s="42"/>
      <c r="M2408" s="24"/>
      <c r="N2408" s="23"/>
    </row>
    <row r="2409" spans="1:14">
      <c r="A2409" s="38" t="str" cm="1">
        <f t="array" ref="A2409">_xlfn.TEXTJOIN(",", TRUE, _xlfn.UNIQUE(IF((序时账[日期]=B2409)*(序时账[凭证字号]=C2409), 序时账[科目编码], "")))</f>
        <v>0</v>
      </c>
      <c r="B2409" s="89"/>
      <c r="G2409" s="39"/>
      <c r="H2409" s="39"/>
      <c r="I2409" s="42">
        <f>IF(F2409&lt;&gt;"结转本期损益",_xlfn.XLOOKUP(D2409,科目余额表[科目编码],科目余额表[抽查项目],"无匹配"),"期间结转")</f>
        <v>0</v>
      </c>
      <c r="J2409" s="38" t="str" cm="1">
        <f t="array" ref="J2409">_xlfn.TEXTJOIN(",", TRUE, _xlfn.UNIQUE(IF((序时账[日期]=B2409)*(序时账[凭证字号]=C2409)*IF(G2409=0,序时账[借方金额]&lt;&gt;0,序时账[借方金额]=0)*(序时账[科目编码]&lt;&gt;D2409), 序时账[科目名称], "")))</f>
        <v/>
      </c>
      <c r="K2409" s="42"/>
      <c r="M2409" s="24"/>
      <c r="N2409" s="23"/>
    </row>
    <row r="2410" spans="1:14">
      <c r="A2410" s="38" t="str" cm="1">
        <f t="array" ref="A2410">_xlfn.TEXTJOIN(",", TRUE, _xlfn.UNIQUE(IF((序时账[日期]=B2410)*(序时账[凭证字号]=C2410), 序时账[科目编码], "")))</f>
        <v>0</v>
      </c>
      <c r="B2410" s="89"/>
      <c r="G2410" s="39"/>
      <c r="H2410" s="39"/>
      <c r="I2410" s="42">
        <f>IF(F2410&lt;&gt;"结转本期损益",_xlfn.XLOOKUP(D2410,科目余额表[科目编码],科目余额表[抽查项目],"无匹配"),"期间结转")</f>
        <v>0</v>
      </c>
      <c r="J2410" s="38" t="str" cm="1">
        <f t="array" ref="J2410">_xlfn.TEXTJOIN(",", TRUE, _xlfn.UNIQUE(IF((序时账[日期]=B2410)*(序时账[凭证字号]=C2410)*IF(G2410=0,序时账[借方金额]&lt;&gt;0,序时账[借方金额]=0)*(序时账[科目编码]&lt;&gt;D2410), 序时账[科目名称], "")))</f>
        <v/>
      </c>
      <c r="K2410" s="42"/>
      <c r="M2410" s="24"/>
      <c r="N2410" s="23"/>
    </row>
    <row r="2411" spans="1:14">
      <c r="A2411" s="38" t="str" cm="1">
        <f t="array" ref="A2411">_xlfn.TEXTJOIN(",", TRUE, _xlfn.UNIQUE(IF((序时账[日期]=B2411)*(序时账[凭证字号]=C2411), 序时账[科目编码], "")))</f>
        <v>0</v>
      </c>
      <c r="B2411" s="89"/>
      <c r="G2411" s="39"/>
      <c r="H2411" s="39"/>
      <c r="I2411" s="42">
        <f>IF(F2411&lt;&gt;"结转本期损益",_xlfn.XLOOKUP(D2411,科目余额表[科目编码],科目余额表[抽查项目],"无匹配"),"期间结转")</f>
        <v>0</v>
      </c>
      <c r="J2411" s="38" t="str" cm="1">
        <f t="array" ref="J2411">_xlfn.TEXTJOIN(",", TRUE, _xlfn.UNIQUE(IF((序时账[日期]=B2411)*(序时账[凭证字号]=C2411)*IF(G2411=0,序时账[借方金额]&lt;&gt;0,序时账[借方金额]=0)*(序时账[科目编码]&lt;&gt;D2411), 序时账[科目名称], "")))</f>
        <v/>
      </c>
      <c r="K2411" s="42"/>
      <c r="M2411" s="24"/>
      <c r="N2411" s="23"/>
    </row>
    <row r="2412" spans="1:14">
      <c r="A2412" s="38" t="str" cm="1">
        <f t="array" ref="A2412">_xlfn.TEXTJOIN(",", TRUE, _xlfn.UNIQUE(IF((序时账[日期]=B2412)*(序时账[凭证字号]=C2412), 序时账[科目编码], "")))</f>
        <v>0</v>
      </c>
      <c r="B2412" s="89"/>
      <c r="G2412" s="39"/>
      <c r="H2412" s="39"/>
      <c r="I2412" s="42">
        <f>IF(F2412&lt;&gt;"结转本期损益",_xlfn.XLOOKUP(D2412,科目余额表[科目编码],科目余额表[抽查项目],"无匹配"),"期间结转")</f>
        <v>0</v>
      </c>
      <c r="J2412" s="38" t="str" cm="1">
        <f t="array" ref="J2412">_xlfn.TEXTJOIN(",", TRUE, _xlfn.UNIQUE(IF((序时账[日期]=B2412)*(序时账[凭证字号]=C2412)*IF(G2412=0,序时账[借方金额]&lt;&gt;0,序时账[借方金额]=0)*(序时账[科目编码]&lt;&gt;D2412), 序时账[科目名称], "")))</f>
        <v/>
      </c>
      <c r="K2412" s="42"/>
      <c r="M2412" s="24"/>
      <c r="N2412" s="23"/>
    </row>
    <row r="2413" spans="1:14">
      <c r="A2413" s="38" t="str" cm="1">
        <f t="array" ref="A2413">_xlfn.TEXTJOIN(",", TRUE, _xlfn.UNIQUE(IF((序时账[日期]=B2413)*(序时账[凭证字号]=C2413), 序时账[科目编码], "")))</f>
        <v>0</v>
      </c>
      <c r="B2413" s="89"/>
      <c r="G2413" s="39"/>
      <c r="H2413" s="39"/>
      <c r="I2413" s="42">
        <f>IF(F2413&lt;&gt;"结转本期损益",_xlfn.XLOOKUP(D2413,科目余额表[科目编码],科目余额表[抽查项目],"无匹配"),"期间结转")</f>
        <v>0</v>
      </c>
      <c r="J2413" s="38" t="str" cm="1">
        <f t="array" ref="J2413">_xlfn.TEXTJOIN(",", TRUE, _xlfn.UNIQUE(IF((序时账[日期]=B2413)*(序时账[凭证字号]=C2413)*IF(G2413=0,序时账[借方金额]&lt;&gt;0,序时账[借方金额]=0)*(序时账[科目编码]&lt;&gt;D2413), 序时账[科目名称], "")))</f>
        <v/>
      </c>
      <c r="K2413" s="42"/>
      <c r="M2413" s="24"/>
      <c r="N2413" s="23"/>
    </row>
    <row r="2414" spans="1:14">
      <c r="A2414" s="38" t="str" cm="1">
        <f t="array" ref="A2414">_xlfn.TEXTJOIN(",", TRUE, _xlfn.UNIQUE(IF((序时账[日期]=B2414)*(序时账[凭证字号]=C2414), 序时账[科目编码], "")))</f>
        <v>0</v>
      </c>
      <c r="B2414" s="89"/>
      <c r="G2414" s="39"/>
      <c r="H2414" s="39"/>
      <c r="I2414" s="42">
        <f>IF(F2414&lt;&gt;"结转本期损益",_xlfn.XLOOKUP(D2414,科目余额表[科目编码],科目余额表[抽查项目],"无匹配"),"期间结转")</f>
        <v>0</v>
      </c>
      <c r="J2414" s="38" t="str" cm="1">
        <f t="array" ref="J2414">_xlfn.TEXTJOIN(",", TRUE, _xlfn.UNIQUE(IF((序时账[日期]=B2414)*(序时账[凭证字号]=C2414)*IF(G2414=0,序时账[借方金额]&lt;&gt;0,序时账[借方金额]=0)*(序时账[科目编码]&lt;&gt;D2414), 序时账[科目名称], "")))</f>
        <v/>
      </c>
      <c r="K2414" s="42"/>
      <c r="M2414" s="24"/>
      <c r="N2414" s="23"/>
    </row>
    <row r="2415" spans="1:14">
      <c r="A2415" s="38" t="str" cm="1">
        <f t="array" ref="A2415">_xlfn.TEXTJOIN(",", TRUE, _xlfn.UNIQUE(IF((序时账[日期]=B2415)*(序时账[凭证字号]=C2415), 序时账[科目编码], "")))</f>
        <v>0</v>
      </c>
      <c r="B2415" s="89"/>
      <c r="G2415" s="39"/>
      <c r="H2415" s="39"/>
      <c r="I2415" s="42">
        <f>IF(F2415&lt;&gt;"结转本期损益",_xlfn.XLOOKUP(D2415,科目余额表[科目编码],科目余额表[抽查项目],"无匹配"),"期间结转")</f>
        <v>0</v>
      </c>
      <c r="J2415" s="38" t="str" cm="1">
        <f t="array" ref="J2415">_xlfn.TEXTJOIN(",", TRUE, _xlfn.UNIQUE(IF((序时账[日期]=B2415)*(序时账[凭证字号]=C2415)*IF(G2415=0,序时账[借方金额]&lt;&gt;0,序时账[借方金额]=0)*(序时账[科目编码]&lt;&gt;D2415), 序时账[科目名称], "")))</f>
        <v/>
      </c>
      <c r="K2415" s="42"/>
      <c r="M2415" s="24"/>
      <c r="N2415" s="23"/>
    </row>
    <row r="2416" spans="1:14">
      <c r="A2416" s="38" t="str" cm="1">
        <f t="array" ref="A2416">_xlfn.TEXTJOIN(",", TRUE, _xlfn.UNIQUE(IF((序时账[日期]=B2416)*(序时账[凭证字号]=C2416), 序时账[科目编码], "")))</f>
        <v>0</v>
      </c>
      <c r="B2416" s="89"/>
      <c r="G2416" s="39"/>
      <c r="H2416" s="39"/>
      <c r="I2416" s="42">
        <f>IF(F2416&lt;&gt;"结转本期损益",_xlfn.XLOOKUP(D2416,科目余额表[科目编码],科目余额表[抽查项目],"无匹配"),"期间结转")</f>
        <v>0</v>
      </c>
      <c r="J2416" s="38" t="str" cm="1">
        <f t="array" ref="J2416">_xlfn.TEXTJOIN(",", TRUE, _xlfn.UNIQUE(IF((序时账[日期]=B2416)*(序时账[凭证字号]=C2416)*IF(G2416=0,序时账[借方金额]&lt;&gt;0,序时账[借方金额]=0)*(序时账[科目编码]&lt;&gt;D2416), 序时账[科目名称], "")))</f>
        <v/>
      </c>
      <c r="K2416" s="42"/>
      <c r="M2416" s="24"/>
      <c r="N2416" s="23"/>
    </row>
    <row r="2417" spans="1:14">
      <c r="A2417" s="38" t="str" cm="1">
        <f t="array" ref="A2417">_xlfn.TEXTJOIN(",", TRUE, _xlfn.UNIQUE(IF((序时账[日期]=B2417)*(序时账[凭证字号]=C2417), 序时账[科目编码], "")))</f>
        <v>0</v>
      </c>
      <c r="B2417" s="89"/>
      <c r="G2417" s="39"/>
      <c r="H2417" s="39"/>
      <c r="I2417" s="42">
        <f>IF(F2417&lt;&gt;"结转本期损益",_xlfn.XLOOKUP(D2417,科目余额表[科目编码],科目余额表[抽查项目],"无匹配"),"期间结转")</f>
        <v>0</v>
      </c>
      <c r="J2417" s="38" t="str" cm="1">
        <f t="array" ref="J2417">_xlfn.TEXTJOIN(",", TRUE, _xlfn.UNIQUE(IF((序时账[日期]=B2417)*(序时账[凭证字号]=C2417)*IF(G2417=0,序时账[借方金额]&lt;&gt;0,序时账[借方金额]=0)*(序时账[科目编码]&lt;&gt;D2417), 序时账[科目名称], "")))</f>
        <v/>
      </c>
      <c r="K2417" s="42"/>
      <c r="M2417" s="24"/>
      <c r="N2417" s="23"/>
    </row>
    <row r="2418" spans="1:14">
      <c r="A2418" s="38" t="str" cm="1">
        <f t="array" ref="A2418">_xlfn.TEXTJOIN(",", TRUE, _xlfn.UNIQUE(IF((序时账[日期]=B2418)*(序时账[凭证字号]=C2418), 序时账[科目编码], "")))</f>
        <v>0</v>
      </c>
      <c r="B2418" s="89"/>
      <c r="G2418" s="39"/>
      <c r="H2418" s="39"/>
      <c r="I2418" s="42">
        <f>IF(F2418&lt;&gt;"结转本期损益",_xlfn.XLOOKUP(D2418,科目余额表[科目编码],科目余额表[抽查项目],"无匹配"),"期间结转")</f>
        <v>0</v>
      </c>
      <c r="J2418" s="38" t="str" cm="1">
        <f t="array" ref="J2418">_xlfn.TEXTJOIN(",", TRUE, _xlfn.UNIQUE(IF((序时账[日期]=B2418)*(序时账[凭证字号]=C2418)*IF(G2418=0,序时账[借方金额]&lt;&gt;0,序时账[借方金额]=0)*(序时账[科目编码]&lt;&gt;D2418), 序时账[科目名称], "")))</f>
        <v/>
      </c>
      <c r="K2418" s="42"/>
      <c r="M2418" s="24"/>
      <c r="N2418" s="23"/>
    </row>
    <row r="2419" spans="1:14">
      <c r="A2419" s="38" t="str" cm="1">
        <f t="array" ref="A2419">_xlfn.TEXTJOIN(",", TRUE, _xlfn.UNIQUE(IF((序时账[日期]=B2419)*(序时账[凭证字号]=C2419), 序时账[科目编码], "")))</f>
        <v>0</v>
      </c>
      <c r="B2419" s="89"/>
      <c r="G2419" s="39"/>
      <c r="H2419" s="39"/>
      <c r="I2419" s="42">
        <f>IF(F2419&lt;&gt;"结转本期损益",_xlfn.XLOOKUP(D2419,科目余额表[科目编码],科目余额表[抽查项目],"无匹配"),"期间结转")</f>
        <v>0</v>
      </c>
      <c r="J2419" s="38" t="str" cm="1">
        <f t="array" ref="J2419">_xlfn.TEXTJOIN(",", TRUE, _xlfn.UNIQUE(IF((序时账[日期]=B2419)*(序时账[凭证字号]=C2419)*IF(G2419=0,序时账[借方金额]&lt;&gt;0,序时账[借方金额]=0)*(序时账[科目编码]&lt;&gt;D2419), 序时账[科目名称], "")))</f>
        <v/>
      </c>
      <c r="K2419" s="42"/>
      <c r="M2419" s="24"/>
      <c r="N2419" s="23"/>
    </row>
    <row r="2420" spans="1:14">
      <c r="A2420" s="38" t="str" cm="1">
        <f t="array" ref="A2420">_xlfn.TEXTJOIN(",", TRUE, _xlfn.UNIQUE(IF((序时账[日期]=B2420)*(序时账[凭证字号]=C2420), 序时账[科目编码], "")))</f>
        <v>0</v>
      </c>
      <c r="B2420" s="89"/>
      <c r="G2420" s="39"/>
      <c r="H2420" s="39"/>
      <c r="I2420" s="42">
        <f>IF(F2420&lt;&gt;"结转本期损益",_xlfn.XLOOKUP(D2420,科目余额表[科目编码],科目余额表[抽查项目],"无匹配"),"期间结转")</f>
        <v>0</v>
      </c>
      <c r="J2420" s="38" t="str" cm="1">
        <f t="array" ref="J2420">_xlfn.TEXTJOIN(",", TRUE, _xlfn.UNIQUE(IF((序时账[日期]=B2420)*(序时账[凭证字号]=C2420)*IF(G2420=0,序时账[借方金额]&lt;&gt;0,序时账[借方金额]=0)*(序时账[科目编码]&lt;&gt;D2420), 序时账[科目名称], "")))</f>
        <v/>
      </c>
      <c r="K2420" s="42"/>
      <c r="M2420" s="24"/>
      <c r="N2420" s="23"/>
    </row>
    <row r="2421" spans="1:14">
      <c r="A2421" s="38" t="str" cm="1">
        <f t="array" ref="A2421">_xlfn.TEXTJOIN(",", TRUE, _xlfn.UNIQUE(IF((序时账[日期]=B2421)*(序时账[凭证字号]=C2421), 序时账[科目编码], "")))</f>
        <v>0</v>
      </c>
      <c r="B2421" s="89"/>
      <c r="G2421" s="39"/>
      <c r="H2421" s="39"/>
      <c r="I2421" s="42">
        <f>IF(F2421&lt;&gt;"结转本期损益",_xlfn.XLOOKUP(D2421,科目余额表[科目编码],科目余额表[抽查项目],"无匹配"),"期间结转")</f>
        <v>0</v>
      </c>
      <c r="J2421" s="38" t="str" cm="1">
        <f t="array" ref="J2421">_xlfn.TEXTJOIN(",", TRUE, _xlfn.UNIQUE(IF((序时账[日期]=B2421)*(序时账[凭证字号]=C2421)*IF(G2421=0,序时账[借方金额]&lt;&gt;0,序时账[借方金额]=0)*(序时账[科目编码]&lt;&gt;D2421), 序时账[科目名称], "")))</f>
        <v/>
      </c>
      <c r="K2421" s="42"/>
      <c r="M2421" s="24"/>
      <c r="N2421" s="23"/>
    </row>
    <row r="2422" spans="1:14">
      <c r="A2422" s="38" t="str" cm="1">
        <f t="array" ref="A2422">_xlfn.TEXTJOIN(",", TRUE, _xlfn.UNIQUE(IF((序时账[日期]=B2422)*(序时账[凭证字号]=C2422), 序时账[科目编码], "")))</f>
        <v>0</v>
      </c>
      <c r="B2422" s="89"/>
      <c r="G2422" s="39"/>
      <c r="H2422" s="39"/>
      <c r="I2422" s="42">
        <f>IF(F2422&lt;&gt;"结转本期损益",_xlfn.XLOOKUP(D2422,科目余额表[科目编码],科目余额表[抽查项目],"无匹配"),"期间结转")</f>
        <v>0</v>
      </c>
      <c r="J2422" s="38" t="str" cm="1">
        <f t="array" ref="J2422">_xlfn.TEXTJOIN(",", TRUE, _xlfn.UNIQUE(IF((序时账[日期]=B2422)*(序时账[凭证字号]=C2422)*IF(G2422=0,序时账[借方金额]&lt;&gt;0,序时账[借方金额]=0)*(序时账[科目编码]&lt;&gt;D2422), 序时账[科目名称], "")))</f>
        <v/>
      </c>
      <c r="K2422" s="42"/>
      <c r="M2422" s="24"/>
      <c r="N2422" s="23"/>
    </row>
    <row r="2423" spans="1:14">
      <c r="A2423" s="38" t="str" cm="1">
        <f t="array" ref="A2423">_xlfn.TEXTJOIN(",", TRUE, _xlfn.UNIQUE(IF((序时账[日期]=B2423)*(序时账[凭证字号]=C2423), 序时账[科目编码], "")))</f>
        <v>0</v>
      </c>
      <c r="B2423" s="89"/>
      <c r="G2423" s="39"/>
      <c r="H2423" s="39"/>
      <c r="I2423" s="42">
        <f>IF(F2423&lt;&gt;"结转本期损益",_xlfn.XLOOKUP(D2423,科目余额表[科目编码],科目余额表[抽查项目],"无匹配"),"期间结转")</f>
        <v>0</v>
      </c>
      <c r="J2423" s="38" t="str" cm="1">
        <f t="array" ref="J2423">_xlfn.TEXTJOIN(",", TRUE, _xlfn.UNIQUE(IF((序时账[日期]=B2423)*(序时账[凭证字号]=C2423)*IF(G2423=0,序时账[借方金额]&lt;&gt;0,序时账[借方金额]=0)*(序时账[科目编码]&lt;&gt;D2423), 序时账[科目名称], "")))</f>
        <v/>
      </c>
      <c r="K2423" s="42"/>
      <c r="M2423" s="24"/>
      <c r="N2423" s="23"/>
    </row>
    <row r="2424" spans="1:14">
      <c r="A2424" s="38" t="str" cm="1">
        <f t="array" ref="A2424">_xlfn.TEXTJOIN(",", TRUE, _xlfn.UNIQUE(IF((序时账[日期]=B2424)*(序时账[凭证字号]=C2424), 序时账[科目编码], "")))</f>
        <v>0</v>
      </c>
      <c r="B2424" s="89"/>
      <c r="G2424" s="39"/>
      <c r="H2424" s="39"/>
      <c r="I2424" s="42">
        <f>IF(F2424&lt;&gt;"结转本期损益",_xlfn.XLOOKUP(D2424,科目余额表[科目编码],科目余额表[抽查项目],"无匹配"),"期间结转")</f>
        <v>0</v>
      </c>
      <c r="J2424" s="38" t="str" cm="1">
        <f t="array" ref="J2424">_xlfn.TEXTJOIN(",", TRUE, _xlfn.UNIQUE(IF((序时账[日期]=B2424)*(序时账[凭证字号]=C2424)*IF(G2424=0,序时账[借方金额]&lt;&gt;0,序时账[借方金额]=0)*(序时账[科目编码]&lt;&gt;D2424), 序时账[科目名称], "")))</f>
        <v/>
      </c>
      <c r="K2424" s="42"/>
      <c r="M2424" s="24"/>
      <c r="N2424" s="23"/>
    </row>
    <row r="2425" spans="1:14">
      <c r="A2425" s="38" t="str" cm="1">
        <f t="array" ref="A2425">_xlfn.TEXTJOIN(",", TRUE, _xlfn.UNIQUE(IF((序时账[日期]=B2425)*(序时账[凭证字号]=C2425), 序时账[科目编码], "")))</f>
        <v>0</v>
      </c>
      <c r="B2425" s="89"/>
      <c r="G2425" s="39"/>
      <c r="H2425" s="39"/>
      <c r="I2425" s="42">
        <f>IF(F2425&lt;&gt;"结转本期损益",_xlfn.XLOOKUP(D2425,科目余额表[科目编码],科目余额表[抽查项目],"无匹配"),"期间结转")</f>
        <v>0</v>
      </c>
      <c r="J2425" s="38" t="str" cm="1">
        <f t="array" ref="J2425">_xlfn.TEXTJOIN(",", TRUE, _xlfn.UNIQUE(IF((序时账[日期]=B2425)*(序时账[凭证字号]=C2425)*IF(G2425=0,序时账[借方金额]&lt;&gt;0,序时账[借方金额]=0)*(序时账[科目编码]&lt;&gt;D2425), 序时账[科目名称], "")))</f>
        <v/>
      </c>
      <c r="K2425" s="42"/>
      <c r="M2425" s="24"/>
      <c r="N2425" s="23"/>
    </row>
    <row r="2426" spans="1:14">
      <c r="A2426" s="38" t="str" cm="1">
        <f t="array" ref="A2426">_xlfn.TEXTJOIN(",", TRUE, _xlfn.UNIQUE(IF((序时账[日期]=B2426)*(序时账[凭证字号]=C2426), 序时账[科目编码], "")))</f>
        <v>0</v>
      </c>
      <c r="B2426" s="89"/>
      <c r="G2426" s="39"/>
      <c r="H2426" s="39"/>
      <c r="I2426" s="42">
        <f>IF(F2426&lt;&gt;"结转本期损益",_xlfn.XLOOKUP(D2426,科目余额表[科目编码],科目余额表[抽查项目],"无匹配"),"期间结转")</f>
        <v>0</v>
      </c>
      <c r="J2426" s="38" t="str" cm="1">
        <f t="array" ref="J2426">_xlfn.TEXTJOIN(",", TRUE, _xlfn.UNIQUE(IF((序时账[日期]=B2426)*(序时账[凭证字号]=C2426)*IF(G2426=0,序时账[借方金额]&lt;&gt;0,序时账[借方金额]=0)*(序时账[科目编码]&lt;&gt;D2426), 序时账[科目名称], "")))</f>
        <v/>
      </c>
      <c r="K2426" s="42"/>
      <c r="M2426" s="24"/>
      <c r="N2426" s="23"/>
    </row>
    <row r="2427" spans="1:14">
      <c r="A2427" s="38" t="str" cm="1">
        <f t="array" ref="A2427">_xlfn.TEXTJOIN(",", TRUE, _xlfn.UNIQUE(IF((序时账[日期]=B2427)*(序时账[凭证字号]=C2427), 序时账[科目编码], "")))</f>
        <v>0</v>
      </c>
      <c r="B2427" s="89"/>
      <c r="G2427" s="39"/>
      <c r="H2427" s="39"/>
      <c r="I2427" s="42">
        <f>IF(F2427&lt;&gt;"结转本期损益",_xlfn.XLOOKUP(D2427,科目余额表[科目编码],科目余额表[抽查项目],"无匹配"),"期间结转")</f>
        <v>0</v>
      </c>
      <c r="J2427" s="38" t="str" cm="1">
        <f t="array" ref="J2427">_xlfn.TEXTJOIN(",", TRUE, _xlfn.UNIQUE(IF((序时账[日期]=B2427)*(序时账[凭证字号]=C2427)*IF(G2427=0,序时账[借方金额]&lt;&gt;0,序时账[借方金额]=0)*(序时账[科目编码]&lt;&gt;D2427), 序时账[科目名称], "")))</f>
        <v/>
      </c>
      <c r="K2427" s="42"/>
      <c r="M2427" s="24"/>
      <c r="N2427" s="23"/>
    </row>
    <row r="2428" spans="1:14">
      <c r="A2428" s="38" t="str" cm="1">
        <f t="array" ref="A2428">_xlfn.TEXTJOIN(",", TRUE, _xlfn.UNIQUE(IF((序时账[日期]=B2428)*(序时账[凭证字号]=C2428), 序时账[科目编码], "")))</f>
        <v>0</v>
      </c>
      <c r="B2428" s="89"/>
      <c r="G2428" s="39"/>
      <c r="H2428" s="39"/>
      <c r="I2428" s="42">
        <f>IF(F2428&lt;&gt;"结转本期损益",_xlfn.XLOOKUP(D2428,科目余额表[科目编码],科目余额表[抽查项目],"无匹配"),"期间结转")</f>
        <v>0</v>
      </c>
      <c r="J2428" s="38" t="str" cm="1">
        <f t="array" ref="J2428">_xlfn.TEXTJOIN(",", TRUE, _xlfn.UNIQUE(IF((序时账[日期]=B2428)*(序时账[凭证字号]=C2428)*IF(G2428=0,序时账[借方金额]&lt;&gt;0,序时账[借方金额]=0)*(序时账[科目编码]&lt;&gt;D2428), 序时账[科目名称], "")))</f>
        <v/>
      </c>
      <c r="K2428" s="42"/>
      <c r="M2428" s="24"/>
      <c r="N2428" s="23"/>
    </row>
    <row r="2429" spans="1:14">
      <c r="A2429" s="38" t="str" cm="1">
        <f t="array" ref="A2429">_xlfn.TEXTJOIN(",", TRUE, _xlfn.UNIQUE(IF((序时账[日期]=B2429)*(序时账[凭证字号]=C2429), 序时账[科目编码], "")))</f>
        <v>0</v>
      </c>
      <c r="B2429" s="89"/>
      <c r="G2429" s="39"/>
      <c r="H2429" s="39"/>
      <c r="I2429" s="42">
        <f>IF(F2429&lt;&gt;"结转本期损益",_xlfn.XLOOKUP(D2429,科目余额表[科目编码],科目余额表[抽查项目],"无匹配"),"期间结转")</f>
        <v>0</v>
      </c>
      <c r="J2429" s="38" t="str" cm="1">
        <f t="array" ref="J2429">_xlfn.TEXTJOIN(",", TRUE, _xlfn.UNIQUE(IF((序时账[日期]=B2429)*(序时账[凭证字号]=C2429)*IF(G2429=0,序时账[借方金额]&lt;&gt;0,序时账[借方金额]=0)*(序时账[科目编码]&lt;&gt;D2429), 序时账[科目名称], "")))</f>
        <v/>
      </c>
      <c r="K2429" s="42"/>
      <c r="M2429" s="24"/>
      <c r="N2429" s="23"/>
    </row>
    <row r="2430" spans="1:14">
      <c r="A2430" s="38" t="str" cm="1">
        <f t="array" ref="A2430">_xlfn.TEXTJOIN(",", TRUE, _xlfn.UNIQUE(IF((序时账[日期]=B2430)*(序时账[凭证字号]=C2430), 序时账[科目编码], "")))</f>
        <v>0</v>
      </c>
      <c r="B2430" s="89"/>
      <c r="G2430" s="39"/>
      <c r="H2430" s="39"/>
      <c r="I2430" s="42">
        <f>IF(F2430&lt;&gt;"结转本期损益",_xlfn.XLOOKUP(D2430,科目余额表[科目编码],科目余额表[抽查项目],"无匹配"),"期间结转")</f>
        <v>0</v>
      </c>
      <c r="J2430" s="38" t="str" cm="1">
        <f t="array" ref="J2430">_xlfn.TEXTJOIN(",", TRUE, _xlfn.UNIQUE(IF((序时账[日期]=B2430)*(序时账[凭证字号]=C2430)*IF(G2430=0,序时账[借方金额]&lt;&gt;0,序时账[借方金额]=0)*(序时账[科目编码]&lt;&gt;D2430), 序时账[科目名称], "")))</f>
        <v/>
      </c>
      <c r="K2430" s="42"/>
      <c r="M2430" s="24"/>
      <c r="N2430" s="23"/>
    </row>
    <row r="2431" spans="1:14">
      <c r="A2431" s="38" t="str" cm="1">
        <f t="array" ref="A2431">_xlfn.TEXTJOIN(",", TRUE, _xlfn.UNIQUE(IF((序时账[日期]=B2431)*(序时账[凭证字号]=C2431), 序时账[科目编码], "")))</f>
        <v>0</v>
      </c>
      <c r="B2431" s="89"/>
      <c r="G2431" s="39"/>
      <c r="H2431" s="39"/>
      <c r="I2431" s="42">
        <f>IF(F2431&lt;&gt;"结转本期损益",_xlfn.XLOOKUP(D2431,科目余额表[科目编码],科目余额表[抽查项目],"无匹配"),"期间结转")</f>
        <v>0</v>
      </c>
      <c r="J2431" s="38" t="str" cm="1">
        <f t="array" ref="J2431">_xlfn.TEXTJOIN(",", TRUE, _xlfn.UNIQUE(IF((序时账[日期]=B2431)*(序时账[凭证字号]=C2431)*IF(G2431=0,序时账[借方金额]&lt;&gt;0,序时账[借方金额]=0)*(序时账[科目编码]&lt;&gt;D2431), 序时账[科目名称], "")))</f>
        <v/>
      </c>
      <c r="K2431" s="42"/>
      <c r="M2431" s="24"/>
      <c r="N2431" s="23"/>
    </row>
    <row r="2432" spans="1:14">
      <c r="A2432" s="38" t="str" cm="1">
        <f t="array" ref="A2432">_xlfn.TEXTJOIN(",", TRUE, _xlfn.UNIQUE(IF((序时账[日期]=B2432)*(序时账[凭证字号]=C2432), 序时账[科目编码], "")))</f>
        <v>0</v>
      </c>
      <c r="B2432" s="89"/>
      <c r="G2432" s="39"/>
      <c r="H2432" s="39"/>
      <c r="I2432" s="42">
        <f>IF(F2432&lt;&gt;"结转本期损益",_xlfn.XLOOKUP(D2432,科目余额表[科目编码],科目余额表[抽查项目],"无匹配"),"期间结转")</f>
        <v>0</v>
      </c>
      <c r="J2432" s="38" t="str" cm="1">
        <f t="array" ref="J2432">_xlfn.TEXTJOIN(",", TRUE, _xlfn.UNIQUE(IF((序时账[日期]=B2432)*(序时账[凭证字号]=C2432)*IF(G2432=0,序时账[借方金额]&lt;&gt;0,序时账[借方金额]=0)*(序时账[科目编码]&lt;&gt;D2432), 序时账[科目名称], "")))</f>
        <v/>
      </c>
      <c r="K2432" s="42"/>
      <c r="M2432" s="24"/>
      <c r="N2432" s="23"/>
    </row>
    <row r="2433" spans="1:14">
      <c r="A2433" s="38" t="str" cm="1">
        <f t="array" ref="A2433">_xlfn.TEXTJOIN(",", TRUE, _xlfn.UNIQUE(IF((序时账[日期]=B2433)*(序时账[凭证字号]=C2433), 序时账[科目编码], "")))</f>
        <v>0</v>
      </c>
      <c r="B2433" s="89"/>
      <c r="G2433" s="39"/>
      <c r="H2433" s="39"/>
      <c r="I2433" s="42">
        <f>IF(F2433&lt;&gt;"结转本期损益",_xlfn.XLOOKUP(D2433,科目余额表[科目编码],科目余额表[抽查项目],"无匹配"),"期间结转")</f>
        <v>0</v>
      </c>
      <c r="J2433" s="38" t="str" cm="1">
        <f t="array" ref="J2433">_xlfn.TEXTJOIN(",", TRUE, _xlfn.UNIQUE(IF((序时账[日期]=B2433)*(序时账[凭证字号]=C2433)*IF(G2433=0,序时账[借方金额]&lt;&gt;0,序时账[借方金额]=0)*(序时账[科目编码]&lt;&gt;D2433), 序时账[科目名称], "")))</f>
        <v/>
      </c>
      <c r="K2433" s="42"/>
      <c r="M2433" s="24"/>
      <c r="N2433" s="23"/>
    </row>
    <row r="2434" spans="1:14">
      <c r="A2434" s="38" t="str" cm="1">
        <f t="array" ref="A2434">_xlfn.TEXTJOIN(",", TRUE, _xlfn.UNIQUE(IF((序时账[日期]=B2434)*(序时账[凭证字号]=C2434), 序时账[科目编码], "")))</f>
        <v>0</v>
      </c>
      <c r="B2434" s="89"/>
      <c r="G2434" s="39"/>
      <c r="H2434" s="39"/>
      <c r="I2434" s="42">
        <f>IF(F2434&lt;&gt;"结转本期损益",_xlfn.XLOOKUP(D2434,科目余额表[科目编码],科目余额表[抽查项目],"无匹配"),"期间结转")</f>
        <v>0</v>
      </c>
      <c r="J2434" s="38" t="str" cm="1">
        <f t="array" ref="J2434">_xlfn.TEXTJOIN(",", TRUE, _xlfn.UNIQUE(IF((序时账[日期]=B2434)*(序时账[凭证字号]=C2434)*IF(G2434=0,序时账[借方金额]&lt;&gt;0,序时账[借方金额]=0)*(序时账[科目编码]&lt;&gt;D2434), 序时账[科目名称], "")))</f>
        <v/>
      </c>
      <c r="K2434" s="42"/>
      <c r="M2434" s="24"/>
      <c r="N2434" s="23"/>
    </row>
    <row r="2435" spans="1:14">
      <c r="A2435" s="38" t="str" cm="1">
        <f t="array" ref="A2435">_xlfn.TEXTJOIN(",", TRUE, _xlfn.UNIQUE(IF((序时账[日期]=B2435)*(序时账[凭证字号]=C2435), 序时账[科目编码], "")))</f>
        <v>0</v>
      </c>
      <c r="B2435" s="89"/>
      <c r="G2435" s="39"/>
      <c r="H2435" s="39"/>
      <c r="I2435" s="42">
        <f>IF(F2435&lt;&gt;"结转本期损益",_xlfn.XLOOKUP(D2435,科目余额表[科目编码],科目余额表[抽查项目],"无匹配"),"期间结转")</f>
        <v>0</v>
      </c>
      <c r="J2435" s="38" t="str" cm="1">
        <f t="array" ref="J2435">_xlfn.TEXTJOIN(",", TRUE, _xlfn.UNIQUE(IF((序时账[日期]=B2435)*(序时账[凭证字号]=C2435)*IF(G2435=0,序时账[借方金额]&lt;&gt;0,序时账[借方金额]=0)*(序时账[科目编码]&lt;&gt;D2435), 序时账[科目名称], "")))</f>
        <v/>
      </c>
      <c r="K2435" s="42"/>
      <c r="M2435" s="24"/>
      <c r="N2435" s="23"/>
    </row>
    <row r="2436" spans="1:14">
      <c r="A2436" s="38" t="str" cm="1">
        <f t="array" ref="A2436">_xlfn.TEXTJOIN(",", TRUE, _xlfn.UNIQUE(IF((序时账[日期]=B2436)*(序时账[凭证字号]=C2436), 序时账[科目编码], "")))</f>
        <v>0</v>
      </c>
      <c r="B2436" s="89"/>
      <c r="G2436" s="39"/>
      <c r="H2436" s="39"/>
      <c r="I2436" s="42">
        <f>IF(F2436&lt;&gt;"结转本期损益",_xlfn.XLOOKUP(D2436,科目余额表[科目编码],科目余额表[抽查项目],"无匹配"),"期间结转")</f>
        <v>0</v>
      </c>
      <c r="J2436" s="38" t="str" cm="1">
        <f t="array" ref="J2436">_xlfn.TEXTJOIN(",", TRUE, _xlfn.UNIQUE(IF((序时账[日期]=B2436)*(序时账[凭证字号]=C2436)*IF(G2436=0,序时账[借方金额]&lt;&gt;0,序时账[借方金额]=0)*(序时账[科目编码]&lt;&gt;D2436), 序时账[科目名称], "")))</f>
        <v/>
      </c>
      <c r="K2436" s="42"/>
      <c r="M2436" s="24"/>
      <c r="N2436" s="23"/>
    </row>
    <row r="2437" spans="1:14">
      <c r="A2437" s="38" t="str" cm="1">
        <f t="array" ref="A2437">_xlfn.TEXTJOIN(",", TRUE, _xlfn.UNIQUE(IF((序时账[日期]=B2437)*(序时账[凭证字号]=C2437), 序时账[科目编码], "")))</f>
        <v>0</v>
      </c>
      <c r="B2437" s="89"/>
      <c r="G2437" s="39"/>
      <c r="H2437" s="39"/>
      <c r="I2437" s="42">
        <f>IF(F2437&lt;&gt;"结转本期损益",_xlfn.XLOOKUP(D2437,科目余额表[科目编码],科目余额表[抽查项目],"无匹配"),"期间结转")</f>
        <v>0</v>
      </c>
      <c r="J2437" s="38" t="str" cm="1">
        <f t="array" ref="J2437">_xlfn.TEXTJOIN(",", TRUE, _xlfn.UNIQUE(IF((序时账[日期]=B2437)*(序时账[凭证字号]=C2437)*IF(G2437=0,序时账[借方金额]&lt;&gt;0,序时账[借方金额]=0)*(序时账[科目编码]&lt;&gt;D2437), 序时账[科目名称], "")))</f>
        <v/>
      </c>
      <c r="K2437" s="42"/>
      <c r="M2437" s="24"/>
      <c r="N2437" s="23"/>
    </row>
    <row r="2438" spans="1:14">
      <c r="A2438" s="38" t="str" cm="1">
        <f t="array" ref="A2438">_xlfn.TEXTJOIN(",", TRUE, _xlfn.UNIQUE(IF((序时账[日期]=B2438)*(序时账[凭证字号]=C2438), 序时账[科目编码], "")))</f>
        <v>0</v>
      </c>
      <c r="B2438" s="89"/>
      <c r="G2438" s="39"/>
      <c r="H2438" s="39"/>
      <c r="I2438" s="42">
        <f>IF(F2438&lt;&gt;"结转本期损益",_xlfn.XLOOKUP(D2438,科目余额表[科目编码],科目余额表[抽查项目],"无匹配"),"期间结转")</f>
        <v>0</v>
      </c>
      <c r="J2438" s="38" t="str" cm="1">
        <f t="array" ref="J2438">_xlfn.TEXTJOIN(",", TRUE, _xlfn.UNIQUE(IF((序时账[日期]=B2438)*(序时账[凭证字号]=C2438)*IF(G2438=0,序时账[借方金额]&lt;&gt;0,序时账[借方金额]=0)*(序时账[科目编码]&lt;&gt;D2438), 序时账[科目名称], "")))</f>
        <v/>
      </c>
      <c r="K2438" s="42"/>
      <c r="M2438" s="24"/>
      <c r="N2438" s="23"/>
    </row>
    <row r="2439" spans="1:14">
      <c r="A2439" s="38" t="str" cm="1">
        <f t="array" ref="A2439">_xlfn.TEXTJOIN(",", TRUE, _xlfn.UNIQUE(IF((序时账[日期]=B2439)*(序时账[凭证字号]=C2439), 序时账[科目编码], "")))</f>
        <v>0</v>
      </c>
      <c r="B2439" s="89"/>
      <c r="G2439" s="39"/>
      <c r="H2439" s="39"/>
      <c r="I2439" s="42">
        <f>IF(F2439&lt;&gt;"结转本期损益",_xlfn.XLOOKUP(D2439,科目余额表[科目编码],科目余额表[抽查项目],"无匹配"),"期间结转")</f>
        <v>0</v>
      </c>
      <c r="J2439" s="38" t="str" cm="1">
        <f t="array" ref="J2439">_xlfn.TEXTJOIN(",", TRUE, _xlfn.UNIQUE(IF((序时账[日期]=B2439)*(序时账[凭证字号]=C2439)*IF(G2439=0,序时账[借方金额]&lt;&gt;0,序时账[借方金额]=0)*(序时账[科目编码]&lt;&gt;D2439), 序时账[科目名称], "")))</f>
        <v/>
      </c>
      <c r="K2439" s="42"/>
      <c r="M2439" s="24"/>
      <c r="N2439" s="23"/>
    </row>
    <row r="2440" spans="1:14">
      <c r="A2440" s="38" t="str" cm="1">
        <f t="array" ref="A2440">_xlfn.TEXTJOIN(",", TRUE, _xlfn.UNIQUE(IF((序时账[日期]=B2440)*(序时账[凭证字号]=C2440), 序时账[科目编码], "")))</f>
        <v>0</v>
      </c>
      <c r="B2440" s="89"/>
      <c r="G2440" s="39"/>
      <c r="H2440" s="39"/>
      <c r="I2440" s="42">
        <f>IF(F2440&lt;&gt;"结转本期损益",_xlfn.XLOOKUP(D2440,科目余额表[科目编码],科目余额表[抽查项目],"无匹配"),"期间结转")</f>
        <v>0</v>
      </c>
      <c r="J2440" s="38" t="str" cm="1">
        <f t="array" ref="J2440">_xlfn.TEXTJOIN(",", TRUE, _xlfn.UNIQUE(IF((序时账[日期]=B2440)*(序时账[凭证字号]=C2440)*IF(G2440=0,序时账[借方金额]&lt;&gt;0,序时账[借方金额]=0)*(序时账[科目编码]&lt;&gt;D2440), 序时账[科目名称], "")))</f>
        <v/>
      </c>
      <c r="K2440" s="42"/>
      <c r="M2440" s="24"/>
      <c r="N2440" s="23"/>
    </row>
    <row r="2441" spans="1:14">
      <c r="A2441" s="38" t="str" cm="1">
        <f t="array" ref="A2441">_xlfn.TEXTJOIN(",", TRUE, _xlfn.UNIQUE(IF((序时账[日期]=B2441)*(序时账[凭证字号]=C2441), 序时账[科目编码], "")))</f>
        <v>0</v>
      </c>
      <c r="B2441" s="89"/>
      <c r="G2441" s="39"/>
      <c r="H2441" s="39"/>
      <c r="I2441" s="42">
        <f>IF(F2441&lt;&gt;"结转本期损益",_xlfn.XLOOKUP(D2441,科目余额表[科目编码],科目余额表[抽查项目],"无匹配"),"期间结转")</f>
        <v>0</v>
      </c>
      <c r="J2441" s="38" t="str" cm="1">
        <f t="array" ref="J2441">_xlfn.TEXTJOIN(",", TRUE, _xlfn.UNIQUE(IF((序时账[日期]=B2441)*(序时账[凭证字号]=C2441)*IF(G2441=0,序时账[借方金额]&lt;&gt;0,序时账[借方金额]=0)*(序时账[科目编码]&lt;&gt;D2441), 序时账[科目名称], "")))</f>
        <v/>
      </c>
      <c r="K2441" s="42"/>
      <c r="M2441" s="24"/>
      <c r="N2441" s="23"/>
    </row>
    <row r="2442" spans="1:14">
      <c r="A2442" s="38" t="str" cm="1">
        <f t="array" ref="A2442">_xlfn.TEXTJOIN(",", TRUE, _xlfn.UNIQUE(IF((序时账[日期]=B2442)*(序时账[凭证字号]=C2442), 序时账[科目编码], "")))</f>
        <v>0</v>
      </c>
      <c r="B2442" s="89"/>
      <c r="G2442" s="39"/>
      <c r="H2442" s="39"/>
      <c r="I2442" s="42">
        <f>IF(F2442&lt;&gt;"结转本期损益",_xlfn.XLOOKUP(D2442,科目余额表[科目编码],科目余额表[抽查项目],"无匹配"),"期间结转")</f>
        <v>0</v>
      </c>
      <c r="J2442" s="38" t="str" cm="1">
        <f t="array" ref="J2442">_xlfn.TEXTJOIN(",", TRUE, _xlfn.UNIQUE(IF((序时账[日期]=B2442)*(序时账[凭证字号]=C2442)*IF(G2442=0,序时账[借方金额]&lt;&gt;0,序时账[借方金额]=0)*(序时账[科目编码]&lt;&gt;D2442), 序时账[科目名称], "")))</f>
        <v/>
      </c>
      <c r="K2442" s="42"/>
      <c r="M2442" s="24"/>
      <c r="N2442" s="23"/>
    </row>
    <row r="2443" spans="1:14">
      <c r="A2443" s="38" t="str" cm="1">
        <f t="array" ref="A2443">_xlfn.TEXTJOIN(",", TRUE, _xlfn.UNIQUE(IF((序时账[日期]=B2443)*(序时账[凭证字号]=C2443), 序时账[科目编码], "")))</f>
        <v>0</v>
      </c>
      <c r="B2443" s="89"/>
      <c r="G2443" s="39"/>
      <c r="H2443" s="39"/>
      <c r="I2443" s="42">
        <f>IF(F2443&lt;&gt;"结转本期损益",_xlfn.XLOOKUP(D2443,科目余额表[科目编码],科目余额表[抽查项目],"无匹配"),"期间结转")</f>
        <v>0</v>
      </c>
      <c r="J2443" s="38" t="str" cm="1">
        <f t="array" ref="J2443">_xlfn.TEXTJOIN(",", TRUE, _xlfn.UNIQUE(IF((序时账[日期]=B2443)*(序时账[凭证字号]=C2443)*IF(G2443=0,序时账[借方金额]&lt;&gt;0,序时账[借方金额]=0)*(序时账[科目编码]&lt;&gt;D2443), 序时账[科目名称], "")))</f>
        <v/>
      </c>
      <c r="K2443" s="42"/>
      <c r="M2443" s="24"/>
      <c r="N2443" s="23"/>
    </row>
    <row r="2444" spans="1:14">
      <c r="A2444" s="38" t="str" cm="1">
        <f t="array" ref="A2444">_xlfn.TEXTJOIN(",", TRUE, _xlfn.UNIQUE(IF((序时账[日期]=B2444)*(序时账[凭证字号]=C2444), 序时账[科目编码], "")))</f>
        <v>0</v>
      </c>
      <c r="B2444" s="89"/>
      <c r="G2444" s="39"/>
      <c r="H2444" s="39"/>
      <c r="I2444" s="42">
        <f>IF(F2444&lt;&gt;"结转本期损益",_xlfn.XLOOKUP(D2444,科目余额表[科目编码],科目余额表[抽查项目],"无匹配"),"期间结转")</f>
        <v>0</v>
      </c>
      <c r="J2444" s="38" t="str" cm="1">
        <f t="array" ref="J2444">_xlfn.TEXTJOIN(",", TRUE, _xlfn.UNIQUE(IF((序时账[日期]=B2444)*(序时账[凭证字号]=C2444)*IF(G2444=0,序时账[借方金额]&lt;&gt;0,序时账[借方金额]=0)*(序时账[科目编码]&lt;&gt;D2444), 序时账[科目名称], "")))</f>
        <v/>
      </c>
      <c r="K2444" s="42"/>
      <c r="M2444" s="24"/>
      <c r="N2444" s="23"/>
    </row>
    <row r="2445" spans="1:14">
      <c r="A2445" s="38" t="str" cm="1">
        <f t="array" ref="A2445">_xlfn.TEXTJOIN(",", TRUE, _xlfn.UNIQUE(IF((序时账[日期]=B2445)*(序时账[凭证字号]=C2445), 序时账[科目编码], "")))</f>
        <v>0</v>
      </c>
      <c r="B2445" s="89"/>
      <c r="G2445" s="39"/>
      <c r="H2445" s="39"/>
      <c r="I2445" s="42">
        <f>IF(F2445&lt;&gt;"结转本期损益",_xlfn.XLOOKUP(D2445,科目余额表[科目编码],科目余额表[抽查项目],"无匹配"),"期间结转")</f>
        <v>0</v>
      </c>
      <c r="J2445" s="38" t="str" cm="1">
        <f t="array" ref="J2445">_xlfn.TEXTJOIN(",", TRUE, _xlfn.UNIQUE(IF((序时账[日期]=B2445)*(序时账[凭证字号]=C2445)*IF(G2445=0,序时账[借方金额]&lt;&gt;0,序时账[借方金额]=0)*(序时账[科目编码]&lt;&gt;D2445), 序时账[科目名称], "")))</f>
        <v/>
      </c>
      <c r="K2445" s="42"/>
      <c r="M2445" s="24"/>
      <c r="N2445" s="23"/>
    </row>
    <row r="2446" spans="1:14">
      <c r="A2446" s="38" t="str" cm="1">
        <f t="array" ref="A2446">_xlfn.TEXTJOIN(",", TRUE, _xlfn.UNIQUE(IF((序时账[日期]=B2446)*(序时账[凭证字号]=C2446), 序时账[科目编码], "")))</f>
        <v>0</v>
      </c>
      <c r="B2446" s="89"/>
      <c r="G2446" s="39"/>
      <c r="H2446" s="39"/>
      <c r="I2446" s="42">
        <f>IF(F2446&lt;&gt;"结转本期损益",_xlfn.XLOOKUP(D2446,科目余额表[科目编码],科目余额表[抽查项目],"无匹配"),"期间结转")</f>
        <v>0</v>
      </c>
      <c r="J2446" s="38" t="str" cm="1">
        <f t="array" ref="J2446">_xlfn.TEXTJOIN(",", TRUE, _xlfn.UNIQUE(IF((序时账[日期]=B2446)*(序时账[凭证字号]=C2446)*IF(G2446=0,序时账[借方金额]&lt;&gt;0,序时账[借方金额]=0)*(序时账[科目编码]&lt;&gt;D2446), 序时账[科目名称], "")))</f>
        <v/>
      </c>
      <c r="K2446" s="42"/>
      <c r="M2446" s="24"/>
      <c r="N2446" s="23"/>
    </row>
    <row r="2447" spans="1:14">
      <c r="A2447" s="38" t="str" cm="1">
        <f t="array" ref="A2447">_xlfn.TEXTJOIN(",", TRUE, _xlfn.UNIQUE(IF((序时账[日期]=B2447)*(序时账[凭证字号]=C2447), 序时账[科目编码], "")))</f>
        <v>0</v>
      </c>
      <c r="B2447" s="89"/>
      <c r="G2447" s="39"/>
      <c r="H2447" s="39"/>
      <c r="I2447" s="42">
        <f>IF(F2447&lt;&gt;"结转本期损益",_xlfn.XLOOKUP(D2447,科目余额表[科目编码],科目余额表[抽查项目],"无匹配"),"期间结转")</f>
        <v>0</v>
      </c>
      <c r="J2447" s="38" t="str" cm="1">
        <f t="array" ref="J2447">_xlfn.TEXTJOIN(",", TRUE, _xlfn.UNIQUE(IF((序时账[日期]=B2447)*(序时账[凭证字号]=C2447)*IF(G2447=0,序时账[借方金额]&lt;&gt;0,序时账[借方金额]=0)*(序时账[科目编码]&lt;&gt;D2447), 序时账[科目名称], "")))</f>
        <v/>
      </c>
      <c r="K2447" s="42"/>
      <c r="M2447" s="24"/>
      <c r="N2447" s="23"/>
    </row>
    <row r="2448" spans="1:14">
      <c r="A2448" s="38" t="str" cm="1">
        <f t="array" ref="A2448">_xlfn.TEXTJOIN(",", TRUE, _xlfn.UNIQUE(IF((序时账[日期]=B2448)*(序时账[凭证字号]=C2448), 序时账[科目编码], "")))</f>
        <v>0</v>
      </c>
      <c r="B2448" s="89"/>
      <c r="G2448" s="39"/>
      <c r="H2448" s="39"/>
      <c r="I2448" s="42">
        <f>IF(F2448&lt;&gt;"结转本期损益",_xlfn.XLOOKUP(D2448,科目余额表[科目编码],科目余额表[抽查项目],"无匹配"),"期间结转")</f>
        <v>0</v>
      </c>
      <c r="J2448" s="38" t="str" cm="1">
        <f t="array" ref="J2448">_xlfn.TEXTJOIN(",", TRUE, _xlfn.UNIQUE(IF((序时账[日期]=B2448)*(序时账[凭证字号]=C2448)*IF(G2448=0,序时账[借方金额]&lt;&gt;0,序时账[借方金额]=0)*(序时账[科目编码]&lt;&gt;D2448), 序时账[科目名称], "")))</f>
        <v/>
      </c>
      <c r="K2448" s="42"/>
      <c r="M2448" s="24"/>
      <c r="N2448" s="23"/>
    </row>
    <row r="2449" spans="1:14">
      <c r="A2449" s="38" t="str" cm="1">
        <f t="array" ref="A2449">_xlfn.TEXTJOIN(",", TRUE, _xlfn.UNIQUE(IF((序时账[日期]=B2449)*(序时账[凭证字号]=C2449), 序时账[科目编码], "")))</f>
        <v>0</v>
      </c>
      <c r="B2449" s="89"/>
      <c r="G2449" s="39"/>
      <c r="H2449" s="39"/>
      <c r="I2449" s="42">
        <f>IF(F2449&lt;&gt;"结转本期损益",_xlfn.XLOOKUP(D2449,科目余额表[科目编码],科目余额表[抽查项目],"无匹配"),"期间结转")</f>
        <v>0</v>
      </c>
      <c r="J2449" s="38" t="str" cm="1">
        <f t="array" ref="J2449">_xlfn.TEXTJOIN(",", TRUE, _xlfn.UNIQUE(IF((序时账[日期]=B2449)*(序时账[凭证字号]=C2449)*IF(G2449=0,序时账[借方金额]&lt;&gt;0,序时账[借方金额]=0)*(序时账[科目编码]&lt;&gt;D2449), 序时账[科目名称], "")))</f>
        <v/>
      </c>
      <c r="K2449" s="42"/>
      <c r="M2449" s="24"/>
      <c r="N2449" s="23"/>
    </row>
    <row r="2450" spans="1:14">
      <c r="A2450" s="38" t="str" cm="1">
        <f t="array" ref="A2450">_xlfn.TEXTJOIN(",", TRUE, _xlfn.UNIQUE(IF((序时账[日期]=B2450)*(序时账[凭证字号]=C2450), 序时账[科目编码], "")))</f>
        <v>0</v>
      </c>
      <c r="B2450" s="89"/>
      <c r="G2450" s="39"/>
      <c r="H2450" s="39"/>
      <c r="I2450" s="42">
        <f>IF(F2450&lt;&gt;"结转本期损益",_xlfn.XLOOKUP(D2450,科目余额表[科目编码],科目余额表[抽查项目],"无匹配"),"期间结转")</f>
        <v>0</v>
      </c>
      <c r="J2450" s="38" t="str" cm="1">
        <f t="array" ref="J2450">_xlfn.TEXTJOIN(",", TRUE, _xlfn.UNIQUE(IF((序时账[日期]=B2450)*(序时账[凭证字号]=C2450)*IF(G2450=0,序时账[借方金额]&lt;&gt;0,序时账[借方金额]=0)*(序时账[科目编码]&lt;&gt;D2450), 序时账[科目名称], "")))</f>
        <v/>
      </c>
      <c r="K2450" s="42"/>
      <c r="M2450" s="24"/>
      <c r="N2450" s="23"/>
    </row>
    <row r="2451" spans="1:14">
      <c r="A2451" s="38" t="str" cm="1">
        <f t="array" ref="A2451">_xlfn.TEXTJOIN(",", TRUE, _xlfn.UNIQUE(IF((序时账[日期]=B2451)*(序时账[凭证字号]=C2451), 序时账[科目编码], "")))</f>
        <v>0</v>
      </c>
      <c r="B2451" s="89"/>
      <c r="G2451" s="39"/>
      <c r="H2451" s="39"/>
      <c r="I2451" s="42">
        <f>IF(F2451&lt;&gt;"结转本期损益",_xlfn.XLOOKUP(D2451,科目余额表[科目编码],科目余额表[抽查项目],"无匹配"),"期间结转")</f>
        <v>0</v>
      </c>
      <c r="J2451" s="38" t="str" cm="1">
        <f t="array" ref="J2451">_xlfn.TEXTJOIN(",", TRUE, _xlfn.UNIQUE(IF((序时账[日期]=B2451)*(序时账[凭证字号]=C2451)*IF(G2451=0,序时账[借方金额]&lt;&gt;0,序时账[借方金额]=0)*(序时账[科目编码]&lt;&gt;D2451), 序时账[科目名称], "")))</f>
        <v/>
      </c>
      <c r="K2451" s="42"/>
      <c r="M2451" s="24"/>
      <c r="N2451" s="23"/>
    </row>
    <row r="2452" spans="1:14">
      <c r="A2452" s="38" t="str" cm="1">
        <f t="array" ref="A2452">_xlfn.TEXTJOIN(",", TRUE, _xlfn.UNIQUE(IF((序时账[日期]=B2452)*(序时账[凭证字号]=C2452), 序时账[科目编码], "")))</f>
        <v>0</v>
      </c>
      <c r="B2452" s="89"/>
      <c r="G2452" s="39"/>
      <c r="H2452" s="39"/>
      <c r="I2452" s="42">
        <f>IF(F2452&lt;&gt;"结转本期损益",_xlfn.XLOOKUP(D2452,科目余额表[科目编码],科目余额表[抽查项目],"无匹配"),"期间结转")</f>
        <v>0</v>
      </c>
      <c r="J2452" s="38" t="str" cm="1">
        <f t="array" ref="J2452">_xlfn.TEXTJOIN(",", TRUE, _xlfn.UNIQUE(IF((序时账[日期]=B2452)*(序时账[凭证字号]=C2452)*IF(G2452=0,序时账[借方金额]&lt;&gt;0,序时账[借方金额]=0)*(序时账[科目编码]&lt;&gt;D2452), 序时账[科目名称], "")))</f>
        <v/>
      </c>
      <c r="K2452" s="42"/>
      <c r="M2452" s="24"/>
      <c r="N2452" s="23"/>
    </row>
    <row r="2453" spans="1:14">
      <c r="A2453" s="38" t="str" cm="1">
        <f t="array" ref="A2453">_xlfn.TEXTJOIN(",", TRUE, _xlfn.UNIQUE(IF((序时账[日期]=B2453)*(序时账[凭证字号]=C2453), 序时账[科目编码], "")))</f>
        <v>0</v>
      </c>
      <c r="B2453" s="89"/>
      <c r="G2453" s="39"/>
      <c r="H2453" s="39"/>
      <c r="I2453" s="42">
        <f>IF(F2453&lt;&gt;"结转本期损益",_xlfn.XLOOKUP(D2453,科目余额表[科目编码],科目余额表[抽查项目],"无匹配"),"期间结转")</f>
        <v>0</v>
      </c>
      <c r="J2453" s="38" t="str" cm="1">
        <f t="array" ref="J2453">_xlfn.TEXTJOIN(",", TRUE, _xlfn.UNIQUE(IF((序时账[日期]=B2453)*(序时账[凭证字号]=C2453)*IF(G2453=0,序时账[借方金额]&lt;&gt;0,序时账[借方金额]=0)*(序时账[科目编码]&lt;&gt;D2453), 序时账[科目名称], "")))</f>
        <v/>
      </c>
      <c r="K2453" s="42"/>
      <c r="M2453" s="24"/>
      <c r="N2453" s="23"/>
    </row>
    <row r="2454" spans="1:14">
      <c r="A2454" s="38" t="str" cm="1">
        <f t="array" ref="A2454">_xlfn.TEXTJOIN(",", TRUE, _xlfn.UNIQUE(IF((序时账[日期]=B2454)*(序时账[凭证字号]=C2454), 序时账[科目编码], "")))</f>
        <v>0</v>
      </c>
      <c r="B2454" s="89"/>
      <c r="G2454" s="39"/>
      <c r="H2454" s="39"/>
      <c r="I2454" s="42">
        <f>IF(F2454&lt;&gt;"结转本期损益",_xlfn.XLOOKUP(D2454,科目余额表[科目编码],科目余额表[抽查项目],"无匹配"),"期间结转")</f>
        <v>0</v>
      </c>
      <c r="J2454" s="38" t="str" cm="1">
        <f t="array" ref="J2454">_xlfn.TEXTJOIN(",", TRUE, _xlfn.UNIQUE(IF((序时账[日期]=B2454)*(序时账[凭证字号]=C2454)*IF(G2454=0,序时账[借方金额]&lt;&gt;0,序时账[借方金额]=0)*(序时账[科目编码]&lt;&gt;D2454), 序时账[科目名称], "")))</f>
        <v/>
      </c>
      <c r="K2454" s="42"/>
      <c r="M2454" s="24"/>
      <c r="N2454" s="23"/>
    </row>
    <row r="2455" spans="1:14">
      <c r="A2455" s="38" t="str" cm="1">
        <f t="array" ref="A2455">_xlfn.TEXTJOIN(",", TRUE, _xlfn.UNIQUE(IF((序时账[日期]=B2455)*(序时账[凭证字号]=C2455), 序时账[科目编码], "")))</f>
        <v>0</v>
      </c>
      <c r="B2455" s="89"/>
      <c r="G2455" s="39"/>
      <c r="H2455" s="39"/>
      <c r="I2455" s="42">
        <f>IF(F2455&lt;&gt;"结转本期损益",_xlfn.XLOOKUP(D2455,科目余额表[科目编码],科目余额表[抽查项目],"无匹配"),"期间结转")</f>
        <v>0</v>
      </c>
      <c r="J2455" s="38" t="str" cm="1">
        <f t="array" ref="J2455">_xlfn.TEXTJOIN(",", TRUE, _xlfn.UNIQUE(IF((序时账[日期]=B2455)*(序时账[凭证字号]=C2455)*IF(G2455=0,序时账[借方金额]&lt;&gt;0,序时账[借方金额]=0)*(序时账[科目编码]&lt;&gt;D2455), 序时账[科目名称], "")))</f>
        <v/>
      </c>
      <c r="K2455" s="42"/>
      <c r="M2455" s="24"/>
      <c r="N2455" s="23"/>
    </row>
    <row r="2456" spans="1:14">
      <c r="A2456" s="38" t="str" cm="1">
        <f t="array" ref="A2456">_xlfn.TEXTJOIN(",", TRUE, _xlfn.UNIQUE(IF((序时账[日期]=B2456)*(序时账[凭证字号]=C2456), 序时账[科目编码], "")))</f>
        <v>0</v>
      </c>
      <c r="B2456" s="89"/>
      <c r="G2456" s="39"/>
      <c r="H2456" s="39"/>
      <c r="I2456" s="42">
        <f>IF(F2456&lt;&gt;"结转本期损益",_xlfn.XLOOKUP(D2456,科目余额表[科目编码],科目余额表[抽查项目],"无匹配"),"期间结转")</f>
        <v>0</v>
      </c>
      <c r="J2456" s="38" t="str" cm="1">
        <f t="array" ref="J2456">_xlfn.TEXTJOIN(",", TRUE, _xlfn.UNIQUE(IF((序时账[日期]=B2456)*(序时账[凭证字号]=C2456)*IF(G2456=0,序时账[借方金额]&lt;&gt;0,序时账[借方金额]=0)*(序时账[科目编码]&lt;&gt;D2456), 序时账[科目名称], "")))</f>
        <v/>
      </c>
      <c r="K2456" s="42"/>
      <c r="M2456" s="24"/>
      <c r="N2456" s="23"/>
    </row>
    <row r="2457" spans="1:14">
      <c r="A2457" s="38" t="str" cm="1">
        <f t="array" ref="A2457">_xlfn.TEXTJOIN(",", TRUE, _xlfn.UNIQUE(IF((序时账[日期]=B2457)*(序时账[凭证字号]=C2457), 序时账[科目编码], "")))</f>
        <v>0</v>
      </c>
      <c r="B2457" s="89"/>
      <c r="G2457" s="39"/>
      <c r="H2457" s="39"/>
      <c r="I2457" s="42">
        <f>IF(F2457&lt;&gt;"结转本期损益",_xlfn.XLOOKUP(D2457,科目余额表[科目编码],科目余额表[抽查项目],"无匹配"),"期间结转")</f>
        <v>0</v>
      </c>
      <c r="J2457" s="38" t="str" cm="1">
        <f t="array" ref="J2457">_xlfn.TEXTJOIN(",", TRUE, _xlfn.UNIQUE(IF((序时账[日期]=B2457)*(序时账[凭证字号]=C2457)*IF(G2457=0,序时账[借方金额]&lt;&gt;0,序时账[借方金额]=0)*(序时账[科目编码]&lt;&gt;D2457), 序时账[科目名称], "")))</f>
        <v/>
      </c>
      <c r="K2457" s="42"/>
      <c r="M2457" s="24"/>
      <c r="N2457" s="23"/>
    </row>
    <row r="2458" spans="1:14">
      <c r="A2458" s="38" t="str" cm="1">
        <f t="array" ref="A2458">_xlfn.TEXTJOIN(",", TRUE, _xlfn.UNIQUE(IF((序时账[日期]=B2458)*(序时账[凭证字号]=C2458), 序时账[科目编码], "")))</f>
        <v>0</v>
      </c>
      <c r="B2458" s="89"/>
      <c r="G2458" s="39"/>
      <c r="H2458" s="39"/>
      <c r="I2458" s="42">
        <f>IF(F2458&lt;&gt;"结转本期损益",_xlfn.XLOOKUP(D2458,科目余额表[科目编码],科目余额表[抽查项目],"无匹配"),"期间结转")</f>
        <v>0</v>
      </c>
      <c r="J2458" s="38" t="str" cm="1">
        <f t="array" ref="J2458">_xlfn.TEXTJOIN(",", TRUE, _xlfn.UNIQUE(IF((序时账[日期]=B2458)*(序时账[凭证字号]=C2458)*IF(G2458=0,序时账[借方金额]&lt;&gt;0,序时账[借方金额]=0)*(序时账[科目编码]&lt;&gt;D2458), 序时账[科目名称], "")))</f>
        <v/>
      </c>
      <c r="K2458" s="42"/>
      <c r="M2458" s="24"/>
      <c r="N2458" s="23"/>
    </row>
    <row r="2459" spans="1:14">
      <c r="A2459" s="38" t="str" cm="1">
        <f t="array" ref="A2459">_xlfn.TEXTJOIN(",", TRUE, _xlfn.UNIQUE(IF((序时账[日期]=B2459)*(序时账[凭证字号]=C2459), 序时账[科目编码], "")))</f>
        <v>0</v>
      </c>
      <c r="B2459" s="89"/>
      <c r="G2459" s="39"/>
      <c r="H2459" s="39"/>
      <c r="I2459" s="42">
        <f>IF(F2459&lt;&gt;"结转本期损益",_xlfn.XLOOKUP(D2459,科目余额表[科目编码],科目余额表[抽查项目],"无匹配"),"期间结转")</f>
        <v>0</v>
      </c>
      <c r="J2459" s="38" t="str" cm="1">
        <f t="array" ref="J2459">_xlfn.TEXTJOIN(",", TRUE, _xlfn.UNIQUE(IF((序时账[日期]=B2459)*(序时账[凭证字号]=C2459)*IF(G2459=0,序时账[借方金额]&lt;&gt;0,序时账[借方金额]=0)*(序时账[科目编码]&lt;&gt;D2459), 序时账[科目名称], "")))</f>
        <v/>
      </c>
      <c r="K2459" s="42"/>
      <c r="M2459" s="24"/>
      <c r="N2459" s="23"/>
    </row>
    <row r="2460" spans="1:14">
      <c r="A2460" s="38" t="str" cm="1">
        <f t="array" ref="A2460">_xlfn.TEXTJOIN(",", TRUE, _xlfn.UNIQUE(IF((序时账[日期]=B2460)*(序时账[凭证字号]=C2460), 序时账[科目编码], "")))</f>
        <v>0</v>
      </c>
      <c r="B2460" s="89"/>
      <c r="G2460" s="39"/>
      <c r="H2460" s="39"/>
      <c r="I2460" s="42">
        <f>IF(F2460&lt;&gt;"结转本期损益",_xlfn.XLOOKUP(D2460,科目余额表[科目编码],科目余额表[抽查项目],"无匹配"),"期间结转")</f>
        <v>0</v>
      </c>
      <c r="J2460" s="38" t="str" cm="1">
        <f t="array" ref="J2460">_xlfn.TEXTJOIN(",", TRUE, _xlfn.UNIQUE(IF((序时账[日期]=B2460)*(序时账[凭证字号]=C2460)*IF(G2460=0,序时账[借方金额]&lt;&gt;0,序时账[借方金额]=0)*(序时账[科目编码]&lt;&gt;D2460), 序时账[科目名称], "")))</f>
        <v/>
      </c>
      <c r="K2460" s="42"/>
      <c r="M2460" s="24"/>
      <c r="N2460" s="23"/>
    </row>
    <row r="2461" spans="1:14">
      <c r="A2461" s="38" t="str" cm="1">
        <f t="array" ref="A2461">_xlfn.TEXTJOIN(",", TRUE, _xlfn.UNIQUE(IF((序时账[日期]=B2461)*(序时账[凭证字号]=C2461), 序时账[科目编码], "")))</f>
        <v>0</v>
      </c>
      <c r="B2461" s="89"/>
      <c r="G2461" s="39"/>
      <c r="H2461" s="39"/>
      <c r="I2461" s="42">
        <f>IF(F2461&lt;&gt;"结转本期损益",_xlfn.XLOOKUP(D2461,科目余额表[科目编码],科目余额表[抽查项目],"无匹配"),"期间结转")</f>
        <v>0</v>
      </c>
      <c r="J2461" s="38" t="str" cm="1">
        <f t="array" ref="J2461">_xlfn.TEXTJOIN(",", TRUE, _xlfn.UNIQUE(IF((序时账[日期]=B2461)*(序时账[凭证字号]=C2461)*IF(G2461=0,序时账[借方金额]&lt;&gt;0,序时账[借方金额]=0)*(序时账[科目编码]&lt;&gt;D2461), 序时账[科目名称], "")))</f>
        <v/>
      </c>
      <c r="K2461" s="42"/>
      <c r="M2461" s="24"/>
      <c r="N2461" s="23"/>
    </row>
    <row r="2462" spans="1:14">
      <c r="A2462" s="38" t="str" cm="1">
        <f t="array" ref="A2462">_xlfn.TEXTJOIN(",", TRUE, _xlfn.UNIQUE(IF((序时账[日期]=B2462)*(序时账[凭证字号]=C2462), 序时账[科目编码], "")))</f>
        <v>0</v>
      </c>
      <c r="B2462" s="89"/>
      <c r="G2462" s="39"/>
      <c r="H2462" s="39"/>
      <c r="I2462" s="42">
        <f>IF(F2462&lt;&gt;"结转本期损益",_xlfn.XLOOKUP(D2462,科目余额表[科目编码],科目余额表[抽查项目],"无匹配"),"期间结转")</f>
        <v>0</v>
      </c>
      <c r="J2462" s="38" t="str" cm="1">
        <f t="array" ref="J2462">_xlfn.TEXTJOIN(",", TRUE, _xlfn.UNIQUE(IF((序时账[日期]=B2462)*(序时账[凭证字号]=C2462)*IF(G2462=0,序时账[借方金额]&lt;&gt;0,序时账[借方金额]=0)*(序时账[科目编码]&lt;&gt;D2462), 序时账[科目名称], "")))</f>
        <v/>
      </c>
      <c r="K2462" s="42"/>
      <c r="M2462" s="24"/>
      <c r="N2462" s="23"/>
    </row>
    <row r="2463" spans="1:14">
      <c r="A2463" s="38" t="str" cm="1">
        <f t="array" ref="A2463">_xlfn.TEXTJOIN(",", TRUE, _xlfn.UNIQUE(IF((序时账[日期]=B2463)*(序时账[凭证字号]=C2463), 序时账[科目编码], "")))</f>
        <v>0</v>
      </c>
      <c r="B2463" s="89"/>
      <c r="G2463" s="39"/>
      <c r="H2463" s="39"/>
      <c r="I2463" s="42">
        <f>IF(F2463&lt;&gt;"结转本期损益",_xlfn.XLOOKUP(D2463,科目余额表[科目编码],科目余额表[抽查项目],"无匹配"),"期间结转")</f>
        <v>0</v>
      </c>
      <c r="J2463" s="38" t="str" cm="1">
        <f t="array" ref="J2463">_xlfn.TEXTJOIN(",", TRUE, _xlfn.UNIQUE(IF((序时账[日期]=B2463)*(序时账[凭证字号]=C2463)*IF(G2463=0,序时账[借方金额]&lt;&gt;0,序时账[借方金额]=0)*(序时账[科目编码]&lt;&gt;D2463), 序时账[科目名称], "")))</f>
        <v/>
      </c>
      <c r="K2463" s="42"/>
      <c r="M2463" s="24"/>
      <c r="N2463" s="23"/>
    </row>
    <row r="2464" spans="1:14">
      <c r="A2464" s="38" t="str" cm="1">
        <f t="array" ref="A2464">_xlfn.TEXTJOIN(",", TRUE, _xlfn.UNIQUE(IF((序时账[日期]=B2464)*(序时账[凭证字号]=C2464), 序时账[科目编码], "")))</f>
        <v>0</v>
      </c>
      <c r="B2464" s="89"/>
      <c r="G2464" s="39"/>
      <c r="H2464" s="39"/>
      <c r="I2464" s="42">
        <f>IF(F2464&lt;&gt;"结转本期损益",_xlfn.XLOOKUP(D2464,科目余额表[科目编码],科目余额表[抽查项目],"无匹配"),"期间结转")</f>
        <v>0</v>
      </c>
      <c r="J2464" s="38" t="str" cm="1">
        <f t="array" ref="J2464">_xlfn.TEXTJOIN(",", TRUE, _xlfn.UNIQUE(IF((序时账[日期]=B2464)*(序时账[凭证字号]=C2464)*IF(G2464=0,序时账[借方金额]&lt;&gt;0,序时账[借方金额]=0)*(序时账[科目编码]&lt;&gt;D2464), 序时账[科目名称], "")))</f>
        <v/>
      </c>
      <c r="K2464" s="42"/>
      <c r="M2464" s="24"/>
      <c r="N2464" s="23"/>
    </row>
    <row r="2465" spans="1:14">
      <c r="A2465" s="38" t="str" cm="1">
        <f t="array" ref="A2465">_xlfn.TEXTJOIN(",", TRUE, _xlfn.UNIQUE(IF((序时账[日期]=B2465)*(序时账[凭证字号]=C2465), 序时账[科目编码], "")))</f>
        <v>0</v>
      </c>
      <c r="B2465" s="89"/>
      <c r="G2465" s="39"/>
      <c r="H2465" s="39"/>
      <c r="I2465" s="42">
        <f>IF(F2465&lt;&gt;"结转本期损益",_xlfn.XLOOKUP(D2465,科目余额表[科目编码],科目余额表[抽查项目],"无匹配"),"期间结转")</f>
        <v>0</v>
      </c>
      <c r="J2465" s="38" t="str" cm="1">
        <f t="array" ref="J2465">_xlfn.TEXTJOIN(",", TRUE, _xlfn.UNIQUE(IF((序时账[日期]=B2465)*(序时账[凭证字号]=C2465)*IF(G2465=0,序时账[借方金额]&lt;&gt;0,序时账[借方金额]=0)*(序时账[科目编码]&lt;&gt;D2465), 序时账[科目名称], "")))</f>
        <v/>
      </c>
      <c r="K2465" s="42"/>
      <c r="M2465" s="24"/>
      <c r="N2465" s="23"/>
    </row>
    <row r="2466" spans="1:14">
      <c r="A2466" s="38" t="str" cm="1">
        <f t="array" ref="A2466">_xlfn.TEXTJOIN(",", TRUE, _xlfn.UNIQUE(IF((序时账[日期]=B2466)*(序时账[凭证字号]=C2466), 序时账[科目编码], "")))</f>
        <v>0</v>
      </c>
      <c r="B2466" s="89"/>
      <c r="G2466" s="39"/>
      <c r="H2466" s="39"/>
      <c r="I2466" s="42">
        <f>IF(F2466&lt;&gt;"结转本期损益",_xlfn.XLOOKUP(D2466,科目余额表[科目编码],科目余额表[抽查项目],"无匹配"),"期间结转")</f>
        <v>0</v>
      </c>
      <c r="J2466" s="38" t="str" cm="1">
        <f t="array" ref="J2466">_xlfn.TEXTJOIN(",", TRUE, _xlfn.UNIQUE(IF((序时账[日期]=B2466)*(序时账[凭证字号]=C2466)*IF(G2466=0,序时账[借方金额]&lt;&gt;0,序时账[借方金额]=0)*(序时账[科目编码]&lt;&gt;D2466), 序时账[科目名称], "")))</f>
        <v/>
      </c>
      <c r="K2466" s="42"/>
      <c r="M2466" s="24"/>
      <c r="N2466" s="23"/>
    </row>
    <row r="2467" spans="1:14">
      <c r="A2467" s="38" t="str" cm="1">
        <f t="array" ref="A2467">_xlfn.TEXTJOIN(",", TRUE, _xlfn.UNIQUE(IF((序时账[日期]=B2467)*(序时账[凭证字号]=C2467), 序时账[科目编码], "")))</f>
        <v>0</v>
      </c>
      <c r="B2467" s="89"/>
      <c r="G2467" s="39"/>
      <c r="H2467" s="39"/>
      <c r="I2467" s="42">
        <f>IF(F2467&lt;&gt;"结转本期损益",_xlfn.XLOOKUP(D2467,科目余额表[科目编码],科目余额表[抽查项目],"无匹配"),"期间结转")</f>
        <v>0</v>
      </c>
      <c r="J2467" s="38" t="str" cm="1">
        <f t="array" ref="J2467">_xlfn.TEXTJOIN(",", TRUE, _xlfn.UNIQUE(IF((序时账[日期]=B2467)*(序时账[凭证字号]=C2467)*IF(G2467=0,序时账[借方金额]&lt;&gt;0,序时账[借方金额]=0)*(序时账[科目编码]&lt;&gt;D2467), 序时账[科目名称], "")))</f>
        <v/>
      </c>
      <c r="K2467" s="42"/>
      <c r="M2467" s="24"/>
      <c r="N2467" s="23"/>
    </row>
    <row r="2468" spans="1:14">
      <c r="A2468" s="38" t="str" cm="1">
        <f t="array" ref="A2468">_xlfn.TEXTJOIN(",", TRUE, _xlfn.UNIQUE(IF((序时账[日期]=B2468)*(序时账[凭证字号]=C2468), 序时账[科目编码], "")))</f>
        <v>0</v>
      </c>
      <c r="B2468" s="89"/>
      <c r="G2468" s="39"/>
      <c r="H2468" s="39"/>
      <c r="I2468" s="42">
        <f>IF(F2468&lt;&gt;"结转本期损益",_xlfn.XLOOKUP(D2468,科目余额表[科目编码],科目余额表[抽查项目],"无匹配"),"期间结转")</f>
        <v>0</v>
      </c>
      <c r="J2468" s="38" t="str" cm="1">
        <f t="array" ref="J2468">_xlfn.TEXTJOIN(",", TRUE, _xlfn.UNIQUE(IF((序时账[日期]=B2468)*(序时账[凭证字号]=C2468)*IF(G2468=0,序时账[借方金额]&lt;&gt;0,序时账[借方金额]=0)*(序时账[科目编码]&lt;&gt;D2468), 序时账[科目名称], "")))</f>
        <v/>
      </c>
      <c r="K2468" s="42"/>
      <c r="M2468" s="24"/>
      <c r="N2468" s="23"/>
    </row>
    <row r="2469" spans="1:14">
      <c r="A2469" s="38" t="str" cm="1">
        <f t="array" ref="A2469">_xlfn.TEXTJOIN(",", TRUE, _xlfn.UNIQUE(IF((序时账[日期]=B2469)*(序时账[凭证字号]=C2469), 序时账[科目编码], "")))</f>
        <v>0</v>
      </c>
      <c r="B2469" s="89"/>
      <c r="G2469" s="39"/>
      <c r="H2469" s="39"/>
      <c r="I2469" s="42">
        <f>IF(F2469&lt;&gt;"结转本期损益",_xlfn.XLOOKUP(D2469,科目余额表[科目编码],科目余额表[抽查项目],"无匹配"),"期间结转")</f>
        <v>0</v>
      </c>
      <c r="J2469" s="38" t="str" cm="1">
        <f t="array" ref="J2469">_xlfn.TEXTJOIN(",", TRUE, _xlfn.UNIQUE(IF((序时账[日期]=B2469)*(序时账[凭证字号]=C2469)*IF(G2469=0,序时账[借方金额]&lt;&gt;0,序时账[借方金额]=0)*(序时账[科目编码]&lt;&gt;D2469), 序时账[科目名称], "")))</f>
        <v/>
      </c>
      <c r="K2469" s="42"/>
      <c r="M2469" s="24"/>
      <c r="N2469" s="23"/>
    </row>
    <row r="2470" spans="1:14">
      <c r="A2470" s="38" t="str" cm="1">
        <f t="array" ref="A2470">_xlfn.TEXTJOIN(",", TRUE, _xlfn.UNIQUE(IF((序时账[日期]=B2470)*(序时账[凭证字号]=C2470), 序时账[科目编码], "")))</f>
        <v>0</v>
      </c>
      <c r="B2470" s="89"/>
      <c r="G2470" s="39"/>
      <c r="H2470" s="39"/>
      <c r="I2470" s="42">
        <f>IF(F2470&lt;&gt;"结转本期损益",_xlfn.XLOOKUP(D2470,科目余额表[科目编码],科目余额表[抽查项目],"无匹配"),"期间结转")</f>
        <v>0</v>
      </c>
      <c r="J2470" s="38" t="str" cm="1">
        <f t="array" ref="J2470">_xlfn.TEXTJOIN(",", TRUE, _xlfn.UNIQUE(IF((序时账[日期]=B2470)*(序时账[凭证字号]=C2470)*IF(G2470=0,序时账[借方金额]&lt;&gt;0,序时账[借方金额]=0)*(序时账[科目编码]&lt;&gt;D2470), 序时账[科目名称], "")))</f>
        <v/>
      </c>
      <c r="K2470" s="42"/>
      <c r="M2470" s="24"/>
      <c r="N2470" s="23"/>
    </row>
    <row r="2471" spans="1:14">
      <c r="A2471" s="38" t="str" cm="1">
        <f t="array" ref="A2471">_xlfn.TEXTJOIN(",", TRUE, _xlfn.UNIQUE(IF((序时账[日期]=B2471)*(序时账[凭证字号]=C2471), 序时账[科目编码], "")))</f>
        <v>0</v>
      </c>
      <c r="B2471" s="89"/>
      <c r="G2471" s="39"/>
      <c r="H2471" s="39"/>
      <c r="I2471" s="42">
        <f>IF(F2471&lt;&gt;"结转本期损益",_xlfn.XLOOKUP(D2471,科目余额表[科目编码],科目余额表[抽查项目],"无匹配"),"期间结转")</f>
        <v>0</v>
      </c>
      <c r="J2471" s="38" t="str" cm="1">
        <f t="array" ref="J2471">_xlfn.TEXTJOIN(",", TRUE, _xlfn.UNIQUE(IF((序时账[日期]=B2471)*(序时账[凭证字号]=C2471)*IF(G2471=0,序时账[借方金额]&lt;&gt;0,序时账[借方金额]=0)*(序时账[科目编码]&lt;&gt;D2471), 序时账[科目名称], "")))</f>
        <v/>
      </c>
      <c r="K2471" s="42"/>
      <c r="M2471" s="24"/>
      <c r="N2471" s="23"/>
    </row>
    <row r="2472" spans="1:14">
      <c r="A2472" s="38" t="str" cm="1">
        <f t="array" ref="A2472">_xlfn.TEXTJOIN(",", TRUE, _xlfn.UNIQUE(IF((序时账[日期]=B2472)*(序时账[凭证字号]=C2472), 序时账[科目编码], "")))</f>
        <v>0</v>
      </c>
      <c r="B2472" s="89"/>
      <c r="G2472" s="39"/>
      <c r="H2472" s="39"/>
      <c r="I2472" s="42">
        <f>IF(F2472&lt;&gt;"结转本期损益",_xlfn.XLOOKUP(D2472,科目余额表[科目编码],科目余额表[抽查项目],"无匹配"),"期间结转")</f>
        <v>0</v>
      </c>
      <c r="J2472" s="38" t="str" cm="1">
        <f t="array" ref="J2472">_xlfn.TEXTJOIN(",", TRUE, _xlfn.UNIQUE(IF((序时账[日期]=B2472)*(序时账[凭证字号]=C2472)*IF(G2472=0,序时账[借方金额]&lt;&gt;0,序时账[借方金额]=0)*(序时账[科目编码]&lt;&gt;D2472), 序时账[科目名称], "")))</f>
        <v/>
      </c>
      <c r="K2472" s="42"/>
      <c r="M2472" s="24"/>
      <c r="N2472" s="23"/>
    </row>
    <row r="2473" spans="1:14">
      <c r="A2473" s="38" t="str" cm="1">
        <f t="array" ref="A2473">_xlfn.TEXTJOIN(",", TRUE, _xlfn.UNIQUE(IF((序时账[日期]=B2473)*(序时账[凭证字号]=C2473), 序时账[科目编码], "")))</f>
        <v>0</v>
      </c>
      <c r="B2473" s="89"/>
      <c r="G2473" s="39"/>
      <c r="H2473" s="39"/>
      <c r="I2473" s="42">
        <f>IF(F2473&lt;&gt;"结转本期损益",_xlfn.XLOOKUP(D2473,科目余额表[科目编码],科目余额表[抽查项目],"无匹配"),"期间结转")</f>
        <v>0</v>
      </c>
      <c r="J2473" s="38" t="str" cm="1">
        <f t="array" ref="J2473">_xlfn.TEXTJOIN(",", TRUE, _xlfn.UNIQUE(IF((序时账[日期]=B2473)*(序时账[凭证字号]=C2473)*IF(G2473=0,序时账[借方金额]&lt;&gt;0,序时账[借方金额]=0)*(序时账[科目编码]&lt;&gt;D2473), 序时账[科目名称], "")))</f>
        <v/>
      </c>
      <c r="K2473" s="42"/>
      <c r="M2473" s="24"/>
      <c r="N2473" s="23"/>
    </row>
    <row r="2474" spans="1:14">
      <c r="A2474" s="38" t="str" cm="1">
        <f t="array" ref="A2474">_xlfn.TEXTJOIN(",", TRUE, _xlfn.UNIQUE(IF((序时账[日期]=B2474)*(序时账[凭证字号]=C2474), 序时账[科目编码], "")))</f>
        <v>0</v>
      </c>
      <c r="B2474" s="89"/>
      <c r="G2474" s="39"/>
      <c r="H2474" s="39"/>
      <c r="I2474" s="42">
        <f>IF(F2474&lt;&gt;"结转本期损益",_xlfn.XLOOKUP(D2474,科目余额表[科目编码],科目余额表[抽查项目],"无匹配"),"期间结转")</f>
        <v>0</v>
      </c>
      <c r="J2474" s="38" t="str" cm="1">
        <f t="array" ref="J2474">_xlfn.TEXTJOIN(",", TRUE, _xlfn.UNIQUE(IF((序时账[日期]=B2474)*(序时账[凭证字号]=C2474)*IF(G2474=0,序时账[借方金额]&lt;&gt;0,序时账[借方金额]=0)*(序时账[科目编码]&lt;&gt;D2474), 序时账[科目名称], "")))</f>
        <v/>
      </c>
      <c r="K2474" s="42"/>
      <c r="M2474" s="24"/>
      <c r="N2474" s="23"/>
    </row>
    <row r="2475" spans="1:14">
      <c r="A2475" s="38" t="str" cm="1">
        <f t="array" ref="A2475">_xlfn.TEXTJOIN(",", TRUE, _xlfn.UNIQUE(IF((序时账[日期]=B2475)*(序时账[凭证字号]=C2475), 序时账[科目编码], "")))</f>
        <v>0</v>
      </c>
      <c r="B2475" s="89"/>
      <c r="G2475" s="39"/>
      <c r="H2475" s="39"/>
      <c r="I2475" s="42">
        <f>IF(F2475&lt;&gt;"结转本期损益",_xlfn.XLOOKUP(D2475,科目余额表[科目编码],科目余额表[抽查项目],"无匹配"),"期间结转")</f>
        <v>0</v>
      </c>
      <c r="J2475" s="38" t="str" cm="1">
        <f t="array" ref="J2475">_xlfn.TEXTJOIN(",", TRUE, _xlfn.UNIQUE(IF((序时账[日期]=B2475)*(序时账[凭证字号]=C2475)*IF(G2475=0,序时账[借方金额]&lt;&gt;0,序时账[借方金额]=0)*(序时账[科目编码]&lt;&gt;D2475), 序时账[科目名称], "")))</f>
        <v/>
      </c>
      <c r="K2475" s="42"/>
      <c r="M2475" s="24"/>
      <c r="N2475" s="23"/>
    </row>
    <row r="2476" spans="1:14">
      <c r="A2476" s="38" t="str" cm="1">
        <f t="array" ref="A2476">_xlfn.TEXTJOIN(",", TRUE, _xlfn.UNIQUE(IF((序时账[日期]=B2476)*(序时账[凭证字号]=C2476), 序时账[科目编码], "")))</f>
        <v>0</v>
      </c>
      <c r="B2476" s="89"/>
      <c r="G2476" s="39"/>
      <c r="H2476" s="39"/>
      <c r="I2476" s="42">
        <f>IF(F2476&lt;&gt;"结转本期损益",_xlfn.XLOOKUP(D2476,科目余额表[科目编码],科目余额表[抽查项目],"无匹配"),"期间结转")</f>
        <v>0</v>
      </c>
      <c r="J2476" s="38" t="str" cm="1">
        <f t="array" ref="J2476">_xlfn.TEXTJOIN(",", TRUE, _xlfn.UNIQUE(IF((序时账[日期]=B2476)*(序时账[凭证字号]=C2476)*IF(G2476=0,序时账[借方金额]&lt;&gt;0,序时账[借方金额]=0)*(序时账[科目编码]&lt;&gt;D2476), 序时账[科目名称], "")))</f>
        <v/>
      </c>
      <c r="K2476" s="42"/>
      <c r="M2476" s="24"/>
      <c r="N2476" s="23"/>
    </row>
    <row r="2477" spans="1:14">
      <c r="A2477" s="38" t="str" cm="1">
        <f t="array" ref="A2477">_xlfn.TEXTJOIN(",", TRUE, _xlfn.UNIQUE(IF((序时账[日期]=B2477)*(序时账[凭证字号]=C2477), 序时账[科目编码], "")))</f>
        <v>0</v>
      </c>
      <c r="B2477" s="89"/>
      <c r="G2477" s="39"/>
      <c r="H2477" s="39"/>
      <c r="I2477" s="42">
        <f>IF(F2477&lt;&gt;"结转本期损益",_xlfn.XLOOKUP(D2477,科目余额表[科目编码],科目余额表[抽查项目],"无匹配"),"期间结转")</f>
        <v>0</v>
      </c>
      <c r="J2477" s="38" t="str" cm="1">
        <f t="array" ref="J2477">_xlfn.TEXTJOIN(",", TRUE, _xlfn.UNIQUE(IF((序时账[日期]=B2477)*(序时账[凭证字号]=C2477)*IF(G2477=0,序时账[借方金额]&lt;&gt;0,序时账[借方金额]=0)*(序时账[科目编码]&lt;&gt;D2477), 序时账[科目名称], "")))</f>
        <v/>
      </c>
      <c r="K2477" s="42"/>
      <c r="M2477" s="24"/>
      <c r="N2477" s="23"/>
    </row>
    <row r="2478" spans="1:14">
      <c r="A2478" s="38" t="str" cm="1">
        <f t="array" ref="A2478">_xlfn.TEXTJOIN(",", TRUE, _xlfn.UNIQUE(IF((序时账[日期]=B2478)*(序时账[凭证字号]=C2478), 序时账[科目编码], "")))</f>
        <v>0</v>
      </c>
      <c r="B2478" s="89"/>
      <c r="G2478" s="39"/>
      <c r="H2478" s="39"/>
      <c r="I2478" s="42">
        <f>IF(F2478&lt;&gt;"结转本期损益",_xlfn.XLOOKUP(D2478,科目余额表[科目编码],科目余额表[抽查项目],"无匹配"),"期间结转")</f>
        <v>0</v>
      </c>
      <c r="J2478" s="38" t="str" cm="1">
        <f t="array" ref="J2478">_xlfn.TEXTJOIN(",", TRUE, _xlfn.UNIQUE(IF((序时账[日期]=B2478)*(序时账[凭证字号]=C2478)*IF(G2478=0,序时账[借方金额]&lt;&gt;0,序时账[借方金额]=0)*(序时账[科目编码]&lt;&gt;D2478), 序时账[科目名称], "")))</f>
        <v/>
      </c>
      <c r="K2478" s="42"/>
      <c r="M2478" s="24"/>
      <c r="N2478" s="23"/>
    </row>
    <row r="2479" spans="1:14">
      <c r="A2479" s="38" t="str" cm="1">
        <f t="array" ref="A2479">_xlfn.TEXTJOIN(",", TRUE, _xlfn.UNIQUE(IF((序时账[日期]=B2479)*(序时账[凭证字号]=C2479), 序时账[科目编码], "")))</f>
        <v>0</v>
      </c>
      <c r="B2479" s="89"/>
      <c r="G2479" s="39"/>
      <c r="H2479" s="39"/>
      <c r="I2479" s="42">
        <f>IF(F2479&lt;&gt;"结转本期损益",_xlfn.XLOOKUP(D2479,科目余额表[科目编码],科目余额表[抽查项目],"无匹配"),"期间结转")</f>
        <v>0</v>
      </c>
      <c r="J2479" s="38" t="str" cm="1">
        <f t="array" ref="J2479">_xlfn.TEXTJOIN(",", TRUE, _xlfn.UNIQUE(IF((序时账[日期]=B2479)*(序时账[凭证字号]=C2479)*IF(G2479=0,序时账[借方金额]&lt;&gt;0,序时账[借方金额]=0)*(序时账[科目编码]&lt;&gt;D2479), 序时账[科目名称], "")))</f>
        <v/>
      </c>
      <c r="K2479" s="42"/>
      <c r="M2479" s="24"/>
      <c r="N2479" s="23"/>
    </row>
    <row r="2480" spans="1:14">
      <c r="A2480" s="38" t="str" cm="1">
        <f t="array" ref="A2480">_xlfn.TEXTJOIN(",", TRUE, _xlfn.UNIQUE(IF((序时账[日期]=B2480)*(序时账[凭证字号]=C2480), 序时账[科目编码], "")))</f>
        <v>0</v>
      </c>
      <c r="B2480" s="89"/>
      <c r="G2480" s="39"/>
      <c r="H2480" s="39"/>
      <c r="I2480" s="42">
        <f>IF(F2480&lt;&gt;"结转本期损益",_xlfn.XLOOKUP(D2480,科目余额表[科目编码],科目余额表[抽查项目],"无匹配"),"期间结转")</f>
        <v>0</v>
      </c>
      <c r="J2480" s="38" t="str" cm="1">
        <f t="array" ref="J2480">_xlfn.TEXTJOIN(",", TRUE, _xlfn.UNIQUE(IF((序时账[日期]=B2480)*(序时账[凭证字号]=C2480)*IF(G2480=0,序时账[借方金额]&lt;&gt;0,序时账[借方金额]=0)*(序时账[科目编码]&lt;&gt;D2480), 序时账[科目名称], "")))</f>
        <v/>
      </c>
      <c r="K2480" s="42"/>
      <c r="M2480" s="24"/>
      <c r="N2480" s="23"/>
    </row>
    <row r="2481" spans="1:14">
      <c r="A2481" s="38" t="str" cm="1">
        <f t="array" ref="A2481">_xlfn.TEXTJOIN(",", TRUE, _xlfn.UNIQUE(IF((序时账[日期]=B2481)*(序时账[凭证字号]=C2481), 序时账[科目编码], "")))</f>
        <v>0</v>
      </c>
      <c r="B2481" s="89"/>
      <c r="G2481" s="39"/>
      <c r="H2481" s="39"/>
      <c r="I2481" s="42">
        <f>IF(F2481&lt;&gt;"结转本期损益",_xlfn.XLOOKUP(D2481,科目余额表[科目编码],科目余额表[抽查项目],"无匹配"),"期间结转")</f>
        <v>0</v>
      </c>
      <c r="J2481" s="38" t="str" cm="1">
        <f t="array" ref="J2481">_xlfn.TEXTJOIN(",", TRUE, _xlfn.UNIQUE(IF((序时账[日期]=B2481)*(序时账[凭证字号]=C2481)*IF(G2481=0,序时账[借方金额]&lt;&gt;0,序时账[借方金额]=0)*(序时账[科目编码]&lt;&gt;D2481), 序时账[科目名称], "")))</f>
        <v/>
      </c>
      <c r="K2481" s="42"/>
      <c r="M2481" s="24"/>
      <c r="N2481" s="23"/>
    </row>
    <row r="2482" spans="1:14">
      <c r="A2482" s="38" t="str" cm="1">
        <f t="array" ref="A2482">_xlfn.TEXTJOIN(",", TRUE, _xlfn.UNIQUE(IF((序时账[日期]=B2482)*(序时账[凭证字号]=C2482), 序时账[科目编码], "")))</f>
        <v>0</v>
      </c>
      <c r="B2482" s="89"/>
      <c r="G2482" s="39"/>
      <c r="H2482" s="39"/>
      <c r="I2482" s="42">
        <f>IF(F2482&lt;&gt;"结转本期损益",_xlfn.XLOOKUP(D2482,科目余额表[科目编码],科目余额表[抽查项目],"无匹配"),"期间结转")</f>
        <v>0</v>
      </c>
      <c r="J2482" s="38" t="str" cm="1">
        <f t="array" ref="J2482">_xlfn.TEXTJOIN(",", TRUE, _xlfn.UNIQUE(IF((序时账[日期]=B2482)*(序时账[凭证字号]=C2482)*IF(G2482=0,序时账[借方金额]&lt;&gt;0,序时账[借方金额]=0)*(序时账[科目编码]&lt;&gt;D2482), 序时账[科目名称], "")))</f>
        <v/>
      </c>
      <c r="K2482" s="42"/>
      <c r="M2482" s="24"/>
      <c r="N2482" s="23"/>
    </row>
    <row r="2483" spans="1:14">
      <c r="A2483" s="38" t="str" cm="1">
        <f t="array" ref="A2483">_xlfn.TEXTJOIN(",", TRUE, _xlfn.UNIQUE(IF((序时账[日期]=B2483)*(序时账[凭证字号]=C2483), 序时账[科目编码], "")))</f>
        <v>0</v>
      </c>
      <c r="B2483" s="89"/>
      <c r="G2483" s="39"/>
      <c r="H2483" s="39"/>
      <c r="I2483" s="42">
        <f>IF(F2483&lt;&gt;"结转本期损益",_xlfn.XLOOKUP(D2483,科目余额表[科目编码],科目余额表[抽查项目],"无匹配"),"期间结转")</f>
        <v>0</v>
      </c>
      <c r="J2483" s="38" t="str" cm="1">
        <f t="array" ref="J2483">_xlfn.TEXTJOIN(",", TRUE, _xlfn.UNIQUE(IF((序时账[日期]=B2483)*(序时账[凭证字号]=C2483)*IF(G2483=0,序时账[借方金额]&lt;&gt;0,序时账[借方金额]=0)*(序时账[科目编码]&lt;&gt;D2483), 序时账[科目名称], "")))</f>
        <v/>
      </c>
      <c r="K2483" s="42"/>
      <c r="M2483" s="24"/>
      <c r="N2483" s="23"/>
    </row>
    <row r="2484" spans="1:14">
      <c r="A2484" s="38" t="str" cm="1">
        <f t="array" ref="A2484">_xlfn.TEXTJOIN(",", TRUE, _xlfn.UNIQUE(IF((序时账[日期]=B2484)*(序时账[凭证字号]=C2484), 序时账[科目编码], "")))</f>
        <v>0</v>
      </c>
      <c r="B2484" s="89"/>
      <c r="G2484" s="39"/>
      <c r="H2484" s="39"/>
      <c r="I2484" s="42">
        <f>IF(F2484&lt;&gt;"结转本期损益",_xlfn.XLOOKUP(D2484,科目余额表[科目编码],科目余额表[抽查项目],"无匹配"),"期间结转")</f>
        <v>0</v>
      </c>
      <c r="J2484" s="38" t="str" cm="1">
        <f t="array" ref="J2484">_xlfn.TEXTJOIN(",", TRUE, _xlfn.UNIQUE(IF((序时账[日期]=B2484)*(序时账[凭证字号]=C2484)*IF(G2484=0,序时账[借方金额]&lt;&gt;0,序时账[借方金额]=0)*(序时账[科目编码]&lt;&gt;D2484), 序时账[科目名称], "")))</f>
        <v/>
      </c>
      <c r="K2484" s="42"/>
      <c r="M2484" s="24"/>
      <c r="N2484" s="23"/>
    </row>
    <row r="2485" spans="1:14">
      <c r="A2485" s="38" t="str" cm="1">
        <f t="array" ref="A2485">_xlfn.TEXTJOIN(",", TRUE, _xlfn.UNIQUE(IF((序时账[日期]=B2485)*(序时账[凭证字号]=C2485), 序时账[科目编码], "")))</f>
        <v>0</v>
      </c>
      <c r="B2485" s="89"/>
      <c r="G2485" s="39"/>
      <c r="H2485" s="39"/>
      <c r="I2485" s="42">
        <f>IF(F2485&lt;&gt;"结转本期损益",_xlfn.XLOOKUP(D2485,科目余额表[科目编码],科目余额表[抽查项目],"无匹配"),"期间结转")</f>
        <v>0</v>
      </c>
      <c r="J2485" s="38" t="str" cm="1">
        <f t="array" ref="J2485">_xlfn.TEXTJOIN(",", TRUE, _xlfn.UNIQUE(IF((序时账[日期]=B2485)*(序时账[凭证字号]=C2485)*IF(G2485=0,序时账[借方金额]&lt;&gt;0,序时账[借方金额]=0)*(序时账[科目编码]&lt;&gt;D2485), 序时账[科目名称], "")))</f>
        <v/>
      </c>
      <c r="K2485" s="42"/>
      <c r="M2485" s="24"/>
      <c r="N2485" s="23"/>
    </row>
    <row r="2486" spans="1:14">
      <c r="A2486" s="38" t="str" cm="1">
        <f t="array" ref="A2486">_xlfn.TEXTJOIN(",", TRUE, _xlfn.UNIQUE(IF((序时账[日期]=B2486)*(序时账[凭证字号]=C2486), 序时账[科目编码], "")))</f>
        <v>0</v>
      </c>
      <c r="B2486" s="89"/>
      <c r="G2486" s="39"/>
      <c r="H2486" s="39"/>
      <c r="I2486" s="42">
        <f>IF(F2486&lt;&gt;"结转本期损益",_xlfn.XLOOKUP(D2486,科目余额表[科目编码],科目余额表[抽查项目],"无匹配"),"期间结转")</f>
        <v>0</v>
      </c>
      <c r="J2486" s="38" t="str" cm="1">
        <f t="array" ref="J2486">_xlfn.TEXTJOIN(",", TRUE, _xlfn.UNIQUE(IF((序时账[日期]=B2486)*(序时账[凭证字号]=C2486)*IF(G2486=0,序时账[借方金额]&lt;&gt;0,序时账[借方金额]=0)*(序时账[科目编码]&lt;&gt;D2486), 序时账[科目名称], "")))</f>
        <v/>
      </c>
      <c r="K2486" s="42"/>
      <c r="M2486" s="24"/>
      <c r="N2486" s="23"/>
    </row>
    <row r="2487" spans="1:14">
      <c r="A2487" s="38" t="str" cm="1">
        <f t="array" ref="A2487">_xlfn.TEXTJOIN(",", TRUE, _xlfn.UNIQUE(IF((序时账[日期]=B2487)*(序时账[凭证字号]=C2487), 序时账[科目编码], "")))</f>
        <v>0</v>
      </c>
      <c r="B2487" s="89"/>
      <c r="G2487" s="39"/>
      <c r="H2487" s="39"/>
      <c r="I2487" s="42">
        <f>IF(F2487&lt;&gt;"结转本期损益",_xlfn.XLOOKUP(D2487,科目余额表[科目编码],科目余额表[抽查项目],"无匹配"),"期间结转")</f>
        <v>0</v>
      </c>
      <c r="J2487" s="38" t="str" cm="1">
        <f t="array" ref="J2487">_xlfn.TEXTJOIN(",", TRUE, _xlfn.UNIQUE(IF((序时账[日期]=B2487)*(序时账[凭证字号]=C2487)*IF(G2487=0,序时账[借方金额]&lt;&gt;0,序时账[借方金额]=0)*(序时账[科目编码]&lt;&gt;D2487), 序时账[科目名称], "")))</f>
        <v/>
      </c>
      <c r="K2487" s="42"/>
      <c r="M2487" s="24"/>
      <c r="N2487" s="23"/>
    </row>
    <row r="2488" spans="1:14">
      <c r="A2488" s="38" t="str" cm="1">
        <f t="array" ref="A2488">_xlfn.TEXTJOIN(",", TRUE, _xlfn.UNIQUE(IF((序时账[日期]=B2488)*(序时账[凭证字号]=C2488), 序时账[科目编码], "")))</f>
        <v>0</v>
      </c>
      <c r="B2488" s="89"/>
      <c r="G2488" s="39"/>
      <c r="H2488" s="39"/>
      <c r="I2488" s="42">
        <f>IF(F2488&lt;&gt;"结转本期损益",_xlfn.XLOOKUP(D2488,科目余额表[科目编码],科目余额表[抽查项目],"无匹配"),"期间结转")</f>
        <v>0</v>
      </c>
      <c r="J2488" s="38" t="str" cm="1">
        <f t="array" ref="J2488">_xlfn.TEXTJOIN(",", TRUE, _xlfn.UNIQUE(IF((序时账[日期]=B2488)*(序时账[凭证字号]=C2488)*IF(G2488=0,序时账[借方金额]&lt;&gt;0,序时账[借方金额]=0)*(序时账[科目编码]&lt;&gt;D2488), 序时账[科目名称], "")))</f>
        <v/>
      </c>
      <c r="K2488" s="42"/>
      <c r="M2488" s="24"/>
      <c r="N2488" s="23"/>
    </row>
    <row r="2489" spans="1:14">
      <c r="A2489" s="38" t="str" cm="1">
        <f t="array" ref="A2489">_xlfn.TEXTJOIN(",", TRUE, _xlfn.UNIQUE(IF((序时账[日期]=B2489)*(序时账[凭证字号]=C2489), 序时账[科目编码], "")))</f>
        <v>0</v>
      </c>
      <c r="B2489" s="89"/>
      <c r="G2489" s="39"/>
      <c r="H2489" s="39"/>
      <c r="I2489" s="42">
        <f>IF(F2489&lt;&gt;"结转本期损益",_xlfn.XLOOKUP(D2489,科目余额表[科目编码],科目余额表[抽查项目],"无匹配"),"期间结转")</f>
        <v>0</v>
      </c>
      <c r="J2489" s="38" t="str" cm="1">
        <f t="array" ref="J2489">_xlfn.TEXTJOIN(",", TRUE, _xlfn.UNIQUE(IF((序时账[日期]=B2489)*(序时账[凭证字号]=C2489)*IF(G2489=0,序时账[借方金额]&lt;&gt;0,序时账[借方金额]=0)*(序时账[科目编码]&lt;&gt;D2489), 序时账[科目名称], "")))</f>
        <v/>
      </c>
      <c r="K2489" s="42"/>
      <c r="M2489" s="24"/>
      <c r="N2489" s="23"/>
    </row>
    <row r="2490" spans="1:14">
      <c r="A2490" s="38" t="str" cm="1">
        <f t="array" ref="A2490">_xlfn.TEXTJOIN(",", TRUE, _xlfn.UNIQUE(IF((序时账[日期]=B2490)*(序时账[凭证字号]=C2490), 序时账[科目编码], "")))</f>
        <v>0</v>
      </c>
      <c r="B2490" s="89"/>
      <c r="G2490" s="39"/>
      <c r="H2490" s="39"/>
      <c r="I2490" s="42">
        <f>IF(F2490&lt;&gt;"结转本期损益",_xlfn.XLOOKUP(D2490,科目余额表[科目编码],科目余额表[抽查项目],"无匹配"),"期间结转")</f>
        <v>0</v>
      </c>
      <c r="J2490" s="38" t="str" cm="1">
        <f t="array" ref="J2490">_xlfn.TEXTJOIN(",", TRUE, _xlfn.UNIQUE(IF((序时账[日期]=B2490)*(序时账[凭证字号]=C2490)*IF(G2490=0,序时账[借方金额]&lt;&gt;0,序时账[借方金额]=0)*(序时账[科目编码]&lt;&gt;D2490), 序时账[科目名称], "")))</f>
        <v/>
      </c>
      <c r="K2490" s="42"/>
      <c r="M2490" s="24"/>
      <c r="N2490" s="23"/>
    </row>
    <row r="2491" spans="1:14">
      <c r="A2491" s="38" t="str" cm="1">
        <f t="array" ref="A2491">_xlfn.TEXTJOIN(",", TRUE, _xlfn.UNIQUE(IF((序时账[日期]=B2491)*(序时账[凭证字号]=C2491), 序时账[科目编码], "")))</f>
        <v>0</v>
      </c>
      <c r="B2491" s="89"/>
      <c r="G2491" s="39"/>
      <c r="H2491" s="39"/>
      <c r="I2491" s="42">
        <f>IF(F2491&lt;&gt;"结转本期损益",_xlfn.XLOOKUP(D2491,科目余额表[科目编码],科目余额表[抽查项目],"无匹配"),"期间结转")</f>
        <v>0</v>
      </c>
      <c r="J2491" s="38" t="str" cm="1">
        <f t="array" ref="J2491">_xlfn.TEXTJOIN(",", TRUE, _xlfn.UNIQUE(IF((序时账[日期]=B2491)*(序时账[凭证字号]=C2491)*IF(G2491=0,序时账[借方金额]&lt;&gt;0,序时账[借方金额]=0)*(序时账[科目编码]&lt;&gt;D2491), 序时账[科目名称], "")))</f>
        <v/>
      </c>
      <c r="K2491" s="42"/>
      <c r="M2491" s="24"/>
      <c r="N2491" s="23"/>
    </row>
    <row r="2492" spans="1:14">
      <c r="A2492" s="38" t="str" cm="1">
        <f t="array" ref="A2492">_xlfn.TEXTJOIN(",", TRUE, _xlfn.UNIQUE(IF((序时账[日期]=B2492)*(序时账[凭证字号]=C2492), 序时账[科目编码], "")))</f>
        <v>0</v>
      </c>
      <c r="B2492" s="89"/>
      <c r="G2492" s="39"/>
      <c r="H2492" s="39"/>
      <c r="I2492" s="42">
        <f>IF(F2492&lt;&gt;"结转本期损益",_xlfn.XLOOKUP(D2492,科目余额表[科目编码],科目余额表[抽查项目],"无匹配"),"期间结转")</f>
        <v>0</v>
      </c>
      <c r="J2492" s="38" t="str" cm="1">
        <f t="array" ref="J2492">_xlfn.TEXTJOIN(",", TRUE, _xlfn.UNIQUE(IF((序时账[日期]=B2492)*(序时账[凭证字号]=C2492)*IF(G2492=0,序时账[借方金额]&lt;&gt;0,序时账[借方金额]=0)*(序时账[科目编码]&lt;&gt;D2492), 序时账[科目名称], "")))</f>
        <v/>
      </c>
      <c r="K2492" s="42"/>
      <c r="M2492" s="24"/>
      <c r="N2492" s="23"/>
    </row>
    <row r="2493" spans="1:14">
      <c r="A2493" s="38" t="str" cm="1">
        <f t="array" ref="A2493">_xlfn.TEXTJOIN(",", TRUE, _xlfn.UNIQUE(IF((序时账[日期]=B2493)*(序时账[凭证字号]=C2493), 序时账[科目编码], "")))</f>
        <v>0</v>
      </c>
      <c r="B2493" s="89"/>
      <c r="G2493" s="39"/>
      <c r="H2493" s="39"/>
      <c r="I2493" s="42">
        <f>IF(F2493&lt;&gt;"结转本期损益",_xlfn.XLOOKUP(D2493,科目余额表[科目编码],科目余额表[抽查项目],"无匹配"),"期间结转")</f>
        <v>0</v>
      </c>
      <c r="J2493" s="38" t="str" cm="1">
        <f t="array" ref="J2493">_xlfn.TEXTJOIN(",", TRUE, _xlfn.UNIQUE(IF((序时账[日期]=B2493)*(序时账[凭证字号]=C2493)*IF(G2493=0,序时账[借方金额]&lt;&gt;0,序时账[借方金额]=0)*(序时账[科目编码]&lt;&gt;D2493), 序时账[科目名称], "")))</f>
        <v/>
      </c>
      <c r="K2493" s="42"/>
      <c r="M2493" s="24"/>
      <c r="N2493" s="23"/>
    </row>
    <row r="2494" spans="1:14">
      <c r="A2494" s="38" t="str" cm="1">
        <f t="array" ref="A2494">_xlfn.TEXTJOIN(",", TRUE, _xlfn.UNIQUE(IF((序时账[日期]=B2494)*(序时账[凭证字号]=C2494), 序时账[科目编码], "")))</f>
        <v>0</v>
      </c>
      <c r="B2494" s="89"/>
      <c r="G2494" s="39"/>
      <c r="H2494" s="39"/>
      <c r="I2494" s="42">
        <f>IF(F2494&lt;&gt;"结转本期损益",_xlfn.XLOOKUP(D2494,科目余额表[科目编码],科目余额表[抽查项目],"无匹配"),"期间结转")</f>
        <v>0</v>
      </c>
      <c r="J2494" s="38" t="str" cm="1">
        <f t="array" ref="J2494">_xlfn.TEXTJOIN(",", TRUE, _xlfn.UNIQUE(IF((序时账[日期]=B2494)*(序时账[凭证字号]=C2494)*IF(G2494=0,序时账[借方金额]&lt;&gt;0,序时账[借方金额]=0)*(序时账[科目编码]&lt;&gt;D2494), 序时账[科目名称], "")))</f>
        <v/>
      </c>
      <c r="K2494" s="42"/>
      <c r="M2494" s="24"/>
      <c r="N2494" s="23"/>
    </row>
    <row r="2495" spans="1:14">
      <c r="A2495" s="38" t="str" cm="1">
        <f t="array" ref="A2495">_xlfn.TEXTJOIN(",", TRUE, _xlfn.UNIQUE(IF((序时账[日期]=B2495)*(序时账[凭证字号]=C2495), 序时账[科目编码], "")))</f>
        <v>0</v>
      </c>
      <c r="B2495" s="89"/>
      <c r="G2495" s="39"/>
      <c r="H2495" s="39"/>
      <c r="I2495" s="42">
        <f>IF(F2495&lt;&gt;"结转本期损益",_xlfn.XLOOKUP(D2495,科目余额表[科目编码],科目余额表[抽查项目],"无匹配"),"期间结转")</f>
        <v>0</v>
      </c>
      <c r="J2495" s="38" t="str" cm="1">
        <f t="array" ref="J2495">_xlfn.TEXTJOIN(",", TRUE, _xlfn.UNIQUE(IF((序时账[日期]=B2495)*(序时账[凭证字号]=C2495)*IF(G2495=0,序时账[借方金额]&lt;&gt;0,序时账[借方金额]=0)*(序时账[科目编码]&lt;&gt;D2495), 序时账[科目名称], "")))</f>
        <v/>
      </c>
      <c r="K2495" s="42"/>
      <c r="M2495" s="24"/>
      <c r="N2495" s="23"/>
    </row>
    <row r="2496" spans="1:14">
      <c r="A2496" s="38" t="str" cm="1">
        <f t="array" ref="A2496">_xlfn.TEXTJOIN(",", TRUE, _xlfn.UNIQUE(IF((序时账[日期]=B2496)*(序时账[凭证字号]=C2496), 序时账[科目编码], "")))</f>
        <v>0</v>
      </c>
      <c r="B2496" s="89"/>
      <c r="G2496" s="39"/>
      <c r="H2496" s="39"/>
      <c r="I2496" s="42">
        <f>IF(F2496&lt;&gt;"结转本期损益",_xlfn.XLOOKUP(D2496,科目余额表[科目编码],科目余额表[抽查项目],"无匹配"),"期间结转")</f>
        <v>0</v>
      </c>
      <c r="J2496" s="38" t="str" cm="1">
        <f t="array" ref="J2496">_xlfn.TEXTJOIN(",", TRUE, _xlfn.UNIQUE(IF((序时账[日期]=B2496)*(序时账[凭证字号]=C2496)*IF(G2496=0,序时账[借方金额]&lt;&gt;0,序时账[借方金额]=0)*(序时账[科目编码]&lt;&gt;D2496), 序时账[科目名称], "")))</f>
        <v/>
      </c>
      <c r="K2496" s="42"/>
      <c r="M2496" s="24"/>
      <c r="N2496" s="23"/>
    </row>
    <row r="2497" spans="1:14">
      <c r="A2497" s="38" t="str" cm="1">
        <f t="array" ref="A2497">_xlfn.TEXTJOIN(",", TRUE, _xlfn.UNIQUE(IF((序时账[日期]=B2497)*(序时账[凭证字号]=C2497), 序时账[科目编码], "")))</f>
        <v>0</v>
      </c>
      <c r="B2497" s="89"/>
      <c r="G2497" s="39"/>
      <c r="H2497" s="39"/>
      <c r="I2497" s="42">
        <f>IF(F2497&lt;&gt;"结转本期损益",_xlfn.XLOOKUP(D2497,科目余额表[科目编码],科目余额表[抽查项目],"无匹配"),"期间结转")</f>
        <v>0</v>
      </c>
      <c r="J2497" s="38" t="str" cm="1">
        <f t="array" ref="J2497">_xlfn.TEXTJOIN(",", TRUE, _xlfn.UNIQUE(IF((序时账[日期]=B2497)*(序时账[凭证字号]=C2497)*IF(G2497=0,序时账[借方金额]&lt;&gt;0,序时账[借方金额]=0)*(序时账[科目编码]&lt;&gt;D2497), 序时账[科目名称], "")))</f>
        <v/>
      </c>
      <c r="K2497" s="42"/>
      <c r="M2497" s="24"/>
      <c r="N2497" s="23"/>
    </row>
    <row r="2498" spans="1:14">
      <c r="A2498" s="38" t="str" cm="1">
        <f t="array" ref="A2498">_xlfn.TEXTJOIN(",", TRUE, _xlfn.UNIQUE(IF((序时账[日期]=B2498)*(序时账[凭证字号]=C2498), 序时账[科目编码], "")))</f>
        <v>0</v>
      </c>
      <c r="B2498" s="89"/>
      <c r="G2498" s="39"/>
      <c r="H2498" s="39"/>
      <c r="I2498" s="42">
        <f>IF(F2498&lt;&gt;"结转本期损益",_xlfn.XLOOKUP(D2498,科目余额表[科目编码],科目余额表[抽查项目],"无匹配"),"期间结转")</f>
        <v>0</v>
      </c>
      <c r="J2498" s="38" t="str" cm="1">
        <f t="array" ref="J2498">_xlfn.TEXTJOIN(",", TRUE, _xlfn.UNIQUE(IF((序时账[日期]=B2498)*(序时账[凭证字号]=C2498)*IF(G2498=0,序时账[借方金额]&lt;&gt;0,序时账[借方金额]=0)*(序时账[科目编码]&lt;&gt;D2498), 序时账[科目名称], "")))</f>
        <v/>
      </c>
      <c r="K2498" s="42"/>
      <c r="M2498" s="24"/>
      <c r="N2498" s="23"/>
    </row>
    <row r="2499" spans="1:14">
      <c r="A2499" s="38" t="str" cm="1">
        <f t="array" ref="A2499">_xlfn.TEXTJOIN(",", TRUE, _xlfn.UNIQUE(IF((序时账[日期]=B2499)*(序时账[凭证字号]=C2499), 序时账[科目编码], "")))</f>
        <v>0</v>
      </c>
      <c r="B2499" s="89"/>
      <c r="G2499" s="39"/>
      <c r="H2499" s="39"/>
      <c r="I2499" s="42">
        <f>IF(F2499&lt;&gt;"结转本期损益",_xlfn.XLOOKUP(D2499,科目余额表[科目编码],科目余额表[抽查项目],"无匹配"),"期间结转")</f>
        <v>0</v>
      </c>
      <c r="J2499" s="38" t="str" cm="1">
        <f t="array" ref="J2499">_xlfn.TEXTJOIN(",", TRUE, _xlfn.UNIQUE(IF((序时账[日期]=B2499)*(序时账[凭证字号]=C2499)*IF(G2499=0,序时账[借方金额]&lt;&gt;0,序时账[借方金额]=0)*(序时账[科目编码]&lt;&gt;D2499), 序时账[科目名称], "")))</f>
        <v/>
      </c>
      <c r="K2499" s="42"/>
      <c r="M2499" s="24"/>
      <c r="N2499" s="23"/>
    </row>
    <row r="2500" spans="1:14">
      <c r="A2500" s="38" t="str" cm="1">
        <f t="array" ref="A2500">_xlfn.TEXTJOIN(",", TRUE, _xlfn.UNIQUE(IF((序时账[日期]=B2500)*(序时账[凭证字号]=C2500), 序时账[科目编码], "")))</f>
        <v>0</v>
      </c>
      <c r="B2500" s="89"/>
      <c r="G2500" s="39"/>
      <c r="H2500" s="39"/>
      <c r="I2500" s="42">
        <f>IF(F2500&lt;&gt;"结转本期损益",_xlfn.XLOOKUP(D2500,科目余额表[科目编码],科目余额表[抽查项目],"无匹配"),"期间结转")</f>
        <v>0</v>
      </c>
      <c r="J2500" s="38" t="str" cm="1">
        <f t="array" ref="J2500">_xlfn.TEXTJOIN(",", TRUE, _xlfn.UNIQUE(IF((序时账[日期]=B2500)*(序时账[凭证字号]=C2500)*IF(G2500=0,序时账[借方金额]&lt;&gt;0,序时账[借方金额]=0)*(序时账[科目编码]&lt;&gt;D2500), 序时账[科目名称], "")))</f>
        <v/>
      </c>
      <c r="K2500" s="42"/>
      <c r="M2500" s="24"/>
      <c r="N2500" s="23"/>
    </row>
    <row r="2501" spans="1:14">
      <c r="A2501" s="38" t="str" cm="1">
        <f t="array" ref="A2501">_xlfn.TEXTJOIN(",", TRUE, _xlfn.UNIQUE(IF((序时账[日期]=B2501)*(序时账[凭证字号]=C2501), 序时账[科目编码], "")))</f>
        <v>0</v>
      </c>
      <c r="B2501" s="89"/>
      <c r="G2501" s="39"/>
      <c r="H2501" s="39"/>
      <c r="I2501" s="42">
        <f>IF(F2501&lt;&gt;"结转本期损益",_xlfn.XLOOKUP(D2501,科目余额表[科目编码],科目余额表[抽查项目],"无匹配"),"期间结转")</f>
        <v>0</v>
      </c>
      <c r="J2501" s="38" t="str" cm="1">
        <f t="array" ref="J2501">_xlfn.TEXTJOIN(",", TRUE, _xlfn.UNIQUE(IF((序时账[日期]=B2501)*(序时账[凭证字号]=C2501)*IF(G2501=0,序时账[借方金额]&lt;&gt;0,序时账[借方金额]=0)*(序时账[科目编码]&lt;&gt;D2501), 序时账[科目名称], "")))</f>
        <v/>
      </c>
      <c r="K2501" s="42"/>
      <c r="M2501" s="24"/>
      <c r="N2501" s="23"/>
    </row>
    <row r="2502" spans="1:14">
      <c r="A2502" s="38" t="str" cm="1">
        <f t="array" ref="A2502">_xlfn.TEXTJOIN(",", TRUE, _xlfn.UNIQUE(IF((序时账[日期]=B2502)*(序时账[凭证字号]=C2502), 序时账[科目编码], "")))</f>
        <v>0</v>
      </c>
      <c r="B2502" s="89"/>
      <c r="G2502" s="39"/>
      <c r="H2502" s="39"/>
      <c r="I2502" s="42">
        <f>IF(F2502&lt;&gt;"结转本期损益",_xlfn.XLOOKUP(D2502,科目余额表[科目编码],科目余额表[抽查项目],"无匹配"),"期间结转")</f>
        <v>0</v>
      </c>
      <c r="J2502" s="38" t="str" cm="1">
        <f t="array" ref="J2502">_xlfn.TEXTJOIN(",", TRUE, _xlfn.UNIQUE(IF((序时账[日期]=B2502)*(序时账[凭证字号]=C2502)*IF(G2502=0,序时账[借方金额]&lt;&gt;0,序时账[借方金额]=0)*(序时账[科目编码]&lt;&gt;D2502), 序时账[科目名称], "")))</f>
        <v/>
      </c>
      <c r="K2502" s="42"/>
      <c r="M2502" s="24"/>
      <c r="N2502" s="23"/>
    </row>
    <row r="2503" spans="1:14">
      <c r="A2503" s="38" t="str" cm="1">
        <f t="array" ref="A2503">_xlfn.TEXTJOIN(",", TRUE, _xlfn.UNIQUE(IF((序时账[日期]=B2503)*(序时账[凭证字号]=C2503), 序时账[科目编码], "")))</f>
        <v>0</v>
      </c>
      <c r="B2503" s="89"/>
      <c r="G2503" s="39"/>
      <c r="H2503" s="39"/>
      <c r="I2503" s="42">
        <f>IF(F2503&lt;&gt;"结转本期损益",_xlfn.XLOOKUP(D2503,科目余额表[科目编码],科目余额表[抽查项目],"无匹配"),"期间结转")</f>
        <v>0</v>
      </c>
      <c r="J2503" s="38" t="str" cm="1">
        <f t="array" ref="J2503">_xlfn.TEXTJOIN(",", TRUE, _xlfn.UNIQUE(IF((序时账[日期]=B2503)*(序时账[凭证字号]=C2503)*IF(G2503=0,序时账[借方金额]&lt;&gt;0,序时账[借方金额]=0)*(序时账[科目编码]&lt;&gt;D2503), 序时账[科目名称], "")))</f>
        <v/>
      </c>
      <c r="K2503" s="42"/>
      <c r="M2503" s="24"/>
      <c r="N2503" s="23"/>
    </row>
    <row r="2504" spans="1:14">
      <c r="A2504" s="38" t="str" cm="1">
        <f t="array" ref="A2504">_xlfn.TEXTJOIN(",", TRUE, _xlfn.UNIQUE(IF((序时账[日期]=B2504)*(序时账[凭证字号]=C2504), 序时账[科目编码], "")))</f>
        <v>0</v>
      </c>
      <c r="B2504" s="89"/>
      <c r="G2504" s="39"/>
      <c r="H2504" s="39"/>
      <c r="I2504" s="42">
        <f>IF(F2504&lt;&gt;"结转本期损益",_xlfn.XLOOKUP(D2504,科目余额表[科目编码],科目余额表[抽查项目],"无匹配"),"期间结转")</f>
        <v>0</v>
      </c>
      <c r="J2504" s="38" t="str" cm="1">
        <f t="array" ref="J2504">_xlfn.TEXTJOIN(",", TRUE, _xlfn.UNIQUE(IF((序时账[日期]=B2504)*(序时账[凭证字号]=C2504)*IF(G2504=0,序时账[借方金额]&lt;&gt;0,序时账[借方金额]=0)*(序时账[科目编码]&lt;&gt;D2504), 序时账[科目名称], "")))</f>
        <v/>
      </c>
      <c r="K2504" s="42"/>
      <c r="M2504" s="24"/>
      <c r="N2504" s="23"/>
    </row>
    <row r="2505" spans="1:14">
      <c r="A2505" s="38" t="str" cm="1">
        <f t="array" ref="A2505">_xlfn.TEXTJOIN(",", TRUE, _xlfn.UNIQUE(IF((序时账[日期]=B2505)*(序时账[凭证字号]=C2505), 序时账[科目编码], "")))</f>
        <v>0</v>
      </c>
      <c r="B2505" s="89"/>
      <c r="G2505" s="39"/>
      <c r="H2505" s="39"/>
      <c r="I2505" s="42">
        <f>IF(F2505&lt;&gt;"结转本期损益",_xlfn.XLOOKUP(D2505,科目余额表[科目编码],科目余额表[抽查项目],"无匹配"),"期间结转")</f>
        <v>0</v>
      </c>
      <c r="J2505" s="38" t="str" cm="1">
        <f t="array" ref="J2505">_xlfn.TEXTJOIN(",", TRUE, _xlfn.UNIQUE(IF((序时账[日期]=B2505)*(序时账[凭证字号]=C2505)*IF(G2505=0,序时账[借方金额]&lt;&gt;0,序时账[借方金额]=0)*(序时账[科目编码]&lt;&gt;D2505), 序时账[科目名称], "")))</f>
        <v/>
      </c>
      <c r="K2505" s="42"/>
      <c r="M2505" s="24"/>
      <c r="N2505" s="23"/>
    </row>
    <row r="2506" spans="1:14">
      <c r="A2506" s="38" t="str" cm="1">
        <f t="array" ref="A2506">_xlfn.TEXTJOIN(",", TRUE, _xlfn.UNIQUE(IF((序时账[日期]=B2506)*(序时账[凭证字号]=C2506), 序时账[科目编码], "")))</f>
        <v>0</v>
      </c>
      <c r="B2506" s="89"/>
      <c r="G2506" s="39"/>
      <c r="H2506" s="39"/>
      <c r="I2506" s="42">
        <f>IF(F2506&lt;&gt;"结转本期损益",_xlfn.XLOOKUP(D2506,科目余额表[科目编码],科目余额表[抽查项目],"无匹配"),"期间结转")</f>
        <v>0</v>
      </c>
      <c r="J2506" s="38" t="str" cm="1">
        <f t="array" ref="J2506">_xlfn.TEXTJOIN(",", TRUE, _xlfn.UNIQUE(IF((序时账[日期]=B2506)*(序时账[凭证字号]=C2506)*IF(G2506=0,序时账[借方金额]&lt;&gt;0,序时账[借方金额]=0)*(序时账[科目编码]&lt;&gt;D2506), 序时账[科目名称], "")))</f>
        <v/>
      </c>
      <c r="K2506" s="42"/>
      <c r="M2506" s="24"/>
      <c r="N2506" s="23"/>
    </row>
    <row r="2507" spans="1:14">
      <c r="A2507" s="38" t="str" cm="1">
        <f t="array" ref="A2507">_xlfn.TEXTJOIN(",", TRUE, _xlfn.UNIQUE(IF((序时账[日期]=B2507)*(序时账[凭证字号]=C2507), 序时账[科目编码], "")))</f>
        <v>0</v>
      </c>
      <c r="B2507" s="89"/>
      <c r="G2507" s="39"/>
      <c r="H2507" s="39"/>
      <c r="I2507" s="42">
        <f>IF(F2507&lt;&gt;"结转本期损益",_xlfn.XLOOKUP(D2507,科目余额表[科目编码],科目余额表[抽查项目],"无匹配"),"期间结转")</f>
        <v>0</v>
      </c>
      <c r="J2507" s="38" t="str" cm="1">
        <f t="array" ref="J2507">_xlfn.TEXTJOIN(",", TRUE, _xlfn.UNIQUE(IF((序时账[日期]=B2507)*(序时账[凭证字号]=C2507)*IF(G2507=0,序时账[借方金额]&lt;&gt;0,序时账[借方金额]=0)*(序时账[科目编码]&lt;&gt;D2507), 序时账[科目名称], "")))</f>
        <v/>
      </c>
      <c r="K2507" s="42"/>
      <c r="M2507" s="24"/>
      <c r="N2507" s="23"/>
    </row>
    <row r="2508" spans="1:14">
      <c r="A2508" s="38" t="str" cm="1">
        <f t="array" ref="A2508">_xlfn.TEXTJOIN(",", TRUE, _xlfn.UNIQUE(IF((序时账[日期]=B2508)*(序时账[凭证字号]=C2508), 序时账[科目编码], "")))</f>
        <v>0</v>
      </c>
      <c r="B2508" s="89"/>
      <c r="G2508" s="39"/>
      <c r="H2508" s="39"/>
      <c r="I2508" s="42">
        <f>IF(F2508&lt;&gt;"结转本期损益",_xlfn.XLOOKUP(D2508,科目余额表[科目编码],科目余额表[抽查项目],"无匹配"),"期间结转")</f>
        <v>0</v>
      </c>
      <c r="J2508" s="38" t="str" cm="1">
        <f t="array" ref="J2508">_xlfn.TEXTJOIN(",", TRUE, _xlfn.UNIQUE(IF((序时账[日期]=B2508)*(序时账[凭证字号]=C2508)*IF(G2508=0,序时账[借方金额]&lt;&gt;0,序时账[借方金额]=0)*(序时账[科目编码]&lt;&gt;D2508), 序时账[科目名称], "")))</f>
        <v/>
      </c>
      <c r="K2508" s="42"/>
      <c r="M2508" s="24"/>
      <c r="N2508" s="23"/>
    </row>
    <row r="2509" spans="1:14">
      <c r="A2509" s="38" t="str" cm="1">
        <f t="array" ref="A2509">_xlfn.TEXTJOIN(",", TRUE, _xlfn.UNIQUE(IF((序时账[日期]=B2509)*(序时账[凭证字号]=C2509), 序时账[科目编码], "")))</f>
        <v>0</v>
      </c>
      <c r="B2509" s="89"/>
      <c r="G2509" s="39"/>
      <c r="H2509" s="39"/>
      <c r="I2509" s="42">
        <f>IF(F2509&lt;&gt;"结转本期损益",_xlfn.XLOOKUP(D2509,科目余额表[科目编码],科目余额表[抽查项目],"无匹配"),"期间结转")</f>
        <v>0</v>
      </c>
      <c r="J2509" s="38" t="str" cm="1">
        <f t="array" ref="J2509">_xlfn.TEXTJOIN(",", TRUE, _xlfn.UNIQUE(IF((序时账[日期]=B2509)*(序时账[凭证字号]=C2509)*IF(G2509=0,序时账[借方金额]&lt;&gt;0,序时账[借方金额]=0)*(序时账[科目编码]&lt;&gt;D2509), 序时账[科目名称], "")))</f>
        <v/>
      </c>
      <c r="K2509" s="42"/>
      <c r="M2509" s="24"/>
      <c r="N2509" s="23"/>
    </row>
    <row r="2510" spans="1:14">
      <c r="A2510" s="38" t="str" cm="1">
        <f t="array" ref="A2510">_xlfn.TEXTJOIN(",", TRUE, _xlfn.UNIQUE(IF((序时账[日期]=B2510)*(序时账[凭证字号]=C2510), 序时账[科目编码], "")))</f>
        <v>0</v>
      </c>
      <c r="B2510" s="89"/>
      <c r="G2510" s="39"/>
      <c r="H2510" s="39"/>
      <c r="I2510" s="42">
        <f>IF(F2510&lt;&gt;"结转本期损益",_xlfn.XLOOKUP(D2510,科目余额表[科目编码],科目余额表[抽查项目],"无匹配"),"期间结转")</f>
        <v>0</v>
      </c>
      <c r="J2510" s="38" t="str" cm="1">
        <f t="array" ref="J2510">_xlfn.TEXTJOIN(",", TRUE, _xlfn.UNIQUE(IF((序时账[日期]=B2510)*(序时账[凭证字号]=C2510)*IF(G2510=0,序时账[借方金额]&lt;&gt;0,序时账[借方金额]=0)*(序时账[科目编码]&lt;&gt;D2510), 序时账[科目名称], "")))</f>
        <v/>
      </c>
      <c r="K2510" s="42"/>
      <c r="M2510" s="24"/>
      <c r="N2510" s="23"/>
    </row>
    <row r="2511" spans="1:14">
      <c r="A2511" s="38" t="str" cm="1">
        <f t="array" ref="A2511">_xlfn.TEXTJOIN(",", TRUE, _xlfn.UNIQUE(IF((序时账[日期]=B2511)*(序时账[凭证字号]=C2511), 序时账[科目编码], "")))</f>
        <v>0</v>
      </c>
      <c r="B2511" s="89"/>
      <c r="G2511" s="39"/>
      <c r="H2511" s="39"/>
      <c r="I2511" s="42">
        <f>IF(F2511&lt;&gt;"结转本期损益",_xlfn.XLOOKUP(D2511,科目余额表[科目编码],科目余额表[抽查项目],"无匹配"),"期间结转")</f>
        <v>0</v>
      </c>
      <c r="J2511" s="38" t="str" cm="1">
        <f t="array" ref="J2511">_xlfn.TEXTJOIN(",", TRUE, _xlfn.UNIQUE(IF((序时账[日期]=B2511)*(序时账[凭证字号]=C2511)*IF(G2511=0,序时账[借方金额]&lt;&gt;0,序时账[借方金额]=0)*(序时账[科目编码]&lt;&gt;D2511), 序时账[科目名称], "")))</f>
        <v/>
      </c>
      <c r="K2511" s="42"/>
      <c r="M2511" s="24"/>
      <c r="N2511" s="23"/>
    </row>
    <row r="2512" spans="1:14">
      <c r="A2512" s="38" t="str" cm="1">
        <f t="array" ref="A2512">_xlfn.TEXTJOIN(",", TRUE, _xlfn.UNIQUE(IF((序时账[日期]=B2512)*(序时账[凭证字号]=C2512), 序时账[科目编码], "")))</f>
        <v>0</v>
      </c>
      <c r="B2512" s="89"/>
      <c r="G2512" s="39"/>
      <c r="H2512" s="39"/>
      <c r="I2512" s="42">
        <f>IF(F2512&lt;&gt;"结转本期损益",_xlfn.XLOOKUP(D2512,科目余额表[科目编码],科目余额表[抽查项目],"无匹配"),"期间结转")</f>
        <v>0</v>
      </c>
      <c r="J2512" s="38" t="str" cm="1">
        <f t="array" ref="J2512">_xlfn.TEXTJOIN(",", TRUE, _xlfn.UNIQUE(IF((序时账[日期]=B2512)*(序时账[凭证字号]=C2512)*IF(G2512=0,序时账[借方金额]&lt;&gt;0,序时账[借方金额]=0)*(序时账[科目编码]&lt;&gt;D2512), 序时账[科目名称], "")))</f>
        <v/>
      </c>
      <c r="K2512" s="42"/>
      <c r="M2512" s="24"/>
      <c r="N2512" s="23"/>
    </row>
    <row r="2513" spans="1:14">
      <c r="A2513" s="38" t="str" cm="1">
        <f t="array" ref="A2513">_xlfn.TEXTJOIN(",", TRUE, _xlfn.UNIQUE(IF((序时账[日期]=B2513)*(序时账[凭证字号]=C2513), 序时账[科目编码], "")))</f>
        <v>0</v>
      </c>
      <c r="B2513" s="89"/>
      <c r="G2513" s="39"/>
      <c r="H2513" s="39"/>
      <c r="I2513" s="42">
        <f>IF(F2513&lt;&gt;"结转本期损益",_xlfn.XLOOKUP(D2513,科目余额表[科目编码],科目余额表[抽查项目],"无匹配"),"期间结转")</f>
        <v>0</v>
      </c>
      <c r="J2513" s="38" t="str" cm="1">
        <f t="array" ref="J2513">_xlfn.TEXTJOIN(",", TRUE, _xlfn.UNIQUE(IF((序时账[日期]=B2513)*(序时账[凭证字号]=C2513)*IF(G2513=0,序时账[借方金额]&lt;&gt;0,序时账[借方金额]=0)*(序时账[科目编码]&lt;&gt;D2513), 序时账[科目名称], "")))</f>
        <v/>
      </c>
      <c r="K2513" s="42"/>
      <c r="M2513" s="24"/>
      <c r="N2513" s="23"/>
    </row>
    <row r="2514" spans="1:14">
      <c r="A2514" s="38" t="str" cm="1">
        <f t="array" ref="A2514">_xlfn.TEXTJOIN(",", TRUE, _xlfn.UNIQUE(IF((序时账[日期]=B2514)*(序时账[凭证字号]=C2514), 序时账[科目编码], "")))</f>
        <v>0</v>
      </c>
      <c r="B2514" s="89"/>
      <c r="G2514" s="39"/>
      <c r="H2514" s="39"/>
      <c r="I2514" s="42">
        <f>IF(F2514&lt;&gt;"结转本期损益",_xlfn.XLOOKUP(D2514,科目余额表[科目编码],科目余额表[抽查项目],"无匹配"),"期间结转")</f>
        <v>0</v>
      </c>
      <c r="J2514" s="38" t="str" cm="1">
        <f t="array" ref="J2514">_xlfn.TEXTJOIN(",", TRUE, _xlfn.UNIQUE(IF((序时账[日期]=B2514)*(序时账[凭证字号]=C2514)*IF(G2514=0,序时账[借方金额]&lt;&gt;0,序时账[借方金额]=0)*(序时账[科目编码]&lt;&gt;D2514), 序时账[科目名称], "")))</f>
        <v/>
      </c>
      <c r="K2514" s="42"/>
      <c r="M2514" s="24"/>
      <c r="N2514" s="23"/>
    </row>
    <row r="2515" spans="1:14">
      <c r="A2515" s="38" t="str" cm="1">
        <f t="array" ref="A2515">_xlfn.TEXTJOIN(",", TRUE, _xlfn.UNIQUE(IF((序时账[日期]=B2515)*(序时账[凭证字号]=C2515), 序时账[科目编码], "")))</f>
        <v>0</v>
      </c>
      <c r="B2515" s="89"/>
      <c r="G2515" s="39"/>
      <c r="H2515" s="39"/>
      <c r="I2515" s="42">
        <f>IF(F2515&lt;&gt;"结转本期损益",_xlfn.XLOOKUP(D2515,科目余额表[科目编码],科目余额表[抽查项目],"无匹配"),"期间结转")</f>
        <v>0</v>
      </c>
      <c r="J2515" s="38" t="str" cm="1">
        <f t="array" ref="J2515">_xlfn.TEXTJOIN(",", TRUE, _xlfn.UNIQUE(IF((序时账[日期]=B2515)*(序时账[凭证字号]=C2515)*IF(G2515=0,序时账[借方金额]&lt;&gt;0,序时账[借方金额]=0)*(序时账[科目编码]&lt;&gt;D2515), 序时账[科目名称], "")))</f>
        <v/>
      </c>
      <c r="K2515" s="42"/>
      <c r="M2515" s="24"/>
      <c r="N2515" s="23"/>
    </row>
    <row r="2516" spans="1:14">
      <c r="A2516" s="38" t="str" cm="1">
        <f t="array" ref="A2516">_xlfn.TEXTJOIN(",", TRUE, _xlfn.UNIQUE(IF((序时账[日期]=B2516)*(序时账[凭证字号]=C2516), 序时账[科目编码], "")))</f>
        <v>0</v>
      </c>
      <c r="B2516" s="89"/>
      <c r="G2516" s="39"/>
      <c r="H2516" s="39"/>
      <c r="I2516" s="42">
        <f>IF(F2516&lt;&gt;"结转本期损益",_xlfn.XLOOKUP(D2516,科目余额表[科目编码],科目余额表[抽查项目],"无匹配"),"期间结转")</f>
        <v>0</v>
      </c>
      <c r="J2516" s="38" t="str" cm="1">
        <f t="array" ref="J2516">_xlfn.TEXTJOIN(",", TRUE, _xlfn.UNIQUE(IF((序时账[日期]=B2516)*(序时账[凭证字号]=C2516)*IF(G2516=0,序时账[借方金额]&lt;&gt;0,序时账[借方金额]=0)*(序时账[科目编码]&lt;&gt;D2516), 序时账[科目名称], "")))</f>
        <v/>
      </c>
      <c r="K2516" s="42"/>
      <c r="M2516" s="24"/>
      <c r="N2516" s="23"/>
    </row>
    <row r="2517" spans="1:14">
      <c r="A2517" s="38" t="str" cm="1">
        <f t="array" ref="A2517">_xlfn.TEXTJOIN(",", TRUE, _xlfn.UNIQUE(IF((序时账[日期]=B2517)*(序时账[凭证字号]=C2517), 序时账[科目编码], "")))</f>
        <v>0</v>
      </c>
      <c r="B2517" s="89"/>
      <c r="G2517" s="39"/>
      <c r="H2517" s="39"/>
      <c r="I2517" s="42">
        <f>IF(F2517&lt;&gt;"结转本期损益",_xlfn.XLOOKUP(D2517,科目余额表[科目编码],科目余额表[抽查项目],"无匹配"),"期间结转")</f>
        <v>0</v>
      </c>
      <c r="J2517" s="38" t="str" cm="1">
        <f t="array" ref="J2517">_xlfn.TEXTJOIN(",", TRUE, _xlfn.UNIQUE(IF((序时账[日期]=B2517)*(序时账[凭证字号]=C2517)*IF(G2517=0,序时账[借方金额]&lt;&gt;0,序时账[借方金额]=0)*(序时账[科目编码]&lt;&gt;D2517), 序时账[科目名称], "")))</f>
        <v/>
      </c>
      <c r="K2517" s="42"/>
      <c r="M2517" s="24"/>
      <c r="N2517" s="23"/>
    </row>
    <row r="2518" spans="1:14">
      <c r="A2518" s="38" t="str" cm="1">
        <f t="array" ref="A2518">_xlfn.TEXTJOIN(",", TRUE, _xlfn.UNIQUE(IF((序时账[日期]=B2518)*(序时账[凭证字号]=C2518), 序时账[科目编码], "")))</f>
        <v>0</v>
      </c>
      <c r="B2518" s="89"/>
      <c r="G2518" s="39"/>
      <c r="H2518" s="39"/>
      <c r="I2518" s="42">
        <f>IF(F2518&lt;&gt;"结转本期损益",_xlfn.XLOOKUP(D2518,科目余额表[科目编码],科目余额表[抽查项目],"无匹配"),"期间结转")</f>
        <v>0</v>
      </c>
      <c r="J2518" s="38" t="str" cm="1">
        <f t="array" ref="J2518">_xlfn.TEXTJOIN(",", TRUE, _xlfn.UNIQUE(IF((序时账[日期]=B2518)*(序时账[凭证字号]=C2518)*IF(G2518=0,序时账[借方金额]&lt;&gt;0,序时账[借方金额]=0)*(序时账[科目编码]&lt;&gt;D2518), 序时账[科目名称], "")))</f>
        <v/>
      </c>
      <c r="K2518" s="42"/>
      <c r="M2518" s="24"/>
      <c r="N2518" s="23"/>
    </row>
    <row r="2519" spans="1:14">
      <c r="A2519" s="38" t="str" cm="1">
        <f t="array" ref="A2519">_xlfn.TEXTJOIN(",", TRUE, _xlfn.UNIQUE(IF((序时账[日期]=B2519)*(序时账[凭证字号]=C2519), 序时账[科目编码], "")))</f>
        <v>0</v>
      </c>
      <c r="B2519" s="89"/>
      <c r="G2519" s="39"/>
      <c r="H2519" s="39"/>
      <c r="I2519" s="42">
        <f>IF(F2519&lt;&gt;"结转本期损益",_xlfn.XLOOKUP(D2519,科目余额表[科目编码],科目余额表[抽查项目],"无匹配"),"期间结转")</f>
        <v>0</v>
      </c>
      <c r="J2519" s="38" t="str" cm="1">
        <f t="array" ref="J2519">_xlfn.TEXTJOIN(",", TRUE, _xlfn.UNIQUE(IF((序时账[日期]=B2519)*(序时账[凭证字号]=C2519)*IF(G2519=0,序时账[借方金额]&lt;&gt;0,序时账[借方金额]=0)*(序时账[科目编码]&lt;&gt;D2519), 序时账[科目名称], "")))</f>
        <v/>
      </c>
      <c r="K2519" s="42"/>
      <c r="M2519" s="24"/>
      <c r="N2519" s="23"/>
    </row>
    <row r="2520" spans="1:14">
      <c r="A2520" s="38" t="str" cm="1">
        <f t="array" ref="A2520">_xlfn.TEXTJOIN(",", TRUE, _xlfn.UNIQUE(IF((序时账[日期]=B2520)*(序时账[凭证字号]=C2520), 序时账[科目编码], "")))</f>
        <v>0</v>
      </c>
      <c r="B2520" s="89"/>
      <c r="G2520" s="39"/>
      <c r="H2520" s="39"/>
      <c r="I2520" s="42">
        <f>IF(F2520&lt;&gt;"结转本期损益",_xlfn.XLOOKUP(D2520,科目余额表[科目编码],科目余额表[抽查项目],"无匹配"),"期间结转")</f>
        <v>0</v>
      </c>
      <c r="J2520" s="38" t="str" cm="1">
        <f t="array" ref="J2520">_xlfn.TEXTJOIN(",", TRUE, _xlfn.UNIQUE(IF((序时账[日期]=B2520)*(序时账[凭证字号]=C2520)*IF(G2520=0,序时账[借方金额]&lt;&gt;0,序时账[借方金额]=0)*(序时账[科目编码]&lt;&gt;D2520), 序时账[科目名称], "")))</f>
        <v/>
      </c>
      <c r="K2520" s="42"/>
      <c r="M2520" s="24"/>
      <c r="N2520" s="23"/>
    </row>
    <row r="2521" spans="1:14">
      <c r="A2521" s="38" t="str" cm="1">
        <f t="array" ref="A2521">_xlfn.TEXTJOIN(",", TRUE, _xlfn.UNIQUE(IF((序时账[日期]=B2521)*(序时账[凭证字号]=C2521), 序时账[科目编码], "")))</f>
        <v>0</v>
      </c>
      <c r="B2521" s="89"/>
      <c r="G2521" s="39"/>
      <c r="H2521" s="39"/>
      <c r="I2521" s="42">
        <f>IF(F2521&lt;&gt;"结转本期损益",_xlfn.XLOOKUP(D2521,科目余额表[科目编码],科目余额表[抽查项目],"无匹配"),"期间结转")</f>
        <v>0</v>
      </c>
      <c r="J2521" s="38" t="str" cm="1">
        <f t="array" ref="J2521">_xlfn.TEXTJOIN(",", TRUE, _xlfn.UNIQUE(IF((序时账[日期]=B2521)*(序时账[凭证字号]=C2521)*IF(G2521=0,序时账[借方金额]&lt;&gt;0,序时账[借方金额]=0)*(序时账[科目编码]&lt;&gt;D2521), 序时账[科目名称], "")))</f>
        <v/>
      </c>
      <c r="K2521" s="42"/>
      <c r="M2521" s="24"/>
      <c r="N2521" s="23"/>
    </row>
    <row r="2522" spans="1:14">
      <c r="A2522" s="38" t="str" cm="1">
        <f t="array" ref="A2522">_xlfn.TEXTJOIN(",", TRUE, _xlfn.UNIQUE(IF((序时账[日期]=B2522)*(序时账[凭证字号]=C2522), 序时账[科目编码], "")))</f>
        <v>0</v>
      </c>
      <c r="B2522" s="89"/>
      <c r="G2522" s="39"/>
      <c r="H2522" s="39"/>
      <c r="I2522" s="42">
        <f>IF(F2522&lt;&gt;"结转本期损益",_xlfn.XLOOKUP(D2522,科目余额表[科目编码],科目余额表[抽查项目],"无匹配"),"期间结转")</f>
        <v>0</v>
      </c>
      <c r="J2522" s="38" t="str" cm="1">
        <f t="array" ref="J2522">_xlfn.TEXTJOIN(",", TRUE, _xlfn.UNIQUE(IF((序时账[日期]=B2522)*(序时账[凭证字号]=C2522)*IF(G2522=0,序时账[借方金额]&lt;&gt;0,序时账[借方金额]=0)*(序时账[科目编码]&lt;&gt;D2522), 序时账[科目名称], "")))</f>
        <v/>
      </c>
      <c r="K2522" s="42"/>
      <c r="M2522" s="24"/>
      <c r="N2522" s="23"/>
    </row>
    <row r="2523" spans="1:14">
      <c r="A2523" s="38" t="str" cm="1">
        <f t="array" ref="A2523">_xlfn.TEXTJOIN(",", TRUE, _xlfn.UNIQUE(IF((序时账[日期]=B2523)*(序时账[凭证字号]=C2523), 序时账[科目编码], "")))</f>
        <v>0</v>
      </c>
      <c r="B2523" s="89"/>
      <c r="G2523" s="39"/>
      <c r="H2523" s="39"/>
      <c r="I2523" s="42">
        <f>IF(F2523&lt;&gt;"结转本期损益",_xlfn.XLOOKUP(D2523,科目余额表[科目编码],科目余额表[抽查项目],"无匹配"),"期间结转")</f>
        <v>0</v>
      </c>
      <c r="J2523" s="38" t="str" cm="1">
        <f t="array" ref="J2523">_xlfn.TEXTJOIN(",", TRUE, _xlfn.UNIQUE(IF((序时账[日期]=B2523)*(序时账[凭证字号]=C2523)*IF(G2523=0,序时账[借方金额]&lt;&gt;0,序时账[借方金额]=0)*(序时账[科目编码]&lt;&gt;D2523), 序时账[科目名称], "")))</f>
        <v/>
      </c>
      <c r="K2523" s="42"/>
      <c r="M2523" s="24"/>
      <c r="N2523" s="23"/>
    </row>
    <row r="2524" spans="1:14">
      <c r="A2524" s="38" t="str" cm="1">
        <f t="array" ref="A2524">_xlfn.TEXTJOIN(",", TRUE, _xlfn.UNIQUE(IF((序时账[日期]=B2524)*(序时账[凭证字号]=C2524), 序时账[科目编码], "")))</f>
        <v>0</v>
      </c>
      <c r="B2524" s="89"/>
      <c r="G2524" s="39"/>
      <c r="H2524" s="39"/>
      <c r="I2524" s="42">
        <f>IF(F2524&lt;&gt;"结转本期损益",_xlfn.XLOOKUP(D2524,科目余额表[科目编码],科目余额表[抽查项目],"无匹配"),"期间结转")</f>
        <v>0</v>
      </c>
      <c r="J2524" s="38" t="str" cm="1">
        <f t="array" ref="J2524">_xlfn.TEXTJOIN(",", TRUE, _xlfn.UNIQUE(IF((序时账[日期]=B2524)*(序时账[凭证字号]=C2524)*IF(G2524=0,序时账[借方金额]&lt;&gt;0,序时账[借方金额]=0)*(序时账[科目编码]&lt;&gt;D2524), 序时账[科目名称], "")))</f>
        <v/>
      </c>
      <c r="K2524" s="42"/>
      <c r="M2524" s="24"/>
      <c r="N2524" s="23"/>
    </row>
    <row r="2525" spans="1:14">
      <c r="A2525" s="38" t="str" cm="1">
        <f t="array" ref="A2525">_xlfn.TEXTJOIN(",", TRUE, _xlfn.UNIQUE(IF((序时账[日期]=B2525)*(序时账[凭证字号]=C2525), 序时账[科目编码], "")))</f>
        <v>0</v>
      </c>
      <c r="B2525" s="89"/>
      <c r="G2525" s="39"/>
      <c r="H2525" s="39"/>
      <c r="I2525" s="42">
        <f>IF(F2525&lt;&gt;"结转本期损益",_xlfn.XLOOKUP(D2525,科目余额表[科目编码],科目余额表[抽查项目],"无匹配"),"期间结转")</f>
        <v>0</v>
      </c>
      <c r="J2525" s="38" t="str" cm="1">
        <f t="array" ref="J2525">_xlfn.TEXTJOIN(",", TRUE, _xlfn.UNIQUE(IF((序时账[日期]=B2525)*(序时账[凭证字号]=C2525)*IF(G2525=0,序时账[借方金额]&lt;&gt;0,序时账[借方金额]=0)*(序时账[科目编码]&lt;&gt;D2525), 序时账[科目名称], "")))</f>
        <v/>
      </c>
      <c r="K2525" s="42"/>
      <c r="M2525" s="24"/>
      <c r="N2525" s="23"/>
    </row>
    <row r="2526" spans="1:14">
      <c r="A2526" s="38" t="str" cm="1">
        <f t="array" ref="A2526">_xlfn.TEXTJOIN(",", TRUE, _xlfn.UNIQUE(IF((序时账[日期]=B2526)*(序时账[凭证字号]=C2526), 序时账[科目编码], "")))</f>
        <v>0</v>
      </c>
      <c r="B2526" s="89"/>
      <c r="G2526" s="39"/>
      <c r="H2526" s="39"/>
      <c r="I2526" s="42">
        <f>IF(F2526&lt;&gt;"结转本期损益",_xlfn.XLOOKUP(D2526,科目余额表[科目编码],科目余额表[抽查项目],"无匹配"),"期间结转")</f>
        <v>0</v>
      </c>
      <c r="J2526" s="38" t="str" cm="1">
        <f t="array" ref="J2526">_xlfn.TEXTJOIN(",", TRUE, _xlfn.UNIQUE(IF((序时账[日期]=B2526)*(序时账[凭证字号]=C2526)*IF(G2526=0,序时账[借方金额]&lt;&gt;0,序时账[借方金额]=0)*(序时账[科目编码]&lt;&gt;D2526), 序时账[科目名称], "")))</f>
        <v/>
      </c>
      <c r="K2526" s="42"/>
      <c r="M2526" s="24"/>
      <c r="N2526" s="23"/>
    </row>
    <row r="2527" spans="1:14">
      <c r="A2527" s="38" t="str" cm="1">
        <f t="array" ref="A2527">_xlfn.TEXTJOIN(",", TRUE, _xlfn.UNIQUE(IF((序时账[日期]=B2527)*(序时账[凭证字号]=C2527), 序时账[科目编码], "")))</f>
        <v>0</v>
      </c>
      <c r="B2527" s="89"/>
      <c r="G2527" s="39"/>
      <c r="H2527" s="39"/>
      <c r="I2527" s="42">
        <f>IF(F2527&lt;&gt;"结转本期损益",_xlfn.XLOOKUP(D2527,科目余额表[科目编码],科目余额表[抽查项目],"无匹配"),"期间结转")</f>
        <v>0</v>
      </c>
      <c r="J2527" s="38" t="str" cm="1">
        <f t="array" ref="J2527">_xlfn.TEXTJOIN(",", TRUE, _xlfn.UNIQUE(IF((序时账[日期]=B2527)*(序时账[凭证字号]=C2527)*IF(G2527=0,序时账[借方金额]&lt;&gt;0,序时账[借方金额]=0)*(序时账[科目编码]&lt;&gt;D2527), 序时账[科目名称], "")))</f>
        <v/>
      </c>
      <c r="K2527" s="42"/>
      <c r="M2527" s="24"/>
      <c r="N2527" s="23"/>
    </row>
    <row r="2528" spans="1:14">
      <c r="A2528" s="38" t="str" cm="1">
        <f t="array" ref="A2528">_xlfn.TEXTJOIN(",", TRUE, _xlfn.UNIQUE(IF((序时账[日期]=B2528)*(序时账[凭证字号]=C2528), 序时账[科目编码], "")))</f>
        <v>0</v>
      </c>
      <c r="B2528" s="89"/>
      <c r="G2528" s="39"/>
      <c r="H2528" s="39"/>
      <c r="I2528" s="42">
        <f>IF(F2528&lt;&gt;"结转本期损益",_xlfn.XLOOKUP(D2528,科目余额表[科目编码],科目余额表[抽查项目],"无匹配"),"期间结转")</f>
        <v>0</v>
      </c>
      <c r="J2528" s="38" t="str" cm="1">
        <f t="array" ref="J2528">_xlfn.TEXTJOIN(",", TRUE, _xlfn.UNIQUE(IF((序时账[日期]=B2528)*(序时账[凭证字号]=C2528)*IF(G2528=0,序时账[借方金额]&lt;&gt;0,序时账[借方金额]=0)*(序时账[科目编码]&lt;&gt;D2528), 序时账[科目名称], "")))</f>
        <v/>
      </c>
      <c r="K2528" s="42"/>
      <c r="M2528" s="24"/>
      <c r="N2528" s="23"/>
    </row>
    <row r="2529" spans="1:14">
      <c r="A2529" s="38" t="str" cm="1">
        <f t="array" ref="A2529">_xlfn.TEXTJOIN(",", TRUE, _xlfn.UNIQUE(IF((序时账[日期]=B2529)*(序时账[凭证字号]=C2529), 序时账[科目编码], "")))</f>
        <v>0</v>
      </c>
      <c r="B2529" s="89"/>
      <c r="G2529" s="39"/>
      <c r="H2529" s="39"/>
      <c r="I2529" s="42">
        <f>IF(F2529&lt;&gt;"结转本期损益",_xlfn.XLOOKUP(D2529,科目余额表[科目编码],科目余额表[抽查项目],"无匹配"),"期间结转")</f>
        <v>0</v>
      </c>
      <c r="J2529" s="38" t="str" cm="1">
        <f t="array" ref="J2529">_xlfn.TEXTJOIN(",", TRUE, _xlfn.UNIQUE(IF((序时账[日期]=B2529)*(序时账[凭证字号]=C2529)*IF(G2529=0,序时账[借方金额]&lt;&gt;0,序时账[借方金额]=0)*(序时账[科目编码]&lt;&gt;D2529), 序时账[科目名称], "")))</f>
        <v/>
      </c>
      <c r="K2529" s="42"/>
      <c r="M2529" s="24"/>
      <c r="N2529" s="23"/>
    </row>
    <row r="2530" spans="1:14">
      <c r="A2530" s="38" t="str" cm="1">
        <f t="array" ref="A2530">_xlfn.TEXTJOIN(",", TRUE, _xlfn.UNIQUE(IF((序时账[日期]=B2530)*(序时账[凭证字号]=C2530), 序时账[科目编码], "")))</f>
        <v>0</v>
      </c>
      <c r="B2530" s="89"/>
      <c r="G2530" s="39"/>
      <c r="H2530" s="39"/>
      <c r="I2530" s="42">
        <f>IF(F2530&lt;&gt;"结转本期损益",_xlfn.XLOOKUP(D2530,科目余额表[科目编码],科目余额表[抽查项目],"无匹配"),"期间结转")</f>
        <v>0</v>
      </c>
      <c r="J2530" s="38" t="str" cm="1">
        <f t="array" ref="J2530">_xlfn.TEXTJOIN(",", TRUE, _xlfn.UNIQUE(IF((序时账[日期]=B2530)*(序时账[凭证字号]=C2530)*IF(G2530=0,序时账[借方金额]&lt;&gt;0,序时账[借方金额]=0)*(序时账[科目编码]&lt;&gt;D2530), 序时账[科目名称], "")))</f>
        <v/>
      </c>
      <c r="K2530" s="42"/>
      <c r="M2530" s="24"/>
      <c r="N2530" s="23"/>
    </row>
    <row r="2531" spans="1:14">
      <c r="A2531" s="38" t="str" cm="1">
        <f t="array" ref="A2531">_xlfn.TEXTJOIN(",", TRUE, _xlfn.UNIQUE(IF((序时账[日期]=B2531)*(序时账[凭证字号]=C2531), 序时账[科目编码], "")))</f>
        <v>0</v>
      </c>
      <c r="B2531" s="89"/>
      <c r="G2531" s="39"/>
      <c r="H2531" s="39"/>
      <c r="I2531" s="42">
        <f>IF(F2531&lt;&gt;"结转本期损益",_xlfn.XLOOKUP(D2531,科目余额表[科目编码],科目余额表[抽查项目],"无匹配"),"期间结转")</f>
        <v>0</v>
      </c>
      <c r="J2531" s="38" t="str" cm="1">
        <f t="array" ref="J2531">_xlfn.TEXTJOIN(",", TRUE, _xlfn.UNIQUE(IF((序时账[日期]=B2531)*(序时账[凭证字号]=C2531)*IF(G2531=0,序时账[借方金额]&lt;&gt;0,序时账[借方金额]=0)*(序时账[科目编码]&lt;&gt;D2531), 序时账[科目名称], "")))</f>
        <v/>
      </c>
      <c r="K2531" s="42"/>
      <c r="M2531" s="24"/>
      <c r="N2531" s="23"/>
    </row>
    <row r="2532" spans="1:14">
      <c r="A2532" s="38" t="str" cm="1">
        <f t="array" ref="A2532">_xlfn.TEXTJOIN(",", TRUE, _xlfn.UNIQUE(IF((序时账[日期]=B2532)*(序时账[凭证字号]=C2532), 序时账[科目编码], "")))</f>
        <v>0</v>
      </c>
      <c r="B2532" s="89"/>
      <c r="G2532" s="39"/>
      <c r="H2532" s="39"/>
      <c r="I2532" s="42">
        <f>IF(F2532&lt;&gt;"结转本期损益",_xlfn.XLOOKUP(D2532,科目余额表[科目编码],科目余额表[抽查项目],"无匹配"),"期间结转")</f>
        <v>0</v>
      </c>
      <c r="J2532" s="38" t="str" cm="1">
        <f t="array" ref="J2532">_xlfn.TEXTJOIN(",", TRUE, _xlfn.UNIQUE(IF((序时账[日期]=B2532)*(序时账[凭证字号]=C2532)*IF(G2532=0,序时账[借方金额]&lt;&gt;0,序时账[借方金额]=0)*(序时账[科目编码]&lt;&gt;D2532), 序时账[科目名称], "")))</f>
        <v/>
      </c>
      <c r="K2532" s="42"/>
      <c r="M2532" s="24"/>
      <c r="N2532" s="23"/>
    </row>
    <row r="2533" spans="1:14">
      <c r="A2533" s="38" t="str" cm="1">
        <f t="array" ref="A2533">_xlfn.TEXTJOIN(",", TRUE, _xlfn.UNIQUE(IF((序时账[日期]=B2533)*(序时账[凭证字号]=C2533), 序时账[科目编码], "")))</f>
        <v>0</v>
      </c>
      <c r="B2533" s="89"/>
      <c r="G2533" s="39"/>
      <c r="H2533" s="39"/>
      <c r="I2533" s="42">
        <f>IF(F2533&lt;&gt;"结转本期损益",_xlfn.XLOOKUP(D2533,科目余额表[科目编码],科目余额表[抽查项目],"无匹配"),"期间结转")</f>
        <v>0</v>
      </c>
      <c r="J2533" s="38" t="str" cm="1">
        <f t="array" ref="J2533">_xlfn.TEXTJOIN(",", TRUE, _xlfn.UNIQUE(IF((序时账[日期]=B2533)*(序时账[凭证字号]=C2533)*IF(G2533=0,序时账[借方金额]&lt;&gt;0,序时账[借方金额]=0)*(序时账[科目编码]&lt;&gt;D2533), 序时账[科目名称], "")))</f>
        <v/>
      </c>
      <c r="K2533" s="42"/>
      <c r="M2533" s="24"/>
      <c r="N2533" s="23"/>
    </row>
    <row r="2534" spans="1:14">
      <c r="A2534" s="38" t="str" cm="1">
        <f t="array" ref="A2534">_xlfn.TEXTJOIN(",", TRUE, _xlfn.UNIQUE(IF((序时账[日期]=B2534)*(序时账[凭证字号]=C2534), 序时账[科目编码], "")))</f>
        <v>0</v>
      </c>
      <c r="B2534" s="89"/>
      <c r="G2534" s="39"/>
      <c r="H2534" s="39"/>
      <c r="I2534" s="42">
        <f>IF(F2534&lt;&gt;"结转本期损益",_xlfn.XLOOKUP(D2534,科目余额表[科目编码],科目余额表[抽查项目],"无匹配"),"期间结转")</f>
        <v>0</v>
      </c>
      <c r="J2534" s="38" t="str" cm="1">
        <f t="array" ref="J2534">_xlfn.TEXTJOIN(",", TRUE, _xlfn.UNIQUE(IF((序时账[日期]=B2534)*(序时账[凭证字号]=C2534)*IF(G2534=0,序时账[借方金额]&lt;&gt;0,序时账[借方金额]=0)*(序时账[科目编码]&lt;&gt;D2534), 序时账[科目名称], "")))</f>
        <v/>
      </c>
      <c r="K2534" s="42"/>
      <c r="M2534" s="24"/>
      <c r="N2534" s="23"/>
    </row>
    <row r="2535" spans="1:14">
      <c r="A2535" s="38" t="str" cm="1">
        <f t="array" ref="A2535">_xlfn.TEXTJOIN(",", TRUE, _xlfn.UNIQUE(IF((序时账[日期]=B2535)*(序时账[凭证字号]=C2535), 序时账[科目编码], "")))</f>
        <v>0</v>
      </c>
      <c r="B2535" s="89"/>
      <c r="G2535" s="39"/>
      <c r="H2535" s="39"/>
      <c r="I2535" s="42">
        <f>IF(F2535&lt;&gt;"结转本期损益",_xlfn.XLOOKUP(D2535,科目余额表[科目编码],科目余额表[抽查项目],"无匹配"),"期间结转")</f>
        <v>0</v>
      </c>
      <c r="J2535" s="38" t="str" cm="1">
        <f t="array" ref="J2535">_xlfn.TEXTJOIN(",", TRUE, _xlfn.UNIQUE(IF((序时账[日期]=B2535)*(序时账[凭证字号]=C2535)*IF(G2535=0,序时账[借方金额]&lt;&gt;0,序时账[借方金额]=0)*(序时账[科目编码]&lt;&gt;D2535), 序时账[科目名称], "")))</f>
        <v/>
      </c>
      <c r="K2535" s="42"/>
      <c r="M2535" s="24"/>
      <c r="N2535" s="23"/>
    </row>
    <row r="2536" spans="1:14">
      <c r="A2536" s="38" t="str" cm="1">
        <f t="array" ref="A2536">_xlfn.TEXTJOIN(",", TRUE, _xlfn.UNIQUE(IF((序时账[日期]=B2536)*(序时账[凭证字号]=C2536), 序时账[科目编码], "")))</f>
        <v>0</v>
      </c>
      <c r="B2536" s="89"/>
      <c r="G2536" s="39"/>
      <c r="H2536" s="39"/>
      <c r="I2536" s="42">
        <f>IF(F2536&lt;&gt;"结转本期损益",_xlfn.XLOOKUP(D2536,科目余额表[科目编码],科目余额表[抽查项目],"无匹配"),"期间结转")</f>
        <v>0</v>
      </c>
      <c r="J2536" s="38" t="str" cm="1">
        <f t="array" ref="J2536">_xlfn.TEXTJOIN(",", TRUE, _xlfn.UNIQUE(IF((序时账[日期]=B2536)*(序时账[凭证字号]=C2536)*IF(G2536=0,序时账[借方金额]&lt;&gt;0,序时账[借方金额]=0)*(序时账[科目编码]&lt;&gt;D2536), 序时账[科目名称], "")))</f>
        <v/>
      </c>
      <c r="K2536" s="42"/>
      <c r="M2536" s="24"/>
      <c r="N2536" s="23"/>
    </row>
    <row r="2537" spans="1:14">
      <c r="A2537" s="38" t="str" cm="1">
        <f t="array" ref="A2537">_xlfn.TEXTJOIN(",", TRUE, _xlfn.UNIQUE(IF((序时账[日期]=B2537)*(序时账[凭证字号]=C2537), 序时账[科目编码], "")))</f>
        <v>0</v>
      </c>
      <c r="B2537" s="89"/>
      <c r="G2537" s="39"/>
      <c r="H2537" s="39"/>
      <c r="I2537" s="42">
        <f>IF(F2537&lt;&gt;"结转本期损益",_xlfn.XLOOKUP(D2537,科目余额表[科目编码],科目余额表[抽查项目],"无匹配"),"期间结转")</f>
        <v>0</v>
      </c>
      <c r="J2537" s="38" t="str" cm="1">
        <f t="array" ref="J2537">_xlfn.TEXTJOIN(",", TRUE, _xlfn.UNIQUE(IF((序时账[日期]=B2537)*(序时账[凭证字号]=C2537)*IF(G2537=0,序时账[借方金额]&lt;&gt;0,序时账[借方金额]=0)*(序时账[科目编码]&lt;&gt;D2537), 序时账[科目名称], "")))</f>
        <v/>
      </c>
      <c r="K2537" s="42"/>
      <c r="M2537" s="24"/>
      <c r="N2537" s="23"/>
    </row>
    <row r="2538" spans="1:14">
      <c r="A2538" s="38" t="str" cm="1">
        <f t="array" ref="A2538">_xlfn.TEXTJOIN(",", TRUE, _xlfn.UNIQUE(IF((序时账[日期]=B2538)*(序时账[凭证字号]=C2538), 序时账[科目编码], "")))</f>
        <v>0</v>
      </c>
      <c r="B2538" s="89"/>
      <c r="G2538" s="39"/>
      <c r="H2538" s="39"/>
      <c r="I2538" s="42">
        <f>IF(F2538&lt;&gt;"结转本期损益",_xlfn.XLOOKUP(D2538,科目余额表[科目编码],科目余额表[抽查项目],"无匹配"),"期间结转")</f>
        <v>0</v>
      </c>
      <c r="J2538" s="38" t="str" cm="1">
        <f t="array" ref="J2538">_xlfn.TEXTJOIN(",", TRUE, _xlfn.UNIQUE(IF((序时账[日期]=B2538)*(序时账[凭证字号]=C2538)*IF(G2538=0,序时账[借方金额]&lt;&gt;0,序时账[借方金额]=0)*(序时账[科目编码]&lt;&gt;D2538), 序时账[科目名称], "")))</f>
        <v/>
      </c>
      <c r="K2538" s="42"/>
      <c r="M2538" s="24"/>
      <c r="N2538" s="23"/>
    </row>
    <row r="2539" spans="1:14">
      <c r="A2539" s="38" t="str" cm="1">
        <f t="array" ref="A2539">_xlfn.TEXTJOIN(",", TRUE, _xlfn.UNIQUE(IF((序时账[日期]=B2539)*(序时账[凭证字号]=C2539), 序时账[科目编码], "")))</f>
        <v>0</v>
      </c>
      <c r="B2539" s="89"/>
      <c r="G2539" s="39"/>
      <c r="H2539" s="39"/>
      <c r="I2539" s="42">
        <f>IF(F2539&lt;&gt;"结转本期损益",_xlfn.XLOOKUP(D2539,科目余额表[科目编码],科目余额表[抽查项目],"无匹配"),"期间结转")</f>
        <v>0</v>
      </c>
      <c r="J2539" s="38" t="str" cm="1">
        <f t="array" ref="J2539">_xlfn.TEXTJOIN(",", TRUE, _xlfn.UNIQUE(IF((序时账[日期]=B2539)*(序时账[凭证字号]=C2539)*IF(G2539=0,序时账[借方金额]&lt;&gt;0,序时账[借方金额]=0)*(序时账[科目编码]&lt;&gt;D2539), 序时账[科目名称], "")))</f>
        <v/>
      </c>
      <c r="K2539" s="42"/>
      <c r="M2539" s="24"/>
      <c r="N2539" s="23"/>
    </row>
    <row r="2540" spans="1:14">
      <c r="A2540" s="38" t="str" cm="1">
        <f t="array" ref="A2540">_xlfn.TEXTJOIN(",", TRUE, _xlfn.UNIQUE(IF((序时账[日期]=B2540)*(序时账[凭证字号]=C2540), 序时账[科目编码], "")))</f>
        <v>0</v>
      </c>
      <c r="B2540" s="89"/>
      <c r="G2540" s="39"/>
      <c r="H2540" s="39"/>
      <c r="I2540" s="42">
        <f>IF(F2540&lt;&gt;"结转本期损益",_xlfn.XLOOKUP(D2540,科目余额表[科目编码],科目余额表[抽查项目],"无匹配"),"期间结转")</f>
        <v>0</v>
      </c>
      <c r="J2540" s="38" t="str" cm="1">
        <f t="array" ref="J2540">_xlfn.TEXTJOIN(",", TRUE, _xlfn.UNIQUE(IF((序时账[日期]=B2540)*(序时账[凭证字号]=C2540)*IF(G2540=0,序时账[借方金额]&lt;&gt;0,序时账[借方金额]=0)*(序时账[科目编码]&lt;&gt;D2540), 序时账[科目名称], "")))</f>
        <v/>
      </c>
      <c r="K2540" s="42"/>
      <c r="M2540" s="24"/>
      <c r="N2540" s="23"/>
    </row>
    <row r="2541" spans="1:14">
      <c r="A2541" s="38" t="str" cm="1">
        <f t="array" ref="A2541">_xlfn.TEXTJOIN(",", TRUE, _xlfn.UNIQUE(IF((序时账[日期]=B2541)*(序时账[凭证字号]=C2541), 序时账[科目编码], "")))</f>
        <v>0</v>
      </c>
      <c r="B2541" s="89"/>
      <c r="G2541" s="39"/>
      <c r="H2541" s="39"/>
      <c r="I2541" s="42">
        <f>IF(F2541&lt;&gt;"结转本期损益",_xlfn.XLOOKUP(D2541,科目余额表[科目编码],科目余额表[抽查项目],"无匹配"),"期间结转")</f>
        <v>0</v>
      </c>
      <c r="J2541" s="38" t="str" cm="1">
        <f t="array" ref="J2541">_xlfn.TEXTJOIN(",", TRUE, _xlfn.UNIQUE(IF((序时账[日期]=B2541)*(序时账[凭证字号]=C2541)*IF(G2541=0,序时账[借方金额]&lt;&gt;0,序时账[借方金额]=0)*(序时账[科目编码]&lt;&gt;D2541), 序时账[科目名称], "")))</f>
        <v/>
      </c>
      <c r="K2541" s="42"/>
      <c r="M2541" s="24"/>
      <c r="N2541" s="23"/>
    </row>
    <row r="2542" spans="1:14">
      <c r="A2542" s="38" t="str" cm="1">
        <f t="array" ref="A2542">_xlfn.TEXTJOIN(",", TRUE, _xlfn.UNIQUE(IF((序时账[日期]=B2542)*(序时账[凭证字号]=C2542), 序时账[科目编码], "")))</f>
        <v>0</v>
      </c>
      <c r="B2542" s="89"/>
      <c r="G2542" s="39"/>
      <c r="H2542" s="39"/>
      <c r="I2542" s="42">
        <f>IF(F2542&lt;&gt;"结转本期损益",_xlfn.XLOOKUP(D2542,科目余额表[科目编码],科目余额表[抽查项目],"无匹配"),"期间结转")</f>
        <v>0</v>
      </c>
      <c r="J2542" s="38" t="str" cm="1">
        <f t="array" ref="J2542">_xlfn.TEXTJOIN(",", TRUE, _xlfn.UNIQUE(IF((序时账[日期]=B2542)*(序时账[凭证字号]=C2542)*IF(G2542=0,序时账[借方金额]&lt;&gt;0,序时账[借方金额]=0)*(序时账[科目编码]&lt;&gt;D2542), 序时账[科目名称], "")))</f>
        <v/>
      </c>
      <c r="K2542" s="42"/>
      <c r="M2542" s="24"/>
      <c r="N2542" s="23"/>
    </row>
    <row r="2543" spans="1:14">
      <c r="A2543" s="38" t="str" cm="1">
        <f t="array" ref="A2543">_xlfn.TEXTJOIN(",", TRUE, _xlfn.UNIQUE(IF((序时账[日期]=B2543)*(序时账[凭证字号]=C2543), 序时账[科目编码], "")))</f>
        <v>0</v>
      </c>
      <c r="B2543" s="89"/>
      <c r="G2543" s="39"/>
      <c r="H2543" s="39"/>
      <c r="I2543" s="42">
        <f>IF(F2543&lt;&gt;"结转本期损益",_xlfn.XLOOKUP(D2543,科目余额表[科目编码],科目余额表[抽查项目],"无匹配"),"期间结转")</f>
        <v>0</v>
      </c>
      <c r="J2543" s="38" t="str" cm="1">
        <f t="array" ref="J2543">_xlfn.TEXTJOIN(",", TRUE, _xlfn.UNIQUE(IF((序时账[日期]=B2543)*(序时账[凭证字号]=C2543)*IF(G2543=0,序时账[借方金额]&lt;&gt;0,序时账[借方金额]=0)*(序时账[科目编码]&lt;&gt;D2543), 序时账[科目名称], "")))</f>
        <v/>
      </c>
      <c r="K2543" s="42"/>
      <c r="M2543" s="24"/>
      <c r="N2543" s="23"/>
    </row>
    <row r="2544" spans="1:14">
      <c r="A2544" s="38" t="str" cm="1">
        <f t="array" ref="A2544">_xlfn.TEXTJOIN(",", TRUE, _xlfn.UNIQUE(IF((序时账[日期]=B2544)*(序时账[凭证字号]=C2544), 序时账[科目编码], "")))</f>
        <v>0</v>
      </c>
      <c r="B2544" s="89"/>
      <c r="G2544" s="39"/>
      <c r="H2544" s="39"/>
      <c r="I2544" s="42">
        <f>IF(F2544&lt;&gt;"结转本期损益",_xlfn.XLOOKUP(D2544,科目余额表[科目编码],科目余额表[抽查项目],"无匹配"),"期间结转")</f>
        <v>0</v>
      </c>
      <c r="J2544" s="38" t="str" cm="1">
        <f t="array" ref="J2544">_xlfn.TEXTJOIN(",", TRUE, _xlfn.UNIQUE(IF((序时账[日期]=B2544)*(序时账[凭证字号]=C2544)*IF(G2544=0,序时账[借方金额]&lt;&gt;0,序时账[借方金额]=0)*(序时账[科目编码]&lt;&gt;D2544), 序时账[科目名称], "")))</f>
        <v/>
      </c>
      <c r="K2544" s="42"/>
      <c r="M2544" s="24"/>
      <c r="N2544" s="23"/>
    </row>
    <row r="2545" spans="1:14">
      <c r="A2545" s="38" t="str" cm="1">
        <f t="array" ref="A2545">_xlfn.TEXTJOIN(",", TRUE, _xlfn.UNIQUE(IF((序时账[日期]=B2545)*(序时账[凭证字号]=C2545), 序时账[科目编码], "")))</f>
        <v>0</v>
      </c>
      <c r="B2545" s="89"/>
      <c r="G2545" s="39"/>
      <c r="H2545" s="39"/>
      <c r="I2545" s="42">
        <f>IF(F2545&lt;&gt;"结转本期损益",_xlfn.XLOOKUP(D2545,科目余额表[科目编码],科目余额表[抽查项目],"无匹配"),"期间结转")</f>
        <v>0</v>
      </c>
      <c r="J2545" s="38" t="str" cm="1">
        <f t="array" ref="J2545">_xlfn.TEXTJOIN(",", TRUE, _xlfn.UNIQUE(IF((序时账[日期]=B2545)*(序时账[凭证字号]=C2545)*IF(G2545=0,序时账[借方金额]&lt;&gt;0,序时账[借方金额]=0)*(序时账[科目编码]&lt;&gt;D2545), 序时账[科目名称], "")))</f>
        <v/>
      </c>
      <c r="K2545" s="42"/>
      <c r="M2545" s="24"/>
      <c r="N2545" s="23"/>
    </row>
    <row r="2546" spans="1:14">
      <c r="A2546" s="38" t="str" cm="1">
        <f t="array" ref="A2546">_xlfn.TEXTJOIN(",", TRUE, _xlfn.UNIQUE(IF((序时账[日期]=B2546)*(序时账[凭证字号]=C2546), 序时账[科目编码], "")))</f>
        <v>0</v>
      </c>
      <c r="B2546" s="89"/>
      <c r="G2546" s="39"/>
      <c r="H2546" s="39"/>
      <c r="I2546" s="42">
        <f>IF(F2546&lt;&gt;"结转本期损益",_xlfn.XLOOKUP(D2546,科目余额表[科目编码],科目余额表[抽查项目],"无匹配"),"期间结转")</f>
        <v>0</v>
      </c>
      <c r="J2546" s="38" t="str" cm="1">
        <f t="array" ref="J2546">_xlfn.TEXTJOIN(",", TRUE, _xlfn.UNIQUE(IF((序时账[日期]=B2546)*(序时账[凭证字号]=C2546)*IF(G2546=0,序时账[借方金额]&lt;&gt;0,序时账[借方金额]=0)*(序时账[科目编码]&lt;&gt;D2546), 序时账[科目名称], "")))</f>
        <v/>
      </c>
      <c r="K2546" s="42"/>
      <c r="M2546" s="24"/>
      <c r="N2546" s="23"/>
    </row>
    <row r="2547" spans="1:14">
      <c r="A2547" s="38" t="str" cm="1">
        <f t="array" ref="A2547">_xlfn.TEXTJOIN(",", TRUE, _xlfn.UNIQUE(IF((序时账[日期]=B2547)*(序时账[凭证字号]=C2547), 序时账[科目编码], "")))</f>
        <v>0</v>
      </c>
      <c r="B2547" s="89"/>
      <c r="G2547" s="39"/>
      <c r="H2547" s="39"/>
      <c r="I2547" s="42">
        <f>IF(F2547&lt;&gt;"结转本期损益",_xlfn.XLOOKUP(D2547,科目余额表[科目编码],科目余额表[抽查项目],"无匹配"),"期间结转")</f>
        <v>0</v>
      </c>
      <c r="J2547" s="38" t="str" cm="1">
        <f t="array" ref="J2547">_xlfn.TEXTJOIN(",", TRUE, _xlfn.UNIQUE(IF((序时账[日期]=B2547)*(序时账[凭证字号]=C2547)*IF(G2547=0,序时账[借方金额]&lt;&gt;0,序时账[借方金额]=0)*(序时账[科目编码]&lt;&gt;D2547), 序时账[科目名称], "")))</f>
        <v/>
      </c>
      <c r="K2547" s="42"/>
      <c r="M2547" s="24"/>
      <c r="N2547" s="23"/>
    </row>
    <row r="2548" spans="1:14">
      <c r="A2548" s="38" t="str" cm="1">
        <f t="array" ref="A2548">_xlfn.TEXTJOIN(",", TRUE, _xlfn.UNIQUE(IF((序时账[日期]=B2548)*(序时账[凭证字号]=C2548), 序时账[科目编码], "")))</f>
        <v>0</v>
      </c>
      <c r="B2548" s="89"/>
      <c r="G2548" s="39"/>
      <c r="H2548" s="39"/>
      <c r="I2548" s="42">
        <f>IF(F2548&lt;&gt;"结转本期损益",_xlfn.XLOOKUP(D2548,科目余额表[科目编码],科目余额表[抽查项目],"无匹配"),"期间结转")</f>
        <v>0</v>
      </c>
      <c r="J2548" s="38" t="str" cm="1">
        <f t="array" ref="J2548">_xlfn.TEXTJOIN(",", TRUE, _xlfn.UNIQUE(IF((序时账[日期]=B2548)*(序时账[凭证字号]=C2548)*IF(G2548=0,序时账[借方金额]&lt;&gt;0,序时账[借方金额]=0)*(序时账[科目编码]&lt;&gt;D2548), 序时账[科目名称], "")))</f>
        <v/>
      </c>
      <c r="K2548" s="42"/>
      <c r="M2548" s="24"/>
      <c r="N2548" s="23"/>
    </row>
    <row r="2549" spans="1:14">
      <c r="A2549" s="38" t="str" cm="1">
        <f t="array" ref="A2549">_xlfn.TEXTJOIN(",", TRUE, _xlfn.UNIQUE(IF((序时账[日期]=B2549)*(序时账[凭证字号]=C2549), 序时账[科目编码], "")))</f>
        <v>0</v>
      </c>
      <c r="B2549" s="89"/>
      <c r="G2549" s="39"/>
      <c r="H2549" s="39"/>
      <c r="I2549" s="42">
        <f>IF(F2549&lt;&gt;"结转本期损益",_xlfn.XLOOKUP(D2549,科目余额表[科目编码],科目余额表[抽查项目],"无匹配"),"期间结转")</f>
        <v>0</v>
      </c>
      <c r="J2549" s="38" t="str" cm="1">
        <f t="array" ref="J2549">_xlfn.TEXTJOIN(",", TRUE, _xlfn.UNIQUE(IF((序时账[日期]=B2549)*(序时账[凭证字号]=C2549)*IF(G2549=0,序时账[借方金额]&lt;&gt;0,序时账[借方金额]=0)*(序时账[科目编码]&lt;&gt;D2549), 序时账[科目名称], "")))</f>
        <v/>
      </c>
      <c r="K2549" s="42"/>
      <c r="M2549" s="24"/>
      <c r="N2549" s="23"/>
    </row>
    <row r="2550" spans="1:14">
      <c r="A2550" s="38" t="str" cm="1">
        <f t="array" ref="A2550">_xlfn.TEXTJOIN(",", TRUE, _xlfn.UNIQUE(IF((序时账[日期]=B2550)*(序时账[凭证字号]=C2550), 序时账[科目编码], "")))</f>
        <v>0</v>
      </c>
      <c r="B2550" s="89"/>
      <c r="G2550" s="39"/>
      <c r="H2550" s="39"/>
      <c r="I2550" s="42">
        <f>IF(F2550&lt;&gt;"结转本期损益",_xlfn.XLOOKUP(D2550,科目余额表[科目编码],科目余额表[抽查项目],"无匹配"),"期间结转")</f>
        <v>0</v>
      </c>
      <c r="J2550" s="38" t="str" cm="1">
        <f t="array" ref="J2550">_xlfn.TEXTJOIN(",", TRUE, _xlfn.UNIQUE(IF((序时账[日期]=B2550)*(序时账[凭证字号]=C2550)*IF(G2550=0,序时账[借方金额]&lt;&gt;0,序时账[借方金额]=0)*(序时账[科目编码]&lt;&gt;D2550), 序时账[科目名称], "")))</f>
        <v/>
      </c>
      <c r="K2550" s="42"/>
      <c r="M2550" s="24"/>
      <c r="N2550" s="23"/>
    </row>
    <row r="2551" spans="1:14">
      <c r="A2551" s="38" t="str" cm="1">
        <f t="array" ref="A2551">_xlfn.TEXTJOIN(",", TRUE, _xlfn.UNIQUE(IF((序时账[日期]=B2551)*(序时账[凭证字号]=C2551), 序时账[科目编码], "")))</f>
        <v>0</v>
      </c>
      <c r="B2551" s="89"/>
      <c r="G2551" s="39"/>
      <c r="H2551" s="39"/>
      <c r="I2551" s="42">
        <f>IF(F2551&lt;&gt;"结转本期损益",_xlfn.XLOOKUP(D2551,科目余额表[科目编码],科目余额表[抽查项目],"无匹配"),"期间结转")</f>
        <v>0</v>
      </c>
      <c r="J2551" s="38" t="str" cm="1">
        <f t="array" ref="J2551">_xlfn.TEXTJOIN(",", TRUE, _xlfn.UNIQUE(IF((序时账[日期]=B2551)*(序时账[凭证字号]=C2551)*IF(G2551=0,序时账[借方金额]&lt;&gt;0,序时账[借方金额]=0)*(序时账[科目编码]&lt;&gt;D2551), 序时账[科目名称], "")))</f>
        <v/>
      </c>
      <c r="K2551" s="42"/>
      <c r="M2551" s="24"/>
      <c r="N2551" s="23"/>
    </row>
    <row r="2552" spans="1:14">
      <c r="A2552" s="38" t="str" cm="1">
        <f t="array" ref="A2552">_xlfn.TEXTJOIN(",", TRUE, _xlfn.UNIQUE(IF((序时账[日期]=B2552)*(序时账[凭证字号]=C2552), 序时账[科目编码], "")))</f>
        <v>0</v>
      </c>
      <c r="B2552" s="89"/>
      <c r="G2552" s="39"/>
      <c r="H2552" s="39"/>
      <c r="I2552" s="42">
        <f>IF(F2552&lt;&gt;"结转本期损益",_xlfn.XLOOKUP(D2552,科目余额表[科目编码],科目余额表[抽查项目],"无匹配"),"期间结转")</f>
        <v>0</v>
      </c>
      <c r="J2552" s="38" t="str" cm="1">
        <f t="array" ref="J2552">_xlfn.TEXTJOIN(",", TRUE, _xlfn.UNIQUE(IF((序时账[日期]=B2552)*(序时账[凭证字号]=C2552)*IF(G2552=0,序时账[借方金额]&lt;&gt;0,序时账[借方金额]=0)*(序时账[科目编码]&lt;&gt;D2552), 序时账[科目名称], "")))</f>
        <v/>
      </c>
      <c r="K2552" s="42"/>
      <c r="M2552" s="24"/>
      <c r="N2552" s="23"/>
    </row>
    <row r="2553" spans="1:14">
      <c r="A2553" s="38" t="str" cm="1">
        <f t="array" ref="A2553">_xlfn.TEXTJOIN(",", TRUE, _xlfn.UNIQUE(IF((序时账[日期]=B2553)*(序时账[凭证字号]=C2553), 序时账[科目编码], "")))</f>
        <v>0</v>
      </c>
      <c r="B2553" s="89"/>
      <c r="G2553" s="39"/>
      <c r="H2553" s="39"/>
      <c r="I2553" s="42">
        <f>IF(F2553&lt;&gt;"结转本期损益",_xlfn.XLOOKUP(D2553,科目余额表[科目编码],科目余额表[抽查项目],"无匹配"),"期间结转")</f>
        <v>0</v>
      </c>
      <c r="J2553" s="38" t="str" cm="1">
        <f t="array" ref="J2553">_xlfn.TEXTJOIN(",", TRUE, _xlfn.UNIQUE(IF((序时账[日期]=B2553)*(序时账[凭证字号]=C2553)*IF(G2553=0,序时账[借方金额]&lt;&gt;0,序时账[借方金额]=0)*(序时账[科目编码]&lt;&gt;D2553), 序时账[科目名称], "")))</f>
        <v/>
      </c>
      <c r="K2553" s="42"/>
      <c r="M2553" s="24"/>
      <c r="N2553" s="23"/>
    </row>
    <row r="2554" spans="1:14">
      <c r="A2554" s="38" t="str" cm="1">
        <f t="array" ref="A2554">_xlfn.TEXTJOIN(",", TRUE, _xlfn.UNIQUE(IF((序时账[日期]=B2554)*(序时账[凭证字号]=C2554), 序时账[科目编码], "")))</f>
        <v>0</v>
      </c>
      <c r="B2554" s="89"/>
      <c r="G2554" s="39"/>
      <c r="H2554" s="39"/>
      <c r="I2554" s="42">
        <f>IF(F2554&lt;&gt;"结转本期损益",_xlfn.XLOOKUP(D2554,科目余额表[科目编码],科目余额表[抽查项目],"无匹配"),"期间结转")</f>
        <v>0</v>
      </c>
      <c r="J2554" s="38" t="str" cm="1">
        <f t="array" ref="J2554">_xlfn.TEXTJOIN(",", TRUE, _xlfn.UNIQUE(IF((序时账[日期]=B2554)*(序时账[凭证字号]=C2554)*IF(G2554=0,序时账[借方金额]&lt;&gt;0,序时账[借方金额]=0)*(序时账[科目编码]&lt;&gt;D2554), 序时账[科目名称], "")))</f>
        <v/>
      </c>
      <c r="K2554" s="42"/>
      <c r="M2554" s="24"/>
      <c r="N2554" s="23"/>
    </row>
    <row r="2555" spans="1:14">
      <c r="A2555" s="38" t="str" cm="1">
        <f t="array" ref="A2555">_xlfn.TEXTJOIN(",", TRUE, _xlfn.UNIQUE(IF((序时账[日期]=B2555)*(序时账[凭证字号]=C2555), 序时账[科目编码], "")))</f>
        <v>0</v>
      </c>
      <c r="B2555" s="89"/>
      <c r="G2555" s="39"/>
      <c r="H2555" s="39"/>
      <c r="I2555" s="42">
        <f>IF(F2555&lt;&gt;"结转本期损益",_xlfn.XLOOKUP(D2555,科目余额表[科目编码],科目余额表[抽查项目],"无匹配"),"期间结转")</f>
        <v>0</v>
      </c>
      <c r="J2555" s="38" t="str" cm="1">
        <f t="array" ref="J2555">_xlfn.TEXTJOIN(",", TRUE, _xlfn.UNIQUE(IF((序时账[日期]=B2555)*(序时账[凭证字号]=C2555)*IF(G2555=0,序时账[借方金额]&lt;&gt;0,序时账[借方金额]=0)*(序时账[科目编码]&lt;&gt;D2555), 序时账[科目名称], "")))</f>
        <v/>
      </c>
      <c r="K2555" s="42"/>
      <c r="M2555" s="24"/>
      <c r="N2555" s="23"/>
    </row>
    <row r="2556" spans="1:14">
      <c r="A2556" s="38" t="str" cm="1">
        <f t="array" ref="A2556">_xlfn.TEXTJOIN(",", TRUE, _xlfn.UNIQUE(IF((序时账[日期]=B2556)*(序时账[凭证字号]=C2556), 序时账[科目编码], "")))</f>
        <v>0</v>
      </c>
      <c r="B2556" s="89"/>
      <c r="G2556" s="39"/>
      <c r="H2556" s="39"/>
      <c r="I2556" s="42">
        <f>IF(F2556&lt;&gt;"结转本期损益",_xlfn.XLOOKUP(D2556,科目余额表[科目编码],科目余额表[抽查项目],"无匹配"),"期间结转")</f>
        <v>0</v>
      </c>
      <c r="J2556" s="38" t="str" cm="1">
        <f t="array" ref="J2556">_xlfn.TEXTJOIN(",", TRUE, _xlfn.UNIQUE(IF((序时账[日期]=B2556)*(序时账[凭证字号]=C2556)*IF(G2556=0,序时账[借方金额]&lt;&gt;0,序时账[借方金额]=0)*(序时账[科目编码]&lt;&gt;D2556), 序时账[科目名称], "")))</f>
        <v/>
      </c>
      <c r="K2556" s="42"/>
      <c r="M2556" s="24"/>
      <c r="N2556" s="23"/>
    </row>
    <row r="2557" spans="1:14">
      <c r="A2557" s="38" t="str" cm="1">
        <f t="array" ref="A2557">_xlfn.TEXTJOIN(",", TRUE, _xlfn.UNIQUE(IF((序时账[日期]=B2557)*(序时账[凭证字号]=C2557), 序时账[科目编码], "")))</f>
        <v>0</v>
      </c>
      <c r="B2557" s="89"/>
      <c r="G2557" s="39"/>
      <c r="H2557" s="39"/>
      <c r="I2557" s="42">
        <f>IF(F2557&lt;&gt;"结转本期损益",_xlfn.XLOOKUP(D2557,科目余额表[科目编码],科目余额表[抽查项目],"无匹配"),"期间结转")</f>
        <v>0</v>
      </c>
      <c r="J2557" s="38" t="str" cm="1">
        <f t="array" ref="J2557">_xlfn.TEXTJOIN(",", TRUE, _xlfn.UNIQUE(IF((序时账[日期]=B2557)*(序时账[凭证字号]=C2557)*IF(G2557=0,序时账[借方金额]&lt;&gt;0,序时账[借方金额]=0)*(序时账[科目编码]&lt;&gt;D2557), 序时账[科目名称], "")))</f>
        <v/>
      </c>
      <c r="K2557" s="42"/>
      <c r="M2557" s="24"/>
      <c r="N2557" s="23"/>
    </row>
    <row r="2558" spans="1:14">
      <c r="A2558" s="38" t="str" cm="1">
        <f t="array" ref="A2558">_xlfn.TEXTJOIN(",", TRUE, _xlfn.UNIQUE(IF((序时账[日期]=B2558)*(序时账[凭证字号]=C2558), 序时账[科目编码], "")))</f>
        <v>0</v>
      </c>
      <c r="B2558" s="89"/>
      <c r="G2558" s="39"/>
      <c r="H2558" s="39"/>
      <c r="I2558" s="42">
        <f>IF(F2558&lt;&gt;"结转本期损益",_xlfn.XLOOKUP(D2558,科目余额表[科目编码],科目余额表[抽查项目],"无匹配"),"期间结转")</f>
        <v>0</v>
      </c>
      <c r="J2558" s="38" t="str" cm="1">
        <f t="array" ref="J2558">_xlfn.TEXTJOIN(",", TRUE, _xlfn.UNIQUE(IF((序时账[日期]=B2558)*(序时账[凭证字号]=C2558)*IF(G2558=0,序时账[借方金额]&lt;&gt;0,序时账[借方金额]=0)*(序时账[科目编码]&lt;&gt;D2558), 序时账[科目名称], "")))</f>
        <v/>
      </c>
      <c r="K2558" s="42"/>
      <c r="M2558" s="24"/>
      <c r="N2558" s="23"/>
    </row>
    <row r="2559" spans="1:14">
      <c r="A2559" s="38" t="str" cm="1">
        <f t="array" ref="A2559">_xlfn.TEXTJOIN(",", TRUE, _xlfn.UNIQUE(IF((序时账[日期]=B2559)*(序时账[凭证字号]=C2559), 序时账[科目编码], "")))</f>
        <v>0</v>
      </c>
      <c r="B2559" s="89"/>
      <c r="G2559" s="39"/>
      <c r="H2559" s="39"/>
      <c r="I2559" s="42">
        <f>IF(F2559&lt;&gt;"结转本期损益",_xlfn.XLOOKUP(D2559,科目余额表[科目编码],科目余额表[抽查项目],"无匹配"),"期间结转")</f>
        <v>0</v>
      </c>
      <c r="J2559" s="38" t="str" cm="1">
        <f t="array" ref="J2559">_xlfn.TEXTJOIN(",", TRUE, _xlfn.UNIQUE(IF((序时账[日期]=B2559)*(序时账[凭证字号]=C2559)*IF(G2559=0,序时账[借方金额]&lt;&gt;0,序时账[借方金额]=0)*(序时账[科目编码]&lt;&gt;D2559), 序时账[科目名称], "")))</f>
        <v/>
      </c>
      <c r="K2559" s="42"/>
      <c r="M2559" s="24"/>
      <c r="N2559" s="23"/>
    </row>
    <row r="2560" spans="1:14">
      <c r="A2560" s="38" t="str" cm="1">
        <f t="array" ref="A2560">_xlfn.TEXTJOIN(",", TRUE, _xlfn.UNIQUE(IF((序时账[日期]=B2560)*(序时账[凭证字号]=C2560), 序时账[科目编码], "")))</f>
        <v>0</v>
      </c>
      <c r="B2560" s="89"/>
      <c r="G2560" s="39"/>
      <c r="H2560" s="39"/>
      <c r="I2560" s="42">
        <f>IF(F2560&lt;&gt;"结转本期损益",_xlfn.XLOOKUP(D2560,科目余额表[科目编码],科目余额表[抽查项目],"无匹配"),"期间结转")</f>
        <v>0</v>
      </c>
      <c r="J2560" s="38" t="str" cm="1">
        <f t="array" ref="J2560">_xlfn.TEXTJOIN(",", TRUE, _xlfn.UNIQUE(IF((序时账[日期]=B2560)*(序时账[凭证字号]=C2560)*IF(G2560=0,序时账[借方金额]&lt;&gt;0,序时账[借方金额]=0)*(序时账[科目编码]&lt;&gt;D2560), 序时账[科目名称], "")))</f>
        <v/>
      </c>
      <c r="K2560" s="42"/>
      <c r="M2560" s="24"/>
      <c r="N2560" s="23"/>
    </row>
    <row r="2561" spans="1:14">
      <c r="A2561" s="38" t="str" cm="1">
        <f t="array" ref="A2561">_xlfn.TEXTJOIN(",", TRUE, _xlfn.UNIQUE(IF((序时账[日期]=B2561)*(序时账[凭证字号]=C2561), 序时账[科目编码], "")))</f>
        <v>0</v>
      </c>
      <c r="B2561" s="89"/>
      <c r="G2561" s="39"/>
      <c r="H2561" s="39"/>
      <c r="I2561" s="42">
        <f>IF(F2561&lt;&gt;"结转本期损益",_xlfn.XLOOKUP(D2561,科目余额表[科目编码],科目余额表[抽查项目],"无匹配"),"期间结转")</f>
        <v>0</v>
      </c>
      <c r="J2561" s="38" t="str" cm="1">
        <f t="array" ref="J2561">_xlfn.TEXTJOIN(",", TRUE, _xlfn.UNIQUE(IF((序时账[日期]=B2561)*(序时账[凭证字号]=C2561)*IF(G2561=0,序时账[借方金额]&lt;&gt;0,序时账[借方金额]=0)*(序时账[科目编码]&lt;&gt;D2561), 序时账[科目名称], "")))</f>
        <v/>
      </c>
      <c r="K2561" s="42"/>
      <c r="M2561" s="24"/>
      <c r="N2561" s="23"/>
    </row>
    <row r="2562" spans="1:14">
      <c r="A2562" s="38" t="str" cm="1">
        <f t="array" ref="A2562">_xlfn.TEXTJOIN(",", TRUE, _xlfn.UNIQUE(IF((序时账[日期]=B2562)*(序时账[凭证字号]=C2562), 序时账[科目编码], "")))</f>
        <v>0</v>
      </c>
      <c r="B2562" s="89"/>
      <c r="G2562" s="39"/>
      <c r="H2562" s="39"/>
      <c r="I2562" s="42">
        <f>IF(F2562&lt;&gt;"结转本期损益",_xlfn.XLOOKUP(D2562,科目余额表[科目编码],科目余额表[抽查项目],"无匹配"),"期间结转")</f>
        <v>0</v>
      </c>
      <c r="J2562" s="38" t="str" cm="1">
        <f t="array" ref="J2562">_xlfn.TEXTJOIN(",", TRUE, _xlfn.UNIQUE(IF((序时账[日期]=B2562)*(序时账[凭证字号]=C2562)*IF(G2562=0,序时账[借方金额]&lt;&gt;0,序时账[借方金额]=0)*(序时账[科目编码]&lt;&gt;D2562), 序时账[科目名称], "")))</f>
        <v/>
      </c>
      <c r="K2562" s="42"/>
      <c r="M2562" s="24"/>
      <c r="N2562" s="23"/>
    </row>
    <row r="2563" spans="1:14">
      <c r="A2563" s="38" t="str" cm="1">
        <f t="array" ref="A2563">_xlfn.TEXTJOIN(",", TRUE, _xlfn.UNIQUE(IF((序时账[日期]=B2563)*(序时账[凭证字号]=C2563), 序时账[科目编码], "")))</f>
        <v>0</v>
      </c>
      <c r="B2563" s="89"/>
      <c r="G2563" s="39"/>
      <c r="H2563" s="39"/>
      <c r="I2563" s="42">
        <f>IF(F2563&lt;&gt;"结转本期损益",_xlfn.XLOOKUP(D2563,科目余额表[科目编码],科目余额表[抽查项目],"无匹配"),"期间结转")</f>
        <v>0</v>
      </c>
      <c r="J2563" s="38" t="str" cm="1">
        <f t="array" ref="J2563">_xlfn.TEXTJOIN(",", TRUE, _xlfn.UNIQUE(IF((序时账[日期]=B2563)*(序时账[凭证字号]=C2563)*IF(G2563=0,序时账[借方金额]&lt;&gt;0,序时账[借方金额]=0)*(序时账[科目编码]&lt;&gt;D2563), 序时账[科目名称], "")))</f>
        <v/>
      </c>
      <c r="K2563" s="42"/>
      <c r="M2563" s="24"/>
      <c r="N2563" s="23"/>
    </row>
    <row r="2564" spans="1:14">
      <c r="A2564" s="38" t="str" cm="1">
        <f t="array" ref="A2564">_xlfn.TEXTJOIN(",", TRUE, _xlfn.UNIQUE(IF((序时账[日期]=B2564)*(序时账[凭证字号]=C2564), 序时账[科目编码], "")))</f>
        <v>0</v>
      </c>
      <c r="B2564" s="89"/>
      <c r="G2564" s="39"/>
      <c r="H2564" s="39"/>
      <c r="I2564" s="42">
        <f>IF(F2564&lt;&gt;"结转本期损益",_xlfn.XLOOKUP(D2564,科目余额表[科目编码],科目余额表[抽查项目],"无匹配"),"期间结转")</f>
        <v>0</v>
      </c>
      <c r="J2564" s="38" t="str" cm="1">
        <f t="array" ref="J2564">_xlfn.TEXTJOIN(",", TRUE, _xlfn.UNIQUE(IF((序时账[日期]=B2564)*(序时账[凭证字号]=C2564)*IF(G2564=0,序时账[借方金额]&lt;&gt;0,序时账[借方金额]=0)*(序时账[科目编码]&lt;&gt;D2564), 序时账[科目名称], "")))</f>
        <v/>
      </c>
      <c r="K2564" s="42"/>
      <c r="M2564" s="24"/>
      <c r="N2564" s="23"/>
    </row>
    <row r="2565" spans="1:14">
      <c r="A2565" s="38" t="str" cm="1">
        <f t="array" ref="A2565">_xlfn.TEXTJOIN(",", TRUE, _xlfn.UNIQUE(IF((序时账[日期]=B2565)*(序时账[凭证字号]=C2565), 序时账[科目编码], "")))</f>
        <v>0</v>
      </c>
      <c r="B2565" s="89"/>
      <c r="G2565" s="39"/>
      <c r="H2565" s="39"/>
      <c r="I2565" s="42">
        <f>IF(F2565&lt;&gt;"结转本期损益",_xlfn.XLOOKUP(D2565,科目余额表[科目编码],科目余额表[抽查项目],"无匹配"),"期间结转")</f>
        <v>0</v>
      </c>
      <c r="J2565" s="38" t="str" cm="1">
        <f t="array" ref="J2565">_xlfn.TEXTJOIN(",", TRUE, _xlfn.UNIQUE(IF((序时账[日期]=B2565)*(序时账[凭证字号]=C2565)*IF(G2565=0,序时账[借方金额]&lt;&gt;0,序时账[借方金额]=0)*(序时账[科目编码]&lt;&gt;D2565), 序时账[科目名称], "")))</f>
        <v/>
      </c>
      <c r="K2565" s="42"/>
      <c r="M2565" s="24"/>
      <c r="N2565" s="23"/>
    </row>
    <row r="2566" spans="1:14">
      <c r="A2566" s="38" t="str" cm="1">
        <f t="array" ref="A2566">_xlfn.TEXTJOIN(",", TRUE, _xlfn.UNIQUE(IF((序时账[日期]=B2566)*(序时账[凭证字号]=C2566), 序时账[科目编码], "")))</f>
        <v>0</v>
      </c>
      <c r="B2566" s="89"/>
      <c r="G2566" s="39"/>
      <c r="H2566" s="39"/>
      <c r="I2566" s="42">
        <f>IF(F2566&lt;&gt;"结转本期损益",_xlfn.XLOOKUP(D2566,科目余额表[科目编码],科目余额表[抽查项目],"无匹配"),"期间结转")</f>
        <v>0</v>
      </c>
      <c r="J2566" s="38" t="str" cm="1">
        <f t="array" ref="J2566">_xlfn.TEXTJOIN(",", TRUE, _xlfn.UNIQUE(IF((序时账[日期]=B2566)*(序时账[凭证字号]=C2566)*IF(G2566=0,序时账[借方金额]&lt;&gt;0,序时账[借方金额]=0)*(序时账[科目编码]&lt;&gt;D2566), 序时账[科目名称], "")))</f>
        <v/>
      </c>
      <c r="K2566" s="42"/>
      <c r="M2566" s="24"/>
      <c r="N2566" s="23"/>
    </row>
    <row r="2567" spans="1:14">
      <c r="A2567" s="38" t="str" cm="1">
        <f t="array" ref="A2567">_xlfn.TEXTJOIN(",", TRUE, _xlfn.UNIQUE(IF((序时账[日期]=B2567)*(序时账[凭证字号]=C2567), 序时账[科目编码], "")))</f>
        <v>0</v>
      </c>
      <c r="B2567" s="89"/>
      <c r="G2567" s="39"/>
      <c r="H2567" s="39"/>
      <c r="I2567" s="42">
        <f>IF(F2567&lt;&gt;"结转本期损益",_xlfn.XLOOKUP(D2567,科目余额表[科目编码],科目余额表[抽查项目],"无匹配"),"期间结转")</f>
        <v>0</v>
      </c>
      <c r="J2567" s="38" t="str" cm="1">
        <f t="array" ref="J2567">_xlfn.TEXTJOIN(",", TRUE, _xlfn.UNIQUE(IF((序时账[日期]=B2567)*(序时账[凭证字号]=C2567)*IF(G2567=0,序时账[借方金额]&lt;&gt;0,序时账[借方金额]=0)*(序时账[科目编码]&lt;&gt;D2567), 序时账[科目名称], "")))</f>
        <v/>
      </c>
      <c r="K2567" s="42"/>
      <c r="M2567" s="24"/>
      <c r="N2567" s="23"/>
    </row>
    <row r="2568" spans="1:14">
      <c r="A2568" s="38" t="str" cm="1">
        <f t="array" ref="A2568">_xlfn.TEXTJOIN(",", TRUE, _xlfn.UNIQUE(IF((序时账[日期]=B2568)*(序时账[凭证字号]=C2568), 序时账[科目编码], "")))</f>
        <v>0</v>
      </c>
      <c r="B2568" s="89"/>
      <c r="G2568" s="39"/>
      <c r="H2568" s="39"/>
      <c r="I2568" s="42">
        <f>IF(F2568&lt;&gt;"结转本期损益",_xlfn.XLOOKUP(D2568,科目余额表[科目编码],科目余额表[抽查项目],"无匹配"),"期间结转")</f>
        <v>0</v>
      </c>
      <c r="J2568" s="38" t="str" cm="1">
        <f t="array" ref="J2568">_xlfn.TEXTJOIN(",", TRUE, _xlfn.UNIQUE(IF((序时账[日期]=B2568)*(序时账[凭证字号]=C2568)*IF(G2568=0,序时账[借方金额]&lt;&gt;0,序时账[借方金额]=0)*(序时账[科目编码]&lt;&gt;D2568), 序时账[科目名称], "")))</f>
        <v/>
      </c>
      <c r="K2568" s="42"/>
      <c r="M2568" s="24"/>
      <c r="N2568" s="23"/>
    </row>
    <row r="2569" spans="1:14">
      <c r="A2569" s="38" t="str" cm="1">
        <f t="array" ref="A2569">_xlfn.TEXTJOIN(",", TRUE, _xlfn.UNIQUE(IF((序时账[日期]=B2569)*(序时账[凭证字号]=C2569), 序时账[科目编码], "")))</f>
        <v>0</v>
      </c>
      <c r="B2569" s="89"/>
      <c r="G2569" s="39"/>
      <c r="H2569" s="39"/>
      <c r="I2569" s="42">
        <f>IF(F2569&lt;&gt;"结转本期损益",_xlfn.XLOOKUP(D2569,科目余额表[科目编码],科目余额表[抽查项目],"无匹配"),"期间结转")</f>
        <v>0</v>
      </c>
      <c r="J2569" s="38" t="str" cm="1">
        <f t="array" ref="J2569">_xlfn.TEXTJOIN(",", TRUE, _xlfn.UNIQUE(IF((序时账[日期]=B2569)*(序时账[凭证字号]=C2569)*IF(G2569=0,序时账[借方金额]&lt;&gt;0,序时账[借方金额]=0)*(序时账[科目编码]&lt;&gt;D2569), 序时账[科目名称], "")))</f>
        <v/>
      </c>
      <c r="K2569" s="42"/>
      <c r="M2569" s="24"/>
      <c r="N2569" s="23"/>
    </row>
    <row r="2570" spans="1:14">
      <c r="A2570" s="38" t="str" cm="1">
        <f t="array" ref="A2570">_xlfn.TEXTJOIN(",", TRUE, _xlfn.UNIQUE(IF((序时账[日期]=B2570)*(序时账[凭证字号]=C2570), 序时账[科目编码], "")))</f>
        <v>0</v>
      </c>
      <c r="B2570" s="89"/>
      <c r="G2570" s="39"/>
      <c r="H2570" s="39"/>
      <c r="I2570" s="42">
        <f>IF(F2570&lt;&gt;"结转本期损益",_xlfn.XLOOKUP(D2570,科目余额表[科目编码],科目余额表[抽查项目],"无匹配"),"期间结转")</f>
        <v>0</v>
      </c>
      <c r="J2570" s="38" t="str" cm="1">
        <f t="array" ref="J2570">_xlfn.TEXTJOIN(",", TRUE, _xlfn.UNIQUE(IF((序时账[日期]=B2570)*(序时账[凭证字号]=C2570)*IF(G2570=0,序时账[借方金额]&lt;&gt;0,序时账[借方金额]=0)*(序时账[科目编码]&lt;&gt;D2570), 序时账[科目名称], "")))</f>
        <v/>
      </c>
      <c r="K2570" s="42"/>
      <c r="M2570" s="24"/>
      <c r="N2570" s="23"/>
    </row>
    <row r="2571" spans="1:14">
      <c r="A2571" s="38" t="str" cm="1">
        <f t="array" ref="A2571">_xlfn.TEXTJOIN(",", TRUE, _xlfn.UNIQUE(IF((序时账[日期]=B2571)*(序时账[凭证字号]=C2571), 序时账[科目编码], "")))</f>
        <v>0</v>
      </c>
      <c r="B2571" s="89"/>
      <c r="G2571" s="39"/>
      <c r="H2571" s="39"/>
      <c r="I2571" s="42">
        <f>IF(F2571&lt;&gt;"结转本期损益",_xlfn.XLOOKUP(D2571,科目余额表[科目编码],科目余额表[抽查项目],"无匹配"),"期间结转")</f>
        <v>0</v>
      </c>
      <c r="J2571" s="38" t="str" cm="1">
        <f t="array" ref="J2571">_xlfn.TEXTJOIN(",", TRUE, _xlfn.UNIQUE(IF((序时账[日期]=B2571)*(序时账[凭证字号]=C2571)*IF(G2571=0,序时账[借方金额]&lt;&gt;0,序时账[借方金额]=0)*(序时账[科目编码]&lt;&gt;D2571), 序时账[科目名称], "")))</f>
        <v/>
      </c>
      <c r="K2571" s="42"/>
      <c r="M2571" s="24"/>
      <c r="N2571" s="23"/>
    </row>
    <row r="2572" spans="1:14">
      <c r="A2572" s="38" t="str" cm="1">
        <f t="array" ref="A2572">_xlfn.TEXTJOIN(",", TRUE, _xlfn.UNIQUE(IF((序时账[日期]=B2572)*(序时账[凭证字号]=C2572), 序时账[科目编码], "")))</f>
        <v>0</v>
      </c>
      <c r="B2572" s="89"/>
      <c r="G2572" s="39"/>
      <c r="H2572" s="39"/>
      <c r="I2572" s="42">
        <f>IF(F2572&lt;&gt;"结转本期损益",_xlfn.XLOOKUP(D2572,科目余额表[科目编码],科目余额表[抽查项目],"无匹配"),"期间结转")</f>
        <v>0</v>
      </c>
      <c r="J2572" s="38" t="str" cm="1">
        <f t="array" ref="J2572">_xlfn.TEXTJOIN(",", TRUE, _xlfn.UNIQUE(IF((序时账[日期]=B2572)*(序时账[凭证字号]=C2572)*IF(G2572=0,序时账[借方金额]&lt;&gt;0,序时账[借方金额]=0)*(序时账[科目编码]&lt;&gt;D2572), 序时账[科目名称], "")))</f>
        <v/>
      </c>
      <c r="K2572" s="42"/>
      <c r="M2572" s="24"/>
      <c r="N2572" s="23"/>
    </row>
    <row r="2573" spans="1:14">
      <c r="A2573" s="38" t="str" cm="1">
        <f t="array" ref="A2573">_xlfn.TEXTJOIN(",", TRUE, _xlfn.UNIQUE(IF((序时账[日期]=B2573)*(序时账[凭证字号]=C2573), 序时账[科目编码], "")))</f>
        <v>0</v>
      </c>
      <c r="B2573" s="89"/>
      <c r="G2573" s="39"/>
      <c r="H2573" s="39"/>
      <c r="I2573" s="42">
        <f>IF(F2573&lt;&gt;"结转本期损益",_xlfn.XLOOKUP(D2573,科目余额表[科目编码],科目余额表[抽查项目],"无匹配"),"期间结转")</f>
        <v>0</v>
      </c>
      <c r="J2573" s="38" t="str" cm="1">
        <f t="array" ref="J2573">_xlfn.TEXTJOIN(",", TRUE, _xlfn.UNIQUE(IF((序时账[日期]=B2573)*(序时账[凭证字号]=C2573)*IF(G2573=0,序时账[借方金额]&lt;&gt;0,序时账[借方金额]=0)*(序时账[科目编码]&lt;&gt;D2573), 序时账[科目名称], "")))</f>
        <v/>
      </c>
      <c r="K2573" s="42"/>
      <c r="M2573" s="24"/>
      <c r="N2573" s="23"/>
    </row>
    <row r="2574" spans="1:14">
      <c r="A2574" s="38" t="str" cm="1">
        <f t="array" ref="A2574">_xlfn.TEXTJOIN(",", TRUE, _xlfn.UNIQUE(IF((序时账[日期]=B2574)*(序时账[凭证字号]=C2574), 序时账[科目编码], "")))</f>
        <v>0</v>
      </c>
      <c r="B2574" s="89"/>
      <c r="G2574" s="39"/>
      <c r="H2574" s="39"/>
      <c r="I2574" s="42">
        <f>IF(F2574&lt;&gt;"结转本期损益",_xlfn.XLOOKUP(D2574,科目余额表[科目编码],科目余额表[抽查项目],"无匹配"),"期间结转")</f>
        <v>0</v>
      </c>
      <c r="J2574" s="38" t="str" cm="1">
        <f t="array" ref="J2574">_xlfn.TEXTJOIN(",", TRUE, _xlfn.UNIQUE(IF((序时账[日期]=B2574)*(序时账[凭证字号]=C2574)*IF(G2574=0,序时账[借方金额]&lt;&gt;0,序时账[借方金额]=0)*(序时账[科目编码]&lt;&gt;D2574), 序时账[科目名称], "")))</f>
        <v/>
      </c>
      <c r="K2574" s="42"/>
      <c r="M2574" s="24"/>
      <c r="N2574" s="23"/>
    </row>
    <row r="2575" spans="1:14">
      <c r="A2575" s="38" t="str" cm="1">
        <f t="array" ref="A2575">_xlfn.TEXTJOIN(",", TRUE, _xlfn.UNIQUE(IF((序时账[日期]=B2575)*(序时账[凭证字号]=C2575), 序时账[科目编码], "")))</f>
        <v>0</v>
      </c>
      <c r="B2575" s="89"/>
      <c r="G2575" s="39"/>
      <c r="H2575" s="39"/>
      <c r="I2575" s="42">
        <f>IF(F2575&lt;&gt;"结转本期损益",_xlfn.XLOOKUP(D2575,科目余额表[科目编码],科目余额表[抽查项目],"无匹配"),"期间结转")</f>
        <v>0</v>
      </c>
      <c r="J2575" s="38" t="str" cm="1">
        <f t="array" ref="J2575">_xlfn.TEXTJOIN(",", TRUE, _xlfn.UNIQUE(IF((序时账[日期]=B2575)*(序时账[凭证字号]=C2575)*IF(G2575=0,序时账[借方金额]&lt;&gt;0,序时账[借方金额]=0)*(序时账[科目编码]&lt;&gt;D2575), 序时账[科目名称], "")))</f>
        <v/>
      </c>
      <c r="K2575" s="42"/>
      <c r="M2575" s="24"/>
      <c r="N2575" s="23"/>
    </row>
    <row r="2576" spans="1:14">
      <c r="A2576" s="38" t="str" cm="1">
        <f t="array" ref="A2576">_xlfn.TEXTJOIN(",", TRUE, _xlfn.UNIQUE(IF((序时账[日期]=B2576)*(序时账[凭证字号]=C2576), 序时账[科目编码], "")))</f>
        <v>0</v>
      </c>
      <c r="B2576" s="89"/>
      <c r="G2576" s="39"/>
      <c r="H2576" s="39"/>
      <c r="I2576" s="42">
        <f>IF(F2576&lt;&gt;"结转本期损益",_xlfn.XLOOKUP(D2576,科目余额表[科目编码],科目余额表[抽查项目],"无匹配"),"期间结转")</f>
        <v>0</v>
      </c>
      <c r="J2576" s="38" t="str" cm="1">
        <f t="array" ref="J2576">_xlfn.TEXTJOIN(",", TRUE, _xlfn.UNIQUE(IF((序时账[日期]=B2576)*(序时账[凭证字号]=C2576)*IF(G2576=0,序时账[借方金额]&lt;&gt;0,序时账[借方金额]=0)*(序时账[科目编码]&lt;&gt;D2576), 序时账[科目名称], "")))</f>
        <v/>
      </c>
      <c r="K2576" s="42"/>
      <c r="M2576" s="24"/>
      <c r="N2576" s="23"/>
    </row>
    <row r="2577" spans="1:14">
      <c r="A2577" s="38" t="str" cm="1">
        <f t="array" ref="A2577">_xlfn.TEXTJOIN(",", TRUE, _xlfn.UNIQUE(IF((序时账[日期]=B2577)*(序时账[凭证字号]=C2577), 序时账[科目编码], "")))</f>
        <v>0</v>
      </c>
      <c r="B2577" s="89"/>
      <c r="G2577" s="39"/>
      <c r="H2577" s="39"/>
      <c r="I2577" s="42">
        <f>IF(F2577&lt;&gt;"结转本期损益",_xlfn.XLOOKUP(D2577,科目余额表[科目编码],科目余额表[抽查项目],"无匹配"),"期间结转")</f>
        <v>0</v>
      </c>
      <c r="J2577" s="38" t="str" cm="1">
        <f t="array" ref="J2577">_xlfn.TEXTJOIN(",", TRUE, _xlfn.UNIQUE(IF((序时账[日期]=B2577)*(序时账[凭证字号]=C2577)*IF(G2577=0,序时账[借方金额]&lt;&gt;0,序时账[借方金额]=0)*(序时账[科目编码]&lt;&gt;D2577), 序时账[科目名称], "")))</f>
        <v/>
      </c>
      <c r="K2577" s="42"/>
      <c r="M2577" s="24"/>
      <c r="N2577" s="23"/>
    </row>
    <row r="2578" spans="1:14">
      <c r="A2578" s="38" t="str" cm="1">
        <f t="array" ref="A2578">_xlfn.TEXTJOIN(",", TRUE, _xlfn.UNIQUE(IF((序时账[日期]=B2578)*(序时账[凭证字号]=C2578), 序时账[科目编码], "")))</f>
        <v>0</v>
      </c>
      <c r="B2578" s="89"/>
      <c r="G2578" s="39"/>
      <c r="H2578" s="39"/>
      <c r="I2578" s="42">
        <f>IF(F2578&lt;&gt;"结转本期损益",_xlfn.XLOOKUP(D2578,科目余额表[科目编码],科目余额表[抽查项目],"无匹配"),"期间结转")</f>
        <v>0</v>
      </c>
      <c r="J2578" s="38" t="str" cm="1">
        <f t="array" ref="J2578">_xlfn.TEXTJOIN(",", TRUE, _xlfn.UNIQUE(IF((序时账[日期]=B2578)*(序时账[凭证字号]=C2578)*IF(G2578=0,序时账[借方金额]&lt;&gt;0,序时账[借方金额]=0)*(序时账[科目编码]&lt;&gt;D2578), 序时账[科目名称], "")))</f>
        <v/>
      </c>
      <c r="K2578" s="42"/>
      <c r="M2578" s="24"/>
      <c r="N2578" s="23"/>
    </row>
    <row r="2579" spans="1:14">
      <c r="A2579" s="38" t="str" cm="1">
        <f t="array" ref="A2579">_xlfn.TEXTJOIN(",", TRUE, _xlfn.UNIQUE(IF((序时账[日期]=B2579)*(序时账[凭证字号]=C2579), 序时账[科目编码], "")))</f>
        <v>0</v>
      </c>
      <c r="B2579" s="89"/>
      <c r="G2579" s="39"/>
      <c r="H2579" s="39"/>
      <c r="I2579" s="42">
        <f>IF(F2579&lt;&gt;"结转本期损益",_xlfn.XLOOKUP(D2579,科目余额表[科目编码],科目余额表[抽查项目],"无匹配"),"期间结转")</f>
        <v>0</v>
      </c>
      <c r="J2579" s="38" t="str" cm="1">
        <f t="array" ref="J2579">_xlfn.TEXTJOIN(",", TRUE, _xlfn.UNIQUE(IF((序时账[日期]=B2579)*(序时账[凭证字号]=C2579)*IF(G2579=0,序时账[借方金额]&lt;&gt;0,序时账[借方金额]=0)*(序时账[科目编码]&lt;&gt;D2579), 序时账[科目名称], "")))</f>
        <v/>
      </c>
      <c r="K2579" s="42"/>
      <c r="M2579" s="24"/>
      <c r="N2579" s="23"/>
    </row>
    <row r="2580" spans="1:14">
      <c r="A2580" s="38" t="str" cm="1">
        <f t="array" ref="A2580">_xlfn.TEXTJOIN(",", TRUE, _xlfn.UNIQUE(IF((序时账[日期]=B2580)*(序时账[凭证字号]=C2580), 序时账[科目编码], "")))</f>
        <v>0</v>
      </c>
      <c r="B2580" s="89"/>
      <c r="G2580" s="39"/>
      <c r="H2580" s="39"/>
      <c r="I2580" s="42">
        <f>IF(F2580&lt;&gt;"结转本期损益",_xlfn.XLOOKUP(D2580,科目余额表[科目编码],科目余额表[抽查项目],"无匹配"),"期间结转")</f>
        <v>0</v>
      </c>
      <c r="J2580" s="38" t="str" cm="1">
        <f t="array" ref="J2580">_xlfn.TEXTJOIN(",", TRUE, _xlfn.UNIQUE(IF((序时账[日期]=B2580)*(序时账[凭证字号]=C2580)*IF(G2580=0,序时账[借方金额]&lt;&gt;0,序时账[借方金额]=0)*(序时账[科目编码]&lt;&gt;D2580), 序时账[科目名称], "")))</f>
        <v/>
      </c>
      <c r="K2580" s="42"/>
      <c r="M2580" s="24"/>
      <c r="N2580" s="23"/>
    </row>
    <row r="2581" spans="1:14">
      <c r="A2581" s="38" t="str" cm="1">
        <f t="array" ref="A2581">_xlfn.TEXTJOIN(",", TRUE, _xlfn.UNIQUE(IF((序时账[日期]=B2581)*(序时账[凭证字号]=C2581), 序时账[科目编码], "")))</f>
        <v>0</v>
      </c>
      <c r="B2581" s="89"/>
      <c r="G2581" s="39"/>
      <c r="H2581" s="39"/>
      <c r="I2581" s="42">
        <f>IF(F2581&lt;&gt;"结转本期损益",_xlfn.XLOOKUP(D2581,科目余额表[科目编码],科目余额表[抽查项目],"无匹配"),"期间结转")</f>
        <v>0</v>
      </c>
      <c r="J2581" s="38" t="str" cm="1">
        <f t="array" ref="J2581">_xlfn.TEXTJOIN(",", TRUE, _xlfn.UNIQUE(IF((序时账[日期]=B2581)*(序时账[凭证字号]=C2581)*IF(G2581=0,序时账[借方金额]&lt;&gt;0,序时账[借方金额]=0)*(序时账[科目编码]&lt;&gt;D2581), 序时账[科目名称], "")))</f>
        <v/>
      </c>
      <c r="K2581" s="42"/>
      <c r="M2581" s="24"/>
      <c r="N2581" s="23"/>
    </row>
    <row r="2582" spans="1:14">
      <c r="A2582" s="38" t="str" cm="1">
        <f t="array" ref="A2582">_xlfn.TEXTJOIN(",", TRUE, _xlfn.UNIQUE(IF((序时账[日期]=B2582)*(序时账[凭证字号]=C2582), 序时账[科目编码], "")))</f>
        <v>0</v>
      </c>
      <c r="B2582" s="89"/>
      <c r="G2582" s="39"/>
      <c r="H2582" s="39"/>
      <c r="I2582" s="42">
        <f>IF(F2582&lt;&gt;"结转本期损益",_xlfn.XLOOKUP(D2582,科目余额表[科目编码],科目余额表[抽查项目],"无匹配"),"期间结转")</f>
        <v>0</v>
      </c>
      <c r="J2582" s="38" t="str" cm="1">
        <f t="array" ref="J2582">_xlfn.TEXTJOIN(",", TRUE, _xlfn.UNIQUE(IF((序时账[日期]=B2582)*(序时账[凭证字号]=C2582)*IF(G2582=0,序时账[借方金额]&lt;&gt;0,序时账[借方金额]=0)*(序时账[科目编码]&lt;&gt;D2582), 序时账[科目名称], "")))</f>
        <v/>
      </c>
      <c r="K2582" s="42"/>
      <c r="M2582" s="24"/>
      <c r="N2582" s="23"/>
    </row>
    <row r="2583" spans="1:14">
      <c r="A2583" s="38" t="str" cm="1">
        <f t="array" ref="A2583">_xlfn.TEXTJOIN(",", TRUE, _xlfn.UNIQUE(IF((序时账[日期]=B2583)*(序时账[凭证字号]=C2583), 序时账[科目编码], "")))</f>
        <v>0</v>
      </c>
      <c r="B2583" s="89"/>
      <c r="G2583" s="39"/>
      <c r="H2583" s="39"/>
      <c r="I2583" s="42">
        <f>IF(F2583&lt;&gt;"结转本期损益",_xlfn.XLOOKUP(D2583,科目余额表[科目编码],科目余额表[抽查项目],"无匹配"),"期间结转")</f>
        <v>0</v>
      </c>
      <c r="J2583" s="38" t="str" cm="1">
        <f t="array" ref="J2583">_xlfn.TEXTJOIN(",", TRUE, _xlfn.UNIQUE(IF((序时账[日期]=B2583)*(序时账[凭证字号]=C2583)*IF(G2583=0,序时账[借方金额]&lt;&gt;0,序时账[借方金额]=0)*(序时账[科目编码]&lt;&gt;D2583), 序时账[科目名称], "")))</f>
        <v/>
      </c>
      <c r="K2583" s="42"/>
      <c r="M2583" s="24"/>
      <c r="N2583" s="23"/>
    </row>
    <row r="2584" spans="1:14">
      <c r="A2584" s="38" t="str" cm="1">
        <f t="array" ref="A2584">_xlfn.TEXTJOIN(",", TRUE, _xlfn.UNIQUE(IF((序时账[日期]=B2584)*(序时账[凭证字号]=C2584), 序时账[科目编码], "")))</f>
        <v>0</v>
      </c>
      <c r="B2584" s="89"/>
      <c r="G2584" s="39"/>
      <c r="H2584" s="39"/>
      <c r="I2584" s="42">
        <f>IF(F2584&lt;&gt;"结转本期损益",_xlfn.XLOOKUP(D2584,科目余额表[科目编码],科目余额表[抽查项目],"无匹配"),"期间结转")</f>
        <v>0</v>
      </c>
      <c r="J2584" s="38" t="str" cm="1">
        <f t="array" ref="J2584">_xlfn.TEXTJOIN(",", TRUE, _xlfn.UNIQUE(IF((序时账[日期]=B2584)*(序时账[凭证字号]=C2584)*IF(G2584=0,序时账[借方金额]&lt;&gt;0,序时账[借方金额]=0)*(序时账[科目编码]&lt;&gt;D2584), 序时账[科目名称], "")))</f>
        <v/>
      </c>
      <c r="K2584" s="42"/>
      <c r="M2584" s="24"/>
      <c r="N2584" s="23"/>
    </row>
    <row r="2585" spans="1:14">
      <c r="A2585" s="38" t="str" cm="1">
        <f t="array" ref="A2585">_xlfn.TEXTJOIN(",", TRUE, _xlfn.UNIQUE(IF((序时账[日期]=B2585)*(序时账[凭证字号]=C2585), 序时账[科目编码], "")))</f>
        <v>0</v>
      </c>
      <c r="B2585" s="89"/>
      <c r="G2585" s="39"/>
      <c r="H2585" s="39"/>
      <c r="I2585" s="42">
        <f>IF(F2585&lt;&gt;"结转本期损益",_xlfn.XLOOKUP(D2585,科目余额表[科目编码],科目余额表[抽查项目],"无匹配"),"期间结转")</f>
        <v>0</v>
      </c>
      <c r="J2585" s="38" t="str" cm="1">
        <f t="array" ref="J2585">_xlfn.TEXTJOIN(",", TRUE, _xlfn.UNIQUE(IF((序时账[日期]=B2585)*(序时账[凭证字号]=C2585)*IF(G2585=0,序时账[借方金额]&lt;&gt;0,序时账[借方金额]=0)*(序时账[科目编码]&lt;&gt;D2585), 序时账[科目名称], "")))</f>
        <v/>
      </c>
      <c r="K2585" s="42"/>
      <c r="M2585" s="24"/>
      <c r="N2585" s="23"/>
    </row>
    <row r="2586" spans="1:14">
      <c r="A2586" s="38" t="str" cm="1">
        <f t="array" ref="A2586">_xlfn.TEXTJOIN(",", TRUE, _xlfn.UNIQUE(IF((序时账[日期]=B2586)*(序时账[凭证字号]=C2586), 序时账[科目编码], "")))</f>
        <v>0</v>
      </c>
      <c r="B2586" s="89"/>
      <c r="G2586" s="39"/>
      <c r="H2586" s="39"/>
      <c r="I2586" s="42">
        <f>IF(F2586&lt;&gt;"结转本期损益",_xlfn.XLOOKUP(D2586,科目余额表[科目编码],科目余额表[抽查项目],"无匹配"),"期间结转")</f>
        <v>0</v>
      </c>
      <c r="J2586" s="38" t="str" cm="1">
        <f t="array" ref="J2586">_xlfn.TEXTJOIN(",", TRUE, _xlfn.UNIQUE(IF((序时账[日期]=B2586)*(序时账[凭证字号]=C2586)*IF(G2586=0,序时账[借方金额]&lt;&gt;0,序时账[借方金额]=0)*(序时账[科目编码]&lt;&gt;D2586), 序时账[科目名称], "")))</f>
        <v/>
      </c>
      <c r="K2586" s="42"/>
      <c r="M2586" s="24"/>
      <c r="N2586" s="23"/>
    </row>
    <row r="2587" spans="1:14">
      <c r="A2587" s="38" t="str" cm="1">
        <f t="array" ref="A2587">_xlfn.TEXTJOIN(",", TRUE, _xlfn.UNIQUE(IF((序时账[日期]=B2587)*(序时账[凭证字号]=C2587), 序时账[科目编码], "")))</f>
        <v>0</v>
      </c>
      <c r="B2587" s="89"/>
      <c r="G2587" s="39"/>
      <c r="H2587" s="39"/>
      <c r="I2587" s="42">
        <f>IF(F2587&lt;&gt;"结转本期损益",_xlfn.XLOOKUP(D2587,科目余额表[科目编码],科目余额表[抽查项目],"无匹配"),"期间结转")</f>
        <v>0</v>
      </c>
      <c r="J2587" s="38" t="str" cm="1">
        <f t="array" ref="J2587">_xlfn.TEXTJOIN(",", TRUE, _xlfn.UNIQUE(IF((序时账[日期]=B2587)*(序时账[凭证字号]=C2587)*IF(G2587=0,序时账[借方金额]&lt;&gt;0,序时账[借方金额]=0)*(序时账[科目编码]&lt;&gt;D2587), 序时账[科目名称], "")))</f>
        <v/>
      </c>
      <c r="K2587" s="42"/>
      <c r="M2587" s="24"/>
      <c r="N2587" s="23"/>
    </row>
    <row r="2588" spans="1:14">
      <c r="A2588" s="38" t="str" cm="1">
        <f t="array" ref="A2588">_xlfn.TEXTJOIN(",", TRUE, _xlfn.UNIQUE(IF((序时账[日期]=B2588)*(序时账[凭证字号]=C2588), 序时账[科目编码], "")))</f>
        <v>0</v>
      </c>
      <c r="B2588" s="89"/>
      <c r="G2588" s="39"/>
      <c r="H2588" s="39"/>
      <c r="I2588" s="42">
        <f>IF(F2588&lt;&gt;"结转本期损益",_xlfn.XLOOKUP(D2588,科目余额表[科目编码],科目余额表[抽查项目],"无匹配"),"期间结转")</f>
        <v>0</v>
      </c>
      <c r="J2588" s="38" t="str" cm="1">
        <f t="array" ref="J2588">_xlfn.TEXTJOIN(",", TRUE, _xlfn.UNIQUE(IF((序时账[日期]=B2588)*(序时账[凭证字号]=C2588)*IF(G2588=0,序时账[借方金额]&lt;&gt;0,序时账[借方金额]=0)*(序时账[科目编码]&lt;&gt;D2588), 序时账[科目名称], "")))</f>
        <v/>
      </c>
      <c r="K2588" s="42"/>
      <c r="M2588" s="24"/>
      <c r="N2588" s="23"/>
    </row>
    <row r="2589" spans="1:14">
      <c r="A2589" s="38" t="str" cm="1">
        <f t="array" ref="A2589">_xlfn.TEXTJOIN(",", TRUE, _xlfn.UNIQUE(IF((序时账[日期]=B2589)*(序时账[凭证字号]=C2589), 序时账[科目编码], "")))</f>
        <v>0</v>
      </c>
      <c r="B2589" s="89"/>
      <c r="G2589" s="39"/>
      <c r="H2589" s="39"/>
      <c r="I2589" s="42">
        <f>IF(F2589&lt;&gt;"结转本期损益",_xlfn.XLOOKUP(D2589,科目余额表[科目编码],科目余额表[抽查项目],"无匹配"),"期间结转")</f>
        <v>0</v>
      </c>
      <c r="J2589" s="38" t="str" cm="1">
        <f t="array" ref="J2589">_xlfn.TEXTJOIN(",", TRUE, _xlfn.UNIQUE(IF((序时账[日期]=B2589)*(序时账[凭证字号]=C2589)*IF(G2589=0,序时账[借方金额]&lt;&gt;0,序时账[借方金额]=0)*(序时账[科目编码]&lt;&gt;D2589), 序时账[科目名称], "")))</f>
        <v/>
      </c>
      <c r="K2589" s="42"/>
      <c r="M2589" s="24"/>
      <c r="N2589" s="23"/>
    </row>
    <row r="2590" spans="1:14">
      <c r="A2590" s="38" t="str" cm="1">
        <f t="array" ref="A2590">_xlfn.TEXTJOIN(",", TRUE, _xlfn.UNIQUE(IF((序时账[日期]=B2590)*(序时账[凭证字号]=C2590), 序时账[科目编码], "")))</f>
        <v>0</v>
      </c>
      <c r="B2590" s="89"/>
      <c r="G2590" s="39"/>
      <c r="H2590" s="39"/>
      <c r="I2590" s="42">
        <f>IF(F2590&lt;&gt;"结转本期损益",_xlfn.XLOOKUP(D2590,科目余额表[科目编码],科目余额表[抽查项目],"无匹配"),"期间结转")</f>
        <v>0</v>
      </c>
      <c r="J2590" s="38" t="str" cm="1">
        <f t="array" ref="J2590">_xlfn.TEXTJOIN(",", TRUE, _xlfn.UNIQUE(IF((序时账[日期]=B2590)*(序时账[凭证字号]=C2590)*IF(G2590=0,序时账[借方金额]&lt;&gt;0,序时账[借方金额]=0)*(序时账[科目编码]&lt;&gt;D2590), 序时账[科目名称], "")))</f>
        <v/>
      </c>
      <c r="K2590" s="42"/>
      <c r="M2590" s="24"/>
      <c r="N2590" s="23"/>
    </row>
    <row r="2591" spans="1:14">
      <c r="A2591" s="38" t="str" cm="1">
        <f t="array" ref="A2591">_xlfn.TEXTJOIN(",", TRUE, _xlfn.UNIQUE(IF((序时账[日期]=B2591)*(序时账[凭证字号]=C2591), 序时账[科目编码], "")))</f>
        <v>0</v>
      </c>
      <c r="B2591" s="89"/>
      <c r="G2591" s="39"/>
      <c r="H2591" s="39"/>
      <c r="I2591" s="42">
        <f>IF(F2591&lt;&gt;"结转本期损益",_xlfn.XLOOKUP(D2591,科目余额表[科目编码],科目余额表[抽查项目],"无匹配"),"期间结转")</f>
        <v>0</v>
      </c>
      <c r="J2591" s="38" t="str" cm="1">
        <f t="array" ref="J2591">_xlfn.TEXTJOIN(",", TRUE, _xlfn.UNIQUE(IF((序时账[日期]=B2591)*(序时账[凭证字号]=C2591)*IF(G2591=0,序时账[借方金额]&lt;&gt;0,序时账[借方金额]=0)*(序时账[科目编码]&lt;&gt;D2591), 序时账[科目名称], "")))</f>
        <v/>
      </c>
      <c r="K2591" s="42"/>
      <c r="M2591" s="24"/>
      <c r="N2591" s="23"/>
    </row>
    <row r="2592" spans="1:14">
      <c r="A2592" s="38" t="str" cm="1">
        <f t="array" ref="A2592">_xlfn.TEXTJOIN(",", TRUE, _xlfn.UNIQUE(IF((序时账[日期]=B2592)*(序时账[凭证字号]=C2592), 序时账[科目编码], "")))</f>
        <v>0</v>
      </c>
      <c r="B2592" s="89"/>
      <c r="G2592" s="39"/>
      <c r="H2592" s="39"/>
      <c r="I2592" s="42">
        <f>IF(F2592&lt;&gt;"结转本期损益",_xlfn.XLOOKUP(D2592,科目余额表[科目编码],科目余额表[抽查项目],"无匹配"),"期间结转")</f>
        <v>0</v>
      </c>
      <c r="J2592" s="38" t="str" cm="1">
        <f t="array" ref="J2592">_xlfn.TEXTJOIN(",", TRUE, _xlfn.UNIQUE(IF((序时账[日期]=B2592)*(序时账[凭证字号]=C2592)*IF(G2592=0,序时账[借方金额]&lt;&gt;0,序时账[借方金额]=0)*(序时账[科目编码]&lt;&gt;D2592), 序时账[科目名称], "")))</f>
        <v/>
      </c>
      <c r="K2592" s="42"/>
      <c r="M2592" s="24"/>
      <c r="N2592" s="23"/>
    </row>
    <row r="2593" spans="1:14">
      <c r="A2593" s="38" t="str" cm="1">
        <f t="array" ref="A2593">_xlfn.TEXTJOIN(",", TRUE, _xlfn.UNIQUE(IF((序时账[日期]=B2593)*(序时账[凭证字号]=C2593), 序时账[科目编码], "")))</f>
        <v>0</v>
      </c>
      <c r="B2593" s="89"/>
      <c r="G2593" s="39"/>
      <c r="H2593" s="39"/>
      <c r="I2593" s="42">
        <f>IF(F2593&lt;&gt;"结转本期损益",_xlfn.XLOOKUP(D2593,科目余额表[科目编码],科目余额表[抽查项目],"无匹配"),"期间结转")</f>
        <v>0</v>
      </c>
      <c r="J2593" s="38" t="str" cm="1">
        <f t="array" ref="J2593">_xlfn.TEXTJOIN(",", TRUE, _xlfn.UNIQUE(IF((序时账[日期]=B2593)*(序时账[凭证字号]=C2593)*IF(G2593=0,序时账[借方金额]&lt;&gt;0,序时账[借方金额]=0)*(序时账[科目编码]&lt;&gt;D2593), 序时账[科目名称], "")))</f>
        <v/>
      </c>
      <c r="K2593" s="42"/>
      <c r="M2593" s="24"/>
      <c r="N2593" s="23"/>
    </row>
    <row r="2594" spans="1:14">
      <c r="A2594" s="38" t="str" cm="1">
        <f t="array" ref="A2594">_xlfn.TEXTJOIN(",", TRUE, _xlfn.UNIQUE(IF((序时账[日期]=B2594)*(序时账[凭证字号]=C2594), 序时账[科目编码], "")))</f>
        <v>0</v>
      </c>
      <c r="B2594" s="89"/>
      <c r="G2594" s="39"/>
      <c r="H2594" s="39"/>
      <c r="I2594" s="42">
        <f>IF(F2594&lt;&gt;"结转本期损益",_xlfn.XLOOKUP(D2594,科目余额表[科目编码],科目余额表[抽查项目],"无匹配"),"期间结转")</f>
        <v>0</v>
      </c>
      <c r="J2594" s="38" t="str" cm="1">
        <f t="array" ref="J2594">_xlfn.TEXTJOIN(",", TRUE, _xlfn.UNIQUE(IF((序时账[日期]=B2594)*(序时账[凭证字号]=C2594)*IF(G2594=0,序时账[借方金额]&lt;&gt;0,序时账[借方金额]=0)*(序时账[科目编码]&lt;&gt;D2594), 序时账[科目名称], "")))</f>
        <v/>
      </c>
      <c r="K2594" s="42"/>
      <c r="M2594" s="24"/>
      <c r="N2594" s="23"/>
    </row>
    <row r="2595" spans="1:14">
      <c r="A2595" s="38" t="str" cm="1">
        <f t="array" ref="A2595">_xlfn.TEXTJOIN(",", TRUE, _xlfn.UNIQUE(IF((序时账[日期]=B2595)*(序时账[凭证字号]=C2595), 序时账[科目编码], "")))</f>
        <v>0</v>
      </c>
      <c r="B2595" s="89"/>
      <c r="G2595" s="39"/>
      <c r="H2595" s="39"/>
      <c r="I2595" s="42">
        <f>IF(F2595&lt;&gt;"结转本期损益",_xlfn.XLOOKUP(D2595,科目余额表[科目编码],科目余额表[抽查项目],"无匹配"),"期间结转")</f>
        <v>0</v>
      </c>
      <c r="J2595" s="38" t="str" cm="1">
        <f t="array" ref="J2595">_xlfn.TEXTJOIN(",", TRUE, _xlfn.UNIQUE(IF((序时账[日期]=B2595)*(序时账[凭证字号]=C2595)*IF(G2595=0,序时账[借方金额]&lt;&gt;0,序时账[借方金额]=0)*(序时账[科目编码]&lt;&gt;D2595), 序时账[科目名称], "")))</f>
        <v/>
      </c>
      <c r="K2595" s="42"/>
      <c r="M2595" s="24"/>
      <c r="N2595" s="23"/>
    </row>
    <row r="2596" spans="1:14">
      <c r="A2596" s="38" t="str" cm="1">
        <f t="array" ref="A2596">_xlfn.TEXTJOIN(",", TRUE, _xlfn.UNIQUE(IF((序时账[日期]=B2596)*(序时账[凭证字号]=C2596), 序时账[科目编码], "")))</f>
        <v>0</v>
      </c>
      <c r="B2596" s="89"/>
      <c r="G2596" s="39"/>
      <c r="H2596" s="39"/>
      <c r="I2596" s="42">
        <f>IF(F2596&lt;&gt;"结转本期损益",_xlfn.XLOOKUP(D2596,科目余额表[科目编码],科目余额表[抽查项目],"无匹配"),"期间结转")</f>
        <v>0</v>
      </c>
      <c r="J2596" s="38" t="str" cm="1">
        <f t="array" ref="J2596">_xlfn.TEXTJOIN(",", TRUE, _xlfn.UNIQUE(IF((序时账[日期]=B2596)*(序时账[凭证字号]=C2596)*IF(G2596=0,序时账[借方金额]&lt;&gt;0,序时账[借方金额]=0)*(序时账[科目编码]&lt;&gt;D2596), 序时账[科目名称], "")))</f>
        <v/>
      </c>
      <c r="K2596" s="42"/>
      <c r="M2596" s="24"/>
      <c r="N2596" s="23"/>
    </row>
    <row r="2597" spans="1:14">
      <c r="A2597" s="38" t="str" cm="1">
        <f t="array" ref="A2597">_xlfn.TEXTJOIN(",", TRUE, _xlfn.UNIQUE(IF((序时账[日期]=B2597)*(序时账[凭证字号]=C2597), 序时账[科目编码], "")))</f>
        <v>0</v>
      </c>
      <c r="B2597" s="89"/>
      <c r="G2597" s="39"/>
      <c r="H2597" s="39"/>
      <c r="I2597" s="42">
        <f>IF(F2597&lt;&gt;"结转本期损益",_xlfn.XLOOKUP(D2597,科目余额表[科目编码],科目余额表[抽查项目],"无匹配"),"期间结转")</f>
        <v>0</v>
      </c>
      <c r="J2597" s="38" t="str" cm="1">
        <f t="array" ref="J2597">_xlfn.TEXTJOIN(",", TRUE, _xlfn.UNIQUE(IF((序时账[日期]=B2597)*(序时账[凭证字号]=C2597)*IF(G2597=0,序时账[借方金额]&lt;&gt;0,序时账[借方金额]=0)*(序时账[科目编码]&lt;&gt;D2597), 序时账[科目名称], "")))</f>
        <v/>
      </c>
      <c r="K2597" s="42"/>
      <c r="M2597" s="24"/>
      <c r="N2597" s="23"/>
    </row>
    <row r="2598" spans="1:14">
      <c r="A2598" s="38" t="str" cm="1">
        <f t="array" ref="A2598">_xlfn.TEXTJOIN(",", TRUE, _xlfn.UNIQUE(IF((序时账[日期]=B2598)*(序时账[凭证字号]=C2598), 序时账[科目编码], "")))</f>
        <v>0</v>
      </c>
      <c r="B2598" s="89"/>
      <c r="G2598" s="39"/>
      <c r="H2598" s="39"/>
      <c r="I2598" s="42">
        <f>IF(F2598&lt;&gt;"结转本期损益",_xlfn.XLOOKUP(D2598,科目余额表[科目编码],科目余额表[抽查项目],"无匹配"),"期间结转")</f>
        <v>0</v>
      </c>
      <c r="J2598" s="38" t="str" cm="1">
        <f t="array" ref="J2598">_xlfn.TEXTJOIN(",", TRUE, _xlfn.UNIQUE(IF((序时账[日期]=B2598)*(序时账[凭证字号]=C2598)*IF(G2598=0,序时账[借方金额]&lt;&gt;0,序时账[借方金额]=0)*(序时账[科目编码]&lt;&gt;D2598), 序时账[科目名称], "")))</f>
        <v/>
      </c>
      <c r="K2598" s="42"/>
      <c r="M2598" s="24"/>
      <c r="N2598" s="23"/>
    </row>
    <row r="2599" spans="1:14">
      <c r="A2599" s="38" t="str" cm="1">
        <f t="array" ref="A2599">_xlfn.TEXTJOIN(",", TRUE, _xlfn.UNIQUE(IF((序时账[日期]=B2599)*(序时账[凭证字号]=C2599), 序时账[科目编码], "")))</f>
        <v>0</v>
      </c>
      <c r="B2599" s="89"/>
      <c r="G2599" s="39"/>
      <c r="H2599" s="39"/>
      <c r="I2599" s="42">
        <f>IF(F2599&lt;&gt;"结转本期损益",_xlfn.XLOOKUP(D2599,科目余额表[科目编码],科目余额表[抽查项目],"无匹配"),"期间结转")</f>
        <v>0</v>
      </c>
      <c r="J2599" s="38" t="str" cm="1">
        <f t="array" ref="J2599">_xlfn.TEXTJOIN(",", TRUE, _xlfn.UNIQUE(IF((序时账[日期]=B2599)*(序时账[凭证字号]=C2599)*IF(G2599=0,序时账[借方金额]&lt;&gt;0,序时账[借方金额]=0)*(序时账[科目编码]&lt;&gt;D2599), 序时账[科目名称], "")))</f>
        <v/>
      </c>
      <c r="K2599" s="42"/>
      <c r="M2599" s="24"/>
      <c r="N2599" s="23"/>
    </row>
    <row r="2600" spans="1:14">
      <c r="A2600" s="38" t="str" cm="1">
        <f t="array" ref="A2600">_xlfn.TEXTJOIN(",", TRUE, _xlfn.UNIQUE(IF((序时账[日期]=B2600)*(序时账[凭证字号]=C2600), 序时账[科目编码], "")))</f>
        <v>0</v>
      </c>
      <c r="B2600" s="89"/>
      <c r="G2600" s="39"/>
      <c r="H2600" s="39"/>
      <c r="I2600" s="42">
        <f>IF(F2600&lt;&gt;"结转本期损益",_xlfn.XLOOKUP(D2600,科目余额表[科目编码],科目余额表[抽查项目],"无匹配"),"期间结转")</f>
        <v>0</v>
      </c>
      <c r="J2600" s="38" t="str" cm="1">
        <f t="array" ref="J2600">_xlfn.TEXTJOIN(",", TRUE, _xlfn.UNIQUE(IF((序时账[日期]=B2600)*(序时账[凭证字号]=C2600)*IF(G2600=0,序时账[借方金额]&lt;&gt;0,序时账[借方金额]=0)*(序时账[科目编码]&lt;&gt;D2600), 序时账[科目名称], "")))</f>
        <v/>
      </c>
      <c r="K2600" s="42"/>
      <c r="M2600" s="24"/>
      <c r="N2600" s="23"/>
    </row>
    <row r="2601" spans="1:14">
      <c r="A2601" s="38" t="str" cm="1">
        <f t="array" ref="A2601">_xlfn.TEXTJOIN(",", TRUE, _xlfn.UNIQUE(IF((序时账[日期]=B2601)*(序时账[凭证字号]=C2601), 序时账[科目编码], "")))</f>
        <v>0</v>
      </c>
      <c r="B2601" s="89"/>
      <c r="G2601" s="39"/>
      <c r="H2601" s="39"/>
      <c r="I2601" s="42">
        <f>IF(F2601&lt;&gt;"结转本期损益",_xlfn.XLOOKUP(D2601,科目余额表[科目编码],科目余额表[抽查项目],"无匹配"),"期间结转")</f>
        <v>0</v>
      </c>
      <c r="J2601" s="38" t="str" cm="1">
        <f t="array" ref="J2601">_xlfn.TEXTJOIN(",", TRUE, _xlfn.UNIQUE(IF((序时账[日期]=B2601)*(序时账[凭证字号]=C2601)*IF(G2601=0,序时账[借方金额]&lt;&gt;0,序时账[借方金额]=0)*(序时账[科目编码]&lt;&gt;D2601), 序时账[科目名称], "")))</f>
        <v/>
      </c>
      <c r="K2601" s="42"/>
      <c r="M2601" s="24"/>
      <c r="N2601" s="23"/>
    </row>
    <row r="2602" spans="1:14">
      <c r="A2602" s="38" t="str" cm="1">
        <f t="array" ref="A2602">_xlfn.TEXTJOIN(",", TRUE, _xlfn.UNIQUE(IF((序时账[日期]=B2602)*(序时账[凭证字号]=C2602), 序时账[科目编码], "")))</f>
        <v>0</v>
      </c>
      <c r="B2602" s="89"/>
      <c r="G2602" s="39"/>
      <c r="H2602" s="39"/>
      <c r="I2602" s="42">
        <f>IF(F2602&lt;&gt;"结转本期损益",_xlfn.XLOOKUP(D2602,科目余额表[科目编码],科目余额表[抽查项目],"无匹配"),"期间结转")</f>
        <v>0</v>
      </c>
      <c r="J2602" s="38" t="str" cm="1">
        <f t="array" ref="J2602">_xlfn.TEXTJOIN(",", TRUE, _xlfn.UNIQUE(IF((序时账[日期]=B2602)*(序时账[凭证字号]=C2602)*IF(G2602=0,序时账[借方金额]&lt;&gt;0,序时账[借方金额]=0)*(序时账[科目编码]&lt;&gt;D2602), 序时账[科目名称], "")))</f>
        <v/>
      </c>
      <c r="K2602" s="42"/>
      <c r="M2602" s="24"/>
      <c r="N2602" s="23"/>
    </row>
    <row r="2603" spans="1:14">
      <c r="A2603" s="38" t="str" cm="1">
        <f t="array" ref="A2603">_xlfn.TEXTJOIN(",", TRUE, _xlfn.UNIQUE(IF((序时账[日期]=B2603)*(序时账[凭证字号]=C2603), 序时账[科目编码], "")))</f>
        <v>0</v>
      </c>
      <c r="B2603" s="89"/>
      <c r="G2603" s="39"/>
      <c r="H2603" s="39"/>
      <c r="I2603" s="42">
        <f>IF(F2603&lt;&gt;"结转本期损益",_xlfn.XLOOKUP(D2603,科目余额表[科目编码],科目余额表[抽查项目],"无匹配"),"期间结转")</f>
        <v>0</v>
      </c>
      <c r="J2603" s="38" t="str" cm="1">
        <f t="array" ref="J2603">_xlfn.TEXTJOIN(",", TRUE, _xlfn.UNIQUE(IF((序时账[日期]=B2603)*(序时账[凭证字号]=C2603)*IF(G2603=0,序时账[借方金额]&lt;&gt;0,序时账[借方金额]=0)*(序时账[科目编码]&lt;&gt;D2603), 序时账[科目名称], "")))</f>
        <v/>
      </c>
      <c r="K2603" s="42"/>
      <c r="M2603" s="24"/>
      <c r="N2603" s="23"/>
    </row>
    <row r="2604" spans="1:14">
      <c r="A2604" s="38" t="str" cm="1">
        <f t="array" ref="A2604">_xlfn.TEXTJOIN(",", TRUE, _xlfn.UNIQUE(IF((序时账[日期]=B2604)*(序时账[凭证字号]=C2604), 序时账[科目编码], "")))</f>
        <v>0</v>
      </c>
      <c r="B2604" s="89"/>
      <c r="G2604" s="39"/>
      <c r="H2604" s="39"/>
      <c r="I2604" s="42">
        <f>IF(F2604&lt;&gt;"结转本期损益",_xlfn.XLOOKUP(D2604,科目余额表[科目编码],科目余额表[抽查项目],"无匹配"),"期间结转")</f>
        <v>0</v>
      </c>
      <c r="J2604" s="38" t="str" cm="1">
        <f t="array" ref="J2604">_xlfn.TEXTJOIN(",", TRUE, _xlfn.UNIQUE(IF((序时账[日期]=B2604)*(序时账[凭证字号]=C2604)*IF(G2604=0,序时账[借方金额]&lt;&gt;0,序时账[借方金额]=0)*(序时账[科目编码]&lt;&gt;D2604), 序时账[科目名称], "")))</f>
        <v/>
      </c>
      <c r="K2604" s="42"/>
      <c r="M2604" s="24"/>
      <c r="N2604" s="23"/>
    </row>
    <row r="2605" spans="1:14">
      <c r="A2605" s="38" t="str" cm="1">
        <f t="array" ref="A2605">_xlfn.TEXTJOIN(",", TRUE, _xlfn.UNIQUE(IF((序时账[日期]=B2605)*(序时账[凭证字号]=C2605), 序时账[科目编码], "")))</f>
        <v>0</v>
      </c>
      <c r="B2605" s="89"/>
      <c r="G2605" s="39"/>
      <c r="H2605" s="39"/>
      <c r="I2605" s="42">
        <f>IF(F2605&lt;&gt;"结转本期损益",_xlfn.XLOOKUP(D2605,科目余额表[科目编码],科目余额表[抽查项目],"无匹配"),"期间结转")</f>
        <v>0</v>
      </c>
      <c r="J2605" s="38" t="str" cm="1">
        <f t="array" ref="J2605">_xlfn.TEXTJOIN(",", TRUE, _xlfn.UNIQUE(IF((序时账[日期]=B2605)*(序时账[凭证字号]=C2605)*IF(G2605=0,序时账[借方金额]&lt;&gt;0,序时账[借方金额]=0)*(序时账[科目编码]&lt;&gt;D2605), 序时账[科目名称], "")))</f>
        <v/>
      </c>
      <c r="K2605" s="42"/>
      <c r="M2605" s="24"/>
      <c r="N2605" s="23"/>
    </row>
    <row r="2606" spans="1:14">
      <c r="A2606" s="38" t="str" cm="1">
        <f t="array" ref="A2606">_xlfn.TEXTJOIN(",", TRUE, _xlfn.UNIQUE(IF((序时账[日期]=B2606)*(序时账[凭证字号]=C2606), 序时账[科目编码], "")))</f>
        <v>0</v>
      </c>
      <c r="B2606" s="89"/>
      <c r="G2606" s="39"/>
      <c r="H2606" s="39"/>
      <c r="I2606" s="42">
        <f>IF(F2606&lt;&gt;"结转本期损益",_xlfn.XLOOKUP(D2606,科目余额表[科目编码],科目余额表[抽查项目],"无匹配"),"期间结转")</f>
        <v>0</v>
      </c>
      <c r="J2606" s="38" t="str" cm="1">
        <f t="array" ref="J2606">_xlfn.TEXTJOIN(",", TRUE, _xlfn.UNIQUE(IF((序时账[日期]=B2606)*(序时账[凭证字号]=C2606)*IF(G2606=0,序时账[借方金额]&lt;&gt;0,序时账[借方金额]=0)*(序时账[科目编码]&lt;&gt;D2606), 序时账[科目名称], "")))</f>
        <v/>
      </c>
      <c r="K2606" s="42"/>
      <c r="M2606" s="24"/>
      <c r="N2606" s="23"/>
    </row>
    <row r="2607" spans="1:14">
      <c r="A2607" s="38" t="str" cm="1">
        <f t="array" ref="A2607">_xlfn.TEXTJOIN(",", TRUE, _xlfn.UNIQUE(IF((序时账[日期]=B2607)*(序时账[凭证字号]=C2607), 序时账[科目编码], "")))</f>
        <v>0</v>
      </c>
      <c r="B2607" s="89"/>
      <c r="G2607" s="39"/>
      <c r="H2607" s="39"/>
      <c r="I2607" s="42">
        <f>IF(F2607&lt;&gt;"结转本期损益",_xlfn.XLOOKUP(D2607,科目余额表[科目编码],科目余额表[抽查项目],"无匹配"),"期间结转")</f>
        <v>0</v>
      </c>
      <c r="J2607" s="38" t="str" cm="1">
        <f t="array" ref="J2607">_xlfn.TEXTJOIN(",", TRUE, _xlfn.UNIQUE(IF((序时账[日期]=B2607)*(序时账[凭证字号]=C2607)*IF(G2607=0,序时账[借方金额]&lt;&gt;0,序时账[借方金额]=0)*(序时账[科目编码]&lt;&gt;D2607), 序时账[科目名称], "")))</f>
        <v/>
      </c>
      <c r="K2607" s="42"/>
      <c r="M2607" s="24"/>
      <c r="N2607" s="23"/>
    </row>
    <row r="2608" spans="1:14">
      <c r="A2608" s="38" t="str" cm="1">
        <f t="array" ref="A2608">_xlfn.TEXTJOIN(",", TRUE, _xlfn.UNIQUE(IF((序时账[日期]=B2608)*(序时账[凭证字号]=C2608), 序时账[科目编码], "")))</f>
        <v>0</v>
      </c>
      <c r="B2608" s="89"/>
      <c r="G2608" s="39"/>
      <c r="H2608" s="39"/>
      <c r="I2608" s="42">
        <f>IF(F2608&lt;&gt;"结转本期损益",_xlfn.XLOOKUP(D2608,科目余额表[科目编码],科目余额表[抽查项目],"无匹配"),"期间结转")</f>
        <v>0</v>
      </c>
      <c r="J2608" s="38" t="str" cm="1">
        <f t="array" ref="J2608">_xlfn.TEXTJOIN(",", TRUE, _xlfn.UNIQUE(IF((序时账[日期]=B2608)*(序时账[凭证字号]=C2608)*IF(G2608=0,序时账[借方金额]&lt;&gt;0,序时账[借方金额]=0)*(序时账[科目编码]&lt;&gt;D2608), 序时账[科目名称], "")))</f>
        <v/>
      </c>
      <c r="K2608" s="42"/>
      <c r="M2608" s="24"/>
      <c r="N2608" s="23"/>
    </row>
    <row r="2609" spans="1:14">
      <c r="A2609" s="38" t="str" cm="1">
        <f t="array" ref="A2609">_xlfn.TEXTJOIN(",", TRUE, _xlfn.UNIQUE(IF((序时账[日期]=B2609)*(序时账[凭证字号]=C2609), 序时账[科目编码], "")))</f>
        <v>0</v>
      </c>
      <c r="B2609" s="89"/>
      <c r="G2609" s="39"/>
      <c r="H2609" s="39"/>
      <c r="I2609" s="42">
        <f>IF(F2609&lt;&gt;"结转本期损益",_xlfn.XLOOKUP(D2609,科目余额表[科目编码],科目余额表[抽查项目],"无匹配"),"期间结转")</f>
        <v>0</v>
      </c>
      <c r="J2609" s="38" t="str" cm="1">
        <f t="array" ref="J2609">_xlfn.TEXTJOIN(",", TRUE, _xlfn.UNIQUE(IF((序时账[日期]=B2609)*(序时账[凭证字号]=C2609)*IF(G2609=0,序时账[借方金额]&lt;&gt;0,序时账[借方金额]=0)*(序时账[科目编码]&lt;&gt;D2609), 序时账[科目名称], "")))</f>
        <v/>
      </c>
      <c r="K2609" s="42"/>
      <c r="M2609" s="24"/>
      <c r="N2609" s="23"/>
    </row>
    <row r="2610" spans="1:14">
      <c r="A2610" s="38" t="str" cm="1">
        <f t="array" ref="A2610">_xlfn.TEXTJOIN(",", TRUE, _xlfn.UNIQUE(IF((序时账[日期]=B2610)*(序时账[凭证字号]=C2610), 序时账[科目编码], "")))</f>
        <v>0</v>
      </c>
      <c r="B2610" s="89"/>
      <c r="G2610" s="39"/>
      <c r="H2610" s="39"/>
      <c r="I2610" s="42">
        <f>IF(F2610&lt;&gt;"结转本期损益",_xlfn.XLOOKUP(D2610,科目余额表[科目编码],科目余额表[抽查项目],"无匹配"),"期间结转")</f>
        <v>0</v>
      </c>
      <c r="J2610" s="38" t="str" cm="1">
        <f t="array" ref="J2610">_xlfn.TEXTJOIN(",", TRUE, _xlfn.UNIQUE(IF((序时账[日期]=B2610)*(序时账[凭证字号]=C2610)*IF(G2610=0,序时账[借方金额]&lt;&gt;0,序时账[借方金额]=0)*(序时账[科目编码]&lt;&gt;D2610), 序时账[科目名称], "")))</f>
        <v/>
      </c>
      <c r="K2610" s="42"/>
      <c r="M2610" s="24"/>
      <c r="N2610" s="23"/>
    </row>
    <row r="2611" spans="1:14">
      <c r="A2611" s="38" t="str" cm="1">
        <f t="array" ref="A2611">_xlfn.TEXTJOIN(",", TRUE, _xlfn.UNIQUE(IF((序时账[日期]=B2611)*(序时账[凭证字号]=C2611), 序时账[科目编码], "")))</f>
        <v>0</v>
      </c>
      <c r="B2611" s="89"/>
      <c r="G2611" s="39"/>
      <c r="H2611" s="39"/>
      <c r="I2611" s="42">
        <f>IF(F2611&lt;&gt;"结转本期损益",_xlfn.XLOOKUP(D2611,科目余额表[科目编码],科目余额表[抽查项目],"无匹配"),"期间结转")</f>
        <v>0</v>
      </c>
      <c r="J2611" s="38" t="str" cm="1">
        <f t="array" ref="J2611">_xlfn.TEXTJOIN(",", TRUE, _xlfn.UNIQUE(IF((序时账[日期]=B2611)*(序时账[凭证字号]=C2611)*IF(G2611=0,序时账[借方金额]&lt;&gt;0,序时账[借方金额]=0)*(序时账[科目编码]&lt;&gt;D2611), 序时账[科目名称], "")))</f>
        <v/>
      </c>
      <c r="K2611" s="42"/>
      <c r="M2611" s="24"/>
      <c r="N2611" s="23"/>
    </row>
    <row r="2612" spans="1:14">
      <c r="A2612" s="38" t="str" cm="1">
        <f t="array" ref="A2612">_xlfn.TEXTJOIN(",", TRUE, _xlfn.UNIQUE(IF((序时账[日期]=B2612)*(序时账[凭证字号]=C2612), 序时账[科目编码], "")))</f>
        <v>0</v>
      </c>
      <c r="B2612" s="89"/>
      <c r="G2612" s="39"/>
      <c r="H2612" s="39"/>
      <c r="I2612" s="42">
        <f>IF(F2612&lt;&gt;"结转本期损益",_xlfn.XLOOKUP(D2612,科目余额表[科目编码],科目余额表[抽查项目],"无匹配"),"期间结转")</f>
        <v>0</v>
      </c>
      <c r="J2612" s="38" t="str" cm="1">
        <f t="array" ref="J2612">_xlfn.TEXTJOIN(",", TRUE, _xlfn.UNIQUE(IF((序时账[日期]=B2612)*(序时账[凭证字号]=C2612)*IF(G2612=0,序时账[借方金额]&lt;&gt;0,序时账[借方金额]=0)*(序时账[科目编码]&lt;&gt;D2612), 序时账[科目名称], "")))</f>
        <v/>
      </c>
      <c r="K2612" s="42"/>
      <c r="M2612" s="24"/>
      <c r="N2612" s="23"/>
    </row>
    <row r="2613" spans="1:14">
      <c r="A2613" s="38" t="str" cm="1">
        <f t="array" ref="A2613">_xlfn.TEXTJOIN(",", TRUE, _xlfn.UNIQUE(IF((序时账[日期]=B2613)*(序时账[凭证字号]=C2613), 序时账[科目编码], "")))</f>
        <v>0</v>
      </c>
      <c r="B2613" s="89"/>
      <c r="G2613" s="39"/>
      <c r="H2613" s="39"/>
      <c r="I2613" s="42">
        <f>IF(F2613&lt;&gt;"结转本期损益",_xlfn.XLOOKUP(D2613,科目余额表[科目编码],科目余额表[抽查项目],"无匹配"),"期间结转")</f>
        <v>0</v>
      </c>
      <c r="J2613" s="38" t="str" cm="1">
        <f t="array" ref="J2613">_xlfn.TEXTJOIN(",", TRUE, _xlfn.UNIQUE(IF((序时账[日期]=B2613)*(序时账[凭证字号]=C2613)*IF(G2613=0,序时账[借方金额]&lt;&gt;0,序时账[借方金额]=0)*(序时账[科目编码]&lt;&gt;D2613), 序时账[科目名称], "")))</f>
        <v/>
      </c>
      <c r="K2613" s="42"/>
      <c r="M2613" s="24"/>
      <c r="N2613" s="23"/>
    </row>
    <row r="2614" spans="1:14">
      <c r="A2614" s="38" t="str" cm="1">
        <f t="array" ref="A2614">_xlfn.TEXTJOIN(",", TRUE, _xlfn.UNIQUE(IF((序时账[日期]=B2614)*(序时账[凭证字号]=C2614), 序时账[科目编码], "")))</f>
        <v>0</v>
      </c>
      <c r="B2614" s="89"/>
      <c r="G2614" s="39"/>
      <c r="H2614" s="39"/>
      <c r="I2614" s="42">
        <f>IF(F2614&lt;&gt;"结转本期损益",_xlfn.XLOOKUP(D2614,科目余额表[科目编码],科目余额表[抽查项目],"无匹配"),"期间结转")</f>
        <v>0</v>
      </c>
      <c r="J2614" s="38" t="str" cm="1">
        <f t="array" ref="J2614">_xlfn.TEXTJOIN(",", TRUE, _xlfn.UNIQUE(IF((序时账[日期]=B2614)*(序时账[凭证字号]=C2614)*IF(G2614=0,序时账[借方金额]&lt;&gt;0,序时账[借方金额]=0)*(序时账[科目编码]&lt;&gt;D2614), 序时账[科目名称], "")))</f>
        <v/>
      </c>
      <c r="K2614" s="42"/>
      <c r="M2614" s="24"/>
      <c r="N2614" s="23"/>
    </row>
    <row r="2615" spans="1:14">
      <c r="A2615" s="38" t="str" cm="1">
        <f t="array" ref="A2615">_xlfn.TEXTJOIN(",", TRUE, _xlfn.UNIQUE(IF((序时账[日期]=B2615)*(序时账[凭证字号]=C2615), 序时账[科目编码], "")))</f>
        <v>0</v>
      </c>
      <c r="B2615" s="89"/>
      <c r="G2615" s="39"/>
      <c r="H2615" s="39"/>
      <c r="I2615" s="42">
        <f>IF(F2615&lt;&gt;"结转本期损益",_xlfn.XLOOKUP(D2615,科目余额表[科目编码],科目余额表[抽查项目],"无匹配"),"期间结转")</f>
        <v>0</v>
      </c>
      <c r="J2615" s="38" t="str" cm="1">
        <f t="array" ref="J2615">_xlfn.TEXTJOIN(",", TRUE, _xlfn.UNIQUE(IF((序时账[日期]=B2615)*(序时账[凭证字号]=C2615)*IF(G2615=0,序时账[借方金额]&lt;&gt;0,序时账[借方金额]=0)*(序时账[科目编码]&lt;&gt;D2615), 序时账[科目名称], "")))</f>
        <v/>
      </c>
      <c r="K2615" s="42"/>
      <c r="M2615" s="24"/>
      <c r="N2615" s="23"/>
    </row>
    <row r="2616" spans="1:14">
      <c r="A2616" s="38" t="str" cm="1">
        <f t="array" ref="A2616">_xlfn.TEXTJOIN(",", TRUE, _xlfn.UNIQUE(IF((序时账[日期]=B2616)*(序时账[凭证字号]=C2616), 序时账[科目编码], "")))</f>
        <v>0</v>
      </c>
      <c r="B2616" s="89"/>
      <c r="G2616" s="39"/>
      <c r="H2616" s="39"/>
      <c r="I2616" s="42">
        <f>IF(F2616&lt;&gt;"结转本期损益",_xlfn.XLOOKUP(D2616,科目余额表[科目编码],科目余额表[抽查项目],"无匹配"),"期间结转")</f>
        <v>0</v>
      </c>
      <c r="J2616" s="38" t="str" cm="1">
        <f t="array" ref="J2616">_xlfn.TEXTJOIN(",", TRUE, _xlfn.UNIQUE(IF((序时账[日期]=B2616)*(序时账[凭证字号]=C2616)*IF(G2616=0,序时账[借方金额]&lt;&gt;0,序时账[借方金额]=0)*(序时账[科目编码]&lt;&gt;D2616), 序时账[科目名称], "")))</f>
        <v/>
      </c>
      <c r="K2616" s="42"/>
      <c r="M2616" s="24"/>
      <c r="N2616" s="23"/>
    </row>
    <row r="2617" spans="1:14">
      <c r="A2617" s="38" t="str" cm="1">
        <f t="array" ref="A2617">_xlfn.TEXTJOIN(",", TRUE, _xlfn.UNIQUE(IF((序时账[日期]=B2617)*(序时账[凭证字号]=C2617), 序时账[科目编码], "")))</f>
        <v>0</v>
      </c>
      <c r="B2617" s="89"/>
      <c r="G2617" s="39"/>
      <c r="H2617" s="39"/>
      <c r="I2617" s="42">
        <f>IF(F2617&lt;&gt;"结转本期损益",_xlfn.XLOOKUP(D2617,科目余额表[科目编码],科目余额表[抽查项目],"无匹配"),"期间结转")</f>
        <v>0</v>
      </c>
      <c r="J2617" s="38" t="str" cm="1">
        <f t="array" ref="J2617">_xlfn.TEXTJOIN(",", TRUE, _xlfn.UNIQUE(IF((序时账[日期]=B2617)*(序时账[凭证字号]=C2617)*IF(G2617=0,序时账[借方金额]&lt;&gt;0,序时账[借方金额]=0)*(序时账[科目编码]&lt;&gt;D2617), 序时账[科目名称], "")))</f>
        <v/>
      </c>
      <c r="K2617" s="42"/>
      <c r="M2617" s="24"/>
      <c r="N2617" s="23"/>
    </row>
    <row r="2618" spans="1:14">
      <c r="A2618" s="38" t="str" cm="1">
        <f t="array" ref="A2618">_xlfn.TEXTJOIN(",", TRUE, _xlfn.UNIQUE(IF((序时账[日期]=B2618)*(序时账[凭证字号]=C2618), 序时账[科目编码], "")))</f>
        <v>0</v>
      </c>
      <c r="B2618" s="89"/>
      <c r="G2618" s="39"/>
      <c r="H2618" s="39"/>
      <c r="I2618" s="42">
        <f>IF(F2618&lt;&gt;"结转本期损益",_xlfn.XLOOKUP(D2618,科目余额表[科目编码],科目余额表[抽查项目],"无匹配"),"期间结转")</f>
        <v>0</v>
      </c>
      <c r="J2618" s="38" t="str" cm="1">
        <f t="array" ref="J2618">_xlfn.TEXTJOIN(",", TRUE, _xlfn.UNIQUE(IF((序时账[日期]=B2618)*(序时账[凭证字号]=C2618)*IF(G2618=0,序时账[借方金额]&lt;&gt;0,序时账[借方金额]=0)*(序时账[科目编码]&lt;&gt;D2618), 序时账[科目名称], "")))</f>
        <v/>
      </c>
      <c r="K2618" s="42"/>
      <c r="M2618" s="24"/>
      <c r="N2618" s="23"/>
    </row>
    <row r="2619" spans="1:14">
      <c r="A2619" s="38" t="str" cm="1">
        <f t="array" ref="A2619">_xlfn.TEXTJOIN(",", TRUE, _xlfn.UNIQUE(IF((序时账[日期]=B2619)*(序时账[凭证字号]=C2619), 序时账[科目编码], "")))</f>
        <v>0</v>
      </c>
      <c r="B2619" s="89"/>
      <c r="G2619" s="39"/>
      <c r="H2619" s="39"/>
      <c r="I2619" s="42">
        <f>IF(F2619&lt;&gt;"结转本期损益",_xlfn.XLOOKUP(D2619,科目余额表[科目编码],科目余额表[抽查项目],"无匹配"),"期间结转")</f>
        <v>0</v>
      </c>
      <c r="J2619" s="38" t="str" cm="1">
        <f t="array" ref="J2619">_xlfn.TEXTJOIN(",", TRUE, _xlfn.UNIQUE(IF((序时账[日期]=B2619)*(序时账[凭证字号]=C2619)*IF(G2619=0,序时账[借方金额]&lt;&gt;0,序时账[借方金额]=0)*(序时账[科目编码]&lt;&gt;D2619), 序时账[科目名称], "")))</f>
        <v/>
      </c>
      <c r="K2619" s="42"/>
      <c r="M2619" s="24"/>
      <c r="N2619" s="23"/>
    </row>
    <row r="2620" spans="1:14">
      <c r="A2620" s="38" t="str" cm="1">
        <f t="array" ref="A2620">_xlfn.TEXTJOIN(",", TRUE, _xlfn.UNIQUE(IF((序时账[日期]=B2620)*(序时账[凭证字号]=C2620), 序时账[科目编码], "")))</f>
        <v>0</v>
      </c>
      <c r="B2620" s="89"/>
      <c r="G2620" s="39"/>
      <c r="H2620" s="39"/>
      <c r="I2620" s="42">
        <f>IF(F2620&lt;&gt;"结转本期损益",_xlfn.XLOOKUP(D2620,科目余额表[科目编码],科目余额表[抽查项目],"无匹配"),"期间结转")</f>
        <v>0</v>
      </c>
      <c r="J2620" s="38" t="str" cm="1">
        <f t="array" ref="J2620">_xlfn.TEXTJOIN(",", TRUE, _xlfn.UNIQUE(IF((序时账[日期]=B2620)*(序时账[凭证字号]=C2620)*IF(G2620=0,序时账[借方金额]&lt;&gt;0,序时账[借方金额]=0)*(序时账[科目编码]&lt;&gt;D2620), 序时账[科目名称], "")))</f>
        <v/>
      </c>
      <c r="K2620" s="42"/>
      <c r="M2620" s="24"/>
      <c r="N2620" s="23"/>
    </row>
    <row r="2621" spans="1:14">
      <c r="A2621" s="38" t="str" cm="1">
        <f t="array" ref="A2621">_xlfn.TEXTJOIN(",", TRUE, _xlfn.UNIQUE(IF((序时账[日期]=B2621)*(序时账[凭证字号]=C2621), 序时账[科目编码], "")))</f>
        <v>0</v>
      </c>
      <c r="B2621" s="89"/>
      <c r="G2621" s="39"/>
      <c r="H2621" s="39"/>
      <c r="I2621" s="42">
        <f>IF(F2621&lt;&gt;"结转本期损益",_xlfn.XLOOKUP(D2621,科目余额表[科目编码],科目余额表[抽查项目],"无匹配"),"期间结转")</f>
        <v>0</v>
      </c>
      <c r="J2621" s="38" t="str" cm="1">
        <f t="array" ref="J2621">_xlfn.TEXTJOIN(",", TRUE, _xlfn.UNIQUE(IF((序时账[日期]=B2621)*(序时账[凭证字号]=C2621)*IF(G2621=0,序时账[借方金额]&lt;&gt;0,序时账[借方金额]=0)*(序时账[科目编码]&lt;&gt;D2621), 序时账[科目名称], "")))</f>
        <v/>
      </c>
      <c r="K2621" s="42"/>
      <c r="M2621" s="24"/>
      <c r="N2621" s="23"/>
    </row>
    <row r="2622" spans="1:14">
      <c r="A2622" s="38" t="str" cm="1">
        <f t="array" ref="A2622">_xlfn.TEXTJOIN(",", TRUE, _xlfn.UNIQUE(IF((序时账[日期]=B2622)*(序时账[凭证字号]=C2622), 序时账[科目编码], "")))</f>
        <v>0</v>
      </c>
      <c r="B2622" s="89"/>
      <c r="G2622" s="39"/>
      <c r="H2622" s="39"/>
      <c r="I2622" s="42">
        <f>IF(F2622&lt;&gt;"结转本期损益",_xlfn.XLOOKUP(D2622,科目余额表[科目编码],科目余额表[抽查项目],"无匹配"),"期间结转")</f>
        <v>0</v>
      </c>
      <c r="J2622" s="38" t="str" cm="1">
        <f t="array" ref="J2622">_xlfn.TEXTJOIN(",", TRUE, _xlfn.UNIQUE(IF((序时账[日期]=B2622)*(序时账[凭证字号]=C2622)*IF(G2622=0,序时账[借方金额]&lt;&gt;0,序时账[借方金额]=0)*(序时账[科目编码]&lt;&gt;D2622), 序时账[科目名称], "")))</f>
        <v/>
      </c>
      <c r="K2622" s="42"/>
      <c r="M2622" s="24"/>
      <c r="N2622" s="23"/>
    </row>
    <row r="2623" spans="1:14">
      <c r="A2623" s="38" t="str" cm="1">
        <f t="array" ref="A2623">_xlfn.TEXTJOIN(",", TRUE, _xlfn.UNIQUE(IF((序时账[日期]=B2623)*(序时账[凭证字号]=C2623), 序时账[科目编码], "")))</f>
        <v>0</v>
      </c>
      <c r="B2623" s="89"/>
      <c r="G2623" s="39"/>
      <c r="H2623" s="39"/>
      <c r="I2623" s="42">
        <f>IF(F2623&lt;&gt;"结转本期损益",_xlfn.XLOOKUP(D2623,科目余额表[科目编码],科目余额表[抽查项目],"无匹配"),"期间结转")</f>
        <v>0</v>
      </c>
      <c r="J2623" s="38" t="str" cm="1">
        <f t="array" ref="J2623">_xlfn.TEXTJOIN(",", TRUE, _xlfn.UNIQUE(IF((序时账[日期]=B2623)*(序时账[凭证字号]=C2623)*IF(G2623=0,序时账[借方金额]&lt;&gt;0,序时账[借方金额]=0)*(序时账[科目编码]&lt;&gt;D2623), 序时账[科目名称], "")))</f>
        <v/>
      </c>
      <c r="K2623" s="42"/>
      <c r="M2623" s="24"/>
      <c r="N2623" s="23"/>
    </row>
    <row r="2624" spans="1:14">
      <c r="A2624" s="38" t="str" cm="1">
        <f t="array" ref="A2624">_xlfn.TEXTJOIN(",", TRUE, _xlfn.UNIQUE(IF((序时账[日期]=B2624)*(序时账[凭证字号]=C2624), 序时账[科目编码], "")))</f>
        <v>0</v>
      </c>
      <c r="B2624" s="89"/>
      <c r="G2624" s="39"/>
      <c r="H2624" s="39"/>
      <c r="I2624" s="42">
        <f>IF(F2624&lt;&gt;"结转本期损益",_xlfn.XLOOKUP(D2624,科目余额表[科目编码],科目余额表[抽查项目],"无匹配"),"期间结转")</f>
        <v>0</v>
      </c>
      <c r="J2624" s="38" t="str" cm="1">
        <f t="array" ref="J2624">_xlfn.TEXTJOIN(",", TRUE, _xlfn.UNIQUE(IF((序时账[日期]=B2624)*(序时账[凭证字号]=C2624)*IF(G2624=0,序时账[借方金额]&lt;&gt;0,序时账[借方金额]=0)*(序时账[科目编码]&lt;&gt;D2624), 序时账[科目名称], "")))</f>
        <v/>
      </c>
      <c r="K2624" s="42"/>
      <c r="M2624" s="24"/>
      <c r="N2624" s="23"/>
    </row>
    <row r="2625" spans="1:14">
      <c r="A2625" s="38" t="str" cm="1">
        <f t="array" ref="A2625">_xlfn.TEXTJOIN(",", TRUE, _xlfn.UNIQUE(IF((序时账[日期]=B2625)*(序时账[凭证字号]=C2625), 序时账[科目编码], "")))</f>
        <v>0</v>
      </c>
      <c r="B2625" s="89"/>
      <c r="G2625" s="39"/>
      <c r="H2625" s="39"/>
      <c r="I2625" s="42">
        <f>IF(F2625&lt;&gt;"结转本期损益",_xlfn.XLOOKUP(D2625,科目余额表[科目编码],科目余额表[抽查项目],"无匹配"),"期间结转")</f>
        <v>0</v>
      </c>
      <c r="J2625" s="38" t="str" cm="1">
        <f t="array" ref="J2625">_xlfn.TEXTJOIN(",", TRUE, _xlfn.UNIQUE(IF((序时账[日期]=B2625)*(序时账[凭证字号]=C2625)*IF(G2625=0,序时账[借方金额]&lt;&gt;0,序时账[借方金额]=0)*(序时账[科目编码]&lt;&gt;D2625), 序时账[科目名称], "")))</f>
        <v/>
      </c>
      <c r="K2625" s="42"/>
      <c r="M2625" s="24"/>
      <c r="N2625" s="23"/>
    </row>
    <row r="2626" spans="1:14">
      <c r="A2626" s="38" t="str" cm="1">
        <f t="array" ref="A2626">_xlfn.TEXTJOIN(",", TRUE, _xlfn.UNIQUE(IF((序时账[日期]=B2626)*(序时账[凭证字号]=C2626), 序时账[科目编码], "")))</f>
        <v>0</v>
      </c>
      <c r="B2626" s="89"/>
      <c r="G2626" s="39"/>
      <c r="H2626" s="39"/>
      <c r="I2626" s="42">
        <f>IF(F2626&lt;&gt;"结转本期损益",_xlfn.XLOOKUP(D2626,科目余额表[科目编码],科目余额表[抽查项目],"无匹配"),"期间结转")</f>
        <v>0</v>
      </c>
      <c r="J2626" s="38" t="str" cm="1">
        <f t="array" ref="J2626">_xlfn.TEXTJOIN(",", TRUE, _xlfn.UNIQUE(IF((序时账[日期]=B2626)*(序时账[凭证字号]=C2626)*IF(G2626=0,序时账[借方金额]&lt;&gt;0,序时账[借方金额]=0)*(序时账[科目编码]&lt;&gt;D2626), 序时账[科目名称], "")))</f>
        <v/>
      </c>
      <c r="K2626" s="42"/>
      <c r="M2626" s="24"/>
      <c r="N2626" s="23"/>
    </row>
    <row r="2627" spans="1:14">
      <c r="A2627" s="38" t="str" cm="1">
        <f t="array" ref="A2627">_xlfn.TEXTJOIN(",", TRUE, _xlfn.UNIQUE(IF((序时账[日期]=B2627)*(序时账[凭证字号]=C2627), 序时账[科目编码], "")))</f>
        <v>0</v>
      </c>
      <c r="B2627" s="89"/>
      <c r="G2627" s="39"/>
      <c r="H2627" s="39"/>
      <c r="I2627" s="42">
        <f>IF(F2627&lt;&gt;"结转本期损益",_xlfn.XLOOKUP(D2627,科目余额表[科目编码],科目余额表[抽查项目],"无匹配"),"期间结转")</f>
        <v>0</v>
      </c>
      <c r="J2627" s="38" t="str" cm="1">
        <f t="array" ref="J2627">_xlfn.TEXTJOIN(",", TRUE, _xlfn.UNIQUE(IF((序时账[日期]=B2627)*(序时账[凭证字号]=C2627)*IF(G2627=0,序时账[借方金额]&lt;&gt;0,序时账[借方金额]=0)*(序时账[科目编码]&lt;&gt;D2627), 序时账[科目名称], "")))</f>
        <v/>
      </c>
      <c r="K2627" s="42"/>
      <c r="M2627" s="24"/>
      <c r="N2627" s="23"/>
    </row>
    <row r="2628" spans="1:14">
      <c r="A2628" s="38" t="str" cm="1">
        <f t="array" ref="A2628">_xlfn.TEXTJOIN(",", TRUE, _xlfn.UNIQUE(IF((序时账[日期]=B2628)*(序时账[凭证字号]=C2628), 序时账[科目编码], "")))</f>
        <v>0</v>
      </c>
      <c r="B2628" s="89"/>
      <c r="G2628" s="39"/>
      <c r="H2628" s="39"/>
      <c r="I2628" s="42">
        <f>IF(F2628&lt;&gt;"结转本期损益",_xlfn.XLOOKUP(D2628,科目余额表[科目编码],科目余额表[抽查项目],"无匹配"),"期间结转")</f>
        <v>0</v>
      </c>
      <c r="J2628" s="38" t="str" cm="1">
        <f t="array" ref="J2628">_xlfn.TEXTJOIN(",", TRUE, _xlfn.UNIQUE(IF((序时账[日期]=B2628)*(序时账[凭证字号]=C2628)*IF(G2628=0,序时账[借方金额]&lt;&gt;0,序时账[借方金额]=0)*(序时账[科目编码]&lt;&gt;D2628), 序时账[科目名称], "")))</f>
        <v/>
      </c>
      <c r="K2628" s="42"/>
      <c r="M2628" s="24"/>
      <c r="N2628" s="23"/>
    </row>
    <row r="2629" spans="1:14">
      <c r="A2629" s="38" t="str" cm="1">
        <f t="array" ref="A2629">_xlfn.TEXTJOIN(",", TRUE, _xlfn.UNIQUE(IF((序时账[日期]=B2629)*(序时账[凭证字号]=C2629), 序时账[科目编码], "")))</f>
        <v>0</v>
      </c>
      <c r="B2629" s="89"/>
      <c r="G2629" s="39"/>
      <c r="H2629" s="39"/>
      <c r="I2629" s="42">
        <f>IF(F2629&lt;&gt;"结转本期损益",_xlfn.XLOOKUP(D2629,科目余额表[科目编码],科目余额表[抽查项目],"无匹配"),"期间结转")</f>
        <v>0</v>
      </c>
      <c r="J2629" s="38" t="str" cm="1">
        <f t="array" ref="J2629">_xlfn.TEXTJOIN(",", TRUE, _xlfn.UNIQUE(IF((序时账[日期]=B2629)*(序时账[凭证字号]=C2629)*IF(G2629=0,序时账[借方金额]&lt;&gt;0,序时账[借方金额]=0)*(序时账[科目编码]&lt;&gt;D2629), 序时账[科目名称], "")))</f>
        <v/>
      </c>
      <c r="K2629" s="42"/>
      <c r="M2629" s="24"/>
      <c r="N2629" s="23"/>
    </row>
    <row r="2630" spans="1:14">
      <c r="A2630" s="38" t="str" cm="1">
        <f t="array" ref="A2630">_xlfn.TEXTJOIN(",", TRUE, _xlfn.UNIQUE(IF((序时账[日期]=B2630)*(序时账[凭证字号]=C2630), 序时账[科目编码], "")))</f>
        <v>0</v>
      </c>
      <c r="B2630" s="89"/>
      <c r="G2630" s="39"/>
      <c r="H2630" s="39"/>
      <c r="I2630" s="42">
        <f>IF(F2630&lt;&gt;"结转本期损益",_xlfn.XLOOKUP(D2630,科目余额表[科目编码],科目余额表[抽查项目],"无匹配"),"期间结转")</f>
        <v>0</v>
      </c>
      <c r="J2630" s="38" t="str" cm="1">
        <f t="array" ref="J2630">_xlfn.TEXTJOIN(",", TRUE, _xlfn.UNIQUE(IF((序时账[日期]=B2630)*(序时账[凭证字号]=C2630)*IF(G2630=0,序时账[借方金额]&lt;&gt;0,序时账[借方金额]=0)*(序时账[科目编码]&lt;&gt;D2630), 序时账[科目名称], "")))</f>
        <v/>
      </c>
      <c r="K2630" s="42"/>
      <c r="M2630" s="24"/>
      <c r="N2630" s="23"/>
    </row>
    <row r="2631" spans="1:14">
      <c r="A2631" s="38" t="str" cm="1">
        <f t="array" ref="A2631">_xlfn.TEXTJOIN(",", TRUE, _xlfn.UNIQUE(IF((序时账[日期]=B2631)*(序时账[凭证字号]=C2631), 序时账[科目编码], "")))</f>
        <v>0</v>
      </c>
      <c r="B2631" s="89"/>
      <c r="G2631" s="39"/>
      <c r="H2631" s="39"/>
      <c r="I2631" s="42">
        <f>IF(F2631&lt;&gt;"结转本期损益",_xlfn.XLOOKUP(D2631,科目余额表[科目编码],科目余额表[抽查项目],"无匹配"),"期间结转")</f>
        <v>0</v>
      </c>
      <c r="J2631" s="38" t="str" cm="1">
        <f t="array" ref="J2631">_xlfn.TEXTJOIN(",", TRUE, _xlfn.UNIQUE(IF((序时账[日期]=B2631)*(序时账[凭证字号]=C2631)*IF(G2631=0,序时账[借方金额]&lt;&gt;0,序时账[借方金额]=0)*(序时账[科目编码]&lt;&gt;D2631), 序时账[科目名称], "")))</f>
        <v/>
      </c>
      <c r="K2631" s="42"/>
      <c r="M2631" s="24"/>
      <c r="N2631" s="23"/>
    </row>
    <row r="2632" spans="1:14">
      <c r="A2632" s="38" t="str" cm="1">
        <f t="array" ref="A2632">_xlfn.TEXTJOIN(",", TRUE, _xlfn.UNIQUE(IF((序时账[日期]=B2632)*(序时账[凭证字号]=C2632), 序时账[科目编码], "")))</f>
        <v>0</v>
      </c>
      <c r="B2632" s="89"/>
      <c r="G2632" s="39"/>
      <c r="H2632" s="39"/>
      <c r="I2632" s="42">
        <f>IF(F2632&lt;&gt;"结转本期损益",_xlfn.XLOOKUP(D2632,科目余额表[科目编码],科目余额表[抽查项目],"无匹配"),"期间结转")</f>
        <v>0</v>
      </c>
      <c r="J2632" s="38" t="str" cm="1">
        <f t="array" ref="J2632">_xlfn.TEXTJOIN(",", TRUE, _xlfn.UNIQUE(IF((序时账[日期]=B2632)*(序时账[凭证字号]=C2632)*IF(G2632=0,序时账[借方金额]&lt;&gt;0,序时账[借方金额]=0)*(序时账[科目编码]&lt;&gt;D2632), 序时账[科目名称], "")))</f>
        <v/>
      </c>
      <c r="K2632" s="42"/>
      <c r="M2632" s="24"/>
      <c r="N2632" s="23"/>
    </row>
    <row r="2633" spans="1:14">
      <c r="A2633" s="38" t="str" cm="1">
        <f t="array" ref="A2633">_xlfn.TEXTJOIN(",", TRUE, _xlfn.UNIQUE(IF((序时账[日期]=B2633)*(序时账[凭证字号]=C2633), 序时账[科目编码], "")))</f>
        <v>0</v>
      </c>
      <c r="B2633" s="89"/>
      <c r="G2633" s="39"/>
      <c r="H2633" s="39"/>
      <c r="I2633" s="42">
        <f>IF(F2633&lt;&gt;"结转本期损益",_xlfn.XLOOKUP(D2633,科目余额表[科目编码],科目余额表[抽查项目],"无匹配"),"期间结转")</f>
        <v>0</v>
      </c>
      <c r="J2633" s="38" t="str" cm="1">
        <f t="array" ref="J2633">_xlfn.TEXTJOIN(",", TRUE, _xlfn.UNIQUE(IF((序时账[日期]=B2633)*(序时账[凭证字号]=C2633)*IF(G2633=0,序时账[借方金额]&lt;&gt;0,序时账[借方金额]=0)*(序时账[科目编码]&lt;&gt;D2633), 序时账[科目名称], "")))</f>
        <v/>
      </c>
      <c r="K2633" s="42"/>
      <c r="M2633" s="24"/>
      <c r="N2633" s="23"/>
    </row>
    <row r="2634" spans="1:14">
      <c r="A2634" s="38" t="str" cm="1">
        <f t="array" ref="A2634">_xlfn.TEXTJOIN(",", TRUE, _xlfn.UNIQUE(IF((序时账[日期]=B2634)*(序时账[凭证字号]=C2634), 序时账[科目编码], "")))</f>
        <v>0</v>
      </c>
      <c r="B2634" s="89"/>
      <c r="G2634" s="39"/>
      <c r="H2634" s="39"/>
      <c r="I2634" s="42">
        <f>IF(F2634&lt;&gt;"结转本期损益",_xlfn.XLOOKUP(D2634,科目余额表[科目编码],科目余额表[抽查项目],"无匹配"),"期间结转")</f>
        <v>0</v>
      </c>
      <c r="J2634" s="38" t="str" cm="1">
        <f t="array" ref="J2634">_xlfn.TEXTJOIN(",", TRUE, _xlfn.UNIQUE(IF((序时账[日期]=B2634)*(序时账[凭证字号]=C2634)*IF(G2634=0,序时账[借方金额]&lt;&gt;0,序时账[借方金额]=0)*(序时账[科目编码]&lt;&gt;D2634), 序时账[科目名称], "")))</f>
        <v/>
      </c>
      <c r="K2634" s="42"/>
      <c r="M2634" s="24"/>
      <c r="N2634" s="23"/>
    </row>
    <row r="2635" spans="1:14">
      <c r="A2635" s="38" t="str" cm="1">
        <f t="array" ref="A2635">_xlfn.TEXTJOIN(",", TRUE, _xlfn.UNIQUE(IF((序时账[日期]=B2635)*(序时账[凭证字号]=C2635), 序时账[科目编码], "")))</f>
        <v>0</v>
      </c>
      <c r="B2635" s="89"/>
      <c r="G2635" s="39"/>
      <c r="H2635" s="39"/>
      <c r="I2635" s="42">
        <f>IF(F2635&lt;&gt;"结转本期损益",_xlfn.XLOOKUP(D2635,科目余额表[科目编码],科目余额表[抽查项目],"无匹配"),"期间结转")</f>
        <v>0</v>
      </c>
      <c r="J2635" s="38" t="str" cm="1">
        <f t="array" ref="J2635">_xlfn.TEXTJOIN(",", TRUE, _xlfn.UNIQUE(IF((序时账[日期]=B2635)*(序时账[凭证字号]=C2635)*IF(G2635=0,序时账[借方金额]&lt;&gt;0,序时账[借方金额]=0)*(序时账[科目编码]&lt;&gt;D2635), 序时账[科目名称], "")))</f>
        <v/>
      </c>
      <c r="K2635" s="42"/>
      <c r="M2635" s="24"/>
      <c r="N2635" s="23"/>
    </row>
    <row r="2636" spans="1:14">
      <c r="A2636" s="38" t="str" cm="1">
        <f t="array" ref="A2636">_xlfn.TEXTJOIN(",", TRUE, _xlfn.UNIQUE(IF((序时账[日期]=B2636)*(序时账[凭证字号]=C2636), 序时账[科目编码], "")))</f>
        <v>0</v>
      </c>
      <c r="B2636" s="89"/>
      <c r="G2636" s="39"/>
      <c r="H2636" s="39"/>
      <c r="I2636" s="42">
        <f>IF(F2636&lt;&gt;"结转本期损益",_xlfn.XLOOKUP(D2636,科目余额表[科目编码],科目余额表[抽查项目],"无匹配"),"期间结转")</f>
        <v>0</v>
      </c>
      <c r="J2636" s="38" t="str" cm="1">
        <f t="array" ref="J2636">_xlfn.TEXTJOIN(",", TRUE, _xlfn.UNIQUE(IF((序时账[日期]=B2636)*(序时账[凭证字号]=C2636)*IF(G2636=0,序时账[借方金额]&lt;&gt;0,序时账[借方金额]=0)*(序时账[科目编码]&lt;&gt;D2636), 序时账[科目名称], "")))</f>
        <v/>
      </c>
      <c r="K2636" s="42"/>
      <c r="M2636" s="24"/>
      <c r="N2636" s="23"/>
    </row>
    <row r="2637" spans="1:14">
      <c r="A2637" s="38" t="str" cm="1">
        <f t="array" ref="A2637">_xlfn.TEXTJOIN(",", TRUE, _xlfn.UNIQUE(IF((序时账[日期]=B2637)*(序时账[凭证字号]=C2637), 序时账[科目编码], "")))</f>
        <v>0</v>
      </c>
      <c r="B2637" s="89"/>
      <c r="G2637" s="39"/>
      <c r="H2637" s="39"/>
      <c r="I2637" s="42">
        <f>IF(F2637&lt;&gt;"结转本期损益",_xlfn.XLOOKUP(D2637,科目余额表[科目编码],科目余额表[抽查项目],"无匹配"),"期间结转")</f>
        <v>0</v>
      </c>
      <c r="J2637" s="38" t="str" cm="1">
        <f t="array" ref="J2637">_xlfn.TEXTJOIN(",", TRUE, _xlfn.UNIQUE(IF((序时账[日期]=B2637)*(序时账[凭证字号]=C2637)*IF(G2637=0,序时账[借方金额]&lt;&gt;0,序时账[借方金额]=0)*(序时账[科目编码]&lt;&gt;D2637), 序时账[科目名称], "")))</f>
        <v/>
      </c>
      <c r="K2637" s="42"/>
      <c r="M2637" s="24"/>
      <c r="N2637" s="23"/>
    </row>
    <row r="2638" spans="1:14">
      <c r="A2638" s="38" t="str" cm="1">
        <f t="array" ref="A2638">_xlfn.TEXTJOIN(",", TRUE, _xlfn.UNIQUE(IF((序时账[日期]=B2638)*(序时账[凭证字号]=C2638), 序时账[科目编码], "")))</f>
        <v>0</v>
      </c>
      <c r="B2638" s="89"/>
      <c r="G2638" s="39"/>
      <c r="H2638" s="39"/>
      <c r="I2638" s="42">
        <f>IF(F2638&lt;&gt;"结转本期损益",_xlfn.XLOOKUP(D2638,科目余额表[科目编码],科目余额表[抽查项目],"无匹配"),"期间结转")</f>
        <v>0</v>
      </c>
      <c r="J2638" s="38" t="str" cm="1">
        <f t="array" ref="J2638">_xlfn.TEXTJOIN(",", TRUE, _xlfn.UNIQUE(IF((序时账[日期]=B2638)*(序时账[凭证字号]=C2638)*IF(G2638=0,序时账[借方金额]&lt;&gt;0,序时账[借方金额]=0)*(序时账[科目编码]&lt;&gt;D2638), 序时账[科目名称], "")))</f>
        <v/>
      </c>
      <c r="K2638" s="42"/>
      <c r="M2638" s="24"/>
      <c r="N2638" s="23"/>
    </row>
    <row r="2639" spans="1:14">
      <c r="A2639" s="38" t="str" cm="1">
        <f t="array" ref="A2639">_xlfn.TEXTJOIN(",", TRUE, _xlfn.UNIQUE(IF((序时账[日期]=B2639)*(序时账[凭证字号]=C2639), 序时账[科目编码], "")))</f>
        <v>0</v>
      </c>
      <c r="B2639" s="89"/>
      <c r="G2639" s="39"/>
      <c r="H2639" s="39"/>
      <c r="I2639" s="42">
        <f>IF(F2639&lt;&gt;"结转本期损益",_xlfn.XLOOKUP(D2639,科目余额表[科目编码],科目余额表[抽查项目],"无匹配"),"期间结转")</f>
        <v>0</v>
      </c>
      <c r="J2639" s="38" t="str" cm="1">
        <f t="array" ref="J2639">_xlfn.TEXTJOIN(",", TRUE, _xlfn.UNIQUE(IF((序时账[日期]=B2639)*(序时账[凭证字号]=C2639)*IF(G2639=0,序时账[借方金额]&lt;&gt;0,序时账[借方金额]=0)*(序时账[科目编码]&lt;&gt;D2639), 序时账[科目名称], "")))</f>
        <v/>
      </c>
      <c r="K2639" s="42"/>
      <c r="M2639" s="24"/>
      <c r="N2639" s="23"/>
    </row>
    <row r="2640" spans="1:14">
      <c r="A2640" s="38" t="str" cm="1">
        <f t="array" ref="A2640">_xlfn.TEXTJOIN(",", TRUE, _xlfn.UNIQUE(IF((序时账[日期]=B2640)*(序时账[凭证字号]=C2640), 序时账[科目编码], "")))</f>
        <v>0</v>
      </c>
      <c r="B2640" s="89"/>
      <c r="G2640" s="39"/>
      <c r="H2640" s="39"/>
      <c r="I2640" s="42">
        <f>IF(F2640&lt;&gt;"结转本期损益",_xlfn.XLOOKUP(D2640,科目余额表[科目编码],科目余额表[抽查项目],"无匹配"),"期间结转")</f>
        <v>0</v>
      </c>
      <c r="J2640" s="38" t="str" cm="1">
        <f t="array" ref="J2640">_xlfn.TEXTJOIN(",", TRUE, _xlfn.UNIQUE(IF((序时账[日期]=B2640)*(序时账[凭证字号]=C2640)*IF(G2640=0,序时账[借方金额]&lt;&gt;0,序时账[借方金额]=0)*(序时账[科目编码]&lt;&gt;D2640), 序时账[科目名称], "")))</f>
        <v/>
      </c>
      <c r="K2640" s="42"/>
      <c r="M2640" s="24"/>
      <c r="N2640" s="23"/>
    </row>
    <row r="2641" spans="1:14">
      <c r="A2641" s="38" t="str" cm="1">
        <f t="array" ref="A2641">_xlfn.TEXTJOIN(",", TRUE, _xlfn.UNIQUE(IF((序时账[日期]=B2641)*(序时账[凭证字号]=C2641), 序时账[科目编码], "")))</f>
        <v>0</v>
      </c>
      <c r="B2641" s="89"/>
      <c r="G2641" s="39"/>
      <c r="H2641" s="39"/>
      <c r="I2641" s="42">
        <f>IF(F2641&lt;&gt;"结转本期损益",_xlfn.XLOOKUP(D2641,科目余额表[科目编码],科目余额表[抽查项目],"无匹配"),"期间结转")</f>
        <v>0</v>
      </c>
      <c r="J2641" s="38" t="str" cm="1">
        <f t="array" ref="J2641">_xlfn.TEXTJOIN(",", TRUE, _xlfn.UNIQUE(IF((序时账[日期]=B2641)*(序时账[凭证字号]=C2641)*IF(G2641=0,序时账[借方金额]&lt;&gt;0,序时账[借方金额]=0)*(序时账[科目编码]&lt;&gt;D2641), 序时账[科目名称], "")))</f>
        <v/>
      </c>
      <c r="K2641" s="42"/>
      <c r="M2641" s="24"/>
      <c r="N2641" s="23"/>
    </row>
    <row r="2642" spans="1:14">
      <c r="A2642" s="38" t="str" cm="1">
        <f t="array" ref="A2642">_xlfn.TEXTJOIN(",", TRUE, _xlfn.UNIQUE(IF((序时账[日期]=B2642)*(序时账[凭证字号]=C2642), 序时账[科目编码], "")))</f>
        <v>0</v>
      </c>
      <c r="B2642" s="89"/>
      <c r="G2642" s="39"/>
      <c r="H2642" s="39"/>
      <c r="I2642" s="42">
        <f>IF(F2642&lt;&gt;"结转本期损益",_xlfn.XLOOKUP(D2642,科目余额表[科目编码],科目余额表[抽查项目],"无匹配"),"期间结转")</f>
        <v>0</v>
      </c>
      <c r="J2642" s="38" t="str" cm="1">
        <f t="array" ref="J2642">_xlfn.TEXTJOIN(",", TRUE, _xlfn.UNIQUE(IF((序时账[日期]=B2642)*(序时账[凭证字号]=C2642)*IF(G2642=0,序时账[借方金额]&lt;&gt;0,序时账[借方金额]=0)*(序时账[科目编码]&lt;&gt;D2642), 序时账[科目名称], "")))</f>
        <v/>
      </c>
      <c r="K2642" s="42"/>
      <c r="M2642" s="24"/>
      <c r="N2642" s="23"/>
    </row>
    <row r="2643" spans="1:14">
      <c r="A2643" s="38" t="str" cm="1">
        <f t="array" ref="A2643">_xlfn.TEXTJOIN(",", TRUE, _xlfn.UNIQUE(IF((序时账[日期]=B2643)*(序时账[凭证字号]=C2643), 序时账[科目编码], "")))</f>
        <v>0</v>
      </c>
      <c r="B2643" s="89"/>
      <c r="G2643" s="39"/>
      <c r="H2643" s="39"/>
      <c r="I2643" s="42">
        <f>IF(F2643&lt;&gt;"结转本期损益",_xlfn.XLOOKUP(D2643,科目余额表[科目编码],科目余额表[抽查项目],"无匹配"),"期间结转")</f>
        <v>0</v>
      </c>
      <c r="J2643" s="38" t="str" cm="1">
        <f t="array" ref="J2643">_xlfn.TEXTJOIN(",", TRUE, _xlfn.UNIQUE(IF((序时账[日期]=B2643)*(序时账[凭证字号]=C2643)*IF(G2643=0,序时账[借方金额]&lt;&gt;0,序时账[借方金额]=0)*(序时账[科目编码]&lt;&gt;D2643), 序时账[科目名称], "")))</f>
        <v/>
      </c>
      <c r="K2643" s="42"/>
      <c r="M2643" s="24"/>
      <c r="N2643" s="23"/>
    </row>
    <row r="2644" spans="1:14">
      <c r="A2644" s="38" t="str" cm="1">
        <f t="array" ref="A2644">_xlfn.TEXTJOIN(",", TRUE, _xlfn.UNIQUE(IF((序时账[日期]=B2644)*(序时账[凭证字号]=C2644), 序时账[科目编码], "")))</f>
        <v>0</v>
      </c>
      <c r="B2644" s="89"/>
      <c r="G2644" s="39"/>
      <c r="H2644" s="39"/>
      <c r="I2644" s="42">
        <f>IF(F2644&lt;&gt;"结转本期损益",_xlfn.XLOOKUP(D2644,科目余额表[科目编码],科目余额表[抽查项目],"无匹配"),"期间结转")</f>
        <v>0</v>
      </c>
      <c r="J2644" s="38" t="str" cm="1">
        <f t="array" ref="J2644">_xlfn.TEXTJOIN(",", TRUE, _xlfn.UNIQUE(IF((序时账[日期]=B2644)*(序时账[凭证字号]=C2644)*IF(G2644=0,序时账[借方金额]&lt;&gt;0,序时账[借方金额]=0)*(序时账[科目编码]&lt;&gt;D2644), 序时账[科目名称], "")))</f>
        <v/>
      </c>
      <c r="K2644" s="42"/>
      <c r="M2644" s="24"/>
      <c r="N2644" s="23"/>
    </row>
    <row r="2645" spans="1:14">
      <c r="A2645" s="38" t="str" cm="1">
        <f t="array" ref="A2645">_xlfn.TEXTJOIN(",", TRUE, _xlfn.UNIQUE(IF((序时账[日期]=B2645)*(序时账[凭证字号]=C2645), 序时账[科目编码], "")))</f>
        <v>0</v>
      </c>
      <c r="B2645" s="89"/>
      <c r="G2645" s="39"/>
      <c r="H2645" s="39"/>
      <c r="I2645" s="42">
        <f>IF(F2645&lt;&gt;"结转本期损益",_xlfn.XLOOKUP(D2645,科目余额表[科目编码],科目余额表[抽查项目],"无匹配"),"期间结转")</f>
        <v>0</v>
      </c>
      <c r="J2645" s="38" t="str" cm="1">
        <f t="array" ref="J2645">_xlfn.TEXTJOIN(",", TRUE, _xlfn.UNIQUE(IF((序时账[日期]=B2645)*(序时账[凭证字号]=C2645)*IF(G2645=0,序时账[借方金额]&lt;&gt;0,序时账[借方金额]=0)*(序时账[科目编码]&lt;&gt;D2645), 序时账[科目名称], "")))</f>
        <v/>
      </c>
      <c r="K2645" s="42"/>
      <c r="M2645" s="24"/>
      <c r="N2645" s="23"/>
    </row>
    <row r="2646" spans="1:14">
      <c r="A2646" s="38" t="str" cm="1">
        <f t="array" ref="A2646">_xlfn.TEXTJOIN(",", TRUE, _xlfn.UNIQUE(IF((序时账[日期]=B2646)*(序时账[凭证字号]=C2646), 序时账[科目编码], "")))</f>
        <v>0</v>
      </c>
      <c r="B2646" s="89"/>
      <c r="G2646" s="39"/>
      <c r="H2646" s="39"/>
      <c r="I2646" s="42">
        <f>IF(F2646&lt;&gt;"结转本期损益",_xlfn.XLOOKUP(D2646,科目余额表[科目编码],科目余额表[抽查项目],"无匹配"),"期间结转")</f>
        <v>0</v>
      </c>
      <c r="J2646" s="38" t="str" cm="1">
        <f t="array" ref="J2646">_xlfn.TEXTJOIN(",", TRUE, _xlfn.UNIQUE(IF((序时账[日期]=B2646)*(序时账[凭证字号]=C2646)*IF(G2646=0,序时账[借方金额]&lt;&gt;0,序时账[借方金额]=0)*(序时账[科目编码]&lt;&gt;D2646), 序时账[科目名称], "")))</f>
        <v/>
      </c>
      <c r="K2646" s="42"/>
      <c r="M2646" s="24"/>
      <c r="N2646" s="23"/>
    </row>
    <row r="2647" spans="1:14">
      <c r="A2647" s="38" t="str" cm="1">
        <f t="array" ref="A2647">_xlfn.TEXTJOIN(",", TRUE, _xlfn.UNIQUE(IF((序时账[日期]=B2647)*(序时账[凭证字号]=C2647), 序时账[科目编码], "")))</f>
        <v>0</v>
      </c>
      <c r="B2647" s="89"/>
      <c r="G2647" s="39"/>
      <c r="H2647" s="39"/>
      <c r="I2647" s="42">
        <f>IF(F2647&lt;&gt;"结转本期损益",_xlfn.XLOOKUP(D2647,科目余额表[科目编码],科目余额表[抽查项目],"无匹配"),"期间结转")</f>
        <v>0</v>
      </c>
      <c r="J2647" s="38" t="str" cm="1">
        <f t="array" ref="J2647">_xlfn.TEXTJOIN(",", TRUE, _xlfn.UNIQUE(IF((序时账[日期]=B2647)*(序时账[凭证字号]=C2647)*IF(G2647=0,序时账[借方金额]&lt;&gt;0,序时账[借方金额]=0)*(序时账[科目编码]&lt;&gt;D2647), 序时账[科目名称], "")))</f>
        <v/>
      </c>
      <c r="K2647" s="42"/>
      <c r="M2647" s="24"/>
      <c r="N2647" s="23"/>
    </row>
    <row r="2648" spans="1:14">
      <c r="A2648" s="38" t="str" cm="1">
        <f t="array" ref="A2648">_xlfn.TEXTJOIN(",", TRUE, _xlfn.UNIQUE(IF((序时账[日期]=B2648)*(序时账[凭证字号]=C2648), 序时账[科目编码], "")))</f>
        <v>0</v>
      </c>
      <c r="B2648" s="89"/>
      <c r="G2648" s="39"/>
      <c r="H2648" s="39"/>
      <c r="I2648" s="42">
        <f>IF(F2648&lt;&gt;"结转本期损益",_xlfn.XLOOKUP(D2648,科目余额表[科目编码],科目余额表[抽查项目],"无匹配"),"期间结转")</f>
        <v>0</v>
      </c>
      <c r="J2648" s="38" t="str" cm="1">
        <f t="array" ref="J2648">_xlfn.TEXTJOIN(",", TRUE, _xlfn.UNIQUE(IF((序时账[日期]=B2648)*(序时账[凭证字号]=C2648)*IF(G2648=0,序时账[借方金额]&lt;&gt;0,序时账[借方金额]=0)*(序时账[科目编码]&lt;&gt;D2648), 序时账[科目名称], "")))</f>
        <v/>
      </c>
      <c r="K2648" s="42"/>
      <c r="M2648" s="24"/>
      <c r="N2648" s="23"/>
    </row>
    <row r="2649" spans="1:14">
      <c r="A2649" s="38" t="str" cm="1">
        <f t="array" ref="A2649">_xlfn.TEXTJOIN(",", TRUE, _xlfn.UNIQUE(IF((序时账[日期]=B2649)*(序时账[凭证字号]=C2649), 序时账[科目编码], "")))</f>
        <v>0</v>
      </c>
      <c r="B2649" s="89"/>
      <c r="G2649" s="39"/>
      <c r="H2649" s="39"/>
      <c r="I2649" s="42">
        <f>IF(F2649&lt;&gt;"结转本期损益",_xlfn.XLOOKUP(D2649,科目余额表[科目编码],科目余额表[抽查项目],"无匹配"),"期间结转")</f>
        <v>0</v>
      </c>
      <c r="J2649" s="38" t="str" cm="1">
        <f t="array" ref="J2649">_xlfn.TEXTJOIN(",", TRUE, _xlfn.UNIQUE(IF((序时账[日期]=B2649)*(序时账[凭证字号]=C2649)*IF(G2649=0,序时账[借方金额]&lt;&gt;0,序时账[借方金额]=0)*(序时账[科目编码]&lt;&gt;D2649), 序时账[科目名称], "")))</f>
        <v/>
      </c>
      <c r="K2649" s="42"/>
      <c r="M2649" s="24"/>
      <c r="N2649" s="23"/>
    </row>
    <row r="2650" spans="1:14">
      <c r="A2650" s="38" t="str" cm="1">
        <f t="array" ref="A2650">_xlfn.TEXTJOIN(",", TRUE, _xlfn.UNIQUE(IF((序时账[日期]=B2650)*(序时账[凭证字号]=C2650), 序时账[科目编码], "")))</f>
        <v>0</v>
      </c>
      <c r="B2650" s="89"/>
      <c r="G2650" s="39"/>
      <c r="H2650" s="39"/>
      <c r="I2650" s="42">
        <f>IF(F2650&lt;&gt;"结转本期损益",_xlfn.XLOOKUP(D2650,科目余额表[科目编码],科目余额表[抽查项目],"无匹配"),"期间结转")</f>
        <v>0</v>
      </c>
      <c r="J2650" s="38" t="str" cm="1">
        <f t="array" ref="J2650">_xlfn.TEXTJOIN(",", TRUE, _xlfn.UNIQUE(IF((序时账[日期]=B2650)*(序时账[凭证字号]=C2650)*IF(G2650=0,序时账[借方金额]&lt;&gt;0,序时账[借方金额]=0)*(序时账[科目编码]&lt;&gt;D2650), 序时账[科目名称], "")))</f>
        <v/>
      </c>
      <c r="K2650" s="42"/>
      <c r="M2650" s="24"/>
      <c r="N2650" s="23"/>
    </row>
    <row r="2651" spans="1:14">
      <c r="A2651" s="38" t="str" cm="1">
        <f t="array" ref="A2651">_xlfn.TEXTJOIN(",", TRUE, _xlfn.UNIQUE(IF((序时账[日期]=B2651)*(序时账[凭证字号]=C2651), 序时账[科目编码], "")))</f>
        <v>0</v>
      </c>
      <c r="B2651" s="89"/>
      <c r="G2651" s="39"/>
      <c r="H2651" s="39"/>
      <c r="I2651" s="42">
        <f>IF(F2651&lt;&gt;"结转本期损益",_xlfn.XLOOKUP(D2651,科目余额表[科目编码],科目余额表[抽查项目],"无匹配"),"期间结转")</f>
        <v>0</v>
      </c>
      <c r="J2651" s="38" t="str" cm="1">
        <f t="array" ref="J2651">_xlfn.TEXTJOIN(",", TRUE, _xlfn.UNIQUE(IF((序时账[日期]=B2651)*(序时账[凭证字号]=C2651)*IF(G2651=0,序时账[借方金额]&lt;&gt;0,序时账[借方金额]=0)*(序时账[科目编码]&lt;&gt;D2651), 序时账[科目名称], "")))</f>
        <v/>
      </c>
      <c r="K2651" s="42"/>
      <c r="M2651" s="24"/>
      <c r="N2651" s="23"/>
    </row>
    <row r="2652" spans="1:14">
      <c r="A2652" s="38" t="str" cm="1">
        <f t="array" ref="A2652">_xlfn.TEXTJOIN(",", TRUE, _xlfn.UNIQUE(IF((序时账[日期]=B2652)*(序时账[凭证字号]=C2652), 序时账[科目编码], "")))</f>
        <v>0</v>
      </c>
      <c r="B2652" s="89"/>
      <c r="G2652" s="39"/>
      <c r="H2652" s="39"/>
      <c r="I2652" s="42">
        <f>IF(F2652&lt;&gt;"结转本期损益",_xlfn.XLOOKUP(D2652,科目余额表[科目编码],科目余额表[抽查项目],"无匹配"),"期间结转")</f>
        <v>0</v>
      </c>
      <c r="J2652" s="38" t="str" cm="1">
        <f t="array" ref="J2652">_xlfn.TEXTJOIN(",", TRUE, _xlfn.UNIQUE(IF((序时账[日期]=B2652)*(序时账[凭证字号]=C2652)*IF(G2652=0,序时账[借方金额]&lt;&gt;0,序时账[借方金额]=0)*(序时账[科目编码]&lt;&gt;D2652), 序时账[科目名称], "")))</f>
        <v/>
      </c>
      <c r="K2652" s="42"/>
      <c r="M2652" s="24"/>
      <c r="N2652" s="23"/>
    </row>
    <row r="2653" spans="1:14">
      <c r="A2653" s="38" t="str" cm="1">
        <f t="array" ref="A2653">_xlfn.TEXTJOIN(",", TRUE, _xlfn.UNIQUE(IF((序时账[日期]=B2653)*(序时账[凭证字号]=C2653), 序时账[科目编码], "")))</f>
        <v>0</v>
      </c>
      <c r="B2653" s="89"/>
      <c r="G2653" s="39"/>
      <c r="H2653" s="39"/>
      <c r="I2653" s="42">
        <f>IF(F2653&lt;&gt;"结转本期损益",_xlfn.XLOOKUP(D2653,科目余额表[科目编码],科目余额表[抽查项目],"无匹配"),"期间结转")</f>
        <v>0</v>
      </c>
      <c r="J2653" s="38" t="str" cm="1">
        <f t="array" ref="J2653">_xlfn.TEXTJOIN(",", TRUE, _xlfn.UNIQUE(IF((序时账[日期]=B2653)*(序时账[凭证字号]=C2653)*IF(G2653=0,序时账[借方金额]&lt;&gt;0,序时账[借方金额]=0)*(序时账[科目编码]&lt;&gt;D2653), 序时账[科目名称], "")))</f>
        <v/>
      </c>
      <c r="K2653" s="42"/>
      <c r="M2653" s="24"/>
      <c r="N2653" s="23"/>
    </row>
    <row r="2654" spans="1:14">
      <c r="A2654" s="38" t="str" cm="1">
        <f t="array" ref="A2654">_xlfn.TEXTJOIN(",", TRUE, _xlfn.UNIQUE(IF((序时账[日期]=B2654)*(序时账[凭证字号]=C2654), 序时账[科目编码], "")))</f>
        <v>0</v>
      </c>
      <c r="B2654" s="89"/>
      <c r="G2654" s="39"/>
      <c r="H2654" s="39"/>
      <c r="I2654" s="42">
        <f>IF(F2654&lt;&gt;"结转本期损益",_xlfn.XLOOKUP(D2654,科目余额表[科目编码],科目余额表[抽查项目],"无匹配"),"期间结转")</f>
        <v>0</v>
      </c>
      <c r="J2654" s="38" t="str" cm="1">
        <f t="array" ref="J2654">_xlfn.TEXTJOIN(",", TRUE, _xlfn.UNIQUE(IF((序时账[日期]=B2654)*(序时账[凭证字号]=C2654)*IF(G2654=0,序时账[借方金额]&lt;&gt;0,序时账[借方金额]=0)*(序时账[科目编码]&lt;&gt;D2654), 序时账[科目名称], "")))</f>
        <v/>
      </c>
      <c r="K2654" s="42"/>
      <c r="M2654" s="24"/>
      <c r="N2654" s="23"/>
    </row>
    <row r="2655" spans="1:14">
      <c r="A2655" s="38" t="str" cm="1">
        <f t="array" ref="A2655">_xlfn.TEXTJOIN(",", TRUE, _xlfn.UNIQUE(IF((序时账[日期]=B2655)*(序时账[凭证字号]=C2655), 序时账[科目编码], "")))</f>
        <v>0</v>
      </c>
      <c r="B2655" s="89"/>
      <c r="G2655" s="39"/>
      <c r="H2655" s="39"/>
      <c r="I2655" s="42">
        <f>IF(F2655&lt;&gt;"结转本期损益",_xlfn.XLOOKUP(D2655,科目余额表[科目编码],科目余额表[抽查项目],"无匹配"),"期间结转")</f>
        <v>0</v>
      </c>
      <c r="J2655" s="38" t="str" cm="1">
        <f t="array" ref="J2655">_xlfn.TEXTJOIN(",", TRUE, _xlfn.UNIQUE(IF((序时账[日期]=B2655)*(序时账[凭证字号]=C2655)*IF(G2655=0,序时账[借方金额]&lt;&gt;0,序时账[借方金额]=0)*(序时账[科目编码]&lt;&gt;D2655), 序时账[科目名称], "")))</f>
        <v/>
      </c>
      <c r="K2655" s="42"/>
      <c r="M2655" s="24"/>
      <c r="N2655" s="23"/>
    </row>
    <row r="2656" spans="1:14">
      <c r="A2656" s="38" t="str" cm="1">
        <f t="array" ref="A2656">_xlfn.TEXTJOIN(",", TRUE, _xlfn.UNIQUE(IF((序时账[日期]=B2656)*(序时账[凭证字号]=C2656), 序时账[科目编码], "")))</f>
        <v>0</v>
      </c>
      <c r="B2656" s="89"/>
      <c r="G2656" s="39"/>
      <c r="H2656" s="39"/>
      <c r="I2656" s="42">
        <f>IF(F2656&lt;&gt;"结转本期损益",_xlfn.XLOOKUP(D2656,科目余额表[科目编码],科目余额表[抽查项目],"无匹配"),"期间结转")</f>
        <v>0</v>
      </c>
      <c r="J2656" s="38" t="str" cm="1">
        <f t="array" ref="J2656">_xlfn.TEXTJOIN(",", TRUE, _xlfn.UNIQUE(IF((序时账[日期]=B2656)*(序时账[凭证字号]=C2656)*IF(G2656=0,序时账[借方金额]&lt;&gt;0,序时账[借方金额]=0)*(序时账[科目编码]&lt;&gt;D2656), 序时账[科目名称], "")))</f>
        <v/>
      </c>
      <c r="K2656" s="42"/>
      <c r="M2656" s="24"/>
      <c r="N2656" s="23"/>
    </row>
    <row r="2657" spans="1:14">
      <c r="A2657" s="38" t="str" cm="1">
        <f t="array" ref="A2657">_xlfn.TEXTJOIN(",", TRUE, _xlfn.UNIQUE(IF((序时账[日期]=B2657)*(序时账[凭证字号]=C2657), 序时账[科目编码], "")))</f>
        <v>0</v>
      </c>
      <c r="B2657" s="89"/>
      <c r="G2657" s="39"/>
      <c r="H2657" s="39"/>
      <c r="I2657" s="42">
        <f>IF(F2657&lt;&gt;"结转本期损益",_xlfn.XLOOKUP(D2657,科目余额表[科目编码],科目余额表[抽查项目],"无匹配"),"期间结转")</f>
        <v>0</v>
      </c>
      <c r="J2657" s="38" t="str" cm="1">
        <f t="array" ref="J2657">_xlfn.TEXTJOIN(",", TRUE, _xlfn.UNIQUE(IF((序时账[日期]=B2657)*(序时账[凭证字号]=C2657)*IF(G2657=0,序时账[借方金额]&lt;&gt;0,序时账[借方金额]=0)*(序时账[科目编码]&lt;&gt;D2657), 序时账[科目名称], "")))</f>
        <v/>
      </c>
      <c r="K2657" s="42"/>
      <c r="M2657" s="24"/>
      <c r="N2657" s="23"/>
    </row>
    <row r="2658" spans="1:14">
      <c r="A2658" s="38" t="str" cm="1">
        <f t="array" ref="A2658">_xlfn.TEXTJOIN(",", TRUE, _xlfn.UNIQUE(IF((序时账[日期]=B2658)*(序时账[凭证字号]=C2658), 序时账[科目编码], "")))</f>
        <v>0</v>
      </c>
      <c r="B2658" s="89"/>
      <c r="G2658" s="39"/>
      <c r="H2658" s="39"/>
      <c r="I2658" s="42">
        <f>IF(F2658&lt;&gt;"结转本期损益",_xlfn.XLOOKUP(D2658,科目余额表[科目编码],科目余额表[抽查项目],"无匹配"),"期间结转")</f>
        <v>0</v>
      </c>
      <c r="J2658" s="38" t="str" cm="1">
        <f t="array" ref="J2658">_xlfn.TEXTJOIN(",", TRUE, _xlfn.UNIQUE(IF((序时账[日期]=B2658)*(序时账[凭证字号]=C2658)*IF(G2658=0,序时账[借方金额]&lt;&gt;0,序时账[借方金额]=0)*(序时账[科目编码]&lt;&gt;D2658), 序时账[科目名称], "")))</f>
        <v/>
      </c>
      <c r="K2658" s="42"/>
      <c r="M2658" s="24"/>
      <c r="N2658" s="23"/>
    </row>
    <row r="2659" spans="1:14">
      <c r="A2659" s="38" t="str" cm="1">
        <f t="array" ref="A2659">_xlfn.TEXTJOIN(",", TRUE, _xlfn.UNIQUE(IF((序时账[日期]=B2659)*(序时账[凭证字号]=C2659), 序时账[科目编码], "")))</f>
        <v>0</v>
      </c>
      <c r="B2659" s="89"/>
      <c r="G2659" s="39"/>
      <c r="H2659" s="39"/>
      <c r="I2659" s="42">
        <f>IF(F2659&lt;&gt;"结转本期损益",_xlfn.XLOOKUP(D2659,科目余额表[科目编码],科目余额表[抽查项目],"无匹配"),"期间结转")</f>
        <v>0</v>
      </c>
      <c r="J2659" s="38" t="str" cm="1">
        <f t="array" ref="J2659">_xlfn.TEXTJOIN(",", TRUE, _xlfn.UNIQUE(IF((序时账[日期]=B2659)*(序时账[凭证字号]=C2659)*IF(G2659=0,序时账[借方金额]&lt;&gt;0,序时账[借方金额]=0)*(序时账[科目编码]&lt;&gt;D2659), 序时账[科目名称], "")))</f>
        <v/>
      </c>
      <c r="K2659" s="42"/>
      <c r="M2659" s="24"/>
      <c r="N2659" s="23"/>
    </row>
    <row r="2660" spans="1:14">
      <c r="A2660" s="38" t="str" cm="1">
        <f t="array" ref="A2660">_xlfn.TEXTJOIN(",", TRUE, _xlfn.UNIQUE(IF((序时账[日期]=B2660)*(序时账[凭证字号]=C2660), 序时账[科目编码], "")))</f>
        <v>0</v>
      </c>
      <c r="B2660" s="89"/>
      <c r="G2660" s="39"/>
      <c r="H2660" s="39"/>
      <c r="I2660" s="42">
        <f>IF(F2660&lt;&gt;"结转本期损益",_xlfn.XLOOKUP(D2660,科目余额表[科目编码],科目余额表[抽查项目],"无匹配"),"期间结转")</f>
        <v>0</v>
      </c>
      <c r="J2660" s="38" t="str" cm="1">
        <f t="array" ref="J2660">_xlfn.TEXTJOIN(",", TRUE, _xlfn.UNIQUE(IF((序时账[日期]=B2660)*(序时账[凭证字号]=C2660)*IF(G2660=0,序时账[借方金额]&lt;&gt;0,序时账[借方金额]=0)*(序时账[科目编码]&lt;&gt;D2660), 序时账[科目名称], "")))</f>
        <v/>
      </c>
      <c r="K2660" s="42"/>
      <c r="M2660" s="24"/>
      <c r="N2660" s="23"/>
    </row>
    <row r="2661" spans="1:14">
      <c r="A2661" s="38" t="str" cm="1">
        <f t="array" ref="A2661">_xlfn.TEXTJOIN(",", TRUE, _xlfn.UNIQUE(IF((序时账[日期]=B2661)*(序时账[凭证字号]=C2661), 序时账[科目编码], "")))</f>
        <v>0</v>
      </c>
      <c r="B2661" s="89"/>
      <c r="G2661" s="39"/>
      <c r="H2661" s="39"/>
      <c r="I2661" s="42">
        <f>IF(F2661&lt;&gt;"结转本期损益",_xlfn.XLOOKUP(D2661,科目余额表[科目编码],科目余额表[抽查项目],"无匹配"),"期间结转")</f>
        <v>0</v>
      </c>
      <c r="J2661" s="38" t="str" cm="1">
        <f t="array" ref="J2661">_xlfn.TEXTJOIN(",", TRUE, _xlfn.UNIQUE(IF((序时账[日期]=B2661)*(序时账[凭证字号]=C2661)*IF(G2661=0,序时账[借方金额]&lt;&gt;0,序时账[借方金额]=0)*(序时账[科目编码]&lt;&gt;D2661), 序时账[科目名称], "")))</f>
        <v/>
      </c>
      <c r="K2661" s="42"/>
      <c r="M2661" s="24"/>
      <c r="N2661" s="23"/>
    </row>
    <row r="2662" spans="1:14">
      <c r="A2662" s="38" t="str" cm="1">
        <f t="array" ref="A2662">_xlfn.TEXTJOIN(",", TRUE, _xlfn.UNIQUE(IF((序时账[日期]=B2662)*(序时账[凭证字号]=C2662), 序时账[科目编码], "")))</f>
        <v>0</v>
      </c>
      <c r="B2662" s="89"/>
      <c r="G2662" s="39"/>
      <c r="H2662" s="39"/>
      <c r="I2662" s="42">
        <f>IF(F2662&lt;&gt;"结转本期损益",_xlfn.XLOOKUP(D2662,科目余额表[科目编码],科目余额表[抽查项目],"无匹配"),"期间结转")</f>
        <v>0</v>
      </c>
      <c r="J2662" s="38" t="str" cm="1">
        <f t="array" ref="J2662">_xlfn.TEXTJOIN(",", TRUE, _xlfn.UNIQUE(IF((序时账[日期]=B2662)*(序时账[凭证字号]=C2662)*IF(G2662=0,序时账[借方金额]&lt;&gt;0,序时账[借方金额]=0)*(序时账[科目编码]&lt;&gt;D2662), 序时账[科目名称], "")))</f>
        <v/>
      </c>
      <c r="K2662" s="42"/>
      <c r="M2662" s="24"/>
      <c r="N2662" s="23"/>
    </row>
    <row r="2663" spans="1:14">
      <c r="A2663" s="38" t="str" cm="1">
        <f t="array" ref="A2663">_xlfn.TEXTJOIN(",", TRUE, _xlfn.UNIQUE(IF((序时账[日期]=B2663)*(序时账[凭证字号]=C2663), 序时账[科目编码], "")))</f>
        <v>0</v>
      </c>
      <c r="B2663" s="89"/>
      <c r="G2663" s="39"/>
      <c r="H2663" s="39"/>
      <c r="I2663" s="42">
        <f>IF(F2663&lt;&gt;"结转本期损益",_xlfn.XLOOKUP(D2663,科目余额表[科目编码],科目余额表[抽查项目],"无匹配"),"期间结转")</f>
        <v>0</v>
      </c>
      <c r="J2663" s="38" t="str" cm="1">
        <f t="array" ref="J2663">_xlfn.TEXTJOIN(",", TRUE, _xlfn.UNIQUE(IF((序时账[日期]=B2663)*(序时账[凭证字号]=C2663)*IF(G2663=0,序时账[借方金额]&lt;&gt;0,序时账[借方金额]=0)*(序时账[科目编码]&lt;&gt;D2663), 序时账[科目名称], "")))</f>
        <v/>
      </c>
      <c r="K2663" s="42"/>
      <c r="M2663" s="24"/>
      <c r="N2663" s="23"/>
    </row>
    <row r="2664" spans="1:14">
      <c r="A2664" s="38" t="str" cm="1">
        <f t="array" ref="A2664">_xlfn.TEXTJOIN(",", TRUE, _xlfn.UNIQUE(IF((序时账[日期]=B2664)*(序时账[凭证字号]=C2664), 序时账[科目编码], "")))</f>
        <v>0</v>
      </c>
      <c r="B2664" s="89"/>
      <c r="G2664" s="39"/>
      <c r="H2664" s="39"/>
      <c r="I2664" s="42">
        <f>IF(F2664&lt;&gt;"结转本期损益",_xlfn.XLOOKUP(D2664,科目余额表[科目编码],科目余额表[抽查项目],"无匹配"),"期间结转")</f>
        <v>0</v>
      </c>
      <c r="J2664" s="38" t="str" cm="1">
        <f t="array" ref="J2664">_xlfn.TEXTJOIN(",", TRUE, _xlfn.UNIQUE(IF((序时账[日期]=B2664)*(序时账[凭证字号]=C2664)*IF(G2664=0,序时账[借方金额]&lt;&gt;0,序时账[借方金额]=0)*(序时账[科目编码]&lt;&gt;D2664), 序时账[科目名称], "")))</f>
        <v/>
      </c>
      <c r="K2664" s="42"/>
      <c r="M2664" s="24"/>
      <c r="N2664" s="23"/>
    </row>
    <row r="2665" spans="1:14">
      <c r="A2665" s="38" t="str" cm="1">
        <f t="array" ref="A2665">_xlfn.TEXTJOIN(",", TRUE, _xlfn.UNIQUE(IF((序时账[日期]=B2665)*(序时账[凭证字号]=C2665), 序时账[科目编码], "")))</f>
        <v>0</v>
      </c>
      <c r="B2665" s="89"/>
      <c r="G2665" s="39"/>
      <c r="H2665" s="39"/>
      <c r="I2665" s="42">
        <f>IF(F2665&lt;&gt;"结转本期损益",_xlfn.XLOOKUP(D2665,科目余额表[科目编码],科目余额表[抽查项目],"无匹配"),"期间结转")</f>
        <v>0</v>
      </c>
      <c r="J2665" s="38" t="str" cm="1">
        <f t="array" ref="J2665">_xlfn.TEXTJOIN(",", TRUE, _xlfn.UNIQUE(IF((序时账[日期]=B2665)*(序时账[凭证字号]=C2665)*IF(G2665=0,序时账[借方金额]&lt;&gt;0,序时账[借方金额]=0)*(序时账[科目编码]&lt;&gt;D2665), 序时账[科目名称], "")))</f>
        <v/>
      </c>
      <c r="K2665" s="42"/>
      <c r="M2665" s="24"/>
      <c r="N2665" s="23"/>
    </row>
    <row r="2666" spans="1:14">
      <c r="A2666" s="38" t="str" cm="1">
        <f t="array" ref="A2666">_xlfn.TEXTJOIN(",", TRUE, _xlfn.UNIQUE(IF((序时账[日期]=B2666)*(序时账[凭证字号]=C2666), 序时账[科目编码], "")))</f>
        <v>0</v>
      </c>
      <c r="B2666" s="89"/>
      <c r="G2666" s="39"/>
      <c r="H2666" s="39"/>
      <c r="I2666" s="42">
        <f>IF(F2666&lt;&gt;"结转本期损益",_xlfn.XLOOKUP(D2666,科目余额表[科目编码],科目余额表[抽查项目],"无匹配"),"期间结转")</f>
        <v>0</v>
      </c>
      <c r="J2666" s="38" t="str" cm="1">
        <f t="array" ref="J2666">_xlfn.TEXTJOIN(",", TRUE, _xlfn.UNIQUE(IF((序时账[日期]=B2666)*(序时账[凭证字号]=C2666)*IF(G2666=0,序时账[借方金额]&lt;&gt;0,序时账[借方金额]=0)*(序时账[科目编码]&lt;&gt;D2666), 序时账[科目名称], "")))</f>
        <v/>
      </c>
      <c r="K2666" s="42"/>
      <c r="M2666" s="24"/>
      <c r="N2666" s="23"/>
    </row>
    <row r="2667" spans="1:14">
      <c r="A2667" s="38" t="str" cm="1">
        <f t="array" ref="A2667">_xlfn.TEXTJOIN(",", TRUE, _xlfn.UNIQUE(IF((序时账[日期]=B2667)*(序时账[凭证字号]=C2667), 序时账[科目编码], "")))</f>
        <v>0</v>
      </c>
      <c r="B2667" s="89"/>
      <c r="G2667" s="39"/>
      <c r="H2667" s="39"/>
      <c r="I2667" s="42">
        <f>IF(F2667&lt;&gt;"结转本期损益",_xlfn.XLOOKUP(D2667,科目余额表[科目编码],科目余额表[抽查项目],"无匹配"),"期间结转")</f>
        <v>0</v>
      </c>
      <c r="J2667" s="38" t="str" cm="1">
        <f t="array" ref="J2667">_xlfn.TEXTJOIN(",", TRUE, _xlfn.UNIQUE(IF((序时账[日期]=B2667)*(序时账[凭证字号]=C2667)*IF(G2667=0,序时账[借方金额]&lt;&gt;0,序时账[借方金额]=0)*(序时账[科目编码]&lt;&gt;D2667), 序时账[科目名称], "")))</f>
        <v/>
      </c>
      <c r="K2667" s="42"/>
      <c r="M2667" s="24"/>
      <c r="N2667" s="23"/>
    </row>
    <row r="2668" spans="1:14">
      <c r="A2668" s="38" t="str" cm="1">
        <f t="array" ref="A2668">_xlfn.TEXTJOIN(",", TRUE, _xlfn.UNIQUE(IF((序时账[日期]=B2668)*(序时账[凭证字号]=C2668), 序时账[科目编码], "")))</f>
        <v>0</v>
      </c>
      <c r="B2668" s="89"/>
      <c r="G2668" s="39"/>
      <c r="H2668" s="39"/>
      <c r="I2668" s="42">
        <f>IF(F2668&lt;&gt;"结转本期损益",_xlfn.XLOOKUP(D2668,科目余额表[科目编码],科目余额表[抽查项目],"无匹配"),"期间结转")</f>
        <v>0</v>
      </c>
      <c r="J2668" s="38" t="str" cm="1">
        <f t="array" ref="J2668">_xlfn.TEXTJOIN(",", TRUE, _xlfn.UNIQUE(IF((序时账[日期]=B2668)*(序时账[凭证字号]=C2668)*IF(G2668=0,序时账[借方金额]&lt;&gt;0,序时账[借方金额]=0)*(序时账[科目编码]&lt;&gt;D2668), 序时账[科目名称], "")))</f>
        <v/>
      </c>
      <c r="K2668" s="42"/>
      <c r="M2668" s="24"/>
      <c r="N2668" s="23"/>
    </row>
    <row r="2669" spans="1:14">
      <c r="A2669" s="38" t="str" cm="1">
        <f t="array" ref="A2669">_xlfn.TEXTJOIN(",", TRUE, _xlfn.UNIQUE(IF((序时账[日期]=B2669)*(序时账[凭证字号]=C2669), 序时账[科目编码], "")))</f>
        <v>0</v>
      </c>
      <c r="B2669" s="89"/>
      <c r="G2669" s="39"/>
      <c r="H2669" s="39"/>
      <c r="I2669" s="42">
        <f>IF(F2669&lt;&gt;"结转本期损益",_xlfn.XLOOKUP(D2669,科目余额表[科目编码],科目余额表[抽查项目],"无匹配"),"期间结转")</f>
        <v>0</v>
      </c>
      <c r="J2669" s="38" t="str" cm="1">
        <f t="array" ref="J2669">_xlfn.TEXTJOIN(",", TRUE, _xlfn.UNIQUE(IF((序时账[日期]=B2669)*(序时账[凭证字号]=C2669)*IF(G2669=0,序时账[借方金额]&lt;&gt;0,序时账[借方金额]=0)*(序时账[科目编码]&lt;&gt;D2669), 序时账[科目名称], "")))</f>
        <v/>
      </c>
      <c r="K2669" s="42"/>
      <c r="M2669" s="24"/>
      <c r="N2669" s="23"/>
    </row>
    <row r="2670" spans="1:14">
      <c r="A2670" s="38" t="str" cm="1">
        <f t="array" ref="A2670">_xlfn.TEXTJOIN(",", TRUE, _xlfn.UNIQUE(IF((序时账[日期]=B2670)*(序时账[凭证字号]=C2670), 序时账[科目编码], "")))</f>
        <v>0</v>
      </c>
      <c r="B2670" s="89"/>
      <c r="G2670" s="39"/>
      <c r="H2670" s="39"/>
      <c r="I2670" s="42">
        <f>IF(F2670&lt;&gt;"结转本期损益",_xlfn.XLOOKUP(D2670,科目余额表[科目编码],科目余额表[抽查项目],"无匹配"),"期间结转")</f>
        <v>0</v>
      </c>
      <c r="J2670" s="38" t="str" cm="1">
        <f t="array" ref="J2670">_xlfn.TEXTJOIN(",", TRUE, _xlfn.UNIQUE(IF((序时账[日期]=B2670)*(序时账[凭证字号]=C2670)*IF(G2670=0,序时账[借方金额]&lt;&gt;0,序时账[借方金额]=0)*(序时账[科目编码]&lt;&gt;D2670), 序时账[科目名称], "")))</f>
        <v/>
      </c>
      <c r="K2670" s="42"/>
      <c r="M2670" s="24"/>
      <c r="N2670" s="23"/>
    </row>
    <row r="2671" spans="1:14">
      <c r="A2671" s="38" t="str" cm="1">
        <f t="array" ref="A2671">_xlfn.TEXTJOIN(",", TRUE, _xlfn.UNIQUE(IF((序时账[日期]=B2671)*(序时账[凭证字号]=C2671), 序时账[科目编码], "")))</f>
        <v>0</v>
      </c>
      <c r="B2671" s="89"/>
      <c r="G2671" s="39"/>
      <c r="H2671" s="39"/>
      <c r="I2671" s="42">
        <f>IF(F2671&lt;&gt;"结转本期损益",_xlfn.XLOOKUP(D2671,科目余额表[科目编码],科目余额表[抽查项目],"无匹配"),"期间结转")</f>
        <v>0</v>
      </c>
      <c r="J2671" s="38" t="str" cm="1">
        <f t="array" ref="J2671">_xlfn.TEXTJOIN(",", TRUE, _xlfn.UNIQUE(IF((序时账[日期]=B2671)*(序时账[凭证字号]=C2671)*IF(G2671=0,序时账[借方金额]&lt;&gt;0,序时账[借方金额]=0)*(序时账[科目编码]&lt;&gt;D2671), 序时账[科目名称], "")))</f>
        <v/>
      </c>
      <c r="K2671" s="42"/>
      <c r="M2671" s="24"/>
      <c r="N2671" s="23"/>
    </row>
    <row r="2672" spans="1:14">
      <c r="A2672" s="38" t="str" cm="1">
        <f t="array" ref="A2672">_xlfn.TEXTJOIN(",", TRUE, _xlfn.UNIQUE(IF((序时账[日期]=B2672)*(序时账[凭证字号]=C2672), 序时账[科目编码], "")))</f>
        <v>0</v>
      </c>
      <c r="B2672" s="89"/>
      <c r="G2672" s="39"/>
      <c r="H2672" s="39"/>
      <c r="I2672" s="42">
        <f>IF(F2672&lt;&gt;"结转本期损益",_xlfn.XLOOKUP(D2672,科目余额表[科目编码],科目余额表[抽查项目],"无匹配"),"期间结转")</f>
        <v>0</v>
      </c>
      <c r="J2672" s="38" t="str" cm="1">
        <f t="array" ref="J2672">_xlfn.TEXTJOIN(",", TRUE, _xlfn.UNIQUE(IF((序时账[日期]=B2672)*(序时账[凭证字号]=C2672)*IF(G2672=0,序时账[借方金额]&lt;&gt;0,序时账[借方金额]=0)*(序时账[科目编码]&lt;&gt;D2672), 序时账[科目名称], "")))</f>
        <v/>
      </c>
      <c r="K2672" s="42"/>
      <c r="M2672" s="24"/>
      <c r="N2672" s="23"/>
    </row>
    <row r="2673" spans="1:14">
      <c r="A2673" s="38" t="str" cm="1">
        <f t="array" ref="A2673">_xlfn.TEXTJOIN(",", TRUE, _xlfn.UNIQUE(IF((序时账[日期]=B2673)*(序时账[凭证字号]=C2673), 序时账[科目编码], "")))</f>
        <v>0</v>
      </c>
      <c r="B2673" s="89"/>
      <c r="G2673" s="39"/>
      <c r="H2673" s="39"/>
      <c r="I2673" s="42">
        <f>IF(F2673&lt;&gt;"结转本期损益",_xlfn.XLOOKUP(D2673,科目余额表[科目编码],科目余额表[抽查项目],"无匹配"),"期间结转")</f>
        <v>0</v>
      </c>
      <c r="J2673" s="38" t="str" cm="1">
        <f t="array" ref="J2673">_xlfn.TEXTJOIN(",", TRUE, _xlfn.UNIQUE(IF((序时账[日期]=B2673)*(序时账[凭证字号]=C2673)*IF(G2673=0,序时账[借方金额]&lt;&gt;0,序时账[借方金额]=0)*(序时账[科目编码]&lt;&gt;D2673), 序时账[科目名称], "")))</f>
        <v/>
      </c>
      <c r="K2673" s="42"/>
      <c r="M2673" s="24"/>
      <c r="N2673" s="23"/>
    </row>
    <row r="2674" spans="1:14">
      <c r="A2674" s="38" t="str" cm="1">
        <f t="array" ref="A2674">_xlfn.TEXTJOIN(",", TRUE, _xlfn.UNIQUE(IF((序时账[日期]=B2674)*(序时账[凭证字号]=C2674), 序时账[科目编码], "")))</f>
        <v>0</v>
      </c>
      <c r="B2674" s="89"/>
      <c r="G2674" s="39"/>
      <c r="H2674" s="39"/>
      <c r="I2674" s="42">
        <f>IF(F2674&lt;&gt;"结转本期损益",_xlfn.XLOOKUP(D2674,科目余额表[科目编码],科目余额表[抽查项目],"无匹配"),"期间结转")</f>
        <v>0</v>
      </c>
      <c r="J2674" s="38" t="str" cm="1">
        <f t="array" ref="J2674">_xlfn.TEXTJOIN(",", TRUE, _xlfn.UNIQUE(IF((序时账[日期]=B2674)*(序时账[凭证字号]=C2674)*IF(G2674=0,序时账[借方金额]&lt;&gt;0,序时账[借方金额]=0)*(序时账[科目编码]&lt;&gt;D2674), 序时账[科目名称], "")))</f>
        <v/>
      </c>
      <c r="K2674" s="42"/>
      <c r="M2674" s="24"/>
      <c r="N2674" s="23"/>
    </row>
    <row r="2675" spans="1:14">
      <c r="A2675" s="38" t="str" cm="1">
        <f t="array" ref="A2675">_xlfn.TEXTJOIN(",", TRUE, _xlfn.UNIQUE(IF((序时账[日期]=B2675)*(序时账[凭证字号]=C2675), 序时账[科目编码], "")))</f>
        <v>0</v>
      </c>
      <c r="B2675" s="89"/>
      <c r="G2675" s="39"/>
      <c r="H2675" s="39"/>
      <c r="I2675" s="42">
        <f>IF(F2675&lt;&gt;"结转本期损益",_xlfn.XLOOKUP(D2675,科目余额表[科目编码],科目余额表[抽查项目],"无匹配"),"期间结转")</f>
        <v>0</v>
      </c>
      <c r="J2675" s="38" t="str" cm="1">
        <f t="array" ref="J2675">_xlfn.TEXTJOIN(",", TRUE, _xlfn.UNIQUE(IF((序时账[日期]=B2675)*(序时账[凭证字号]=C2675)*IF(G2675=0,序时账[借方金额]&lt;&gt;0,序时账[借方金额]=0)*(序时账[科目编码]&lt;&gt;D2675), 序时账[科目名称], "")))</f>
        <v/>
      </c>
      <c r="K2675" s="42"/>
      <c r="M2675" s="24"/>
      <c r="N2675" s="23"/>
    </row>
    <row r="2676" spans="1:14">
      <c r="A2676" s="38" t="str" cm="1">
        <f t="array" ref="A2676">_xlfn.TEXTJOIN(",", TRUE, _xlfn.UNIQUE(IF((序时账[日期]=B2676)*(序时账[凭证字号]=C2676), 序时账[科目编码], "")))</f>
        <v>0</v>
      </c>
      <c r="B2676" s="89"/>
      <c r="G2676" s="39"/>
      <c r="H2676" s="39"/>
      <c r="I2676" s="42">
        <f>IF(F2676&lt;&gt;"结转本期损益",_xlfn.XLOOKUP(D2676,科目余额表[科目编码],科目余额表[抽查项目],"无匹配"),"期间结转")</f>
        <v>0</v>
      </c>
      <c r="J2676" s="38" t="str" cm="1">
        <f t="array" ref="J2676">_xlfn.TEXTJOIN(",", TRUE, _xlfn.UNIQUE(IF((序时账[日期]=B2676)*(序时账[凭证字号]=C2676)*IF(G2676=0,序时账[借方金额]&lt;&gt;0,序时账[借方金额]=0)*(序时账[科目编码]&lt;&gt;D2676), 序时账[科目名称], "")))</f>
        <v/>
      </c>
      <c r="K2676" s="42"/>
      <c r="M2676" s="24"/>
      <c r="N2676" s="23"/>
    </row>
    <row r="2677" spans="1:14">
      <c r="A2677" s="38" t="str" cm="1">
        <f t="array" ref="A2677">_xlfn.TEXTJOIN(",", TRUE, _xlfn.UNIQUE(IF((序时账[日期]=B2677)*(序时账[凭证字号]=C2677), 序时账[科目编码], "")))</f>
        <v>0</v>
      </c>
      <c r="B2677" s="89"/>
      <c r="G2677" s="39"/>
      <c r="H2677" s="39"/>
      <c r="I2677" s="42">
        <f>IF(F2677&lt;&gt;"结转本期损益",_xlfn.XLOOKUP(D2677,科目余额表[科目编码],科目余额表[抽查项目],"无匹配"),"期间结转")</f>
        <v>0</v>
      </c>
      <c r="J2677" s="38" t="str" cm="1">
        <f t="array" ref="J2677">_xlfn.TEXTJOIN(",", TRUE, _xlfn.UNIQUE(IF((序时账[日期]=B2677)*(序时账[凭证字号]=C2677)*IF(G2677=0,序时账[借方金额]&lt;&gt;0,序时账[借方金额]=0)*(序时账[科目编码]&lt;&gt;D2677), 序时账[科目名称], "")))</f>
        <v/>
      </c>
      <c r="K2677" s="42"/>
      <c r="M2677" s="24"/>
      <c r="N2677" s="23"/>
    </row>
    <row r="2678" spans="1:14">
      <c r="A2678" s="38" t="str" cm="1">
        <f t="array" ref="A2678">_xlfn.TEXTJOIN(",", TRUE, _xlfn.UNIQUE(IF((序时账[日期]=B2678)*(序时账[凭证字号]=C2678), 序时账[科目编码], "")))</f>
        <v>0</v>
      </c>
      <c r="B2678" s="89"/>
      <c r="G2678" s="39"/>
      <c r="H2678" s="39"/>
      <c r="I2678" s="42">
        <f>IF(F2678&lt;&gt;"结转本期损益",_xlfn.XLOOKUP(D2678,科目余额表[科目编码],科目余额表[抽查项目],"无匹配"),"期间结转")</f>
        <v>0</v>
      </c>
      <c r="J2678" s="38" t="str" cm="1">
        <f t="array" ref="J2678">_xlfn.TEXTJOIN(",", TRUE, _xlfn.UNIQUE(IF((序时账[日期]=B2678)*(序时账[凭证字号]=C2678)*IF(G2678=0,序时账[借方金额]&lt;&gt;0,序时账[借方金额]=0)*(序时账[科目编码]&lt;&gt;D2678), 序时账[科目名称], "")))</f>
        <v/>
      </c>
      <c r="K2678" s="42"/>
      <c r="M2678" s="24"/>
      <c r="N2678" s="23"/>
    </row>
    <row r="2679" spans="1:14">
      <c r="A2679" s="38" t="str" cm="1">
        <f t="array" ref="A2679">_xlfn.TEXTJOIN(",", TRUE, _xlfn.UNIQUE(IF((序时账[日期]=B2679)*(序时账[凭证字号]=C2679), 序时账[科目编码], "")))</f>
        <v>0</v>
      </c>
      <c r="B2679" s="89"/>
      <c r="G2679" s="39"/>
      <c r="H2679" s="39"/>
      <c r="I2679" s="42">
        <f>IF(F2679&lt;&gt;"结转本期损益",_xlfn.XLOOKUP(D2679,科目余额表[科目编码],科目余额表[抽查项目],"无匹配"),"期间结转")</f>
        <v>0</v>
      </c>
      <c r="J2679" s="38" t="str" cm="1">
        <f t="array" ref="J2679">_xlfn.TEXTJOIN(",", TRUE, _xlfn.UNIQUE(IF((序时账[日期]=B2679)*(序时账[凭证字号]=C2679)*IF(G2679=0,序时账[借方金额]&lt;&gt;0,序时账[借方金额]=0)*(序时账[科目编码]&lt;&gt;D2679), 序时账[科目名称], "")))</f>
        <v/>
      </c>
      <c r="K2679" s="42"/>
      <c r="M2679" s="24"/>
      <c r="N2679" s="23"/>
    </row>
    <row r="2680" spans="1:14">
      <c r="A2680" s="38" t="str" cm="1">
        <f t="array" ref="A2680">_xlfn.TEXTJOIN(",", TRUE, _xlfn.UNIQUE(IF((序时账[日期]=B2680)*(序时账[凭证字号]=C2680), 序时账[科目编码], "")))</f>
        <v>0</v>
      </c>
      <c r="B2680" s="89"/>
      <c r="G2680" s="39"/>
      <c r="H2680" s="39"/>
      <c r="I2680" s="42">
        <f>IF(F2680&lt;&gt;"结转本期损益",_xlfn.XLOOKUP(D2680,科目余额表[科目编码],科目余额表[抽查项目],"无匹配"),"期间结转")</f>
        <v>0</v>
      </c>
      <c r="J2680" s="38" t="str" cm="1">
        <f t="array" ref="J2680">_xlfn.TEXTJOIN(",", TRUE, _xlfn.UNIQUE(IF((序时账[日期]=B2680)*(序时账[凭证字号]=C2680)*IF(G2680=0,序时账[借方金额]&lt;&gt;0,序时账[借方金额]=0)*(序时账[科目编码]&lt;&gt;D2680), 序时账[科目名称], "")))</f>
        <v/>
      </c>
      <c r="K2680" s="42"/>
      <c r="M2680" s="24"/>
      <c r="N2680" s="23"/>
    </row>
    <row r="2681" spans="1:14">
      <c r="A2681" s="38" t="str" cm="1">
        <f t="array" ref="A2681">_xlfn.TEXTJOIN(",", TRUE, _xlfn.UNIQUE(IF((序时账[日期]=B2681)*(序时账[凭证字号]=C2681), 序时账[科目编码], "")))</f>
        <v>0</v>
      </c>
      <c r="B2681" s="89"/>
      <c r="G2681" s="39"/>
      <c r="H2681" s="39"/>
      <c r="I2681" s="42">
        <f>IF(F2681&lt;&gt;"结转本期损益",_xlfn.XLOOKUP(D2681,科目余额表[科目编码],科目余额表[抽查项目],"无匹配"),"期间结转")</f>
        <v>0</v>
      </c>
      <c r="J2681" s="38" t="str" cm="1">
        <f t="array" ref="J2681">_xlfn.TEXTJOIN(",", TRUE, _xlfn.UNIQUE(IF((序时账[日期]=B2681)*(序时账[凭证字号]=C2681)*IF(G2681=0,序时账[借方金额]&lt;&gt;0,序时账[借方金额]=0)*(序时账[科目编码]&lt;&gt;D2681), 序时账[科目名称], "")))</f>
        <v/>
      </c>
      <c r="K2681" s="42"/>
      <c r="M2681" s="24"/>
      <c r="N2681" s="23"/>
    </row>
    <row r="2682" spans="1:14">
      <c r="A2682" s="38" t="str" cm="1">
        <f t="array" ref="A2682">_xlfn.TEXTJOIN(",", TRUE, _xlfn.UNIQUE(IF((序时账[日期]=B2682)*(序时账[凭证字号]=C2682), 序时账[科目编码], "")))</f>
        <v>0</v>
      </c>
      <c r="B2682" s="89"/>
      <c r="G2682" s="39"/>
      <c r="H2682" s="39"/>
      <c r="I2682" s="42">
        <f>IF(F2682&lt;&gt;"结转本期损益",_xlfn.XLOOKUP(D2682,科目余额表[科目编码],科目余额表[抽查项目],"无匹配"),"期间结转")</f>
        <v>0</v>
      </c>
      <c r="J2682" s="38" t="str" cm="1">
        <f t="array" ref="J2682">_xlfn.TEXTJOIN(",", TRUE, _xlfn.UNIQUE(IF((序时账[日期]=B2682)*(序时账[凭证字号]=C2682)*IF(G2682=0,序时账[借方金额]&lt;&gt;0,序时账[借方金额]=0)*(序时账[科目编码]&lt;&gt;D2682), 序时账[科目名称], "")))</f>
        <v/>
      </c>
      <c r="K2682" s="42"/>
      <c r="M2682" s="24"/>
      <c r="N2682" s="23"/>
    </row>
    <row r="2683" spans="1:14">
      <c r="A2683" s="38" t="str" cm="1">
        <f t="array" ref="A2683">_xlfn.TEXTJOIN(",", TRUE, _xlfn.UNIQUE(IF((序时账[日期]=B2683)*(序时账[凭证字号]=C2683), 序时账[科目编码], "")))</f>
        <v>0</v>
      </c>
      <c r="B2683" s="89"/>
      <c r="G2683" s="39"/>
      <c r="H2683" s="39"/>
      <c r="I2683" s="42">
        <f>IF(F2683&lt;&gt;"结转本期损益",_xlfn.XLOOKUP(D2683,科目余额表[科目编码],科目余额表[抽查项目],"无匹配"),"期间结转")</f>
        <v>0</v>
      </c>
      <c r="J2683" s="38" t="str" cm="1">
        <f t="array" ref="J2683">_xlfn.TEXTJOIN(",", TRUE, _xlfn.UNIQUE(IF((序时账[日期]=B2683)*(序时账[凭证字号]=C2683)*IF(G2683=0,序时账[借方金额]&lt;&gt;0,序时账[借方金额]=0)*(序时账[科目编码]&lt;&gt;D2683), 序时账[科目名称], "")))</f>
        <v/>
      </c>
      <c r="K2683" s="42"/>
      <c r="M2683" s="24"/>
      <c r="N2683" s="23"/>
    </row>
    <row r="2684" spans="1:14">
      <c r="A2684" s="38" t="str" cm="1">
        <f t="array" ref="A2684">_xlfn.TEXTJOIN(",", TRUE, _xlfn.UNIQUE(IF((序时账[日期]=B2684)*(序时账[凭证字号]=C2684), 序时账[科目编码], "")))</f>
        <v>0</v>
      </c>
      <c r="B2684" s="89"/>
      <c r="G2684" s="39"/>
      <c r="H2684" s="39"/>
      <c r="I2684" s="42">
        <f>IF(F2684&lt;&gt;"结转本期损益",_xlfn.XLOOKUP(D2684,科目余额表[科目编码],科目余额表[抽查项目],"无匹配"),"期间结转")</f>
        <v>0</v>
      </c>
      <c r="J2684" s="38" t="str" cm="1">
        <f t="array" ref="J2684">_xlfn.TEXTJOIN(",", TRUE, _xlfn.UNIQUE(IF((序时账[日期]=B2684)*(序时账[凭证字号]=C2684)*IF(G2684=0,序时账[借方金额]&lt;&gt;0,序时账[借方金额]=0)*(序时账[科目编码]&lt;&gt;D2684), 序时账[科目名称], "")))</f>
        <v/>
      </c>
      <c r="K2684" s="42"/>
      <c r="M2684" s="24"/>
      <c r="N2684" s="23"/>
    </row>
    <row r="2685" spans="1:14">
      <c r="A2685" s="38" t="str" cm="1">
        <f t="array" ref="A2685">_xlfn.TEXTJOIN(",", TRUE, _xlfn.UNIQUE(IF((序时账[日期]=B2685)*(序时账[凭证字号]=C2685), 序时账[科目编码], "")))</f>
        <v>0</v>
      </c>
      <c r="B2685" s="89"/>
      <c r="G2685" s="39"/>
      <c r="H2685" s="39"/>
      <c r="I2685" s="42">
        <f>IF(F2685&lt;&gt;"结转本期损益",_xlfn.XLOOKUP(D2685,科目余额表[科目编码],科目余额表[抽查项目],"无匹配"),"期间结转")</f>
        <v>0</v>
      </c>
      <c r="J2685" s="38" t="str" cm="1">
        <f t="array" ref="J2685">_xlfn.TEXTJOIN(",", TRUE, _xlfn.UNIQUE(IF((序时账[日期]=B2685)*(序时账[凭证字号]=C2685)*IF(G2685=0,序时账[借方金额]&lt;&gt;0,序时账[借方金额]=0)*(序时账[科目编码]&lt;&gt;D2685), 序时账[科目名称], "")))</f>
        <v/>
      </c>
      <c r="K2685" s="42"/>
      <c r="M2685" s="24"/>
      <c r="N2685" s="23"/>
    </row>
    <row r="2686" spans="1:14">
      <c r="A2686" s="38" t="str" cm="1">
        <f t="array" ref="A2686">_xlfn.TEXTJOIN(",", TRUE, _xlfn.UNIQUE(IF((序时账[日期]=B2686)*(序时账[凭证字号]=C2686), 序时账[科目编码], "")))</f>
        <v>0</v>
      </c>
      <c r="B2686" s="89"/>
      <c r="G2686" s="39"/>
      <c r="H2686" s="39"/>
      <c r="I2686" s="42">
        <f>IF(F2686&lt;&gt;"结转本期损益",_xlfn.XLOOKUP(D2686,科目余额表[科目编码],科目余额表[抽查项目],"无匹配"),"期间结转")</f>
        <v>0</v>
      </c>
      <c r="J2686" s="38" t="str" cm="1">
        <f t="array" ref="J2686">_xlfn.TEXTJOIN(",", TRUE, _xlfn.UNIQUE(IF((序时账[日期]=B2686)*(序时账[凭证字号]=C2686)*IF(G2686=0,序时账[借方金额]&lt;&gt;0,序时账[借方金额]=0)*(序时账[科目编码]&lt;&gt;D2686), 序时账[科目名称], "")))</f>
        <v/>
      </c>
      <c r="K2686" s="42"/>
      <c r="M2686" s="24"/>
      <c r="N2686" s="23"/>
    </row>
    <row r="2687" spans="1:14">
      <c r="A2687" s="38" t="str" cm="1">
        <f t="array" ref="A2687">_xlfn.TEXTJOIN(",", TRUE, _xlfn.UNIQUE(IF((序时账[日期]=B2687)*(序时账[凭证字号]=C2687), 序时账[科目编码], "")))</f>
        <v>0</v>
      </c>
      <c r="B2687" s="89"/>
      <c r="G2687" s="39"/>
      <c r="H2687" s="39"/>
      <c r="I2687" s="42">
        <f>IF(F2687&lt;&gt;"结转本期损益",_xlfn.XLOOKUP(D2687,科目余额表[科目编码],科目余额表[抽查项目],"无匹配"),"期间结转")</f>
        <v>0</v>
      </c>
      <c r="J2687" s="38" t="str" cm="1">
        <f t="array" ref="J2687">_xlfn.TEXTJOIN(",", TRUE, _xlfn.UNIQUE(IF((序时账[日期]=B2687)*(序时账[凭证字号]=C2687)*IF(G2687=0,序时账[借方金额]&lt;&gt;0,序时账[借方金额]=0)*(序时账[科目编码]&lt;&gt;D2687), 序时账[科目名称], "")))</f>
        <v/>
      </c>
      <c r="K2687" s="42"/>
      <c r="M2687" s="24"/>
      <c r="N2687" s="23"/>
    </row>
    <row r="2688" spans="1:14">
      <c r="A2688" s="38" t="str" cm="1">
        <f t="array" ref="A2688">_xlfn.TEXTJOIN(",", TRUE, _xlfn.UNIQUE(IF((序时账[日期]=B2688)*(序时账[凭证字号]=C2688), 序时账[科目编码], "")))</f>
        <v>0</v>
      </c>
      <c r="B2688" s="89"/>
      <c r="G2688" s="39"/>
      <c r="H2688" s="39"/>
      <c r="I2688" s="42">
        <f>IF(F2688&lt;&gt;"结转本期损益",_xlfn.XLOOKUP(D2688,科目余额表[科目编码],科目余额表[抽查项目],"无匹配"),"期间结转")</f>
        <v>0</v>
      </c>
      <c r="J2688" s="38" t="str" cm="1">
        <f t="array" ref="J2688">_xlfn.TEXTJOIN(",", TRUE, _xlfn.UNIQUE(IF((序时账[日期]=B2688)*(序时账[凭证字号]=C2688)*IF(G2688=0,序时账[借方金额]&lt;&gt;0,序时账[借方金额]=0)*(序时账[科目编码]&lt;&gt;D2688), 序时账[科目名称], "")))</f>
        <v/>
      </c>
      <c r="K2688" s="42"/>
      <c r="M2688" s="24"/>
      <c r="N2688" s="23"/>
    </row>
    <row r="2689" spans="1:14">
      <c r="A2689" s="38" t="str" cm="1">
        <f t="array" ref="A2689">_xlfn.TEXTJOIN(",", TRUE, _xlfn.UNIQUE(IF((序时账[日期]=B2689)*(序时账[凭证字号]=C2689), 序时账[科目编码], "")))</f>
        <v>0</v>
      </c>
      <c r="B2689" s="89"/>
      <c r="G2689" s="39"/>
      <c r="H2689" s="39"/>
      <c r="I2689" s="42">
        <f>IF(F2689&lt;&gt;"结转本期损益",_xlfn.XLOOKUP(D2689,科目余额表[科目编码],科目余额表[抽查项目],"无匹配"),"期间结转")</f>
        <v>0</v>
      </c>
      <c r="J2689" s="38" t="str" cm="1">
        <f t="array" ref="J2689">_xlfn.TEXTJOIN(",", TRUE, _xlfn.UNIQUE(IF((序时账[日期]=B2689)*(序时账[凭证字号]=C2689)*IF(G2689=0,序时账[借方金额]&lt;&gt;0,序时账[借方金额]=0)*(序时账[科目编码]&lt;&gt;D2689), 序时账[科目名称], "")))</f>
        <v/>
      </c>
      <c r="K2689" s="42"/>
      <c r="M2689" s="24"/>
      <c r="N2689" s="23"/>
    </row>
    <row r="2690" spans="1:14">
      <c r="A2690" s="38" t="str" cm="1">
        <f t="array" ref="A2690">_xlfn.TEXTJOIN(",", TRUE, _xlfn.UNIQUE(IF((序时账[日期]=B2690)*(序时账[凭证字号]=C2690), 序时账[科目编码], "")))</f>
        <v>0</v>
      </c>
      <c r="B2690" s="89"/>
      <c r="G2690" s="39"/>
      <c r="H2690" s="39"/>
      <c r="I2690" s="42">
        <f>IF(F2690&lt;&gt;"结转本期损益",_xlfn.XLOOKUP(D2690,科目余额表[科目编码],科目余额表[抽查项目],"无匹配"),"期间结转")</f>
        <v>0</v>
      </c>
      <c r="J2690" s="38" t="str" cm="1">
        <f t="array" ref="J2690">_xlfn.TEXTJOIN(",", TRUE, _xlfn.UNIQUE(IF((序时账[日期]=B2690)*(序时账[凭证字号]=C2690)*IF(G2690=0,序时账[借方金额]&lt;&gt;0,序时账[借方金额]=0)*(序时账[科目编码]&lt;&gt;D2690), 序时账[科目名称], "")))</f>
        <v/>
      </c>
      <c r="K2690" s="42"/>
      <c r="M2690" s="24"/>
      <c r="N2690" s="23"/>
    </row>
    <row r="2691" spans="1:14">
      <c r="A2691" s="38" t="str" cm="1">
        <f t="array" ref="A2691">_xlfn.TEXTJOIN(",", TRUE, _xlfn.UNIQUE(IF((序时账[日期]=B2691)*(序时账[凭证字号]=C2691), 序时账[科目编码], "")))</f>
        <v>0</v>
      </c>
      <c r="B2691" s="89"/>
      <c r="G2691" s="39"/>
      <c r="H2691" s="39"/>
      <c r="I2691" s="42">
        <f>IF(F2691&lt;&gt;"结转本期损益",_xlfn.XLOOKUP(D2691,科目余额表[科目编码],科目余额表[抽查项目],"无匹配"),"期间结转")</f>
        <v>0</v>
      </c>
      <c r="J2691" s="38" t="str" cm="1">
        <f t="array" ref="J2691">_xlfn.TEXTJOIN(",", TRUE, _xlfn.UNIQUE(IF((序时账[日期]=B2691)*(序时账[凭证字号]=C2691)*IF(G2691=0,序时账[借方金额]&lt;&gt;0,序时账[借方金额]=0)*(序时账[科目编码]&lt;&gt;D2691), 序时账[科目名称], "")))</f>
        <v/>
      </c>
      <c r="K2691" s="42"/>
      <c r="M2691" s="24"/>
      <c r="N2691" s="23"/>
    </row>
    <row r="2692" spans="1:14">
      <c r="A2692" s="38" t="str" cm="1">
        <f t="array" ref="A2692">_xlfn.TEXTJOIN(",", TRUE, _xlfn.UNIQUE(IF((序时账[日期]=B2692)*(序时账[凭证字号]=C2692), 序时账[科目编码], "")))</f>
        <v>0</v>
      </c>
      <c r="B2692" s="89"/>
      <c r="G2692" s="39"/>
      <c r="H2692" s="39"/>
      <c r="I2692" s="42">
        <f>IF(F2692&lt;&gt;"结转本期损益",_xlfn.XLOOKUP(D2692,科目余额表[科目编码],科目余额表[抽查项目],"无匹配"),"期间结转")</f>
        <v>0</v>
      </c>
      <c r="J2692" s="38" t="str" cm="1">
        <f t="array" ref="J2692">_xlfn.TEXTJOIN(",", TRUE, _xlfn.UNIQUE(IF((序时账[日期]=B2692)*(序时账[凭证字号]=C2692)*IF(G2692=0,序时账[借方金额]&lt;&gt;0,序时账[借方金额]=0)*(序时账[科目编码]&lt;&gt;D2692), 序时账[科目名称], "")))</f>
        <v/>
      </c>
      <c r="K2692" s="42"/>
      <c r="M2692" s="24"/>
      <c r="N2692" s="23"/>
    </row>
    <row r="2693" spans="1:14">
      <c r="A2693" s="38" t="str" cm="1">
        <f t="array" ref="A2693">_xlfn.TEXTJOIN(",", TRUE, _xlfn.UNIQUE(IF((序时账[日期]=B2693)*(序时账[凭证字号]=C2693), 序时账[科目编码], "")))</f>
        <v>0</v>
      </c>
      <c r="B2693" s="89"/>
      <c r="G2693" s="39"/>
      <c r="H2693" s="39"/>
      <c r="I2693" s="42">
        <f>IF(F2693&lt;&gt;"结转本期损益",_xlfn.XLOOKUP(D2693,科目余额表[科目编码],科目余额表[抽查项目],"无匹配"),"期间结转")</f>
        <v>0</v>
      </c>
      <c r="J2693" s="38" t="str" cm="1">
        <f t="array" ref="J2693">_xlfn.TEXTJOIN(",", TRUE, _xlfn.UNIQUE(IF((序时账[日期]=B2693)*(序时账[凭证字号]=C2693)*IF(G2693=0,序时账[借方金额]&lt;&gt;0,序时账[借方金额]=0)*(序时账[科目编码]&lt;&gt;D2693), 序时账[科目名称], "")))</f>
        <v/>
      </c>
      <c r="K2693" s="42"/>
      <c r="M2693" s="24"/>
      <c r="N2693" s="23"/>
    </row>
    <row r="2694" spans="1:14">
      <c r="A2694" s="38" t="str" cm="1">
        <f t="array" ref="A2694">_xlfn.TEXTJOIN(",", TRUE, _xlfn.UNIQUE(IF((序时账[日期]=B2694)*(序时账[凭证字号]=C2694), 序时账[科目编码], "")))</f>
        <v>0</v>
      </c>
      <c r="B2694" s="89"/>
      <c r="G2694" s="39"/>
      <c r="H2694" s="39"/>
      <c r="I2694" s="42">
        <f>IF(F2694&lt;&gt;"结转本期损益",_xlfn.XLOOKUP(D2694,科目余额表[科目编码],科目余额表[抽查项目],"无匹配"),"期间结转")</f>
        <v>0</v>
      </c>
      <c r="J2694" s="38" t="str" cm="1">
        <f t="array" ref="J2694">_xlfn.TEXTJOIN(",", TRUE, _xlfn.UNIQUE(IF((序时账[日期]=B2694)*(序时账[凭证字号]=C2694)*IF(G2694=0,序时账[借方金额]&lt;&gt;0,序时账[借方金额]=0)*(序时账[科目编码]&lt;&gt;D2694), 序时账[科目名称], "")))</f>
        <v/>
      </c>
      <c r="K2694" s="42"/>
      <c r="M2694" s="24"/>
      <c r="N2694" s="23"/>
    </row>
    <row r="2695" spans="1:14">
      <c r="A2695" s="38" t="str" cm="1">
        <f t="array" ref="A2695">_xlfn.TEXTJOIN(",", TRUE, _xlfn.UNIQUE(IF((序时账[日期]=B2695)*(序时账[凭证字号]=C2695), 序时账[科目编码], "")))</f>
        <v>0</v>
      </c>
      <c r="B2695" s="89"/>
      <c r="G2695" s="39"/>
      <c r="H2695" s="39"/>
      <c r="I2695" s="42">
        <f>IF(F2695&lt;&gt;"结转本期损益",_xlfn.XLOOKUP(D2695,科目余额表[科目编码],科目余额表[抽查项目],"无匹配"),"期间结转")</f>
        <v>0</v>
      </c>
      <c r="J2695" s="38" t="str" cm="1">
        <f t="array" ref="J2695">_xlfn.TEXTJOIN(",", TRUE, _xlfn.UNIQUE(IF((序时账[日期]=B2695)*(序时账[凭证字号]=C2695)*IF(G2695=0,序时账[借方金额]&lt;&gt;0,序时账[借方金额]=0)*(序时账[科目编码]&lt;&gt;D2695), 序时账[科目名称], "")))</f>
        <v/>
      </c>
      <c r="K2695" s="42"/>
      <c r="M2695" s="24"/>
      <c r="N2695" s="23"/>
    </row>
    <row r="2696" spans="1:14">
      <c r="A2696" s="38" t="str" cm="1">
        <f t="array" ref="A2696">_xlfn.TEXTJOIN(",", TRUE, _xlfn.UNIQUE(IF((序时账[日期]=B2696)*(序时账[凭证字号]=C2696), 序时账[科目编码], "")))</f>
        <v>0</v>
      </c>
      <c r="B2696" s="89"/>
      <c r="G2696" s="39"/>
      <c r="H2696" s="39"/>
      <c r="I2696" s="42">
        <f>IF(F2696&lt;&gt;"结转本期损益",_xlfn.XLOOKUP(D2696,科目余额表[科目编码],科目余额表[抽查项目],"无匹配"),"期间结转")</f>
        <v>0</v>
      </c>
      <c r="J2696" s="38" t="str" cm="1">
        <f t="array" ref="J2696">_xlfn.TEXTJOIN(",", TRUE, _xlfn.UNIQUE(IF((序时账[日期]=B2696)*(序时账[凭证字号]=C2696)*IF(G2696=0,序时账[借方金额]&lt;&gt;0,序时账[借方金额]=0)*(序时账[科目编码]&lt;&gt;D2696), 序时账[科目名称], "")))</f>
        <v/>
      </c>
      <c r="K2696" s="42"/>
      <c r="M2696" s="24"/>
      <c r="N2696" s="23"/>
    </row>
    <row r="2697" spans="1:14">
      <c r="A2697" s="38" t="str" cm="1">
        <f t="array" ref="A2697">_xlfn.TEXTJOIN(",", TRUE, _xlfn.UNIQUE(IF((序时账[日期]=B2697)*(序时账[凭证字号]=C2697), 序时账[科目编码], "")))</f>
        <v>0</v>
      </c>
      <c r="B2697" s="89"/>
      <c r="G2697" s="39"/>
      <c r="H2697" s="39"/>
      <c r="I2697" s="42">
        <f>IF(F2697&lt;&gt;"结转本期损益",_xlfn.XLOOKUP(D2697,科目余额表[科目编码],科目余额表[抽查项目],"无匹配"),"期间结转")</f>
        <v>0</v>
      </c>
      <c r="J2697" s="38" t="str" cm="1">
        <f t="array" ref="J2697">_xlfn.TEXTJOIN(",", TRUE, _xlfn.UNIQUE(IF((序时账[日期]=B2697)*(序时账[凭证字号]=C2697)*IF(G2697=0,序时账[借方金额]&lt;&gt;0,序时账[借方金额]=0)*(序时账[科目编码]&lt;&gt;D2697), 序时账[科目名称], "")))</f>
        <v/>
      </c>
      <c r="K2697" s="42"/>
      <c r="M2697" s="24"/>
      <c r="N2697" s="23"/>
    </row>
    <row r="2698" spans="1:14">
      <c r="A2698" s="38" t="str" cm="1">
        <f t="array" ref="A2698">_xlfn.TEXTJOIN(",", TRUE, _xlfn.UNIQUE(IF((序时账[日期]=B2698)*(序时账[凭证字号]=C2698), 序时账[科目编码], "")))</f>
        <v>0</v>
      </c>
      <c r="B2698" s="89"/>
      <c r="G2698" s="39"/>
      <c r="H2698" s="39"/>
      <c r="I2698" s="42">
        <f>IF(F2698&lt;&gt;"结转本期损益",_xlfn.XLOOKUP(D2698,科目余额表[科目编码],科目余额表[抽查项目],"无匹配"),"期间结转")</f>
        <v>0</v>
      </c>
      <c r="J2698" s="38" t="str" cm="1">
        <f t="array" ref="J2698">_xlfn.TEXTJOIN(",", TRUE, _xlfn.UNIQUE(IF((序时账[日期]=B2698)*(序时账[凭证字号]=C2698)*IF(G2698=0,序时账[借方金额]&lt;&gt;0,序时账[借方金额]=0)*(序时账[科目编码]&lt;&gt;D2698), 序时账[科目名称], "")))</f>
        <v/>
      </c>
      <c r="K2698" s="42"/>
      <c r="M2698" s="24"/>
      <c r="N2698" s="23"/>
    </row>
    <row r="2699" spans="1:14">
      <c r="A2699" s="38" t="str" cm="1">
        <f t="array" ref="A2699">_xlfn.TEXTJOIN(",", TRUE, _xlfn.UNIQUE(IF((序时账[日期]=B2699)*(序时账[凭证字号]=C2699), 序时账[科目编码], "")))</f>
        <v>0</v>
      </c>
      <c r="B2699" s="89"/>
      <c r="G2699" s="39"/>
      <c r="H2699" s="39"/>
      <c r="I2699" s="42">
        <f>IF(F2699&lt;&gt;"结转本期损益",_xlfn.XLOOKUP(D2699,科目余额表[科目编码],科目余额表[抽查项目],"无匹配"),"期间结转")</f>
        <v>0</v>
      </c>
      <c r="J2699" s="38" t="str" cm="1">
        <f t="array" ref="J2699">_xlfn.TEXTJOIN(",", TRUE, _xlfn.UNIQUE(IF((序时账[日期]=B2699)*(序时账[凭证字号]=C2699)*IF(G2699=0,序时账[借方金额]&lt;&gt;0,序时账[借方金额]=0)*(序时账[科目编码]&lt;&gt;D2699), 序时账[科目名称], "")))</f>
        <v/>
      </c>
      <c r="K2699" s="42"/>
      <c r="M2699" s="24"/>
      <c r="N2699" s="23"/>
    </row>
    <row r="2700" spans="1:14">
      <c r="A2700" s="38" t="str" cm="1">
        <f t="array" ref="A2700">_xlfn.TEXTJOIN(",", TRUE, _xlfn.UNIQUE(IF((序时账[日期]=B2700)*(序时账[凭证字号]=C2700), 序时账[科目编码], "")))</f>
        <v>0</v>
      </c>
      <c r="B2700" s="89"/>
      <c r="G2700" s="39"/>
      <c r="H2700" s="39"/>
      <c r="I2700" s="42">
        <f>IF(F2700&lt;&gt;"结转本期损益",_xlfn.XLOOKUP(D2700,科目余额表[科目编码],科目余额表[抽查项目],"无匹配"),"期间结转")</f>
        <v>0</v>
      </c>
      <c r="J2700" s="38" t="str" cm="1">
        <f t="array" ref="J2700">_xlfn.TEXTJOIN(",", TRUE, _xlfn.UNIQUE(IF((序时账[日期]=B2700)*(序时账[凭证字号]=C2700)*IF(G2700=0,序时账[借方金额]&lt;&gt;0,序时账[借方金额]=0)*(序时账[科目编码]&lt;&gt;D2700), 序时账[科目名称], "")))</f>
        <v/>
      </c>
      <c r="K2700" s="42"/>
      <c r="M2700" s="24"/>
      <c r="N2700" s="23"/>
    </row>
    <row r="2701" spans="1:14">
      <c r="A2701" s="38" t="str" cm="1">
        <f t="array" ref="A2701">_xlfn.TEXTJOIN(",", TRUE, _xlfn.UNIQUE(IF((序时账[日期]=B2701)*(序时账[凭证字号]=C2701), 序时账[科目编码], "")))</f>
        <v>0</v>
      </c>
      <c r="B2701" s="89"/>
      <c r="G2701" s="39"/>
      <c r="H2701" s="39"/>
      <c r="I2701" s="42">
        <f>IF(F2701&lt;&gt;"结转本期损益",_xlfn.XLOOKUP(D2701,科目余额表[科目编码],科目余额表[抽查项目],"无匹配"),"期间结转")</f>
        <v>0</v>
      </c>
      <c r="J2701" s="38" t="str" cm="1">
        <f t="array" ref="J2701">_xlfn.TEXTJOIN(",", TRUE, _xlfn.UNIQUE(IF((序时账[日期]=B2701)*(序时账[凭证字号]=C2701)*IF(G2701=0,序时账[借方金额]&lt;&gt;0,序时账[借方金额]=0)*(序时账[科目编码]&lt;&gt;D2701), 序时账[科目名称], "")))</f>
        <v/>
      </c>
      <c r="K2701" s="42"/>
      <c r="M2701" s="24"/>
      <c r="N2701" s="23"/>
    </row>
    <row r="2702" spans="1:14">
      <c r="A2702" s="38" t="str" cm="1">
        <f t="array" ref="A2702">_xlfn.TEXTJOIN(",", TRUE, _xlfn.UNIQUE(IF((序时账[日期]=B2702)*(序时账[凭证字号]=C2702), 序时账[科目编码], "")))</f>
        <v>0</v>
      </c>
      <c r="B2702" s="89"/>
      <c r="G2702" s="39"/>
      <c r="H2702" s="39"/>
      <c r="I2702" s="42">
        <f>IF(F2702&lt;&gt;"结转本期损益",_xlfn.XLOOKUP(D2702,科目余额表[科目编码],科目余额表[抽查项目],"无匹配"),"期间结转")</f>
        <v>0</v>
      </c>
      <c r="J2702" s="38" t="str" cm="1">
        <f t="array" ref="J2702">_xlfn.TEXTJOIN(",", TRUE, _xlfn.UNIQUE(IF((序时账[日期]=B2702)*(序时账[凭证字号]=C2702)*IF(G2702=0,序时账[借方金额]&lt;&gt;0,序时账[借方金额]=0)*(序时账[科目编码]&lt;&gt;D2702), 序时账[科目名称], "")))</f>
        <v/>
      </c>
      <c r="K2702" s="42"/>
      <c r="M2702" s="24"/>
      <c r="N2702" s="23"/>
    </row>
    <row r="2703" spans="1:14">
      <c r="A2703" s="38" t="str" cm="1">
        <f t="array" ref="A2703">_xlfn.TEXTJOIN(",", TRUE, _xlfn.UNIQUE(IF((序时账[日期]=B2703)*(序时账[凭证字号]=C2703), 序时账[科目编码], "")))</f>
        <v>0</v>
      </c>
      <c r="B2703" s="89"/>
      <c r="G2703" s="39"/>
      <c r="H2703" s="39"/>
      <c r="I2703" s="42">
        <f>IF(F2703&lt;&gt;"结转本期损益",_xlfn.XLOOKUP(D2703,科目余额表[科目编码],科目余额表[抽查项目],"无匹配"),"期间结转")</f>
        <v>0</v>
      </c>
      <c r="J2703" s="38" t="str" cm="1">
        <f t="array" ref="J2703">_xlfn.TEXTJOIN(",", TRUE, _xlfn.UNIQUE(IF((序时账[日期]=B2703)*(序时账[凭证字号]=C2703)*IF(G2703=0,序时账[借方金额]&lt;&gt;0,序时账[借方金额]=0)*(序时账[科目编码]&lt;&gt;D2703), 序时账[科目名称], "")))</f>
        <v/>
      </c>
      <c r="K2703" s="42"/>
      <c r="M2703" s="24"/>
      <c r="N2703" s="23"/>
    </row>
    <row r="2704" spans="1:14">
      <c r="A2704" s="38" t="str" cm="1">
        <f t="array" ref="A2704">_xlfn.TEXTJOIN(",", TRUE, _xlfn.UNIQUE(IF((序时账[日期]=B2704)*(序时账[凭证字号]=C2704), 序时账[科目编码], "")))</f>
        <v>0</v>
      </c>
      <c r="B2704" s="89"/>
      <c r="G2704" s="39"/>
      <c r="H2704" s="39"/>
      <c r="I2704" s="42">
        <f>IF(F2704&lt;&gt;"结转本期损益",_xlfn.XLOOKUP(D2704,科目余额表[科目编码],科目余额表[抽查项目],"无匹配"),"期间结转")</f>
        <v>0</v>
      </c>
      <c r="J2704" s="38" t="str" cm="1">
        <f t="array" ref="J2704">_xlfn.TEXTJOIN(",", TRUE, _xlfn.UNIQUE(IF((序时账[日期]=B2704)*(序时账[凭证字号]=C2704)*IF(G2704=0,序时账[借方金额]&lt;&gt;0,序时账[借方金额]=0)*(序时账[科目编码]&lt;&gt;D2704), 序时账[科目名称], "")))</f>
        <v/>
      </c>
      <c r="K2704" s="42"/>
      <c r="M2704" s="24"/>
      <c r="N2704" s="23"/>
    </row>
    <row r="2705" spans="1:14">
      <c r="A2705" s="38" t="str" cm="1">
        <f t="array" ref="A2705">_xlfn.TEXTJOIN(",", TRUE, _xlfn.UNIQUE(IF((序时账[日期]=B2705)*(序时账[凭证字号]=C2705), 序时账[科目编码], "")))</f>
        <v>0</v>
      </c>
      <c r="B2705" s="89"/>
      <c r="G2705" s="39"/>
      <c r="H2705" s="39"/>
      <c r="I2705" s="42">
        <f>IF(F2705&lt;&gt;"结转本期损益",_xlfn.XLOOKUP(D2705,科目余额表[科目编码],科目余额表[抽查项目],"无匹配"),"期间结转")</f>
        <v>0</v>
      </c>
      <c r="J2705" s="38" t="str" cm="1">
        <f t="array" ref="J2705">_xlfn.TEXTJOIN(",", TRUE, _xlfn.UNIQUE(IF((序时账[日期]=B2705)*(序时账[凭证字号]=C2705)*IF(G2705=0,序时账[借方金额]&lt;&gt;0,序时账[借方金额]=0)*(序时账[科目编码]&lt;&gt;D2705), 序时账[科目名称], "")))</f>
        <v/>
      </c>
      <c r="K2705" s="42"/>
      <c r="M2705" s="24"/>
      <c r="N2705" s="23"/>
    </row>
    <row r="2706" spans="1:14">
      <c r="A2706" s="38" t="str" cm="1">
        <f t="array" ref="A2706">_xlfn.TEXTJOIN(",", TRUE, _xlfn.UNIQUE(IF((序时账[日期]=B2706)*(序时账[凭证字号]=C2706), 序时账[科目编码], "")))</f>
        <v>0</v>
      </c>
      <c r="B2706" s="89"/>
      <c r="G2706" s="39"/>
      <c r="H2706" s="39"/>
      <c r="I2706" s="42">
        <f>IF(F2706&lt;&gt;"结转本期损益",_xlfn.XLOOKUP(D2706,科目余额表[科目编码],科目余额表[抽查项目],"无匹配"),"期间结转")</f>
        <v>0</v>
      </c>
      <c r="J2706" s="38" t="str" cm="1">
        <f t="array" ref="J2706">_xlfn.TEXTJOIN(",", TRUE, _xlfn.UNIQUE(IF((序时账[日期]=B2706)*(序时账[凭证字号]=C2706)*IF(G2706=0,序时账[借方金额]&lt;&gt;0,序时账[借方金额]=0)*(序时账[科目编码]&lt;&gt;D2706), 序时账[科目名称], "")))</f>
        <v/>
      </c>
      <c r="K2706" s="42"/>
      <c r="M2706" s="24"/>
      <c r="N2706" s="23"/>
    </row>
    <row r="2707" spans="1:14">
      <c r="A2707" s="38" t="str" cm="1">
        <f t="array" ref="A2707">_xlfn.TEXTJOIN(",", TRUE, _xlfn.UNIQUE(IF((序时账[日期]=B2707)*(序时账[凭证字号]=C2707), 序时账[科目编码], "")))</f>
        <v>0</v>
      </c>
      <c r="B2707" s="89"/>
      <c r="G2707" s="39"/>
      <c r="H2707" s="39"/>
      <c r="I2707" s="42">
        <f>IF(F2707&lt;&gt;"结转本期损益",_xlfn.XLOOKUP(D2707,科目余额表[科目编码],科目余额表[抽查项目],"无匹配"),"期间结转")</f>
        <v>0</v>
      </c>
      <c r="J2707" s="38" t="str" cm="1">
        <f t="array" ref="J2707">_xlfn.TEXTJOIN(",", TRUE, _xlfn.UNIQUE(IF((序时账[日期]=B2707)*(序时账[凭证字号]=C2707)*IF(G2707=0,序时账[借方金额]&lt;&gt;0,序时账[借方金额]=0)*(序时账[科目编码]&lt;&gt;D2707), 序时账[科目名称], "")))</f>
        <v/>
      </c>
      <c r="K2707" s="42"/>
      <c r="M2707" s="24"/>
      <c r="N2707" s="23"/>
    </row>
    <row r="2708" spans="1:14">
      <c r="A2708" s="38" t="str" cm="1">
        <f t="array" ref="A2708">_xlfn.TEXTJOIN(",", TRUE, _xlfn.UNIQUE(IF((序时账[日期]=B2708)*(序时账[凭证字号]=C2708), 序时账[科目编码], "")))</f>
        <v>0</v>
      </c>
      <c r="B2708" s="89"/>
      <c r="G2708" s="39"/>
      <c r="H2708" s="39"/>
      <c r="I2708" s="42">
        <f>IF(F2708&lt;&gt;"结转本期损益",_xlfn.XLOOKUP(D2708,科目余额表[科目编码],科目余额表[抽查项目],"无匹配"),"期间结转")</f>
        <v>0</v>
      </c>
      <c r="J2708" s="38" t="str" cm="1">
        <f t="array" ref="J2708">_xlfn.TEXTJOIN(",", TRUE, _xlfn.UNIQUE(IF((序时账[日期]=B2708)*(序时账[凭证字号]=C2708)*IF(G2708=0,序时账[借方金额]&lt;&gt;0,序时账[借方金额]=0)*(序时账[科目编码]&lt;&gt;D2708), 序时账[科目名称], "")))</f>
        <v/>
      </c>
      <c r="K2708" s="42"/>
      <c r="M2708" s="24"/>
      <c r="N2708" s="23"/>
    </row>
    <row r="2709" spans="1:14">
      <c r="A2709" s="38" t="str" cm="1">
        <f t="array" ref="A2709">_xlfn.TEXTJOIN(",", TRUE, _xlfn.UNIQUE(IF((序时账[日期]=B2709)*(序时账[凭证字号]=C2709), 序时账[科目编码], "")))</f>
        <v>0</v>
      </c>
      <c r="B2709" s="89"/>
      <c r="G2709" s="39"/>
      <c r="H2709" s="39"/>
      <c r="I2709" s="42">
        <f>IF(F2709&lt;&gt;"结转本期损益",_xlfn.XLOOKUP(D2709,科目余额表[科目编码],科目余额表[抽查项目],"无匹配"),"期间结转")</f>
        <v>0</v>
      </c>
      <c r="J2709" s="38" t="str" cm="1">
        <f t="array" ref="J2709">_xlfn.TEXTJOIN(",", TRUE, _xlfn.UNIQUE(IF((序时账[日期]=B2709)*(序时账[凭证字号]=C2709)*IF(G2709=0,序时账[借方金额]&lt;&gt;0,序时账[借方金额]=0)*(序时账[科目编码]&lt;&gt;D2709), 序时账[科目名称], "")))</f>
        <v/>
      </c>
      <c r="K2709" s="42"/>
      <c r="M2709" s="24"/>
      <c r="N2709" s="23"/>
    </row>
    <row r="2710" spans="1:14">
      <c r="A2710" s="38" t="str" cm="1">
        <f t="array" ref="A2710">_xlfn.TEXTJOIN(",", TRUE, _xlfn.UNIQUE(IF((序时账[日期]=B2710)*(序时账[凭证字号]=C2710), 序时账[科目编码], "")))</f>
        <v>0</v>
      </c>
      <c r="B2710" s="89"/>
      <c r="G2710" s="39"/>
      <c r="H2710" s="39"/>
      <c r="I2710" s="42">
        <f>IF(F2710&lt;&gt;"结转本期损益",_xlfn.XLOOKUP(D2710,科目余额表[科目编码],科目余额表[抽查项目],"无匹配"),"期间结转")</f>
        <v>0</v>
      </c>
      <c r="J2710" s="38" t="str" cm="1">
        <f t="array" ref="J2710">_xlfn.TEXTJOIN(",", TRUE, _xlfn.UNIQUE(IF((序时账[日期]=B2710)*(序时账[凭证字号]=C2710)*IF(G2710=0,序时账[借方金额]&lt;&gt;0,序时账[借方金额]=0)*(序时账[科目编码]&lt;&gt;D2710), 序时账[科目名称], "")))</f>
        <v/>
      </c>
      <c r="K2710" s="42"/>
      <c r="M2710" s="24"/>
      <c r="N2710" s="23"/>
    </row>
    <row r="2711" spans="1:14">
      <c r="A2711" s="38" t="str" cm="1">
        <f t="array" ref="A2711">_xlfn.TEXTJOIN(",", TRUE, _xlfn.UNIQUE(IF((序时账[日期]=B2711)*(序时账[凭证字号]=C2711), 序时账[科目编码], "")))</f>
        <v>0</v>
      </c>
      <c r="B2711" s="89"/>
      <c r="G2711" s="39"/>
      <c r="H2711" s="39"/>
      <c r="I2711" s="42">
        <f>IF(F2711&lt;&gt;"结转本期损益",_xlfn.XLOOKUP(D2711,科目余额表[科目编码],科目余额表[抽查项目],"无匹配"),"期间结转")</f>
        <v>0</v>
      </c>
      <c r="J2711" s="38" t="str" cm="1">
        <f t="array" ref="J2711">_xlfn.TEXTJOIN(",", TRUE, _xlfn.UNIQUE(IF((序时账[日期]=B2711)*(序时账[凭证字号]=C2711)*IF(G2711=0,序时账[借方金额]&lt;&gt;0,序时账[借方金额]=0)*(序时账[科目编码]&lt;&gt;D2711), 序时账[科目名称], "")))</f>
        <v/>
      </c>
      <c r="K2711" s="42"/>
      <c r="M2711" s="24"/>
      <c r="N2711" s="23"/>
    </row>
    <row r="2712" spans="1:14">
      <c r="A2712" s="38" t="str" cm="1">
        <f t="array" ref="A2712">_xlfn.TEXTJOIN(",", TRUE, _xlfn.UNIQUE(IF((序时账[日期]=B2712)*(序时账[凭证字号]=C2712), 序时账[科目编码], "")))</f>
        <v>0</v>
      </c>
      <c r="B2712" s="89"/>
      <c r="G2712" s="39"/>
      <c r="H2712" s="39"/>
      <c r="I2712" s="42">
        <f>IF(F2712&lt;&gt;"结转本期损益",_xlfn.XLOOKUP(D2712,科目余额表[科目编码],科目余额表[抽查项目],"无匹配"),"期间结转")</f>
        <v>0</v>
      </c>
      <c r="J2712" s="38" t="str" cm="1">
        <f t="array" ref="J2712">_xlfn.TEXTJOIN(",", TRUE, _xlfn.UNIQUE(IF((序时账[日期]=B2712)*(序时账[凭证字号]=C2712)*IF(G2712=0,序时账[借方金额]&lt;&gt;0,序时账[借方金额]=0)*(序时账[科目编码]&lt;&gt;D2712), 序时账[科目名称], "")))</f>
        <v/>
      </c>
      <c r="K2712" s="42"/>
      <c r="M2712" s="24"/>
      <c r="N2712" s="23"/>
    </row>
    <row r="2713" spans="1:14">
      <c r="A2713" s="38" t="str" cm="1">
        <f t="array" ref="A2713">_xlfn.TEXTJOIN(",", TRUE, _xlfn.UNIQUE(IF((序时账[日期]=B2713)*(序时账[凭证字号]=C2713), 序时账[科目编码], "")))</f>
        <v>0</v>
      </c>
      <c r="B2713" s="89"/>
      <c r="G2713" s="39"/>
      <c r="H2713" s="39"/>
      <c r="I2713" s="42">
        <f>IF(F2713&lt;&gt;"结转本期损益",_xlfn.XLOOKUP(D2713,科目余额表[科目编码],科目余额表[抽查项目],"无匹配"),"期间结转")</f>
        <v>0</v>
      </c>
      <c r="J2713" s="38" t="str" cm="1">
        <f t="array" ref="J2713">_xlfn.TEXTJOIN(",", TRUE, _xlfn.UNIQUE(IF((序时账[日期]=B2713)*(序时账[凭证字号]=C2713)*IF(G2713=0,序时账[借方金额]&lt;&gt;0,序时账[借方金额]=0)*(序时账[科目编码]&lt;&gt;D2713), 序时账[科目名称], "")))</f>
        <v/>
      </c>
      <c r="K2713" s="42"/>
      <c r="M2713" s="24"/>
      <c r="N2713" s="23"/>
    </row>
    <row r="2714" spans="1:14">
      <c r="A2714" s="38" t="str" cm="1">
        <f t="array" ref="A2714">_xlfn.TEXTJOIN(",", TRUE, _xlfn.UNIQUE(IF((序时账[日期]=B2714)*(序时账[凭证字号]=C2714), 序时账[科目编码], "")))</f>
        <v>0</v>
      </c>
      <c r="B2714" s="89"/>
      <c r="G2714" s="39"/>
      <c r="H2714" s="39"/>
      <c r="I2714" s="42">
        <f>IF(F2714&lt;&gt;"结转本期损益",_xlfn.XLOOKUP(D2714,科目余额表[科目编码],科目余额表[抽查项目],"无匹配"),"期间结转")</f>
        <v>0</v>
      </c>
      <c r="J2714" s="38" t="str" cm="1">
        <f t="array" ref="J2714">_xlfn.TEXTJOIN(",", TRUE, _xlfn.UNIQUE(IF((序时账[日期]=B2714)*(序时账[凭证字号]=C2714)*IF(G2714=0,序时账[借方金额]&lt;&gt;0,序时账[借方金额]=0)*(序时账[科目编码]&lt;&gt;D2714), 序时账[科目名称], "")))</f>
        <v/>
      </c>
      <c r="K2714" s="42"/>
      <c r="M2714" s="24"/>
      <c r="N2714" s="23"/>
    </row>
    <row r="2715" spans="1:14">
      <c r="A2715" s="38" t="str" cm="1">
        <f t="array" ref="A2715">_xlfn.TEXTJOIN(",", TRUE, _xlfn.UNIQUE(IF((序时账[日期]=B2715)*(序时账[凭证字号]=C2715), 序时账[科目编码], "")))</f>
        <v>0</v>
      </c>
      <c r="B2715" s="89"/>
      <c r="G2715" s="39"/>
      <c r="H2715" s="39"/>
      <c r="I2715" s="42">
        <f>IF(F2715&lt;&gt;"结转本期损益",_xlfn.XLOOKUP(D2715,科目余额表[科目编码],科目余额表[抽查项目],"无匹配"),"期间结转")</f>
        <v>0</v>
      </c>
      <c r="J2715" s="38" t="str" cm="1">
        <f t="array" ref="J2715">_xlfn.TEXTJOIN(",", TRUE, _xlfn.UNIQUE(IF((序时账[日期]=B2715)*(序时账[凭证字号]=C2715)*IF(G2715=0,序时账[借方金额]&lt;&gt;0,序时账[借方金额]=0)*(序时账[科目编码]&lt;&gt;D2715), 序时账[科目名称], "")))</f>
        <v/>
      </c>
      <c r="K2715" s="42"/>
      <c r="M2715" s="24"/>
      <c r="N2715" s="23"/>
    </row>
    <row r="2716" spans="1:14">
      <c r="A2716" s="38" t="str" cm="1">
        <f t="array" ref="A2716">_xlfn.TEXTJOIN(",", TRUE, _xlfn.UNIQUE(IF((序时账[日期]=B2716)*(序时账[凭证字号]=C2716), 序时账[科目编码], "")))</f>
        <v>0</v>
      </c>
      <c r="B2716" s="89"/>
      <c r="G2716" s="39"/>
      <c r="H2716" s="39"/>
      <c r="I2716" s="42">
        <f>IF(F2716&lt;&gt;"结转本期损益",_xlfn.XLOOKUP(D2716,科目余额表[科目编码],科目余额表[抽查项目],"无匹配"),"期间结转")</f>
        <v>0</v>
      </c>
      <c r="J2716" s="38" t="str" cm="1">
        <f t="array" ref="J2716">_xlfn.TEXTJOIN(",", TRUE, _xlfn.UNIQUE(IF((序时账[日期]=B2716)*(序时账[凭证字号]=C2716)*IF(G2716=0,序时账[借方金额]&lt;&gt;0,序时账[借方金额]=0)*(序时账[科目编码]&lt;&gt;D2716), 序时账[科目名称], "")))</f>
        <v/>
      </c>
      <c r="K2716" s="42"/>
      <c r="M2716" s="24"/>
      <c r="N2716" s="23"/>
    </row>
    <row r="2717" spans="1:14">
      <c r="A2717" s="38" t="str" cm="1">
        <f t="array" ref="A2717">_xlfn.TEXTJOIN(",", TRUE, _xlfn.UNIQUE(IF((序时账[日期]=B2717)*(序时账[凭证字号]=C2717), 序时账[科目编码], "")))</f>
        <v>0</v>
      </c>
      <c r="B2717" s="89"/>
      <c r="G2717" s="39"/>
      <c r="H2717" s="39"/>
      <c r="I2717" s="42">
        <f>IF(F2717&lt;&gt;"结转本期损益",_xlfn.XLOOKUP(D2717,科目余额表[科目编码],科目余额表[抽查项目],"无匹配"),"期间结转")</f>
        <v>0</v>
      </c>
      <c r="J2717" s="38" t="str" cm="1">
        <f t="array" ref="J2717">_xlfn.TEXTJOIN(",", TRUE, _xlfn.UNIQUE(IF((序时账[日期]=B2717)*(序时账[凭证字号]=C2717)*IF(G2717=0,序时账[借方金额]&lt;&gt;0,序时账[借方金额]=0)*(序时账[科目编码]&lt;&gt;D2717), 序时账[科目名称], "")))</f>
        <v/>
      </c>
      <c r="K2717" s="42"/>
      <c r="M2717" s="24"/>
      <c r="N2717" s="23"/>
    </row>
    <row r="2718" spans="1:14">
      <c r="A2718" s="38" t="str" cm="1">
        <f t="array" ref="A2718">_xlfn.TEXTJOIN(",", TRUE, _xlfn.UNIQUE(IF((序时账[日期]=B2718)*(序时账[凭证字号]=C2718), 序时账[科目编码], "")))</f>
        <v>0</v>
      </c>
      <c r="B2718" s="89"/>
      <c r="G2718" s="39"/>
      <c r="H2718" s="39"/>
      <c r="I2718" s="42">
        <f>IF(F2718&lt;&gt;"结转本期损益",_xlfn.XLOOKUP(D2718,科目余额表[科目编码],科目余额表[抽查项目],"无匹配"),"期间结转")</f>
        <v>0</v>
      </c>
      <c r="J2718" s="38" t="str" cm="1">
        <f t="array" ref="J2718">_xlfn.TEXTJOIN(",", TRUE, _xlfn.UNIQUE(IF((序时账[日期]=B2718)*(序时账[凭证字号]=C2718)*IF(G2718=0,序时账[借方金额]&lt;&gt;0,序时账[借方金额]=0)*(序时账[科目编码]&lt;&gt;D2718), 序时账[科目名称], "")))</f>
        <v/>
      </c>
      <c r="K2718" s="42"/>
      <c r="M2718" s="24"/>
      <c r="N2718" s="23"/>
    </row>
    <row r="2719" spans="1:14">
      <c r="A2719" s="38" t="str" cm="1">
        <f t="array" ref="A2719">_xlfn.TEXTJOIN(",", TRUE, _xlfn.UNIQUE(IF((序时账[日期]=B2719)*(序时账[凭证字号]=C2719), 序时账[科目编码], "")))</f>
        <v>0</v>
      </c>
      <c r="B2719" s="89"/>
      <c r="G2719" s="39"/>
      <c r="H2719" s="39"/>
      <c r="I2719" s="42">
        <f>IF(F2719&lt;&gt;"结转本期损益",_xlfn.XLOOKUP(D2719,科目余额表[科目编码],科目余额表[抽查项目],"无匹配"),"期间结转")</f>
        <v>0</v>
      </c>
      <c r="J2719" s="38" t="str" cm="1">
        <f t="array" ref="J2719">_xlfn.TEXTJOIN(",", TRUE, _xlfn.UNIQUE(IF((序时账[日期]=B2719)*(序时账[凭证字号]=C2719)*IF(G2719=0,序时账[借方金额]&lt;&gt;0,序时账[借方金额]=0)*(序时账[科目编码]&lt;&gt;D2719), 序时账[科目名称], "")))</f>
        <v/>
      </c>
      <c r="K2719" s="42"/>
      <c r="M2719" s="24"/>
      <c r="N2719" s="23"/>
    </row>
    <row r="2720" spans="1:14">
      <c r="A2720" s="38" t="str" cm="1">
        <f t="array" ref="A2720">_xlfn.TEXTJOIN(",", TRUE, _xlfn.UNIQUE(IF((序时账[日期]=B2720)*(序时账[凭证字号]=C2720), 序时账[科目编码], "")))</f>
        <v>0</v>
      </c>
      <c r="B2720" s="89"/>
      <c r="G2720" s="39"/>
      <c r="H2720" s="39"/>
      <c r="I2720" s="42">
        <f>IF(F2720&lt;&gt;"结转本期损益",_xlfn.XLOOKUP(D2720,科目余额表[科目编码],科目余额表[抽查项目],"无匹配"),"期间结转")</f>
        <v>0</v>
      </c>
      <c r="J2720" s="38" t="str" cm="1">
        <f t="array" ref="J2720">_xlfn.TEXTJOIN(",", TRUE, _xlfn.UNIQUE(IF((序时账[日期]=B2720)*(序时账[凭证字号]=C2720)*IF(G2720=0,序时账[借方金额]&lt;&gt;0,序时账[借方金额]=0)*(序时账[科目编码]&lt;&gt;D2720), 序时账[科目名称], "")))</f>
        <v/>
      </c>
      <c r="K2720" s="42"/>
      <c r="M2720" s="24"/>
      <c r="N2720" s="23"/>
    </row>
    <row r="2721" spans="1:14">
      <c r="A2721" s="38" t="str" cm="1">
        <f t="array" ref="A2721">_xlfn.TEXTJOIN(",", TRUE, _xlfn.UNIQUE(IF((序时账[日期]=B2721)*(序时账[凭证字号]=C2721), 序时账[科目编码], "")))</f>
        <v>0</v>
      </c>
      <c r="B2721" s="89"/>
      <c r="G2721" s="39"/>
      <c r="H2721" s="39"/>
      <c r="I2721" s="42">
        <f>IF(F2721&lt;&gt;"结转本期损益",_xlfn.XLOOKUP(D2721,科目余额表[科目编码],科目余额表[抽查项目],"无匹配"),"期间结转")</f>
        <v>0</v>
      </c>
      <c r="J2721" s="38" t="str" cm="1">
        <f t="array" ref="J2721">_xlfn.TEXTJOIN(",", TRUE, _xlfn.UNIQUE(IF((序时账[日期]=B2721)*(序时账[凭证字号]=C2721)*IF(G2721=0,序时账[借方金额]&lt;&gt;0,序时账[借方金额]=0)*(序时账[科目编码]&lt;&gt;D2721), 序时账[科目名称], "")))</f>
        <v/>
      </c>
      <c r="K2721" s="42"/>
      <c r="M2721" s="24"/>
      <c r="N2721" s="23"/>
    </row>
    <row r="2722" spans="1:14">
      <c r="A2722" s="38" t="str" cm="1">
        <f t="array" ref="A2722">_xlfn.TEXTJOIN(",", TRUE, _xlfn.UNIQUE(IF((序时账[日期]=B2722)*(序时账[凭证字号]=C2722), 序时账[科目编码], "")))</f>
        <v>0</v>
      </c>
      <c r="B2722" s="89"/>
      <c r="G2722" s="39"/>
      <c r="H2722" s="39"/>
      <c r="I2722" s="42">
        <f>IF(F2722&lt;&gt;"结转本期损益",_xlfn.XLOOKUP(D2722,科目余额表[科目编码],科目余额表[抽查项目],"无匹配"),"期间结转")</f>
        <v>0</v>
      </c>
      <c r="J2722" s="38" t="str" cm="1">
        <f t="array" ref="J2722">_xlfn.TEXTJOIN(",", TRUE, _xlfn.UNIQUE(IF((序时账[日期]=B2722)*(序时账[凭证字号]=C2722)*IF(G2722=0,序时账[借方金额]&lt;&gt;0,序时账[借方金额]=0)*(序时账[科目编码]&lt;&gt;D2722), 序时账[科目名称], "")))</f>
        <v/>
      </c>
      <c r="K2722" s="42"/>
      <c r="M2722" s="24"/>
      <c r="N2722" s="23"/>
    </row>
    <row r="2723" spans="1:14">
      <c r="A2723" s="38" t="str" cm="1">
        <f t="array" ref="A2723">_xlfn.TEXTJOIN(",", TRUE, _xlfn.UNIQUE(IF((序时账[日期]=B2723)*(序时账[凭证字号]=C2723), 序时账[科目编码], "")))</f>
        <v>0</v>
      </c>
      <c r="B2723" s="89"/>
      <c r="G2723" s="39"/>
      <c r="H2723" s="39"/>
      <c r="I2723" s="42">
        <f>IF(F2723&lt;&gt;"结转本期损益",_xlfn.XLOOKUP(D2723,科目余额表[科目编码],科目余额表[抽查项目],"无匹配"),"期间结转")</f>
        <v>0</v>
      </c>
      <c r="J2723" s="38" t="str" cm="1">
        <f t="array" ref="J2723">_xlfn.TEXTJOIN(",", TRUE, _xlfn.UNIQUE(IF((序时账[日期]=B2723)*(序时账[凭证字号]=C2723)*IF(G2723=0,序时账[借方金额]&lt;&gt;0,序时账[借方金额]=0)*(序时账[科目编码]&lt;&gt;D2723), 序时账[科目名称], "")))</f>
        <v/>
      </c>
      <c r="K2723" s="42"/>
      <c r="M2723" s="24"/>
      <c r="N2723" s="23"/>
    </row>
    <row r="2724" spans="1:14">
      <c r="A2724" s="38" t="str" cm="1">
        <f t="array" ref="A2724">_xlfn.TEXTJOIN(",", TRUE, _xlfn.UNIQUE(IF((序时账[日期]=B2724)*(序时账[凭证字号]=C2724), 序时账[科目编码], "")))</f>
        <v>0</v>
      </c>
      <c r="B2724" s="89"/>
      <c r="G2724" s="39"/>
      <c r="H2724" s="39"/>
      <c r="I2724" s="42">
        <f>IF(F2724&lt;&gt;"结转本期损益",_xlfn.XLOOKUP(D2724,科目余额表[科目编码],科目余额表[抽查项目],"无匹配"),"期间结转")</f>
        <v>0</v>
      </c>
      <c r="J2724" s="38" t="str" cm="1">
        <f t="array" ref="J2724">_xlfn.TEXTJOIN(",", TRUE, _xlfn.UNIQUE(IF((序时账[日期]=B2724)*(序时账[凭证字号]=C2724)*IF(G2724=0,序时账[借方金额]&lt;&gt;0,序时账[借方金额]=0)*(序时账[科目编码]&lt;&gt;D2724), 序时账[科目名称], "")))</f>
        <v/>
      </c>
      <c r="K2724" s="42"/>
      <c r="M2724" s="24"/>
      <c r="N2724" s="23"/>
    </row>
    <row r="2725" spans="1:14">
      <c r="A2725" s="38" t="str" cm="1">
        <f t="array" ref="A2725">_xlfn.TEXTJOIN(",", TRUE, _xlfn.UNIQUE(IF((序时账[日期]=B2725)*(序时账[凭证字号]=C2725), 序时账[科目编码], "")))</f>
        <v>0</v>
      </c>
      <c r="B2725" s="89"/>
      <c r="G2725" s="39"/>
      <c r="H2725" s="39"/>
      <c r="I2725" s="42">
        <f>IF(F2725&lt;&gt;"结转本期损益",_xlfn.XLOOKUP(D2725,科目余额表[科目编码],科目余额表[抽查项目],"无匹配"),"期间结转")</f>
        <v>0</v>
      </c>
      <c r="J2725" s="38" t="str" cm="1">
        <f t="array" ref="J2725">_xlfn.TEXTJOIN(",", TRUE, _xlfn.UNIQUE(IF((序时账[日期]=B2725)*(序时账[凭证字号]=C2725)*IF(G2725=0,序时账[借方金额]&lt;&gt;0,序时账[借方金额]=0)*(序时账[科目编码]&lt;&gt;D2725), 序时账[科目名称], "")))</f>
        <v/>
      </c>
      <c r="K2725" s="42"/>
      <c r="M2725" s="24"/>
      <c r="N2725" s="23"/>
    </row>
    <row r="2726" spans="1:14">
      <c r="A2726" s="38" t="str" cm="1">
        <f t="array" ref="A2726">_xlfn.TEXTJOIN(",", TRUE, _xlfn.UNIQUE(IF((序时账[日期]=B2726)*(序时账[凭证字号]=C2726), 序时账[科目编码], "")))</f>
        <v>0</v>
      </c>
      <c r="B2726" s="89"/>
      <c r="G2726" s="39"/>
      <c r="H2726" s="39"/>
      <c r="I2726" s="42">
        <f>IF(F2726&lt;&gt;"结转本期损益",_xlfn.XLOOKUP(D2726,科目余额表[科目编码],科目余额表[抽查项目],"无匹配"),"期间结转")</f>
        <v>0</v>
      </c>
      <c r="J2726" s="38" t="str" cm="1">
        <f t="array" ref="J2726">_xlfn.TEXTJOIN(",", TRUE, _xlfn.UNIQUE(IF((序时账[日期]=B2726)*(序时账[凭证字号]=C2726)*IF(G2726=0,序时账[借方金额]&lt;&gt;0,序时账[借方金额]=0)*(序时账[科目编码]&lt;&gt;D2726), 序时账[科目名称], "")))</f>
        <v/>
      </c>
      <c r="K2726" s="42"/>
      <c r="M2726" s="24"/>
      <c r="N2726" s="23"/>
    </row>
    <row r="2727" spans="1:14">
      <c r="A2727" s="38" t="str" cm="1">
        <f t="array" ref="A2727">_xlfn.TEXTJOIN(",", TRUE, _xlfn.UNIQUE(IF((序时账[日期]=B2727)*(序时账[凭证字号]=C2727), 序时账[科目编码], "")))</f>
        <v>0</v>
      </c>
      <c r="B2727" s="89"/>
      <c r="G2727" s="39"/>
      <c r="H2727" s="39"/>
      <c r="I2727" s="42">
        <f>IF(F2727&lt;&gt;"结转本期损益",_xlfn.XLOOKUP(D2727,科目余额表[科目编码],科目余额表[抽查项目],"无匹配"),"期间结转")</f>
        <v>0</v>
      </c>
      <c r="J2727" s="38" t="str" cm="1">
        <f t="array" ref="J2727">_xlfn.TEXTJOIN(",", TRUE, _xlfn.UNIQUE(IF((序时账[日期]=B2727)*(序时账[凭证字号]=C2727)*IF(G2727=0,序时账[借方金额]&lt;&gt;0,序时账[借方金额]=0)*(序时账[科目编码]&lt;&gt;D2727), 序时账[科目名称], "")))</f>
        <v/>
      </c>
      <c r="K2727" s="42"/>
      <c r="M2727" s="24"/>
      <c r="N2727" s="23"/>
    </row>
    <row r="2728" spans="1:14">
      <c r="A2728" s="38" t="str" cm="1">
        <f t="array" ref="A2728">_xlfn.TEXTJOIN(",", TRUE, _xlfn.UNIQUE(IF((序时账[日期]=B2728)*(序时账[凭证字号]=C2728), 序时账[科目编码], "")))</f>
        <v>0</v>
      </c>
      <c r="B2728" s="89"/>
      <c r="G2728" s="39"/>
      <c r="H2728" s="39"/>
      <c r="I2728" s="42">
        <f>IF(F2728&lt;&gt;"结转本期损益",_xlfn.XLOOKUP(D2728,科目余额表[科目编码],科目余额表[抽查项目],"无匹配"),"期间结转")</f>
        <v>0</v>
      </c>
      <c r="J2728" s="38" t="str" cm="1">
        <f t="array" ref="J2728">_xlfn.TEXTJOIN(",", TRUE, _xlfn.UNIQUE(IF((序时账[日期]=B2728)*(序时账[凭证字号]=C2728)*IF(G2728=0,序时账[借方金额]&lt;&gt;0,序时账[借方金额]=0)*(序时账[科目编码]&lt;&gt;D2728), 序时账[科目名称], "")))</f>
        <v/>
      </c>
      <c r="K2728" s="42"/>
      <c r="M2728" s="24"/>
      <c r="N2728" s="23"/>
    </row>
    <row r="2729" spans="1:14">
      <c r="A2729" s="38" t="str" cm="1">
        <f t="array" ref="A2729">_xlfn.TEXTJOIN(",", TRUE, _xlfn.UNIQUE(IF((序时账[日期]=B2729)*(序时账[凭证字号]=C2729), 序时账[科目编码], "")))</f>
        <v>0</v>
      </c>
      <c r="B2729" s="89"/>
      <c r="G2729" s="39"/>
      <c r="H2729" s="39"/>
      <c r="I2729" s="42">
        <f>IF(F2729&lt;&gt;"结转本期损益",_xlfn.XLOOKUP(D2729,科目余额表[科目编码],科目余额表[抽查项目],"无匹配"),"期间结转")</f>
        <v>0</v>
      </c>
      <c r="J2729" s="38" t="str" cm="1">
        <f t="array" ref="J2729">_xlfn.TEXTJOIN(",", TRUE, _xlfn.UNIQUE(IF((序时账[日期]=B2729)*(序时账[凭证字号]=C2729)*IF(G2729=0,序时账[借方金额]&lt;&gt;0,序时账[借方金额]=0)*(序时账[科目编码]&lt;&gt;D2729), 序时账[科目名称], "")))</f>
        <v/>
      </c>
      <c r="K2729" s="42"/>
      <c r="M2729" s="24"/>
      <c r="N2729" s="23"/>
    </row>
    <row r="2730" spans="1:14">
      <c r="A2730" s="38" t="str" cm="1">
        <f t="array" ref="A2730">_xlfn.TEXTJOIN(",", TRUE, _xlfn.UNIQUE(IF((序时账[日期]=B2730)*(序时账[凭证字号]=C2730), 序时账[科目编码], "")))</f>
        <v>0</v>
      </c>
      <c r="B2730" s="89"/>
      <c r="G2730" s="39"/>
      <c r="H2730" s="39"/>
      <c r="I2730" s="42">
        <f>IF(F2730&lt;&gt;"结转本期损益",_xlfn.XLOOKUP(D2730,科目余额表[科目编码],科目余额表[抽查项目],"无匹配"),"期间结转")</f>
        <v>0</v>
      </c>
      <c r="J2730" s="38" t="str" cm="1">
        <f t="array" ref="J2730">_xlfn.TEXTJOIN(",", TRUE, _xlfn.UNIQUE(IF((序时账[日期]=B2730)*(序时账[凭证字号]=C2730)*IF(G2730=0,序时账[借方金额]&lt;&gt;0,序时账[借方金额]=0)*(序时账[科目编码]&lt;&gt;D2730), 序时账[科目名称], "")))</f>
        <v/>
      </c>
      <c r="K2730" s="42"/>
      <c r="M2730" s="24"/>
      <c r="N2730" s="23"/>
    </row>
    <row r="2731" spans="1:14">
      <c r="A2731" s="38" t="str" cm="1">
        <f t="array" ref="A2731">_xlfn.TEXTJOIN(",", TRUE, _xlfn.UNIQUE(IF((序时账[日期]=B2731)*(序时账[凭证字号]=C2731), 序时账[科目编码], "")))</f>
        <v>0</v>
      </c>
      <c r="B2731" s="89"/>
      <c r="G2731" s="39"/>
      <c r="H2731" s="39"/>
      <c r="I2731" s="42">
        <f>IF(F2731&lt;&gt;"结转本期损益",_xlfn.XLOOKUP(D2731,科目余额表[科目编码],科目余额表[抽查项目],"无匹配"),"期间结转")</f>
        <v>0</v>
      </c>
      <c r="J2731" s="38" t="str" cm="1">
        <f t="array" ref="J2731">_xlfn.TEXTJOIN(",", TRUE, _xlfn.UNIQUE(IF((序时账[日期]=B2731)*(序时账[凭证字号]=C2731)*IF(G2731=0,序时账[借方金额]&lt;&gt;0,序时账[借方金额]=0)*(序时账[科目编码]&lt;&gt;D2731), 序时账[科目名称], "")))</f>
        <v/>
      </c>
      <c r="K2731" s="42"/>
      <c r="M2731" s="24"/>
      <c r="N2731" s="23"/>
    </row>
    <row r="2732" spans="1:14">
      <c r="A2732" s="38" t="str" cm="1">
        <f t="array" ref="A2732">_xlfn.TEXTJOIN(",", TRUE, _xlfn.UNIQUE(IF((序时账[日期]=B2732)*(序时账[凭证字号]=C2732), 序时账[科目编码], "")))</f>
        <v>0</v>
      </c>
      <c r="B2732" s="89"/>
      <c r="G2732" s="39"/>
      <c r="H2732" s="39"/>
      <c r="I2732" s="42">
        <f>IF(F2732&lt;&gt;"结转本期损益",_xlfn.XLOOKUP(D2732,科目余额表[科目编码],科目余额表[抽查项目],"无匹配"),"期间结转")</f>
        <v>0</v>
      </c>
      <c r="J2732" s="38" t="str" cm="1">
        <f t="array" ref="J2732">_xlfn.TEXTJOIN(",", TRUE, _xlfn.UNIQUE(IF((序时账[日期]=B2732)*(序时账[凭证字号]=C2732)*IF(G2732=0,序时账[借方金额]&lt;&gt;0,序时账[借方金额]=0)*(序时账[科目编码]&lt;&gt;D2732), 序时账[科目名称], "")))</f>
        <v/>
      </c>
      <c r="K2732" s="42"/>
      <c r="M2732" s="24"/>
      <c r="N2732" s="23"/>
    </row>
    <row r="2733" spans="1:14">
      <c r="A2733" s="38" t="str" cm="1">
        <f t="array" ref="A2733">_xlfn.TEXTJOIN(",", TRUE, _xlfn.UNIQUE(IF((序时账[日期]=B2733)*(序时账[凭证字号]=C2733), 序时账[科目编码], "")))</f>
        <v>0</v>
      </c>
      <c r="B2733" s="89"/>
      <c r="G2733" s="39"/>
      <c r="H2733" s="39"/>
      <c r="I2733" s="42">
        <f>IF(F2733&lt;&gt;"结转本期损益",_xlfn.XLOOKUP(D2733,科目余额表[科目编码],科目余额表[抽查项目],"无匹配"),"期间结转")</f>
        <v>0</v>
      </c>
      <c r="J2733" s="38" t="str" cm="1">
        <f t="array" ref="J2733">_xlfn.TEXTJOIN(",", TRUE, _xlfn.UNIQUE(IF((序时账[日期]=B2733)*(序时账[凭证字号]=C2733)*IF(G2733=0,序时账[借方金额]&lt;&gt;0,序时账[借方金额]=0)*(序时账[科目编码]&lt;&gt;D2733), 序时账[科目名称], "")))</f>
        <v/>
      </c>
      <c r="K2733" s="42"/>
      <c r="M2733" s="24"/>
      <c r="N2733" s="23"/>
    </row>
    <row r="2734" spans="1:14">
      <c r="A2734" s="38" t="str" cm="1">
        <f t="array" ref="A2734">_xlfn.TEXTJOIN(",", TRUE, _xlfn.UNIQUE(IF((序时账[日期]=B2734)*(序时账[凭证字号]=C2734), 序时账[科目编码], "")))</f>
        <v>0</v>
      </c>
      <c r="B2734" s="89"/>
      <c r="G2734" s="39"/>
      <c r="H2734" s="39"/>
      <c r="I2734" s="42">
        <f>IF(F2734&lt;&gt;"结转本期损益",_xlfn.XLOOKUP(D2734,科目余额表[科目编码],科目余额表[抽查项目],"无匹配"),"期间结转")</f>
        <v>0</v>
      </c>
      <c r="J2734" s="38" t="str" cm="1">
        <f t="array" ref="J2734">_xlfn.TEXTJOIN(",", TRUE, _xlfn.UNIQUE(IF((序时账[日期]=B2734)*(序时账[凭证字号]=C2734)*IF(G2734=0,序时账[借方金额]&lt;&gt;0,序时账[借方金额]=0)*(序时账[科目编码]&lt;&gt;D2734), 序时账[科目名称], "")))</f>
        <v/>
      </c>
      <c r="K2734" s="42"/>
      <c r="M2734" s="24"/>
      <c r="N2734" s="23"/>
    </row>
    <row r="2735" spans="1:14">
      <c r="A2735" s="38" t="str" cm="1">
        <f t="array" ref="A2735">_xlfn.TEXTJOIN(",", TRUE, _xlfn.UNIQUE(IF((序时账[日期]=B2735)*(序时账[凭证字号]=C2735), 序时账[科目编码], "")))</f>
        <v>0</v>
      </c>
      <c r="B2735" s="89"/>
      <c r="G2735" s="39"/>
      <c r="H2735" s="39"/>
      <c r="I2735" s="42">
        <f>IF(F2735&lt;&gt;"结转本期损益",_xlfn.XLOOKUP(D2735,科目余额表[科目编码],科目余额表[抽查项目],"无匹配"),"期间结转")</f>
        <v>0</v>
      </c>
      <c r="J2735" s="38" t="str" cm="1">
        <f t="array" ref="J2735">_xlfn.TEXTJOIN(",", TRUE, _xlfn.UNIQUE(IF((序时账[日期]=B2735)*(序时账[凭证字号]=C2735)*IF(G2735=0,序时账[借方金额]&lt;&gt;0,序时账[借方金额]=0)*(序时账[科目编码]&lt;&gt;D2735), 序时账[科目名称], "")))</f>
        <v/>
      </c>
      <c r="K2735" s="42"/>
      <c r="M2735" s="24"/>
      <c r="N2735" s="23"/>
    </row>
    <row r="2736" spans="1:14">
      <c r="A2736" s="38" t="str" cm="1">
        <f t="array" ref="A2736">_xlfn.TEXTJOIN(",", TRUE, _xlfn.UNIQUE(IF((序时账[日期]=B2736)*(序时账[凭证字号]=C2736), 序时账[科目编码], "")))</f>
        <v>0</v>
      </c>
      <c r="B2736" s="89"/>
      <c r="G2736" s="39"/>
      <c r="H2736" s="39"/>
      <c r="I2736" s="42">
        <f>IF(F2736&lt;&gt;"结转本期损益",_xlfn.XLOOKUP(D2736,科目余额表[科目编码],科目余额表[抽查项目],"无匹配"),"期间结转")</f>
        <v>0</v>
      </c>
      <c r="J2736" s="38" t="str" cm="1">
        <f t="array" ref="J2736">_xlfn.TEXTJOIN(",", TRUE, _xlfn.UNIQUE(IF((序时账[日期]=B2736)*(序时账[凭证字号]=C2736)*IF(G2736=0,序时账[借方金额]&lt;&gt;0,序时账[借方金额]=0)*(序时账[科目编码]&lt;&gt;D2736), 序时账[科目名称], "")))</f>
        <v/>
      </c>
      <c r="K2736" s="42"/>
      <c r="M2736" s="24"/>
      <c r="N2736" s="23"/>
    </row>
    <row r="2737" spans="1:14">
      <c r="A2737" s="38" t="str" cm="1">
        <f t="array" ref="A2737">_xlfn.TEXTJOIN(",", TRUE, _xlfn.UNIQUE(IF((序时账[日期]=B2737)*(序时账[凭证字号]=C2737), 序时账[科目编码], "")))</f>
        <v>0</v>
      </c>
      <c r="B2737" s="89"/>
      <c r="G2737" s="39"/>
      <c r="H2737" s="39"/>
      <c r="I2737" s="42">
        <f>IF(F2737&lt;&gt;"结转本期损益",_xlfn.XLOOKUP(D2737,科目余额表[科目编码],科目余额表[抽查项目],"无匹配"),"期间结转")</f>
        <v>0</v>
      </c>
      <c r="J2737" s="38" t="str" cm="1">
        <f t="array" ref="J2737">_xlfn.TEXTJOIN(",", TRUE, _xlfn.UNIQUE(IF((序时账[日期]=B2737)*(序时账[凭证字号]=C2737)*IF(G2737=0,序时账[借方金额]&lt;&gt;0,序时账[借方金额]=0)*(序时账[科目编码]&lt;&gt;D2737), 序时账[科目名称], "")))</f>
        <v/>
      </c>
      <c r="K2737" s="42"/>
      <c r="M2737" s="24"/>
      <c r="N2737" s="23"/>
    </row>
    <row r="2738" spans="1:14">
      <c r="A2738" s="38" t="str" cm="1">
        <f t="array" ref="A2738">_xlfn.TEXTJOIN(",", TRUE, _xlfn.UNIQUE(IF((序时账[日期]=B2738)*(序时账[凭证字号]=C2738), 序时账[科目编码], "")))</f>
        <v>0</v>
      </c>
      <c r="B2738" s="89"/>
      <c r="G2738" s="39"/>
      <c r="H2738" s="39"/>
      <c r="I2738" s="42">
        <f>IF(F2738&lt;&gt;"结转本期损益",_xlfn.XLOOKUP(D2738,科目余额表[科目编码],科目余额表[抽查项目],"无匹配"),"期间结转")</f>
        <v>0</v>
      </c>
      <c r="J2738" s="38" t="str" cm="1">
        <f t="array" ref="J2738">_xlfn.TEXTJOIN(",", TRUE, _xlfn.UNIQUE(IF((序时账[日期]=B2738)*(序时账[凭证字号]=C2738)*IF(G2738=0,序时账[借方金额]&lt;&gt;0,序时账[借方金额]=0)*(序时账[科目编码]&lt;&gt;D2738), 序时账[科目名称], "")))</f>
        <v/>
      </c>
      <c r="K2738" s="42"/>
      <c r="M2738" s="24"/>
      <c r="N2738" s="23"/>
    </row>
    <row r="2739" spans="1:14">
      <c r="A2739" s="38" t="str" cm="1">
        <f t="array" ref="A2739">_xlfn.TEXTJOIN(",", TRUE, _xlfn.UNIQUE(IF((序时账[日期]=B2739)*(序时账[凭证字号]=C2739), 序时账[科目编码], "")))</f>
        <v>0</v>
      </c>
      <c r="B2739" s="89"/>
      <c r="G2739" s="39"/>
      <c r="H2739" s="39"/>
      <c r="I2739" s="42">
        <f>IF(F2739&lt;&gt;"结转本期损益",_xlfn.XLOOKUP(D2739,科目余额表[科目编码],科目余额表[抽查项目],"无匹配"),"期间结转")</f>
        <v>0</v>
      </c>
      <c r="J2739" s="38" t="str" cm="1">
        <f t="array" ref="J2739">_xlfn.TEXTJOIN(",", TRUE, _xlfn.UNIQUE(IF((序时账[日期]=B2739)*(序时账[凭证字号]=C2739)*IF(G2739=0,序时账[借方金额]&lt;&gt;0,序时账[借方金额]=0)*(序时账[科目编码]&lt;&gt;D2739), 序时账[科目名称], "")))</f>
        <v/>
      </c>
      <c r="K2739" s="42"/>
      <c r="M2739" s="24"/>
      <c r="N2739" s="23"/>
    </row>
    <row r="2740" spans="1:14">
      <c r="A2740" s="38" t="str" cm="1">
        <f t="array" ref="A2740">_xlfn.TEXTJOIN(",", TRUE, _xlfn.UNIQUE(IF((序时账[日期]=B2740)*(序时账[凭证字号]=C2740), 序时账[科目编码], "")))</f>
        <v>0</v>
      </c>
      <c r="B2740" s="89"/>
      <c r="G2740" s="39"/>
      <c r="H2740" s="39"/>
      <c r="I2740" s="42">
        <f>IF(F2740&lt;&gt;"结转本期损益",_xlfn.XLOOKUP(D2740,科目余额表[科目编码],科目余额表[抽查项目],"无匹配"),"期间结转")</f>
        <v>0</v>
      </c>
      <c r="J2740" s="38" t="str" cm="1">
        <f t="array" ref="J2740">_xlfn.TEXTJOIN(",", TRUE, _xlfn.UNIQUE(IF((序时账[日期]=B2740)*(序时账[凭证字号]=C2740)*IF(G2740=0,序时账[借方金额]&lt;&gt;0,序时账[借方金额]=0)*(序时账[科目编码]&lt;&gt;D2740), 序时账[科目名称], "")))</f>
        <v/>
      </c>
      <c r="K2740" s="42"/>
      <c r="M2740" s="24"/>
      <c r="N2740" s="23"/>
    </row>
    <row r="2741" spans="1:14">
      <c r="A2741" s="38" t="str" cm="1">
        <f t="array" ref="A2741">_xlfn.TEXTJOIN(",", TRUE, _xlfn.UNIQUE(IF((序时账[日期]=B2741)*(序时账[凭证字号]=C2741), 序时账[科目编码], "")))</f>
        <v>0</v>
      </c>
      <c r="B2741" s="89"/>
      <c r="G2741" s="39"/>
      <c r="H2741" s="39"/>
      <c r="I2741" s="42">
        <f>IF(F2741&lt;&gt;"结转本期损益",_xlfn.XLOOKUP(D2741,科目余额表[科目编码],科目余额表[抽查项目],"无匹配"),"期间结转")</f>
        <v>0</v>
      </c>
      <c r="J2741" s="38" t="str" cm="1">
        <f t="array" ref="J2741">_xlfn.TEXTJOIN(",", TRUE, _xlfn.UNIQUE(IF((序时账[日期]=B2741)*(序时账[凭证字号]=C2741)*IF(G2741=0,序时账[借方金额]&lt;&gt;0,序时账[借方金额]=0)*(序时账[科目编码]&lt;&gt;D2741), 序时账[科目名称], "")))</f>
        <v/>
      </c>
      <c r="K2741" s="42"/>
      <c r="M2741" s="24"/>
      <c r="N2741" s="23"/>
    </row>
    <row r="2742" spans="1:14">
      <c r="A2742" s="38" t="str" cm="1">
        <f t="array" ref="A2742">_xlfn.TEXTJOIN(",", TRUE, _xlfn.UNIQUE(IF((序时账[日期]=B2742)*(序时账[凭证字号]=C2742), 序时账[科目编码], "")))</f>
        <v>0</v>
      </c>
      <c r="B2742" s="89"/>
      <c r="G2742" s="39"/>
      <c r="H2742" s="39"/>
      <c r="I2742" s="42">
        <f>IF(F2742&lt;&gt;"结转本期损益",_xlfn.XLOOKUP(D2742,科目余额表[科目编码],科目余额表[抽查项目],"无匹配"),"期间结转")</f>
        <v>0</v>
      </c>
      <c r="J2742" s="38" t="str" cm="1">
        <f t="array" ref="J2742">_xlfn.TEXTJOIN(",", TRUE, _xlfn.UNIQUE(IF((序时账[日期]=B2742)*(序时账[凭证字号]=C2742)*IF(G2742=0,序时账[借方金额]&lt;&gt;0,序时账[借方金额]=0)*(序时账[科目编码]&lt;&gt;D2742), 序时账[科目名称], "")))</f>
        <v/>
      </c>
      <c r="K2742" s="42"/>
      <c r="M2742" s="24"/>
      <c r="N2742" s="23"/>
    </row>
    <row r="2743" spans="1:14">
      <c r="A2743" s="38" t="str" cm="1">
        <f t="array" ref="A2743">_xlfn.TEXTJOIN(",", TRUE, _xlfn.UNIQUE(IF((序时账[日期]=B2743)*(序时账[凭证字号]=C2743), 序时账[科目编码], "")))</f>
        <v>0</v>
      </c>
      <c r="B2743" s="89"/>
      <c r="G2743" s="39"/>
      <c r="H2743" s="39"/>
      <c r="I2743" s="42">
        <f>IF(F2743&lt;&gt;"结转本期损益",_xlfn.XLOOKUP(D2743,科目余额表[科目编码],科目余额表[抽查项目],"无匹配"),"期间结转")</f>
        <v>0</v>
      </c>
      <c r="J2743" s="38" t="str" cm="1">
        <f t="array" ref="J2743">_xlfn.TEXTJOIN(",", TRUE, _xlfn.UNIQUE(IF((序时账[日期]=B2743)*(序时账[凭证字号]=C2743)*IF(G2743=0,序时账[借方金额]&lt;&gt;0,序时账[借方金额]=0)*(序时账[科目编码]&lt;&gt;D2743), 序时账[科目名称], "")))</f>
        <v/>
      </c>
      <c r="K2743" s="42"/>
      <c r="M2743" s="24"/>
      <c r="N2743" s="23"/>
    </row>
    <row r="2744" spans="1:14">
      <c r="A2744" s="38" t="str" cm="1">
        <f t="array" ref="A2744">_xlfn.TEXTJOIN(",", TRUE, _xlfn.UNIQUE(IF((序时账[日期]=B2744)*(序时账[凭证字号]=C2744), 序时账[科目编码], "")))</f>
        <v>0</v>
      </c>
      <c r="B2744" s="89"/>
      <c r="G2744" s="39"/>
      <c r="H2744" s="39"/>
      <c r="I2744" s="42">
        <f>IF(F2744&lt;&gt;"结转本期损益",_xlfn.XLOOKUP(D2744,科目余额表[科目编码],科目余额表[抽查项目],"无匹配"),"期间结转")</f>
        <v>0</v>
      </c>
      <c r="J2744" s="38" t="str" cm="1">
        <f t="array" ref="J2744">_xlfn.TEXTJOIN(",", TRUE, _xlfn.UNIQUE(IF((序时账[日期]=B2744)*(序时账[凭证字号]=C2744)*IF(G2744=0,序时账[借方金额]&lt;&gt;0,序时账[借方金额]=0)*(序时账[科目编码]&lt;&gt;D2744), 序时账[科目名称], "")))</f>
        <v/>
      </c>
      <c r="K2744" s="42"/>
      <c r="M2744" s="24"/>
      <c r="N2744" s="23"/>
    </row>
    <row r="2745" spans="1:14">
      <c r="A2745" s="38" t="str" cm="1">
        <f t="array" ref="A2745">_xlfn.TEXTJOIN(",", TRUE, _xlfn.UNIQUE(IF((序时账[日期]=B2745)*(序时账[凭证字号]=C2745), 序时账[科目编码], "")))</f>
        <v>0</v>
      </c>
      <c r="B2745" s="89"/>
      <c r="G2745" s="39"/>
      <c r="H2745" s="39"/>
      <c r="I2745" s="42">
        <f>IF(F2745&lt;&gt;"结转本期损益",_xlfn.XLOOKUP(D2745,科目余额表[科目编码],科目余额表[抽查项目],"无匹配"),"期间结转")</f>
        <v>0</v>
      </c>
      <c r="J2745" s="38" t="str" cm="1">
        <f t="array" ref="J2745">_xlfn.TEXTJOIN(",", TRUE, _xlfn.UNIQUE(IF((序时账[日期]=B2745)*(序时账[凭证字号]=C2745)*IF(G2745=0,序时账[借方金额]&lt;&gt;0,序时账[借方金额]=0)*(序时账[科目编码]&lt;&gt;D2745), 序时账[科目名称], "")))</f>
        <v/>
      </c>
      <c r="K2745" s="42"/>
      <c r="M2745" s="24"/>
      <c r="N2745" s="23"/>
    </row>
    <row r="2746" spans="1:14">
      <c r="A2746" s="38" t="str" cm="1">
        <f t="array" ref="A2746">_xlfn.TEXTJOIN(",", TRUE, _xlfn.UNIQUE(IF((序时账[日期]=B2746)*(序时账[凭证字号]=C2746), 序时账[科目编码], "")))</f>
        <v>0</v>
      </c>
      <c r="B2746" s="89"/>
      <c r="G2746" s="39"/>
      <c r="H2746" s="39"/>
      <c r="I2746" s="42">
        <f>IF(F2746&lt;&gt;"结转本期损益",_xlfn.XLOOKUP(D2746,科目余额表[科目编码],科目余额表[抽查项目],"无匹配"),"期间结转")</f>
        <v>0</v>
      </c>
      <c r="J2746" s="38" t="str" cm="1">
        <f t="array" ref="J2746">_xlfn.TEXTJOIN(",", TRUE, _xlfn.UNIQUE(IF((序时账[日期]=B2746)*(序时账[凭证字号]=C2746)*IF(G2746=0,序时账[借方金额]&lt;&gt;0,序时账[借方金额]=0)*(序时账[科目编码]&lt;&gt;D2746), 序时账[科目名称], "")))</f>
        <v/>
      </c>
      <c r="K2746" s="42"/>
      <c r="M2746" s="24"/>
      <c r="N2746" s="23"/>
    </row>
    <row r="2747" spans="1:14">
      <c r="A2747" s="38" t="str" cm="1">
        <f t="array" ref="A2747">_xlfn.TEXTJOIN(",", TRUE, _xlfn.UNIQUE(IF((序时账[日期]=B2747)*(序时账[凭证字号]=C2747), 序时账[科目编码], "")))</f>
        <v>0</v>
      </c>
      <c r="B2747" s="89"/>
      <c r="G2747" s="39"/>
      <c r="H2747" s="39"/>
      <c r="I2747" s="42">
        <f>IF(F2747&lt;&gt;"结转本期损益",_xlfn.XLOOKUP(D2747,科目余额表[科目编码],科目余额表[抽查项目],"无匹配"),"期间结转")</f>
        <v>0</v>
      </c>
      <c r="J2747" s="38" t="str" cm="1">
        <f t="array" ref="J2747">_xlfn.TEXTJOIN(",", TRUE, _xlfn.UNIQUE(IF((序时账[日期]=B2747)*(序时账[凭证字号]=C2747)*IF(G2747=0,序时账[借方金额]&lt;&gt;0,序时账[借方金额]=0)*(序时账[科目编码]&lt;&gt;D2747), 序时账[科目名称], "")))</f>
        <v/>
      </c>
      <c r="K2747" s="42"/>
      <c r="M2747" s="24"/>
      <c r="N2747" s="23"/>
    </row>
    <row r="2748" spans="1:14">
      <c r="A2748" s="38" t="str" cm="1">
        <f t="array" ref="A2748">_xlfn.TEXTJOIN(",", TRUE, _xlfn.UNIQUE(IF((序时账[日期]=B2748)*(序时账[凭证字号]=C2748), 序时账[科目编码], "")))</f>
        <v>0</v>
      </c>
      <c r="B2748" s="89"/>
      <c r="G2748" s="39"/>
      <c r="H2748" s="39"/>
      <c r="I2748" s="42">
        <f>IF(F2748&lt;&gt;"结转本期损益",_xlfn.XLOOKUP(D2748,科目余额表[科目编码],科目余额表[抽查项目],"无匹配"),"期间结转")</f>
        <v>0</v>
      </c>
      <c r="J2748" s="38" t="str" cm="1">
        <f t="array" ref="J2748">_xlfn.TEXTJOIN(",", TRUE, _xlfn.UNIQUE(IF((序时账[日期]=B2748)*(序时账[凭证字号]=C2748)*IF(G2748=0,序时账[借方金额]&lt;&gt;0,序时账[借方金额]=0)*(序时账[科目编码]&lt;&gt;D2748), 序时账[科目名称], "")))</f>
        <v/>
      </c>
      <c r="K2748" s="42"/>
      <c r="M2748" s="24"/>
      <c r="N2748" s="23"/>
    </row>
    <row r="2749" spans="1:14">
      <c r="A2749" s="38" t="str" cm="1">
        <f t="array" ref="A2749">_xlfn.TEXTJOIN(",", TRUE, _xlfn.UNIQUE(IF((序时账[日期]=B2749)*(序时账[凭证字号]=C2749), 序时账[科目编码], "")))</f>
        <v>0</v>
      </c>
      <c r="B2749" s="89"/>
      <c r="G2749" s="39"/>
      <c r="H2749" s="39"/>
      <c r="I2749" s="42">
        <f>IF(F2749&lt;&gt;"结转本期损益",_xlfn.XLOOKUP(D2749,科目余额表[科目编码],科目余额表[抽查项目],"无匹配"),"期间结转")</f>
        <v>0</v>
      </c>
      <c r="J2749" s="38" t="str" cm="1">
        <f t="array" ref="J2749">_xlfn.TEXTJOIN(",", TRUE, _xlfn.UNIQUE(IF((序时账[日期]=B2749)*(序时账[凭证字号]=C2749)*IF(G2749=0,序时账[借方金额]&lt;&gt;0,序时账[借方金额]=0)*(序时账[科目编码]&lt;&gt;D2749), 序时账[科目名称], "")))</f>
        <v/>
      </c>
      <c r="K2749" s="42"/>
      <c r="M2749" s="24"/>
      <c r="N2749" s="23"/>
    </row>
    <row r="2750" spans="1:14">
      <c r="A2750" s="38" t="str" cm="1">
        <f t="array" ref="A2750">_xlfn.TEXTJOIN(",", TRUE, _xlfn.UNIQUE(IF((序时账[日期]=B2750)*(序时账[凭证字号]=C2750), 序时账[科目编码], "")))</f>
        <v>0</v>
      </c>
      <c r="B2750" s="89"/>
      <c r="G2750" s="39"/>
      <c r="H2750" s="39"/>
      <c r="I2750" s="42">
        <f>IF(F2750&lt;&gt;"结转本期损益",_xlfn.XLOOKUP(D2750,科目余额表[科目编码],科目余额表[抽查项目],"无匹配"),"期间结转")</f>
        <v>0</v>
      </c>
      <c r="J2750" s="38" t="str" cm="1">
        <f t="array" ref="J2750">_xlfn.TEXTJOIN(",", TRUE, _xlfn.UNIQUE(IF((序时账[日期]=B2750)*(序时账[凭证字号]=C2750)*IF(G2750=0,序时账[借方金额]&lt;&gt;0,序时账[借方金额]=0)*(序时账[科目编码]&lt;&gt;D2750), 序时账[科目名称], "")))</f>
        <v/>
      </c>
      <c r="K2750" s="42"/>
      <c r="M2750" s="24"/>
      <c r="N2750" s="23"/>
    </row>
    <row r="2751" spans="1:14">
      <c r="A2751" s="38" t="str" cm="1">
        <f t="array" ref="A2751">_xlfn.TEXTJOIN(",", TRUE, _xlfn.UNIQUE(IF((序时账[日期]=B2751)*(序时账[凭证字号]=C2751), 序时账[科目编码], "")))</f>
        <v>0</v>
      </c>
      <c r="B2751" s="89"/>
      <c r="G2751" s="39"/>
      <c r="H2751" s="39"/>
      <c r="I2751" s="42">
        <f>IF(F2751&lt;&gt;"结转本期损益",_xlfn.XLOOKUP(D2751,科目余额表[科目编码],科目余额表[抽查项目],"无匹配"),"期间结转")</f>
        <v>0</v>
      </c>
      <c r="J2751" s="38" t="str" cm="1">
        <f t="array" ref="J2751">_xlfn.TEXTJOIN(",", TRUE, _xlfn.UNIQUE(IF((序时账[日期]=B2751)*(序时账[凭证字号]=C2751)*IF(G2751=0,序时账[借方金额]&lt;&gt;0,序时账[借方金额]=0)*(序时账[科目编码]&lt;&gt;D2751), 序时账[科目名称], "")))</f>
        <v/>
      </c>
      <c r="K2751" s="42"/>
      <c r="M2751" s="24"/>
      <c r="N2751" s="23"/>
    </row>
    <row r="2752" spans="1:14">
      <c r="A2752" s="38" t="str" cm="1">
        <f t="array" ref="A2752">_xlfn.TEXTJOIN(",", TRUE, _xlfn.UNIQUE(IF((序时账[日期]=B2752)*(序时账[凭证字号]=C2752), 序时账[科目编码], "")))</f>
        <v>0</v>
      </c>
      <c r="B2752" s="89"/>
      <c r="G2752" s="39"/>
      <c r="H2752" s="39"/>
      <c r="I2752" s="42">
        <f>IF(F2752&lt;&gt;"结转本期损益",_xlfn.XLOOKUP(D2752,科目余额表[科目编码],科目余额表[抽查项目],"无匹配"),"期间结转")</f>
        <v>0</v>
      </c>
      <c r="J2752" s="38" t="str" cm="1">
        <f t="array" ref="J2752">_xlfn.TEXTJOIN(",", TRUE, _xlfn.UNIQUE(IF((序时账[日期]=B2752)*(序时账[凭证字号]=C2752)*IF(G2752=0,序时账[借方金额]&lt;&gt;0,序时账[借方金额]=0)*(序时账[科目编码]&lt;&gt;D2752), 序时账[科目名称], "")))</f>
        <v/>
      </c>
      <c r="K2752" s="42"/>
      <c r="M2752" s="24"/>
      <c r="N2752" s="23"/>
    </row>
    <row r="2753" spans="1:14">
      <c r="A2753" s="38" t="str" cm="1">
        <f t="array" ref="A2753">_xlfn.TEXTJOIN(",", TRUE, _xlfn.UNIQUE(IF((序时账[日期]=B2753)*(序时账[凭证字号]=C2753), 序时账[科目编码], "")))</f>
        <v>0</v>
      </c>
      <c r="B2753" s="89"/>
      <c r="G2753" s="39"/>
      <c r="H2753" s="39"/>
      <c r="I2753" s="42">
        <f>IF(F2753&lt;&gt;"结转本期损益",_xlfn.XLOOKUP(D2753,科目余额表[科目编码],科目余额表[抽查项目],"无匹配"),"期间结转")</f>
        <v>0</v>
      </c>
      <c r="J2753" s="38" t="str" cm="1">
        <f t="array" ref="J2753">_xlfn.TEXTJOIN(",", TRUE, _xlfn.UNIQUE(IF((序时账[日期]=B2753)*(序时账[凭证字号]=C2753)*IF(G2753=0,序时账[借方金额]&lt;&gt;0,序时账[借方金额]=0)*(序时账[科目编码]&lt;&gt;D2753), 序时账[科目名称], "")))</f>
        <v/>
      </c>
      <c r="K2753" s="42"/>
      <c r="M2753" s="24"/>
      <c r="N2753" s="23"/>
    </row>
    <row r="2754" spans="1:14">
      <c r="A2754" s="38" t="str" cm="1">
        <f t="array" ref="A2754">_xlfn.TEXTJOIN(",", TRUE, _xlfn.UNIQUE(IF((序时账[日期]=B2754)*(序时账[凭证字号]=C2754), 序时账[科目编码], "")))</f>
        <v>0</v>
      </c>
      <c r="B2754" s="89"/>
      <c r="G2754" s="39"/>
      <c r="H2754" s="39"/>
      <c r="I2754" s="42">
        <f>IF(F2754&lt;&gt;"结转本期损益",_xlfn.XLOOKUP(D2754,科目余额表[科目编码],科目余额表[抽查项目],"无匹配"),"期间结转")</f>
        <v>0</v>
      </c>
      <c r="J2754" s="38" t="str" cm="1">
        <f t="array" ref="J2754">_xlfn.TEXTJOIN(",", TRUE, _xlfn.UNIQUE(IF((序时账[日期]=B2754)*(序时账[凭证字号]=C2754)*IF(G2754=0,序时账[借方金额]&lt;&gt;0,序时账[借方金额]=0)*(序时账[科目编码]&lt;&gt;D2754), 序时账[科目名称], "")))</f>
        <v/>
      </c>
      <c r="K2754" s="42"/>
      <c r="M2754" s="24"/>
      <c r="N2754" s="23"/>
    </row>
    <row r="2755" spans="1:14">
      <c r="A2755" s="38" t="str" cm="1">
        <f t="array" ref="A2755">_xlfn.TEXTJOIN(",", TRUE, _xlfn.UNIQUE(IF((序时账[日期]=B2755)*(序时账[凭证字号]=C2755), 序时账[科目编码], "")))</f>
        <v>0</v>
      </c>
      <c r="B2755" s="89"/>
      <c r="G2755" s="39"/>
      <c r="H2755" s="39"/>
      <c r="I2755" s="42">
        <f>IF(F2755&lt;&gt;"结转本期损益",_xlfn.XLOOKUP(D2755,科目余额表[科目编码],科目余额表[抽查项目],"无匹配"),"期间结转")</f>
        <v>0</v>
      </c>
      <c r="J2755" s="38" t="str" cm="1">
        <f t="array" ref="J2755">_xlfn.TEXTJOIN(",", TRUE, _xlfn.UNIQUE(IF((序时账[日期]=B2755)*(序时账[凭证字号]=C2755)*IF(G2755=0,序时账[借方金额]&lt;&gt;0,序时账[借方金额]=0)*(序时账[科目编码]&lt;&gt;D2755), 序时账[科目名称], "")))</f>
        <v/>
      </c>
      <c r="K2755" s="42"/>
      <c r="M2755" s="24"/>
      <c r="N2755" s="23"/>
    </row>
    <row r="2756" spans="1:14">
      <c r="A2756" s="38" t="str" cm="1">
        <f t="array" ref="A2756">_xlfn.TEXTJOIN(",", TRUE, _xlfn.UNIQUE(IF((序时账[日期]=B2756)*(序时账[凭证字号]=C2756), 序时账[科目编码], "")))</f>
        <v>0</v>
      </c>
      <c r="B2756" s="89"/>
      <c r="G2756" s="39"/>
      <c r="H2756" s="39"/>
      <c r="I2756" s="42">
        <f>IF(F2756&lt;&gt;"结转本期损益",_xlfn.XLOOKUP(D2756,科目余额表[科目编码],科目余额表[抽查项目],"无匹配"),"期间结转")</f>
        <v>0</v>
      </c>
      <c r="J2756" s="38" t="str" cm="1">
        <f t="array" ref="J2756">_xlfn.TEXTJOIN(",", TRUE, _xlfn.UNIQUE(IF((序时账[日期]=B2756)*(序时账[凭证字号]=C2756)*IF(G2756=0,序时账[借方金额]&lt;&gt;0,序时账[借方金额]=0)*(序时账[科目编码]&lt;&gt;D2756), 序时账[科目名称], "")))</f>
        <v/>
      </c>
      <c r="K2756" s="42"/>
      <c r="M2756" s="24"/>
      <c r="N2756" s="23"/>
    </row>
    <row r="2757" spans="1:14">
      <c r="A2757" s="38" t="str" cm="1">
        <f t="array" ref="A2757">_xlfn.TEXTJOIN(",", TRUE, _xlfn.UNIQUE(IF((序时账[日期]=B2757)*(序时账[凭证字号]=C2757), 序时账[科目编码], "")))</f>
        <v>0</v>
      </c>
      <c r="B2757" s="89"/>
      <c r="G2757" s="39"/>
      <c r="H2757" s="39"/>
      <c r="I2757" s="42">
        <f>IF(F2757&lt;&gt;"结转本期损益",_xlfn.XLOOKUP(D2757,科目余额表[科目编码],科目余额表[抽查项目],"无匹配"),"期间结转")</f>
        <v>0</v>
      </c>
      <c r="J2757" s="38" t="str" cm="1">
        <f t="array" ref="J2757">_xlfn.TEXTJOIN(",", TRUE, _xlfn.UNIQUE(IF((序时账[日期]=B2757)*(序时账[凭证字号]=C2757)*IF(G2757=0,序时账[借方金额]&lt;&gt;0,序时账[借方金额]=0)*(序时账[科目编码]&lt;&gt;D2757), 序时账[科目名称], "")))</f>
        <v/>
      </c>
      <c r="K2757" s="42"/>
      <c r="M2757" s="24"/>
      <c r="N2757" s="23"/>
    </row>
    <row r="2758" spans="1:14">
      <c r="A2758" s="38" t="str" cm="1">
        <f t="array" ref="A2758">_xlfn.TEXTJOIN(",", TRUE, _xlfn.UNIQUE(IF((序时账[日期]=B2758)*(序时账[凭证字号]=C2758), 序时账[科目编码], "")))</f>
        <v>0</v>
      </c>
      <c r="B2758" s="89"/>
      <c r="G2758" s="39"/>
      <c r="H2758" s="39"/>
      <c r="I2758" s="42">
        <f>IF(F2758&lt;&gt;"结转本期损益",_xlfn.XLOOKUP(D2758,科目余额表[科目编码],科目余额表[抽查项目],"无匹配"),"期间结转")</f>
        <v>0</v>
      </c>
      <c r="J2758" s="38" t="str" cm="1">
        <f t="array" ref="J2758">_xlfn.TEXTJOIN(",", TRUE, _xlfn.UNIQUE(IF((序时账[日期]=B2758)*(序时账[凭证字号]=C2758)*IF(G2758=0,序时账[借方金额]&lt;&gt;0,序时账[借方金额]=0)*(序时账[科目编码]&lt;&gt;D2758), 序时账[科目名称], "")))</f>
        <v/>
      </c>
      <c r="K2758" s="42"/>
      <c r="M2758" s="24"/>
      <c r="N2758" s="23"/>
    </row>
    <row r="2759" spans="1:14">
      <c r="A2759" s="38" t="str" cm="1">
        <f t="array" ref="A2759">_xlfn.TEXTJOIN(",", TRUE, _xlfn.UNIQUE(IF((序时账[日期]=B2759)*(序时账[凭证字号]=C2759), 序时账[科目编码], "")))</f>
        <v>0</v>
      </c>
      <c r="B2759" s="89"/>
      <c r="G2759" s="39"/>
      <c r="H2759" s="39"/>
      <c r="I2759" s="42">
        <f>IF(F2759&lt;&gt;"结转本期损益",_xlfn.XLOOKUP(D2759,科目余额表[科目编码],科目余额表[抽查项目],"无匹配"),"期间结转")</f>
        <v>0</v>
      </c>
      <c r="J2759" s="38" t="str" cm="1">
        <f t="array" ref="J2759">_xlfn.TEXTJOIN(",", TRUE, _xlfn.UNIQUE(IF((序时账[日期]=B2759)*(序时账[凭证字号]=C2759)*IF(G2759=0,序时账[借方金额]&lt;&gt;0,序时账[借方金额]=0)*(序时账[科目编码]&lt;&gt;D2759), 序时账[科目名称], "")))</f>
        <v/>
      </c>
      <c r="K2759" s="42"/>
      <c r="M2759" s="24"/>
      <c r="N2759" s="23"/>
    </row>
    <row r="2760" spans="1:14">
      <c r="A2760" s="38" t="str" cm="1">
        <f t="array" ref="A2760">_xlfn.TEXTJOIN(",", TRUE, _xlfn.UNIQUE(IF((序时账[日期]=B2760)*(序时账[凭证字号]=C2760), 序时账[科目编码], "")))</f>
        <v>0</v>
      </c>
      <c r="B2760" s="89"/>
      <c r="G2760" s="39"/>
      <c r="H2760" s="39"/>
      <c r="I2760" s="42">
        <f>IF(F2760&lt;&gt;"结转本期损益",_xlfn.XLOOKUP(D2760,科目余额表[科目编码],科目余额表[抽查项目],"无匹配"),"期间结转")</f>
        <v>0</v>
      </c>
      <c r="J2760" s="38" t="str" cm="1">
        <f t="array" ref="J2760">_xlfn.TEXTJOIN(",", TRUE, _xlfn.UNIQUE(IF((序时账[日期]=B2760)*(序时账[凭证字号]=C2760)*IF(G2760=0,序时账[借方金额]&lt;&gt;0,序时账[借方金额]=0)*(序时账[科目编码]&lt;&gt;D2760), 序时账[科目名称], "")))</f>
        <v/>
      </c>
      <c r="K2760" s="42"/>
      <c r="M2760" s="24"/>
      <c r="N2760" s="23"/>
    </row>
    <row r="2761" spans="1:14">
      <c r="A2761" s="38" t="str" cm="1">
        <f t="array" ref="A2761">_xlfn.TEXTJOIN(",", TRUE, _xlfn.UNIQUE(IF((序时账[日期]=B2761)*(序时账[凭证字号]=C2761), 序时账[科目编码], "")))</f>
        <v>0</v>
      </c>
      <c r="B2761" s="89"/>
      <c r="G2761" s="39"/>
      <c r="H2761" s="39"/>
      <c r="I2761" s="42">
        <f>IF(F2761&lt;&gt;"结转本期损益",_xlfn.XLOOKUP(D2761,科目余额表[科目编码],科目余额表[抽查项目],"无匹配"),"期间结转")</f>
        <v>0</v>
      </c>
      <c r="J2761" s="38" t="str" cm="1">
        <f t="array" ref="J2761">_xlfn.TEXTJOIN(",", TRUE, _xlfn.UNIQUE(IF((序时账[日期]=B2761)*(序时账[凭证字号]=C2761)*IF(G2761=0,序时账[借方金额]&lt;&gt;0,序时账[借方金额]=0)*(序时账[科目编码]&lt;&gt;D2761), 序时账[科目名称], "")))</f>
        <v/>
      </c>
      <c r="K2761" s="42"/>
      <c r="M2761" s="24"/>
      <c r="N2761" s="23"/>
    </row>
    <row r="2762" spans="1:14">
      <c r="A2762" s="38" t="str" cm="1">
        <f t="array" ref="A2762">_xlfn.TEXTJOIN(",", TRUE, _xlfn.UNIQUE(IF((序时账[日期]=B2762)*(序时账[凭证字号]=C2762), 序时账[科目编码], "")))</f>
        <v>0</v>
      </c>
      <c r="B2762" s="89"/>
      <c r="G2762" s="39"/>
      <c r="H2762" s="39"/>
      <c r="I2762" s="42">
        <f>IF(F2762&lt;&gt;"结转本期损益",_xlfn.XLOOKUP(D2762,科目余额表[科目编码],科目余额表[抽查项目],"无匹配"),"期间结转")</f>
        <v>0</v>
      </c>
      <c r="J2762" s="38" t="str" cm="1">
        <f t="array" ref="J2762">_xlfn.TEXTJOIN(",", TRUE, _xlfn.UNIQUE(IF((序时账[日期]=B2762)*(序时账[凭证字号]=C2762)*IF(G2762=0,序时账[借方金额]&lt;&gt;0,序时账[借方金额]=0)*(序时账[科目编码]&lt;&gt;D2762), 序时账[科目名称], "")))</f>
        <v/>
      </c>
      <c r="K2762" s="42"/>
      <c r="M2762" s="24"/>
      <c r="N2762" s="23"/>
    </row>
    <row r="2763" spans="1:14">
      <c r="A2763" s="38" t="str" cm="1">
        <f t="array" ref="A2763">_xlfn.TEXTJOIN(",", TRUE, _xlfn.UNIQUE(IF((序时账[日期]=B2763)*(序时账[凭证字号]=C2763), 序时账[科目编码], "")))</f>
        <v>0</v>
      </c>
      <c r="B2763" s="89"/>
      <c r="G2763" s="39"/>
      <c r="H2763" s="39"/>
      <c r="I2763" s="42">
        <f>IF(F2763&lt;&gt;"结转本期损益",_xlfn.XLOOKUP(D2763,科目余额表[科目编码],科目余额表[抽查项目],"无匹配"),"期间结转")</f>
        <v>0</v>
      </c>
      <c r="J2763" s="38" t="str" cm="1">
        <f t="array" ref="J2763">_xlfn.TEXTJOIN(",", TRUE, _xlfn.UNIQUE(IF((序时账[日期]=B2763)*(序时账[凭证字号]=C2763)*IF(G2763=0,序时账[借方金额]&lt;&gt;0,序时账[借方金额]=0)*(序时账[科目编码]&lt;&gt;D2763), 序时账[科目名称], "")))</f>
        <v/>
      </c>
      <c r="K2763" s="42"/>
      <c r="M2763" s="24"/>
      <c r="N2763" s="23"/>
    </row>
    <row r="2764" spans="1:14">
      <c r="A2764" s="38" t="str" cm="1">
        <f t="array" ref="A2764">_xlfn.TEXTJOIN(",", TRUE, _xlfn.UNIQUE(IF((序时账[日期]=B2764)*(序时账[凭证字号]=C2764), 序时账[科目编码], "")))</f>
        <v>0</v>
      </c>
      <c r="B2764" s="89"/>
      <c r="G2764" s="39"/>
      <c r="H2764" s="39"/>
      <c r="I2764" s="42">
        <f>IF(F2764&lt;&gt;"结转本期损益",_xlfn.XLOOKUP(D2764,科目余额表[科目编码],科目余额表[抽查项目],"无匹配"),"期间结转")</f>
        <v>0</v>
      </c>
      <c r="J2764" s="38" t="str" cm="1">
        <f t="array" ref="J2764">_xlfn.TEXTJOIN(",", TRUE, _xlfn.UNIQUE(IF((序时账[日期]=B2764)*(序时账[凭证字号]=C2764)*IF(G2764=0,序时账[借方金额]&lt;&gt;0,序时账[借方金额]=0)*(序时账[科目编码]&lt;&gt;D2764), 序时账[科目名称], "")))</f>
        <v/>
      </c>
      <c r="K2764" s="42"/>
      <c r="M2764" s="24"/>
      <c r="N2764" s="23"/>
    </row>
    <row r="2765" spans="1:14">
      <c r="A2765" s="38" t="str" cm="1">
        <f t="array" ref="A2765">_xlfn.TEXTJOIN(",", TRUE, _xlfn.UNIQUE(IF((序时账[日期]=B2765)*(序时账[凭证字号]=C2765), 序时账[科目编码], "")))</f>
        <v>0</v>
      </c>
      <c r="B2765" s="89"/>
      <c r="G2765" s="39"/>
      <c r="H2765" s="39"/>
      <c r="I2765" s="42">
        <f>IF(F2765&lt;&gt;"结转本期损益",_xlfn.XLOOKUP(D2765,科目余额表[科目编码],科目余额表[抽查项目],"无匹配"),"期间结转")</f>
        <v>0</v>
      </c>
      <c r="J2765" s="38" t="str" cm="1">
        <f t="array" ref="J2765">_xlfn.TEXTJOIN(",", TRUE, _xlfn.UNIQUE(IF((序时账[日期]=B2765)*(序时账[凭证字号]=C2765)*IF(G2765=0,序时账[借方金额]&lt;&gt;0,序时账[借方金额]=0)*(序时账[科目编码]&lt;&gt;D2765), 序时账[科目名称], "")))</f>
        <v/>
      </c>
      <c r="K2765" s="42"/>
      <c r="M2765" s="24"/>
      <c r="N2765" s="23"/>
    </row>
    <row r="2766" spans="1:14">
      <c r="A2766" s="38" t="str" cm="1">
        <f t="array" ref="A2766">_xlfn.TEXTJOIN(",", TRUE, _xlfn.UNIQUE(IF((序时账[日期]=B2766)*(序时账[凭证字号]=C2766), 序时账[科目编码], "")))</f>
        <v>0</v>
      </c>
      <c r="B2766" s="89"/>
      <c r="G2766" s="39"/>
      <c r="H2766" s="39"/>
      <c r="I2766" s="42">
        <f>IF(F2766&lt;&gt;"结转本期损益",_xlfn.XLOOKUP(D2766,科目余额表[科目编码],科目余额表[抽查项目],"无匹配"),"期间结转")</f>
        <v>0</v>
      </c>
      <c r="J2766" s="38" t="str" cm="1">
        <f t="array" ref="J2766">_xlfn.TEXTJOIN(",", TRUE, _xlfn.UNIQUE(IF((序时账[日期]=B2766)*(序时账[凭证字号]=C2766)*IF(G2766=0,序时账[借方金额]&lt;&gt;0,序时账[借方金额]=0)*(序时账[科目编码]&lt;&gt;D2766), 序时账[科目名称], "")))</f>
        <v/>
      </c>
      <c r="K2766" s="42"/>
      <c r="M2766" s="24"/>
      <c r="N2766" s="23"/>
    </row>
    <row r="2767" spans="1:14">
      <c r="A2767" s="38" t="str" cm="1">
        <f t="array" ref="A2767">_xlfn.TEXTJOIN(",", TRUE, _xlfn.UNIQUE(IF((序时账[日期]=B2767)*(序时账[凭证字号]=C2767), 序时账[科目编码], "")))</f>
        <v>0</v>
      </c>
      <c r="B2767" s="89"/>
      <c r="G2767" s="39"/>
      <c r="H2767" s="39"/>
      <c r="I2767" s="42">
        <f>IF(F2767&lt;&gt;"结转本期损益",_xlfn.XLOOKUP(D2767,科目余额表[科目编码],科目余额表[抽查项目],"无匹配"),"期间结转")</f>
        <v>0</v>
      </c>
      <c r="J2767" s="38" t="str" cm="1">
        <f t="array" ref="J2767">_xlfn.TEXTJOIN(",", TRUE, _xlfn.UNIQUE(IF((序时账[日期]=B2767)*(序时账[凭证字号]=C2767)*IF(G2767=0,序时账[借方金额]&lt;&gt;0,序时账[借方金额]=0)*(序时账[科目编码]&lt;&gt;D2767), 序时账[科目名称], "")))</f>
        <v/>
      </c>
      <c r="K2767" s="42"/>
      <c r="M2767" s="24"/>
      <c r="N2767" s="23"/>
    </row>
    <row r="2768" spans="1:14">
      <c r="A2768" s="38" t="str" cm="1">
        <f t="array" ref="A2768">_xlfn.TEXTJOIN(",", TRUE, _xlfn.UNIQUE(IF((序时账[日期]=B2768)*(序时账[凭证字号]=C2768), 序时账[科目编码], "")))</f>
        <v>0</v>
      </c>
      <c r="B2768" s="89"/>
      <c r="G2768" s="39"/>
      <c r="H2768" s="39"/>
      <c r="I2768" s="42">
        <f>IF(F2768&lt;&gt;"结转本期损益",_xlfn.XLOOKUP(D2768,科目余额表[科目编码],科目余额表[抽查项目],"无匹配"),"期间结转")</f>
        <v>0</v>
      </c>
      <c r="J2768" s="38" t="str" cm="1">
        <f t="array" ref="J2768">_xlfn.TEXTJOIN(",", TRUE, _xlfn.UNIQUE(IF((序时账[日期]=B2768)*(序时账[凭证字号]=C2768)*IF(G2768=0,序时账[借方金额]&lt;&gt;0,序时账[借方金额]=0)*(序时账[科目编码]&lt;&gt;D2768), 序时账[科目名称], "")))</f>
        <v/>
      </c>
      <c r="K2768" s="42"/>
      <c r="M2768" s="24"/>
      <c r="N2768" s="23"/>
    </row>
    <row r="2769" spans="1:14">
      <c r="A2769" s="38" t="str" cm="1">
        <f t="array" ref="A2769">_xlfn.TEXTJOIN(",", TRUE, _xlfn.UNIQUE(IF((序时账[日期]=B2769)*(序时账[凭证字号]=C2769), 序时账[科目编码], "")))</f>
        <v>0</v>
      </c>
      <c r="B2769" s="89"/>
      <c r="G2769" s="39"/>
      <c r="H2769" s="39"/>
      <c r="I2769" s="42">
        <f>IF(F2769&lt;&gt;"结转本期损益",_xlfn.XLOOKUP(D2769,科目余额表[科目编码],科目余额表[抽查项目],"无匹配"),"期间结转")</f>
        <v>0</v>
      </c>
      <c r="J2769" s="38" t="str" cm="1">
        <f t="array" ref="J2769">_xlfn.TEXTJOIN(",", TRUE, _xlfn.UNIQUE(IF((序时账[日期]=B2769)*(序时账[凭证字号]=C2769)*IF(G2769=0,序时账[借方金额]&lt;&gt;0,序时账[借方金额]=0)*(序时账[科目编码]&lt;&gt;D2769), 序时账[科目名称], "")))</f>
        <v/>
      </c>
      <c r="K2769" s="42"/>
      <c r="M2769" s="24"/>
      <c r="N2769" s="23"/>
    </row>
    <row r="2770" spans="1:14">
      <c r="A2770" s="38" t="str" cm="1">
        <f t="array" ref="A2770">_xlfn.TEXTJOIN(",", TRUE, _xlfn.UNIQUE(IF((序时账[日期]=B2770)*(序时账[凭证字号]=C2770), 序时账[科目编码], "")))</f>
        <v>0</v>
      </c>
      <c r="B2770" s="89"/>
      <c r="G2770" s="39"/>
      <c r="H2770" s="39"/>
      <c r="I2770" s="42">
        <f>IF(F2770&lt;&gt;"结转本期损益",_xlfn.XLOOKUP(D2770,科目余额表[科目编码],科目余额表[抽查项目],"无匹配"),"期间结转")</f>
        <v>0</v>
      </c>
      <c r="J2770" s="38" t="str" cm="1">
        <f t="array" ref="J2770">_xlfn.TEXTJOIN(",", TRUE, _xlfn.UNIQUE(IF((序时账[日期]=B2770)*(序时账[凭证字号]=C2770)*IF(G2770=0,序时账[借方金额]&lt;&gt;0,序时账[借方金额]=0)*(序时账[科目编码]&lt;&gt;D2770), 序时账[科目名称], "")))</f>
        <v/>
      </c>
      <c r="K2770" s="42"/>
      <c r="M2770" s="24"/>
      <c r="N2770" s="23"/>
    </row>
    <row r="2771" spans="1:14">
      <c r="A2771" s="38" t="str" cm="1">
        <f t="array" ref="A2771">_xlfn.TEXTJOIN(",", TRUE, _xlfn.UNIQUE(IF((序时账[日期]=B2771)*(序时账[凭证字号]=C2771), 序时账[科目编码], "")))</f>
        <v>0</v>
      </c>
      <c r="B2771" s="89"/>
      <c r="G2771" s="39"/>
      <c r="H2771" s="39"/>
      <c r="I2771" s="42">
        <f>IF(F2771&lt;&gt;"结转本期损益",_xlfn.XLOOKUP(D2771,科目余额表[科目编码],科目余额表[抽查项目],"无匹配"),"期间结转")</f>
        <v>0</v>
      </c>
      <c r="J2771" s="38" t="str" cm="1">
        <f t="array" ref="J2771">_xlfn.TEXTJOIN(",", TRUE, _xlfn.UNIQUE(IF((序时账[日期]=B2771)*(序时账[凭证字号]=C2771)*IF(G2771=0,序时账[借方金额]&lt;&gt;0,序时账[借方金额]=0)*(序时账[科目编码]&lt;&gt;D2771), 序时账[科目名称], "")))</f>
        <v/>
      </c>
      <c r="K2771" s="42"/>
      <c r="M2771" s="24"/>
      <c r="N2771" s="23"/>
    </row>
    <row r="2772" spans="1:14">
      <c r="A2772" s="38" t="str" cm="1">
        <f t="array" ref="A2772">_xlfn.TEXTJOIN(",", TRUE, _xlfn.UNIQUE(IF((序时账[日期]=B2772)*(序时账[凭证字号]=C2772), 序时账[科目编码], "")))</f>
        <v>0</v>
      </c>
      <c r="B2772" s="89"/>
      <c r="G2772" s="39"/>
      <c r="H2772" s="39"/>
      <c r="I2772" s="42">
        <f>IF(F2772&lt;&gt;"结转本期损益",_xlfn.XLOOKUP(D2772,科目余额表[科目编码],科目余额表[抽查项目],"无匹配"),"期间结转")</f>
        <v>0</v>
      </c>
      <c r="J2772" s="38" t="str" cm="1">
        <f t="array" ref="J2772">_xlfn.TEXTJOIN(",", TRUE, _xlfn.UNIQUE(IF((序时账[日期]=B2772)*(序时账[凭证字号]=C2772)*IF(G2772=0,序时账[借方金额]&lt;&gt;0,序时账[借方金额]=0)*(序时账[科目编码]&lt;&gt;D2772), 序时账[科目名称], "")))</f>
        <v/>
      </c>
      <c r="K2772" s="42"/>
      <c r="M2772" s="24"/>
      <c r="N2772" s="23"/>
    </row>
    <row r="2773" spans="1:14">
      <c r="A2773" s="38" t="str" cm="1">
        <f t="array" ref="A2773">_xlfn.TEXTJOIN(",", TRUE, _xlfn.UNIQUE(IF((序时账[日期]=B2773)*(序时账[凭证字号]=C2773), 序时账[科目编码], "")))</f>
        <v>0</v>
      </c>
      <c r="B2773" s="89"/>
      <c r="G2773" s="39"/>
      <c r="H2773" s="39"/>
      <c r="I2773" s="42">
        <f>IF(F2773&lt;&gt;"结转本期损益",_xlfn.XLOOKUP(D2773,科目余额表[科目编码],科目余额表[抽查项目],"无匹配"),"期间结转")</f>
        <v>0</v>
      </c>
      <c r="J2773" s="38" t="str" cm="1">
        <f t="array" ref="J2773">_xlfn.TEXTJOIN(",", TRUE, _xlfn.UNIQUE(IF((序时账[日期]=B2773)*(序时账[凭证字号]=C2773)*IF(G2773=0,序时账[借方金额]&lt;&gt;0,序时账[借方金额]=0)*(序时账[科目编码]&lt;&gt;D2773), 序时账[科目名称], "")))</f>
        <v/>
      </c>
      <c r="K2773" s="42"/>
      <c r="M2773" s="24"/>
      <c r="N2773" s="23"/>
    </row>
    <row r="2774" spans="1:14">
      <c r="A2774" s="38" t="str" cm="1">
        <f t="array" ref="A2774">_xlfn.TEXTJOIN(",", TRUE, _xlfn.UNIQUE(IF((序时账[日期]=B2774)*(序时账[凭证字号]=C2774), 序时账[科目编码], "")))</f>
        <v>0</v>
      </c>
      <c r="B2774" s="89"/>
      <c r="G2774" s="39"/>
      <c r="H2774" s="39"/>
      <c r="I2774" s="42">
        <f>IF(F2774&lt;&gt;"结转本期损益",_xlfn.XLOOKUP(D2774,科目余额表[科目编码],科目余额表[抽查项目],"无匹配"),"期间结转")</f>
        <v>0</v>
      </c>
      <c r="J2774" s="38" t="str" cm="1">
        <f t="array" ref="J2774">_xlfn.TEXTJOIN(",", TRUE, _xlfn.UNIQUE(IF((序时账[日期]=B2774)*(序时账[凭证字号]=C2774)*IF(G2774=0,序时账[借方金额]&lt;&gt;0,序时账[借方金额]=0)*(序时账[科目编码]&lt;&gt;D2774), 序时账[科目名称], "")))</f>
        <v/>
      </c>
      <c r="K2774" s="42"/>
      <c r="M2774" s="24"/>
      <c r="N2774" s="23"/>
    </row>
    <row r="2775" spans="1:14">
      <c r="A2775" s="38" t="str" cm="1">
        <f t="array" ref="A2775">_xlfn.TEXTJOIN(",", TRUE, _xlfn.UNIQUE(IF((序时账[日期]=B2775)*(序时账[凭证字号]=C2775), 序时账[科目编码], "")))</f>
        <v>0</v>
      </c>
      <c r="B2775" s="89"/>
      <c r="G2775" s="39"/>
      <c r="H2775" s="39"/>
      <c r="I2775" s="42">
        <f>IF(F2775&lt;&gt;"结转本期损益",_xlfn.XLOOKUP(D2775,科目余额表[科目编码],科目余额表[抽查项目],"无匹配"),"期间结转")</f>
        <v>0</v>
      </c>
      <c r="J2775" s="38" t="str" cm="1">
        <f t="array" ref="J2775">_xlfn.TEXTJOIN(",", TRUE, _xlfn.UNIQUE(IF((序时账[日期]=B2775)*(序时账[凭证字号]=C2775)*IF(G2775=0,序时账[借方金额]&lt;&gt;0,序时账[借方金额]=0)*(序时账[科目编码]&lt;&gt;D2775), 序时账[科目名称], "")))</f>
        <v/>
      </c>
      <c r="K2775" s="42"/>
      <c r="M2775" s="24"/>
      <c r="N2775" s="23"/>
    </row>
    <row r="2776" spans="1:14">
      <c r="A2776" s="38" t="str" cm="1">
        <f t="array" ref="A2776">_xlfn.TEXTJOIN(",", TRUE, _xlfn.UNIQUE(IF((序时账[日期]=B2776)*(序时账[凭证字号]=C2776), 序时账[科目编码], "")))</f>
        <v>0</v>
      </c>
      <c r="B2776" s="89"/>
      <c r="G2776" s="39"/>
      <c r="H2776" s="39"/>
      <c r="I2776" s="42">
        <f>IF(F2776&lt;&gt;"结转本期损益",_xlfn.XLOOKUP(D2776,科目余额表[科目编码],科目余额表[抽查项目],"无匹配"),"期间结转")</f>
        <v>0</v>
      </c>
      <c r="J2776" s="38" t="str" cm="1">
        <f t="array" ref="J2776">_xlfn.TEXTJOIN(",", TRUE, _xlfn.UNIQUE(IF((序时账[日期]=B2776)*(序时账[凭证字号]=C2776)*IF(G2776=0,序时账[借方金额]&lt;&gt;0,序时账[借方金额]=0)*(序时账[科目编码]&lt;&gt;D2776), 序时账[科目名称], "")))</f>
        <v/>
      </c>
      <c r="K2776" s="42"/>
      <c r="M2776" s="24"/>
      <c r="N2776" s="23"/>
    </row>
    <row r="2777" spans="1:14">
      <c r="A2777" s="38" t="str" cm="1">
        <f t="array" ref="A2777">_xlfn.TEXTJOIN(",", TRUE, _xlfn.UNIQUE(IF((序时账[日期]=B2777)*(序时账[凭证字号]=C2777), 序时账[科目编码], "")))</f>
        <v>0</v>
      </c>
      <c r="B2777" s="89"/>
      <c r="G2777" s="39"/>
      <c r="H2777" s="39"/>
      <c r="I2777" s="42">
        <f>IF(F2777&lt;&gt;"结转本期损益",_xlfn.XLOOKUP(D2777,科目余额表[科目编码],科目余额表[抽查项目],"无匹配"),"期间结转")</f>
        <v>0</v>
      </c>
      <c r="J2777" s="38" t="str" cm="1">
        <f t="array" ref="J2777">_xlfn.TEXTJOIN(",", TRUE, _xlfn.UNIQUE(IF((序时账[日期]=B2777)*(序时账[凭证字号]=C2777)*IF(G2777=0,序时账[借方金额]&lt;&gt;0,序时账[借方金额]=0)*(序时账[科目编码]&lt;&gt;D2777), 序时账[科目名称], "")))</f>
        <v/>
      </c>
      <c r="K2777" s="42"/>
      <c r="M2777" s="24"/>
      <c r="N2777" s="23"/>
    </row>
    <row r="2778" spans="1:14">
      <c r="A2778" s="38" t="str" cm="1">
        <f t="array" ref="A2778">_xlfn.TEXTJOIN(",", TRUE, _xlfn.UNIQUE(IF((序时账[日期]=B2778)*(序时账[凭证字号]=C2778), 序时账[科目编码], "")))</f>
        <v>0</v>
      </c>
      <c r="B2778" s="89"/>
      <c r="G2778" s="39"/>
      <c r="H2778" s="39"/>
      <c r="I2778" s="42">
        <f>IF(F2778&lt;&gt;"结转本期损益",_xlfn.XLOOKUP(D2778,科目余额表[科目编码],科目余额表[抽查项目],"无匹配"),"期间结转")</f>
        <v>0</v>
      </c>
      <c r="J2778" s="38" t="str" cm="1">
        <f t="array" ref="J2778">_xlfn.TEXTJOIN(",", TRUE, _xlfn.UNIQUE(IF((序时账[日期]=B2778)*(序时账[凭证字号]=C2778)*IF(G2778=0,序时账[借方金额]&lt;&gt;0,序时账[借方金额]=0)*(序时账[科目编码]&lt;&gt;D2778), 序时账[科目名称], "")))</f>
        <v/>
      </c>
      <c r="K2778" s="42"/>
      <c r="M2778" s="24"/>
      <c r="N2778" s="23"/>
    </row>
    <row r="2779" spans="1:14">
      <c r="A2779" s="38" t="str" cm="1">
        <f t="array" ref="A2779">_xlfn.TEXTJOIN(",", TRUE, _xlfn.UNIQUE(IF((序时账[日期]=B2779)*(序时账[凭证字号]=C2779), 序时账[科目编码], "")))</f>
        <v>0</v>
      </c>
      <c r="B2779" s="89"/>
      <c r="G2779" s="39"/>
      <c r="H2779" s="39"/>
      <c r="I2779" s="42">
        <f>IF(F2779&lt;&gt;"结转本期损益",_xlfn.XLOOKUP(D2779,科目余额表[科目编码],科目余额表[抽查项目],"无匹配"),"期间结转")</f>
        <v>0</v>
      </c>
      <c r="J2779" s="38" t="str" cm="1">
        <f t="array" ref="J2779">_xlfn.TEXTJOIN(",", TRUE, _xlfn.UNIQUE(IF((序时账[日期]=B2779)*(序时账[凭证字号]=C2779)*IF(G2779=0,序时账[借方金额]&lt;&gt;0,序时账[借方金额]=0)*(序时账[科目编码]&lt;&gt;D2779), 序时账[科目名称], "")))</f>
        <v/>
      </c>
      <c r="K2779" s="42"/>
      <c r="M2779" s="24"/>
      <c r="N2779" s="23"/>
    </row>
    <row r="2780" spans="1:14">
      <c r="A2780" s="38" t="str" cm="1">
        <f t="array" ref="A2780">_xlfn.TEXTJOIN(",", TRUE, _xlfn.UNIQUE(IF((序时账[日期]=B2780)*(序时账[凭证字号]=C2780), 序时账[科目编码], "")))</f>
        <v>0</v>
      </c>
      <c r="B2780" s="89"/>
      <c r="G2780" s="39"/>
      <c r="H2780" s="39"/>
      <c r="I2780" s="42">
        <f>IF(F2780&lt;&gt;"结转本期损益",_xlfn.XLOOKUP(D2780,科目余额表[科目编码],科目余额表[抽查项目],"无匹配"),"期间结转")</f>
        <v>0</v>
      </c>
      <c r="J2780" s="38" t="str" cm="1">
        <f t="array" ref="J2780">_xlfn.TEXTJOIN(",", TRUE, _xlfn.UNIQUE(IF((序时账[日期]=B2780)*(序时账[凭证字号]=C2780)*IF(G2780=0,序时账[借方金额]&lt;&gt;0,序时账[借方金额]=0)*(序时账[科目编码]&lt;&gt;D2780), 序时账[科目名称], "")))</f>
        <v/>
      </c>
      <c r="K2780" s="42"/>
      <c r="M2780" s="24"/>
      <c r="N2780" s="23"/>
    </row>
    <row r="2781" spans="1:14">
      <c r="A2781" s="38" t="str" cm="1">
        <f t="array" ref="A2781">_xlfn.TEXTJOIN(",", TRUE, _xlfn.UNIQUE(IF((序时账[日期]=B2781)*(序时账[凭证字号]=C2781), 序时账[科目编码], "")))</f>
        <v>0</v>
      </c>
      <c r="B2781" s="89"/>
      <c r="G2781" s="39"/>
      <c r="H2781" s="39"/>
      <c r="I2781" s="42">
        <f>IF(F2781&lt;&gt;"结转本期损益",_xlfn.XLOOKUP(D2781,科目余额表[科目编码],科目余额表[抽查项目],"无匹配"),"期间结转")</f>
        <v>0</v>
      </c>
      <c r="J2781" s="38" t="str" cm="1">
        <f t="array" ref="J2781">_xlfn.TEXTJOIN(",", TRUE, _xlfn.UNIQUE(IF((序时账[日期]=B2781)*(序时账[凭证字号]=C2781)*IF(G2781=0,序时账[借方金额]&lt;&gt;0,序时账[借方金额]=0)*(序时账[科目编码]&lt;&gt;D2781), 序时账[科目名称], "")))</f>
        <v/>
      </c>
      <c r="K2781" s="42"/>
      <c r="M2781" s="24"/>
      <c r="N2781" s="23"/>
    </row>
    <row r="2782" spans="1:14">
      <c r="A2782" s="38" t="str" cm="1">
        <f t="array" ref="A2782">_xlfn.TEXTJOIN(",", TRUE, _xlfn.UNIQUE(IF((序时账[日期]=B2782)*(序时账[凭证字号]=C2782), 序时账[科目编码], "")))</f>
        <v>0</v>
      </c>
      <c r="B2782" s="89"/>
      <c r="G2782" s="39"/>
      <c r="H2782" s="39"/>
      <c r="I2782" s="42">
        <f>IF(F2782&lt;&gt;"结转本期损益",_xlfn.XLOOKUP(D2782,科目余额表[科目编码],科目余额表[抽查项目],"无匹配"),"期间结转")</f>
        <v>0</v>
      </c>
      <c r="J2782" s="38" t="str" cm="1">
        <f t="array" ref="J2782">_xlfn.TEXTJOIN(",", TRUE, _xlfn.UNIQUE(IF((序时账[日期]=B2782)*(序时账[凭证字号]=C2782)*IF(G2782=0,序时账[借方金额]&lt;&gt;0,序时账[借方金额]=0)*(序时账[科目编码]&lt;&gt;D2782), 序时账[科目名称], "")))</f>
        <v/>
      </c>
      <c r="K2782" s="42"/>
      <c r="M2782" s="24"/>
      <c r="N2782" s="23"/>
    </row>
    <row r="2783" spans="1:14">
      <c r="A2783" s="38" t="str" cm="1">
        <f t="array" ref="A2783">_xlfn.TEXTJOIN(",", TRUE, _xlfn.UNIQUE(IF((序时账[日期]=B2783)*(序时账[凭证字号]=C2783), 序时账[科目编码], "")))</f>
        <v>0</v>
      </c>
      <c r="B2783" s="89"/>
      <c r="G2783" s="39"/>
      <c r="H2783" s="39"/>
      <c r="I2783" s="42">
        <f>IF(F2783&lt;&gt;"结转本期损益",_xlfn.XLOOKUP(D2783,科目余额表[科目编码],科目余额表[抽查项目],"无匹配"),"期间结转")</f>
        <v>0</v>
      </c>
      <c r="J2783" s="38" t="str" cm="1">
        <f t="array" ref="J2783">_xlfn.TEXTJOIN(",", TRUE, _xlfn.UNIQUE(IF((序时账[日期]=B2783)*(序时账[凭证字号]=C2783)*IF(G2783=0,序时账[借方金额]&lt;&gt;0,序时账[借方金额]=0)*(序时账[科目编码]&lt;&gt;D2783), 序时账[科目名称], "")))</f>
        <v/>
      </c>
      <c r="K2783" s="42"/>
      <c r="M2783" s="24"/>
      <c r="N2783" s="23"/>
    </row>
    <row r="2784" spans="1:14">
      <c r="A2784" s="38" t="str" cm="1">
        <f t="array" ref="A2784">_xlfn.TEXTJOIN(",", TRUE, _xlfn.UNIQUE(IF((序时账[日期]=B2784)*(序时账[凭证字号]=C2784), 序时账[科目编码], "")))</f>
        <v>0</v>
      </c>
      <c r="B2784" s="89"/>
      <c r="G2784" s="39"/>
      <c r="H2784" s="39"/>
      <c r="I2784" s="42">
        <f>IF(F2784&lt;&gt;"结转本期损益",_xlfn.XLOOKUP(D2784,科目余额表[科目编码],科目余额表[抽查项目],"无匹配"),"期间结转")</f>
        <v>0</v>
      </c>
      <c r="J2784" s="38" t="str" cm="1">
        <f t="array" ref="J2784">_xlfn.TEXTJOIN(",", TRUE, _xlfn.UNIQUE(IF((序时账[日期]=B2784)*(序时账[凭证字号]=C2784)*IF(G2784=0,序时账[借方金额]&lt;&gt;0,序时账[借方金额]=0)*(序时账[科目编码]&lt;&gt;D2784), 序时账[科目名称], "")))</f>
        <v/>
      </c>
      <c r="K2784" s="42"/>
      <c r="M2784" s="24"/>
      <c r="N2784" s="23"/>
    </row>
    <row r="2785" spans="1:14">
      <c r="A2785" s="38" t="str" cm="1">
        <f t="array" ref="A2785">_xlfn.TEXTJOIN(",", TRUE, _xlfn.UNIQUE(IF((序时账[日期]=B2785)*(序时账[凭证字号]=C2785), 序时账[科目编码], "")))</f>
        <v>0</v>
      </c>
      <c r="B2785" s="89"/>
      <c r="G2785" s="39"/>
      <c r="H2785" s="39"/>
      <c r="I2785" s="42">
        <f>IF(F2785&lt;&gt;"结转本期损益",_xlfn.XLOOKUP(D2785,科目余额表[科目编码],科目余额表[抽查项目],"无匹配"),"期间结转")</f>
        <v>0</v>
      </c>
      <c r="J2785" s="38" t="str" cm="1">
        <f t="array" ref="J2785">_xlfn.TEXTJOIN(",", TRUE, _xlfn.UNIQUE(IF((序时账[日期]=B2785)*(序时账[凭证字号]=C2785)*IF(G2785=0,序时账[借方金额]&lt;&gt;0,序时账[借方金额]=0)*(序时账[科目编码]&lt;&gt;D2785), 序时账[科目名称], "")))</f>
        <v/>
      </c>
      <c r="K2785" s="42"/>
      <c r="M2785" s="24"/>
      <c r="N2785" s="23"/>
    </row>
    <row r="2786" spans="1:14">
      <c r="A2786" s="38" t="str" cm="1">
        <f t="array" ref="A2786">_xlfn.TEXTJOIN(",", TRUE, _xlfn.UNIQUE(IF((序时账[日期]=B2786)*(序时账[凭证字号]=C2786), 序时账[科目编码], "")))</f>
        <v>0</v>
      </c>
      <c r="B2786" s="89"/>
      <c r="G2786" s="39"/>
      <c r="H2786" s="39"/>
      <c r="I2786" s="42">
        <f>IF(F2786&lt;&gt;"结转本期损益",_xlfn.XLOOKUP(D2786,科目余额表[科目编码],科目余额表[抽查项目],"无匹配"),"期间结转")</f>
        <v>0</v>
      </c>
      <c r="J2786" s="38" t="str" cm="1">
        <f t="array" ref="J2786">_xlfn.TEXTJOIN(",", TRUE, _xlfn.UNIQUE(IF((序时账[日期]=B2786)*(序时账[凭证字号]=C2786)*IF(G2786=0,序时账[借方金额]&lt;&gt;0,序时账[借方金额]=0)*(序时账[科目编码]&lt;&gt;D2786), 序时账[科目名称], "")))</f>
        <v/>
      </c>
      <c r="K2786" s="42"/>
      <c r="M2786" s="24"/>
      <c r="N2786" s="23"/>
    </row>
    <row r="2787" spans="1:14">
      <c r="A2787" s="38" t="str" cm="1">
        <f t="array" ref="A2787">_xlfn.TEXTJOIN(",", TRUE, _xlfn.UNIQUE(IF((序时账[日期]=B2787)*(序时账[凭证字号]=C2787), 序时账[科目编码], "")))</f>
        <v>0</v>
      </c>
      <c r="B2787" s="89"/>
      <c r="G2787" s="39"/>
      <c r="H2787" s="39"/>
      <c r="I2787" s="42">
        <f>IF(F2787&lt;&gt;"结转本期损益",_xlfn.XLOOKUP(D2787,科目余额表[科目编码],科目余额表[抽查项目],"无匹配"),"期间结转")</f>
        <v>0</v>
      </c>
      <c r="J2787" s="38" t="str" cm="1">
        <f t="array" ref="J2787">_xlfn.TEXTJOIN(",", TRUE, _xlfn.UNIQUE(IF((序时账[日期]=B2787)*(序时账[凭证字号]=C2787)*IF(G2787=0,序时账[借方金额]&lt;&gt;0,序时账[借方金额]=0)*(序时账[科目编码]&lt;&gt;D2787), 序时账[科目名称], "")))</f>
        <v/>
      </c>
      <c r="K2787" s="42"/>
      <c r="M2787" s="24"/>
      <c r="N2787" s="23"/>
    </row>
    <row r="2788" spans="1:14">
      <c r="A2788" s="38" t="str" cm="1">
        <f t="array" ref="A2788">_xlfn.TEXTJOIN(",", TRUE, _xlfn.UNIQUE(IF((序时账[日期]=B2788)*(序时账[凭证字号]=C2788), 序时账[科目编码], "")))</f>
        <v>0</v>
      </c>
      <c r="B2788" s="89"/>
      <c r="G2788" s="39"/>
      <c r="H2788" s="39"/>
      <c r="I2788" s="42">
        <f>IF(F2788&lt;&gt;"结转本期损益",_xlfn.XLOOKUP(D2788,科目余额表[科目编码],科目余额表[抽查项目],"无匹配"),"期间结转")</f>
        <v>0</v>
      </c>
      <c r="J2788" s="38" t="str" cm="1">
        <f t="array" ref="J2788">_xlfn.TEXTJOIN(",", TRUE, _xlfn.UNIQUE(IF((序时账[日期]=B2788)*(序时账[凭证字号]=C2788)*IF(G2788=0,序时账[借方金额]&lt;&gt;0,序时账[借方金额]=0)*(序时账[科目编码]&lt;&gt;D2788), 序时账[科目名称], "")))</f>
        <v/>
      </c>
      <c r="K2788" s="42"/>
      <c r="M2788" s="24"/>
      <c r="N2788" s="23"/>
    </row>
    <row r="2789" spans="1:14">
      <c r="A2789" s="38" t="str" cm="1">
        <f t="array" ref="A2789">_xlfn.TEXTJOIN(",", TRUE, _xlfn.UNIQUE(IF((序时账[日期]=B2789)*(序时账[凭证字号]=C2789), 序时账[科目编码], "")))</f>
        <v>0</v>
      </c>
      <c r="B2789" s="89"/>
      <c r="G2789" s="39"/>
      <c r="H2789" s="39"/>
      <c r="I2789" s="42">
        <f>IF(F2789&lt;&gt;"结转本期损益",_xlfn.XLOOKUP(D2789,科目余额表[科目编码],科目余额表[抽查项目],"无匹配"),"期间结转")</f>
        <v>0</v>
      </c>
      <c r="J2789" s="38" t="str" cm="1">
        <f t="array" ref="J2789">_xlfn.TEXTJOIN(",", TRUE, _xlfn.UNIQUE(IF((序时账[日期]=B2789)*(序时账[凭证字号]=C2789)*IF(G2789=0,序时账[借方金额]&lt;&gt;0,序时账[借方金额]=0)*(序时账[科目编码]&lt;&gt;D2789), 序时账[科目名称], "")))</f>
        <v/>
      </c>
      <c r="K2789" s="42"/>
      <c r="M2789" s="24"/>
      <c r="N2789" s="23"/>
    </row>
    <row r="2790" spans="1:14">
      <c r="A2790" s="38" t="str" cm="1">
        <f t="array" ref="A2790">_xlfn.TEXTJOIN(",", TRUE, _xlfn.UNIQUE(IF((序时账[日期]=B2790)*(序时账[凭证字号]=C2790), 序时账[科目编码], "")))</f>
        <v>0</v>
      </c>
      <c r="B2790" s="89"/>
      <c r="G2790" s="39"/>
      <c r="H2790" s="39"/>
      <c r="I2790" s="42">
        <f>IF(F2790&lt;&gt;"结转本期损益",_xlfn.XLOOKUP(D2790,科目余额表[科目编码],科目余额表[抽查项目],"无匹配"),"期间结转")</f>
        <v>0</v>
      </c>
      <c r="J2790" s="38" t="str" cm="1">
        <f t="array" ref="J2790">_xlfn.TEXTJOIN(",", TRUE, _xlfn.UNIQUE(IF((序时账[日期]=B2790)*(序时账[凭证字号]=C2790)*IF(G2790=0,序时账[借方金额]&lt;&gt;0,序时账[借方金额]=0)*(序时账[科目编码]&lt;&gt;D2790), 序时账[科目名称], "")))</f>
        <v/>
      </c>
      <c r="K2790" s="42"/>
      <c r="M2790" s="24"/>
      <c r="N2790" s="23"/>
    </row>
    <row r="2791" spans="1:14">
      <c r="A2791" s="38" t="str" cm="1">
        <f t="array" ref="A2791">_xlfn.TEXTJOIN(",", TRUE, _xlfn.UNIQUE(IF((序时账[日期]=B2791)*(序时账[凭证字号]=C2791), 序时账[科目编码], "")))</f>
        <v>0</v>
      </c>
      <c r="B2791" s="89"/>
      <c r="G2791" s="39"/>
      <c r="H2791" s="39"/>
      <c r="I2791" s="42">
        <f>IF(F2791&lt;&gt;"结转本期损益",_xlfn.XLOOKUP(D2791,科目余额表[科目编码],科目余额表[抽查项目],"无匹配"),"期间结转")</f>
        <v>0</v>
      </c>
      <c r="J2791" s="38" t="str" cm="1">
        <f t="array" ref="J2791">_xlfn.TEXTJOIN(",", TRUE, _xlfn.UNIQUE(IF((序时账[日期]=B2791)*(序时账[凭证字号]=C2791)*IF(G2791=0,序时账[借方金额]&lt;&gt;0,序时账[借方金额]=0)*(序时账[科目编码]&lt;&gt;D2791), 序时账[科目名称], "")))</f>
        <v/>
      </c>
      <c r="K2791" s="42"/>
      <c r="M2791" s="24"/>
      <c r="N2791" s="23"/>
    </row>
    <row r="2792" spans="1:14">
      <c r="A2792" s="38" t="str" cm="1">
        <f t="array" ref="A2792">_xlfn.TEXTJOIN(",", TRUE, _xlfn.UNIQUE(IF((序时账[日期]=B2792)*(序时账[凭证字号]=C2792), 序时账[科目编码], "")))</f>
        <v>0</v>
      </c>
      <c r="B2792" s="89"/>
      <c r="G2792" s="39"/>
      <c r="H2792" s="39"/>
      <c r="I2792" s="42">
        <f>IF(F2792&lt;&gt;"结转本期损益",_xlfn.XLOOKUP(D2792,科目余额表[科目编码],科目余额表[抽查项目],"无匹配"),"期间结转")</f>
        <v>0</v>
      </c>
      <c r="J2792" s="38" t="str" cm="1">
        <f t="array" ref="J2792">_xlfn.TEXTJOIN(",", TRUE, _xlfn.UNIQUE(IF((序时账[日期]=B2792)*(序时账[凭证字号]=C2792)*IF(G2792=0,序时账[借方金额]&lt;&gt;0,序时账[借方金额]=0)*(序时账[科目编码]&lt;&gt;D2792), 序时账[科目名称], "")))</f>
        <v/>
      </c>
      <c r="K2792" s="42"/>
      <c r="M2792" s="24"/>
      <c r="N2792" s="23"/>
    </row>
    <row r="2793" spans="1:14">
      <c r="A2793" s="38" t="str" cm="1">
        <f t="array" ref="A2793">_xlfn.TEXTJOIN(",", TRUE, _xlfn.UNIQUE(IF((序时账[日期]=B2793)*(序时账[凭证字号]=C2793), 序时账[科目编码], "")))</f>
        <v>0</v>
      </c>
      <c r="B2793" s="89"/>
      <c r="G2793" s="39"/>
      <c r="H2793" s="39"/>
      <c r="I2793" s="42">
        <f>IF(F2793&lt;&gt;"结转本期损益",_xlfn.XLOOKUP(D2793,科目余额表[科目编码],科目余额表[抽查项目],"无匹配"),"期间结转")</f>
        <v>0</v>
      </c>
      <c r="J2793" s="38" t="str" cm="1">
        <f t="array" ref="J2793">_xlfn.TEXTJOIN(",", TRUE, _xlfn.UNIQUE(IF((序时账[日期]=B2793)*(序时账[凭证字号]=C2793)*IF(G2793=0,序时账[借方金额]&lt;&gt;0,序时账[借方金额]=0)*(序时账[科目编码]&lt;&gt;D2793), 序时账[科目名称], "")))</f>
        <v/>
      </c>
      <c r="K2793" s="42"/>
      <c r="M2793" s="24"/>
      <c r="N2793" s="23"/>
    </row>
    <row r="2794" spans="1:14">
      <c r="A2794" s="38" t="str" cm="1">
        <f t="array" ref="A2794">_xlfn.TEXTJOIN(",", TRUE, _xlfn.UNIQUE(IF((序时账[日期]=B2794)*(序时账[凭证字号]=C2794), 序时账[科目编码], "")))</f>
        <v>0</v>
      </c>
      <c r="B2794" s="89"/>
      <c r="G2794" s="39"/>
      <c r="H2794" s="39"/>
      <c r="I2794" s="42">
        <f>IF(F2794&lt;&gt;"结转本期损益",_xlfn.XLOOKUP(D2794,科目余额表[科目编码],科目余额表[抽查项目],"无匹配"),"期间结转")</f>
        <v>0</v>
      </c>
      <c r="J2794" s="38" t="str" cm="1">
        <f t="array" ref="J2794">_xlfn.TEXTJOIN(",", TRUE, _xlfn.UNIQUE(IF((序时账[日期]=B2794)*(序时账[凭证字号]=C2794)*IF(G2794=0,序时账[借方金额]&lt;&gt;0,序时账[借方金额]=0)*(序时账[科目编码]&lt;&gt;D2794), 序时账[科目名称], "")))</f>
        <v/>
      </c>
      <c r="K2794" s="42"/>
      <c r="M2794" s="24"/>
      <c r="N2794" s="23"/>
    </row>
    <row r="2795" spans="1:14">
      <c r="A2795" s="38" t="str" cm="1">
        <f t="array" ref="A2795">_xlfn.TEXTJOIN(",", TRUE, _xlfn.UNIQUE(IF((序时账[日期]=B2795)*(序时账[凭证字号]=C2795), 序时账[科目编码], "")))</f>
        <v>0</v>
      </c>
      <c r="B2795" s="89"/>
      <c r="G2795" s="39"/>
      <c r="H2795" s="39"/>
      <c r="I2795" s="42">
        <f>IF(F2795&lt;&gt;"结转本期损益",_xlfn.XLOOKUP(D2795,科目余额表[科目编码],科目余额表[抽查项目],"无匹配"),"期间结转")</f>
        <v>0</v>
      </c>
      <c r="J2795" s="38" t="str" cm="1">
        <f t="array" ref="J2795">_xlfn.TEXTJOIN(",", TRUE, _xlfn.UNIQUE(IF((序时账[日期]=B2795)*(序时账[凭证字号]=C2795)*IF(G2795=0,序时账[借方金额]&lt;&gt;0,序时账[借方金额]=0)*(序时账[科目编码]&lt;&gt;D2795), 序时账[科目名称], "")))</f>
        <v/>
      </c>
      <c r="K2795" s="42"/>
      <c r="M2795" s="24"/>
      <c r="N2795" s="23"/>
    </row>
    <row r="2796" spans="1:14">
      <c r="A2796" s="38" t="str" cm="1">
        <f t="array" ref="A2796">_xlfn.TEXTJOIN(",", TRUE, _xlfn.UNIQUE(IF((序时账[日期]=B2796)*(序时账[凭证字号]=C2796), 序时账[科目编码], "")))</f>
        <v>0</v>
      </c>
      <c r="B2796" s="89"/>
      <c r="G2796" s="39"/>
      <c r="H2796" s="39"/>
      <c r="I2796" s="42">
        <f>IF(F2796&lt;&gt;"结转本期损益",_xlfn.XLOOKUP(D2796,科目余额表[科目编码],科目余额表[抽查项目],"无匹配"),"期间结转")</f>
        <v>0</v>
      </c>
      <c r="J2796" s="38" t="str" cm="1">
        <f t="array" ref="J2796">_xlfn.TEXTJOIN(",", TRUE, _xlfn.UNIQUE(IF((序时账[日期]=B2796)*(序时账[凭证字号]=C2796)*IF(G2796=0,序时账[借方金额]&lt;&gt;0,序时账[借方金额]=0)*(序时账[科目编码]&lt;&gt;D2796), 序时账[科目名称], "")))</f>
        <v/>
      </c>
      <c r="K2796" s="42"/>
      <c r="M2796" s="24"/>
      <c r="N2796" s="23"/>
    </row>
    <row r="2797" spans="1:14">
      <c r="A2797" s="38" t="str" cm="1">
        <f t="array" ref="A2797">_xlfn.TEXTJOIN(",", TRUE, _xlfn.UNIQUE(IF((序时账[日期]=B2797)*(序时账[凭证字号]=C2797), 序时账[科目编码], "")))</f>
        <v>0</v>
      </c>
      <c r="B2797" s="89"/>
      <c r="G2797" s="39"/>
      <c r="H2797" s="39"/>
      <c r="I2797" s="42">
        <f>IF(F2797&lt;&gt;"结转本期损益",_xlfn.XLOOKUP(D2797,科目余额表[科目编码],科目余额表[抽查项目],"无匹配"),"期间结转")</f>
        <v>0</v>
      </c>
      <c r="J2797" s="38" t="str" cm="1">
        <f t="array" ref="J2797">_xlfn.TEXTJOIN(",", TRUE, _xlfn.UNIQUE(IF((序时账[日期]=B2797)*(序时账[凭证字号]=C2797)*IF(G2797=0,序时账[借方金额]&lt;&gt;0,序时账[借方金额]=0)*(序时账[科目编码]&lt;&gt;D2797), 序时账[科目名称], "")))</f>
        <v/>
      </c>
      <c r="K2797" s="42"/>
      <c r="M2797" s="24"/>
      <c r="N2797" s="23"/>
    </row>
    <row r="2798" spans="1:14">
      <c r="A2798" s="38" t="str" cm="1">
        <f t="array" ref="A2798">_xlfn.TEXTJOIN(",", TRUE, _xlfn.UNIQUE(IF((序时账[日期]=B2798)*(序时账[凭证字号]=C2798), 序时账[科目编码], "")))</f>
        <v>0</v>
      </c>
      <c r="B2798" s="89"/>
      <c r="G2798" s="39"/>
      <c r="H2798" s="39"/>
      <c r="I2798" s="42">
        <f>IF(F2798&lt;&gt;"结转本期损益",_xlfn.XLOOKUP(D2798,科目余额表[科目编码],科目余额表[抽查项目],"无匹配"),"期间结转")</f>
        <v>0</v>
      </c>
      <c r="J2798" s="38" t="str" cm="1">
        <f t="array" ref="J2798">_xlfn.TEXTJOIN(",", TRUE, _xlfn.UNIQUE(IF((序时账[日期]=B2798)*(序时账[凭证字号]=C2798)*IF(G2798=0,序时账[借方金额]&lt;&gt;0,序时账[借方金额]=0)*(序时账[科目编码]&lt;&gt;D2798), 序时账[科目名称], "")))</f>
        <v/>
      </c>
      <c r="K2798" s="42"/>
      <c r="M2798" s="24"/>
      <c r="N2798" s="23"/>
    </row>
    <row r="2799" spans="1:14">
      <c r="A2799" s="38" t="str" cm="1">
        <f t="array" ref="A2799">_xlfn.TEXTJOIN(",", TRUE, _xlfn.UNIQUE(IF((序时账[日期]=B2799)*(序时账[凭证字号]=C2799), 序时账[科目编码], "")))</f>
        <v>0</v>
      </c>
      <c r="B2799" s="89"/>
      <c r="G2799" s="39"/>
      <c r="H2799" s="39"/>
      <c r="I2799" s="42">
        <f>IF(F2799&lt;&gt;"结转本期损益",_xlfn.XLOOKUP(D2799,科目余额表[科目编码],科目余额表[抽查项目],"无匹配"),"期间结转")</f>
        <v>0</v>
      </c>
      <c r="J2799" s="38" t="str" cm="1">
        <f t="array" ref="J2799">_xlfn.TEXTJOIN(",", TRUE, _xlfn.UNIQUE(IF((序时账[日期]=B2799)*(序时账[凭证字号]=C2799)*IF(G2799=0,序时账[借方金额]&lt;&gt;0,序时账[借方金额]=0)*(序时账[科目编码]&lt;&gt;D2799), 序时账[科目名称], "")))</f>
        <v/>
      </c>
      <c r="K2799" s="42"/>
      <c r="M2799" s="24"/>
      <c r="N2799" s="23"/>
    </row>
    <row r="2800" spans="1:14">
      <c r="A2800" s="38" t="str" cm="1">
        <f t="array" ref="A2800">_xlfn.TEXTJOIN(",", TRUE, _xlfn.UNIQUE(IF((序时账[日期]=B2800)*(序时账[凭证字号]=C2800), 序时账[科目编码], "")))</f>
        <v>0</v>
      </c>
      <c r="B2800" s="89"/>
      <c r="G2800" s="39"/>
      <c r="H2800" s="39"/>
      <c r="I2800" s="42">
        <f>IF(F2800&lt;&gt;"结转本期损益",_xlfn.XLOOKUP(D2800,科目余额表[科目编码],科目余额表[抽查项目],"无匹配"),"期间结转")</f>
        <v>0</v>
      </c>
      <c r="J2800" s="38" t="str" cm="1">
        <f t="array" ref="J2800">_xlfn.TEXTJOIN(",", TRUE, _xlfn.UNIQUE(IF((序时账[日期]=B2800)*(序时账[凭证字号]=C2800)*IF(G2800=0,序时账[借方金额]&lt;&gt;0,序时账[借方金额]=0)*(序时账[科目编码]&lt;&gt;D2800), 序时账[科目名称], "")))</f>
        <v/>
      </c>
      <c r="K2800" s="42"/>
      <c r="M2800" s="24"/>
      <c r="N2800" s="23"/>
    </row>
    <row r="2801" spans="1:14">
      <c r="A2801" s="38" t="str" cm="1">
        <f t="array" ref="A2801">_xlfn.TEXTJOIN(",", TRUE, _xlfn.UNIQUE(IF((序时账[日期]=B2801)*(序时账[凭证字号]=C2801), 序时账[科目编码], "")))</f>
        <v>0</v>
      </c>
      <c r="B2801" s="89"/>
      <c r="G2801" s="39"/>
      <c r="H2801" s="39"/>
      <c r="I2801" s="42">
        <f>IF(F2801&lt;&gt;"结转本期损益",_xlfn.XLOOKUP(D2801,科目余额表[科目编码],科目余额表[抽查项目],"无匹配"),"期间结转")</f>
        <v>0</v>
      </c>
      <c r="J2801" s="38" t="str" cm="1">
        <f t="array" ref="J2801">_xlfn.TEXTJOIN(",", TRUE, _xlfn.UNIQUE(IF((序时账[日期]=B2801)*(序时账[凭证字号]=C2801)*IF(G2801=0,序时账[借方金额]&lt;&gt;0,序时账[借方金额]=0)*(序时账[科目编码]&lt;&gt;D2801), 序时账[科目名称], "")))</f>
        <v/>
      </c>
      <c r="K2801" s="42"/>
      <c r="M2801" s="24"/>
      <c r="N2801" s="23"/>
    </row>
    <row r="2802" spans="1:14">
      <c r="A2802" s="38" t="str" cm="1">
        <f t="array" ref="A2802">_xlfn.TEXTJOIN(",", TRUE, _xlfn.UNIQUE(IF((序时账[日期]=B2802)*(序时账[凭证字号]=C2802), 序时账[科目编码], "")))</f>
        <v>0</v>
      </c>
      <c r="B2802" s="89"/>
      <c r="G2802" s="39"/>
      <c r="H2802" s="39"/>
      <c r="I2802" s="42">
        <f>IF(F2802&lt;&gt;"结转本期损益",_xlfn.XLOOKUP(D2802,科目余额表[科目编码],科目余额表[抽查项目],"无匹配"),"期间结转")</f>
        <v>0</v>
      </c>
      <c r="J2802" s="38" t="str" cm="1">
        <f t="array" ref="J2802">_xlfn.TEXTJOIN(",", TRUE, _xlfn.UNIQUE(IF((序时账[日期]=B2802)*(序时账[凭证字号]=C2802)*IF(G2802=0,序时账[借方金额]&lt;&gt;0,序时账[借方金额]=0)*(序时账[科目编码]&lt;&gt;D2802), 序时账[科目名称], "")))</f>
        <v/>
      </c>
      <c r="K2802" s="42"/>
      <c r="M2802" s="24"/>
      <c r="N2802" s="23"/>
    </row>
    <row r="2803" spans="1:14">
      <c r="A2803" s="38" t="str" cm="1">
        <f t="array" ref="A2803">_xlfn.TEXTJOIN(",", TRUE, _xlfn.UNIQUE(IF((序时账[日期]=B2803)*(序时账[凭证字号]=C2803), 序时账[科目编码], "")))</f>
        <v>0</v>
      </c>
      <c r="B2803" s="89"/>
      <c r="G2803" s="39"/>
      <c r="H2803" s="39"/>
      <c r="I2803" s="42">
        <f>IF(F2803&lt;&gt;"结转本期损益",_xlfn.XLOOKUP(D2803,科目余额表[科目编码],科目余额表[抽查项目],"无匹配"),"期间结转")</f>
        <v>0</v>
      </c>
      <c r="J2803" s="38" t="str" cm="1">
        <f t="array" ref="J2803">_xlfn.TEXTJOIN(",", TRUE, _xlfn.UNIQUE(IF((序时账[日期]=B2803)*(序时账[凭证字号]=C2803)*IF(G2803=0,序时账[借方金额]&lt;&gt;0,序时账[借方金额]=0)*(序时账[科目编码]&lt;&gt;D2803), 序时账[科目名称], "")))</f>
        <v/>
      </c>
      <c r="K2803" s="42"/>
      <c r="M2803" s="24"/>
      <c r="N2803" s="23"/>
    </row>
    <row r="2804" spans="1:14">
      <c r="A2804" s="38" t="str" cm="1">
        <f t="array" ref="A2804">_xlfn.TEXTJOIN(",", TRUE, _xlfn.UNIQUE(IF((序时账[日期]=B2804)*(序时账[凭证字号]=C2804), 序时账[科目编码], "")))</f>
        <v>0</v>
      </c>
      <c r="B2804" s="89"/>
      <c r="G2804" s="39"/>
      <c r="H2804" s="39"/>
      <c r="I2804" s="42">
        <f>IF(F2804&lt;&gt;"结转本期损益",_xlfn.XLOOKUP(D2804,科目余额表[科目编码],科目余额表[抽查项目],"无匹配"),"期间结转")</f>
        <v>0</v>
      </c>
      <c r="J2804" s="38" t="str" cm="1">
        <f t="array" ref="J2804">_xlfn.TEXTJOIN(",", TRUE, _xlfn.UNIQUE(IF((序时账[日期]=B2804)*(序时账[凭证字号]=C2804)*IF(G2804=0,序时账[借方金额]&lt;&gt;0,序时账[借方金额]=0)*(序时账[科目编码]&lt;&gt;D2804), 序时账[科目名称], "")))</f>
        <v/>
      </c>
      <c r="K2804" s="42"/>
      <c r="M2804" s="24"/>
      <c r="N2804" s="23"/>
    </row>
    <row r="2805" spans="1:14">
      <c r="A2805" s="38" t="str" cm="1">
        <f t="array" ref="A2805">_xlfn.TEXTJOIN(",", TRUE, _xlfn.UNIQUE(IF((序时账[日期]=B2805)*(序时账[凭证字号]=C2805), 序时账[科目编码], "")))</f>
        <v>0</v>
      </c>
      <c r="B2805" s="89"/>
      <c r="G2805" s="39"/>
      <c r="H2805" s="39"/>
      <c r="I2805" s="42">
        <f>IF(F2805&lt;&gt;"结转本期损益",_xlfn.XLOOKUP(D2805,科目余额表[科目编码],科目余额表[抽查项目],"无匹配"),"期间结转")</f>
        <v>0</v>
      </c>
      <c r="J2805" s="38" t="str" cm="1">
        <f t="array" ref="J2805">_xlfn.TEXTJOIN(",", TRUE, _xlfn.UNIQUE(IF((序时账[日期]=B2805)*(序时账[凭证字号]=C2805)*IF(G2805=0,序时账[借方金额]&lt;&gt;0,序时账[借方金额]=0)*(序时账[科目编码]&lt;&gt;D2805), 序时账[科目名称], "")))</f>
        <v/>
      </c>
      <c r="K2805" s="42"/>
      <c r="M2805" s="24"/>
      <c r="N2805" s="23"/>
    </row>
    <row r="2806" spans="1:14">
      <c r="A2806" s="38" t="str" cm="1">
        <f t="array" ref="A2806">_xlfn.TEXTJOIN(",", TRUE, _xlfn.UNIQUE(IF((序时账[日期]=B2806)*(序时账[凭证字号]=C2806), 序时账[科目编码], "")))</f>
        <v>0</v>
      </c>
      <c r="B2806" s="89"/>
      <c r="G2806" s="39"/>
      <c r="H2806" s="39"/>
      <c r="I2806" s="42">
        <f>IF(F2806&lt;&gt;"结转本期损益",_xlfn.XLOOKUP(D2806,科目余额表[科目编码],科目余额表[抽查项目],"无匹配"),"期间结转")</f>
        <v>0</v>
      </c>
      <c r="J2806" s="38" t="str" cm="1">
        <f t="array" ref="J2806">_xlfn.TEXTJOIN(",", TRUE, _xlfn.UNIQUE(IF((序时账[日期]=B2806)*(序时账[凭证字号]=C2806)*IF(G2806=0,序时账[借方金额]&lt;&gt;0,序时账[借方金额]=0)*(序时账[科目编码]&lt;&gt;D2806), 序时账[科目名称], "")))</f>
        <v/>
      </c>
      <c r="K2806" s="42"/>
      <c r="M2806" s="24"/>
      <c r="N2806" s="23"/>
    </row>
    <row r="2807" spans="1:14">
      <c r="A2807" s="38" t="str" cm="1">
        <f t="array" ref="A2807">_xlfn.TEXTJOIN(",", TRUE, _xlfn.UNIQUE(IF((序时账[日期]=B2807)*(序时账[凭证字号]=C2807), 序时账[科目编码], "")))</f>
        <v>0</v>
      </c>
      <c r="B2807" s="89"/>
      <c r="G2807" s="39"/>
      <c r="H2807" s="39"/>
      <c r="I2807" s="42">
        <f>IF(F2807&lt;&gt;"结转本期损益",_xlfn.XLOOKUP(D2807,科目余额表[科目编码],科目余额表[抽查项目],"无匹配"),"期间结转")</f>
        <v>0</v>
      </c>
      <c r="J2807" s="38" t="str" cm="1">
        <f t="array" ref="J2807">_xlfn.TEXTJOIN(",", TRUE, _xlfn.UNIQUE(IF((序时账[日期]=B2807)*(序时账[凭证字号]=C2807)*IF(G2807=0,序时账[借方金额]&lt;&gt;0,序时账[借方金额]=0)*(序时账[科目编码]&lt;&gt;D2807), 序时账[科目名称], "")))</f>
        <v/>
      </c>
      <c r="K2807" s="42"/>
      <c r="M2807" s="24"/>
      <c r="N2807" s="23"/>
    </row>
    <row r="2808" spans="1:14">
      <c r="A2808" s="38" t="str" cm="1">
        <f t="array" ref="A2808">_xlfn.TEXTJOIN(",", TRUE, _xlfn.UNIQUE(IF((序时账[日期]=B2808)*(序时账[凭证字号]=C2808), 序时账[科目编码], "")))</f>
        <v>0</v>
      </c>
      <c r="B2808" s="89"/>
      <c r="G2808" s="39"/>
      <c r="H2808" s="39"/>
      <c r="I2808" s="42">
        <f>IF(F2808&lt;&gt;"结转本期损益",_xlfn.XLOOKUP(D2808,科目余额表[科目编码],科目余额表[抽查项目],"无匹配"),"期间结转")</f>
        <v>0</v>
      </c>
      <c r="J2808" s="38" t="str" cm="1">
        <f t="array" ref="J2808">_xlfn.TEXTJOIN(",", TRUE, _xlfn.UNIQUE(IF((序时账[日期]=B2808)*(序时账[凭证字号]=C2808)*IF(G2808=0,序时账[借方金额]&lt;&gt;0,序时账[借方金额]=0)*(序时账[科目编码]&lt;&gt;D2808), 序时账[科目名称], "")))</f>
        <v/>
      </c>
      <c r="K2808" s="42"/>
      <c r="M2808" s="24"/>
      <c r="N2808" s="23"/>
    </row>
    <row r="2809" spans="1:14">
      <c r="A2809" s="38" t="str" cm="1">
        <f t="array" ref="A2809">_xlfn.TEXTJOIN(",", TRUE, _xlfn.UNIQUE(IF((序时账[日期]=B2809)*(序时账[凭证字号]=C2809), 序时账[科目编码], "")))</f>
        <v>0</v>
      </c>
      <c r="B2809" s="89"/>
      <c r="G2809" s="39"/>
      <c r="H2809" s="39"/>
      <c r="I2809" s="42">
        <f>IF(F2809&lt;&gt;"结转本期损益",_xlfn.XLOOKUP(D2809,科目余额表[科目编码],科目余额表[抽查项目],"无匹配"),"期间结转")</f>
        <v>0</v>
      </c>
      <c r="J2809" s="38" t="str" cm="1">
        <f t="array" ref="J2809">_xlfn.TEXTJOIN(",", TRUE, _xlfn.UNIQUE(IF((序时账[日期]=B2809)*(序时账[凭证字号]=C2809)*IF(G2809=0,序时账[借方金额]&lt;&gt;0,序时账[借方金额]=0)*(序时账[科目编码]&lt;&gt;D2809), 序时账[科目名称], "")))</f>
        <v/>
      </c>
      <c r="K2809" s="42"/>
      <c r="M2809" s="24"/>
      <c r="N2809" s="23"/>
    </row>
    <row r="2810" spans="1:14">
      <c r="A2810" s="38" t="str" cm="1">
        <f t="array" ref="A2810">_xlfn.TEXTJOIN(",", TRUE, _xlfn.UNIQUE(IF((序时账[日期]=B2810)*(序时账[凭证字号]=C2810), 序时账[科目编码], "")))</f>
        <v>0</v>
      </c>
      <c r="B2810" s="89"/>
      <c r="G2810" s="39"/>
      <c r="H2810" s="39"/>
      <c r="I2810" s="42">
        <f>IF(F2810&lt;&gt;"结转本期损益",_xlfn.XLOOKUP(D2810,科目余额表[科目编码],科目余额表[抽查项目],"无匹配"),"期间结转")</f>
        <v>0</v>
      </c>
      <c r="J2810" s="38" t="str" cm="1">
        <f t="array" ref="J2810">_xlfn.TEXTJOIN(",", TRUE, _xlfn.UNIQUE(IF((序时账[日期]=B2810)*(序时账[凭证字号]=C2810)*IF(G2810=0,序时账[借方金额]&lt;&gt;0,序时账[借方金额]=0)*(序时账[科目编码]&lt;&gt;D2810), 序时账[科目名称], "")))</f>
        <v/>
      </c>
      <c r="K2810" s="42"/>
      <c r="M2810" s="24"/>
      <c r="N2810" s="23"/>
    </row>
    <row r="2811" spans="1:14">
      <c r="A2811" s="38" t="str" cm="1">
        <f t="array" ref="A2811">_xlfn.TEXTJOIN(",", TRUE, _xlfn.UNIQUE(IF((序时账[日期]=B2811)*(序时账[凭证字号]=C2811), 序时账[科目编码], "")))</f>
        <v>0</v>
      </c>
      <c r="B2811" s="89"/>
      <c r="G2811" s="39"/>
      <c r="H2811" s="39"/>
      <c r="I2811" s="42">
        <f>IF(F2811&lt;&gt;"结转本期损益",_xlfn.XLOOKUP(D2811,科目余额表[科目编码],科目余额表[抽查项目],"无匹配"),"期间结转")</f>
        <v>0</v>
      </c>
      <c r="J2811" s="38" t="str" cm="1">
        <f t="array" ref="J2811">_xlfn.TEXTJOIN(",", TRUE, _xlfn.UNIQUE(IF((序时账[日期]=B2811)*(序时账[凭证字号]=C2811)*IF(G2811=0,序时账[借方金额]&lt;&gt;0,序时账[借方金额]=0)*(序时账[科目编码]&lt;&gt;D2811), 序时账[科目名称], "")))</f>
        <v/>
      </c>
      <c r="K2811" s="42"/>
      <c r="M2811" s="24"/>
      <c r="N2811" s="23"/>
    </row>
    <row r="2812" spans="1:14">
      <c r="A2812" s="38" t="str" cm="1">
        <f t="array" ref="A2812">_xlfn.TEXTJOIN(",", TRUE, _xlfn.UNIQUE(IF((序时账[日期]=B2812)*(序时账[凭证字号]=C2812), 序时账[科目编码], "")))</f>
        <v>0</v>
      </c>
      <c r="B2812" s="89"/>
      <c r="G2812" s="39"/>
      <c r="H2812" s="39"/>
      <c r="I2812" s="42">
        <f>IF(F2812&lt;&gt;"结转本期损益",_xlfn.XLOOKUP(D2812,科目余额表[科目编码],科目余额表[抽查项目],"无匹配"),"期间结转")</f>
        <v>0</v>
      </c>
      <c r="J2812" s="38" t="str" cm="1">
        <f t="array" ref="J2812">_xlfn.TEXTJOIN(",", TRUE, _xlfn.UNIQUE(IF((序时账[日期]=B2812)*(序时账[凭证字号]=C2812)*IF(G2812=0,序时账[借方金额]&lt;&gt;0,序时账[借方金额]=0)*(序时账[科目编码]&lt;&gt;D2812), 序时账[科目名称], "")))</f>
        <v/>
      </c>
      <c r="K2812" s="42"/>
      <c r="M2812" s="24"/>
      <c r="N2812" s="23"/>
    </row>
    <row r="2813" spans="1:14">
      <c r="A2813" s="38" t="str" cm="1">
        <f t="array" ref="A2813">_xlfn.TEXTJOIN(",", TRUE, _xlfn.UNIQUE(IF((序时账[日期]=B2813)*(序时账[凭证字号]=C2813), 序时账[科目编码], "")))</f>
        <v>0</v>
      </c>
      <c r="B2813" s="89"/>
      <c r="G2813" s="39"/>
      <c r="H2813" s="39"/>
      <c r="I2813" s="42">
        <f>IF(F2813&lt;&gt;"结转本期损益",_xlfn.XLOOKUP(D2813,科目余额表[科目编码],科目余额表[抽查项目],"无匹配"),"期间结转")</f>
        <v>0</v>
      </c>
      <c r="J2813" s="38" t="str" cm="1">
        <f t="array" ref="J2813">_xlfn.TEXTJOIN(",", TRUE, _xlfn.UNIQUE(IF((序时账[日期]=B2813)*(序时账[凭证字号]=C2813)*IF(G2813=0,序时账[借方金额]&lt;&gt;0,序时账[借方金额]=0)*(序时账[科目编码]&lt;&gt;D2813), 序时账[科目名称], "")))</f>
        <v/>
      </c>
      <c r="K2813" s="42"/>
      <c r="M2813" s="24"/>
      <c r="N2813" s="23"/>
    </row>
    <row r="2814" spans="1:14">
      <c r="A2814" s="38" t="str" cm="1">
        <f t="array" ref="A2814">_xlfn.TEXTJOIN(",", TRUE, _xlfn.UNIQUE(IF((序时账[日期]=B2814)*(序时账[凭证字号]=C2814), 序时账[科目编码], "")))</f>
        <v>0</v>
      </c>
      <c r="B2814" s="89"/>
      <c r="G2814" s="39"/>
      <c r="H2814" s="39"/>
      <c r="I2814" s="42">
        <f>IF(F2814&lt;&gt;"结转本期损益",_xlfn.XLOOKUP(D2814,科目余额表[科目编码],科目余额表[抽查项目],"无匹配"),"期间结转")</f>
        <v>0</v>
      </c>
      <c r="J2814" s="38" t="str" cm="1">
        <f t="array" ref="J2814">_xlfn.TEXTJOIN(",", TRUE, _xlfn.UNIQUE(IF((序时账[日期]=B2814)*(序时账[凭证字号]=C2814)*IF(G2814=0,序时账[借方金额]&lt;&gt;0,序时账[借方金额]=0)*(序时账[科目编码]&lt;&gt;D2814), 序时账[科目名称], "")))</f>
        <v/>
      </c>
      <c r="K2814" s="42"/>
      <c r="M2814" s="24"/>
      <c r="N2814" s="23"/>
    </row>
    <row r="2815" spans="1:14">
      <c r="A2815" s="38" t="str" cm="1">
        <f t="array" ref="A2815">_xlfn.TEXTJOIN(",", TRUE, _xlfn.UNIQUE(IF((序时账[日期]=B2815)*(序时账[凭证字号]=C2815), 序时账[科目编码], "")))</f>
        <v>0</v>
      </c>
      <c r="B2815" s="89"/>
      <c r="G2815" s="39"/>
      <c r="H2815" s="39"/>
      <c r="I2815" s="42">
        <f>IF(F2815&lt;&gt;"结转本期损益",_xlfn.XLOOKUP(D2815,科目余额表[科目编码],科目余额表[抽查项目],"无匹配"),"期间结转")</f>
        <v>0</v>
      </c>
      <c r="J2815" s="38" t="str" cm="1">
        <f t="array" ref="J2815">_xlfn.TEXTJOIN(",", TRUE, _xlfn.UNIQUE(IF((序时账[日期]=B2815)*(序时账[凭证字号]=C2815)*IF(G2815=0,序时账[借方金额]&lt;&gt;0,序时账[借方金额]=0)*(序时账[科目编码]&lt;&gt;D2815), 序时账[科目名称], "")))</f>
        <v/>
      </c>
      <c r="K2815" s="42"/>
      <c r="M2815" s="24"/>
      <c r="N2815" s="23"/>
    </row>
    <row r="2816" spans="1:14">
      <c r="A2816" s="38" t="str" cm="1">
        <f t="array" ref="A2816">_xlfn.TEXTJOIN(",", TRUE, _xlfn.UNIQUE(IF((序时账[日期]=B2816)*(序时账[凭证字号]=C2816), 序时账[科目编码], "")))</f>
        <v>0</v>
      </c>
      <c r="B2816" s="89"/>
      <c r="G2816" s="39"/>
      <c r="H2816" s="39"/>
      <c r="I2816" s="42">
        <f>IF(F2816&lt;&gt;"结转本期损益",_xlfn.XLOOKUP(D2816,科目余额表[科目编码],科目余额表[抽查项目],"无匹配"),"期间结转")</f>
        <v>0</v>
      </c>
      <c r="J2816" s="38" t="str" cm="1">
        <f t="array" ref="J2816">_xlfn.TEXTJOIN(",", TRUE, _xlfn.UNIQUE(IF((序时账[日期]=B2816)*(序时账[凭证字号]=C2816)*IF(G2816=0,序时账[借方金额]&lt;&gt;0,序时账[借方金额]=0)*(序时账[科目编码]&lt;&gt;D2816), 序时账[科目名称], "")))</f>
        <v/>
      </c>
      <c r="K2816" s="42"/>
      <c r="M2816" s="24"/>
      <c r="N2816" s="23"/>
    </row>
    <row r="2817" spans="1:14">
      <c r="A2817" s="38" t="str" cm="1">
        <f t="array" ref="A2817">_xlfn.TEXTJOIN(",", TRUE, _xlfn.UNIQUE(IF((序时账[日期]=B2817)*(序时账[凭证字号]=C2817), 序时账[科目编码], "")))</f>
        <v>0</v>
      </c>
      <c r="B2817" s="89"/>
      <c r="G2817" s="39"/>
      <c r="H2817" s="39"/>
      <c r="I2817" s="42">
        <f>IF(F2817&lt;&gt;"结转本期损益",_xlfn.XLOOKUP(D2817,科目余额表[科目编码],科目余额表[抽查项目],"无匹配"),"期间结转")</f>
        <v>0</v>
      </c>
      <c r="J2817" s="38" t="str" cm="1">
        <f t="array" ref="J2817">_xlfn.TEXTJOIN(",", TRUE, _xlfn.UNIQUE(IF((序时账[日期]=B2817)*(序时账[凭证字号]=C2817)*IF(G2817=0,序时账[借方金额]&lt;&gt;0,序时账[借方金额]=0)*(序时账[科目编码]&lt;&gt;D2817), 序时账[科目名称], "")))</f>
        <v/>
      </c>
      <c r="K2817" s="42"/>
      <c r="M2817" s="24"/>
      <c r="N2817" s="23"/>
    </row>
    <row r="2818" spans="1:14">
      <c r="A2818" s="38" t="str" cm="1">
        <f t="array" ref="A2818">_xlfn.TEXTJOIN(",", TRUE, _xlfn.UNIQUE(IF((序时账[日期]=B2818)*(序时账[凭证字号]=C2818), 序时账[科目编码], "")))</f>
        <v>0</v>
      </c>
      <c r="B2818" s="89"/>
      <c r="G2818" s="39"/>
      <c r="H2818" s="39"/>
      <c r="I2818" s="42">
        <f>IF(F2818&lt;&gt;"结转本期损益",_xlfn.XLOOKUP(D2818,科目余额表[科目编码],科目余额表[抽查项目],"无匹配"),"期间结转")</f>
        <v>0</v>
      </c>
      <c r="J2818" s="38" t="str" cm="1">
        <f t="array" ref="J2818">_xlfn.TEXTJOIN(",", TRUE, _xlfn.UNIQUE(IF((序时账[日期]=B2818)*(序时账[凭证字号]=C2818)*IF(G2818=0,序时账[借方金额]&lt;&gt;0,序时账[借方金额]=0)*(序时账[科目编码]&lt;&gt;D2818), 序时账[科目名称], "")))</f>
        <v/>
      </c>
      <c r="K2818" s="42"/>
      <c r="M2818" s="24"/>
      <c r="N2818" s="23"/>
    </row>
    <row r="2819" spans="1:14">
      <c r="A2819" s="38" t="str" cm="1">
        <f t="array" ref="A2819">_xlfn.TEXTJOIN(",", TRUE, _xlfn.UNIQUE(IF((序时账[日期]=B2819)*(序时账[凭证字号]=C2819), 序时账[科目编码], "")))</f>
        <v>0</v>
      </c>
      <c r="B2819" s="89"/>
      <c r="G2819" s="39"/>
      <c r="H2819" s="39"/>
      <c r="I2819" s="42">
        <f>IF(F2819&lt;&gt;"结转本期损益",_xlfn.XLOOKUP(D2819,科目余额表[科目编码],科目余额表[抽查项目],"无匹配"),"期间结转")</f>
        <v>0</v>
      </c>
      <c r="J2819" s="38" t="str" cm="1">
        <f t="array" ref="J2819">_xlfn.TEXTJOIN(",", TRUE, _xlfn.UNIQUE(IF((序时账[日期]=B2819)*(序时账[凭证字号]=C2819)*IF(G2819=0,序时账[借方金额]&lt;&gt;0,序时账[借方金额]=0)*(序时账[科目编码]&lt;&gt;D2819), 序时账[科目名称], "")))</f>
        <v/>
      </c>
      <c r="K2819" s="42"/>
      <c r="M2819" s="24"/>
      <c r="N2819" s="23"/>
    </row>
    <row r="2820" spans="1:14">
      <c r="A2820" s="38" t="str" cm="1">
        <f t="array" ref="A2820">_xlfn.TEXTJOIN(",", TRUE, _xlfn.UNIQUE(IF((序时账[日期]=B2820)*(序时账[凭证字号]=C2820), 序时账[科目编码], "")))</f>
        <v>0</v>
      </c>
      <c r="B2820" s="89"/>
      <c r="G2820" s="39"/>
      <c r="H2820" s="39"/>
      <c r="I2820" s="42">
        <f>IF(F2820&lt;&gt;"结转本期损益",_xlfn.XLOOKUP(D2820,科目余额表[科目编码],科目余额表[抽查项目],"无匹配"),"期间结转")</f>
        <v>0</v>
      </c>
      <c r="J2820" s="38" t="str" cm="1">
        <f t="array" ref="J2820">_xlfn.TEXTJOIN(",", TRUE, _xlfn.UNIQUE(IF((序时账[日期]=B2820)*(序时账[凭证字号]=C2820)*IF(G2820=0,序时账[借方金额]&lt;&gt;0,序时账[借方金额]=0)*(序时账[科目编码]&lt;&gt;D2820), 序时账[科目名称], "")))</f>
        <v/>
      </c>
      <c r="K2820" s="42"/>
      <c r="M2820" s="24"/>
      <c r="N2820" s="23"/>
    </row>
    <row r="2821" spans="1:14">
      <c r="A2821" s="38" t="str" cm="1">
        <f t="array" ref="A2821">_xlfn.TEXTJOIN(",", TRUE, _xlfn.UNIQUE(IF((序时账[日期]=B2821)*(序时账[凭证字号]=C2821), 序时账[科目编码], "")))</f>
        <v>0</v>
      </c>
      <c r="B2821" s="89"/>
      <c r="G2821" s="39"/>
      <c r="H2821" s="39"/>
      <c r="I2821" s="42">
        <f>IF(F2821&lt;&gt;"结转本期损益",_xlfn.XLOOKUP(D2821,科目余额表[科目编码],科目余额表[抽查项目],"无匹配"),"期间结转")</f>
        <v>0</v>
      </c>
      <c r="J2821" s="38" t="str" cm="1">
        <f t="array" ref="J2821">_xlfn.TEXTJOIN(",", TRUE, _xlfn.UNIQUE(IF((序时账[日期]=B2821)*(序时账[凭证字号]=C2821)*IF(G2821=0,序时账[借方金额]&lt;&gt;0,序时账[借方金额]=0)*(序时账[科目编码]&lt;&gt;D2821), 序时账[科目名称], "")))</f>
        <v/>
      </c>
      <c r="K2821" s="42"/>
      <c r="M2821" s="24"/>
      <c r="N2821" s="23"/>
    </row>
    <row r="2822" spans="1:14">
      <c r="A2822" s="38" t="str" cm="1">
        <f t="array" ref="A2822">_xlfn.TEXTJOIN(",", TRUE, _xlfn.UNIQUE(IF((序时账[日期]=B2822)*(序时账[凭证字号]=C2822), 序时账[科目编码], "")))</f>
        <v>0</v>
      </c>
      <c r="B2822" s="89"/>
      <c r="G2822" s="39"/>
      <c r="H2822" s="39"/>
      <c r="I2822" s="42">
        <f>IF(F2822&lt;&gt;"结转本期损益",_xlfn.XLOOKUP(D2822,科目余额表[科目编码],科目余额表[抽查项目],"无匹配"),"期间结转")</f>
        <v>0</v>
      </c>
      <c r="J2822" s="38" t="str" cm="1">
        <f t="array" ref="J2822">_xlfn.TEXTJOIN(",", TRUE, _xlfn.UNIQUE(IF((序时账[日期]=B2822)*(序时账[凭证字号]=C2822)*IF(G2822=0,序时账[借方金额]&lt;&gt;0,序时账[借方金额]=0)*(序时账[科目编码]&lt;&gt;D2822), 序时账[科目名称], "")))</f>
        <v/>
      </c>
      <c r="K2822" s="42"/>
      <c r="M2822" s="24"/>
      <c r="N2822" s="23"/>
    </row>
    <row r="2823" spans="1:14">
      <c r="A2823" s="38" t="str" cm="1">
        <f t="array" ref="A2823">_xlfn.TEXTJOIN(",", TRUE, _xlfn.UNIQUE(IF((序时账[日期]=B2823)*(序时账[凭证字号]=C2823), 序时账[科目编码], "")))</f>
        <v>0</v>
      </c>
      <c r="B2823" s="89"/>
      <c r="G2823" s="39"/>
      <c r="H2823" s="39"/>
      <c r="I2823" s="42">
        <f>IF(F2823&lt;&gt;"结转本期损益",_xlfn.XLOOKUP(D2823,科目余额表[科目编码],科目余额表[抽查项目],"无匹配"),"期间结转")</f>
        <v>0</v>
      </c>
      <c r="J2823" s="38" t="str" cm="1">
        <f t="array" ref="J2823">_xlfn.TEXTJOIN(",", TRUE, _xlfn.UNIQUE(IF((序时账[日期]=B2823)*(序时账[凭证字号]=C2823)*IF(G2823=0,序时账[借方金额]&lt;&gt;0,序时账[借方金额]=0)*(序时账[科目编码]&lt;&gt;D2823), 序时账[科目名称], "")))</f>
        <v/>
      </c>
      <c r="K2823" s="42"/>
      <c r="M2823" s="24"/>
      <c r="N2823" s="23"/>
    </row>
    <row r="2824" spans="1:14">
      <c r="A2824" s="38" t="str" cm="1">
        <f t="array" ref="A2824">_xlfn.TEXTJOIN(",", TRUE, _xlfn.UNIQUE(IF((序时账[日期]=B2824)*(序时账[凭证字号]=C2824), 序时账[科目编码], "")))</f>
        <v>0</v>
      </c>
      <c r="B2824" s="89"/>
      <c r="G2824" s="39"/>
      <c r="H2824" s="39"/>
      <c r="I2824" s="42">
        <f>IF(F2824&lt;&gt;"结转本期损益",_xlfn.XLOOKUP(D2824,科目余额表[科目编码],科目余额表[抽查项目],"无匹配"),"期间结转")</f>
        <v>0</v>
      </c>
      <c r="J2824" s="38" t="str" cm="1">
        <f t="array" ref="J2824">_xlfn.TEXTJOIN(",", TRUE, _xlfn.UNIQUE(IF((序时账[日期]=B2824)*(序时账[凭证字号]=C2824)*IF(G2824=0,序时账[借方金额]&lt;&gt;0,序时账[借方金额]=0)*(序时账[科目编码]&lt;&gt;D2824), 序时账[科目名称], "")))</f>
        <v/>
      </c>
      <c r="K2824" s="42"/>
      <c r="M2824" s="24"/>
      <c r="N2824" s="23"/>
    </row>
    <row r="2825" spans="1:14">
      <c r="A2825" s="38" t="str" cm="1">
        <f t="array" ref="A2825">_xlfn.TEXTJOIN(",", TRUE, _xlfn.UNIQUE(IF((序时账[日期]=B2825)*(序时账[凭证字号]=C2825), 序时账[科目编码], "")))</f>
        <v>0</v>
      </c>
      <c r="B2825" s="89"/>
      <c r="G2825" s="39"/>
      <c r="H2825" s="39"/>
      <c r="I2825" s="42">
        <f>IF(F2825&lt;&gt;"结转本期损益",_xlfn.XLOOKUP(D2825,科目余额表[科目编码],科目余额表[抽查项目],"无匹配"),"期间结转")</f>
        <v>0</v>
      </c>
      <c r="J2825" s="38" t="str" cm="1">
        <f t="array" ref="J2825">_xlfn.TEXTJOIN(",", TRUE, _xlfn.UNIQUE(IF((序时账[日期]=B2825)*(序时账[凭证字号]=C2825)*IF(G2825=0,序时账[借方金额]&lt;&gt;0,序时账[借方金额]=0)*(序时账[科目编码]&lt;&gt;D2825), 序时账[科目名称], "")))</f>
        <v/>
      </c>
      <c r="K2825" s="42"/>
      <c r="M2825" s="24"/>
      <c r="N2825" s="23"/>
    </row>
    <row r="2826" spans="1:14">
      <c r="A2826" s="38" t="str" cm="1">
        <f t="array" ref="A2826">_xlfn.TEXTJOIN(",", TRUE, _xlfn.UNIQUE(IF((序时账[日期]=B2826)*(序时账[凭证字号]=C2826), 序时账[科目编码], "")))</f>
        <v>0</v>
      </c>
      <c r="B2826" s="89"/>
      <c r="G2826" s="39"/>
      <c r="H2826" s="39"/>
      <c r="I2826" s="42">
        <f>IF(F2826&lt;&gt;"结转本期损益",_xlfn.XLOOKUP(D2826,科目余额表[科目编码],科目余额表[抽查项目],"无匹配"),"期间结转")</f>
        <v>0</v>
      </c>
      <c r="J2826" s="38" t="str" cm="1">
        <f t="array" ref="J2826">_xlfn.TEXTJOIN(",", TRUE, _xlfn.UNIQUE(IF((序时账[日期]=B2826)*(序时账[凭证字号]=C2826)*IF(G2826=0,序时账[借方金额]&lt;&gt;0,序时账[借方金额]=0)*(序时账[科目编码]&lt;&gt;D2826), 序时账[科目名称], "")))</f>
        <v/>
      </c>
      <c r="K2826" s="42"/>
      <c r="M2826" s="24"/>
      <c r="N2826" s="23"/>
    </row>
    <row r="2827" spans="1:14">
      <c r="A2827" s="38" t="str" cm="1">
        <f t="array" ref="A2827">_xlfn.TEXTJOIN(",", TRUE, _xlfn.UNIQUE(IF((序时账[日期]=B2827)*(序时账[凭证字号]=C2827), 序时账[科目编码], "")))</f>
        <v>0</v>
      </c>
      <c r="B2827" s="89"/>
      <c r="G2827" s="39"/>
      <c r="H2827" s="39"/>
      <c r="I2827" s="42">
        <f>IF(F2827&lt;&gt;"结转本期损益",_xlfn.XLOOKUP(D2827,科目余额表[科目编码],科目余额表[抽查项目],"无匹配"),"期间结转")</f>
        <v>0</v>
      </c>
      <c r="J2827" s="38" t="str" cm="1">
        <f t="array" ref="J2827">_xlfn.TEXTJOIN(",", TRUE, _xlfn.UNIQUE(IF((序时账[日期]=B2827)*(序时账[凭证字号]=C2827)*IF(G2827=0,序时账[借方金额]&lt;&gt;0,序时账[借方金额]=0)*(序时账[科目编码]&lt;&gt;D2827), 序时账[科目名称], "")))</f>
        <v/>
      </c>
      <c r="K2827" s="42"/>
      <c r="M2827" s="24"/>
      <c r="N2827" s="23"/>
    </row>
    <row r="2828" spans="1:14">
      <c r="A2828" s="38" t="str" cm="1">
        <f t="array" ref="A2828">_xlfn.TEXTJOIN(",", TRUE, _xlfn.UNIQUE(IF((序时账[日期]=B2828)*(序时账[凭证字号]=C2828), 序时账[科目编码], "")))</f>
        <v>0</v>
      </c>
      <c r="B2828" s="89"/>
      <c r="G2828" s="39"/>
      <c r="H2828" s="39"/>
      <c r="I2828" s="42">
        <f>IF(F2828&lt;&gt;"结转本期损益",_xlfn.XLOOKUP(D2828,科目余额表[科目编码],科目余额表[抽查项目],"无匹配"),"期间结转")</f>
        <v>0</v>
      </c>
      <c r="J2828" s="38" t="str" cm="1">
        <f t="array" ref="J2828">_xlfn.TEXTJOIN(",", TRUE, _xlfn.UNIQUE(IF((序时账[日期]=B2828)*(序时账[凭证字号]=C2828)*IF(G2828=0,序时账[借方金额]&lt;&gt;0,序时账[借方金额]=0)*(序时账[科目编码]&lt;&gt;D2828), 序时账[科目名称], "")))</f>
        <v/>
      </c>
      <c r="K2828" s="42"/>
      <c r="M2828" s="24"/>
      <c r="N2828" s="23"/>
    </row>
    <row r="2829" spans="1:14">
      <c r="A2829" s="38" t="str" cm="1">
        <f t="array" ref="A2829">_xlfn.TEXTJOIN(",", TRUE, _xlfn.UNIQUE(IF((序时账[日期]=B2829)*(序时账[凭证字号]=C2829), 序时账[科目编码], "")))</f>
        <v>0</v>
      </c>
      <c r="B2829" s="89"/>
      <c r="G2829" s="39"/>
      <c r="H2829" s="39"/>
      <c r="I2829" s="42">
        <f>IF(F2829&lt;&gt;"结转本期损益",_xlfn.XLOOKUP(D2829,科目余额表[科目编码],科目余额表[抽查项目],"无匹配"),"期间结转")</f>
        <v>0</v>
      </c>
      <c r="J2829" s="38" t="str" cm="1">
        <f t="array" ref="J2829">_xlfn.TEXTJOIN(",", TRUE, _xlfn.UNIQUE(IF((序时账[日期]=B2829)*(序时账[凭证字号]=C2829)*IF(G2829=0,序时账[借方金额]&lt;&gt;0,序时账[借方金额]=0)*(序时账[科目编码]&lt;&gt;D2829), 序时账[科目名称], "")))</f>
        <v/>
      </c>
      <c r="K2829" s="42"/>
      <c r="M2829" s="24"/>
      <c r="N2829" s="23"/>
    </row>
    <row r="2830" spans="1:14">
      <c r="A2830" s="38" t="str" cm="1">
        <f t="array" ref="A2830">_xlfn.TEXTJOIN(",", TRUE, _xlfn.UNIQUE(IF((序时账[日期]=B2830)*(序时账[凭证字号]=C2830), 序时账[科目编码], "")))</f>
        <v>0</v>
      </c>
      <c r="B2830" s="89"/>
      <c r="G2830" s="39"/>
      <c r="H2830" s="39"/>
      <c r="I2830" s="42">
        <f>IF(F2830&lt;&gt;"结转本期损益",_xlfn.XLOOKUP(D2830,科目余额表[科目编码],科目余额表[抽查项目],"无匹配"),"期间结转")</f>
        <v>0</v>
      </c>
      <c r="J2830" s="38" t="str" cm="1">
        <f t="array" ref="J2830">_xlfn.TEXTJOIN(",", TRUE, _xlfn.UNIQUE(IF((序时账[日期]=B2830)*(序时账[凭证字号]=C2830)*IF(G2830=0,序时账[借方金额]&lt;&gt;0,序时账[借方金额]=0)*(序时账[科目编码]&lt;&gt;D2830), 序时账[科目名称], "")))</f>
        <v/>
      </c>
      <c r="K2830" s="42"/>
      <c r="M2830" s="24"/>
      <c r="N2830" s="23"/>
    </row>
    <row r="2831" spans="1:14">
      <c r="A2831" s="38" t="str" cm="1">
        <f t="array" ref="A2831">_xlfn.TEXTJOIN(",", TRUE, _xlfn.UNIQUE(IF((序时账[日期]=B2831)*(序时账[凭证字号]=C2831), 序时账[科目编码], "")))</f>
        <v>0</v>
      </c>
      <c r="B2831" s="89"/>
      <c r="G2831" s="39"/>
      <c r="H2831" s="39"/>
      <c r="I2831" s="42">
        <f>IF(F2831&lt;&gt;"结转本期损益",_xlfn.XLOOKUP(D2831,科目余额表[科目编码],科目余额表[抽查项目],"无匹配"),"期间结转")</f>
        <v>0</v>
      </c>
      <c r="J2831" s="38" t="str" cm="1">
        <f t="array" ref="J2831">_xlfn.TEXTJOIN(",", TRUE, _xlfn.UNIQUE(IF((序时账[日期]=B2831)*(序时账[凭证字号]=C2831)*IF(G2831=0,序时账[借方金额]&lt;&gt;0,序时账[借方金额]=0)*(序时账[科目编码]&lt;&gt;D2831), 序时账[科目名称], "")))</f>
        <v/>
      </c>
      <c r="K2831" s="42"/>
      <c r="M2831" s="24"/>
      <c r="N2831" s="23"/>
    </row>
    <row r="2832" spans="1:14">
      <c r="A2832" s="38" t="str" cm="1">
        <f t="array" ref="A2832">_xlfn.TEXTJOIN(",", TRUE, _xlfn.UNIQUE(IF((序时账[日期]=B2832)*(序时账[凭证字号]=C2832), 序时账[科目编码], "")))</f>
        <v>0</v>
      </c>
      <c r="B2832" s="89"/>
      <c r="G2832" s="39"/>
      <c r="H2832" s="39"/>
      <c r="I2832" s="42">
        <f>IF(F2832&lt;&gt;"结转本期损益",_xlfn.XLOOKUP(D2832,科目余额表[科目编码],科目余额表[抽查项目],"无匹配"),"期间结转")</f>
        <v>0</v>
      </c>
      <c r="J2832" s="38" t="str" cm="1">
        <f t="array" ref="J2832">_xlfn.TEXTJOIN(",", TRUE, _xlfn.UNIQUE(IF((序时账[日期]=B2832)*(序时账[凭证字号]=C2832)*IF(G2832=0,序时账[借方金额]&lt;&gt;0,序时账[借方金额]=0)*(序时账[科目编码]&lt;&gt;D2832), 序时账[科目名称], "")))</f>
        <v/>
      </c>
      <c r="K2832" s="42"/>
      <c r="M2832" s="24"/>
      <c r="N2832" s="23"/>
    </row>
    <row r="2833" spans="1:14">
      <c r="A2833" s="38" t="str" cm="1">
        <f t="array" ref="A2833">_xlfn.TEXTJOIN(",", TRUE, _xlfn.UNIQUE(IF((序时账[日期]=B2833)*(序时账[凭证字号]=C2833), 序时账[科目编码], "")))</f>
        <v>0</v>
      </c>
      <c r="B2833" s="89"/>
      <c r="G2833" s="39"/>
      <c r="H2833" s="39"/>
      <c r="I2833" s="42">
        <f>IF(F2833&lt;&gt;"结转本期损益",_xlfn.XLOOKUP(D2833,科目余额表[科目编码],科目余额表[抽查项目],"无匹配"),"期间结转")</f>
        <v>0</v>
      </c>
      <c r="J2833" s="38" t="str" cm="1">
        <f t="array" ref="J2833">_xlfn.TEXTJOIN(",", TRUE, _xlfn.UNIQUE(IF((序时账[日期]=B2833)*(序时账[凭证字号]=C2833)*IF(G2833=0,序时账[借方金额]&lt;&gt;0,序时账[借方金额]=0)*(序时账[科目编码]&lt;&gt;D2833), 序时账[科目名称], "")))</f>
        <v/>
      </c>
      <c r="K2833" s="42"/>
      <c r="M2833" s="24"/>
      <c r="N2833" s="23"/>
    </row>
    <row r="2834" spans="1:14">
      <c r="A2834" s="38" t="str" cm="1">
        <f t="array" ref="A2834">_xlfn.TEXTJOIN(",", TRUE, _xlfn.UNIQUE(IF((序时账[日期]=B2834)*(序时账[凭证字号]=C2834), 序时账[科目编码], "")))</f>
        <v>0</v>
      </c>
      <c r="B2834" s="89"/>
      <c r="G2834" s="39"/>
      <c r="H2834" s="39"/>
      <c r="I2834" s="42">
        <f>IF(F2834&lt;&gt;"结转本期损益",_xlfn.XLOOKUP(D2834,科目余额表[科目编码],科目余额表[抽查项目],"无匹配"),"期间结转")</f>
        <v>0</v>
      </c>
      <c r="J2834" s="38" t="str" cm="1">
        <f t="array" ref="J2834">_xlfn.TEXTJOIN(",", TRUE, _xlfn.UNIQUE(IF((序时账[日期]=B2834)*(序时账[凭证字号]=C2834)*IF(G2834=0,序时账[借方金额]&lt;&gt;0,序时账[借方金额]=0)*(序时账[科目编码]&lt;&gt;D2834), 序时账[科目名称], "")))</f>
        <v/>
      </c>
      <c r="K2834" s="42"/>
      <c r="M2834" s="24"/>
      <c r="N2834" s="23"/>
    </row>
    <row r="2835" spans="1:14">
      <c r="A2835" s="38" t="str" cm="1">
        <f t="array" ref="A2835">_xlfn.TEXTJOIN(",", TRUE, _xlfn.UNIQUE(IF((序时账[日期]=B2835)*(序时账[凭证字号]=C2835), 序时账[科目编码], "")))</f>
        <v>0</v>
      </c>
      <c r="B2835" s="89"/>
      <c r="G2835" s="39"/>
      <c r="H2835" s="39"/>
      <c r="I2835" s="42">
        <f>IF(F2835&lt;&gt;"结转本期损益",_xlfn.XLOOKUP(D2835,科目余额表[科目编码],科目余额表[抽查项目],"无匹配"),"期间结转")</f>
        <v>0</v>
      </c>
      <c r="J2835" s="38" t="str" cm="1">
        <f t="array" ref="J2835">_xlfn.TEXTJOIN(",", TRUE, _xlfn.UNIQUE(IF((序时账[日期]=B2835)*(序时账[凭证字号]=C2835)*IF(G2835=0,序时账[借方金额]&lt;&gt;0,序时账[借方金额]=0)*(序时账[科目编码]&lt;&gt;D2835), 序时账[科目名称], "")))</f>
        <v/>
      </c>
      <c r="K2835" s="42"/>
      <c r="M2835" s="24"/>
      <c r="N2835" s="23"/>
    </row>
    <row r="2836" spans="1:14">
      <c r="A2836" s="38" t="str" cm="1">
        <f t="array" ref="A2836">_xlfn.TEXTJOIN(",", TRUE, _xlfn.UNIQUE(IF((序时账[日期]=B2836)*(序时账[凭证字号]=C2836), 序时账[科目编码], "")))</f>
        <v>0</v>
      </c>
      <c r="B2836" s="89"/>
      <c r="G2836" s="39"/>
      <c r="H2836" s="39"/>
      <c r="I2836" s="42">
        <f>IF(F2836&lt;&gt;"结转本期损益",_xlfn.XLOOKUP(D2836,科目余额表[科目编码],科目余额表[抽查项目],"无匹配"),"期间结转")</f>
        <v>0</v>
      </c>
      <c r="J2836" s="38" t="str" cm="1">
        <f t="array" ref="J2836">_xlfn.TEXTJOIN(",", TRUE, _xlfn.UNIQUE(IF((序时账[日期]=B2836)*(序时账[凭证字号]=C2836)*IF(G2836=0,序时账[借方金额]&lt;&gt;0,序时账[借方金额]=0)*(序时账[科目编码]&lt;&gt;D2836), 序时账[科目名称], "")))</f>
        <v/>
      </c>
      <c r="K2836" s="42"/>
      <c r="M2836" s="24"/>
      <c r="N2836" s="23"/>
    </row>
    <row r="2837" spans="1:14">
      <c r="A2837" s="38" t="str" cm="1">
        <f t="array" ref="A2837">_xlfn.TEXTJOIN(",", TRUE, _xlfn.UNIQUE(IF((序时账[日期]=B2837)*(序时账[凭证字号]=C2837), 序时账[科目编码], "")))</f>
        <v>0</v>
      </c>
      <c r="B2837" s="89"/>
      <c r="G2837" s="39"/>
      <c r="H2837" s="39"/>
      <c r="I2837" s="42">
        <f>IF(F2837&lt;&gt;"结转本期损益",_xlfn.XLOOKUP(D2837,科目余额表[科目编码],科目余额表[抽查项目],"无匹配"),"期间结转")</f>
        <v>0</v>
      </c>
      <c r="J2837" s="38" t="str" cm="1">
        <f t="array" ref="J2837">_xlfn.TEXTJOIN(",", TRUE, _xlfn.UNIQUE(IF((序时账[日期]=B2837)*(序时账[凭证字号]=C2837)*IF(G2837=0,序时账[借方金额]&lt;&gt;0,序时账[借方金额]=0)*(序时账[科目编码]&lt;&gt;D2837), 序时账[科目名称], "")))</f>
        <v/>
      </c>
      <c r="K2837" s="42"/>
      <c r="M2837" s="24"/>
      <c r="N2837" s="23"/>
    </row>
    <row r="2838" spans="1:14">
      <c r="A2838" s="38" t="str" cm="1">
        <f t="array" ref="A2838">_xlfn.TEXTJOIN(",", TRUE, _xlfn.UNIQUE(IF((序时账[日期]=B2838)*(序时账[凭证字号]=C2838), 序时账[科目编码], "")))</f>
        <v>0</v>
      </c>
      <c r="B2838" s="89"/>
      <c r="G2838" s="39"/>
      <c r="H2838" s="39"/>
      <c r="I2838" s="42">
        <f>IF(F2838&lt;&gt;"结转本期损益",_xlfn.XLOOKUP(D2838,科目余额表[科目编码],科目余额表[抽查项目],"无匹配"),"期间结转")</f>
        <v>0</v>
      </c>
      <c r="J2838" s="38" t="str" cm="1">
        <f t="array" ref="J2838">_xlfn.TEXTJOIN(",", TRUE, _xlfn.UNIQUE(IF((序时账[日期]=B2838)*(序时账[凭证字号]=C2838)*IF(G2838=0,序时账[借方金额]&lt;&gt;0,序时账[借方金额]=0)*(序时账[科目编码]&lt;&gt;D2838), 序时账[科目名称], "")))</f>
        <v/>
      </c>
      <c r="K2838" s="42"/>
      <c r="M2838" s="24"/>
      <c r="N2838" s="23"/>
    </row>
    <row r="2839" spans="1:14">
      <c r="A2839" s="38" t="str" cm="1">
        <f t="array" ref="A2839">_xlfn.TEXTJOIN(",", TRUE, _xlfn.UNIQUE(IF((序时账[日期]=B2839)*(序时账[凭证字号]=C2839), 序时账[科目编码], "")))</f>
        <v>0</v>
      </c>
      <c r="B2839" s="89"/>
      <c r="G2839" s="39"/>
      <c r="H2839" s="39"/>
      <c r="I2839" s="42">
        <f>IF(F2839&lt;&gt;"结转本期损益",_xlfn.XLOOKUP(D2839,科目余额表[科目编码],科目余额表[抽查项目],"无匹配"),"期间结转")</f>
        <v>0</v>
      </c>
      <c r="J2839" s="38" t="str" cm="1">
        <f t="array" ref="J2839">_xlfn.TEXTJOIN(",", TRUE, _xlfn.UNIQUE(IF((序时账[日期]=B2839)*(序时账[凭证字号]=C2839)*IF(G2839=0,序时账[借方金额]&lt;&gt;0,序时账[借方金额]=0)*(序时账[科目编码]&lt;&gt;D2839), 序时账[科目名称], "")))</f>
        <v/>
      </c>
      <c r="K2839" s="42"/>
      <c r="M2839" s="24"/>
      <c r="N2839" s="23"/>
    </row>
    <row r="2840" spans="1:14">
      <c r="A2840" s="38" t="str" cm="1">
        <f t="array" ref="A2840">_xlfn.TEXTJOIN(",", TRUE, _xlfn.UNIQUE(IF((序时账[日期]=B2840)*(序时账[凭证字号]=C2840), 序时账[科目编码], "")))</f>
        <v>0</v>
      </c>
      <c r="B2840" s="89"/>
      <c r="G2840" s="39"/>
      <c r="H2840" s="39"/>
      <c r="I2840" s="42">
        <f>IF(F2840&lt;&gt;"结转本期损益",_xlfn.XLOOKUP(D2840,科目余额表[科目编码],科目余额表[抽查项目],"无匹配"),"期间结转")</f>
        <v>0</v>
      </c>
      <c r="J2840" s="38" t="str" cm="1">
        <f t="array" ref="J2840">_xlfn.TEXTJOIN(",", TRUE, _xlfn.UNIQUE(IF((序时账[日期]=B2840)*(序时账[凭证字号]=C2840)*IF(G2840=0,序时账[借方金额]&lt;&gt;0,序时账[借方金额]=0)*(序时账[科目编码]&lt;&gt;D2840), 序时账[科目名称], "")))</f>
        <v/>
      </c>
      <c r="K2840" s="42"/>
      <c r="M2840" s="24"/>
      <c r="N2840" s="23"/>
    </row>
    <row r="2841" spans="1:14">
      <c r="A2841" s="38" t="str" cm="1">
        <f t="array" ref="A2841">_xlfn.TEXTJOIN(",", TRUE, _xlfn.UNIQUE(IF((序时账[日期]=B2841)*(序时账[凭证字号]=C2841), 序时账[科目编码], "")))</f>
        <v>0</v>
      </c>
      <c r="B2841" s="89"/>
      <c r="G2841" s="39"/>
      <c r="H2841" s="39"/>
      <c r="I2841" s="42">
        <f>IF(F2841&lt;&gt;"结转本期损益",_xlfn.XLOOKUP(D2841,科目余额表[科目编码],科目余额表[抽查项目],"无匹配"),"期间结转")</f>
        <v>0</v>
      </c>
      <c r="J2841" s="38" t="str" cm="1">
        <f t="array" ref="J2841">_xlfn.TEXTJOIN(",", TRUE, _xlfn.UNIQUE(IF((序时账[日期]=B2841)*(序时账[凭证字号]=C2841)*IF(G2841=0,序时账[借方金额]&lt;&gt;0,序时账[借方金额]=0)*(序时账[科目编码]&lt;&gt;D2841), 序时账[科目名称], "")))</f>
        <v/>
      </c>
      <c r="K2841" s="42"/>
      <c r="M2841" s="24"/>
      <c r="N2841" s="23"/>
    </row>
    <row r="2842" spans="1:14">
      <c r="A2842" s="38" t="str" cm="1">
        <f t="array" ref="A2842">_xlfn.TEXTJOIN(",", TRUE, _xlfn.UNIQUE(IF((序时账[日期]=B2842)*(序时账[凭证字号]=C2842), 序时账[科目编码], "")))</f>
        <v>0</v>
      </c>
      <c r="B2842" s="89"/>
      <c r="G2842" s="39"/>
      <c r="H2842" s="39"/>
      <c r="I2842" s="42">
        <f>IF(F2842&lt;&gt;"结转本期损益",_xlfn.XLOOKUP(D2842,科目余额表[科目编码],科目余额表[抽查项目],"无匹配"),"期间结转")</f>
        <v>0</v>
      </c>
      <c r="J2842" s="38" t="str" cm="1">
        <f t="array" ref="J2842">_xlfn.TEXTJOIN(",", TRUE, _xlfn.UNIQUE(IF((序时账[日期]=B2842)*(序时账[凭证字号]=C2842)*IF(G2842=0,序时账[借方金额]&lt;&gt;0,序时账[借方金额]=0)*(序时账[科目编码]&lt;&gt;D2842), 序时账[科目名称], "")))</f>
        <v/>
      </c>
      <c r="K2842" s="42"/>
      <c r="M2842" s="24"/>
      <c r="N2842" s="23"/>
    </row>
    <row r="2843" spans="1:14">
      <c r="A2843" s="38" t="str" cm="1">
        <f t="array" ref="A2843">_xlfn.TEXTJOIN(",", TRUE, _xlfn.UNIQUE(IF((序时账[日期]=B2843)*(序时账[凭证字号]=C2843), 序时账[科目编码], "")))</f>
        <v>0</v>
      </c>
      <c r="B2843" s="89"/>
      <c r="G2843" s="39"/>
      <c r="H2843" s="39"/>
      <c r="I2843" s="42">
        <f>IF(F2843&lt;&gt;"结转本期损益",_xlfn.XLOOKUP(D2843,科目余额表[科目编码],科目余额表[抽查项目],"无匹配"),"期间结转")</f>
        <v>0</v>
      </c>
      <c r="J2843" s="38" t="str" cm="1">
        <f t="array" ref="J2843">_xlfn.TEXTJOIN(",", TRUE, _xlfn.UNIQUE(IF((序时账[日期]=B2843)*(序时账[凭证字号]=C2843)*IF(G2843=0,序时账[借方金额]&lt;&gt;0,序时账[借方金额]=0)*(序时账[科目编码]&lt;&gt;D2843), 序时账[科目名称], "")))</f>
        <v/>
      </c>
      <c r="K2843" s="42"/>
      <c r="M2843" s="24"/>
      <c r="N2843" s="23"/>
    </row>
    <row r="2844" spans="1:14">
      <c r="A2844" s="38" t="str" cm="1">
        <f t="array" ref="A2844">_xlfn.TEXTJOIN(",", TRUE, _xlfn.UNIQUE(IF((序时账[日期]=B2844)*(序时账[凭证字号]=C2844), 序时账[科目编码], "")))</f>
        <v>0</v>
      </c>
      <c r="B2844" s="89"/>
      <c r="G2844" s="39"/>
      <c r="H2844" s="39"/>
      <c r="I2844" s="42">
        <f>IF(F2844&lt;&gt;"结转本期损益",_xlfn.XLOOKUP(D2844,科目余额表[科目编码],科目余额表[抽查项目],"无匹配"),"期间结转")</f>
        <v>0</v>
      </c>
      <c r="J2844" s="38" t="str" cm="1">
        <f t="array" ref="J2844">_xlfn.TEXTJOIN(",", TRUE, _xlfn.UNIQUE(IF((序时账[日期]=B2844)*(序时账[凭证字号]=C2844)*IF(G2844=0,序时账[借方金额]&lt;&gt;0,序时账[借方金额]=0)*(序时账[科目编码]&lt;&gt;D2844), 序时账[科目名称], "")))</f>
        <v/>
      </c>
      <c r="K2844" s="42"/>
      <c r="M2844" s="24"/>
      <c r="N2844" s="23"/>
    </row>
    <row r="2845" spans="1:14">
      <c r="A2845" s="38" t="str" cm="1">
        <f t="array" ref="A2845">_xlfn.TEXTJOIN(",", TRUE, _xlfn.UNIQUE(IF((序时账[日期]=B2845)*(序时账[凭证字号]=C2845), 序时账[科目编码], "")))</f>
        <v>0</v>
      </c>
      <c r="B2845" s="89"/>
      <c r="G2845" s="39"/>
      <c r="H2845" s="39"/>
      <c r="I2845" s="42">
        <f>IF(F2845&lt;&gt;"结转本期损益",_xlfn.XLOOKUP(D2845,科目余额表[科目编码],科目余额表[抽查项目],"无匹配"),"期间结转")</f>
        <v>0</v>
      </c>
      <c r="J2845" s="38" t="str" cm="1">
        <f t="array" ref="J2845">_xlfn.TEXTJOIN(",", TRUE, _xlfn.UNIQUE(IF((序时账[日期]=B2845)*(序时账[凭证字号]=C2845)*IF(G2845=0,序时账[借方金额]&lt;&gt;0,序时账[借方金额]=0)*(序时账[科目编码]&lt;&gt;D2845), 序时账[科目名称], "")))</f>
        <v/>
      </c>
      <c r="K2845" s="42"/>
      <c r="M2845" s="24"/>
      <c r="N2845" s="23"/>
    </row>
    <row r="2846" spans="1:14">
      <c r="A2846" s="38" t="str" cm="1">
        <f t="array" ref="A2846">_xlfn.TEXTJOIN(",", TRUE, _xlfn.UNIQUE(IF((序时账[日期]=B2846)*(序时账[凭证字号]=C2846), 序时账[科目编码], "")))</f>
        <v>0</v>
      </c>
      <c r="B2846" s="89"/>
      <c r="G2846" s="39"/>
      <c r="H2846" s="39"/>
      <c r="I2846" s="42">
        <f>IF(F2846&lt;&gt;"结转本期损益",_xlfn.XLOOKUP(D2846,科目余额表[科目编码],科目余额表[抽查项目],"无匹配"),"期间结转")</f>
        <v>0</v>
      </c>
      <c r="J2846" s="38" t="str" cm="1">
        <f t="array" ref="J2846">_xlfn.TEXTJOIN(",", TRUE, _xlfn.UNIQUE(IF((序时账[日期]=B2846)*(序时账[凭证字号]=C2846)*IF(G2846=0,序时账[借方金额]&lt;&gt;0,序时账[借方金额]=0)*(序时账[科目编码]&lt;&gt;D2846), 序时账[科目名称], "")))</f>
        <v/>
      </c>
      <c r="K2846" s="42"/>
      <c r="M2846" s="24"/>
      <c r="N2846" s="23"/>
    </row>
    <row r="2847" spans="1:14">
      <c r="A2847" s="38" t="str" cm="1">
        <f t="array" ref="A2847">_xlfn.TEXTJOIN(",", TRUE, _xlfn.UNIQUE(IF((序时账[日期]=B2847)*(序时账[凭证字号]=C2847), 序时账[科目编码], "")))</f>
        <v>0</v>
      </c>
      <c r="B2847" s="89"/>
      <c r="G2847" s="39"/>
      <c r="H2847" s="39"/>
      <c r="I2847" s="42">
        <f>IF(F2847&lt;&gt;"结转本期损益",_xlfn.XLOOKUP(D2847,科目余额表[科目编码],科目余额表[抽查项目],"无匹配"),"期间结转")</f>
        <v>0</v>
      </c>
      <c r="J2847" s="38" t="str" cm="1">
        <f t="array" ref="J2847">_xlfn.TEXTJOIN(",", TRUE, _xlfn.UNIQUE(IF((序时账[日期]=B2847)*(序时账[凭证字号]=C2847)*IF(G2847=0,序时账[借方金额]&lt;&gt;0,序时账[借方金额]=0)*(序时账[科目编码]&lt;&gt;D2847), 序时账[科目名称], "")))</f>
        <v/>
      </c>
      <c r="K2847" s="42"/>
      <c r="M2847" s="24"/>
      <c r="N2847" s="23"/>
    </row>
    <row r="2848" spans="1:14">
      <c r="A2848" s="38" t="str" cm="1">
        <f t="array" ref="A2848">_xlfn.TEXTJOIN(",", TRUE, _xlfn.UNIQUE(IF((序时账[日期]=B2848)*(序时账[凭证字号]=C2848), 序时账[科目编码], "")))</f>
        <v>0</v>
      </c>
      <c r="B2848" s="89"/>
      <c r="G2848" s="39"/>
      <c r="H2848" s="39"/>
      <c r="I2848" s="42">
        <f>IF(F2848&lt;&gt;"结转本期损益",_xlfn.XLOOKUP(D2848,科目余额表[科目编码],科目余额表[抽查项目],"无匹配"),"期间结转")</f>
        <v>0</v>
      </c>
      <c r="J2848" s="38" t="str" cm="1">
        <f t="array" ref="J2848">_xlfn.TEXTJOIN(",", TRUE, _xlfn.UNIQUE(IF((序时账[日期]=B2848)*(序时账[凭证字号]=C2848)*IF(G2848=0,序时账[借方金额]&lt;&gt;0,序时账[借方金额]=0)*(序时账[科目编码]&lt;&gt;D2848), 序时账[科目名称], "")))</f>
        <v/>
      </c>
      <c r="K2848" s="42"/>
      <c r="M2848" s="24"/>
      <c r="N2848" s="23"/>
    </row>
    <row r="2849" spans="1:14">
      <c r="A2849" s="38" t="str" cm="1">
        <f t="array" ref="A2849">_xlfn.TEXTJOIN(",", TRUE, _xlfn.UNIQUE(IF((序时账[日期]=B2849)*(序时账[凭证字号]=C2849), 序时账[科目编码], "")))</f>
        <v>0</v>
      </c>
      <c r="B2849" s="89"/>
      <c r="G2849" s="39"/>
      <c r="H2849" s="39"/>
      <c r="I2849" s="42">
        <f>IF(F2849&lt;&gt;"结转本期损益",_xlfn.XLOOKUP(D2849,科目余额表[科目编码],科目余额表[抽查项目],"无匹配"),"期间结转")</f>
        <v>0</v>
      </c>
      <c r="J2849" s="38" t="str" cm="1">
        <f t="array" ref="J2849">_xlfn.TEXTJOIN(",", TRUE, _xlfn.UNIQUE(IF((序时账[日期]=B2849)*(序时账[凭证字号]=C2849)*IF(G2849=0,序时账[借方金额]&lt;&gt;0,序时账[借方金额]=0)*(序时账[科目编码]&lt;&gt;D2849), 序时账[科目名称], "")))</f>
        <v/>
      </c>
      <c r="K2849" s="42"/>
      <c r="M2849" s="24"/>
      <c r="N2849" s="23"/>
    </row>
    <row r="2850" spans="1:14">
      <c r="A2850" s="38" t="str" cm="1">
        <f t="array" ref="A2850">_xlfn.TEXTJOIN(",", TRUE, _xlfn.UNIQUE(IF((序时账[日期]=B2850)*(序时账[凭证字号]=C2850), 序时账[科目编码], "")))</f>
        <v>0</v>
      </c>
      <c r="B2850" s="89"/>
      <c r="G2850" s="39"/>
      <c r="H2850" s="39"/>
      <c r="I2850" s="42">
        <f>IF(F2850&lt;&gt;"结转本期损益",_xlfn.XLOOKUP(D2850,科目余额表[科目编码],科目余额表[抽查项目],"无匹配"),"期间结转")</f>
        <v>0</v>
      </c>
      <c r="J2850" s="38" t="str" cm="1">
        <f t="array" ref="J2850">_xlfn.TEXTJOIN(",", TRUE, _xlfn.UNIQUE(IF((序时账[日期]=B2850)*(序时账[凭证字号]=C2850)*IF(G2850=0,序时账[借方金额]&lt;&gt;0,序时账[借方金额]=0)*(序时账[科目编码]&lt;&gt;D2850), 序时账[科目名称], "")))</f>
        <v/>
      </c>
      <c r="K2850" s="42"/>
      <c r="M2850" s="24"/>
      <c r="N2850" s="23"/>
    </row>
    <row r="2851" spans="1:14">
      <c r="A2851" s="38" t="str" cm="1">
        <f t="array" ref="A2851">_xlfn.TEXTJOIN(",", TRUE, _xlfn.UNIQUE(IF((序时账[日期]=B2851)*(序时账[凭证字号]=C2851), 序时账[科目编码], "")))</f>
        <v>0</v>
      </c>
      <c r="B2851" s="89"/>
      <c r="G2851" s="39"/>
      <c r="H2851" s="39"/>
      <c r="I2851" s="42">
        <f>IF(F2851&lt;&gt;"结转本期损益",_xlfn.XLOOKUP(D2851,科目余额表[科目编码],科目余额表[抽查项目],"无匹配"),"期间结转")</f>
        <v>0</v>
      </c>
      <c r="J2851" s="38" t="str" cm="1">
        <f t="array" ref="J2851">_xlfn.TEXTJOIN(",", TRUE, _xlfn.UNIQUE(IF((序时账[日期]=B2851)*(序时账[凭证字号]=C2851)*IF(G2851=0,序时账[借方金额]&lt;&gt;0,序时账[借方金额]=0)*(序时账[科目编码]&lt;&gt;D2851), 序时账[科目名称], "")))</f>
        <v/>
      </c>
      <c r="K2851" s="42"/>
      <c r="M2851" s="24"/>
      <c r="N2851" s="23"/>
    </row>
    <row r="2852" spans="1:14">
      <c r="A2852" s="38" t="str" cm="1">
        <f t="array" ref="A2852">_xlfn.TEXTJOIN(",", TRUE, _xlfn.UNIQUE(IF((序时账[日期]=B2852)*(序时账[凭证字号]=C2852), 序时账[科目编码], "")))</f>
        <v>0</v>
      </c>
      <c r="B2852" s="89"/>
      <c r="G2852" s="39"/>
      <c r="H2852" s="39"/>
      <c r="I2852" s="42">
        <f>IF(F2852&lt;&gt;"结转本期损益",_xlfn.XLOOKUP(D2852,科目余额表[科目编码],科目余额表[抽查项目],"无匹配"),"期间结转")</f>
        <v>0</v>
      </c>
      <c r="J2852" s="38" t="str" cm="1">
        <f t="array" ref="J2852">_xlfn.TEXTJOIN(",", TRUE, _xlfn.UNIQUE(IF((序时账[日期]=B2852)*(序时账[凭证字号]=C2852)*IF(G2852=0,序时账[借方金额]&lt;&gt;0,序时账[借方金额]=0)*(序时账[科目编码]&lt;&gt;D2852), 序时账[科目名称], "")))</f>
        <v/>
      </c>
      <c r="K2852" s="42"/>
      <c r="M2852" s="24"/>
      <c r="N2852" s="23"/>
    </row>
    <row r="2853" spans="1:14">
      <c r="A2853" s="38" t="str" cm="1">
        <f t="array" ref="A2853">_xlfn.TEXTJOIN(",", TRUE, _xlfn.UNIQUE(IF((序时账[日期]=B2853)*(序时账[凭证字号]=C2853), 序时账[科目编码], "")))</f>
        <v>0</v>
      </c>
      <c r="B2853" s="89"/>
      <c r="G2853" s="39"/>
      <c r="H2853" s="39"/>
      <c r="I2853" s="42">
        <f>IF(F2853&lt;&gt;"结转本期损益",_xlfn.XLOOKUP(D2853,科目余额表[科目编码],科目余额表[抽查项目],"无匹配"),"期间结转")</f>
        <v>0</v>
      </c>
      <c r="J2853" s="38" t="str" cm="1">
        <f t="array" ref="J2853">_xlfn.TEXTJOIN(",", TRUE, _xlfn.UNIQUE(IF((序时账[日期]=B2853)*(序时账[凭证字号]=C2853)*IF(G2853=0,序时账[借方金额]&lt;&gt;0,序时账[借方金额]=0)*(序时账[科目编码]&lt;&gt;D2853), 序时账[科目名称], "")))</f>
        <v/>
      </c>
      <c r="K2853" s="42"/>
      <c r="M2853" s="24"/>
      <c r="N2853" s="23"/>
    </row>
    <row r="2854" spans="1:14">
      <c r="A2854" s="38" t="str" cm="1">
        <f t="array" ref="A2854">_xlfn.TEXTJOIN(",", TRUE, _xlfn.UNIQUE(IF((序时账[日期]=B2854)*(序时账[凭证字号]=C2854), 序时账[科目编码], "")))</f>
        <v>0</v>
      </c>
      <c r="B2854" s="89"/>
      <c r="G2854" s="39"/>
      <c r="H2854" s="39"/>
      <c r="I2854" s="42">
        <f>IF(F2854&lt;&gt;"结转本期损益",_xlfn.XLOOKUP(D2854,科目余额表[科目编码],科目余额表[抽查项目],"无匹配"),"期间结转")</f>
        <v>0</v>
      </c>
      <c r="J2854" s="38" t="str" cm="1">
        <f t="array" ref="J2854">_xlfn.TEXTJOIN(",", TRUE, _xlfn.UNIQUE(IF((序时账[日期]=B2854)*(序时账[凭证字号]=C2854)*IF(G2854=0,序时账[借方金额]&lt;&gt;0,序时账[借方金额]=0)*(序时账[科目编码]&lt;&gt;D2854), 序时账[科目名称], "")))</f>
        <v/>
      </c>
      <c r="K2854" s="42"/>
      <c r="M2854" s="24"/>
      <c r="N2854" s="23"/>
    </row>
    <row r="2855" spans="1:14">
      <c r="A2855" s="38" t="str" cm="1">
        <f t="array" ref="A2855">_xlfn.TEXTJOIN(",", TRUE, _xlfn.UNIQUE(IF((序时账[日期]=B2855)*(序时账[凭证字号]=C2855), 序时账[科目编码], "")))</f>
        <v>0</v>
      </c>
      <c r="B2855" s="89"/>
      <c r="G2855" s="39"/>
      <c r="H2855" s="39"/>
      <c r="I2855" s="42">
        <f>IF(F2855&lt;&gt;"结转本期损益",_xlfn.XLOOKUP(D2855,科目余额表[科目编码],科目余额表[抽查项目],"无匹配"),"期间结转")</f>
        <v>0</v>
      </c>
      <c r="J2855" s="38" t="str" cm="1">
        <f t="array" ref="J2855">_xlfn.TEXTJOIN(",", TRUE, _xlfn.UNIQUE(IF((序时账[日期]=B2855)*(序时账[凭证字号]=C2855)*IF(G2855=0,序时账[借方金额]&lt;&gt;0,序时账[借方金额]=0)*(序时账[科目编码]&lt;&gt;D2855), 序时账[科目名称], "")))</f>
        <v/>
      </c>
      <c r="K2855" s="42"/>
      <c r="M2855" s="24"/>
      <c r="N2855" s="23"/>
    </row>
    <row r="2856" spans="1:14">
      <c r="A2856" s="38" t="str" cm="1">
        <f t="array" ref="A2856">_xlfn.TEXTJOIN(",", TRUE, _xlfn.UNIQUE(IF((序时账[日期]=B2856)*(序时账[凭证字号]=C2856), 序时账[科目编码], "")))</f>
        <v>0</v>
      </c>
      <c r="B2856" s="89"/>
      <c r="G2856" s="39"/>
      <c r="H2856" s="39"/>
      <c r="I2856" s="42">
        <f>IF(F2856&lt;&gt;"结转本期损益",_xlfn.XLOOKUP(D2856,科目余额表[科目编码],科目余额表[抽查项目],"无匹配"),"期间结转")</f>
        <v>0</v>
      </c>
      <c r="J2856" s="38" t="str" cm="1">
        <f t="array" ref="J2856">_xlfn.TEXTJOIN(",", TRUE, _xlfn.UNIQUE(IF((序时账[日期]=B2856)*(序时账[凭证字号]=C2856)*IF(G2856=0,序时账[借方金额]&lt;&gt;0,序时账[借方金额]=0)*(序时账[科目编码]&lt;&gt;D2856), 序时账[科目名称], "")))</f>
        <v/>
      </c>
      <c r="K2856" s="42"/>
      <c r="M2856" s="24"/>
      <c r="N2856" s="23"/>
    </row>
    <row r="2857" spans="1:14">
      <c r="A2857" s="38" t="str" cm="1">
        <f t="array" ref="A2857">_xlfn.TEXTJOIN(",", TRUE, _xlfn.UNIQUE(IF((序时账[日期]=B2857)*(序时账[凭证字号]=C2857), 序时账[科目编码], "")))</f>
        <v>0</v>
      </c>
      <c r="B2857" s="89"/>
      <c r="G2857" s="39"/>
      <c r="H2857" s="39"/>
      <c r="I2857" s="42">
        <f>IF(F2857&lt;&gt;"结转本期损益",_xlfn.XLOOKUP(D2857,科目余额表[科目编码],科目余额表[抽查项目],"无匹配"),"期间结转")</f>
        <v>0</v>
      </c>
      <c r="J2857" s="38" t="str" cm="1">
        <f t="array" ref="J2857">_xlfn.TEXTJOIN(",", TRUE, _xlfn.UNIQUE(IF((序时账[日期]=B2857)*(序时账[凭证字号]=C2857)*IF(G2857=0,序时账[借方金额]&lt;&gt;0,序时账[借方金额]=0)*(序时账[科目编码]&lt;&gt;D2857), 序时账[科目名称], "")))</f>
        <v/>
      </c>
      <c r="K2857" s="42"/>
      <c r="M2857" s="24"/>
      <c r="N2857" s="23"/>
    </row>
    <row r="2858" spans="1:14">
      <c r="A2858" s="38" t="str" cm="1">
        <f t="array" ref="A2858">_xlfn.TEXTJOIN(",", TRUE, _xlfn.UNIQUE(IF((序时账[日期]=B2858)*(序时账[凭证字号]=C2858), 序时账[科目编码], "")))</f>
        <v>0</v>
      </c>
      <c r="B2858" s="89"/>
      <c r="G2858" s="39"/>
      <c r="H2858" s="39"/>
      <c r="I2858" s="42">
        <f>IF(F2858&lt;&gt;"结转本期损益",_xlfn.XLOOKUP(D2858,科目余额表[科目编码],科目余额表[抽查项目],"无匹配"),"期间结转")</f>
        <v>0</v>
      </c>
      <c r="J2858" s="38" t="str" cm="1">
        <f t="array" ref="J2858">_xlfn.TEXTJOIN(",", TRUE, _xlfn.UNIQUE(IF((序时账[日期]=B2858)*(序时账[凭证字号]=C2858)*IF(G2858=0,序时账[借方金额]&lt;&gt;0,序时账[借方金额]=0)*(序时账[科目编码]&lt;&gt;D2858), 序时账[科目名称], "")))</f>
        <v/>
      </c>
      <c r="K2858" s="42"/>
      <c r="M2858" s="24"/>
      <c r="N2858" s="23"/>
    </row>
    <row r="2859" spans="1:14">
      <c r="A2859" s="38" t="str" cm="1">
        <f t="array" ref="A2859">_xlfn.TEXTJOIN(",", TRUE, _xlfn.UNIQUE(IF((序时账[日期]=B2859)*(序时账[凭证字号]=C2859), 序时账[科目编码], "")))</f>
        <v>0</v>
      </c>
      <c r="B2859" s="89"/>
      <c r="G2859" s="39"/>
      <c r="H2859" s="39"/>
      <c r="I2859" s="42">
        <f>IF(F2859&lt;&gt;"结转本期损益",_xlfn.XLOOKUP(D2859,科目余额表[科目编码],科目余额表[抽查项目],"无匹配"),"期间结转")</f>
        <v>0</v>
      </c>
      <c r="J2859" s="38" t="str" cm="1">
        <f t="array" ref="J2859">_xlfn.TEXTJOIN(",", TRUE, _xlfn.UNIQUE(IF((序时账[日期]=B2859)*(序时账[凭证字号]=C2859)*IF(G2859=0,序时账[借方金额]&lt;&gt;0,序时账[借方金额]=0)*(序时账[科目编码]&lt;&gt;D2859), 序时账[科目名称], "")))</f>
        <v/>
      </c>
      <c r="K2859" s="42"/>
      <c r="M2859" s="24"/>
      <c r="N2859" s="23"/>
    </row>
    <row r="2860" spans="1:14">
      <c r="A2860" s="38" t="str" cm="1">
        <f t="array" ref="A2860">_xlfn.TEXTJOIN(",", TRUE, _xlfn.UNIQUE(IF((序时账[日期]=B2860)*(序时账[凭证字号]=C2860), 序时账[科目编码], "")))</f>
        <v>0</v>
      </c>
      <c r="B2860" s="89"/>
      <c r="G2860" s="39"/>
      <c r="H2860" s="39"/>
      <c r="I2860" s="42">
        <f>IF(F2860&lt;&gt;"结转本期损益",_xlfn.XLOOKUP(D2860,科目余额表[科目编码],科目余额表[抽查项目],"无匹配"),"期间结转")</f>
        <v>0</v>
      </c>
      <c r="J2860" s="38" t="str" cm="1">
        <f t="array" ref="J2860">_xlfn.TEXTJOIN(",", TRUE, _xlfn.UNIQUE(IF((序时账[日期]=B2860)*(序时账[凭证字号]=C2860)*IF(G2860=0,序时账[借方金额]&lt;&gt;0,序时账[借方金额]=0)*(序时账[科目编码]&lt;&gt;D2860), 序时账[科目名称], "")))</f>
        <v/>
      </c>
      <c r="K2860" s="42"/>
      <c r="M2860" s="24"/>
      <c r="N2860" s="23"/>
    </row>
    <row r="2861" spans="1:14">
      <c r="A2861" s="38" t="str" cm="1">
        <f t="array" ref="A2861">_xlfn.TEXTJOIN(",", TRUE, _xlfn.UNIQUE(IF((序时账[日期]=B2861)*(序时账[凭证字号]=C2861), 序时账[科目编码], "")))</f>
        <v>0</v>
      </c>
      <c r="B2861" s="89"/>
      <c r="G2861" s="39"/>
      <c r="H2861" s="39"/>
      <c r="I2861" s="42">
        <f>IF(F2861&lt;&gt;"结转本期损益",_xlfn.XLOOKUP(D2861,科目余额表[科目编码],科目余额表[抽查项目],"无匹配"),"期间结转")</f>
        <v>0</v>
      </c>
      <c r="J2861" s="38" t="str" cm="1">
        <f t="array" ref="J2861">_xlfn.TEXTJOIN(",", TRUE, _xlfn.UNIQUE(IF((序时账[日期]=B2861)*(序时账[凭证字号]=C2861)*IF(G2861=0,序时账[借方金额]&lt;&gt;0,序时账[借方金额]=0)*(序时账[科目编码]&lt;&gt;D2861), 序时账[科目名称], "")))</f>
        <v/>
      </c>
      <c r="K2861" s="42"/>
      <c r="M2861" s="24"/>
      <c r="N2861" s="23"/>
    </row>
    <row r="2862" spans="1:14">
      <c r="A2862" s="38" t="str" cm="1">
        <f t="array" ref="A2862">_xlfn.TEXTJOIN(",", TRUE, _xlfn.UNIQUE(IF((序时账[日期]=B2862)*(序时账[凭证字号]=C2862), 序时账[科目编码], "")))</f>
        <v>0</v>
      </c>
      <c r="B2862" s="89"/>
      <c r="G2862" s="39"/>
      <c r="H2862" s="39"/>
      <c r="I2862" s="42">
        <f>IF(F2862&lt;&gt;"结转本期损益",_xlfn.XLOOKUP(D2862,科目余额表[科目编码],科目余额表[抽查项目],"无匹配"),"期间结转")</f>
        <v>0</v>
      </c>
      <c r="J2862" s="38" t="str" cm="1">
        <f t="array" ref="J2862">_xlfn.TEXTJOIN(",", TRUE, _xlfn.UNIQUE(IF((序时账[日期]=B2862)*(序时账[凭证字号]=C2862)*IF(G2862=0,序时账[借方金额]&lt;&gt;0,序时账[借方金额]=0)*(序时账[科目编码]&lt;&gt;D2862), 序时账[科目名称], "")))</f>
        <v/>
      </c>
      <c r="K2862" s="42"/>
      <c r="M2862" s="24"/>
      <c r="N2862" s="23"/>
    </row>
    <row r="2863" spans="1:14">
      <c r="A2863" s="38" t="str" cm="1">
        <f t="array" ref="A2863">_xlfn.TEXTJOIN(",", TRUE, _xlfn.UNIQUE(IF((序时账[日期]=B2863)*(序时账[凭证字号]=C2863), 序时账[科目编码], "")))</f>
        <v>0</v>
      </c>
      <c r="B2863" s="89"/>
      <c r="G2863" s="39"/>
      <c r="H2863" s="39"/>
      <c r="I2863" s="42">
        <f>IF(F2863&lt;&gt;"结转本期损益",_xlfn.XLOOKUP(D2863,科目余额表[科目编码],科目余额表[抽查项目],"无匹配"),"期间结转")</f>
        <v>0</v>
      </c>
      <c r="J2863" s="38" t="str" cm="1">
        <f t="array" ref="J2863">_xlfn.TEXTJOIN(",", TRUE, _xlfn.UNIQUE(IF((序时账[日期]=B2863)*(序时账[凭证字号]=C2863)*IF(G2863=0,序时账[借方金额]&lt;&gt;0,序时账[借方金额]=0)*(序时账[科目编码]&lt;&gt;D2863), 序时账[科目名称], "")))</f>
        <v/>
      </c>
      <c r="K2863" s="42"/>
      <c r="M2863" s="24"/>
      <c r="N2863" s="23"/>
    </row>
    <row r="2864" spans="1:14">
      <c r="A2864" s="38" t="str" cm="1">
        <f t="array" ref="A2864">_xlfn.TEXTJOIN(",", TRUE, _xlfn.UNIQUE(IF((序时账[日期]=B2864)*(序时账[凭证字号]=C2864), 序时账[科目编码], "")))</f>
        <v>0</v>
      </c>
      <c r="B2864" s="89"/>
      <c r="G2864" s="39"/>
      <c r="H2864" s="39"/>
      <c r="I2864" s="42">
        <f>IF(F2864&lt;&gt;"结转本期损益",_xlfn.XLOOKUP(D2864,科目余额表[科目编码],科目余额表[抽查项目],"无匹配"),"期间结转")</f>
        <v>0</v>
      </c>
      <c r="J2864" s="38" t="str" cm="1">
        <f t="array" ref="J2864">_xlfn.TEXTJOIN(",", TRUE, _xlfn.UNIQUE(IF((序时账[日期]=B2864)*(序时账[凭证字号]=C2864)*IF(G2864=0,序时账[借方金额]&lt;&gt;0,序时账[借方金额]=0)*(序时账[科目编码]&lt;&gt;D2864), 序时账[科目名称], "")))</f>
        <v/>
      </c>
      <c r="K2864" s="42"/>
      <c r="M2864" s="24"/>
      <c r="N2864" s="23"/>
    </row>
    <row r="2865" spans="1:14">
      <c r="A2865" s="38" t="str" cm="1">
        <f t="array" ref="A2865">_xlfn.TEXTJOIN(",", TRUE, _xlfn.UNIQUE(IF((序时账[日期]=B2865)*(序时账[凭证字号]=C2865), 序时账[科目编码], "")))</f>
        <v>0</v>
      </c>
      <c r="B2865" s="89"/>
      <c r="G2865" s="39"/>
      <c r="H2865" s="39"/>
      <c r="I2865" s="42">
        <f>IF(F2865&lt;&gt;"结转本期损益",_xlfn.XLOOKUP(D2865,科目余额表[科目编码],科目余额表[抽查项目],"无匹配"),"期间结转")</f>
        <v>0</v>
      </c>
      <c r="J2865" s="38" t="str" cm="1">
        <f t="array" ref="J2865">_xlfn.TEXTJOIN(",", TRUE, _xlfn.UNIQUE(IF((序时账[日期]=B2865)*(序时账[凭证字号]=C2865)*IF(G2865=0,序时账[借方金额]&lt;&gt;0,序时账[借方金额]=0)*(序时账[科目编码]&lt;&gt;D2865), 序时账[科目名称], "")))</f>
        <v/>
      </c>
      <c r="K2865" s="42"/>
      <c r="M2865" s="24"/>
      <c r="N2865" s="23"/>
    </row>
    <row r="2866" spans="1:14">
      <c r="A2866" s="38" t="str" cm="1">
        <f t="array" ref="A2866">_xlfn.TEXTJOIN(",", TRUE, _xlfn.UNIQUE(IF((序时账[日期]=B2866)*(序时账[凭证字号]=C2866), 序时账[科目编码], "")))</f>
        <v>0</v>
      </c>
      <c r="B2866" s="89"/>
      <c r="G2866" s="39"/>
      <c r="H2866" s="39"/>
      <c r="I2866" s="42">
        <f>IF(F2866&lt;&gt;"结转本期损益",_xlfn.XLOOKUP(D2866,科目余额表[科目编码],科目余额表[抽查项目],"无匹配"),"期间结转")</f>
        <v>0</v>
      </c>
      <c r="J2866" s="38" t="str" cm="1">
        <f t="array" ref="J2866">_xlfn.TEXTJOIN(",", TRUE, _xlfn.UNIQUE(IF((序时账[日期]=B2866)*(序时账[凭证字号]=C2866)*IF(G2866=0,序时账[借方金额]&lt;&gt;0,序时账[借方金额]=0)*(序时账[科目编码]&lt;&gt;D2866), 序时账[科目名称], "")))</f>
        <v/>
      </c>
      <c r="K2866" s="42"/>
      <c r="M2866" s="24"/>
      <c r="N2866" s="23"/>
    </row>
    <row r="2867" spans="1:14">
      <c r="A2867" s="38" t="str" cm="1">
        <f t="array" ref="A2867">_xlfn.TEXTJOIN(",", TRUE, _xlfn.UNIQUE(IF((序时账[日期]=B2867)*(序时账[凭证字号]=C2867), 序时账[科目编码], "")))</f>
        <v>0</v>
      </c>
      <c r="B2867" s="89"/>
      <c r="G2867" s="39"/>
      <c r="H2867" s="39"/>
      <c r="I2867" s="42">
        <f>IF(F2867&lt;&gt;"结转本期损益",_xlfn.XLOOKUP(D2867,科目余额表[科目编码],科目余额表[抽查项目],"无匹配"),"期间结转")</f>
        <v>0</v>
      </c>
      <c r="J2867" s="38" t="str" cm="1">
        <f t="array" ref="J2867">_xlfn.TEXTJOIN(",", TRUE, _xlfn.UNIQUE(IF((序时账[日期]=B2867)*(序时账[凭证字号]=C2867)*IF(G2867=0,序时账[借方金额]&lt;&gt;0,序时账[借方金额]=0)*(序时账[科目编码]&lt;&gt;D2867), 序时账[科目名称], "")))</f>
        <v/>
      </c>
      <c r="K2867" s="42"/>
      <c r="M2867" s="24"/>
      <c r="N2867" s="23"/>
    </row>
    <row r="2868" spans="1:14">
      <c r="A2868" s="38" t="str" cm="1">
        <f t="array" ref="A2868">_xlfn.TEXTJOIN(",", TRUE, _xlfn.UNIQUE(IF((序时账[日期]=B2868)*(序时账[凭证字号]=C2868), 序时账[科目编码], "")))</f>
        <v>0</v>
      </c>
      <c r="B2868" s="89"/>
      <c r="G2868" s="39"/>
      <c r="H2868" s="39"/>
      <c r="I2868" s="42">
        <f>IF(F2868&lt;&gt;"结转本期损益",_xlfn.XLOOKUP(D2868,科目余额表[科目编码],科目余额表[抽查项目],"无匹配"),"期间结转")</f>
        <v>0</v>
      </c>
      <c r="J2868" s="38" t="str" cm="1">
        <f t="array" ref="J2868">_xlfn.TEXTJOIN(",", TRUE, _xlfn.UNIQUE(IF((序时账[日期]=B2868)*(序时账[凭证字号]=C2868)*IF(G2868=0,序时账[借方金额]&lt;&gt;0,序时账[借方金额]=0)*(序时账[科目编码]&lt;&gt;D2868), 序时账[科目名称], "")))</f>
        <v/>
      </c>
      <c r="K2868" s="42"/>
      <c r="M2868" s="24"/>
      <c r="N2868" s="23"/>
    </row>
    <row r="2869" spans="1:14">
      <c r="A2869" s="38" t="str" cm="1">
        <f t="array" ref="A2869">_xlfn.TEXTJOIN(",", TRUE, _xlfn.UNIQUE(IF((序时账[日期]=B2869)*(序时账[凭证字号]=C2869), 序时账[科目编码], "")))</f>
        <v>0</v>
      </c>
      <c r="B2869" s="89"/>
      <c r="G2869" s="39"/>
      <c r="H2869" s="39"/>
      <c r="I2869" s="42">
        <f>IF(F2869&lt;&gt;"结转本期损益",_xlfn.XLOOKUP(D2869,科目余额表[科目编码],科目余额表[抽查项目],"无匹配"),"期间结转")</f>
        <v>0</v>
      </c>
      <c r="J2869" s="38" t="str" cm="1">
        <f t="array" ref="J2869">_xlfn.TEXTJOIN(",", TRUE, _xlfn.UNIQUE(IF((序时账[日期]=B2869)*(序时账[凭证字号]=C2869)*IF(G2869=0,序时账[借方金额]&lt;&gt;0,序时账[借方金额]=0)*(序时账[科目编码]&lt;&gt;D2869), 序时账[科目名称], "")))</f>
        <v/>
      </c>
      <c r="K2869" s="42"/>
      <c r="M2869" s="24"/>
      <c r="N2869" s="23"/>
    </row>
    <row r="2870" spans="1:14">
      <c r="A2870" s="38" t="str" cm="1">
        <f t="array" ref="A2870">_xlfn.TEXTJOIN(",", TRUE, _xlfn.UNIQUE(IF((序时账[日期]=B2870)*(序时账[凭证字号]=C2870), 序时账[科目编码], "")))</f>
        <v>0</v>
      </c>
      <c r="B2870" s="89"/>
      <c r="G2870" s="39"/>
      <c r="H2870" s="39"/>
      <c r="I2870" s="42">
        <f>IF(F2870&lt;&gt;"结转本期损益",_xlfn.XLOOKUP(D2870,科目余额表[科目编码],科目余额表[抽查项目],"无匹配"),"期间结转")</f>
        <v>0</v>
      </c>
      <c r="J2870" s="38" t="str" cm="1">
        <f t="array" ref="J2870">_xlfn.TEXTJOIN(",", TRUE, _xlfn.UNIQUE(IF((序时账[日期]=B2870)*(序时账[凭证字号]=C2870)*IF(G2870=0,序时账[借方金额]&lt;&gt;0,序时账[借方金额]=0)*(序时账[科目编码]&lt;&gt;D2870), 序时账[科目名称], "")))</f>
        <v/>
      </c>
      <c r="K2870" s="42"/>
      <c r="M2870" s="24"/>
      <c r="N2870" s="23"/>
    </row>
    <row r="2871" spans="1:14">
      <c r="A2871" s="38" t="str" cm="1">
        <f t="array" ref="A2871">_xlfn.TEXTJOIN(",", TRUE, _xlfn.UNIQUE(IF((序时账[日期]=B2871)*(序时账[凭证字号]=C2871), 序时账[科目编码], "")))</f>
        <v>0</v>
      </c>
      <c r="B2871" s="89"/>
      <c r="G2871" s="39"/>
      <c r="H2871" s="39"/>
      <c r="I2871" s="42">
        <f>IF(F2871&lt;&gt;"结转本期损益",_xlfn.XLOOKUP(D2871,科目余额表[科目编码],科目余额表[抽查项目],"无匹配"),"期间结转")</f>
        <v>0</v>
      </c>
      <c r="J2871" s="38" t="str" cm="1">
        <f t="array" ref="J2871">_xlfn.TEXTJOIN(",", TRUE, _xlfn.UNIQUE(IF((序时账[日期]=B2871)*(序时账[凭证字号]=C2871)*IF(G2871=0,序时账[借方金额]&lt;&gt;0,序时账[借方金额]=0)*(序时账[科目编码]&lt;&gt;D2871), 序时账[科目名称], "")))</f>
        <v/>
      </c>
      <c r="K2871" s="42"/>
      <c r="M2871" s="24"/>
      <c r="N2871" s="23"/>
    </row>
    <row r="2872" spans="1:14">
      <c r="A2872" s="38" t="str" cm="1">
        <f t="array" ref="A2872">_xlfn.TEXTJOIN(",", TRUE, _xlfn.UNIQUE(IF((序时账[日期]=B2872)*(序时账[凭证字号]=C2872), 序时账[科目编码], "")))</f>
        <v>0</v>
      </c>
      <c r="B2872" s="89"/>
      <c r="G2872" s="39"/>
      <c r="H2872" s="39"/>
      <c r="I2872" s="42">
        <f>IF(F2872&lt;&gt;"结转本期损益",_xlfn.XLOOKUP(D2872,科目余额表[科目编码],科目余额表[抽查项目],"无匹配"),"期间结转")</f>
        <v>0</v>
      </c>
      <c r="J2872" s="38" t="str" cm="1">
        <f t="array" ref="J2872">_xlfn.TEXTJOIN(",", TRUE, _xlfn.UNIQUE(IF((序时账[日期]=B2872)*(序时账[凭证字号]=C2872)*IF(G2872=0,序时账[借方金额]&lt;&gt;0,序时账[借方金额]=0)*(序时账[科目编码]&lt;&gt;D2872), 序时账[科目名称], "")))</f>
        <v/>
      </c>
      <c r="K2872" s="42"/>
      <c r="M2872" s="24"/>
      <c r="N2872" s="23"/>
    </row>
    <row r="2873" spans="1:14">
      <c r="A2873" s="38" t="str" cm="1">
        <f t="array" ref="A2873">_xlfn.TEXTJOIN(",", TRUE, _xlfn.UNIQUE(IF((序时账[日期]=B2873)*(序时账[凭证字号]=C2873), 序时账[科目编码], "")))</f>
        <v>0</v>
      </c>
      <c r="B2873" s="89"/>
      <c r="G2873" s="39"/>
      <c r="H2873" s="39"/>
      <c r="I2873" s="42">
        <f>IF(F2873&lt;&gt;"结转本期损益",_xlfn.XLOOKUP(D2873,科目余额表[科目编码],科目余额表[抽查项目],"无匹配"),"期间结转")</f>
        <v>0</v>
      </c>
      <c r="J2873" s="38" t="str" cm="1">
        <f t="array" ref="J2873">_xlfn.TEXTJOIN(",", TRUE, _xlfn.UNIQUE(IF((序时账[日期]=B2873)*(序时账[凭证字号]=C2873)*IF(G2873=0,序时账[借方金额]&lt;&gt;0,序时账[借方金额]=0)*(序时账[科目编码]&lt;&gt;D2873), 序时账[科目名称], "")))</f>
        <v/>
      </c>
      <c r="K2873" s="42"/>
      <c r="M2873" s="24"/>
      <c r="N2873" s="23"/>
    </row>
    <row r="2874" spans="1:14">
      <c r="A2874" s="38" t="str" cm="1">
        <f t="array" ref="A2874">_xlfn.TEXTJOIN(",", TRUE, _xlfn.UNIQUE(IF((序时账[日期]=B2874)*(序时账[凭证字号]=C2874), 序时账[科目编码], "")))</f>
        <v>0</v>
      </c>
      <c r="B2874" s="89"/>
      <c r="G2874" s="39"/>
      <c r="H2874" s="39"/>
      <c r="I2874" s="42">
        <f>IF(F2874&lt;&gt;"结转本期损益",_xlfn.XLOOKUP(D2874,科目余额表[科目编码],科目余额表[抽查项目],"无匹配"),"期间结转")</f>
        <v>0</v>
      </c>
      <c r="J2874" s="38" t="str" cm="1">
        <f t="array" ref="J2874">_xlfn.TEXTJOIN(",", TRUE, _xlfn.UNIQUE(IF((序时账[日期]=B2874)*(序时账[凭证字号]=C2874)*IF(G2874=0,序时账[借方金额]&lt;&gt;0,序时账[借方金额]=0)*(序时账[科目编码]&lt;&gt;D2874), 序时账[科目名称], "")))</f>
        <v/>
      </c>
      <c r="K2874" s="42"/>
      <c r="M2874" s="24"/>
      <c r="N2874" s="23"/>
    </row>
    <row r="2875" spans="1:14">
      <c r="A2875" s="38" t="str" cm="1">
        <f t="array" ref="A2875">_xlfn.TEXTJOIN(",", TRUE, _xlfn.UNIQUE(IF((序时账[日期]=B2875)*(序时账[凭证字号]=C2875), 序时账[科目编码], "")))</f>
        <v>0</v>
      </c>
      <c r="B2875" s="89"/>
      <c r="G2875" s="39"/>
      <c r="H2875" s="39"/>
      <c r="I2875" s="42">
        <f>IF(F2875&lt;&gt;"结转本期损益",_xlfn.XLOOKUP(D2875,科目余额表[科目编码],科目余额表[抽查项目],"无匹配"),"期间结转")</f>
        <v>0</v>
      </c>
      <c r="J2875" s="38" t="str" cm="1">
        <f t="array" ref="J2875">_xlfn.TEXTJOIN(",", TRUE, _xlfn.UNIQUE(IF((序时账[日期]=B2875)*(序时账[凭证字号]=C2875)*IF(G2875=0,序时账[借方金额]&lt;&gt;0,序时账[借方金额]=0)*(序时账[科目编码]&lt;&gt;D2875), 序时账[科目名称], "")))</f>
        <v/>
      </c>
      <c r="K2875" s="42"/>
      <c r="M2875" s="24"/>
      <c r="N2875" s="23"/>
    </row>
    <row r="2876" spans="1:14">
      <c r="A2876" s="38" t="str" cm="1">
        <f t="array" ref="A2876">_xlfn.TEXTJOIN(",", TRUE, _xlfn.UNIQUE(IF((序时账[日期]=B2876)*(序时账[凭证字号]=C2876), 序时账[科目编码], "")))</f>
        <v>0</v>
      </c>
      <c r="B2876" s="89"/>
      <c r="G2876" s="39"/>
      <c r="H2876" s="39"/>
      <c r="I2876" s="42">
        <f>IF(F2876&lt;&gt;"结转本期损益",_xlfn.XLOOKUP(D2876,科目余额表[科目编码],科目余额表[抽查项目],"无匹配"),"期间结转")</f>
        <v>0</v>
      </c>
      <c r="J2876" s="38" t="str" cm="1">
        <f t="array" ref="J2876">_xlfn.TEXTJOIN(",", TRUE, _xlfn.UNIQUE(IF((序时账[日期]=B2876)*(序时账[凭证字号]=C2876)*IF(G2876=0,序时账[借方金额]&lt;&gt;0,序时账[借方金额]=0)*(序时账[科目编码]&lt;&gt;D2876), 序时账[科目名称], "")))</f>
        <v/>
      </c>
      <c r="K2876" s="42"/>
      <c r="M2876" s="24"/>
      <c r="N2876" s="23"/>
    </row>
    <row r="2877" spans="1:14">
      <c r="A2877" s="38" t="str" cm="1">
        <f t="array" ref="A2877">_xlfn.TEXTJOIN(",", TRUE, _xlfn.UNIQUE(IF((序时账[日期]=B2877)*(序时账[凭证字号]=C2877), 序时账[科目编码], "")))</f>
        <v>0</v>
      </c>
      <c r="B2877" s="89"/>
      <c r="G2877" s="39"/>
      <c r="H2877" s="39"/>
      <c r="I2877" s="42">
        <f>IF(F2877&lt;&gt;"结转本期损益",_xlfn.XLOOKUP(D2877,科目余额表[科目编码],科目余额表[抽查项目],"无匹配"),"期间结转")</f>
        <v>0</v>
      </c>
      <c r="J2877" s="38" t="str" cm="1">
        <f t="array" ref="J2877">_xlfn.TEXTJOIN(",", TRUE, _xlfn.UNIQUE(IF((序时账[日期]=B2877)*(序时账[凭证字号]=C2877)*IF(G2877=0,序时账[借方金额]&lt;&gt;0,序时账[借方金额]=0)*(序时账[科目编码]&lt;&gt;D2877), 序时账[科目名称], "")))</f>
        <v/>
      </c>
      <c r="K2877" s="42"/>
      <c r="M2877" s="24"/>
      <c r="N2877" s="23"/>
    </row>
    <row r="2878" spans="1:14">
      <c r="A2878" s="38" t="str" cm="1">
        <f t="array" ref="A2878">_xlfn.TEXTJOIN(",", TRUE, _xlfn.UNIQUE(IF((序时账[日期]=B2878)*(序时账[凭证字号]=C2878), 序时账[科目编码], "")))</f>
        <v>0</v>
      </c>
      <c r="B2878" s="89"/>
      <c r="G2878" s="39"/>
      <c r="H2878" s="39"/>
      <c r="I2878" s="42">
        <f>IF(F2878&lt;&gt;"结转本期损益",_xlfn.XLOOKUP(D2878,科目余额表[科目编码],科目余额表[抽查项目],"无匹配"),"期间结转")</f>
        <v>0</v>
      </c>
      <c r="J2878" s="38" t="str" cm="1">
        <f t="array" ref="J2878">_xlfn.TEXTJOIN(",", TRUE, _xlfn.UNIQUE(IF((序时账[日期]=B2878)*(序时账[凭证字号]=C2878)*IF(G2878=0,序时账[借方金额]&lt;&gt;0,序时账[借方金额]=0)*(序时账[科目编码]&lt;&gt;D2878), 序时账[科目名称], "")))</f>
        <v/>
      </c>
      <c r="K2878" s="42"/>
      <c r="M2878" s="24"/>
      <c r="N2878" s="23"/>
    </row>
    <row r="2879" spans="1:14">
      <c r="A2879" s="38" t="str" cm="1">
        <f t="array" ref="A2879">_xlfn.TEXTJOIN(",", TRUE, _xlfn.UNIQUE(IF((序时账[日期]=B2879)*(序时账[凭证字号]=C2879), 序时账[科目编码], "")))</f>
        <v>0</v>
      </c>
      <c r="B2879" s="89"/>
      <c r="G2879" s="39"/>
      <c r="H2879" s="39"/>
      <c r="I2879" s="42">
        <f>IF(F2879&lt;&gt;"结转本期损益",_xlfn.XLOOKUP(D2879,科目余额表[科目编码],科目余额表[抽查项目],"无匹配"),"期间结转")</f>
        <v>0</v>
      </c>
      <c r="J2879" s="38" t="str" cm="1">
        <f t="array" ref="J2879">_xlfn.TEXTJOIN(",", TRUE, _xlfn.UNIQUE(IF((序时账[日期]=B2879)*(序时账[凭证字号]=C2879)*IF(G2879=0,序时账[借方金额]&lt;&gt;0,序时账[借方金额]=0)*(序时账[科目编码]&lt;&gt;D2879), 序时账[科目名称], "")))</f>
        <v/>
      </c>
      <c r="K2879" s="42"/>
      <c r="M2879" s="24"/>
      <c r="N2879" s="23"/>
    </row>
    <row r="2880" spans="1:14">
      <c r="A2880" s="38" t="str" cm="1">
        <f t="array" ref="A2880">_xlfn.TEXTJOIN(",", TRUE, _xlfn.UNIQUE(IF((序时账[日期]=B2880)*(序时账[凭证字号]=C2880), 序时账[科目编码], "")))</f>
        <v>0</v>
      </c>
      <c r="B2880" s="89"/>
      <c r="G2880" s="39"/>
      <c r="H2880" s="39"/>
      <c r="I2880" s="42">
        <f>IF(F2880&lt;&gt;"结转本期损益",_xlfn.XLOOKUP(D2880,科目余额表[科目编码],科目余额表[抽查项目],"无匹配"),"期间结转")</f>
        <v>0</v>
      </c>
      <c r="J2880" s="38" t="str" cm="1">
        <f t="array" ref="J2880">_xlfn.TEXTJOIN(",", TRUE, _xlfn.UNIQUE(IF((序时账[日期]=B2880)*(序时账[凭证字号]=C2880)*IF(G2880=0,序时账[借方金额]&lt;&gt;0,序时账[借方金额]=0)*(序时账[科目编码]&lt;&gt;D2880), 序时账[科目名称], "")))</f>
        <v/>
      </c>
      <c r="K2880" s="42"/>
      <c r="M2880" s="24"/>
      <c r="N2880" s="23"/>
    </row>
    <row r="2881" spans="1:14">
      <c r="A2881" s="38" t="str" cm="1">
        <f t="array" ref="A2881">_xlfn.TEXTJOIN(",", TRUE, _xlfn.UNIQUE(IF((序时账[日期]=B2881)*(序时账[凭证字号]=C2881), 序时账[科目编码], "")))</f>
        <v>0</v>
      </c>
      <c r="B2881" s="89"/>
      <c r="G2881" s="39"/>
      <c r="H2881" s="39"/>
      <c r="I2881" s="42">
        <f>IF(F2881&lt;&gt;"结转本期损益",_xlfn.XLOOKUP(D2881,科目余额表[科目编码],科目余额表[抽查项目],"无匹配"),"期间结转")</f>
        <v>0</v>
      </c>
      <c r="J2881" s="38" t="str" cm="1">
        <f t="array" ref="J2881">_xlfn.TEXTJOIN(",", TRUE, _xlfn.UNIQUE(IF((序时账[日期]=B2881)*(序时账[凭证字号]=C2881)*IF(G2881=0,序时账[借方金额]&lt;&gt;0,序时账[借方金额]=0)*(序时账[科目编码]&lt;&gt;D2881), 序时账[科目名称], "")))</f>
        <v/>
      </c>
      <c r="K2881" s="42"/>
      <c r="M2881" s="24"/>
      <c r="N2881" s="23"/>
    </row>
    <row r="2882" spans="1:14">
      <c r="A2882" s="38" t="str" cm="1">
        <f t="array" ref="A2882">_xlfn.TEXTJOIN(",", TRUE, _xlfn.UNIQUE(IF((序时账[日期]=B2882)*(序时账[凭证字号]=C2882), 序时账[科目编码], "")))</f>
        <v>0</v>
      </c>
      <c r="B2882" s="89"/>
      <c r="G2882" s="39"/>
      <c r="H2882" s="39"/>
      <c r="I2882" s="42">
        <f>IF(F2882&lt;&gt;"结转本期损益",_xlfn.XLOOKUP(D2882,科目余额表[科目编码],科目余额表[抽查项目],"无匹配"),"期间结转")</f>
        <v>0</v>
      </c>
      <c r="J2882" s="38" t="str" cm="1">
        <f t="array" ref="J2882">_xlfn.TEXTJOIN(",", TRUE, _xlfn.UNIQUE(IF((序时账[日期]=B2882)*(序时账[凭证字号]=C2882)*IF(G2882=0,序时账[借方金额]&lt;&gt;0,序时账[借方金额]=0)*(序时账[科目编码]&lt;&gt;D2882), 序时账[科目名称], "")))</f>
        <v/>
      </c>
      <c r="K2882" s="42"/>
      <c r="M2882" s="24"/>
      <c r="N2882" s="23"/>
    </row>
    <row r="2883" spans="1:14">
      <c r="A2883" s="38" t="str" cm="1">
        <f t="array" ref="A2883">_xlfn.TEXTJOIN(",", TRUE, _xlfn.UNIQUE(IF((序时账[日期]=B2883)*(序时账[凭证字号]=C2883), 序时账[科目编码], "")))</f>
        <v>0</v>
      </c>
      <c r="B2883" s="89"/>
      <c r="G2883" s="39"/>
      <c r="H2883" s="39"/>
      <c r="I2883" s="42">
        <f>IF(F2883&lt;&gt;"结转本期损益",_xlfn.XLOOKUP(D2883,科目余额表[科目编码],科目余额表[抽查项目],"无匹配"),"期间结转")</f>
        <v>0</v>
      </c>
      <c r="J2883" s="38" t="str" cm="1">
        <f t="array" ref="J2883">_xlfn.TEXTJOIN(",", TRUE, _xlfn.UNIQUE(IF((序时账[日期]=B2883)*(序时账[凭证字号]=C2883)*IF(G2883=0,序时账[借方金额]&lt;&gt;0,序时账[借方金额]=0)*(序时账[科目编码]&lt;&gt;D2883), 序时账[科目名称], "")))</f>
        <v/>
      </c>
      <c r="K2883" s="42"/>
      <c r="M2883" s="24"/>
      <c r="N2883" s="23"/>
    </row>
    <row r="2884" spans="1:14">
      <c r="A2884" s="38" t="str" cm="1">
        <f t="array" ref="A2884">_xlfn.TEXTJOIN(",", TRUE, _xlfn.UNIQUE(IF((序时账[日期]=B2884)*(序时账[凭证字号]=C2884), 序时账[科目编码], "")))</f>
        <v>0</v>
      </c>
      <c r="B2884" s="89"/>
      <c r="G2884" s="39"/>
      <c r="H2884" s="39"/>
      <c r="I2884" s="42">
        <f>IF(F2884&lt;&gt;"结转本期损益",_xlfn.XLOOKUP(D2884,科目余额表[科目编码],科目余额表[抽查项目],"无匹配"),"期间结转")</f>
        <v>0</v>
      </c>
      <c r="J2884" s="38" t="str" cm="1">
        <f t="array" ref="J2884">_xlfn.TEXTJOIN(",", TRUE, _xlfn.UNIQUE(IF((序时账[日期]=B2884)*(序时账[凭证字号]=C2884)*IF(G2884=0,序时账[借方金额]&lt;&gt;0,序时账[借方金额]=0)*(序时账[科目编码]&lt;&gt;D2884), 序时账[科目名称], "")))</f>
        <v/>
      </c>
      <c r="K2884" s="42"/>
      <c r="M2884" s="24"/>
      <c r="N2884" s="23"/>
    </row>
    <row r="2885" spans="1:14">
      <c r="A2885" s="38" t="str" cm="1">
        <f t="array" ref="A2885">_xlfn.TEXTJOIN(",", TRUE, _xlfn.UNIQUE(IF((序时账[日期]=B2885)*(序时账[凭证字号]=C2885), 序时账[科目编码], "")))</f>
        <v>0</v>
      </c>
      <c r="B2885" s="89"/>
      <c r="G2885" s="39"/>
      <c r="H2885" s="39"/>
      <c r="I2885" s="42">
        <f>IF(F2885&lt;&gt;"结转本期损益",_xlfn.XLOOKUP(D2885,科目余额表[科目编码],科目余额表[抽查项目],"无匹配"),"期间结转")</f>
        <v>0</v>
      </c>
      <c r="J2885" s="38" t="str" cm="1">
        <f t="array" ref="J2885">_xlfn.TEXTJOIN(",", TRUE, _xlfn.UNIQUE(IF((序时账[日期]=B2885)*(序时账[凭证字号]=C2885)*IF(G2885=0,序时账[借方金额]&lt;&gt;0,序时账[借方金额]=0)*(序时账[科目编码]&lt;&gt;D2885), 序时账[科目名称], "")))</f>
        <v/>
      </c>
      <c r="K2885" s="42"/>
      <c r="M2885" s="24"/>
      <c r="N2885" s="23"/>
    </row>
    <row r="2886" spans="1:14">
      <c r="A2886" s="38" t="str" cm="1">
        <f t="array" ref="A2886">_xlfn.TEXTJOIN(",", TRUE, _xlfn.UNIQUE(IF((序时账[日期]=B2886)*(序时账[凭证字号]=C2886), 序时账[科目编码], "")))</f>
        <v>0</v>
      </c>
      <c r="B2886" s="89"/>
      <c r="G2886" s="39"/>
      <c r="H2886" s="39"/>
      <c r="I2886" s="42">
        <f>IF(F2886&lt;&gt;"结转本期损益",_xlfn.XLOOKUP(D2886,科目余额表[科目编码],科目余额表[抽查项目],"无匹配"),"期间结转")</f>
        <v>0</v>
      </c>
      <c r="J2886" s="38" t="str" cm="1">
        <f t="array" ref="J2886">_xlfn.TEXTJOIN(",", TRUE, _xlfn.UNIQUE(IF((序时账[日期]=B2886)*(序时账[凭证字号]=C2886)*IF(G2886=0,序时账[借方金额]&lt;&gt;0,序时账[借方金额]=0)*(序时账[科目编码]&lt;&gt;D2886), 序时账[科目名称], "")))</f>
        <v/>
      </c>
      <c r="K2886" s="42"/>
      <c r="M2886" s="24"/>
      <c r="N2886" s="23"/>
    </row>
    <row r="2887" spans="1:14">
      <c r="A2887" s="38" t="str" cm="1">
        <f t="array" ref="A2887">_xlfn.TEXTJOIN(",", TRUE, _xlfn.UNIQUE(IF((序时账[日期]=B2887)*(序时账[凭证字号]=C2887), 序时账[科目编码], "")))</f>
        <v>0</v>
      </c>
      <c r="B2887" s="89"/>
      <c r="G2887" s="39"/>
      <c r="H2887" s="39"/>
      <c r="I2887" s="42">
        <f>IF(F2887&lt;&gt;"结转本期损益",_xlfn.XLOOKUP(D2887,科目余额表[科目编码],科目余额表[抽查项目],"无匹配"),"期间结转")</f>
        <v>0</v>
      </c>
      <c r="J2887" s="38" t="str" cm="1">
        <f t="array" ref="J2887">_xlfn.TEXTJOIN(",", TRUE, _xlfn.UNIQUE(IF((序时账[日期]=B2887)*(序时账[凭证字号]=C2887)*IF(G2887=0,序时账[借方金额]&lt;&gt;0,序时账[借方金额]=0)*(序时账[科目编码]&lt;&gt;D2887), 序时账[科目名称], "")))</f>
        <v/>
      </c>
      <c r="K2887" s="42"/>
      <c r="M2887" s="24"/>
      <c r="N2887" s="23"/>
    </row>
    <row r="2888" spans="1:14">
      <c r="A2888" s="38" t="str" cm="1">
        <f t="array" ref="A2888">_xlfn.TEXTJOIN(",", TRUE, _xlfn.UNIQUE(IF((序时账[日期]=B2888)*(序时账[凭证字号]=C2888), 序时账[科目编码], "")))</f>
        <v>0</v>
      </c>
      <c r="B2888" s="89"/>
      <c r="G2888" s="39"/>
      <c r="H2888" s="39"/>
      <c r="I2888" s="42">
        <f>IF(F2888&lt;&gt;"结转本期损益",_xlfn.XLOOKUP(D2888,科目余额表[科目编码],科目余额表[抽查项目],"无匹配"),"期间结转")</f>
        <v>0</v>
      </c>
      <c r="J2888" s="38" t="str" cm="1">
        <f t="array" ref="J2888">_xlfn.TEXTJOIN(",", TRUE, _xlfn.UNIQUE(IF((序时账[日期]=B2888)*(序时账[凭证字号]=C2888)*IF(G2888=0,序时账[借方金额]&lt;&gt;0,序时账[借方金额]=0)*(序时账[科目编码]&lt;&gt;D2888), 序时账[科目名称], "")))</f>
        <v/>
      </c>
      <c r="K2888" s="42"/>
      <c r="M2888" s="24"/>
      <c r="N2888" s="23"/>
    </row>
    <row r="2889" spans="1:14">
      <c r="A2889" s="38" t="str" cm="1">
        <f t="array" ref="A2889">_xlfn.TEXTJOIN(",", TRUE, _xlfn.UNIQUE(IF((序时账[日期]=B2889)*(序时账[凭证字号]=C2889), 序时账[科目编码], "")))</f>
        <v>0</v>
      </c>
      <c r="B2889" s="89"/>
      <c r="G2889" s="39"/>
      <c r="H2889" s="39"/>
      <c r="I2889" s="42">
        <f>IF(F2889&lt;&gt;"结转本期损益",_xlfn.XLOOKUP(D2889,科目余额表[科目编码],科目余额表[抽查项目],"无匹配"),"期间结转")</f>
        <v>0</v>
      </c>
      <c r="J2889" s="38" t="str" cm="1">
        <f t="array" ref="J2889">_xlfn.TEXTJOIN(",", TRUE, _xlfn.UNIQUE(IF((序时账[日期]=B2889)*(序时账[凭证字号]=C2889)*IF(G2889=0,序时账[借方金额]&lt;&gt;0,序时账[借方金额]=0)*(序时账[科目编码]&lt;&gt;D2889), 序时账[科目名称], "")))</f>
        <v/>
      </c>
      <c r="K2889" s="42"/>
      <c r="M2889" s="24"/>
      <c r="N2889" s="23"/>
    </row>
    <row r="2890" spans="1:14">
      <c r="A2890" s="38" t="str" cm="1">
        <f t="array" ref="A2890">_xlfn.TEXTJOIN(",", TRUE, _xlfn.UNIQUE(IF((序时账[日期]=B2890)*(序时账[凭证字号]=C2890), 序时账[科目编码], "")))</f>
        <v>0</v>
      </c>
      <c r="B2890" s="89"/>
      <c r="G2890" s="39"/>
      <c r="H2890" s="39"/>
      <c r="I2890" s="42">
        <f>IF(F2890&lt;&gt;"结转本期损益",_xlfn.XLOOKUP(D2890,科目余额表[科目编码],科目余额表[抽查项目],"无匹配"),"期间结转")</f>
        <v>0</v>
      </c>
      <c r="J2890" s="38" t="str" cm="1">
        <f t="array" ref="J2890">_xlfn.TEXTJOIN(",", TRUE, _xlfn.UNIQUE(IF((序时账[日期]=B2890)*(序时账[凭证字号]=C2890)*IF(G2890=0,序时账[借方金额]&lt;&gt;0,序时账[借方金额]=0)*(序时账[科目编码]&lt;&gt;D2890), 序时账[科目名称], "")))</f>
        <v/>
      </c>
      <c r="K2890" s="42"/>
      <c r="M2890" s="24"/>
      <c r="N2890" s="23"/>
    </row>
    <row r="2891" spans="1:14">
      <c r="A2891" s="38" t="str" cm="1">
        <f t="array" ref="A2891">_xlfn.TEXTJOIN(",", TRUE, _xlfn.UNIQUE(IF((序时账[日期]=B2891)*(序时账[凭证字号]=C2891), 序时账[科目编码], "")))</f>
        <v>0</v>
      </c>
      <c r="B2891" s="89"/>
      <c r="G2891" s="39"/>
      <c r="H2891" s="39"/>
      <c r="I2891" s="42">
        <f>IF(F2891&lt;&gt;"结转本期损益",_xlfn.XLOOKUP(D2891,科目余额表[科目编码],科目余额表[抽查项目],"无匹配"),"期间结转")</f>
        <v>0</v>
      </c>
      <c r="J2891" s="38" t="str" cm="1">
        <f t="array" ref="J2891">_xlfn.TEXTJOIN(",", TRUE, _xlfn.UNIQUE(IF((序时账[日期]=B2891)*(序时账[凭证字号]=C2891)*IF(G2891=0,序时账[借方金额]&lt;&gt;0,序时账[借方金额]=0)*(序时账[科目编码]&lt;&gt;D2891), 序时账[科目名称], "")))</f>
        <v/>
      </c>
      <c r="K2891" s="42"/>
      <c r="M2891" s="24"/>
      <c r="N2891" s="23"/>
    </row>
    <row r="2892" spans="1:14">
      <c r="A2892" s="38" t="str" cm="1">
        <f t="array" ref="A2892">_xlfn.TEXTJOIN(",", TRUE, _xlfn.UNIQUE(IF((序时账[日期]=B2892)*(序时账[凭证字号]=C2892), 序时账[科目编码], "")))</f>
        <v>0</v>
      </c>
      <c r="B2892" s="89"/>
      <c r="G2892" s="39"/>
      <c r="H2892" s="39"/>
      <c r="I2892" s="42">
        <f>IF(F2892&lt;&gt;"结转本期损益",_xlfn.XLOOKUP(D2892,科目余额表[科目编码],科目余额表[抽查项目],"无匹配"),"期间结转")</f>
        <v>0</v>
      </c>
      <c r="J2892" s="38" t="str" cm="1">
        <f t="array" ref="J2892">_xlfn.TEXTJOIN(",", TRUE, _xlfn.UNIQUE(IF((序时账[日期]=B2892)*(序时账[凭证字号]=C2892)*IF(G2892=0,序时账[借方金额]&lt;&gt;0,序时账[借方金额]=0)*(序时账[科目编码]&lt;&gt;D2892), 序时账[科目名称], "")))</f>
        <v/>
      </c>
      <c r="K2892" s="42"/>
      <c r="M2892" s="24"/>
      <c r="N2892" s="23"/>
    </row>
    <row r="2893" spans="1:14">
      <c r="A2893" s="38" t="str" cm="1">
        <f t="array" ref="A2893">_xlfn.TEXTJOIN(",", TRUE, _xlfn.UNIQUE(IF((序时账[日期]=B2893)*(序时账[凭证字号]=C2893), 序时账[科目编码], "")))</f>
        <v>0</v>
      </c>
      <c r="B2893" s="89"/>
      <c r="G2893" s="39"/>
      <c r="H2893" s="39"/>
      <c r="I2893" s="42">
        <f>IF(F2893&lt;&gt;"结转本期损益",_xlfn.XLOOKUP(D2893,科目余额表[科目编码],科目余额表[抽查项目],"无匹配"),"期间结转")</f>
        <v>0</v>
      </c>
      <c r="J2893" s="38" t="str" cm="1">
        <f t="array" ref="J2893">_xlfn.TEXTJOIN(",", TRUE, _xlfn.UNIQUE(IF((序时账[日期]=B2893)*(序时账[凭证字号]=C2893)*IF(G2893=0,序时账[借方金额]&lt;&gt;0,序时账[借方金额]=0)*(序时账[科目编码]&lt;&gt;D2893), 序时账[科目名称], "")))</f>
        <v/>
      </c>
      <c r="K2893" s="42"/>
      <c r="M2893" s="24"/>
      <c r="N2893" s="23"/>
    </row>
    <row r="2894" spans="1:14">
      <c r="A2894" s="38" t="str" cm="1">
        <f t="array" ref="A2894">_xlfn.TEXTJOIN(",", TRUE, _xlfn.UNIQUE(IF((序时账[日期]=B2894)*(序时账[凭证字号]=C2894), 序时账[科目编码], "")))</f>
        <v>0</v>
      </c>
      <c r="B2894" s="89"/>
      <c r="G2894" s="39"/>
      <c r="H2894" s="39"/>
      <c r="I2894" s="42">
        <f>IF(F2894&lt;&gt;"结转本期损益",_xlfn.XLOOKUP(D2894,科目余额表[科目编码],科目余额表[抽查项目],"无匹配"),"期间结转")</f>
        <v>0</v>
      </c>
      <c r="J2894" s="38" t="str" cm="1">
        <f t="array" ref="J2894">_xlfn.TEXTJOIN(",", TRUE, _xlfn.UNIQUE(IF((序时账[日期]=B2894)*(序时账[凭证字号]=C2894)*IF(G2894=0,序时账[借方金额]&lt;&gt;0,序时账[借方金额]=0)*(序时账[科目编码]&lt;&gt;D2894), 序时账[科目名称], "")))</f>
        <v/>
      </c>
      <c r="K2894" s="42"/>
      <c r="M2894" s="24"/>
      <c r="N2894" s="23"/>
    </row>
    <row r="2895" spans="1:14">
      <c r="A2895" s="38" t="str" cm="1">
        <f t="array" ref="A2895">_xlfn.TEXTJOIN(",", TRUE, _xlfn.UNIQUE(IF((序时账[日期]=B2895)*(序时账[凭证字号]=C2895), 序时账[科目编码], "")))</f>
        <v>0</v>
      </c>
      <c r="B2895" s="89"/>
      <c r="G2895" s="39"/>
      <c r="H2895" s="39"/>
      <c r="I2895" s="42">
        <f>IF(F2895&lt;&gt;"结转本期损益",_xlfn.XLOOKUP(D2895,科目余额表[科目编码],科目余额表[抽查项目],"无匹配"),"期间结转")</f>
        <v>0</v>
      </c>
      <c r="J2895" s="38" t="str" cm="1">
        <f t="array" ref="J2895">_xlfn.TEXTJOIN(",", TRUE, _xlfn.UNIQUE(IF((序时账[日期]=B2895)*(序时账[凭证字号]=C2895)*IF(G2895=0,序时账[借方金额]&lt;&gt;0,序时账[借方金额]=0)*(序时账[科目编码]&lt;&gt;D2895), 序时账[科目名称], "")))</f>
        <v/>
      </c>
      <c r="K2895" s="42"/>
      <c r="M2895" s="24"/>
      <c r="N2895" s="23"/>
    </row>
    <row r="2896" spans="1:14">
      <c r="A2896" s="38" t="str" cm="1">
        <f t="array" ref="A2896">_xlfn.TEXTJOIN(",", TRUE, _xlfn.UNIQUE(IF((序时账[日期]=B2896)*(序时账[凭证字号]=C2896), 序时账[科目编码], "")))</f>
        <v>0</v>
      </c>
      <c r="B2896" s="89"/>
      <c r="G2896" s="39"/>
      <c r="H2896" s="39"/>
      <c r="I2896" s="42">
        <f>IF(F2896&lt;&gt;"结转本期损益",_xlfn.XLOOKUP(D2896,科目余额表[科目编码],科目余额表[抽查项目],"无匹配"),"期间结转")</f>
        <v>0</v>
      </c>
      <c r="J2896" s="38" t="str" cm="1">
        <f t="array" ref="J2896">_xlfn.TEXTJOIN(",", TRUE, _xlfn.UNIQUE(IF((序时账[日期]=B2896)*(序时账[凭证字号]=C2896)*IF(G2896=0,序时账[借方金额]&lt;&gt;0,序时账[借方金额]=0)*(序时账[科目编码]&lt;&gt;D2896), 序时账[科目名称], "")))</f>
        <v/>
      </c>
      <c r="K2896" s="42"/>
      <c r="M2896" s="24"/>
      <c r="N2896" s="23"/>
    </row>
    <row r="2897" spans="1:14">
      <c r="A2897" s="38" t="str" cm="1">
        <f t="array" ref="A2897">_xlfn.TEXTJOIN(",", TRUE, _xlfn.UNIQUE(IF((序时账[日期]=B2897)*(序时账[凭证字号]=C2897), 序时账[科目编码], "")))</f>
        <v>0</v>
      </c>
      <c r="B2897" s="89"/>
      <c r="G2897" s="39"/>
      <c r="H2897" s="39"/>
      <c r="I2897" s="42">
        <f>IF(F2897&lt;&gt;"结转本期损益",_xlfn.XLOOKUP(D2897,科目余额表[科目编码],科目余额表[抽查项目],"无匹配"),"期间结转")</f>
        <v>0</v>
      </c>
      <c r="J2897" s="38" t="str" cm="1">
        <f t="array" ref="J2897">_xlfn.TEXTJOIN(",", TRUE, _xlfn.UNIQUE(IF((序时账[日期]=B2897)*(序时账[凭证字号]=C2897)*IF(G2897=0,序时账[借方金额]&lt;&gt;0,序时账[借方金额]=0)*(序时账[科目编码]&lt;&gt;D2897), 序时账[科目名称], "")))</f>
        <v/>
      </c>
      <c r="K2897" s="42"/>
      <c r="M2897" s="24"/>
      <c r="N2897" s="23"/>
    </row>
    <row r="2898" spans="1:14">
      <c r="A2898" s="38" t="str" cm="1">
        <f t="array" ref="A2898">_xlfn.TEXTJOIN(",", TRUE, _xlfn.UNIQUE(IF((序时账[日期]=B2898)*(序时账[凭证字号]=C2898), 序时账[科目编码], "")))</f>
        <v>0</v>
      </c>
      <c r="B2898" s="89"/>
      <c r="G2898" s="39"/>
      <c r="H2898" s="39"/>
      <c r="I2898" s="42">
        <f>IF(F2898&lt;&gt;"结转本期损益",_xlfn.XLOOKUP(D2898,科目余额表[科目编码],科目余额表[抽查项目],"无匹配"),"期间结转")</f>
        <v>0</v>
      </c>
      <c r="J2898" s="38" t="str" cm="1">
        <f t="array" ref="J2898">_xlfn.TEXTJOIN(",", TRUE, _xlfn.UNIQUE(IF((序时账[日期]=B2898)*(序时账[凭证字号]=C2898)*IF(G2898=0,序时账[借方金额]&lt;&gt;0,序时账[借方金额]=0)*(序时账[科目编码]&lt;&gt;D2898), 序时账[科目名称], "")))</f>
        <v/>
      </c>
      <c r="K2898" s="42"/>
      <c r="M2898" s="24"/>
      <c r="N2898" s="23"/>
    </row>
    <row r="2899" spans="1:14">
      <c r="A2899" s="38" t="str" cm="1">
        <f t="array" ref="A2899">_xlfn.TEXTJOIN(",", TRUE, _xlfn.UNIQUE(IF((序时账[日期]=B2899)*(序时账[凭证字号]=C2899), 序时账[科目编码], "")))</f>
        <v>0</v>
      </c>
      <c r="B2899" s="89"/>
      <c r="G2899" s="39"/>
      <c r="H2899" s="39"/>
      <c r="I2899" s="42">
        <f>IF(F2899&lt;&gt;"结转本期损益",_xlfn.XLOOKUP(D2899,科目余额表[科目编码],科目余额表[抽查项目],"无匹配"),"期间结转")</f>
        <v>0</v>
      </c>
      <c r="J2899" s="38" t="str" cm="1">
        <f t="array" ref="J2899">_xlfn.TEXTJOIN(",", TRUE, _xlfn.UNIQUE(IF((序时账[日期]=B2899)*(序时账[凭证字号]=C2899)*IF(G2899=0,序时账[借方金额]&lt;&gt;0,序时账[借方金额]=0)*(序时账[科目编码]&lt;&gt;D2899), 序时账[科目名称], "")))</f>
        <v/>
      </c>
      <c r="K2899" s="42"/>
      <c r="M2899" s="24"/>
      <c r="N2899" s="23"/>
    </row>
    <row r="2900" spans="1:14">
      <c r="A2900" s="38" t="str" cm="1">
        <f t="array" ref="A2900">_xlfn.TEXTJOIN(",", TRUE, _xlfn.UNIQUE(IF((序时账[日期]=B2900)*(序时账[凭证字号]=C2900), 序时账[科目编码], "")))</f>
        <v>0</v>
      </c>
      <c r="B2900" s="89"/>
      <c r="G2900" s="39"/>
      <c r="H2900" s="39"/>
      <c r="I2900" s="42">
        <f>IF(F2900&lt;&gt;"结转本期损益",_xlfn.XLOOKUP(D2900,科目余额表[科目编码],科目余额表[抽查项目],"无匹配"),"期间结转")</f>
        <v>0</v>
      </c>
      <c r="J2900" s="38" t="str" cm="1">
        <f t="array" ref="J2900">_xlfn.TEXTJOIN(",", TRUE, _xlfn.UNIQUE(IF((序时账[日期]=B2900)*(序时账[凭证字号]=C2900)*IF(G2900=0,序时账[借方金额]&lt;&gt;0,序时账[借方金额]=0)*(序时账[科目编码]&lt;&gt;D2900), 序时账[科目名称], "")))</f>
        <v/>
      </c>
      <c r="K2900" s="42"/>
      <c r="M2900" s="24"/>
      <c r="N2900" s="23"/>
    </row>
    <row r="2901" spans="1:14">
      <c r="A2901" s="38" t="str" cm="1">
        <f t="array" ref="A2901">_xlfn.TEXTJOIN(",", TRUE, _xlfn.UNIQUE(IF((序时账[日期]=B2901)*(序时账[凭证字号]=C2901), 序时账[科目编码], "")))</f>
        <v>0</v>
      </c>
      <c r="B2901" s="89"/>
      <c r="G2901" s="39"/>
      <c r="H2901" s="39"/>
      <c r="I2901" s="42">
        <f>IF(F2901&lt;&gt;"结转本期损益",_xlfn.XLOOKUP(D2901,科目余额表[科目编码],科目余额表[抽查项目],"无匹配"),"期间结转")</f>
        <v>0</v>
      </c>
      <c r="J2901" s="38" t="str" cm="1">
        <f t="array" ref="J2901">_xlfn.TEXTJOIN(",", TRUE, _xlfn.UNIQUE(IF((序时账[日期]=B2901)*(序时账[凭证字号]=C2901)*IF(G2901=0,序时账[借方金额]&lt;&gt;0,序时账[借方金额]=0)*(序时账[科目编码]&lt;&gt;D2901), 序时账[科目名称], "")))</f>
        <v/>
      </c>
      <c r="K2901" s="42"/>
      <c r="M2901" s="24"/>
      <c r="N2901" s="23"/>
    </row>
    <row r="2902" spans="1:14">
      <c r="A2902" s="38" t="str" cm="1">
        <f t="array" ref="A2902">_xlfn.TEXTJOIN(",", TRUE, _xlfn.UNIQUE(IF((序时账[日期]=B2902)*(序时账[凭证字号]=C2902), 序时账[科目编码], "")))</f>
        <v>0</v>
      </c>
      <c r="B2902" s="89"/>
      <c r="G2902" s="39"/>
      <c r="H2902" s="39"/>
      <c r="I2902" s="42">
        <f>IF(F2902&lt;&gt;"结转本期损益",_xlfn.XLOOKUP(D2902,科目余额表[科目编码],科目余额表[抽查项目],"无匹配"),"期间结转")</f>
        <v>0</v>
      </c>
      <c r="J2902" s="38" t="str" cm="1">
        <f t="array" ref="J2902">_xlfn.TEXTJOIN(",", TRUE, _xlfn.UNIQUE(IF((序时账[日期]=B2902)*(序时账[凭证字号]=C2902)*IF(G2902=0,序时账[借方金额]&lt;&gt;0,序时账[借方金额]=0)*(序时账[科目编码]&lt;&gt;D2902), 序时账[科目名称], "")))</f>
        <v/>
      </c>
      <c r="K2902" s="42"/>
      <c r="M2902" s="24"/>
      <c r="N2902" s="23"/>
    </row>
    <row r="2903" spans="1:14">
      <c r="A2903" s="38" t="str" cm="1">
        <f t="array" ref="A2903">_xlfn.TEXTJOIN(",", TRUE, _xlfn.UNIQUE(IF((序时账[日期]=B2903)*(序时账[凭证字号]=C2903), 序时账[科目编码], "")))</f>
        <v>0</v>
      </c>
      <c r="B2903" s="89"/>
      <c r="G2903" s="39"/>
      <c r="H2903" s="39"/>
      <c r="I2903" s="42">
        <f>IF(F2903&lt;&gt;"结转本期损益",_xlfn.XLOOKUP(D2903,科目余额表[科目编码],科目余额表[抽查项目],"无匹配"),"期间结转")</f>
        <v>0</v>
      </c>
      <c r="J2903" s="38" t="str" cm="1">
        <f t="array" ref="J2903">_xlfn.TEXTJOIN(",", TRUE, _xlfn.UNIQUE(IF((序时账[日期]=B2903)*(序时账[凭证字号]=C2903)*IF(G2903=0,序时账[借方金额]&lt;&gt;0,序时账[借方金额]=0)*(序时账[科目编码]&lt;&gt;D2903), 序时账[科目名称], "")))</f>
        <v/>
      </c>
      <c r="K2903" s="42"/>
      <c r="M2903" s="24"/>
      <c r="N2903" s="23"/>
    </row>
    <row r="2904" spans="1:14">
      <c r="A2904" s="38" t="str" cm="1">
        <f t="array" ref="A2904">_xlfn.TEXTJOIN(",", TRUE, _xlfn.UNIQUE(IF((序时账[日期]=B2904)*(序时账[凭证字号]=C2904), 序时账[科目编码], "")))</f>
        <v>0</v>
      </c>
      <c r="B2904" s="89"/>
      <c r="G2904" s="39"/>
      <c r="H2904" s="39"/>
      <c r="I2904" s="42">
        <f>IF(F2904&lt;&gt;"结转本期损益",_xlfn.XLOOKUP(D2904,科目余额表[科目编码],科目余额表[抽查项目],"无匹配"),"期间结转")</f>
        <v>0</v>
      </c>
      <c r="J2904" s="38" t="str" cm="1">
        <f t="array" ref="J2904">_xlfn.TEXTJOIN(",", TRUE, _xlfn.UNIQUE(IF((序时账[日期]=B2904)*(序时账[凭证字号]=C2904)*IF(G2904=0,序时账[借方金额]&lt;&gt;0,序时账[借方金额]=0)*(序时账[科目编码]&lt;&gt;D2904), 序时账[科目名称], "")))</f>
        <v/>
      </c>
      <c r="K2904" s="42"/>
      <c r="M2904" s="24"/>
      <c r="N2904" s="23"/>
    </row>
    <row r="2905" spans="1:14">
      <c r="A2905" s="38" t="str" cm="1">
        <f t="array" ref="A2905">_xlfn.TEXTJOIN(",", TRUE, _xlfn.UNIQUE(IF((序时账[日期]=B2905)*(序时账[凭证字号]=C2905), 序时账[科目编码], "")))</f>
        <v>0</v>
      </c>
      <c r="B2905" s="89"/>
      <c r="G2905" s="39"/>
      <c r="H2905" s="39"/>
      <c r="I2905" s="42">
        <f>IF(F2905&lt;&gt;"结转本期损益",_xlfn.XLOOKUP(D2905,科目余额表[科目编码],科目余额表[抽查项目],"无匹配"),"期间结转")</f>
        <v>0</v>
      </c>
      <c r="J2905" s="38" t="str" cm="1">
        <f t="array" ref="J2905">_xlfn.TEXTJOIN(",", TRUE, _xlfn.UNIQUE(IF((序时账[日期]=B2905)*(序时账[凭证字号]=C2905)*IF(G2905=0,序时账[借方金额]&lt;&gt;0,序时账[借方金额]=0)*(序时账[科目编码]&lt;&gt;D2905), 序时账[科目名称], "")))</f>
        <v/>
      </c>
      <c r="K2905" s="42"/>
      <c r="M2905" s="24"/>
      <c r="N2905" s="23"/>
    </row>
    <row r="2906" spans="1:14">
      <c r="A2906" s="38" t="str" cm="1">
        <f t="array" ref="A2906">_xlfn.TEXTJOIN(",", TRUE, _xlfn.UNIQUE(IF((序时账[日期]=B2906)*(序时账[凭证字号]=C2906), 序时账[科目编码], "")))</f>
        <v>0</v>
      </c>
      <c r="B2906" s="89"/>
      <c r="G2906" s="39"/>
      <c r="H2906" s="39"/>
      <c r="I2906" s="42">
        <f>IF(F2906&lt;&gt;"结转本期损益",_xlfn.XLOOKUP(D2906,科目余额表[科目编码],科目余额表[抽查项目],"无匹配"),"期间结转")</f>
        <v>0</v>
      </c>
      <c r="J2906" s="38" t="str" cm="1">
        <f t="array" ref="J2906">_xlfn.TEXTJOIN(",", TRUE, _xlfn.UNIQUE(IF((序时账[日期]=B2906)*(序时账[凭证字号]=C2906)*IF(G2906=0,序时账[借方金额]&lt;&gt;0,序时账[借方金额]=0)*(序时账[科目编码]&lt;&gt;D2906), 序时账[科目名称], "")))</f>
        <v/>
      </c>
      <c r="K2906" s="42"/>
      <c r="M2906" s="24"/>
      <c r="N2906" s="23"/>
    </row>
    <row r="2907" spans="1:14">
      <c r="A2907" s="38" t="str" cm="1">
        <f t="array" ref="A2907">_xlfn.TEXTJOIN(",", TRUE, _xlfn.UNIQUE(IF((序时账[日期]=B2907)*(序时账[凭证字号]=C2907), 序时账[科目编码], "")))</f>
        <v>0</v>
      </c>
      <c r="B2907" s="89"/>
      <c r="G2907" s="39"/>
      <c r="H2907" s="39"/>
      <c r="I2907" s="42">
        <f>IF(F2907&lt;&gt;"结转本期损益",_xlfn.XLOOKUP(D2907,科目余额表[科目编码],科目余额表[抽查项目],"无匹配"),"期间结转")</f>
        <v>0</v>
      </c>
      <c r="J2907" s="38" t="str" cm="1">
        <f t="array" ref="J2907">_xlfn.TEXTJOIN(",", TRUE, _xlfn.UNIQUE(IF((序时账[日期]=B2907)*(序时账[凭证字号]=C2907)*IF(G2907=0,序时账[借方金额]&lt;&gt;0,序时账[借方金额]=0)*(序时账[科目编码]&lt;&gt;D2907), 序时账[科目名称], "")))</f>
        <v/>
      </c>
      <c r="K2907" s="42"/>
      <c r="M2907" s="24"/>
      <c r="N2907" s="23"/>
    </row>
    <row r="2908" spans="1:14">
      <c r="A2908" s="38" t="str" cm="1">
        <f t="array" ref="A2908">_xlfn.TEXTJOIN(",", TRUE, _xlfn.UNIQUE(IF((序时账[日期]=B2908)*(序时账[凭证字号]=C2908), 序时账[科目编码], "")))</f>
        <v>0</v>
      </c>
      <c r="B2908" s="89"/>
      <c r="G2908" s="39"/>
      <c r="H2908" s="39"/>
      <c r="I2908" s="42">
        <f>IF(F2908&lt;&gt;"结转本期损益",_xlfn.XLOOKUP(D2908,科目余额表[科目编码],科目余额表[抽查项目],"无匹配"),"期间结转")</f>
        <v>0</v>
      </c>
      <c r="J2908" s="38" t="str" cm="1">
        <f t="array" ref="J2908">_xlfn.TEXTJOIN(",", TRUE, _xlfn.UNIQUE(IF((序时账[日期]=B2908)*(序时账[凭证字号]=C2908)*IF(G2908=0,序时账[借方金额]&lt;&gt;0,序时账[借方金额]=0)*(序时账[科目编码]&lt;&gt;D2908), 序时账[科目名称], "")))</f>
        <v/>
      </c>
      <c r="K2908" s="42"/>
      <c r="M2908" s="24"/>
      <c r="N2908" s="23"/>
    </row>
    <row r="2909" spans="1:14">
      <c r="A2909" s="38" t="str" cm="1">
        <f t="array" ref="A2909">_xlfn.TEXTJOIN(",", TRUE, _xlfn.UNIQUE(IF((序时账[日期]=B2909)*(序时账[凭证字号]=C2909), 序时账[科目编码], "")))</f>
        <v>0</v>
      </c>
      <c r="B2909" s="89"/>
      <c r="G2909" s="39"/>
      <c r="H2909" s="39"/>
      <c r="I2909" s="42">
        <f>IF(F2909&lt;&gt;"结转本期损益",_xlfn.XLOOKUP(D2909,科目余额表[科目编码],科目余额表[抽查项目],"无匹配"),"期间结转")</f>
        <v>0</v>
      </c>
      <c r="J2909" s="38" t="str" cm="1">
        <f t="array" ref="J2909">_xlfn.TEXTJOIN(",", TRUE, _xlfn.UNIQUE(IF((序时账[日期]=B2909)*(序时账[凭证字号]=C2909)*IF(G2909=0,序时账[借方金额]&lt;&gt;0,序时账[借方金额]=0)*(序时账[科目编码]&lt;&gt;D2909), 序时账[科目名称], "")))</f>
        <v/>
      </c>
      <c r="K2909" s="42"/>
      <c r="M2909" s="24"/>
      <c r="N2909" s="23"/>
    </row>
    <row r="2910" spans="1:14">
      <c r="A2910" s="38" t="str" cm="1">
        <f t="array" ref="A2910">_xlfn.TEXTJOIN(",", TRUE, _xlfn.UNIQUE(IF((序时账[日期]=B2910)*(序时账[凭证字号]=C2910), 序时账[科目编码], "")))</f>
        <v>0</v>
      </c>
      <c r="B2910" s="89"/>
      <c r="G2910" s="39"/>
      <c r="H2910" s="39"/>
      <c r="I2910" s="42">
        <f>IF(F2910&lt;&gt;"结转本期损益",_xlfn.XLOOKUP(D2910,科目余额表[科目编码],科目余额表[抽查项目],"无匹配"),"期间结转")</f>
        <v>0</v>
      </c>
      <c r="J2910" s="38" t="str" cm="1">
        <f t="array" ref="J2910">_xlfn.TEXTJOIN(",", TRUE, _xlfn.UNIQUE(IF((序时账[日期]=B2910)*(序时账[凭证字号]=C2910)*IF(G2910=0,序时账[借方金额]&lt;&gt;0,序时账[借方金额]=0)*(序时账[科目编码]&lt;&gt;D2910), 序时账[科目名称], "")))</f>
        <v/>
      </c>
      <c r="K2910" s="42"/>
      <c r="M2910" s="24"/>
      <c r="N2910" s="23"/>
    </row>
    <row r="2911" spans="1:14">
      <c r="A2911" s="38" t="str" cm="1">
        <f t="array" ref="A2911">_xlfn.TEXTJOIN(",", TRUE, _xlfn.UNIQUE(IF((序时账[日期]=B2911)*(序时账[凭证字号]=C2911), 序时账[科目编码], "")))</f>
        <v>0</v>
      </c>
      <c r="B2911" s="89"/>
      <c r="G2911" s="39"/>
      <c r="H2911" s="39"/>
      <c r="I2911" s="42">
        <f>IF(F2911&lt;&gt;"结转本期损益",_xlfn.XLOOKUP(D2911,科目余额表[科目编码],科目余额表[抽查项目],"无匹配"),"期间结转")</f>
        <v>0</v>
      </c>
      <c r="J2911" s="38" t="str" cm="1">
        <f t="array" ref="J2911">_xlfn.TEXTJOIN(",", TRUE, _xlfn.UNIQUE(IF((序时账[日期]=B2911)*(序时账[凭证字号]=C2911)*IF(G2911=0,序时账[借方金额]&lt;&gt;0,序时账[借方金额]=0)*(序时账[科目编码]&lt;&gt;D2911), 序时账[科目名称], "")))</f>
        <v/>
      </c>
      <c r="K2911" s="42"/>
      <c r="M2911" s="24"/>
      <c r="N2911" s="23"/>
    </row>
    <row r="2912" spans="1:14">
      <c r="A2912" s="38" t="str" cm="1">
        <f t="array" ref="A2912">_xlfn.TEXTJOIN(",", TRUE, _xlfn.UNIQUE(IF((序时账[日期]=B2912)*(序时账[凭证字号]=C2912), 序时账[科目编码], "")))</f>
        <v>0</v>
      </c>
      <c r="B2912" s="89"/>
      <c r="G2912" s="39"/>
      <c r="H2912" s="39"/>
      <c r="I2912" s="42">
        <f>IF(F2912&lt;&gt;"结转本期损益",_xlfn.XLOOKUP(D2912,科目余额表[科目编码],科目余额表[抽查项目],"无匹配"),"期间结转")</f>
        <v>0</v>
      </c>
      <c r="J2912" s="38" t="str" cm="1">
        <f t="array" ref="J2912">_xlfn.TEXTJOIN(",", TRUE, _xlfn.UNIQUE(IF((序时账[日期]=B2912)*(序时账[凭证字号]=C2912)*IF(G2912=0,序时账[借方金额]&lt;&gt;0,序时账[借方金额]=0)*(序时账[科目编码]&lt;&gt;D2912), 序时账[科目名称], "")))</f>
        <v/>
      </c>
      <c r="K2912" s="42"/>
      <c r="M2912" s="24"/>
      <c r="N2912" s="23"/>
    </row>
    <row r="2913" spans="1:14">
      <c r="A2913" s="38" t="str" cm="1">
        <f t="array" ref="A2913">_xlfn.TEXTJOIN(",", TRUE, _xlfn.UNIQUE(IF((序时账[日期]=B2913)*(序时账[凭证字号]=C2913), 序时账[科目编码], "")))</f>
        <v>0</v>
      </c>
      <c r="B2913" s="89"/>
      <c r="G2913" s="39"/>
      <c r="H2913" s="39"/>
      <c r="I2913" s="42">
        <f>IF(F2913&lt;&gt;"结转本期损益",_xlfn.XLOOKUP(D2913,科目余额表[科目编码],科目余额表[抽查项目],"无匹配"),"期间结转")</f>
        <v>0</v>
      </c>
      <c r="J2913" s="38" t="str" cm="1">
        <f t="array" ref="J2913">_xlfn.TEXTJOIN(",", TRUE, _xlfn.UNIQUE(IF((序时账[日期]=B2913)*(序时账[凭证字号]=C2913)*IF(G2913=0,序时账[借方金额]&lt;&gt;0,序时账[借方金额]=0)*(序时账[科目编码]&lt;&gt;D2913), 序时账[科目名称], "")))</f>
        <v/>
      </c>
      <c r="K2913" s="42"/>
      <c r="M2913" s="24"/>
      <c r="N2913" s="23"/>
    </row>
    <row r="2914" spans="1:14">
      <c r="A2914" s="38" t="str" cm="1">
        <f t="array" ref="A2914">_xlfn.TEXTJOIN(",", TRUE, _xlfn.UNIQUE(IF((序时账[日期]=B2914)*(序时账[凭证字号]=C2914), 序时账[科目编码], "")))</f>
        <v>0</v>
      </c>
      <c r="B2914" s="89"/>
      <c r="G2914" s="39"/>
      <c r="H2914" s="39"/>
      <c r="I2914" s="42">
        <f>IF(F2914&lt;&gt;"结转本期损益",_xlfn.XLOOKUP(D2914,科目余额表[科目编码],科目余额表[抽查项目],"无匹配"),"期间结转")</f>
        <v>0</v>
      </c>
      <c r="J2914" s="38" t="str" cm="1">
        <f t="array" ref="J2914">_xlfn.TEXTJOIN(",", TRUE, _xlfn.UNIQUE(IF((序时账[日期]=B2914)*(序时账[凭证字号]=C2914)*IF(G2914=0,序时账[借方金额]&lt;&gt;0,序时账[借方金额]=0)*(序时账[科目编码]&lt;&gt;D2914), 序时账[科目名称], "")))</f>
        <v/>
      </c>
      <c r="K2914" s="42"/>
      <c r="M2914" s="24"/>
      <c r="N2914" s="23"/>
    </row>
    <row r="2915" spans="1:14">
      <c r="A2915" s="38" t="str" cm="1">
        <f t="array" ref="A2915">_xlfn.TEXTJOIN(",", TRUE, _xlfn.UNIQUE(IF((序时账[日期]=B2915)*(序时账[凭证字号]=C2915), 序时账[科目编码], "")))</f>
        <v>0</v>
      </c>
      <c r="B2915" s="89"/>
      <c r="G2915" s="39"/>
      <c r="H2915" s="39"/>
      <c r="I2915" s="42">
        <f>IF(F2915&lt;&gt;"结转本期损益",_xlfn.XLOOKUP(D2915,科目余额表[科目编码],科目余额表[抽查项目],"无匹配"),"期间结转")</f>
        <v>0</v>
      </c>
      <c r="J2915" s="38" t="str" cm="1">
        <f t="array" ref="J2915">_xlfn.TEXTJOIN(",", TRUE, _xlfn.UNIQUE(IF((序时账[日期]=B2915)*(序时账[凭证字号]=C2915)*IF(G2915=0,序时账[借方金额]&lt;&gt;0,序时账[借方金额]=0)*(序时账[科目编码]&lt;&gt;D2915), 序时账[科目名称], "")))</f>
        <v/>
      </c>
      <c r="K2915" s="42"/>
      <c r="M2915" s="24"/>
      <c r="N2915" s="23"/>
    </row>
    <row r="2916" spans="1:14">
      <c r="A2916" s="38" t="str" cm="1">
        <f t="array" ref="A2916">_xlfn.TEXTJOIN(",", TRUE, _xlfn.UNIQUE(IF((序时账[日期]=B2916)*(序时账[凭证字号]=C2916), 序时账[科目编码], "")))</f>
        <v>0</v>
      </c>
      <c r="B2916" s="89"/>
      <c r="G2916" s="39"/>
      <c r="H2916" s="39"/>
      <c r="I2916" s="42">
        <f>IF(F2916&lt;&gt;"结转本期损益",_xlfn.XLOOKUP(D2916,科目余额表[科目编码],科目余额表[抽查项目],"无匹配"),"期间结转")</f>
        <v>0</v>
      </c>
      <c r="J2916" s="38" t="str" cm="1">
        <f t="array" ref="J2916">_xlfn.TEXTJOIN(",", TRUE, _xlfn.UNIQUE(IF((序时账[日期]=B2916)*(序时账[凭证字号]=C2916)*IF(G2916=0,序时账[借方金额]&lt;&gt;0,序时账[借方金额]=0)*(序时账[科目编码]&lt;&gt;D2916), 序时账[科目名称], "")))</f>
        <v/>
      </c>
      <c r="K2916" s="42"/>
      <c r="M2916" s="24"/>
      <c r="N2916" s="23"/>
    </row>
    <row r="2917" spans="1:14">
      <c r="A2917" s="38" t="str" cm="1">
        <f t="array" ref="A2917">_xlfn.TEXTJOIN(",", TRUE, _xlfn.UNIQUE(IF((序时账[日期]=B2917)*(序时账[凭证字号]=C2917), 序时账[科目编码], "")))</f>
        <v>0</v>
      </c>
      <c r="B2917" s="89"/>
      <c r="G2917" s="39"/>
      <c r="H2917" s="39"/>
      <c r="I2917" s="42">
        <f>IF(F2917&lt;&gt;"结转本期损益",_xlfn.XLOOKUP(D2917,科目余额表[科目编码],科目余额表[抽查项目],"无匹配"),"期间结转")</f>
        <v>0</v>
      </c>
      <c r="J2917" s="38" t="str" cm="1">
        <f t="array" ref="J2917">_xlfn.TEXTJOIN(",", TRUE, _xlfn.UNIQUE(IF((序时账[日期]=B2917)*(序时账[凭证字号]=C2917)*IF(G2917=0,序时账[借方金额]&lt;&gt;0,序时账[借方金额]=0)*(序时账[科目编码]&lt;&gt;D2917), 序时账[科目名称], "")))</f>
        <v/>
      </c>
      <c r="K2917" s="42"/>
      <c r="M2917" s="24"/>
      <c r="N2917" s="23"/>
    </row>
    <row r="2918" spans="1:14">
      <c r="A2918" s="38" t="str" cm="1">
        <f t="array" ref="A2918">_xlfn.TEXTJOIN(",", TRUE, _xlfn.UNIQUE(IF((序时账[日期]=B2918)*(序时账[凭证字号]=C2918), 序时账[科目编码], "")))</f>
        <v>0</v>
      </c>
      <c r="B2918" s="89"/>
      <c r="G2918" s="39"/>
      <c r="H2918" s="39"/>
      <c r="I2918" s="42">
        <f>IF(F2918&lt;&gt;"结转本期损益",_xlfn.XLOOKUP(D2918,科目余额表[科目编码],科目余额表[抽查项目],"无匹配"),"期间结转")</f>
        <v>0</v>
      </c>
      <c r="J2918" s="38" t="str" cm="1">
        <f t="array" ref="J2918">_xlfn.TEXTJOIN(",", TRUE, _xlfn.UNIQUE(IF((序时账[日期]=B2918)*(序时账[凭证字号]=C2918)*IF(G2918=0,序时账[借方金额]&lt;&gt;0,序时账[借方金额]=0)*(序时账[科目编码]&lt;&gt;D2918), 序时账[科目名称], "")))</f>
        <v/>
      </c>
      <c r="K2918" s="42"/>
      <c r="M2918" s="24"/>
      <c r="N2918" s="23"/>
    </row>
    <row r="2919" spans="1:14">
      <c r="A2919" s="38" t="str" cm="1">
        <f t="array" ref="A2919">_xlfn.TEXTJOIN(",", TRUE, _xlfn.UNIQUE(IF((序时账[日期]=B2919)*(序时账[凭证字号]=C2919), 序时账[科目编码], "")))</f>
        <v>0</v>
      </c>
      <c r="B2919" s="89"/>
      <c r="G2919" s="39"/>
      <c r="H2919" s="39"/>
      <c r="I2919" s="42">
        <f>IF(F2919&lt;&gt;"结转本期损益",_xlfn.XLOOKUP(D2919,科目余额表[科目编码],科目余额表[抽查项目],"无匹配"),"期间结转")</f>
        <v>0</v>
      </c>
      <c r="J2919" s="38" t="str" cm="1">
        <f t="array" ref="J2919">_xlfn.TEXTJOIN(",", TRUE, _xlfn.UNIQUE(IF((序时账[日期]=B2919)*(序时账[凭证字号]=C2919)*IF(G2919=0,序时账[借方金额]&lt;&gt;0,序时账[借方金额]=0)*(序时账[科目编码]&lt;&gt;D2919), 序时账[科目名称], "")))</f>
        <v/>
      </c>
      <c r="K2919" s="42"/>
      <c r="M2919" s="24"/>
      <c r="N2919" s="23"/>
    </row>
    <row r="2920" spans="1:14">
      <c r="A2920" s="38" t="str" cm="1">
        <f t="array" ref="A2920">_xlfn.TEXTJOIN(",", TRUE, _xlfn.UNIQUE(IF((序时账[日期]=B2920)*(序时账[凭证字号]=C2920), 序时账[科目编码], "")))</f>
        <v>0</v>
      </c>
      <c r="B2920" s="89"/>
      <c r="G2920" s="39"/>
      <c r="H2920" s="39"/>
      <c r="I2920" s="42">
        <f>IF(F2920&lt;&gt;"结转本期损益",_xlfn.XLOOKUP(D2920,科目余额表[科目编码],科目余额表[抽查项目],"无匹配"),"期间结转")</f>
        <v>0</v>
      </c>
      <c r="J2920" s="38" t="str" cm="1">
        <f t="array" ref="J2920">_xlfn.TEXTJOIN(",", TRUE, _xlfn.UNIQUE(IF((序时账[日期]=B2920)*(序时账[凭证字号]=C2920)*IF(G2920=0,序时账[借方金额]&lt;&gt;0,序时账[借方金额]=0)*(序时账[科目编码]&lt;&gt;D2920), 序时账[科目名称], "")))</f>
        <v/>
      </c>
      <c r="K2920" s="42"/>
      <c r="M2920" s="24"/>
      <c r="N2920" s="23"/>
    </row>
    <row r="2921" spans="1:14">
      <c r="A2921" s="38" t="str" cm="1">
        <f t="array" ref="A2921">_xlfn.TEXTJOIN(",", TRUE, _xlfn.UNIQUE(IF((序时账[日期]=B2921)*(序时账[凭证字号]=C2921), 序时账[科目编码], "")))</f>
        <v>0</v>
      </c>
      <c r="B2921" s="89"/>
      <c r="G2921" s="39"/>
      <c r="H2921" s="39"/>
      <c r="I2921" s="42">
        <f>IF(F2921&lt;&gt;"结转本期损益",_xlfn.XLOOKUP(D2921,科目余额表[科目编码],科目余额表[抽查项目],"无匹配"),"期间结转")</f>
        <v>0</v>
      </c>
      <c r="J2921" s="38" t="str" cm="1">
        <f t="array" ref="J2921">_xlfn.TEXTJOIN(",", TRUE, _xlfn.UNIQUE(IF((序时账[日期]=B2921)*(序时账[凭证字号]=C2921)*IF(G2921=0,序时账[借方金额]&lt;&gt;0,序时账[借方金额]=0)*(序时账[科目编码]&lt;&gt;D2921), 序时账[科目名称], "")))</f>
        <v/>
      </c>
      <c r="K2921" s="42"/>
      <c r="M2921" s="24"/>
      <c r="N2921" s="23"/>
    </row>
    <row r="2922" spans="1:14">
      <c r="A2922" s="38" t="str" cm="1">
        <f t="array" ref="A2922">_xlfn.TEXTJOIN(",", TRUE, _xlfn.UNIQUE(IF((序时账[日期]=B2922)*(序时账[凭证字号]=C2922), 序时账[科目编码], "")))</f>
        <v>0</v>
      </c>
      <c r="B2922" s="89"/>
      <c r="G2922" s="39"/>
      <c r="H2922" s="39"/>
      <c r="I2922" s="42">
        <f>IF(F2922&lt;&gt;"结转本期损益",_xlfn.XLOOKUP(D2922,科目余额表[科目编码],科目余额表[抽查项目],"无匹配"),"期间结转")</f>
        <v>0</v>
      </c>
      <c r="J2922" s="38" t="str" cm="1">
        <f t="array" ref="J2922">_xlfn.TEXTJOIN(",", TRUE, _xlfn.UNIQUE(IF((序时账[日期]=B2922)*(序时账[凭证字号]=C2922)*IF(G2922=0,序时账[借方金额]&lt;&gt;0,序时账[借方金额]=0)*(序时账[科目编码]&lt;&gt;D2922), 序时账[科目名称], "")))</f>
        <v/>
      </c>
      <c r="K2922" s="42"/>
      <c r="M2922" s="24"/>
      <c r="N2922" s="23"/>
    </row>
    <row r="2923" spans="1:14">
      <c r="A2923" s="38" t="str" cm="1">
        <f t="array" ref="A2923">_xlfn.TEXTJOIN(",", TRUE, _xlfn.UNIQUE(IF((序时账[日期]=B2923)*(序时账[凭证字号]=C2923), 序时账[科目编码], "")))</f>
        <v>0</v>
      </c>
      <c r="B2923" s="89"/>
      <c r="G2923" s="39"/>
      <c r="H2923" s="39"/>
      <c r="I2923" s="42">
        <f>IF(F2923&lt;&gt;"结转本期损益",_xlfn.XLOOKUP(D2923,科目余额表[科目编码],科目余额表[抽查项目],"无匹配"),"期间结转")</f>
        <v>0</v>
      </c>
      <c r="J2923" s="38" t="str" cm="1">
        <f t="array" ref="J2923">_xlfn.TEXTJOIN(",", TRUE, _xlfn.UNIQUE(IF((序时账[日期]=B2923)*(序时账[凭证字号]=C2923)*IF(G2923=0,序时账[借方金额]&lt;&gt;0,序时账[借方金额]=0)*(序时账[科目编码]&lt;&gt;D2923), 序时账[科目名称], "")))</f>
        <v/>
      </c>
      <c r="K2923" s="42"/>
      <c r="M2923" s="24"/>
      <c r="N2923" s="23"/>
    </row>
    <row r="2924" spans="1:14">
      <c r="A2924" s="38" t="str" cm="1">
        <f t="array" ref="A2924">_xlfn.TEXTJOIN(",", TRUE, _xlfn.UNIQUE(IF((序时账[日期]=B2924)*(序时账[凭证字号]=C2924), 序时账[科目编码], "")))</f>
        <v>0</v>
      </c>
      <c r="B2924" s="89"/>
      <c r="G2924" s="39"/>
      <c r="H2924" s="39"/>
      <c r="I2924" s="42">
        <f>IF(F2924&lt;&gt;"结转本期损益",_xlfn.XLOOKUP(D2924,科目余额表[科目编码],科目余额表[抽查项目],"无匹配"),"期间结转")</f>
        <v>0</v>
      </c>
      <c r="J2924" s="38" t="str" cm="1">
        <f t="array" ref="J2924">_xlfn.TEXTJOIN(",", TRUE, _xlfn.UNIQUE(IF((序时账[日期]=B2924)*(序时账[凭证字号]=C2924)*IF(G2924=0,序时账[借方金额]&lt;&gt;0,序时账[借方金额]=0)*(序时账[科目编码]&lt;&gt;D2924), 序时账[科目名称], "")))</f>
        <v/>
      </c>
      <c r="K2924" s="42"/>
      <c r="M2924" s="24"/>
      <c r="N2924" s="23"/>
    </row>
    <row r="2925" spans="1:14">
      <c r="A2925" s="38" t="str" cm="1">
        <f t="array" ref="A2925">_xlfn.TEXTJOIN(",", TRUE, _xlfn.UNIQUE(IF((序时账[日期]=B2925)*(序时账[凭证字号]=C2925), 序时账[科目编码], "")))</f>
        <v>0</v>
      </c>
      <c r="B2925" s="89"/>
      <c r="G2925" s="39"/>
      <c r="H2925" s="39"/>
      <c r="I2925" s="42">
        <f>IF(F2925&lt;&gt;"结转本期损益",_xlfn.XLOOKUP(D2925,科目余额表[科目编码],科目余额表[抽查项目],"无匹配"),"期间结转")</f>
        <v>0</v>
      </c>
      <c r="J2925" s="38" t="str" cm="1">
        <f t="array" ref="J2925">_xlfn.TEXTJOIN(",", TRUE, _xlfn.UNIQUE(IF((序时账[日期]=B2925)*(序时账[凭证字号]=C2925)*IF(G2925=0,序时账[借方金额]&lt;&gt;0,序时账[借方金额]=0)*(序时账[科目编码]&lt;&gt;D2925), 序时账[科目名称], "")))</f>
        <v/>
      </c>
      <c r="K2925" s="42"/>
      <c r="M2925" s="24"/>
      <c r="N2925" s="23"/>
    </row>
    <row r="2926" spans="1:14">
      <c r="A2926" s="38" t="str" cm="1">
        <f t="array" ref="A2926">_xlfn.TEXTJOIN(",", TRUE, _xlfn.UNIQUE(IF((序时账[日期]=B2926)*(序时账[凭证字号]=C2926), 序时账[科目编码], "")))</f>
        <v>0</v>
      </c>
      <c r="B2926" s="89"/>
      <c r="G2926" s="39"/>
      <c r="H2926" s="39"/>
      <c r="I2926" s="42">
        <f>IF(F2926&lt;&gt;"结转本期损益",_xlfn.XLOOKUP(D2926,科目余额表[科目编码],科目余额表[抽查项目],"无匹配"),"期间结转")</f>
        <v>0</v>
      </c>
      <c r="J2926" s="38" t="str" cm="1">
        <f t="array" ref="J2926">_xlfn.TEXTJOIN(",", TRUE, _xlfn.UNIQUE(IF((序时账[日期]=B2926)*(序时账[凭证字号]=C2926)*IF(G2926=0,序时账[借方金额]&lt;&gt;0,序时账[借方金额]=0)*(序时账[科目编码]&lt;&gt;D2926), 序时账[科目名称], "")))</f>
        <v/>
      </c>
      <c r="K2926" s="42"/>
      <c r="M2926" s="24"/>
      <c r="N2926" s="23"/>
    </row>
    <row r="2927" spans="1:14">
      <c r="A2927" s="38" t="str" cm="1">
        <f t="array" ref="A2927">_xlfn.TEXTJOIN(",", TRUE, _xlfn.UNIQUE(IF((序时账[日期]=B2927)*(序时账[凭证字号]=C2927), 序时账[科目编码], "")))</f>
        <v>0</v>
      </c>
      <c r="B2927" s="89"/>
      <c r="G2927" s="39"/>
      <c r="H2927" s="39"/>
      <c r="I2927" s="42">
        <f>IF(F2927&lt;&gt;"结转本期损益",_xlfn.XLOOKUP(D2927,科目余额表[科目编码],科目余额表[抽查项目],"无匹配"),"期间结转")</f>
        <v>0</v>
      </c>
      <c r="J2927" s="38" t="str" cm="1">
        <f t="array" ref="J2927">_xlfn.TEXTJOIN(",", TRUE, _xlfn.UNIQUE(IF((序时账[日期]=B2927)*(序时账[凭证字号]=C2927)*IF(G2927=0,序时账[借方金额]&lt;&gt;0,序时账[借方金额]=0)*(序时账[科目编码]&lt;&gt;D2927), 序时账[科目名称], "")))</f>
        <v/>
      </c>
      <c r="K2927" s="42"/>
      <c r="M2927" s="24"/>
      <c r="N2927" s="23"/>
    </row>
    <row r="2928" spans="1:14">
      <c r="A2928" s="38" t="str" cm="1">
        <f t="array" ref="A2928">_xlfn.TEXTJOIN(",", TRUE, _xlfn.UNIQUE(IF((序时账[日期]=B2928)*(序时账[凭证字号]=C2928), 序时账[科目编码], "")))</f>
        <v>0</v>
      </c>
      <c r="B2928" s="89"/>
      <c r="G2928" s="39"/>
      <c r="H2928" s="39"/>
      <c r="I2928" s="42">
        <f>IF(F2928&lt;&gt;"结转本期损益",_xlfn.XLOOKUP(D2928,科目余额表[科目编码],科目余额表[抽查项目],"无匹配"),"期间结转")</f>
        <v>0</v>
      </c>
      <c r="J2928" s="38" t="str" cm="1">
        <f t="array" ref="J2928">_xlfn.TEXTJOIN(",", TRUE, _xlfn.UNIQUE(IF((序时账[日期]=B2928)*(序时账[凭证字号]=C2928)*IF(G2928=0,序时账[借方金额]&lt;&gt;0,序时账[借方金额]=0)*(序时账[科目编码]&lt;&gt;D2928), 序时账[科目名称], "")))</f>
        <v/>
      </c>
      <c r="K2928" s="42"/>
      <c r="M2928" s="24"/>
      <c r="N2928" s="23"/>
    </row>
    <row r="2929" spans="1:14">
      <c r="A2929" s="38" t="str" cm="1">
        <f t="array" ref="A2929">_xlfn.TEXTJOIN(",", TRUE, _xlfn.UNIQUE(IF((序时账[日期]=B2929)*(序时账[凭证字号]=C2929), 序时账[科目编码], "")))</f>
        <v>0</v>
      </c>
      <c r="B2929" s="89"/>
      <c r="G2929" s="39"/>
      <c r="H2929" s="39"/>
      <c r="I2929" s="42">
        <f>IF(F2929&lt;&gt;"结转本期损益",_xlfn.XLOOKUP(D2929,科目余额表[科目编码],科目余额表[抽查项目],"无匹配"),"期间结转")</f>
        <v>0</v>
      </c>
      <c r="J2929" s="38" t="str" cm="1">
        <f t="array" ref="J2929">_xlfn.TEXTJOIN(",", TRUE, _xlfn.UNIQUE(IF((序时账[日期]=B2929)*(序时账[凭证字号]=C2929)*IF(G2929=0,序时账[借方金额]&lt;&gt;0,序时账[借方金额]=0)*(序时账[科目编码]&lt;&gt;D2929), 序时账[科目名称], "")))</f>
        <v/>
      </c>
      <c r="K2929" s="42"/>
      <c r="M2929" s="24"/>
      <c r="N2929" s="23"/>
    </row>
    <row r="2930" spans="1:14">
      <c r="A2930" s="38" t="str" cm="1">
        <f t="array" ref="A2930">_xlfn.TEXTJOIN(",", TRUE, _xlfn.UNIQUE(IF((序时账[日期]=B2930)*(序时账[凭证字号]=C2930), 序时账[科目编码], "")))</f>
        <v>0</v>
      </c>
      <c r="B2930" s="89"/>
      <c r="G2930" s="39"/>
      <c r="H2930" s="39"/>
      <c r="I2930" s="42">
        <f>IF(F2930&lt;&gt;"结转本期损益",_xlfn.XLOOKUP(D2930,科目余额表[科目编码],科目余额表[抽查项目],"无匹配"),"期间结转")</f>
        <v>0</v>
      </c>
      <c r="J2930" s="38" t="str" cm="1">
        <f t="array" ref="J2930">_xlfn.TEXTJOIN(",", TRUE, _xlfn.UNIQUE(IF((序时账[日期]=B2930)*(序时账[凭证字号]=C2930)*IF(G2930=0,序时账[借方金额]&lt;&gt;0,序时账[借方金额]=0)*(序时账[科目编码]&lt;&gt;D2930), 序时账[科目名称], "")))</f>
        <v/>
      </c>
      <c r="K2930" s="42"/>
      <c r="M2930" s="24"/>
      <c r="N2930" s="23"/>
    </row>
    <row r="2931" spans="1:14">
      <c r="A2931" s="38" t="str" cm="1">
        <f t="array" ref="A2931">_xlfn.TEXTJOIN(",", TRUE, _xlfn.UNIQUE(IF((序时账[日期]=B2931)*(序时账[凭证字号]=C2931), 序时账[科目编码], "")))</f>
        <v>0</v>
      </c>
      <c r="B2931" s="89"/>
      <c r="G2931" s="39"/>
      <c r="H2931" s="39"/>
      <c r="I2931" s="42">
        <f>IF(F2931&lt;&gt;"结转本期损益",_xlfn.XLOOKUP(D2931,科目余额表[科目编码],科目余额表[抽查项目],"无匹配"),"期间结转")</f>
        <v>0</v>
      </c>
      <c r="J2931" s="38" t="str" cm="1">
        <f t="array" ref="J2931">_xlfn.TEXTJOIN(",", TRUE, _xlfn.UNIQUE(IF((序时账[日期]=B2931)*(序时账[凭证字号]=C2931)*IF(G2931=0,序时账[借方金额]&lt;&gt;0,序时账[借方金额]=0)*(序时账[科目编码]&lt;&gt;D2931), 序时账[科目名称], "")))</f>
        <v/>
      </c>
      <c r="K2931" s="42"/>
      <c r="M2931" s="24"/>
      <c r="N2931" s="23"/>
    </row>
    <row r="2932" spans="1:14">
      <c r="A2932" s="38" t="str" cm="1">
        <f t="array" ref="A2932">_xlfn.TEXTJOIN(",", TRUE, _xlfn.UNIQUE(IF((序时账[日期]=B2932)*(序时账[凭证字号]=C2932), 序时账[科目编码], "")))</f>
        <v>0</v>
      </c>
      <c r="B2932" s="89"/>
      <c r="G2932" s="39"/>
      <c r="H2932" s="39"/>
      <c r="I2932" s="42">
        <f>IF(F2932&lt;&gt;"结转本期损益",_xlfn.XLOOKUP(D2932,科目余额表[科目编码],科目余额表[抽查项目],"无匹配"),"期间结转")</f>
        <v>0</v>
      </c>
      <c r="J2932" s="38" t="str" cm="1">
        <f t="array" ref="J2932">_xlfn.TEXTJOIN(",", TRUE, _xlfn.UNIQUE(IF((序时账[日期]=B2932)*(序时账[凭证字号]=C2932)*IF(G2932=0,序时账[借方金额]&lt;&gt;0,序时账[借方金额]=0)*(序时账[科目编码]&lt;&gt;D2932), 序时账[科目名称], "")))</f>
        <v/>
      </c>
      <c r="K2932" s="42"/>
      <c r="M2932" s="24"/>
      <c r="N2932" s="23"/>
    </row>
    <row r="2933" spans="1:14">
      <c r="A2933" s="38" t="str" cm="1">
        <f t="array" ref="A2933">_xlfn.TEXTJOIN(",", TRUE, _xlfn.UNIQUE(IF((序时账[日期]=B2933)*(序时账[凭证字号]=C2933), 序时账[科目编码], "")))</f>
        <v>0</v>
      </c>
      <c r="B2933" s="89"/>
      <c r="G2933" s="39"/>
      <c r="H2933" s="39"/>
      <c r="I2933" s="42">
        <f>IF(F2933&lt;&gt;"结转本期损益",_xlfn.XLOOKUP(D2933,科目余额表[科目编码],科目余额表[抽查项目],"无匹配"),"期间结转")</f>
        <v>0</v>
      </c>
      <c r="J2933" s="38" t="str" cm="1">
        <f t="array" ref="J2933">_xlfn.TEXTJOIN(",", TRUE, _xlfn.UNIQUE(IF((序时账[日期]=B2933)*(序时账[凭证字号]=C2933)*IF(G2933=0,序时账[借方金额]&lt;&gt;0,序时账[借方金额]=0)*(序时账[科目编码]&lt;&gt;D2933), 序时账[科目名称], "")))</f>
        <v/>
      </c>
      <c r="K2933" s="42"/>
      <c r="M2933" s="24"/>
      <c r="N2933" s="23"/>
    </row>
    <row r="2934" spans="1:14">
      <c r="A2934" s="38" t="str" cm="1">
        <f t="array" ref="A2934">_xlfn.TEXTJOIN(",", TRUE, _xlfn.UNIQUE(IF((序时账[日期]=B2934)*(序时账[凭证字号]=C2934), 序时账[科目编码], "")))</f>
        <v>0</v>
      </c>
      <c r="B2934" s="89"/>
      <c r="G2934" s="39"/>
      <c r="H2934" s="39"/>
      <c r="I2934" s="42">
        <f>IF(F2934&lt;&gt;"结转本期损益",_xlfn.XLOOKUP(D2934,科目余额表[科目编码],科目余额表[抽查项目],"无匹配"),"期间结转")</f>
        <v>0</v>
      </c>
      <c r="J2934" s="38" t="str" cm="1">
        <f t="array" ref="J2934">_xlfn.TEXTJOIN(",", TRUE, _xlfn.UNIQUE(IF((序时账[日期]=B2934)*(序时账[凭证字号]=C2934)*IF(G2934=0,序时账[借方金额]&lt;&gt;0,序时账[借方金额]=0)*(序时账[科目编码]&lt;&gt;D2934), 序时账[科目名称], "")))</f>
        <v/>
      </c>
      <c r="K2934" s="42"/>
      <c r="M2934" s="24"/>
      <c r="N2934" s="23"/>
    </row>
    <row r="2935" spans="1:14">
      <c r="A2935" s="38" t="str" cm="1">
        <f t="array" ref="A2935">_xlfn.TEXTJOIN(",", TRUE, _xlfn.UNIQUE(IF((序时账[日期]=B2935)*(序时账[凭证字号]=C2935), 序时账[科目编码], "")))</f>
        <v>0</v>
      </c>
      <c r="B2935" s="89"/>
      <c r="G2935" s="39"/>
      <c r="H2935" s="39"/>
      <c r="I2935" s="42">
        <f>IF(F2935&lt;&gt;"结转本期损益",_xlfn.XLOOKUP(D2935,科目余额表[科目编码],科目余额表[抽查项目],"无匹配"),"期间结转")</f>
        <v>0</v>
      </c>
      <c r="J2935" s="38" t="str" cm="1">
        <f t="array" ref="J2935">_xlfn.TEXTJOIN(",", TRUE, _xlfn.UNIQUE(IF((序时账[日期]=B2935)*(序时账[凭证字号]=C2935)*IF(G2935=0,序时账[借方金额]&lt;&gt;0,序时账[借方金额]=0)*(序时账[科目编码]&lt;&gt;D2935), 序时账[科目名称], "")))</f>
        <v/>
      </c>
      <c r="K2935" s="42"/>
      <c r="M2935" s="24"/>
      <c r="N2935" s="23"/>
    </row>
    <row r="2936" spans="1:14">
      <c r="A2936" s="38" t="str" cm="1">
        <f t="array" ref="A2936">_xlfn.TEXTJOIN(",", TRUE, _xlfn.UNIQUE(IF((序时账[日期]=B2936)*(序时账[凭证字号]=C2936), 序时账[科目编码], "")))</f>
        <v>0</v>
      </c>
      <c r="B2936" s="89"/>
      <c r="G2936" s="39"/>
      <c r="H2936" s="39"/>
      <c r="I2936" s="42">
        <f>IF(F2936&lt;&gt;"结转本期损益",_xlfn.XLOOKUP(D2936,科目余额表[科目编码],科目余额表[抽查项目],"无匹配"),"期间结转")</f>
        <v>0</v>
      </c>
      <c r="J2936" s="38" t="str" cm="1">
        <f t="array" ref="J2936">_xlfn.TEXTJOIN(",", TRUE, _xlfn.UNIQUE(IF((序时账[日期]=B2936)*(序时账[凭证字号]=C2936)*IF(G2936=0,序时账[借方金额]&lt;&gt;0,序时账[借方金额]=0)*(序时账[科目编码]&lt;&gt;D2936), 序时账[科目名称], "")))</f>
        <v/>
      </c>
      <c r="K2936" s="42"/>
      <c r="M2936" s="24"/>
      <c r="N2936" s="23"/>
    </row>
    <row r="2937" spans="1:14">
      <c r="A2937" s="38" t="str" cm="1">
        <f t="array" ref="A2937">_xlfn.TEXTJOIN(",", TRUE, _xlfn.UNIQUE(IF((序时账[日期]=B2937)*(序时账[凭证字号]=C2937), 序时账[科目编码], "")))</f>
        <v>0</v>
      </c>
      <c r="B2937" s="89"/>
      <c r="G2937" s="39"/>
      <c r="H2937" s="39"/>
      <c r="I2937" s="42">
        <f>IF(F2937&lt;&gt;"结转本期损益",_xlfn.XLOOKUP(D2937,科目余额表[科目编码],科目余额表[抽查项目],"无匹配"),"期间结转")</f>
        <v>0</v>
      </c>
      <c r="J2937" s="38" t="str" cm="1">
        <f t="array" ref="J2937">_xlfn.TEXTJOIN(",", TRUE, _xlfn.UNIQUE(IF((序时账[日期]=B2937)*(序时账[凭证字号]=C2937)*IF(G2937=0,序时账[借方金额]&lt;&gt;0,序时账[借方金额]=0)*(序时账[科目编码]&lt;&gt;D2937), 序时账[科目名称], "")))</f>
        <v/>
      </c>
      <c r="K2937" s="42"/>
      <c r="M2937" s="24"/>
      <c r="N2937" s="23"/>
    </row>
    <row r="2938" spans="1:14">
      <c r="A2938" s="38" t="str" cm="1">
        <f t="array" ref="A2938">_xlfn.TEXTJOIN(",", TRUE, _xlfn.UNIQUE(IF((序时账[日期]=B2938)*(序时账[凭证字号]=C2938), 序时账[科目编码], "")))</f>
        <v>0</v>
      </c>
      <c r="B2938" s="89"/>
      <c r="G2938" s="39"/>
      <c r="H2938" s="39"/>
      <c r="I2938" s="42">
        <f>IF(F2938&lt;&gt;"结转本期损益",_xlfn.XLOOKUP(D2938,科目余额表[科目编码],科目余额表[抽查项目],"无匹配"),"期间结转")</f>
        <v>0</v>
      </c>
      <c r="J2938" s="38" t="str" cm="1">
        <f t="array" ref="J2938">_xlfn.TEXTJOIN(",", TRUE, _xlfn.UNIQUE(IF((序时账[日期]=B2938)*(序时账[凭证字号]=C2938)*IF(G2938=0,序时账[借方金额]&lt;&gt;0,序时账[借方金额]=0)*(序时账[科目编码]&lt;&gt;D2938), 序时账[科目名称], "")))</f>
        <v/>
      </c>
      <c r="K2938" s="42"/>
      <c r="M2938" s="24"/>
      <c r="N2938" s="23"/>
    </row>
    <row r="2939" spans="1:14">
      <c r="A2939" s="38" t="str" cm="1">
        <f t="array" ref="A2939">_xlfn.TEXTJOIN(",", TRUE, _xlfn.UNIQUE(IF((序时账[日期]=B2939)*(序时账[凭证字号]=C2939), 序时账[科目编码], "")))</f>
        <v>0</v>
      </c>
      <c r="B2939" s="89"/>
      <c r="G2939" s="39"/>
      <c r="H2939" s="39"/>
      <c r="I2939" s="42">
        <f>IF(F2939&lt;&gt;"结转本期损益",_xlfn.XLOOKUP(D2939,科目余额表[科目编码],科目余额表[抽查项目],"无匹配"),"期间结转")</f>
        <v>0</v>
      </c>
      <c r="J2939" s="38" t="str" cm="1">
        <f t="array" ref="J2939">_xlfn.TEXTJOIN(",", TRUE, _xlfn.UNIQUE(IF((序时账[日期]=B2939)*(序时账[凭证字号]=C2939)*IF(G2939=0,序时账[借方金额]&lt;&gt;0,序时账[借方金额]=0)*(序时账[科目编码]&lt;&gt;D2939), 序时账[科目名称], "")))</f>
        <v/>
      </c>
      <c r="K2939" s="42"/>
      <c r="M2939" s="24"/>
      <c r="N2939" s="23"/>
    </row>
    <row r="2940" spans="1:14">
      <c r="A2940" s="38" t="str" cm="1">
        <f t="array" ref="A2940">_xlfn.TEXTJOIN(",", TRUE, _xlfn.UNIQUE(IF((序时账[日期]=B2940)*(序时账[凭证字号]=C2940), 序时账[科目编码], "")))</f>
        <v>0</v>
      </c>
      <c r="B2940" s="89"/>
      <c r="G2940" s="39"/>
      <c r="H2940" s="39"/>
      <c r="I2940" s="42">
        <f>IF(F2940&lt;&gt;"结转本期损益",_xlfn.XLOOKUP(D2940,科目余额表[科目编码],科目余额表[抽查项目],"无匹配"),"期间结转")</f>
        <v>0</v>
      </c>
      <c r="J2940" s="38" t="str" cm="1">
        <f t="array" ref="J2940">_xlfn.TEXTJOIN(",", TRUE, _xlfn.UNIQUE(IF((序时账[日期]=B2940)*(序时账[凭证字号]=C2940)*IF(G2940=0,序时账[借方金额]&lt;&gt;0,序时账[借方金额]=0)*(序时账[科目编码]&lt;&gt;D2940), 序时账[科目名称], "")))</f>
        <v/>
      </c>
      <c r="K2940" s="42"/>
      <c r="M2940" s="24"/>
      <c r="N2940" s="23"/>
    </row>
    <row r="2941" spans="1:14">
      <c r="A2941" s="38" t="str" cm="1">
        <f t="array" ref="A2941">_xlfn.TEXTJOIN(",", TRUE, _xlfn.UNIQUE(IF((序时账[日期]=B2941)*(序时账[凭证字号]=C2941), 序时账[科目编码], "")))</f>
        <v>0</v>
      </c>
      <c r="B2941" s="89"/>
      <c r="G2941" s="39"/>
      <c r="H2941" s="39"/>
      <c r="I2941" s="42">
        <f>IF(F2941&lt;&gt;"结转本期损益",_xlfn.XLOOKUP(D2941,科目余额表[科目编码],科目余额表[抽查项目],"无匹配"),"期间结转")</f>
        <v>0</v>
      </c>
      <c r="J2941" s="38" t="str" cm="1">
        <f t="array" ref="J2941">_xlfn.TEXTJOIN(",", TRUE, _xlfn.UNIQUE(IF((序时账[日期]=B2941)*(序时账[凭证字号]=C2941)*IF(G2941=0,序时账[借方金额]&lt;&gt;0,序时账[借方金额]=0)*(序时账[科目编码]&lt;&gt;D2941), 序时账[科目名称], "")))</f>
        <v/>
      </c>
      <c r="K2941" s="42"/>
      <c r="M2941" s="24"/>
      <c r="N2941" s="23"/>
    </row>
    <row r="2942" spans="1:14">
      <c r="A2942" s="38" t="str" cm="1">
        <f t="array" ref="A2942">_xlfn.TEXTJOIN(",", TRUE, _xlfn.UNIQUE(IF((序时账[日期]=B2942)*(序时账[凭证字号]=C2942), 序时账[科目编码], "")))</f>
        <v>0</v>
      </c>
      <c r="B2942" s="89"/>
      <c r="G2942" s="39"/>
      <c r="H2942" s="39"/>
      <c r="I2942" s="42">
        <f>IF(F2942&lt;&gt;"结转本期损益",_xlfn.XLOOKUP(D2942,科目余额表[科目编码],科目余额表[抽查项目],"无匹配"),"期间结转")</f>
        <v>0</v>
      </c>
      <c r="J2942" s="38" t="str" cm="1">
        <f t="array" ref="J2942">_xlfn.TEXTJOIN(",", TRUE, _xlfn.UNIQUE(IF((序时账[日期]=B2942)*(序时账[凭证字号]=C2942)*IF(G2942=0,序时账[借方金额]&lt;&gt;0,序时账[借方金额]=0)*(序时账[科目编码]&lt;&gt;D2942), 序时账[科目名称], "")))</f>
        <v/>
      </c>
      <c r="K2942" s="42"/>
      <c r="M2942" s="24"/>
      <c r="N2942" s="23"/>
    </row>
    <row r="2943" spans="1:14">
      <c r="A2943" s="38" t="str" cm="1">
        <f t="array" ref="A2943">_xlfn.TEXTJOIN(",", TRUE, _xlfn.UNIQUE(IF((序时账[日期]=B2943)*(序时账[凭证字号]=C2943), 序时账[科目编码], "")))</f>
        <v>0</v>
      </c>
      <c r="B2943" s="89"/>
      <c r="G2943" s="39"/>
      <c r="H2943" s="39"/>
      <c r="I2943" s="42">
        <f>IF(F2943&lt;&gt;"结转本期损益",_xlfn.XLOOKUP(D2943,科目余额表[科目编码],科目余额表[抽查项目],"无匹配"),"期间结转")</f>
        <v>0</v>
      </c>
      <c r="J2943" s="38" t="str" cm="1">
        <f t="array" ref="J2943">_xlfn.TEXTJOIN(",", TRUE, _xlfn.UNIQUE(IF((序时账[日期]=B2943)*(序时账[凭证字号]=C2943)*IF(G2943=0,序时账[借方金额]&lt;&gt;0,序时账[借方金额]=0)*(序时账[科目编码]&lt;&gt;D2943), 序时账[科目名称], "")))</f>
        <v/>
      </c>
      <c r="K2943" s="42"/>
      <c r="M2943" s="24"/>
      <c r="N2943" s="23"/>
    </row>
    <row r="2944" spans="1:14">
      <c r="A2944" s="38" t="str" cm="1">
        <f t="array" ref="A2944">_xlfn.TEXTJOIN(",", TRUE, _xlfn.UNIQUE(IF((序时账[日期]=B2944)*(序时账[凭证字号]=C2944), 序时账[科目编码], "")))</f>
        <v>0</v>
      </c>
      <c r="B2944" s="89"/>
      <c r="G2944" s="39"/>
      <c r="H2944" s="39"/>
      <c r="I2944" s="42">
        <f>IF(F2944&lt;&gt;"结转本期损益",_xlfn.XLOOKUP(D2944,科目余额表[科目编码],科目余额表[抽查项目],"无匹配"),"期间结转")</f>
        <v>0</v>
      </c>
      <c r="J2944" s="38" t="str" cm="1">
        <f t="array" ref="J2944">_xlfn.TEXTJOIN(",", TRUE, _xlfn.UNIQUE(IF((序时账[日期]=B2944)*(序时账[凭证字号]=C2944)*IF(G2944=0,序时账[借方金额]&lt;&gt;0,序时账[借方金额]=0)*(序时账[科目编码]&lt;&gt;D2944), 序时账[科目名称], "")))</f>
        <v/>
      </c>
      <c r="K2944" s="42"/>
      <c r="M2944" s="24"/>
      <c r="N2944" s="23"/>
    </row>
    <row r="2945" spans="1:14">
      <c r="A2945" s="38" t="str" cm="1">
        <f t="array" ref="A2945">_xlfn.TEXTJOIN(",", TRUE, _xlfn.UNIQUE(IF((序时账[日期]=B2945)*(序时账[凭证字号]=C2945), 序时账[科目编码], "")))</f>
        <v>0</v>
      </c>
      <c r="B2945" s="89"/>
      <c r="G2945" s="39"/>
      <c r="H2945" s="39"/>
      <c r="I2945" s="42">
        <f>IF(F2945&lt;&gt;"结转本期损益",_xlfn.XLOOKUP(D2945,科目余额表[科目编码],科目余额表[抽查项目],"无匹配"),"期间结转")</f>
        <v>0</v>
      </c>
      <c r="J2945" s="38" t="str" cm="1">
        <f t="array" ref="J2945">_xlfn.TEXTJOIN(",", TRUE, _xlfn.UNIQUE(IF((序时账[日期]=B2945)*(序时账[凭证字号]=C2945)*IF(G2945=0,序时账[借方金额]&lt;&gt;0,序时账[借方金额]=0)*(序时账[科目编码]&lt;&gt;D2945), 序时账[科目名称], "")))</f>
        <v/>
      </c>
      <c r="K2945" s="42"/>
      <c r="M2945" s="24"/>
      <c r="N2945" s="23"/>
    </row>
    <row r="2946" spans="1:14">
      <c r="A2946" s="38" t="str" cm="1">
        <f t="array" ref="A2946">_xlfn.TEXTJOIN(",", TRUE, _xlfn.UNIQUE(IF((序时账[日期]=B2946)*(序时账[凭证字号]=C2946), 序时账[科目编码], "")))</f>
        <v>0</v>
      </c>
      <c r="B2946" s="89"/>
      <c r="G2946" s="39"/>
      <c r="H2946" s="39"/>
      <c r="I2946" s="42">
        <f>IF(F2946&lt;&gt;"结转本期损益",_xlfn.XLOOKUP(D2946,科目余额表[科目编码],科目余额表[抽查项目],"无匹配"),"期间结转")</f>
        <v>0</v>
      </c>
      <c r="J2946" s="38" t="str" cm="1">
        <f t="array" ref="J2946">_xlfn.TEXTJOIN(",", TRUE, _xlfn.UNIQUE(IF((序时账[日期]=B2946)*(序时账[凭证字号]=C2946)*IF(G2946=0,序时账[借方金额]&lt;&gt;0,序时账[借方金额]=0)*(序时账[科目编码]&lt;&gt;D2946), 序时账[科目名称], "")))</f>
        <v/>
      </c>
      <c r="K2946" s="42"/>
      <c r="M2946" s="24"/>
      <c r="N2946" s="23"/>
    </row>
    <row r="2947" spans="1:14">
      <c r="A2947" s="38" t="str" cm="1">
        <f t="array" ref="A2947">_xlfn.TEXTJOIN(",", TRUE, _xlfn.UNIQUE(IF((序时账[日期]=B2947)*(序时账[凭证字号]=C2947), 序时账[科目编码], "")))</f>
        <v>0</v>
      </c>
      <c r="B2947" s="89"/>
      <c r="G2947" s="39"/>
      <c r="H2947" s="39"/>
      <c r="I2947" s="42">
        <f>IF(F2947&lt;&gt;"结转本期损益",_xlfn.XLOOKUP(D2947,科目余额表[科目编码],科目余额表[抽查项目],"无匹配"),"期间结转")</f>
        <v>0</v>
      </c>
      <c r="J2947" s="38" t="str" cm="1">
        <f t="array" ref="J2947">_xlfn.TEXTJOIN(",", TRUE, _xlfn.UNIQUE(IF((序时账[日期]=B2947)*(序时账[凭证字号]=C2947)*IF(G2947=0,序时账[借方金额]&lt;&gt;0,序时账[借方金额]=0)*(序时账[科目编码]&lt;&gt;D2947), 序时账[科目名称], "")))</f>
        <v/>
      </c>
      <c r="K2947" s="42"/>
      <c r="M2947" s="24"/>
      <c r="N2947" s="23"/>
    </row>
    <row r="2948" spans="1:14">
      <c r="A2948" s="38" t="str" cm="1">
        <f t="array" ref="A2948">_xlfn.TEXTJOIN(",", TRUE, _xlfn.UNIQUE(IF((序时账[日期]=B2948)*(序时账[凭证字号]=C2948), 序时账[科目编码], "")))</f>
        <v>0</v>
      </c>
      <c r="B2948" s="89"/>
      <c r="G2948" s="39"/>
      <c r="H2948" s="39"/>
      <c r="I2948" s="42">
        <f>IF(F2948&lt;&gt;"结转本期损益",_xlfn.XLOOKUP(D2948,科目余额表[科目编码],科目余额表[抽查项目],"无匹配"),"期间结转")</f>
        <v>0</v>
      </c>
      <c r="J2948" s="38" t="str" cm="1">
        <f t="array" ref="J2948">_xlfn.TEXTJOIN(",", TRUE, _xlfn.UNIQUE(IF((序时账[日期]=B2948)*(序时账[凭证字号]=C2948)*IF(G2948=0,序时账[借方金额]&lt;&gt;0,序时账[借方金额]=0)*(序时账[科目编码]&lt;&gt;D2948), 序时账[科目名称], "")))</f>
        <v/>
      </c>
      <c r="K2948" s="42"/>
      <c r="M2948" s="24"/>
      <c r="N2948" s="23"/>
    </row>
    <row r="2949" spans="1:14">
      <c r="A2949" s="38" t="str" cm="1">
        <f t="array" ref="A2949">_xlfn.TEXTJOIN(",", TRUE, _xlfn.UNIQUE(IF((序时账[日期]=B2949)*(序时账[凭证字号]=C2949), 序时账[科目编码], "")))</f>
        <v>0</v>
      </c>
      <c r="B2949" s="89"/>
      <c r="G2949" s="39"/>
      <c r="H2949" s="39"/>
      <c r="I2949" s="42">
        <f>IF(F2949&lt;&gt;"结转本期损益",_xlfn.XLOOKUP(D2949,科目余额表[科目编码],科目余额表[抽查项目],"无匹配"),"期间结转")</f>
        <v>0</v>
      </c>
      <c r="J2949" s="38" t="str" cm="1">
        <f t="array" ref="J2949">_xlfn.TEXTJOIN(",", TRUE, _xlfn.UNIQUE(IF((序时账[日期]=B2949)*(序时账[凭证字号]=C2949)*IF(G2949=0,序时账[借方金额]&lt;&gt;0,序时账[借方金额]=0)*(序时账[科目编码]&lt;&gt;D2949), 序时账[科目名称], "")))</f>
        <v/>
      </c>
      <c r="K2949" s="42"/>
      <c r="M2949" s="24"/>
      <c r="N2949" s="23"/>
    </row>
    <row r="2950" spans="1:14">
      <c r="A2950" s="38" t="str" cm="1">
        <f t="array" ref="A2950">_xlfn.TEXTJOIN(",", TRUE, _xlfn.UNIQUE(IF((序时账[日期]=B2950)*(序时账[凭证字号]=C2950), 序时账[科目编码], "")))</f>
        <v>0</v>
      </c>
      <c r="B2950" s="89"/>
      <c r="G2950" s="39"/>
      <c r="H2950" s="39"/>
      <c r="I2950" s="42">
        <f>IF(F2950&lt;&gt;"结转本期损益",_xlfn.XLOOKUP(D2950,科目余额表[科目编码],科目余额表[抽查项目],"无匹配"),"期间结转")</f>
        <v>0</v>
      </c>
      <c r="J2950" s="38" t="str" cm="1">
        <f t="array" ref="J2950">_xlfn.TEXTJOIN(",", TRUE, _xlfn.UNIQUE(IF((序时账[日期]=B2950)*(序时账[凭证字号]=C2950)*IF(G2950=0,序时账[借方金额]&lt;&gt;0,序时账[借方金额]=0)*(序时账[科目编码]&lt;&gt;D2950), 序时账[科目名称], "")))</f>
        <v/>
      </c>
      <c r="K2950" s="42"/>
      <c r="M2950" s="24"/>
      <c r="N2950" s="23"/>
    </row>
    <row r="2951" spans="1:14">
      <c r="A2951" s="38" t="str" cm="1">
        <f t="array" ref="A2951">_xlfn.TEXTJOIN(",", TRUE, _xlfn.UNIQUE(IF((序时账[日期]=B2951)*(序时账[凭证字号]=C2951), 序时账[科目编码], "")))</f>
        <v>0</v>
      </c>
      <c r="B2951" s="89"/>
      <c r="G2951" s="39"/>
      <c r="H2951" s="39"/>
      <c r="I2951" s="42">
        <f>IF(F2951&lt;&gt;"结转本期损益",_xlfn.XLOOKUP(D2951,科目余额表[科目编码],科目余额表[抽查项目],"无匹配"),"期间结转")</f>
        <v>0</v>
      </c>
      <c r="J2951" s="38" t="str" cm="1">
        <f t="array" ref="J2951">_xlfn.TEXTJOIN(",", TRUE, _xlfn.UNIQUE(IF((序时账[日期]=B2951)*(序时账[凭证字号]=C2951)*IF(G2951=0,序时账[借方金额]&lt;&gt;0,序时账[借方金额]=0)*(序时账[科目编码]&lt;&gt;D2951), 序时账[科目名称], "")))</f>
        <v/>
      </c>
      <c r="K2951" s="42"/>
      <c r="M2951" s="24"/>
      <c r="N2951" s="23"/>
    </row>
    <row r="2952" spans="1:14">
      <c r="A2952" s="38" t="str" cm="1">
        <f t="array" ref="A2952">_xlfn.TEXTJOIN(",", TRUE, _xlfn.UNIQUE(IF((序时账[日期]=B2952)*(序时账[凭证字号]=C2952), 序时账[科目编码], "")))</f>
        <v>0</v>
      </c>
      <c r="B2952" s="89"/>
      <c r="G2952" s="39"/>
      <c r="H2952" s="39"/>
      <c r="I2952" s="42">
        <f>IF(F2952&lt;&gt;"结转本期损益",_xlfn.XLOOKUP(D2952,科目余额表[科目编码],科目余额表[抽查项目],"无匹配"),"期间结转")</f>
        <v>0</v>
      </c>
      <c r="J2952" s="38" t="str" cm="1">
        <f t="array" ref="J2952">_xlfn.TEXTJOIN(",", TRUE, _xlfn.UNIQUE(IF((序时账[日期]=B2952)*(序时账[凭证字号]=C2952)*IF(G2952=0,序时账[借方金额]&lt;&gt;0,序时账[借方金额]=0)*(序时账[科目编码]&lt;&gt;D2952), 序时账[科目名称], "")))</f>
        <v/>
      </c>
      <c r="K2952" s="42"/>
      <c r="M2952" s="24"/>
      <c r="N2952" s="23"/>
    </row>
    <row r="2953" spans="1:14">
      <c r="A2953" s="38" t="str" cm="1">
        <f t="array" ref="A2953">_xlfn.TEXTJOIN(",", TRUE, _xlfn.UNIQUE(IF((序时账[日期]=B2953)*(序时账[凭证字号]=C2953), 序时账[科目编码], "")))</f>
        <v>0</v>
      </c>
      <c r="B2953" s="89"/>
      <c r="G2953" s="39"/>
      <c r="H2953" s="39"/>
      <c r="I2953" s="42">
        <f>IF(F2953&lt;&gt;"结转本期损益",_xlfn.XLOOKUP(D2953,科目余额表[科目编码],科目余额表[抽查项目],"无匹配"),"期间结转")</f>
        <v>0</v>
      </c>
      <c r="J2953" s="38" t="str" cm="1">
        <f t="array" ref="J2953">_xlfn.TEXTJOIN(",", TRUE, _xlfn.UNIQUE(IF((序时账[日期]=B2953)*(序时账[凭证字号]=C2953)*IF(G2953=0,序时账[借方金额]&lt;&gt;0,序时账[借方金额]=0)*(序时账[科目编码]&lt;&gt;D2953), 序时账[科目名称], "")))</f>
        <v/>
      </c>
      <c r="K2953" s="42"/>
      <c r="M2953" s="24"/>
      <c r="N2953" s="23"/>
    </row>
    <row r="2954" spans="1:14">
      <c r="A2954" s="38" t="str" cm="1">
        <f t="array" ref="A2954">_xlfn.TEXTJOIN(",", TRUE, _xlfn.UNIQUE(IF((序时账[日期]=B2954)*(序时账[凭证字号]=C2954), 序时账[科目编码], "")))</f>
        <v>0</v>
      </c>
      <c r="B2954" s="89"/>
      <c r="G2954" s="39"/>
      <c r="H2954" s="39"/>
      <c r="I2954" s="42">
        <f>IF(F2954&lt;&gt;"结转本期损益",_xlfn.XLOOKUP(D2954,科目余额表[科目编码],科目余额表[抽查项目],"无匹配"),"期间结转")</f>
        <v>0</v>
      </c>
      <c r="J2954" s="38" t="str" cm="1">
        <f t="array" ref="J2954">_xlfn.TEXTJOIN(",", TRUE, _xlfn.UNIQUE(IF((序时账[日期]=B2954)*(序时账[凭证字号]=C2954)*IF(G2954=0,序时账[借方金额]&lt;&gt;0,序时账[借方金额]=0)*(序时账[科目编码]&lt;&gt;D2954), 序时账[科目名称], "")))</f>
        <v/>
      </c>
      <c r="K2954" s="42"/>
      <c r="M2954" s="24"/>
      <c r="N2954" s="23"/>
    </row>
    <row r="2955" spans="1:14">
      <c r="A2955" s="38" t="str" cm="1">
        <f t="array" ref="A2955">_xlfn.TEXTJOIN(",", TRUE, _xlfn.UNIQUE(IF((序时账[日期]=B2955)*(序时账[凭证字号]=C2955), 序时账[科目编码], "")))</f>
        <v>0</v>
      </c>
      <c r="B2955" s="89"/>
      <c r="G2955" s="39"/>
      <c r="H2955" s="39"/>
      <c r="I2955" s="42">
        <f>IF(F2955&lt;&gt;"结转本期损益",_xlfn.XLOOKUP(D2955,科目余额表[科目编码],科目余额表[抽查项目],"无匹配"),"期间结转")</f>
        <v>0</v>
      </c>
      <c r="J2955" s="38" t="str" cm="1">
        <f t="array" ref="J2955">_xlfn.TEXTJOIN(",", TRUE, _xlfn.UNIQUE(IF((序时账[日期]=B2955)*(序时账[凭证字号]=C2955)*IF(G2955=0,序时账[借方金额]&lt;&gt;0,序时账[借方金额]=0)*(序时账[科目编码]&lt;&gt;D2955), 序时账[科目名称], "")))</f>
        <v/>
      </c>
      <c r="K2955" s="42"/>
      <c r="M2955" s="24"/>
      <c r="N2955" s="23"/>
    </row>
    <row r="2956" spans="1:14">
      <c r="A2956" s="38" t="str" cm="1">
        <f t="array" ref="A2956">_xlfn.TEXTJOIN(",", TRUE, _xlfn.UNIQUE(IF((序时账[日期]=B2956)*(序时账[凭证字号]=C2956), 序时账[科目编码], "")))</f>
        <v>0</v>
      </c>
      <c r="B2956" s="89"/>
      <c r="G2956" s="39"/>
      <c r="H2956" s="39"/>
      <c r="I2956" s="42">
        <f>IF(F2956&lt;&gt;"结转本期损益",_xlfn.XLOOKUP(D2956,科目余额表[科目编码],科目余额表[抽查项目],"无匹配"),"期间结转")</f>
        <v>0</v>
      </c>
      <c r="J2956" s="38" t="str" cm="1">
        <f t="array" ref="J2956">_xlfn.TEXTJOIN(",", TRUE, _xlfn.UNIQUE(IF((序时账[日期]=B2956)*(序时账[凭证字号]=C2956)*IF(G2956=0,序时账[借方金额]&lt;&gt;0,序时账[借方金额]=0)*(序时账[科目编码]&lt;&gt;D2956), 序时账[科目名称], "")))</f>
        <v/>
      </c>
      <c r="K2956" s="42"/>
      <c r="M2956" s="24"/>
      <c r="N2956" s="23"/>
    </row>
    <row r="2957" spans="1:14">
      <c r="A2957" s="38" t="str" cm="1">
        <f t="array" ref="A2957">_xlfn.TEXTJOIN(",", TRUE, _xlfn.UNIQUE(IF((序时账[日期]=B2957)*(序时账[凭证字号]=C2957), 序时账[科目编码], "")))</f>
        <v>0</v>
      </c>
      <c r="B2957" s="89"/>
      <c r="G2957" s="39"/>
      <c r="H2957" s="39"/>
      <c r="I2957" s="42">
        <f>IF(F2957&lt;&gt;"结转本期损益",_xlfn.XLOOKUP(D2957,科目余额表[科目编码],科目余额表[抽查项目],"无匹配"),"期间结转")</f>
        <v>0</v>
      </c>
      <c r="J2957" s="38" t="str" cm="1">
        <f t="array" ref="J2957">_xlfn.TEXTJOIN(",", TRUE, _xlfn.UNIQUE(IF((序时账[日期]=B2957)*(序时账[凭证字号]=C2957)*IF(G2957=0,序时账[借方金额]&lt;&gt;0,序时账[借方金额]=0)*(序时账[科目编码]&lt;&gt;D2957), 序时账[科目名称], "")))</f>
        <v/>
      </c>
      <c r="K2957" s="42"/>
      <c r="M2957" s="24"/>
      <c r="N2957" s="23"/>
    </row>
    <row r="2958" spans="1:14">
      <c r="A2958" s="38" t="str" cm="1">
        <f t="array" ref="A2958">_xlfn.TEXTJOIN(",", TRUE, _xlfn.UNIQUE(IF((序时账[日期]=B2958)*(序时账[凭证字号]=C2958), 序时账[科目编码], "")))</f>
        <v>0</v>
      </c>
      <c r="B2958" s="89"/>
      <c r="G2958" s="39"/>
      <c r="H2958" s="39"/>
      <c r="I2958" s="42">
        <f>IF(F2958&lt;&gt;"结转本期损益",_xlfn.XLOOKUP(D2958,科目余额表[科目编码],科目余额表[抽查项目],"无匹配"),"期间结转")</f>
        <v>0</v>
      </c>
      <c r="J2958" s="38" t="str" cm="1">
        <f t="array" ref="J2958">_xlfn.TEXTJOIN(",", TRUE, _xlfn.UNIQUE(IF((序时账[日期]=B2958)*(序时账[凭证字号]=C2958)*IF(G2958=0,序时账[借方金额]&lt;&gt;0,序时账[借方金额]=0)*(序时账[科目编码]&lt;&gt;D2958), 序时账[科目名称], "")))</f>
        <v/>
      </c>
      <c r="K2958" s="42"/>
      <c r="M2958" s="24"/>
      <c r="N2958" s="23"/>
    </row>
    <row r="2959" spans="1:14">
      <c r="A2959" s="38" t="str" cm="1">
        <f t="array" ref="A2959">_xlfn.TEXTJOIN(",", TRUE, _xlfn.UNIQUE(IF((序时账[日期]=B2959)*(序时账[凭证字号]=C2959), 序时账[科目编码], "")))</f>
        <v>0</v>
      </c>
      <c r="B2959" s="89"/>
      <c r="G2959" s="39"/>
      <c r="H2959" s="39"/>
      <c r="I2959" s="42">
        <f>IF(F2959&lt;&gt;"结转本期损益",_xlfn.XLOOKUP(D2959,科目余额表[科目编码],科目余额表[抽查项目],"无匹配"),"期间结转")</f>
        <v>0</v>
      </c>
      <c r="J2959" s="38" t="str" cm="1">
        <f t="array" ref="J2959">_xlfn.TEXTJOIN(",", TRUE, _xlfn.UNIQUE(IF((序时账[日期]=B2959)*(序时账[凭证字号]=C2959)*IF(G2959=0,序时账[借方金额]&lt;&gt;0,序时账[借方金额]=0)*(序时账[科目编码]&lt;&gt;D2959), 序时账[科目名称], "")))</f>
        <v/>
      </c>
      <c r="K2959" s="42"/>
      <c r="M2959" s="24"/>
      <c r="N2959" s="23"/>
    </row>
    <row r="2960" spans="1:14">
      <c r="A2960" s="38" t="str" cm="1">
        <f t="array" ref="A2960">_xlfn.TEXTJOIN(",", TRUE, _xlfn.UNIQUE(IF((序时账[日期]=B2960)*(序时账[凭证字号]=C2960), 序时账[科目编码], "")))</f>
        <v>0</v>
      </c>
      <c r="B2960" s="89"/>
      <c r="G2960" s="39"/>
      <c r="H2960" s="39"/>
      <c r="I2960" s="42">
        <f>IF(F2960&lt;&gt;"结转本期损益",_xlfn.XLOOKUP(D2960,科目余额表[科目编码],科目余额表[抽查项目],"无匹配"),"期间结转")</f>
        <v>0</v>
      </c>
      <c r="J2960" s="38" t="str" cm="1">
        <f t="array" ref="J2960">_xlfn.TEXTJOIN(",", TRUE, _xlfn.UNIQUE(IF((序时账[日期]=B2960)*(序时账[凭证字号]=C2960)*IF(G2960=0,序时账[借方金额]&lt;&gt;0,序时账[借方金额]=0)*(序时账[科目编码]&lt;&gt;D2960), 序时账[科目名称], "")))</f>
        <v/>
      </c>
      <c r="K2960" s="42"/>
      <c r="M2960" s="24"/>
      <c r="N2960" s="23"/>
    </row>
    <row r="2961" spans="1:14">
      <c r="A2961" s="38" t="str" cm="1">
        <f t="array" ref="A2961">_xlfn.TEXTJOIN(",", TRUE, _xlfn.UNIQUE(IF((序时账[日期]=B2961)*(序时账[凭证字号]=C2961), 序时账[科目编码], "")))</f>
        <v>0</v>
      </c>
      <c r="B2961" s="89"/>
      <c r="G2961" s="39"/>
      <c r="H2961" s="39"/>
      <c r="I2961" s="42">
        <f>IF(F2961&lt;&gt;"结转本期损益",_xlfn.XLOOKUP(D2961,科目余额表[科目编码],科目余额表[抽查项目],"无匹配"),"期间结转")</f>
        <v>0</v>
      </c>
      <c r="J2961" s="38" t="str" cm="1">
        <f t="array" ref="J2961">_xlfn.TEXTJOIN(",", TRUE, _xlfn.UNIQUE(IF((序时账[日期]=B2961)*(序时账[凭证字号]=C2961)*IF(G2961=0,序时账[借方金额]&lt;&gt;0,序时账[借方金额]=0)*(序时账[科目编码]&lt;&gt;D2961), 序时账[科目名称], "")))</f>
        <v/>
      </c>
      <c r="K2961" s="42"/>
      <c r="M2961" s="24"/>
      <c r="N2961" s="23"/>
    </row>
    <row r="2962" spans="1:14">
      <c r="A2962" s="38" t="str" cm="1">
        <f t="array" ref="A2962">_xlfn.TEXTJOIN(",", TRUE, _xlfn.UNIQUE(IF((序时账[日期]=B2962)*(序时账[凭证字号]=C2962), 序时账[科目编码], "")))</f>
        <v>0</v>
      </c>
      <c r="B2962" s="89"/>
      <c r="G2962" s="39"/>
      <c r="H2962" s="39"/>
      <c r="I2962" s="42">
        <f>IF(F2962&lt;&gt;"结转本期损益",_xlfn.XLOOKUP(D2962,科目余额表[科目编码],科目余额表[抽查项目],"无匹配"),"期间结转")</f>
        <v>0</v>
      </c>
      <c r="J2962" s="38" t="str" cm="1">
        <f t="array" ref="J2962">_xlfn.TEXTJOIN(",", TRUE, _xlfn.UNIQUE(IF((序时账[日期]=B2962)*(序时账[凭证字号]=C2962)*IF(G2962=0,序时账[借方金额]&lt;&gt;0,序时账[借方金额]=0)*(序时账[科目编码]&lt;&gt;D2962), 序时账[科目名称], "")))</f>
        <v/>
      </c>
      <c r="K2962" s="42"/>
      <c r="M2962" s="24"/>
      <c r="N2962" s="23"/>
    </row>
    <row r="2963" spans="1:14">
      <c r="A2963" s="38" t="str" cm="1">
        <f t="array" ref="A2963">_xlfn.TEXTJOIN(",", TRUE, _xlfn.UNIQUE(IF((序时账[日期]=B2963)*(序时账[凭证字号]=C2963), 序时账[科目编码], "")))</f>
        <v>0</v>
      </c>
      <c r="B2963" s="89"/>
      <c r="G2963" s="39"/>
      <c r="H2963" s="39"/>
      <c r="I2963" s="42">
        <f>IF(F2963&lt;&gt;"结转本期损益",_xlfn.XLOOKUP(D2963,科目余额表[科目编码],科目余额表[抽查项目],"无匹配"),"期间结转")</f>
        <v>0</v>
      </c>
      <c r="J2963" s="38" t="str" cm="1">
        <f t="array" ref="J2963">_xlfn.TEXTJOIN(",", TRUE, _xlfn.UNIQUE(IF((序时账[日期]=B2963)*(序时账[凭证字号]=C2963)*IF(G2963=0,序时账[借方金额]&lt;&gt;0,序时账[借方金额]=0)*(序时账[科目编码]&lt;&gt;D2963), 序时账[科目名称], "")))</f>
        <v/>
      </c>
      <c r="K2963" s="42"/>
      <c r="M2963" s="24"/>
      <c r="N2963" s="23"/>
    </row>
    <row r="2964" spans="1:14">
      <c r="A2964" s="38" t="str" cm="1">
        <f t="array" ref="A2964">_xlfn.TEXTJOIN(",", TRUE, _xlfn.UNIQUE(IF((序时账[日期]=B2964)*(序时账[凭证字号]=C2964), 序时账[科目编码], "")))</f>
        <v>0</v>
      </c>
      <c r="B2964" s="89"/>
      <c r="G2964" s="39"/>
      <c r="H2964" s="39"/>
      <c r="I2964" s="42">
        <f>IF(F2964&lt;&gt;"结转本期损益",_xlfn.XLOOKUP(D2964,科目余额表[科目编码],科目余额表[抽查项目],"无匹配"),"期间结转")</f>
        <v>0</v>
      </c>
      <c r="J2964" s="38" t="str" cm="1">
        <f t="array" ref="J2964">_xlfn.TEXTJOIN(",", TRUE, _xlfn.UNIQUE(IF((序时账[日期]=B2964)*(序时账[凭证字号]=C2964)*IF(G2964=0,序时账[借方金额]&lt;&gt;0,序时账[借方金额]=0)*(序时账[科目编码]&lt;&gt;D2964), 序时账[科目名称], "")))</f>
        <v/>
      </c>
      <c r="K2964" s="42"/>
      <c r="M2964" s="24"/>
      <c r="N2964" s="23"/>
    </row>
    <row r="2965" spans="1:14">
      <c r="A2965" s="38" t="str" cm="1">
        <f t="array" ref="A2965">_xlfn.TEXTJOIN(",", TRUE, _xlfn.UNIQUE(IF((序时账[日期]=B2965)*(序时账[凭证字号]=C2965), 序时账[科目编码], "")))</f>
        <v>0</v>
      </c>
      <c r="B2965" s="89"/>
      <c r="G2965" s="39"/>
      <c r="H2965" s="39"/>
      <c r="I2965" s="42">
        <f>IF(F2965&lt;&gt;"结转本期损益",_xlfn.XLOOKUP(D2965,科目余额表[科目编码],科目余额表[抽查项目],"无匹配"),"期间结转")</f>
        <v>0</v>
      </c>
      <c r="J2965" s="38" t="str" cm="1">
        <f t="array" ref="J2965">_xlfn.TEXTJOIN(",", TRUE, _xlfn.UNIQUE(IF((序时账[日期]=B2965)*(序时账[凭证字号]=C2965)*IF(G2965=0,序时账[借方金额]&lt;&gt;0,序时账[借方金额]=0)*(序时账[科目编码]&lt;&gt;D2965), 序时账[科目名称], "")))</f>
        <v/>
      </c>
      <c r="K2965" s="42"/>
      <c r="M2965" s="24"/>
      <c r="N2965" s="23"/>
    </row>
    <row r="2966" spans="1:14">
      <c r="A2966" s="38" t="str" cm="1">
        <f t="array" ref="A2966">_xlfn.TEXTJOIN(",", TRUE, _xlfn.UNIQUE(IF((序时账[日期]=B2966)*(序时账[凭证字号]=C2966), 序时账[科目编码], "")))</f>
        <v>0</v>
      </c>
      <c r="B2966" s="89"/>
      <c r="G2966" s="39"/>
      <c r="H2966" s="39"/>
      <c r="I2966" s="42">
        <f>IF(F2966&lt;&gt;"结转本期损益",_xlfn.XLOOKUP(D2966,科目余额表[科目编码],科目余额表[抽查项目],"无匹配"),"期间结转")</f>
        <v>0</v>
      </c>
      <c r="J2966" s="38" t="str" cm="1">
        <f t="array" ref="J2966">_xlfn.TEXTJOIN(",", TRUE, _xlfn.UNIQUE(IF((序时账[日期]=B2966)*(序时账[凭证字号]=C2966)*IF(G2966=0,序时账[借方金额]&lt;&gt;0,序时账[借方金额]=0)*(序时账[科目编码]&lt;&gt;D2966), 序时账[科目名称], "")))</f>
        <v/>
      </c>
      <c r="K2966" s="42"/>
      <c r="M2966" s="24"/>
      <c r="N2966" s="23"/>
    </row>
    <row r="2967" spans="1:14">
      <c r="A2967" s="38" t="str" cm="1">
        <f t="array" ref="A2967">_xlfn.TEXTJOIN(",", TRUE, _xlfn.UNIQUE(IF((序时账[日期]=B2967)*(序时账[凭证字号]=C2967), 序时账[科目编码], "")))</f>
        <v>0</v>
      </c>
      <c r="B2967" s="89"/>
      <c r="G2967" s="39"/>
      <c r="H2967" s="39"/>
      <c r="I2967" s="42">
        <f>IF(F2967&lt;&gt;"结转本期损益",_xlfn.XLOOKUP(D2967,科目余额表[科目编码],科目余额表[抽查项目],"无匹配"),"期间结转")</f>
        <v>0</v>
      </c>
      <c r="J2967" s="38" t="str" cm="1">
        <f t="array" ref="J2967">_xlfn.TEXTJOIN(",", TRUE, _xlfn.UNIQUE(IF((序时账[日期]=B2967)*(序时账[凭证字号]=C2967)*IF(G2967=0,序时账[借方金额]&lt;&gt;0,序时账[借方金额]=0)*(序时账[科目编码]&lt;&gt;D2967), 序时账[科目名称], "")))</f>
        <v/>
      </c>
      <c r="K2967" s="42"/>
      <c r="M2967" s="24"/>
      <c r="N2967" s="23"/>
    </row>
    <row r="2968" spans="1:14">
      <c r="A2968" s="38" t="str" cm="1">
        <f t="array" ref="A2968">_xlfn.TEXTJOIN(",", TRUE, _xlfn.UNIQUE(IF((序时账[日期]=B2968)*(序时账[凭证字号]=C2968), 序时账[科目编码], "")))</f>
        <v>0</v>
      </c>
      <c r="B2968" s="89"/>
      <c r="G2968" s="39"/>
      <c r="H2968" s="39"/>
      <c r="I2968" s="42">
        <f>IF(F2968&lt;&gt;"结转本期损益",_xlfn.XLOOKUP(D2968,科目余额表[科目编码],科目余额表[抽查项目],"无匹配"),"期间结转")</f>
        <v>0</v>
      </c>
      <c r="J2968" s="38" t="str" cm="1">
        <f t="array" ref="J2968">_xlfn.TEXTJOIN(",", TRUE, _xlfn.UNIQUE(IF((序时账[日期]=B2968)*(序时账[凭证字号]=C2968)*IF(G2968=0,序时账[借方金额]&lt;&gt;0,序时账[借方金额]=0)*(序时账[科目编码]&lt;&gt;D2968), 序时账[科目名称], "")))</f>
        <v/>
      </c>
      <c r="K2968" s="42"/>
      <c r="M2968" s="24"/>
      <c r="N2968" s="23"/>
    </row>
    <row r="2969" spans="1:14">
      <c r="A2969" s="38" t="str" cm="1">
        <f t="array" ref="A2969">_xlfn.TEXTJOIN(",", TRUE, _xlfn.UNIQUE(IF((序时账[日期]=B2969)*(序时账[凭证字号]=C2969), 序时账[科目编码], "")))</f>
        <v>0</v>
      </c>
      <c r="B2969" s="89"/>
      <c r="G2969" s="39"/>
      <c r="H2969" s="39"/>
      <c r="I2969" s="42">
        <f>IF(F2969&lt;&gt;"结转本期损益",_xlfn.XLOOKUP(D2969,科目余额表[科目编码],科目余额表[抽查项目],"无匹配"),"期间结转")</f>
        <v>0</v>
      </c>
      <c r="J2969" s="38" t="str" cm="1">
        <f t="array" ref="J2969">_xlfn.TEXTJOIN(",", TRUE, _xlfn.UNIQUE(IF((序时账[日期]=B2969)*(序时账[凭证字号]=C2969)*IF(G2969=0,序时账[借方金额]&lt;&gt;0,序时账[借方金额]=0)*(序时账[科目编码]&lt;&gt;D2969), 序时账[科目名称], "")))</f>
        <v/>
      </c>
      <c r="K2969" s="42"/>
      <c r="M2969" s="24"/>
      <c r="N2969" s="23"/>
    </row>
    <row r="2970" spans="1:14">
      <c r="A2970" s="38" t="str" cm="1">
        <f t="array" ref="A2970">_xlfn.TEXTJOIN(",", TRUE, _xlfn.UNIQUE(IF((序时账[日期]=B2970)*(序时账[凭证字号]=C2970), 序时账[科目编码], "")))</f>
        <v>0</v>
      </c>
      <c r="B2970" s="89"/>
      <c r="G2970" s="39"/>
      <c r="H2970" s="39"/>
      <c r="I2970" s="42">
        <f>IF(F2970&lt;&gt;"结转本期损益",_xlfn.XLOOKUP(D2970,科目余额表[科目编码],科目余额表[抽查项目],"无匹配"),"期间结转")</f>
        <v>0</v>
      </c>
      <c r="J2970" s="38" t="str" cm="1">
        <f t="array" ref="J2970">_xlfn.TEXTJOIN(",", TRUE, _xlfn.UNIQUE(IF((序时账[日期]=B2970)*(序时账[凭证字号]=C2970)*IF(G2970=0,序时账[借方金额]&lt;&gt;0,序时账[借方金额]=0)*(序时账[科目编码]&lt;&gt;D2970), 序时账[科目名称], "")))</f>
        <v/>
      </c>
      <c r="K2970" s="42"/>
      <c r="M2970" s="24"/>
      <c r="N2970" s="23"/>
    </row>
    <row r="2971" spans="1:14">
      <c r="A2971" s="38" t="str" cm="1">
        <f t="array" ref="A2971">_xlfn.TEXTJOIN(",", TRUE, _xlfn.UNIQUE(IF((序时账[日期]=B2971)*(序时账[凭证字号]=C2971), 序时账[科目编码], "")))</f>
        <v>0</v>
      </c>
      <c r="B2971" s="89"/>
      <c r="G2971" s="39"/>
      <c r="H2971" s="39"/>
      <c r="I2971" s="42">
        <f>IF(F2971&lt;&gt;"结转本期损益",_xlfn.XLOOKUP(D2971,科目余额表[科目编码],科目余额表[抽查项目],"无匹配"),"期间结转")</f>
        <v>0</v>
      </c>
      <c r="J2971" s="38" t="str" cm="1">
        <f t="array" ref="J2971">_xlfn.TEXTJOIN(",", TRUE, _xlfn.UNIQUE(IF((序时账[日期]=B2971)*(序时账[凭证字号]=C2971)*IF(G2971=0,序时账[借方金额]&lt;&gt;0,序时账[借方金额]=0)*(序时账[科目编码]&lt;&gt;D2971), 序时账[科目名称], "")))</f>
        <v/>
      </c>
      <c r="K2971" s="42"/>
      <c r="M2971" s="24"/>
      <c r="N2971" s="23"/>
    </row>
    <row r="2972" spans="1:14">
      <c r="A2972" s="38" t="str" cm="1">
        <f t="array" ref="A2972">_xlfn.TEXTJOIN(",", TRUE, _xlfn.UNIQUE(IF((序时账[日期]=B2972)*(序时账[凭证字号]=C2972), 序时账[科目编码], "")))</f>
        <v>0</v>
      </c>
      <c r="B2972" s="89"/>
      <c r="G2972" s="39"/>
      <c r="H2972" s="39"/>
      <c r="I2972" s="42">
        <f>IF(F2972&lt;&gt;"结转本期损益",_xlfn.XLOOKUP(D2972,科目余额表[科目编码],科目余额表[抽查项目],"无匹配"),"期间结转")</f>
        <v>0</v>
      </c>
      <c r="J2972" s="38" t="str" cm="1">
        <f t="array" ref="J2972">_xlfn.TEXTJOIN(",", TRUE, _xlfn.UNIQUE(IF((序时账[日期]=B2972)*(序时账[凭证字号]=C2972)*IF(G2972=0,序时账[借方金额]&lt;&gt;0,序时账[借方金额]=0)*(序时账[科目编码]&lt;&gt;D2972), 序时账[科目名称], "")))</f>
        <v/>
      </c>
      <c r="K2972" s="42"/>
      <c r="M2972" s="24"/>
      <c r="N2972" s="23"/>
    </row>
    <row r="2973" spans="1:14">
      <c r="A2973" s="38" t="str" cm="1">
        <f t="array" ref="A2973">_xlfn.TEXTJOIN(",", TRUE, _xlfn.UNIQUE(IF((序时账[日期]=B2973)*(序时账[凭证字号]=C2973), 序时账[科目编码], "")))</f>
        <v>0</v>
      </c>
      <c r="B2973" s="89"/>
      <c r="G2973" s="39"/>
      <c r="H2973" s="39"/>
      <c r="I2973" s="42">
        <f>IF(F2973&lt;&gt;"结转本期损益",_xlfn.XLOOKUP(D2973,科目余额表[科目编码],科目余额表[抽查项目],"无匹配"),"期间结转")</f>
        <v>0</v>
      </c>
      <c r="J2973" s="38" t="str" cm="1">
        <f t="array" ref="J2973">_xlfn.TEXTJOIN(",", TRUE, _xlfn.UNIQUE(IF((序时账[日期]=B2973)*(序时账[凭证字号]=C2973)*IF(G2973=0,序时账[借方金额]&lt;&gt;0,序时账[借方金额]=0)*(序时账[科目编码]&lt;&gt;D2973), 序时账[科目名称], "")))</f>
        <v/>
      </c>
      <c r="K2973" s="42"/>
      <c r="M2973" s="24"/>
      <c r="N2973" s="23"/>
    </row>
    <row r="2974" spans="1:14">
      <c r="A2974" s="38" t="str" cm="1">
        <f t="array" ref="A2974">_xlfn.TEXTJOIN(",", TRUE, _xlfn.UNIQUE(IF((序时账[日期]=B2974)*(序时账[凭证字号]=C2974), 序时账[科目编码], "")))</f>
        <v>0</v>
      </c>
      <c r="B2974" s="89"/>
      <c r="G2974" s="39"/>
      <c r="H2974" s="39"/>
      <c r="I2974" s="42">
        <f>IF(F2974&lt;&gt;"结转本期损益",_xlfn.XLOOKUP(D2974,科目余额表[科目编码],科目余额表[抽查项目],"无匹配"),"期间结转")</f>
        <v>0</v>
      </c>
      <c r="J2974" s="38" t="str" cm="1">
        <f t="array" ref="J2974">_xlfn.TEXTJOIN(",", TRUE, _xlfn.UNIQUE(IF((序时账[日期]=B2974)*(序时账[凭证字号]=C2974)*IF(G2974=0,序时账[借方金额]&lt;&gt;0,序时账[借方金额]=0)*(序时账[科目编码]&lt;&gt;D2974), 序时账[科目名称], "")))</f>
        <v/>
      </c>
      <c r="K2974" s="42"/>
      <c r="M2974" s="24"/>
      <c r="N2974" s="23"/>
    </row>
    <row r="2975" spans="1:14">
      <c r="A2975" s="38" t="str" cm="1">
        <f t="array" ref="A2975">_xlfn.TEXTJOIN(",", TRUE, _xlfn.UNIQUE(IF((序时账[日期]=B2975)*(序时账[凭证字号]=C2975), 序时账[科目编码], "")))</f>
        <v>0</v>
      </c>
      <c r="B2975" s="89"/>
      <c r="G2975" s="39"/>
      <c r="H2975" s="39"/>
      <c r="I2975" s="42">
        <f>IF(F2975&lt;&gt;"结转本期损益",_xlfn.XLOOKUP(D2975,科目余额表[科目编码],科目余额表[抽查项目],"无匹配"),"期间结转")</f>
        <v>0</v>
      </c>
      <c r="J2975" s="38" t="str" cm="1">
        <f t="array" ref="J2975">_xlfn.TEXTJOIN(",", TRUE, _xlfn.UNIQUE(IF((序时账[日期]=B2975)*(序时账[凭证字号]=C2975)*IF(G2975=0,序时账[借方金额]&lt;&gt;0,序时账[借方金额]=0)*(序时账[科目编码]&lt;&gt;D2975), 序时账[科目名称], "")))</f>
        <v/>
      </c>
      <c r="K2975" s="42"/>
      <c r="M2975" s="24"/>
      <c r="N2975" s="23"/>
    </row>
    <row r="2976" spans="1:14">
      <c r="A2976" s="38" t="str" cm="1">
        <f t="array" ref="A2976">_xlfn.TEXTJOIN(",", TRUE, _xlfn.UNIQUE(IF((序时账[日期]=B2976)*(序时账[凭证字号]=C2976), 序时账[科目编码], "")))</f>
        <v>0</v>
      </c>
      <c r="B2976" s="89"/>
      <c r="G2976" s="39"/>
      <c r="H2976" s="39"/>
      <c r="I2976" s="42">
        <f>IF(F2976&lt;&gt;"结转本期损益",_xlfn.XLOOKUP(D2976,科目余额表[科目编码],科目余额表[抽查项目],"无匹配"),"期间结转")</f>
        <v>0</v>
      </c>
      <c r="J2976" s="38" t="str" cm="1">
        <f t="array" ref="J2976">_xlfn.TEXTJOIN(",", TRUE, _xlfn.UNIQUE(IF((序时账[日期]=B2976)*(序时账[凭证字号]=C2976)*IF(G2976=0,序时账[借方金额]&lt;&gt;0,序时账[借方金额]=0)*(序时账[科目编码]&lt;&gt;D2976), 序时账[科目名称], "")))</f>
        <v/>
      </c>
      <c r="K2976" s="42"/>
      <c r="M2976" s="24"/>
      <c r="N2976" s="23"/>
    </row>
    <row r="2977" spans="1:14">
      <c r="A2977" s="38" t="str" cm="1">
        <f t="array" ref="A2977">_xlfn.TEXTJOIN(",", TRUE, _xlfn.UNIQUE(IF((序时账[日期]=B2977)*(序时账[凭证字号]=C2977), 序时账[科目编码], "")))</f>
        <v>0</v>
      </c>
      <c r="B2977" s="89"/>
      <c r="G2977" s="39"/>
      <c r="H2977" s="39"/>
      <c r="I2977" s="42">
        <f>IF(F2977&lt;&gt;"结转本期损益",_xlfn.XLOOKUP(D2977,科目余额表[科目编码],科目余额表[抽查项目],"无匹配"),"期间结转")</f>
        <v>0</v>
      </c>
      <c r="J2977" s="38" t="str" cm="1">
        <f t="array" ref="J2977">_xlfn.TEXTJOIN(",", TRUE, _xlfn.UNIQUE(IF((序时账[日期]=B2977)*(序时账[凭证字号]=C2977)*IF(G2977=0,序时账[借方金额]&lt;&gt;0,序时账[借方金额]=0)*(序时账[科目编码]&lt;&gt;D2977), 序时账[科目名称], "")))</f>
        <v/>
      </c>
      <c r="K2977" s="42"/>
      <c r="M2977" s="24"/>
      <c r="N2977" s="23"/>
    </row>
    <row r="2978" spans="1:14">
      <c r="A2978" s="38" t="str" cm="1">
        <f t="array" ref="A2978">_xlfn.TEXTJOIN(",", TRUE, _xlfn.UNIQUE(IF((序时账[日期]=B2978)*(序时账[凭证字号]=C2978), 序时账[科目编码], "")))</f>
        <v>0</v>
      </c>
      <c r="B2978" s="89"/>
      <c r="G2978" s="39"/>
      <c r="H2978" s="39"/>
      <c r="I2978" s="42">
        <f>IF(F2978&lt;&gt;"结转本期损益",_xlfn.XLOOKUP(D2978,科目余额表[科目编码],科目余额表[抽查项目],"无匹配"),"期间结转")</f>
        <v>0</v>
      </c>
      <c r="J2978" s="38" t="str" cm="1">
        <f t="array" ref="J2978">_xlfn.TEXTJOIN(",", TRUE, _xlfn.UNIQUE(IF((序时账[日期]=B2978)*(序时账[凭证字号]=C2978)*IF(G2978=0,序时账[借方金额]&lt;&gt;0,序时账[借方金额]=0)*(序时账[科目编码]&lt;&gt;D2978), 序时账[科目名称], "")))</f>
        <v/>
      </c>
      <c r="K2978" s="42"/>
      <c r="M2978" s="24"/>
      <c r="N2978" s="23"/>
    </row>
    <row r="2979" spans="1:14">
      <c r="A2979" s="38" t="str" cm="1">
        <f t="array" ref="A2979">_xlfn.TEXTJOIN(",", TRUE, _xlfn.UNIQUE(IF((序时账[日期]=B2979)*(序时账[凭证字号]=C2979), 序时账[科目编码], "")))</f>
        <v>0</v>
      </c>
      <c r="B2979" s="89"/>
      <c r="G2979" s="39"/>
      <c r="H2979" s="39"/>
      <c r="I2979" s="42">
        <f>IF(F2979&lt;&gt;"结转本期损益",_xlfn.XLOOKUP(D2979,科目余额表[科目编码],科目余额表[抽查项目],"无匹配"),"期间结转")</f>
        <v>0</v>
      </c>
      <c r="J2979" s="38" t="str" cm="1">
        <f t="array" ref="J2979">_xlfn.TEXTJOIN(",", TRUE, _xlfn.UNIQUE(IF((序时账[日期]=B2979)*(序时账[凭证字号]=C2979)*IF(G2979=0,序时账[借方金额]&lt;&gt;0,序时账[借方金额]=0)*(序时账[科目编码]&lt;&gt;D2979), 序时账[科目名称], "")))</f>
        <v/>
      </c>
      <c r="K2979" s="42"/>
      <c r="M2979" s="24"/>
      <c r="N2979" s="23"/>
    </row>
    <row r="2980" spans="1:14">
      <c r="A2980" s="38" t="str" cm="1">
        <f t="array" ref="A2980">_xlfn.TEXTJOIN(",", TRUE, _xlfn.UNIQUE(IF((序时账[日期]=B2980)*(序时账[凭证字号]=C2980), 序时账[科目编码], "")))</f>
        <v>0</v>
      </c>
      <c r="B2980" s="89"/>
      <c r="G2980" s="39"/>
      <c r="H2980" s="39"/>
      <c r="I2980" s="42">
        <f>IF(F2980&lt;&gt;"结转本期损益",_xlfn.XLOOKUP(D2980,科目余额表[科目编码],科目余额表[抽查项目],"无匹配"),"期间结转")</f>
        <v>0</v>
      </c>
      <c r="J2980" s="38" t="str" cm="1">
        <f t="array" ref="J2980">_xlfn.TEXTJOIN(",", TRUE, _xlfn.UNIQUE(IF((序时账[日期]=B2980)*(序时账[凭证字号]=C2980)*IF(G2980=0,序时账[借方金额]&lt;&gt;0,序时账[借方金额]=0)*(序时账[科目编码]&lt;&gt;D2980), 序时账[科目名称], "")))</f>
        <v/>
      </c>
      <c r="K2980" s="42"/>
      <c r="M2980" s="24"/>
      <c r="N2980" s="23"/>
    </row>
    <row r="2981" spans="1:14">
      <c r="A2981" s="38" t="str" cm="1">
        <f t="array" ref="A2981">_xlfn.TEXTJOIN(",", TRUE, _xlfn.UNIQUE(IF((序时账[日期]=B2981)*(序时账[凭证字号]=C2981), 序时账[科目编码], "")))</f>
        <v>0</v>
      </c>
      <c r="B2981" s="89"/>
      <c r="G2981" s="39"/>
      <c r="H2981" s="39"/>
      <c r="I2981" s="42">
        <f>IF(F2981&lt;&gt;"结转本期损益",_xlfn.XLOOKUP(D2981,科目余额表[科目编码],科目余额表[抽查项目],"无匹配"),"期间结转")</f>
        <v>0</v>
      </c>
      <c r="J2981" s="38" t="str" cm="1">
        <f t="array" ref="J2981">_xlfn.TEXTJOIN(",", TRUE, _xlfn.UNIQUE(IF((序时账[日期]=B2981)*(序时账[凭证字号]=C2981)*IF(G2981=0,序时账[借方金额]&lt;&gt;0,序时账[借方金额]=0)*(序时账[科目编码]&lt;&gt;D2981), 序时账[科目名称], "")))</f>
        <v/>
      </c>
      <c r="K2981" s="42"/>
      <c r="M2981" s="24"/>
      <c r="N2981" s="23"/>
    </row>
    <row r="2982" spans="1:14">
      <c r="A2982" s="38" t="str" cm="1">
        <f t="array" ref="A2982">_xlfn.TEXTJOIN(",", TRUE, _xlfn.UNIQUE(IF((序时账[日期]=B2982)*(序时账[凭证字号]=C2982), 序时账[科目编码], "")))</f>
        <v>0</v>
      </c>
      <c r="B2982" s="89"/>
      <c r="G2982" s="39"/>
      <c r="H2982" s="39"/>
      <c r="I2982" s="42">
        <f>IF(F2982&lt;&gt;"结转本期损益",_xlfn.XLOOKUP(D2982,科目余额表[科目编码],科目余额表[抽查项目],"无匹配"),"期间结转")</f>
        <v>0</v>
      </c>
      <c r="J2982" s="38" t="str" cm="1">
        <f t="array" ref="J2982">_xlfn.TEXTJOIN(",", TRUE, _xlfn.UNIQUE(IF((序时账[日期]=B2982)*(序时账[凭证字号]=C2982)*IF(G2982=0,序时账[借方金额]&lt;&gt;0,序时账[借方金额]=0)*(序时账[科目编码]&lt;&gt;D2982), 序时账[科目名称], "")))</f>
        <v/>
      </c>
      <c r="K2982" s="42"/>
      <c r="M2982" s="24"/>
      <c r="N2982" s="23"/>
    </row>
    <row r="2983" spans="1:14">
      <c r="A2983" s="38" t="str" cm="1">
        <f t="array" ref="A2983">_xlfn.TEXTJOIN(",", TRUE, _xlfn.UNIQUE(IF((序时账[日期]=B2983)*(序时账[凭证字号]=C2983), 序时账[科目编码], "")))</f>
        <v>0</v>
      </c>
      <c r="B2983" s="89"/>
      <c r="G2983" s="39"/>
      <c r="H2983" s="39"/>
      <c r="I2983" s="42">
        <f>IF(F2983&lt;&gt;"结转本期损益",_xlfn.XLOOKUP(D2983,科目余额表[科目编码],科目余额表[抽查项目],"无匹配"),"期间结转")</f>
        <v>0</v>
      </c>
      <c r="J2983" s="38" t="str" cm="1">
        <f t="array" ref="J2983">_xlfn.TEXTJOIN(",", TRUE, _xlfn.UNIQUE(IF((序时账[日期]=B2983)*(序时账[凭证字号]=C2983)*IF(G2983=0,序时账[借方金额]&lt;&gt;0,序时账[借方金额]=0)*(序时账[科目编码]&lt;&gt;D2983), 序时账[科目名称], "")))</f>
        <v/>
      </c>
      <c r="K2983" s="42"/>
      <c r="M2983" s="24"/>
      <c r="N2983" s="23"/>
    </row>
    <row r="2984" spans="1:14">
      <c r="A2984" s="38" t="str" cm="1">
        <f t="array" ref="A2984">_xlfn.TEXTJOIN(",", TRUE, _xlfn.UNIQUE(IF((序时账[日期]=B2984)*(序时账[凭证字号]=C2984), 序时账[科目编码], "")))</f>
        <v>0</v>
      </c>
      <c r="B2984" s="89"/>
      <c r="G2984" s="39"/>
      <c r="H2984" s="39"/>
      <c r="I2984" s="42">
        <f>IF(F2984&lt;&gt;"结转本期损益",_xlfn.XLOOKUP(D2984,科目余额表[科目编码],科目余额表[抽查项目],"无匹配"),"期间结转")</f>
        <v>0</v>
      </c>
      <c r="J2984" s="38" t="str" cm="1">
        <f t="array" ref="J2984">_xlfn.TEXTJOIN(",", TRUE, _xlfn.UNIQUE(IF((序时账[日期]=B2984)*(序时账[凭证字号]=C2984)*IF(G2984=0,序时账[借方金额]&lt;&gt;0,序时账[借方金额]=0)*(序时账[科目编码]&lt;&gt;D2984), 序时账[科目名称], "")))</f>
        <v/>
      </c>
      <c r="K2984" s="42"/>
      <c r="M2984" s="24"/>
      <c r="N2984" s="23"/>
    </row>
    <row r="2985" spans="1:14">
      <c r="A2985" s="38" t="str" cm="1">
        <f t="array" ref="A2985">_xlfn.TEXTJOIN(",", TRUE, _xlfn.UNIQUE(IF((序时账[日期]=B2985)*(序时账[凭证字号]=C2985), 序时账[科目编码], "")))</f>
        <v>0</v>
      </c>
      <c r="B2985" s="89"/>
      <c r="G2985" s="39"/>
      <c r="H2985" s="39"/>
      <c r="I2985" s="42">
        <f>IF(F2985&lt;&gt;"结转本期损益",_xlfn.XLOOKUP(D2985,科目余额表[科目编码],科目余额表[抽查项目],"无匹配"),"期间结转")</f>
        <v>0</v>
      </c>
      <c r="J2985" s="38" t="str" cm="1">
        <f t="array" ref="J2985">_xlfn.TEXTJOIN(",", TRUE, _xlfn.UNIQUE(IF((序时账[日期]=B2985)*(序时账[凭证字号]=C2985)*IF(G2985=0,序时账[借方金额]&lt;&gt;0,序时账[借方金额]=0)*(序时账[科目编码]&lt;&gt;D2985), 序时账[科目名称], "")))</f>
        <v/>
      </c>
      <c r="K2985" s="42"/>
      <c r="M2985" s="24"/>
      <c r="N2985" s="23"/>
    </row>
    <row r="2986" spans="1:14">
      <c r="A2986" s="38" t="str" cm="1">
        <f t="array" ref="A2986">_xlfn.TEXTJOIN(",", TRUE, _xlfn.UNIQUE(IF((序时账[日期]=B2986)*(序时账[凭证字号]=C2986), 序时账[科目编码], "")))</f>
        <v>0</v>
      </c>
      <c r="B2986" s="89"/>
      <c r="G2986" s="39"/>
      <c r="H2986" s="39"/>
      <c r="I2986" s="42">
        <f>IF(F2986&lt;&gt;"结转本期损益",_xlfn.XLOOKUP(D2986,科目余额表[科目编码],科目余额表[抽查项目],"无匹配"),"期间结转")</f>
        <v>0</v>
      </c>
      <c r="J2986" s="38" t="str" cm="1">
        <f t="array" ref="J2986">_xlfn.TEXTJOIN(",", TRUE, _xlfn.UNIQUE(IF((序时账[日期]=B2986)*(序时账[凭证字号]=C2986)*IF(G2986=0,序时账[借方金额]&lt;&gt;0,序时账[借方金额]=0)*(序时账[科目编码]&lt;&gt;D2986), 序时账[科目名称], "")))</f>
        <v/>
      </c>
      <c r="K2986" s="42"/>
      <c r="M2986" s="24"/>
      <c r="N2986" s="23"/>
    </row>
    <row r="2987" spans="1:14">
      <c r="A2987" s="38" t="str" cm="1">
        <f t="array" ref="A2987">_xlfn.TEXTJOIN(",", TRUE, _xlfn.UNIQUE(IF((序时账[日期]=B2987)*(序时账[凭证字号]=C2987), 序时账[科目编码], "")))</f>
        <v>0</v>
      </c>
      <c r="B2987" s="89"/>
      <c r="G2987" s="39"/>
      <c r="H2987" s="39"/>
      <c r="I2987" s="42">
        <f>IF(F2987&lt;&gt;"结转本期损益",_xlfn.XLOOKUP(D2987,科目余额表[科目编码],科目余额表[抽查项目],"无匹配"),"期间结转")</f>
        <v>0</v>
      </c>
      <c r="J2987" s="38" t="str" cm="1">
        <f t="array" ref="J2987">_xlfn.TEXTJOIN(",", TRUE, _xlfn.UNIQUE(IF((序时账[日期]=B2987)*(序时账[凭证字号]=C2987)*IF(G2987=0,序时账[借方金额]&lt;&gt;0,序时账[借方金额]=0)*(序时账[科目编码]&lt;&gt;D2987), 序时账[科目名称], "")))</f>
        <v/>
      </c>
      <c r="K2987" s="42"/>
      <c r="M2987" s="24"/>
      <c r="N2987" s="23"/>
    </row>
    <row r="2988" spans="1:14">
      <c r="A2988" s="38" t="str" cm="1">
        <f t="array" ref="A2988">_xlfn.TEXTJOIN(",", TRUE, _xlfn.UNIQUE(IF((序时账[日期]=B2988)*(序时账[凭证字号]=C2988), 序时账[科目编码], "")))</f>
        <v>0</v>
      </c>
      <c r="B2988" s="89"/>
      <c r="G2988" s="39"/>
      <c r="H2988" s="39"/>
      <c r="I2988" s="42">
        <f>IF(F2988&lt;&gt;"结转本期损益",_xlfn.XLOOKUP(D2988,科目余额表[科目编码],科目余额表[抽查项目],"无匹配"),"期间结转")</f>
        <v>0</v>
      </c>
      <c r="J2988" s="38" t="str" cm="1">
        <f t="array" ref="J2988">_xlfn.TEXTJOIN(",", TRUE, _xlfn.UNIQUE(IF((序时账[日期]=B2988)*(序时账[凭证字号]=C2988)*IF(G2988=0,序时账[借方金额]&lt;&gt;0,序时账[借方金额]=0)*(序时账[科目编码]&lt;&gt;D2988), 序时账[科目名称], "")))</f>
        <v/>
      </c>
      <c r="K2988" s="42"/>
      <c r="M2988" s="24"/>
      <c r="N2988" s="23"/>
    </row>
    <row r="2989" spans="1:14">
      <c r="A2989" s="38" t="str" cm="1">
        <f t="array" ref="A2989">_xlfn.TEXTJOIN(",", TRUE, _xlfn.UNIQUE(IF((序时账[日期]=B2989)*(序时账[凭证字号]=C2989), 序时账[科目编码], "")))</f>
        <v>0</v>
      </c>
      <c r="B2989" s="89"/>
      <c r="G2989" s="39"/>
      <c r="H2989" s="39"/>
      <c r="I2989" s="42">
        <f>IF(F2989&lt;&gt;"结转本期损益",_xlfn.XLOOKUP(D2989,科目余额表[科目编码],科目余额表[抽查项目],"无匹配"),"期间结转")</f>
        <v>0</v>
      </c>
      <c r="J2989" s="38" t="str" cm="1">
        <f t="array" ref="J2989">_xlfn.TEXTJOIN(",", TRUE, _xlfn.UNIQUE(IF((序时账[日期]=B2989)*(序时账[凭证字号]=C2989)*IF(G2989=0,序时账[借方金额]&lt;&gt;0,序时账[借方金额]=0)*(序时账[科目编码]&lt;&gt;D2989), 序时账[科目名称], "")))</f>
        <v/>
      </c>
      <c r="K2989" s="42"/>
      <c r="M2989" s="24"/>
      <c r="N2989" s="23"/>
    </row>
    <row r="2990" spans="1:14">
      <c r="A2990" s="38" t="str" cm="1">
        <f t="array" ref="A2990">_xlfn.TEXTJOIN(",", TRUE, _xlfn.UNIQUE(IF((序时账[日期]=B2990)*(序时账[凭证字号]=C2990), 序时账[科目编码], "")))</f>
        <v>0</v>
      </c>
      <c r="B2990" s="89"/>
      <c r="G2990" s="39"/>
      <c r="H2990" s="39"/>
      <c r="I2990" s="42">
        <f>IF(F2990&lt;&gt;"结转本期损益",_xlfn.XLOOKUP(D2990,科目余额表[科目编码],科目余额表[抽查项目],"无匹配"),"期间结转")</f>
        <v>0</v>
      </c>
      <c r="J2990" s="38" t="str" cm="1">
        <f t="array" ref="J2990">_xlfn.TEXTJOIN(",", TRUE, _xlfn.UNIQUE(IF((序时账[日期]=B2990)*(序时账[凭证字号]=C2990)*IF(G2990=0,序时账[借方金额]&lt;&gt;0,序时账[借方金额]=0)*(序时账[科目编码]&lt;&gt;D2990), 序时账[科目名称], "")))</f>
        <v/>
      </c>
      <c r="K2990" s="42"/>
      <c r="M2990" s="24"/>
      <c r="N2990" s="23"/>
    </row>
    <row r="2991" spans="1:14">
      <c r="A2991" s="38" t="str" cm="1">
        <f t="array" ref="A2991">_xlfn.TEXTJOIN(",", TRUE, _xlfn.UNIQUE(IF((序时账[日期]=B2991)*(序时账[凭证字号]=C2991), 序时账[科目编码], "")))</f>
        <v>0</v>
      </c>
      <c r="B2991" s="89"/>
      <c r="G2991" s="39"/>
      <c r="H2991" s="39"/>
      <c r="I2991" s="42">
        <f>IF(F2991&lt;&gt;"结转本期损益",_xlfn.XLOOKUP(D2991,科目余额表[科目编码],科目余额表[抽查项目],"无匹配"),"期间结转")</f>
        <v>0</v>
      </c>
      <c r="J2991" s="38" t="str" cm="1">
        <f t="array" ref="J2991">_xlfn.TEXTJOIN(",", TRUE, _xlfn.UNIQUE(IF((序时账[日期]=B2991)*(序时账[凭证字号]=C2991)*IF(G2991=0,序时账[借方金额]&lt;&gt;0,序时账[借方金额]=0)*(序时账[科目编码]&lt;&gt;D2991), 序时账[科目名称], "")))</f>
        <v/>
      </c>
      <c r="K2991" s="42"/>
      <c r="M2991" s="24"/>
      <c r="N2991" s="23"/>
    </row>
    <row r="2992" spans="1:14">
      <c r="A2992" s="38" t="str" cm="1">
        <f t="array" ref="A2992">_xlfn.TEXTJOIN(",", TRUE, _xlfn.UNIQUE(IF((序时账[日期]=B2992)*(序时账[凭证字号]=C2992), 序时账[科目编码], "")))</f>
        <v>0</v>
      </c>
      <c r="B2992" s="89"/>
      <c r="G2992" s="39"/>
      <c r="H2992" s="39"/>
      <c r="I2992" s="42">
        <f>IF(F2992&lt;&gt;"结转本期损益",_xlfn.XLOOKUP(D2992,科目余额表[科目编码],科目余额表[抽查项目],"无匹配"),"期间结转")</f>
        <v>0</v>
      </c>
      <c r="J2992" s="38" t="str" cm="1">
        <f t="array" ref="J2992">_xlfn.TEXTJOIN(",", TRUE, _xlfn.UNIQUE(IF((序时账[日期]=B2992)*(序时账[凭证字号]=C2992)*IF(G2992=0,序时账[借方金额]&lt;&gt;0,序时账[借方金额]=0)*(序时账[科目编码]&lt;&gt;D2992), 序时账[科目名称], "")))</f>
        <v/>
      </c>
      <c r="K2992" s="42"/>
      <c r="M2992" s="24"/>
      <c r="N2992" s="23"/>
    </row>
    <row r="2993" spans="1:14">
      <c r="A2993" s="38" t="str" cm="1">
        <f t="array" ref="A2993">_xlfn.TEXTJOIN(",", TRUE, _xlfn.UNIQUE(IF((序时账[日期]=B2993)*(序时账[凭证字号]=C2993), 序时账[科目编码], "")))</f>
        <v>0</v>
      </c>
      <c r="B2993" s="89"/>
      <c r="G2993" s="39"/>
      <c r="H2993" s="39"/>
      <c r="I2993" s="42">
        <f>IF(F2993&lt;&gt;"结转本期损益",_xlfn.XLOOKUP(D2993,科目余额表[科目编码],科目余额表[抽查项目],"无匹配"),"期间结转")</f>
        <v>0</v>
      </c>
      <c r="J2993" s="38" t="str" cm="1">
        <f t="array" ref="J2993">_xlfn.TEXTJOIN(",", TRUE, _xlfn.UNIQUE(IF((序时账[日期]=B2993)*(序时账[凭证字号]=C2993)*IF(G2993=0,序时账[借方金额]&lt;&gt;0,序时账[借方金额]=0)*(序时账[科目编码]&lt;&gt;D2993), 序时账[科目名称], "")))</f>
        <v/>
      </c>
      <c r="K2993" s="42"/>
      <c r="M2993" s="24"/>
      <c r="N2993" s="23"/>
    </row>
    <row r="2994" spans="1:14">
      <c r="A2994" s="38" t="str" cm="1">
        <f t="array" ref="A2994">_xlfn.TEXTJOIN(",", TRUE, _xlfn.UNIQUE(IF((序时账[日期]=B2994)*(序时账[凭证字号]=C2994), 序时账[科目编码], "")))</f>
        <v>0</v>
      </c>
      <c r="B2994" s="89"/>
      <c r="G2994" s="39"/>
      <c r="H2994" s="39"/>
      <c r="I2994" s="42">
        <f>IF(F2994&lt;&gt;"结转本期损益",_xlfn.XLOOKUP(D2994,科目余额表[科目编码],科目余额表[抽查项目],"无匹配"),"期间结转")</f>
        <v>0</v>
      </c>
      <c r="J2994" s="38" t="str" cm="1">
        <f t="array" ref="J2994">_xlfn.TEXTJOIN(",", TRUE, _xlfn.UNIQUE(IF((序时账[日期]=B2994)*(序时账[凭证字号]=C2994)*IF(G2994=0,序时账[借方金额]&lt;&gt;0,序时账[借方金额]=0)*(序时账[科目编码]&lt;&gt;D2994), 序时账[科目名称], "")))</f>
        <v/>
      </c>
      <c r="K2994" s="42"/>
      <c r="M2994" s="24"/>
      <c r="N2994" s="23"/>
    </row>
    <row r="2995" spans="1:14">
      <c r="A2995" s="38" t="str" cm="1">
        <f t="array" ref="A2995">_xlfn.TEXTJOIN(",", TRUE, _xlfn.UNIQUE(IF((序时账[日期]=B2995)*(序时账[凭证字号]=C2995), 序时账[科目编码], "")))</f>
        <v>0</v>
      </c>
      <c r="B2995" s="89"/>
      <c r="G2995" s="39"/>
      <c r="H2995" s="39"/>
      <c r="I2995" s="42">
        <f>IF(F2995&lt;&gt;"结转本期损益",_xlfn.XLOOKUP(D2995,科目余额表[科目编码],科目余额表[抽查项目],"无匹配"),"期间结转")</f>
        <v>0</v>
      </c>
      <c r="J2995" s="38" t="str" cm="1">
        <f t="array" ref="J2995">_xlfn.TEXTJOIN(",", TRUE, _xlfn.UNIQUE(IF((序时账[日期]=B2995)*(序时账[凭证字号]=C2995)*IF(G2995=0,序时账[借方金额]&lt;&gt;0,序时账[借方金额]=0)*(序时账[科目编码]&lt;&gt;D2995), 序时账[科目名称], "")))</f>
        <v/>
      </c>
      <c r="K2995" s="42"/>
      <c r="M2995" s="24"/>
      <c r="N2995" s="23"/>
    </row>
    <row r="2996" spans="1:14">
      <c r="A2996" s="38" t="str" cm="1">
        <f t="array" ref="A2996">_xlfn.TEXTJOIN(",", TRUE, _xlfn.UNIQUE(IF((序时账[日期]=B2996)*(序时账[凭证字号]=C2996), 序时账[科目编码], "")))</f>
        <v>0</v>
      </c>
      <c r="B2996" s="89"/>
      <c r="G2996" s="39"/>
      <c r="H2996" s="39"/>
      <c r="I2996" s="42">
        <f>IF(F2996&lt;&gt;"结转本期损益",_xlfn.XLOOKUP(D2996,科目余额表[科目编码],科目余额表[抽查项目],"无匹配"),"期间结转")</f>
        <v>0</v>
      </c>
      <c r="J2996" s="38" t="str" cm="1">
        <f t="array" ref="J2996">_xlfn.TEXTJOIN(",", TRUE, _xlfn.UNIQUE(IF((序时账[日期]=B2996)*(序时账[凭证字号]=C2996)*IF(G2996=0,序时账[借方金额]&lt;&gt;0,序时账[借方金额]=0)*(序时账[科目编码]&lt;&gt;D2996), 序时账[科目名称], "")))</f>
        <v/>
      </c>
      <c r="K2996" s="42"/>
      <c r="M2996" s="24"/>
      <c r="N2996" s="23"/>
    </row>
    <row r="2997" spans="1:14">
      <c r="A2997" s="38" t="str" cm="1">
        <f t="array" ref="A2997">_xlfn.TEXTJOIN(",", TRUE, _xlfn.UNIQUE(IF((序时账[日期]=B2997)*(序时账[凭证字号]=C2997), 序时账[科目编码], "")))</f>
        <v>0</v>
      </c>
      <c r="B2997" s="89"/>
      <c r="G2997" s="39"/>
      <c r="H2997" s="39"/>
      <c r="I2997" s="42">
        <f>IF(F2997&lt;&gt;"结转本期损益",_xlfn.XLOOKUP(D2997,科目余额表[科目编码],科目余额表[抽查项目],"无匹配"),"期间结转")</f>
        <v>0</v>
      </c>
      <c r="J2997" s="38" t="str" cm="1">
        <f t="array" ref="J2997">_xlfn.TEXTJOIN(",", TRUE, _xlfn.UNIQUE(IF((序时账[日期]=B2997)*(序时账[凭证字号]=C2997)*IF(G2997=0,序时账[借方金额]&lt;&gt;0,序时账[借方金额]=0)*(序时账[科目编码]&lt;&gt;D2997), 序时账[科目名称], "")))</f>
        <v/>
      </c>
      <c r="K2997" s="42"/>
      <c r="M2997" s="24"/>
      <c r="N2997" s="23"/>
    </row>
    <row r="2998" spans="1:14">
      <c r="A2998" s="38" t="str" cm="1">
        <f t="array" ref="A2998">_xlfn.TEXTJOIN(",", TRUE, _xlfn.UNIQUE(IF((序时账[日期]=B2998)*(序时账[凭证字号]=C2998), 序时账[科目编码], "")))</f>
        <v>0</v>
      </c>
      <c r="B2998" s="89"/>
      <c r="G2998" s="39"/>
      <c r="H2998" s="39"/>
      <c r="I2998" s="42">
        <f>IF(F2998&lt;&gt;"结转本期损益",_xlfn.XLOOKUP(D2998,科目余额表[科目编码],科目余额表[抽查项目],"无匹配"),"期间结转")</f>
        <v>0</v>
      </c>
      <c r="J2998" s="38" t="str" cm="1">
        <f t="array" ref="J2998">_xlfn.TEXTJOIN(",", TRUE, _xlfn.UNIQUE(IF((序时账[日期]=B2998)*(序时账[凭证字号]=C2998)*IF(G2998=0,序时账[借方金额]&lt;&gt;0,序时账[借方金额]=0)*(序时账[科目编码]&lt;&gt;D2998), 序时账[科目名称], "")))</f>
        <v/>
      </c>
      <c r="K2998" s="42"/>
      <c r="M2998" s="24"/>
      <c r="N2998" s="23"/>
    </row>
    <row r="2999" spans="1:14">
      <c r="A2999" s="38" t="str" cm="1">
        <f t="array" ref="A2999">_xlfn.TEXTJOIN(",", TRUE, _xlfn.UNIQUE(IF((序时账[日期]=B2999)*(序时账[凭证字号]=C2999), 序时账[科目编码], "")))</f>
        <v>0</v>
      </c>
      <c r="B2999" s="89"/>
      <c r="G2999" s="39"/>
      <c r="H2999" s="39"/>
      <c r="I2999" s="42">
        <f>IF(F2999&lt;&gt;"结转本期损益",_xlfn.XLOOKUP(D2999,科目余额表[科目编码],科目余额表[抽查项目],"无匹配"),"期间结转")</f>
        <v>0</v>
      </c>
      <c r="J2999" s="38" t="str" cm="1">
        <f t="array" ref="J2999">_xlfn.TEXTJOIN(",", TRUE, _xlfn.UNIQUE(IF((序时账[日期]=B2999)*(序时账[凭证字号]=C2999)*IF(G2999=0,序时账[借方金额]&lt;&gt;0,序时账[借方金额]=0)*(序时账[科目编码]&lt;&gt;D2999), 序时账[科目名称], "")))</f>
        <v/>
      </c>
      <c r="K2999" s="42"/>
      <c r="M2999" s="24"/>
      <c r="N2999" s="23"/>
    </row>
    <row r="3000" spans="1:14">
      <c r="A3000" s="38" t="str" cm="1">
        <f t="array" ref="A3000">_xlfn.TEXTJOIN(",", TRUE, _xlfn.UNIQUE(IF((序时账[日期]=B3000)*(序时账[凭证字号]=C3000), 序时账[科目编码], "")))</f>
        <v>0</v>
      </c>
      <c r="B3000" s="89"/>
      <c r="G3000" s="39"/>
      <c r="H3000" s="39"/>
      <c r="I3000" s="42">
        <f>IF(F3000&lt;&gt;"结转本期损益",_xlfn.XLOOKUP(D3000,科目余额表[科目编码],科目余额表[抽查项目],"无匹配"),"期间结转")</f>
        <v>0</v>
      </c>
      <c r="J3000" s="38" t="str" cm="1">
        <f t="array" ref="J3000">_xlfn.TEXTJOIN(",", TRUE, _xlfn.UNIQUE(IF((序时账[日期]=B3000)*(序时账[凭证字号]=C3000)*IF(G3000=0,序时账[借方金额]&lt;&gt;0,序时账[借方金额]=0)*(序时账[科目编码]&lt;&gt;D3000), 序时账[科目名称], "")))</f>
        <v/>
      </c>
      <c r="K3000" s="42"/>
      <c r="M3000" s="24"/>
      <c r="N3000" s="23"/>
    </row>
    <row r="3001" spans="1:14">
      <c r="A3001" s="38" t="str" cm="1">
        <f t="array" ref="A3001">_xlfn.TEXTJOIN(",", TRUE, _xlfn.UNIQUE(IF((序时账[日期]=B3001)*(序时账[凭证字号]=C3001), 序时账[科目编码], "")))</f>
        <v>0</v>
      </c>
      <c r="B3001" s="89"/>
      <c r="G3001" s="39"/>
      <c r="H3001" s="39"/>
      <c r="I3001" s="42">
        <f>IF(F3001&lt;&gt;"结转本期损益",_xlfn.XLOOKUP(D3001,科目余额表[科目编码],科目余额表[抽查项目],"无匹配"),"期间结转")</f>
        <v>0</v>
      </c>
      <c r="J3001" s="38" t="str" cm="1">
        <f t="array" ref="J3001">_xlfn.TEXTJOIN(",", TRUE, _xlfn.UNIQUE(IF((序时账[日期]=B3001)*(序时账[凭证字号]=C3001)*IF(G3001=0,序时账[借方金额]&lt;&gt;0,序时账[借方金额]=0)*(序时账[科目编码]&lt;&gt;D3001), 序时账[科目名称], "")))</f>
        <v/>
      </c>
      <c r="K3001" s="42"/>
      <c r="M3001" s="24"/>
      <c r="N3001" s="23"/>
    </row>
    <row r="3002" spans="1:14">
      <c r="A3002" s="38" t="str" cm="1">
        <f t="array" ref="A3002">_xlfn.TEXTJOIN(",", TRUE, _xlfn.UNIQUE(IF((序时账[日期]=B3002)*(序时账[凭证字号]=C3002), 序时账[科目编码], "")))</f>
        <v>0</v>
      </c>
      <c r="B3002" s="89"/>
      <c r="G3002" s="39"/>
      <c r="H3002" s="39"/>
      <c r="I3002" s="42">
        <f>IF(F3002&lt;&gt;"结转本期损益",_xlfn.XLOOKUP(D3002,科目余额表[科目编码],科目余额表[抽查项目],"无匹配"),"期间结转")</f>
        <v>0</v>
      </c>
      <c r="J3002" s="38" t="str" cm="1">
        <f t="array" ref="J3002">_xlfn.TEXTJOIN(",", TRUE, _xlfn.UNIQUE(IF((序时账[日期]=B3002)*(序时账[凭证字号]=C3002)*IF(G3002=0,序时账[借方金额]&lt;&gt;0,序时账[借方金额]=0)*(序时账[科目编码]&lt;&gt;D3002), 序时账[科目名称], "")))</f>
        <v/>
      </c>
      <c r="K3002" s="42"/>
      <c r="M3002" s="24"/>
      <c r="N3002" s="23"/>
    </row>
    <row r="3003" spans="1:14">
      <c r="A3003" s="38" t="str" cm="1">
        <f t="array" ref="A3003">_xlfn.TEXTJOIN(",", TRUE, _xlfn.UNIQUE(IF((序时账[日期]=B3003)*(序时账[凭证字号]=C3003), 序时账[科目编码], "")))</f>
        <v>0</v>
      </c>
      <c r="B3003" s="89"/>
      <c r="G3003" s="39"/>
      <c r="H3003" s="39"/>
      <c r="I3003" s="42">
        <f>IF(F3003&lt;&gt;"结转本期损益",_xlfn.XLOOKUP(D3003,科目余额表[科目编码],科目余额表[抽查项目],"无匹配"),"期间结转")</f>
        <v>0</v>
      </c>
      <c r="J3003" s="38" t="str" cm="1">
        <f t="array" ref="J3003">_xlfn.TEXTJOIN(",", TRUE, _xlfn.UNIQUE(IF((序时账[日期]=B3003)*(序时账[凭证字号]=C3003)*IF(G3003=0,序时账[借方金额]&lt;&gt;0,序时账[借方金额]=0)*(序时账[科目编码]&lt;&gt;D3003), 序时账[科目名称], "")))</f>
        <v/>
      </c>
      <c r="K3003" s="42"/>
      <c r="M3003" s="24"/>
      <c r="N3003" s="23"/>
    </row>
    <row r="3004" spans="1:14">
      <c r="A3004" s="38" t="str" cm="1">
        <f t="array" ref="A3004">_xlfn.TEXTJOIN(",", TRUE, _xlfn.UNIQUE(IF((序时账[日期]=B3004)*(序时账[凭证字号]=C3004), 序时账[科目编码], "")))</f>
        <v>0</v>
      </c>
      <c r="B3004" s="89"/>
      <c r="G3004" s="39"/>
      <c r="H3004" s="39"/>
      <c r="I3004" s="42">
        <f>IF(F3004&lt;&gt;"结转本期损益",_xlfn.XLOOKUP(D3004,科目余额表[科目编码],科目余额表[抽查项目],"无匹配"),"期间结转")</f>
        <v>0</v>
      </c>
      <c r="J3004" s="38" t="str" cm="1">
        <f t="array" ref="J3004">_xlfn.TEXTJOIN(",", TRUE, _xlfn.UNIQUE(IF((序时账[日期]=B3004)*(序时账[凭证字号]=C3004)*IF(G3004=0,序时账[借方金额]&lt;&gt;0,序时账[借方金额]=0)*(序时账[科目编码]&lt;&gt;D3004), 序时账[科目名称], "")))</f>
        <v/>
      </c>
      <c r="K3004" s="42"/>
      <c r="M3004" s="24"/>
      <c r="N3004" s="23"/>
    </row>
    <row r="3005" spans="1:14">
      <c r="A3005" s="38" t="str" cm="1">
        <f t="array" ref="A3005">_xlfn.TEXTJOIN(",", TRUE, _xlfn.UNIQUE(IF((序时账[日期]=B3005)*(序时账[凭证字号]=C3005), 序时账[科目编码], "")))</f>
        <v>0</v>
      </c>
      <c r="B3005" s="89"/>
      <c r="G3005" s="39"/>
      <c r="H3005" s="39"/>
      <c r="I3005" s="42">
        <f>IF(F3005&lt;&gt;"结转本期损益",_xlfn.XLOOKUP(D3005,科目余额表[科目编码],科目余额表[抽查项目],"无匹配"),"期间结转")</f>
        <v>0</v>
      </c>
      <c r="J3005" s="38" t="str" cm="1">
        <f t="array" ref="J3005">_xlfn.TEXTJOIN(",", TRUE, _xlfn.UNIQUE(IF((序时账[日期]=B3005)*(序时账[凭证字号]=C3005)*IF(G3005=0,序时账[借方金额]&lt;&gt;0,序时账[借方金额]=0)*(序时账[科目编码]&lt;&gt;D3005), 序时账[科目名称], "")))</f>
        <v/>
      </c>
      <c r="K3005" s="42"/>
      <c r="M3005" s="24"/>
      <c r="N3005" s="23"/>
    </row>
    <row r="3006" spans="1:14">
      <c r="A3006" s="38" t="str" cm="1">
        <f t="array" ref="A3006">_xlfn.TEXTJOIN(",", TRUE, _xlfn.UNIQUE(IF((序时账[日期]=B3006)*(序时账[凭证字号]=C3006), 序时账[科目编码], "")))</f>
        <v>0</v>
      </c>
      <c r="B3006" s="89"/>
      <c r="G3006" s="39"/>
      <c r="H3006" s="39"/>
      <c r="I3006" s="42">
        <f>IF(F3006&lt;&gt;"结转本期损益",_xlfn.XLOOKUP(D3006,科目余额表[科目编码],科目余额表[抽查项目],"无匹配"),"期间结转")</f>
        <v>0</v>
      </c>
      <c r="J3006" s="38" t="str" cm="1">
        <f t="array" ref="J3006">_xlfn.TEXTJOIN(",", TRUE, _xlfn.UNIQUE(IF((序时账[日期]=B3006)*(序时账[凭证字号]=C3006)*IF(G3006=0,序时账[借方金额]&lt;&gt;0,序时账[借方金额]=0)*(序时账[科目编码]&lt;&gt;D3006), 序时账[科目名称], "")))</f>
        <v/>
      </c>
      <c r="K3006" s="42"/>
      <c r="M3006" s="24"/>
      <c r="N3006" s="23"/>
    </row>
    <row r="3007" spans="1:14">
      <c r="A3007" s="38" t="str" cm="1">
        <f t="array" ref="A3007">_xlfn.TEXTJOIN(",", TRUE, _xlfn.UNIQUE(IF((序时账[日期]=B3007)*(序时账[凭证字号]=C3007), 序时账[科目编码], "")))</f>
        <v>0</v>
      </c>
      <c r="B3007" s="89"/>
      <c r="G3007" s="39"/>
      <c r="H3007" s="39"/>
      <c r="I3007" s="42">
        <f>IF(F3007&lt;&gt;"结转本期损益",_xlfn.XLOOKUP(D3007,科目余额表[科目编码],科目余额表[抽查项目],"无匹配"),"期间结转")</f>
        <v>0</v>
      </c>
      <c r="J3007" s="38" t="str" cm="1">
        <f t="array" ref="J3007">_xlfn.TEXTJOIN(",", TRUE, _xlfn.UNIQUE(IF((序时账[日期]=B3007)*(序时账[凭证字号]=C3007)*IF(G3007=0,序时账[借方金额]&lt;&gt;0,序时账[借方金额]=0)*(序时账[科目编码]&lt;&gt;D3007), 序时账[科目名称], "")))</f>
        <v/>
      </c>
      <c r="K3007" s="42"/>
      <c r="M3007" s="24"/>
      <c r="N3007" s="23"/>
    </row>
    <row r="3008" spans="1:14">
      <c r="A3008" s="38" t="str" cm="1">
        <f t="array" ref="A3008">_xlfn.TEXTJOIN(",", TRUE, _xlfn.UNIQUE(IF((序时账[日期]=B3008)*(序时账[凭证字号]=C3008), 序时账[科目编码], "")))</f>
        <v>0</v>
      </c>
      <c r="B3008" s="89"/>
      <c r="G3008" s="39"/>
      <c r="H3008" s="39"/>
      <c r="I3008" s="42">
        <f>IF(F3008&lt;&gt;"结转本期损益",_xlfn.XLOOKUP(D3008,科目余额表[科目编码],科目余额表[抽查项目],"无匹配"),"期间结转")</f>
        <v>0</v>
      </c>
      <c r="J3008" s="38" t="str" cm="1">
        <f t="array" ref="J3008">_xlfn.TEXTJOIN(",", TRUE, _xlfn.UNIQUE(IF((序时账[日期]=B3008)*(序时账[凭证字号]=C3008)*IF(G3008=0,序时账[借方金额]&lt;&gt;0,序时账[借方金额]=0)*(序时账[科目编码]&lt;&gt;D3008), 序时账[科目名称], "")))</f>
        <v/>
      </c>
      <c r="K3008" s="42"/>
      <c r="M3008" s="24"/>
      <c r="N3008" s="23"/>
    </row>
    <row r="3009" spans="1:14">
      <c r="A3009" s="38" t="str" cm="1">
        <f t="array" ref="A3009">_xlfn.TEXTJOIN(",", TRUE, _xlfn.UNIQUE(IF((序时账[日期]=B3009)*(序时账[凭证字号]=C3009), 序时账[科目编码], "")))</f>
        <v>0</v>
      </c>
      <c r="B3009" s="89"/>
      <c r="G3009" s="39"/>
      <c r="H3009" s="39"/>
      <c r="I3009" s="42">
        <f>IF(F3009&lt;&gt;"结转本期损益",_xlfn.XLOOKUP(D3009,科目余额表[科目编码],科目余额表[抽查项目],"无匹配"),"期间结转")</f>
        <v>0</v>
      </c>
      <c r="J3009" s="38" t="str" cm="1">
        <f t="array" ref="J3009">_xlfn.TEXTJOIN(",", TRUE, _xlfn.UNIQUE(IF((序时账[日期]=B3009)*(序时账[凭证字号]=C3009)*IF(G3009=0,序时账[借方金额]&lt;&gt;0,序时账[借方金额]=0)*(序时账[科目编码]&lt;&gt;D3009), 序时账[科目名称], "")))</f>
        <v/>
      </c>
      <c r="K3009" s="42"/>
      <c r="M3009" s="24"/>
      <c r="N3009" s="23"/>
    </row>
    <row r="3010" spans="1:14">
      <c r="A3010" s="38" t="str" cm="1">
        <f t="array" ref="A3010">_xlfn.TEXTJOIN(",", TRUE, _xlfn.UNIQUE(IF((序时账[日期]=B3010)*(序时账[凭证字号]=C3010), 序时账[科目编码], "")))</f>
        <v>0</v>
      </c>
      <c r="B3010" s="89"/>
      <c r="G3010" s="39"/>
      <c r="H3010" s="39"/>
      <c r="I3010" s="42">
        <f>IF(F3010&lt;&gt;"结转本期损益",_xlfn.XLOOKUP(D3010,科目余额表[科目编码],科目余额表[抽查项目],"无匹配"),"期间结转")</f>
        <v>0</v>
      </c>
      <c r="J3010" s="38" t="str" cm="1">
        <f t="array" ref="J3010">_xlfn.TEXTJOIN(",", TRUE, _xlfn.UNIQUE(IF((序时账[日期]=B3010)*(序时账[凭证字号]=C3010)*IF(G3010=0,序时账[借方金额]&lt;&gt;0,序时账[借方金额]=0)*(序时账[科目编码]&lt;&gt;D3010), 序时账[科目名称], "")))</f>
        <v/>
      </c>
      <c r="K3010" s="42"/>
      <c r="M3010" s="24"/>
      <c r="N3010" s="23"/>
    </row>
    <row r="3011" spans="1:14">
      <c r="A3011" s="38" t="str" cm="1">
        <f t="array" ref="A3011">_xlfn.TEXTJOIN(",", TRUE, _xlfn.UNIQUE(IF((序时账[日期]=B3011)*(序时账[凭证字号]=C3011), 序时账[科目编码], "")))</f>
        <v>0</v>
      </c>
      <c r="B3011" s="89"/>
      <c r="G3011" s="39"/>
      <c r="H3011" s="39"/>
      <c r="I3011" s="42">
        <f>IF(F3011&lt;&gt;"结转本期损益",_xlfn.XLOOKUP(D3011,科目余额表[科目编码],科目余额表[抽查项目],"无匹配"),"期间结转")</f>
        <v>0</v>
      </c>
      <c r="J3011" s="38" t="str" cm="1">
        <f t="array" ref="J3011">_xlfn.TEXTJOIN(",", TRUE, _xlfn.UNIQUE(IF((序时账[日期]=B3011)*(序时账[凭证字号]=C3011)*IF(G3011=0,序时账[借方金额]&lt;&gt;0,序时账[借方金额]=0)*(序时账[科目编码]&lt;&gt;D3011), 序时账[科目名称], "")))</f>
        <v/>
      </c>
      <c r="K3011" s="42"/>
      <c r="M3011" s="24"/>
      <c r="N3011" s="23"/>
    </row>
    <row r="3012" spans="1:14">
      <c r="A3012" s="38" t="str" cm="1">
        <f t="array" ref="A3012">_xlfn.TEXTJOIN(",", TRUE, _xlfn.UNIQUE(IF((序时账[日期]=B3012)*(序时账[凭证字号]=C3012), 序时账[科目编码], "")))</f>
        <v>0</v>
      </c>
      <c r="B3012" s="89"/>
      <c r="G3012" s="39"/>
      <c r="H3012" s="39"/>
      <c r="I3012" s="42">
        <f>IF(F3012&lt;&gt;"结转本期损益",_xlfn.XLOOKUP(D3012,科目余额表[科目编码],科目余额表[抽查项目],"无匹配"),"期间结转")</f>
        <v>0</v>
      </c>
      <c r="J3012" s="38" t="str" cm="1">
        <f t="array" ref="J3012">_xlfn.TEXTJOIN(",", TRUE, _xlfn.UNIQUE(IF((序时账[日期]=B3012)*(序时账[凭证字号]=C3012)*IF(G3012=0,序时账[借方金额]&lt;&gt;0,序时账[借方金额]=0)*(序时账[科目编码]&lt;&gt;D3012), 序时账[科目名称], "")))</f>
        <v/>
      </c>
      <c r="K3012" s="42"/>
      <c r="M3012" s="24"/>
      <c r="N3012" s="23"/>
    </row>
    <row r="3013" spans="1:14">
      <c r="A3013" s="38" t="str" cm="1">
        <f t="array" ref="A3013">_xlfn.TEXTJOIN(",", TRUE, _xlfn.UNIQUE(IF((序时账[日期]=B3013)*(序时账[凭证字号]=C3013), 序时账[科目编码], "")))</f>
        <v>0</v>
      </c>
      <c r="B3013" s="89"/>
      <c r="G3013" s="39"/>
      <c r="H3013" s="39"/>
      <c r="I3013" s="42">
        <f>IF(F3013&lt;&gt;"结转本期损益",_xlfn.XLOOKUP(D3013,科目余额表[科目编码],科目余额表[抽查项目],"无匹配"),"期间结转")</f>
        <v>0</v>
      </c>
      <c r="J3013" s="38" t="str" cm="1">
        <f t="array" ref="J3013">_xlfn.TEXTJOIN(",", TRUE, _xlfn.UNIQUE(IF((序时账[日期]=B3013)*(序时账[凭证字号]=C3013)*IF(G3013=0,序时账[借方金额]&lt;&gt;0,序时账[借方金额]=0)*(序时账[科目编码]&lt;&gt;D3013), 序时账[科目名称], "")))</f>
        <v/>
      </c>
      <c r="K3013" s="42"/>
      <c r="M3013" s="24"/>
      <c r="N3013" s="23"/>
    </row>
    <row r="3014" spans="1:14">
      <c r="A3014" s="38" t="str" cm="1">
        <f t="array" ref="A3014">_xlfn.TEXTJOIN(",", TRUE, _xlfn.UNIQUE(IF((序时账[日期]=B3014)*(序时账[凭证字号]=C3014), 序时账[科目编码], "")))</f>
        <v>0</v>
      </c>
      <c r="B3014" s="89"/>
      <c r="G3014" s="39"/>
      <c r="H3014" s="39"/>
      <c r="I3014" s="42">
        <f>IF(F3014&lt;&gt;"结转本期损益",_xlfn.XLOOKUP(D3014,科目余额表[科目编码],科目余额表[抽查项目],"无匹配"),"期间结转")</f>
        <v>0</v>
      </c>
      <c r="J3014" s="38" t="str" cm="1">
        <f t="array" ref="J3014">_xlfn.TEXTJOIN(",", TRUE, _xlfn.UNIQUE(IF((序时账[日期]=B3014)*(序时账[凭证字号]=C3014)*IF(G3014=0,序时账[借方金额]&lt;&gt;0,序时账[借方金额]=0)*(序时账[科目编码]&lt;&gt;D3014), 序时账[科目名称], "")))</f>
        <v/>
      </c>
      <c r="K3014" s="42"/>
      <c r="M3014" s="24"/>
      <c r="N3014" s="23"/>
    </row>
    <row r="3015" spans="1:14">
      <c r="A3015" s="38" t="str" cm="1">
        <f t="array" ref="A3015">_xlfn.TEXTJOIN(",", TRUE, _xlfn.UNIQUE(IF((序时账[日期]=B3015)*(序时账[凭证字号]=C3015), 序时账[科目编码], "")))</f>
        <v>0</v>
      </c>
      <c r="B3015" s="89"/>
      <c r="G3015" s="39"/>
      <c r="H3015" s="39"/>
      <c r="I3015" s="42">
        <f>IF(F3015&lt;&gt;"结转本期损益",_xlfn.XLOOKUP(D3015,科目余额表[科目编码],科目余额表[抽查项目],"无匹配"),"期间结转")</f>
        <v>0</v>
      </c>
      <c r="J3015" s="38" t="str" cm="1">
        <f t="array" ref="J3015">_xlfn.TEXTJOIN(",", TRUE, _xlfn.UNIQUE(IF((序时账[日期]=B3015)*(序时账[凭证字号]=C3015)*IF(G3015=0,序时账[借方金额]&lt;&gt;0,序时账[借方金额]=0)*(序时账[科目编码]&lt;&gt;D3015), 序时账[科目名称], "")))</f>
        <v/>
      </c>
      <c r="K3015" s="42"/>
      <c r="M3015" s="24"/>
      <c r="N3015" s="23"/>
    </row>
    <row r="3016" spans="1:14">
      <c r="A3016" s="38" t="str" cm="1">
        <f t="array" ref="A3016">_xlfn.TEXTJOIN(",", TRUE, _xlfn.UNIQUE(IF((序时账[日期]=B3016)*(序时账[凭证字号]=C3016), 序时账[科目编码], "")))</f>
        <v>0</v>
      </c>
      <c r="B3016" s="89"/>
      <c r="G3016" s="39"/>
      <c r="H3016" s="39"/>
      <c r="I3016" s="42">
        <f>IF(F3016&lt;&gt;"结转本期损益",_xlfn.XLOOKUP(D3016,科目余额表[科目编码],科目余额表[抽查项目],"无匹配"),"期间结转")</f>
        <v>0</v>
      </c>
      <c r="J3016" s="38" t="str" cm="1">
        <f t="array" ref="J3016">_xlfn.TEXTJOIN(",", TRUE, _xlfn.UNIQUE(IF((序时账[日期]=B3016)*(序时账[凭证字号]=C3016)*IF(G3016=0,序时账[借方金额]&lt;&gt;0,序时账[借方金额]=0)*(序时账[科目编码]&lt;&gt;D3016), 序时账[科目名称], "")))</f>
        <v/>
      </c>
      <c r="K3016" s="42"/>
      <c r="M3016" s="24"/>
      <c r="N3016" s="23"/>
    </row>
    <row r="3017" spans="1:14">
      <c r="A3017" s="38" t="str" cm="1">
        <f t="array" ref="A3017">_xlfn.TEXTJOIN(",", TRUE, _xlfn.UNIQUE(IF((序时账[日期]=B3017)*(序时账[凭证字号]=C3017), 序时账[科目编码], "")))</f>
        <v>0</v>
      </c>
      <c r="B3017" s="89"/>
      <c r="G3017" s="39"/>
      <c r="H3017" s="39"/>
      <c r="I3017" s="42">
        <f>IF(F3017&lt;&gt;"结转本期损益",_xlfn.XLOOKUP(D3017,科目余额表[科目编码],科目余额表[抽查项目],"无匹配"),"期间结转")</f>
        <v>0</v>
      </c>
      <c r="J3017" s="38" t="str" cm="1">
        <f t="array" ref="J3017">_xlfn.TEXTJOIN(",", TRUE, _xlfn.UNIQUE(IF((序时账[日期]=B3017)*(序时账[凭证字号]=C3017)*IF(G3017=0,序时账[借方金额]&lt;&gt;0,序时账[借方金额]=0)*(序时账[科目编码]&lt;&gt;D3017), 序时账[科目名称], "")))</f>
        <v/>
      </c>
      <c r="K3017" s="42"/>
      <c r="M3017" s="24"/>
      <c r="N3017" s="23"/>
    </row>
    <row r="3018" spans="1:14">
      <c r="A3018" s="38" t="str" cm="1">
        <f t="array" ref="A3018">_xlfn.TEXTJOIN(",", TRUE, _xlfn.UNIQUE(IF((序时账[日期]=B3018)*(序时账[凭证字号]=C3018), 序时账[科目编码], "")))</f>
        <v>0</v>
      </c>
      <c r="B3018" s="89"/>
      <c r="G3018" s="39"/>
      <c r="H3018" s="39"/>
      <c r="I3018" s="42">
        <f>IF(F3018&lt;&gt;"结转本期损益",_xlfn.XLOOKUP(D3018,科目余额表[科目编码],科目余额表[抽查项目],"无匹配"),"期间结转")</f>
        <v>0</v>
      </c>
      <c r="J3018" s="38" t="str" cm="1">
        <f t="array" ref="J3018">_xlfn.TEXTJOIN(",", TRUE, _xlfn.UNIQUE(IF((序时账[日期]=B3018)*(序时账[凭证字号]=C3018)*IF(G3018=0,序时账[借方金额]&lt;&gt;0,序时账[借方金额]=0)*(序时账[科目编码]&lt;&gt;D3018), 序时账[科目名称], "")))</f>
        <v/>
      </c>
      <c r="K3018" s="42"/>
      <c r="M3018" s="24"/>
      <c r="N3018" s="23"/>
    </row>
    <row r="3019" spans="1:14">
      <c r="A3019" s="38" t="str" cm="1">
        <f t="array" ref="A3019">_xlfn.TEXTJOIN(",", TRUE, _xlfn.UNIQUE(IF((序时账[日期]=B3019)*(序时账[凭证字号]=C3019), 序时账[科目编码], "")))</f>
        <v>0</v>
      </c>
      <c r="B3019" s="89"/>
      <c r="G3019" s="39"/>
      <c r="H3019" s="39"/>
      <c r="I3019" s="42">
        <f>IF(F3019&lt;&gt;"结转本期损益",_xlfn.XLOOKUP(D3019,科目余额表[科目编码],科目余额表[抽查项目],"无匹配"),"期间结转")</f>
        <v>0</v>
      </c>
      <c r="J3019" s="38" t="str" cm="1">
        <f t="array" ref="J3019">_xlfn.TEXTJOIN(",", TRUE, _xlfn.UNIQUE(IF((序时账[日期]=B3019)*(序时账[凭证字号]=C3019)*IF(G3019=0,序时账[借方金额]&lt;&gt;0,序时账[借方金额]=0)*(序时账[科目编码]&lt;&gt;D3019), 序时账[科目名称], "")))</f>
        <v/>
      </c>
      <c r="K3019" s="42"/>
      <c r="M3019" s="24"/>
      <c r="N3019" s="23"/>
    </row>
    <row r="3020" spans="1:14">
      <c r="A3020" s="38" t="str" cm="1">
        <f t="array" ref="A3020">_xlfn.TEXTJOIN(",", TRUE, _xlfn.UNIQUE(IF((序时账[日期]=B3020)*(序时账[凭证字号]=C3020), 序时账[科目编码], "")))</f>
        <v>0</v>
      </c>
      <c r="B3020" s="89"/>
      <c r="G3020" s="39"/>
      <c r="H3020" s="39"/>
      <c r="I3020" s="42">
        <f>IF(F3020&lt;&gt;"结转本期损益",_xlfn.XLOOKUP(D3020,科目余额表[科目编码],科目余额表[抽查项目],"无匹配"),"期间结转")</f>
        <v>0</v>
      </c>
      <c r="J3020" s="38" t="str" cm="1">
        <f t="array" ref="J3020">_xlfn.TEXTJOIN(",", TRUE, _xlfn.UNIQUE(IF((序时账[日期]=B3020)*(序时账[凭证字号]=C3020)*IF(G3020=0,序时账[借方金额]&lt;&gt;0,序时账[借方金额]=0)*(序时账[科目编码]&lt;&gt;D3020), 序时账[科目名称], "")))</f>
        <v/>
      </c>
      <c r="K3020" s="42"/>
      <c r="M3020" s="24"/>
      <c r="N3020" s="23"/>
    </row>
    <row r="3021" spans="1:14">
      <c r="A3021" s="38" t="str" cm="1">
        <f t="array" ref="A3021">_xlfn.TEXTJOIN(",", TRUE, _xlfn.UNIQUE(IF((序时账[日期]=B3021)*(序时账[凭证字号]=C3021), 序时账[科目编码], "")))</f>
        <v>0</v>
      </c>
      <c r="B3021" s="89"/>
      <c r="G3021" s="39"/>
      <c r="H3021" s="39"/>
      <c r="I3021" s="42">
        <f>IF(F3021&lt;&gt;"结转本期损益",_xlfn.XLOOKUP(D3021,科目余额表[科目编码],科目余额表[抽查项目],"无匹配"),"期间结转")</f>
        <v>0</v>
      </c>
      <c r="J3021" s="38" t="str" cm="1">
        <f t="array" ref="J3021">_xlfn.TEXTJOIN(",", TRUE, _xlfn.UNIQUE(IF((序时账[日期]=B3021)*(序时账[凭证字号]=C3021)*IF(G3021=0,序时账[借方金额]&lt;&gt;0,序时账[借方金额]=0)*(序时账[科目编码]&lt;&gt;D3021), 序时账[科目名称], "")))</f>
        <v/>
      </c>
      <c r="K3021" s="42"/>
      <c r="M3021" s="24"/>
      <c r="N3021" s="23"/>
    </row>
    <row r="3022" spans="1:14">
      <c r="A3022" s="38" t="str" cm="1">
        <f t="array" ref="A3022">_xlfn.TEXTJOIN(",", TRUE, _xlfn.UNIQUE(IF((序时账[日期]=B3022)*(序时账[凭证字号]=C3022), 序时账[科目编码], "")))</f>
        <v>0</v>
      </c>
      <c r="B3022" s="89"/>
      <c r="G3022" s="39"/>
      <c r="H3022" s="39"/>
      <c r="I3022" s="42">
        <f>IF(F3022&lt;&gt;"结转本期损益",_xlfn.XLOOKUP(D3022,科目余额表[科目编码],科目余额表[抽查项目],"无匹配"),"期间结转")</f>
        <v>0</v>
      </c>
      <c r="J3022" s="38" t="str" cm="1">
        <f t="array" ref="J3022">_xlfn.TEXTJOIN(",", TRUE, _xlfn.UNIQUE(IF((序时账[日期]=B3022)*(序时账[凭证字号]=C3022)*IF(G3022=0,序时账[借方金额]&lt;&gt;0,序时账[借方金额]=0)*(序时账[科目编码]&lt;&gt;D3022), 序时账[科目名称], "")))</f>
        <v/>
      </c>
      <c r="K3022" s="42"/>
      <c r="M3022" s="24"/>
      <c r="N3022" s="23"/>
    </row>
    <row r="3023" spans="1:14">
      <c r="A3023" s="38" t="str" cm="1">
        <f t="array" ref="A3023">_xlfn.TEXTJOIN(",", TRUE, _xlfn.UNIQUE(IF((序时账[日期]=B3023)*(序时账[凭证字号]=C3023), 序时账[科目编码], "")))</f>
        <v>0</v>
      </c>
      <c r="B3023" s="89"/>
      <c r="G3023" s="39"/>
      <c r="H3023" s="39"/>
      <c r="I3023" s="42">
        <f>IF(F3023&lt;&gt;"结转本期损益",_xlfn.XLOOKUP(D3023,科目余额表[科目编码],科目余额表[抽查项目],"无匹配"),"期间结转")</f>
        <v>0</v>
      </c>
      <c r="J3023" s="38" t="str" cm="1">
        <f t="array" ref="J3023">_xlfn.TEXTJOIN(",", TRUE, _xlfn.UNIQUE(IF((序时账[日期]=B3023)*(序时账[凭证字号]=C3023)*IF(G3023=0,序时账[借方金额]&lt;&gt;0,序时账[借方金额]=0)*(序时账[科目编码]&lt;&gt;D3023), 序时账[科目名称], "")))</f>
        <v/>
      </c>
      <c r="K3023" s="42"/>
      <c r="M3023" s="24"/>
      <c r="N3023" s="23"/>
    </row>
    <row r="3024" spans="1:14">
      <c r="A3024" s="38" t="str" cm="1">
        <f t="array" ref="A3024">_xlfn.TEXTJOIN(",", TRUE, _xlfn.UNIQUE(IF((序时账[日期]=B3024)*(序时账[凭证字号]=C3024), 序时账[科目编码], "")))</f>
        <v>0</v>
      </c>
      <c r="B3024" s="89"/>
      <c r="G3024" s="39"/>
      <c r="H3024" s="39"/>
      <c r="I3024" s="42">
        <f>IF(F3024&lt;&gt;"结转本期损益",_xlfn.XLOOKUP(D3024,科目余额表[科目编码],科目余额表[抽查项目],"无匹配"),"期间结转")</f>
        <v>0</v>
      </c>
      <c r="J3024" s="38" t="str" cm="1">
        <f t="array" ref="J3024">_xlfn.TEXTJOIN(",", TRUE, _xlfn.UNIQUE(IF((序时账[日期]=B3024)*(序时账[凭证字号]=C3024)*IF(G3024=0,序时账[借方金额]&lt;&gt;0,序时账[借方金额]=0)*(序时账[科目编码]&lt;&gt;D3024), 序时账[科目名称], "")))</f>
        <v/>
      </c>
      <c r="K3024" s="42"/>
      <c r="M3024" s="24"/>
      <c r="N3024" s="23"/>
    </row>
    <row r="3025" spans="1:14">
      <c r="A3025" s="38" t="str" cm="1">
        <f t="array" ref="A3025">_xlfn.TEXTJOIN(",", TRUE, _xlfn.UNIQUE(IF((序时账[日期]=B3025)*(序时账[凭证字号]=C3025), 序时账[科目编码], "")))</f>
        <v>0</v>
      </c>
      <c r="B3025" s="89"/>
      <c r="G3025" s="39"/>
      <c r="H3025" s="39"/>
      <c r="I3025" s="42">
        <f>IF(F3025&lt;&gt;"结转本期损益",_xlfn.XLOOKUP(D3025,科目余额表[科目编码],科目余额表[抽查项目],"无匹配"),"期间结转")</f>
        <v>0</v>
      </c>
      <c r="J3025" s="38" t="str" cm="1">
        <f t="array" ref="J3025">_xlfn.TEXTJOIN(",", TRUE, _xlfn.UNIQUE(IF((序时账[日期]=B3025)*(序时账[凭证字号]=C3025)*IF(G3025=0,序时账[借方金额]&lt;&gt;0,序时账[借方金额]=0)*(序时账[科目编码]&lt;&gt;D3025), 序时账[科目名称], "")))</f>
        <v/>
      </c>
      <c r="K3025" s="42"/>
      <c r="M3025" s="24"/>
      <c r="N3025" s="23"/>
    </row>
    <row r="3026" spans="1:14">
      <c r="A3026" s="38" t="str" cm="1">
        <f t="array" ref="A3026">_xlfn.TEXTJOIN(",", TRUE, _xlfn.UNIQUE(IF((序时账[日期]=B3026)*(序时账[凭证字号]=C3026), 序时账[科目编码], "")))</f>
        <v>0</v>
      </c>
      <c r="B3026" s="89"/>
      <c r="G3026" s="39"/>
      <c r="H3026" s="39"/>
      <c r="I3026" s="42">
        <f>IF(F3026&lt;&gt;"结转本期损益",_xlfn.XLOOKUP(D3026,科目余额表[科目编码],科目余额表[抽查项目],"无匹配"),"期间结转")</f>
        <v>0</v>
      </c>
      <c r="J3026" s="38" t="str" cm="1">
        <f t="array" ref="J3026">_xlfn.TEXTJOIN(",", TRUE, _xlfn.UNIQUE(IF((序时账[日期]=B3026)*(序时账[凭证字号]=C3026)*IF(G3026=0,序时账[借方金额]&lt;&gt;0,序时账[借方金额]=0)*(序时账[科目编码]&lt;&gt;D3026), 序时账[科目名称], "")))</f>
        <v/>
      </c>
      <c r="K3026" s="42"/>
      <c r="M3026" s="24"/>
      <c r="N3026" s="23"/>
    </row>
    <row r="3027" spans="1:14">
      <c r="A3027" s="38" t="str" cm="1">
        <f t="array" ref="A3027">_xlfn.TEXTJOIN(",", TRUE, _xlfn.UNIQUE(IF((序时账[日期]=B3027)*(序时账[凭证字号]=C3027), 序时账[科目编码], "")))</f>
        <v>0</v>
      </c>
      <c r="B3027" s="89"/>
      <c r="G3027" s="39"/>
      <c r="H3027" s="39"/>
      <c r="I3027" s="42">
        <f>IF(F3027&lt;&gt;"结转本期损益",_xlfn.XLOOKUP(D3027,科目余额表[科目编码],科目余额表[抽查项目],"无匹配"),"期间结转")</f>
        <v>0</v>
      </c>
      <c r="J3027" s="38" t="str" cm="1">
        <f t="array" ref="J3027">_xlfn.TEXTJOIN(",", TRUE, _xlfn.UNIQUE(IF((序时账[日期]=B3027)*(序时账[凭证字号]=C3027)*IF(G3027=0,序时账[借方金额]&lt;&gt;0,序时账[借方金额]=0)*(序时账[科目编码]&lt;&gt;D3027), 序时账[科目名称], "")))</f>
        <v/>
      </c>
      <c r="K3027" s="42"/>
      <c r="M3027" s="24"/>
      <c r="N3027" s="23"/>
    </row>
    <row r="3028" spans="1:14">
      <c r="A3028" s="38" t="str" cm="1">
        <f t="array" ref="A3028">_xlfn.TEXTJOIN(",", TRUE, _xlfn.UNIQUE(IF((序时账[日期]=B3028)*(序时账[凭证字号]=C3028), 序时账[科目编码], "")))</f>
        <v>0</v>
      </c>
      <c r="B3028" s="89"/>
      <c r="G3028" s="39"/>
      <c r="H3028" s="39"/>
      <c r="I3028" s="42">
        <f>IF(F3028&lt;&gt;"结转本期损益",_xlfn.XLOOKUP(D3028,科目余额表[科目编码],科目余额表[抽查项目],"无匹配"),"期间结转")</f>
        <v>0</v>
      </c>
      <c r="J3028" s="38" t="str" cm="1">
        <f t="array" ref="J3028">_xlfn.TEXTJOIN(",", TRUE, _xlfn.UNIQUE(IF((序时账[日期]=B3028)*(序时账[凭证字号]=C3028)*IF(G3028=0,序时账[借方金额]&lt;&gt;0,序时账[借方金额]=0)*(序时账[科目编码]&lt;&gt;D3028), 序时账[科目名称], "")))</f>
        <v/>
      </c>
      <c r="K3028" s="42"/>
      <c r="M3028" s="24"/>
      <c r="N3028" s="23"/>
    </row>
    <row r="3029" spans="1:14">
      <c r="A3029" s="38" t="str" cm="1">
        <f t="array" ref="A3029">_xlfn.TEXTJOIN(",", TRUE, _xlfn.UNIQUE(IF((序时账[日期]=B3029)*(序时账[凭证字号]=C3029), 序时账[科目编码], "")))</f>
        <v>0</v>
      </c>
      <c r="B3029" s="89"/>
      <c r="G3029" s="39"/>
      <c r="H3029" s="39"/>
      <c r="I3029" s="42">
        <f>IF(F3029&lt;&gt;"结转本期损益",_xlfn.XLOOKUP(D3029,科目余额表[科目编码],科目余额表[抽查项目],"无匹配"),"期间结转")</f>
        <v>0</v>
      </c>
      <c r="J3029" s="38" t="str" cm="1">
        <f t="array" ref="J3029">_xlfn.TEXTJOIN(",", TRUE, _xlfn.UNIQUE(IF((序时账[日期]=B3029)*(序时账[凭证字号]=C3029)*IF(G3029=0,序时账[借方金额]&lt;&gt;0,序时账[借方金额]=0)*(序时账[科目编码]&lt;&gt;D3029), 序时账[科目名称], "")))</f>
        <v/>
      </c>
      <c r="K3029" s="42"/>
      <c r="M3029" s="24"/>
      <c r="N3029" s="23"/>
    </row>
    <row r="3030" spans="1:14">
      <c r="A3030" s="38" t="str" cm="1">
        <f t="array" ref="A3030">_xlfn.TEXTJOIN(",", TRUE, _xlfn.UNIQUE(IF((序时账[日期]=B3030)*(序时账[凭证字号]=C3030), 序时账[科目编码], "")))</f>
        <v>0</v>
      </c>
      <c r="B3030" s="89"/>
      <c r="G3030" s="39"/>
      <c r="H3030" s="39"/>
      <c r="I3030" s="42">
        <f>IF(F3030&lt;&gt;"结转本期损益",_xlfn.XLOOKUP(D3030,科目余额表[科目编码],科目余额表[抽查项目],"无匹配"),"期间结转")</f>
        <v>0</v>
      </c>
      <c r="J3030" s="38" t="str" cm="1">
        <f t="array" ref="J3030">_xlfn.TEXTJOIN(",", TRUE, _xlfn.UNIQUE(IF((序时账[日期]=B3030)*(序时账[凭证字号]=C3030)*IF(G3030=0,序时账[借方金额]&lt;&gt;0,序时账[借方金额]=0)*(序时账[科目编码]&lt;&gt;D3030), 序时账[科目名称], "")))</f>
        <v/>
      </c>
      <c r="K3030" s="42"/>
      <c r="M3030" s="24"/>
      <c r="N3030" s="23"/>
    </row>
    <row r="3031" spans="1:14">
      <c r="A3031" s="38" t="str" cm="1">
        <f t="array" ref="A3031">_xlfn.TEXTJOIN(",", TRUE, _xlfn.UNIQUE(IF((序时账[日期]=B3031)*(序时账[凭证字号]=C3031), 序时账[科目编码], "")))</f>
        <v>0</v>
      </c>
      <c r="B3031" s="89"/>
      <c r="G3031" s="39"/>
      <c r="H3031" s="39"/>
      <c r="I3031" s="42">
        <f>IF(F3031&lt;&gt;"结转本期损益",_xlfn.XLOOKUP(D3031,科目余额表[科目编码],科目余额表[抽查项目],"无匹配"),"期间结转")</f>
        <v>0</v>
      </c>
      <c r="J3031" s="38" t="str" cm="1">
        <f t="array" ref="J3031">_xlfn.TEXTJOIN(",", TRUE, _xlfn.UNIQUE(IF((序时账[日期]=B3031)*(序时账[凭证字号]=C3031)*IF(G3031=0,序时账[借方金额]&lt;&gt;0,序时账[借方金额]=0)*(序时账[科目编码]&lt;&gt;D3031), 序时账[科目名称], "")))</f>
        <v/>
      </c>
      <c r="K3031" s="42"/>
      <c r="M3031" s="24"/>
      <c r="N3031" s="23"/>
    </row>
    <row r="3032" spans="1:14">
      <c r="A3032" s="38" t="str" cm="1">
        <f t="array" ref="A3032">_xlfn.TEXTJOIN(",", TRUE, _xlfn.UNIQUE(IF((序时账[日期]=B3032)*(序时账[凭证字号]=C3032), 序时账[科目编码], "")))</f>
        <v>0</v>
      </c>
      <c r="B3032" s="89"/>
      <c r="G3032" s="39"/>
      <c r="H3032" s="39"/>
      <c r="I3032" s="42">
        <f>IF(F3032&lt;&gt;"结转本期损益",_xlfn.XLOOKUP(D3032,科目余额表[科目编码],科目余额表[抽查项目],"无匹配"),"期间结转")</f>
        <v>0</v>
      </c>
      <c r="J3032" s="38" t="str" cm="1">
        <f t="array" ref="J3032">_xlfn.TEXTJOIN(",", TRUE, _xlfn.UNIQUE(IF((序时账[日期]=B3032)*(序时账[凭证字号]=C3032)*IF(G3032=0,序时账[借方金额]&lt;&gt;0,序时账[借方金额]=0)*(序时账[科目编码]&lt;&gt;D3032), 序时账[科目名称], "")))</f>
        <v/>
      </c>
      <c r="K3032" s="42"/>
      <c r="M3032" s="24"/>
      <c r="N3032" s="23"/>
    </row>
    <row r="3033" spans="1:14">
      <c r="A3033" s="38" t="str" cm="1">
        <f t="array" ref="A3033">_xlfn.TEXTJOIN(",", TRUE, _xlfn.UNIQUE(IF((序时账[日期]=B3033)*(序时账[凭证字号]=C3033), 序时账[科目编码], "")))</f>
        <v>0</v>
      </c>
      <c r="B3033" s="89"/>
      <c r="G3033" s="39"/>
      <c r="H3033" s="39"/>
      <c r="I3033" s="42">
        <f>IF(F3033&lt;&gt;"结转本期损益",_xlfn.XLOOKUP(D3033,科目余额表[科目编码],科目余额表[抽查项目],"无匹配"),"期间结转")</f>
        <v>0</v>
      </c>
      <c r="J3033" s="38" t="str" cm="1">
        <f t="array" ref="J3033">_xlfn.TEXTJOIN(",", TRUE, _xlfn.UNIQUE(IF((序时账[日期]=B3033)*(序时账[凭证字号]=C3033)*IF(G3033=0,序时账[借方金额]&lt;&gt;0,序时账[借方金额]=0)*(序时账[科目编码]&lt;&gt;D3033), 序时账[科目名称], "")))</f>
        <v/>
      </c>
      <c r="K3033" s="42"/>
      <c r="M3033" s="24"/>
      <c r="N3033" s="23"/>
    </row>
    <row r="3034" spans="1:14">
      <c r="A3034" s="38" t="str" cm="1">
        <f t="array" ref="A3034">_xlfn.TEXTJOIN(",", TRUE, _xlfn.UNIQUE(IF((序时账[日期]=B3034)*(序时账[凭证字号]=C3034), 序时账[科目编码], "")))</f>
        <v>0</v>
      </c>
      <c r="B3034" s="89"/>
      <c r="G3034" s="39"/>
      <c r="H3034" s="39"/>
      <c r="I3034" s="42">
        <f>IF(F3034&lt;&gt;"结转本期损益",_xlfn.XLOOKUP(D3034,科目余额表[科目编码],科目余额表[抽查项目],"无匹配"),"期间结转")</f>
        <v>0</v>
      </c>
      <c r="J3034" s="38" t="str" cm="1">
        <f t="array" ref="J3034">_xlfn.TEXTJOIN(",", TRUE, _xlfn.UNIQUE(IF((序时账[日期]=B3034)*(序时账[凭证字号]=C3034)*IF(G3034=0,序时账[借方金额]&lt;&gt;0,序时账[借方金额]=0)*(序时账[科目编码]&lt;&gt;D3034), 序时账[科目名称], "")))</f>
        <v/>
      </c>
      <c r="K3034" s="42"/>
      <c r="M3034" s="24"/>
      <c r="N3034" s="23"/>
    </row>
    <row r="3035" spans="1:14">
      <c r="A3035" s="38" t="str" cm="1">
        <f t="array" ref="A3035">_xlfn.TEXTJOIN(",", TRUE, _xlfn.UNIQUE(IF((序时账[日期]=B3035)*(序时账[凭证字号]=C3035), 序时账[科目编码], "")))</f>
        <v>0</v>
      </c>
      <c r="B3035" s="89"/>
      <c r="G3035" s="39"/>
      <c r="H3035" s="39"/>
      <c r="I3035" s="42">
        <f>IF(F3035&lt;&gt;"结转本期损益",_xlfn.XLOOKUP(D3035,科目余额表[科目编码],科目余额表[抽查项目],"无匹配"),"期间结转")</f>
        <v>0</v>
      </c>
      <c r="J3035" s="38" t="str" cm="1">
        <f t="array" ref="J3035">_xlfn.TEXTJOIN(",", TRUE, _xlfn.UNIQUE(IF((序时账[日期]=B3035)*(序时账[凭证字号]=C3035)*IF(G3035=0,序时账[借方金额]&lt;&gt;0,序时账[借方金额]=0)*(序时账[科目编码]&lt;&gt;D3035), 序时账[科目名称], "")))</f>
        <v/>
      </c>
      <c r="K3035" s="42"/>
      <c r="M3035" s="24"/>
      <c r="N3035" s="23"/>
    </row>
    <row r="3036" spans="1:14">
      <c r="A3036" s="38" t="str" cm="1">
        <f t="array" ref="A3036">_xlfn.TEXTJOIN(",", TRUE, _xlfn.UNIQUE(IF((序时账[日期]=B3036)*(序时账[凭证字号]=C3036), 序时账[科目编码], "")))</f>
        <v>0</v>
      </c>
      <c r="B3036" s="89"/>
      <c r="G3036" s="39"/>
      <c r="H3036" s="39"/>
      <c r="I3036" s="42">
        <f>IF(F3036&lt;&gt;"结转本期损益",_xlfn.XLOOKUP(D3036,科目余额表[科目编码],科目余额表[抽查项目],"无匹配"),"期间结转")</f>
        <v>0</v>
      </c>
      <c r="J3036" s="38" t="str" cm="1">
        <f t="array" ref="J3036">_xlfn.TEXTJOIN(",", TRUE, _xlfn.UNIQUE(IF((序时账[日期]=B3036)*(序时账[凭证字号]=C3036)*IF(G3036=0,序时账[借方金额]&lt;&gt;0,序时账[借方金额]=0)*(序时账[科目编码]&lt;&gt;D3036), 序时账[科目名称], "")))</f>
        <v/>
      </c>
      <c r="K3036" s="42"/>
      <c r="M3036" s="24"/>
      <c r="N3036" s="23"/>
    </row>
    <row r="3037" spans="1:14">
      <c r="A3037" s="38" t="str" cm="1">
        <f t="array" ref="A3037">_xlfn.TEXTJOIN(",", TRUE, _xlfn.UNIQUE(IF((序时账[日期]=B3037)*(序时账[凭证字号]=C3037), 序时账[科目编码], "")))</f>
        <v>0</v>
      </c>
      <c r="B3037" s="89"/>
      <c r="G3037" s="39"/>
      <c r="H3037" s="39"/>
      <c r="I3037" s="42">
        <f>IF(F3037&lt;&gt;"结转本期损益",_xlfn.XLOOKUP(D3037,科目余额表[科目编码],科目余额表[抽查项目],"无匹配"),"期间结转")</f>
        <v>0</v>
      </c>
      <c r="J3037" s="38" t="str" cm="1">
        <f t="array" ref="J3037">_xlfn.TEXTJOIN(",", TRUE, _xlfn.UNIQUE(IF((序时账[日期]=B3037)*(序时账[凭证字号]=C3037)*IF(G3037=0,序时账[借方金额]&lt;&gt;0,序时账[借方金额]=0)*(序时账[科目编码]&lt;&gt;D3037), 序时账[科目名称], "")))</f>
        <v/>
      </c>
      <c r="K3037" s="42"/>
      <c r="M3037" s="24"/>
      <c r="N3037" s="23"/>
    </row>
    <row r="3038" spans="1:14">
      <c r="A3038" s="38" t="str" cm="1">
        <f t="array" ref="A3038">_xlfn.TEXTJOIN(",", TRUE, _xlfn.UNIQUE(IF((序时账[日期]=B3038)*(序时账[凭证字号]=C3038), 序时账[科目编码], "")))</f>
        <v>0</v>
      </c>
      <c r="B3038" s="89"/>
      <c r="G3038" s="39"/>
      <c r="H3038" s="39"/>
      <c r="I3038" s="42">
        <f>IF(F3038&lt;&gt;"结转本期损益",_xlfn.XLOOKUP(D3038,科目余额表[科目编码],科目余额表[抽查项目],"无匹配"),"期间结转")</f>
        <v>0</v>
      </c>
      <c r="J3038" s="38" t="str" cm="1">
        <f t="array" ref="J3038">_xlfn.TEXTJOIN(",", TRUE, _xlfn.UNIQUE(IF((序时账[日期]=B3038)*(序时账[凭证字号]=C3038)*IF(G3038=0,序时账[借方金额]&lt;&gt;0,序时账[借方金额]=0)*(序时账[科目编码]&lt;&gt;D3038), 序时账[科目名称], "")))</f>
        <v/>
      </c>
      <c r="K3038" s="42"/>
      <c r="M3038" s="24"/>
      <c r="N3038" s="23"/>
    </row>
    <row r="3039" spans="1:14">
      <c r="A3039" s="38" t="str" cm="1">
        <f t="array" ref="A3039">_xlfn.TEXTJOIN(",", TRUE, _xlfn.UNIQUE(IF((序时账[日期]=B3039)*(序时账[凭证字号]=C3039), 序时账[科目编码], "")))</f>
        <v>0</v>
      </c>
      <c r="B3039" s="89"/>
      <c r="G3039" s="39"/>
      <c r="H3039" s="39"/>
      <c r="I3039" s="42">
        <f>IF(F3039&lt;&gt;"结转本期损益",_xlfn.XLOOKUP(D3039,科目余额表[科目编码],科目余额表[抽查项目],"无匹配"),"期间结转")</f>
        <v>0</v>
      </c>
      <c r="J3039" s="38" t="str" cm="1">
        <f t="array" ref="J3039">_xlfn.TEXTJOIN(",", TRUE, _xlfn.UNIQUE(IF((序时账[日期]=B3039)*(序时账[凭证字号]=C3039)*IF(G3039=0,序时账[借方金额]&lt;&gt;0,序时账[借方金额]=0)*(序时账[科目编码]&lt;&gt;D3039), 序时账[科目名称], "")))</f>
        <v/>
      </c>
      <c r="K3039" s="42"/>
      <c r="M3039" s="24"/>
      <c r="N3039" s="23"/>
    </row>
    <row r="3040" spans="1:14">
      <c r="A3040" s="38" t="str" cm="1">
        <f t="array" ref="A3040">_xlfn.TEXTJOIN(",", TRUE, _xlfn.UNIQUE(IF((序时账[日期]=B3040)*(序时账[凭证字号]=C3040), 序时账[科目编码], "")))</f>
        <v>0</v>
      </c>
      <c r="B3040" s="89"/>
      <c r="G3040" s="39"/>
      <c r="H3040" s="39"/>
      <c r="I3040" s="42">
        <f>IF(F3040&lt;&gt;"结转本期损益",_xlfn.XLOOKUP(D3040,科目余额表[科目编码],科目余额表[抽查项目],"无匹配"),"期间结转")</f>
        <v>0</v>
      </c>
      <c r="J3040" s="38" t="str" cm="1">
        <f t="array" ref="J3040">_xlfn.TEXTJOIN(",", TRUE, _xlfn.UNIQUE(IF((序时账[日期]=B3040)*(序时账[凭证字号]=C3040)*IF(G3040=0,序时账[借方金额]&lt;&gt;0,序时账[借方金额]=0)*(序时账[科目编码]&lt;&gt;D3040), 序时账[科目名称], "")))</f>
        <v/>
      </c>
      <c r="K3040" s="42"/>
      <c r="M3040" s="24"/>
      <c r="N3040" s="23"/>
    </row>
    <row r="3041" spans="1:14">
      <c r="A3041" s="38" t="str" cm="1">
        <f t="array" ref="A3041">_xlfn.TEXTJOIN(",", TRUE, _xlfn.UNIQUE(IF((序时账[日期]=B3041)*(序时账[凭证字号]=C3041), 序时账[科目编码], "")))</f>
        <v>0</v>
      </c>
      <c r="B3041" s="89"/>
      <c r="G3041" s="39"/>
      <c r="H3041" s="39"/>
      <c r="I3041" s="42">
        <f>IF(F3041&lt;&gt;"结转本期损益",_xlfn.XLOOKUP(D3041,科目余额表[科目编码],科目余额表[抽查项目],"无匹配"),"期间结转")</f>
        <v>0</v>
      </c>
      <c r="J3041" s="38" t="str" cm="1">
        <f t="array" ref="J3041">_xlfn.TEXTJOIN(",", TRUE, _xlfn.UNIQUE(IF((序时账[日期]=B3041)*(序时账[凭证字号]=C3041)*IF(G3041=0,序时账[借方金额]&lt;&gt;0,序时账[借方金额]=0)*(序时账[科目编码]&lt;&gt;D3041), 序时账[科目名称], "")))</f>
        <v/>
      </c>
      <c r="K3041" s="42"/>
      <c r="M3041" s="24"/>
      <c r="N3041" s="23"/>
    </row>
    <row r="3042" spans="1:14">
      <c r="A3042" s="38" t="str" cm="1">
        <f t="array" ref="A3042">_xlfn.TEXTJOIN(",", TRUE, _xlfn.UNIQUE(IF((序时账[日期]=B3042)*(序时账[凭证字号]=C3042), 序时账[科目编码], "")))</f>
        <v>0</v>
      </c>
      <c r="B3042" s="89"/>
      <c r="G3042" s="39"/>
      <c r="H3042" s="39"/>
      <c r="I3042" s="42">
        <f>IF(F3042&lt;&gt;"结转本期损益",_xlfn.XLOOKUP(D3042,科目余额表[科目编码],科目余额表[抽查项目],"无匹配"),"期间结转")</f>
        <v>0</v>
      </c>
      <c r="J3042" s="38" t="str" cm="1">
        <f t="array" ref="J3042">_xlfn.TEXTJOIN(",", TRUE, _xlfn.UNIQUE(IF((序时账[日期]=B3042)*(序时账[凭证字号]=C3042)*IF(G3042=0,序时账[借方金额]&lt;&gt;0,序时账[借方金额]=0)*(序时账[科目编码]&lt;&gt;D3042), 序时账[科目名称], "")))</f>
        <v/>
      </c>
      <c r="K3042" s="42"/>
      <c r="M3042" s="24"/>
      <c r="N3042" s="23"/>
    </row>
    <row r="3043" spans="1:14">
      <c r="A3043" s="38" t="str" cm="1">
        <f t="array" ref="A3043">_xlfn.TEXTJOIN(",", TRUE, _xlfn.UNIQUE(IF((序时账[日期]=B3043)*(序时账[凭证字号]=C3043), 序时账[科目编码], "")))</f>
        <v>0</v>
      </c>
      <c r="B3043" s="89"/>
      <c r="G3043" s="39"/>
      <c r="H3043" s="39"/>
      <c r="I3043" s="42">
        <f>IF(F3043&lt;&gt;"结转本期损益",_xlfn.XLOOKUP(D3043,科目余额表[科目编码],科目余额表[抽查项目],"无匹配"),"期间结转")</f>
        <v>0</v>
      </c>
      <c r="J3043" s="38" t="str" cm="1">
        <f t="array" ref="J3043">_xlfn.TEXTJOIN(",", TRUE, _xlfn.UNIQUE(IF((序时账[日期]=B3043)*(序时账[凭证字号]=C3043)*IF(G3043=0,序时账[借方金额]&lt;&gt;0,序时账[借方金额]=0)*(序时账[科目编码]&lt;&gt;D3043), 序时账[科目名称], "")))</f>
        <v/>
      </c>
      <c r="K3043" s="42"/>
      <c r="M3043" s="24"/>
      <c r="N3043" s="23"/>
    </row>
    <row r="3044" spans="1:14">
      <c r="A3044" s="38" t="str" cm="1">
        <f t="array" ref="A3044">_xlfn.TEXTJOIN(",", TRUE, _xlfn.UNIQUE(IF((序时账[日期]=B3044)*(序时账[凭证字号]=C3044), 序时账[科目编码], "")))</f>
        <v>0</v>
      </c>
      <c r="B3044" s="89"/>
      <c r="G3044" s="39"/>
      <c r="H3044" s="39"/>
      <c r="I3044" s="42">
        <f>IF(F3044&lt;&gt;"结转本期损益",_xlfn.XLOOKUP(D3044,科目余额表[科目编码],科目余额表[抽查项目],"无匹配"),"期间结转")</f>
        <v>0</v>
      </c>
      <c r="J3044" s="38" t="str" cm="1">
        <f t="array" ref="J3044">_xlfn.TEXTJOIN(",", TRUE, _xlfn.UNIQUE(IF((序时账[日期]=B3044)*(序时账[凭证字号]=C3044)*IF(G3044=0,序时账[借方金额]&lt;&gt;0,序时账[借方金额]=0)*(序时账[科目编码]&lt;&gt;D3044), 序时账[科目名称], "")))</f>
        <v/>
      </c>
      <c r="K3044" s="42"/>
      <c r="M3044" s="24"/>
      <c r="N3044" s="23"/>
    </row>
    <row r="3045" spans="1:14">
      <c r="A3045" s="38" t="str" cm="1">
        <f t="array" ref="A3045">_xlfn.TEXTJOIN(",", TRUE, _xlfn.UNIQUE(IF((序时账[日期]=B3045)*(序时账[凭证字号]=C3045), 序时账[科目编码], "")))</f>
        <v>0</v>
      </c>
      <c r="B3045" s="89"/>
      <c r="G3045" s="39"/>
      <c r="H3045" s="39"/>
      <c r="I3045" s="42">
        <f>IF(F3045&lt;&gt;"结转本期损益",_xlfn.XLOOKUP(D3045,科目余额表[科目编码],科目余额表[抽查项目],"无匹配"),"期间结转")</f>
        <v>0</v>
      </c>
      <c r="J3045" s="38" t="str" cm="1">
        <f t="array" ref="J3045">_xlfn.TEXTJOIN(",", TRUE, _xlfn.UNIQUE(IF((序时账[日期]=B3045)*(序时账[凭证字号]=C3045)*IF(G3045=0,序时账[借方金额]&lt;&gt;0,序时账[借方金额]=0)*(序时账[科目编码]&lt;&gt;D3045), 序时账[科目名称], "")))</f>
        <v/>
      </c>
      <c r="K3045" s="42"/>
      <c r="M3045" s="24"/>
      <c r="N3045" s="23"/>
    </row>
    <row r="3046" spans="1:14">
      <c r="A3046" s="38" t="str" cm="1">
        <f t="array" ref="A3046">_xlfn.TEXTJOIN(",", TRUE, _xlfn.UNIQUE(IF((序时账[日期]=B3046)*(序时账[凭证字号]=C3046), 序时账[科目编码], "")))</f>
        <v>0</v>
      </c>
      <c r="B3046" s="89"/>
      <c r="G3046" s="39"/>
      <c r="H3046" s="39"/>
      <c r="I3046" s="42">
        <f>IF(F3046&lt;&gt;"结转本期损益",_xlfn.XLOOKUP(D3046,科目余额表[科目编码],科目余额表[抽查项目],"无匹配"),"期间结转")</f>
        <v>0</v>
      </c>
      <c r="J3046" s="38" t="str" cm="1">
        <f t="array" ref="J3046">_xlfn.TEXTJOIN(",", TRUE, _xlfn.UNIQUE(IF((序时账[日期]=B3046)*(序时账[凭证字号]=C3046)*IF(G3046=0,序时账[借方金额]&lt;&gt;0,序时账[借方金额]=0)*(序时账[科目编码]&lt;&gt;D3046), 序时账[科目名称], "")))</f>
        <v/>
      </c>
      <c r="K3046" s="42"/>
      <c r="M3046" s="24"/>
      <c r="N3046" s="23"/>
    </row>
    <row r="3047" spans="1:14">
      <c r="A3047" s="38" t="str" cm="1">
        <f t="array" ref="A3047">_xlfn.TEXTJOIN(",", TRUE, _xlfn.UNIQUE(IF((序时账[日期]=B3047)*(序时账[凭证字号]=C3047), 序时账[科目编码], "")))</f>
        <v>0</v>
      </c>
      <c r="B3047" s="89"/>
      <c r="G3047" s="39"/>
      <c r="H3047" s="39"/>
      <c r="I3047" s="42">
        <f>IF(F3047&lt;&gt;"结转本期损益",_xlfn.XLOOKUP(D3047,科目余额表[科目编码],科目余额表[抽查项目],"无匹配"),"期间结转")</f>
        <v>0</v>
      </c>
      <c r="J3047" s="38" t="str" cm="1">
        <f t="array" ref="J3047">_xlfn.TEXTJOIN(",", TRUE, _xlfn.UNIQUE(IF((序时账[日期]=B3047)*(序时账[凭证字号]=C3047)*IF(G3047=0,序时账[借方金额]&lt;&gt;0,序时账[借方金额]=0)*(序时账[科目编码]&lt;&gt;D3047), 序时账[科目名称], "")))</f>
        <v/>
      </c>
      <c r="K3047" s="42"/>
      <c r="M3047" s="24"/>
      <c r="N3047" s="23"/>
    </row>
    <row r="3048" spans="1:14">
      <c r="A3048" s="38" t="str" cm="1">
        <f t="array" ref="A3048">_xlfn.TEXTJOIN(",", TRUE, _xlfn.UNIQUE(IF((序时账[日期]=B3048)*(序时账[凭证字号]=C3048), 序时账[科目编码], "")))</f>
        <v>0</v>
      </c>
      <c r="B3048" s="89"/>
      <c r="G3048" s="39"/>
      <c r="H3048" s="39"/>
      <c r="I3048" s="42">
        <f>IF(F3048&lt;&gt;"结转本期损益",_xlfn.XLOOKUP(D3048,科目余额表[科目编码],科目余额表[抽查项目],"无匹配"),"期间结转")</f>
        <v>0</v>
      </c>
      <c r="J3048" s="38" t="str" cm="1">
        <f t="array" ref="J3048">_xlfn.TEXTJOIN(",", TRUE, _xlfn.UNIQUE(IF((序时账[日期]=B3048)*(序时账[凭证字号]=C3048)*IF(G3048=0,序时账[借方金额]&lt;&gt;0,序时账[借方金额]=0)*(序时账[科目编码]&lt;&gt;D3048), 序时账[科目名称], "")))</f>
        <v/>
      </c>
      <c r="K3048" s="42"/>
      <c r="M3048" s="24"/>
      <c r="N3048" s="23"/>
    </row>
    <row r="3049" spans="1:14">
      <c r="A3049" s="38" t="str" cm="1">
        <f t="array" ref="A3049">_xlfn.TEXTJOIN(",", TRUE, _xlfn.UNIQUE(IF((序时账[日期]=B3049)*(序时账[凭证字号]=C3049), 序时账[科目编码], "")))</f>
        <v>0</v>
      </c>
      <c r="B3049" s="89"/>
      <c r="G3049" s="39"/>
      <c r="H3049" s="39"/>
      <c r="I3049" s="42">
        <f>IF(F3049&lt;&gt;"结转本期损益",_xlfn.XLOOKUP(D3049,科目余额表[科目编码],科目余额表[抽查项目],"无匹配"),"期间结转")</f>
        <v>0</v>
      </c>
      <c r="J3049" s="38" t="str" cm="1">
        <f t="array" ref="J3049">_xlfn.TEXTJOIN(",", TRUE, _xlfn.UNIQUE(IF((序时账[日期]=B3049)*(序时账[凭证字号]=C3049)*IF(G3049=0,序时账[借方金额]&lt;&gt;0,序时账[借方金额]=0)*(序时账[科目编码]&lt;&gt;D3049), 序时账[科目名称], "")))</f>
        <v/>
      </c>
      <c r="K3049" s="42"/>
      <c r="M3049" s="24"/>
      <c r="N3049" s="23"/>
    </row>
    <row r="3050" spans="1:14">
      <c r="A3050" s="38" t="str" cm="1">
        <f t="array" ref="A3050">_xlfn.TEXTJOIN(",", TRUE, _xlfn.UNIQUE(IF((序时账[日期]=B3050)*(序时账[凭证字号]=C3050), 序时账[科目编码], "")))</f>
        <v>0</v>
      </c>
      <c r="B3050" s="89"/>
      <c r="G3050" s="39"/>
      <c r="H3050" s="39"/>
      <c r="I3050" s="42">
        <f>IF(F3050&lt;&gt;"结转本期损益",_xlfn.XLOOKUP(D3050,科目余额表[科目编码],科目余额表[抽查项目],"无匹配"),"期间结转")</f>
        <v>0</v>
      </c>
      <c r="J3050" s="38" t="str" cm="1">
        <f t="array" ref="J3050">_xlfn.TEXTJOIN(",", TRUE, _xlfn.UNIQUE(IF((序时账[日期]=B3050)*(序时账[凭证字号]=C3050)*IF(G3050=0,序时账[借方金额]&lt;&gt;0,序时账[借方金额]=0)*(序时账[科目编码]&lt;&gt;D3050), 序时账[科目名称], "")))</f>
        <v/>
      </c>
      <c r="K3050" s="42"/>
      <c r="M3050" s="24"/>
      <c r="N3050" s="23"/>
    </row>
    <row r="3051" spans="1:14">
      <c r="A3051" s="38" t="str" cm="1">
        <f t="array" ref="A3051">_xlfn.TEXTJOIN(",", TRUE, _xlfn.UNIQUE(IF((序时账[日期]=B3051)*(序时账[凭证字号]=C3051), 序时账[科目编码], "")))</f>
        <v>0</v>
      </c>
      <c r="B3051" s="89"/>
      <c r="G3051" s="39"/>
      <c r="H3051" s="39"/>
      <c r="I3051" s="42">
        <f>IF(F3051&lt;&gt;"结转本期损益",_xlfn.XLOOKUP(D3051,科目余额表[科目编码],科目余额表[抽查项目],"无匹配"),"期间结转")</f>
        <v>0</v>
      </c>
      <c r="J3051" s="38" t="str" cm="1">
        <f t="array" ref="J3051">_xlfn.TEXTJOIN(",", TRUE, _xlfn.UNIQUE(IF((序时账[日期]=B3051)*(序时账[凭证字号]=C3051)*IF(G3051=0,序时账[借方金额]&lt;&gt;0,序时账[借方金额]=0)*(序时账[科目编码]&lt;&gt;D3051), 序时账[科目名称], "")))</f>
        <v/>
      </c>
      <c r="K3051" s="42"/>
      <c r="M3051" s="24"/>
      <c r="N3051" s="23"/>
    </row>
    <row r="3052" spans="1:14">
      <c r="A3052" s="38" t="str" cm="1">
        <f t="array" ref="A3052">_xlfn.TEXTJOIN(",", TRUE, _xlfn.UNIQUE(IF((序时账[日期]=B3052)*(序时账[凭证字号]=C3052), 序时账[科目编码], "")))</f>
        <v>0</v>
      </c>
      <c r="B3052" s="89"/>
      <c r="G3052" s="39"/>
      <c r="H3052" s="39"/>
      <c r="I3052" s="42">
        <f>IF(F3052&lt;&gt;"结转本期损益",_xlfn.XLOOKUP(D3052,科目余额表[科目编码],科目余额表[抽查项目],"无匹配"),"期间结转")</f>
        <v>0</v>
      </c>
      <c r="J3052" s="38" t="str" cm="1">
        <f t="array" ref="J3052">_xlfn.TEXTJOIN(",", TRUE, _xlfn.UNIQUE(IF((序时账[日期]=B3052)*(序时账[凭证字号]=C3052)*IF(G3052=0,序时账[借方金额]&lt;&gt;0,序时账[借方金额]=0)*(序时账[科目编码]&lt;&gt;D3052), 序时账[科目名称], "")))</f>
        <v/>
      </c>
      <c r="K3052" s="42"/>
      <c r="M3052" s="24"/>
      <c r="N3052" s="23"/>
    </row>
    <row r="3053" spans="1:14">
      <c r="A3053" s="38" t="str" cm="1">
        <f t="array" ref="A3053">_xlfn.TEXTJOIN(",", TRUE, _xlfn.UNIQUE(IF((序时账[日期]=B3053)*(序时账[凭证字号]=C3053), 序时账[科目编码], "")))</f>
        <v>0</v>
      </c>
      <c r="B3053" s="89"/>
      <c r="G3053" s="39"/>
      <c r="H3053" s="39"/>
      <c r="I3053" s="42">
        <f>IF(F3053&lt;&gt;"结转本期损益",_xlfn.XLOOKUP(D3053,科目余额表[科目编码],科目余额表[抽查项目],"无匹配"),"期间结转")</f>
        <v>0</v>
      </c>
      <c r="J3053" s="38" t="str" cm="1">
        <f t="array" ref="J3053">_xlfn.TEXTJOIN(",", TRUE, _xlfn.UNIQUE(IF((序时账[日期]=B3053)*(序时账[凭证字号]=C3053)*IF(G3053=0,序时账[借方金额]&lt;&gt;0,序时账[借方金额]=0)*(序时账[科目编码]&lt;&gt;D3053), 序时账[科目名称], "")))</f>
        <v/>
      </c>
      <c r="K3053" s="42"/>
      <c r="M3053" s="24"/>
      <c r="N3053" s="23"/>
    </row>
    <row r="3054" spans="1:14">
      <c r="A3054" s="38" t="str" cm="1">
        <f t="array" ref="A3054">_xlfn.TEXTJOIN(",", TRUE, _xlfn.UNIQUE(IF((序时账[日期]=B3054)*(序时账[凭证字号]=C3054), 序时账[科目编码], "")))</f>
        <v>0</v>
      </c>
      <c r="B3054" s="89"/>
      <c r="G3054" s="39"/>
      <c r="H3054" s="39"/>
      <c r="I3054" s="42">
        <f>IF(F3054&lt;&gt;"结转本期损益",_xlfn.XLOOKUP(D3054,科目余额表[科目编码],科目余额表[抽查项目],"无匹配"),"期间结转")</f>
        <v>0</v>
      </c>
      <c r="J3054" s="38" t="str" cm="1">
        <f t="array" ref="J3054">_xlfn.TEXTJOIN(",", TRUE, _xlfn.UNIQUE(IF((序时账[日期]=B3054)*(序时账[凭证字号]=C3054)*IF(G3054=0,序时账[借方金额]&lt;&gt;0,序时账[借方金额]=0)*(序时账[科目编码]&lt;&gt;D3054), 序时账[科目名称], "")))</f>
        <v/>
      </c>
      <c r="K3054" s="42"/>
      <c r="M3054" s="24"/>
      <c r="N3054" s="23"/>
    </row>
    <row r="3055" spans="1:14">
      <c r="A3055" s="38" t="str" cm="1">
        <f t="array" ref="A3055">_xlfn.TEXTJOIN(",", TRUE, _xlfn.UNIQUE(IF((序时账[日期]=B3055)*(序时账[凭证字号]=C3055), 序时账[科目编码], "")))</f>
        <v>0</v>
      </c>
      <c r="B3055" s="89"/>
      <c r="G3055" s="39"/>
      <c r="H3055" s="39"/>
      <c r="I3055" s="42">
        <f>IF(F3055&lt;&gt;"结转本期损益",_xlfn.XLOOKUP(D3055,科目余额表[科目编码],科目余额表[抽查项目],"无匹配"),"期间结转")</f>
        <v>0</v>
      </c>
      <c r="J3055" s="38" t="str" cm="1">
        <f t="array" ref="J3055">_xlfn.TEXTJOIN(",", TRUE, _xlfn.UNIQUE(IF((序时账[日期]=B3055)*(序时账[凭证字号]=C3055)*IF(G3055=0,序时账[借方金额]&lt;&gt;0,序时账[借方金额]=0)*(序时账[科目编码]&lt;&gt;D3055), 序时账[科目名称], "")))</f>
        <v/>
      </c>
      <c r="K3055" s="42"/>
      <c r="M3055" s="24"/>
      <c r="N3055" s="23"/>
    </row>
    <row r="3056" spans="1:14">
      <c r="A3056" s="38" t="str" cm="1">
        <f t="array" ref="A3056">_xlfn.TEXTJOIN(",", TRUE, _xlfn.UNIQUE(IF((序时账[日期]=B3056)*(序时账[凭证字号]=C3056), 序时账[科目编码], "")))</f>
        <v>0</v>
      </c>
      <c r="B3056" s="89"/>
      <c r="G3056" s="39"/>
      <c r="H3056" s="39"/>
      <c r="I3056" s="42">
        <f>IF(F3056&lt;&gt;"结转本期损益",_xlfn.XLOOKUP(D3056,科目余额表[科目编码],科目余额表[抽查项目],"无匹配"),"期间结转")</f>
        <v>0</v>
      </c>
      <c r="J3056" s="38" t="str" cm="1">
        <f t="array" ref="J3056">_xlfn.TEXTJOIN(",", TRUE, _xlfn.UNIQUE(IF((序时账[日期]=B3056)*(序时账[凭证字号]=C3056)*IF(G3056=0,序时账[借方金额]&lt;&gt;0,序时账[借方金额]=0)*(序时账[科目编码]&lt;&gt;D3056), 序时账[科目名称], "")))</f>
        <v/>
      </c>
      <c r="K3056" s="42"/>
      <c r="M3056" s="24"/>
      <c r="N3056" s="23"/>
    </row>
    <row r="3057" spans="1:14">
      <c r="A3057" s="38" t="str" cm="1">
        <f t="array" ref="A3057">_xlfn.TEXTJOIN(",", TRUE, _xlfn.UNIQUE(IF((序时账[日期]=B3057)*(序时账[凭证字号]=C3057), 序时账[科目编码], "")))</f>
        <v>0</v>
      </c>
      <c r="B3057" s="89"/>
      <c r="G3057" s="39"/>
      <c r="H3057" s="39"/>
      <c r="I3057" s="42">
        <f>IF(F3057&lt;&gt;"结转本期损益",_xlfn.XLOOKUP(D3057,科目余额表[科目编码],科目余额表[抽查项目],"无匹配"),"期间结转")</f>
        <v>0</v>
      </c>
      <c r="J3057" s="38" t="str" cm="1">
        <f t="array" ref="J3057">_xlfn.TEXTJOIN(",", TRUE, _xlfn.UNIQUE(IF((序时账[日期]=B3057)*(序时账[凭证字号]=C3057)*IF(G3057=0,序时账[借方金额]&lt;&gt;0,序时账[借方金额]=0)*(序时账[科目编码]&lt;&gt;D3057), 序时账[科目名称], "")))</f>
        <v/>
      </c>
      <c r="K3057" s="42"/>
      <c r="M3057" s="24"/>
      <c r="N3057" s="23"/>
    </row>
    <row r="3058" spans="1:14">
      <c r="A3058" s="38" t="str" cm="1">
        <f t="array" ref="A3058">_xlfn.TEXTJOIN(",", TRUE, _xlfn.UNIQUE(IF((序时账[日期]=B3058)*(序时账[凭证字号]=C3058), 序时账[科目编码], "")))</f>
        <v>0</v>
      </c>
      <c r="B3058" s="89"/>
      <c r="G3058" s="39"/>
      <c r="H3058" s="39"/>
      <c r="I3058" s="42">
        <f>IF(F3058&lt;&gt;"结转本期损益",_xlfn.XLOOKUP(D3058,科目余额表[科目编码],科目余额表[抽查项目],"无匹配"),"期间结转")</f>
        <v>0</v>
      </c>
      <c r="J3058" s="38" t="str" cm="1">
        <f t="array" ref="J3058">_xlfn.TEXTJOIN(",", TRUE, _xlfn.UNIQUE(IF((序时账[日期]=B3058)*(序时账[凭证字号]=C3058)*IF(G3058=0,序时账[借方金额]&lt;&gt;0,序时账[借方金额]=0)*(序时账[科目编码]&lt;&gt;D3058), 序时账[科目名称], "")))</f>
        <v/>
      </c>
      <c r="K3058" s="42"/>
      <c r="M3058" s="24"/>
      <c r="N3058" s="23"/>
    </row>
    <row r="3059" spans="1:14">
      <c r="A3059" s="38" t="str" cm="1">
        <f t="array" ref="A3059">_xlfn.TEXTJOIN(",", TRUE, _xlfn.UNIQUE(IF((序时账[日期]=B3059)*(序时账[凭证字号]=C3059), 序时账[科目编码], "")))</f>
        <v>0</v>
      </c>
      <c r="B3059" s="89"/>
      <c r="G3059" s="39"/>
      <c r="H3059" s="39"/>
      <c r="I3059" s="42">
        <f>IF(F3059&lt;&gt;"结转本期损益",_xlfn.XLOOKUP(D3059,科目余额表[科目编码],科目余额表[抽查项目],"无匹配"),"期间结转")</f>
        <v>0</v>
      </c>
      <c r="J3059" s="38" t="str" cm="1">
        <f t="array" ref="J3059">_xlfn.TEXTJOIN(",", TRUE, _xlfn.UNIQUE(IF((序时账[日期]=B3059)*(序时账[凭证字号]=C3059)*IF(G3059=0,序时账[借方金额]&lt;&gt;0,序时账[借方金额]=0)*(序时账[科目编码]&lt;&gt;D3059), 序时账[科目名称], "")))</f>
        <v/>
      </c>
      <c r="K3059" s="42"/>
      <c r="M3059" s="24"/>
      <c r="N3059" s="23"/>
    </row>
    <row r="3060" spans="1:14">
      <c r="A3060" s="38" t="str" cm="1">
        <f t="array" ref="A3060">_xlfn.TEXTJOIN(",", TRUE, _xlfn.UNIQUE(IF((序时账[日期]=B3060)*(序时账[凭证字号]=C3060), 序时账[科目编码], "")))</f>
        <v>0</v>
      </c>
      <c r="B3060" s="89"/>
      <c r="G3060" s="39"/>
      <c r="H3060" s="39"/>
      <c r="I3060" s="42">
        <f>IF(F3060&lt;&gt;"结转本期损益",_xlfn.XLOOKUP(D3060,科目余额表[科目编码],科目余额表[抽查项目],"无匹配"),"期间结转")</f>
        <v>0</v>
      </c>
      <c r="J3060" s="38" t="str" cm="1">
        <f t="array" ref="J3060">_xlfn.TEXTJOIN(",", TRUE, _xlfn.UNIQUE(IF((序时账[日期]=B3060)*(序时账[凭证字号]=C3060)*IF(G3060=0,序时账[借方金额]&lt;&gt;0,序时账[借方金额]=0)*(序时账[科目编码]&lt;&gt;D3060), 序时账[科目名称], "")))</f>
        <v/>
      </c>
      <c r="K3060" s="42"/>
      <c r="M3060" s="24"/>
      <c r="N3060" s="23"/>
    </row>
    <row r="3061" spans="1:14">
      <c r="A3061" s="38" t="str" cm="1">
        <f t="array" ref="A3061">_xlfn.TEXTJOIN(",", TRUE, _xlfn.UNIQUE(IF((序时账[日期]=B3061)*(序时账[凭证字号]=C3061), 序时账[科目编码], "")))</f>
        <v>0</v>
      </c>
      <c r="B3061" s="89"/>
      <c r="G3061" s="39"/>
      <c r="H3061" s="39"/>
      <c r="I3061" s="42">
        <f>IF(F3061&lt;&gt;"结转本期损益",_xlfn.XLOOKUP(D3061,科目余额表[科目编码],科目余额表[抽查项目],"无匹配"),"期间结转")</f>
        <v>0</v>
      </c>
      <c r="J3061" s="38" t="str" cm="1">
        <f t="array" ref="J3061">_xlfn.TEXTJOIN(",", TRUE, _xlfn.UNIQUE(IF((序时账[日期]=B3061)*(序时账[凭证字号]=C3061)*IF(G3061=0,序时账[借方金额]&lt;&gt;0,序时账[借方金额]=0)*(序时账[科目编码]&lt;&gt;D3061), 序时账[科目名称], "")))</f>
        <v/>
      </c>
      <c r="K3061" s="42"/>
      <c r="M3061" s="24"/>
      <c r="N3061" s="23"/>
    </row>
    <row r="3062" spans="1:14">
      <c r="A3062" s="38" t="str" cm="1">
        <f t="array" ref="A3062">_xlfn.TEXTJOIN(",", TRUE, _xlfn.UNIQUE(IF((序时账[日期]=B3062)*(序时账[凭证字号]=C3062), 序时账[科目编码], "")))</f>
        <v>0</v>
      </c>
      <c r="B3062" s="89"/>
      <c r="G3062" s="39"/>
      <c r="H3062" s="39"/>
      <c r="I3062" s="42">
        <f>IF(F3062&lt;&gt;"结转本期损益",_xlfn.XLOOKUP(D3062,科目余额表[科目编码],科目余额表[抽查项目],"无匹配"),"期间结转")</f>
        <v>0</v>
      </c>
      <c r="J3062" s="38" t="str" cm="1">
        <f t="array" ref="J3062">_xlfn.TEXTJOIN(",", TRUE, _xlfn.UNIQUE(IF((序时账[日期]=B3062)*(序时账[凭证字号]=C3062)*IF(G3062=0,序时账[借方金额]&lt;&gt;0,序时账[借方金额]=0)*(序时账[科目编码]&lt;&gt;D3062), 序时账[科目名称], "")))</f>
        <v/>
      </c>
      <c r="K3062" s="42"/>
      <c r="M3062" s="24"/>
      <c r="N3062" s="23"/>
    </row>
    <row r="3063" spans="1:14">
      <c r="A3063" s="38" t="str" cm="1">
        <f t="array" ref="A3063">_xlfn.TEXTJOIN(",", TRUE, _xlfn.UNIQUE(IF((序时账[日期]=B3063)*(序时账[凭证字号]=C3063), 序时账[科目编码], "")))</f>
        <v>0</v>
      </c>
      <c r="B3063" s="89"/>
      <c r="G3063" s="39"/>
      <c r="H3063" s="39"/>
      <c r="I3063" s="42">
        <f>IF(F3063&lt;&gt;"结转本期损益",_xlfn.XLOOKUP(D3063,科目余额表[科目编码],科目余额表[抽查项目],"无匹配"),"期间结转")</f>
        <v>0</v>
      </c>
      <c r="J3063" s="38" t="str" cm="1">
        <f t="array" ref="J3063">_xlfn.TEXTJOIN(",", TRUE, _xlfn.UNIQUE(IF((序时账[日期]=B3063)*(序时账[凭证字号]=C3063)*IF(G3063=0,序时账[借方金额]&lt;&gt;0,序时账[借方金额]=0)*(序时账[科目编码]&lt;&gt;D3063), 序时账[科目名称], "")))</f>
        <v/>
      </c>
      <c r="K3063" s="42"/>
      <c r="M3063" s="24"/>
      <c r="N3063" s="23"/>
    </row>
    <row r="3064" spans="1:14">
      <c r="A3064" s="38" t="str" cm="1">
        <f t="array" ref="A3064">_xlfn.TEXTJOIN(",", TRUE, _xlfn.UNIQUE(IF((序时账[日期]=B3064)*(序时账[凭证字号]=C3064), 序时账[科目编码], "")))</f>
        <v>0</v>
      </c>
      <c r="B3064" s="89"/>
      <c r="G3064" s="39"/>
      <c r="H3064" s="39"/>
      <c r="I3064" s="42">
        <f>IF(F3064&lt;&gt;"结转本期损益",_xlfn.XLOOKUP(D3064,科目余额表[科目编码],科目余额表[抽查项目],"无匹配"),"期间结转")</f>
        <v>0</v>
      </c>
      <c r="J3064" s="38" t="str" cm="1">
        <f t="array" ref="J3064">_xlfn.TEXTJOIN(",", TRUE, _xlfn.UNIQUE(IF((序时账[日期]=B3064)*(序时账[凭证字号]=C3064)*IF(G3064=0,序时账[借方金额]&lt;&gt;0,序时账[借方金额]=0)*(序时账[科目编码]&lt;&gt;D3064), 序时账[科目名称], "")))</f>
        <v/>
      </c>
      <c r="K3064" s="42"/>
      <c r="M3064" s="24"/>
      <c r="N3064" s="23"/>
    </row>
    <row r="3065" spans="1:14">
      <c r="A3065" s="38" t="str" cm="1">
        <f t="array" ref="A3065">_xlfn.TEXTJOIN(",", TRUE, _xlfn.UNIQUE(IF((序时账[日期]=B3065)*(序时账[凭证字号]=C3065), 序时账[科目编码], "")))</f>
        <v>0</v>
      </c>
      <c r="B3065" s="89"/>
      <c r="G3065" s="39"/>
      <c r="H3065" s="39"/>
      <c r="I3065" s="42">
        <f>IF(F3065&lt;&gt;"结转本期损益",_xlfn.XLOOKUP(D3065,科目余额表[科目编码],科目余额表[抽查项目],"无匹配"),"期间结转")</f>
        <v>0</v>
      </c>
      <c r="J3065" s="38" t="str" cm="1">
        <f t="array" ref="J3065">_xlfn.TEXTJOIN(",", TRUE, _xlfn.UNIQUE(IF((序时账[日期]=B3065)*(序时账[凭证字号]=C3065)*IF(G3065=0,序时账[借方金额]&lt;&gt;0,序时账[借方金额]=0)*(序时账[科目编码]&lt;&gt;D3065), 序时账[科目名称], "")))</f>
        <v/>
      </c>
      <c r="K3065" s="42"/>
      <c r="M3065" s="24"/>
      <c r="N3065" s="23"/>
    </row>
    <row r="3066" spans="1:14">
      <c r="A3066" s="38" t="str" cm="1">
        <f t="array" ref="A3066">_xlfn.TEXTJOIN(",", TRUE, _xlfn.UNIQUE(IF((序时账[日期]=B3066)*(序时账[凭证字号]=C3066), 序时账[科目编码], "")))</f>
        <v>0</v>
      </c>
      <c r="B3066" s="89"/>
      <c r="G3066" s="39"/>
      <c r="H3066" s="39"/>
      <c r="I3066" s="42">
        <f>IF(F3066&lt;&gt;"结转本期损益",_xlfn.XLOOKUP(D3066,科目余额表[科目编码],科目余额表[抽查项目],"无匹配"),"期间结转")</f>
        <v>0</v>
      </c>
      <c r="J3066" s="38" t="str" cm="1">
        <f t="array" ref="J3066">_xlfn.TEXTJOIN(",", TRUE, _xlfn.UNIQUE(IF((序时账[日期]=B3066)*(序时账[凭证字号]=C3066)*IF(G3066=0,序时账[借方金额]&lt;&gt;0,序时账[借方金额]=0)*(序时账[科目编码]&lt;&gt;D3066), 序时账[科目名称], "")))</f>
        <v/>
      </c>
      <c r="K3066" s="42"/>
      <c r="M3066" s="24"/>
      <c r="N3066" s="23"/>
    </row>
    <row r="3067" spans="1:14">
      <c r="A3067" s="38" t="str" cm="1">
        <f t="array" ref="A3067">_xlfn.TEXTJOIN(",", TRUE, _xlfn.UNIQUE(IF((序时账[日期]=B3067)*(序时账[凭证字号]=C3067), 序时账[科目编码], "")))</f>
        <v>0</v>
      </c>
      <c r="B3067" s="89"/>
      <c r="G3067" s="39"/>
      <c r="H3067" s="39"/>
      <c r="I3067" s="42">
        <f>IF(F3067&lt;&gt;"结转本期损益",_xlfn.XLOOKUP(D3067,科目余额表[科目编码],科目余额表[抽查项目],"无匹配"),"期间结转")</f>
        <v>0</v>
      </c>
      <c r="J3067" s="38" t="str" cm="1">
        <f t="array" ref="J3067">_xlfn.TEXTJOIN(",", TRUE, _xlfn.UNIQUE(IF((序时账[日期]=B3067)*(序时账[凭证字号]=C3067)*IF(G3067=0,序时账[借方金额]&lt;&gt;0,序时账[借方金额]=0)*(序时账[科目编码]&lt;&gt;D3067), 序时账[科目名称], "")))</f>
        <v/>
      </c>
      <c r="K3067" s="42"/>
      <c r="M3067" s="24"/>
      <c r="N3067" s="23"/>
    </row>
    <row r="3068" spans="1:14">
      <c r="A3068" s="38" t="str" cm="1">
        <f t="array" ref="A3068">_xlfn.TEXTJOIN(",", TRUE, _xlfn.UNIQUE(IF((序时账[日期]=B3068)*(序时账[凭证字号]=C3068), 序时账[科目编码], "")))</f>
        <v>0</v>
      </c>
      <c r="B3068" s="89"/>
      <c r="G3068" s="39"/>
      <c r="H3068" s="39"/>
      <c r="I3068" s="42">
        <f>IF(F3068&lt;&gt;"结转本期损益",_xlfn.XLOOKUP(D3068,科目余额表[科目编码],科目余额表[抽查项目],"无匹配"),"期间结转")</f>
        <v>0</v>
      </c>
      <c r="J3068" s="38" t="str" cm="1">
        <f t="array" ref="J3068">_xlfn.TEXTJOIN(",", TRUE, _xlfn.UNIQUE(IF((序时账[日期]=B3068)*(序时账[凭证字号]=C3068)*IF(G3068=0,序时账[借方金额]&lt;&gt;0,序时账[借方金额]=0)*(序时账[科目编码]&lt;&gt;D3068), 序时账[科目名称], "")))</f>
        <v/>
      </c>
      <c r="K3068" s="42"/>
      <c r="M3068" s="24"/>
      <c r="N3068" s="23"/>
    </row>
    <row r="3069" spans="1:14">
      <c r="A3069" s="38" t="str" cm="1">
        <f t="array" ref="A3069">_xlfn.TEXTJOIN(",", TRUE, _xlfn.UNIQUE(IF((序时账[日期]=B3069)*(序时账[凭证字号]=C3069), 序时账[科目编码], "")))</f>
        <v>0</v>
      </c>
      <c r="B3069" s="89"/>
      <c r="G3069" s="39"/>
      <c r="H3069" s="39"/>
      <c r="I3069" s="42">
        <f>IF(F3069&lt;&gt;"结转本期损益",_xlfn.XLOOKUP(D3069,科目余额表[科目编码],科目余额表[抽查项目],"无匹配"),"期间结转")</f>
        <v>0</v>
      </c>
      <c r="J3069" s="38" t="str" cm="1">
        <f t="array" ref="J3069">_xlfn.TEXTJOIN(",", TRUE, _xlfn.UNIQUE(IF((序时账[日期]=B3069)*(序时账[凭证字号]=C3069)*IF(G3069=0,序时账[借方金额]&lt;&gt;0,序时账[借方金额]=0)*(序时账[科目编码]&lt;&gt;D3069), 序时账[科目名称], "")))</f>
        <v/>
      </c>
      <c r="K3069" s="42"/>
      <c r="M3069" s="24"/>
      <c r="N3069" s="23"/>
    </row>
    <row r="3070" spans="1:14">
      <c r="A3070" s="38" t="str" cm="1">
        <f t="array" ref="A3070">_xlfn.TEXTJOIN(",", TRUE, _xlfn.UNIQUE(IF((序时账[日期]=B3070)*(序时账[凭证字号]=C3070), 序时账[科目编码], "")))</f>
        <v>0</v>
      </c>
      <c r="B3070" s="89"/>
      <c r="G3070" s="39"/>
      <c r="H3070" s="39"/>
      <c r="I3070" s="42">
        <f>IF(F3070&lt;&gt;"结转本期损益",_xlfn.XLOOKUP(D3070,科目余额表[科目编码],科目余额表[抽查项目],"无匹配"),"期间结转")</f>
        <v>0</v>
      </c>
      <c r="J3070" s="38" t="str" cm="1">
        <f t="array" ref="J3070">_xlfn.TEXTJOIN(",", TRUE, _xlfn.UNIQUE(IF((序时账[日期]=B3070)*(序时账[凭证字号]=C3070)*IF(G3070=0,序时账[借方金额]&lt;&gt;0,序时账[借方金额]=0)*(序时账[科目编码]&lt;&gt;D3070), 序时账[科目名称], "")))</f>
        <v/>
      </c>
      <c r="K3070" s="42"/>
      <c r="M3070" s="24"/>
      <c r="N3070" s="23"/>
    </row>
    <row r="3071" spans="1:14">
      <c r="A3071" s="38" t="str" cm="1">
        <f t="array" ref="A3071">_xlfn.TEXTJOIN(",", TRUE, _xlfn.UNIQUE(IF((序时账[日期]=B3071)*(序时账[凭证字号]=C3071), 序时账[科目编码], "")))</f>
        <v>0</v>
      </c>
      <c r="B3071" s="89"/>
      <c r="G3071" s="39"/>
      <c r="H3071" s="39"/>
      <c r="I3071" s="42">
        <f>IF(F3071&lt;&gt;"结转本期损益",_xlfn.XLOOKUP(D3071,科目余额表[科目编码],科目余额表[抽查项目],"无匹配"),"期间结转")</f>
        <v>0</v>
      </c>
      <c r="J3071" s="38" t="str" cm="1">
        <f t="array" ref="J3071">_xlfn.TEXTJOIN(",", TRUE, _xlfn.UNIQUE(IF((序时账[日期]=B3071)*(序时账[凭证字号]=C3071)*IF(G3071=0,序时账[借方金额]&lt;&gt;0,序时账[借方金额]=0)*(序时账[科目编码]&lt;&gt;D3071), 序时账[科目名称], "")))</f>
        <v/>
      </c>
      <c r="K3071" s="42"/>
      <c r="M3071" s="24"/>
      <c r="N3071" s="23"/>
    </row>
    <row r="3072" spans="1:14">
      <c r="A3072" s="38" t="str" cm="1">
        <f t="array" ref="A3072">_xlfn.TEXTJOIN(",", TRUE, _xlfn.UNIQUE(IF((序时账[日期]=B3072)*(序时账[凭证字号]=C3072), 序时账[科目编码], "")))</f>
        <v>0</v>
      </c>
      <c r="B3072" s="89"/>
      <c r="G3072" s="39"/>
      <c r="H3072" s="39"/>
      <c r="I3072" s="42">
        <f>IF(F3072&lt;&gt;"结转本期损益",_xlfn.XLOOKUP(D3072,科目余额表[科目编码],科目余额表[抽查项目],"无匹配"),"期间结转")</f>
        <v>0</v>
      </c>
      <c r="J3072" s="38" t="str" cm="1">
        <f t="array" ref="J3072">_xlfn.TEXTJOIN(",", TRUE, _xlfn.UNIQUE(IF((序时账[日期]=B3072)*(序时账[凭证字号]=C3072)*IF(G3072=0,序时账[借方金额]&lt;&gt;0,序时账[借方金额]=0)*(序时账[科目编码]&lt;&gt;D3072), 序时账[科目名称], "")))</f>
        <v/>
      </c>
      <c r="K3072" s="42"/>
      <c r="M3072" s="24"/>
      <c r="N3072" s="23"/>
    </row>
    <row r="3073" spans="1:14">
      <c r="A3073" s="38" t="str" cm="1">
        <f t="array" ref="A3073">_xlfn.TEXTJOIN(",", TRUE, _xlfn.UNIQUE(IF((序时账[日期]=B3073)*(序时账[凭证字号]=C3073), 序时账[科目编码], "")))</f>
        <v>0</v>
      </c>
      <c r="B3073" s="89"/>
      <c r="G3073" s="39"/>
      <c r="H3073" s="39"/>
      <c r="I3073" s="42">
        <f>IF(F3073&lt;&gt;"结转本期损益",_xlfn.XLOOKUP(D3073,科目余额表[科目编码],科目余额表[抽查项目],"无匹配"),"期间结转")</f>
        <v>0</v>
      </c>
      <c r="J3073" s="38" t="str" cm="1">
        <f t="array" ref="J3073">_xlfn.TEXTJOIN(",", TRUE, _xlfn.UNIQUE(IF((序时账[日期]=B3073)*(序时账[凭证字号]=C3073)*IF(G3073=0,序时账[借方金额]&lt;&gt;0,序时账[借方金额]=0)*(序时账[科目编码]&lt;&gt;D3073), 序时账[科目名称], "")))</f>
        <v/>
      </c>
      <c r="K3073" s="42"/>
      <c r="M3073" s="24"/>
      <c r="N3073" s="23"/>
    </row>
    <row r="3074" spans="1:14">
      <c r="A3074" s="38" t="str" cm="1">
        <f t="array" ref="A3074">_xlfn.TEXTJOIN(",", TRUE, _xlfn.UNIQUE(IF((序时账[日期]=B3074)*(序时账[凭证字号]=C3074), 序时账[科目编码], "")))</f>
        <v>0</v>
      </c>
      <c r="B3074" s="89"/>
      <c r="G3074" s="39"/>
      <c r="H3074" s="39"/>
      <c r="I3074" s="42">
        <f>IF(F3074&lt;&gt;"结转本期损益",_xlfn.XLOOKUP(D3074,科目余额表[科目编码],科目余额表[抽查项目],"无匹配"),"期间结转")</f>
        <v>0</v>
      </c>
      <c r="J3074" s="38" t="str" cm="1">
        <f t="array" ref="J3074">_xlfn.TEXTJOIN(",", TRUE, _xlfn.UNIQUE(IF((序时账[日期]=B3074)*(序时账[凭证字号]=C3074)*IF(G3074=0,序时账[借方金额]&lt;&gt;0,序时账[借方金额]=0)*(序时账[科目编码]&lt;&gt;D3074), 序时账[科目名称], "")))</f>
        <v/>
      </c>
      <c r="K3074" s="42"/>
      <c r="M3074" s="24"/>
      <c r="N3074" s="23"/>
    </row>
    <row r="3075" spans="1:14">
      <c r="A3075" s="38" t="str" cm="1">
        <f t="array" ref="A3075">_xlfn.TEXTJOIN(",", TRUE, _xlfn.UNIQUE(IF((序时账[日期]=B3075)*(序时账[凭证字号]=C3075), 序时账[科目编码], "")))</f>
        <v>0</v>
      </c>
      <c r="B3075" s="89"/>
      <c r="G3075" s="39"/>
      <c r="H3075" s="39"/>
      <c r="I3075" s="42">
        <f>IF(F3075&lt;&gt;"结转本期损益",_xlfn.XLOOKUP(D3075,科目余额表[科目编码],科目余额表[抽查项目],"无匹配"),"期间结转")</f>
        <v>0</v>
      </c>
      <c r="J3075" s="38" t="str" cm="1">
        <f t="array" ref="J3075">_xlfn.TEXTJOIN(",", TRUE, _xlfn.UNIQUE(IF((序时账[日期]=B3075)*(序时账[凭证字号]=C3075)*IF(G3075=0,序时账[借方金额]&lt;&gt;0,序时账[借方金额]=0)*(序时账[科目编码]&lt;&gt;D3075), 序时账[科目名称], "")))</f>
        <v/>
      </c>
      <c r="K3075" s="42"/>
      <c r="M3075" s="24"/>
      <c r="N3075" s="23"/>
    </row>
    <row r="3076" spans="1:14">
      <c r="A3076" s="38" t="str" cm="1">
        <f t="array" ref="A3076">_xlfn.TEXTJOIN(",", TRUE, _xlfn.UNIQUE(IF((序时账[日期]=B3076)*(序时账[凭证字号]=C3076), 序时账[科目编码], "")))</f>
        <v>0</v>
      </c>
      <c r="B3076" s="89"/>
      <c r="G3076" s="39"/>
      <c r="H3076" s="39"/>
      <c r="I3076" s="42">
        <f>IF(F3076&lt;&gt;"结转本期损益",_xlfn.XLOOKUP(D3076,科目余额表[科目编码],科目余额表[抽查项目],"无匹配"),"期间结转")</f>
        <v>0</v>
      </c>
      <c r="J3076" s="38" t="str" cm="1">
        <f t="array" ref="J3076">_xlfn.TEXTJOIN(",", TRUE, _xlfn.UNIQUE(IF((序时账[日期]=B3076)*(序时账[凭证字号]=C3076)*IF(G3076=0,序时账[借方金额]&lt;&gt;0,序时账[借方金额]=0)*(序时账[科目编码]&lt;&gt;D3076), 序时账[科目名称], "")))</f>
        <v/>
      </c>
      <c r="K3076" s="42"/>
      <c r="M3076" s="24"/>
      <c r="N3076" s="23"/>
    </row>
    <row r="3077" spans="1:14">
      <c r="A3077" s="38" t="str" cm="1">
        <f t="array" ref="A3077">_xlfn.TEXTJOIN(",", TRUE, _xlfn.UNIQUE(IF((序时账[日期]=B3077)*(序时账[凭证字号]=C3077), 序时账[科目编码], "")))</f>
        <v>0</v>
      </c>
      <c r="B3077" s="89"/>
      <c r="G3077" s="39"/>
      <c r="H3077" s="39"/>
      <c r="I3077" s="42">
        <f>IF(F3077&lt;&gt;"结转本期损益",_xlfn.XLOOKUP(D3077,科目余额表[科目编码],科目余额表[抽查项目],"无匹配"),"期间结转")</f>
        <v>0</v>
      </c>
      <c r="J3077" s="38" t="str" cm="1">
        <f t="array" ref="J3077">_xlfn.TEXTJOIN(",", TRUE, _xlfn.UNIQUE(IF((序时账[日期]=B3077)*(序时账[凭证字号]=C3077)*IF(G3077=0,序时账[借方金额]&lt;&gt;0,序时账[借方金额]=0)*(序时账[科目编码]&lt;&gt;D3077), 序时账[科目名称], "")))</f>
        <v/>
      </c>
      <c r="K3077" s="42"/>
      <c r="M3077" s="24"/>
      <c r="N3077" s="23"/>
    </row>
    <row r="3078" spans="1:14">
      <c r="A3078" s="38" t="str" cm="1">
        <f t="array" ref="A3078">_xlfn.TEXTJOIN(",", TRUE, _xlfn.UNIQUE(IF((序时账[日期]=B3078)*(序时账[凭证字号]=C3078), 序时账[科目编码], "")))</f>
        <v>0</v>
      </c>
      <c r="B3078" s="89"/>
      <c r="G3078" s="39"/>
      <c r="H3078" s="39"/>
      <c r="I3078" s="42">
        <f>IF(F3078&lt;&gt;"结转本期损益",_xlfn.XLOOKUP(D3078,科目余额表[科目编码],科目余额表[抽查项目],"无匹配"),"期间结转")</f>
        <v>0</v>
      </c>
      <c r="J3078" s="38" t="str" cm="1">
        <f t="array" ref="J3078">_xlfn.TEXTJOIN(",", TRUE, _xlfn.UNIQUE(IF((序时账[日期]=B3078)*(序时账[凭证字号]=C3078)*IF(G3078=0,序时账[借方金额]&lt;&gt;0,序时账[借方金额]=0)*(序时账[科目编码]&lt;&gt;D3078), 序时账[科目名称], "")))</f>
        <v/>
      </c>
      <c r="K3078" s="42"/>
      <c r="M3078" s="24"/>
      <c r="N3078" s="23"/>
    </row>
    <row r="3079" spans="1:14">
      <c r="A3079" s="38" t="str" cm="1">
        <f t="array" ref="A3079">_xlfn.TEXTJOIN(",", TRUE, _xlfn.UNIQUE(IF((序时账[日期]=B3079)*(序时账[凭证字号]=C3079), 序时账[科目编码], "")))</f>
        <v>0</v>
      </c>
      <c r="B3079" s="89"/>
      <c r="G3079" s="39"/>
      <c r="H3079" s="39"/>
      <c r="I3079" s="42">
        <f>IF(F3079&lt;&gt;"结转本期损益",_xlfn.XLOOKUP(D3079,科目余额表[科目编码],科目余额表[抽查项目],"无匹配"),"期间结转")</f>
        <v>0</v>
      </c>
      <c r="J3079" s="38" t="str" cm="1">
        <f t="array" ref="J3079">_xlfn.TEXTJOIN(",", TRUE, _xlfn.UNIQUE(IF((序时账[日期]=B3079)*(序时账[凭证字号]=C3079)*IF(G3079=0,序时账[借方金额]&lt;&gt;0,序时账[借方金额]=0)*(序时账[科目编码]&lt;&gt;D3079), 序时账[科目名称], "")))</f>
        <v/>
      </c>
      <c r="K3079" s="42"/>
      <c r="M3079" s="24"/>
      <c r="N3079" s="23"/>
    </row>
    <row r="3080" spans="1:14">
      <c r="A3080" s="38" t="str" cm="1">
        <f t="array" ref="A3080">_xlfn.TEXTJOIN(",", TRUE, _xlfn.UNIQUE(IF((序时账[日期]=B3080)*(序时账[凭证字号]=C3080), 序时账[科目编码], "")))</f>
        <v>0</v>
      </c>
      <c r="B3080" s="89"/>
      <c r="G3080" s="39"/>
      <c r="H3080" s="39"/>
      <c r="I3080" s="42">
        <f>IF(F3080&lt;&gt;"结转本期损益",_xlfn.XLOOKUP(D3080,科目余额表[科目编码],科目余额表[抽查项目],"无匹配"),"期间结转")</f>
        <v>0</v>
      </c>
      <c r="J3080" s="38" t="str" cm="1">
        <f t="array" ref="J3080">_xlfn.TEXTJOIN(",", TRUE, _xlfn.UNIQUE(IF((序时账[日期]=B3080)*(序时账[凭证字号]=C3080)*IF(G3080=0,序时账[借方金额]&lt;&gt;0,序时账[借方金额]=0)*(序时账[科目编码]&lt;&gt;D3080), 序时账[科目名称], "")))</f>
        <v/>
      </c>
      <c r="K3080" s="42"/>
      <c r="M3080" s="24"/>
      <c r="N3080" s="23"/>
    </row>
    <row r="3081" spans="1:14">
      <c r="A3081" s="38" t="str" cm="1">
        <f t="array" ref="A3081">_xlfn.TEXTJOIN(",", TRUE, _xlfn.UNIQUE(IF((序时账[日期]=B3081)*(序时账[凭证字号]=C3081), 序时账[科目编码], "")))</f>
        <v>0</v>
      </c>
      <c r="B3081" s="89"/>
      <c r="G3081" s="39"/>
      <c r="H3081" s="39"/>
      <c r="I3081" s="42">
        <f>IF(F3081&lt;&gt;"结转本期损益",_xlfn.XLOOKUP(D3081,科目余额表[科目编码],科目余额表[抽查项目],"无匹配"),"期间结转")</f>
        <v>0</v>
      </c>
      <c r="J3081" s="38" t="str" cm="1">
        <f t="array" ref="J3081">_xlfn.TEXTJOIN(",", TRUE, _xlfn.UNIQUE(IF((序时账[日期]=B3081)*(序时账[凭证字号]=C3081)*IF(G3081=0,序时账[借方金额]&lt;&gt;0,序时账[借方金额]=0)*(序时账[科目编码]&lt;&gt;D3081), 序时账[科目名称], "")))</f>
        <v/>
      </c>
      <c r="K3081" s="42"/>
      <c r="M3081" s="24"/>
      <c r="N3081" s="23"/>
    </row>
    <row r="3082" spans="1:14">
      <c r="A3082" s="38" t="str" cm="1">
        <f t="array" ref="A3082">_xlfn.TEXTJOIN(",", TRUE, _xlfn.UNIQUE(IF((序时账[日期]=B3082)*(序时账[凭证字号]=C3082), 序时账[科目编码], "")))</f>
        <v>0</v>
      </c>
      <c r="B3082" s="89"/>
      <c r="G3082" s="39"/>
      <c r="H3082" s="39"/>
      <c r="I3082" s="42">
        <f>IF(F3082&lt;&gt;"结转本期损益",_xlfn.XLOOKUP(D3082,科目余额表[科目编码],科目余额表[抽查项目],"无匹配"),"期间结转")</f>
        <v>0</v>
      </c>
      <c r="J3082" s="38" t="str" cm="1">
        <f t="array" ref="J3082">_xlfn.TEXTJOIN(",", TRUE, _xlfn.UNIQUE(IF((序时账[日期]=B3082)*(序时账[凭证字号]=C3082)*IF(G3082=0,序时账[借方金额]&lt;&gt;0,序时账[借方金额]=0)*(序时账[科目编码]&lt;&gt;D3082), 序时账[科目名称], "")))</f>
        <v/>
      </c>
      <c r="K3082" s="42"/>
      <c r="M3082" s="24"/>
      <c r="N3082" s="23"/>
    </row>
    <row r="3083" spans="1:14">
      <c r="A3083" s="38" t="str" cm="1">
        <f t="array" ref="A3083">_xlfn.TEXTJOIN(",", TRUE, _xlfn.UNIQUE(IF((序时账[日期]=B3083)*(序时账[凭证字号]=C3083), 序时账[科目编码], "")))</f>
        <v>0</v>
      </c>
      <c r="B3083" s="89"/>
      <c r="G3083" s="39"/>
      <c r="H3083" s="39"/>
      <c r="I3083" s="42">
        <f>IF(F3083&lt;&gt;"结转本期损益",_xlfn.XLOOKUP(D3083,科目余额表[科目编码],科目余额表[抽查项目],"无匹配"),"期间结转")</f>
        <v>0</v>
      </c>
      <c r="J3083" s="38" t="str" cm="1">
        <f t="array" ref="J3083">_xlfn.TEXTJOIN(",", TRUE, _xlfn.UNIQUE(IF((序时账[日期]=B3083)*(序时账[凭证字号]=C3083)*IF(G3083=0,序时账[借方金额]&lt;&gt;0,序时账[借方金额]=0)*(序时账[科目编码]&lt;&gt;D3083), 序时账[科目名称], "")))</f>
        <v/>
      </c>
      <c r="K3083" s="42"/>
      <c r="M3083" s="24"/>
      <c r="N3083" s="23"/>
    </row>
    <row r="3084" spans="1:14">
      <c r="A3084" s="38" t="str" cm="1">
        <f t="array" ref="A3084">_xlfn.TEXTJOIN(",", TRUE, _xlfn.UNIQUE(IF((序时账[日期]=B3084)*(序时账[凭证字号]=C3084), 序时账[科目编码], "")))</f>
        <v>0</v>
      </c>
      <c r="B3084" s="89"/>
      <c r="G3084" s="39"/>
      <c r="H3084" s="39"/>
      <c r="I3084" s="42">
        <f>IF(F3084&lt;&gt;"结转本期损益",_xlfn.XLOOKUP(D3084,科目余额表[科目编码],科目余额表[抽查项目],"无匹配"),"期间结转")</f>
        <v>0</v>
      </c>
      <c r="J3084" s="38" t="str" cm="1">
        <f t="array" ref="J3084">_xlfn.TEXTJOIN(",", TRUE, _xlfn.UNIQUE(IF((序时账[日期]=B3084)*(序时账[凭证字号]=C3084)*IF(G3084=0,序时账[借方金额]&lt;&gt;0,序时账[借方金额]=0)*(序时账[科目编码]&lt;&gt;D3084), 序时账[科目名称], "")))</f>
        <v/>
      </c>
      <c r="K3084" s="42"/>
      <c r="M3084" s="24"/>
      <c r="N3084" s="23"/>
    </row>
    <row r="3085" spans="1:14">
      <c r="A3085" s="38" t="str" cm="1">
        <f t="array" ref="A3085">_xlfn.TEXTJOIN(",", TRUE, _xlfn.UNIQUE(IF((序时账[日期]=B3085)*(序时账[凭证字号]=C3085), 序时账[科目编码], "")))</f>
        <v>0</v>
      </c>
      <c r="B3085" s="89"/>
      <c r="G3085" s="39"/>
      <c r="H3085" s="39"/>
      <c r="I3085" s="42">
        <f>IF(F3085&lt;&gt;"结转本期损益",_xlfn.XLOOKUP(D3085,科目余额表[科目编码],科目余额表[抽查项目],"无匹配"),"期间结转")</f>
        <v>0</v>
      </c>
      <c r="J3085" s="38" t="str" cm="1">
        <f t="array" ref="J3085">_xlfn.TEXTJOIN(",", TRUE, _xlfn.UNIQUE(IF((序时账[日期]=B3085)*(序时账[凭证字号]=C3085)*IF(G3085=0,序时账[借方金额]&lt;&gt;0,序时账[借方金额]=0)*(序时账[科目编码]&lt;&gt;D3085), 序时账[科目名称], "")))</f>
        <v/>
      </c>
      <c r="K3085" s="42"/>
      <c r="M3085" s="24"/>
      <c r="N3085" s="23"/>
    </row>
    <row r="3086" spans="1:14">
      <c r="A3086" s="38" t="str" cm="1">
        <f t="array" ref="A3086">_xlfn.TEXTJOIN(",", TRUE, _xlfn.UNIQUE(IF((序时账[日期]=B3086)*(序时账[凭证字号]=C3086), 序时账[科目编码], "")))</f>
        <v>0</v>
      </c>
      <c r="B3086" s="89"/>
      <c r="G3086" s="39"/>
      <c r="H3086" s="39"/>
      <c r="I3086" s="42">
        <f>IF(F3086&lt;&gt;"结转本期损益",_xlfn.XLOOKUP(D3086,科目余额表[科目编码],科目余额表[抽查项目],"无匹配"),"期间结转")</f>
        <v>0</v>
      </c>
      <c r="J3086" s="38" t="str" cm="1">
        <f t="array" ref="J3086">_xlfn.TEXTJOIN(",", TRUE, _xlfn.UNIQUE(IF((序时账[日期]=B3086)*(序时账[凭证字号]=C3086)*IF(G3086=0,序时账[借方金额]&lt;&gt;0,序时账[借方金额]=0)*(序时账[科目编码]&lt;&gt;D3086), 序时账[科目名称], "")))</f>
        <v/>
      </c>
      <c r="K3086" s="42"/>
      <c r="M3086" s="24"/>
      <c r="N3086" s="23"/>
    </row>
    <row r="3087" spans="1:14">
      <c r="A3087" s="38" t="str" cm="1">
        <f t="array" ref="A3087">_xlfn.TEXTJOIN(",", TRUE, _xlfn.UNIQUE(IF((序时账[日期]=B3087)*(序时账[凭证字号]=C3087), 序时账[科目编码], "")))</f>
        <v>0</v>
      </c>
      <c r="B3087" s="89"/>
      <c r="G3087" s="39"/>
      <c r="H3087" s="39"/>
      <c r="I3087" s="42">
        <f>IF(F3087&lt;&gt;"结转本期损益",_xlfn.XLOOKUP(D3087,科目余额表[科目编码],科目余额表[抽查项目],"无匹配"),"期间结转")</f>
        <v>0</v>
      </c>
      <c r="J3087" s="38" t="str" cm="1">
        <f t="array" ref="J3087">_xlfn.TEXTJOIN(",", TRUE, _xlfn.UNIQUE(IF((序时账[日期]=B3087)*(序时账[凭证字号]=C3087)*IF(G3087=0,序时账[借方金额]&lt;&gt;0,序时账[借方金额]=0)*(序时账[科目编码]&lt;&gt;D3087), 序时账[科目名称], "")))</f>
        <v/>
      </c>
      <c r="K3087" s="42"/>
      <c r="M3087" s="24"/>
      <c r="N3087" s="23"/>
    </row>
    <row r="3088" spans="1:14">
      <c r="A3088" s="38" t="str" cm="1">
        <f t="array" ref="A3088">_xlfn.TEXTJOIN(",", TRUE, _xlfn.UNIQUE(IF((序时账[日期]=B3088)*(序时账[凭证字号]=C3088), 序时账[科目编码], "")))</f>
        <v>0</v>
      </c>
      <c r="B3088" s="89"/>
      <c r="G3088" s="39"/>
      <c r="H3088" s="39"/>
      <c r="I3088" s="42">
        <f>IF(F3088&lt;&gt;"结转本期损益",_xlfn.XLOOKUP(D3088,科目余额表[科目编码],科目余额表[抽查项目],"无匹配"),"期间结转")</f>
        <v>0</v>
      </c>
      <c r="J3088" s="38" t="str" cm="1">
        <f t="array" ref="J3088">_xlfn.TEXTJOIN(",", TRUE, _xlfn.UNIQUE(IF((序时账[日期]=B3088)*(序时账[凭证字号]=C3088)*IF(G3088=0,序时账[借方金额]&lt;&gt;0,序时账[借方金额]=0)*(序时账[科目编码]&lt;&gt;D3088), 序时账[科目名称], "")))</f>
        <v/>
      </c>
      <c r="K3088" s="42"/>
      <c r="M3088" s="24"/>
      <c r="N3088" s="23"/>
    </row>
    <row r="3089" spans="1:14">
      <c r="A3089" s="38" t="str" cm="1">
        <f t="array" ref="A3089">_xlfn.TEXTJOIN(",", TRUE, _xlfn.UNIQUE(IF((序时账[日期]=B3089)*(序时账[凭证字号]=C3089), 序时账[科目编码], "")))</f>
        <v>0</v>
      </c>
      <c r="B3089" s="89"/>
      <c r="G3089" s="39"/>
      <c r="H3089" s="39"/>
      <c r="I3089" s="42">
        <f>IF(F3089&lt;&gt;"结转本期损益",_xlfn.XLOOKUP(D3089,科目余额表[科目编码],科目余额表[抽查项目],"无匹配"),"期间结转")</f>
        <v>0</v>
      </c>
      <c r="J3089" s="38" t="str" cm="1">
        <f t="array" ref="J3089">_xlfn.TEXTJOIN(",", TRUE, _xlfn.UNIQUE(IF((序时账[日期]=B3089)*(序时账[凭证字号]=C3089)*IF(G3089=0,序时账[借方金额]&lt;&gt;0,序时账[借方金额]=0)*(序时账[科目编码]&lt;&gt;D3089), 序时账[科目名称], "")))</f>
        <v/>
      </c>
      <c r="K3089" s="42"/>
      <c r="M3089" s="24"/>
      <c r="N3089" s="23"/>
    </row>
    <row r="3090" spans="1:14">
      <c r="A3090" s="38" t="str" cm="1">
        <f t="array" ref="A3090">_xlfn.TEXTJOIN(",", TRUE, _xlfn.UNIQUE(IF((序时账[日期]=B3090)*(序时账[凭证字号]=C3090), 序时账[科目编码], "")))</f>
        <v>0</v>
      </c>
      <c r="B3090" s="89"/>
      <c r="G3090" s="39"/>
      <c r="H3090" s="39"/>
      <c r="I3090" s="42">
        <f>IF(F3090&lt;&gt;"结转本期损益",_xlfn.XLOOKUP(D3090,科目余额表[科目编码],科目余额表[抽查项目],"无匹配"),"期间结转")</f>
        <v>0</v>
      </c>
      <c r="J3090" s="38" t="str" cm="1">
        <f t="array" ref="J3090">_xlfn.TEXTJOIN(",", TRUE, _xlfn.UNIQUE(IF((序时账[日期]=B3090)*(序时账[凭证字号]=C3090)*IF(G3090=0,序时账[借方金额]&lt;&gt;0,序时账[借方金额]=0)*(序时账[科目编码]&lt;&gt;D3090), 序时账[科目名称], "")))</f>
        <v/>
      </c>
      <c r="K3090" s="42"/>
      <c r="M3090" s="24"/>
      <c r="N3090" s="23"/>
    </row>
    <row r="3091" spans="1:14">
      <c r="A3091" s="38" t="str" cm="1">
        <f t="array" ref="A3091">_xlfn.TEXTJOIN(",", TRUE, _xlfn.UNIQUE(IF((序时账[日期]=B3091)*(序时账[凭证字号]=C3091), 序时账[科目编码], "")))</f>
        <v>0</v>
      </c>
      <c r="B3091" s="89"/>
      <c r="G3091" s="39"/>
      <c r="H3091" s="39"/>
      <c r="I3091" s="42">
        <f>IF(F3091&lt;&gt;"结转本期损益",_xlfn.XLOOKUP(D3091,科目余额表[科目编码],科目余额表[抽查项目],"无匹配"),"期间结转")</f>
        <v>0</v>
      </c>
      <c r="J3091" s="38" t="str" cm="1">
        <f t="array" ref="J3091">_xlfn.TEXTJOIN(",", TRUE, _xlfn.UNIQUE(IF((序时账[日期]=B3091)*(序时账[凭证字号]=C3091)*IF(G3091=0,序时账[借方金额]&lt;&gt;0,序时账[借方金额]=0)*(序时账[科目编码]&lt;&gt;D3091), 序时账[科目名称], "")))</f>
        <v/>
      </c>
      <c r="K3091" s="42"/>
      <c r="M3091" s="24"/>
      <c r="N3091" s="23"/>
    </row>
    <row r="3092" spans="1:14">
      <c r="A3092" s="38" t="str" cm="1">
        <f t="array" ref="A3092">_xlfn.TEXTJOIN(",", TRUE, _xlfn.UNIQUE(IF((序时账[日期]=B3092)*(序时账[凭证字号]=C3092), 序时账[科目编码], "")))</f>
        <v>0</v>
      </c>
      <c r="B3092" s="89"/>
      <c r="G3092" s="39"/>
      <c r="H3092" s="39"/>
      <c r="I3092" s="42">
        <f>IF(F3092&lt;&gt;"结转本期损益",_xlfn.XLOOKUP(D3092,科目余额表[科目编码],科目余额表[抽查项目],"无匹配"),"期间结转")</f>
        <v>0</v>
      </c>
      <c r="J3092" s="38" t="str" cm="1">
        <f t="array" ref="J3092">_xlfn.TEXTJOIN(",", TRUE, _xlfn.UNIQUE(IF((序时账[日期]=B3092)*(序时账[凭证字号]=C3092)*IF(G3092=0,序时账[借方金额]&lt;&gt;0,序时账[借方金额]=0)*(序时账[科目编码]&lt;&gt;D3092), 序时账[科目名称], "")))</f>
        <v/>
      </c>
      <c r="K3092" s="42"/>
      <c r="M3092" s="24"/>
      <c r="N3092" s="23"/>
    </row>
    <row r="3093" spans="1:14">
      <c r="A3093" s="38" t="str" cm="1">
        <f t="array" ref="A3093">_xlfn.TEXTJOIN(",", TRUE, _xlfn.UNIQUE(IF((序时账[日期]=B3093)*(序时账[凭证字号]=C3093), 序时账[科目编码], "")))</f>
        <v>0</v>
      </c>
      <c r="B3093" s="89"/>
      <c r="G3093" s="39"/>
      <c r="H3093" s="39"/>
      <c r="I3093" s="42">
        <f>IF(F3093&lt;&gt;"结转本期损益",_xlfn.XLOOKUP(D3093,科目余额表[科目编码],科目余额表[抽查项目],"无匹配"),"期间结转")</f>
        <v>0</v>
      </c>
      <c r="J3093" s="38" t="str" cm="1">
        <f t="array" ref="J3093">_xlfn.TEXTJOIN(",", TRUE, _xlfn.UNIQUE(IF((序时账[日期]=B3093)*(序时账[凭证字号]=C3093)*IF(G3093=0,序时账[借方金额]&lt;&gt;0,序时账[借方金额]=0)*(序时账[科目编码]&lt;&gt;D3093), 序时账[科目名称], "")))</f>
        <v/>
      </c>
      <c r="K3093" s="42"/>
      <c r="M3093" s="24"/>
      <c r="N3093" s="23"/>
    </row>
    <row r="3094" spans="1:14">
      <c r="A3094" s="38" t="str" cm="1">
        <f t="array" ref="A3094">_xlfn.TEXTJOIN(",", TRUE, _xlfn.UNIQUE(IF((序时账[日期]=B3094)*(序时账[凭证字号]=C3094), 序时账[科目编码], "")))</f>
        <v>0</v>
      </c>
      <c r="B3094" s="89"/>
      <c r="G3094" s="39"/>
      <c r="H3094" s="39"/>
      <c r="I3094" s="42">
        <f>IF(F3094&lt;&gt;"结转本期损益",_xlfn.XLOOKUP(D3094,科目余额表[科目编码],科目余额表[抽查项目],"无匹配"),"期间结转")</f>
        <v>0</v>
      </c>
      <c r="J3094" s="38" t="str" cm="1">
        <f t="array" ref="J3094">_xlfn.TEXTJOIN(",", TRUE, _xlfn.UNIQUE(IF((序时账[日期]=B3094)*(序时账[凭证字号]=C3094)*IF(G3094=0,序时账[借方金额]&lt;&gt;0,序时账[借方金额]=0)*(序时账[科目编码]&lt;&gt;D3094), 序时账[科目名称], "")))</f>
        <v/>
      </c>
      <c r="K3094" s="42"/>
      <c r="M3094" s="24"/>
      <c r="N3094" s="23"/>
    </row>
    <row r="3095" spans="1:14">
      <c r="A3095" s="38" t="str" cm="1">
        <f t="array" ref="A3095">_xlfn.TEXTJOIN(",", TRUE, _xlfn.UNIQUE(IF((序时账[日期]=B3095)*(序时账[凭证字号]=C3095), 序时账[科目编码], "")))</f>
        <v>0</v>
      </c>
      <c r="B3095" s="89"/>
      <c r="G3095" s="39"/>
      <c r="H3095" s="39"/>
      <c r="I3095" s="42">
        <f>IF(F3095&lt;&gt;"结转本期损益",_xlfn.XLOOKUP(D3095,科目余额表[科目编码],科目余额表[抽查项目],"无匹配"),"期间结转")</f>
        <v>0</v>
      </c>
      <c r="J3095" s="38" t="str" cm="1">
        <f t="array" ref="J3095">_xlfn.TEXTJOIN(",", TRUE, _xlfn.UNIQUE(IF((序时账[日期]=B3095)*(序时账[凭证字号]=C3095)*IF(G3095=0,序时账[借方金额]&lt;&gt;0,序时账[借方金额]=0)*(序时账[科目编码]&lt;&gt;D3095), 序时账[科目名称], "")))</f>
        <v/>
      </c>
      <c r="K3095" s="42"/>
      <c r="M3095" s="24"/>
      <c r="N3095" s="23"/>
    </row>
    <row r="3096" spans="1:14">
      <c r="A3096" s="38" t="str" cm="1">
        <f t="array" ref="A3096">_xlfn.TEXTJOIN(",", TRUE, _xlfn.UNIQUE(IF((序时账[日期]=B3096)*(序时账[凭证字号]=C3096), 序时账[科目编码], "")))</f>
        <v>0</v>
      </c>
      <c r="B3096" s="89"/>
      <c r="G3096" s="39"/>
      <c r="H3096" s="39"/>
      <c r="I3096" s="42">
        <f>IF(F3096&lt;&gt;"结转本期损益",_xlfn.XLOOKUP(D3096,科目余额表[科目编码],科目余额表[抽查项目],"无匹配"),"期间结转")</f>
        <v>0</v>
      </c>
      <c r="J3096" s="38" t="str" cm="1">
        <f t="array" ref="J3096">_xlfn.TEXTJOIN(",", TRUE, _xlfn.UNIQUE(IF((序时账[日期]=B3096)*(序时账[凭证字号]=C3096)*IF(G3096=0,序时账[借方金额]&lt;&gt;0,序时账[借方金额]=0)*(序时账[科目编码]&lt;&gt;D3096), 序时账[科目名称], "")))</f>
        <v/>
      </c>
      <c r="K3096" s="42"/>
      <c r="M3096" s="24"/>
      <c r="N3096" s="23"/>
    </row>
    <row r="3097" spans="1:14">
      <c r="A3097" s="38" t="str" cm="1">
        <f t="array" ref="A3097">_xlfn.TEXTJOIN(",", TRUE, _xlfn.UNIQUE(IF((序时账[日期]=B3097)*(序时账[凭证字号]=C3097), 序时账[科目编码], "")))</f>
        <v>0</v>
      </c>
      <c r="B3097" s="89"/>
      <c r="G3097" s="39"/>
      <c r="H3097" s="39"/>
      <c r="I3097" s="42">
        <f>IF(F3097&lt;&gt;"结转本期损益",_xlfn.XLOOKUP(D3097,科目余额表[科目编码],科目余额表[抽查项目],"无匹配"),"期间结转")</f>
        <v>0</v>
      </c>
      <c r="J3097" s="38" t="str" cm="1">
        <f t="array" ref="J3097">_xlfn.TEXTJOIN(",", TRUE, _xlfn.UNIQUE(IF((序时账[日期]=B3097)*(序时账[凭证字号]=C3097)*IF(G3097=0,序时账[借方金额]&lt;&gt;0,序时账[借方金额]=0)*(序时账[科目编码]&lt;&gt;D3097), 序时账[科目名称], "")))</f>
        <v/>
      </c>
      <c r="K3097" s="42"/>
      <c r="M3097" s="24"/>
      <c r="N3097" s="23"/>
    </row>
    <row r="3098" spans="1:14">
      <c r="A3098" s="38" t="str" cm="1">
        <f t="array" ref="A3098">_xlfn.TEXTJOIN(",", TRUE, _xlfn.UNIQUE(IF((序时账[日期]=B3098)*(序时账[凭证字号]=C3098), 序时账[科目编码], "")))</f>
        <v>0</v>
      </c>
      <c r="B3098" s="89"/>
      <c r="G3098" s="39"/>
      <c r="H3098" s="39"/>
      <c r="I3098" s="42">
        <f>IF(F3098&lt;&gt;"结转本期损益",_xlfn.XLOOKUP(D3098,科目余额表[科目编码],科目余额表[抽查项目],"无匹配"),"期间结转")</f>
        <v>0</v>
      </c>
      <c r="J3098" s="38" t="str" cm="1">
        <f t="array" ref="J3098">_xlfn.TEXTJOIN(",", TRUE, _xlfn.UNIQUE(IF((序时账[日期]=B3098)*(序时账[凭证字号]=C3098)*IF(G3098=0,序时账[借方金额]&lt;&gt;0,序时账[借方金额]=0)*(序时账[科目编码]&lt;&gt;D3098), 序时账[科目名称], "")))</f>
        <v/>
      </c>
      <c r="K3098" s="42"/>
      <c r="M3098" s="24"/>
      <c r="N3098" s="23"/>
    </row>
    <row r="3099" spans="1:14">
      <c r="A3099" s="38" t="str" cm="1">
        <f t="array" ref="A3099">_xlfn.TEXTJOIN(",", TRUE, _xlfn.UNIQUE(IF((序时账[日期]=B3099)*(序时账[凭证字号]=C3099), 序时账[科目编码], "")))</f>
        <v>0</v>
      </c>
      <c r="B3099" s="89"/>
      <c r="G3099" s="39"/>
      <c r="H3099" s="39"/>
      <c r="I3099" s="42">
        <f>IF(F3099&lt;&gt;"结转本期损益",_xlfn.XLOOKUP(D3099,科目余额表[科目编码],科目余额表[抽查项目],"无匹配"),"期间结转")</f>
        <v>0</v>
      </c>
      <c r="J3099" s="38" t="str" cm="1">
        <f t="array" ref="J3099">_xlfn.TEXTJOIN(",", TRUE, _xlfn.UNIQUE(IF((序时账[日期]=B3099)*(序时账[凭证字号]=C3099)*IF(G3099=0,序时账[借方金额]&lt;&gt;0,序时账[借方金额]=0)*(序时账[科目编码]&lt;&gt;D3099), 序时账[科目名称], "")))</f>
        <v/>
      </c>
      <c r="K3099" s="42"/>
      <c r="M3099" s="24"/>
      <c r="N3099" s="23"/>
    </row>
    <row r="3100" spans="1:14">
      <c r="A3100" s="38" t="str" cm="1">
        <f t="array" ref="A3100">_xlfn.TEXTJOIN(",", TRUE, _xlfn.UNIQUE(IF((序时账[日期]=B3100)*(序时账[凭证字号]=C3100), 序时账[科目编码], "")))</f>
        <v>0</v>
      </c>
      <c r="B3100" s="89"/>
      <c r="G3100" s="39"/>
      <c r="H3100" s="39"/>
      <c r="I3100" s="42">
        <f>IF(F3100&lt;&gt;"结转本期损益",_xlfn.XLOOKUP(D3100,科目余额表[科目编码],科目余额表[抽查项目],"无匹配"),"期间结转")</f>
        <v>0</v>
      </c>
      <c r="J3100" s="38" t="str" cm="1">
        <f t="array" ref="J3100">_xlfn.TEXTJOIN(",", TRUE, _xlfn.UNIQUE(IF((序时账[日期]=B3100)*(序时账[凭证字号]=C3100)*IF(G3100=0,序时账[借方金额]&lt;&gt;0,序时账[借方金额]=0)*(序时账[科目编码]&lt;&gt;D3100), 序时账[科目名称], "")))</f>
        <v/>
      </c>
      <c r="K3100" s="42"/>
      <c r="M3100" s="24"/>
      <c r="N3100" s="23"/>
    </row>
    <row r="3101" spans="1:14">
      <c r="A3101" s="38" t="str" cm="1">
        <f t="array" ref="A3101">_xlfn.TEXTJOIN(",", TRUE, _xlfn.UNIQUE(IF((序时账[日期]=B3101)*(序时账[凭证字号]=C3101), 序时账[科目编码], "")))</f>
        <v>0</v>
      </c>
      <c r="B3101" s="89"/>
      <c r="G3101" s="39"/>
      <c r="H3101" s="39"/>
      <c r="I3101" s="42">
        <f>IF(F3101&lt;&gt;"结转本期损益",_xlfn.XLOOKUP(D3101,科目余额表[科目编码],科目余额表[抽查项目],"无匹配"),"期间结转")</f>
        <v>0</v>
      </c>
      <c r="J3101" s="38" t="str" cm="1">
        <f t="array" ref="J3101">_xlfn.TEXTJOIN(",", TRUE, _xlfn.UNIQUE(IF((序时账[日期]=B3101)*(序时账[凭证字号]=C3101)*IF(G3101=0,序时账[借方金额]&lt;&gt;0,序时账[借方金额]=0)*(序时账[科目编码]&lt;&gt;D3101), 序时账[科目名称], "")))</f>
        <v/>
      </c>
      <c r="K3101" s="42"/>
      <c r="M3101" s="24"/>
      <c r="N3101" s="23"/>
    </row>
    <row r="3102" spans="1:14">
      <c r="A3102" s="38" t="str" cm="1">
        <f t="array" ref="A3102">_xlfn.TEXTJOIN(",", TRUE, _xlfn.UNIQUE(IF((序时账[日期]=B3102)*(序时账[凭证字号]=C3102), 序时账[科目编码], "")))</f>
        <v>0</v>
      </c>
      <c r="B3102" s="89"/>
      <c r="G3102" s="39"/>
      <c r="H3102" s="39"/>
      <c r="I3102" s="42">
        <f>IF(F3102&lt;&gt;"结转本期损益",_xlfn.XLOOKUP(D3102,科目余额表[科目编码],科目余额表[抽查项目],"无匹配"),"期间结转")</f>
        <v>0</v>
      </c>
      <c r="J3102" s="38" t="str" cm="1">
        <f t="array" ref="J3102">_xlfn.TEXTJOIN(",", TRUE, _xlfn.UNIQUE(IF((序时账[日期]=B3102)*(序时账[凭证字号]=C3102)*IF(G3102=0,序时账[借方金额]&lt;&gt;0,序时账[借方金额]=0)*(序时账[科目编码]&lt;&gt;D3102), 序时账[科目名称], "")))</f>
        <v/>
      </c>
      <c r="K3102" s="42"/>
      <c r="M3102" s="24"/>
      <c r="N3102" s="23"/>
    </row>
    <row r="3103" spans="1:14">
      <c r="A3103" s="38" t="str" cm="1">
        <f t="array" ref="A3103">_xlfn.TEXTJOIN(",", TRUE, _xlfn.UNIQUE(IF((序时账[日期]=B3103)*(序时账[凭证字号]=C3103), 序时账[科目编码], "")))</f>
        <v>0</v>
      </c>
      <c r="B3103" s="89"/>
      <c r="G3103" s="39"/>
      <c r="H3103" s="39"/>
      <c r="I3103" s="42">
        <f>IF(F3103&lt;&gt;"结转本期损益",_xlfn.XLOOKUP(D3103,科目余额表[科目编码],科目余额表[抽查项目],"无匹配"),"期间结转")</f>
        <v>0</v>
      </c>
      <c r="J3103" s="38" t="str" cm="1">
        <f t="array" ref="J3103">_xlfn.TEXTJOIN(",", TRUE, _xlfn.UNIQUE(IF((序时账[日期]=B3103)*(序时账[凭证字号]=C3103)*IF(G3103=0,序时账[借方金额]&lt;&gt;0,序时账[借方金额]=0)*(序时账[科目编码]&lt;&gt;D3103), 序时账[科目名称], "")))</f>
        <v/>
      </c>
      <c r="K3103" s="42"/>
      <c r="M3103" s="24"/>
      <c r="N3103" s="23"/>
    </row>
    <row r="3104" spans="1:14">
      <c r="A3104" s="38" t="str" cm="1">
        <f t="array" ref="A3104">_xlfn.TEXTJOIN(",", TRUE, _xlfn.UNIQUE(IF((序时账[日期]=B3104)*(序时账[凭证字号]=C3104), 序时账[科目编码], "")))</f>
        <v>0</v>
      </c>
      <c r="B3104" s="89"/>
      <c r="G3104" s="39"/>
      <c r="H3104" s="39"/>
      <c r="I3104" s="42">
        <f>IF(F3104&lt;&gt;"结转本期损益",_xlfn.XLOOKUP(D3104,科目余额表[科目编码],科目余额表[抽查项目],"无匹配"),"期间结转")</f>
        <v>0</v>
      </c>
      <c r="J3104" s="38" t="str" cm="1">
        <f t="array" ref="J3104">_xlfn.TEXTJOIN(",", TRUE, _xlfn.UNIQUE(IF((序时账[日期]=B3104)*(序时账[凭证字号]=C3104)*IF(G3104=0,序时账[借方金额]&lt;&gt;0,序时账[借方金额]=0)*(序时账[科目编码]&lt;&gt;D3104), 序时账[科目名称], "")))</f>
        <v/>
      </c>
      <c r="K3104" s="42"/>
      <c r="M3104" s="24"/>
      <c r="N3104" s="23"/>
    </row>
    <row r="3105" spans="1:14">
      <c r="A3105" s="38" t="str" cm="1">
        <f t="array" ref="A3105">_xlfn.TEXTJOIN(",", TRUE, _xlfn.UNIQUE(IF((序时账[日期]=B3105)*(序时账[凭证字号]=C3105), 序时账[科目编码], "")))</f>
        <v>0</v>
      </c>
      <c r="B3105" s="89"/>
      <c r="G3105" s="39"/>
      <c r="H3105" s="39"/>
      <c r="I3105" s="42">
        <f>IF(F3105&lt;&gt;"结转本期损益",_xlfn.XLOOKUP(D3105,科目余额表[科目编码],科目余额表[抽查项目],"无匹配"),"期间结转")</f>
        <v>0</v>
      </c>
      <c r="J3105" s="38" t="str" cm="1">
        <f t="array" ref="J3105">_xlfn.TEXTJOIN(",", TRUE, _xlfn.UNIQUE(IF((序时账[日期]=B3105)*(序时账[凭证字号]=C3105)*IF(G3105=0,序时账[借方金额]&lt;&gt;0,序时账[借方金额]=0)*(序时账[科目编码]&lt;&gt;D3105), 序时账[科目名称], "")))</f>
        <v/>
      </c>
      <c r="K3105" s="42"/>
      <c r="M3105" s="24"/>
      <c r="N3105" s="23"/>
    </row>
    <row r="3106" spans="1:14">
      <c r="A3106" s="38" t="str" cm="1">
        <f t="array" ref="A3106">_xlfn.TEXTJOIN(",", TRUE, _xlfn.UNIQUE(IF((序时账[日期]=B3106)*(序时账[凭证字号]=C3106), 序时账[科目编码], "")))</f>
        <v>0</v>
      </c>
      <c r="B3106" s="89"/>
      <c r="G3106" s="39"/>
      <c r="H3106" s="39"/>
      <c r="I3106" s="42">
        <f>IF(F3106&lt;&gt;"结转本期损益",_xlfn.XLOOKUP(D3106,科目余额表[科目编码],科目余额表[抽查项目],"无匹配"),"期间结转")</f>
        <v>0</v>
      </c>
      <c r="J3106" s="38" t="str" cm="1">
        <f t="array" ref="J3106">_xlfn.TEXTJOIN(",", TRUE, _xlfn.UNIQUE(IF((序时账[日期]=B3106)*(序时账[凭证字号]=C3106)*IF(G3106=0,序时账[借方金额]&lt;&gt;0,序时账[借方金额]=0)*(序时账[科目编码]&lt;&gt;D3106), 序时账[科目名称], "")))</f>
        <v/>
      </c>
      <c r="K3106" s="42"/>
      <c r="M3106" s="24"/>
      <c r="N3106" s="23"/>
    </row>
    <row r="3107" spans="1:14">
      <c r="A3107" s="38" t="str" cm="1">
        <f t="array" ref="A3107">_xlfn.TEXTJOIN(",", TRUE, _xlfn.UNIQUE(IF((序时账[日期]=B3107)*(序时账[凭证字号]=C3107), 序时账[科目编码], "")))</f>
        <v>0</v>
      </c>
      <c r="B3107" s="89"/>
      <c r="G3107" s="39"/>
      <c r="H3107" s="39"/>
      <c r="I3107" s="42">
        <f>IF(F3107&lt;&gt;"结转本期损益",_xlfn.XLOOKUP(D3107,科目余额表[科目编码],科目余额表[抽查项目],"无匹配"),"期间结转")</f>
        <v>0</v>
      </c>
      <c r="J3107" s="38" t="str" cm="1">
        <f t="array" ref="J3107">_xlfn.TEXTJOIN(",", TRUE, _xlfn.UNIQUE(IF((序时账[日期]=B3107)*(序时账[凭证字号]=C3107)*IF(G3107=0,序时账[借方金额]&lt;&gt;0,序时账[借方金额]=0)*(序时账[科目编码]&lt;&gt;D3107), 序时账[科目名称], "")))</f>
        <v/>
      </c>
      <c r="K3107" s="42"/>
      <c r="M3107" s="24"/>
      <c r="N3107" s="23"/>
    </row>
    <row r="3108" spans="1:14">
      <c r="A3108" s="38" t="str" cm="1">
        <f t="array" ref="A3108">_xlfn.TEXTJOIN(",", TRUE, _xlfn.UNIQUE(IF((序时账[日期]=B3108)*(序时账[凭证字号]=C3108), 序时账[科目编码], "")))</f>
        <v>0</v>
      </c>
      <c r="B3108" s="89"/>
      <c r="G3108" s="39"/>
      <c r="H3108" s="39"/>
      <c r="I3108" s="42">
        <f>IF(F3108&lt;&gt;"结转本期损益",_xlfn.XLOOKUP(D3108,科目余额表[科目编码],科目余额表[抽查项目],"无匹配"),"期间结转")</f>
        <v>0</v>
      </c>
      <c r="J3108" s="38" t="str" cm="1">
        <f t="array" ref="J3108">_xlfn.TEXTJOIN(",", TRUE, _xlfn.UNIQUE(IF((序时账[日期]=B3108)*(序时账[凭证字号]=C3108)*IF(G3108=0,序时账[借方金额]&lt;&gt;0,序时账[借方金额]=0)*(序时账[科目编码]&lt;&gt;D3108), 序时账[科目名称], "")))</f>
        <v/>
      </c>
      <c r="K3108" s="42"/>
      <c r="M3108" s="24"/>
      <c r="N3108" s="23"/>
    </row>
    <row r="3109" spans="1:14">
      <c r="A3109" s="38" t="str" cm="1">
        <f t="array" ref="A3109">_xlfn.TEXTJOIN(",", TRUE, _xlfn.UNIQUE(IF((序时账[日期]=B3109)*(序时账[凭证字号]=C3109), 序时账[科目编码], "")))</f>
        <v>0</v>
      </c>
      <c r="B3109" s="89"/>
      <c r="G3109" s="39"/>
      <c r="H3109" s="39"/>
      <c r="I3109" s="42">
        <f>IF(F3109&lt;&gt;"结转本期损益",_xlfn.XLOOKUP(D3109,科目余额表[科目编码],科目余额表[抽查项目],"无匹配"),"期间结转")</f>
        <v>0</v>
      </c>
      <c r="J3109" s="38" t="str" cm="1">
        <f t="array" ref="J3109">_xlfn.TEXTJOIN(",", TRUE, _xlfn.UNIQUE(IF((序时账[日期]=B3109)*(序时账[凭证字号]=C3109)*IF(G3109=0,序时账[借方金额]&lt;&gt;0,序时账[借方金额]=0)*(序时账[科目编码]&lt;&gt;D3109), 序时账[科目名称], "")))</f>
        <v/>
      </c>
      <c r="K3109" s="42"/>
      <c r="M3109" s="24"/>
      <c r="N3109" s="23"/>
    </row>
    <row r="3110" spans="1:14">
      <c r="A3110" s="38" t="str" cm="1">
        <f t="array" ref="A3110">_xlfn.TEXTJOIN(",", TRUE, _xlfn.UNIQUE(IF((序时账[日期]=B3110)*(序时账[凭证字号]=C3110), 序时账[科目编码], "")))</f>
        <v>0</v>
      </c>
      <c r="B3110" s="89"/>
      <c r="G3110" s="39"/>
      <c r="H3110" s="39"/>
      <c r="I3110" s="42">
        <f>IF(F3110&lt;&gt;"结转本期损益",_xlfn.XLOOKUP(D3110,科目余额表[科目编码],科目余额表[抽查项目],"无匹配"),"期间结转")</f>
        <v>0</v>
      </c>
      <c r="J3110" s="38" t="str" cm="1">
        <f t="array" ref="J3110">_xlfn.TEXTJOIN(",", TRUE, _xlfn.UNIQUE(IF((序时账[日期]=B3110)*(序时账[凭证字号]=C3110)*IF(G3110=0,序时账[借方金额]&lt;&gt;0,序时账[借方金额]=0)*(序时账[科目编码]&lt;&gt;D3110), 序时账[科目名称], "")))</f>
        <v/>
      </c>
      <c r="K3110" s="42"/>
      <c r="M3110" s="24"/>
      <c r="N3110" s="23"/>
    </row>
    <row r="3111" spans="1:14">
      <c r="A3111" s="38" t="str" cm="1">
        <f t="array" ref="A3111">_xlfn.TEXTJOIN(",", TRUE, _xlfn.UNIQUE(IF((序时账[日期]=B3111)*(序时账[凭证字号]=C3111), 序时账[科目编码], "")))</f>
        <v>0</v>
      </c>
      <c r="B3111" s="89"/>
      <c r="G3111" s="39"/>
      <c r="H3111" s="39"/>
      <c r="I3111" s="42">
        <f>IF(F3111&lt;&gt;"结转本期损益",_xlfn.XLOOKUP(D3111,科目余额表[科目编码],科目余额表[抽查项目],"无匹配"),"期间结转")</f>
        <v>0</v>
      </c>
      <c r="J3111" s="38" t="str" cm="1">
        <f t="array" ref="J3111">_xlfn.TEXTJOIN(",", TRUE, _xlfn.UNIQUE(IF((序时账[日期]=B3111)*(序时账[凭证字号]=C3111)*IF(G3111=0,序时账[借方金额]&lt;&gt;0,序时账[借方金额]=0)*(序时账[科目编码]&lt;&gt;D3111), 序时账[科目名称], "")))</f>
        <v/>
      </c>
      <c r="K3111" s="42"/>
      <c r="M3111" s="24"/>
      <c r="N3111" s="23"/>
    </row>
    <row r="3112" spans="1:14">
      <c r="A3112" s="38" t="str" cm="1">
        <f t="array" ref="A3112">_xlfn.TEXTJOIN(",", TRUE, _xlfn.UNIQUE(IF((序时账[日期]=B3112)*(序时账[凭证字号]=C3112), 序时账[科目编码], "")))</f>
        <v>0</v>
      </c>
      <c r="B3112" s="89"/>
      <c r="G3112" s="39"/>
      <c r="H3112" s="39"/>
      <c r="I3112" s="42">
        <f>IF(F3112&lt;&gt;"结转本期损益",_xlfn.XLOOKUP(D3112,科目余额表[科目编码],科目余额表[抽查项目],"无匹配"),"期间结转")</f>
        <v>0</v>
      </c>
      <c r="J3112" s="38" t="str" cm="1">
        <f t="array" ref="J3112">_xlfn.TEXTJOIN(",", TRUE, _xlfn.UNIQUE(IF((序时账[日期]=B3112)*(序时账[凭证字号]=C3112)*IF(G3112=0,序时账[借方金额]&lt;&gt;0,序时账[借方金额]=0)*(序时账[科目编码]&lt;&gt;D3112), 序时账[科目名称], "")))</f>
        <v/>
      </c>
      <c r="K3112" s="42"/>
      <c r="M3112" s="24"/>
      <c r="N3112" s="23"/>
    </row>
    <row r="3113" spans="1:14">
      <c r="A3113" s="38" t="str" cm="1">
        <f t="array" ref="A3113">_xlfn.TEXTJOIN(",", TRUE, _xlfn.UNIQUE(IF((序时账[日期]=B3113)*(序时账[凭证字号]=C3113), 序时账[科目编码], "")))</f>
        <v>0</v>
      </c>
      <c r="B3113" s="89"/>
      <c r="G3113" s="39"/>
      <c r="H3113" s="39"/>
      <c r="I3113" s="42">
        <f>IF(F3113&lt;&gt;"结转本期损益",_xlfn.XLOOKUP(D3113,科目余额表[科目编码],科目余额表[抽查项目],"无匹配"),"期间结转")</f>
        <v>0</v>
      </c>
      <c r="J3113" s="38" t="str" cm="1">
        <f t="array" ref="J3113">_xlfn.TEXTJOIN(",", TRUE, _xlfn.UNIQUE(IF((序时账[日期]=B3113)*(序时账[凭证字号]=C3113)*IF(G3113=0,序时账[借方金额]&lt;&gt;0,序时账[借方金额]=0)*(序时账[科目编码]&lt;&gt;D3113), 序时账[科目名称], "")))</f>
        <v/>
      </c>
      <c r="K3113" s="42"/>
      <c r="M3113" s="24"/>
      <c r="N3113" s="23"/>
    </row>
    <row r="3114" spans="1:14">
      <c r="A3114" s="38" t="str" cm="1">
        <f t="array" ref="A3114">_xlfn.TEXTJOIN(",", TRUE, _xlfn.UNIQUE(IF((序时账[日期]=B3114)*(序时账[凭证字号]=C3114), 序时账[科目编码], "")))</f>
        <v>0</v>
      </c>
      <c r="B3114" s="89"/>
      <c r="G3114" s="39"/>
      <c r="H3114" s="39"/>
      <c r="I3114" s="42">
        <f>IF(F3114&lt;&gt;"结转本期损益",_xlfn.XLOOKUP(D3114,科目余额表[科目编码],科目余额表[抽查项目],"无匹配"),"期间结转")</f>
        <v>0</v>
      </c>
      <c r="J3114" s="38" t="str" cm="1">
        <f t="array" ref="J3114">_xlfn.TEXTJOIN(",", TRUE, _xlfn.UNIQUE(IF((序时账[日期]=B3114)*(序时账[凭证字号]=C3114)*IF(G3114=0,序时账[借方金额]&lt;&gt;0,序时账[借方金额]=0)*(序时账[科目编码]&lt;&gt;D3114), 序时账[科目名称], "")))</f>
        <v/>
      </c>
      <c r="K3114" s="42"/>
      <c r="M3114" s="24"/>
      <c r="N3114" s="23"/>
    </row>
    <row r="3115" spans="1:14">
      <c r="A3115" s="38" t="str" cm="1">
        <f t="array" ref="A3115">_xlfn.TEXTJOIN(",", TRUE, _xlfn.UNIQUE(IF((序时账[日期]=B3115)*(序时账[凭证字号]=C3115), 序时账[科目编码], "")))</f>
        <v>0</v>
      </c>
      <c r="B3115" s="89"/>
      <c r="G3115" s="39"/>
      <c r="H3115" s="39"/>
      <c r="I3115" s="42">
        <f>IF(F3115&lt;&gt;"结转本期损益",_xlfn.XLOOKUP(D3115,科目余额表[科目编码],科目余额表[抽查项目],"无匹配"),"期间结转")</f>
        <v>0</v>
      </c>
      <c r="J3115" s="38" t="str" cm="1">
        <f t="array" ref="J3115">_xlfn.TEXTJOIN(",", TRUE, _xlfn.UNIQUE(IF((序时账[日期]=B3115)*(序时账[凭证字号]=C3115)*IF(G3115=0,序时账[借方金额]&lt;&gt;0,序时账[借方金额]=0)*(序时账[科目编码]&lt;&gt;D3115), 序时账[科目名称], "")))</f>
        <v/>
      </c>
      <c r="K3115" s="42"/>
      <c r="M3115" s="24"/>
      <c r="N3115" s="23"/>
    </row>
    <row r="3116" spans="1:14">
      <c r="A3116" s="38" t="str" cm="1">
        <f t="array" ref="A3116">_xlfn.TEXTJOIN(",", TRUE, _xlfn.UNIQUE(IF((序时账[日期]=B3116)*(序时账[凭证字号]=C3116), 序时账[科目编码], "")))</f>
        <v>0</v>
      </c>
      <c r="B3116" s="89"/>
      <c r="G3116" s="39"/>
      <c r="H3116" s="39"/>
      <c r="I3116" s="42">
        <f>IF(F3116&lt;&gt;"结转本期损益",_xlfn.XLOOKUP(D3116,科目余额表[科目编码],科目余额表[抽查项目],"无匹配"),"期间结转")</f>
        <v>0</v>
      </c>
      <c r="J3116" s="38" t="str" cm="1">
        <f t="array" ref="J3116">_xlfn.TEXTJOIN(",", TRUE, _xlfn.UNIQUE(IF((序时账[日期]=B3116)*(序时账[凭证字号]=C3116)*IF(G3116=0,序时账[借方金额]&lt;&gt;0,序时账[借方金额]=0)*(序时账[科目编码]&lt;&gt;D3116), 序时账[科目名称], "")))</f>
        <v/>
      </c>
      <c r="K3116" s="42"/>
      <c r="M3116" s="24"/>
      <c r="N3116" s="23"/>
    </row>
    <row r="3117" spans="1:14">
      <c r="A3117" s="38" t="str" cm="1">
        <f t="array" ref="A3117">_xlfn.TEXTJOIN(",", TRUE, _xlfn.UNIQUE(IF((序时账[日期]=B3117)*(序时账[凭证字号]=C3117), 序时账[科目编码], "")))</f>
        <v>0</v>
      </c>
      <c r="B3117" s="89"/>
      <c r="G3117" s="39"/>
      <c r="H3117" s="39"/>
      <c r="I3117" s="42">
        <f>IF(F3117&lt;&gt;"结转本期损益",_xlfn.XLOOKUP(D3117,科目余额表[科目编码],科目余额表[抽查项目],"无匹配"),"期间结转")</f>
        <v>0</v>
      </c>
      <c r="J3117" s="38" t="str" cm="1">
        <f t="array" ref="J3117">_xlfn.TEXTJOIN(",", TRUE, _xlfn.UNIQUE(IF((序时账[日期]=B3117)*(序时账[凭证字号]=C3117)*IF(G3117=0,序时账[借方金额]&lt;&gt;0,序时账[借方金额]=0)*(序时账[科目编码]&lt;&gt;D3117), 序时账[科目名称], "")))</f>
        <v/>
      </c>
      <c r="K3117" s="42"/>
      <c r="M3117" s="24"/>
      <c r="N3117" s="23"/>
    </row>
    <row r="3118" spans="1:14">
      <c r="A3118" s="38" t="str" cm="1">
        <f t="array" ref="A3118">_xlfn.TEXTJOIN(",", TRUE, _xlfn.UNIQUE(IF((序时账[日期]=B3118)*(序时账[凭证字号]=C3118), 序时账[科目编码], "")))</f>
        <v>0</v>
      </c>
      <c r="B3118" s="89"/>
      <c r="G3118" s="39"/>
      <c r="H3118" s="39"/>
      <c r="I3118" s="42">
        <f>IF(F3118&lt;&gt;"结转本期损益",_xlfn.XLOOKUP(D3118,科目余额表[科目编码],科目余额表[抽查项目],"无匹配"),"期间结转")</f>
        <v>0</v>
      </c>
      <c r="J3118" s="38" t="str" cm="1">
        <f t="array" ref="J3118">_xlfn.TEXTJOIN(",", TRUE, _xlfn.UNIQUE(IF((序时账[日期]=B3118)*(序时账[凭证字号]=C3118)*IF(G3118=0,序时账[借方金额]&lt;&gt;0,序时账[借方金额]=0)*(序时账[科目编码]&lt;&gt;D3118), 序时账[科目名称], "")))</f>
        <v/>
      </c>
      <c r="K3118" s="42"/>
      <c r="M3118" s="24"/>
      <c r="N3118" s="23"/>
    </row>
    <row r="3119" spans="1:14">
      <c r="A3119" s="38" t="str" cm="1">
        <f t="array" ref="A3119">_xlfn.TEXTJOIN(",", TRUE, _xlfn.UNIQUE(IF((序时账[日期]=B3119)*(序时账[凭证字号]=C3119), 序时账[科目编码], "")))</f>
        <v>0</v>
      </c>
      <c r="B3119" s="89"/>
      <c r="G3119" s="39"/>
      <c r="H3119" s="39"/>
      <c r="I3119" s="42">
        <f>IF(F3119&lt;&gt;"结转本期损益",_xlfn.XLOOKUP(D3119,科目余额表[科目编码],科目余额表[抽查项目],"无匹配"),"期间结转")</f>
        <v>0</v>
      </c>
      <c r="J3119" s="38" t="str" cm="1">
        <f t="array" ref="J3119">_xlfn.TEXTJOIN(",", TRUE, _xlfn.UNIQUE(IF((序时账[日期]=B3119)*(序时账[凭证字号]=C3119)*IF(G3119=0,序时账[借方金额]&lt;&gt;0,序时账[借方金额]=0)*(序时账[科目编码]&lt;&gt;D3119), 序时账[科目名称], "")))</f>
        <v/>
      </c>
      <c r="K3119" s="42"/>
      <c r="M3119" s="24"/>
      <c r="N3119" s="23"/>
    </row>
    <row r="3120" spans="1:14">
      <c r="A3120" s="38" t="str" cm="1">
        <f t="array" ref="A3120">_xlfn.TEXTJOIN(",", TRUE, _xlfn.UNIQUE(IF((序时账[日期]=B3120)*(序时账[凭证字号]=C3120), 序时账[科目编码], "")))</f>
        <v>0</v>
      </c>
      <c r="B3120" s="89"/>
      <c r="G3120" s="39"/>
      <c r="H3120" s="39"/>
      <c r="I3120" s="42">
        <f>IF(F3120&lt;&gt;"结转本期损益",_xlfn.XLOOKUP(D3120,科目余额表[科目编码],科目余额表[抽查项目],"无匹配"),"期间结转")</f>
        <v>0</v>
      </c>
      <c r="J3120" s="38" t="str" cm="1">
        <f t="array" ref="J3120">_xlfn.TEXTJOIN(",", TRUE, _xlfn.UNIQUE(IF((序时账[日期]=B3120)*(序时账[凭证字号]=C3120)*IF(G3120=0,序时账[借方金额]&lt;&gt;0,序时账[借方金额]=0)*(序时账[科目编码]&lt;&gt;D3120), 序时账[科目名称], "")))</f>
        <v/>
      </c>
      <c r="K3120" s="42"/>
      <c r="M3120" s="24"/>
      <c r="N3120" s="23"/>
    </row>
    <row r="3121" spans="1:14">
      <c r="A3121" s="38" t="str" cm="1">
        <f t="array" ref="A3121">_xlfn.TEXTJOIN(",", TRUE, _xlfn.UNIQUE(IF((序时账[日期]=B3121)*(序时账[凭证字号]=C3121), 序时账[科目编码], "")))</f>
        <v>0</v>
      </c>
      <c r="B3121" s="89"/>
      <c r="G3121" s="39"/>
      <c r="H3121" s="39"/>
      <c r="I3121" s="42">
        <f>IF(F3121&lt;&gt;"结转本期损益",_xlfn.XLOOKUP(D3121,科目余额表[科目编码],科目余额表[抽查项目],"无匹配"),"期间结转")</f>
        <v>0</v>
      </c>
      <c r="J3121" s="38" t="str" cm="1">
        <f t="array" ref="J3121">_xlfn.TEXTJOIN(",", TRUE, _xlfn.UNIQUE(IF((序时账[日期]=B3121)*(序时账[凭证字号]=C3121)*IF(G3121=0,序时账[借方金额]&lt;&gt;0,序时账[借方金额]=0)*(序时账[科目编码]&lt;&gt;D3121), 序时账[科目名称], "")))</f>
        <v/>
      </c>
      <c r="K3121" s="42"/>
      <c r="M3121" s="24"/>
      <c r="N3121" s="23"/>
    </row>
    <row r="3122" spans="1:14">
      <c r="A3122" s="38" t="str" cm="1">
        <f t="array" ref="A3122">_xlfn.TEXTJOIN(",", TRUE, _xlfn.UNIQUE(IF((序时账[日期]=B3122)*(序时账[凭证字号]=C3122), 序时账[科目编码], "")))</f>
        <v>0</v>
      </c>
      <c r="B3122" s="89"/>
      <c r="G3122" s="39"/>
      <c r="H3122" s="39"/>
      <c r="I3122" s="42">
        <f>IF(F3122&lt;&gt;"结转本期损益",_xlfn.XLOOKUP(D3122,科目余额表[科目编码],科目余额表[抽查项目],"无匹配"),"期间结转")</f>
        <v>0</v>
      </c>
      <c r="J3122" s="38" t="str" cm="1">
        <f t="array" ref="J3122">_xlfn.TEXTJOIN(",", TRUE, _xlfn.UNIQUE(IF((序时账[日期]=B3122)*(序时账[凭证字号]=C3122)*IF(G3122=0,序时账[借方金额]&lt;&gt;0,序时账[借方金额]=0)*(序时账[科目编码]&lt;&gt;D3122), 序时账[科目名称], "")))</f>
        <v/>
      </c>
      <c r="K3122" s="42"/>
      <c r="M3122" s="24"/>
      <c r="N3122" s="23"/>
    </row>
    <row r="3123" spans="1:14">
      <c r="A3123" s="38" t="str" cm="1">
        <f t="array" ref="A3123">_xlfn.TEXTJOIN(",", TRUE, _xlfn.UNIQUE(IF((序时账[日期]=B3123)*(序时账[凭证字号]=C3123), 序时账[科目编码], "")))</f>
        <v>0</v>
      </c>
      <c r="B3123" s="89"/>
      <c r="G3123" s="39"/>
      <c r="H3123" s="39"/>
      <c r="I3123" s="42">
        <f>IF(F3123&lt;&gt;"结转本期损益",_xlfn.XLOOKUP(D3123,科目余额表[科目编码],科目余额表[抽查项目],"无匹配"),"期间结转")</f>
        <v>0</v>
      </c>
      <c r="J3123" s="38" t="str" cm="1">
        <f t="array" ref="J3123">_xlfn.TEXTJOIN(",", TRUE, _xlfn.UNIQUE(IF((序时账[日期]=B3123)*(序时账[凭证字号]=C3123)*IF(G3123=0,序时账[借方金额]&lt;&gt;0,序时账[借方金额]=0)*(序时账[科目编码]&lt;&gt;D3123), 序时账[科目名称], "")))</f>
        <v/>
      </c>
      <c r="K3123" s="42"/>
      <c r="M3123" s="24"/>
      <c r="N3123" s="23"/>
    </row>
    <row r="3124" spans="1:14">
      <c r="A3124" s="38" t="str" cm="1">
        <f t="array" ref="A3124">_xlfn.TEXTJOIN(",", TRUE, _xlfn.UNIQUE(IF((序时账[日期]=B3124)*(序时账[凭证字号]=C3124), 序时账[科目编码], "")))</f>
        <v>0</v>
      </c>
      <c r="B3124" s="89"/>
      <c r="G3124" s="39"/>
      <c r="H3124" s="39"/>
      <c r="I3124" s="42">
        <f>IF(F3124&lt;&gt;"结转本期损益",_xlfn.XLOOKUP(D3124,科目余额表[科目编码],科目余额表[抽查项目],"无匹配"),"期间结转")</f>
        <v>0</v>
      </c>
      <c r="J3124" s="38" t="str" cm="1">
        <f t="array" ref="J3124">_xlfn.TEXTJOIN(",", TRUE, _xlfn.UNIQUE(IF((序时账[日期]=B3124)*(序时账[凭证字号]=C3124)*IF(G3124=0,序时账[借方金额]&lt;&gt;0,序时账[借方金额]=0)*(序时账[科目编码]&lt;&gt;D3124), 序时账[科目名称], "")))</f>
        <v/>
      </c>
      <c r="K3124" s="42"/>
      <c r="M3124" s="24"/>
      <c r="N3124" s="23"/>
    </row>
    <row r="3125" spans="1:14">
      <c r="A3125" s="38" t="str" cm="1">
        <f t="array" ref="A3125">_xlfn.TEXTJOIN(",", TRUE, _xlfn.UNIQUE(IF((序时账[日期]=B3125)*(序时账[凭证字号]=C3125), 序时账[科目编码], "")))</f>
        <v>0</v>
      </c>
      <c r="B3125" s="89"/>
      <c r="G3125" s="39"/>
      <c r="H3125" s="39"/>
      <c r="I3125" s="42">
        <f>IF(F3125&lt;&gt;"结转本期损益",_xlfn.XLOOKUP(D3125,科目余额表[科目编码],科目余额表[抽查项目],"无匹配"),"期间结转")</f>
        <v>0</v>
      </c>
      <c r="J3125" s="38" t="str" cm="1">
        <f t="array" ref="J3125">_xlfn.TEXTJOIN(",", TRUE, _xlfn.UNIQUE(IF((序时账[日期]=B3125)*(序时账[凭证字号]=C3125)*IF(G3125=0,序时账[借方金额]&lt;&gt;0,序时账[借方金额]=0)*(序时账[科目编码]&lt;&gt;D3125), 序时账[科目名称], "")))</f>
        <v/>
      </c>
      <c r="K3125" s="42"/>
      <c r="M3125" s="24"/>
      <c r="N3125" s="23"/>
    </row>
    <row r="3126" spans="1:14">
      <c r="A3126" s="38" t="str" cm="1">
        <f t="array" ref="A3126">_xlfn.TEXTJOIN(",", TRUE, _xlfn.UNIQUE(IF((序时账[日期]=B3126)*(序时账[凭证字号]=C3126), 序时账[科目编码], "")))</f>
        <v>0</v>
      </c>
      <c r="B3126" s="89"/>
      <c r="G3126" s="39"/>
      <c r="H3126" s="39"/>
      <c r="I3126" s="42">
        <f>IF(F3126&lt;&gt;"结转本期损益",_xlfn.XLOOKUP(D3126,科目余额表[科目编码],科目余额表[抽查项目],"无匹配"),"期间结转")</f>
        <v>0</v>
      </c>
      <c r="J3126" s="38" t="str" cm="1">
        <f t="array" ref="J3126">_xlfn.TEXTJOIN(",", TRUE, _xlfn.UNIQUE(IF((序时账[日期]=B3126)*(序时账[凭证字号]=C3126)*IF(G3126=0,序时账[借方金额]&lt;&gt;0,序时账[借方金额]=0)*(序时账[科目编码]&lt;&gt;D3126), 序时账[科目名称], "")))</f>
        <v/>
      </c>
      <c r="K3126" s="42"/>
      <c r="M3126" s="24"/>
      <c r="N3126" s="23"/>
    </row>
    <row r="3127" spans="1:14">
      <c r="A3127" s="38" t="str" cm="1">
        <f t="array" ref="A3127">_xlfn.TEXTJOIN(",", TRUE, _xlfn.UNIQUE(IF((序时账[日期]=B3127)*(序时账[凭证字号]=C3127), 序时账[科目编码], "")))</f>
        <v>0</v>
      </c>
      <c r="B3127" s="89"/>
      <c r="G3127" s="39"/>
      <c r="H3127" s="39"/>
      <c r="I3127" s="42">
        <f>IF(F3127&lt;&gt;"结转本期损益",_xlfn.XLOOKUP(D3127,科目余额表[科目编码],科目余额表[抽查项目],"无匹配"),"期间结转")</f>
        <v>0</v>
      </c>
      <c r="J3127" s="38" t="str" cm="1">
        <f t="array" ref="J3127">_xlfn.TEXTJOIN(",", TRUE, _xlfn.UNIQUE(IF((序时账[日期]=B3127)*(序时账[凭证字号]=C3127)*IF(G3127=0,序时账[借方金额]&lt;&gt;0,序时账[借方金额]=0)*(序时账[科目编码]&lt;&gt;D3127), 序时账[科目名称], "")))</f>
        <v/>
      </c>
      <c r="K3127" s="42"/>
      <c r="M3127" s="24"/>
      <c r="N3127" s="23"/>
    </row>
    <row r="3128" spans="1:14">
      <c r="A3128" s="38" t="str" cm="1">
        <f t="array" ref="A3128">_xlfn.TEXTJOIN(",", TRUE, _xlfn.UNIQUE(IF((序时账[日期]=B3128)*(序时账[凭证字号]=C3128), 序时账[科目编码], "")))</f>
        <v>0</v>
      </c>
      <c r="B3128" s="89"/>
      <c r="G3128" s="39"/>
      <c r="H3128" s="39"/>
      <c r="I3128" s="42">
        <f>IF(F3128&lt;&gt;"结转本期损益",_xlfn.XLOOKUP(D3128,科目余额表[科目编码],科目余额表[抽查项目],"无匹配"),"期间结转")</f>
        <v>0</v>
      </c>
      <c r="J3128" s="38" t="str" cm="1">
        <f t="array" ref="J3128">_xlfn.TEXTJOIN(",", TRUE, _xlfn.UNIQUE(IF((序时账[日期]=B3128)*(序时账[凭证字号]=C3128)*IF(G3128=0,序时账[借方金额]&lt;&gt;0,序时账[借方金额]=0)*(序时账[科目编码]&lt;&gt;D3128), 序时账[科目名称], "")))</f>
        <v/>
      </c>
      <c r="K3128" s="42"/>
      <c r="M3128" s="24"/>
      <c r="N3128" s="23"/>
    </row>
    <row r="3129" spans="1:14">
      <c r="A3129" s="38" t="str" cm="1">
        <f t="array" ref="A3129">_xlfn.TEXTJOIN(",", TRUE, _xlfn.UNIQUE(IF((序时账[日期]=B3129)*(序时账[凭证字号]=C3129), 序时账[科目编码], "")))</f>
        <v>0</v>
      </c>
      <c r="B3129" s="89"/>
      <c r="G3129" s="39"/>
      <c r="H3129" s="39"/>
      <c r="I3129" s="42">
        <f>IF(F3129&lt;&gt;"结转本期损益",_xlfn.XLOOKUP(D3129,科目余额表[科目编码],科目余额表[抽查项目],"无匹配"),"期间结转")</f>
        <v>0</v>
      </c>
      <c r="J3129" s="38" t="str" cm="1">
        <f t="array" ref="J3129">_xlfn.TEXTJOIN(",", TRUE, _xlfn.UNIQUE(IF((序时账[日期]=B3129)*(序时账[凭证字号]=C3129)*IF(G3129=0,序时账[借方金额]&lt;&gt;0,序时账[借方金额]=0)*(序时账[科目编码]&lt;&gt;D3129), 序时账[科目名称], "")))</f>
        <v/>
      </c>
      <c r="K3129" s="42"/>
      <c r="M3129" s="24"/>
      <c r="N3129" s="23"/>
    </row>
    <row r="3130" spans="1:14">
      <c r="A3130" s="38" t="str" cm="1">
        <f t="array" ref="A3130">_xlfn.TEXTJOIN(",", TRUE, _xlfn.UNIQUE(IF((序时账[日期]=B3130)*(序时账[凭证字号]=C3130), 序时账[科目编码], "")))</f>
        <v>0</v>
      </c>
      <c r="B3130" s="89"/>
      <c r="G3130" s="39"/>
      <c r="H3130" s="39"/>
      <c r="I3130" s="42">
        <f>IF(F3130&lt;&gt;"结转本期损益",_xlfn.XLOOKUP(D3130,科目余额表[科目编码],科目余额表[抽查项目],"无匹配"),"期间结转")</f>
        <v>0</v>
      </c>
      <c r="J3130" s="38" t="str" cm="1">
        <f t="array" ref="J3130">_xlfn.TEXTJOIN(",", TRUE, _xlfn.UNIQUE(IF((序时账[日期]=B3130)*(序时账[凭证字号]=C3130)*IF(G3130=0,序时账[借方金额]&lt;&gt;0,序时账[借方金额]=0)*(序时账[科目编码]&lt;&gt;D3130), 序时账[科目名称], "")))</f>
        <v/>
      </c>
      <c r="K3130" s="42"/>
      <c r="M3130" s="24"/>
      <c r="N3130" s="23"/>
    </row>
    <row r="3131" spans="1:14">
      <c r="A3131" s="38" t="str" cm="1">
        <f t="array" ref="A3131">_xlfn.TEXTJOIN(",", TRUE, _xlfn.UNIQUE(IF((序时账[日期]=B3131)*(序时账[凭证字号]=C3131), 序时账[科目编码], "")))</f>
        <v>0</v>
      </c>
      <c r="B3131" s="89"/>
      <c r="G3131" s="39"/>
      <c r="H3131" s="39"/>
      <c r="I3131" s="42">
        <f>IF(F3131&lt;&gt;"结转本期损益",_xlfn.XLOOKUP(D3131,科目余额表[科目编码],科目余额表[抽查项目],"无匹配"),"期间结转")</f>
        <v>0</v>
      </c>
      <c r="J3131" s="38" t="str" cm="1">
        <f t="array" ref="J3131">_xlfn.TEXTJOIN(",", TRUE, _xlfn.UNIQUE(IF((序时账[日期]=B3131)*(序时账[凭证字号]=C3131)*IF(G3131=0,序时账[借方金额]&lt;&gt;0,序时账[借方金额]=0)*(序时账[科目编码]&lt;&gt;D3131), 序时账[科目名称], "")))</f>
        <v/>
      </c>
      <c r="K3131" s="42"/>
      <c r="M3131" s="24"/>
      <c r="N3131" s="23"/>
    </row>
    <row r="3132" spans="1:14">
      <c r="A3132" s="38" t="str" cm="1">
        <f t="array" ref="A3132">_xlfn.TEXTJOIN(",", TRUE, _xlfn.UNIQUE(IF((序时账[日期]=B3132)*(序时账[凭证字号]=C3132), 序时账[科目编码], "")))</f>
        <v>0</v>
      </c>
      <c r="B3132" s="89"/>
      <c r="G3132" s="39"/>
      <c r="H3132" s="39"/>
      <c r="I3132" s="42">
        <f>IF(F3132&lt;&gt;"结转本期损益",_xlfn.XLOOKUP(D3132,科目余额表[科目编码],科目余额表[抽查项目],"无匹配"),"期间结转")</f>
        <v>0</v>
      </c>
      <c r="J3132" s="38" t="str" cm="1">
        <f t="array" ref="J3132">_xlfn.TEXTJOIN(",", TRUE, _xlfn.UNIQUE(IF((序时账[日期]=B3132)*(序时账[凭证字号]=C3132)*IF(G3132=0,序时账[借方金额]&lt;&gt;0,序时账[借方金额]=0)*(序时账[科目编码]&lt;&gt;D3132), 序时账[科目名称], "")))</f>
        <v/>
      </c>
      <c r="K3132" s="42"/>
      <c r="M3132" s="24"/>
      <c r="N3132" s="23"/>
    </row>
    <row r="3133" spans="1:14">
      <c r="A3133" s="38" t="str" cm="1">
        <f t="array" ref="A3133">_xlfn.TEXTJOIN(",", TRUE, _xlfn.UNIQUE(IF((序时账[日期]=B3133)*(序时账[凭证字号]=C3133), 序时账[科目编码], "")))</f>
        <v>0</v>
      </c>
      <c r="B3133" s="89"/>
      <c r="G3133" s="39"/>
      <c r="H3133" s="39"/>
      <c r="I3133" s="42">
        <f>IF(F3133&lt;&gt;"结转本期损益",_xlfn.XLOOKUP(D3133,科目余额表[科目编码],科目余额表[抽查项目],"无匹配"),"期间结转")</f>
        <v>0</v>
      </c>
      <c r="J3133" s="38" t="str" cm="1">
        <f t="array" ref="J3133">_xlfn.TEXTJOIN(",", TRUE, _xlfn.UNIQUE(IF((序时账[日期]=B3133)*(序时账[凭证字号]=C3133)*IF(G3133=0,序时账[借方金额]&lt;&gt;0,序时账[借方金额]=0)*(序时账[科目编码]&lt;&gt;D3133), 序时账[科目名称], "")))</f>
        <v/>
      </c>
      <c r="K3133" s="42"/>
      <c r="M3133" s="24"/>
      <c r="N3133" s="23"/>
    </row>
    <row r="3134" spans="1:14">
      <c r="A3134" s="38" t="str" cm="1">
        <f t="array" ref="A3134">_xlfn.TEXTJOIN(",", TRUE, _xlfn.UNIQUE(IF((序时账[日期]=B3134)*(序时账[凭证字号]=C3134), 序时账[科目编码], "")))</f>
        <v>0</v>
      </c>
      <c r="B3134" s="89"/>
      <c r="G3134" s="39"/>
      <c r="H3134" s="39"/>
      <c r="I3134" s="42">
        <f>IF(F3134&lt;&gt;"结转本期损益",_xlfn.XLOOKUP(D3134,科目余额表[科目编码],科目余额表[抽查项目],"无匹配"),"期间结转")</f>
        <v>0</v>
      </c>
      <c r="J3134" s="38" t="str" cm="1">
        <f t="array" ref="J3134">_xlfn.TEXTJOIN(",", TRUE, _xlfn.UNIQUE(IF((序时账[日期]=B3134)*(序时账[凭证字号]=C3134)*IF(G3134=0,序时账[借方金额]&lt;&gt;0,序时账[借方金额]=0)*(序时账[科目编码]&lt;&gt;D3134), 序时账[科目名称], "")))</f>
        <v/>
      </c>
      <c r="K3134" s="42"/>
      <c r="M3134" s="24"/>
      <c r="N3134" s="23"/>
    </row>
    <row r="3135" spans="1:14">
      <c r="A3135" s="38" t="str" cm="1">
        <f t="array" ref="A3135">_xlfn.TEXTJOIN(",", TRUE, _xlfn.UNIQUE(IF((序时账[日期]=B3135)*(序时账[凭证字号]=C3135), 序时账[科目编码], "")))</f>
        <v>0</v>
      </c>
      <c r="B3135" s="89"/>
      <c r="G3135" s="39"/>
      <c r="H3135" s="39"/>
      <c r="I3135" s="42">
        <f>IF(F3135&lt;&gt;"结转本期损益",_xlfn.XLOOKUP(D3135,科目余额表[科目编码],科目余额表[抽查项目],"无匹配"),"期间结转")</f>
        <v>0</v>
      </c>
      <c r="J3135" s="38" t="str" cm="1">
        <f t="array" ref="J3135">_xlfn.TEXTJOIN(",", TRUE, _xlfn.UNIQUE(IF((序时账[日期]=B3135)*(序时账[凭证字号]=C3135)*IF(G3135=0,序时账[借方金额]&lt;&gt;0,序时账[借方金额]=0)*(序时账[科目编码]&lt;&gt;D3135), 序时账[科目名称], "")))</f>
        <v/>
      </c>
      <c r="K3135" s="42"/>
      <c r="M3135" s="24"/>
      <c r="N3135" s="23"/>
    </row>
    <row r="3136" spans="1:14">
      <c r="A3136" s="38" t="str" cm="1">
        <f t="array" ref="A3136">_xlfn.TEXTJOIN(",", TRUE, _xlfn.UNIQUE(IF((序时账[日期]=B3136)*(序时账[凭证字号]=C3136), 序时账[科目编码], "")))</f>
        <v>0</v>
      </c>
      <c r="B3136" s="89"/>
      <c r="G3136" s="39"/>
      <c r="H3136" s="39"/>
      <c r="I3136" s="42">
        <f>IF(F3136&lt;&gt;"结转本期损益",_xlfn.XLOOKUP(D3136,科目余额表[科目编码],科目余额表[抽查项目],"无匹配"),"期间结转")</f>
        <v>0</v>
      </c>
      <c r="J3136" s="38" t="str" cm="1">
        <f t="array" ref="J3136">_xlfn.TEXTJOIN(",", TRUE, _xlfn.UNIQUE(IF((序时账[日期]=B3136)*(序时账[凭证字号]=C3136)*IF(G3136=0,序时账[借方金额]&lt;&gt;0,序时账[借方金额]=0)*(序时账[科目编码]&lt;&gt;D3136), 序时账[科目名称], "")))</f>
        <v/>
      </c>
      <c r="K3136" s="42"/>
      <c r="M3136" s="24"/>
      <c r="N3136" s="23"/>
    </row>
    <row r="3137" spans="1:14">
      <c r="A3137" s="38" t="str" cm="1">
        <f t="array" ref="A3137">_xlfn.TEXTJOIN(",", TRUE, _xlfn.UNIQUE(IF((序时账[日期]=B3137)*(序时账[凭证字号]=C3137), 序时账[科目编码], "")))</f>
        <v>0</v>
      </c>
      <c r="B3137" s="89"/>
      <c r="G3137" s="39"/>
      <c r="H3137" s="39"/>
      <c r="I3137" s="42">
        <f>IF(F3137&lt;&gt;"结转本期损益",_xlfn.XLOOKUP(D3137,科目余额表[科目编码],科目余额表[抽查项目],"无匹配"),"期间结转")</f>
        <v>0</v>
      </c>
      <c r="J3137" s="38" t="str" cm="1">
        <f t="array" ref="J3137">_xlfn.TEXTJOIN(",", TRUE, _xlfn.UNIQUE(IF((序时账[日期]=B3137)*(序时账[凭证字号]=C3137)*IF(G3137=0,序时账[借方金额]&lt;&gt;0,序时账[借方金额]=0)*(序时账[科目编码]&lt;&gt;D3137), 序时账[科目名称], "")))</f>
        <v/>
      </c>
      <c r="K3137" s="42"/>
      <c r="M3137" s="24"/>
      <c r="N3137" s="23"/>
    </row>
    <row r="3138" spans="1:14">
      <c r="A3138" s="38" t="str" cm="1">
        <f t="array" ref="A3138">_xlfn.TEXTJOIN(",", TRUE, _xlfn.UNIQUE(IF((序时账[日期]=B3138)*(序时账[凭证字号]=C3138), 序时账[科目编码], "")))</f>
        <v>0</v>
      </c>
      <c r="B3138" s="89"/>
      <c r="G3138" s="39"/>
      <c r="H3138" s="39"/>
      <c r="I3138" s="42">
        <f>IF(F3138&lt;&gt;"结转本期损益",_xlfn.XLOOKUP(D3138,科目余额表[科目编码],科目余额表[抽查项目],"无匹配"),"期间结转")</f>
        <v>0</v>
      </c>
      <c r="J3138" s="38" t="str" cm="1">
        <f t="array" ref="J3138">_xlfn.TEXTJOIN(",", TRUE, _xlfn.UNIQUE(IF((序时账[日期]=B3138)*(序时账[凭证字号]=C3138)*IF(G3138=0,序时账[借方金额]&lt;&gt;0,序时账[借方金额]=0)*(序时账[科目编码]&lt;&gt;D3138), 序时账[科目名称], "")))</f>
        <v/>
      </c>
      <c r="K3138" s="42"/>
      <c r="M3138" s="24"/>
      <c r="N3138" s="23"/>
    </row>
    <row r="3139" spans="1:14">
      <c r="A3139" s="38" t="str" cm="1">
        <f t="array" ref="A3139">_xlfn.TEXTJOIN(",", TRUE, _xlfn.UNIQUE(IF((序时账[日期]=B3139)*(序时账[凭证字号]=C3139), 序时账[科目编码], "")))</f>
        <v>0</v>
      </c>
      <c r="B3139" s="89"/>
      <c r="G3139" s="39"/>
      <c r="H3139" s="39"/>
      <c r="I3139" s="42">
        <f>IF(F3139&lt;&gt;"结转本期损益",_xlfn.XLOOKUP(D3139,科目余额表[科目编码],科目余额表[抽查项目],"无匹配"),"期间结转")</f>
        <v>0</v>
      </c>
      <c r="J3139" s="38" t="str" cm="1">
        <f t="array" ref="J3139">_xlfn.TEXTJOIN(",", TRUE, _xlfn.UNIQUE(IF((序时账[日期]=B3139)*(序时账[凭证字号]=C3139)*IF(G3139=0,序时账[借方金额]&lt;&gt;0,序时账[借方金额]=0)*(序时账[科目编码]&lt;&gt;D3139), 序时账[科目名称], "")))</f>
        <v/>
      </c>
      <c r="K3139" s="42"/>
      <c r="M3139" s="24"/>
      <c r="N3139" s="23"/>
    </row>
    <row r="3140" spans="1:14">
      <c r="A3140" s="38" t="str" cm="1">
        <f t="array" ref="A3140">_xlfn.TEXTJOIN(",", TRUE, _xlfn.UNIQUE(IF((序时账[日期]=B3140)*(序时账[凭证字号]=C3140), 序时账[科目编码], "")))</f>
        <v>0</v>
      </c>
      <c r="B3140" s="89"/>
      <c r="G3140" s="39"/>
      <c r="H3140" s="39"/>
      <c r="I3140" s="42">
        <f>IF(F3140&lt;&gt;"结转本期损益",_xlfn.XLOOKUP(D3140,科目余额表[科目编码],科目余额表[抽查项目],"无匹配"),"期间结转")</f>
        <v>0</v>
      </c>
      <c r="J3140" s="38" t="str" cm="1">
        <f t="array" ref="J3140">_xlfn.TEXTJOIN(",", TRUE, _xlfn.UNIQUE(IF((序时账[日期]=B3140)*(序时账[凭证字号]=C3140)*IF(G3140=0,序时账[借方金额]&lt;&gt;0,序时账[借方金额]=0)*(序时账[科目编码]&lt;&gt;D3140), 序时账[科目名称], "")))</f>
        <v/>
      </c>
      <c r="K3140" s="42"/>
      <c r="M3140" s="24"/>
      <c r="N3140" s="23"/>
    </row>
    <row r="3141" spans="1:14">
      <c r="A3141" s="38" t="str" cm="1">
        <f t="array" ref="A3141">_xlfn.TEXTJOIN(",", TRUE, _xlfn.UNIQUE(IF((序时账[日期]=B3141)*(序时账[凭证字号]=C3141), 序时账[科目编码], "")))</f>
        <v>0</v>
      </c>
      <c r="B3141" s="89"/>
      <c r="G3141" s="39"/>
      <c r="H3141" s="39"/>
      <c r="I3141" s="42">
        <f>IF(F3141&lt;&gt;"结转本期损益",_xlfn.XLOOKUP(D3141,科目余额表[科目编码],科目余额表[抽查项目],"无匹配"),"期间结转")</f>
        <v>0</v>
      </c>
      <c r="J3141" s="38" t="str" cm="1">
        <f t="array" ref="J3141">_xlfn.TEXTJOIN(",", TRUE, _xlfn.UNIQUE(IF((序时账[日期]=B3141)*(序时账[凭证字号]=C3141)*IF(G3141=0,序时账[借方金额]&lt;&gt;0,序时账[借方金额]=0)*(序时账[科目编码]&lt;&gt;D3141), 序时账[科目名称], "")))</f>
        <v/>
      </c>
      <c r="K3141" s="42"/>
      <c r="M3141" s="24"/>
      <c r="N3141" s="23"/>
    </row>
    <row r="3142" spans="1:14">
      <c r="A3142" s="38" t="str" cm="1">
        <f t="array" ref="A3142">_xlfn.TEXTJOIN(",", TRUE, _xlfn.UNIQUE(IF((序时账[日期]=B3142)*(序时账[凭证字号]=C3142), 序时账[科目编码], "")))</f>
        <v>0</v>
      </c>
      <c r="B3142" s="89"/>
      <c r="G3142" s="39"/>
      <c r="H3142" s="39"/>
      <c r="I3142" s="42">
        <f>IF(F3142&lt;&gt;"结转本期损益",_xlfn.XLOOKUP(D3142,科目余额表[科目编码],科目余额表[抽查项目],"无匹配"),"期间结转")</f>
        <v>0</v>
      </c>
      <c r="J3142" s="38" t="str" cm="1">
        <f t="array" ref="J3142">_xlfn.TEXTJOIN(",", TRUE, _xlfn.UNIQUE(IF((序时账[日期]=B3142)*(序时账[凭证字号]=C3142)*IF(G3142=0,序时账[借方金额]&lt;&gt;0,序时账[借方金额]=0)*(序时账[科目编码]&lt;&gt;D3142), 序时账[科目名称], "")))</f>
        <v/>
      </c>
      <c r="K3142" s="42"/>
      <c r="M3142" s="24"/>
      <c r="N3142" s="23"/>
    </row>
    <row r="3143" spans="1:14">
      <c r="A3143" s="38" t="str" cm="1">
        <f t="array" ref="A3143">_xlfn.TEXTJOIN(",", TRUE, _xlfn.UNIQUE(IF((序时账[日期]=B3143)*(序时账[凭证字号]=C3143), 序时账[科目编码], "")))</f>
        <v>0</v>
      </c>
      <c r="B3143" s="89"/>
      <c r="G3143" s="39"/>
      <c r="H3143" s="39"/>
      <c r="I3143" s="42">
        <f>IF(F3143&lt;&gt;"结转本期损益",_xlfn.XLOOKUP(D3143,科目余额表[科目编码],科目余额表[抽查项目],"无匹配"),"期间结转")</f>
        <v>0</v>
      </c>
      <c r="J3143" s="38" t="str" cm="1">
        <f t="array" ref="J3143">_xlfn.TEXTJOIN(",", TRUE, _xlfn.UNIQUE(IF((序时账[日期]=B3143)*(序时账[凭证字号]=C3143)*IF(G3143=0,序时账[借方金额]&lt;&gt;0,序时账[借方金额]=0)*(序时账[科目编码]&lt;&gt;D3143), 序时账[科目名称], "")))</f>
        <v/>
      </c>
      <c r="K3143" s="42"/>
      <c r="M3143" s="24"/>
      <c r="N3143" s="23"/>
    </row>
    <row r="3144" spans="1:14">
      <c r="A3144" s="38" t="str" cm="1">
        <f t="array" ref="A3144">_xlfn.TEXTJOIN(",", TRUE, _xlfn.UNIQUE(IF((序时账[日期]=B3144)*(序时账[凭证字号]=C3144), 序时账[科目编码], "")))</f>
        <v>0</v>
      </c>
      <c r="B3144" s="89"/>
      <c r="G3144" s="39"/>
      <c r="H3144" s="39"/>
      <c r="I3144" s="42">
        <f>IF(F3144&lt;&gt;"结转本期损益",_xlfn.XLOOKUP(D3144,科目余额表[科目编码],科目余额表[抽查项目],"无匹配"),"期间结转")</f>
        <v>0</v>
      </c>
      <c r="J3144" s="38" t="str" cm="1">
        <f t="array" ref="J3144">_xlfn.TEXTJOIN(",", TRUE, _xlfn.UNIQUE(IF((序时账[日期]=B3144)*(序时账[凭证字号]=C3144)*IF(G3144=0,序时账[借方金额]&lt;&gt;0,序时账[借方金额]=0)*(序时账[科目编码]&lt;&gt;D3144), 序时账[科目名称], "")))</f>
        <v/>
      </c>
      <c r="K3144" s="42"/>
      <c r="M3144" s="24"/>
      <c r="N3144" s="23"/>
    </row>
    <row r="3145" spans="1:14">
      <c r="A3145" s="38" t="str" cm="1">
        <f t="array" ref="A3145">_xlfn.TEXTJOIN(",", TRUE, _xlfn.UNIQUE(IF((序时账[日期]=B3145)*(序时账[凭证字号]=C3145), 序时账[科目编码], "")))</f>
        <v>0</v>
      </c>
      <c r="B3145" s="89"/>
      <c r="G3145" s="39"/>
      <c r="H3145" s="39"/>
      <c r="I3145" s="42">
        <f>IF(F3145&lt;&gt;"结转本期损益",_xlfn.XLOOKUP(D3145,科目余额表[科目编码],科目余额表[抽查项目],"无匹配"),"期间结转")</f>
        <v>0</v>
      </c>
      <c r="J3145" s="38" t="str" cm="1">
        <f t="array" ref="J3145">_xlfn.TEXTJOIN(",", TRUE, _xlfn.UNIQUE(IF((序时账[日期]=B3145)*(序时账[凭证字号]=C3145)*IF(G3145=0,序时账[借方金额]&lt;&gt;0,序时账[借方金额]=0)*(序时账[科目编码]&lt;&gt;D3145), 序时账[科目名称], "")))</f>
        <v/>
      </c>
      <c r="K3145" s="42"/>
      <c r="M3145" s="24"/>
      <c r="N3145" s="23"/>
    </row>
    <row r="3146" spans="1:14">
      <c r="A3146" s="38" t="str" cm="1">
        <f t="array" ref="A3146">_xlfn.TEXTJOIN(",", TRUE, _xlfn.UNIQUE(IF((序时账[日期]=B3146)*(序时账[凭证字号]=C3146), 序时账[科目编码], "")))</f>
        <v>0</v>
      </c>
      <c r="B3146" s="89"/>
      <c r="G3146" s="39"/>
      <c r="H3146" s="39"/>
      <c r="I3146" s="42">
        <f>IF(F3146&lt;&gt;"结转本期损益",_xlfn.XLOOKUP(D3146,科目余额表[科目编码],科目余额表[抽查项目],"无匹配"),"期间结转")</f>
        <v>0</v>
      </c>
      <c r="J3146" s="38" t="str" cm="1">
        <f t="array" ref="J3146">_xlfn.TEXTJOIN(",", TRUE, _xlfn.UNIQUE(IF((序时账[日期]=B3146)*(序时账[凭证字号]=C3146)*IF(G3146=0,序时账[借方金额]&lt;&gt;0,序时账[借方金额]=0)*(序时账[科目编码]&lt;&gt;D3146), 序时账[科目名称], "")))</f>
        <v/>
      </c>
      <c r="K3146" s="42"/>
      <c r="M3146" s="24"/>
      <c r="N3146" s="23"/>
    </row>
    <row r="3147" spans="1:14">
      <c r="A3147" s="38" t="str" cm="1">
        <f t="array" ref="A3147">_xlfn.TEXTJOIN(",", TRUE, _xlfn.UNIQUE(IF((序时账[日期]=B3147)*(序时账[凭证字号]=C3147), 序时账[科目编码], "")))</f>
        <v>0</v>
      </c>
      <c r="B3147" s="89"/>
      <c r="G3147" s="39"/>
      <c r="H3147" s="39"/>
      <c r="I3147" s="42">
        <f>IF(F3147&lt;&gt;"结转本期损益",_xlfn.XLOOKUP(D3147,科目余额表[科目编码],科目余额表[抽查项目],"无匹配"),"期间结转")</f>
        <v>0</v>
      </c>
      <c r="J3147" s="38" t="str" cm="1">
        <f t="array" ref="J3147">_xlfn.TEXTJOIN(",", TRUE, _xlfn.UNIQUE(IF((序时账[日期]=B3147)*(序时账[凭证字号]=C3147)*IF(G3147=0,序时账[借方金额]&lt;&gt;0,序时账[借方金额]=0)*(序时账[科目编码]&lt;&gt;D3147), 序时账[科目名称], "")))</f>
        <v/>
      </c>
      <c r="K3147" s="42"/>
      <c r="M3147" s="24"/>
      <c r="N3147" s="23"/>
    </row>
    <row r="3148" spans="1:14">
      <c r="A3148" s="38" t="str" cm="1">
        <f t="array" ref="A3148">_xlfn.TEXTJOIN(",", TRUE, _xlfn.UNIQUE(IF((序时账[日期]=B3148)*(序时账[凭证字号]=C3148), 序时账[科目编码], "")))</f>
        <v>0</v>
      </c>
      <c r="B3148" s="89"/>
      <c r="G3148" s="39"/>
      <c r="H3148" s="39"/>
      <c r="I3148" s="42">
        <f>IF(F3148&lt;&gt;"结转本期损益",_xlfn.XLOOKUP(D3148,科目余额表[科目编码],科目余额表[抽查项目],"无匹配"),"期间结转")</f>
        <v>0</v>
      </c>
      <c r="J3148" s="38" t="str" cm="1">
        <f t="array" ref="J3148">_xlfn.TEXTJOIN(",", TRUE, _xlfn.UNIQUE(IF((序时账[日期]=B3148)*(序时账[凭证字号]=C3148)*IF(G3148=0,序时账[借方金额]&lt;&gt;0,序时账[借方金额]=0)*(序时账[科目编码]&lt;&gt;D3148), 序时账[科目名称], "")))</f>
        <v/>
      </c>
      <c r="K3148" s="42"/>
      <c r="M3148" s="24"/>
      <c r="N3148" s="23"/>
    </row>
    <row r="3149" spans="1:14">
      <c r="A3149" s="38" t="str" cm="1">
        <f t="array" ref="A3149">_xlfn.TEXTJOIN(",", TRUE, _xlfn.UNIQUE(IF((序时账[日期]=B3149)*(序时账[凭证字号]=C3149), 序时账[科目编码], "")))</f>
        <v>0</v>
      </c>
      <c r="B3149" s="89"/>
      <c r="G3149" s="39"/>
      <c r="H3149" s="39"/>
      <c r="I3149" s="42">
        <f>IF(F3149&lt;&gt;"结转本期损益",_xlfn.XLOOKUP(D3149,科目余额表[科目编码],科目余额表[抽查项目],"无匹配"),"期间结转")</f>
        <v>0</v>
      </c>
      <c r="J3149" s="38" t="str" cm="1">
        <f t="array" ref="J3149">_xlfn.TEXTJOIN(",", TRUE, _xlfn.UNIQUE(IF((序时账[日期]=B3149)*(序时账[凭证字号]=C3149)*IF(G3149=0,序时账[借方金额]&lt;&gt;0,序时账[借方金额]=0)*(序时账[科目编码]&lt;&gt;D3149), 序时账[科目名称], "")))</f>
        <v/>
      </c>
      <c r="K3149" s="42"/>
      <c r="M3149" s="24"/>
      <c r="N3149" s="23"/>
    </row>
    <row r="3150" spans="1:14">
      <c r="A3150" s="38" t="str" cm="1">
        <f t="array" ref="A3150">_xlfn.TEXTJOIN(",", TRUE, _xlfn.UNIQUE(IF((序时账[日期]=B3150)*(序时账[凭证字号]=C3150), 序时账[科目编码], "")))</f>
        <v>0</v>
      </c>
      <c r="B3150" s="89"/>
      <c r="G3150" s="39"/>
      <c r="H3150" s="39"/>
      <c r="I3150" s="42">
        <f>IF(F3150&lt;&gt;"结转本期损益",_xlfn.XLOOKUP(D3150,科目余额表[科目编码],科目余额表[抽查项目],"无匹配"),"期间结转")</f>
        <v>0</v>
      </c>
      <c r="J3150" s="38" t="str" cm="1">
        <f t="array" ref="J3150">_xlfn.TEXTJOIN(",", TRUE, _xlfn.UNIQUE(IF((序时账[日期]=B3150)*(序时账[凭证字号]=C3150)*IF(G3150=0,序时账[借方金额]&lt;&gt;0,序时账[借方金额]=0)*(序时账[科目编码]&lt;&gt;D3150), 序时账[科目名称], "")))</f>
        <v/>
      </c>
      <c r="K3150" s="42"/>
      <c r="M3150" s="24"/>
      <c r="N3150" s="23"/>
    </row>
    <row r="3151" spans="1:14">
      <c r="A3151" s="38" t="str" cm="1">
        <f t="array" ref="A3151">_xlfn.TEXTJOIN(",", TRUE, _xlfn.UNIQUE(IF((序时账[日期]=B3151)*(序时账[凭证字号]=C3151), 序时账[科目编码], "")))</f>
        <v>0</v>
      </c>
      <c r="B3151" s="89"/>
      <c r="G3151" s="39"/>
      <c r="H3151" s="39"/>
      <c r="I3151" s="42">
        <f>IF(F3151&lt;&gt;"结转本期损益",_xlfn.XLOOKUP(D3151,科目余额表[科目编码],科目余额表[抽查项目],"无匹配"),"期间结转")</f>
        <v>0</v>
      </c>
      <c r="J3151" s="38" t="str" cm="1">
        <f t="array" ref="J3151">_xlfn.TEXTJOIN(",", TRUE, _xlfn.UNIQUE(IF((序时账[日期]=B3151)*(序时账[凭证字号]=C3151)*IF(G3151=0,序时账[借方金额]&lt;&gt;0,序时账[借方金额]=0)*(序时账[科目编码]&lt;&gt;D3151), 序时账[科目名称], "")))</f>
        <v/>
      </c>
      <c r="K3151" s="42"/>
      <c r="M3151" s="24"/>
      <c r="N3151" s="23"/>
    </row>
    <row r="3152" spans="1:14">
      <c r="A3152" s="38" t="str" cm="1">
        <f t="array" ref="A3152">_xlfn.TEXTJOIN(",", TRUE, _xlfn.UNIQUE(IF((序时账[日期]=B3152)*(序时账[凭证字号]=C3152), 序时账[科目编码], "")))</f>
        <v>0</v>
      </c>
      <c r="B3152" s="89"/>
      <c r="G3152" s="39"/>
      <c r="H3152" s="39"/>
      <c r="I3152" s="42">
        <f>IF(F3152&lt;&gt;"结转本期损益",_xlfn.XLOOKUP(D3152,科目余额表[科目编码],科目余额表[抽查项目],"无匹配"),"期间结转")</f>
        <v>0</v>
      </c>
      <c r="J3152" s="38" t="str" cm="1">
        <f t="array" ref="J3152">_xlfn.TEXTJOIN(",", TRUE, _xlfn.UNIQUE(IF((序时账[日期]=B3152)*(序时账[凭证字号]=C3152)*IF(G3152=0,序时账[借方金额]&lt;&gt;0,序时账[借方金额]=0)*(序时账[科目编码]&lt;&gt;D3152), 序时账[科目名称], "")))</f>
        <v/>
      </c>
      <c r="K3152" s="42"/>
      <c r="M3152" s="24"/>
      <c r="N3152" s="23"/>
    </row>
    <row r="3153" spans="1:14">
      <c r="A3153" s="38" t="str" cm="1">
        <f t="array" ref="A3153">_xlfn.TEXTJOIN(",", TRUE, _xlfn.UNIQUE(IF((序时账[日期]=B3153)*(序时账[凭证字号]=C3153), 序时账[科目编码], "")))</f>
        <v>0</v>
      </c>
      <c r="B3153" s="89"/>
      <c r="G3153" s="39"/>
      <c r="H3153" s="39"/>
      <c r="I3153" s="42">
        <f>IF(F3153&lt;&gt;"结转本期损益",_xlfn.XLOOKUP(D3153,科目余额表[科目编码],科目余额表[抽查项目],"无匹配"),"期间结转")</f>
        <v>0</v>
      </c>
      <c r="J3153" s="38" t="str" cm="1">
        <f t="array" ref="J3153">_xlfn.TEXTJOIN(",", TRUE, _xlfn.UNIQUE(IF((序时账[日期]=B3153)*(序时账[凭证字号]=C3153)*IF(G3153=0,序时账[借方金额]&lt;&gt;0,序时账[借方金额]=0)*(序时账[科目编码]&lt;&gt;D3153), 序时账[科目名称], "")))</f>
        <v/>
      </c>
      <c r="K3153" s="42"/>
      <c r="M3153" s="24"/>
      <c r="N3153" s="23"/>
    </row>
    <row r="3154" spans="1:14">
      <c r="A3154" s="38" t="str" cm="1">
        <f t="array" ref="A3154">_xlfn.TEXTJOIN(",", TRUE, _xlfn.UNIQUE(IF((序时账[日期]=B3154)*(序时账[凭证字号]=C3154), 序时账[科目编码], "")))</f>
        <v>0</v>
      </c>
      <c r="B3154" s="89"/>
      <c r="G3154" s="39"/>
      <c r="H3154" s="39"/>
      <c r="I3154" s="42">
        <f>IF(F3154&lt;&gt;"结转本期损益",_xlfn.XLOOKUP(D3154,科目余额表[科目编码],科目余额表[抽查项目],"无匹配"),"期间结转")</f>
        <v>0</v>
      </c>
      <c r="J3154" s="38" t="str" cm="1">
        <f t="array" ref="J3154">_xlfn.TEXTJOIN(",", TRUE, _xlfn.UNIQUE(IF((序时账[日期]=B3154)*(序时账[凭证字号]=C3154)*IF(G3154=0,序时账[借方金额]&lt;&gt;0,序时账[借方金额]=0)*(序时账[科目编码]&lt;&gt;D3154), 序时账[科目名称], "")))</f>
        <v/>
      </c>
      <c r="K3154" s="42"/>
      <c r="M3154" s="24"/>
      <c r="N3154" s="23"/>
    </row>
    <row r="3155" spans="1:14">
      <c r="A3155" s="38" t="str" cm="1">
        <f t="array" ref="A3155">_xlfn.TEXTJOIN(",", TRUE, _xlfn.UNIQUE(IF((序时账[日期]=B3155)*(序时账[凭证字号]=C3155), 序时账[科目编码], "")))</f>
        <v>0</v>
      </c>
      <c r="B3155" s="89"/>
      <c r="G3155" s="39"/>
      <c r="H3155" s="39"/>
      <c r="I3155" s="42">
        <f>IF(F3155&lt;&gt;"结转本期损益",_xlfn.XLOOKUP(D3155,科目余额表[科目编码],科目余额表[抽查项目],"无匹配"),"期间结转")</f>
        <v>0</v>
      </c>
      <c r="J3155" s="38" t="str" cm="1">
        <f t="array" ref="J3155">_xlfn.TEXTJOIN(",", TRUE, _xlfn.UNIQUE(IF((序时账[日期]=B3155)*(序时账[凭证字号]=C3155)*IF(G3155=0,序时账[借方金额]&lt;&gt;0,序时账[借方金额]=0)*(序时账[科目编码]&lt;&gt;D3155), 序时账[科目名称], "")))</f>
        <v/>
      </c>
      <c r="K3155" s="42"/>
      <c r="M3155" s="24"/>
      <c r="N3155" s="23"/>
    </row>
    <row r="3156" spans="1:14">
      <c r="A3156" s="38" t="str" cm="1">
        <f t="array" ref="A3156">_xlfn.TEXTJOIN(",", TRUE, _xlfn.UNIQUE(IF((序时账[日期]=B3156)*(序时账[凭证字号]=C3156), 序时账[科目编码], "")))</f>
        <v>0</v>
      </c>
      <c r="B3156" s="89"/>
      <c r="G3156" s="39"/>
      <c r="H3156" s="39"/>
      <c r="I3156" s="42">
        <f>IF(F3156&lt;&gt;"结转本期损益",_xlfn.XLOOKUP(D3156,科目余额表[科目编码],科目余额表[抽查项目],"无匹配"),"期间结转")</f>
        <v>0</v>
      </c>
      <c r="J3156" s="38" t="str" cm="1">
        <f t="array" ref="J3156">_xlfn.TEXTJOIN(",", TRUE, _xlfn.UNIQUE(IF((序时账[日期]=B3156)*(序时账[凭证字号]=C3156)*IF(G3156=0,序时账[借方金额]&lt;&gt;0,序时账[借方金额]=0)*(序时账[科目编码]&lt;&gt;D3156), 序时账[科目名称], "")))</f>
        <v/>
      </c>
      <c r="K3156" s="42"/>
      <c r="M3156" s="24"/>
      <c r="N3156" s="23"/>
    </row>
    <row r="3157" spans="1:14">
      <c r="A3157" s="38" t="str" cm="1">
        <f t="array" ref="A3157">_xlfn.TEXTJOIN(",", TRUE, _xlfn.UNIQUE(IF((序时账[日期]=B3157)*(序时账[凭证字号]=C3157), 序时账[科目编码], "")))</f>
        <v>0</v>
      </c>
      <c r="B3157" s="89"/>
      <c r="G3157" s="39"/>
      <c r="H3157" s="39"/>
      <c r="I3157" s="42">
        <f>IF(F3157&lt;&gt;"结转本期损益",_xlfn.XLOOKUP(D3157,科目余额表[科目编码],科目余额表[抽查项目],"无匹配"),"期间结转")</f>
        <v>0</v>
      </c>
      <c r="J3157" s="38" t="str" cm="1">
        <f t="array" ref="J3157">_xlfn.TEXTJOIN(",", TRUE, _xlfn.UNIQUE(IF((序时账[日期]=B3157)*(序时账[凭证字号]=C3157)*IF(G3157=0,序时账[借方金额]&lt;&gt;0,序时账[借方金额]=0)*(序时账[科目编码]&lt;&gt;D3157), 序时账[科目名称], "")))</f>
        <v/>
      </c>
      <c r="K3157" s="42"/>
      <c r="M3157" s="24"/>
      <c r="N3157" s="23"/>
    </row>
    <row r="3158" spans="1:14">
      <c r="A3158" s="38" t="str" cm="1">
        <f t="array" ref="A3158">_xlfn.TEXTJOIN(",", TRUE, _xlfn.UNIQUE(IF((序时账[日期]=B3158)*(序时账[凭证字号]=C3158), 序时账[科目编码], "")))</f>
        <v>0</v>
      </c>
      <c r="B3158" s="89"/>
      <c r="G3158" s="39"/>
      <c r="H3158" s="39"/>
      <c r="I3158" s="42">
        <f>IF(F3158&lt;&gt;"结转本期损益",_xlfn.XLOOKUP(D3158,科目余额表[科目编码],科目余额表[抽查项目],"无匹配"),"期间结转")</f>
        <v>0</v>
      </c>
      <c r="J3158" s="38" t="str" cm="1">
        <f t="array" ref="J3158">_xlfn.TEXTJOIN(",", TRUE, _xlfn.UNIQUE(IF((序时账[日期]=B3158)*(序时账[凭证字号]=C3158)*IF(G3158=0,序时账[借方金额]&lt;&gt;0,序时账[借方金额]=0)*(序时账[科目编码]&lt;&gt;D3158), 序时账[科目名称], "")))</f>
        <v/>
      </c>
      <c r="K3158" s="42"/>
      <c r="M3158" s="24"/>
      <c r="N3158" s="23"/>
    </row>
    <row r="3159" spans="1:14">
      <c r="A3159" s="38" t="str" cm="1">
        <f t="array" ref="A3159">_xlfn.TEXTJOIN(",", TRUE, _xlfn.UNIQUE(IF((序时账[日期]=B3159)*(序时账[凭证字号]=C3159), 序时账[科目编码], "")))</f>
        <v>0</v>
      </c>
      <c r="B3159" s="89"/>
      <c r="G3159" s="39"/>
      <c r="H3159" s="39"/>
      <c r="I3159" s="42">
        <f>IF(F3159&lt;&gt;"结转本期损益",_xlfn.XLOOKUP(D3159,科目余额表[科目编码],科目余额表[抽查项目],"无匹配"),"期间结转")</f>
        <v>0</v>
      </c>
      <c r="J3159" s="38" t="str" cm="1">
        <f t="array" ref="J3159">_xlfn.TEXTJOIN(",", TRUE, _xlfn.UNIQUE(IF((序时账[日期]=B3159)*(序时账[凭证字号]=C3159)*IF(G3159=0,序时账[借方金额]&lt;&gt;0,序时账[借方金额]=0)*(序时账[科目编码]&lt;&gt;D3159), 序时账[科目名称], "")))</f>
        <v/>
      </c>
      <c r="K3159" s="42"/>
      <c r="M3159" s="24"/>
      <c r="N3159" s="23"/>
    </row>
    <row r="3160" spans="1:14">
      <c r="A3160" s="38" t="str" cm="1">
        <f t="array" ref="A3160">_xlfn.TEXTJOIN(",", TRUE, _xlfn.UNIQUE(IF((序时账[日期]=B3160)*(序时账[凭证字号]=C3160), 序时账[科目编码], "")))</f>
        <v>0</v>
      </c>
      <c r="B3160" s="89"/>
      <c r="G3160" s="39"/>
      <c r="H3160" s="39"/>
      <c r="I3160" s="42">
        <f>IF(F3160&lt;&gt;"结转本期损益",_xlfn.XLOOKUP(D3160,科目余额表[科目编码],科目余额表[抽查项目],"无匹配"),"期间结转")</f>
        <v>0</v>
      </c>
      <c r="J3160" s="38" t="str" cm="1">
        <f t="array" ref="J3160">_xlfn.TEXTJOIN(",", TRUE, _xlfn.UNIQUE(IF((序时账[日期]=B3160)*(序时账[凭证字号]=C3160)*IF(G3160=0,序时账[借方金额]&lt;&gt;0,序时账[借方金额]=0)*(序时账[科目编码]&lt;&gt;D3160), 序时账[科目名称], "")))</f>
        <v/>
      </c>
      <c r="K3160" s="42"/>
      <c r="M3160" s="24"/>
      <c r="N3160" s="23"/>
    </row>
    <row r="3161" spans="1:14">
      <c r="A3161" s="38" t="str" cm="1">
        <f t="array" ref="A3161">_xlfn.TEXTJOIN(",", TRUE, _xlfn.UNIQUE(IF((序时账[日期]=B3161)*(序时账[凭证字号]=C3161), 序时账[科目编码], "")))</f>
        <v>0</v>
      </c>
      <c r="B3161" s="89"/>
      <c r="G3161" s="39"/>
      <c r="H3161" s="39"/>
      <c r="I3161" s="42">
        <f>IF(F3161&lt;&gt;"结转本期损益",_xlfn.XLOOKUP(D3161,科目余额表[科目编码],科目余额表[抽查项目],"无匹配"),"期间结转")</f>
        <v>0</v>
      </c>
      <c r="J3161" s="38" t="str" cm="1">
        <f t="array" ref="J3161">_xlfn.TEXTJOIN(",", TRUE, _xlfn.UNIQUE(IF((序时账[日期]=B3161)*(序时账[凭证字号]=C3161)*IF(G3161=0,序时账[借方金额]&lt;&gt;0,序时账[借方金额]=0)*(序时账[科目编码]&lt;&gt;D3161), 序时账[科目名称], "")))</f>
        <v/>
      </c>
      <c r="K3161" s="42"/>
      <c r="M3161" s="24"/>
      <c r="N3161" s="23"/>
    </row>
    <row r="3162" spans="1:14">
      <c r="A3162" s="38" t="str" cm="1">
        <f t="array" ref="A3162">_xlfn.TEXTJOIN(",", TRUE, _xlfn.UNIQUE(IF((序时账[日期]=B3162)*(序时账[凭证字号]=C3162), 序时账[科目编码], "")))</f>
        <v>0</v>
      </c>
      <c r="B3162" s="89"/>
      <c r="G3162" s="39"/>
      <c r="H3162" s="39"/>
      <c r="I3162" s="42">
        <f>IF(F3162&lt;&gt;"结转本期损益",_xlfn.XLOOKUP(D3162,科目余额表[科目编码],科目余额表[抽查项目],"无匹配"),"期间结转")</f>
        <v>0</v>
      </c>
      <c r="J3162" s="38" t="str" cm="1">
        <f t="array" ref="J3162">_xlfn.TEXTJOIN(",", TRUE, _xlfn.UNIQUE(IF((序时账[日期]=B3162)*(序时账[凭证字号]=C3162)*IF(G3162=0,序时账[借方金额]&lt;&gt;0,序时账[借方金额]=0)*(序时账[科目编码]&lt;&gt;D3162), 序时账[科目名称], "")))</f>
        <v/>
      </c>
      <c r="K3162" s="42"/>
      <c r="M3162" s="24"/>
      <c r="N3162" s="23"/>
    </row>
    <row r="3163" spans="1:14">
      <c r="A3163" s="38" t="str" cm="1">
        <f t="array" ref="A3163">_xlfn.TEXTJOIN(",", TRUE, _xlfn.UNIQUE(IF((序时账[日期]=B3163)*(序时账[凭证字号]=C3163), 序时账[科目编码], "")))</f>
        <v>0</v>
      </c>
      <c r="B3163" s="89"/>
      <c r="G3163" s="39"/>
      <c r="H3163" s="39"/>
      <c r="I3163" s="42">
        <f>IF(F3163&lt;&gt;"结转本期损益",_xlfn.XLOOKUP(D3163,科目余额表[科目编码],科目余额表[抽查项目],"无匹配"),"期间结转")</f>
        <v>0</v>
      </c>
      <c r="J3163" s="38" t="str" cm="1">
        <f t="array" ref="J3163">_xlfn.TEXTJOIN(",", TRUE, _xlfn.UNIQUE(IF((序时账[日期]=B3163)*(序时账[凭证字号]=C3163)*IF(G3163=0,序时账[借方金额]&lt;&gt;0,序时账[借方金额]=0)*(序时账[科目编码]&lt;&gt;D3163), 序时账[科目名称], "")))</f>
        <v/>
      </c>
      <c r="K3163" s="42"/>
      <c r="M3163" s="24"/>
      <c r="N3163" s="23"/>
    </row>
    <row r="3164" spans="1:14">
      <c r="A3164" s="38" t="str" cm="1">
        <f t="array" ref="A3164">_xlfn.TEXTJOIN(",", TRUE, _xlfn.UNIQUE(IF((序时账[日期]=B3164)*(序时账[凭证字号]=C3164), 序时账[科目编码], "")))</f>
        <v>0</v>
      </c>
      <c r="B3164" s="89"/>
      <c r="G3164" s="39"/>
      <c r="H3164" s="39"/>
      <c r="I3164" s="42">
        <f>IF(F3164&lt;&gt;"结转本期损益",_xlfn.XLOOKUP(D3164,科目余额表[科目编码],科目余额表[抽查项目],"无匹配"),"期间结转")</f>
        <v>0</v>
      </c>
      <c r="J3164" s="38" t="str" cm="1">
        <f t="array" ref="J3164">_xlfn.TEXTJOIN(",", TRUE, _xlfn.UNIQUE(IF((序时账[日期]=B3164)*(序时账[凭证字号]=C3164)*IF(G3164=0,序时账[借方金额]&lt;&gt;0,序时账[借方金额]=0)*(序时账[科目编码]&lt;&gt;D3164), 序时账[科目名称], "")))</f>
        <v/>
      </c>
      <c r="K3164" s="42"/>
      <c r="M3164" s="24"/>
      <c r="N3164" s="23"/>
    </row>
    <row r="3165" spans="1:14">
      <c r="A3165" s="38" t="str" cm="1">
        <f t="array" ref="A3165">_xlfn.TEXTJOIN(",", TRUE, _xlfn.UNIQUE(IF((序时账[日期]=B3165)*(序时账[凭证字号]=C3165), 序时账[科目编码], "")))</f>
        <v>0</v>
      </c>
      <c r="B3165" s="89"/>
      <c r="G3165" s="39"/>
      <c r="H3165" s="39"/>
      <c r="I3165" s="42">
        <f>IF(F3165&lt;&gt;"结转本期损益",_xlfn.XLOOKUP(D3165,科目余额表[科目编码],科目余额表[抽查项目],"无匹配"),"期间结转")</f>
        <v>0</v>
      </c>
      <c r="J3165" s="38" t="str" cm="1">
        <f t="array" ref="J3165">_xlfn.TEXTJOIN(",", TRUE, _xlfn.UNIQUE(IF((序时账[日期]=B3165)*(序时账[凭证字号]=C3165)*IF(G3165=0,序时账[借方金额]&lt;&gt;0,序时账[借方金额]=0)*(序时账[科目编码]&lt;&gt;D3165), 序时账[科目名称], "")))</f>
        <v/>
      </c>
      <c r="K3165" s="42"/>
      <c r="M3165" s="24"/>
      <c r="N3165" s="23"/>
    </row>
    <row r="3166" spans="1:14">
      <c r="A3166" s="38" t="str" cm="1">
        <f t="array" ref="A3166">_xlfn.TEXTJOIN(",", TRUE, _xlfn.UNIQUE(IF((序时账[日期]=B3166)*(序时账[凭证字号]=C3166), 序时账[科目编码], "")))</f>
        <v>0</v>
      </c>
      <c r="B3166" s="89"/>
      <c r="G3166" s="39"/>
      <c r="H3166" s="39"/>
      <c r="I3166" s="42">
        <f>IF(F3166&lt;&gt;"结转本期损益",_xlfn.XLOOKUP(D3166,科目余额表[科目编码],科目余额表[抽查项目],"无匹配"),"期间结转")</f>
        <v>0</v>
      </c>
      <c r="J3166" s="38" t="str" cm="1">
        <f t="array" ref="J3166">_xlfn.TEXTJOIN(",", TRUE, _xlfn.UNIQUE(IF((序时账[日期]=B3166)*(序时账[凭证字号]=C3166)*IF(G3166=0,序时账[借方金额]&lt;&gt;0,序时账[借方金额]=0)*(序时账[科目编码]&lt;&gt;D3166), 序时账[科目名称], "")))</f>
        <v/>
      </c>
      <c r="K3166" s="42"/>
      <c r="M3166" s="24"/>
      <c r="N3166" s="23"/>
    </row>
    <row r="3167" spans="1:14">
      <c r="A3167" s="38" t="str" cm="1">
        <f t="array" ref="A3167">_xlfn.TEXTJOIN(",", TRUE, _xlfn.UNIQUE(IF((序时账[日期]=B3167)*(序时账[凭证字号]=C3167), 序时账[科目编码], "")))</f>
        <v>0</v>
      </c>
      <c r="B3167" s="89"/>
      <c r="G3167" s="39"/>
      <c r="H3167" s="39"/>
      <c r="I3167" s="42">
        <f>IF(F3167&lt;&gt;"结转本期损益",_xlfn.XLOOKUP(D3167,科目余额表[科目编码],科目余额表[抽查项目],"无匹配"),"期间结转")</f>
        <v>0</v>
      </c>
      <c r="J3167" s="38" t="str" cm="1">
        <f t="array" ref="J3167">_xlfn.TEXTJOIN(",", TRUE, _xlfn.UNIQUE(IF((序时账[日期]=B3167)*(序时账[凭证字号]=C3167)*IF(G3167=0,序时账[借方金额]&lt;&gt;0,序时账[借方金额]=0)*(序时账[科目编码]&lt;&gt;D3167), 序时账[科目名称], "")))</f>
        <v/>
      </c>
      <c r="K3167" s="42"/>
      <c r="M3167" s="24"/>
      <c r="N3167" s="23"/>
    </row>
    <row r="3168" spans="1:14">
      <c r="A3168" s="38" t="str" cm="1">
        <f t="array" ref="A3168">_xlfn.TEXTJOIN(",", TRUE, _xlfn.UNIQUE(IF((序时账[日期]=B3168)*(序时账[凭证字号]=C3168), 序时账[科目编码], "")))</f>
        <v>0</v>
      </c>
      <c r="B3168" s="89"/>
      <c r="G3168" s="39"/>
      <c r="H3168" s="39"/>
      <c r="I3168" s="42">
        <f>IF(F3168&lt;&gt;"结转本期损益",_xlfn.XLOOKUP(D3168,科目余额表[科目编码],科目余额表[抽查项目],"无匹配"),"期间结转")</f>
        <v>0</v>
      </c>
      <c r="J3168" s="38" t="str" cm="1">
        <f t="array" ref="J3168">_xlfn.TEXTJOIN(",", TRUE, _xlfn.UNIQUE(IF((序时账[日期]=B3168)*(序时账[凭证字号]=C3168)*IF(G3168=0,序时账[借方金额]&lt;&gt;0,序时账[借方金额]=0)*(序时账[科目编码]&lt;&gt;D3168), 序时账[科目名称], "")))</f>
        <v/>
      </c>
      <c r="K3168" s="42"/>
      <c r="M3168" s="24"/>
      <c r="N3168" s="23"/>
    </row>
    <row r="3169" spans="1:14">
      <c r="A3169" s="38" t="str" cm="1">
        <f t="array" ref="A3169">_xlfn.TEXTJOIN(",", TRUE, _xlfn.UNIQUE(IF((序时账[日期]=B3169)*(序时账[凭证字号]=C3169), 序时账[科目编码], "")))</f>
        <v>0</v>
      </c>
      <c r="B3169" s="89"/>
      <c r="G3169" s="39"/>
      <c r="H3169" s="39"/>
      <c r="I3169" s="42">
        <f>IF(F3169&lt;&gt;"结转本期损益",_xlfn.XLOOKUP(D3169,科目余额表[科目编码],科目余额表[抽查项目],"无匹配"),"期间结转")</f>
        <v>0</v>
      </c>
      <c r="J3169" s="38" t="str" cm="1">
        <f t="array" ref="J3169">_xlfn.TEXTJOIN(",", TRUE, _xlfn.UNIQUE(IF((序时账[日期]=B3169)*(序时账[凭证字号]=C3169)*IF(G3169=0,序时账[借方金额]&lt;&gt;0,序时账[借方金额]=0)*(序时账[科目编码]&lt;&gt;D3169), 序时账[科目名称], "")))</f>
        <v/>
      </c>
      <c r="K3169" s="42"/>
      <c r="M3169" s="24"/>
      <c r="N3169" s="23"/>
    </row>
    <row r="3170" spans="1:14">
      <c r="A3170" s="38" t="str" cm="1">
        <f t="array" ref="A3170">_xlfn.TEXTJOIN(",", TRUE, _xlfn.UNIQUE(IF((序时账[日期]=B3170)*(序时账[凭证字号]=C3170), 序时账[科目编码], "")))</f>
        <v>0</v>
      </c>
      <c r="B3170" s="89"/>
      <c r="G3170" s="39"/>
      <c r="H3170" s="39"/>
      <c r="I3170" s="42">
        <f>IF(F3170&lt;&gt;"结转本期损益",_xlfn.XLOOKUP(D3170,科目余额表[科目编码],科目余额表[抽查项目],"无匹配"),"期间结转")</f>
        <v>0</v>
      </c>
      <c r="J3170" s="38" t="str" cm="1">
        <f t="array" ref="J3170">_xlfn.TEXTJOIN(",", TRUE, _xlfn.UNIQUE(IF((序时账[日期]=B3170)*(序时账[凭证字号]=C3170)*IF(G3170=0,序时账[借方金额]&lt;&gt;0,序时账[借方金额]=0)*(序时账[科目编码]&lt;&gt;D3170), 序时账[科目名称], "")))</f>
        <v/>
      </c>
      <c r="K3170" s="42"/>
      <c r="M3170" s="24"/>
      <c r="N3170" s="23"/>
    </row>
    <row r="3171" spans="1:14">
      <c r="A3171" s="38" t="str" cm="1">
        <f t="array" ref="A3171">_xlfn.TEXTJOIN(",", TRUE, _xlfn.UNIQUE(IF((序时账[日期]=B3171)*(序时账[凭证字号]=C3171), 序时账[科目编码], "")))</f>
        <v>0</v>
      </c>
      <c r="B3171" s="89"/>
      <c r="G3171" s="39"/>
      <c r="H3171" s="39"/>
      <c r="I3171" s="42">
        <f>IF(F3171&lt;&gt;"结转本期损益",_xlfn.XLOOKUP(D3171,科目余额表[科目编码],科目余额表[抽查项目],"无匹配"),"期间结转")</f>
        <v>0</v>
      </c>
      <c r="J3171" s="38" t="str" cm="1">
        <f t="array" ref="J3171">_xlfn.TEXTJOIN(",", TRUE, _xlfn.UNIQUE(IF((序时账[日期]=B3171)*(序时账[凭证字号]=C3171)*IF(G3171=0,序时账[借方金额]&lt;&gt;0,序时账[借方金额]=0)*(序时账[科目编码]&lt;&gt;D3171), 序时账[科目名称], "")))</f>
        <v/>
      </c>
      <c r="K3171" s="42"/>
      <c r="M3171" s="24"/>
      <c r="N3171" s="23"/>
    </row>
    <row r="3172" spans="1:14">
      <c r="A3172" s="38" t="str" cm="1">
        <f t="array" ref="A3172">_xlfn.TEXTJOIN(",", TRUE, _xlfn.UNIQUE(IF((序时账[日期]=B3172)*(序时账[凭证字号]=C3172), 序时账[科目编码], "")))</f>
        <v>0</v>
      </c>
      <c r="B3172" s="89"/>
      <c r="G3172" s="39"/>
      <c r="H3172" s="39"/>
      <c r="I3172" s="42">
        <f>IF(F3172&lt;&gt;"结转本期损益",_xlfn.XLOOKUP(D3172,科目余额表[科目编码],科目余额表[抽查项目],"无匹配"),"期间结转")</f>
        <v>0</v>
      </c>
      <c r="J3172" s="38" t="str" cm="1">
        <f t="array" ref="J3172">_xlfn.TEXTJOIN(",", TRUE, _xlfn.UNIQUE(IF((序时账[日期]=B3172)*(序时账[凭证字号]=C3172)*IF(G3172=0,序时账[借方金额]&lt;&gt;0,序时账[借方金额]=0)*(序时账[科目编码]&lt;&gt;D3172), 序时账[科目名称], "")))</f>
        <v/>
      </c>
      <c r="K3172" s="42"/>
      <c r="M3172" s="24"/>
      <c r="N3172" s="23"/>
    </row>
    <row r="3173" spans="1:14">
      <c r="A3173" s="38" t="str" cm="1">
        <f t="array" ref="A3173">_xlfn.TEXTJOIN(",", TRUE, _xlfn.UNIQUE(IF((序时账[日期]=B3173)*(序时账[凭证字号]=C3173), 序时账[科目编码], "")))</f>
        <v>0</v>
      </c>
      <c r="B3173" s="89"/>
      <c r="G3173" s="39"/>
      <c r="H3173" s="39"/>
      <c r="I3173" s="42">
        <f>IF(F3173&lt;&gt;"结转本期损益",_xlfn.XLOOKUP(D3173,科目余额表[科目编码],科目余额表[抽查项目],"无匹配"),"期间结转")</f>
        <v>0</v>
      </c>
      <c r="J3173" s="38" t="str" cm="1">
        <f t="array" ref="J3173">_xlfn.TEXTJOIN(",", TRUE, _xlfn.UNIQUE(IF((序时账[日期]=B3173)*(序时账[凭证字号]=C3173)*IF(G3173=0,序时账[借方金额]&lt;&gt;0,序时账[借方金额]=0)*(序时账[科目编码]&lt;&gt;D3173), 序时账[科目名称], "")))</f>
        <v/>
      </c>
      <c r="K3173" s="42"/>
      <c r="M3173" s="24"/>
      <c r="N3173" s="23"/>
    </row>
    <row r="3174" spans="1:14">
      <c r="A3174" s="38" t="str" cm="1">
        <f t="array" ref="A3174">_xlfn.TEXTJOIN(",", TRUE, _xlfn.UNIQUE(IF((序时账[日期]=B3174)*(序时账[凭证字号]=C3174), 序时账[科目编码], "")))</f>
        <v>0</v>
      </c>
      <c r="B3174" s="89"/>
      <c r="G3174" s="39"/>
      <c r="H3174" s="39"/>
      <c r="I3174" s="42">
        <f>IF(F3174&lt;&gt;"结转本期损益",_xlfn.XLOOKUP(D3174,科目余额表[科目编码],科目余额表[抽查项目],"无匹配"),"期间结转")</f>
        <v>0</v>
      </c>
      <c r="J3174" s="38" t="str" cm="1">
        <f t="array" ref="J3174">_xlfn.TEXTJOIN(",", TRUE, _xlfn.UNIQUE(IF((序时账[日期]=B3174)*(序时账[凭证字号]=C3174)*IF(G3174=0,序时账[借方金额]&lt;&gt;0,序时账[借方金额]=0)*(序时账[科目编码]&lt;&gt;D3174), 序时账[科目名称], "")))</f>
        <v/>
      </c>
      <c r="K3174" s="42"/>
      <c r="M3174" s="24"/>
      <c r="N3174" s="23"/>
    </row>
    <row r="3175" spans="1:14">
      <c r="A3175" s="38" t="str" cm="1">
        <f t="array" ref="A3175">_xlfn.TEXTJOIN(",", TRUE, _xlfn.UNIQUE(IF((序时账[日期]=B3175)*(序时账[凭证字号]=C3175), 序时账[科目编码], "")))</f>
        <v>0</v>
      </c>
      <c r="B3175" s="89"/>
      <c r="G3175" s="39"/>
      <c r="H3175" s="39"/>
      <c r="I3175" s="42">
        <f>IF(F3175&lt;&gt;"结转本期损益",_xlfn.XLOOKUP(D3175,科目余额表[科目编码],科目余额表[抽查项目],"无匹配"),"期间结转")</f>
        <v>0</v>
      </c>
      <c r="J3175" s="38" t="str" cm="1">
        <f t="array" ref="J3175">_xlfn.TEXTJOIN(",", TRUE, _xlfn.UNIQUE(IF((序时账[日期]=B3175)*(序时账[凭证字号]=C3175)*IF(G3175=0,序时账[借方金额]&lt;&gt;0,序时账[借方金额]=0)*(序时账[科目编码]&lt;&gt;D3175), 序时账[科目名称], "")))</f>
        <v/>
      </c>
      <c r="K3175" s="42"/>
      <c r="M3175" s="24"/>
      <c r="N3175" s="23"/>
    </row>
    <row r="3176" spans="1:14">
      <c r="A3176" s="38" t="str" cm="1">
        <f t="array" ref="A3176">_xlfn.TEXTJOIN(",", TRUE, _xlfn.UNIQUE(IF((序时账[日期]=B3176)*(序时账[凭证字号]=C3176), 序时账[科目编码], "")))</f>
        <v>0</v>
      </c>
      <c r="B3176" s="89"/>
      <c r="G3176" s="39"/>
      <c r="H3176" s="39"/>
      <c r="I3176" s="42">
        <f>IF(F3176&lt;&gt;"结转本期损益",_xlfn.XLOOKUP(D3176,科目余额表[科目编码],科目余额表[抽查项目],"无匹配"),"期间结转")</f>
        <v>0</v>
      </c>
      <c r="J3176" s="38" t="str" cm="1">
        <f t="array" ref="J3176">_xlfn.TEXTJOIN(",", TRUE, _xlfn.UNIQUE(IF((序时账[日期]=B3176)*(序时账[凭证字号]=C3176)*IF(G3176=0,序时账[借方金额]&lt;&gt;0,序时账[借方金额]=0)*(序时账[科目编码]&lt;&gt;D3176), 序时账[科目名称], "")))</f>
        <v/>
      </c>
      <c r="K3176" s="42"/>
      <c r="M3176" s="24"/>
      <c r="N3176" s="23"/>
    </row>
    <row r="3177" spans="1:14">
      <c r="A3177" s="38" t="str" cm="1">
        <f t="array" ref="A3177">_xlfn.TEXTJOIN(",", TRUE, _xlfn.UNIQUE(IF((序时账[日期]=B3177)*(序时账[凭证字号]=C3177), 序时账[科目编码], "")))</f>
        <v>0</v>
      </c>
      <c r="B3177" s="89"/>
      <c r="G3177" s="39"/>
      <c r="H3177" s="39"/>
      <c r="I3177" s="42">
        <f>IF(F3177&lt;&gt;"结转本期损益",_xlfn.XLOOKUP(D3177,科目余额表[科目编码],科目余额表[抽查项目],"无匹配"),"期间结转")</f>
        <v>0</v>
      </c>
      <c r="J3177" s="38" t="str" cm="1">
        <f t="array" ref="J3177">_xlfn.TEXTJOIN(",", TRUE, _xlfn.UNIQUE(IF((序时账[日期]=B3177)*(序时账[凭证字号]=C3177)*IF(G3177=0,序时账[借方金额]&lt;&gt;0,序时账[借方金额]=0)*(序时账[科目编码]&lt;&gt;D3177), 序时账[科目名称], "")))</f>
        <v/>
      </c>
      <c r="K3177" s="42"/>
      <c r="M3177" s="24"/>
      <c r="N3177" s="23"/>
    </row>
    <row r="3178" spans="1:14">
      <c r="A3178" s="38" t="str" cm="1">
        <f t="array" ref="A3178">_xlfn.TEXTJOIN(",", TRUE, _xlfn.UNIQUE(IF((序时账[日期]=B3178)*(序时账[凭证字号]=C3178), 序时账[科目编码], "")))</f>
        <v>0</v>
      </c>
      <c r="B3178" s="89"/>
      <c r="G3178" s="39"/>
      <c r="H3178" s="39"/>
      <c r="I3178" s="42">
        <f>IF(F3178&lt;&gt;"结转本期损益",_xlfn.XLOOKUP(D3178,科目余额表[科目编码],科目余额表[抽查项目],"无匹配"),"期间结转")</f>
        <v>0</v>
      </c>
      <c r="J3178" s="38" t="str" cm="1">
        <f t="array" ref="J3178">_xlfn.TEXTJOIN(",", TRUE, _xlfn.UNIQUE(IF((序时账[日期]=B3178)*(序时账[凭证字号]=C3178)*IF(G3178=0,序时账[借方金额]&lt;&gt;0,序时账[借方金额]=0)*(序时账[科目编码]&lt;&gt;D3178), 序时账[科目名称], "")))</f>
        <v/>
      </c>
      <c r="K3178" s="42"/>
      <c r="M3178" s="24"/>
      <c r="N3178" s="23"/>
    </row>
    <row r="3179" spans="1:14">
      <c r="A3179" s="38" t="str" cm="1">
        <f t="array" ref="A3179">_xlfn.TEXTJOIN(",", TRUE, _xlfn.UNIQUE(IF((序时账[日期]=B3179)*(序时账[凭证字号]=C3179), 序时账[科目编码], "")))</f>
        <v>0</v>
      </c>
      <c r="B3179" s="89"/>
      <c r="G3179" s="39"/>
      <c r="H3179" s="39"/>
      <c r="I3179" s="42">
        <f>IF(F3179&lt;&gt;"结转本期损益",_xlfn.XLOOKUP(D3179,科目余额表[科目编码],科目余额表[抽查项目],"无匹配"),"期间结转")</f>
        <v>0</v>
      </c>
      <c r="J3179" s="38" t="str" cm="1">
        <f t="array" ref="J3179">_xlfn.TEXTJOIN(",", TRUE, _xlfn.UNIQUE(IF((序时账[日期]=B3179)*(序时账[凭证字号]=C3179)*IF(G3179=0,序时账[借方金额]&lt;&gt;0,序时账[借方金额]=0)*(序时账[科目编码]&lt;&gt;D3179), 序时账[科目名称], "")))</f>
        <v/>
      </c>
      <c r="K3179" s="42"/>
      <c r="M3179" s="24"/>
      <c r="N3179" s="23"/>
    </row>
    <row r="3180" spans="1:14">
      <c r="A3180" s="38" t="str" cm="1">
        <f t="array" ref="A3180">_xlfn.TEXTJOIN(",", TRUE, _xlfn.UNIQUE(IF((序时账[日期]=B3180)*(序时账[凭证字号]=C3180), 序时账[科目编码], "")))</f>
        <v>0</v>
      </c>
      <c r="B3180" s="89"/>
      <c r="G3180" s="39"/>
      <c r="H3180" s="39"/>
      <c r="I3180" s="42">
        <f>IF(F3180&lt;&gt;"结转本期损益",_xlfn.XLOOKUP(D3180,科目余额表[科目编码],科目余额表[抽查项目],"无匹配"),"期间结转")</f>
        <v>0</v>
      </c>
      <c r="J3180" s="38" t="str" cm="1">
        <f t="array" ref="J3180">_xlfn.TEXTJOIN(",", TRUE, _xlfn.UNIQUE(IF((序时账[日期]=B3180)*(序时账[凭证字号]=C3180)*IF(G3180=0,序时账[借方金额]&lt;&gt;0,序时账[借方金额]=0)*(序时账[科目编码]&lt;&gt;D3180), 序时账[科目名称], "")))</f>
        <v/>
      </c>
      <c r="K3180" s="42"/>
      <c r="M3180" s="24"/>
      <c r="N3180" s="23"/>
    </row>
    <row r="3181" spans="1:14">
      <c r="A3181" s="38" t="str" cm="1">
        <f t="array" ref="A3181">_xlfn.TEXTJOIN(",", TRUE, _xlfn.UNIQUE(IF((序时账[日期]=B3181)*(序时账[凭证字号]=C3181), 序时账[科目编码], "")))</f>
        <v>0</v>
      </c>
      <c r="B3181" s="89"/>
      <c r="G3181" s="39"/>
      <c r="H3181" s="39"/>
      <c r="I3181" s="42">
        <f>IF(F3181&lt;&gt;"结转本期损益",_xlfn.XLOOKUP(D3181,科目余额表[科目编码],科目余额表[抽查项目],"无匹配"),"期间结转")</f>
        <v>0</v>
      </c>
      <c r="J3181" s="38" t="str" cm="1">
        <f t="array" ref="J3181">_xlfn.TEXTJOIN(",", TRUE, _xlfn.UNIQUE(IF((序时账[日期]=B3181)*(序时账[凭证字号]=C3181)*IF(G3181=0,序时账[借方金额]&lt;&gt;0,序时账[借方金额]=0)*(序时账[科目编码]&lt;&gt;D3181), 序时账[科目名称], "")))</f>
        <v/>
      </c>
      <c r="K3181" s="42"/>
      <c r="M3181" s="24"/>
      <c r="N3181" s="23"/>
    </row>
    <row r="3182" spans="1:14">
      <c r="A3182" s="38" t="str" cm="1">
        <f t="array" ref="A3182">_xlfn.TEXTJOIN(",", TRUE, _xlfn.UNIQUE(IF((序时账[日期]=B3182)*(序时账[凭证字号]=C3182), 序时账[科目编码], "")))</f>
        <v>0</v>
      </c>
      <c r="B3182" s="89"/>
      <c r="G3182" s="39"/>
      <c r="H3182" s="39"/>
      <c r="I3182" s="42">
        <f>IF(F3182&lt;&gt;"结转本期损益",_xlfn.XLOOKUP(D3182,科目余额表[科目编码],科目余额表[抽查项目],"无匹配"),"期间结转")</f>
        <v>0</v>
      </c>
      <c r="J3182" s="38" t="str" cm="1">
        <f t="array" ref="J3182">_xlfn.TEXTJOIN(",", TRUE, _xlfn.UNIQUE(IF((序时账[日期]=B3182)*(序时账[凭证字号]=C3182)*IF(G3182=0,序时账[借方金额]&lt;&gt;0,序时账[借方金额]=0)*(序时账[科目编码]&lt;&gt;D3182), 序时账[科目名称], "")))</f>
        <v/>
      </c>
      <c r="K3182" s="42"/>
      <c r="M3182" s="24"/>
      <c r="N3182" s="23"/>
    </row>
    <row r="3183" spans="1:14">
      <c r="A3183" s="38" t="str" cm="1">
        <f t="array" ref="A3183">_xlfn.TEXTJOIN(",", TRUE, _xlfn.UNIQUE(IF((序时账[日期]=B3183)*(序时账[凭证字号]=C3183), 序时账[科目编码], "")))</f>
        <v>0</v>
      </c>
      <c r="B3183" s="89"/>
      <c r="G3183" s="39"/>
      <c r="H3183" s="39"/>
      <c r="I3183" s="42">
        <f>IF(F3183&lt;&gt;"结转本期损益",_xlfn.XLOOKUP(D3183,科目余额表[科目编码],科目余额表[抽查项目],"无匹配"),"期间结转")</f>
        <v>0</v>
      </c>
      <c r="J3183" s="38" t="str" cm="1">
        <f t="array" ref="J3183">_xlfn.TEXTJOIN(",", TRUE, _xlfn.UNIQUE(IF((序时账[日期]=B3183)*(序时账[凭证字号]=C3183)*IF(G3183=0,序时账[借方金额]&lt;&gt;0,序时账[借方金额]=0)*(序时账[科目编码]&lt;&gt;D3183), 序时账[科目名称], "")))</f>
        <v/>
      </c>
      <c r="K3183" s="42"/>
      <c r="M3183" s="24"/>
      <c r="N3183" s="23"/>
    </row>
    <row r="3184" spans="1:14">
      <c r="A3184" s="38" t="str" cm="1">
        <f t="array" ref="A3184">_xlfn.TEXTJOIN(",", TRUE, _xlfn.UNIQUE(IF((序时账[日期]=B3184)*(序时账[凭证字号]=C3184), 序时账[科目编码], "")))</f>
        <v>0</v>
      </c>
      <c r="B3184" s="89"/>
      <c r="G3184" s="39"/>
      <c r="H3184" s="39"/>
      <c r="I3184" s="42">
        <f>IF(F3184&lt;&gt;"结转本期损益",_xlfn.XLOOKUP(D3184,科目余额表[科目编码],科目余额表[抽查项目],"无匹配"),"期间结转")</f>
        <v>0</v>
      </c>
      <c r="J3184" s="38" t="str" cm="1">
        <f t="array" ref="J3184">_xlfn.TEXTJOIN(",", TRUE, _xlfn.UNIQUE(IF((序时账[日期]=B3184)*(序时账[凭证字号]=C3184)*IF(G3184=0,序时账[借方金额]&lt;&gt;0,序时账[借方金额]=0)*(序时账[科目编码]&lt;&gt;D3184), 序时账[科目名称], "")))</f>
        <v/>
      </c>
      <c r="K3184" s="42"/>
      <c r="M3184" s="24"/>
      <c r="N3184" s="23"/>
    </row>
    <row r="3185" spans="1:14">
      <c r="A3185" s="38" t="str" cm="1">
        <f t="array" ref="A3185">_xlfn.TEXTJOIN(",", TRUE, _xlfn.UNIQUE(IF((序时账[日期]=B3185)*(序时账[凭证字号]=C3185), 序时账[科目编码], "")))</f>
        <v>0</v>
      </c>
      <c r="B3185" s="89"/>
      <c r="G3185" s="39"/>
      <c r="H3185" s="39"/>
      <c r="I3185" s="42">
        <f>IF(F3185&lt;&gt;"结转本期损益",_xlfn.XLOOKUP(D3185,科目余额表[科目编码],科目余额表[抽查项目],"无匹配"),"期间结转")</f>
        <v>0</v>
      </c>
      <c r="J3185" s="38" t="str" cm="1">
        <f t="array" ref="J3185">_xlfn.TEXTJOIN(",", TRUE, _xlfn.UNIQUE(IF((序时账[日期]=B3185)*(序时账[凭证字号]=C3185)*IF(G3185=0,序时账[借方金额]&lt;&gt;0,序时账[借方金额]=0)*(序时账[科目编码]&lt;&gt;D3185), 序时账[科目名称], "")))</f>
        <v/>
      </c>
      <c r="K3185" s="42"/>
      <c r="M3185" s="24"/>
      <c r="N3185" s="23"/>
    </row>
    <row r="3186" spans="1:14">
      <c r="A3186" s="38" t="str" cm="1">
        <f t="array" ref="A3186">_xlfn.TEXTJOIN(",", TRUE, _xlfn.UNIQUE(IF((序时账[日期]=B3186)*(序时账[凭证字号]=C3186), 序时账[科目编码], "")))</f>
        <v>0</v>
      </c>
      <c r="B3186" s="89"/>
      <c r="G3186" s="39"/>
      <c r="H3186" s="39"/>
      <c r="I3186" s="42">
        <f>IF(F3186&lt;&gt;"结转本期损益",_xlfn.XLOOKUP(D3186,科目余额表[科目编码],科目余额表[抽查项目],"无匹配"),"期间结转")</f>
        <v>0</v>
      </c>
      <c r="J3186" s="38" t="str" cm="1">
        <f t="array" ref="J3186">_xlfn.TEXTJOIN(",", TRUE, _xlfn.UNIQUE(IF((序时账[日期]=B3186)*(序时账[凭证字号]=C3186)*IF(G3186=0,序时账[借方金额]&lt;&gt;0,序时账[借方金额]=0)*(序时账[科目编码]&lt;&gt;D3186), 序时账[科目名称], "")))</f>
        <v/>
      </c>
      <c r="K3186" s="42"/>
      <c r="M3186" s="24"/>
      <c r="N3186" s="23"/>
    </row>
    <row r="3187" spans="1:14">
      <c r="A3187" s="38" t="str" cm="1">
        <f t="array" ref="A3187">_xlfn.TEXTJOIN(",", TRUE, _xlfn.UNIQUE(IF((序时账[日期]=B3187)*(序时账[凭证字号]=C3187), 序时账[科目编码], "")))</f>
        <v>0</v>
      </c>
      <c r="B3187" s="89"/>
      <c r="G3187" s="39"/>
      <c r="H3187" s="39"/>
      <c r="I3187" s="42">
        <f>IF(F3187&lt;&gt;"结转本期损益",_xlfn.XLOOKUP(D3187,科目余额表[科目编码],科目余额表[抽查项目],"无匹配"),"期间结转")</f>
        <v>0</v>
      </c>
      <c r="J3187" s="38" t="str" cm="1">
        <f t="array" ref="J3187">_xlfn.TEXTJOIN(",", TRUE, _xlfn.UNIQUE(IF((序时账[日期]=B3187)*(序时账[凭证字号]=C3187)*IF(G3187=0,序时账[借方金额]&lt;&gt;0,序时账[借方金额]=0)*(序时账[科目编码]&lt;&gt;D3187), 序时账[科目名称], "")))</f>
        <v/>
      </c>
      <c r="K3187" s="42"/>
      <c r="M3187" s="24"/>
      <c r="N3187" s="23"/>
    </row>
    <row r="3188" spans="1:14">
      <c r="A3188" s="38" t="str" cm="1">
        <f t="array" ref="A3188">_xlfn.TEXTJOIN(",", TRUE, _xlfn.UNIQUE(IF((序时账[日期]=B3188)*(序时账[凭证字号]=C3188), 序时账[科目编码], "")))</f>
        <v>0</v>
      </c>
      <c r="B3188" s="89"/>
      <c r="G3188" s="39"/>
      <c r="H3188" s="39"/>
      <c r="I3188" s="42">
        <f>IF(F3188&lt;&gt;"结转本期损益",_xlfn.XLOOKUP(D3188,科目余额表[科目编码],科目余额表[抽查项目],"无匹配"),"期间结转")</f>
        <v>0</v>
      </c>
      <c r="J3188" s="38" t="str" cm="1">
        <f t="array" ref="J3188">_xlfn.TEXTJOIN(",", TRUE, _xlfn.UNIQUE(IF((序时账[日期]=B3188)*(序时账[凭证字号]=C3188)*IF(G3188=0,序时账[借方金额]&lt;&gt;0,序时账[借方金额]=0)*(序时账[科目编码]&lt;&gt;D3188), 序时账[科目名称], "")))</f>
        <v/>
      </c>
      <c r="K3188" s="42"/>
      <c r="M3188" s="24"/>
      <c r="N3188" s="23"/>
    </row>
    <row r="3189" spans="1:14">
      <c r="A3189" s="38" t="str" cm="1">
        <f t="array" ref="A3189">_xlfn.TEXTJOIN(",", TRUE, _xlfn.UNIQUE(IF((序时账[日期]=B3189)*(序时账[凭证字号]=C3189), 序时账[科目编码], "")))</f>
        <v>0</v>
      </c>
      <c r="B3189" s="89"/>
      <c r="G3189" s="39"/>
      <c r="H3189" s="39"/>
      <c r="I3189" s="42">
        <f>IF(F3189&lt;&gt;"结转本期损益",_xlfn.XLOOKUP(D3189,科目余额表[科目编码],科目余额表[抽查项目],"无匹配"),"期间结转")</f>
        <v>0</v>
      </c>
      <c r="J3189" s="38" t="str" cm="1">
        <f t="array" ref="J3189">_xlfn.TEXTJOIN(",", TRUE, _xlfn.UNIQUE(IF((序时账[日期]=B3189)*(序时账[凭证字号]=C3189)*IF(G3189=0,序时账[借方金额]&lt;&gt;0,序时账[借方金额]=0)*(序时账[科目编码]&lt;&gt;D3189), 序时账[科目名称], "")))</f>
        <v/>
      </c>
      <c r="K3189" s="42"/>
      <c r="M3189" s="24"/>
      <c r="N3189" s="23"/>
    </row>
    <row r="3190" spans="1:14">
      <c r="A3190" s="38" t="str" cm="1">
        <f t="array" ref="A3190">_xlfn.TEXTJOIN(",", TRUE, _xlfn.UNIQUE(IF((序时账[日期]=B3190)*(序时账[凭证字号]=C3190), 序时账[科目编码], "")))</f>
        <v>0</v>
      </c>
      <c r="B3190" s="89"/>
      <c r="G3190" s="39"/>
      <c r="H3190" s="39"/>
      <c r="I3190" s="42">
        <f>IF(F3190&lt;&gt;"结转本期损益",_xlfn.XLOOKUP(D3190,科目余额表[科目编码],科目余额表[抽查项目],"无匹配"),"期间结转")</f>
        <v>0</v>
      </c>
      <c r="J3190" s="38" t="str" cm="1">
        <f t="array" ref="J3190">_xlfn.TEXTJOIN(",", TRUE, _xlfn.UNIQUE(IF((序时账[日期]=B3190)*(序时账[凭证字号]=C3190)*IF(G3190=0,序时账[借方金额]&lt;&gt;0,序时账[借方金额]=0)*(序时账[科目编码]&lt;&gt;D3190), 序时账[科目名称], "")))</f>
        <v/>
      </c>
      <c r="K3190" s="42"/>
      <c r="M3190" s="24"/>
      <c r="N3190" s="23"/>
    </row>
    <row r="3191" spans="1:14">
      <c r="A3191" s="38" t="str" cm="1">
        <f t="array" ref="A3191">_xlfn.TEXTJOIN(",", TRUE, _xlfn.UNIQUE(IF((序时账[日期]=B3191)*(序时账[凭证字号]=C3191), 序时账[科目编码], "")))</f>
        <v>0</v>
      </c>
      <c r="B3191" s="89"/>
      <c r="G3191" s="39"/>
      <c r="H3191" s="39"/>
      <c r="I3191" s="42">
        <f>IF(F3191&lt;&gt;"结转本期损益",_xlfn.XLOOKUP(D3191,科目余额表[科目编码],科目余额表[抽查项目],"无匹配"),"期间结转")</f>
        <v>0</v>
      </c>
      <c r="J3191" s="38" t="str" cm="1">
        <f t="array" ref="J3191">_xlfn.TEXTJOIN(",", TRUE, _xlfn.UNIQUE(IF((序时账[日期]=B3191)*(序时账[凭证字号]=C3191)*IF(G3191=0,序时账[借方金额]&lt;&gt;0,序时账[借方金额]=0)*(序时账[科目编码]&lt;&gt;D3191), 序时账[科目名称], "")))</f>
        <v/>
      </c>
      <c r="K3191" s="42"/>
      <c r="M3191" s="24"/>
      <c r="N3191" s="23"/>
    </row>
    <row r="3192" spans="1:14">
      <c r="A3192" s="38" t="str" cm="1">
        <f t="array" ref="A3192">_xlfn.TEXTJOIN(",", TRUE, _xlfn.UNIQUE(IF((序时账[日期]=B3192)*(序时账[凭证字号]=C3192), 序时账[科目编码], "")))</f>
        <v>0</v>
      </c>
      <c r="B3192" s="89"/>
      <c r="G3192" s="39"/>
      <c r="H3192" s="39"/>
      <c r="I3192" s="42">
        <f>IF(F3192&lt;&gt;"结转本期损益",_xlfn.XLOOKUP(D3192,科目余额表[科目编码],科目余额表[抽查项目],"无匹配"),"期间结转")</f>
        <v>0</v>
      </c>
      <c r="J3192" s="38" t="str" cm="1">
        <f t="array" ref="J3192">_xlfn.TEXTJOIN(",", TRUE, _xlfn.UNIQUE(IF((序时账[日期]=B3192)*(序时账[凭证字号]=C3192)*IF(G3192=0,序时账[借方金额]&lt;&gt;0,序时账[借方金额]=0)*(序时账[科目编码]&lt;&gt;D3192), 序时账[科目名称], "")))</f>
        <v/>
      </c>
      <c r="K3192" s="42"/>
      <c r="M3192" s="24"/>
      <c r="N3192" s="23"/>
    </row>
    <row r="3193" spans="1:14">
      <c r="A3193" s="38" t="str" cm="1">
        <f t="array" ref="A3193">_xlfn.TEXTJOIN(",", TRUE, _xlfn.UNIQUE(IF((序时账[日期]=B3193)*(序时账[凭证字号]=C3193), 序时账[科目编码], "")))</f>
        <v>0</v>
      </c>
      <c r="B3193" s="89"/>
      <c r="G3193" s="39"/>
      <c r="H3193" s="39"/>
      <c r="I3193" s="42">
        <f>IF(F3193&lt;&gt;"结转本期损益",_xlfn.XLOOKUP(D3193,科目余额表[科目编码],科目余额表[抽查项目],"无匹配"),"期间结转")</f>
        <v>0</v>
      </c>
      <c r="J3193" s="38" t="str" cm="1">
        <f t="array" ref="J3193">_xlfn.TEXTJOIN(",", TRUE, _xlfn.UNIQUE(IF((序时账[日期]=B3193)*(序时账[凭证字号]=C3193)*IF(G3193=0,序时账[借方金额]&lt;&gt;0,序时账[借方金额]=0)*(序时账[科目编码]&lt;&gt;D3193), 序时账[科目名称], "")))</f>
        <v/>
      </c>
      <c r="K3193" s="42"/>
      <c r="M3193" s="24"/>
      <c r="N3193" s="23"/>
    </row>
    <row r="3194" spans="1:14">
      <c r="A3194" s="38" t="str" cm="1">
        <f t="array" ref="A3194">_xlfn.TEXTJOIN(",", TRUE, _xlfn.UNIQUE(IF((序时账[日期]=B3194)*(序时账[凭证字号]=C3194), 序时账[科目编码], "")))</f>
        <v>0</v>
      </c>
      <c r="B3194" s="89"/>
      <c r="G3194" s="39"/>
      <c r="H3194" s="39"/>
      <c r="I3194" s="42">
        <f>IF(F3194&lt;&gt;"结转本期损益",_xlfn.XLOOKUP(D3194,科目余额表[科目编码],科目余额表[抽查项目],"无匹配"),"期间结转")</f>
        <v>0</v>
      </c>
      <c r="J3194" s="38" t="str" cm="1">
        <f t="array" ref="J3194">_xlfn.TEXTJOIN(",", TRUE, _xlfn.UNIQUE(IF((序时账[日期]=B3194)*(序时账[凭证字号]=C3194)*IF(G3194=0,序时账[借方金额]&lt;&gt;0,序时账[借方金额]=0)*(序时账[科目编码]&lt;&gt;D3194), 序时账[科目名称], "")))</f>
        <v/>
      </c>
      <c r="K3194" s="42"/>
      <c r="M3194" s="24"/>
      <c r="N3194" s="23"/>
    </row>
    <row r="3195" spans="1:14">
      <c r="A3195" s="38" t="str" cm="1">
        <f t="array" ref="A3195">_xlfn.TEXTJOIN(",", TRUE, _xlfn.UNIQUE(IF((序时账[日期]=B3195)*(序时账[凭证字号]=C3195), 序时账[科目编码], "")))</f>
        <v>0</v>
      </c>
      <c r="B3195" s="89"/>
      <c r="G3195" s="39"/>
      <c r="H3195" s="39"/>
      <c r="I3195" s="42">
        <f>IF(F3195&lt;&gt;"结转本期损益",_xlfn.XLOOKUP(D3195,科目余额表[科目编码],科目余额表[抽查项目],"无匹配"),"期间结转")</f>
        <v>0</v>
      </c>
      <c r="J3195" s="38" t="str" cm="1">
        <f t="array" ref="J3195">_xlfn.TEXTJOIN(",", TRUE, _xlfn.UNIQUE(IF((序时账[日期]=B3195)*(序时账[凭证字号]=C3195)*IF(G3195=0,序时账[借方金额]&lt;&gt;0,序时账[借方金额]=0)*(序时账[科目编码]&lt;&gt;D3195), 序时账[科目名称], "")))</f>
        <v/>
      </c>
      <c r="K3195" s="42"/>
      <c r="M3195" s="24"/>
      <c r="N3195" s="23"/>
    </row>
    <row r="3196" spans="1:14">
      <c r="A3196" s="38" t="str" cm="1">
        <f t="array" ref="A3196">_xlfn.TEXTJOIN(",", TRUE, _xlfn.UNIQUE(IF((序时账[日期]=B3196)*(序时账[凭证字号]=C3196), 序时账[科目编码], "")))</f>
        <v>0</v>
      </c>
      <c r="B3196" s="89"/>
      <c r="G3196" s="39"/>
      <c r="H3196" s="39"/>
      <c r="I3196" s="42">
        <f>IF(F3196&lt;&gt;"结转本期损益",_xlfn.XLOOKUP(D3196,科目余额表[科目编码],科目余额表[抽查项目],"无匹配"),"期间结转")</f>
        <v>0</v>
      </c>
      <c r="J3196" s="38" t="str" cm="1">
        <f t="array" ref="J3196">_xlfn.TEXTJOIN(",", TRUE, _xlfn.UNIQUE(IF((序时账[日期]=B3196)*(序时账[凭证字号]=C3196)*IF(G3196=0,序时账[借方金额]&lt;&gt;0,序时账[借方金额]=0)*(序时账[科目编码]&lt;&gt;D3196), 序时账[科目名称], "")))</f>
        <v/>
      </c>
      <c r="K3196" s="42"/>
      <c r="M3196" s="24"/>
      <c r="N3196" s="23"/>
    </row>
    <row r="3197" spans="1:14">
      <c r="A3197" s="38" t="str" cm="1">
        <f t="array" ref="A3197">_xlfn.TEXTJOIN(",", TRUE, _xlfn.UNIQUE(IF((序时账[日期]=B3197)*(序时账[凭证字号]=C3197), 序时账[科目编码], "")))</f>
        <v>0</v>
      </c>
      <c r="B3197" s="89"/>
      <c r="G3197" s="39"/>
      <c r="H3197" s="39"/>
      <c r="I3197" s="42">
        <f>IF(F3197&lt;&gt;"结转本期损益",_xlfn.XLOOKUP(D3197,科目余额表[科目编码],科目余额表[抽查项目],"无匹配"),"期间结转")</f>
        <v>0</v>
      </c>
      <c r="J3197" s="38" t="str" cm="1">
        <f t="array" ref="J3197">_xlfn.TEXTJOIN(",", TRUE, _xlfn.UNIQUE(IF((序时账[日期]=B3197)*(序时账[凭证字号]=C3197)*IF(G3197=0,序时账[借方金额]&lt;&gt;0,序时账[借方金额]=0)*(序时账[科目编码]&lt;&gt;D3197), 序时账[科目名称], "")))</f>
        <v/>
      </c>
      <c r="K3197" s="42"/>
      <c r="M3197" s="24"/>
      <c r="N3197" s="23"/>
    </row>
    <row r="3198" spans="1:14">
      <c r="A3198" s="38" t="str" cm="1">
        <f t="array" ref="A3198">_xlfn.TEXTJOIN(",", TRUE, _xlfn.UNIQUE(IF((序时账[日期]=B3198)*(序时账[凭证字号]=C3198), 序时账[科目编码], "")))</f>
        <v>0</v>
      </c>
      <c r="B3198" s="89"/>
      <c r="G3198" s="39"/>
      <c r="H3198" s="39"/>
      <c r="I3198" s="42">
        <f>IF(F3198&lt;&gt;"结转本期损益",_xlfn.XLOOKUP(D3198,科目余额表[科目编码],科目余额表[抽查项目],"无匹配"),"期间结转")</f>
        <v>0</v>
      </c>
      <c r="J3198" s="38" t="str" cm="1">
        <f t="array" ref="J3198">_xlfn.TEXTJOIN(",", TRUE, _xlfn.UNIQUE(IF((序时账[日期]=B3198)*(序时账[凭证字号]=C3198)*IF(G3198=0,序时账[借方金额]&lt;&gt;0,序时账[借方金额]=0)*(序时账[科目编码]&lt;&gt;D3198), 序时账[科目名称], "")))</f>
        <v/>
      </c>
      <c r="K3198" s="42"/>
      <c r="M3198" s="24"/>
      <c r="N3198" s="23"/>
    </row>
    <row r="3199" spans="1:14">
      <c r="A3199" s="38" t="str" cm="1">
        <f t="array" ref="A3199">_xlfn.TEXTJOIN(",", TRUE, _xlfn.UNIQUE(IF((序时账[日期]=B3199)*(序时账[凭证字号]=C3199), 序时账[科目编码], "")))</f>
        <v>0</v>
      </c>
      <c r="B3199" s="89"/>
      <c r="G3199" s="39"/>
      <c r="H3199" s="39"/>
      <c r="I3199" s="42">
        <f>IF(F3199&lt;&gt;"结转本期损益",_xlfn.XLOOKUP(D3199,科目余额表[科目编码],科目余额表[抽查项目],"无匹配"),"期间结转")</f>
        <v>0</v>
      </c>
      <c r="J3199" s="38" t="str" cm="1">
        <f t="array" ref="J3199">_xlfn.TEXTJOIN(",", TRUE, _xlfn.UNIQUE(IF((序时账[日期]=B3199)*(序时账[凭证字号]=C3199)*IF(G3199=0,序时账[借方金额]&lt;&gt;0,序时账[借方金额]=0)*(序时账[科目编码]&lt;&gt;D3199), 序时账[科目名称], "")))</f>
        <v/>
      </c>
      <c r="K3199" s="42"/>
      <c r="M3199" s="24"/>
      <c r="N3199" s="23"/>
    </row>
    <row r="3200" spans="1:14">
      <c r="A3200" s="38" t="str" cm="1">
        <f t="array" ref="A3200">_xlfn.TEXTJOIN(",", TRUE, _xlfn.UNIQUE(IF((序时账[日期]=B3200)*(序时账[凭证字号]=C3200), 序时账[科目编码], "")))</f>
        <v>0</v>
      </c>
      <c r="B3200" s="89"/>
      <c r="G3200" s="39"/>
      <c r="H3200" s="39"/>
      <c r="I3200" s="42">
        <f>IF(F3200&lt;&gt;"结转本期损益",_xlfn.XLOOKUP(D3200,科目余额表[科目编码],科目余额表[抽查项目],"无匹配"),"期间结转")</f>
        <v>0</v>
      </c>
      <c r="J3200" s="38" t="str" cm="1">
        <f t="array" ref="J3200">_xlfn.TEXTJOIN(",", TRUE, _xlfn.UNIQUE(IF((序时账[日期]=B3200)*(序时账[凭证字号]=C3200)*IF(G3200=0,序时账[借方金额]&lt;&gt;0,序时账[借方金额]=0)*(序时账[科目编码]&lt;&gt;D3200), 序时账[科目名称], "")))</f>
        <v/>
      </c>
      <c r="K3200" s="42"/>
      <c r="M3200" s="24"/>
      <c r="N3200" s="23"/>
    </row>
    <row r="3201" spans="1:14">
      <c r="A3201" s="38" t="str" cm="1">
        <f t="array" ref="A3201">_xlfn.TEXTJOIN(",", TRUE, _xlfn.UNIQUE(IF((序时账[日期]=B3201)*(序时账[凭证字号]=C3201), 序时账[科目编码], "")))</f>
        <v>0</v>
      </c>
      <c r="B3201" s="89"/>
      <c r="G3201" s="39"/>
      <c r="H3201" s="39"/>
      <c r="I3201" s="42">
        <f>IF(F3201&lt;&gt;"结转本期损益",_xlfn.XLOOKUP(D3201,科目余额表[科目编码],科目余额表[抽查项目],"无匹配"),"期间结转")</f>
        <v>0</v>
      </c>
      <c r="J3201" s="38" t="str" cm="1">
        <f t="array" ref="J3201">_xlfn.TEXTJOIN(",", TRUE, _xlfn.UNIQUE(IF((序时账[日期]=B3201)*(序时账[凭证字号]=C3201)*IF(G3201=0,序时账[借方金额]&lt;&gt;0,序时账[借方金额]=0)*(序时账[科目编码]&lt;&gt;D3201), 序时账[科目名称], "")))</f>
        <v/>
      </c>
      <c r="K3201" s="42"/>
      <c r="M3201" s="24"/>
      <c r="N3201" s="23"/>
    </row>
    <row r="3202" spans="1:14">
      <c r="A3202" s="38" t="str" cm="1">
        <f t="array" ref="A3202">_xlfn.TEXTJOIN(",", TRUE, _xlfn.UNIQUE(IF((序时账[日期]=B3202)*(序时账[凭证字号]=C3202), 序时账[科目编码], "")))</f>
        <v>0</v>
      </c>
      <c r="B3202" s="89"/>
      <c r="G3202" s="39"/>
      <c r="H3202" s="39"/>
      <c r="I3202" s="42">
        <f>IF(F3202&lt;&gt;"结转本期损益",_xlfn.XLOOKUP(D3202,科目余额表[科目编码],科目余额表[抽查项目],"无匹配"),"期间结转")</f>
        <v>0</v>
      </c>
      <c r="J3202" s="38" t="str" cm="1">
        <f t="array" ref="J3202">_xlfn.TEXTJOIN(",", TRUE, _xlfn.UNIQUE(IF((序时账[日期]=B3202)*(序时账[凭证字号]=C3202)*IF(G3202=0,序时账[借方金额]&lt;&gt;0,序时账[借方金额]=0)*(序时账[科目编码]&lt;&gt;D3202), 序时账[科目名称], "")))</f>
        <v/>
      </c>
      <c r="K3202" s="42"/>
      <c r="M3202" s="24"/>
      <c r="N3202" s="23"/>
    </row>
    <row r="3203" spans="1:14">
      <c r="A3203" s="38" t="str" cm="1">
        <f t="array" ref="A3203">_xlfn.TEXTJOIN(",", TRUE, _xlfn.UNIQUE(IF((序时账[日期]=B3203)*(序时账[凭证字号]=C3203), 序时账[科目编码], "")))</f>
        <v>0</v>
      </c>
      <c r="B3203" s="89"/>
      <c r="G3203" s="39"/>
      <c r="H3203" s="39"/>
      <c r="I3203" s="42">
        <f>IF(F3203&lt;&gt;"结转本期损益",_xlfn.XLOOKUP(D3203,科目余额表[科目编码],科目余额表[抽查项目],"无匹配"),"期间结转")</f>
        <v>0</v>
      </c>
      <c r="J3203" s="38" t="str" cm="1">
        <f t="array" ref="J3203">_xlfn.TEXTJOIN(",", TRUE, _xlfn.UNIQUE(IF((序时账[日期]=B3203)*(序时账[凭证字号]=C3203)*IF(G3203=0,序时账[借方金额]&lt;&gt;0,序时账[借方金额]=0)*(序时账[科目编码]&lt;&gt;D3203), 序时账[科目名称], "")))</f>
        <v/>
      </c>
      <c r="K3203" s="42"/>
      <c r="M3203" s="24"/>
      <c r="N3203" s="23"/>
    </row>
    <row r="3204" spans="1:14">
      <c r="A3204" s="38" t="str" cm="1">
        <f t="array" ref="A3204">_xlfn.TEXTJOIN(",", TRUE, _xlfn.UNIQUE(IF((序时账[日期]=B3204)*(序时账[凭证字号]=C3204), 序时账[科目编码], "")))</f>
        <v>0</v>
      </c>
      <c r="B3204" s="89"/>
      <c r="G3204" s="39"/>
      <c r="H3204" s="39"/>
      <c r="I3204" s="42">
        <f>IF(F3204&lt;&gt;"结转本期损益",_xlfn.XLOOKUP(D3204,科目余额表[科目编码],科目余额表[抽查项目],"无匹配"),"期间结转")</f>
        <v>0</v>
      </c>
      <c r="J3204" s="38" t="str" cm="1">
        <f t="array" ref="J3204">_xlfn.TEXTJOIN(",", TRUE, _xlfn.UNIQUE(IF((序时账[日期]=B3204)*(序时账[凭证字号]=C3204)*IF(G3204=0,序时账[借方金额]&lt;&gt;0,序时账[借方金额]=0)*(序时账[科目编码]&lt;&gt;D3204), 序时账[科目名称], "")))</f>
        <v/>
      </c>
      <c r="K3204" s="42"/>
      <c r="M3204" s="24"/>
      <c r="N3204" s="23"/>
    </row>
    <row r="3205" spans="1:14">
      <c r="A3205" s="38" t="str" cm="1">
        <f t="array" ref="A3205">_xlfn.TEXTJOIN(",", TRUE, _xlfn.UNIQUE(IF((序时账[日期]=B3205)*(序时账[凭证字号]=C3205), 序时账[科目编码], "")))</f>
        <v>0</v>
      </c>
      <c r="B3205" s="89"/>
      <c r="G3205" s="39"/>
      <c r="H3205" s="39"/>
      <c r="I3205" s="42">
        <f>IF(F3205&lt;&gt;"结转本期损益",_xlfn.XLOOKUP(D3205,科目余额表[科目编码],科目余额表[抽查项目],"无匹配"),"期间结转")</f>
        <v>0</v>
      </c>
      <c r="J3205" s="38" t="str" cm="1">
        <f t="array" ref="J3205">_xlfn.TEXTJOIN(",", TRUE, _xlfn.UNIQUE(IF((序时账[日期]=B3205)*(序时账[凭证字号]=C3205)*IF(G3205=0,序时账[借方金额]&lt;&gt;0,序时账[借方金额]=0)*(序时账[科目编码]&lt;&gt;D3205), 序时账[科目名称], "")))</f>
        <v/>
      </c>
      <c r="K3205" s="42"/>
      <c r="M3205" s="24"/>
      <c r="N3205" s="23"/>
    </row>
    <row r="3206" spans="1:14">
      <c r="A3206" s="38" t="str" cm="1">
        <f t="array" ref="A3206">_xlfn.TEXTJOIN(",", TRUE, _xlfn.UNIQUE(IF((序时账[日期]=B3206)*(序时账[凭证字号]=C3206), 序时账[科目编码], "")))</f>
        <v>0</v>
      </c>
      <c r="B3206" s="89"/>
      <c r="G3206" s="39"/>
      <c r="H3206" s="39"/>
      <c r="I3206" s="42">
        <f>IF(F3206&lt;&gt;"结转本期损益",_xlfn.XLOOKUP(D3206,科目余额表[科目编码],科目余额表[抽查项目],"无匹配"),"期间结转")</f>
        <v>0</v>
      </c>
      <c r="J3206" s="38" t="str" cm="1">
        <f t="array" ref="J3206">_xlfn.TEXTJOIN(",", TRUE, _xlfn.UNIQUE(IF((序时账[日期]=B3206)*(序时账[凭证字号]=C3206)*IF(G3206=0,序时账[借方金额]&lt;&gt;0,序时账[借方金额]=0)*(序时账[科目编码]&lt;&gt;D3206), 序时账[科目名称], "")))</f>
        <v/>
      </c>
      <c r="K3206" s="42"/>
      <c r="M3206" s="24"/>
      <c r="N3206" s="23"/>
    </row>
    <row r="3207" spans="1:14">
      <c r="A3207" s="38" t="str" cm="1">
        <f t="array" ref="A3207">_xlfn.TEXTJOIN(",", TRUE, _xlfn.UNIQUE(IF((序时账[日期]=B3207)*(序时账[凭证字号]=C3207), 序时账[科目编码], "")))</f>
        <v>0</v>
      </c>
      <c r="B3207" s="89"/>
      <c r="G3207" s="39"/>
      <c r="H3207" s="39"/>
      <c r="I3207" s="42">
        <f>IF(F3207&lt;&gt;"结转本期损益",_xlfn.XLOOKUP(D3207,科目余额表[科目编码],科目余额表[抽查项目],"无匹配"),"期间结转")</f>
        <v>0</v>
      </c>
      <c r="J3207" s="38" t="str" cm="1">
        <f t="array" ref="J3207">_xlfn.TEXTJOIN(",", TRUE, _xlfn.UNIQUE(IF((序时账[日期]=B3207)*(序时账[凭证字号]=C3207)*IF(G3207=0,序时账[借方金额]&lt;&gt;0,序时账[借方金额]=0)*(序时账[科目编码]&lt;&gt;D3207), 序时账[科目名称], "")))</f>
        <v/>
      </c>
      <c r="K3207" s="42"/>
      <c r="M3207" s="24"/>
      <c r="N3207" s="23"/>
    </row>
    <row r="3208" spans="1:14">
      <c r="A3208" s="38" t="str" cm="1">
        <f t="array" ref="A3208">_xlfn.TEXTJOIN(",", TRUE, _xlfn.UNIQUE(IF((序时账[日期]=B3208)*(序时账[凭证字号]=C3208), 序时账[科目编码], "")))</f>
        <v>0</v>
      </c>
      <c r="B3208" s="89"/>
      <c r="G3208" s="39"/>
      <c r="H3208" s="39"/>
      <c r="I3208" s="42">
        <f>IF(F3208&lt;&gt;"结转本期损益",_xlfn.XLOOKUP(D3208,科目余额表[科目编码],科目余额表[抽查项目],"无匹配"),"期间结转")</f>
        <v>0</v>
      </c>
      <c r="J3208" s="38" t="str" cm="1">
        <f t="array" ref="J3208">_xlfn.TEXTJOIN(",", TRUE, _xlfn.UNIQUE(IF((序时账[日期]=B3208)*(序时账[凭证字号]=C3208)*IF(G3208=0,序时账[借方金额]&lt;&gt;0,序时账[借方金额]=0)*(序时账[科目编码]&lt;&gt;D3208), 序时账[科目名称], "")))</f>
        <v/>
      </c>
      <c r="K3208" s="42"/>
      <c r="M3208" s="24"/>
      <c r="N3208" s="23"/>
    </row>
    <row r="3209" spans="1:14">
      <c r="A3209" s="38" t="str" cm="1">
        <f t="array" ref="A3209">_xlfn.TEXTJOIN(",", TRUE, _xlfn.UNIQUE(IF((序时账[日期]=B3209)*(序时账[凭证字号]=C3209), 序时账[科目编码], "")))</f>
        <v>0</v>
      </c>
      <c r="B3209" s="89"/>
      <c r="G3209" s="39"/>
      <c r="H3209" s="39"/>
      <c r="I3209" s="42">
        <f>IF(F3209&lt;&gt;"结转本期损益",_xlfn.XLOOKUP(D3209,科目余额表[科目编码],科目余额表[抽查项目],"无匹配"),"期间结转")</f>
        <v>0</v>
      </c>
      <c r="J3209" s="38" t="str" cm="1">
        <f t="array" ref="J3209">_xlfn.TEXTJOIN(",", TRUE, _xlfn.UNIQUE(IF((序时账[日期]=B3209)*(序时账[凭证字号]=C3209)*IF(G3209=0,序时账[借方金额]&lt;&gt;0,序时账[借方金额]=0)*(序时账[科目编码]&lt;&gt;D3209), 序时账[科目名称], "")))</f>
        <v/>
      </c>
      <c r="K3209" s="42"/>
      <c r="M3209" s="24"/>
      <c r="N3209" s="23"/>
    </row>
    <row r="3210" spans="1:14">
      <c r="A3210" s="38" t="str" cm="1">
        <f t="array" ref="A3210">_xlfn.TEXTJOIN(",", TRUE, _xlfn.UNIQUE(IF((序时账[日期]=B3210)*(序时账[凭证字号]=C3210), 序时账[科目编码], "")))</f>
        <v>0</v>
      </c>
      <c r="B3210" s="89"/>
      <c r="G3210" s="39"/>
      <c r="H3210" s="39"/>
      <c r="I3210" s="42">
        <f>IF(F3210&lt;&gt;"结转本期损益",_xlfn.XLOOKUP(D3210,科目余额表[科目编码],科目余额表[抽查项目],"无匹配"),"期间结转")</f>
        <v>0</v>
      </c>
      <c r="J3210" s="38" t="str" cm="1">
        <f t="array" ref="J3210">_xlfn.TEXTJOIN(",", TRUE, _xlfn.UNIQUE(IF((序时账[日期]=B3210)*(序时账[凭证字号]=C3210)*IF(G3210=0,序时账[借方金额]&lt;&gt;0,序时账[借方金额]=0)*(序时账[科目编码]&lt;&gt;D3210), 序时账[科目名称], "")))</f>
        <v/>
      </c>
      <c r="K3210" s="42"/>
      <c r="M3210" s="24"/>
      <c r="N3210" s="23"/>
    </row>
    <row r="3211" spans="1:14">
      <c r="A3211" s="38" t="str" cm="1">
        <f t="array" ref="A3211">_xlfn.TEXTJOIN(",", TRUE, _xlfn.UNIQUE(IF((序时账[日期]=B3211)*(序时账[凭证字号]=C3211), 序时账[科目编码], "")))</f>
        <v>0</v>
      </c>
      <c r="B3211" s="89"/>
      <c r="G3211" s="39"/>
      <c r="H3211" s="39"/>
      <c r="I3211" s="42">
        <f>IF(F3211&lt;&gt;"结转本期损益",_xlfn.XLOOKUP(D3211,科目余额表[科目编码],科目余额表[抽查项目],"无匹配"),"期间结转")</f>
        <v>0</v>
      </c>
      <c r="J3211" s="38" t="str" cm="1">
        <f t="array" ref="J3211">_xlfn.TEXTJOIN(",", TRUE, _xlfn.UNIQUE(IF((序时账[日期]=B3211)*(序时账[凭证字号]=C3211)*IF(G3211=0,序时账[借方金额]&lt;&gt;0,序时账[借方金额]=0)*(序时账[科目编码]&lt;&gt;D3211), 序时账[科目名称], "")))</f>
        <v/>
      </c>
      <c r="K3211" s="42"/>
      <c r="M3211" s="24"/>
      <c r="N3211" s="23"/>
    </row>
    <row r="3212" spans="1:14">
      <c r="A3212" s="38" t="str" cm="1">
        <f t="array" ref="A3212">_xlfn.TEXTJOIN(",", TRUE, _xlfn.UNIQUE(IF((序时账[日期]=B3212)*(序时账[凭证字号]=C3212), 序时账[科目编码], "")))</f>
        <v>0</v>
      </c>
      <c r="B3212" s="89"/>
      <c r="G3212" s="39"/>
      <c r="H3212" s="39"/>
      <c r="I3212" s="42">
        <f>IF(F3212&lt;&gt;"结转本期损益",_xlfn.XLOOKUP(D3212,科目余额表[科目编码],科目余额表[抽查项目],"无匹配"),"期间结转")</f>
        <v>0</v>
      </c>
      <c r="J3212" s="38" t="str" cm="1">
        <f t="array" ref="J3212">_xlfn.TEXTJOIN(",", TRUE, _xlfn.UNIQUE(IF((序时账[日期]=B3212)*(序时账[凭证字号]=C3212)*IF(G3212=0,序时账[借方金额]&lt;&gt;0,序时账[借方金额]=0)*(序时账[科目编码]&lt;&gt;D3212), 序时账[科目名称], "")))</f>
        <v/>
      </c>
      <c r="K3212" s="42"/>
      <c r="M3212" s="24"/>
      <c r="N3212" s="23"/>
    </row>
    <row r="3213" spans="1:14">
      <c r="A3213" s="38" t="str" cm="1">
        <f t="array" ref="A3213">_xlfn.TEXTJOIN(",", TRUE, _xlfn.UNIQUE(IF((序时账[日期]=B3213)*(序时账[凭证字号]=C3213), 序时账[科目编码], "")))</f>
        <v>0</v>
      </c>
      <c r="B3213" s="89"/>
      <c r="G3213" s="39"/>
      <c r="H3213" s="39"/>
      <c r="I3213" s="42">
        <f>IF(F3213&lt;&gt;"结转本期损益",_xlfn.XLOOKUP(D3213,科目余额表[科目编码],科目余额表[抽查项目],"无匹配"),"期间结转")</f>
        <v>0</v>
      </c>
      <c r="J3213" s="38" t="str" cm="1">
        <f t="array" ref="J3213">_xlfn.TEXTJOIN(",", TRUE, _xlfn.UNIQUE(IF((序时账[日期]=B3213)*(序时账[凭证字号]=C3213)*IF(G3213=0,序时账[借方金额]&lt;&gt;0,序时账[借方金额]=0)*(序时账[科目编码]&lt;&gt;D3213), 序时账[科目名称], "")))</f>
        <v/>
      </c>
      <c r="K3213" s="42"/>
      <c r="M3213" s="24"/>
      <c r="N3213" s="23"/>
    </row>
    <row r="3214" spans="1:14">
      <c r="A3214" s="38" t="str" cm="1">
        <f t="array" ref="A3214">_xlfn.TEXTJOIN(",", TRUE, _xlfn.UNIQUE(IF((序时账[日期]=B3214)*(序时账[凭证字号]=C3214), 序时账[科目编码], "")))</f>
        <v>0</v>
      </c>
      <c r="B3214" s="89"/>
      <c r="G3214" s="39"/>
      <c r="H3214" s="39"/>
      <c r="I3214" s="42">
        <f>IF(F3214&lt;&gt;"结转本期损益",_xlfn.XLOOKUP(D3214,科目余额表[科目编码],科目余额表[抽查项目],"无匹配"),"期间结转")</f>
        <v>0</v>
      </c>
      <c r="J3214" s="38" t="str" cm="1">
        <f t="array" ref="J3214">_xlfn.TEXTJOIN(",", TRUE, _xlfn.UNIQUE(IF((序时账[日期]=B3214)*(序时账[凭证字号]=C3214)*IF(G3214=0,序时账[借方金额]&lt;&gt;0,序时账[借方金额]=0)*(序时账[科目编码]&lt;&gt;D3214), 序时账[科目名称], "")))</f>
        <v/>
      </c>
      <c r="K3214" s="42"/>
      <c r="M3214" s="24"/>
      <c r="N3214" s="23"/>
    </row>
    <row r="3215" spans="1:14">
      <c r="A3215" s="38" t="str" cm="1">
        <f t="array" ref="A3215">_xlfn.TEXTJOIN(",", TRUE, _xlfn.UNIQUE(IF((序时账[日期]=B3215)*(序时账[凭证字号]=C3215), 序时账[科目编码], "")))</f>
        <v>0</v>
      </c>
      <c r="B3215" s="89"/>
      <c r="G3215" s="39"/>
      <c r="H3215" s="39"/>
      <c r="I3215" s="42">
        <f>IF(F3215&lt;&gt;"结转本期损益",_xlfn.XLOOKUP(D3215,科目余额表[科目编码],科目余额表[抽查项目],"无匹配"),"期间结转")</f>
        <v>0</v>
      </c>
      <c r="J3215" s="38" t="str" cm="1">
        <f t="array" ref="J3215">_xlfn.TEXTJOIN(",", TRUE, _xlfn.UNIQUE(IF((序时账[日期]=B3215)*(序时账[凭证字号]=C3215)*IF(G3215=0,序时账[借方金额]&lt;&gt;0,序时账[借方金额]=0)*(序时账[科目编码]&lt;&gt;D3215), 序时账[科目名称], "")))</f>
        <v/>
      </c>
      <c r="K3215" s="42"/>
      <c r="M3215" s="24"/>
      <c r="N3215" s="23"/>
    </row>
    <row r="3216" spans="1:14">
      <c r="A3216" s="38" t="str" cm="1">
        <f t="array" ref="A3216">_xlfn.TEXTJOIN(",", TRUE, _xlfn.UNIQUE(IF((序时账[日期]=B3216)*(序时账[凭证字号]=C3216), 序时账[科目编码], "")))</f>
        <v>0</v>
      </c>
      <c r="B3216" s="89"/>
      <c r="G3216" s="39"/>
      <c r="H3216" s="39"/>
      <c r="I3216" s="42">
        <f>IF(F3216&lt;&gt;"结转本期损益",_xlfn.XLOOKUP(D3216,科目余额表[科目编码],科目余额表[抽查项目],"无匹配"),"期间结转")</f>
        <v>0</v>
      </c>
      <c r="J3216" s="38" t="str" cm="1">
        <f t="array" ref="J3216">_xlfn.TEXTJOIN(",", TRUE, _xlfn.UNIQUE(IF((序时账[日期]=B3216)*(序时账[凭证字号]=C3216)*IF(G3216=0,序时账[借方金额]&lt;&gt;0,序时账[借方金额]=0)*(序时账[科目编码]&lt;&gt;D3216), 序时账[科目名称], "")))</f>
        <v/>
      </c>
      <c r="K3216" s="42"/>
      <c r="M3216" s="24"/>
      <c r="N3216" s="23"/>
    </row>
    <row r="3217" spans="1:14">
      <c r="A3217" s="38" t="str" cm="1">
        <f t="array" ref="A3217">_xlfn.TEXTJOIN(",", TRUE, _xlfn.UNIQUE(IF((序时账[日期]=B3217)*(序时账[凭证字号]=C3217), 序时账[科目编码], "")))</f>
        <v>0</v>
      </c>
      <c r="B3217" s="89"/>
      <c r="G3217" s="39"/>
      <c r="H3217" s="39"/>
      <c r="I3217" s="42">
        <f>IF(F3217&lt;&gt;"结转本期损益",_xlfn.XLOOKUP(D3217,科目余额表[科目编码],科目余额表[抽查项目],"无匹配"),"期间结转")</f>
        <v>0</v>
      </c>
      <c r="J3217" s="38" t="str" cm="1">
        <f t="array" ref="J3217">_xlfn.TEXTJOIN(",", TRUE, _xlfn.UNIQUE(IF((序时账[日期]=B3217)*(序时账[凭证字号]=C3217)*IF(G3217=0,序时账[借方金额]&lt;&gt;0,序时账[借方金额]=0)*(序时账[科目编码]&lt;&gt;D3217), 序时账[科目名称], "")))</f>
        <v/>
      </c>
      <c r="K3217" s="42"/>
      <c r="M3217" s="24"/>
      <c r="N3217" s="23"/>
    </row>
    <row r="3218" spans="1:14">
      <c r="A3218" s="38" t="str" cm="1">
        <f t="array" ref="A3218">_xlfn.TEXTJOIN(",", TRUE, _xlfn.UNIQUE(IF((序时账[日期]=B3218)*(序时账[凭证字号]=C3218), 序时账[科目编码], "")))</f>
        <v>0</v>
      </c>
      <c r="B3218" s="89"/>
      <c r="G3218" s="39"/>
      <c r="H3218" s="39"/>
      <c r="I3218" s="42">
        <f>IF(F3218&lt;&gt;"结转本期损益",_xlfn.XLOOKUP(D3218,科目余额表[科目编码],科目余额表[抽查项目],"无匹配"),"期间结转")</f>
        <v>0</v>
      </c>
      <c r="J3218" s="38" t="str" cm="1">
        <f t="array" ref="J3218">_xlfn.TEXTJOIN(",", TRUE, _xlfn.UNIQUE(IF((序时账[日期]=B3218)*(序时账[凭证字号]=C3218)*IF(G3218=0,序时账[借方金额]&lt;&gt;0,序时账[借方金额]=0)*(序时账[科目编码]&lt;&gt;D3218), 序时账[科目名称], "")))</f>
        <v/>
      </c>
      <c r="K3218" s="42"/>
      <c r="M3218" s="24"/>
      <c r="N3218" s="23"/>
    </row>
    <row r="3219" spans="1:14">
      <c r="A3219" s="38" t="str" cm="1">
        <f t="array" ref="A3219">_xlfn.TEXTJOIN(",", TRUE, _xlfn.UNIQUE(IF((序时账[日期]=B3219)*(序时账[凭证字号]=C3219), 序时账[科目编码], "")))</f>
        <v>0</v>
      </c>
      <c r="B3219" s="89"/>
      <c r="G3219" s="39"/>
      <c r="H3219" s="39"/>
      <c r="I3219" s="42">
        <f>IF(F3219&lt;&gt;"结转本期损益",_xlfn.XLOOKUP(D3219,科目余额表[科目编码],科目余额表[抽查项目],"无匹配"),"期间结转")</f>
        <v>0</v>
      </c>
      <c r="J3219" s="38" t="str" cm="1">
        <f t="array" ref="J3219">_xlfn.TEXTJOIN(",", TRUE, _xlfn.UNIQUE(IF((序时账[日期]=B3219)*(序时账[凭证字号]=C3219)*IF(G3219=0,序时账[借方金额]&lt;&gt;0,序时账[借方金额]=0)*(序时账[科目编码]&lt;&gt;D3219), 序时账[科目名称], "")))</f>
        <v/>
      </c>
      <c r="K3219" s="42"/>
      <c r="M3219" s="24"/>
      <c r="N3219" s="23"/>
    </row>
    <row r="3220" spans="1:14">
      <c r="A3220" s="38" t="str" cm="1">
        <f t="array" ref="A3220">_xlfn.TEXTJOIN(",", TRUE, _xlfn.UNIQUE(IF((序时账[日期]=B3220)*(序时账[凭证字号]=C3220), 序时账[科目编码], "")))</f>
        <v>0</v>
      </c>
      <c r="B3220" s="89"/>
      <c r="G3220" s="39"/>
      <c r="H3220" s="39"/>
      <c r="I3220" s="42">
        <f>IF(F3220&lt;&gt;"结转本期损益",_xlfn.XLOOKUP(D3220,科目余额表[科目编码],科目余额表[抽查项目],"无匹配"),"期间结转")</f>
        <v>0</v>
      </c>
      <c r="J3220" s="38" t="str" cm="1">
        <f t="array" ref="J3220">_xlfn.TEXTJOIN(",", TRUE, _xlfn.UNIQUE(IF((序时账[日期]=B3220)*(序时账[凭证字号]=C3220)*IF(G3220=0,序时账[借方金额]&lt;&gt;0,序时账[借方金额]=0)*(序时账[科目编码]&lt;&gt;D3220), 序时账[科目名称], "")))</f>
        <v/>
      </c>
      <c r="K3220" s="42"/>
      <c r="M3220" s="24"/>
      <c r="N3220" s="23"/>
    </row>
    <row r="3221" spans="1:14">
      <c r="A3221" s="38" t="str" cm="1">
        <f t="array" ref="A3221">_xlfn.TEXTJOIN(",", TRUE, _xlfn.UNIQUE(IF((序时账[日期]=B3221)*(序时账[凭证字号]=C3221), 序时账[科目编码], "")))</f>
        <v>0</v>
      </c>
      <c r="B3221" s="89"/>
      <c r="G3221" s="39"/>
      <c r="H3221" s="39"/>
      <c r="I3221" s="42">
        <f>IF(F3221&lt;&gt;"结转本期损益",_xlfn.XLOOKUP(D3221,科目余额表[科目编码],科目余额表[抽查项目],"无匹配"),"期间结转")</f>
        <v>0</v>
      </c>
      <c r="J3221" s="38" t="str" cm="1">
        <f t="array" ref="J3221">_xlfn.TEXTJOIN(",", TRUE, _xlfn.UNIQUE(IF((序时账[日期]=B3221)*(序时账[凭证字号]=C3221)*IF(G3221=0,序时账[借方金额]&lt;&gt;0,序时账[借方金额]=0)*(序时账[科目编码]&lt;&gt;D3221), 序时账[科目名称], "")))</f>
        <v/>
      </c>
      <c r="K3221" s="42"/>
      <c r="M3221" s="24"/>
      <c r="N3221" s="23"/>
    </row>
    <row r="3222" spans="1:14">
      <c r="A3222" s="38" t="str" cm="1">
        <f t="array" ref="A3222">_xlfn.TEXTJOIN(",", TRUE, _xlfn.UNIQUE(IF((序时账[日期]=B3222)*(序时账[凭证字号]=C3222), 序时账[科目编码], "")))</f>
        <v>0</v>
      </c>
      <c r="B3222" s="89"/>
      <c r="G3222" s="39"/>
      <c r="H3222" s="39"/>
      <c r="I3222" s="42">
        <f>IF(F3222&lt;&gt;"结转本期损益",_xlfn.XLOOKUP(D3222,科目余额表[科目编码],科目余额表[抽查项目],"无匹配"),"期间结转")</f>
        <v>0</v>
      </c>
      <c r="J3222" s="38" t="str" cm="1">
        <f t="array" ref="J3222">_xlfn.TEXTJOIN(",", TRUE, _xlfn.UNIQUE(IF((序时账[日期]=B3222)*(序时账[凭证字号]=C3222)*IF(G3222=0,序时账[借方金额]&lt;&gt;0,序时账[借方金额]=0)*(序时账[科目编码]&lt;&gt;D3222), 序时账[科目名称], "")))</f>
        <v/>
      </c>
      <c r="K3222" s="42"/>
      <c r="M3222" s="24"/>
      <c r="N3222" s="23"/>
    </row>
    <row r="3223" spans="1:14">
      <c r="A3223" s="38" t="str" cm="1">
        <f t="array" ref="A3223">_xlfn.TEXTJOIN(",", TRUE, _xlfn.UNIQUE(IF((序时账[日期]=B3223)*(序时账[凭证字号]=C3223), 序时账[科目编码], "")))</f>
        <v>0</v>
      </c>
      <c r="B3223" s="89"/>
      <c r="G3223" s="39"/>
      <c r="H3223" s="39"/>
      <c r="I3223" s="42">
        <f>IF(F3223&lt;&gt;"结转本期损益",_xlfn.XLOOKUP(D3223,科目余额表[科目编码],科目余额表[抽查项目],"无匹配"),"期间结转")</f>
        <v>0</v>
      </c>
      <c r="J3223" s="38" t="str" cm="1">
        <f t="array" ref="J3223">_xlfn.TEXTJOIN(",", TRUE, _xlfn.UNIQUE(IF((序时账[日期]=B3223)*(序时账[凭证字号]=C3223)*IF(G3223=0,序时账[借方金额]&lt;&gt;0,序时账[借方金额]=0)*(序时账[科目编码]&lt;&gt;D3223), 序时账[科目名称], "")))</f>
        <v/>
      </c>
      <c r="K3223" s="42"/>
      <c r="M3223" s="24"/>
      <c r="N3223" s="23"/>
    </row>
    <row r="3224" spans="1:14">
      <c r="A3224" s="38" t="str" cm="1">
        <f t="array" ref="A3224">_xlfn.TEXTJOIN(",", TRUE, _xlfn.UNIQUE(IF((序时账[日期]=B3224)*(序时账[凭证字号]=C3224), 序时账[科目编码], "")))</f>
        <v>0</v>
      </c>
      <c r="B3224" s="89"/>
      <c r="G3224" s="39"/>
      <c r="H3224" s="39"/>
      <c r="I3224" s="42">
        <f>IF(F3224&lt;&gt;"结转本期损益",_xlfn.XLOOKUP(D3224,科目余额表[科目编码],科目余额表[抽查项目],"无匹配"),"期间结转")</f>
        <v>0</v>
      </c>
      <c r="J3224" s="38" t="str" cm="1">
        <f t="array" ref="J3224">_xlfn.TEXTJOIN(",", TRUE, _xlfn.UNIQUE(IF((序时账[日期]=B3224)*(序时账[凭证字号]=C3224)*IF(G3224=0,序时账[借方金额]&lt;&gt;0,序时账[借方金额]=0)*(序时账[科目编码]&lt;&gt;D3224), 序时账[科目名称], "")))</f>
        <v/>
      </c>
      <c r="K3224" s="42"/>
      <c r="M3224" s="24"/>
      <c r="N3224" s="23"/>
    </row>
    <row r="3225" spans="1:14">
      <c r="A3225" s="38" t="str" cm="1">
        <f t="array" ref="A3225">_xlfn.TEXTJOIN(",", TRUE, _xlfn.UNIQUE(IF((序时账[日期]=B3225)*(序时账[凭证字号]=C3225), 序时账[科目编码], "")))</f>
        <v>0</v>
      </c>
      <c r="B3225" s="89"/>
      <c r="G3225" s="39"/>
      <c r="H3225" s="39"/>
      <c r="I3225" s="42">
        <f>IF(F3225&lt;&gt;"结转本期损益",_xlfn.XLOOKUP(D3225,科目余额表[科目编码],科目余额表[抽查项目],"无匹配"),"期间结转")</f>
        <v>0</v>
      </c>
      <c r="J3225" s="38" t="str" cm="1">
        <f t="array" ref="J3225">_xlfn.TEXTJOIN(",", TRUE, _xlfn.UNIQUE(IF((序时账[日期]=B3225)*(序时账[凭证字号]=C3225)*IF(G3225=0,序时账[借方金额]&lt;&gt;0,序时账[借方金额]=0)*(序时账[科目编码]&lt;&gt;D3225), 序时账[科目名称], "")))</f>
        <v/>
      </c>
      <c r="K3225" s="42"/>
      <c r="M3225" s="24"/>
      <c r="N3225" s="23"/>
    </row>
    <row r="3226" spans="1:14">
      <c r="A3226" s="38" t="str" cm="1">
        <f t="array" ref="A3226">_xlfn.TEXTJOIN(",", TRUE, _xlfn.UNIQUE(IF((序时账[日期]=B3226)*(序时账[凭证字号]=C3226), 序时账[科目编码], "")))</f>
        <v>0</v>
      </c>
      <c r="B3226" s="89"/>
      <c r="G3226" s="39"/>
      <c r="H3226" s="39"/>
      <c r="I3226" s="42">
        <f>IF(F3226&lt;&gt;"结转本期损益",_xlfn.XLOOKUP(D3226,科目余额表[科目编码],科目余额表[抽查项目],"无匹配"),"期间结转")</f>
        <v>0</v>
      </c>
      <c r="J3226" s="38" t="str" cm="1">
        <f t="array" ref="J3226">_xlfn.TEXTJOIN(",", TRUE, _xlfn.UNIQUE(IF((序时账[日期]=B3226)*(序时账[凭证字号]=C3226)*IF(G3226=0,序时账[借方金额]&lt;&gt;0,序时账[借方金额]=0)*(序时账[科目编码]&lt;&gt;D3226), 序时账[科目名称], "")))</f>
        <v/>
      </c>
      <c r="K3226" s="42"/>
      <c r="M3226" s="24"/>
      <c r="N3226" s="23"/>
    </row>
    <row r="3227" spans="1:14">
      <c r="A3227" s="38" t="str" cm="1">
        <f t="array" ref="A3227">_xlfn.TEXTJOIN(",", TRUE, _xlfn.UNIQUE(IF((序时账[日期]=B3227)*(序时账[凭证字号]=C3227), 序时账[科目编码], "")))</f>
        <v>0</v>
      </c>
      <c r="B3227" s="89"/>
      <c r="G3227" s="39"/>
      <c r="H3227" s="39"/>
      <c r="I3227" s="42">
        <f>IF(F3227&lt;&gt;"结转本期损益",_xlfn.XLOOKUP(D3227,科目余额表[科目编码],科目余额表[抽查项目],"无匹配"),"期间结转")</f>
        <v>0</v>
      </c>
      <c r="J3227" s="38" t="str" cm="1">
        <f t="array" ref="J3227">_xlfn.TEXTJOIN(",", TRUE, _xlfn.UNIQUE(IF((序时账[日期]=B3227)*(序时账[凭证字号]=C3227)*IF(G3227=0,序时账[借方金额]&lt;&gt;0,序时账[借方金额]=0)*(序时账[科目编码]&lt;&gt;D3227), 序时账[科目名称], "")))</f>
        <v/>
      </c>
      <c r="K3227" s="42"/>
      <c r="M3227" s="24"/>
      <c r="N3227" s="23"/>
    </row>
    <row r="3228" spans="1:14">
      <c r="A3228" s="38" t="str" cm="1">
        <f t="array" ref="A3228">_xlfn.TEXTJOIN(",", TRUE, _xlfn.UNIQUE(IF((序时账[日期]=B3228)*(序时账[凭证字号]=C3228), 序时账[科目编码], "")))</f>
        <v>0</v>
      </c>
      <c r="B3228" s="89"/>
      <c r="G3228" s="39"/>
      <c r="H3228" s="39"/>
      <c r="I3228" s="42">
        <f>IF(F3228&lt;&gt;"结转本期损益",_xlfn.XLOOKUP(D3228,科目余额表[科目编码],科目余额表[抽查项目],"无匹配"),"期间结转")</f>
        <v>0</v>
      </c>
      <c r="J3228" s="38" t="str" cm="1">
        <f t="array" ref="J3228">_xlfn.TEXTJOIN(",", TRUE, _xlfn.UNIQUE(IF((序时账[日期]=B3228)*(序时账[凭证字号]=C3228)*IF(G3228=0,序时账[借方金额]&lt;&gt;0,序时账[借方金额]=0)*(序时账[科目编码]&lt;&gt;D3228), 序时账[科目名称], "")))</f>
        <v/>
      </c>
      <c r="K3228" s="42"/>
      <c r="M3228" s="24"/>
      <c r="N3228" s="23"/>
    </row>
    <row r="3229" spans="1:14">
      <c r="A3229" s="38" t="str" cm="1">
        <f t="array" ref="A3229">_xlfn.TEXTJOIN(",", TRUE, _xlfn.UNIQUE(IF((序时账[日期]=B3229)*(序时账[凭证字号]=C3229), 序时账[科目编码], "")))</f>
        <v>0</v>
      </c>
      <c r="B3229" s="89"/>
      <c r="G3229" s="39"/>
      <c r="H3229" s="39"/>
      <c r="I3229" s="42">
        <f>IF(F3229&lt;&gt;"结转本期损益",_xlfn.XLOOKUP(D3229,科目余额表[科目编码],科目余额表[抽查项目],"无匹配"),"期间结转")</f>
        <v>0</v>
      </c>
      <c r="J3229" s="38" t="str" cm="1">
        <f t="array" ref="J3229">_xlfn.TEXTJOIN(",", TRUE, _xlfn.UNIQUE(IF((序时账[日期]=B3229)*(序时账[凭证字号]=C3229)*IF(G3229=0,序时账[借方金额]&lt;&gt;0,序时账[借方金额]=0)*(序时账[科目编码]&lt;&gt;D3229), 序时账[科目名称], "")))</f>
        <v/>
      </c>
      <c r="K3229" s="42"/>
      <c r="M3229" s="24"/>
      <c r="N3229" s="23"/>
    </row>
    <row r="3230" spans="1:14">
      <c r="A3230" s="38" t="str" cm="1">
        <f t="array" ref="A3230">_xlfn.TEXTJOIN(",", TRUE, _xlfn.UNIQUE(IF((序时账[日期]=B3230)*(序时账[凭证字号]=C3230), 序时账[科目编码], "")))</f>
        <v>0</v>
      </c>
      <c r="B3230" s="89"/>
      <c r="G3230" s="39"/>
      <c r="H3230" s="39"/>
      <c r="I3230" s="42">
        <f>IF(F3230&lt;&gt;"结转本期损益",_xlfn.XLOOKUP(D3230,科目余额表[科目编码],科目余额表[抽查项目],"无匹配"),"期间结转")</f>
        <v>0</v>
      </c>
      <c r="J3230" s="38" t="str" cm="1">
        <f t="array" ref="J3230">_xlfn.TEXTJOIN(",", TRUE, _xlfn.UNIQUE(IF((序时账[日期]=B3230)*(序时账[凭证字号]=C3230)*IF(G3230=0,序时账[借方金额]&lt;&gt;0,序时账[借方金额]=0)*(序时账[科目编码]&lt;&gt;D3230), 序时账[科目名称], "")))</f>
        <v/>
      </c>
      <c r="K3230" s="42"/>
      <c r="M3230" s="24"/>
      <c r="N3230" s="23"/>
    </row>
    <row r="3231" spans="1:14">
      <c r="A3231" s="38" t="str" cm="1">
        <f t="array" ref="A3231">_xlfn.TEXTJOIN(",", TRUE, _xlfn.UNIQUE(IF((序时账[日期]=B3231)*(序时账[凭证字号]=C3231), 序时账[科目编码], "")))</f>
        <v>0</v>
      </c>
      <c r="B3231" s="89"/>
      <c r="G3231" s="39"/>
      <c r="H3231" s="39"/>
      <c r="I3231" s="42">
        <f>IF(F3231&lt;&gt;"结转本期损益",_xlfn.XLOOKUP(D3231,科目余额表[科目编码],科目余额表[抽查项目],"无匹配"),"期间结转")</f>
        <v>0</v>
      </c>
      <c r="J3231" s="38" t="str" cm="1">
        <f t="array" ref="J3231">_xlfn.TEXTJOIN(",", TRUE, _xlfn.UNIQUE(IF((序时账[日期]=B3231)*(序时账[凭证字号]=C3231)*IF(G3231=0,序时账[借方金额]&lt;&gt;0,序时账[借方金额]=0)*(序时账[科目编码]&lt;&gt;D3231), 序时账[科目名称], "")))</f>
        <v/>
      </c>
      <c r="K3231" s="42"/>
      <c r="M3231" s="24"/>
      <c r="N3231" s="23"/>
    </row>
    <row r="3232" spans="1:14">
      <c r="A3232" s="38" t="str" cm="1">
        <f t="array" ref="A3232">_xlfn.TEXTJOIN(",", TRUE, _xlfn.UNIQUE(IF((序时账[日期]=B3232)*(序时账[凭证字号]=C3232), 序时账[科目编码], "")))</f>
        <v>0</v>
      </c>
      <c r="B3232" s="89"/>
      <c r="G3232" s="39"/>
      <c r="H3232" s="39"/>
      <c r="I3232" s="42">
        <f>IF(F3232&lt;&gt;"结转本期损益",_xlfn.XLOOKUP(D3232,科目余额表[科目编码],科目余额表[抽查项目],"无匹配"),"期间结转")</f>
        <v>0</v>
      </c>
      <c r="J3232" s="38" t="str" cm="1">
        <f t="array" ref="J3232">_xlfn.TEXTJOIN(",", TRUE, _xlfn.UNIQUE(IF((序时账[日期]=B3232)*(序时账[凭证字号]=C3232)*IF(G3232=0,序时账[借方金额]&lt;&gt;0,序时账[借方金额]=0)*(序时账[科目编码]&lt;&gt;D3232), 序时账[科目名称], "")))</f>
        <v/>
      </c>
      <c r="K3232" s="42"/>
      <c r="M3232" s="24"/>
      <c r="N3232" s="23"/>
    </row>
    <row r="3233" spans="1:14">
      <c r="A3233" s="38" t="str" cm="1">
        <f t="array" ref="A3233">_xlfn.TEXTJOIN(",", TRUE, _xlfn.UNIQUE(IF((序时账[日期]=B3233)*(序时账[凭证字号]=C3233), 序时账[科目编码], "")))</f>
        <v>0</v>
      </c>
      <c r="B3233" s="89"/>
      <c r="G3233" s="39"/>
      <c r="H3233" s="39"/>
      <c r="I3233" s="42">
        <f>IF(F3233&lt;&gt;"结转本期损益",_xlfn.XLOOKUP(D3233,科目余额表[科目编码],科目余额表[抽查项目],"无匹配"),"期间结转")</f>
        <v>0</v>
      </c>
      <c r="J3233" s="38" t="str" cm="1">
        <f t="array" ref="J3233">_xlfn.TEXTJOIN(",", TRUE, _xlfn.UNIQUE(IF((序时账[日期]=B3233)*(序时账[凭证字号]=C3233)*IF(G3233=0,序时账[借方金额]&lt;&gt;0,序时账[借方金额]=0)*(序时账[科目编码]&lt;&gt;D3233), 序时账[科目名称], "")))</f>
        <v/>
      </c>
      <c r="K3233" s="42"/>
      <c r="M3233" s="24"/>
      <c r="N3233" s="23"/>
    </row>
    <row r="3234" spans="1:14">
      <c r="A3234" s="38" t="str" cm="1">
        <f t="array" ref="A3234">_xlfn.TEXTJOIN(",", TRUE, _xlfn.UNIQUE(IF((序时账[日期]=B3234)*(序时账[凭证字号]=C3234), 序时账[科目编码], "")))</f>
        <v>0</v>
      </c>
      <c r="B3234" s="89"/>
      <c r="G3234" s="39"/>
      <c r="H3234" s="39"/>
      <c r="I3234" s="42">
        <f>IF(F3234&lt;&gt;"结转本期损益",_xlfn.XLOOKUP(D3234,科目余额表[科目编码],科目余额表[抽查项目],"无匹配"),"期间结转")</f>
        <v>0</v>
      </c>
      <c r="J3234" s="38" t="str" cm="1">
        <f t="array" ref="J3234">_xlfn.TEXTJOIN(",", TRUE, _xlfn.UNIQUE(IF((序时账[日期]=B3234)*(序时账[凭证字号]=C3234)*IF(G3234=0,序时账[借方金额]&lt;&gt;0,序时账[借方金额]=0)*(序时账[科目编码]&lt;&gt;D3234), 序时账[科目名称], "")))</f>
        <v/>
      </c>
      <c r="K3234" s="42"/>
      <c r="M3234" s="24"/>
      <c r="N3234" s="23"/>
    </row>
    <row r="3235" spans="1:14">
      <c r="A3235" s="38" t="str" cm="1">
        <f t="array" ref="A3235">_xlfn.TEXTJOIN(",", TRUE, _xlfn.UNIQUE(IF((序时账[日期]=B3235)*(序时账[凭证字号]=C3235), 序时账[科目编码], "")))</f>
        <v>0</v>
      </c>
      <c r="B3235" s="89"/>
      <c r="G3235" s="39"/>
      <c r="H3235" s="39"/>
      <c r="I3235" s="42">
        <f>IF(F3235&lt;&gt;"结转本期损益",_xlfn.XLOOKUP(D3235,科目余额表[科目编码],科目余额表[抽查项目],"无匹配"),"期间结转")</f>
        <v>0</v>
      </c>
      <c r="J3235" s="38" t="str" cm="1">
        <f t="array" ref="J3235">_xlfn.TEXTJOIN(",", TRUE, _xlfn.UNIQUE(IF((序时账[日期]=B3235)*(序时账[凭证字号]=C3235)*IF(G3235=0,序时账[借方金额]&lt;&gt;0,序时账[借方金额]=0)*(序时账[科目编码]&lt;&gt;D3235), 序时账[科目名称], "")))</f>
        <v/>
      </c>
      <c r="K3235" s="42"/>
      <c r="M3235" s="24"/>
      <c r="N3235" s="23"/>
    </row>
    <row r="3236" spans="1:14">
      <c r="A3236" s="38" t="str" cm="1">
        <f t="array" ref="A3236">_xlfn.TEXTJOIN(",", TRUE, _xlfn.UNIQUE(IF((序时账[日期]=B3236)*(序时账[凭证字号]=C3236), 序时账[科目编码], "")))</f>
        <v>0</v>
      </c>
      <c r="B3236" s="89"/>
      <c r="G3236" s="39"/>
      <c r="H3236" s="39"/>
      <c r="I3236" s="42">
        <f>IF(F3236&lt;&gt;"结转本期损益",_xlfn.XLOOKUP(D3236,科目余额表[科目编码],科目余额表[抽查项目],"无匹配"),"期间结转")</f>
        <v>0</v>
      </c>
      <c r="J3236" s="38" t="str" cm="1">
        <f t="array" ref="J3236">_xlfn.TEXTJOIN(",", TRUE, _xlfn.UNIQUE(IF((序时账[日期]=B3236)*(序时账[凭证字号]=C3236)*IF(G3236=0,序时账[借方金额]&lt;&gt;0,序时账[借方金额]=0)*(序时账[科目编码]&lt;&gt;D3236), 序时账[科目名称], "")))</f>
        <v/>
      </c>
      <c r="K3236" s="42"/>
      <c r="M3236" s="24"/>
      <c r="N3236" s="23"/>
    </row>
    <row r="3237" spans="1:14">
      <c r="A3237" s="38" t="str" cm="1">
        <f t="array" ref="A3237">_xlfn.TEXTJOIN(",", TRUE, _xlfn.UNIQUE(IF((序时账[日期]=B3237)*(序时账[凭证字号]=C3237), 序时账[科目编码], "")))</f>
        <v>0</v>
      </c>
      <c r="B3237" s="89"/>
      <c r="G3237" s="39"/>
      <c r="H3237" s="39"/>
      <c r="I3237" s="42">
        <f>IF(F3237&lt;&gt;"结转本期损益",_xlfn.XLOOKUP(D3237,科目余额表[科目编码],科目余额表[抽查项目],"无匹配"),"期间结转")</f>
        <v>0</v>
      </c>
      <c r="J3237" s="38" t="str" cm="1">
        <f t="array" ref="J3237">_xlfn.TEXTJOIN(",", TRUE, _xlfn.UNIQUE(IF((序时账[日期]=B3237)*(序时账[凭证字号]=C3237)*IF(G3237=0,序时账[借方金额]&lt;&gt;0,序时账[借方金额]=0)*(序时账[科目编码]&lt;&gt;D3237), 序时账[科目名称], "")))</f>
        <v/>
      </c>
      <c r="K3237" s="42"/>
      <c r="M3237" s="24"/>
      <c r="N3237" s="23"/>
    </row>
    <row r="3238" spans="1:14">
      <c r="A3238" s="38" t="str" cm="1">
        <f t="array" ref="A3238">_xlfn.TEXTJOIN(",", TRUE, _xlfn.UNIQUE(IF((序时账[日期]=B3238)*(序时账[凭证字号]=C3238), 序时账[科目编码], "")))</f>
        <v>0</v>
      </c>
      <c r="B3238" s="89"/>
      <c r="G3238" s="39"/>
      <c r="H3238" s="39"/>
      <c r="I3238" s="42">
        <f>IF(F3238&lt;&gt;"结转本期损益",_xlfn.XLOOKUP(D3238,科目余额表[科目编码],科目余额表[抽查项目],"无匹配"),"期间结转")</f>
        <v>0</v>
      </c>
      <c r="J3238" s="38" t="str" cm="1">
        <f t="array" ref="J3238">_xlfn.TEXTJOIN(",", TRUE, _xlfn.UNIQUE(IF((序时账[日期]=B3238)*(序时账[凭证字号]=C3238)*IF(G3238=0,序时账[借方金额]&lt;&gt;0,序时账[借方金额]=0)*(序时账[科目编码]&lt;&gt;D3238), 序时账[科目名称], "")))</f>
        <v/>
      </c>
      <c r="K3238" s="42"/>
      <c r="M3238" s="24"/>
      <c r="N3238" s="23"/>
    </row>
    <row r="3239" spans="1:14">
      <c r="A3239" s="38" t="str" cm="1">
        <f t="array" ref="A3239">_xlfn.TEXTJOIN(",", TRUE, _xlfn.UNIQUE(IF((序时账[日期]=B3239)*(序时账[凭证字号]=C3239), 序时账[科目编码], "")))</f>
        <v>0</v>
      </c>
      <c r="B3239" s="89"/>
      <c r="G3239" s="39"/>
      <c r="H3239" s="39"/>
      <c r="I3239" s="42">
        <f>IF(F3239&lt;&gt;"结转本期损益",_xlfn.XLOOKUP(D3239,科目余额表[科目编码],科目余额表[抽查项目],"无匹配"),"期间结转")</f>
        <v>0</v>
      </c>
      <c r="J3239" s="38" t="str" cm="1">
        <f t="array" ref="J3239">_xlfn.TEXTJOIN(",", TRUE, _xlfn.UNIQUE(IF((序时账[日期]=B3239)*(序时账[凭证字号]=C3239)*IF(G3239=0,序时账[借方金额]&lt;&gt;0,序时账[借方金额]=0)*(序时账[科目编码]&lt;&gt;D3239), 序时账[科目名称], "")))</f>
        <v/>
      </c>
      <c r="K3239" s="42"/>
      <c r="M3239" s="24"/>
      <c r="N3239" s="23"/>
    </row>
    <row r="3240" spans="1:14">
      <c r="A3240" s="38" t="str" cm="1">
        <f t="array" ref="A3240">_xlfn.TEXTJOIN(",", TRUE, _xlfn.UNIQUE(IF((序时账[日期]=B3240)*(序时账[凭证字号]=C3240), 序时账[科目编码], "")))</f>
        <v>0</v>
      </c>
      <c r="B3240" s="89"/>
      <c r="G3240" s="39"/>
      <c r="H3240" s="39"/>
      <c r="I3240" s="42">
        <f>IF(F3240&lt;&gt;"结转本期损益",_xlfn.XLOOKUP(D3240,科目余额表[科目编码],科目余额表[抽查项目],"无匹配"),"期间结转")</f>
        <v>0</v>
      </c>
      <c r="J3240" s="38" t="str" cm="1">
        <f t="array" ref="J3240">_xlfn.TEXTJOIN(",", TRUE, _xlfn.UNIQUE(IF((序时账[日期]=B3240)*(序时账[凭证字号]=C3240)*IF(G3240=0,序时账[借方金额]&lt;&gt;0,序时账[借方金额]=0)*(序时账[科目编码]&lt;&gt;D3240), 序时账[科目名称], "")))</f>
        <v/>
      </c>
      <c r="K3240" s="42"/>
      <c r="M3240" s="24"/>
      <c r="N3240" s="23"/>
    </row>
    <row r="3241" spans="1:14">
      <c r="A3241" s="38" t="str" cm="1">
        <f t="array" ref="A3241">_xlfn.TEXTJOIN(",", TRUE, _xlfn.UNIQUE(IF((序时账[日期]=B3241)*(序时账[凭证字号]=C3241), 序时账[科目编码], "")))</f>
        <v>0</v>
      </c>
      <c r="B3241" s="89"/>
      <c r="G3241" s="39"/>
      <c r="H3241" s="39"/>
      <c r="I3241" s="42">
        <f>IF(F3241&lt;&gt;"结转本期损益",_xlfn.XLOOKUP(D3241,科目余额表[科目编码],科目余额表[抽查项目],"无匹配"),"期间结转")</f>
        <v>0</v>
      </c>
      <c r="J3241" s="38" t="str" cm="1">
        <f t="array" ref="J3241">_xlfn.TEXTJOIN(",", TRUE, _xlfn.UNIQUE(IF((序时账[日期]=B3241)*(序时账[凭证字号]=C3241)*IF(G3241=0,序时账[借方金额]&lt;&gt;0,序时账[借方金额]=0)*(序时账[科目编码]&lt;&gt;D3241), 序时账[科目名称], "")))</f>
        <v/>
      </c>
      <c r="K3241" s="42"/>
      <c r="M3241" s="24"/>
      <c r="N3241" s="23"/>
    </row>
    <row r="3242" spans="1:14">
      <c r="A3242" s="38" t="str" cm="1">
        <f t="array" ref="A3242">_xlfn.TEXTJOIN(",", TRUE, _xlfn.UNIQUE(IF((序时账[日期]=B3242)*(序时账[凭证字号]=C3242), 序时账[科目编码], "")))</f>
        <v>0</v>
      </c>
      <c r="B3242" s="89"/>
      <c r="G3242" s="39"/>
      <c r="H3242" s="39"/>
      <c r="I3242" s="42">
        <f>IF(F3242&lt;&gt;"结转本期损益",_xlfn.XLOOKUP(D3242,科目余额表[科目编码],科目余额表[抽查项目],"无匹配"),"期间结转")</f>
        <v>0</v>
      </c>
      <c r="J3242" s="38" t="str" cm="1">
        <f t="array" ref="J3242">_xlfn.TEXTJOIN(",", TRUE, _xlfn.UNIQUE(IF((序时账[日期]=B3242)*(序时账[凭证字号]=C3242)*IF(G3242=0,序时账[借方金额]&lt;&gt;0,序时账[借方金额]=0)*(序时账[科目编码]&lt;&gt;D3242), 序时账[科目名称], "")))</f>
        <v/>
      </c>
      <c r="K3242" s="42"/>
      <c r="M3242" s="24"/>
      <c r="N3242" s="23"/>
    </row>
    <row r="3243" spans="1:14">
      <c r="A3243" s="38" t="str" cm="1">
        <f t="array" ref="A3243">_xlfn.TEXTJOIN(",", TRUE, _xlfn.UNIQUE(IF((序时账[日期]=B3243)*(序时账[凭证字号]=C3243), 序时账[科目编码], "")))</f>
        <v>0</v>
      </c>
      <c r="B3243" s="89"/>
      <c r="G3243" s="39"/>
      <c r="H3243" s="39"/>
      <c r="I3243" s="42">
        <f>IF(F3243&lt;&gt;"结转本期损益",_xlfn.XLOOKUP(D3243,科目余额表[科目编码],科目余额表[抽查项目],"无匹配"),"期间结转")</f>
        <v>0</v>
      </c>
      <c r="J3243" s="38" t="str" cm="1">
        <f t="array" ref="J3243">_xlfn.TEXTJOIN(",", TRUE, _xlfn.UNIQUE(IF((序时账[日期]=B3243)*(序时账[凭证字号]=C3243)*IF(G3243=0,序时账[借方金额]&lt;&gt;0,序时账[借方金额]=0)*(序时账[科目编码]&lt;&gt;D3243), 序时账[科目名称], "")))</f>
        <v/>
      </c>
      <c r="K3243" s="42"/>
      <c r="M3243" s="24"/>
      <c r="N3243" s="23"/>
    </row>
    <row r="3244" spans="1:14">
      <c r="A3244" s="38" t="str" cm="1">
        <f t="array" ref="A3244">_xlfn.TEXTJOIN(",", TRUE, _xlfn.UNIQUE(IF((序时账[日期]=B3244)*(序时账[凭证字号]=C3244), 序时账[科目编码], "")))</f>
        <v>0</v>
      </c>
      <c r="B3244" s="89"/>
      <c r="G3244" s="39"/>
      <c r="H3244" s="39"/>
      <c r="I3244" s="42">
        <f>IF(F3244&lt;&gt;"结转本期损益",_xlfn.XLOOKUP(D3244,科目余额表[科目编码],科目余额表[抽查项目],"无匹配"),"期间结转")</f>
        <v>0</v>
      </c>
      <c r="J3244" s="38" t="str" cm="1">
        <f t="array" ref="J3244">_xlfn.TEXTJOIN(",", TRUE, _xlfn.UNIQUE(IF((序时账[日期]=B3244)*(序时账[凭证字号]=C3244)*IF(G3244=0,序时账[借方金额]&lt;&gt;0,序时账[借方金额]=0)*(序时账[科目编码]&lt;&gt;D3244), 序时账[科目名称], "")))</f>
        <v/>
      </c>
      <c r="K3244" s="42"/>
      <c r="M3244" s="24"/>
      <c r="N3244" s="23"/>
    </row>
    <row r="3245" spans="1:14">
      <c r="A3245" s="38" t="str" cm="1">
        <f t="array" ref="A3245">_xlfn.TEXTJOIN(",", TRUE, _xlfn.UNIQUE(IF((序时账[日期]=B3245)*(序时账[凭证字号]=C3245), 序时账[科目编码], "")))</f>
        <v>0</v>
      </c>
      <c r="B3245" s="89"/>
      <c r="G3245" s="39"/>
      <c r="H3245" s="39"/>
      <c r="I3245" s="42">
        <f>IF(F3245&lt;&gt;"结转本期损益",_xlfn.XLOOKUP(D3245,科目余额表[科目编码],科目余额表[抽查项目],"无匹配"),"期间结转")</f>
        <v>0</v>
      </c>
      <c r="J3245" s="38" t="str" cm="1">
        <f t="array" ref="J3245">_xlfn.TEXTJOIN(",", TRUE, _xlfn.UNIQUE(IF((序时账[日期]=B3245)*(序时账[凭证字号]=C3245)*IF(G3245=0,序时账[借方金额]&lt;&gt;0,序时账[借方金额]=0)*(序时账[科目编码]&lt;&gt;D3245), 序时账[科目名称], "")))</f>
        <v/>
      </c>
      <c r="K3245" s="42"/>
      <c r="M3245" s="24"/>
      <c r="N3245" s="23"/>
    </row>
    <row r="3246" spans="1:14">
      <c r="A3246" s="38" t="str" cm="1">
        <f t="array" ref="A3246">_xlfn.TEXTJOIN(",", TRUE, _xlfn.UNIQUE(IF((序时账[日期]=B3246)*(序时账[凭证字号]=C3246), 序时账[科目编码], "")))</f>
        <v>0</v>
      </c>
      <c r="B3246" s="89"/>
      <c r="G3246" s="39"/>
      <c r="H3246" s="39"/>
      <c r="I3246" s="42">
        <f>IF(F3246&lt;&gt;"结转本期损益",_xlfn.XLOOKUP(D3246,科目余额表[科目编码],科目余额表[抽查项目],"无匹配"),"期间结转")</f>
        <v>0</v>
      </c>
      <c r="J3246" s="38" t="str" cm="1">
        <f t="array" ref="J3246">_xlfn.TEXTJOIN(",", TRUE, _xlfn.UNIQUE(IF((序时账[日期]=B3246)*(序时账[凭证字号]=C3246)*IF(G3246=0,序时账[借方金额]&lt;&gt;0,序时账[借方金额]=0)*(序时账[科目编码]&lt;&gt;D3246), 序时账[科目名称], "")))</f>
        <v/>
      </c>
      <c r="K3246" s="42"/>
      <c r="M3246" s="24"/>
      <c r="N3246" s="23"/>
    </row>
    <row r="3247" spans="1:14">
      <c r="A3247" s="38" t="str" cm="1">
        <f t="array" ref="A3247">_xlfn.TEXTJOIN(",", TRUE, _xlfn.UNIQUE(IF((序时账[日期]=B3247)*(序时账[凭证字号]=C3247), 序时账[科目编码], "")))</f>
        <v>0</v>
      </c>
      <c r="B3247" s="89"/>
      <c r="G3247" s="39"/>
      <c r="H3247" s="39"/>
      <c r="I3247" s="42">
        <f>IF(F3247&lt;&gt;"结转本期损益",_xlfn.XLOOKUP(D3247,科目余额表[科目编码],科目余额表[抽查项目],"无匹配"),"期间结转")</f>
        <v>0</v>
      </c>
      <c r="J3247" s="38" t="str" cm="1">
        <f t="array" ref="J3247">_xlfn.TEXTJOIN(",", TRUE, _xlfn.UNIQUE(IF((序时账[日期]=B3247)*(序时账[凭证字号]=C3247)*IF(G3247=0,序时账[借方金额]&lt;&gt;0,序时账[借方金额]=0)*(序时账[科目编码]&lt;&gt;D3247), 序时账[科目名称], "")))</f>
        <v/>
      </c>
      <c r="K3247" s="42"/>
      <c r="M3247" s="24"/>
      <c r="N3247" s="23"/>
    </row>
    <row r="3248" spans="1:14">
      <c r="A3248" s="38" t="str" cm="1">
        <f t="array" ref="A3248">_xlfn.TEXTJOIN(",", TRUE, _xlfn.UNIQUE(IF((序时账[日期]=B3248)*(序时账[凭证字号]=C3248), 序时账[科目编码], "")))</f>
        <v>0</v>
      </c>
      <c r="B3248" s="89"/>
      <c r="G3248" s="39"/>
      <c r="H3248" s="39"/>
      <c r="I3248" s="42">
        <f>IF(F3248&lt;&gt;"结转本期损益",_xlfn.XLOOKUP(D3248,科目余额表[科目编码],科目余额表[抽查项目],"无匹配"),"期间结转")</f>
        <v>0</v>
      </c>
      <c r="J3248" s="38" t="str" cm="1">
        <f t="array" ref="J3248">_xlfn.TEXTJOIN(",", TRUE, _xlfn.UNIQUE(IF((序时账[日期]=B3248)*(序时账[凭证字号]=C3248)*IF(G3248=0,序时账[借方金额]&lt;&gt;0,序时账[借方金额]=0)*(序时账[科目编码]&lt;&gt;D3248), 序时账[科目名称], "")))</f>
        <v/>
      </c>
      <c r="K3248" s="42"/>
      <c r="M3248" s="24"/>
      <c r="N3248" s="23"/>
    </row>
    <row r="3249" spans="1:14">
      <c r="A3249" s="38" t="str" cm="1">
        <f t="array" ref="A3249">_xlfn.TEXTJOIN(",", TRUE, _xlfn.UNIQUE(IF((序时账[日期]=B3249)*(序时账[凭证字号]=C3249), 序时账[科目编码], "")))</f>
        <v>0</v>
      </c>
      <c r="B3249" s="89"/>
      <c r="G3249" s="39"/>
      <c r="H3249" s="39"/>
      <c r="I3249" s="42">
        <f>IF(F3249&lt;&gt;"结转本期损益",_xlfn.XLOOKUP(D3249,科目余额表[科目编码],科目余额表[抽查项目],"无匹配"),"期间结转")</f>
        <v>0</v>
      </c>
      <c r="J3249" s="38" t="str" cm="1">
        <f t="array" ref="J3249">_xlfn.TEXTJOIN(",", TRUE, _xlfn.UNIQUE(IF((序时账[日期]=B3249)*(序时账[凭证字号]=C3249)*IF(G3249=0,序时账[借方金额]&lt;&gt;0,序时账[借方金额]=0)*(序时账[科目编码]&lt;&gt;D3249), 序时账[科目名称], "")))</f>
        <v/>
      </c>
      <c r="K3249" s="42"/>
      <c r="M3249" s="24"/>
      <c r="N3249" s="23"/>
    </row>
    <row r="3250" spans="1:14">
      <c r="A3250" s="38" t="str" cm="1">
        <f t="array" ref="A3250">_xlfn.TEXTJOIN(",", TRUE, _xlfn.UNIQUE(IF((序时账[日期]=B3250)*(序时账[凭证字号]=C3250), 序时账[科目编码], "")))</f>
        <v>0</v>
      </c>
      <c r="B3250" s="89"/>
      <c r="G3250" s="39"/>
      <c r="H3250" s="39"/>
      <c r="I3250" s="42">
        <f>IF(F3250&lt;&gt;"结转本期损益",_xlfn.XLOOKUP(D3250,科目余额表[科目编码],科目余额表[抽查项目],"无匹配"),"期间结转")</f>
        <v>0</v>
      </c>
      <c r="J3250" s="38" t="str" cm="1">
        <f t="array" ref="J3250">_xlfn.TEXTJOIN(",", TRUE, _xlfn.UNIQUE(IF((序时账[日期]=B3250)*(序时账[凭证字号]=C3250)*IF(G3250=0,序时账[借方金额]&lt;&gt;0,序时账[借方金额]=0)*(序时账[科目编码]&lt;&gt;D3250), 序时账[科目名称], "")))</f>
        <v/>
      </c>
      <c r="K3250" s="42"/>
      <c r="M3250" s="24"/>
      <c r="N3250" s="23"/>
    </row>
    <row r="3251" spans="1:14">
      <c r="A3251" s="38" t="str" cm="1">
        <f t="array" ref="A3251">_xlfn.TEXTJOIN(",", TRUE, _xlfn.UNIQUE(IF((序时账[日期]=B3251)*(序时账[凭证字号]=C3251), 序时账[科目编码], "")))</f>
        <v>0</v>
      </c>
      <c r="B3251" s="89"/>
      <c r="G3251" s="39"/>
      <c r="H3251" s="39"/>
      <c r="I3251" s="42">
        <f>IF(F3251&lt;&gt;"结转本期损益",_xlfn.XLOOKUP(D3251,科目余额表[科目编码],科目余额表[抽查项目],"无匹配"),"期间结转")</f>
        <v>0</v>
      </c>
      <c r="J3251" s="38" t="str" cm="1">
        <f t="array" ref="J3251">_xlfn.TEXTJOIN(",", TRUE, _xlfn.UNIQUE(IF((序时账[日期]=B3251)*(序时账[凭证字号]=C3251)*IF(G3251=0,序时账[借方金额]&lt;&gt;0,序时账[借方金额]=0)*(序时账[科目编码]&lt;&gt;D3251), 序时账[科目名称], "")))</f>
        <v/>
      </c>
      <c r="K3251" s="42"/>
      <c r="M3251" s="24"/>
      <c r="N3251" s="23"/>
    </row>
    <row r="3252" spans="1:14">
      <c r="A3252" s="38" t="str" cm="1">
        <f t="array" ref="A3252">_xlfn.TEXTJOIN(",", TRUE, _xlfn.UNIQUE(IF((序时账[日期]=B3252)*(序时账[凭证字号]=C3252), 序时账[科目编码], "")))</f>
        <v>0</v>
      </c>
      <c r="B3252" s="89"/>
      <c r="G3252" s="39"/>
      <c r="H3252" s="39"/>
      <c r="I3252" s="42">
        <f>IF(F3252&lt;&gt;"结转本期损益",_xlfn.XLOOKUP(D3252,科目余额表[科目编码],科目余额表[抽查项目],"无匹配"),"期间结转")</f>
        <v>0</v>
      </c>
      <c r="J3252" s="38" t="str" cm="1">
        <f t="array" ref="J3252">_xlfn.TEXTJOIN(",", TRUE, _xlfn.UNIQUE(IF((序时账[日期]=B3252)*(序时账[凭证字号]=C3252)*IF(G3252=0,序时账[借方金额]&lt;&gt;0,序时账[借方金额]=0)*(序时账[科目编码]&lt;&gt;D3252), 序时账[科目名称], "")))</f>
        <v/>
      </c>
      <c r="K3252" s="42"/>
      <c r="M3252" s="24"/>
      <c r="N3252" s="23"/>
    </row>
    <row r="3253" spans="1:14">
      <c r="A3253" s="38" t="str" cm="1">
        <f t="array" ref="A3253">_xlfn.TEXTJOIN(",", TRUE, _xlfn.UNIQUE(IF((序时账[日期]=B3253)*(序时账[凭证字号]=C3253), 序时账[科目编码], "")))</f>
        <v>0</v>
      </c>
      <c r="B3253" s="89"/>
      <c r="G3253" s="39"/>
      <c r="H3253" s="39"/>
      <c r="I3253" s="42">
        <f>IF(F3253&lt;&gt;"结转本期损益",_xlfn.XLOOKUP(D3253,科目余额表[科目编码],科目余额表[抽查项目],"无匹配"),"期间结转")</f>
        <v>0</v>
      </c>
      <c r="J3253" s="38" t="str" cm="1">
        <f t="array" ref="J3253">_xlfn.TEXTJOIN(",", TRUE, _xlfn.UNIQUE(IF((序时账[日期]=B3253)*(序时账[凭证字号]=C3253)*IF(G3253=0,序时账[借方金额]&lt;&gt;0,序时账[借方金额]=0)*(序时账[科目编码]&lt;&gt;D3253), 序时账[科目名称], "")))</f>
        <v/>
      </c>
      <c r="K3253" s="42"/>
      <c r="M3253" s="24"/>
      <c r="N3253" s="23"/>
    </row>
    <row r="3254" spans="1:14">
      <c r="A3254" s="38" t="str" cm="1">
        <f t="array" ref="A3254">_xlfn.TEXTJOIN(",", TRUE, _xlfn.UNIQUE(IF((序时账[日期]=B3254)*(序时账[凭证字号]=C3254), 序时账[科目编码], "")))</f>
        <v>0</v>
      </c>
      <c r="B3254" s="89"/>
      <c r="G3254" s="39"/>
      <c r="H3254" s="39"/>
      <c r="I3254" s="42">
        <f>IF(F3254&lt;&gt;"结转本期损益",_xlfn.XLOOKUP(D3254,科目余额表[科目编码],科目余额表[抽查项目],"无匹配"),"期间结转")</f>
        <v>0</v>
      </c>
      <c r="J3254" s="38" t="str" cm="1">
        <f t="array" ref="J3254">_xlfn.TEXTJOIN(",", TRUE, _xlfn.UNIQUE(IF((序时账[日期]=B3254)*(序时账[凭证字号]=C3254)*IF(G3254=0,序时账[借方金额]&lt;&gt;0,序时账[借方金额]=0)*(序时账[科目编码]&lt;&gt;D3254), 序时账[科目名称], "")))</f>
        <v/>
      </c>
      <c r="K3254" s="42"/>
      <c r="M3254" s="24"/>
      <c r="N3254" s="23"/>
    </row>
    <row r="3255" spans="1:14">
      <c r="A3255" s="38" t="str" cm="1">
        <f t="array" ref="A3255">_xlfn.TEXTJOIN(",", TRUE, _xlfn.UNIQUE(IF((序时账[日期]=B3255)*(序时账[凭证字号]=C3255), 序时账[科目编码], "")))</f>
        <v>0</v>
      </c>
      <c r="B3255" s="89"/>
      <c r="G3255" s="39"/>
      <c r="H3255" s="39"/>
      <c r="I3255" s="42">
        <f>IF(F3255&lt;&gt;"结转本期损益",_xlfn.XLOOKUP(D3255,科目余额表[科目编码],科目余额表[抽查项目],"无匹配"),"期间结转")</f>
        <v>0</v>
      </c>
      <c r="J3255" s="38" t="str" cm="1">
        <f t="array" ref="J3255">_xlfn.TEXTJOIN(",", TRUE, _xlfn.UNIQUE(IF((序时账[日期]=B3255)*(序时账[凭证字号]=C3255)*IF(G3255=0,序时账[借方金额]&lt;&gt;0,序时账[借方金额]=0)*(序时账[科目编码]&lt;&gt;D3255), 序时账[科目名称], "")))</f>
        <v/>
      </c>
      <c r="K3255" s="42"/>
      <c r="M3255" s="24"/>
      <c r="N3255" s="23"/>
    </row>
    <row r="3256" spans="1:14">
      <c r="A3256" s="38" t="str" cm="1">
        <f t="array" ref="A3256">_xlfn.TEXTJOIN(",", TRUE, _xlfn.UNIQUE(IF((序时账[日期]=B3256)*(序时账[凭证字号]=C3256), 序时账[科目编码], "")))</f>
        <v>0</v>
      </c>
      <c r="B3256" s="89"/>
      <c r="G3256" s="39"/>
      <c r="H3256" s="39"/>
      <c r="I3256" s="42">
        <f>IF(F3256&lt;&gt;"结转本期损益",_xlfn.XLOOKUP(D3256,科目余额表[科目编码],科目余额表[抽查项目],"无匹配"),"期间结转")</f>
        <v>0</v>
      </c>
      <c r="J3256" s="38" t="str" cm="1">
        <f t="array" ref="J3256">_xlfn.TEXTJOIN(",", TRUE, _xlfn.UNIQUE(IF((序时账[日期]=B3256)*(序时账[凭证字号]=C3256)*IF(G3256=0,序时账[借方金额]&lt;&gt;0,序时账[借方金额]=0)*(序时账[科目编码]&lt;&gt;D3256), 序时账[科目名称], "")))</f>
        <v/>
      </c>
      <c r="K3256" s="42"/>
      <c r="M3256" s="24"/>
      <c r="N3256" s="23"/>
    </row>
    <row r="3257" spans="1:14">
      <c r="A3257" s="38" t="str" cm="1">
        <f t="array" ref="A3257">_xlfn.TEXTJOIN(",", TRUE, _xlfn.UNIQUE(IF((序时账[日期]=B3257)*(序时账[凭证字号]=C3257), 序时账[科目编码], "")))</f>
        <v>0</v>
      </c>
      <c r="B3257" s="89"/>
      <c r="G3257" s="39"/>
      <c r="H3257" s="39"/>
      <c r="I3257" s="42">
        <f>IF(F3257&lt;&gt;"结转本期损益",_xlfn.XLOOKUP(D3257,科目余额表[科目编码],科目余额表[抽查项目],"无匹配"),"期间结转")</f>
        <v>0</v>
      </c>
      <c r="J3257" s="38" t="str" cm="1">
        <f t="array" ref="J3257">_xlfn.TEXTJOIN(",", TRUE, _xlfn.UNIQUE(IF((序时账[日期]=B3257)*(序时账[凭证字号]=C3257)*IF(G3257=0,序时账[借方金额]&lt;&gt;0,序时账[借方金额]=0)*(序时账[科目编码]&lt;&gt;D3257), 序时账[科目名称], "")))</f>
        <v/>
      </c>
      <c r="K3257" s="42"/>
      <c r="M3257" s="24"/>
      <c r="N3257" s="23"/>
    </row>
    <row r="3258" spans="1:14">
      <c r="A3258" s="38" t="str" cm="1">
        <f t="array" ref="A3258">_xlfn.TEXTJOIN(",", TRUE, _xlfn.UNIQUE(IF((序时账[日期]=B3258)*(序时账[凭证字号]=C3258), 序时账[科目编码], "")))</f>
        <v>0</v>
      </c>
      <c r="B3258" s="89"/>
      <c r="G3258" s="39"/>
      <c r="H3258" s="39"/>
      <c r="I3258" s="42">
        <f>IF(F3258&lt;&gt;"结转本期损益",_xlfn.XLOOKUP(D3258,科目余额表[科目编码],科目余额表[抽查项目],"无匹配"),"期间结转")</f>
        <v>0</v>
      </c>
      <c r="J3258" s="38" t="str" cm="1">
        <f t="array" ref="J3258">_xlfn.TEXTJOIN(",", TRUE, _xlfn.UNIQUE(IF((序时账[日期]=B3258)*(序时账[凭证字号]=C3258)*IF(G3258=0,序时账[借方金额]&lt;&gt;0,序时账[借方金额]=0)*(序时账[科目编码]&lt;&gt;D3258), 序时账[科目名称], "")))</f>
        <v/>
      </c>
      <c r="K3258" s="42"/>
      <c r="M3258" s="24"/>
      <c r="N3258" s="23"/>
    </row>
    <row r="3259" spans="1:14">
      <c r="A3259" s="38" t="str" cm="1">
        <f t="array" ref="A3259">_xlfn.TEXTJOIN(",", TRUE, _xlfn.UNIQUE(IF((序时账[日期]=B3259)*(序时账[凭证字号]=C3259), 序时账[科目编码], "")))</f>
        <v>0</v>
      </c>
      <c r="B3259" s="89"/>
      <c r="G3259" s="39"/>
      <c r="H3259" s="39"/>
      <c r="I3259" s="42">
        <f>IF(F3259&lt;&gt;"结转本期损益",_xlfn.XLOOKUP(D3259,科目余额表[科目编码],科目余额表[抽查项目],"无匹配"),"期间结转")</f>
        <v>0</v>
      </c>
      <c r="J3259" s="38" t="str" cm="1">
        <f t="array" ref="J3259">_xlfn.TEXTJOIN(",", TRUE, _xlfn.UNIQUE(IF((序时账[日期]=B3259)*(序时账[凭证字号]=C3259)*IF(G3259=0,序时账[借方金额]&lt;&gt;0,序时账[借方金额]=0)*(序时账[科目编码]&lt;&gt;D3259), 序时账[科目名称], "")))</f>
        <v/>
      </c>
      <c r="K3259" s="42"/>
      <c r="M3259" s="24"/>
      <c r="N3259" s="23"/>
    </row>
    <row r="3260" spans="1:14">
      <c r="A3260" s="38" t="str" cm="1">
        <f t="array" ref="A3260">_xlfn.TEXTJOIN(",", TRUE, _xlfn.UNIQUE(IF((序时账[日期]=B3260)*(序时账[凭证字号]=C3260), 序时账[科目编码], "")))</f>
        <v>0</v>
      </c>
      <c r="B3260" s="89"/>
      <c r="G3260" s="39"/>
      <c r="H3260" s="39"/>
      <c r="I3260" s="42">
        <f>IF(F3260&lt;&gt;"结转本期损益",_xlfn.XLOOKUP(D3260,科目余额表[科目编码],科目余额表[抽查项目],"无匹配"),"期间结转")</f>
        <v>0</v>
      </c>
      <c r="J3260" s="38" t="str" cm="1">
        <f t="array" ref="J3260">_xlfn.TEXTJOIN(",", TRUE, _xlfn.UNIQUE(IF((序时账[日期]=B3260)*(序时账[凭证字号]=C3260)*IF(G3260=0,序时账[借方金额]&lt;&gt;0,序时账[借方金额]=0)*(序时账[科目编码]&lt;&gt;D3260), 序时账[科目名称], "")))</f>
        <v/>
      </c>
      <c r="K3260" s="42"/>
      <c r="M3260" s="24"/>
      <c r="N3260" s="23"/>
    </row>
    <row r="3261" spans="1:14">
      <c r="A3261" s="38" t="str" cm="1">
        <f t="array" ref="A3261">_xlfn.TEXTJOIN(",", TRUE, _xlfn.UNIQUE(IF((序时账[日期]=B3261)*(序时账[凭证字号]=C3261), 序时账[科目编码], "")))</f>
        <v>0</v>
      </c>
      <c r="B3261" s="89"/>
      <c r="G3261" s="39"/>
      <c r="H3261" s="39"/>
      <c r="I3261" s="42">
        <f>IF(F3261&lt;&gt;"结转本期损益",_xlfn.XLOOKUP(D3261,科目余额表[科目编码],科目余额表[抽查项目],"无匹配"),"期间结转")</f>
        <v>0</v>
      </c>
      <c r="J3261" s="38" t="str" cm="1">
        <f t="array" ref="J3261">_xlfn.TEXTJOIN(",", TRUE, _xlfn.UNIQUE(IF((序时账[日期]=B3261)*(序时账[凭证字号]=C3261)*IF(G3261=0,序时账[借方金额]&lt;&gt;0,序时账[借方金额]=0)*(序时账[科目编码]&lt;&gt;D3261), 序时账[科目名称], "")))</f>
        <v/>
      </c>
      <c r="K3261" s="42"/>
      <c r="M3261" s="24"/>
      <c r="N3261" s="23"/>
    </row>
    <row r="3262" spans="1:14">
      <c r="A3262" s="38" t="str" cm="1">
        <f t="array" ref="A3262">_xlfn.TEXTJOIN(",", TRUE, _xlfn.UNIQUE(IF((序时账[日期]=B3262)*(序时账[凭证字号]=C3262), 序时账[科目编码], "")))</f>
        <v>0</v>
      </c>
      <c r="B3262" s="89"/>
      <c r="G3262" s="39"/>
      <c r="H3262" s="39"/>
      <c r="I3262" s="42">
        <f>IF(F3262&lt;&gt;"结转本期损益",_xlfn.XLOOKUP(D3262,科目余额表[科目编码],科目余额表[抽查项目],"无匹配"),"期间结转")</f>
        <v>0</v>
      </c>
      <c r="J3262" s="38" t="str" cm="1">
        <f t="array" ref="J3262">_xlfn.TEXTJOIN(",", TRUE, _xlfn.UNIQUE(IF((序时账[日期]=B3262)*(序时账[凭证字号]=C3262)*IF(G3262=0,序时账[借方金额]&lt;&gt;0,序时账[借方金额]=0)*(序时账[科目编码]&lt;&gt;D3262), 序时账[科目名称], "")))</f>
        <v/>
      </c>
      <c r="K3262" s="42"/>
      <c r="M3262" s="24"/>
      <c r="N3262" s="23"/>
    </row>
    <row r="3263" spans="1:14">
      <c r="A3263" s="38" t="str" cm="1">
        <f t="array" ref="A3263">_xlfn.TEXTJOIN(",", TRUE, _xlfn.UNIQUE(IF((序时账[日期]=B3263)*(序时账[凭证字号]=C3263), 序时账[科目编码], "")))</f>
        <v>0</v>
      </c>
      <c r="B3263" s="89"/>
      <c r="G3263" s="39"/>
      <c r="H3263" s="39"/>
      <c r="I3263" s="42">
        <f>IF(F3263&lt;&gt;"结转本期损益",_xlfn.XLOOKUP(D3263,科目余额表[科目编码],科目余额表[抽查项目],"无匹配"),"期间结转")</f>
        <v>0</v>
      </c>
      <c r="J3263" s="38" t="str" cm="1">
        <f t="array" ref="J3263">_xlfn.TEXTJOIN(",", TRUE, _xlfn.UNIQUE(IF((序时账[日期]=B3263)*(序时账[凭证字号]=C3263)*IF(G3263=0,序时账[借方金额]&lt;&gt;0,序时账[借方金额]=0)*(序时账[科目编码]&lt;&gt;D3263), 序时账[科目名称], "")))</f>
        <v/>
      </c>
      <c r="K3263" s="42"/>
      <c r="M3263" s="24"/>
      <c r="N3263" s="23"/>
    </row>
    <row r="3264" spans="1:14">
      <c r="A3264" s="38" t="str" cm="1">
        <f t="array" ref="A3264">_xlfn.TEXTJOIN(",", TRUE, _xlfn.UNIQUE(IF((序时账[日期]=B3264)*(序时账[凭证字号]=C3264), 序时账[科目编码], "")))</f>
        <v>0</v>
      </c>
      <c r="B3264" s="89"/>
      <c r="G3264" s="39"/>
      <c r="H3264" s="39"/>
      <c r="I3264" s="42">
        <f>IF(F3264&lt;&gt;"结转本期损益",_xlfn.XLOOKUP(D3264,科目余额表[科目编码],科目余额表[抽查项目],"无匹配"),"期间结转")</f>
        <v>0</v>
      </c>
      <c r="J3264" s="38" t="str" cm="1">
        <f t="array" ref="J3264">_xlfn.TEXTJOIN(",", TRUE, _xlfn.UNIQUE(IF((序时账[日期]=B3264)*(序时账[凭证字号]=C3264)*IF(G3264=0,序时账[借方金额]&lt;&gt;0,序时账[借方金额]=0)*(序时账[科目编码]&lt;&gt;D3264), 序时账[科目名称], "")))</f>
        <v/>
      </c>
      <c r="K3264" s="42"/>
      <c r="M3264" s="24"/>
      <c r="N3264" s="23"/>
    </row>
    <row r="3265" spans="1:14">
      <c r="A3265" s="38" t="str" cm="1">
        <f t="array" ref="A3265">_xlfn.TEXTJOIN(",", TRUE, _xlfn.UNIQUE(IF((序时账[日期]=B3265)*(序时账[凭证字号]=C3265), 序时账[科目编码], "")))</f>
        <v>0</v>
      </c>
      <c r="B3265" s="89"/>
      <c r="G3265" s="39"/>
      <c r="H3265" s="39"/>
      <c r="I3265" s="42">
        <f>IF(F3265&lt;&gt;"结转本期损益",_xlfn.XLOOKUP(D3265,科目余额表[科目编码],科目余额表[抽查项目],"无匹配"),"期间结转")</f>
        <v>0</v>
      </c>
      <c r="J3265" s="38" t="str" cm="1">
        <f t="array" ref="J3265">_xlfn.TEXTJOIN(",", TRUE, _xlfn.UNIQUE(IF((序时账[日期]=B3265)*(序时账[凭证字号]=C3265)*IF(G3265=0,序时账[借方金额]&lt;&gt;0,序时账[借方金额]=0)*(序时账[科目编码]&lt;&gt;D3265), 序时账[科目名称], "")))</f>
        <v/>
      </c>
      <c r="K3265" s="42"/>
      <c r="M3265" s="24"/>
      <c r="N3265" s="23"/>
    </row>
    <row r="3266" spans="1:14">
      <c r="A3266" s="38" t="str" cm="1">
        <f t="array" ref="A3266">_xlfn.TEXTJOIN(",", TRUE, _xlfn.UNIQUE(IF((序时账[日期]=B3266)*(序时账[凭证字号]=C3266), 序时账[科目编码], "")))</f>
        <v>0</v>
      </c>
      <c r="B3266" s="89"/>
      <c r="G3266" s="39"/>
      <c r="H3266" s="39"/>
      <c r="I3266" s="42">
        <f>IF(F3266&lt;&gt;"结转本期损益",_xlfn.XLOOKUP(D3266,科目余额表[科目编码],科目余额表[抽查项目],"无匹配"),"期间结转")</f>
        <v>0</v>
      </c>
      <c r="J3266" s="38" t="str" cm="1">
        <f t="array" ref="J3266">_xlfn.TEXTJOIN(",", TRUE, _xlfn.UNIQUE(IF((序时账[日期]=B3266)*(序时账[凭证字号]=C3266)*IF(G3266=0,序时账[借方金额]&lt;&gt;0,序时账[借方金额]=0)*(序时账[科目编码]&lt;&gt;D3266), 序时账[科目名称], "")))</f>
        <v/>
      </c>
      <c r="K3266" s="42"/>
      <c r="M3266" s="24"/>
      <c r="N3266" s="23"/>
    </row>
    <row r="3267" spans="1:14">
      <c r="A3267" s="38" t="str" cm="1">
        <f t="array" ref="A3267">_xlfn.TEXTJOIN(",", TRUE, _xlfn.UNIQUE(IF((序时账[日期]=B3267)*(序时账[凭证字号]=C3267), 序时账[科目编码], "")))</f>
        <v>0</v>
      </c>
      <c r="B3267" s="89"/>
      <c r="G3267" s="39"/>
      <c r="H3267" s="39"/>
      <c r="I3267" s="42">
        <f>IF(F3267&lt;&gt;"结转本期损益",_xlfn.XLOOKUP(D3267,科目余额表[科目编码],科目余额表[抽查项目],"无匹配"),"期间结转")</f>
        <v>0</v>
      </c>
      <c r="J3267" s="38" t="str" cm="1">
        <f t="array" ref="J3267">_xlfn.TEXTJOIN(",", TRUE, _xlfn.UNIQUE(IF((序时账[日期]=B3267)*(序时账[凭证字号]=C3267)*IF(G3267=0,序时账[借方金额]&lt;&gt;0,序时账[借方金额]=0)*(序时账[科目编码]&lt;&gt;D3267), 序时账[科目名称], "")))</f>
        <v/>
      </c>
      <c r="K3267" s="42"/>
      <c r="M3267" s="24"/>
      <c r="N3267" s="23"/>
    </row>
    <row r="3268" spans="1:14">
      <c r="A3268" s="38" t="str" cm="1">
        <f t="array" ref="A3268">_xlfn.TEXTJOIN(",", TRUE, _xlfn.UNIQUE(IF((序时账[日期]=B3268)*(序时账[凭证字号]=C3268), 序时账[科目编码], "")))</f>
        <v>0</v>
      </c>
      <c r="B3268" s="89"/>
      <c r="G3268" s="39"/>
      <c r="H3268" s="39"/>
      <c r="I3268" s="42">
        <f>IF(F3268&lt;&gt;"结转本期损益",_xlfn.XLOOKUP(D3268,科目余额表[科目编码],科目余额表[抽查项目],"无匹配"),"期间结转")</f>
        <v>0</v>
      </c>
      <c r="J3268" s="38" t="str" cm="1">
        <f t="array" ref="J3268">_xlfn.TEXTJOIN(",", TRUE, _xlfn.UNIQUE(IF((序时账[日期]=B3268)*(序时账[凭证字号]=C3268)*IF(G3268=0,序时账[借方金额]&lt;&gt;0,序时账[借方金额]=0)*(序时账[科目编码]&lt;&gt;D3268), 序时账[科目名称], "")))</f>
        <v/>
      </c>
      <c r="K3268" s="42"/>
      <c r="M3268" s="24"/>
      <c r="N3268" s="23"/>
    </row>
    <row r="3269" spans="1:14">
      <c r="A3269" s="38" t="str" cm="1">
        <f t="array" ref="A3269">_xlfn.TEXTJOIN(",", TRUE, _xlfn.UNIQUE(IF((序时账[日期]=B3269)*(序时账[凭证字号]=C3269), 序时账[科目编码], "")))</f>
        <v>0</v>
      </c>
      <c r="B3269" s="89"/>
      <c r="G3269" s="39"/>
      <c r="H3269" s="39"/>
      <c r="I3269" s="42">
        <f>IF(F3269&lt;&gt;"结转本期损益",_xlfn.XLOOKUP(D3269,科目余额表[科目编码],科目余额表[抽查项目],"无匹配"),"期间结转")</f>
        <v>0</v>
      </c>
      <c r="J3269" s="38" t="str" cm="1">
        <f t="array" ref="J3269">_xlfn.TEXTJOIN(",", TRUE, _xlfn.UNIQUE(IF((序时账[日期]=B3269)*(序时账[凭证字号]=C3269)*IF(G3269=0,序时账[借方金额]&lt;&gt;0,序时账[借方金额]=0)*(序时账[科目编码]&lt;&gt;D3269), 序时账[科目名称], "")))</f>
        <v/>
      </c>
      <c r="K3269" s="42"/>
      <c r="M3269" s="24"/>
      <c r="N3269" s="23"/>
    </row>
    <row r="3270" spans="1:14">
      <c r="A3270" s="38" t="str" cm="1">
        <f t="array" ref="A3270">_xlfn.TEXTJOIN(",", TRUE, _xlfn.UNIQUE(IF((序时账[日期]=B3270)*(序时账[凭证字号]=C3270), 序时账[科目编码], "")))</f>
        <v>0</v>
      </c>
      <c r="B3270" s="89"/>
      <c r="G3270" s="39"/>
      <c r="H3270" s="39"/>
      <c r="I3270" s="42">
        <f>IF(F3270&lt;&gt;"结转本期损益",_xlfn.XLOOKUP(D3270,科目余额表[科目编码],科目余额表[抽查项目],"无匹配"),"期间结转")</f>
        <v>0</v>
      </c>
      <c r="J3270" s="38" t="str" cm="1">
        <f t="array" ref="J3270">_xlfn.TEXTJOIN(",", TRUE, _xlfn.UNIQUE(IF((序时账[日期]=B3270)*(序时账[凭证字号]=C3270)*IF(G3270=0,序时账[借方金额]&lt;&gt;0,序时账[借方金额]=0)*(序时账[科目编码]&lt;&gt;D3270), 序时账[科目名称], "")))</f>
        <v/>
      </c>
      <c r="K3270" s="42"/>
      <c r="M3270" s="24"/>
      <c r="N3270" s="23"/>
    </row>
    <row r="3271" spans="1:14">
      <c r="A3271" s="38" t="str" cm="1">
        <f t="array" ref="A3271">_xlfn.TEXTJOIN(",", TRUE, _xlfn.UNIQUE(IF((序时账[日期]=B3271)*(序时账[凭证字号]=C3271), 序时账[科目编码], "")))</f>
        <v>0</v>
      </c>
      <c r="B3271" s="89"/>
      <c r="G3271" s="39"/>
      <c r="H3271" s="39"/>
      <c r="I3271" s="42">
        <f>IF(F3271&lt;&gt;"结转本期损益",_xlfn.XLOOKUP(D3271,科目余额表[科目编码],科目余额表[抽查项目],"无匹配"),"期间结转")</f>
        <v>0</v>
      </c>
      <c r="J3271" s="38" t="str" cm="1">
        <f t="array" ref="J3271">_xlfn.TEXTJOIN(",", TRUE, _xlfn.UNIQUE(IF((序时账[日期]=B3271)*(序时账[凭证字号]=C3271)*IF(G3271=0,序时账[借方金额]&lt;&gt;0,序时账[借方金额]=0)*(序时账[科目编码]&lt;&gt;D3271), 序时账[科目名称], "")))</f>
        <v/>
      </c>
      <c r="K3271" s="42"/>
      <c r="M3271" s="24"/>
      <c r="N3271" s="23"/>
    </row>
    <row r="3272" spans="1:14">
      <c r="A3272" s="38" t="str" cm="1">
        <f t="array" ref="A3272">_xlfn.TEXTJOIN(",", TRUE, _xlfn.UNIQUE(IF((序时账[日期]=B3272)*(序时账[凭证字号]=C3272), 序时账[科目编码], "")))</f>
        <v>0</v>
      </c>
      <c r="B3272" s="89"/>
      <c r="G3272" s="39"/>
      <c r="H3272" s="39"/>
      <c r="I3272" s="42">
        <f>IF(F3272&lt;&gt;"结转本期损益",_xlfn.XLOOKUP(D3272,科目余额表[科目编码],科目余额表[抽查项目],"无匹配"),"期间结转")</f>
        <v>0</v>
      </c>
      <c r="J3272" s="38" t="str" cm="1">
        <f t="array" ref="J3272">_xlfn.TEXTJOIN(",", TRUE, _xlfn.UNIQUE(IF((序时账[日期]=B3272)*(序时账[凭证字号]=C3272)*IF(G3272=0,序时账[借方金额]&lt;&gt;0,序时账[借方金额]=0)*(序时账[科目编码]&lt;&gt;D3272), 序时账[科目名称], "")))</f>
        <v/>
      </c>
      <c r="K3272" s="42"/>
      <c r="M3272" s="24"/>
      <c r="N3272" s="23"/>
    </row>
    <row r="3273" spans="1:14">
      <c r="A3273" s="38" t="str" cm="1">
        <f t="array" ref="A3273">_xlfn.TEXTJOIN(",", TRUE, _xlfn.UNIQUE(IF((序时账[日期]=B3273)*(序时账[凭证字号]=C3273), 序时账[科目编码], "")))</f>
        <v>0</v>
      </c>
      <c r="B3273" s="89"/>
      <c r="G3273" s="39"/>
      <c r="H3273" s="39"/>
      <c r="I3273" s="42">
        <f>IF(F3273&lt;&gt;"结转本期损益",_xlfn.XLOOKUP(D3273,科目余额表[科目编码],科目余额表[抽查项目],"无匹配"),"期间结转")</f>
        <v>0</v>
      </c>
      <c r="J3273" s="38" t="str" cm="1">
        <f t="array" ref="J3273">_xlfn.TEXTJOIN(",", TRUE, _xlfn.UNIQUE(IF((序时账[日期]=B3273)*(序时账[凭证字号]=C3273)*IF(G3273=0,序时账[借方金额]&lt;&gt;0,序时账[借方金额]=0)*(序时账[科目编码]&lt;&gt;D3273), 序时账[科目名称], "")))</f>
        <v/>
      </c>
      <c r="K3273" s="42"/>
      <c r="M3273" s="24"/>
      <c r="N3273" s="23"/>
    </row>
    <row r="3274" spans="1:14">
      <c r="A3274" s="38" t="str" cm="1">
        <f t="array" ref="A3274">_xlfn.TEXTJOIN(",", TRUE, _xlfn.UNIQUE(IF((序时账[日期]=B3274)*(序时账[凭证字号]=C3274), 序时账[科目编码], "")))</f>
        <v>0</v>
      </c>
      <c r="B3274" s="89"/>
      <c r="G3274" s="39"/>
      <c r="H3274" s="39"/>
      <c r="I3274" s="42">
        <f>IF(F3274&lt;&gt;"结转本期损益",_xlfn.XLOOKUP(D3274,科目余额表[科目编码],科目余额表[抽查项目],"无匹配"),"期间结转")</f>
        <v>0</v>
      </c>
      <c r="J3274" s="38" t="str" cm="1">
        <f t="array" ref="J3274">_xlfn.TEXTJOIN(",", TRUE, _xlfn.UNIQUE(IF((序时账[日期]=B3274)*(序时账[凭证字号]=C3274)*IF(G3274=0,序时账[借方金额]&lt;&gt;0,序时账[借方金额]=0)*(序时账[科目编码]&lt;&gt;D3274), 序时账[科目名称], "")))</f>
        <v/>
      </c>
      <c r="K3274" s="42"/>
      <c r="M3274" s="24"/>
      <c r="N3274" s="23"/>
    </row>
    <row r="3275" spans="1:14">
      <c r="A3275" s="38" t="str" cm="1">
        <f t="array" ref="A3275">_xlfn.TEXTJOIN(",", TRUE, _xlfn.UNIQUE(IF((序时账[日期]=B3275)*(序时账[凭证字号]=C3275), 序时账[科目编码], "")))</f>
        <v>0</v>
      </c>
      <c r="B3275" s="89"/>
      <c r="G3275" s="39"/>
      <c r="H3275" s="39"/>
      <c r="I3275" s="42">
        <f>IF(F3275&lt;&gt;"结转本期损益",_xlfn.XLOOKUP(D3275,科目余额表[科目编码],科目余额表[抽查项目],"无匹配"),"期间结转")</f>
        <v>0</v>
      </c>
      <c r="J3275" s="38" t="str" cm="1">
        <f t="array" ref="J3275">_xlfn.TEXTJOIN(",", TRUE, _xlfn.UNIQUE(IF((序时账[日期]=B3275)*(序时账[凭证字号]=C3275)*IF(G3275=0,序时账[借方金额]&lt;&gt;0,序时账[借方金额]=0)*(序时账[科目编码]&lt;&gt;D3275), 序时账[科目名称], "")))</f>
        <v/>
      </c>
      <c r="K3275" s="42"/>
      <c r="M3275" s="24"/>
      <c r="N3275" s="23"/>
    </row>
    <row r="3276" spans="1:14">
      <c r="A3276" s="38" t="str" cm="1">
        <f t="array" ref="A3276">_xlfn.TEXTJOIN(",", TRUE, _xlfn.UNIQUE(IF((序时账[日期]=B3276)*(序时账[凭证字号]=C3276), 序时账[科目编码], "")))</f>
        <v>0</v>
      </c>
      <c r="B3276" s="89"/>
      <c r="G3276" s="39"/>
      <c r="H3276" s="39"/>
      <c r="I3276" s="42">
        <f>IF(F3276&lt;&gt;"结转本期损益",_xlfn.XLOOKUP(D3276,科目余额表[科目编码],科目余额表[抽查项目],"无匹配"),"期间结转")</f>
        <v>0</v>
      </c>
      <c r="J3276" s="38" t="str" cm="1">
        <f t="array" ref="J3276">_xlfn.TEXTJOIN(",", TRUE, _xlfn.UNIQUE(IF((序时账[日期]=B3276)*(序时账[凭证字号]=C3276)*IF(G3276=0,序时账[借方金额]&lt;&gt;0,序时账[借方金额]=0)*(序时账[科目编码]&lt;&gt;D3276), 序时账[科目名称], "")))</f>
        <v/>
      </c>
      <c r="K3276" s="42"/>
      <c r="M3276" s="24"/>
      <c r="N3276" s="23"/>
    </row>
    <row r="3277" spans="1:14">
      <c r="A3277" s="38" t="str" cm="1">
        <f t="array" ref="A3277">_xlfn.TEXTJOIN(",", TRUE, _xlfn.UNIQUE(IF((序时账[日期]=B3277)*(序时账[凭证字号]=C3277), 序时账[科目编码], "")))</f>
        <v>0</v>
      </c>
      <c r="B3277" s="89"/>
      <c r="G3277" s="39"/>
      <c r="H3277" s="39"/>
      <c r="I3277" s="42">
        <f>IF(F3277&lt;&gt;"结转本期损益",_xlfn.XLOOKUP(D3277,科目余额表[科目编码],科目余额表[抽查项目],"无匹配"),"期间结转")</f>
        <v>0</v>
      </c>
      <c r="J3277" s="38" t="str" cm="1">
        <f t="array" ref="J3277">_xlfn.TEXTJOIN(",", TRUE, _xlfn.UNIQUE(IF((序时账[日期]=B3277)*(序时账[凭证字号]=C3277)*IF(G3277=0,序时账[借方金额]&lt;&gt;0,序时账[借方金额]=0)*(序时账[科目编码]&lt;&gt;D3277), 序时账[科目名称], "")))</f>
        <v/>
      </c>
      <c r="K3277" s="42"/>
      <c r="M3277" s="24"/>
      <c r="N3277" s="23"/>
    </row>
    <row r="3278" spans="1:14">
      <c r="A3278" s="38" t="str" cm="1">
        <f t="array" ref="A3278">_xlfn.TEXTJOIN(",", TRUE, _xlfn.UNIQUE(IF((序时账[日期]=B3278)*(序时账[凭证字号]=C3278), 序时账[科目编码], "")))</f>
        <v>0</v>
      </c>
      <c r="B3278" s="89"/>
      <c r="G3278" s="39"/>
      <c r="H3278" s="39"/>
      <c r="I3278" s="42">
        <f>IF(F3278&lt;&gt;"结转本期损益",_xlfn.XLOOKUP(D3278,科目余额表[科目编码],科目余额表[抽查项目],"无匹配"),"期间结转")</f>
        <v>0</v>
      </c>
      <c r="J3278" s="38" t="str" cm="1">
        <f t="array" ref="J3278">_xlfn.TEXTJOIN(",", TRUE, _xlfn.UNIQUE(IF((序时账[日期]=B3278)*(序时账[凭证字号]=C3278)*IF(G3278=0,序时账[借方金额]&lt;&gt;0,序时账[借方金额]=0)*(序时账[科目编码]&lt;&gt;D3278), 序时账[科目名称], "")))</f>
        <v/>
      </c>
      <c r="K3278" s="42"/>
      <c r="M3278" s="24"/>
      <c r="N3278" s="23"/>
    </row>
    <row r="3279" spans="1:14">
      <c r="A3279" s="38" t="str" cm="1">
        <f t="array" ref="A3279">_xlfn.TEXTJOIN(",", TRUE, _xlfn.UNIQUE(IF((序时账[日期]=B3279)*(序时账[凭证字号]=C3279), 序时账[科目编码], "")))</f>
        <v>0</v>
      </c>
      <c r="B3279" s="89"/>
      <c r="G3279" s="39"/>
      <c r="H3279" s="39"/>
      <c r="I3279" s="42">
        <f>IF(F3279&lt;&gt;"结转本期损益",_xlfn.XLOOKUP(D3279,科目余额表[科目编码],科目余额表[抽查项目],"无匹配"),"期间结转")</f>
        <v>0</v>
      </c>
      <c r="J3279" s="38" t="str" cm="1">
        <f t="array" ref="J3279">_xlfn.TEXTJOIN(",", TRUE, _xlfn.UNIQUE(IF((序时账[日期]=B3279)*(序时账[凭证字号]=C3279)*IF(G3279=0,序时账[借方金额]&lt;&gt;0,序时账[借方金额]=0)*(序时账[科目编码]&lt;&gt;D3279), 序时账[科目名称], "")))</f>
        <v/>
      </c>
      <c r="K3279" s="42"/>
      <c r="M3279" s="24"/>
      <c r="N3279" s="23"/>
    </row>
    <row r="3280" spans="1:14">
      <c r="A3280" s="38" t="str" cm="1">
        <f t="array" ref="A3280">_xlfn.TEXTJOIN(",", TRUE, _xlfn.UNIQUE(IF((序时账[日期]=B3280)*(序时账[凭证字号]=C3280), 序时账[科目编码], "")))</f>
        <v>0</v>
      </c>
      <c r="B3280" s="89"/>
      <c r="G3280" s="39"/>
      <c r="H3280" s="39"/>
      <c r="I3280" s="42">
        <f>IF(F3280&lt;&gt;"结转本期损益",_xlfn.XLOOKUP(D3280,科目余额表[科目编码],科目余额表[抽查项目],"无匹配"),"期间结转")</f>
        <v>0</v>
      </c>
      <c r="J3280" s="38" t="str" cm="1">
        <f t="array" ref="J3280">_xlfn.TEXTJOIN(",", TRUE, _xlfn.UNIQUE(IF((序时账[日期]=B3280)*(序时账[凭证字号]=C3280)*IF(G3280=0,序时账[借方金额]&lt;&gt;0,序时账[借方金额]=0)*(序时账[科目编码]&lt;&gt;D3280), 序时账[科目名称], "")))</f>
        <v/>
      </c>
      <c r="K3280" s="42"/>
      <c r="M3280" s="24"/>
      <c r="N3280" s="23"/>
    </row>
    <row r="3281" spans="1:14">
      <c r="A3281" s="38" t="str" cm="1">
        <f t="array" ref="A3281">_xlfn.TEXTJOIN(",", TRUE, _xlfn.UNIQUE(IF((序时账[日期]=B3281)*(序时账[凭证字号]=C3281), 序时账[科目编码], "")))</f>
        <v>0</v>
      </c>
      <c r="B3281" s="89"/>
      <c r="G3281" s="39"/>
      <c r="H3281" s="39"/>
      <c r="I3281" s="42">
        <f>IF(F3281&lt;&gt;"结转本期损益",_xlfn.XLOOKUP(D3281,科目余额表[科目编码],科目余额表[抽查项目],"无匹配"),"期间结转")</f>
        <v>0</v>
      </c>
      <c r="J3281" s="38" t="str" cm="1">
        <f t="array" ref="J3281">_xlfn.TEXTJOIN(",", TRUE, _xlfn.UNIQUE(IF((序时账[日期]=B3281)*(序时账[凭证字号]=C3281)*IF(G3281=0,序时账[借方金额]&lt;&gt;0,序时账[借方金额]=0)*(序时账[科目编码]&lt;&gt;D3281), 序时账[科目名称], "")))</f>
        <v/>
      </c>
      <c r="K3281" s="42"/>
      <c r="M3281" s="24"/>
      <c r="N3281" s="23"/>
    </row>
    <row r="3282" spans="1:14">
      <c r="A3282" s="38" t="str" cm="1">
        <f t="array" ref="A3282">_xlfn.TEXTJOIN(",", TRUE, _xlfn.UNIQUE(IF((序时账[日期]=B3282)*(序时账[凭证字号]=C3282), 序时账[科目编码], "")))</f>
        <v>0</v>
      </c>
      <c r="B3282" s="89"/>
      <c r="G3282" s="39"/>
      <c r="H3282" s="39"/>
      <c r="I3282" s="42">
        <f>IF(F3282&lt;&gt;"结转本期损益",_xlfn.XLOOKUP(D3282,科目余额表[科目编码],科目余额表[抽查项目],"无匹配"),"期间结转")</f>
        <v>0</v>
      </c>
      <c r="J3282" s="38" t="str" cm="1">
        <f t="array" ref="J3282">_xlfn.TEXTJOIN(",", TRUE, _xlfn.UNIQUE(IF((序时账[日期]=B3282)*(序时账[凭证字号]=C3282)*IF(G3282=0,序时账[借方金额]&lt;&gt;0,序时账[借方金额]=0)*(序时账[科目编码]&lt;&gt;D3282), 序时账[科目名称], "")))</f>
        <v/>
      </c>
      <c r="K3282" s="42"/>
      <c r="M3282" s="24"/>
      <c r="N3282" s="23"/>
    </row>
    <row r="3283" spans="1:14">
      <c r="A3283" s="38" t="str" cm="1">
        <f t="array" ref="A3283">_xlfn.TEXTJOIN(",", TRUE, _xlfn.UNIQUE(IF((序时账[日期]=B3283)*(序时账[凭证字号]=C3283), 序时账[科目编码], "")))</f>
        <v>0</v>
      </c>
      <c r="B3283" s="89"/>
      <c r="G3283" s="39"/>
      <c r="H3283" s="39"/>
      <c r="I3283" s="42">
        <f>IF(F3283&lt;&gt;"结转本期损益",_xlfn.XLOOKUP(D3283,科目余额表[科目编码],科目余额表[抽查项目],"无匹配"),"期间结转")</f>
        <v>0</v>
      </c>
      <c r="J3283" s="38" t="str" cm="1">
        <f t="array" ref="J3283">_xlfn.TEXTJOIN(",", TRUE, _xlfn.UNIQUE(IF((序时账[日期]=B3283)*(序时账[凭证字号]=C3283)*IF(G3283=0,序时账[借方金额]&lt;&gt;0,序时账[借方金额]=0)*(序时账[科目编码]&lt;&gt;D3283), 序时账[科目名称], "")))</f>
        <v/>
      </c>
      <c r="K3283" s="42"/>
      <c r="M3283" s="24"/>
      <c r="N3283" s="23"/>
    </row>
    <row r="3284" spans="1:14">
      <c r="A3284" s="38" t="str" cm="1">
        <f t="array" ref="A3284">_xlfn.TEXTJOIN(",", TRUE, _xlfn.UNIQUE(IF((序时账[日期]=B3284)*(序时账[凭证字号]=C3284), 序时账[科目编码], "")))</f>
        <v>0</v>
      </c>
      <c r="B3284" s="89"/>
      <c r="G3284" s="39"/>
      <c r="H3284" s="39"/>
      <c r="I3284" s="42">
        <f>IF(F3284&lt;&gt;"结转本期损益",_xlfn.XLOOKUP(D3284,科目余额表[科目编码],科目余额表[抽查项目],"无匹配"),"期间结转")</f>
        <v>0</v>
      </c>
      <c r="J3284" s="38" t="str" cm="1">
        <f t="array" ref="J3284">_xlfn.TEXTJOIN(",", TRUE, _xlfn.UNIQUE(IF((序时账[日期]=B3284)*(序时账[凭证字号]=C3284)*IF(G3284=0,序时账[借方金额]&lt;&gt;0,序时账[借方金额]=0)*(序时账[科目编码]&lt;&gt;D3284), 序时账[科目名称], "")))</f>
        <v/>
      </c>
      <c r="K3284" s="42"/>
      <c r="M3284" s="24"/>
      <c r="N3284" s="23"/>
    </row>
    <row r="3285" spans="1:14">
      <c r="A3285" s="38" t="str" cm="1">
        <f t="array" ref="A3285">_xlfn.TEXTJOIN(",", TRUE, _xlfn.UNIQUE(IF((序时账[日期]=B3285)*(序时账[凭证字号]=C3285), 序时账[科目编码], "")))</f>
        <v>0</v>
      </c>
      <c r="B3285" s="89"/>
      <c r="G3285" s="39"/>
      <c r="H3285" s="39"/>
      <c r="I3285" s="42">
        <f>IF(F3285&lt;&gt;"结转本期损益",_xlfn.XLOOKUP(D3285,科目余额表[科目编码],科目余额表[抽查项目],"无匹配"),"期间结转")</f>
        <v>0</v>
      </c>
      <c r="J3285" s="38" t="str" cm="1">
        <f t="array" ref="J3285">_xlfn.TEXTJOIN(",", TRUE, _xlfn.UNIQUE(IF((序时账[日期]=B3285)*(序时账[凭证字号]=C3285)*IF(G3285=0,序时账[借方金额]&lt;&gt;0,序时账[借方金额]=0)*(序时账[科目编码]&lt;&gt;D3285), 序时账[科目名称], "")))</f>
        <v/>
      </c>
      <c r="K3285" s="42"/>
      <c r="M3285" s="24"/>
      <c r="N3285" s="23"/>
    </row>
    <row r="3286" spans="1:14">
      <c r="A3286" s="38" t="str" cm="1">
        <f t="array" ref="A3286">_xlfn.TEXTJOIN(",", TRUE, _xlfn.UNIQUE(IF((序时账[日期]=B3286)*(序时账[凭证字号]=C3286), 序时账[科目编码], "")))</f>
        <v>0</v>
      </c>
      <c r="B3286" s="89"/>
      <c r="G3286" s="39"/>
      <c r="H3286" s="39"/>
      <c r="I3286" s="42">
        <f>IF(F3286&lt;&gt;"结转本期损益",_xlfn.XLOOKUP(D3286,科目余额表[科目编码],科目余额表[抽查项目],"无匹配"),"期间结转")</f>
        <v>0</v>
      </c>
      <c r="J3286" s="38" t="str" cm="1">
        <f t="array" ref="J3286">_xlfn.TEXTJOIN(",", TRUE, _xlfn.UNIQUE(IF((序时账[日期]=B3286)*(序时账[凭证字号]=C3286)*IF(G3286=0,序时账[借方金额]&lt;&gt;0,序时账[借方金额]=0)*(序时账[科目编码]&lt;&gt;D3286), 序时账[科目名称], "")))</f>
        <v/>
      </c>
      <c r="K3286" s="42"/>
      <c r="M3286" s="24"/>
      <c r="N3286" s="23"/>
    </row>
    <row r="3287" spans="1:14">
      <c r="A3287" s="38" t="str" cm="1">
        <f t="array" ref="A3287">_xlfn.TEXTJOIN(",", TRUE, _xlfn.UNIQUE(IF((序时账[日期]=B3287)*(序时账[凭证字号]=C3287), 序时账[科目编码], "")))</f>
        <v>0</v>
      </c>
      <c r="B3287" s="89"/>
      <c r="G3287" s="39"/>
      <c r="H3287" s="39"/>
      <c r="I3287" s="42">
        <f>IF(F3287&lt;&gt;"结转本期损益",_xlfn.XLOOKUP(D3287,科目余额表[科目编码],科目余额表[抽查项目],"无匹配"),"期间结转")</f>
        <v>0</v>
      </c>
      <c r="J3287" s="38" t="str" cm="1">
        <f t="array" ref="J3287">_xlfn.TEXTJOIN(",", TRUE, _xlfn.UNIQUE(IF((序时账[日期]=B3287)*(序时账[凭证字号]=C3287)*IF(G3287=0,序时账[借方金额]&lt;&gt;0,序时账[借方金额]=0)*(序时账[科目编码]&lt;&gt;D3287), 序时账[科目名称], "")))</f>
        <v/>
      </c>
      <c r="K3287" s="42"/>
      <c r="M3287" s="24"/>
      <c r="N3287" s="23"/>
    </row>
    <row r="3288" spans="1:14">
      <c r="A3288" s="38" t="str" cm="1">
        <f t="array" ref="A3288">_xlfn.TEXTJOIN(",", TRUE, _xlfn.UNIQUE(IF((序时账[日期]=B3288)*(序时账[凭证字号]=C3288), 序时账[科目编码], "")))</f>
        <v>0</v>
      </c>
      <c r="B3288" s="89"/>
      <c r="G3288" s="39"/>
      <c r="H3288" s="39"/>
      <c r="I3288" s="42">
        <f>IF(F3288&lt;&gt;"结转本期损益",_xlfn.XLOOKUP(D3288,科目余额表[科目编码],科目余额表[抽查项目],"无匹配"),"期间结转")</f>
        <v>0</v>
      </c>
      <c r="J3288" s="38" t="str" cm="1">
        <f t="array" ref="J3288">_xlfn.TEXTJOIN(",", TRUE, _xlfn.UNIQUE(IF((序时账[日期]=B3288)*(序时账[凭证字号]=C3288)*IF(G3288=0,序时账[借方金额]&lt;&gt;0,序时账[借方金额]=0)*(序时账[科目编码]&lt;&gt;D3288), 序时账[科目名称], "")))</f>
        <v/>
      </c>
      <c r="K3288" s="42"/>
      <c r="M3288" s="24"/>
      <c r="N3288" s="23"/>
    </row>
    <row r="3289" spans="1:14">
      <c r="A3289" s="38" t="str" cm="1">
        <f t="array" ref="A3289">_xlfn.TEXTJOIN(",", TRUE, _xlfn.UNIQUE(IF((序时账[日期]=B3289)*(序时账[凭证字号]=C3289), 序时账[科目编码], "")))</f>
        <v>0</v>
      </c>
      <c r="B3289" s="89"/>
      <c r="G3289" s="39"/>
      <c r="H3289" s="39"/>
      <c r="I3289" s="42">
        <f>IF(F3289&lt;&gt;"结转本期损益",_xlfn.XLOOKUP(D3289,科目余额表[科目编码],科目余额表[抽查项目],"无匹配"),"期间结转")</f>
        <v>0</v>
      </c>
      <c r="J3289" s="38" t="str" cm="1">
        <f t="array" ref="J3289">_xlfn.TEXTJOIN(",", TRUE, _xlfn.UNIQUE(IF((序时账[日期]=B3289)*(序时账[凭证字号]=C3289)*IF(G3289=0,序时账[借方金额]&lt;&gt;0,序时账[借方金额]=0)*(序时账[科目编码]&lt;&gt;D3289), 序时账[科目名称], "")))</f>
        <v/>
      </c>
      <c r="K3289" s="42"/>
      <c r="M3289" s="24"/>
      <c r="N3289" s="23"/>
    </row>
    <row r="3290" spans="1:14">
      <c r="A3290" s="38" t="str" cm="1">
        <f t="array" ref="A3290">_xlfn.TEXTJOIN(",", TRUE, _xlfn.UNIQUE(IF((序时账[日期]=B3290)*(序时账[凭证字号]=C3290), 序时账[科目编码], "")))</f>
        <v>0</v>
      </c>
      <c r="B3290" s="89"/>
      <c r="G3290" s="39"/>
      <c r="H3290" s="39"/>
      <c r="I3290" s="42">
        <f>IF(F3290&lt;&gt;"结转本期损益",_xlfn.XLOOKUP(D3290,科目余额表[科目编码],科目余额表[抽查项目],"无匹配"),"期间结转")</f>
        <v>0</v>
      </c>
      <c r="J3290" s="38" t="str" cm="1">
        <f t="array" ref="J3290">_xlfn.TEXTJOIN(",", TRUE, _xlfn.UNIQUE(IF((序时账[日期]=B3290)*(序时账[凭证字号]=C3290)*IF(G3290=0,序时账[借方金额]&lt;&gt;0,序时账[借方金额]=0)*(序时账[科目编码]&lt;&gt;D3290), 序时账[科目名称], "")))</f>
        <v/>
      </c>
      <c r="K3290" s="42"/>
      <c r="M3290" s="24"/>
      <c r="N3290" s="23"/>
    </row>
    <row r="3291" spans="1:14">
      <c r="A3291" s="38" t="str" cm="1">
        <f t="array" ref="A3291">_xlfn.TEXTJOIN(",", TRUE, _xlfn.UNIQUE(IF((序时账[日期]=B3291)*(序时账[凭证字号]=C3291), 序时账[科目编码], "")))</f>
        <v>0</v>
      </c>
      <c r="B3291" s="89"/>
      <c r="G3291" s="39"/>
      <c r="H3291" s="39"/>
      <c r="I3291" s="42">
        <f>IF(F3291&lt;&gt;"结转本期损益",_xlfn.XLOOKUP(D3291,科目余额表[科目编码],科目余额表[抽查项目],"无匹配"),"期间结转")</f>
        <v>0</v>
      </c>
      <c r="J3291" s="38" t="str" cm="1">
        <f t="array" ref="J3291">_xlfn.TEXTJOIN(",", TRUE, _xlfn.UNIQUE(IF((序时账[日期]=B3291)*(序时账[凭证字号]=C3291)*IF(G3291=0,序时账[借方金额]&lt;&gt;0,序时账[借方金额]=0)*(序时账[科目编码]&lt;&gt;D3291), 序时账[科目名称], "")))</f>
        <v/>
      </c>
      <c r="K3291" s="42"/>
      <c r="M3291" s="24"/>
      <c r="N3291" s="23"/>
    </row>
    <row r="3292" spans="1:14">
      <c r="A3292" s="38" t="str" cm="1">
        <f t="array" ref="A3292">_xlfn.TEXTJOIN(",", TRUE, _xlfn.UNIQUE(IF((序时账[日期]=B3292)*(序时账[凭证字号]=C3292), 序时账[科目编码], "")))</f>
        <v>0</v>
      </c>
      <c r="B3292" s="89"/>
      <c r="G3292" s="39"/>
      <c r="H3292" s="39"/>
      <c r="I3292" s="42">
        <f>IF(F3292&lt;&gt;"结转本期损益",_xlfn.XLOOKUP(D3292,科目余额表[科目编码],科目余额表[抽查项目],"无匹配"),"期间结转")</f>
        <v>0</v>
      </c>
      <c r="J3292" s="38" t="str" cm="1">
        <f t="array" ref="J3292">_xlfn.TEXTJOIN(",", TRUE, _xlfn.UNIQUE(IF((序时账[日期]=B3292)*(序时账[凭证字号]=C3292)*IF(G3292=0,序时账[借方金额]&lt;&gt;0,序时账[借方金额]=0)*(序时账[科目编码]&lt;&gt;D3292), 序时账[科目名称], "")))</f>
        <v/>
      </c>
      <c r="K3292" s="42"/>
      <c r="M3292" s="24"/>
      <c r="N3292" s="23"/>
    </row>
    <row r="3293" spans="1:14">
      <c r="A3293" s="38" t="str" cm="1">
        <f t="array" ref="A3293">_xlfn.TEXTJOIN(",", TRUE, _xlfn.UNIQUE(IF((序时账[日期]=B3293)*(序时账[凭证字号]=C3293), 序时账[科目编码], "")))</f>
        <v>0</v>
      </c>
      <c r="B3293" s="89"/>
      <c r="G3293" s="39"/>
      <c r="H3293" s="39"/>
      <c r="I3293" s="42">
        <f>IF(F3293&lt;&gt;"结转本期损益",_xlfn.XLOOKUP(D3293,科目余额表[科目编码],科目余额表[抽查项目],"无匹配"),"期间结转")</f>
        <v>0</v>
      </c>
      <c r="J3293" s="38" t="str" cm="1">
        <f t="array" ref="J3293">_xlfn.TEXTJOIN(",", TRUE, _xlfn.UNIQUE(IF((序时账[日期]=B3293)*(序时账[凭证字号]=C3293)*IF(G3293=0,序时账[借方金额]&lt;&gt;0,序时账[借方金额]=0)*(序时账[科目编码]&lt;&gt;D3293), 序时账[科目名称], "")))</f>
        <v/>
      </c>
      <c r="K3293" s="42"/>
      <c r="M3293" s="24"/>
      <c r="N3293" s="23"/>
    </row>
    <row r="3294" spans="1:14">
      <c r="A3294" s="38" t="str" cm="1">
        <f t="array" ref="A3294">_xlfn.TEXTJOIN(",", TRUE, _xlfn.UNIQUE(IF((序时账[日期]=B3294)*(序时账[凭证字号]=C3294), 序时账[科目编码], "")))</f>
        <v>0</v>
      </c>
      <c r="B3294" s="89"/>
      <c r="G3294" s="39"/>
      <c r="H3294" s="39"/>
      <c r="I3294" s="42">
        <f>IF(F3294&lt;&gt;"结转本期损益",_xlfn.XLOOKUP(D3294,科目余额表[科目编码],科目余额表[抽查项目],"无匹配"),"期间结转")</f>
        <v>0</v>
      </c>
      <c r="J3294" s="38" t="str" cm="1">
        <f t="array" ref="J3294">_xlfn.TEXTJOIN(",", TRUE, _xlfn.UNIQUE(IF((序时账[日期]=B3294)*(序时账[凭证字号]=C3294)*IF(G3294=0,序时账[借方金额]&lt;&gt;0,序时账[借方金额]=0)*(序时账[科目编码]&lt;&gt;D3294), 序时账[科目名称], "")))</f>
        <v/>
      </c>
      <c r="K3294" s="42"/>
      <c r="M3294" s="24"/>
      <c r="N3294" s="23"/>
    </row>
    <row r="3295" spans="1:14">
      <c r="A3295" s="38" t="str" cm="1">
        <f t="array" ref="A3295">_xlfn.TEXTJOIN(",", TRUE, _xlfn.UNIQUE(IF((序时账[日期]=B3295)*(序时账[凭证字号]=C3295), 序时账[科目编码], "")))</f>
        <v>0</v>
      </c>
      <c r="B3295" s="89"/>
      <c r="G3295" s="39"/>
      <c r="H3295" s="39"/>
      <c r="I3295" s="42">
        <f>IF(F3295&lt;&gt;"结转本期损益",_xlfn.XLOOKUP(D3295,科目余额表[科目编码],科目余额表[抽查项目],"无匹配"),"期间结转")</f>
        <v>0</v>
      </c>
      <c r="J3295" s="38" t="str" cm="1">
        <f t="array" ref="J3295">_xlfn.TEXTJOIN(",", TRUE, _xlfn.UNIQUE(IF((序时账[日期]=B3295)*(序时账[凭证字号]=C3295)*IF(G3295=0,序时账[借方金额]&lt;&gt;0,序时账[借方金额]=0)*(序时账[科目编码]&lt;&gt;D3295), 序时账[科目名称], "")))</f>
        <v/>
      </c>
      <c r="K3295" s="42"/>
      <c r="M3295" s="24"/>
      <c r="N3295" s="23"/>
    </row>
    <row r="3296" spans="1:14">
      <c r="A3296" s="38" t="str" cm="1">
        <f t="array" ref="A3296">_xlfn.TEXTJOIN(",", TRUE, _xlfn.UNIQUE(IF((序时账[日期]=B3296)*(序时账[凭证字号]=C3296), 序时账[科目编码], "")))</f>
        <v>0</v>
      </c>
      <c r="B3296" s="89"/>
      <c r="G3296" s="39"/>
      <c r="H3296" s="39"/>
      <c r="I3296" s="42">
        <f>IF(F3296&lt;&gt;"结转本期损益",_xlfn.XLOOKUP(D3296,科目余额表[科目编码],科目余额表[抽查项目],"无匹配"),"期间结转")</f>
        <v>0</v>
      </c>
      <c r="J3296" s="38" t="str" cm="1">
        <f t="array" ref="J3296">_xlfn.TEXTJOIN(",", TRUE, _xlfn.UNIQUE(IF((序时账[日期]=B3296)*(序时账[凭证字号]=C3296)*IF(G3296=0,序时账[借方金额]&lt;&gt;0,序时账[借方金额]=0)*(序时账[科目编码]&lt;&gt;D3296), 序时账[科目名称], "")))</f>
        <v/>
      </c>
      <c r="K3296" s="42"/>
      <c r="M3296" s="24"/>
      <c r="N3296" s="23"/>
    </row>
    <row r="3297" spans="1:14">
      <c r="A3297" s="38" t="str" cm="1">
        <f t="array" ref="A3297">_xlfn.TEXTJOIN(",", TRUE, _xlfn.UNIQUE(IF((序时账[日期]=B3297)*(序时账[凭证字号]=C3297), 序时账[科目编码], "")))</f>
        <v>0</v>
      </c>
      <c r="B3297" s="89"/>
      <c r="G3297" s="39"/>
      <c r="H3297" s="39"/>
      <c r="I3297" s="42">
        <f>IF(F3297&lt;&gt;"结转本期损益",_xlfn.XLOOKUP(D3297,科目余额表[科目编码],科目余额表[抽查项目],"无匹配"),"期间结转")</f>
        <v>0</v>
      </c>
      <c r="J3297" s="38" t="str" cm="1">
        <f t="array" ref="J3297">_xlfn.TEXTJOIN(",", TRUE, _xlfn.UNIQUE(IF((序时账[日期]=B3297)*(序时账[凭证字号]=C3297)*IF(G3297=0,序时账[借方金额]&lt;&gt;0,序时账[借方金额]=0)*(序时账[科目编码]&lt;&gt;D3297), 序时账[科目名称], "")))</f>
        <v/>
      </c>
      <c r="K3297" s="42"/>
      <c r="M3297" s="24"/>
      <c r="N3297" s="23"/>
    </row>
    <row r="3298" spans="1:14">
      <c r="A3298" s="38" t="str" cm="1">
        <f t="array" ref="A3298">_xlfn.TEXTJOIN(",", TRUE, _xlfn.UNIQUE(IF((序时账[日期]=B3298)*(序时账[凭证字号]=C3298), 序时账[科目编码], "")))</f>
        <v>0</v>
      </c>
      <c r="B3298" s="89"/>
      <c r="G3298" s="39"/>
      <c r="H3298" s="39"/>
      <c r="I3298" s="42">
        <f>IF(F3298&lt;&gt;"结转本期损益",_xlfn.XLOOKUP(D3298,科目余额表[科目编码],科目余额表[抽查项目],"无匹配"),"期间结转")</f>
        <v>0</v>
      </c>
      <c r="J3298" s="38" t="str" cm="1">
        <f t="array" ref="J3298">_xlfn.TEXTJOIN(",", TRUE, _xlfn.UNIQUE(IF((序时账[日期]=B3298)*(序时账[凭证字号]=C3298)*IF(G3298=0,序时账[借方金额]&lt;&gt;0,序时账[借方金额]=0)*(序时账[科目编码]&lt;&gt;D3298), 序时账[科目名称], "")))</f>
        <v/>
      </c>
      <c r="K3298" s="42"/>
      <c r="M3298" s="24"/>
      <c r="N3298" s="23"/>
    </row>
    <row r="3299" spans="1:14">
      <c r="A3299" s="38" t="str" cm="1">
        <f t="array" ref="A3299">_xlfn.TEXTJOIN(",", TRUE, _xlfn.UNIQUE(IF((序时账[日期]=B3299)*(序时账[凭证字号]=C3299), 序时账[科目编码], "")))</f>
        <v>0</v>
      </c>
      <c r="B3299" s="89"/>
      <c r="G3299" s="39"/>
      <c r="H3299" s="39"/>
      <c r="I3299" s="42">
        <f>IF(F3299&lt;&gt;"结转本期损益",_xlfn.XLOOKUP(D3299,科目余额表[科目编码],科目余额表[抽查项目],"无匹配"),"期间结转")</f>
        <v>0</v>
      </c>
      <c r="J3299" s="38" t="str" cm="1">
        <f t="array" ref="J3299">_xlfn.TEXTJOIN(",", TRUE, _xlfn.UNIQUE(IF((序时账[日期]=B3299)*(序时账[凭证字号]=C3299)*IF(G3299=0,序时账[借方金额]&lt;&gt;0,序时账[借方金额]=0)*(序时账[科目编码]&lt;&gt;D3299), 序时账[科目名称], "")))</f>
        <v/>
      </c>
      <c r="K3299" s="42"/>
      <c r="M3299" s="24"/>
      <c r="N3299" s="23"/>
    </row>
    <row r="3300" spans="1:14">
      <c r="A3300" s="38" t="str" cm="1">
        <f t="array" ref="A3300">_xlfn.TEXTJOIN(",", TRUE, _xlfn.UNIQUE(IF((序时账[日期]=B3300)*(序时账[凭证字号]=C3300), 序时账[科目编码], "")))</f>
        <v>0</v>
      </c>
      <c r="B3300" s="89"/>
      <c r="G3300" s="39"/>
      <c r="H3300" s="39"/>
      <c r="I3300" s="42">
        <f>IF(F3300&lt;&gt;"结转本期损益",_xlfn.XLOOKUP(D3300,科目余额表[科目编码],科目余额表[抽查项目],"无匹配"),"期间结转")</f>
        <v>0</v>
      </c>
      <c r="J3300" s="38" t="str" cm="1">
        <f t="array" ref="J3300">_xlfn.TEXTJOIN(",", TRUE, _xlfn.UNIQUE(IF((序时账[日期]=B3300)*(序时账[凭证字号]=C3300)*IF(G3300=0,序时账[借方金额]&lt;&gt;0,序时账[借方金额]=0)*(序时账[科目编码]&lt;&gt;D3300), 序时账[科目名称], "")))</f>
        <v/>
      </c>
      <c r="K3300" s="42"/>
      <c r="M3300" s="24"/>
      <c r="N3300" s="23"/>
    </row>
    <row r="3301" spans="1:14">
      <c r="A3301" s="38" t="str" cm="1">
        <f t="array" ref="A3301">_xlfn.TEXTJOIN(",", TRUE, _xlfn.UNIQUE(IF((序时账[日期]=B3301)*(序时账[凭证字号]=C3301), 序时账[科目编码], "")))</f>
        <v>0</v>
      </c>
      <c r="B3301" s="89"/>
      <c r="G3301" s="39"/>
      <c r="H3301" s="39"/>
      <c r="I3301" s="42">
        <f>IF(F3301&lt;&gt;"结转本期损益",_xlfn.XLOOKUP(D3301,科目余额表[科目编码],科目余额表[抽查项目],"无匹配"),"期间结转")</f>
        <v>0</v>
      </c>
      <c r="J3301" s="38" t="str" cm="1">
        <f t="array" ref="J3301">_xlfn.TEXTJOIN(",", TRUE, _xlfn.UNIQUE(IF((序时账[日期]=B3301)*(序时账[凭证字号]=C3301)*IF(G3301=0,序时账[借方金额]&lt;&gt;0,序时账[借方金额]=0)*(序时账[科目编码]&lt;&gt;D3301), 序时账[科目名称], "")))</f>
        <v/>
      </c>
      <c r="K3301" s="42"/>
      <c r="M3301" s="24"/>
      <c r="N3301" s="23"/>
    </row>
    <row r="3302" spans="1:14">
      <c r="A3302" s="38" t="str" cm="1">
        <f t="array" ref="A3302">_xlfn.TEXTJOIN(",", TRUE, _xlfn.UNIQUE(IF((序时账[日期]=B3302)*(序时账[凭证字号]=C3302), 序时账[科目编码], "")))</f>
        <v>0</v>
      </c>
      <c r="B3302" s="89"/>
      <c r="G3302" s="39"/>
      <c r="H3302" s="39"/>
      <c r="I3302" s="42">
        <f>IF(F3302&lt;&gt;"结转本期损益",_xlfn.XLOOKUP(D3302,科目余额表[科目编码],科目余额表[抽查项目],"无匹配"),"期间结转")</f>
        <v>0</v>
      </c>
      <c r="J3302" s="38" t="str" cm="1">
        <f t="array" ref="J3302">_xlfn.TEXTJOIN(",", TRUE, _xlfn.UNIQUE(IF((序时账[日期]=B3302)*(序时账[凭证字号]=C3302)*IF(G3302=0,序时账[借方金额]&lt;&gt;0,序时账[借方金额]=0)*(序时账[科目编码]&lt;&gt;D3302), 序时账[科目名称], "")))</f>
        <v/>
      </c>
      <c r="K3302" s="42"/>
      <c r="M3302" s="24"/>
      <c r="N3302" s="23"/>
    </row>
    <row r="3303" spans="1:14">
      <c r="A3303" s="38" t="str" cm="1">
        <f t="array" ref="A3303">_xlfn.TEXTJOIN(",", TRUE, _xlfn.UNIQUE(IF((序时账[日期]=B3303)*(序时账[凭证字号]=C3303), 序时账[科目编码], "")))</f>
        <v>0</v>
      </c>
      <c r="B3303" s="89"/>
      <c r="G3303" s="39"/>
      <c r="H3303" s="39"/>
      <c r="I3303" s="42">
        <f>IF(F3303&lt;&gt;"结转本期损益",_xlfn.XLOOKUP(D3303,科目余额表[科目编码],科目余额表[抽查项目],"无匹配"),"期间结转")</f>
        <v>0</v>
      </c>
      <c r="J3303" s="38" t="str" cm="1">
        <f t="array" ref="J3303">_xlfn.TEXTJOIN(",", TRUE, _xlfn.UNIQUE(IF((序时账[日期]=B3303)*(序时账[凭证字号]=C3303)*IF(G3303=0,序时账[借方金额]&lt;&gt;0,序时账[借方金额]=0)*(序时账[科目编码]&lt;&gt;D3303), 序时账[科目名称], "")))</f>
        <v/>
      </c>
      <c r="K3303" s="42"/>
      <c r="M3303" s="24"/>
      <c r="N3303" s="23"/>
    </row>
    <row r="3304" spans="1:14">
      <c r="A3304" s="38" t="str" cm="1">
        <f t="array" ref="A3304">_xlfn.TEXTJOIN(",", TRUE, _xlfn.UNIQUE(IF((序时账[日期]=B3304)*(序时账[凭证字号]=C3304), 序时账[科目编码], "")))</f>
        <v>0</v>
      </c>
      <c r="B3304" s="89"/>
      <c r="G3304" s="39"/>
      <c r="H3304" s="39"/>
      <c r="I3304" s="42">
        <f>IF(F3304&lt;&gt;"结转本期损益",_xlfn.XLOOKUP(D3304,科目余额表[科目编码],科目余额表[抽查项目],"无匹配"),"期间结转")</f>
        <v>0</v>
      </c>
      <c r="J3304" s="38" t="str" cm="1">
        <f t="array" ref="J3304">_xlfn.TEXTJOIN(",", TRUE, _xlfn.UNIQUE(IF((序时账[日期]=B3304)*(序时账[凭证字号]=C3304)*IF(G3304=0,序时账[借方金额]&lt;&gt;0,序时账[借方金额]=0)*(序时账[科目编码]&lt;&gt;D3304), 序时账[科目名称], "")))</f>
        <v/>
      </c>
      <c r="K3304" s="42"/>
      <c r="M3304" s="24"/>
      <c r="N3304" s="23"/>
    </row>
    <row r="3305" spans="1:14">
      <c r="A3305" s="38" t="str" cm="1">
        <f t="array" ref="A3305">_xlfn.TEXTJOIN(",", TRUE, _xlfn.UNIQUE(IF((序时账[日期]=B3305)*(序时账[凭证字号]=C3305), 序时账[科目编码], "")))</f>
        <v>0</v>
      </c>
      <c r="B3305" s="89"/>
      <c r="G3305" s="39"/>
      <c r="H3305" s="39"/>
      <c r="I3305" s="42">
        <f>IF(F3305&lt;&gt;"结转本期损益",_xlfn.XLOOKUP(D3305,科目余额表[科目编码],科目余额表[抽查项目],"无匹配"),"期间结转")</f>
        <v>0</v>
      </c>
      <c r="J3305" s="38" t="str" cm="1">
        <f t="array" ref="J3305">_xlfn.TEXTJOIN(",", TRUE, _xlfn.UNIQUE(IF((序时账[日期]=B3305)*(序时账[凭证字号]=C3305)*IF(G3305=0,序时账[借方金额]&lt;&gt;0,序时账[借方金额]=0)*(序时账[科目编码]&lt;&gt;D3305), 序时账[科目名称], "")))</f>
        <v/>
      </c>
      <c r="K3305" s="42"/>
      <c r="M3305" s="24"/>
      <c r="N3305" s="23"/>
    </row>
    <row r="3306" spans="1:14">
      <c r="A3306" s="38" t="str" cm="1">
        <f t="array" ref="A3306">_xlfn.TEXTJOIN(",", TRUE, _xlfn.UNIQUE(IF((序时账[日期]=B3306)*(序时账[凭证字号]=C3306), 序时账[科目编码], "")))</f>
        <v>0</v>
      </c>
      <c r="B3306" s="89"/>
      <c r="G3306" s="39"/>
      <c r="H3306" s="39"/>
      <c r="I3306" s="42">
        <f>IF(F3306&lt;&gt;"结转本期损益",_xlfn.XLOOKUP(D3306,科目余额表[科目编码],科目余额表[抽查项目],"无匹配"),"期间结转")</f>
        <v>0</v>
      </c>
      <c r="J3306" s="38" t="str" cm="1">
        <f t="array" ref="J3306">_xlfn.TEXTJOIN(",", TRUE, _xlfn.UNIQUE(IF((序时账[日期]=B3306)*(序时账[凭证字号]=C3306)*IF(G3306=0,序时账[借方金额]&lt;&gt;0,序时账[借方金额]=0)*(序时账[科目编码]&lt;&gt;D3306), 序时账[科目名称], "")))</f>
        <v/>
      </c>
      <c r="K3306" s="42"/>
      <c r="M3306" s="24"/>
      <c r="N3306" s="23"/>
    </row>
    <row r="3307" spans="1:14">
      <c r="A3307" s="38" t="str" cm="1">
        <f t="array" ref="A3307">_xlfn.TEXTJOIN(",", TRUE, _xlfn.UNIQUE(IF((序时账[日期]=B3307)*(序时账[凭证字号]=C3307), 序时账[科目编码], "")))</f>
        <v>0</v>
      </c>
      <c r="B3307" s="89"/>
      <c r="G3307" s="39"/>
      <c r="H3307" s="39"/>
      <c r="I3307" s="42">
        <f>IF(F3307&lt;&gt;"结转本期损益",_xlfn.XLOOKUP(D3307,科目余额表[科目编码],科目余额表[抽查项目],"无匹配"),"期间结转")</f>
        <v>0</v>
      </c>
      <c r="J3307" s="38" t="str" cm="1">
        <f t="array" ref="J3307">_xlfn.TEXTJOIN(",", TRUE, _xlfn.UNIQUE(IF((序时账[日期]=B3307)*(序时账[凭证字号]=C3307)*IF(G3307=0,序时账[借方金额]&lt;&gt;0,序时账[借方金额]=0)*(序时账[科目编码]&lt;&gt;D3307), 序时账[科目名称], "")))</f>
        <v/>
      </c>
      <c r="K3307" s="42"/>
      <c r="M3307" s="24"/>
      <c r="N3307" s="23"/>
    </row>
    <row r="3308" spans="1:14">
      <c r="A3308" s="38" t="str" cm="1">
        <f t="array" ref="A3308">_xlfn.TEXTJOIN(",", TRUE, _xlfn.UNIQUE(IF((序时账[日期]=B3308)*(序时账[凭证字号]=C3308), 序时账[科目编码], "")))</f>
        <v>0</v>
      </c>
      <c r="B3308" s="89"/>
      <c r="G3308" s="39"/>
      <c r="H3308" s="39"/>
      <c r="I3308" s="42">
        <f>IF(F3308&lt;&gt;"结转本期损益",_xlfn.XLOOKUP(D3308,科目余额表[科目编码],科目余额表[抽查项目],"无匹配"),"期间结转")</f>
        <v>0</v>
      </c>
      <c r="J3308" s="38" t="str" cm="1">
        <f t="array" ref="J3308">_xlfn.TEXTJOIN(",", TRUE, _xlfn.UNIQUE(IF((序时账[日期]=B3308)*(序时账[凭证字号]=C3308)*IF(G3308=0,序时账[借方金额]&lt;&gt;0,序时账[借方金额]=0)*(序时账[科目编码]&lt;&gt;D3308), 序时账[科目名称], "")))</f>
        <v/>
      </c>
      <c r="K3308" s="42"/>
      <c r="M3308" s="24"/>
      <c r="N3308" s="23"/>
    </row>
    <row r="3309" spans="1:14">
      <c r="A3309" s="38" t="str" cm="1">
        <f t="array" ref="A3309">_xlfn.TEXTJOIN(",", TRUE, _xlfn.UNIQUE(IF((序时账[日期]=B3309)*(序时账[凭证字号]=C3309), 序时账[科目编码], "")))</f>
        <v>0</v>
      </c>
      <c r="B3309" s="89"/>
      <c r="G3309" s="39"/>
      <c r="H3309" s="39"/>
      <c r="I3309" s="42">
        <f>IF(F3309&lt;&gt;"结转本期损益",_xlfn.XLOOKUP(D3309,科目余额表[科目编码],科目余额表[抽查项目],"无匹配"),"期间结转")</f>
        <v>0</v>
      </c>
      <c r="J3309" s="38" t="str" cm="1">
        <f t="array" ref="J3309">_xlfn.TEXTJOIN(",", TRUE, _xlfn.UNIQUE(IF((序时账[日期]=B3309)*(序时账[凭证字号]=C3309)*IF(G3309=0,序时账[借方金额]&lt;&gt;0,序时账[借方金额]=0)*(序时账[科目编码]&lt;&gt;D3309), 序时账[科目名称], "")))</f>
        <v/>
      </c>
      <c r="K3309" s="42"/>
      <c r="M3309" s="24"/>
      <c r="N3309" s="23"/>
    </row>
    <row r="3310" spans="1:14">
      <c r="A3310" s="38" t="str" cm="1">
        <f t="array" ref="A3310">_xlfn.TEXTJOIN(",", TRUE, _xlfn.UNIQUE(IF((序时账[日期]=B3310)*(序时账[凭证字号]=C3310), 序时账[科目编码], "")))</f>
        <v>0</v>
      </c>
      <c r="B3310" s="89"/>
      <c r="G3310" s="39"/>
      <c r="H3310" s="39"/>
      <c r="I3310" s="42">
        <f>IF(F3310&lt;&gt;"结转本期损益",_xlfn.XLOOKUP(D3310,科目余额表[科目编码],科目余额表[抽查项目],"无匹配"),"期间结转")</f>
        <v>0</v>
      </c>
      <c r="J3310" s="38" t="str" cm="1">
        <f t="array" ref="J3310">_xlfn.TEXTJOIN(",", TRUE, _xlfn.UNIQUE(IF((序时账[日期]=B3310)*(序时账[凭证字号]=C3310)*IF(G3310=0,序时账[借方金额]&lt;&gt;0,序时账[借方金额]=0)*(序时账[科目编码]&lt;&gt;D3310), 序时账[科目名称], "")))</f>
        <v/>
      </c>
      <c r="K3310" s="42"/>
      <c r="M3310" s="24"/>
      <c r="N3310" s="23"/>
    </row>
    <row r="3311" spans="1:14">
      <c r="A3311" s="38" t="str" cm="1">
        <f t="array" ref="A3311">_xlfn.TEXTJOIN(",", TRUE, _xlfn.UNIQUE(IF((序时账[日期]=B3311)*(序时账[凭证字号]=C3311), 序时账[科目编码], "")))</f>
        <v>0</v>
      </c>
      <c r="B3311" s="89"/>
      <c r="G3311" s="39"/>
      <c r="H3311" s="39"/>
      <c r="I3311" s="42">
        <f>IF(F3311&lt;&gt;"结转本期损益",_xlfn.XLOOKUP(D3311,科目余额表[科目编码],科目余额表[抽查项目],"无匹配"),"期间结转")</f>
        <v>0</v>
      </c>
      <c r="J3311" s="38" t="str" cm="1">
        <f t="array" ref="J3311">_xlfn.TEXTJOIN(",", TRUE, _xlfn.UNIQUE(IF((序时账[日期]=B3311)*(序时账[凭证字号]=C3311)*IF(G3311=0,序时账[借方金额]&lt;&gt;0,序时账[借方金额]=0)*(序时账[科目编码]&lt;&gt;D3311), 序时账[科目名称], "")))</f>
        <v/>
      </c>
      <c r="K3311" s="42"/>
      <c r="M3311" s="24"/>
      <c r="N3311" s="23"/>
    </row>
    <row r="3312" spans="1:14">
      <c r="A3312" s="38" t="str" cm="1">
        <f t="array" ref="A3312">_xlfn.TEXTJOIN(",", TRUE, _xlfn.UNIQUE(IF((序时账[日期]=B3312)*(序时账[凭证字号]=C3312), 序时账[科目编码], "")))</f>
        <v>0</v>
      </c>
      <c r="B3312" s="89"/>
      <c r="G3312" s="39"/>
      <c r="H3312" s="39"/>
      <c r="I3312" s="42">
        <f>IF(F3312&lt;&gt;"结转本期损益",_xlfn.XLOOKUP(D3312,科目余额表[科目编码],科目余额表[抽查项目],"无匹配"),"期间结转")</f>
        <v>0</v>
      </c>
      <c r="J3312" s="38" t="str" cm="1">
        <f t="array" ref="J3312">_xlfn.TEXTJOIN(",", TRUE, _xlfn.UNIQUE(IF((序时账[日期]=B3312)*(序时账[凭证字号]=C3312)*IF(G3312=0,序时账[借方金额]&lt;&gt;0,序时账[借方金额]=0)*(序时账[科目编码]&lt;&gt;D3312), 序时账[科目名称], "")))</f>
        <v/>
      </c>
      <c r="K3312" s="42"/>
      <c r="M3312" s="24"/>
      <c r="N3312" s="23"/>
    </row>
    <row r="3313" spans="1:14">
      <c r="A3313" s="38" t="str" cm="1">
        <f t="array" ref="A3313">_xlfn.TEXTJOIN(",", TRUE, _xlfn.UNIQUE(IF((序时账[日期]=B3313)*(序时账[凭证字号]=C3313), 序时账[科目编码], "")))</f>
        <v>0</v>
      </c>
      <c r="B3313" s="89"/>
      <c r="G3313" s="39"/>
      <c r="H3313" s="39"/>
      <c r="I3313" s="42">
        <f>IF(F3313&lt;&gt;"结转本期损益",_xlfn.XLOOKUP(D3313,科目余额表[科目编码],科目余额表[抽查项目],"无匹配"),"期间结转")</f>
        <v>0</v>
      </c>
      <c r="J3313" s="38" t="str" cm="1">
        <f t="array" ref="J3313">_xlfn.TEXTJOIN(",", TRUE, _xlfn.UNIQUE(IF((序时账[日期]=B3313)*(序时账[凭证字号]=C3313)*IF(G3313=0,序时账[借方金额]&lt;&gt;0,序时账[借方金额]=0)*(序时账[科目编码]&lt;&gt;D3313), 序时账[科目名称], "")))</f>
        <v/>
      </c>
      <c r="K3313" s="42"/>
      <c r="M3313" s="24"/>
      <c r="N3313" s="23"/>
    </row>
    <row r="3314" spans="1:14">
      <c r="A3314" s="38" t="str" cm="1">
        <f t="array" ref="A3314">_xlfn.TEXTJOIN(",", TRUE, _xlfn.UNIQUE(IF((序时账[日期]=B3314)*(序时账[凭证字号]=C3314), 序时账[科目编码], "")))</f>
        <v>0</v>
      </c>
      <c r="B3314" s="89"/>
      <c r="G3314" s="39"/>
      <c r="H3314" s="39"/>
      <c r="I3314" s="42">
        <f>IF(F3314&lt;&gt;"结转本期损益",_xlfn.XLOOKUP(D3314,科目余额表[科目编码],科目余额表[抽查项目],"无匹配"),"期间结转")</f>
        <v>0</v>
      </c>
      <c r="J3314" s="38" t="str" cm="1">
        <f t="array" ref="J3314">_xlfn.TEXTJOIN(",", TRUE, _xlfn.UNIQUE(IF((序时账[日期]=B3314)*(序时账[凭证字号]=C3314)*IF(G3314=0,序时账[借方金额]&lt;&gt;0,序时账[借方金额]=0)*(序时账[科目编码]&lt;&gt;D3314), 序时账[科目名称], "")))</f>
        <v/>
      </c>
      <c r="K3314" s="42"/>
      <c r="M3314" s="24"/>
      <c r="N3314" s="23"/>
    </row>
    <row r="3315" spans="1:14">
      <c r="A3315" s="38" t="str" cm="1">
        <f t="array" ref="A3315">_xlfn.TEXTJOIN(",", TRUE, _xlfn.UNIQUE(IF((序时账[日期]=B3315)*(序时账[凭证字号]=C3315), 序时账[科目编码], "")))</f>
        <v>0</v>
      </c>
      <c r="B3315" s="89"/>
      <c r="G3315" s="39"/>
      <c r="H3315" s="39"/>
      <c r="I3315" s="42">
        <f>IF(F3315&lt;&gt;"结转本期损益",_xlfn.XLOOKUP(D3315,科目余额表[科目编码],科目余额表[抽查项目],"无匹配"),"期间结转")</f>
        <v>0</v>
      </c>
      <c r="J3315" s="38" t="str" cm="1">
        <f t="array" ref="J3315">_xlfn.TEXTJOIN(",", TRUE, _xlfn.UNIQUE(IF((序时账[日期]=B3315)*(序时账[凭证字号]=C3315)*IF(G3315=0,序时账[借方金额]&lt;&gt;0,序时账[借方金额]=0)*(序时账[科目编码]&lt;&gt;D3315), 序时账[科目名称], "")))</f>
        <v/>
      </c>
      <c r="K3315" s="42"/>
      <c r="M3315" s="24"/>
      <c r="N3315" s="23"/>
    </row>
    <row r="3316" spans="1:14">
      <c r="A3316" s="38" t="str" cm="1">
        <f t="array" ref="A3316">_xlfn.TEXTJOIN(",", TRUE, _xlfn.UNIQUE(IF((序时账[日期]=B3316)*(序时账[凭证字号]=C3316), 序时账[科目编码], "")))</f>
        <v>0</v>
      </c>
      <c r="B3316" s="89"/>
      <c r="G3316" s="39"/>
      <c r="H3316" s="39"/>
      <c r="I3316" s="42">
        <f>IF(F3316&lt;&gt;"结转本期损益",_xlfn.XLOOKUP(D3316,科目余额表[科目编码],科目余额表[抽查项目],"无匹配"),"期间结转")</f>
        <v>0</v>
      </c>
      <c r="J3316" s="38" t="str" cm="1">
        <f t="array" ref="J3316">_xlfn.TEXTJOIN(",", TRUE, _xlfn.UNIQUE(IF((序时账[日期]=B3316)*(序时账[凭证字号]=C3316)*IF(G3316=0,序时账[借方金额]&lt;&gt;0,序时账[借方金额]=0)*(序时账[科目编码]&lt;&gt;D3316), 序时账[科目名称], "")))</f>
        <v/>
      </c>
      <c r="K3316" s="42"/>
      <c r="M3316" s="24"/>
      <c r="N3316" s="23"/>
    </row>
    <row r="3317" spans="1:14">
      <c r="A3317" s="38" t="str" cm="1">
        <f t="array" ref="A3317">_xlfn.TEXTJOIN(",", TRUE, _xlfn.UNIQUE(IF((序时账[日期]=B3317)*(序时账[凭证字号]=C3317), 序时账[科目编码], "")))</f>
        <v>0</v>
      </c>
      <c r="B3317" s="89"/>
      <c r="G3317" s="39"/>
      <c r="H3317" s="39"/>
      <c r="I3317" s="42">
        <f>IF(F3317&lt;&gt;"结转本期损益",_xlfn.XLOOKUP(D3317,科目余额表[科目编码],科目余额表[抽查项目],"无匹配"),"期间结转")</f>
        <v>0</v>
      </c>
      <c r="J3317" s="38" t="str" cm="1">
        <f t="array" ref="J3317">_xlfn.TEXTJOIN(",", TRUE, _xlfn.UNIQUE(IF((序时账[日期]=B3317)*(序时账[凭证字号]=C3317)*IF(G3317=0,序时账[借方金额]&lt;&gt;0,序时账[借方金额]=0)*(序时账[科目编码]&lt;&gt;D3317), 序时账[科目名称], "")))</f>
        <v/>
      </c>
      <c r="K3317" s="42"/>
      <c r="M3317" s="24"/>
      <c r="N3317" s="23"/>
    </row>
    <row r="3318" spans="1:14">
      <c r="A3318" s="38" t="str" cm="1">
        <f t="array" ref="A3318">_xlfn.TEXTJOIN(",", TRUE, _xlfn.UNIQUE(IF((序时账[日期]=B3318)*(序时账[凭证字号]=C3318), 序时账[科目编码], "")))</f>
        <v>0</v>
      </c>
      <c r="B3318" s="89"/>
      <c r="G3318" s="39"/>
      <c r="H3318" s="39"/>
      <c r="I3318" s="42">
        <f>IF(F3318&lt;&gt;"结转本期损益",_xlfn.XLOOKUP(D3318,科目余额表[科目编码],科目余额表[抽查项目],"无匹配"),"期间结转")</f>
        <v>0</v>
      </c>
      <c r="J3318" s="38" t="str" cm="1">
        <f t="array" ref="J3318">_xlfn.TEXTJOIN(",", TRUE, _xlfn.UNIQUE(IF((序时账[日期]=B3318)*(序时账[凭证字号]=C3318)*IF(G3318=0,序时账[借方金额]&lt;&gt;0,序时账[借方金额]=0)*(序时账[科目编码]&lt;&gt;D3318), 序时账[科目名称], "")))</f>
        <v/>
      </c>
      <c r="K3318" s="42"/>
      <c r="M3318" s="24"/>
      <c r="N3318" s="23"/>
    </row>
    <row r="3319" spans="1:14">
      <c r="A3319" s="38" t="str" cm="1">
        <f t="array" ref="A3319">_xlfn.TEXTJOIN(",", TRUE, _xlfn.UNIQUE(IF((序时账[日期]=B3319)*(序时账[凭证字号]=C3319), 序时账[科目编码], "")))</f>
        <v>0</v>
      </c>
      <c r="B3319" s="89"/>
      <c r="G3319" s="39"/>
      <c r="H3319" s="39"/>
      <c r="I3319" s="42">
        <f>IF(F3319&lt;&gt;"结转本期损益",_xlfn.XLOOKUP(D3319,科目余额表[科目编码],科目余额表[抽查项目],"无匹配"),"期间结转")</f>
        <v>0</v>
      </c>
      <c r="J3319" s="38" t="str" cm="1">
        <f t="array" ref="J3319">_xlfn.TEXTJOIN(",", TRUE, _xlfn.UNIQUE(IF((序时账[日期]=B3319)*(序时账[凭证字号]=C3319)*IF(G3319=0,序时账[借方金额]&lt;&gt;0,序时账[借方金额]=0)*(序时账[科目编码]&lt;&gt;D3319), 序时账[科目名称], "")))</f>
        <v/>
      </c>
      <c r="K3319" s="42"/>
      <c r="M3319" s="24"/>
      <c r="N3319" s="23"/>
    </row>
    <row r="3320" spans="1:14">
      <c r="A3320" s="38" t="str" cm="1">
        <f t="array" ref="A3320">_xlfn.TEXTJOIN(",", TRUE, _xlfn.UNIQUE(IF((序时账[日期]=B3320)*(序时账[凭证字号]=C3320), 序时账[科目编码], "")))</f>
        <v>0</v>
      </c>
      <c r="B3320" s="89"/>
      <c r="G3320" s="39"/>
      <c r="H3320" s="39"/>
      <c r="I3320" s="42">
        <f>IF(F3320&lt;&gt;"结转本期损益",_xlfn.XLOOKUP(D3320,科目余额表[科目编码],科目余额表[抽查项目],"无匹配"),"期间结转")</f>
        <v>0</v>
      </c>
      <c r="J3320" s="38" t="str" cm="1">
        <f t="array" ref="J3320">_xlfn.TEXTJOIN(",", TRUE, _xlfn.UNIQUE(IF((序时账[日期]=B3320)*(序时账[凭证字号]=C3320)*IF(G3320=0,序时账[借方金额]&lt;&gt;0,序时账[借方金额]=0)*(序时账[科目编码]&lt;&gt;D3320), 序时账[科目名称], "")))</f>
        <v/>
      </c>
      <c r="K3320" s="42"/>
      <c r="M3320" s="24"/>
      <c r="N3320" s="23"/>
    </row>
    <row r="3321" spans="1:14">
      <c r="A3321" s="38" t="str" cm="1">
        <f t="array" ref="A3321">_xlfn.TEXTJOIN(",", TRUE, _xlfn.UNIQUE(IF((序时账[日期]=B3321)*(序时账[凭证字号]=C3321), 序时账[科目编码], "")))</f>
        <v>0</v>
      </c>
      <c r="B3321" s="89"/>
      <c r="G3321" s="39"/>
      <c r="H3321" s="39"/>
      <c r="I3321" s="42">
        <f>IF(F3321&lt;&gt;"结转本期损益",_xlfn.XLOOKUP(D3321,科目余额表[科目编码],科目余额表[抽查项目],"无匹配"),"期间结转")</f>
        <v>0</v>
      </c>
      <c r="J3321" s="38" t="str" cm="1">
        <f t="array" ref="J3321">_xlfn.TEXTJOIN(",", TRUE, _xlfn.UNIQUE(IF((序时账[日期]=B3321)*(序时账[凭证字号]=C3321)*IF(G3321=0,序时账[借方金额]&lt;&gt;0,序时账[借方金额]=0)*(序时账[科目编码]&lt;&gt;D3321), 序时账[科目名称], "")))</f>
        <v/>
      </c>
      <c r="K3321" s="42"/>
      <c r="M3321" s="24"/>
      <c r="N3321" s="23"/>
    </row>
    <row r="3322" spans="1:14">
      <c r="A3322" s="38" t="str" cm="1">
        <f t="array" ref="A3322">_xlfn.TEXTJOIN(",", TRUE, _xlfn.UNIQUE(IF((序时账[日期]=B3322)*(序时账[凭证字号]=C3322), 序时账[科目编码], "")))</f>
        <v>0</v>
      </c>
      <c r="B3322" s="89"/>
      <c r="G3322" s="39"/>
      <c r="H3322" s="39"/>
      <c r="I3322" s="42">
        <f>IF(F3322&lt;&gt;"结转本期损益",_xlfn.XLOOKUP(D3322,科目余额表[科目编码],科目余额表[抽查项目],"无匹配"),"期间结转")</f>
        <v>0</v>
      </c>
      <c r="J3322" s="38" t="str" cm="1">
        <f t="array" ref="J3322">_xlfn.TEXTJOIN(",", TRUE, _xlfn.UNIQUE(IF((序时账[日期]=B3322)*(序时账[凭证字号]=C3322)*IF(G3322=0,序时账[借方金额]&lt;&gt;0,序时账[借方金额]=0)*(序时账[科目编码]&lt;&gt;D3322), 序时账[科目名称], "")))</f>
        <v/>
      </c>
      <c r="K3322" s="42"/>
      <c r="M3322" s="24"/>
      <c r="N3322" s="23"/>
    </row>
    <row r="3323" spans="1:14">
      <c r="A3323" s="38" t="str" cm="1">
        <f t="array" ref="A3323">_xlfn.TEXTJOIN(",", TRUE, _xlfn.UNIQUE(IF((序时账[日期]=B3323)*(序时账[凭证字号]=C3323), 序时账[科目编码], "")))</f>
        <v>0</v>
      </c>
      <c r="B3323" s="89"/>
      <c r="G3323" s="39"/>
      <c r="H3323" s="39"/>
      <c r="I3323" s="42">
        <f>IF(F3323&lt;&gt;"结转本期损益",_xlfn.XLOOKUP(D3323,科目余额表[科目编码],科目余额表[抽查项目],"无匹配"),"期间结转")</f>
        <v>0</v>
      </c>
      <c r="J3323" s="38" t="str" cm="1">
        <f t="array" ref="J3323">_xlfn.TEXTJOIN(",", TRUE, _xlfn.UNIQUE(IF((序时账[日期]=B3323)*(序时账[凭证字号]=C3323)*IF(G3323=0,序时账[借方金额]&lt;&gt;0,序时账[借方金额]=0)*(序时账[科目编码]&lt;&gt;D3323), 序时账[科目名称], "")))</f>
        <v/>
      </c>
      <c r="K3323" s="42"/>
      <c r="M3323" s="24"/>
      <c r="N3323" s="23"/>
    </row>
    <row r="3324" spans="1:14">
      <c r="A3324" s="38" t="str" cm="1">
        <f t="array" ref="A3324">_xlfn.TEXTJOIN(",", TRUE, _xlfn.UNIQUE(IF((序时账[日期]=B3324)*(序时账[凭证字号]=C3324), 序时账[科目编码], "")))</f>
        <v>0</v>
      </c>
      <c r="B3324" s="89"/>
      <c r="G3324" s="39"/>
      <c r="H3324" s="39"/>
      <c r="I3324" s="42">
        <f>IF(F3324&lt;&gt;"结转本期损益",_xlfn.XLOOKUP(D3324,科目余额表[科目编码],科目余额表[抽查项目],"无匹配"),"期间结转")</f>
        <v>0</v>
      </c>
      <c r="J3324" s="38" t="str" cm="1">
        <f t="array" ref="J3324">_xlfn.TEXTJOIN(",", TRUE, _xlfn.UNIQUE(IF((序时账[日期]=B3324)*(序时账[凭证字号]=C3324)*IF(G3324=0,序时账[借方金额]&lt;&gt;0,序时账[借方金额]=0)*(序时账[科目编码]&lt;&gt;D3324), 序时账[科目名称], "")))</f>
        <v/>
      </c>
      <c r="K3324" s="42"/>
      <c r="M3324" s="24"/>
      <c r="N3324" s="23"/>
    </row>
    <row r="3325" spans="1:14">
      <c r="A3325" s="38" t="str" cm="1">
        <f t="array" ref="A3325">_xlfn.TEXTJOIN(",", TRUE, _xlfn.UNIQUE(IF((序时账[日期]=B3325)*(序时账[凭证字号]=C3325), 序时账[科目编码], "")))</f>
        <v>0</v>
      </c>
      <c r="B3325" s="89"/>
      <c r="G3325" s="39"/>
      <c r="H3325" s="39"/>
      <c r="I3325" s="42">
        <f>IF(F3325&lt;&gt;"结转本期损益",_xlfn.XLOOKUP(D3325,科目余额表[科目编码],科目余额表[抽查项目],"无匹配"),"期间结转")</f>
        <v>0</v>
      </c>
      <c r="J3325" s="38" t="str" cm="1">
        <f t="array" ref="J3325">_xlfn.TEXTJOIN(",", TRUE, _xlfn.UNIQUE(IF((序时账[日期]=B3325)*(序时账[凭证字号]=C3325)*IF(G3325=0,序时账[借方金额]&lt;&gt;0,序时账[借方金额]=0)*(序时账[科目编码]&lt;&gt;D3325), 序时账[科目名称], "")))</f>
        <v/>
      </c>
      <c r="K3325" s="42"/>
      <c r="M3325" s="24"/>
      <c r="N3325" s="23"/>
    </row>
    <row r="3326" spans="1:14">
      <c r="A3326" s="38" t="str" cm="1">
        <f t="array" ref="A3326">_xlfn.TEXTJOIN(",", TRUE, _xlfn.UNIQUE(IF((序时账[日期]=B3326)*(序时账[凭证字号]=C3326), 序时账[科目编码], "")))</f>
        <v>0</v>
      </c>
      <c r="B3326" s="89"/>
      <c r="G3326" s="39"/>
      <c r="H3326" s="39"/>
      <c r="I3326" s="42">
        <f>IF(F3326&lt;&gt;"结转本期损益",_xlfn.XLOOKUP(D3326,科目余额表[科目编码],科目余额表[抽查项目],"无匹配"),"期间结转")</f>
        <v>0</v>
      </c>
      <c r="J3326" s="38" t="str" cm="1">
        <f t="array" ref="J3326">_xlfn.TEXTJOIN(",", TRUE, _xlfn.UNIQUE(IF((序时账[日期]=B3326)*(序时账[凭证字号]=C3326)*IF(G3326=0,序时账[借方金额]&lt;&gt;0,序时账[借方金额]=0)*(序时账[科目编码]&lt;&gt;D3326), 序时账[科目名称], "")))</f>
        <v/>
      </c>
      <c r="K3326" s="42"/>
      <c r="M3326" s="24"/>
      <c r="N3326" s="23"/>
    </row>
    <row r="3327" spans="1:14">
      <c r="A3327" s="38" t="str" cm="1">
        <f t="array" ref="A3327">_xlfn.TEXTJOIN(",", TRUE, _xlfn.UNIQUE(IF((序时账[日期]=B3327)*(序时账[凭证字号]=C3327), 序时账[科目编码], "")))</f>
        <v>0</v>
      </c>
      <c r="B3327" s="89"/>
      <c r="G3327" s="39"/>
      <c r="H3327" s="39"/>
      <c r="I3327" s="42">
        <f>IF(F3327&lt;&gt;"结转本期损益",_xlfn.XLOOKUP(D3327,科目余额表[科目编码],科目余额表[抽查项目],"无匹配"),"期间结转")</f>
        <v>0</v>
      </c>
      <c r="J3327" s="38" t="str" cm="1">
        <f t="array" ref="J3327">_xlfn.TEXTJOIN(",", TRUE, _xlfn.UNIQUE(IF((序时账[日期]=B3327)*(序时账[凭证字号]=C3327)*IF(G3327=0,序时账[借方金额]&lt;&gt;0,序时账[借方金额]=0)*(序时账[科目编码]&lt;&gt;D3327), 序时账[科目名称], "")))</f>
        <v/>
      </c>
      <c r="K3327" s="42"/>
      <c r="M3327" s="24"/>
      <c r="N3327" s="23"/>
    </row>
    <row r="3328" spans="1:14">
      <c r="A3328" s="38" t="str" cm="1">
        <f t="array" ref="A3328">_xlfn.TEXTJOIN(",", TRUE, _xlfn.UNIQUE(IF((序时账[日期]=B3328)*(序时账[凭证字号]=C3328), 序时账[科目编码], "")))</f>
        <v>0</v>
      </c>
      <c r="B3328" s="89"/>
      <c r="G3328" s="39"/>
      <c r="H3328" s="39"/>
      <c r="I3328" s="42">
        <f>IF(F3328&lt;&gt;"结转本期损益",_xlfn.XLOOKUP(D3328,科目余额表[科目编码],科目余额表[抽查项目],"无匹配"),"期间结转")</f>
        <v>0</v>
      </c>
      <c r="J3328" s="38" t="str" cm="1">
        <f t="array" ref="J3328">_xlfn.TEXTJOIN(",", TRUE, _xlfn.UNIQUE(IF((序时账[日期]=B3328)*(序时账[凭证字号]=C3328)*IF(G3328=0,序时账[借方金额]&lt;&gt;0,序时账[借方金额]=0)*(序时账[科目编码]&lt;&gt;D3328), 序时账[科目名称], "")))</f>
        <v/>
      </c>
      <c r="K3328" s="42"/>
      <c r="M3328" s="24"/>
      <c r="N3328" s="23"/>
    </row>
    <row r="3329" spans="1:14">
      <c r="A3329" s="38" t="str" cm="1">
        <f t="array" ref="A3329">_xlfn.TEXTJOIN(",", TRUE, _xlfn.UNIQUE(IF((序时账[日期]=B3329)*(序时账[凭证字号]=C3329), 序时账[科目编码], "")))</f>
        <v>0</v>
      </c>
      <c r="B3329" s="89"/>
      <c r="G3329" s="39"/>
      <c r="H3329" s="39"/>
      <c r="I3329" s="42">
        <f>IF(F3329&lt;&gt;"结转本期损益",_xlfn.XLOOKUP(D3329,科目余额表[科目编码],科目余额表[抽查项目],"无匹配"),"期间结转")</f>
        <v>0</v>
      </c>
      <c r="J3329" s="38" t="str" cm="1">
        <f t="array" ref="J3329">_xlfn.TEXTJOIN(",", TRUE, _xlfn.UNIQUE(IF((序时账[日期]=B3329)*(序时账[凭证字号]=C3329)*IF(G3329=0,序时账[借方金额]&lt;&gt;0,序时账[借方金额]=0)*(序时账[科目编码]&lt;&gt;D3329), 序时账[科目名称], "")))</f>
        <v/>
      </c>
      <c r="K3329" s="42"/>
      <c r="M3329" s="24"/>
      <c r="N3329" s="23"/>
    </row>
    <row r="3330" spans="1:14">
      <c r="A3330" s="38" t="str" cm="1">
        <f t="array" ref="A3330">_xlfn.TEXTJOIN(",", TRUE, _xlfn.UNIQUE(IF((序时账[日期]=B3330)*(序时账[凭证字号]=C3330), 序时账[科目编码], "")))</f>
        <v>0</v>
      </c>
      <c r="B3330" s="89"/>
      <c r="G3330" s="39"/>
      <c r="H3330" s="39"/>
      <c r="I3330" s="42">
        <f>IF(F3330&lt;&gt;"结转本期损益",_xlfn.XLOOKUP(D3330,科目余额表[科目编码],科目余额表[抽查项目],"无匹配"),"期间结转")</f>
        <v>0</v>
      </c>
      <c r="J3330" s="38" t="str" cm="1">
        <f t="array" ref="J3330">_xlfn.TEXTJOIN(",", TRUE, _xlfn.UNIQUE(IF((序时账[日期]=B3330)*(序时账[凭证字号]=C3330)*IF(G3330=0,序时账[借方金额]&lt;&gt;0,序时账[借方金额]=0)*(序时账[科目编码]&lt;&gt;D3330), 序时账[科目名称], "")))</f>
        <v/>
      </c>
      <c r="K3330" s="42"/>
      <c r="M3330" s="24"/>
      <c r="N3330" s="23"/>
    </row>
    <row r="3331" spans="1:14">
      <c r="A3331" s="38" t="str" cm="1">
        <f t="array" ref="A3331">_xlfn.TEXTJOIN(",", TRUE, _xlfn.UNIQUE(IF((序时账[日期]=B3331)*(序时账[凭证字号]=C3331), 序时账[科目编码], "")))</f>
        <v>0</v>
      </c>
      <c r="B3331" s="89"/>
      <c r="G3331" s="39"/>
      <c r="H3331" s="39"/>
      <c r="I3331" s="42">
        <f>IF(F3331&lt;&gt;"结转本期损益",_xlfn.XLOOKUP(D3331,科目余额表[科目编码],科目余额表[抽查项目],"无匹配"),"期间结转")</f>
        <v>0</v>
      </c>
      <c r="J3331" s="38" t="str" cm="1">
        <f t="array" ref="J3331">_xlfn.TEXTJOIN(",", TRUE, _xlfn.UNIQUE(IF((序时账[日期]=B3331)*(序时账[凭证字号]=C3331)*IF(G3331=0,序时账[借方金额]&lt;&gt;0,序时账[借方金额]=0)*(序时账[科目编码]&lt;&gt;D3331), 序时账[科目名称], "")))</f>
        <v/>
      </c>
      <c r="K3331" s="42"/>
      <c r="M3331" s="24"/>
      <c r="N3331" s="23"/>
    </row>
    <row r="3332" spans="1:14">
      <c r="A3332" s="38" t="str" cm="1">
        <f t="array" ref="A3332">_xlfn.TEXTJOIN(",", TRUE, _xlfn.UNIQUE(IF((序时账[日期]=B3332)*(序时账[凭证字号]=C3332), 序时账[科目编码], "")))</f>
        <v>0</v>
      </c>
      <c r="B3332" s="89"/>
      <c r="G3332" s="39"/>
      <c r="H3332" s="39"/>
      <c r="I3332" s="42">
        <f>IF(F3332&lt;&gt;"结转本期损益",_xlfn.XLOOKUP(D3332,科目余额表[科目编码],科目余额表[抽查项目],"无匹配"),"期间结转")</f>
        <v>0</v>
      </c>
      <c r="J3332" s="38" t="str" cm="1">
        <f t="array" ref="J3332">_xlfn.TEXTJOIN(",", TRUE, _xlfn.UNIQUE(IF((序时账[日期]=B3332)*(序时账[凭证字号]=C3332)*IF(G3332=0,序时账[借方金额]&lt;&gt;0,序时账[借方金额]=0)*(序时账[科目编码]&lt;&gt;D3332), 序时账[科目名称], "")))</f>
        <v/>
      </c>
      <c r="K3332" s="42"/>
      <c r="M3332" s="24"/>
      <c r="N3332" s="23"/>
    </row>
    <row r="3333" spans="1:14">
      <c r="A3333" s="38" t="str" cm="1">
        <f t="array" ref="A3333">_xlfn.TEXTJOIN(",", TRUE, _xlfn.UNIQUE(IF((序时账[日期]=B3333)*(序时账[凭证字号]=C3333), 序时账[科目编码], "")))</f>
        <v>0</v>
      </c>
      <c r="B3333" s="89"/>
      <c r="G3333" s="39"/>
      <c r="H3333" s="39"/>
      <c r="I3333" s="42">
        <f>IF(F3333&lt;&gt;"结转本期损益",_xlfn.XLOOKUP(D3333,科目余额表[科目编码],科目余额表[抽查项目],"无匹配"),"期间结转")</f>
        <v>0</v>
      </c>
      <c r="J3333" s="38" t="str" cm="1">
        <f t="array" ref="J3333">_xlfn.TEXTJOIN(",", TRUE, _xlfn.UNIQUE(IF((序时账[日期]=B3333)*(序时账[凭证字号]=C3333)*IF(G3333=0,序时账[借方金额]&lt;&gt;0,序时账[借方金额]=0)*(序时账[科目编码]&lt;&gt;D3333), 序时账[科目名称], "")))</f>
        <v/>
      </c>
      <c r="K3333" s="42"/>
      <c r="M3333" s="24"/>
      <c r="N3333" s="23"/>
    </row>
    <row r="3334" spans="1:14">
      <c r="A3334" s="38" t="str" cm="1">
        <f t="array" ref="A3334">_xlfn.TEXTJOIN(",", TRUE, _xlfn.UNIQUE(IF((序时账[日期]=B3334)*(序时账[凭证字号]=C3334), 序时账[科目编码], "")))</f>
        <v>0</v>
      </c>
      <c r="B3334" s="89"/>
      <c r="G3334" s="39"/>
      <c r="H3334" s="39"/>
      <c r="I3334" s="42">
        <f>IF(F3334&lt;&gt;"结转本期损益",_xlfn.XLOOKUP(D3334,科目余额表[科目编码],科目余额表[抽查项目],"无匹配"),"期间结转")</f>
        <v>0</v>
      </c>
      <c r="J3334" s="38" t="str" cm="1">
        <f t="array" ref="J3334">_xlfn.TEXTJOIN(",", TRUE, _xlfn.UNIQUE(IF((序时账[日期]=B3334)*(序时账[凭证字号]=C3334)*IF(G3334=0,序时账[借方金额]&lt;&gt;0,序时账[借方金额]=0)*(序时账[科目编码]&lt;&gt;D3334), 序时账[科目名称], "")))</f>
        <v/>
      </c>
      <c r="K3334" s="42"/>
      <c r="M3334" s="24"/>
      <c r="N3334" s="23"/>
    </row>
    <row r="3335" spans="1:14">
      <c r="A3335" s="38" t="str" cm="1">
        <f t="array" ref="A3335">_xlfn.TEXTJOIN(",", TRUE, _xlfn.UNIQUE(IF((序时账[日期]=B3335)*(序时账[凭证字号]=C3335), 序时账[科目编码], "")))</f>
        <v>0</v>
      </c>
      <c r="B3335" s="89"/>
      <c r="G3335" s="39"/>
      <c r="H3335" s="39"/>
      <c r="I3335" s="42">
        <f>IF(F3335&lt;&gt;"结转本期损益",_xlfn.XLOOKUP(D3335,科目余额表[科目编码],科目余额表[抽查项目],"无匹配"),"期间结转")</f>
        <v>0</v>
      </c>
      <c r="J3335" s="38" t="str" cm="1">
        <f t="array" ref="J3335">_xlfn.TEXTJOIN(",", TRUE, _xlfn.UNIQUE(IF((序时账[日期]=B3335)*(序时账[凭证字号]=C3335)*IF(G3335=0,序时账[借方金额]&lt;&gt;0,序时账[借方金额]=0)*(序时账[科目编码]&lt;&gt;D3335), 序时账[科目名称], "")))</f>
        <v/>
      </c>
      <c r="K3335" s="42"/>
      <c r="M3335" s="24"/>
      <c r="N3335" s="23"/>
    </row>
    <row r="3336" spans="1:14">
      <c r="A3336" s="38" t="str" cm="1">
        <f t="array" ref="A3336">_xlfn.TEXTJOIN(",", TRUE, _xlfn.UNIQUE(IF((序时账[日期]=B3336)*(序时账[凭证字号]=C3336), 序时账[科目编码], "")))</f>
        <v>0</v>
      </c>
      <c r="B3336" s="89"/>
      <c r="G3336" s="39"/>
      <c r="H3336" s="39"/>
      <c r="I3336" s="42">
        <f>IF(F3336&lt;&gt;"结转本期损益",_xlfn.XLOOKUP(D3336,科目余额表[科目编码],科目余额表[抽查项目],"无匹配"),"期间结转")</f>
        <v>0</v>
      </c>
      <c r="J3336" s="38" t="str" cm="1">
        <f t="array" ref="J3336">_xlfn.TEXTJOIN(",", TRUE, _xlfn.UNIQUE(IF((序时账[日期]=B3336)*(序时账[凭证字号]=C3336)*IF(G3336=0,序时账[借方金额]&lt;&gt;0,序时账[借方金额]=0)*(序时账[科目编码]&lt;&gt;D3336), 序时账[科目名称], "")))</f>
        <v/>
      </c>
      <c r="K3336" s="42"/>
      <c r="M3336" s="24"/>
      <c r="N3336" s="23"/>
    </row>
    <row r="3337" spans="1:14">
      <c r="A3337" s="38" t="str" cm="1">
        <f t="array" ref="A3337">_xlfn.TEXTJOIN(",", TRUE, _xlfn.UNIQUE(IF((序时账[日期]=B3337)*(序时账[凭证字号]=C3337), 序时账[科目编码], "")))</f>
        <v>0</v>
      </c>
      <c r="B3337" s="89"/>
      <c r="G3337" s="39"/>
      <c r="H3337" s="39"/>
      <c r="I3337" s="42">
        <f>IF(F3337&lt;&gt;"结转本期损益",_xlfn.XLOOKUP(D3337,科目余额表[科目编码],科目余额表[抽查项目],"无匹配"),"期间结转")</f>
        <v>0</v>
      </c>
      <c r="J3337" s="38" t="str" cm="1">
        <f t="array" ref="J3337">_xlfn.TEXTJOIN(",", TRUE, _xlfn.UNIQUE(IF((序时账[日期]=B3337)*(序时账[凭证字号]=C3337)*IF(G3337=0,序时账[借方金额]&lt;&gt;0,序时账[借方金额]=0)*(序时账[科目编码]&lt;&gt;D3337), 序时账[科目名称], "")))</f>
        <v/>
      </c>
      <c r="K3337" s="42"/>
      <c r="M3337" s="24"/>
      <c r="N3337" s="23"/>
    </row>
    <row r="3338" spans="1:14">
      <c r="A3338" s="38" t="str" cm="1">
        <f t="array" ref="A3338">_xlfn.TEXTJOIN(",", TRUE, _xlfn.UNIQUE(IF((序时账[日期]=B3338)*(序时账[凭证字号]=C3338), 序时账[科目编码], "")))</f>
        <v>0</v>
      </c>
      <c r="B3338" s="89"/>
      <c r="G3338" s="39"/>
      <c r="H3338" s="39"/>
      <c r="I3338" s="42">
        <f>IF(F3338&lt;&gt;"结转本期损益",_xlfn.XLOOKUP(D3338,科目余额表[科目编码],科目余额表[抽查项目],"无匹配"),"期间结转")</f>
        <v>0</v>
      </c>
      <c r="J3338" s="38" t="str" cm="1">
        <f t="array" ref="J3338">_xlfn.TEXTJOIN(",", TRUE, _xlfn.UNIQUE(IF((序时账[日期]=B3338)*(序时账[凭证字号]=C3338)*IF(G3338=0,序时账[借方金额]&lt;&gt;0,序时账[借方金额]=0)*(序时账[科目编码]&lt;&gt;D3338), 序时账[科目名称], "")))</f>
        <v/>
      </c>
      <c r="K3338" s="42"/>
      <c r="M3338" s="24"/>
      <c r="N3338" s="23"/>
    </row>
    <row r="3339" spans="1:14">
      <c r="A3339" s="38" t="str" cm="1">
        <f t="array" ref="A3339">_xlfn.TEXTJOIN(",", TRUE, _xlfn.UNIQUE(IF((序时账[日期]=B3339)*(序时账[凭证字号]=C3339), 序时账[科目编码], "")))</f>
        <v>0</v>
      </c>
      <c r="B3339" s="89"/>
      <c r="G3339" s="39"/>
      <c r="H3339" s="39"/>
      <c r="I3339" s="42">
        <f>IF(F3339&lt;&gt;"结转本期损益",_xlfn.XLOOKUP(D3339,科目余额表[科目编码],科目余额表[抽查项目],"无匹配"),"期间结转")</f>
        <v>0</v>
      </c>
      <c r="J3339" s="38" t="str" cm="1">
        <f t="array" ref="J3339">_xlfn.TEXTJOIN(",", TRUE, _xlfn.UNIQUE(IF((序时账[日期]=B3339)*(序时账[凭证字号]=C3339)*IF(G3339=0,序时账[借方金额]&lt;&gt;0,序时账[借方金额]=0)*(序时账[科目编码]&lt;&gt;D3339), 序时账[科目名称], "")))</f>
        <v/>
      </c>
      <c r="K3339" s="42"/>
      <c r="M3339" s="24"/>
      <c r="N3339" s="23"/>
    </row>
    <row r="3340" spans="1:14">
      <c r="A3340" s="38" t="str" cm="1">
        <f t="array" ref="A3340">_xlfn.TEXTJOIN(",", TRUE, _xlfn.UNIQUE(IF((序时账[日期]=B3340)*(序时账[凭证字号]=C3340), 序时账[科目编码], "")))</f>
        <v>0</v>
      </c>
      <c r="B3340" s="89"/>
      <c r="G3340" s="39"/>
      <c r="H3340" s="39"/>
      <c r="I3340" s="42">
        <f>IF(F3340&lt;&gt;"结转本期损益",_xlfn.XLOOKUP(D3340,科目余额表[科目编码],科目余额表[抽查项目],"无匹配"),"期间结转")</f>
        <v>0</v>
      </c>
      <c r="J3340" s="38" t="str" cm="1">
        <f t="array" ref="J3340">_xlfn.TEXTJOIN(",", TRUE, _xlfn.UNIQUE(IF((序时账[日期]=B3340)*(序时账[凭证字号]=C3340)*IF(G3340=0,序时账[借方金额]&lt;&gt;0,序时账[借方金额]=0)*(序时账[科目编码]&lt;&gt;D3340), 序时账[科目名称], "")))</f>
        <v/>
      </c>
      <c r="K3340" s="42"/>
      <c r="M3340" s="24"/>
      <c r="N3340" s="23"/>
    </row>
    <row r="3341" spans="1:14">
      <c r="A3341" s="38" t="str" cm="1">
        <f t="array" ref="A3341">_xlfn.TEXTJOIN(",", TRUE, _xlfn.UNIQUE(IF((序时账[日期]=B3341)*(序时账[凭证字号]=C3341), 序时账[科目编码], "")))</f>
        <v>0</v>
      </c>
      <c r="B3341" s="89"/>
      <c r="G3341" s="39"/>
      <c r="H3341" s="39"/>
      <c r="I3341" s="42">
        <f>IF(F3341&lt;&gt;"结转本期损益",_xlfn.XLOOKUP(D3341,科目余额表[科目编码],科目余额表[抽查项目],"无匹配"),"期间结转")</f>
        <v>0</v>
      </c>
      <c r="J3341" s="38" t="str" cm="1">
        <f t="array" ref="J3341">_xlfn.TEXTJOIN(",", TRUE, _xlfn.UNIQUE(IF((序时账[日期]=B3341)*(序时账[凭证字号]=C3341)*IF(G3341=0,序时账[借方金额]&lt;&gt;0,序时账[借方金额]=0)*(序时账[科目编码]&lt;&gt;D3341), 序时账[科目名称], "")))</f>
        <v/>
      </c>
      <c r="K3341" s="42"/>
      <c r="M3341" s="24"/>
      <c r="N3341" s="23"/>
    </row>
    <row r="3342" spans="1:14">
      <c r="A3342" s="38" t="str" cm="1">
        <f t="array" ref="A3342">_xlfn.TEXTJOIN(",", TRUE, _xlfn.UNIQUE(IF((序时账[日期]=B3342)*(序时账[凭证字号]=C3342), 序时账[科目编码], "")))</f>
        <v>0</v>
      </c>
      <c r="B3342" s="89"/>
      <c r="G3342" s="39"/>
      <c r="H3342" s="39"/>
      <c r="I3342" s="42">
        <f>IF(F3342&lt;&gt;"结转本期损益",_xlfn.XLOOKUP(D3342,科目余额表[科目编码],科目余额表[抽查项目],"无匹配"),"期间结转")</f>
        <v>0</v>
      </c>
      <c r="J3342" s="38" t="str" cm="1">
        <f t="array" ref="J3342">_xlfn.TEXTJOIN(",", TRUE, _xlfn.UNIQUE(IF((序时账[日期]=B3342)*(序时账[凭证字号]=C3342)*IF(G3342=0,序时账[借方金额]&lt;&gt;0,序时账[借方金额]=0)*(序时账[科目编码]&lt;&gt;D3342), 序时账[科目名称], "")))</f>
        <v/>
      </c>
      <c r="K3342" s="42"/>
      <c r="M3342" s="24"/>
      <c r="N3342" s="23"/>
    </row>
    <row r="3343" spans="1:14">
      <c r="A3343" s="38" t="str" cm="1">
        <f t="array" ref="A3343">_xlfn.TEXTJOIN(",", TRUE, _xlfn.UNIQUE(IF((序时账[日期]=B3343)*(序时账[凭证字号]=C3343), 序时账[科目编码], "")))</f>
        <v>0</v>
      </c>
      <c r="B3343" s="89"/>
      <c r="G3343" s="39"/>
      <c r="H3343" s="39"/>
      <c r="I3343" s="42">
        <f>IF(F3343&lt;&gt;"结转本期损益",_xlfn.XLOOKUP(D3343,科目余额表[科目编码],科目余额表[抽查项目],"无匹配"),"期间结转")</f>
        <v>0</v>
      </c>
      <c r="J3343" s="38" t="str" cm="1">
        <f t="array" ref="J3343">_xlfn.TEXTJOIN(",", TRUE, _xlfn.UNIQUE(IF((序时账[日期]=B3343)*(序时账[凭证字号]=C3343)*IF(G3343=0,序时账[借方金额]&lt;&gt;0,序时账[借方金额]=0)*(序时账[科目编码]&lt;&gt;D3343), 序时账[科目名称], "")))</f>
        <v/>
      </c>
      <c r="K3343" s="42"/>
      <c r="M3343" s="24"/>
      <c r="N3343" s="23"/>
    </row>
    <row r="3344" spans="1:14">
      <c r="A3344" s="38" t="str" cm="1">
        <f t="array" ref="A3344">_xlfn.TEXTJOIN(",", TRUE, _xlfn.UNIQUE(IF((序时账[日期]=B3344)*(序时账[凭证字号]=C3344), 序时账[科目编码], "")))</f>
        <v>0</v>
      </c>
      <c r="B3344" s="89"/>
      <c r="G3344" s="39"/>
      <c r="H3344" s="39"/>
      <c r="I3344" s="42">
        <f>IF(F3344&lt;&gt;"结转本期损益",_xlfn.XLOOKUP(D3344,科目余额表[科目编码],科目余额表[抽查项目],"无匹配"),"期间结转")</f>
        <v>0</v>
      </c>
      <c r="J3344" s="38" t="str" cm="1">
        <f t="array" ref="J3344">_xlfn.TEXTJOIN(",", TRUE, _xlfn.UNIQUE(IF((序时账[日期]=B3344)*(序时账[凭证字号]=C3344)*IF(G3344=0,序时账[借方金额]&lt;&gt;0,序时账[借方金额]=0)*(序时账[科目编码]&lt;&gt;D3344), 序时账[科目名称], "")))</f>
        <v/>
      </c>
      <c r="K3344" s="42"/>
      <c r="M3344" s="24"/>
      <c r="N3344" s="23"/>
    </row>
    <row r="3345" spans="1:14">
      <c r="A3345" s="38" t="str" cm="1">
        <f t="array" ref="A3345">_xlfn.TEXTJOIN(",", TRUE, _xlfn.UNIQUE(IF((序时账[日期]=B3345)*(序时账[凭证字号]=C3345), 序时账[科目编码], "")))</f>
        <v>0</v>
      </c>
      <c r="B3345" s="89"/>
      <c r="G3345" s="39"/>
      <c r="H3345" s="39"/>
      <c r="I3345" s="42">
        <f>IF(F3345&lt;&gt;"结转本期损益",_xlfn.XLOOKUP(D3345,科目余额表[科目编码],科目余额表[抽查项目],"无匹配"),"期间结转")</f>
        <v>0</v>
      </c>
      <c r="J3345" s="38" t="str" cm="1">
        <f t="array" ref="J3345">_xlfn.TEXTJOIN(",", TRUE, _xlfn.UNIQUE(IF((序时账[日期]=B3345)*(序时账[凭证字号]=C3345)*IF(G3345=0,序时账[借方金额]&lt;&gt;0,序时账[借方金额]=0)*(序时账[科目编码]&lt;&gt;D3345), 序时账[科目名称], "")))</f>
        <v/>
      </c>
      <c r="K3345" s="42"/>
      <c r="M3345" s="24"/>
      <c r="N3345" s="23"/>
    </row>
    <row r="3346" spans="1:14">
      <c r="A3346" s="38" t="str" cm="1">
        <f t="array" ref="A3346">_xlfn.TEXTJOIN(",", TRUE, _xlfn.UNIQUE(IF((序时账[日期]=B3346)*(序时账[凭证字号]=C3346), 序时账[科目编码], "")))</f>
        <v>0</v>
      </c>
      <c r="B3346" s="89"/>
      <c r="G3346" s="39"/>
      <c r="H3346" s="39"/>
      <c r="I3346" s="42">
        <f>IF(F3346&lt;&gt;"结转本期损益",_xlfn.XLOOKUP(D3346,科目余额表[科目编码],科目余额表[抽查项目],"无匹配"),"期间结转")</f>
        <v>0</v>
      </c>
      <c r="J3346" s="38" t="str" cm="1">
        <f t="array" ref="J3346">_xlfn.TEXTJOIN(",", TRUE, _xlfn.UNIQUE(IF((序时账[日期]=B3346)*(序时账[凭证字号]=C3346)*IF(G3346=0,序时账[借方金额]&lt;&gt;0,序时账[借方金额]=0)*(序时账[科目编码]&lt;&gt;D3346), 序时账[科目名称], "")))</f>
        <v/>
      </c>
      <c r="K3346" s="42"/>
      <c r="M3346" s="24"/>
      <c r="N3346" s="23"/>
    </row>
    <row r="3347" spans="1:14">
      <c r="A3347" s="38" t="str" cm="1">
        <f t="array" ref="A3347">_xlfn.TEXTJOIN(",", TRUE, _xlfn.UNIQUE(IF((序时账[日期]=B3347)*(序时账[凭证字号]=C3347), 序时账[科目编码], "")))</f>
        <v>0</v>
      </c>
      <c r="B3347" s="89"/>
      <c r="G3347" s="39"/>
      <c r="H3347" s="39"/>
      <c r="I3347" s="42">
        <f>IF(F3347&lt;&gt;"结转本期损益",_xlfn.XLOOKUP(D3347,科目余额表[科目编码],科目余额表[抽查项目],"无匹配"),"期间结转")</f>
        <v>0</v>
      </c>
      <c r="J3347" s="38" t="str" cm="1">
        <f t="array" ref="J3347">_xlfn.TEXTJOIN(",", TRUE, _xlfn.UNIQUE(IF((序时账[日期]=B3347)*(序时账[凭证字号]=C3347)*IF(G3347=0,序时账[借方金额]&lt;&gt;0,序时账[借方金额]=0)*(序时账[科目编码]&lt;&gt;D3347), 序时账[科目名称], "")))</f>
        <v/>
      </c>
      <c r="K3347" s="42"/>
      <c r="M3347" s="24"/>
      <c r="N3347" s="23"/>
    </row>
    <row r="3348" spans="1:14">
      <c r="A3348" s="38" t="str" cm="1">
        <f t="array" ref="A3348">_xlfn.TEXTJOIN(",", TRUE, _xlfn.UNIQUE(IF((序时账[日期]=B3348)*(序时账[凭证字号]=C3348), 序时账[科目编码], "")))</f>
        <v>0</v>
      </c>
      <c r="B3348" s="89"/>
      <c r="G3348" s="39"/>
      <c r="H3348" s="39"/>
      <c r="I3348" s="42">
        <f>IF(F3348&lt;&gt;"结转本期损益",_xlfn.XLOOKUP(D3348,科目余额表[科目编码],科目余额表[抽查项目],"无匹配"),"期间结转")</f>
        <v>0</v>
      </c>
      <c r="J3348" s="38" t="str" cm="1">
        <f t="array" ref="J3348">_xlfn.TEXTJOIN(",", TRUE, _xlfn.UNIQUE(IF((序时账[日期]=B3348)*(序时账[凭证字号]=C3348)*IF(G3348=0,序时账[借方金额]&lt;&gt;0,序时账[借方金额]=0)*(序时账[科目编码]&lt;&gt;D3348), 序时账[科目名称], "")))</f>
        <v/>
      </c>
      <c r="K3348" s="42"/>
      <c r="M3348" s="24"/>
      <c r="N3348" s="23"/>
    </row>
    <row r="3349" spans="1:14">
      <c r="A3349" s="38" t="str" cm="1">
        <f t="array" ref="A3349">_xlfn.TEXTJOIN(",", TRUE, _xlfn.UNIQUE(IF((序时账[日期]=B3349)*(序时账[凭证字号]=C3349), 序时账[科目编码], "")))</f>
        <v>0</v>
      </c>
      <c r="B3349" s="89"/>
      <c r="G3349" s="39"/>
      <c r="H3349" s="39"/>
      <c r="I3349" s="42">
        <f>IF(F3349&lt;&gt;"结转本期损益",_xlfn.XLOOKUP(D3349,科目余额表[科目编码],科目余额表[抽查项目],"无匹配"),"期间结转")</f>
        <v>0</v>
      </c>
      <c r="J3349" s="38" t="str" cm="1">
        <f t="array" ref="J3349">_xlfn.TEXTJOIN(",", TRUE, _xlfn.UNIQUE(IF((序时账[日期]=B3349)*(序时账[凭证字号]=C3349)*IF(G3349=0,序时账[借方金额]&lt;&gt;0,序时账[借方金额]=0)*(序时账[科目编码]&lt;&gt;D3349), 序时账[科目名称], "")))</f>
        <v/>
      </c>
      <c r="K3349" s="42"/>
      <c r="M3349" s="24"/>
      <c r="N3349" s="23"/>
    </row>
    <row r="3350" spans="1:14">
      <c r="A3350" s="38" t="str" cm="1">
        <f t="array" ref="A3350">_xlfn.TEXTJOIN(",", TRUE, _xlfn.UNIQUE(IF((序时账[日期]=B3350)*(序时账[凭证字号]=C3350), 序时账[科目编码], "")))</f>
        <v>0</v>
      </c>
      <c r="B3350" s="89"/>
      <c r="G3350" s="39"/>
      <c r="H3350" s="39"/>
      <c r="I3350" s="42">
        <f>IF(F3350&lt;&gt;"结转本期损益",_xlfn.XLOOKUP(D3350,科目余额表[科目编码],科目余额表[抽查项目],"无匹配"),"期间结转")</f>
        <v>0</v>
      </c>
      <c r="J3350" s="38" t="str" cm="1">
        <f t="array" ref="J3350">_xlfn.TEXTJOIN(",", TRUE, _xlfn.UNIQUE(IF((序时账[日期]=B3350)*(序时账[凭证字号]=C3350)*IF(G3350=0,序时账[借方金额]&lt;&gt;0,序时账[借方金额]=0)*(序时账[科目编码]&lt;&gt;D3350), 序时账[科目名称], "")))</f>
        <v/>
      </c>
      <c r="K3350" s="42"/>
      <c r="M3350" s="24"/>
      <c r="N3350" s="23"/>
    </row>
    <row r="3351" spans="1:14">
      <c r="A3351" s="38" t="str" cm="1">
        <f t="array" ref="A3351">_xlfn.TEXTJOIN(",", TRUE, _xlfn.UNIQUE(IF((序时账[日期]=B3351)*(序时账[凭证字号]=C3351), 序时账[科目编码], "")))</f>
        <v>0</v>
      </c>
      <c r="B3351" s="89"/>
      <c r="G3351" s="39"/>
      <c r="H3351" s="39"/>
      <c r="I3351" s="42">
        <f>IF(F3351&lt;&gt;"结转本期损益",_xlfn.XLOOKUP(D3351,科目余额表[科目编码],科目余额表[抽查项目],"无匹配"),"期间结转")</f>
        <v>0</v>
      </c>
      <c r="J3351" s="38" t="str" cm="1">
        <f t="array" ref="J3351">_xlfn.TEXTJOIN(",", TRUE, _xlfn.UNIQUE(IF((序时账[日期]=B3351)*(序时账[凭证字号]=C3351)*IF(G3351=0,序时账[借方金额]&lt;&gt;0,序时账[借方金额]=0)*(序时账[科目编码]&lt;&gt;D3351), 序时账[科目名称], "")))</f>
        <v/>
      </c>
      <c r="K3351" s="42"/>
      <c r="M3351" s="24"/>
      <c r="N3351" s="23"/>
    </row>
    <row r="3352" spans="1:14">
      <c r="A3352" s="38" t="str" cm="1">
        <f t="array" ref="A3352">_xlfn.TEXTJOIN(",", TRUE, _xlfn.UNIQUE(IF((序时账[日期]=B3352)*(序时账[凭证字号]=C3352), 序时账[科目编码], "")))</f>
        <v>0</v>
      </c>
      <c r="B3352" s="89"/>
      <c r="G3352" s="39"/>
      <c r="H3352" s="39"/>
      <c r="I3352" s="42">
        <f>IF(F3352&lt;&gt;"结转本期损益",_xlfn.XLOOKUP(D3352,科目余额表[科目编码],科目余额表[抽查项目],"无匹配"),"期间结转")</f>
        <v>0</v>
      </c>
      <c r="J3352" s="38" t="str" cm="1">
        <f t="array" ref="J3352">_xlfn.TEXTJOIN(",", TRUE, _xlfn.UNIQUE(IF((序时账[日期]=B3352)*(序时账[凭证字号]=C3352)*IF(G3352=0,序时账[借方金额]&lt;&gt;0,序时账[借方金额]=0)*(序时账[科目编码]&lt;&gt;D3352), 序时账[科目名称], "")))</f>
        <v/>
      </c>
      <c r="K3352" s="42"/>
      <c r="M3352" s="24"/>
      <c r="N3352" s="23"/>
    </row>
    <row r="3353" spans="1:14">
      <c r="A3353" s="38" t="str" cm="1">
        <f t="array" ref="A3353">_xlfn.TEXTJOIN(",", TRUE, _xlfn.UNIQUE(IF((序时账[日期]=B3353)*(序时账[凭证字号]=C3353), 序时账[科目编码], "")))</f>
        <v>0</v>
      </c>
      <c r="B3353" s="89"/>
      <c r="G3353" s="39"/>
      <c r="H3353" s="39"/>
      <c r="I3353" s="42">
        <f>IF(F3353&lt;&gt;"结转本期损益",_xlfn.XLOOKUP(D3353,科目余额表[科目编码],科目余额表[抽查项目],"无匹配"),"期间结转")</f>
        <v>0</v>
      </c>
      <c r="J3353" s="38" t="str" cm="1">
        <f t="array" ref="J3353">_xlfn.TEXTJOIN(",", TRUE, _xlfn.UNIQUE(IF((序时账[日期]=B3353)*(序时账[凭证字号]=C3353)*IF(G3353=0,序时账[借方金额]&lt;&gt;0,序时账[借方金额]=0)*(序时账[科目编码]&lt;&gt;D3353), 序时账[科目名称], "")))</f>
        <v/>
      </c>
      <c r="K3353" s="42"/>
      <c r="M3353" s="24"/>
      <c r="N3353" s="23"/>
    </row>
    <row r="3354" spans="1:14">
      <c r="A3354" s="38" t="str" cm="1">
        <f t="array" ref="A3354">_xlfn.TEXTJOIN(",", TRUE, _xlfn.UNIQUE(IF((序时账[日期]=B3354)*(序时账[凭证字号]=C3354), 序时账[科目编码], "")))</f>
        <v>0</v>
      </c>
      <c r="B3354" s="89"/>
      <c r="G3354" s="39"/>
      <c r="H3354" s="39"/>
      <c r="I3354" s="42">
        <f>IF(F3354&lt;&gt;"结转本期损益",_xlfn.XLOOKUP(D3354,科目余额表[科目编码],科目余额表[抽查项目],"无匹配"),"期间结转")</f>
        <v>0</v>
      </c>
      <c r="J3354" s="38" t="str" cm="1">
        <f t="array" ref="J3354">_xlfn.TEXTJOIN(",", TRUE, _xlfn.UNIQUE(IF((序时账[日期]=B3354)*(序时账[凭证字号]=C3354)*IF(G3354=0,序时账[借方金额]&lt;&gt;0,序时账[借方金额]=0)*(序时账[科目编码]&lt;&gt;D3354), 序时账[科目名称], "")))</f>
        <v/>
      </c>
      <c r="K3354" s="42"/>
      <c r="M3354" s="24"/>
      <c r="N3354" s="23"/>
    </row>
    <row r="3355" spans="1:14">
      <c r="A3355" s="38" t="str" cm="1">
        <f t="array" ref="A3355">_xlfn.TEXTJOIN(",", TRUE, _xlfn.UNIQUE(IF((序时账[日期]=B3355)*(序时账[凭证字号]=C3355), 序时账[科目编码], "")))</f>
        <v>0</v>
      </c>
      <c r="B3355" s="89"/>
      <c r="G3355" s="39"/>
      <c r="H3355" s="39"/>
      <c r="I3355" s="42">
        <f>IF(F3355&lt;&gt;"结转本期损益",_xlfn.XLOOKUP(D3355,科目余额表[科目编码],科目余额表[抽查项目],"无匹配"),"期间结转")</f>
        <v>0</v>
      </c>
      <c r="J3355" s="38" t="str" cm="1">
        <f t="array" ref="J3355">_xlfn.TEXTJOIN(",", TRUE, _xlfn.UNIQUE(IF((序时账[日期]=B3355)*(序时账[凭证字号]=C3355)*IF(G3355=0,序时账[借方金额]&lt;&gt;0,序时账[借方金额]=0)*(序时账[科目编码]&lt;&gt;D3355), 序时账[科目名称], "")))</f>
        <v/>
      </c>
      <c r="K3355" s="42"/>
      <c r="M3355" s="24"/>
      <c r="N3355" s="23"/>
    </row>
    <row r="3356" spans="1:14">
      <c r="A3356" s="38" t="str" cm="1">
        <f t="array" ref="A3356">_xlfn.TEXTJOIN(",", TRUE, _xlfn.UNIQUE(IF((序时账[日期]=B3356)*(序时账[凭证字号]=C3356), 序时账[科目编码], "")))</f>
        <v>0</v>
      </c>
      <c r="B3356" s="89"/>
      <c r="G3356" s="39"/>
      <c r="H3356" s="39"/>
      <c r="I3356" s="42">
        <f>IF(F3356&lt;&gt;"结转本期损益",_xlfn.XLOOKUP(D3356,科目余额表[科目编码],科目余额表[抽查项目],"无匹配"),"期间结转")</f>
        <v>0</v>
      </c>
      <c r="J3356" s="38" t="str" cm="1">
        <f t="array" ref="J3356">_xlfn.TEXTJOIN(",", TRUE, _xlfn.UNIQUE(IF((序时账[日期]=B3356)*(序时账[凭证字号]=C3356)*IF(G3356=0,序时账[借方金额]&lt;&gt;0,序时账[借方金额]=0)*(序时账[科目编码]&lt;&gt;D3356), 序时账[科目名称], "")))</f>
        <v/>
      </c>
      <c r="K3356" s="42"/>
      <c r="M3356" s="24"/>
      <c r="N3356" s="23"/>
    </row>
    <row r="3357" spans="1:14">
      <c r="A3357" s="38" t="str" cm="1">
        <f t="array" ref="A3357">_xlfn.TEXTJOIN(",", TRUE, _xlfn.UNIQUE(IF((序时账[日期]=B3357)*(序时账[凭证字号]=C3357), 序时账[科目编码], "")))</f>
        <v>0</v>
      </c>
      <c r="B3357" s="89"/>
      <c r="G3357" s="39"/>
      <c r="H3357" s="39"/>
      <c r="I3357" s="42">
        <f>IF(F3357&lt;&gt;"结转本期损益",_xlfn.XLOOKUP(D3357,科目余额表[科目编码],科目余额表[抽查项目],"无匹配"),"期间结转")</f>
        <v>0</v>
      </c>
      <c r="J3357" s="38" t="str" cm="1">
        <f t="array" ref="J3357">_xlfn.TEXTJOIN(",", TRUE, _xlfn.UNIQUE(IF((序时账[日期]=B3357)*(序时账[凭证字号]=C3357)*IF(G3357=0,序时账[借方金额]&lt;&gt;0,序时账[借方金额]=0)*(序时账[科目编码]&lt;&gt;D3357), 序时账[科目名称], "")))</f>
        <v/>
      </c>
      <c r="K3357" s="42"/>
      <c r="M3357" s="24"/>
      <c r="N3357" s="23"/>
    </row>
    <row r="3358" spans="1:14">
      <c r="A3358" s="38" t="str" cm="1">
        <f t="array" ref="A3358">_xlfn.TEXTJOIN(",", TRUE, _xlfn.UNIQUE(IF((序时账[日期]=B3358)*(序时账[凭证字号]=C3358), 序时账[科目编码], "")))</f>
        <v>0</v>
      </c>
      <c r="B3358" s="89"/>
      <c r="G3358" s="39"/>
      <c r="H3358" s="39"/>
      <c r="I3358" s="42">
        <f>IF(F3358&lt;&gt;"结转本期损益",_xlfn.XLOOKUP(D3358,科目余额表[科目编码],科目余额表[抽查项目],"无匹配"),"期间结转")</f>
        <v>0</v>
      </c>
      <c r="J3358" s="38" t="str" cm="1">
        <f t="array" ref="J3358">_xlfn.TEXTJOIN(",", TRUE, _xlfn.UNIQUE(IF((序时账[日期]=B3358)*(序时账[凭证字号]=C3358)*IF(G3358=0,序时账[借方金额]&lt;&gt;0,序时账[借方金额]=0)*(序时账[科目编码]&lt;&gt;D3358), 序时账[科目名称], "")))</f>
        <v/>
      </c>
      <c r="K3358" s="42"/>
      <c r="M3358" s="24"/>
      <c r="N3358" s="23"/>
    </row>
    <row r="3359" spans="1:14">
      <c r="A3359" s="38" t="str" cm="1">
        <f t="array" ref="A3359">_xlfn.TEXTJOIN(",", TRUE, _xlfn.UNIQUE(IF((序时账[日期]=B3359)*(序时账[凭证字号]=C3359), 序时账[科目编码], "")))</f>
        <v>0</v>
      </c>
      <c r="B3359" s="89"/>
      <c r="G3359" s="39"/>
      <c r="H3359" s="39"/>
      <c r="I3359" s="42">
        <f>IF(F3359&lt;&gt;"结转本期损益",_xlfn.XLOOKUP(D3359,科目余额表[科目编码],科目余额表[抽查项目],"无匹配"),"期间结转")</f>
        <v>0</v>
      </c>
      <c r="J3359" s="38" t="str" cm="1">
        <f t="array" ref="J3359">_xlfn.TEXTJOIN(",", TRUE, _xlfn.UNIQUE(IF((序时账[日期]=B3359)*(序时账[凭证字号]=C3359)*IF(G3359=0,序时账[借方金额]&lt;&gt;0,序时账[借方金额]=0)*(序时账[科目编码]&lt;&gt;D3359), 序时账[科目名称], "")))</f>
        <v/>
      </c>
      <c r="K3359" s="42"/>
      <c r="M3359" s="24"/>
      <c r="N3359" s="23"/>
    </row>
    <row r="3360" spans="1:14">
      <c r="A3360" s="38" t="str" cm="1">
        <f t="array" ref="A3360">_xlfn.TEXTJOIN(",", TRUE, _xlfn.UNIQUE(IF((序时账[日期]=B3360)*(序时账[凭证字号]=C3360), 序时账[科目编码], "")))</f>
        <v>0</v>
      </c>
      <c r="B3360" s="89"/>
      <c r="G3360" s="39"/>
      <c r="H3360" s="39"/>
      <c r="I3360" s="42">
        <f>IF(F3360&lt;&gt;"结转本期损益",_xlfn.XLOOKUP(D3360,科目余额表[科目编码],科目余额表[抽查项目],"无匹配"),"期间结转")</f>
        <v>0</v>
      </c>
      <c r="J3360" s="38" t="str" cm="1">
        <f t="array" ref="J3360">_xlfn.TEXTJOIN(",", TRUE, _xlfn.UNIQUE(IF((序时账[日期]=B3360)*(序时账[凭证字号]=C3360)*IF(G3360=0,序时账[借方金额]&lt;&gt;0,序时账[借方金额]=0)*(序时账[科目编码]&lt;&gt;D3360), 序时账[科目名称], "")))</f>
        <v/>
      </c>
      <c r="K3360" s="42"/>
      <c r="M3360" s="24"/>
      <c r="N3360" s="23"/>
    </row>
    <row r="3361" spans="1:14">
      <c r="A3361" s="38" t="str" cm="1">
        <f t="array" ref="A3361">_xlfn.TEXTJOIN(",", TRUE, _xlfn.UNIQUE(IF((序时账[日期]=B3361)*(序时账[凭证字号]=C3361), 序时账[科目编码], "")))</f>
        <v>0</v>
      </c>
      <c r="B3361" s="89"/>
      <c r="G3361" s="39"/>
      <c r="H3361" s="39"/>
      <c r="I3361" s="42">
        <f>IF(F3361&lt;&gt;"结转本期损益",_xlfn.XLOOKUP(D3361,科目余额表[科目编码],科目余额表[抽查项目],"无匹配"),"期间结转")</f>
        <v>0</v>
      </c>
      <c r="J3361" s="38" t="str" cm="1">
        <f t="array" ref="J3361">_xlfn.TEXTJOIN(",", TRUE, _xlfn.UNIQUE(IF((序时账[日期]=B3361)*(序时账[凭证字号]=C3361)*IF(G3361=0,序时账[借方金额]&lt;&gt;0,序时账[借方金额]=0)*(序时账[科目编码]&lt;&gt;D3361), 序时账[科目名称], "")))</f>
        <v/>
      </c>
      <c r="K3361" s="42"/>
      <c r="M3361" s="24"/>
      <c r="N3361" s="23"/>
    </row>
    <row r="3362" spans="1:14">
      <c r="A3362" s="38" t="str" cm="1">
        <f t="array" ref="A3362">_xlfn.TEXTJOIN(",", TRUE, _xlfn.UNIQUE(IF((序时账[日期]=B3362)*(序时账[凭证字号]=C3362), 序时账[科目编码], "")))</f>
        <v>0</v>
      </c>
      <c r="B3362" s="89"/>
      <c r="G3362" s="39"/>
      <c r="H3362" s="39"/>
      <c r="I3362" s="42">
        <f>IF(F3362&lt;&gt;"结转本期损益",_xlfn.XLOOKUP(D3362,科目余额表[科目编码],科目余额表[抽查项目],"无匹配"),"期间结转")</f>
        <v>0</v>
      </c>
      <c r="J3362" s="38" t="str" cm="1">
        <f t="array" ref="J3362">_xlfn.TEXTJOIN(",", TRUE, _xlfn.UNIQUE(IF((序时账[日期]=B3362)*(序时账[凭证字号]=C3362)*IF(G3362=0,序时账[借方金额]&lt;&gt;0,序时账[借方金额]=0)*(序时账[科目编码]&lt;&gt;D3362), 序时账[科目名称], "")))</f>
        <v/>
      </c>
      <c r="K3362" s="42"/>
      <c r="M3362" s="24"/>
      <c r="N3362" s="23"/>
    </row>
    <row r="3363" spans="1:14">
      <c r="A3363" s="38" t="str" cm="1">
        <f t="array" ref="A3363">_xlfn.TEXTJOIN(",", TRUE, _xlfn.UNIQUE(IF((序时账[日期]=B3363)*(序时账[凭证字号]=C3363), 序时账[科目编码], "")))</f>
        <v>0</v>
      </c>
      <c r="B3363" s="89"/>
      <c r="G3363" s="39"/>
      <c r="H3363" s="39"/>
      <c r="I3363" s="42">
        <f>IF(F3363&lt;&gt;"结转本期损益",_xlfn.XLOOKUP(D3363,科目余额表[科目编码],科目余额表[抽查项目],"无匹配"),"期间结转")</f>
        <v>0</v>
      </c>
      <c r="J3363" s="38" t="str" cm="1">
        <f t="array" ref="J3363">_xlfn.TEXTJOIN(",", TRUE, _xlfn.UNIQUE(IF((序时账[日期]=B3363)*(序时账[凭证字号]=C3363)*IF(G3363=0,序时账[借方金额]&lt;&gt;0,序时账[借方金额]=0)*(序时账[科目编码]&lt;&gt;D3363), 序时账[科目名称], "")))</f>
        <v/>
      </c>
      <c r="K3363" s="42"/>
      <c r="M3363" s="24"/>
      <c r="N3363" s="23"/>
    </row>
    <row r="3364" spans="1:14">
      <c r="A3364" s="38" t="str" cm="1">
        <f t="array" ref="A3364">_xlfn.TEXTJOIN(",", TRUE, _xlfn.UNIQUE(IF((序时账[日期]=B3364)*(序时账[凭证字号]=C3364), 序时账[科目编码], "")))</f>
        <v>0</v>
      </c>
      <c r="B3364" s="89"/>
      <c r="G3364" s="39"/>
      <c r="H3364" s="39"/>
      <c r="I3364" s="42">
        <f>IF(F3364&lt;&gt;"结转本期损益",_xlfn.XLOOKUP(D3364,科目余额表[科目编码],科目余额表[抽查项目],"无匹配"),"期间结转")</f>
        <v>0</v>
      </c>
      <c r="J3364" s="38" t="str" cm="1">
        <f t="array" ref="J3364">_xlfn.TEXTJOIN(",", TRUE, _xlfn.UNIQUE(IF((序时账[日期]=B3364)*(序时账[凭证字号]=C3364)*IF(G3364=0,序时账[借方金额]&lt;&gt;0,序时账[借方金额]=0)*(序时账[科目编码]&lt;&gt;D3364), 序时账[科目名称], "")))</f>
        <v/>
      </c>
      <c r="K3364" s="42"/>
      <c r="M3364" s="24"/>
      <c r="N3364" s="23"/>
    </row>
    <row r="3365" spans="1:14">
      <c r="A3365" s="38" t="str" cm="1">
        <f t="array" ref="A3365">_xlfn.TEXTJOIN(",", TRUE, _xlfn.UNIQUE(IF((序时账[日期]=B3365)*(序时账[凭证字号]=C3365), 序时账[科目编码], "")))</f>
        <v>0</v>
      </c>
      <c r="B3365" s="89"/>
      <c r="G3365" s="39"/>
      <c r="H3365" s="39"/>
      <c r="I3365" s="42">
        <f>IF(F3365&lt;&gt;"结转本期损益",_xlfn.XLOOKUP(D3365,科目余额表[科目编码],科目余额表[抽查项目],"无匹配"),"期间结转")</f>
        <v>0</v>
      </c>
      <c r="J3365" s="38" t="str" cm="1">
        <f t="array" ref="J3365">_xlfn.TEXTJOIN(",", TRUE, _xlfn.UNIQUE(IF((序时账[日期]=B3365)*(序时账[凭证字号]=C3365)*IF(G3365=0,序时账[借方金额]&lt;&gt;0,序时账[借方金额]=0)*(序时账[科目编码]&lt;&gt;D3365), 序时账[科目名称], "")))</f>
        <v/>
      </c>
      <c r="K3365" s="42"/>
      <c r="M3365" s="24"/>
      <c r="N3365" s="23"/>
    </row>
    <row r="3366" spans="1:14">
      <c r="A3366" s="38" t="str" cm="1">
        <f t="array" ref="A3366">_xlfn.TEXTJOIN(",", TRUE, _xlfn.UNIQUE(IF((序时账[日期]=B3366)*(序时账[凭证字号]=C3366), 序时账[科目编码], "")))</f>
        <v>0</v>
      </c>
      <c r="B3366" s="89"/>
      <c r="G3366" s="39"/>
      <c r="H3366" s="39"/>
      <c r="I3366" s="42">
        <f>IF(F3366&lt;&gt;"结转本期损益",_xlfn.XLOOKUP(D3366,科目余额表[科目编码],科目余额表[抽查项目],"无匹配"),"期间结转")</f>
        <v>0</v>
      </c>
      <c r="J3366" s="38" t="str" cm="1">
        <f t="array" ref="J3366">_xlfn.TEXTJOIN(",", TRUE, _xlfn.UNIQUE(IF((序时账[日期]=B3366)*(序时账[凭证字号]=C3366)*IF(G3366=0,序时账[借方金额]&lt;&gt;0,序时账[借方金额]=0)*(序时账[科目编码]&lt;&gt;D3366), 序时账[科目名称], "")))</f>
        <v/>
      </c>
      <c r="K3366" s="42"/>
      <c r="M3366" s="24"/>
      <c r="N3366" s="23"/>
    </row>
    <row r="3367" spans="1:14">
      <c r="A3367" s="38" t="str" cm="1">
        <f t="array" ref="A3367">_xlfn.TEXTJOIN(",", TRUE, _xlfn.UNIQUE(IF((序时账[日期]=B3367)*(序时账[凭证字号]=C3367), 序时账[科目编码], "")))</f>
        <v>0</v>
      </c>
      <c r="B3367" s="89"/>
      <c r="G3367" s="39"/>
      <c r="H3367" s="39"/>
      <c r="I3367" s="42">
        <f>IF(F3367&lt;&gt;"结转本期损益",_xlfn.XLOOKUP(D3367,科目余额表[科目编码],科目余额表[抽查项目],"无匹配"),"期间结转")</f>
        <v>0</v>
      </c>
      <c r="J3367" s="38" t="str" cm="1">
        <f t="array" ref="J3367">_xlfn.TEXTJOIN(",", TRUE, _xlfn.UNIQUE(IF((序时账[日期]=B3367)*(序时账[凭证字号]=C3367)*IF(G3367=0,序时账[借方金额]&lt;&gt;0,序时账[借方金额]=0)*(序时账[科目编码]&lt;&gt;D3367), 序时账[科目名称], "")))</f>
        <v/>
      </c>
      <c r="K3367" s="42"/>
      <c r="M3367" s="24"/>
      <c r="N3367" s="23"/>
    </row>
    <row r="3368" spans="1:14">
      <c r="A3368" s="38" t="str" cm="1">
        <f t="array" ref="A3368">_xlfn.TEXTJOIN(",", TRUE, _xlfn.UNIQUE(IF((序时账[日期]=B3368)*(序时账[凭证字号]=C3368), 序时账[科目编码], "")))</f>
        <v>0</v>
      </c>
      <c r="B3368" s="89"/>
      <c r="G3368" s="39"/>
      <c r="H3368" s="39"/>
      <c r="I3368" s="42">
        <f>IF(F3368&lt;&gt;"结转本期损益",_xlfn.XLOOKUP(D3368,科目余额表[科目编码],科目余额表[抽查项目],"无匹配"),"期间结转")</f>
        <v>0</v>
      </c>
      <c r="J3368" s="38" t="str" cm="1">
        <f t="array" ref="J3368">_xlfn.TEXTJOIN(",", TRUE, _xlfn.UNIQUE(IF((序时账[日期]=B3368)*(序时账[凭证字号]=C3368)*IF(G3368=0,序时账[借方金额]&lt;&gt;0,序时账[借方金额]=0)*(序时账[科目编码]&lt;&gt;D3368), 序时账[科目名称], "")))</f>
        <v/>
      </c>
      <c r="K3368" s="42"/>
      <c r="M3368" s="24"/>
      <c r="N3368" s="23"/>
    </row>
    <row r="3369" spans="1:14">
      <c r="A3369" s="38" t="str" cm="1">
        <f t="array" ref="A3369">_xlfn.TEXTJOIN(",", TRUE, _xlfn.UNIQUE(IF((序时账[日期]=B3369)*(序时账[凭证字号]=C3369), 序时账[科目编码], "")))</f>
        <v>0</v>
      </c>
      <c r="B3369" s="89"/>
      <c r="G3369" s="39"/>
      <c r="H3369" s="39"/>
      <c r="I3369" s="42">
        <f>IF(F3369&lt;&gt;"结转本期损益",_xlfn.XLOOKUP(D3369,科目余额表[科目编码],科目余额表[抽查项目],"无匹配"),"期间结转")</f>
        <v>0</v>
      </c>
      <c r="J3369" s="38" t="str" cm="1">
        <f t="array" ref="J3369">_xlfn.TEXTJOIN(",", TRUE, _xlfn.UNIQUE(IF((序时账[日期]=B3369)*(序时账[凭证字号]=C3369)*IF(G3369=0,序时账[借方金额]&lt;&gt;0,序时账[借方金额]=0)*(序时账[科目编码]&lt;&gt;D3369), 序时账[科目名称], "")))</f>
        <v/>
      </c>
      <c r="K3369" s="42"/>
      <c r="M3369" s="24"/>
      <c r="N3369" s="23"/>
    </row>
    <row r="3370" spans="1:14">
      <c r="A3370" s="38" t="str" cm="1">
        <f t="array" ref="A3370">_xlfn.TEXTJOIN(",", TRUE, _xlfn.UNIQUE(IF((序时账[日期]=B3370)*(序时账[凭证字号]=C3370), 序时账[科目编码], "")))</f>
        <v>0</v>
      </c>
      <c r="B3370" s="89"/>
      <c r="G3370" s="39"/>
      <c r="H3370" s="39"/>
      <c r="I3370" s="42">
        <f>IF(F3370&lt;&gt;"结转本期损益",_xlfn.XLOOKUP(D3370,科目余额表[科目编码],科目余额表[抽查项目],"无匹配"),"期间结转")</f>
        <v>0</v>
      </c>
      <c r="J3370" s="38" t="str" cm="1">
        <f t="array" ref="J3370">_xlfn.TEXTJOIN(",", TRUE, _xlfn.UNIQUE(IF((序时账[日期]=B3370)*(序时账[凭证字号]=C3370)*IF(G3370=0,序时账[借方金额]&lt;&gt;0,序时账[借方金额]=0)*(序时账[科目编码]&lt;&gt;D3370), 序时账[科目名称], "")))</f>
        <v/>
      </c>
      <c r="K3370" s="42"/>
      <c r="M3370" s="24"/>
      <c r="N3370" s="23"/>
    </row>
    <row r="3371" spans="1:14">
      <c r="A3371" s="38" t="str" cm="1">
        <f t="array" ref="A3371">_xlfn.TEXTJOIN(",", TRUE, _xlfn.UNIQUE(IF((序时账[日期]=B3371)*(序时账[凭证字号]=C3371), 序时账[科目编码], "")))</f>
        <v>0</v>
      </c>
      <c r="B3371" s="89"/>
      <c r="G3371" s="39"/>
      <c r="H3371" s="39"/>
      <c r="I3371" s="42">
        <f>IF(F3371&lt;&gt;"结转本期损益",_xlfn.XLOOKUP(D3371,科目余额表[科目编码],科目余额表[抽查项目],"无匹配"),"期间结转")</f>
        <v>0</v>
      </c>
      <c r="J3371" s="38" t="str" cm="1">
        <f t="array" ref="J3371">_xlfn.TEXTJOIN(",", TRUE, _xlfn.UNIQUE(IF((序时账[日期]=B3371)*(序时账[凭证字号]=C3371)*IF(G3371=0,序时账[借方金额]&lt;&gt;0,序时账[借方金额]=0)*(序时账[科目编码]&lt;&gt;D3371), 序时账[科目名称], "")))</f>
        <v/>
      </c>
      <c r="K3371" s="42"/>
      <c r="M3371" s="24"/>
      <c r="N3371" s="23"/>
    </row>
    <row r="3372" spans="1:14">
      <c r="A3372" s="38" t="str" cm="1">
        <f t="array" ref="A3372">_xlfn.TEXTJOIN(",", TRUE, _xlfn.UNIQUE(IF((序时账[日期]=B3372)*(序时账[凭证字号]=C3372), 序时账[科目编码], "")))</f>
        <v>0</v>
      </c>
      <c r="B3372" s="89"/>
      <c r="G3372" s="39"/>
      <c r="H3372" s="39"/>
      <c r="I3372" s="42">
        <f>IF(F3372&lt;&gt;"结转本期损益",_xlfn.XLOOKUP(D3372,科目余额表[科目编码],科目余额表[抽查项目],"无匹配"),"期间结转")</f>
        <v>0</v>
      </c>
      <c r="J3372" s="38" t="str" cm="1">
        <f t="array" ref="J3372">_xlfn.TEXTJOIN(",", TRUE, _xlfn.UNIQUE(IF((序时账[日期]=B3372)*(序时账[凭证字号]=C3372)*IF(G3372=0,序时账[借方金额]&lt;&gt;0,序时账[借方金额]=0)*(序时账[科目编码]&lt;&gt;D3372), 序时账[科目名称], "")))</f>
        <v/>
      </c>
      <c r="K3372" s="42"/>
      <c r="M3372" s="24"/>
      <c r="N3372" s="23"/>
    </row>
    <row r="3373" spans="1:14">
      <c r="A3373" s="38" t="str" cm="1">
        <f t="array" ref="A3373">_xlfn.TEXTJOIN(",", TRUE, _xlfn.UNIQUE(IF((序时账[日期]=B3373)*(序时账[凭证字号]=C3373), 序时账[科目编码], "")))</f>
        <v>0</v>
      </c>
      <c r="B3373" s="89"/>
      <c r="G3373" s="39"/>
      <c r="H3373" s="39"/>
      <c r="I3373" s="42">
        <f>IF(F3373&lt;&gt;"结转本期损益",_xlfn.XLOOKUP(D3373,科目余额表[科目编码],科目余额表[抽查项目],"无匹配"),"期间结转")</f>
        <v>0</v>
      </c>
      <c r="J3373" s="38" t="str" cm="1">
        <f t="array" ref="J3373">_xlfn.TEXTJOIN(",", TRUE, _xlfn.UNIQUE(IF((序时账[日期]=B3373)*(序时账[凭证字号]=C3373)*IF(G3373=0,序时账[借方金额]&lt;&gt;0,序时账[借方金额]=0)*(序时账[科目编码]&lt;&gt;D3373), 序时账[科目名称], "")))</f>
        <v/>
      </c>
      <c r="K3373" s="42"/>
      <c r="M3373" s="24"/>
      <c r="N3373" s="23"/>
    </row>
    <row r="3374" spans="1:14">
      <c r="A3374" s="38" t="str" cm="1">
        <f t="array" ref="A3374">_xlfn.TEXTJOIN(",", TRUE, _xlfn.UNIQUE(IF((序时账[日期]=B3374)*(序时账[凭证字号]=C3374), 序时账[科目编码], "")))</f>
        <v>0</v>
      </c>
      <c r="B3374" s="89"/>
      <c r="G3374" s="39"/>
      <c r="H3374" s="39"/>
      <c r="I3374" s="42">
        <f>IF(F3374&lt;&gt;"结转本期损益",_xlfn.XLOOKUP(D3374,科目余额表[科目编码],科目余额表[抽查项目],"无匹配"),"期间结转")</f>
        <v>0</v>
      </c>
      <c r="J3374" s="38" t="str" cm="1">
        <f t="array" ref="J3374">_xlfn.TEXTJOIN(",", TRUE, _xlfn.UNIQUE(IF((序时账[日期]=B3374)*(序时账[凭证字号]=C3374)*IF(G3374=0,序时账[借方金额]&lt;&gt;0,序时账[借方金额]=0)*(序时账[科目编码]&lt;&gt;D3374), 序时账[科目名称], "")))</f>
        <v/>
      </c>
      <c r="K3374" s="42"/>
      <c r="M3374" s="24"/>
      <c r="N3374" s="23"/>
    </row>
    <row r="3375" spans="1:14">
      <c r="A3375" s="38" t="str" cm="1">
        <f t="array" ref="A3375">_xlfn.TEXTJOIN(",", TRUE, _xlfn.UNIQUE(IF((序时账[日期]=B3375)*(序时账[凭证字号]=C3375), 序时账[科目编码], "")))</f>
        <v>0</v>
      </c>
      <c r="B3375" s="89"/>
      <c r="G3375" s="39"/>
      <c r="H3375" s="39"/>
      <c r="I3375" s="42">
        <f>IF(F3375&lt;&gt;"结转本期损益",_xlfn.XLOOKUP(D3375,科目余额表[科目编码],科目余额表[抽查项目],"无匹配"),"期间结转")</f>
        <v>0</v>
      </c>
      <c r="J3375" s="38" t="str" cm="1">
        <f t="array" ref="J3375">_xlfn.TEXTJOIN(",", TRUE, _xlfn.UNIQUE(IF((序时账[日期]=B3375)*(序时账[凭证字号]=C3375)*IF(G3375=0,序时账[借方金额]&lt;&gt;0,序时账[借方金额]=0)*(序时账[科目编码]&lt;&gt;D3375), 序时账[科目名称], "")))</f>
        <v/>
      </c>
      <c r="K3375" s="42"/>
      <c r="M3375" s="24"/>
      <c r="N3375" s="23"/>
    </row>
    <row r="3376" spans="1:14">
      <c r="A3376" s="38" t="str" cm="1">
        <f t="array" ref="A3376">_xlfn.TEXTJOIN(",", TRUE, _xlfn.UNIQUE(IF((序时账[日期]=B3376)*(序时账[凭证字号]=C3376), 序时账[科目编码], "")))</f>
        <v>0</v>
      </c>
      <c r="B3376" s="89"/>
      <c r="G3376" s="39"/>
      <c r="H3376" s="39"/>
      <c r="I3376" s="42">
        <f>IF(F3376&lt;&gt;"结转本期损益",_xlfn.XLOOKUP(D3376,科目余额表[科目编码],科目余额表[抽查项目],"无匹配"),"期间结转")</f>
        <v>0</v>
      </c>
      <c r="J3376" s="38" t="str" cm="1">
        <f t="array" ref="J3376">_xlfn.TEXTJOIN(",", TRUE, _xlfn.UNIQUE(IF((序时账[日期]=B3376)*(序时账[凭证字号]=C3376)*IF(G3376=0,序时账[借方金额]&lt;&gt;0,序时账[借方金额]=0)*(序时账[科目编码]&lt;&gt;D3376), 序时账[科目名称], "")))</f>
        <v/>
      </c>
      <c r="K3376" s="42"/>
      <c r="M3376" s="24"/>
      <c r="N3376" s="23"/>
    </row>
    <row r="3377" spans="1:14">
      <c r="A3377" s="38" t="str" cm="1">
        <f t="array" ref="A3377">_xlfn.TEXTJOIN(",", TRUE, _xlfn.UNIQUE(IF((序时账[日期]=B3377)*(序时账[凭证字号]=C3377), 序时账[科目编码], "")))</f>
        <v>0</v>
      </c>
      <c r="B3377" s="89"/>
      <c r="G3377" s="39"/>
      <c r="H3377" s="39"/>
      <c r="I3377" s="42">
        <f>IF(F3377&lt;&gt;"结转本期损益",_xlfn.XLOOKUP(D3377,科目余额表[科目编码],科目余额表[抽查项目],"无匹配"),"期间结转")</f>
        <v>0</v>
      </c>
      <c r="J3377" s="38" t="str" cm="1">
        <f t="array" ref="J3377">_xlfn.TEXTJOIN(",", TRUE, _xlfn.UNIQUE(IF((序时账[日期]=B3377)*(序时账[凭证字号]=C3377)*IF(G3377=0,序时账[借方金额]&lt;&gt;0,序时账[借方金额]=0)*(序时账[科目编码]&lt;&gt;D3377), 序时账[科目名称], "")))</f>
        <v/>
      </c>
      <c r="K3377" s="42"/>
      <c r="M3377" s="24"/>
      <c r="N3377" s="23"/>
    </row>
    <row r="3378" spans="1:14">
      <c r="A3378" s="38" t="str" cm="1">
        <f t="array" ref="A3378">_xlfn.TEXTJOIN(",", TRUE, _xlfn.UNIQUE(IF((序时账[日期]=B3378)*(序时账[凭证字号]=C3378), 序时账[科目编码], "")))</f>
        <v>0</v>
      </c>
      <c r="B3378" s="89"/>
      <c r="G3378" s="39"/>
      <c r="H3378" s="39"/>
      <c r="I3378" s="42">
        <f>IF(F3378&lt;&gt;"结转本期损益",_xlfn.XLOOKUP(D3378,科目余额表[科目编码],科目余额表[抽查项目],"无匹配"),"期间结转")</f>
        <v>0</v>
      </c>
      <c r="J3378" s="38" t="str" cm="1">
        <f t="array" ref="J3378">_xlfn.TEXTJOIN(",", TRUE, _xlfn.UNIQUE(IF((序时账[日期]=B3378)*(序时账[凭证字号]=C3378)*IF(G3378=0,序时账[借方金额]&lt;&gt;0,序时账[借方金额]=0)*(序时账[科目编码]&lt;&gt;D3378), 序时账[科目名称], "")))</f>
        <v/>
      </c>
      <c r="K3378" s="42"/>
      <c r="M3378" s="24"/>
      <c r="N3378" s="23"/>
    </row>
    <row r="3379" spans="1:14">
      <c r="A3379" s="38" t="str" cm="1">
        <f t="array" ref="A3379">_xlfn.TEXTJOIN(",", TRUE, _xlfn.UNIQUE(IF((序时账[日期]=B3379)*(序时账[凭证字号]=C3379), 序时账[科目编码], "")))</f>
        <v>0</v>
      </c>
      <c r="B3379" s="89"/>
      <c r="G3379" s="39"/>
      <c r="H3379" s="39"/>
      <c r="I3379" s="42">
        <f>IF(F3379&lt;&gt;"结转本期损益",_xlfn.XLOOKUP(D3379,科目余额表[科目编码],科目余额表[抽查项目],"无匹配"),"期间结转")</f>
        <v>0</v>
      </c>
      <c r="J3379" s="38" t="str" cm="1">
        <f t="array" ref="J3379">_xlfn.TEXTJOIN(",", TRUE, _xlfn.UNIQUE(IF((序时账[日期]=B3379)*(序时账[凭证字号]=C3379)*IF(G3379=0,序时账[借方金额]&lt;&gt;0,序时账[借方金额]=0)*(序时账[科目编码]&lt;&gt;D3379), 序时账[科目名称], "")))</f>
        <v/>
      </c>
      <c r="K3379" s="42"/>
      <c r="M3379" s="24"/>
      <c r="N3379" s="23"/>
    </row>
    <row r="3380" spans="1:14">
      <c r="A3380" s="38" t="str" cm="1">
        <f t="array" ref="A3380">_xlfn.TEXTJOIN(",", TRUE, _xlfn.UNIQUE(IF((序时账[日期]=B3380)*(序时账[凭证字号]=C3380), 序时账[科目编码], "")))</f>
        <v>0</v>
      </c>
      <c r="B3380" s="89"/>
      <c r="G3380" s="39"/>
      <c r="H3380" s="39"/>
      <c r="I3380" s="42">
        <f>IF(F3380&lt;&gt;"结转本期损益",_xlfn.XLOOKUP(D3380,科目余额表[科目编码],科目余额表[抽查项目],"无匹配"),"期间结转")</f>
        <v>0</v>
      </c>
      <c r="J3380" s="38" t="str" cm="1">
        <f t="array" ref="J3380">_xlfn.TEXTJOIN(",", TRUE, _xlfn.UNIQUE(IF((序时账[日期]=B3380)*(序时账[凭证字号]=C3380)*IF(G3380=0,序时账[借方金额]&lt;&gt;0,序时账[借方金额]=0)*(序时账[科目编码]&lt;&gt;D3380), 序时账[科目名称], "")))</f>
        <v/>
      </c>
      <c r="K3380" s="42"/>
      <c r="M3380" s="24"/>
      <c r="N3380" s="23"/>
    </row>
    <row r="3381" spans="1:14">
      <c r="A3381" s="38" t="str" cm="1">
        <f t="array" ref="A3381">_xlfn.TEXTJOIN(",", TRUE, _xlfn.UNIQUE(IF((序时账[日期]=B3381)*(序时账[凭证字号]=C3381), 序时账[科目编码], "")))</f>
        <v>0</v>
      </c>
      <c r="B3381" s="89"/>
      <c r="G3381" s="39"/>
      <c r="H3381" s="39"/>
      <c r="I3381" s="42">
        <f>IF(F3381&lt;&gt;"结转本期损益",_xlfn.XLOOKUP(D3381,科目余额表[科目编码],科目余额表[抽查项目],"无匹配"),"期间结转")</f>
        <v>0</v>
      </c>
      <c r="J3381" s="38" t="str" cm="1">
        <f t="array" ref="J3381">_xlfn.TEXTJOIN(",", TRUE, _xlfn.UNIQUE(IF((序时账[日期]=B3381)*(序时账[凭证字号]=C3381)*IF(G3381=0,序时账[借方金额]&lt;&gt;0,序时账[借方金额]=0)*(序时账[科目编码]&lt;&gt;D3381), 序时账[科目名称], "")))</f>
        <v/>
      </c>
      <c r="K3381" s="42"/>
      <c r="M3381" s="24"/>
      <c r="N3381" s="23"/>
    </row>
    <row r="3382" spans="1:14">
      <c r="A3382" s="38" t="str" cm="1">
        <f t="array" ref="A3382">_xlfn.TEXTJOIN(",", TRUE, _xlfn.UNIQUE(IF((序时账[日期]=B3382)*(序时账[凭证字号]=C3382), 序时账[科目编码], "")))</f>
        <v>0</v>
      </c>
      <c r="B3382" s="89"/>
      <c r="G3382" s="39"/>
      <c r="H3382" s="39"/>
      <c r="I3382" s="42">
        <f>IF(F3382&lt;&gt;"结转本期损益",_xlfn.XLOOKUP(D3382,科目余额表[科目编码],科目余额表[抽查项目],"无匹配"),"期间结转")</f>
        <v>0</v>
      </c>
      <c r="J3382" s="38" t="str" cm="1">
        <f t="array" ref="J3382">_xlfn.TEXTJOIN(",", TRUE, _xlfn.UNIQUE(IF((序时账[日期]=B3382)*(序时账[凭证字号]=C3382)*IF(G3382=0,序时账[借方金额]&lt;&gt;0,序时账[借方金额]=0)*(序时账[科目编码]&lt;&gt;D3382), 序时账[科目名称], "")))</f>
        <v/>
      </c>
      <c r="K3382" s="42"/>
      <c r="M3382" s="24"/>
      <c r="N3382" s="23"/>
    </row>
    <row r="3383" spans="1:14">
      <c r="A3383" s="38" t="str" cm="1">
        <f t="array" ref="A3383">_xlfn.TEXTJOIN(",", TRUE, _xlfn.UNIQUE(IF((序时账[日期]=B3383)*(序时账[凭证字号]=C3383), 序时账[科目编码], "")))</f>
        <v>0</v>
      </c>
      <c r="B3383" s="89"/>
      <c r="G3383" s="39"/>
      <c r="H3383" s="39"/>
      <c r="I3383" s="42">
        <f>IF(F3383&lt;&gt;"结转本期损益",_xlfn.XLOOKUP(D3383,科目余额表[科目编码],科目余额表[抽查项目],"无匹配"),"期间结转")</f>
        <v>0</v>
      </c>
      <c r="J3383" s="38" t="str" cm="1">
        <f t="array" ref="J3383">_xlfn.TEXTJOIN(",", TRUE, _xlfn.UNIQUE(IF((序时账[日期]=B3383)*(序时账[凭证字号]=C3383)*IF(G3383=0,序时账[借方金额]&lt;&gt;0,序时账[借方金额]=0)*(序时账[科目编码]&lt;&gt;D3383), 序时账[科目名称], "")))</f>
        <v/>
      </c>
      <c r="K3383" s="42"/>
      <c r="M3383" s="24"/>
      <c r="N3383" s="23"/>
    </row>
    <row r="3384" spans="1:14">
      <c r="A3384" s="38" t="str" cm="1">
        <f t="array" ref="A3384">_xlfn.TEXTJOIN(",", TRUE, _xlfn.UNIQUE(IF((序时账[日期]=B3384)*(序时账[凭证字号]=C3384), 序时账[科目编码], "")))</f>
        <v>0</v>
      </c>
      <c r="B3384" s="89"/>
      <c r="G3384" s="39"/>
      <c r="H3384" s="39"/>
      <c r="I3384" s="42">
        <f>IF(F3384&lt;&gt;"结转本期损益",_xlfn.XLOOKUP(D3384,科目余额表[科目编码],科目余额表[抽查项目],"无匹配"),"期间结转")</f>
        <v>0</v>
      </c>
      <c r="J3384" s="38" t="str" cm="1">
        <f t="array" ref="J3384">_xlfn.TEXTJOIN(",", TRUE, _xlfn.UNIQUE(IF((序时账[日期]=B3384)*(序时账[凭证字号]=C3384)*IF(G3384=0,序时账[借方金额]&lt;&gt;0,序时账[借方金额]=0)*(序时账[科目编码]&lt;&gt;D3384), 序时账[科目名称], "")))</f>
        <v/>
      </c>
      <c r="K3384" s="42"/>
      <c r="M3384" s="24"/>
      <c r="N3384" s="23"/>
    </row>
    <row r="3385" spans="1:14">
      <c r="A3385" s="38" t="str" cm="1">
        <f t="array" ref="A3385">_xlfn.TEXTJOIN(",", TRUE, _xlfn.UNIQUE(IF((序时账[日期]=B3385)*(序时账[凭证字号]=C3385), 序时账[科目编码], "")))</f>
        <v>0</v>
      </c>
      <c r="B3385" s="89"/>
      <c r="G3385" s="39"/>
      <c r="H3385" s="39"/>
      <c r="I3385" s="42">
        <f>IF(F3385&lt;&gt;"结转本期损益",_xlfn.XLOOKUP(D3385,科目余额表[科目编码],科目余额表[抽查项目],"无匹配"),"期间结转")</f>
        <v>0</v>
      </c>
      <c r="J3385" s="38" t="str" cm="1">
        <f t="array" ref="J3385">_xlfn.TEXTJOIN(",", TRUE, _xlfn.UNIQUE(IF((序时账[日期]=B3385)*(序时账[凭证字号]=C3385)*IF(G3385=0,序时账[借方金额]&lt;&gt;0,序时账[借方金额]=0)*(序时账[科目编码]&lt;&gt;D3385), 序时账[科目名称], "")))</f>
        <v/>
      </c>
      <c r="K3385" s="42"/>
      <c r="M3385" s="24"/>
      <c r="N3385" s="23"/>
    </row>
    <row r="3386" spans="1:14">
      <c r="A3386" s="38" t="str" cm="1">
        <f t="array" ref="A3386">_xlfn.TEXTJOIN(",", TRUE, _xlfn.UNIQUE(IF((序时账[日期]=B3386)*(序时账[凭证字号]=C3386), 序时账[科目编码], "")))</f>
        <v>0</v>
      </c>
      <c r="B3386" s="89"/>
      <c r="G3386" s="39"/>
      <c r="H3386" s="39"/>
      <c r="I3386" s="42">
        <f>IF(F3386&lt;&gt;"结转本期损益",_xlfn.XLOOKUP(D3386,科目余额表[科目编码],科目余额表[抽查项目],"无匹配"),"期间结转")</f>
        <v>0</v>
      </c>
      <c r="J3386" s="38" t="str" cm="1">
        <f t="array" ref="J3386">_xlfn.TEXTJOIN(",", TRUE, _xlfn.UNIQUE(IF((序时账[日期]=B3386)*(序时账[凭证字号]=C3386)*IF(G3386=0,序时账[借方金额]&lt;&gt;0,序时账[借方金额]=0)*(序时账[科目编码]&lt;&gt;D3386), 序时账[科目名称], "")))</f>
        <v/>
      </c>
      <c r="K3386" s="42"/>
      <c r="M3386" s="24"/>
      <c r="N3386" s="23"/>
    </row>
    <row r="3387" spans="1:14">
      <c r="A3387" s="38" t="str" cm="1">
        <f t="array" ref="A3387">_xlfn.TEXTJOIN(",", TRUE, _xlfn.UNIQUE(IF((序时账[日期]=B3387)*(序时账[凭证字号]=C3387), 序时账[科目编码], "")))</f>
        <v>0</v>
      </c>
      <c r="B3387" s="89"/>
      <c r="G3387" s="39"/>
      <c r="H3387" s="39"/>
      <c r="I3387" s="42">
        <f>IF(F3387&lt;&gt;"结转本期损益",_xlfn.XLOOKUP(D3387,科目余额表[科目编码],科目余额表[抽查项目],"无匹配"),"期间结转")</f>
        <v>0</v>
      </c>
      <c r="J3387" s="38" t="str" cm="1">
        <f t="array" ref="J3387">_xlfn.TEXTJOIN(",", TRUE, _xlfn.UNIQUE(IF((序时账[日期]=B3387)*(序时账[凭证字号]=C3387)*IF(G3387=0,序时账[借方金额]&lt;&gt;0,序时账[借方金额]=0)*(序时账[科目编码]&lt;&gt;D3387), 序时账[科目名称], "")))</f>
        <v/>
      </c>
      <c r="K3387" s="42"/>
      <c r="M3387" s="24"/>
      <c r="N3387" s="23"/>
    </row>
    <row r="3388" spans="1:14">
      <c r="A3388" s="38" t="str" cm="1">
        <f t="array" ref="A3388">_xlfn.TEXTJOIN(",", TRUE, _xlfn.UNIQUE(IF((序时账[日期]=B3388)*(序时账[凭证字号]=C3388), 序时账[科目编码], "")))</f>
        <v>0</v>
      </c>
      <c r="B3388" s="89"/>
      <c r="G3388" s="39"/>
      <c r="H3388" s="39"/>
      <c r="I3388" s="42">
        <f>IF(F3388&lt;&gt;"结转本期损益",_xlfn.XLOOKUP(D3388,科目余额表[科目编码],科目余额表[抽查项目],"无匹配"),"期间结转")</f>
        <v>0</v>
      </c>
      <c r="J3388" s="38" t="str" cm="1">
        <f t="array" ref="J3388">_xlfn.TEXTJOIN(",", TRUE, _xlfn.UNIQUE(IF((序时账[日期]=B3388)*(序时账[凭证字号]=C3388)*IF(G3388=0,序时账[借方金额]&lt;&gt;0,序时账[借方金额]=0)*(序时账[科目编码]&lt;&gt;D3388), 序时账[科目名称], "")))</f>
        <v/>
      </c>
      <c r="K3388" s="42"/>
      <c r="M3388" s="24"/>
      <c r="N3388" s="23"/>
    </row>
    <row r="3389" spans="1:14">
      <c r="A3389" s="38" t="str" cm="1">
        <f t="array" ref="A3389">_xlfn.TEXTJOIN(",", TRUE, _xlfn.UNIQUE(IF((序时账[日期]=B3389)*(序时账[凭证字号]=C3389), 序时账[科目编码], "")))</f>
        <v>0</v>
      </c>
      <c r="B3389" s="89"/>
      <c r="G3389" s="39"/>
      <c r="H3389" s="39"/>
      <c r="I3389" s="42">
        <f>IF(F3389&lt;&gt;"结转本期损益",_xlfn.XLOOKUP(D3389,科目余额表[科目编码],科目余额表[抽查项目],"无匹配"),"期间结转")</f>
        <v>0</v>
      </c>
      <c r="J3389" s="38" t="str" cm="1">
        <f t="array" ref="J3389">_xlfn.TEXTJOIN(",", TRUE, _xlfn.UNIQUE(IF((序时账[日期]=B3389)*(序时账[凭证字号]=C3389)*IF(G3389=0,序时账[借方金额]&lt;&gt;0,序时账[借方金额]=0)*(序时账[科目编码]&lt;&gt;D3389), 序时账[科目名称], "")))</f>
        <v/>
      </c>
      <c r="K3389" s="42"/>
      <c r="M3389" s="24"/>
      <c r="N3389" s="23"/>
    </row>
    <row r="3390" spans="1:14">
      <c r="A3390" s="38" t="str" cm="1">
        <f t="array" ref="A3390">_xlfn.TEXTJOIN(",", TRUE, _xlfn.UNIQUE(IF((序时账[日期]=B3390)*(序时账[凭证字号]=C3390), 序时账[科目编码], "")))</f>
        <v>0</v>
      </c>
      <c r="B3390" s="89"/>
      <c r="G3390" s="39"/>
      <c r="H3390" s="39"/>
      <c r="I3390" s="42">
        <f>IF(F3390&lt;&gt;"结转本期损益",_xlfn.XLOOKUP(D3390,科目余额表[科目编码],科目余额表[抽查项目],"无匹配"),"期间结转")</f>
        <v>0</v>
      </c>
      <c r="J3390" s="38" t="str" cm="1">
        <f t="array" ref="J3390">_xlfn.TEXTJOIN(",", TRUE, _xlfn.UNIQUE(IF((序时账[日期]=B3390)*(序时账[凭证字号]=C3390)*IF(G3390=0,序时账[借方金额]&lt;&gt;0,序时账[借方金额]=0)*(序时账[科目编码]&lt;&gt;D3390), 序时账[科目名称], "")))</f>
        <v/>
      </c>
      <c r="K3390" s="42"/>
      <c r="M3390" s="24"/>
      <c r="N3390" s="23"/>
    </row>
    <row r="3391" spans="1:14">
      <c r="A3391" s="38" t="str" cm="1">
        <f t="array" ref="A3391">_xlfn.TEXTJOIN(",", TRUE, _xlfn.UNIQUE(IF((序时账[日期]=B3391)*(序时账[凭证字号]=C3391), 序时账[科目编码], "")))</f>
        <v>0</v>
      </c>
      <c r="B3391" s="89"/>
      <c r="G3391" s="39"/>
      <c r="H3391" s="39"/>
      <c r="I3391" s="42">
        <f>IF(F3391&lt;&gt;"结转本期损益",_xlfn.XLOOKUP(D3391,科目余额表[科目编码],科目余额表[抽查项目],"无匹配"),"期间结转")</f>
        <v>0</v>
      </c>
      <c r="J3391" s="38" t="str" cm="1">
        <f t="array" ref="J3391">_xlfn.TEXTJOIN(",", TRUE, _xlfn.UNIQUE(IF((序时账[日期]=B3391)*(序时账[凭证字号]=C3391)*IF(G3391=0,序时账[借方金额]&lt;&gt;0,序时账[借方金额]=0)*(序时账[科目编码]&lt;&gt;D3391), 序时账[科目名称], "")))</f>
        <v/>
      </c>
      <c r="K3391" s="42"/>
      <c r="M3391" s="24"/>
      <c r="N3391" s="23"/>
    </row>
    <row r="3392" spans="1:14">
      <c r="A3392" s="38" t="str" cm="1">
        <f t="array" ref="A3392">_xlfn.TEXTJOIN(",", TRUE, _xlfn.UNIQUE(IF((序时账[日期]=B3392)*(序时账[凭证字号]=C3392), 序时账[科目编码], "")))</f>
        <v>0</v>
      </c>
      <c r="B3392" s="89"/>
      <c r="G3392" s="39"/>
      <c r="H3392" s="39"/>
      <c r="I3392" s="42">
        <f>IF(F3392&lt;&gt;"结转本期损益",_xlfn.XLOOKUP(D3392,科目余额表[科目编码],科目余额表[抽查项目],"无匹配"),"期间结转")</f>
        <v>0</v>
      </c>
      <c r="J3392" s="38" t="str" cm="1">
        <f t="array" ref="J3392">_xlfn.TEXTJOIN(",", TRUE, _xlfn.UNIQUE(IF((序时账[日期]=B3392)*(序时账[凭证字号]=C3392)*IF(G3392=0,序时账[借方金额]&lt;&gt;0,序时账[借方金额]=0)*(序时账[科目编码]&lt;&gt;D3392), 序时账[科目名称], "")))</f>
        <v/>
      </c>
      <c r="K3392" s="42"/>
      <c r="M3392" s="24"/>
      <c r="N3392" s="23"/>
    </row>
    <row r="3393" spans="1:14">
      <c r="A3393" s="38" t="str" cm="1">
        <f t="array" ref="A3393">_xlfn.TEXTJOIN(",", TRUE, _xlfn.UNIQUE(IF((序时账[日期]=B3393)*(序时账[凭证字号]=C3393), 序时账[科目编码], "")))</f>
        <v>0</v>
      </c>
      <c r="B3393" s="89"/>
      <c r="G3393" s="39"/>
      <c r="H3393" s="39"/>
      <c r="I3393" s="42">
        <f>IF(F3393&lt;&gt;"结转本期损益",_xlfn.XLOOKUP(D3393,科目余额表[科目编码],科目余额表[抽查项目],"无匹配"),"期间结转")</f>
        <v>0</v>
      </c>
      <c r="J3393" s="38" t="str" cm="1">
        <f t="array" ref="J3393">_xlfn.TEXTJOIN(",", TRUE, _xlfn.UNIQUE(IF((序时账[日期]=B3393)*(序时账[凭证字号]=C3393)*IF(G3393=0,序时账[借方金额]&lt;&gt;0,序时账[借方金额]=0)*(序时账[科目编码]&lt;&gt;D3393), 序时账[科目名称], "")))</f>
        <v/>
      </c>
      <c r="K3393" s="42"/>
      <c r="M3393" s="24"/>
      <c r="N3393" s="23"/>
    </row>
    <row r="3394" spans="1:14">
      <c r="A3394" s="38" t="str" cm="1">
        <f t="array" ref="A3394">_xlfn.TEXTJOIN(",", TRUE, _xlfn.UNIQUE(IF((序时账[日期]=B3394)*(序时账[凭证字号]=C3394), 序时账[科目编码], "")))</f>
        <v>0</v>
      </c>
      <c r="B3394" s="89"/>
      <c r="G3394" s="39"/>
      <c r="H3394" s="39"/>
      <c r="I3394" s="42">
        <f>IF(F3394&lt;&gt;"结转本期损益",_xlfn.XLOOKUP(D3394,科目余额表[科目编码],科目余额表[抽查项目],"无匹配"),"期间结转")</f>
        <v>0</v>
      </c>
      <c r="J3394" s="38" t="str" cm="1">
        <f t="array" ref="J3394">_xlfn.TEXTJOIN(",", TRUE, _xlfn.UNIQUE(IF((序时账[日期]=B3394)*(序时账[凭证字号]=C3394)*IF(G3394=0,序时账[借方金额]&lt;&gt;0,序时账[借方金额]=0)*(序时账[科目编码]&lt;&gt;D3394), 序时账[科目名称], "")))</f>
        <v/>
      </c>
      <c r="K3394" s="42"/>
      <c r="M3394" s="24"/>
      <c r="N3394" s="23"/>
    </row>
    <row r="3395" spans="1:14">
      <c r="A3395" s="38" t="str" cm="1">
        <f t="array" ref="A3395">_xlfn.TEXTJOIN(",", TRUE, _xlfn.UNIQUE(IF((序时账[日期]=B3395)*(序时账[凭证字号]=C3395), 序时账[科目编码], "")))</f>
        <v>0</v>
      </c>
      <c r="B3395" s="89"/>
      <c r="G3395" s="39"/>
      <c r="H3395" s="39"/>
      <c r="I3395" s="42">
        <f>IF(F3395&lt;&gt;"结转本期损益",_xlfn.XLOOKUP(D3395,科目余额表[科目编码],科目余额表[抽查项目],"无匹配"),"期间结转")</f>
        <v>0</v>
      </c>
      <c r="J3395" s="38" t="str" cm="1">
        <f t="array" ref="J3395">_xlfn.TEXTJOIN(",", TRUE, _xlfn.UNIQUE(IF((序时账[日期]=B3395)*(序时账[凭证字号]=C3395)*IF(G3395=0,序时账[借方金额]&lt;&gt;0,序时账[借方金额]=0)*(序时账[科目编码]&lt;&gt;D3395), 序时账[科目名称], "")))</f>
        <v/>
      </c>
      <c r="K3395" s="42"/>
      <c r="M3395" s="24"/>
      <c r="N3395" s="23"/>
    </row>
    <row r="3396" spans="1:14">
      <c r="A3396" s="38" t="str" cm="1">
        <f t="array" ref="A3396">_xlfn.TEXTJOIN(",", TRUE, _xlfn.UNIQUE(IF((序时账[日期]=B3396)*(序时账[凭证字号]=C3396), 序时账[科目编码], "")))</f>
        <v>0</v>
      </c>
      <c r="B3396" s="89"/>
      <c r="G3396" s="39"/>
      <c r="H3396" s="39"/>
      <c r="I3396" s="42">
        <f>IF(F3396&lt;&gt;"结转本期损益",_xlfn.XLOOKUP(D3396,科目余额表[科目编码],科目余额表[抽查项目],"无匹配"),"期间结转")</f>
        <v>0</v>
      </c>
      <c r="J3396" s="38" t="str" cm="1">
        <f t="array" ref="J3396">_xlfn.TEXTJOIN(",", TRUE, _xlfn.UNIQUE(IF((序时账[日期]=B3396)*(序时账[凭证字号]=C3396)*IF(G3396=0,序时账[借方金额]&lt;&gt;0,序时账[借方金额]=0)*(序时账[科目编码]&lt;&gt;D3396), 序时账[科目名称], "")))</f>
        <v/>
      </c>
      <c r="K3396" s="42"/>
      <c r="M3396" s="24"/>
      <c r="N3396" s="23"/>
    </row>
    <row r="3397" spans="1:14">
      <c r="A3397" s="38" t="str" cm="1">
        <f t="array" ref="A3397">_xlfn.TEXTJOIN(",", TRUE, _xlfn.UNIQUE(IF((序时账[日期]=B3397)*(序时账[凭证字号]=C3397), 序时账[科目编码], "")))</f>
        <v>0</v>
      </c>
      <c r="B3397" s="89"/>
      <c r="G3397" s="39"/>
      <c r="H3397" s="39"/>
      <c r="I3397" s="42">
        <f>IF(F3397&lt;&gt;"结转本期损益",_xlfn.XLOOKUP(D3397,科目余额表[科目编码],科目余额表[抽查项目],"无匹配"),"期间结转")</f>
        <v>0</v>
      </c>
      <c r="J3397" s="38" t="str" cm="1">
        <f t="array" ref="J3397">_xlfn.TEXTJOIN(",", TRUE, _xlfn.UNIQUE(IF((序时账[日期]=B3397)*(序时账[凭证字号]=C3397)*IF(G3397=0,序时账[借方金额]&lt;&gt;0,序时账[借方金额]=0)*(序时账[科目编码]&lt;&gt;D3397), 序时账[科目名称], "")))</f>
        <v/>
      </c>
      <c r="K3397" s="42"/>
      <c r="M3397" s="24"/>
      <c r="N3397" s="23"/>
    </row>
    <row r="3398" spans="1:14">
      <c r="A3398" s="38" t="str" cm="1">
        <f t="array" ref="A3398">_xlfn.TEXTJOIN(",", TRUE, _xlfn.UNIQUE(IF((序时账[日期]=B3398)*(序时账[凭证字号]=C3398), 序时账[科目编码], "")))</f>
        <v>0</v>
      </c>
      <c r="B3398" s="89"/>
      <c r="G3398" s="39"/>
      <c r="H3398" s="39"/>
      <c r="I3398" s="42">
        <f>IF(F3398&lt;&gt;"结转本期损益",_xlfn.XLOOKUP(D3398,科目余额表[科目编码],科目余额表[抽查项目],"无匹配"),"期间结转")</f>
        <v>0</v>
      </c>
      <c r="J3398" s="38" t="str" cm="1">
        <f t="array" ref="J3398">_xlfn.TEXTJOIN(",", TRUE, _xlfn.UNIQUE(IF((序时账[日期]=B3398)*(序时账[凭证字号]=C3398)*IF(G3398=0,序时账[借方金额]&lt;&gt;0,序时账[借方金额]=0)*(序时账[科目编码]&lt;&gt;D3398), 序时账[科目名称], "")))</f>
        <v/>
      </c>
      <c r="K3398" s="42"/>
      <c r="M3398" s="24"/>
      <c r="N3398" s="23"/>
    </row>
    <row r="3399" spans="1:14">
      <c r="A3399" s="38" t="str" cm="1">
        <f t="array" ref="A3399">_xlfn.TEXTJOIN(",", TRUE, _xlfn.UNIQUE(IF((序时账[日期]=B3399)*(序时账[凭证字号]=C3399), 序时账[科目编码], "")))</f>
        <v>0</v>
      </c>
      <c r="B3399" s="89"/>
      <c r="G3399" s="39"/>
      <c r="H3399" s="39"/>
      <c r="I3399" s="42">
        <f>IF(F3399&lt;&gt;"结转本期损益",_xlfn.XLOOKUP(D3399,科目余额表[科目编码],科目余额表[抽查项目],"无匹配"),"期间结转")</f>
        <v>0</v>
      </c>
      <c r="J3399" s="38" t="str" cm="1">
        <f t="array" ref="J3399">_xlfn.TEXTJOIN(",", TRUE, _xlfn.UNIQUE(IF((序时账[日期]=B3399)*(序时账[凭证字号]=C3399)*IF(G3399=0,序时账[借方金额]&lt;&gt;0,序时账[借方金额]=0)*(序时账[科目编码]&lt;&gt;D3399), 序时账[科目名称], "")))</f>
        <v/>
      </c>
      <c r="K3399" s="42"/>
      <c r="M3399" s="24"/>
      <c r="N3399" s="23"/>
    </row>
    <row r="3400" spans="1:14">
      <c r="A3400" s="38" t="str" cm="1">
        <f t="array" ref="A3400">_xlfn.TEXTJOIN(",", TRUE, _xlfn.UNIQUE(IF((序时账[日期]=B3400)*(序时账[凭证字号]=C3400), 序时账[科目编码], "")))</f>
        <v>0</v>
      </c>
      <c r="B3400" s="89"/>
      <c r="G3400" s="39"/>
      <c r="H3400" s="39"/>
      <c r="I3400" s="42">
        <f>IF(F3400&lt;&gt;"结转本期损益",_xlfn.XLOOKUP(D3400,科目余额表[科目编码],科目余额表[抽查项目],"无匹配"),"期间结转")</f>
        <v>0</v>
      </c>
      <c r="J3400" s="38" t="str" cm="1">
        <f t="array" ref="J3400">_xlfn.TEXTJOIN(",", TRUE, _xlfn.UNIQUE(IF((序时账[日期]=B3400)*(序时账[凭证字号]=C3400)*IF(G3400=0,序时账[借方金额]&lt;&gt;0,序时账[借方金额]=0)*(序时账[科目编码]&lt;&gt;D3400), 序时账[科目名称], "")))</f>
        <v/>
      </c>
      <c r="K3400" s="42"/>
      <c r="M3400" s="24"/>
      <c r="N3400" s="23"/>
    </row>
    <row r="3401" spans="1:14">
      <c r="A3401" s="38" t="str" cm="1">
        <f t="array" ref="A3401">_xlfn.TEXTJOIN(",", TRUE, _xlfn.UNIQUE(IF((序时账[日期]=B3401)*(序时账[凭证字号]=C3401), 序时账[科目编码], "")))</f>
        <v>0</v>
      </c>
      <c r="B3401" s="89"/>
      <c r="G3401" s="39"/>
      <c r="H3401" s="39"/>
      <c r="I3401" s="42">
        <f>IF(F3401&lt;&gt;"结转本期损益",_xlfn.XLOOKUP(D3401,科目余额表[科目编码],科目余额表[抽查项目],"无匹配"),"期间结转")</f>
        <v>0</v>
      </c>
      <c r="J3401" s="38" t="str" cm="1">
        <f t="array" ref="J3401">_xlfn.TEXTJOIN(",", TRUE, _xlfn.UNIQUE(IF((序时账[日期]=B3401)*(序时账[凭证字号]=C3401)*IF(G3401=0,序时账[借方金额]&lt;&gt;0,序时账[借方金额]=0)*(序时账[科目编码]&lt;&gt;D3401), 序时账[科目名称], "")))</f>
        <v/>
      </c>
      <c r="K3401" s="42"/>
      <c r="M3401" s="24"/>
      <c r="N3401" s="23"/>
    </row>
    <row r="3402" spans="1:14">
      <c r="A3402" s="38" t="str" cm="1">
        <f t="array" ref="A3402">_xlfn.TEXTJOIN(",", TRUE, _xlfn.UNIQUE(IF((序时账[日期]=B3402)*(序时账[凭证字号]=C3402), 序时账[科目编码], "")))</f>
        <v>0</v>
      </c>
      <c r="B3402" s="89"/>
      <c r="G3402" s="39"/>
      <c r="H3402" s="39"/>
      <c r="I3402" s="42">
        <f>IF(F3402&lt;&gt;"结转本期损益",_xlfn.XLOOKUP(D3402,科目余额表[科目编码],科目余额表[抽查项目],"无匹配"),"期间结转")</f>
        <v>0</v>
      </c>
      <c r="J3402" s="38" t="str" cm="1">
        <f t="array" ref="J3402">_xlfn.TEXTJOIN(",", TRUE, _xlfn.UNIQUE(IF((序时账[日期]=B3402)*(序时账[凭证字号]=C3402)*IF(G3402=0,序时账[借方金额]&lt;&gt;0,序时账[借方金额]=0)*(序时账[科目编码]&lt;&gt;D3402), 序时账[科目名称], "")))</f>
        <v/>
      </c>
      <c r="K3402" s="42"/>
      <c r="M3402" s="24"/>
      <c r="N3402" s="23"/>
    </row>
    <row r="3403" spans="1:14">
      <c r="A3403" s="38" t="str" cm="1">
        <f t="array" ref="A3403">_xlfn.TEXTJOIN(",", TRUE, _xlfn.UNIQUE(IF((序时账[日期]=B3403)*(序时账[凭证字号]=C3403), 序时账[科目编码], "")))</f>
        <v>0</v>
      </c>
      <c r="B3403" s="89"/>
      <c r="G3403" s="39"/>
      <c r="H3403" s="39"/>
      <c r="I3403" s="42">
        <f>IF(F3403&lt;&gt;"结转本期损益",_xlfn.XLOOKUP(D3403,科目余额表[科目编码],科目余额表[抽查项目],"无匹配"),"期间结转")</f>
        <v>0</v>
      </c>
      <c r="J3403" s="38" t="str" cm="1">
        <f t="array" ref="J3403">_xlfn.TEXTJOIN(",", TRUE, _xlfn.UNIQUE(IF((序时账[日期]=B3403)*(序时账[凭证字号]=C3403)*IF(G3403=0,序时账[借方金额]&lt;&gt;0,序时账[借方金额]=0)*(序时账[科目编码]&lt;&gt;D3403), 序时账[科目名称], "")))</f>
        <v/>
      </c>
      <c r="K3403" s="42"/>
      <c r="M3403" s="24"/>
      <c r="N3403" s="23"/>
    </row>
    <row r="3404" spans="1:14">
      <c r="A3404" s="38" t="str" cm="1">
        <f t="array" ref="A3404">_xlfn.TEXTJOIN(",", TRUE, _xlfn.UNIQUE(IF((序时账[日期]=B3404)*(序时账[凭证字号]=C3404), 序时账[科目编码], "")))</f>
        <v>0</v>
      </c>
      <c r="B3404" s="89"/>
      <c r="G3404" s="39"/>
      <c r="H3404" s="39"/>
      <c r="I3404" s="42">
        <f>IF(F3404&lt;&gt;"结转本期损益",_xlfn.XLOOKUP(D3404,科目余额表[科目编码],科目余额表[抽查项目],"无匹配"),"期间结转")</f>
        <v>0</v>
      </c>
      <c r="J3404" s="38" t="str" cm="1">
        <f t="array" ref="J3404">_xlfn.TEXTJOIN(",", TRUE, _xlfn.UNIQUE(IF((序时账[日期]=B3404)*(序时账[凭证字号]=C3404)*IF(G3404=0,序时账[借方金额]&lt;&gt;0,序时账[借方金额]=0)*(序时账[科目编码]&lt;&gt;D3404), 序时账[科目名称], "")))</f>
        <v/>
      </c>
      <c r="K3404" s="42"/>
      <c r="M3404" s="24"/>
      <c r="N3404" s="23"/>
    </row>
    <row r="3405" spans="1:14">
      <c r="A3405" s="38" t="str" cm="1">
        <f t="array" ref="A3405">_xlfn.TEXTJOIN(",", TRUE, _xlfn.UNIQUE(IF((序时账[日期]=B3405)*(序时账[凭证字号]=C3405), 序时账[科目编码], "")))</f>
        <v>0</v>
      </c>
      <c r="B3405" s="89"/>
      <c r="G3405" s="39"/>
      <c r="H3405" s="39"/>
      <c r="I3405" s="42">
        <f>IF(F3405&lt;&gt;"结转本期损益",_xlfn.XLOOKUP(D3405,科目余额表[科目编码],科目余额表[抽查项目],"无匹配"),"期间结转")</f>
        <v>0</v>
      </c>
      <c r="J3405" s="38" t="str" cm="1">
        <f t="array" ref="J3405">_xlfn.TEXTJOIN(",", TRUE, _xlfn.UNIQUE(IF((序时账[日期]=B3405)*(序时账[凭证字号]=C3405)*IF(G3405=0,序时账[借方金额]&lt;&gt;0,序时账[借方金额]=0)*(序时账[科目编码]&lt;&gt;D3405), 序时账[科目名称], "")))</f>
        <v/>
      </c>
      <c r="K3405" s="42"/>
      <c r="M3405" s="24"/>
      <c r="N3405" s="23"/>
    </row>
    <row r="3406" spans="1:14">
      <c r="A3406" s="38" t="str" cm="1">
        <f t="array" ref="A3406">_xlfn.TEXTJOIN(",", TRUE, _xlfn.UNIQUE(IF((序时账[日期]=B3406)*(序时账[凭证字号]=C3406), 序时账[科目编码], "")))</f>
        <v>0</v>
      </c>
      <c r="B3406" s="89"/>
      <c r="G3406" s="39"/>
      <c r="H3406" s="39"/>
      <c r="I3406" s="42">
        <f>IF(F3406&lt;&gt;"结转本期损益",_xlfn.XLOOKUP(D3406,科目余额表[科目编码],科目余额表[抽查项目],"无匹配"),"期间结转")</f>
        <v>0</v>
      </c>
      <c r="J3406" s="38" t="str" cm="1">
        <f t="array" ref="J3406">_xlfn.TEXTJOIN(",", TRUE, _xlfn.UNIQUE(IF((序时账[日期]=B3406)*(序时账[凭证字号]=C3406)*IF(G3406=0,序时账[借方金额]&lt;&gt;0,序时账[借方金额]=0)*(序时账[科目编码]&lt;&gt;D3406), 序时账[科目名称], "")))</f>
        <v/>
      </c>
      <c r="K3406" s="42"/>
      <c r="M3406" s="24"/>
      <c r="N3406" s="23"/>
    </row>
    <row r="3407" spans="1:14">
      <c r="A3407" s="38" t="str" cm="1">
        <f t="array" ref="A3407">_xlfn.TEXTJOIN(",", TRUE, _xlfn.UNIQUE(IF((序时账[日期]=B3407)*(序时账[凭证字号]=C3407), 序时账[科目编码], "")))</f>
        <v>0</v>
      </c>
      <c r="B3407" s="89"/>
      <c r="G3407" s="39"/>
      <c r="H3407" s="39"/>
      <c r="I3407" s="42">
        <f>IF(F3407&lt;&gt;"结转本期损益",_xlfn.XLOOKUP(D3407,科目余额表[科目编码],科目余额表[抽查项目],"无匹配"),"期间结转")</f>
        <v>0</v>
      </c>
      <c r="J3407" s="38" t="str" cm="1">
        <f t="array" ref="J3407">_xlfn.TEXTJOIN(",", TRUE, _xlfn.UNIQUE(IF((序时账[日期]=B3407)*(序时账[凭证字号]=C3407)*IF(G3407=0,序时账[借方金额]&lt;&gt;0,序时账[借方金额]=0)*(序时账[科目编码]&lt;&gt;D3407), 序时账[科目名称], "")))</f>
        <v/>
      </c>
      <c r="K3407" s="42"/>
      <c r="M3407" s="24"/>
      <c r="N3407" s="23"/>
    </row>
    <row r="3408" spans="1:14">
      <c r="A3408" s="38" t="str" cm="1">
        <f t="array" ref="A3408">_xlfn.TEXTJOIN(",", TRUE, _xlfn.UNIQUE(IF((序时账[日期]=B3408)*(序时账[凭证字号]=C3408), 序时账[科目编码], "")))</f>
        <v>0</v>
      </c>
      <c r="B3408" s="89"/>
      <c r="G3408" s="39"/>
      <c r="H3408" s="39"/>
      <c r="I3408" s="42">
        <f>IF(F3408&lt;&gt;"结转本期损益",_xlfn.XLOOKUP(D3408,科目余额表[科目编码],科目余额表[抽查项目],"无匹配"),"期间结转")</f>
        <v>0</v>
      </c>
      <c r="J3408" s="38" t="str" cm="1">
        <f t="array" ref="J3408">_xlfn.TEXTJOIN(",", TRUE, _xlfn.UNIQUE(IF((序时账[日期]=B3408)*(序时账[凭证字号]=C3408)*IF(G3408=0,序时账[借方金额]&lt;&gt;0,序时账[借方金额]=0)*(序时账[科目编码]&lt;&gt;D3408), 序时账[科目名称], "")))</f>
        <v/>
      </c>
      <c r="K3408" s="42"/>
      <c r="M3408" s="24"/>
      <c r="N3408" s="23"/>
    </row>
    <row r="3409" spans="1:14">
      <c r="A3409" s="38" t="str" cm="1">
        <f t="array" ref="A3409">_xlfn.TEXTJOIN(",", TRUE, _xlfn.UNIQUE(IF((序时账[日期]=B3409)*(序时账[凭证字号]=C3409), 序时账[科目编码], "")))</f>
        <v>0</v>
      </c>
      <c r="B3409" s="89"/>
      <c r="G3409" s="39"/>
      <c r="H3409" s="39"/>
      <c r="I3409" s="42">
        <f>IF(F3409&lt;&gt;"结转本期损益",_xlfn.XLOOKUP(D3409,科目余额表[科目编码],科目余额表[抽查项目],"无匹配"),"期间结转")</f>
        <v>0</v>
      </c>
      <c r="J3409" s="38" t="str" cm="1">
        <f t="array" ref="J3409">_xlfn.TEXTJOIN(",", TRUE, _xlfn.UNIQUE(IF((序时账[日期]=B3409)*(序时账[凭证字号]=C3409)*IF(G3409=0,序时账[借方金额]&lt;&gt;0,序时账[借方金额]=0)*(序时账[科目编码]&lt;&gt;D3409), 序时账[科目名称], "")))</f>
        <v/>
      </c>
      <c r="K3409" s="42"/>
      <c r="M3409" s="24"/>
      <c r="N3409" s="23"/>
    </row>
    <row r="3410" spans="1:14">
      <c r="A3410" s="38" t="str" cm="1">
        <f t="array" ref="A3410">_xlfn.TEXTJOIN(",", TRUE, _xlfn.UNIQUE(IF((序时账[日期]=B3410)*(序时账[凭证字号]=C3410), 序时账[科目编码], "")))</f>
        <v>0</v>
      </c>
      <c r="B3410" s="89"/>
      <c r="G3410" s="39"/>
      <c r="H3410" s="39"/>
      <c r="I3410" s="42">
        <f>IF(F3410&lt;&gt;"结转本期损益",_xlfn.XLOOKUP(D3410,科目余额表[科目编码],科目余额表[抽查项目],"无匹配"),"期间结转")</f>
        <v>0</v>
      </c>
      <c r="J3410" s="38" t="str" cm="1">
        <f t="array" ref="J3410">_xlfn.TEXTJOIN(",", TRUE, _xlfn.UNIQUE(IF((序时账[日期]=B3410)*(序时账[凭证字号]=C3410)*IF(G3410=0,序时账[借方金额]&lt;&gt;0,序时账[借方金额]=0)*(序时账[科目编码]&lt;&gt;D3410), 序时账[科目名称], "")))</f>
        <v/>
      </c>
      <c r="K3410" s="42"/>
      <c r="M3410" s="24"/>
      <c r="N3410" s="23"/>
    </row>
    <row r="3411" spans="1:14">
      <c r="A3411" s="38" t="str" cm="1">
        <f t="array" ref="A3411">_xlfn.TEXTJOIN(",", TRUE, _xlfn.UNIQUE(IF((序时账[日期]=B3411)*(序时账[凭证字号]=C3411), 序时账[科目编码], "")))</f>
        <v>0</v>
      </c>
      <c r="B3411" s="89"/>
      <c r="G3411" s="39"/>
      <c r="H3411" s="39"/>
      <c r="I3411" s="42">
        <f>IF(F3411&lt;&gt;"结转本期损益",_xlfn.XLOOKUP(D3411,科目余额表[科目编码],科目余额表[抽查项目],"无匹配"),"期间结转")</f>
        <v>0</v>
      </c>
      <c r="J3411" s="38" t="str" cm="1">
        <f t="array" ref="J3411">_xlfn.TEXTJOIN(",", TRUE, _xlfn.UNIQUE(IF((序时账[日期]=B3411)*(序时账[凭证字号]=C3411)*IF(G3411=0,序时账[借方金额]&lt;&gt;0,序时账[借方金额]=0)*(序时账[科目编码]&lt;&gt;D3411), 序时账[科目名称], "")))</f>
        <v/>
      </c>
      <c r="K3411" s="42"/>
      <c r="M3411" s="24"/>
      <c r="N3411" s="23"/>
    </row>
    <row r="3412" spans="1:14">
      <c r="A3412" s="38" t="str" cm="1">
        <f t="array" ref="A3412">_xlfn.TEXTJOIN(",", TRUE, _xlfn.UNIQUE(IF((序时账[日期]=B3412)*(序时账[凭证字号]=C3412), 序时账[科目编码], "")))</f>
        <v>0</v>
      </c>
      <c r="B3412" s="89"/>
      <c r="G3412" s="39"/>
      <c r="H3412" s="39"/>
      <c r="I3412" s="42">
        <f>IF(F3412&lt;&gt;"结转本期损益",_xlfn.XLOOKUP(D3412,科目余额表[科目编码],科目余额表[抽查项目],"无匹配"),"期间结转")</f>
        <v>0</v>
      </c>
      <c r="J3412" s="38" t="str" cm="1">
        <f t="array" ref="J3412">_xlfn.TEXTJOIN(",", TRUE, _xlfn.UNIQUE(IF((序时账[日期]=B3412)*(序时账[凭证字号]=C3412)*IF(G3412=0,序时账[借方金额]&lt;&gt;0,序时账[借方金额]=0)*(序时账[科目编码]&lt;&gt;D3412), 序时账[科目名称], "")))</f>
        <v/>
      </c>
      <c r="K3412" s="42"/>
      <c r="M3412" s="24"/>
      <c r="N3412" s="23"/>
    </row>
    <row r="3413" spans="1:14">
      <c r="A3413" s="38" t="str" cm="1">
        <f t="array" ref="A3413">_xlfn.TEXTJOIN(",", TRUE, _xlfn.UNIQUE(IF((序时账[日期]=B3413)*(序时账[凭证字号]=C3413), 序时账[科目编码], "")))</f>
        <v>0</v>
      </c>
      <c r="B3413" s="89"/>
      <c r="G3413" s="39"/>
      <c r="H3413" s="39"/>
      <c r="I3413" s="42">
        <f>IF(F3413&lt;&gt;"结转本期损益",_xlfn.XLOOKUP(D3413,科目余额表[科目编码],科目余额表[抽查项目],"无匹配"),"期间结转")</f>
        <v>0</v>
      </c>
      <c r="J3413" s="38" t="str" cm="1">
        <f t="array" ref="J3413">_xlfn.TEXTJOIN(",", TRUE, _xlfn.UNIQUE(IF((序时账[日期]=B3413)*(序时账[凭证字号]=C3413)*IF(G3413=0,序时账[借方金额]&lt;&gt;0,序时账[借方金额]=0)*(序时账[科目编码]&lt;&gt;D3413), 序时账[科目名称], "")))</f>
        <v/>
      </c>
      <c r="K3413" s="42"/>
      <c r="M3413" s="24"/>
      <c r="N3413" s="23"/>
    </row>
    <row r="3414" spans="1:14">
      <c r="A3414" s="38" t="str" cm="1">
        <f t="array" ref="A3414">_xlfn.TEXTJOIN(",", TRUE, _xlfn.UNIQUE(IF((序时账[日期]=B3414)*(序时账[凭证字号]=C3414), 序时账[科目编码], "")))</f>
        <v>0</v>
      </c>
      <c r="B3414" s="89"/>
      <c r="G3414" s="39"/>
      <c r="H3414" s="39"/>
      <c r="I3414" s="42">
        <f>IF(F3414&lt;&gt;"结转本期损益",_xlfn.XLOOKUP(D3414,科目余额表[科目编码],科目余额表[抽查项目],"无匹配"),"期间结转")</f>
        <v>0</v>
      </c>
      <c r="J3414" s="38" t="str" cm="1">
        <f t="array" ref="J3414">_xlfn.TEXTJOIN(",", TRUE, _xlfn.UNIQUE(IF((序时账[日期]=B3414)*(序时账[凭证字号]=C3414)*IF(G3414=0,序时账[借方金额]&lt;&gt;0,序时账[借方金额]=0)*(序时账[科目编码]&lt;&gt;D3414), 序时账[科目名称], "")))</f>
        <v/>
      </c>
      <c r="K3414" s="42"/>
      <c r="M3414" s="24"/>
      <c r="N3414" s="23"/>
    </row>
    <row r="3415" spans="1:14">
      <c r="A3415" s="38" t="str" cm="1">
        <f t="array" ref="A3415">_xlfn.TEXTJOIN(",", TRUE, _xlfn.UNIQUE(IF((序时账[日期]=B3415)*(序时账[凭证字号]=C3415), 序时账[科目编码], "")))</f>
        <v>0</v>
      </c>
      <c r="B3415" s="89"/>
      <c r="G3415" s="39"/>
      <c r="H3415" s="39"/>
      <c r="I3415" s="42">
        <f>IF(F3415&lt;&gt;"结转本期损益",_xlfn.XLOOKUP(D3415,科目余额表[科目编码],科目余额表[抽查项目],"无匹配"),"期间结转")</f>
        <v>0</v>
      </c>
      <c r="J3415" s="38" t="str" cm="1">
        <f t="array" ref="J3415">_xlfn.TEXTJOIN(",", TRUE, _xlfn.UNIQUE(IF((序时账[日期]=B3415)*(序时账[凭证字号]=C3415)*IF(G3415=0,序时账[借方金额]&lt;&gt;0,序时账[借方金额]=0)*(序时账[科目编码]&lt;&gt;D3415), 序时账[科目名称], "")))</f>
        <v/>
      </c>
      <c r="K3415" s="42"/>
      <c r="M3415" s="24"/>
      <c r="N3415" s="23"/>
    </row>
    <row r="3416" spans="1:14">
      <c r="A3416" s="38" t="str" cm="1">
        <f t="array" ref="A3416">_xlfn.TEXTJOIN(",", TRUE, _xlfn.UNIQUE(IF((序时账[日期]=B3416)*(序时账[凭证字号]=C3416), 序时账[科目编码], "")))</f>
        <v>0</v>
      </c>
      <c r="B3416" s="89"/>
      <c r="G3416" s="39"/>
      <c r="H3416" s="39"/>
      <c r="I3416" s="42">
        <f>IF(F3416&lt;&gt;"结转本期损益",_xlfn.XLOOKUP(D3416,科目余额表[科目编码],科目余额表[抽查项目],"无匹配"),"期间结转")</f>
        <v>0</v>
      </c>
      <c r="J3416" s="38" t="str" cm="1">
        <f t="array" ref="J3416">_xlfn.TEXTJOIN(",", TRUE, _xlfn.UNIQUE(IF((序时账[日期]=B3416)*(序时账[凭证字号]=C3416)*IF(G3416=0,序时账[借方金额]&lt;&gt;0,序时账[借方金额]=0)*(序时账[科目编码]&lt;&gt;D3416), 序时账[科目名称], "")))</f>
        <v/>
      </c>
      <c r="K3416" s="42"/>
      <c r="M3416" s="24"/>
      <c r="N3416" s="23"/>
    </row>
    <row r="3417" spans="1:14">
      <c r="A3417" s="38" t="str" cm="1">
        <f t="array" ref="A3417">_xlfn.TEXTJOIN(",", TRUE, _xlfn.UNIQUE(IF((序时账[日期]=B3417)*(序时账[凭证字号]=C3417), 序时账[科目编码], "")))</f>
        <v>0</v>
      </c>
      <c r="B3417" s="89"/>
      <c r="G3417" s="39"/>
      <c r="H3417" s="39"/>
      <c r="I3417" s="42">
        <f>IF(F3417&lt;&gt;"结转本期损益",_xlfn.XLOOKUP(D3417,科目余额表[科目编码],科目余额表[抽查项目],"无匹配"),"期间结转")</f>
        <v>0</v>
      </c>
      <c r="J3417" s="38" t="str" cm="1">
        <f t="array" ref="J3417">_xlfn.TEXTJOIN(",", TRUE, _xlfn.UNIQUE(IF((序时账[日期]=B3417)*(序时账[凭证字号]=C3417)*IF(G3417=0,序时账[借方金额]&lt;&gt;0,序时账[借方金额]=0)*(序时账[科目编码]&lt;&gt;D3417), 序时账[科目名称], "")))</f>
        <v/>
      </c>
      <c r="K3417" s="42"/>
      <c r="M3417" s="24"/>
      <c r="N3417" s="23"/>
    </row>
    <row r="3418" spans="1:14">
      <c r="A3418" s="38" t="str" cm="1">
        <f t="array" ref="A3418">_xlfn.TEXTJOIN(",", TRUE, _xlfn.UNIQUE(IF((序时账[日期]=B3418)*(序时账[凭证字号]=C3418), 序时账[科目编码], "")))</f>
        <v>0</v>
      </c>
      <c r="B3418" s="89"/>
      <c r="G3418" s="39"/>
      <c r="H3418" s="39"/>
      <c r="I3418" s="42">
        <f>IF(F3418&lt;&gt;"结转本期损益",_xlfn.XLOOKUP(D3418,科目余额表[科目编码],科目余额表[抽查项目],"无匹配"),"期间结转")</f>
        <v>0</v>
      </c>
      <c r="J3418" s="38" t="str" cm="1">
        <f t="array" ref="J3418">_xlfn.TEXTJOIN(",", TRUE, _xlfn.UNIQUE(IF((序时账[日期]=B3418)*(序时账[凭证字号]=C3418)*IF(G3418=0,序时账[借方金额]&lt;&gt;0,序时账[借方金额]=0)*(序时账[科目编码]&lt;&gt;D3418), 序时账[科目名称], "")))</f>
        <v/>
      </c>
      <c r="K3418" s="42"/>
      <c r="M3418" s="24"/>
      <c r="N3418" s="23"/>
    </row>
    <row r="3419" spans="1:14">
      <c r="A3419" s="38" t="str" cm="1">
        <f t="array" ref="A3419">_xlfn.TEXTJOIN(",", TRUE, _xlfn.UNIQUE(IF((序时账[日期]=B3419)*(序时账[凭证字号]=C3419), 序时账[科目编码], "")))</f>
        <v>0</v>
      </c>
      <c r="B3419" s="89"/>
      <c r="G3419" s="39"/>
      <c r="H3419" s="39"/>
      <c r="I3419" s="42">
        <f>IF(F3419&lt;&gt;"结转本期损益",_xlfn.XLOOKUP(D3419,科目余额表[科目编码],科目余额表[抽查项目],"无匹配"),"期间结转")</f>
        <v>0</v>
      </c>
      <c r="J3419" s="38" t="str" cm="1">
        <f t="array" ref="J3419">_xlfn.TEXTJOIN(",", TRUE, _xlfn.UNIQUE(IF((序时账[日期]=B3419)*(序时账[凭证字号]=C3419)*IF(G3419=0,序时账[借方金额]&lt;&gt;0,序时账[借方金额]=0)*(序时账[科目编码]&lt;&gt;D3419), 序时账[科目名称], "")))</f>
        <v/>
      </c>
      <c r="K3419" s="42"/>
      <c r="M3419" s="24"/>
      <c r="N3419" s="23"/>
    </row>
    <row r="3420" spans="1:14">
      <c r="A3420" s="38" t="str" cm="1">
        <f t="array" ref="A3420">_xlfn.TEXTJOIN(",", TRUE, _xlfn.UNIQUE(IF((序时账[日期]=B3420)*(序时账[凭证字号]=C3420), 序时账[科目编码], "")))</f>
        <v>0</v>
      </c>
      <c r="B3420" s="89"/>
      <c r="G3420" s="39"/>
      <c r="H3420" s="39"/>
      <c r="I3420" s="42">
        <f>IF(F3420&lt;&gt;"结转本期损益",_xlfn.XLOOKUP(D3420,科目余额表[科目编码],科目余额表[抽查项目],"无匹配"),"期间结转")</f>
        <v>0</v>
      </c>
      <c r="J3420" s="38" t="str" cm="1">
        <f t="array" ref="J3420">_xlfn.TEXTJOIN(",", TRUE, _xlfn.UNIQUE(IF((序时账[日期]=B3420)*(序时账[凭证字号]=C3420)*IF(G3420=0,序时账[借方金额]&lt;&gt;0,序时账[借方金额]=0)*(序时账[科目编码]&lt;&gt;D3420), 序时账[科目名称], "")))</f>
        <v/>
      </c>
      <c r="K3420" s="42"/>
      <c r="M3420" s="24"/>
      <c r="N3420" s="23"/>
    </row>
    <row r="3421" spans="1:14">
      <c r="A3421" s="38" t="str" cm="1">
        <f t="array" ref="A3421">_xlfn.TEXTJOIN(",", TRUE, _xlfn.UNIQUE(IF((序时账[日期]=B3421)*(序时账[凭证字号]=C3421), 序时账[科目编码], "")))</f>
        <v>0</v>
      </c>
      <c r="B3421" s="89"/>
      <c r="G3421" s="39"/>
      <c r="H3421" s="39"/>
      <c r="I3421" s="42">
        <f>IF(F3421&lt;&gt;"结转本期损益",_xlfn.XLOOKUP(D3421,科目余额表[科目编码],科目余额表[抽查项目],"无匹配"),"期间结转")</f>
        <v>0</v>
      </c>
      <c r="J3421" s="38" t="str" cm="1">
        <f t="array" ref="J3421">_xlfn.TEXTJOIN(",", TRUE, _xlfn.UNIQUE(IF((序时账[日期]=B3421)*(序时账[凭证字号]=C3421)*IF(G3421=0,序时账[借方金额]&lt;&gt;0,序时账[借方金额]=0)*(序时账[科目编码]&lt;&gt;D3421), 序时账[科目名称], "")))</f>
        <v/>
      </c>
      <c r="K3421" s="42"/>
      <c r="M3421" s="24"/>
      <c r="N3421" s="23"/>
    </row>
    <row r="3422" spans="1:14">
      <c r="A3422" s="38" t="str" cm="1">
        <f t="array" ref="A3422">_xlfn.TEXTJOIN(",", TRUE, _xlfn.UNIQUE(IF((序时账[日期]=B3422)*(序时账[凭证字号]=C3422), 序时账[科目编码], "")))</f>
        <v>0</v>
      </c>
      <c r="B3422" s="89"/>
      <c r="G3422" s="39"/>
      <c r="H3422" s="39"/>
      <c r="I3422" s="42">
        <f>IF(F3422&lt;&gt;"结转本期损益",_xlfn.XLOOKUP(D3422,科目余额表[科目编码],科目余额表[抽查项目],"无匹配"),"期间结转")</f>
        <v>0</v>
      </c>
      <c r="J3422" s="38" t="str" cm="1">
        <f t="array" ref="J3422">_xlfn.TEXTJOIN(",", TRUE, _xlfn.UNIQUE(IF((序时账[日期]=B3422)*(序时账[凭证字号]=C3422)*IF(G3422=0,序时账[借方金额]&lt;&gt;0,序时账[借方金额]=0)*(序时账[科目编码]&lt;&gt;D3422), 序时账[科目名称], "")))</f>
        <v/>
      </c>
      <c r="K3422" s="42"/>
      <c r="M3422" s="24"/>
      <c r="N3422" s="23"/>
    </row>
    <row r="3423" spans="1:14">
      <c r="A3423" s="38" t="str" cm="1">
        <f t="array" ref="A3423">_xlfn.TEXTJOIN(",", TRUE, _xlfn.UNIQUE(IF((序时账[日期]=B3423)*(序时账[凭证字号]=C3423), 序时账[科目编码], "")))</f>
        <v>0</v>
      </c>
      <c r="B3423" s="89"/>
      <c r="G3423" s="39"/>
      <c r="H3423" s="39"/>
      <c r="I3423" s="42">
        <f>IF(F3423&lt;&gt;"结转本期损益",_xlfn.XLOOKUP(D3423,科目余额表[科目编码],科目余额表[抽查项目],"无匹配"),"期间结转")</f>
        <v>0</v>
      </c>
      <c r="J3423" s="38" t="str" cm="1">
        <f t="array" ref="J3423">_xlfn.TEXTJOIN(",", TRUE, _xlfn.UNIQUE(IF((序时账[日期]=B3423)*(序时账[凭证字号]=C3423)*IF(G3423=0,序时账[借方金额]&lt;&gt;0,序时账[借方金额]=0)*(序时账[科目编码]&lt;&gt;D3423), 序时账[科目名称], "")))</f>
        <v/>
      </c>
      <c r="K3423" s="42"/>
      <c r="M3423" s="24"/>
      <c r="N3423" s="23"/>
    </row>
    <row r="3424" spans="1:14">
      <c r="A3424" s="38" t="str" cm="1">
        <f t="array" ref="A3424">_xlfn.TEXTJOIN(",", TRUE, _xlfn.UNIQUE(IF((序时账[日期]=B3424)*(序时账[凭证字号]=C3424), 序时账[科目编码], "")))</f>
        <v>0</v>
      </c>
      <c r="B3424" s="89"/>
      <c r="G3424" s="39"/>
      <c r="H3424" s="39"/>
      <c r="I3424" s="42">
        <f>IF(F3424&lt;&gt;"结转本期损益",_xlfn.XLOOKUP(D3424,科目余额表[科目编码],科目余额表[抽查项目],"无匹配"),"期间结转")</f>
        <v>0</v>
      </c>
      <c r="J3424" s="38" t="str" cm="1">
        <f t="array" ref="J3424">_xlfn.TEXTJOIN(",", TRUE, _xlfn.UNIQUE(IF((序时账[日期]=B3424)*(序时账[凭证字号]=C3424)*IF(G3424=0,序时账[借方金额]&lt;&gt;0,序时账[借方金额]=0)*(序时账[科目编码]&lt;&gt;D3424), 序时账[科目名称], "")))</f>
        <v/>
      </c>
      <c r="K3424" s="42"/>
      <c r="M3424" s="24"/>
      <c r="N3424" s="23"/>
    </row>
    <row r="3425" spans="1:14">
      <c r="A3425" s="38" t="str" cm="1">
        <f t="array" ref="A3425">_xlfn.TEXTJOIN(",", TRUE, _xlfn.UNIQUE(IF((序时账[日期]=B3425)*(序时账[凭证字号]=C3425), 序时账[科目编码], "")))</f>
        <v>0</v>
      </c>
      <c r="B3425" s="89"/>
      <c r="G3425" s="39"/>
      <c r="H3425" s="39"/>
      <c r="I3425" s="42">
        <f>IF(F3425&lt;&gt;"结转本期损益",_xlfn.XLOOKUP(D3425,科目余额表[科目编码],科目余额表[抽查项目],"无匹配"),"期间结转")</f>
        <v>0</v>
      </c>
      <c r="J3425" s="38" t="str" cm="1">
        <f t="array" ref="J3425">_xlfn.TEXTJOIN(",", TRUE, _xlfn.UNIQUE(IF((序时账[日期]=B3425)*(序时账[凭证字号]=C3425)*IF(G3425=0,序时账[借方金额]&lt;&gt;0,序时账[借方金额]=0)*(序时账[科目编码]&lt;&gt;D3425), 序时账[科目名称], "")))</f>
        <v/>
      </c>
      <c r="K3425" s="42"/>
      <c r="M3425" s="24"/>
      <c r="N3425" s="23"/>
    </row>
    <row r="3426" spans="1:14">
      <c r="A3426" s="38" t="str" cm="1">
        <f t="array" ref="A3426">_xlfn.TEXTJOIN(",", TRUE, _xlfn.UNIQUE(IF((序时账[日期]=B3426)*(序时账[凭证字号]=C3426), 序时账[科目编码], "")))</f>
        <v>0</v>
      </c>
      <c r="B3426" s="89"/>
      <c r="G3426" s="39"/>
      <c r="H3426" s="39"/>
      <c r="I3426" s="42">
        <f>IF(F3426&lt;&gt;"结转本期损益",_xlfn.XLOOKUP(D3426,科目余额表[科目编码],科目余额表[抽查项目],"无匹配"),"期间结转")</f>
        <v>0</v>
      </c>
      <c r="J3426" s="38" t="str" cm="1">
        <f t="array" ref="J3426">_xlfn.TEXTJOIN(",", TRUE, _xlfn.UNIQUE(IF((序时账[日期]=B3426)*(序时账[凭证字号]=C3426)*IF(G3426=0,序时账[借方金额]&lt;&gt;0,序时账[借方金额]=0)*(序时账[科目编码]&lt;&gt;D3426), 序时账[科目名称], "")))</f>
        <v/>
      </c>
      <c r="K3426" s="42"/>
      <c r="M3426" s="24"/>
      <c r="N3426" s="23"/>
    </row>
    <row r="3427" spans="1:14">
      <c r="A3427" s="38" t="str" cm="1">
        <f t="array" ref="A3427">_xlfn.TEXTJOIN(",", TRUE, _xlfn.UNIQUE(IF((序时账[日期]=B3427)*(序时账[凭证字号]=C3427), 序时账[科目编码], "")))</f>
        <v>0</v>
      </c>
      <c r="B3427" s="89"/>
      <c r="G3427" s="39"/>
      <c r="H3427" s="39"/>
      <c r="I3427" s="42">
        <f>IF(F3427&lt;&gt;"结转本期损益",_xlfn.XLOOKUP(D3427,科目余额表[科目编码],科目余额表[抽查项目],"无匹配"),"期间结转")</f>
        <v>0</v>
      </c>
      <c r="J3427" s="38" t="str" cm="1">
        <f t="array" ref="J3427">_xlfn.TEXTJOIN(",", TRUE, _xlfn.UNIQUE(IF((序时账[日期]=B3427)*(序时账[凭证字号]=C3427)*IF(G3427=0,序时账[借方金额]&lt;&gt;0,序时账[借方金额]=0)*(序时账[科目编码]&lt;&gt;D3427), 序时账[科目名称], "")))</f>
        <v/>
      </c>
      <c r="K3427" s="42"/>
      <c r="M3427" s="24"/>
      <c r="N3427" s="23"/>
    </row>
    <row r="3428" spans="1:14">
      <c r="A3428" s="38" t="str" cm="1">
        <f t="array" ref="A3428">_xlfn.TEXTJOIN(",", TRUE, _xlfn.UNIQUE(IF((序时账[日期]=B3428)*(序时账[凭证字号]=C3428), 序时账[科目编码], "")))</f>
        <v>0</v>
      </c>
      <c r="B3428" s="89"/>
      <c r="G3428" s="39"/>
      <c r="H3428" s="39"/>
      <c r="I3428" s="42">
        <f>IF(F3428&lt;&gt;"结转本期损益",_xlfn.XLOOKUP(D3428,科目余额表[科目编码],科目余额表[抽查项目],"无匹配"),"期间结转")</f>
        <v>0</v>
      </c>
      <c r="J3428" s="38" t="str" cm="1">
        <f t="array" ref="J3428">_xlfn.TEXTJOIN(",", TRUE, _xlfn.UNIQUE(IF((序时账[日期]=B3428)*(序时账[凭证字号]=C3428)*IF(G3428=0,序时账[借方金额]&lt;&gt;0,序时账[借方金额]=0)*(序时账[科目编码]&lt;&gt;D3428), 序时账[科目名称], "")))</f>
        <v/>
      </c>
      <c r="K3428" s="42"/>
      <c r="M3428" s="24"/>
      <c r="N3428" s="23"/>
    </row>
    <row r="3429" spans="1:14">
      <c r="A3429" s="38" t="str" cm="1">
        <f t="array" ref="A3429">_xlfn.TEXTJOIN(",", TRUE, _xlfn.UNIQUE(IF((序时账[日期]=B3429)*(序时账[凭证字号]=C3429), 序时账[科目编码], "")))</f>
        <v>0</v>
      </c>
      <c r="B3429" s="89"/>
      <c r="G3429" s="39"/>
      <c r="H3429" s="39"/>
      <c r="I3429" s="42">
        <f>IF(F3429&lt;&gt;"结转本期损益",_xlfn.XLOOKUP(D3429,科目余额表[科目编码],科目余额表[抽查项目],"无匹配"),"期间结转")</f>
        <v>0</v>
      </c>
      <c r="J3429" s="38" t="str" cm="1">
        <f t="array" ref="J3429">_xlfn.TEXTJOIN(",", TRUE, _xlfn.UNIQUE(IF((序时账[日期]=B3429)*(序时账[凭证字号]=C3429)*IF(G3429=0,序时账[借方金额]&lt;&gt;0,序时账[借方金额]=0)*(序时账[科目编码]&lt;&gt;D3429), 序时账[科目名称], "")))</f>
        <v/>
      </c>
      <c r="K3429" s="42"/>
      <c r="M3429" s="24"/>
      <c r="N3429" s="23"/>
    </row>
    <row r="3430" spans="1:14">
      <c r="A3430" s="38" t="str" cm="1">
        <f t="array" ref="A3430">_xlfn.TEXTJOIN(",", TRUE, _xlfn.UNIQUE(IF((序时账[日期]=B3430)*(序时账[凭证字号]=C3430), 序时账[科目编码], "")))</f>
        <v>0</v>
      </c>
      <c r="B3430" s="89"/>
      <c r="G3430" s="39"/>
      <c r="H3430" s="39"/>
      <c r="I3430" s="42">
        <f>IF(F3430&lt;&gt;"结转本期损益",_xlfn.XLOOKUP(D3430,科目余额表[科目编码],科目余额表[抽查项目],"无匹配"),"期间结转")</f>
        <v>0</v>
      </c>
      <c r="J3430" s="38" t="str" cm="1">
        <f t="array" ref="J3430">_xlfn.TEXTJOIN(",", TRUE, _xlfn.UNIQUE(IF((序时账[日期]=B3430)*(序时账[凭证字号]=C3430)*IF(G3430=0,序时账[借方金额]&lt;&gt;0,序时账[借方金额]=0)*(序时账[科目编码]&lt;&gt;D3430), 序时账[科目名称], "")))</f>
        <v/>
      </c>
      <c r="K3430" s="42"/>
      <c r="M3430" s="24"/>
      <c r="N3430" s="23"/>
    </row>
    <row r="3431" spans="1:14">
      <c r="A3431" s="38" t="str" cm="1">
        <f t="array" ref="A3431">_xlfn.TEXTJOIN(",", TRUE, _xlfn.UNIQUE(IF((序时账[日期]=B3431)*(序时账[凭证字号]=C3431), 序时账[科目编码], "")))</f>
        <v>0</v>
      </c>
      <c r="B3431" s="89"/>
      <c r="G3431" s="39"/>
      <c r="H3431" s="39"/>
      <c r="I3431" s="42">
        <f>IF(F3431&lt;&gt;"结转本期损益",_xlfn.XLOOKUP(D3431,科目余额表[科目编码],科目余额表[抽查项目],"无匹配"),"期间结转")</f>
        <v>0</v>
      </c>
      <c r="J3431" s="38" t="str" cm="1">
        <f t="array" ref="J3431">_xlfn.TEXTJOIN(",", TRUE, _xlfn.UNIQUE(IF((序时账[日期]=B3431)*(序时账[凭证字号]=C3431)*IF(G3431=0,序时账[借方金额]&lt;&gt;0,序时账[借方金额]=0)*(序时账[科目编码]&lt;&gt;D3431), 序时账[科目名称], "")))</f>
        <v/>
      </c>
      <c r="K3431" s="42"/>
      <c r="M3431" s="24"/>
      <c r="N3431" s="23"/>
    </row>
    <row r="3432" spans="1:14">
      <c r="A3432" s="38" t="str" cm="1">
        <f t="array" ref="A3432">_xlfn.TEXTJOIN(",", TRUE, _xlfn.UNIQUE(IF((序时账[日期]=B3432)*(序时账[凭证字号]=C3432), 序时账[科目编码], "")))</f>
        <v>0</v>
      </c>
      <c r="B3432" s="89"/>
      <c r="G3432" s="39"/>
      <c r="H3432" s="39"/>
      <c r="I3432" s="42">
        <f>IF(F3432&lt;&gt;"结转本期损益",_xlfn.XLOOKUP(D3432,科目余额表[科目编码],科目余额表[抽查项目],"无匹配"),"期间结转")</f>
        <v>0</v>
      </c>
      <c r="J3432" s="38" t="str" cm="1">
        <f t="array" ref="J3432">_xlfn.TEXTJOIN(",", TRUE, _xlfn.UNIQUE(IF((序时账[日期]=B3432)*(序时账[凭证字号]=C3432)*IF(G3432=0,序时账[借方金额]&lt;&gt;0,序时账[借方金额]=0)*(序时账[科目编码]&lt;&gt;D3432), 序时账[科目名称], "")))</f>
        <v/>
      </c>
      <c r="K3432" s="42"/>
      <c r="M3432" s="24"/>
      <c r="N3432" s="23"/>
    </row>
    <row r="3433" spans="1:14">
      <c r="A3433" s="38" t="str" cm="1">
        <f t="array" ref="A3433">_xlfn.TEXTJOIN(",", TRUE, _xlfn.UNIQUE(IF((序时账[日期]=B3433)*(序时账[凭证字号]=C3433), 序时账[科目编码], "")))</f>
        <v>0</v>
      </c>
      <c r="B3433" s="89"/>
      <c r="G3433" s="39"/>
      <c r="H3433" s="39"/>
      <c r="I3433" s="42">
        <f>IF(F3433&lt;&gt;"结转本期损益",_xlfn.XLOOKUP(D3433,科目余额表[科目编码],科目余额表[抽查项目],"无匹配"),"期间结转")</f>
        <v>0</v>
      </c>
      <c r="J3433" s="38" t="str" cm="1">
        <f t="array" ref="J3433">_xlfn.TEXTJOIN(",", TRUE, _xlfn.UNIQUE(IF((序时账[日期]=B3433)*(序时账[凭证字号]=C3433)*IF(G3433=0,序时账[借方金额]&lt;&gt;0,序时账[借方金额]=0)*(序时账[科目编码]&lt;&gt;D3433), 序时账[科目名称], "")))</f>
        <v/>
      </c>
      <c r="K3433" s="42"/>
      <c r="M3433" s="24"/>
      <c r="N3433" s="23"/>
    </row>
    <row r="3434" spans="1:14">
      <c r="A3434" s="38" t="str" cm="1">
        <f t="array" ref="A3434">_xlfn.TEXTJOIN(",", TRUE, _xlfn.UNIQUE(IF((序时账[日期]=B3434)*(序时账[凭证字号]=C3434), 序时账[科目编码], "")))</f>
        <v>0</v>
      </c>
      <c r="B3434" s="89"/>
      <c r="G3434" s="39"/>
      <c r="H3434" s="39"/>
      <c r="I3434" s="42">
        <f>IF(F3434&lt;&gt;"结转本期损益",_xlfn.XLOOKUP(D3434,科目余额表[科目编码],科目余额表[抽查项目],"无匹配"),"期间结转")</f>
        <v>0</v>
      </c>
      <c r="J3434" s="38" t="str" cm="1">
        <f t="array" ref="J3434">_xlfn.TEXTJOIN(",", TRUE, _xlfn.UNIQUE(IF((序时账[日期]=B3434)*(序时账[凭证字号]=C3434)*IF(G3434=0,序时账[借方金额]&lt;&gt;0,序时账[借方金额]=0)*(序时账[科目编码]&lt;&gt;D3434), 序时账[科目名称], "")))</f>
        <v/>
      </c>
      <c r="K3434" s="42"/>
      <c r="M3434" s="24"/>
      <c r="N3434" s="23"/>
    </row>
    <row r="3435" spans="1:14">
      <c r="A3435" s="38" t="str" cm="1">
        <f t="array" ref="A3435">_xlfn.TEXTJOIN(",", TRUE, _xlfn.UNIQUE(IF((序时账[日期]=B3435)*(序时账[凭证字号]=C3435), 序时账[科目编码], "")))</f>
        <v>0</v>
      </c>
      <c r="B3435" s="89"/>
      <c r="G3435" s="39"/>
      <c r="H3435" s="39"/>
      <c r="I3435" s="42">
        <f>IF(F3435&lt;&gt;"结转本期损益",_xlfn.XLOOKUP(D3435,科目余额表[科目编码],科目余额表[抽查项目],"无匹配"),"期间结转")</f>
        <v>0</v>
      </c>
      <c r="J3435" s="38" t="str" cm="1">
        <f t="array" ref="J3435">_xlfn.TEXTJOIN(",", TRUE, _xlfn.UNIQUE(IF((序时账[日期]=B3435)*(序时账[凭证字号]=C3435)*IF(G3435=0,序时账[借方金额]&lt;&gt;0,序时账[借方金额]=0)*(序时账[科目编码]&lt;&gt;D3435), 序时账[科目名称], "")))</f>
        <v/>
      </c>
      <c r="K3435" s="42"/>
      <c r="M3435" s="24"/>
      <c r="N3435" s="23"/>
    </row>
    <row r="3436" spans="1:14">
      <c r="A3436" s="38" t="str" cm="1">
        <f t="array" ref="A3436">_xlfn.TEXTJOIN(",", TRUE, _xlfn.UNIQUE(IF((序时账[日期]=B3436)*(序时账[凭证字号]=C3436), 序时账[科目编码], "")))</f>
        <v>0</v>
      </c>
      <c r="B3436" s="89"/>
      <c r="G3436" s="39"/>
      <c r="H3436" s="39"/>
      <c r="I3436" s="42">
        <f>IF(F3436&lt;&gt;"结转本期损益",_xlfn.XLOOKUP(D3436,科目余额表[科目编码],科目余额表[抽查项目],"无匹配"),"期间结转")</f>
        <v>0</v>
      </c>
      <c r="J3436" s="38" t="str" cm="1">
        <f t="array" ref="J3436">_xlfn.TEXTJOIN(",", TRUE, _xlfn.UNIQUE(IF((序时账[日期]=B3436)*(序时账[凭证字号]=C3436)*IF(G3436=0,序时账[借方金额]&lt;&gt;0,序时账[借方金额]=0)*(序时账[科目编码]&lt;&gt;D3436), 序时账[科目名称], "")))</f>
        <v/>
      </c>
      <c r="K3436" s="42"/>
      <c r="M3436" s="24"/>
      <c r="N3436" s="23"/>
    </row>
    <row r="3437" spans="1:14">
      <c r="A3437" s="38" t="str" cm="1">
        <f t="array" ref="A3437">_xlfn.TEXTJOIN(",", TRUE, _xlfn.UNIQUE(IF((序时账[日期]=B3437)*(序时账[凭证字号]=C3437), 序时账[科目编码], "")))</f>
        <v>0</v>
      </c>
      <c r="B3437" s="89"/>
      <c r="G3437" s="39"/>
      <c r="H3437" s="39"/>
      <c r="I3437" s="42">
        <f>IF(F3437&lt;&gt;"结转本期损益",_xlfn.XLOOKUP(D3437,科目余额表[科目编码],科目余额表[抽查项目],"无匹配"),"期间结转")</f>
        <v>0</v>
      </c>
      <c r="J3437" s="38" t="str" cm="1">
        <f t="array" ref="J3437">_xlfn.TEXTJOIN(",", TRUE, _xlfn.UNIQUE(IF((序时账[日期]=B3437)*(序时账[凭证字号]=C3437)*IF(G3437=0,序时账[借方金额]&lt;&gt;0,序时账[借方金额]=0)*(序时账[科目编码]&lt;&gt;D3437), 序时账[科目名称], "")))</f>
        <v/>
      </c>
      <c r="K3437" s="42"/>
      <c r="M3437" s="24"/>
      <c r="N3437" s="23"/>
    </row>
    <row r="3438" spans="1:14">
      <c r="A3438" s="38" t="str" cm="1">
        <f t="array" ref="A3438">_xlfn.TEXTJOIN(",", TRUE, _xlfn.UNIQUE(IF((序时账[日期]=B3438)*(序时账[凭证字号]=C3438), 序时账[科目编码], "")))</f>
        <v>0</v>
      </c>
      <c r="B3438" s="89"/>
      <c r="G3438" s="39"/>
      <c r="H3438" s="39"/>
      <c r="I3438" s="42">
        <f>IF(F3438&lt;&gt;"结转本期损益",_xlfn.XLOOKUP(D3438,科目余额表[科目编码],科目余额表[抽查项目],"无匹配"),"期间结转")</f>
        <v>0</v>
      </c>
      <c r="J3438" s="38" t="str" cm="1">
        <f t="array" ref="J3438">_xlfn.TEXTJOIN(",", TRUE, _xlfn.UNIQUE(IF((序时账[日期]=B3438)*(序时账[凭证字号]=C3438)*IF(G3438=0,序时账[借方金额]&lt;&gt;0,序时账[借方金额]=0)*(序时账[科目编码]&lt;&gt;D3438), 序时账[科目名称], "")))</f>
        <v/>
      </c>
      <c r="K3438" s="42"/>
      <c r="M3438" s="24"/>
      <c r="N3438" s="23"/>
    </row>
    <row r="3439" spans="1:14">
      <c r="A3439" s="38" t="str" cm="1">
        <f t="array" ref="A3439">_xlfn.TEXTJOIN(",", TRUE, _xlfn.UNIQUE(IF((序时账[日期]=B3439)*(序时账[凭证字号]=C3439), 序时账[科目编码], "")))</f>
        <v>0</v>
      </c>
      <c r="B3439" s="89"/>
      <c r="G3439" s="39"/>
      <c r="H3439" s="39"/>
      <c r="I3439" s="42">
        <f>IF(F3439&lt;&gt;"结转本期损益",_xlfn.XLOOKUP(D3439,科目余额表[科目编码],科目余额表[抽查项目],"无匹配"),"期间结转")</f>
        <v>0</v>
      </c>
      <c r="J3439" s="38" t="str" cm="1">
        <f t="array" ref="J3439">_xlfn.TEXTJOIN(",", TRUE, _xlfn.UNIQUE(IF((序时账[日期]=B3439)*(序时账[凭证字号]=C3439)*IF(G3439=0,序时账[借方金额]&lt;&gt;0,序时账[借方金额]=0)*(序时账[科目编码]&lt;&gt;D3439), 序时账[科目名称], "")))</f>
        <v/>
      </c>
      <c r="K3439" s="42"/>
      <c r="M3439" s="24"/>
      <c r="N3439" s="23"/>
    </row>
    <row r="3440" spans="1:14">
      <c r="A3440" s="38" t="str" cm="1">
        <f t="array" ref="A3440">_xlfn.TEXTJOIN(",", TRUE, _xlfn.UNIQUE(IF((序时账[日期]=B3440)*(序时账[凭证字号]=C3440), 序时账[科目编码], "")))</f>
        <v>0</v>
      </c>
      <c r="B3440" s="89"/>
      <c r="G3440" s="39"/>
      <c r="H3440" s="39"/>
      <c r="I3440" s="42">
        <f>IF(F3440&lt;&gt;"结转本期损益",_xlfn.XLOOKUP(D3440,科目余额表[科目编码],科目余额表[抽查项目],"无匹配"),"期间结转")</f>
        <v>0</v>
      </c>
      <c r="J3440" s="38" t="str" cm="1">
        <f t="array" ref="J3440">_xlfn.TEXTJOIN(",", TRUE, _xlfn.UNIQUE(IF((序时账[日期]=B3440)*(序时账[凭证字号]=C3440)*IF(G3440=0,序时账[借方金额]&lt;&gt;0,序时账[借方金额]=0)*(序时账[科目编码]&lt;&gt;D3440), 序时账[科目名称], "")))</f>
        <v/>
      </c>
      <c r="K3440" s="42"/>
      <c r="M3440" s="24"/>
      <c r="N3440" s="23"/>
    </row>
    <row r="3441" spans="1:14">
      <c r="A3441" s="38" t="str" cm="1">
        <f t="array" ref="A3441">_xlfn.TEXTJOIN(",", TRUE, _xlfn.UNIQUE(IF((序时账[日期]=B3441)*(序时账[凭证字号]=C3441), 序时账[科目编码], "")))</f>
        <v>0</v>
      </c>
      <c r="B3441" s="89"/>
      <c r="G3441" s="39"/>
      <c r="H3441" s="39"/>
      <c r="I3441" s="42">
        <f>IF(F3441&lt;&gt;"结转本期损益",_xlfn.XLOOKUP(D3441,科目余额表[科目编码],科目余额表[抽查项目],"无匹配"),"期间结转")</f>
        <v>0</v>
      </c>
      <c r="J3441" s="38" t="str" cm="1">
        <f t="array" ref="J3441">_xlfn.TEXTJOIN(",", TRUE, _xlfn.UNIQUE(IF((序时账[日期]=B3441)*(序时账[凭证字号]=C3441)*IF(G3441=0,序时账[借方金额]&lt;&gt;0,序时账[借方金额]=0)*(序时账[科目编码]&lt;&gt;D3441), 序时账[科目名称], "")))</f>
        <v/>
      </c>
      <c r="K3441" s="42"/>
      <c r="M3441" s="24"/>
      <c r="N3441" s="23"/>
    </row>
    <row r="3442" spans="1:14">
      <c r="A3442" s="38" t="str" cm="1">
        <f t="array" ref="A3442">_xlfn.TEXTJOIN(",", TRUE, _xlfn.UNIQUE(IF((序时账[日期]=B3442)*(序时账[凭证字号]=C3442), 序时账[科目编码], "")))</f>
        <v>0</v>
      </c>
      <c r="B3442" s="89"/>
      <c r="G3442" s="39"/>
      <c r="H3442" s="39"/>
      <c r="I3442" s="42">
        <f>IF(F3442&lt;&gt;"结转本期损益",_xlfn.XLOOKUP(D3442,科目余额表[科目编码],科目余额表[抽查项目],"无匹配"),"期间结转")</f>
        <v>0</v>
      </c>
      <c r="J3442" s="38" t="str" cm="1">
        <f t="array" ref="J3442">_xlfn.TEXTJOIN(",", TRUE, _xlfn.UNIQUE(IF((序时账[日期]=B3442)*(序时账[凭证字号]=C3442)*IF(G3442=0,序时账[借方金额]&lt;&gt;0,序时账[借方金额]=0)*(序时账[科目编码]&lt;&gt;D3442), 序时账[科目名称], "")))</f>
        <v/>
      </c>
      <c r="K3442" s="42"/>
      <c r="M3442" s="24"/>
      <c r="N3442" s="23"/>
    </row>
    <row r="3443" spans="1:14">
      <c r="A3443" s="38" t="str" cm="1">
        <f t="array" ref="A3443">_xlfn.TEXTJOIN(",", TRUE, _xlfn.UNIQUE(IF((序时账[日期]=B3443)*(序时账[凭证字号]=C3443), 序时账[科目编码], "")))</f>
        <v>0</v>
      </c>
      <c r="B3443" s="89"/>
      <c r="G3443" s="39"/>
      <c r="H3443" s="39"/>
      <c r="I3443" s="42">
        <f>IF(F3443&lt;&gt;"结转本期损益",_xlfn.XLOOKUP(D3443,科目余额表[科目编码],科目余额表[抽查项目],"无匹配"),"期间结转")</f>
        <v>0</v>
      </c>
      <c r="J3443" s="38" t="str" cm="1">
        <f t="array" ref="J3443">_xlfn.TEXTJOIN(",", TRUE, _xlfn.UNIQUE(IF((序时账[日期]=B3443)*(序时账[凭证字号]=C3443)*IF(G3443=0,序时账[借方金额]&lt;&gt;0,序时账[借方金额]=0)*(序时账[科目编码]&lt;&gt;D3443), 序时账[科目名称], "")))</f>
        <v/>
      </c>
      <c r="K3443" s="42"/>
      <c r="M3443" s="24"/>
      <c r="N3443" s="23"/>
    </row>
    <row r="3444" spans="1:14">
      <c r="A3444" s="38" t="str" cm="1">
        <f t="array" ref="A3444">_xlfn.TEXTJOIN(",", TRUE, _xlfn.UNIQUE(IF((序时账[日期]=B3444)*(序时账[凭证字号]=C3444), 序时账[科目编码], "")))</f>
        <v>0</v>
      </c>
      <c r="B3444" s="89"/>
      <c r="G3444" s="39"/>
      <c r="H3444" s="39"/>
      <c r="I3444" s="42">
        <f>IF(F3444&lt;&gt;"结转本期损益",_xlfn.XLOOKUP(D3444,科目余额表[科目编码],科目余额表[抽查项目],"无匹配"),"期间结转")</f>
        <v>0</v>
      </c>
      <c r="J3444" s="38" t="str" cm="1">
        <f t="array" ref="J3444">_xlfn.TEXTJOIN(",", TRUE, _xlfn.UNIQUE(IF((序时账[日期]=B3444)*(序时账[凭证字号]=C3444)*IF(G3444=0,序时账[借方金额]&lt;&gt;0,序时账[借方金额]=0)*(序时账[科目编码]&lt;&gt;D3444), 序时账[科目名称], "")))</f>
        <v/>
      </c>
      <c r="K3444" s="42"/>
      <c r="M3444" s="24"/>
      <c r="N3444" s="23"/>
    </row>
    <row r="3445" spans="1:14">
      <c r="A3445" s="38" t="str" cm="1">
        <f t="array" ref="A3445">_xlfn.TEXTJOIN(",", TRUE, _xlfn.UNIQUE(IF((序时账[日期]=B3445)*(序时账[凭证字号]=C3445), 序时账[科目编码], "")))</f>
        <v>0</v>
      </c>
      <c r="B3445" s="89"/>
      <c r="G3445" s="39"/>
      <c r="H3445" s="39"/>
      <c r="I3445" s="42">
        <f>IF(F3445&lt;&gt;"结转本期损益",_xlfn.XLOOKUP(D3445,科目余额表[科目编码],科目余额表[抽查项目],"无匹配"),"期间结转")</f>
        <v>0</v>
      </c>
      <c r="J3445" s="38" t="str" cm="1">
        <f t="array" ref="J3445">_xlfn.TEXTJOIN(",", TRUE, _xlfn.UNIQUE(IF((序时账[日期]=B3445)*(序时账[凭证字号]=C3445)*IF(G3445=0,序时账[借方金额]&lt;&gt;0,序时账[借方金额]=0)*(序时账[科目编码]&lt;&gt;D3445), 序时账[科目名称], "")))</f>
        <v/>
      </c>
      <c r="K3445" s="42"/>
      <c r="M3445" s="24"/>
      <c r="N3445" s="23"/>
    </row>
    <row r="3446" spans="1:14">
      <c r="A3446" s="38" t="str" cm="1">
        <f t="array" ref="A3446">_xlfn.TEXTJOIN(",", TRUE, _xlfn.UNIQUE(IF((序时账[日期]=B3446)*(序时账[凭证字号]=C3446), 序时账[科目编码], "")))</f>
        <v>0</v>
      </c>
      <c r="B3446" s="89"/>
      <c r="G3446" s="39"/>
      <c r="H3446" s="39"/>
      <c r="I3446" s="42">
        <f>IF(F3446&lt;&gt;"结转本期损益",_xlfn.XLOOKUP(D3446,科目余额表[科目编码],科目余额表[抽查项目],"无匹配"),"期间结转")</f>
        <v>0</v>
      </c>
      <c r="J3446" s="38" t="str" cm="1">
        <f t="array" ref="J3446">_xlfn.TEXTJOIN(",", TRUE, _xlfn.UNIQUE(IF((序时账[日期]=B3446)*(序时账[凭证字号]=C3446)*IF(G3446=0,序时账[借方金额]&lt;&gt;0,序时账[借方金额]=0)*(序时账[科目编码]&lt;&gt;D3446), 序时账[科目名称], "")))</f>
        <v/>
      </c>
      <c r="K3446" s="42"/>
      <c r="M3446" s="24"/>
      <c r="N3446" s="23"/>
    </row>
    <row r="3447" spans="1:14">
      <c r="A3447" s="38" t="str" cm="1">
        <f t="array" ref="A3447">_xlfn.TEXTJOIN(",", TRUE, _xlfn.UNIQUE(IF((序时账[日期]=B3447)*(序时账[凭证字号]=C3447), 序时账[科目编码], "")))</f>
        <v>0</v>
      </c>
      <c r="B3447" s="89"/>
      <c r="G3447" s="39"/>
      <c r="H3447" s="39"/>
      <c r="I3447" s="42">
        <f>IF(F3447&lt;&gt;"结转本期损益",_xlfn.XLOOKUP(D3447,科目余额表[科目编码],科目余额表[抽查项目],"无匹配"),"期间结转")</f>
        <v>0</v>
      </c>
      <c r="J3447" s="38" t="str" cm="1">
        <f t="array" ref="J3447">_xlfn.TEXTJOIN(",", TRUE, _xlfn.UNIQUE(IF((序时账[日期]=B3447)*(序时账[凭证字号]=C3447)*IF(G3447=0,序时账[借方金额]&lt;&gt;0,序时账[借方金额]=0)*(序时账[科目编码]&lt;&gt;D3447), 序时账[科目名称], "")))</f>
        <v/>
      </c>
      <c r="K3447" s="42"/>
      <c r="M3447" s="24"/>
      <c r="N3447" s="23"/>
    </row>
    <row r="3448" spans="1:14">
      <c r="A3448" s="38" t="str" cm="1">
        <f t="array" ref="A3448">_xlfn.TEXTJOIN(",", TRUE, _xlfn.UNIQUE(IF((序时账[日期]=B3448)*(序时账[凭证字号]=C3448), 序时账[科目编码], "")))</f>
        <v>0</v>
      </c>
      <c r="B3448" s="89"/>
      <c r="G3448" s="39"/>
      <c r="H3448" s="39"/>
      <c r="I3448" s="42">
        <f>IF(F3448&lt;&gt;"结转本期损益",_xlfn.XLOOKUP(D3448,科目余额表[科目编码],科目余额表[抽查项目],"无匹配"),"期间结转")</f>
        <v>0</v>
      </c>
      <c r="J3448" s="38" t="str" cm="1">
        <f t="array" ref="J3448">_xlfn.TEXTJOIN(",", TRUE, _xlfn.UNIQUE(IF((序时账[日期]=B3448)*(序时账[凭证字号]=C3448)*IF(G3448=0,序时账[借方金额]&lt;&gt;0,序时账[借方金额]=0)*(序时账[科目编码]&lt;&gt;D3448), 序时账[科目名称], "")))</f>
        <v/>
      </c>
      <c r="K3448" s="42"/>
      <c r="M3448" s="24"/>
      <c r="N3448" s="23"/>
    </row>
    <row r="3449" spans="1:14">
      <c r="A3449" s="38" t="str" cm="1">
        <f t="array" ref="A3449">_xlfn.TEXTJOIN(",", TRUE, _xlfn.UNIQUE(IF((序时账[日期]=B3449)*(序时账[凭证字号]=C3449), 序时账[科目编码], "")))</f>
        <v>0</v>
      </c>
      <c r="B3449" s="89"/>
      <c r="G3449" s="39"/>
      <c r="H3449" s="39"/>
      <c r="I3449" s="42">
        <f>IF(F3449&lt;&gt;"结转本期损益",_xlfn.XLOOKUP(D3449,科目余额表[科目编码],科目余额表[抽查项目],"无匹配"),"期间结转")</f>
        <v>0</v>
      </c>
      <c r="J3449" s="38" t="str" cm="1">
        <f t="array" ref="J3449">_xlfn.TEXTJOIN(",", TRUE, _xlfn.UNIQUE(IF((序时账[日期]=B3449)*(序时账[凭证字号]=C3449)*IF(G3449=0,序时账[借方金额]&lt;&gt;0,序时账[借方金额]=0)*(序时账[科目编码]&lt;&gt;D3449), 序时账[科目名称], "")))</f>
        <v/>
      </c>
      <c r="K3449" s="42"/>
      <c r="M3449" s="24"/>
      <c r="N3449" s="23"/>
    </row>
    <row r="3450" spans="1:14">
      <c r="A3450" s="38" t="str" cm="1">
        <f t="array" ref="A3450">_xlfn.TEXTJOIN(",", TRUE, _xlfn.UNIQUE(IF((序时账[日期]=B3450)*(序时账[凭证字号]=C3450), 序时账[科目编码], "")))</f>
        <v>0</v>
      </c>
      <c r="B3450" s="89"/>
      <c r="G3450" s="39"/>
      <c r="H3450" s="39"/>
      <c r="I3450" s="42">
        <f>IF(F3450&lt;&gt;"结转本期损益",_xlfn.XLOOKUP(D3450,科目余额表[科目编码],科目余额表[抽查项目],"无匹配"),"期间结转")</f>
        <v>0</v>
      </c>
      <c r="J3450" s="38" t="str" cm="1">
        <f t="array" ref="J3450">_xlfn.TEXTJOIN(",", TRUE, _xlfn.UNIQUE(IF((序时账[日期]=B3450)*(序时账[凭证字号]=C3450)*IF(G3450=0,序时账[借方金额]&lt;&gt;0,序时账[借方金额]=0)*(序时账[科目编码]&lt;&gt;D3450), 序时账[科目名称], "")))</f>
        <v/>
      </c>
      <c r="K3450" s="42"/>
      <c r="M3450" s="24"/>
      <c r="N3450" s="23"/>
    </row>
    <row r="3451" spans="1:14">
      <c r="A3451" s="38" t="str" cm="1">
        <f t="array" ref="A3451">_xlfn.TEXTJOIN(",", TRUE, _xlfn.UNIQUE(IF((序时账[日期]=B3451)*(序时账[凭证字号]=C3451), 序时账[科目编码], "")))</f>
        <v>0</v>
      </c>
      <c r="B3451" s="89"/>
      <c r="G3451" s="39"/>
      <c r="H3451" s="39"/>
      <c r="I3451" s="42">
        <f>IF(F3451&lt;&gt;"结转本期损益",_xlfn.XLOOKUP(D3451,科目余额表[科目编码],科目余额表[抽查项目],"无匹配"),"期间结转")</f>
        <v>0</v>
      </c>
      <c r="J3451" s="38" t="str" cm="1">
        <f t="array" ref="J3451">_xlfn.TEXTJOIN(",", TRUE, _xlfn.UNIQUE(IF((序时账[日期]=B3451)*(序时账[凭证字号]=C3451)*IF(G3451=0,序时账[借方金额]&lt;&gt;0,序时账[借方金额]=0)*(序时账[科目编码]&lt;&gt;D3451), 序时账[科目名称], "")))</f>
        <v/>
      </c>
      <c r="K3451" s="42"/>
      <c r="M3451" s="24"/>
      <c r="N3451" s="23"/>
    </row>
    <row r="3452" spans="1:14">
      <c r="A3452" s="38" t="str" cm="1">
        <f t="array" ref="A3452">_xlfn.TEXTJOIN(",", TRUE, _xlfn.UNIQUE(IF((序时账[日期]=B3452)*(序时账[凭证字号]=C3452), 序时账[科目编码], "")))</f>
        <v>0</v>
      </c>
      <c r="B3452" s="89"/>
      <c r="G3452" s="39"/>
      <c r="H3452" s="39"/>
      <c r="I3452" s="42">
        <f>IF(F3452&lt;&gt;"结转本期损益",_xlfn.XLOOKUP(D3452,科目余额表[科目编码],科目余额表[抽查项目],"无匹配"),"期间结转")</f>
        <v>0</v>
      </c>
      <c r="J3452" s="38" t="str" cm="1">
        <f t="array" ref="J3452">_xlfn.TEXTJOIN(",", TRUE, _xlfn.UNIQUE(IF((序时账[日期]=B3452)*(序时账[凭证字号]=C3452)*IF(G3452=0,序时账[借方金额]&lt;&gt;0,序时账[借方金额]=0)*(序时账[科目编码]&lt;&gt;D3452), 序时账[科目名称], "")))</f>
        <v/>
      </c>
      <c r="K3452" s="42"/>
      <c r="M3452" s="24"/>
      <c r="N3452" s="23"/>
    </row>
    <row r="3453" spans="1:14">
      <c r="A3453" s="38" t="str" cm="1">
        <f t="array" ref="A3453">_xlfn.TEXTJOIN(",", TRUE, _xlfn.UNIQUE(IF((序时账[日期]=B3453)*(序时账[凭证字号]=C3453), 序时账[科目编码], "")))</f>
        <v>0</v>
      </c>
      <c r="B3453" s="89"/>
      <c r="G3453" s="39"/>
      <c r="H3453" s="39"/>
      <c r="I3453" s="42">
        <f>IF(F3453&lt;&gt;"结转本期损益",_xlfn.XLOOKUP(D3453,科目余额表[科目编码],科目余额表[抽查项目],"无匹配"),"期间结转")</f>
        <v>0</v>
      </c>
      <c r="J3453" s="38" t="str" cm="1">
        <f t="array" ref="J3453">_xlfn.TEXTJOIN(",", TRUE, _xlfn.UNIQUE(IF((序时账[日期]=B3453)*(序时账[凭证字号]=C3453)*IF(G3453=0,序时账[借方金额]&lt;&gt;0,序时账[借方金额]=0)*(序时账[科目编码]&lt;&gt;D3453), 序时账[科目名称], "")))</f>
        <v/>
      </c>
      <c r="K3453" s="42"/>
      <c r="M3453" s="24"/>
      <c r="N3453" s="23"/>
    </row>
    <row r="3454" spans="1:14">
      <c r="A3454" s="38" t="str" cm="1">
        <f t="array" ref="A3454">_xlfn.TEXTJOIN(",", TRUE, _xlfn.UNIQUE(IF((序时账[日期]=B3454)*(序时账[凭证字号]=C3454), 序时账[科目编码], "")))</f>
        <v>0</v>
      </c>
      <c r="B3454" s="89"/>
      <c r="G3454" s="39"/>
      <c r="H3454" s="39"/>
      <c r="I3454" s="42">
        <f>IF(F3454&lt;&gt;"结转本期损益",_xlfn.XLOOKUP(D3454,科目余额表[科目编码],科目余额表[抽查项目],"无匹配"),"期间结转")</f>
        <v>0</v>
      </c>
      <c r="J3454" s="38" t="str" cm="1">
        <f t="array" ref="J3454">_xlfn.TEXTJOIN(",", TRUE, _xlfn.UNIQUE(IF((序时账[日期]=B3454)*(序时账[凭证字号]=C3454)*IF(G3454=0,序时账[借方金额]&lt;&gt;0,序时账[借方金额]=0)*(序时账[科目编码]&lt;&gt;D3454), 序时账[科目名称], "")))</f>
        <v/>
      </c>
      <c r="K3454" s="42"/>
      <c r="M3454" s="24"/>
      <c r="N3454" s="23"/>
    </row>
    <row r="3455" spans="1:14">
      <c r="A3455" s="38" t="str" cm="1">
        <f t="array" ref="A3455">_xlfn.TEXTJOIN(",", TRUE, _xlfn.UNIQUE(IF((序时账[日期]=B3455)*(序时账[凭证字号]=C3455), 序时账[科目编码], "")))</f>
        <v>0</v>
      </c>
      <c r="B3455" s="89"/>
      <c r="G3455" s="39"/>
      <c r="H3455" s="39"/>
      <c r="I3455" s="42">
        <f>IF(F3455&lt;&gt;"结转本期损益",_xlfn.XLOOKUP(D3455,科目余额表[科目编码],科目余额表[抽查项目],"无匹配"),"期间结转")</f>
        <v>0</v>
      </c>
      <c r="J3455" s="38" t="str" cm="1">
        <f t="array" ref="J3455">_xlfn.TEXTJOIN(",", TRUE, _xlfn.UNIQUE(IF((序时账[日期]=B3455)*(序时账[凭证字号]=C3455)*IF(G3455=0,序时账[借方金额]&lt;&gt;0,序时账[借方金额]=0)*(序时账[科目编码]&lt;&gt;D3455), 序时账[科目名称], "")))</f>
        <v/>
      </c>
      <c r="K3455" s="42"/>
      <c r="M3455" s="24"/>
      <c r="N3455" s="23"/>
    </row>
    <row r="3456" spans="1:14">
      <c r="A3456" s="38" t="str" cm="1">
        <f t="array" ref="A3456">_xlfn.TEXTJOIN(",", TRUE, _xlfn.UNIQUE(IF((序时账[日期]=B3456)*(序时账[凭证字号]=C3456), 序时账[科目编码], "")))</f>
        <v>0</v>
      </c>
      <c r="B3456" s="89"/>
      <c r="G3456" s="39"/>
      <c r="H3456" s="39"/>
      <c r="I3456" s="42">
        <f>IF(F3456&lt;&gt;"结转本期损益",_xlfn.XLOOKUP(D3456,科目余额表[科目编码],科目余额表[抽查项目],"无匹配"),"期间结转")</f>
        <v>0</v>
      </c>
      <c r="J3456" s="38" t="str" cm="1">
        <f t="array" ref="J3456">_xlfn.TEXTJOIN(",", TRUE, _xlfn.UNIQUE(IF((序时账[日期]=B3456)*(序时账[凭证字号]=C3456)*IF(G3456=0,序时账[借方金额]&lt;&gt;0,序时账[借方金额]=0)*(序时账[科目编码]&lt;&gt;D3456), 序时账[科目名称], "")))</f>
        <v/>
      </c>
      <c r="K3456" s="42"/>
      <c r="M3456" s="24"/>
      <c r="N3456" s="23"/>
    </row>
    <row r="3457" spans="1:14">
      <c r="A3457" s="38" t="str" cm="1">
        <f t="array" ref="A3457">_xlfn.TEXTJOIN(",", TRUE, _xlfn.UNIQUE(IF((序时账[日期]=B3457)*(序时账[凭证字号]=C3457), 序时账[科目编码], "")))</f>
        <v>0</v>
      </c>
      <c r="B3457" s="89"/>
      <c r="G3457" s="39"/>
      <c r="H3457" s="39"/>
      <c r="I3457" s="42">
        <f>IF(F3457&lt;&gt;"结转本期损益",_xlfn.XLOOKUP(D3457,科目余额表[科目编码],科目余额表[抽查项目],"无匹配"),"期间结转")</f>
        <v>0</v>
      </c>
      <c r="J3457" s="38" t="str" cm="1">
        <f t="array" ref="J3457">_xlfn.TEXTJOIN(",", TRUE, _xlfn.UNIQUE(IF((序时账[日期]=B3457)*(序时账[凭证字号]=C3457)*IF(G3457=0,序时账[借方金额]&lt;&gt;0,序时账[借方金额]=0)*(序时账[科目编码]&lt;&gt;D3457), 序时账[科目名称], "")))</f>
        <v/>
      </c>
      <c r="K3457" s="42"/>
      <c r="M3457" s="24"/>
      <c r="N3457" s="23"/>
    </row>
    <row r="3458" spans="1:14">
      <c r="A3458" s="38" t="str" cm="1">
        <f t="array" ref="A3458">_xlfn.TEXTJOIN(",", TRUE, _xlfn.UNIQUE(IF((序时账[日期]=B3458)*(序时账[凭证字号]=C3458), 序时账[科目编码], "")))</f>
        <v>0</v>
      </c>
      <c r="B3458" s="89"/>
      <c r="G3458" s="39"/>
      <c r="H3458" s="39"/>
      <c r="I3458" s="42">
        <f>IF(F3458&lt;&gt;"结转本期损益",_xlfn.XLOOKUP(D3458,科目余额表[科目编码],科目余额表[抽查项目],"无匹配"),"期间结转")</f>
        <v>0</v>
      </c>
      <c r="J3458" s="38" t="str" cm="1">
        <f t="array" ref="J3458">_xlfn.TEXTJOIN(",", TRUE, _xlfn.UNIQUE(IF((序时账[日期]=B3458)*(序时账[凭证字号]=C3458)*IF(G3458=0,序时账[借方金额]&lt;&gt;0,序时账[借方金额]=0)*(序时账[科目编码]&lt;&gt;D3458), 序时账[科目名称], "")))</f>
        <v/>
      </c>
      <c r="K3458" s="42"/>
      <c r="M3458" s="24"/>
      <c r="N3458" s="23"/>
    </row>
    <row r="3459" spans="1:14">
      <c r="A3459" s="38" t="str" cm="1">
        <f t="array" ref="A3459">_xlfn.TEXTJOIN(",", TRUE, _xlfn.UNIQUE(IF((序时账[日期]=B3459)*(序时账[凭证字号]=C3459), 序时账[科目编码], "")))</f>
        <v>0</v>
      </c>
      <c r="B3459" s="89"/>
      <c r="G3459" s="39"/>
      <c r="H3459" s="39"/>
      <c r="I3459" s="42">
        <f>IF(F3459&lt;&gt;"结转本期损益",_xlfn.XLOOKUP(D3459,科目余额表[科目编码],科目余额表[抽查项目],"无匹配"),"期间结转")</f>
        <v>0</v>
      </c>
      <c r="J3459" s="38" t="str" cm="1">
        <f t="array" ref="J3459">_xlfn.TEXTJOIN(",", TRUE, _xlfn.UNIQUE(IF((序时账[日期]=B3459)*(序时账[凭证字号]=C3459)*IF(G3459=0,序时账[借方金额]&lt;&gt;0,序时账[借方金额]=0)*(序时账[科目编码]&lt;&gt;D3459), 序时账[科目名称], "")))</f>
        <v/>
      </c>
      <c r="K3459" s="42"/>
      <c r="M3459" s="24"/>
      <c r="N3459" s="23"/>
    </row>
    <row r="3460" spans="1:14">
      <c r="A3460" s="38" t="str" cm="1">
        <f t="array" ref="A3460">_xlfn.TEXTJOIN(",", TRUE, _xlfn.UNIQUE(IF((序时账[日期]=B3460)*(序时账[凭证字号]=C3460), 序时账[科目编码], "")))</f>
        <v>0</v>
      </c>
      <c r="B3460" s="89"/>
      <c r="G3460" s="39"/>
      <c r="H3460" s="39"/>
      <c r="I3460" s="42">
        <f>IF(F3460&lt;&gt;"结转本期损益",_xlfn.XLOOKUP(D3460,科目余额表[科目编码],科目余额表[抽查项目],"无匹配"),"期间结转")</f>
        <v>0</v>
      </c>
      <c r="J3460" s="38" t="str" cm="1">
        <f t="array" ref="J3460">_xlfn.TEXTJOIN(",", TRUE, _xlfn.UNIQUE(IF((序时账[日期]=B3460)*(序时账[凭证字号]=C3460)*IF(G3460=0,序时账[借方金额]&lt;&gt;0,序时账[借方金额]=0)*(序时账[科目编码]&lt;&gt;D3460), 序时账[科目名称], "")))</f>
        <v/>
      </c>
      <c r="K3460" s="42"/>
      <c r="M3460" s="24"/>
      <c r="N3460" s="23"/>
    </row>
    <row r="3461" spans="1:14">
      <c r="A3461" s="38" t="str" cm="1">
        <f t="array" ref="A3461">_xlfn.TEXTJOIN(",", TRUE, _xlfn.UNIQUE(IF((序时账[日期]=B3461)*(序时账[凭证字号]=C3461), 序时账[科目编码], "")))</f>
        <v>0</v>
      </c>
      <c r="B3461" s="89"/>
      <c r="G3461" s="39"/>
      <c r="H3461" s="39"/>
      <c r="I3461" s="42">
        <f>IF(F3461&lt;&gt;"结转本期损益",_xlfn.XLOOKUP(D3461,科目余额表[科目编码],科目余额表[抽查项目],"无匹配"),"期间结转")</f>
        <v>0</v>
      </c>
      <c r="J3461" s="38" t="str" cm="1">
        <f t="array" ref="J3461">_xlfn.TEXTJOIN(",", TRUE, _xlfn.UNIQUE(IF((序时账[日期]=B3461)*(序时账[凭证字号]=C3461)*IF(G3461=0,序时账[借方金额]&lt;&gt;0,序时账[借方金额]=0)*(序时账[科目编码]&lt;&gt;D3461), 序时账[科目名称], "")))</f>
        <v/>
      </c>
      <c r="K3461" s="42"/>
      <c r="M3461" s="24"/>
      <c r="N3461" s="23"/>
    </row>
    <row r="3462" spans="1:14">
      <c r="A3462" s="38" t="str" cm="1">
        <f t="array" ref="A3462">_xlfn.TEXTJOIN(",", TRUE, _xlfn.UNIQUE(IF((序时账[日期]=B3462)*(序时账[凭证字号]=C3462), 序时账[科目编码], "")))</f>
        <v>0</v>
      </c>
      <c r="B3462" s="89"/>
      <c r="G3462" s="39"/>
      <c r="H3462" s="39"/>
      <c r="I3462" s="42">
        <f>IF(F3462&lt;&gt;"结转本期损益",_xlfn.XLOOKUP(D3462,科目余额表[科目编码],科目余额表[抽查项目],"无匹配"),"期间结转")</f>
        <v>0</v>
      </c>
      <c r="J3462" s="38" t="str" cm="1">
        <f t="array" ref="J3462">_xlfn.TEXTJOIN(",", TRUE, _xlfn.UNIQUE(IF((序时账[日期]=B3462)*(序时账[凭证字号]=C3462)*IF(G3462=0,序时账[借方金额]&lt;&gt;0,序时账[借方金额]=0)*(序时账[科目编码]&lt;&gt;D3462), 序时账[科目名称], "")))</f>
        <v/>
      </c>
      <c r="K3462" s="42"/>
      <c r="M3462" s="24"/>
      <c r="N3462" s="23"/>
    </row>
    <row r="3463" spans="1:14">
      <c r="A3463" s="38" t="str" cm="1">
        <f t="array" ref="A3463">_xlfn.TEXTJOIN(",", TRUE, _xlfn.UNIQUE(IF((序时账[日期]=B3463)*(序时账[凭证字号]=C3463), 序时账[科目编码], "")))</f>
        <v>0</v>
      </c>
      <c r="B3463" s="89"/>
      <c r="G3463" s="39"/>
      <c r="H3463" s="39"/>
      <c r="I3463" s="42">
        <f>IF(F3463&lt;&gt;"结转本期损益",_xlfn.XLOOKUP(D3463,科目余额表[科目编码],科目余额表[抽查项目],"无匹配"),"期间结转")</f>
        <v>0</v>
      </c>
      <c r="J3463" s="38" t="str" cm="1">
        <f t="array" ref="J3463">_xlfn.TEXTJOIN(",", TRUE, _xlfn.UNIQUE(IF((序时账[日期]=B3463)*(序时账[凭证字号]=C3463)*IF(G3463=0,序时账[借方金额]&lt;&gt;0,序时账[借方金额]=0)*(序时账[科目编码]&lt;&gt;D3463), 序时账[科目名称], "")))</f>
        <v/>
      </c>
      <c r="K3463" s="42"/>
      <c r="M3463" s="24"/>
      <c r="N3463" s="23"/>
    </row>
    <row r="3464" spans="1:14">
      <c r="A3464" s="38" t="str" cm="1">
        <f t="array" ref="A3464">_xlfn.TEXTJOIN(",", TRUE, _xlfn.UNIQUE(IF((序时账[日期]=B3464)*(序时账[凭证字号]=C3464), 序时账[科目编码], "")))</f>
        <v>0</v>
      </c>
      <c r="B3464" s="89"/>
      <c r="G3464" s="39"/>
      <c r="H3464" s="39"/>
      <c r="I3464" s="42">
        <f>IF(F3464&lt;&gt;"结转本期损益",_xlfn.XLOOKUP(D3464,科目余额表[科目编码],科目余额表[抽查项目],"无匹配"),"期间结转")</f>
        <v>0</v>
      </c>
      <c r="J3464" s="38" t="str" cm="1">
        <f t="array" ref="J3464">_xlfn.TEXTJOIN(",", TRUE, _xlfn.UNIQUE(IF((序时账[日期]=B3464)*(序时账[凭证字号]=C3464)*IF(G3464=0,序时账[借方金额]&lt;&gt;0,序时账[借方金额]=0)*(序时账[科目编码]&lt;&gt;D3464), 序时账[科目名称], "")))</f>
        <v/>
      </c>
      <c r="K3464" s="42"/>
      <c r="M3464" s="24"/>
      <c r="N3464" s="23"/>
    </row>
    <row r="3465" spans="1:14">
      <c r="A3465" s="38" t="str" cm="1">
        <f t="array" ref="A3465">_xlfn.TEXTJOIN(",", TRUE, _xlfn.UNIQUE(IF((序时账[日期]=B3465)*(序时账[凭证字号]=C3465), 序时账[科目编码], "")))</f>
        <v>0</v>
      </c>
      <c r="B3465" s="89"/>
      <c r="G3465" s="39"/>
      <c r="H3465" s="39"/>
      <c r="I3465" s="42">
        <f>IF(F3465&lt;&gt;"结转本期损益",_xlfn.XLOOKUP(D3465,科目余额表[科目编码],科目余额表[抽查项目],"无匹配"),"期间结转")</f>
        <v>0</v>
      </c>
      <c r="J3465" s="38" t="str" cm="1">
        <f t="array" ref="J3465">_xlfn.TEXTJOIN(",", TRUE, _xlfn.UNIQUE(IF((序时账[日期]=B3465)*(序时账[凭证字号]=C3465)*IF(G3465=0,序时账[借方金额]&lt;&gt;0,序时账[借方金额]=0)*(序时账[科目编码]&lt;&gt;D3465), 序时账[科目名称], "")))</f>
        <v/>
      </c>
      <c r="K3465" s="42"/>
      <c r="M3465" s="24"/>
      <c r="N3465" s="23"/>
    </row>
    <row r="3466" spans="1:14">
      <c r="A3466" s="38" t="str" cm="1">
        <f t="array" ref="A3466">_xlfn.TEXTJOIN(",", TRUE, _xlfn.UNIQUE(IF((序时账[日期]=B3466)*(序时账[凭证字号]=C3466), 序时账[科目编码], "")))</f>
        <v>0</v>
      </c>
      <c r="B3466" s="89"/>
      <c r="G3466" s="39"/>
      <c r="H3466" s="39"/>
      <c r="I3466" s="42">
        <f>IF(F3466&lt;&gt;"结转本期损益",_xlfn.XLOOKUP(D3466,科目余额表[科目编码],科目余额表[抽查项目],"无匹配"),"期间结转")</f>
        <v>0</v>
      </c>
      <c r="J3466" s="38" t="str" cm="1">
        <f t="array" ref="J3466">_xlfn.TEXTJOIN(",", TRUE, _xlfn.UNIQUE(IF((序时账[日期]=B3466)*(序时账[凭证字号]=C3466)*IF(G3466=0,序时账[借方金额]&lt;&gt;0,序时账[借方金额]=0)*(序时账[科目编码]&lt;&gt;D3466), 序时账[科目名称], "")))</f>
        <v/>
      </c>
      <c r="K3466" s="42"/>
      <c r="M3466" s="24"/>
      <c r="N3466" s="23"/>
    </row>
    <row r="3467" spans="1:14">
      <c r="A3467" s="38" t="str" cm="1">
        <f t="array" ref="A3467">_xlfn.TEXTJOIN(",", TRUE, _xlfn.UNIQUE(IF((序时账[日期]=B3467)*(序时账[凭证字号]=C3467), 序时账[科目编码], "")))</f>
        <v>0</v>
      </c>
      <c r="B3467" s="89"/>
      <c r="G3467" s="39"/>
      <c r="H3467" s="39"/>
      <c r="I3467" s="42">
        <f>IF(F3467&lt;&gt;"结转本期损益",_xlfn.XLOOKUP(D3467,科目余额表[科目编码],科目余额表[抽查项目],"无匹配"),"期间结转")</f>
        <v>0</v>
      </c>
      <c r="J3467" s="38" t="str" cm="1">
        <f t="array" ref="J3467">_xlfn.TEXTJOIN(",", TRUE, _xlfn.UNIQUE(IF((序时账[日期]=B3467)*(序时账[凭证字号]=C3467)*IF(G3467=0,序时账[借方金额]&lt;&gt;0,序时账[借方金额]=0)*(序时账[科目编码]&lt;&gt;D3467), 序时账[科目名称], "")))</f>
        <v/>
      </c>
      <c r="K3467" s="42"/>
      <c r="M3467" s="24"/>
      <c r="N3467" s="23"/>
    </row>
    <row r="3468" spans="1:14">
      <c r="A3468" s="38" t="str" cm="1">
        <f t="array" ref="A3468">_xlfn.TEXTJOIN(",", TRUE, _xlfn.UNIQUE(IF((序时账[日期]=B3468)*(序时账[凭证字号]=C3468), 序时账[科目编码], "")))</f>
        <v>0</v>
      </c>
      <c r="B3468" s="89"/>
      <c r="G3468" s="39"/>
      <c r="H3468" s="39"/>
      <c r="I3468" s="42">
        <f>IF(F3468&lt;&gt;"结转本期损益",_xlfn.XLOOKUP(D3468,科目余额表[科目编码],科目余额表[抽查项目],"无匹配"),"期间结转")</f>
        <v>0</v>
      </c>
      <c r="J3468" s="38" t="str" cm="1">
        <f t="array" ref="J3468">_xlfn.TEXTJOIN(",", TRUE, _xlfn.UNIQUE(IF((序时账[日期]=B3468)*(序时账[凭证字号]=C3468)*IF(G3468=0,序时账[借方金额]&lt;&gt;0,序时账[借方金额]=0)*(序时账[科目编码]&lt;&gt;D3468), 序时账[科目名称], "")))</f>
        <v/>
      </c>
      <c r="K3468" s="42"/>
      <c r="M3468" s="24"/>
      <c r="N3468" s="23"/>
    </row>
    <row r="3469" spans="1:14">
      <c r="A3469" s="38" t="str" cm="1">
        <f t="array" ref="A3469">_xlfn.TEXTJOIN(",", TRUE, _xlfn.UNIQUE(IF((序时账[日期]=B3469)*(序时账[凭证字号]=C3469), 序时账[科目编码], "")))</f>
        <v>0</v>
      </c>
      <c r="B3469" s="89"/>
      <c r="G3469" s="39"/>
      <c r="H3469" s="39"/>
      <c r="I3469" s="42">
        <f>IF(F3469&lt;&gt;"结转本期损益",_xlfn.XLOOKUP(D3469,科目余额表[科目编码],科目余额表[抽查项目],"无匹配"),"期间结转")</f>
        <v>0</v>
      </c>
      <c r="J3469" s="38" t="str" cm="1">
        <f t="array" ref="J3469">_xlfn.TEXTJOIN(",", TRUE, _xlfn.UNIQUE(IF((序时账[日期]=B3469)*(序时账[凭证字号]=C3469)*IF(G3469=0,序时账[借方金额]&lt;&gt;0,序时账[借方金额]=0)*(序时账[科目编码]&lt;&gt;D3469), 序时账[科目名称], "")))</f>
        <v/>
      </c>
      <c r="K3469" s="42"/>
      <c r="M3469" s="24"/>
      <c r="N3469" s="23"/>
    </row>
    <row r="3470" spans="1:14">
      <c r="A3470" s="38" t="str" cm="1">
        <f t="array" ref="A3470">_xlfn.TEXTJOIN(",", TRUE, _xlfn.UNIQUE(IF((序时账[日期]=B3470)*(序时账[凭证字号]=C3470), 序时账[科目编码], "")))</f>
        <v>0</v>
      </c>
      <c r="B3470" s="89"/>
      <c r="G3470" s="39"/>
      <c r="H3470" s="39"/>
      <c r="I3470" s="42">
        <f>IF(F3470&lt;&gt;"结转本期损益",_xlfn.XLOOKUP(D3470,科目余额表[科目编码],科目余额表[抽查项目],"无匹配"),"期间结转")</f>
        <v>0</v>
      </c>
      <c r="J3470" s="38" t="str" cm="1">
        <f t="array" ref="J3470">_xlfn.TEXTJOIN(",", TRUE, _xlfn.UNIQUE(IF((序时账[日期]=B3470)*(序时账[凭证字号]=C3470)*IF(G3470=0,序时账[借方金额]&lt;&gt;0,序时账[借方金额]=0)*(序时账[科目编码]&lt;&gt;D3470), 序时账[科目名称], "")))</f>
        <v/>
      </c>
      <c r="K3470" s="42"/>
      <c r="M3470" s="24"/>
      <c r="N3470" s="23"/>
    </row>
    <row r="3471" spans="1:14">
      <c r="A3471" s="38" t="str" cm="1">
        <f t="array" ref="A3471">_xlfn.TEXTJOIN(",", TRUE, _xlfn.UNIQUE(IF((序时账[日期]=B3471)*(序时账[凭证字号]=C3471), 序时账[科目编码], "")))</f>
        <v>0</v>
      </c>
      <c r="B3471" s="89"/>
      <c r="G3471" s="39"/>
      <c r="H3471" s="39"/>
      <c r="I3471" s="42">
        <f>IF(F3471&lt;&gt;"结转本期损益",_xlfn.XLOOKUP(D3471,科目余额表[科目编码],科目余额表[抽查项目],"无匹配"),"期间结转")</f>
        <v>0</v>
      </c>
      <c r="J3471" s="38" t="str" cm="1">
        <f t="array" ref="J3471">_xlfn.TEXTJOIN(",", TRUE, _xlfn.UNIQUE(IF((序时账[日期]=B3471)*(序时账[凭证字号]=C3471)*IF(G3471=0,序时账[借方金额]&lt;&gt;0,序时账[借方金额]=0)*(序时账[科目编码]&lt;&gt;D3471), 序时账[科目名称], "")))</f>
        <v/>
      </c>
      <c r="K3471" s="42"/>
      <c r="M3471" s="24"/>
      <c r="N3471" s="23"/>
    </row>
    <row r="3472" spans="1:14">
      <c r="A3472" s="38" t="str" cm="1">
        <f t="array" ref="A3472">_xlfn.TEXTJOIN(",", TRUE, _xlfn.UNIQUE(IF((序时账[日期]=B3472)*(序时账[凭证字号]=C3472), 序时账[科目编码], "")))</f>
        <v>0</v>
      </c>
      <c r="B3472" s="89"/>
      <c r="G3472" s="39"/>
      <c r="H3472" s="39"/>
      <c r="I3472" s="42">
        <f>IF(F3472&lt;&gt;"结转本期损益",_xlfn.XLOOKUP(D3472,科目余额表[科目编码],科目余额表[抽查项目],"无匹配"),"期间结转")</f>
        <v>0</v>
      </c>
      <c r="J3472" s="38" t="str" cm="1">
        <f t="array" ref="J3472">_xlfn.TEXTJOIN(",", TRUE, _xlfn.UNIQUE(IF((序时账[日期]=B3472)*(序时账[凭证字号]=C3472)*IF(G3472=0,序时账[借方金额]&lt;&gt;0,序时账[借方金额]=0)*(序时账[科目编码]&lt;&gt;D3472), 序时账[科目名称], "")))</f>
        <v/>
      </c>
      <c r="K3472" s="42"/>
      <c r="M3472" s="24"/>
      <c r="N3472" s="23"/>
    </row>
    <row r="3473" spans="1:14">
      <c r="A3473" s="38" t="str" cm="1">
        <f t="array" ref="A3473">_xlfn.TEXTJOIN(",", TRUE, _xlfn.UNIQUE(IF((序时账[日期]=B3473)*(序时账[凭证字号]=C3473), 序时账[科目编码], "")))</f>
        <v>0</v>
      </c>
      <c r="B3473" s="89"/>
      <c r="G3473" s="39"/>
      <c r="H3473" s="39"/>
      <c r="I3473" s="42">
        <f>IF(F3473&lt;&gt;"结转本期损益",_xlfn.XLOOKUP(D3473,科目余额表[科目编码],科目余额表[抽查项目],"无匹配"),"期间结转")</f>
        <v>0</v>
      </c>
      <c r="J3473" s="38" t="str" cm="1">
        <f t="array" ref="J3473">_xlfn.TEXTJOIN(",", TRUE, _xlfn.UNIQUE(IF((序时账[日期]=B3473)*(序时账[凭证字号]=C3473)*IF(G3473=0,序时账[借方金额]&lt;&gt;0,序时账[借方金额]=0)*(序时账[科目编码]&lt;&gt;D3473), 序时账[科目名称], "")))</f>
        <v/>
      </c>
      <c r="K3473" s="42"/>
      <c r="M3473" s="24"/>
      <c r="N3473" s="23"/>
    </row>
    <row r="3474" spans="1:14">
      <c r="A3474" s="38" t="str" cm="1">
        <f t="array" ref="A3474">_xlfn.TEXTJOIN(",", TRUE, _xlfn.UNIQUE(IF((序时账[日期]=B3474)*(序时账[凭证字号]=C3474), 序时账[科目编码], "")))</f>
        <v>0</v>
      </c>
      <c r="B3474" s="89"/>
      <c r="G3474" s="39"/>
      <c r="H3474" s="39"/>
      <c r="I3474" s="42">
        <f>IF(F3474&lt;&gt;"结转本期损益",_xlfn.XLOOKUP(D3474,科目余额表[科目编码],科目余额表[抽查项目],"无匹配"),"期间结转")</f>
        <v>0</v>
      </c>
      <c r="J3474" s="38" t="str" cm="1">
        <f t="array" ref="J3474">_xlfn.TEXTJOIN(",", TRUE, _xlfn.UNIQUE(IF((序时账[日期]=B3474)*(序时账[凭证字号]=C3474)*IF(G3474=0,序时账[借方金额]&lt;&gt;0,序时账[借方金额]=0)*(序时账[科目编码]&lt;&gt;D3474), 序时账[科目名称], "")))</f>
        <v/>
      </c>
      <c r="K3474" s="42"/>
      <c r="M3474" s="24"/>
      <c r="N3474" s="23"/>
    </row>
    <row r="3475" spans="1:14">
      <c r="A3475" s="38" t="str" cm="1">
        <f t="array" ref="A3475">_xlfn.TEXTJOIN(",", TRUE, _xlfn.UNIQUE(IF((序时账[日期]=B3475)*(序时账[凭证字号]=C3475), 序时账[科目编码], "")))</f>
        <v>0</v>
      </c>
      <c r="B3475" s="89"/>
      <c r="G3475" s="39"/>
      <c r="H3475" s="39"/>
      <c r="I3475" s="42">
        <f>IF(F3475&lt;&gt;"结转本期损益",_xlfn.XLOOKUP(D3475,科目余额表[科目编码],科目余额表[抽查项目],"无匹配"),"期间结转")</f>
        <v>0</v>
      </c>
      <c r="J3475" s="38" t="str" cm="1">
        <f t="array" ref="J3475">_xlfn.TEXTJOIN(",", TRUE, _xlfn.UNIQUE(IF((序时账[日期]=B3475)*(序时账[凭证字号]=C3475)*IF(G3475=0,序时账[借方金额]&lt;&gt;0,序时账[借方金额]=0)*(序时账[科目编码]&lt;&gt;D3475), 序时账[科目名称], "")))</f>
        <v/>
      </c>
      <c r="K3475" s="42"/>
      <c r="M3475" s="24"/>
      <c r="N3475" s="23"/>
    </row>
    <row r="3476" spans="1:14">
      <c r="A3476" s="38" t="str" cm="1">
        <f t="array" ref="A3476">_xlfn.TEXTJOIN(",", TRUE, _xlfn.UNIQUE(IF((序时账[日期]=B3476)*(序时账[凭证字号]=C3476), 序时账[科目编码], "")))</f>
        <v>0</v>
      </c>
      <c r="B3476" s="89"/>
      <c r="G3476" s="39"/>
      <c r="H3476" s="39"/>
      <c r="I3476" s="42">
        <f>IF(F3476&lt;&gt;"结转本期损益",_xlfn.XLOOKUP(D3476,科目余额表[科目编码],科目余额表[抽查项目],"无匹配"),"期间结转")</f>
        <v>0</v>
      </c>
      <c r="J3476" s="38" t="str" cm="1">
        <f t="array" ref="J3476">_xlfn.TEXTJOIN(",", TRUE, _xlfn.UNIQUE(IF((序时账[日期]=B3476)*(序时账[凭证字号]=C3476)*IF(G3476=0,序时账[借方金额]&lt;&gt;0,序时账[借方金额]=0)*(序时账[科目编码]&lt;&gt;D3476), 序时账[科目名称], "")))</f>
        <v/>
      </c>
      <c r="K3476" s="42"/>
      <c r="M3476" s="24"/>
      <c r="N3476" s="23"/>
    </row>
    <row r="3477" spans="1:14">
      <c r="A3477" s="38" t="str" cm="1">
        <f t="array" ref="A3477">_xlfn.TEXTJOIN(",", TRUE, _xlfn.UNIQUE(IF((序时账[日期]=B3477)*(序时账[凭证字号]=C3477), 序时账[科目编码], "")))</f>
        <v>0</v>
      </c>
      <c r="B3477" s="89"/>
      <c r="G3477" s="39"/>
      <c r="H3477" s="39"/>
      <c r="I3477" s="42">
        <f>IF(F3477&lt;&gt;"结转本期损益",_xlfn.XLOOKUP(D3477,科目余额表[科目编码],科目余额表[抽查项目],"无匹配"),"期间结转")</f>
        <v>0</v>
      </c>
      <c r="J3477" s="38" t="str" cm="1">
        <f t="array" ref="J3477">_xlfn.TEXTJOIN(",", TRUE, _xlfn.UNIQUE(IF((序时账[日期]=B3477)*(序时账[凭证字号]=C3477)*IF(G3477=0,序时账[借方金额]&lt;&gt;0,序时账[借方金额]=0)*(序时账[科目编码]&lt;&gt;D3477), 序时账[科目名称], "")))</f>
        <v/>
      </c>
      <c r="K3477" s="42"/>
      <c r="M3477" s="24"/>
      <c r="N3477" s="23"/>
    </row>
    <row r="3478" spans="1:14">
      <c r="A3478" s="38" t="str" cm="1">
        <f t="array" ref="A3478">_xlfn.TEXTJOIN(",", TRUE, _xlfn.UNIQUE(IF((序时账[日期]=B3478)*(序时账[凭证字号]=C3478), 序时账[科目编码], "")))</f>
        <v>0</v>
      </c>
      <c r="B3478" s="89"/>
      <c r="G3478" s="39"/>
      <c r="H3478" s="39"/>
      <c r="I3478" s="42">
        <f>IF(F3478&lt;&gt;"结转本期损益",_xlfn.XLOOKUP(D3478,科目余额表[科目编码],科目余额表[抽查项目],"无匹配"),"期间结转")</f>
        <v>0</v>
      </c>
      <c r="J3478" s="38" t="str" cm="1">
        <f t="array" ref="J3478">_xlfn.TEXTJOIN(",", TRUE, _xlfn.UNIQUE(IF((序时账[日期]=B3478)*(序时账[凭证字号]=C3478)*IF(G3478=0,序时账[借方金额]&lt;&gt;0,序时账[借方金额]=0)*(序时账[科目编码]&lt;&gt;D3478), 序时账[科目名称], "")))</f>
        <v/>
      </c>
      <c r="K3478" s="42"/>
      <c r="M3478" s="24"/>
      <c r="N3478" s="23"/>
    </row>
    <row r="3479" spans="1:14">
      <c r="A3479" s="38" t="str" cm="1">
        <f t="array" ref="A3479">_xlfn.TEXTJOIN(",", TRUE, _xlfn.UNIQUE(IF((序时账[日期]=B3479)*(序时账[凭证字号]=C3479), 序时账[科目编码], "")))</f>
        <v>0</v>
      </c>
      <c r="B3479" s="89"/>
      <c r="G3479" s="39"/>
      <c r="H3479" s="39"/>
      <c r="I3479" s="42">
        <f>IF(F3479&lt;&gt;"结转本期损益",_xlfn.XLOOKUP(D3479,科目余额表[科目编码],科目余额表[抽查项目],"无匹配"),"期间结转")</f>
        <v>0</v>
      </c>
      <c r="J3479" s="38" t="str" cm="1">
        <f t="array" ref="J3479">_xlfn.TEXTJOIN(",", TRUE, _xlfn.UNIQUE(IF((序时账[日期]=B3479)*(序时账[凭证字号]=C3479)*IF(G3479=0,序时账[借方金额]&lt;&gt;0,序时账[借方金额]=0)*(序时账[科目编码]&lt;&gt;D3479), 序时账[科目名称], "")))</f>
        <v/>
      </c>
      <c r="K3479" s="42"/>
      <c r="M3479" s="24"/>
      <c r="N3479" s="23"/>
    </row>
    <row r="3480" spans="1:14">
      <c r="A3480" s="38" t="str" cm="1">
        <f t="array" ref="A3480">_xlfn.TEXTJOIN(",", TRUE, _xlfn.UNIQUE(IF((序时账[日期]=B3480)*(序时账[凭证字号]=C3480), 序时账[科目编码], "")))</f>
        <v>0</v>
      </c>
      <c r="B3480" s="89"/>
      <c r="G3480" s="39"/>
      <c r="H3480" s="39"/>
      <c r="I3480" s="42">
        <f>IF(F3480&lt;&gt;"结转本期损益",_xlfn.XLOOKUP(D3480,科目余额表[科目编码],科目余额表[抽查项目],"无匹配"),"期间结转")</f>
        <v>0</v>
      </c>
      <c r="J3480" s="38" t="str" cm="1">
        <f t="array" ref="J3480">_xlfn.TEXTJOIN(",", TRUE, _xlfn.UNIQUE(IF((序时账[日期]=B3480)*(序时账[凭证字号]=C3480)*IF(G3480=0,序时账[借方金额]&lt;&gt;0,序时账[借方金额]=0)*(序时账[科目编码]&lt;&gt;D3480), 序时账[科目名称], "")))</f>
        <v/>
      </c>
      <c r="K3480" s="42"/>
      <c r="M3480" s="24"/>
      <c r="N3480" s="23"/>
    </row>
    <row r="3481" spans="1:14">
      <c r="A3481" s="38" t="str" cm="1">
        <f t="array" ref="A3481">_xlfn.TEXTJOIN(",", TRUE, _xlfn.UNIQUE(IF((序时账[日期]=B3481)*(序时账[凭证字号]=C3481), 序时账[科目编码], "")))</f>
        <v>0</v>
      </c>
      <c r="B3481" s="89"/>
      <c r="G3481" s="39"/>
      <c r="H3481" s="39"/>
      <c r="I3481" s="42">
        <f>IF(F3481&lt;&gt;"结转本期损益",_xlfn.XLOOKUP(D3481,科目余额表[科目编码],科目余额表[抽查项目],"无匹配"),"期间结转")</f>
        <v>0</v>
      </c>
      <c r="J3481" s="38" t="str" cm="1">
        <f t="array" ref="J3481">_xlfn.TEXTJOIN(",", TRUE, _xlfn.UNIQUE(IF((序时账[日期]=B3481)*(序时账[凭证字号]=C3481)*IF(G3481=0,序时账[借方金额]&lt;&gt;0,序时账[借方金额]=0)*(序时账[科目编码]&lt;&gt;D3481), 序时账[科目名称], "")))</f>
        <v/>
      </c>
      <c r="K3481" s="42"/>
      <c r="M3481" s="24"/>
      <c r="N3481" s="23"/>
    </row>
    <row r="3482" spans="1:14">
      <c r="A3482" s="38" t="str" cm="1">
        <f t="array" ref="A3482">_xlfn.TEXTJOIN(",", TRUE, _xlfn.UNIQUE(IF((序时账[日期]=B3482)*(序时账[凭证字号]=C3482), 序时账[科目编码], "")))</f>
        <v>0</v>
      </c>
      <c r="B3482" s="89"/>
      <c r="G3482" s="39"/>
      <c r="H3482" s="39"/>
      <c r="I3482" s="42">
        <f>IF(F3482&lt;&gt;"结转本期损益",_xlfn.XLOOKUP(D3482,科目余额表[科目编码],科目余额表[抽查项目],"无匹配"),"期间结转")</f>
        <v>0</v>
      </c>
      <c r="J3482" s="38" t="str" cm="1">
        <f t="array" ref="J3482">_xlfn.TEXTJOIN(",", TRUE, _xlfn.UNIQUE(IF((序时账[日期]=B3482)*(序时账[凭证字号]=C3482)*IF(G3482=0,序时账[借方金额]&lt;&gt;0,序时账[借方金额]=0)*(序时账[科目编码]&lt;&gt;D3482), 序时账[科目名称], "")))</f>
        <v/>
      </c>
      <c r="K3482" s="42"/>
      <c r="M3482" s="24"/>
      <c r="N3482" s="23"/>
    </row>
    <row r="3483" spans="1:14">
      <c r="A3483" s="38" t="str" cm="1">
        <f t="array" ref="A3483">_xlfn.TEXTJOIN(",", TRUE, _xlfn.UNIQUE(IF((序时账[日期]=B3483)*(序时账[凭证字号]=C3483), 序时账[科目编码], "")))</f>
        <v>0</v>
      </c>
      <c r="B3483" s="89"/>
      <c r="G3483" s="39"/>
      <c r="H3483" s="39"/>
      <c r="I3483" s="42">
        <f>IF(F3483&lt;&gt;"结转本期损益",_xlfn.XLOOKUP(D3483,科目余额表[科目编码],科目余额表[抽查项目],"无匹配"),"期间结转")</f>
        <v>0</v>
      </c>
      <c r="J3483" s="38" t="str" cm="1">
        <f t="array" ref="J3483">_xlfn.TEXTJOIN(",", TRUE, _xlfn.UNIQUE(IF((序时账[日期]=B3483)*(序时账[凭证字号]=C3483)*IF(G3483=0,序时账[借方金额]&lt;&gt;0,序时账[借方金额]=0)*(序时账[科目编码]&lt;&gt;D3483), 序时账[科目名称], "")))</f>
        <v/>
      </c>
      <c r="K3483" s="42"/>
      <c r="M3483" s="24"/>
      <c r="N3483" s="23"/>
    </row>
    <row r="3484" spans="1:14">
      <c r="A3484" s="38" t="str" cm="1">
        <f t="array" ref="A3484">_xlfn.TEXTJOIN(",", TRUE, _xlfn.UNIQUE(IF((序时账[日期]=B3484)*(序时账[凭证字号]=C3484), 序时账[科目编码], "")))</f>
        <v>0</v>
      </c>
      <c r="B3484" s="89"/>
      <c r="G3484" s="39"/>
      <c r="H3484" s="39"/>
      <c r="I3484" s="42">
        <f>IF(F3484&lt;&gt;"结转本期损益",_xlfn.XLOOKUP(D3484,科目余额表[科目编码],科目余额表[抽查项目],"无匹配"),"期间结转")</f>
        <v>0</v>
      </c>
      <c r="J3484" s="38" t="str" cm="1">
        <f t="array" ref="J3484">_xlfn.TEXTJOIN(",", TRUE, _xlfn.UNIQUE(IF((序时账[日期]=B3484)*(序时账[凭证字号]=C3484)*IF(G3484=0,序时账[借方金额]&lt;&gt;0,序时账[借方金额]=0)*(序时账[科目编码]&lt;&gt;D3484), 序时账[科目名称], "")))</f>
        <v/>
      </c>
      <c r="K3484" s="42"/>
      <c r="M3484" s="24"/>
      <c r="N3484" s="23"/>
    </row>
    <row r="3485" spans="1:14">
      <c r="A3485" s="38" t="str" cm="1">
        <f t="array" ref="A3485">_xlfn.TEXTJOIN(",", TRUE, _xlfn.UNIQUE(IF((序时账[日期]=B3485)*(序时账[凭证字号]=C3485), 序时账[科目编码], "")))</f>
        <v>0</v>
      </c>
      <c r="B3485" s="89"/>
      <c r="G3485" s="39"/>
      <c r="H3485" s="39"/>
      <c r="I3485" s="42">
        <f>IF(F3485&lt;&gt;"结转本期损益",_xlfn.XLOOKUP(D3485,科目余额表[科目编码],科目余额表[抽查项目],"无匹配"),"期间结转")</f>
        <v>0</v>
      </c>
      <c r="J3485" s="38" t="str" cm="1">
        <f t="array" ref="J3485">_xlfn.TEXTJOIN(",", TRUE, _xlfn.UNIQUE(IF((序时账[日期]=B3485)*(序时账[凭证字号]=C3485)*IF(G3485=0,序时账[借方金额]&lt;&gt;0,序时账[借方金额]=0)*(序时账[科目编码]&lt;&gt;D3485), 序时账[科目名称], "")))</f>
        <v/>
      </c>
      <c r="K3485" s="42"/>
      <c r="M3485" s="24"/>
      <c r="N3485" s="23"/>
    </row>
    <row r="3486" spans="1:14">
      <c r="A3486" s="38" t="str" cm="1">
        <f t="array" ref="A3486">_xlfn.TEXTJOIN(",", TRUE, _xlfn.UNIQUE(IF((序时账[日期]=B3486)*(序时账[凭证字号]=C3486), 序时账[科目编码], "")))</f>
        <v>0</v>
      </c>
      <c r="B3486" s="89"/>
      <c r="G3486" s="39"/>
      <c r="H3486" s="39"/>
      <c r="I3486" s="42">
        <f>IF(F3486&lt;&gt;"结转本期损益",_xlfn.XLOOKUP(D3486,科目余额表[科目编码],科目余额表[抽查项目],"无匹配"),"期间结转")</f>
        <v>0</v>
      </c>
      <c r="J3486" s="38" t="str" cm="1">
        <f t="array" ref="J3486">_xlfn.TEXTJOIN(",", TRUE, _xlfn.UNIQUE(IF((序时账[日期]=B3486)*(序时账[凭证字号]=C3486)*IF(G3486=0,序时账[借方金额]&lt;&gt;0,序时账[借方金额]=0)*(序时账[科目编码]&lt;&gt;D3486), 序时账[科目名称], "")))</f>
        <v/>
      </c>
      <c r="K3486" s="42"/>
      <c r="M3486" s="24"/>
      <c r="N3486" s="23"/>
    </row>
    <row r="3487" spans="1:14">
      <c r="A3487" s="38" t="str" cm="1">
        <f t="array" ref="A3487">_xlfn.TEXTJOIN(",", TRUE, _xlfn.UNIQUE(IF((序时账[日期]=B3487)*(序时账[凭证字号]=C3487), 序时账[科目编码], "")))</f>
        <v>0</v>
      </c>
      <c r="B3487" s="89"/>
      <c r="G3487" s="39"/>
      <c r="H3487" s="39"/>
      <c r="I3487" s="42">
        <f>IF(F3487&lt;&gt;"结转本期损益",_xlfn.XLOOKUP(D3487,科目余额表[科目编码],科目余额表[抽查项目],"无匹配"),"期间结转")</f>
        <v>0</v>
      </c>
      <c r="J3487" s="38" t="str" cm="1">
        <f t="array" ref="J3487">_xlfn.TEXTJOIN(",", TRUE, _xlfn.UNIQUE(IF((序时账[日期]=B3487)*(序时账[凭证字号]=C3487)*IF(G3487=0,序时账[借方金额]&lt;&gt;0,序时账[借方金额]=0)*(序时账[科目编码]&lt;&gt;D3487), 序时账[科目名称], "")))</f>
        <v/>
      </c>
      <c r="K3487" s="42"/>
      <c r="M3487" s="24"/>
      <c r="N3487" s="23"/>
    </row>
    <row r="3488" spans="1:14">
      <c r="A3488" s="38" t="str" cm="1">
        <f t="array" ref="A3488">_xlfn.TEXTJOIN(",", TRUE, _xlfn.UNIQUE(IF((序时账[日期]=B3488)*(序时账[凭证字号]=C3488), 序时账[科目编码], "")))</f>
        <v>0</v>
      </c>
      <c r="B3488" s="89"/>
      <c r="G3488" s="39"/>
      <c r="H3488" s="39"/>
      <c r="I3488" s="42">
        <f>IF(F3488&lt;&gt;"结转本期损益",_xlfn.XLOOKUP(D3488,科目余额表[科目编码],科目余额表[抽查项目],"无匹配"),"期间结转")</f>
        <v>0</v>
      </c>
      <c r="J3488" s="38" t="str" cm="1">
        <f t="array" ref="J3488">_xlfn.TEXTJOIN(",", TRUE, _xlfn.UNIQUE(IF((序时账[日期]=B3488)*(序时账[凭证字号]=C3488)*IF(G3488=0,序时账[借方金额]&lt;&gt;0,序时账[借方金额]=0)*(序时账[科目编码]&lt;&gt;D3488), 序时账[科目名称], "")))</f>
        <v/>
      </c>
      <c r="K3488" s="42"/>
      <c r="M3488" s="24"/>
      <c r="N3488" s="23"/>
    </row>
    <row r="3489" spans="1:14">
      <c r="A3489" s="38" t="str" cm="1">
        <f t="array" ref="A3489">_xlfn.TEXTJOIN(",", TRUE, _xlfn.UNIQUE(IF((序时账[日期]=B3489)*(序时账[凭证字号]=C3489), 序时账[科目编码], "")))</f>
        <v>0</v>
      </c>
      <c r="B3489" s="89"/>
      <c r="G3489" s="39"/>
      <c r="H3489" s="39"/>
      <c r="I3489" s="42">
        <f>IF(F3489&lt;&gt;"结转本期损益",_xlfn.XLOOKUP(D3489,科目余额表[科目编码],科目余额表[抽查项目],"无匹配"),"期间结转")</f>
        <v>0</v>
      </c>
      <c r="J3489" s="38" t="str" cm="1">
        <f t="array" ref="J3489">_xlfn.TEXTJOIN(",", TRUE, _xlfn.UNIQUE(IF((序时账[日期]=B3489)*(序时账[凭证字号]=C3489)*IF(G3489=0,序时账[借方金额]&lt;&gt;0,序时账[借方金额]=0)*(序时账[科目编码]&lt;&gt;D3489), 序时账[科目名称], "")))</f>
        <v/>
      </c>
      <c r="K3489" s="42"/>
      <c r="M3489" s="24"/>
      <c r="N3489" s="23"/>
    </row>
    <row r="3490" spans="1:14">
      <c r="A3490" s="38" t="str" cm="1">
        <f t="array" ref="A3490">_xlfn.TEXTJOIN(",", TRUE, _xlfn.UNIQUE(IF((序时账[日期]=B3490)*(序时账[凭证字号]=C3490), 序时账[科目编码], "")))</f>
        <v>0</v>
      </c>
      <c r="B3490" s="89"/>
      <c r="G3490" s="39"/>
      <c r="H3490" s="39"/>
      <c r="I3490" s="42">
        <f>IF(F3490&lt;&gt;"结转本期损益",_xlfn.XLOOKUP(D3490,科目余额表[科目编码],科目余额表[抽查项目],"无匹配"),"期间结转")</f>
        <v>0</v>
      </c>
      <c r="J3490" s="38" t="str" cm="1">
        <f t="array" ref="J3490">_xlfn.TEXTJOIN(",", TRUE, _xlfn.UNIQUE(IF((序时账[日期]=B3490)*(序时账[凭证字号]=C3490)*IF(G3490=0,序时账[借方金额]&lt;&gt;0,序时账[借方金额]=0)*(序时账[科目编码]&lt;&gt;D3490), 序时账[科目名称], "")))</f>
        <v/>
      </c>
      <c r="K3490" s="42"/>
      <c r="M3490" s="24"/>
      <c r="N3490" s="23"/>
    </row>
    <row r="3491" spans="1:14">
      <c r="A3491" s="38" t="str" cm="1">
        <f t="array" ref="A3491">_xlfn.TEXTJOIN(",", TRUE, _xlfn.UNIQUE(IF((序时账[日期]=B3491)*(序时账[凭证字号]=C3491), 序时账[科目编码], "")))</f>
        <v>0</v>
      </c>
      <c r="B3491" s="89"/>
      <c r="G3491" s="39"/>
      <c r="H3491" s="39"/>
      <c r="I3491" s="42">
        <f>IF(F3491&lt;&gt;"结转本期损益",_xlfn.XLOOKUP(D3491,科目余额表[科目编码],科目余额表[抽查项目],"无匹配"),"期间结转")</f>
        <v>0</v>
      </c>
      <c r="J3491" s="38" t="str" cm="1">
        <f t="array" ref="J3491">_xlfn.TEXTJOIN(",", TRUE, _xlfn.UNIQUE(IF((序时账[日期]=B3491)*(序时账[凭证字号]=C3491)*IF(G3491=0,序时账[借方金额]&lt;&gt;0,序时账[借方金额]=0)*(序时账[科目编码]&lt;&gt;D3491), 序时账[科目名称], "")))</f>
        <v/>
      </c>
      <c r="K3491" s="42"/>
      <c r="M3491" s="24"/>
      <c r="N3491" s="23"/>
    </row>
    <row r="3492" spans="1:14">
      <c r="A3492" s="38" t="str" cm="1">
        <f t="array" ref="A3492">_xlfn.TEXTJOIN(",", TRUE, _xlfn.UNIQUE(IF((序时账[日期]=B3492)*(序时账[凭证字号]=C3492), 序时账[科目编码], "")))</f>
        <v>0</v>
      </c>
      <c r="B3492" s="89"/>
      <c r="G3492" s="39"/>
      <c r="H3492" s="39"/>
      <c r="I3492" s="42">
        <f>IF(F3492&lt;&gt;"结转本期损益",_xlfn.XLOOKUP(D3492,科目余额表[科目编码],科目余额表[抽查项目],"无匹配"),"期间结转")</f>
        <v>0</v>
      </c>
      <c r="J3492" s="38" t="str" cm="1">
        <f t="array" ref="J3492">_xlfn.TEXTJOIN(",", TRUE, _xlfn.UNIQUE(IF((序时账[日期]=B3492)*(序时账[凭证字号]=C3492)*IF(G3492=0,序时账[借方金额]&lt;&gt;0,序时账[借方金额]=0)*(序时账[科目编码]&lt;&gt;D3492), 序时账[科目名称], "")))</f>
        <v/>
      </c>
      <c r="K3492" s="42"/>
      <c r="M3492" s="24"/>
      <c r="N3492" s="23"/>
    </row>
    <row r="3493" spans="1:14">
      <c r="A3493" s="38" t="str" cm="1">
        <f t="array" ref="A3493">_xlfn.TEXTJOIN(",", TRUE, _xlfn.UNIQUE(IF((序时账[日期]=B3493)*(序时账[凭证字号]=C3493), 序时账[科目编码], "")))</f>
        <v>0</v>
      </c>
      <c r="B3493" s="89"/>
      <c r="G3493" s="39"/>
      <c r="H3493" s="39"/>
      <c r="I3493" s="42">
        <f>IF(F3493&lt;&gt;"结转本期损益",_xlfn.XLOOKUP(D3493,科目余额表[科目编码],科目余额表[抽查项目],"无匹配"),"期间结转")</f>
        <v>0</v>
      </c>
      <c r="J3493" s="38" t="str" cm="1">
        <f t="array" ref="J3493">_xlfn.TEXTJOIN(",", TRUE, _xlfn.UNIQUE(IF((序时账[日期]=B3493)*(序时账[凭证字号]=C3493)*IF(G3493=0,序时账[借方金额]&lt;&gt;0,序时账[借方金额]=0)*(序时账[科目编码]&lt;&gt;D3493), 序时账[科目名称], "")))</f>
        <v/>
      </c>
      <c r="K3493" s="42"/>
      <c r="M3493" s="24"/>
      <c r="N3493" s="23"/>
    </row>
    <row r="3494" spans="1:14">
      <c r="A3494" s="38" t="str" cm="1">
        <f t="array" ref="A3494">_xlfn.TEXTJOIN(",", TRUE, _xlfn.UNIQUE(IF((序时账[日期]=B3494)*(序时账[凭证字号]=C3494), 序时账[科目编码], "")))</f>
        <v>0</v>
      </c>
      <c r="B3494" s="89"/>
      <c r="G3494" s="39"/>
      <c r="H3494" s="39"/>
      <c r="I3494" s="42">
        <f>IF(F3494&lt;&gt;"结转本期损益",_xlfn.XLOOKUP(D3494,科目余额表[科目编码],科目余额表[抽查项目],"无匹配"),"期间结转")</f>
        <v>0</v>
      </c>
      <c r="J3494" s="38" t="str" cm="1">
        <f t="array" ref="J3494">_xlfn.TEXTJOIN(",", TRUE, _xlfn.UNIQUE(IF((序时账[日期]=B3494)*(序时账[凭证字号]=C3494)*IF(G3494=0,序时账[借方金额]&lt;&gt;0,序时账[借方金额]=0)*(序时账[科目编码]&lt;&gt;D3494), 序时账[科目名称], "")))</f>
        <v/>
      </c>
      <c r="K3494" s="42"/>
      <c r="M3494" s="24"/>
      <c r="N3494" s="23"/>
    </row>
    <row r="3495" spans="1:14">
      <c r="A3495" s="38" t="str" cm="1">
        <f t="array" ref="A3495">_xlfn.TEXTJOIN(",", TRUE, _xlfn.UNIQUE(IF((序时账[日期]=B3495)*(序时账[凭证字号]=C3495), 序时账[科目编码], "")))</f>
        <v>0</v>
      </c>
      <c r="B3495" s="89"/>
      <c r="G3495" s="39"/>
      <c r="H3495" s="39"/>
      <c r="I3495" s="42">
        <f>IF(F3495&lt;&gt;"结转本期损益",_xlfn.XLOOKUP(D3495,科目余额表[科目编码],科目余额表[抽查项目],"无匹配"),"期间结转")</f>
        <v>0</v>
      </c>
      <c r="J3495" s="38" t="str" cm="1">
        <f t="array" ref="J3495">_xlfn.TEXTJOIN(",", TRUE, _xlfn.UNIQUE(IF((序时账[日期]=B3495)*(序时账[凭证字号]=C3495)*IF(G3495=0,序时账[借方金额]&lt;&gt;0,序时账[借方金额]=0)*(序时账[科目编码]&lt;&gt;D3495), 序时账[科目名称], "")))</f>
        <v/>
      </c>
      <c r="K3495" s="42"/>
      <c r="M3495" s="24"/>
      <c r="N3495" s="23"/>
    </row>
    <row r="3496" spans="1:14">
      <c r="A3496" s="38" t="str" cm="1">
        <f t="array" ref="A3496">_xlfn.TEXTJOIN(",", TRUE, _xlfn.UNIQUE(IF((序时账[日期]=B3496)*(序时账[凭证字号]=C3496), 序时账[科目编码], "")))</f>
        <v>0</v>
      </c>
      <c r="B3496" s="89"/>
      <c r="G3496" s="39"/>
      <c r="H3496" s="39"/>
      <c r="I3496" s="42">
        <f>IF(F3496&lt;&gt;"结转本期损益",_xlfn.XLOOKUP(D3496,科目余额表[科目编码],科目余额表[抽查项目],"无匹配"),"期间结转")</f>
        <v>0</v>
      </c>
      <c r="J3496" s="38" t="str" cm="1">
        <f t="array" ref="J3496">_xlfn.TEXTJOIN(",", TRUE, _xlfn.UNIQUE(IF((序时账[日期]=B3496)*(序时账[凭证字号]=C3496)*IF(G3496=0,序时账[借方金额]&lt;&gt;0,序时账[借方金额]=0)*(序时账[科目编码]&lt;&gt;D3496), 序时账[科目名称], "")))</f>
        <v/>
      </c>
      <c r="K3496" s="42"/>
      <c r="M3496" s="24"/>
      <c r="N3496" s="23"/>
    </row>
    <row r="3497" spans="1:14">
      <c r="A3497" s="38" t="str" cm="1">
        <f t="array" ref="A3497">_xlfn.TEXTJOIN(",", TRUE, _xlfn.UNIQUE(IF((序时账[日期]=B3497)*(序时账[凭证字号]=C3497), 序时账[科目编码], "")))</f>
        <v>0</v>
      </c>
      <c r="B3497" s="89"/>
      <c r="G3497" s="39"/>
      <c r="H3497" s="39"/>
      <c r="I3497" s="42">
        <f>IF(F3497&lt;&gt;"结转本期损益",_xlfn.XLOOKUP(D3497,科目余额表[科目编码],科目余额表[抽查项目],"无匹配"),"期间结转")</f>
        <v>0</v>
      </c>
      <c r="J3497" s="38" t="str" cm="1">
        <f t="array" ref="J3497">_xlfn.TEXTJOIN(",", TRUE, _xlfn.UNIQUE(IF((序时账[日期]=B3497)*(序时账[凭证字号]=C3497)*IF(G3497=0,序时账[借方金额]&lt;&gt;0,序时账[借方金额]=0)*(序时账[科目编码]&lt;&gt;D3497), 序时账[科目名称], "")))</f>
        <v/>
      </c>
      <c r="K3497" s="42"/>
      <c r="M3497" s="24"/>
      <c r="N3497" s="23"/>
    </row>
    <row r="3498" spans="1:14">
      <c r="A3498" s="38" t="str" cm="1">
        <f t="array" ref="A3498">_xlfn.TEXTJOIN(",", TRUE, _xlfn.UNIQUE(IF((序时账[日期]=B3498)*(序时账[凭证字号]=C3498), 序时账[科目编码], "")))</f>
        <v>0</v>
      </c>
      <c r="B3498" s="89"/>
      <c r="G3498" s="39"/>
      <c r="H3498" s="39"/>
      <c r="I3498" s="42">
        <f>IF(F3498&lt;&gt;"结转本期损益",_xlfn.XLOOKUP(D3498,科目余额表[科目编码],科目余额表[抽查项目],"无匹配"),"期间结转")</f>
        <v>0</v>
      </c>
      <c r="J3498" s="38" t="str" cm="1">
        <f t="array" ref="J3498">_xlfn.TEXTJOIN(",", TRUE, _xlfn.UNIQUE(IF((序时账[日期]=B3498)*(序时账[凭证字号]=C3498)*IF(G3498=0,序时账[借方金额]&lt;&gt;0,序时账[借方金额]=0)*(序时账[科目编码]&lt;&gt;D3498), 序时账[科目名称], "")))</f>
        <v/>
      </c>
      <c r="K3498" s="42"/>
      <c r="M3498" s="24"/>
      <c r="N3498" s="23"/>
    </row>
    <row r="3499" spans="1:14">
      <c r="A3499" s="38" t="str" cm="1">
        <f t="array" ref="A3499">_xlfn.TEXTJOIN(",", TRUE, _xlfn.UNIQUE(IF((序时账[日期]=B3499)*(序时账[凭证字号]=C3499), 序时账[科目编码], "")))</f>
        <v>0</v>
      </c>
      <c r="B3499" s="89"/>
      <c r="G3499" s="39"/>
      <c r="H3499" s="39"/>
      <c r="I3499" s="42">
        <f>IF(F3499&lt;&gt;"结转本期损益",_xlfn.XLOOKUP(D3499,科目余额表[科目编码],科目余额表[抽查项目],"无匹配"),"期间结转")</f>
        <v>0</v>
      </c>
      <c r="J3499" s="38" t="str" cm="1">
        <f t="array" ref="J3499">_xlfn.TEXTJOIN(",", TRUE, _xlfn.UNIQUE(IF((序时账[日期]=B3499)*(序时账[凭证字号]=C3499)*IF(G3499=0,序时账[借方金额]&lt;&gt;0,序时账[借方金额]=0)*(序时账[科目编码]&lt;&gt;D3499), 序时账[科目名称], "")))</f>
        <v/>
      </c>
      <c r="K3499" s="42"/>
      <c r="M3499" s="24"/>
      <c r="N3499" s="23"/>
    </row>
    <row r="3500" spans="1:14">
      <c r="A3500" s="38" t="str" cm="1">
        <f t="array" ref="A3500">_xlfn.TEXTJOIN(",", TRUE, _xlfn.UNIQUE(IF((序时账[日期]=B3500)*(序时账[凭证字号]=C3500), 序时账[科目编码], "")))</f>
        <v>0</v>
      </c>
      <c r="B3500" s="89"/>
      <c r="G3500" s="39"/>
      <c r="H3500" s="39"/>
      <c r="I3500" s="42">
        <f>IF(F3500&lt;&gt;"结转本期损益",_xlfn.XLOOKUP(D3500,科目余额表[科目编码],科目余额表[抽查项目],"无匹配"),"期间结转")</f>
        <v>0</v>
      </c>
      <c r="J3500" s="38" t="str" cm="1">
        <f t="array" ref="J3500">_xlfn.TEXTJOIN(",", TRUE, _xlfn.UNIQUE(IF((序时账[日期]=B3500)*(序时账[凭证字号]=C3500)*IF(G3500=0,序时账[借方金额]&lt;&gt;0,序时账[借方金额]=0)*(序时账[科目编码]&lt;&gt;D3500), 序时账[科目名称], "")))</f>
        <v/>
      </c>
      <c r="K3500" s="42"/>
      <c r="M3500" s="24"/>
      <c r="N3500" s="23"/>
    </row>
    <row r="3501" spans="1:14">
      <c r="A3501" s="38" t="str" cm="1">
        <f t="array" ref="A3501">_xlfn.TEXTJOIN(",", TRUE, _xlfn.UNIQUE(IF((序时账[日期]=B3501)*(序时账[凭证字号]=C3501), 序时账[科目编码], "")))</f>
        <v>0</v>
      </c>
      <c r="B3501" s="89"/>
      <c r="G3501" s="39"/>
      <c r="H3501" s="39"/>
      <c r="I3501" s="42">
        <f>IF(F3501&lt;&gt;"结转本期损益",_xlfn.XLOOKUP(D3501,科目余额表[科目编码],科目余额表[抽查项目],"无匹配"),"期间结转")</f>
        <v>0</v>
      </c>
      <c r="J3501" s="38" t="str" cm="1">
        <f t="array" ref="J3501">_xlfn.TEXTJOIN(",", TRUE, _xlfn.UNIQUE(IF((序时账[日期]=B3501)*(序时账[凭证字号]=C3501)*IF(G3501=0,序时账[借方金额]&lt;&gt;0,序时账[借方金额]=0)*(序时账[科目编码]&lt;&gt;D3501), 序时账[科目名称], "")))</f>
        <v/>
      </c>
      <c r="K3501" s="42"/>
      <c r="M3501" s="24"/>
      <c r="N3501" s="23"/>
    </row>
    <row r="3502" spans="1:14">
      <c r="A3502" s="38" t="str" cm="1">
        <f t="array" ref="A3502">_xlfn.TEXTJOIN(",", TRUE, _xlfn.UNIQUE(IF((序时账[日期]=B3502)*(序时账[凭证字号]=C3502), 序时账[科目编码], "")))</f>
        <v>0</v>
      </c>
      <c r="B3502" s="89"/>
      <c r="G3502" s="39"/>
      <c r="H3502" s="39"/>
      <c r="I3502" s="42">
        <f>IF(F3502&lt;&gt;"结转本期损益",_xlfn.XLOOKUP(D3502,科目余额表[科目编码],科目余额表[抽查项目],"无匹配"),"期间结转")</f>
        <v>0</v>
      </c>
      <c r="J3502" s="38" t="str" cm="1">
        <f t="array" ref="J3502">_xlfn.TEXTJOIN(",", TRUE, _xlfn.UNIQUE(IF((序时账[日期]=B3502)*(序时账[凭证字号]=C3502)*IF(G3502=0,序时账[借方金额]&lt;&gt;0,序时账[借方金额]=0)*(序时账[科目编码]&lt;&gt;D3502), 序时账[科目名称], "")))</f>
        <v/>
      </c>
      <c r="K3502" s="42"/>
      <c r="M3502" s="24"/>
      <c r="N3502" s="23"/>
    </row>
    <row r="3503" spans="1:14">
      <c r="A3503" s="38" t="str" cm="1">
        <f t="array" ref="A3503">_xlfn.TEXTJOIN(",", TRUE, _xlfn.UNIQUE(IF((序时账[日期]=B3503)*(序时账[凭证字号]=C3503), 序时账[科目编码], "")))</f>
        <v>0</v>
      </c>
      <c r="B3503" s="89"/>
      <c r="G3503" s="39"/>
      <c r="H3503" s="39"/>
      <c r="I3503" s="42">
        <f>IF(F3503&lt;&gt;"结转本期损益",_xlfn.XLOOKUP(D3503,科目余额表[科目编码],科目余额表[抽查项目],"无匹配"),"期间结转")</f>
        <v>0</v>
      </c>
      <c r="J3503" s="38" t="str" cm="1">
        <f t="array" ref="J3503">_xlfn.TEXTJOIN(",", TRUE, _xlfn.UNIQUE(IF((序时账[日期]=B3503)*(序时账[凭证字号]=C3503)*IF(G3503=0,序时账[借方金额]&lt;&gt;0,序时账[借方金额]=0)*(序时账[科目编码]&lt;&gt;D3503), 序时账[科目名称], "")))</f>
        <v/>
      </c>
      <c r="K3503" s="42"/>
      <c r="M3503" s="24"/>
      <c r="N3503" s="23"/>
    </row>
    <row r="3504" spans="1:14">
      <c r="A3504" s="38" t="str" cm="1">
        <f t="array" ref="A3504">_xlfn.TEXTJOIN(",", TRUE, _xlfn.UNIQUE(IF((序时账[日期]=B3504)*(序时账[凭证字号]=C3504), 序时账[科目编码], "")))</f>
        <v>0</v>
      </c>
      <c r="B3504" s="89"/>
      <c r="G3504" s="39"/>
      <c r="H3504" s="39"/>
      <c r="I3504" s="42">
        <f>IF(F3504&lt;&gt;"结转本期损益",_xlfn.XLOOKUP(D3504,科目余额表[科目编码],科目余额表[抽查项目],"无匹配"),"期间结转")</f>
        <v>0</v>
      </c>
      <c r="J3504" s="38" t="str" cm="1">
        <f t="array" ref="J3504">_xlfn.TEXTJOIN(",", TRUE, _xlfn.UNIQUE(IF((序时账[日期]=B3504)*(序时账[凭证字号]=C3504)*IF(G3504=0,序时账[借方金额]&lt;&gt;0,序时账[借方金额]=0)*(序时账[科目编码]&lt;&gt;D3504), 序时账[科目名称], "")))</f>
        <v/>
      </c>
      <c r="K3504" s="42"/>
      <c r="M3504" s="24"/>
      <c r="N3504" s="23"/>
    </row>
    <row r="3505" spans="1:14">
      <c r="A3505" s="38" t="str" cm="1">
        <f t="array" ref="A3505">_xlfn.TEXTJOIN(",", TRUE, _xlfn.UNIQUE(IF((序时账[日期]=B3505)*(序时账[凭证字号]=C3505), 序时账[科目编码], "")))</f>
        <v>0</v>
      </c>
      <c r="B3505" s="89"/>
      <c r="G3505" s="39"/>
      <c r="H3505" s="39"/>
      <c r="I3505" s="42">
        <f>IF(F3505&lt;&gt;"结转本期损益",_xlfn.XLOOKUP(D3505,科目余额表[科目编码],科目余额表[抽查项目],"无匹配"),"期间结转")</f>
        <v>0</v>
      </c>
      <c r="J3505" s="38" t="str" cm="1">
        <f t="array" ref="J3505">_xlfn.TEXTJOIN(",", TRUE, _xlfn.UNIQUE(IF((序时账[日期]=B3505)*(序时账[凭证字号]=C3505)*IF(G3505=0,序时账[借方金额]&lt;&gt;0,序时账[借方金额]=0)*(序时账[科目编码]&lt;&gt;D3505), 序时账[科目名称], "")))</f>
        <v/>
      </c>
      <c r="K3505" s="42"/>
      <c r="M3505" s="24"/>
      <c r="N3505" s="23"/>
    </row>
    <row r="3506" spans="1:14">
      <c r="A3506" s="38" t="str" cm="1">
        <f t="array" ref="A3506">_xlfn.TEXTJOIN(",", TRUE, _xlfn.UNIQUE(IF((序时账[日期]=B3506)*(序时账[凭证字号]=C3506), 序时账[科目编码], "")))</f>
        <v>0</v>
      </c>
      <c r="B3506" s="89"/>
      <c r="G3506" s="39"/>
      <c r="H3506" s="39"/>
      <c r="I3506" s="42">
        <f>IF(F3506&lt;&gt;"结转本期损益",_xlfn.XLOOKUP(D3506,科目余额表[科目编码],科目余额表[抽查项目],"无匹配"),"期间结转")</f>
        <v>0</v>
      </c>
      <c r="J3506" s="38" t="str" cm="1">
        <f t="array" ref="J3506">_xlfn.TEXTJOIN(",", TRUE, _xlfn.UNIQUE(IF((序时账[日期]=B3506)*(序时账[凭证字号]=C3506)*IF(G3506=0,序时账[借方金额]&lt;&gt;0,序时账[借方金额]=0)*(序时账[科目编码]&lt;&gt;D3506), 序时账[科目名称], "")))</f>
        <v/>
      </c>
      <c r="K3506" s="42"/>
      <c r="M3506" s="24"/>
      <c r="N3506" s="23"/>
    </row>
    <row r="3507" spans="1:14">
      <c r="A3507" s="38" t="str" cm="1">
        <f t="array" ref="A3507">_xlfn.TEXTJOIN(",", TRUE, _xlfn.UNIQUE(IF((序时账[日期]=B3507)*(序时账[凭证字号]=C3507), 序时账[科目编码], "")))</f>
        <v>0</v>
      </c>
      <c r="B3507" s="89"/>
      <c r="G3507" s="39"/>
      <c r="H3507" s="39"/>
      <c r="I3507" s="42">
        <f>IF(F3507&lt;&gt;"结转本期损益",_xlfn.XLOOKUP(D3507,科目余额表[科目编码],科目余额表[抽查项目],"无匹配"),"期间结转")</f>
        <v>0</v>
      </c>
      <c r="J3507" s="38" t="str" cm="1">
        <f t="array" ref="J3507">_xlfn.TEXTJOIN(",", TRUE, _xlfn.UNIQUE(IF((序时账[日期]=B3507)*(序时账[凭证字号]=C3507)*IF(G3507=0,序时账[借方金额]&lt;&gt;0,序时账[借方金额]=0)*(序时账[科目编码]&lt;&gt;D3507), 序时账[科目名称], "")))</f>
        <v/>
      </c>
      <c r="K3507" s="42"/>
      <c r="M3507" s="24"/>
      <c r="N3507" s="23"/>
    </row>
    <row r="3508" spans="1:14">
      <c r="A3508" s="38" t="str" cm="1">
        <f t="array" ref="A3508">_xlfn.TEXTJOIN(",", TRUE, _xlfn.UNIQUE(IF((序时账[日期]=B3508)*(序时账[凭证字号]=C3508), 序时账[科目编码], "")))</f>
        <v>0</v>
      </c>
      <c r="B3508" s="89"/>
      <c r="G3508" s="39"/>
      <c r="H3508" s="39"/>
      <c r="I3508" s="42">
        <f>IF(F3508&lt;&gt;"结转本期损益",_xlfn.XLOOKUP(D3508,科目余额表[科目编码],科目余额表[抽查项目],"无匹配"),"期间结转")</f>
        <v>0</v>
      </c>
      <c r="J3508" s="38" t="str" cm="1">
        <f t="array" ref="J3508">_xlfn.TEXTJOIN(",", TRUE, _xlfn.UNIQUE(IF((序时账[日期]=B3508)*(序时账[凭证字号]=C3508)*IF(G3508=0,序时账[借方金额]&lt;&gt;0,序时账[借方金额]=0)*(序时账[科目编码]&lt;&gt;D3508), 序时账[科目名称], "")))</f>
        <v/>
      </c>
      <c r="K3508" s="42"/>
      <c r="M3508" s="24"/>
      <c r="N3508" s="23"/>
    </row>
    <row r="3509" spans="1:14">
      <c r="A3509" s="38" t="str" cm="1">
        <f t="array" ref="A3509">_xlfn.TEXTJOIN(",", TRUE, _xlfn.UNIQUE(IF((序时账[日期]=B3509)*(序时账[凭证字号]=C3509), 序时账[科目编码], "")))</f>
        <v>0</v>
      </c>
      <c r="B3509" s="89"/>
      <c r="G3509" s="39"/>
      <c r="H3509" s="39"/>
      <c r="I3509" s="42">
        <f>IF(F3509&lt;&gt;"结转本期损益",_xlfn.XLOOKUP(D3509,科目余额表[科目编码],科目余额表[抽查项目],"无匹配"),"期间结转")</f>
        <v>0</v>
      </c>
      <c r="J3509" s="38" t="str" cm="1">
        <f t="array" ref="J3509">_xlfn.TEXTJOIN(",", TRUE, _xlfn.UNIQUE(IF((序时账[日期]=B3509)*(序时账[凭证字号]=C3509)*IF(G3509=0,序时账[借方金额]&lt;&gt;0,序时账[借方金额]=0)*(序时账[科目编码]&lt;&gt;D3509), 序时账[科目名称], "")))</f>
        <v/>
      </c>
      <c r="K3509" s="42"/>
      <c r="M3509" s="24"/>
      <c r="N3509" s="23"/>
    </row>
    <row r="3510" spans="1:14">
      <c r="A3510" s="38" t="str" cm="1">
        <f t="array" ref="A3510">_xlfn.TEXTJOIN(",", TRUE, _xlfn.UNIQUE(IF((序时账[日期]=B3510)*(序时账[凭证字号]=C3510), 序时账[科目编码], "")))</f>
        <v>0</v>
      </c>
      <c r="B3510" s="89"/>
      <c r="G3510" s="39"/>
      <c r="H3510" s="39"/>
      <c r="I3510" s="42">
        <f>IF(F3510&lt;&gt;"结转本期损益",_xlfn.XLOOKUP(D3510,科目余额表[科目编码],科目余额表[抽查项目],"无匹配"),"期间结转")</f>
        <v>0</v>
      </c>
      <c r="J3510" s="38" t="str" cm="1">
        <f t="array" ref="J3510">_xlfn.TEXTJOIN(",", TRUE, _xlfn.UNIQUE(IF((序时账[日期]=B3510)*(序时账[凭证字号]=C3510)*IF(G3510=0,序时账[借方金额]&lt;&gt;0,序时账[借方金额]=0)*(序时账[科目编码]&lt;&gt;D3510), 序时账[科目名称], "")))</f>
        <v/>
      </c>
      <c r="K3510" s="42"/>
      <c r="M3510" s="24"/>
      <c r="N3510" s="23"/>
    </row>
    <row r="3511" spans="1:14">
      <c r="A3511" s="38" t="str" cm="1">
        <f t="array" ref="A3511">_xlfn.TEXTJOIN(",", TRUE, _xlfn.UNIQUE(IF((序时账[日期]=B3511)*(序时账[凭证字号]=C3511), 序时账[科目编码], "")))</f>
        <v>0</v>
      </c>
      <c r="B3511" s="89"/>
      <c r="G3511" s="39"/>
      <c r="H3511" s="39"/>
      <c r="I3511" s="42">
        <f>IF(F3511&lt;&gt;"结转本期损益",_xlfn.XLOOKUP(D3511,科目余额表[科目编码],科目余额表[抽查项目],"无匹配"),"期间结转")</f>
        <v>0</v>
      </c>
      <c r="J3511" s="38" t="str" cm="1">
        <f t="array" ref="J3511">_xlfn.TEXTJOIN(",", TRUE, _xlfn.UNIQUE(IF((序时账[日期]=B3511)*(序时账[凭证字号]=C3511)*IF(G3511=0,序时账[借方金额]&lt;&gt;0,序时账[借方金额]=0)*(序时账[科目编码]&lt;&gt;D3511), 序时账[科目名称], "")))</f>
        <v/>
      </c>
      <c r="K3511" s="42"/>
      <c r="M3511" s="24"/>
      <c r="N3511" s="23"/>
    </row>
    <row r="3512" spans="1:14">
      <c r="A3512" s="38" t="str" cm="1">
        <f t="array" ref="A3512">_xlfn.TEXTJOIN(",", TRUE, _xlfn.UNIQUE(IF((序时账[日期]=B3512)*(序时账[凭证字号]=C3512), 序时账[科目编码], "")))</f>
        <v>0</v>
      </c>
      <c r="B3512" s="89"/>
      <c r="G3512" s="39"/>
      <c r="H3512" s="39"/>
      <c r="I3512" s="42">
        <f>IF(F3512&lt;&gt;"结转本期损益",_xlfn.XLOOKUP(D3512,科目余额表[科目编码],科目余额表[抽查项目],"无匹配"),"期间结转")</f>
        <v>0</v>
      </c>
      <c r="J3512" s="38" t="str" cm="1">
        <f t="array" ref="J3512">_xlfn.TEXTJOIN(",", TRUE, _xlfn.UNIQUE(IF((序时账[日期]=B3512)*(序时账[凭证字号]=C3512)*IF(G3512=0,序时账[借方金额]&lt;&gt;0,序时账[借方金额]=0)*(序时账[科目编码]&lt;&gt;D3512), 序时账[科目名称], "")))</f>
        <v/>
      </c>
      <c r="K3512" s="42"/>
      <c r="M3512" s="24"/>
      <c r="N3512" s="23"/>
    </row>
    <row r="3513" spans="1:14">
      <c r="A3513" s="38" t="str" cm="1">
        <f t="array" ref="A3513">_xlfn.TEXTJOIN(",", TRUE, _xlfn.UNIQUE(IF((序时账[日期]=B3513)*(序时账[凭证字号]=C3513), 序时账[科目编码], "")))</f>
        <v>0</v>
      </c>
      <c r="B3513" s="89"/>
      <c r="G3513" s="39"/>
      <c r="H3513" s="39"/>
      <c r="I3513" s="42">
        <f>IF(F3513&lt;&gt;"结转本期损益",_xlfn.XLOOKUP(D3513,科目余额表[科目编码],科目余额表[抽查项目],"无匹配"),"期间结转")</f>
        <v>0</v>
      </c>
      <c r="J3513" s="38" t="str" cm="1">
        <f t="array" ref="J3513">_xlfn.TEXTJOIN(",", TRUE, _xlfn.UNIQUE(IF((序时账[日期]=B3513)*(序时账[凭证字号]=C3513)*IF(G3513=0,序时账[借方金额]&lt;&gt;0,序时账[借方金额]=0)*(序时账[科目编码]&lt;&gt;D3513), 序时账[科目名称], "")))</f>
        <v/>
      </c>
      <c r="K3513" s="42"/>
      <c r="M3513" s="24"/>
      <c r="N3513" s="23"/>
    </row>
    <row r="3514" spans="1:14">
      <c r="A3514" s="38" t="str" cm="1">
        <f t="array" ref="A3514">_xlfn.TEXTJOIN(",", TRUE, _xlfn.UNIQUE(IF((序时账[日期]=B3514)*(序时账[凭证字号]=C3514), 序时账[科目编码], "")))</f>
        <v>0</v>
      </c>
      <c r="B3514" s="89"/>
      <c r="G3514" s="39"/>
      <c r="H3514" s="39"/>
      <c r="I3514" s="42">
        <f>IF(F3514&lt;&gt;"结转本期损益",_xlfn.XLOOKUP(D3514,科目余额表[科目编码],科目余额表[抽查项目],"无匹配"),"期间结转")</f>
        <v>0</v>
      </c>
      <c r="J3514" s="38" t="str" cm="1">
        <f t="array" ref="J3514">_xlfn.TEXTJOIN(",", TRUE, _xlfn.UNIQUE(IF((序时账[日期]=B3514)*(序时账[凭证字号]=C3514)*IF(G3514=0,序时账[借方金额]&lt;&gt;0,序时账[借方金额]=0)*(序时账[科目编码]&lt;&gt;D3514), 序时账[科目名称], "")))</f>
        <v/>
      </c>
      <c r="K3514" s="42"/>
      <c r="M3514" s="24"/>
      <c r="N3514" s="23"/>
    </row>
    <row r="3515" spans="1:14">
      <c r="A3515" s="38" t="str" cm="1">
        <f t="array" ref="A3515">_xlfn.TEXTJOIN(",", TRUE, _xlfn.UNIQUE(IF((序时账[日期]=B3515)*(序时账[凭证字号]=C3515), 序时账[科目编码], "")))</f>
        <v>0</v>
      </c>
      <c r="B3515" s="89"/>
      <c r="G3515" s="39"/>
      <c r="H3515" s="39"/>
      <c r="I3515" s="42">
        <f>IF(F3515&lt;&gt;"结转本期损益",_xlfn.XLOOKUP(D3515,科目余额表[科目编码],科目余额表[抽查项目],"无匹配"),"期间结转")</f>
        <v>0</v>
      </c>
      <c r="J3515" s="38" t="str" cm="1">
        <f t="array" ref="J3515">_xlfn.TEXTJOIN(",", TRUE, _xlfn.UNIQUE(IF((序时账[日期]=B3515)*(序时账[凭证字号]=C3515)*IF(G3515=0,序时账[借方金额]&lt;&gt;0,序时账[借方金额]=0)*(序时账[科目编码]&lt;&gt;D3515), 序时账[科目名称], "")))</f>
        <v/>
      </c>
      <c r="K3515" s="42"/>
      <c r="M3515" s="24"/>
      <c r="N3515" s="23"/>
    </row>
    <row r="3516" spans="1:14">
      <c r="A3516" s="38" t="str" cm="1">
        <f t="array" ref="A3516">_xlfn.TEXTJOIN(",", TRUE, _xlfn.UNIQUE(IF((序时账[日期]=B3516)*(序时账[凭证字号]=C3516), 序时账[科目编码], "")))</f>
        <v>0</v>
      </c>
      <c r="B3516" s="89"/>
      <c r="G3516" s="39"/>
      <c r="H3516" s="39"/>
      <c r="I3516" s="42">
        <f>IF(F3516&lt;&gt;"结转本期损益",_xlfn.XLOOKUP(D3516,科目余额表[科目编码],科目余额表[抽查项目],"无匹配"),"期间结转")</f>
        <v>0</v>
      </c>
      <c r="J3516" s="38" t="str" cm="1">
        <f t="array" ref="J3516">_xlfn.TEXTJOIN(",", TRUE, _xlfn.UNIQUE(IF((序时账[日期]=B3516)*(序时账[凭证字号]=C3516)*IF(G3516=0,序时账[借方金额]&lt;&gt;0,序时账[借方金额]=0)*(序时账[科目编码]&lt;&gt;D3516), 序时账[科目名称], "")))</f>
        <v/>
      </c>
      <c r="K3516" s="42"/>
      <c r="M3516" s="24"/>
      <c r="N3516" s="23"/>
    </row>
    <row r="3517" spans="1:14">
      <c r="A3517" s="38" t="str" cm="1">
        <f t="array" ref="A3517">_xlfn.TEXTJOIN(",", TRUE, _xlfn.UNIQUE(IF((序时账[日期]=B3517)*(序时账[凭证字号]=C3517), 序时账[科目编码], "")))</f>
        <v>0</v>
      </c>
      <c r="B3517" s="89"/>
      <c r="G3517" s="39"/>
      <c r="H3517" s="39"/>
      <c r="I3517" s="42">
        <f>IF(F3517&lt;&gt;"结转本期损益",_xlfn.XLOOKUP(D3517,科目余额表[科目编码],科目余额表[抽查项目],"无匹配"),"期间结转")</f>
        <v>0</v>
      </c>
      <c r="J3517" s="38" t="str" cm="1">
        <f t="array" ref="J3517">_xlfn.TEXTJOIN(",", TRUE, _xlfn.UNIQUE(IF((序时账[日期]=B3517)*(序时账[凭证字号]=C3517)*IF(G3517=0,序时账[借方金额]&lt;&gt;0,序时账[借方金额]=0)*(序时账[科目编码]&lt;&gt;D3517), 序时账[科目名称], "")))</f>
        <v/>
      </c>
      <c r="K3517" s="42"/>
      <c r="M3517" s="24"/>
      <c r="N3517" s="23"/>
    </row>
    <row r="3518" spans="1:14">
      <c r="A3518" s="38" t="str" cm="1">
        <f t="array" ref="A3518">_xlfn.TEXTJOIN(",", TRUE, _xlfn.UNIQUE(IF((序时账[日期]=B3518)*(序时账[凭证字号]=C3518), 序时账[科目编码], "")))</f>
        <v>0</v>
      </c>
      <c r="B3518" s="89"/>
      <c r="G3518" s="39"/>
      <c r="H3518" s="39"/>
      <c r="I3518" s="42">
        <f>IF(F3518&lt;&gt;"结转本期损益",_xlfn.XLOOKUP(D3518,科目余额表[科目编码],科目余额表[抽查项目],"无匹配"),"期间结转")</f>
        <v>0</v>
      </c>
      <c r="J3518" s="38" t="str" cm="1">
        <f t="array" ref="J3518">_xlfn.TEXTJOIN(",", TRUE, _xlfn.UNIQUE(IF((序时账[日期]=B3518)*(序时账[凭证字号]=C3518)*IF(G3518=0,序时账[借方金额]&lt;&gt;0,序时账[借方金额]=0)*(序时账[科目编码]&lt;&gt;D3518), 序时账[科目名称], "")))</f>
        <v/>
      </c>
      <c r="K3518" s="42"/>
      <c r="M3518" s="24"/>
      <c r="N3518" s="23"/>
    </row>
    <row r="3519" spans="1:14">
      <c r="A3519" s="38" t="str" cm="1">
        <f t="array" ref="A3519">_xlfn.TEXTJOIN(",", TRUE, _xlfn.UNIQUE(IF((序时账[日期]=B3519)*(序时账[凭证字号]=C3519), 序时账[科目编码], "")))</f>
        <v>0</v>
      </c>
      <c r="B3519" s="89"/>
      <c r="G3519" s="39"/>
      <c r="H3519" s="39"/>
      <c r="I3519" s="42">
        <f>IF(F3519&lt;&gt;"结转本期损益",_xlfn.XLOOKUP(D3519,科目余额表[科目编码],科目余额表[抽查项目],"无匹配"),"期间结转")</f>
        <v>0</v>
      </c>
      <c r="J3519" s="38" t="str" cm="1">
        <f t="array" ref="J3519">_xlfn.TEXTJOIN(",", TRUE, _xlfn.UNIQUE(IF((序时账[日期]=B3519)*(序时账[凭证字号]=C3519)*IF(G3519=0,序时账[借方金额]&lt;&gt;0,序时账[借方金额]=0)*(序时账[科目编码]&lt;&gt;D3519), 序时账[科目名称], "")))</f>
        <v/>
      </c>
      <c r="K3519" s="42"/>
      <c r="M3519" s="24"/>
      <c r="N3519" s="23"/>
    </row>
    <row r="3520" spans="1:14">
      <c r="A3520" s="38" t="str" cm="1">
        <f t="array" ref="A3520">_xlfn.TEXTJOIN(",", TRUE, _xlfn.UNIQUE(IF((序时账[日期]=B3520)*(序时账[凭证字号]=C3520), 序时账[科目编码], "")))</f>
        <v>0</v>
      </c>
      <c r="B3520" s="89"/>
      <c r="G3520" s="39"/>
      <c r="H3520" s="39"/>
      <c r="I3520" s="42">
        <f>IF(F3520&lt;&gt;"结转本期损益",_xlfn.XLOOKUP(D3520,科目余额表[科目编码],科目余额表[抽查项目],"无匹配"),"期间结转")</f>
        <v>0</v>
      </c>
      <c r="J3520" s="38" t="str" cm="1">
        <f t="array" ref="J3520">_xlfn.TEXTJOIN(",", TRUE, _xlfn.UNIQUE(IF((序时账[日期]=B3520)*(序时账[凭证字号]=C3520)*IF(G3520=0,序时账[借方金额]&lt;&gt;0,序时账[借方金额]=0)*(序时账[科目编码]&lt;&gt;D3520), 序时账[科目名称], "")))</f>
        <v/>
      </c>
      <c r="K3520" s="42"/>
      <c r="M3520" s="24"/>
      <c r="N3520" s="23"/>
    </row>
    <row r="3521" spans="1:14">
      <c r="A3521" s="38" t="str" cm="1">
        <f t="array" ref="A3521">_xlfn.TEXTJOIN(",", TRUE, _xlfn.UNIQUE(IF((序时账[日期]=B3521)*(序时账[凭证字号]=C3521), 序时账[科目编码], "")))</f>
        <v>0</v>
      </c>
      <c r="B3521" s="89"/>
      <c r="G3521" s="39"/>
      <c r="H3521" s="39"/>
      <c r="I3521" s="42">
        <f>IF(F3521&lt;&gt;"结转本期损益",_xlfn.XLOOKUP(D3521,科目余额表[科目编码],科目余额表[抽查项目],"无匹配"),"期间结转")</f>
        <v>0</v>
      </c>
      <c r="J3521" s="38" t="str" cm="1">
        <f t="array" ref="J3521">_xlfn.TEXTJOIN(",", TRUE, _xlfn.UNIQUE(IF((序时账[日期]=B3521)*(序时账[凭证字号]=C3521)*IF(G3521=0,序时账[借方金额]&lt;&gt;0,序时账[借方金额]=0)*(序时账[科目编码]&lt;&gt;D3521), 序时账[科目名称], "")))</f>
        <v/>
      </c>
      <c r="K3521" s="42"/>
      <c r="M3521" s="24"/>
      <c r="N3521" s="23"/>
    </row>
    <row r="3522" spans="1:14">
      <c r="A3522" s="38" t="str" cm="1">
        <f t="array" ref="A3522">_xlfn.TEXTJOIN(",", TRUE, _xlfn.UNIQUE(IF((序时账[日期]=B3522)*(序时账[凭证字号]=C3522), 序时账[科目编码], "")))</f>
        <v>0</v>
      </c>
      <c r="B3522" s="89"/>
      <c r="G3522" s="39"/>
      <c r="H3522" s="39"/>
      <c r="I3522" s="42">
        <f>IF(F3522&lt;&gt;"结转本期损益",_xlfn.XLOOKUP(D3522,科目余额表[科目编码],科目余额表[抽查项目],"无匹配"),"期间结转")</f>
        <v>0</v>
      </c>
      <c r="J3522" s="38" t="str" cm="1">
        <f t="array" ref="J3522">_xlfn.TEXTJOIN(",", TRUE, _xlfn.UNIQUE(IF((序时账[日期]=B3522)*(序时账[凭证字号]=C3522)*IF(G3522=0,序时账[借方金额]&lt;&gt;0,序时账[借方金额]=0)*(序时账[科目编码]&lt;&gt;D3522), 序时账[科目名称], "")))</f>
        <v/>
      </c>
      <c r="K3522" s="42"/>
      <c r="M3522" s="24"/>
      <c r="N3522" s="23"/>
    </row>
    <row r="3523" spans="1:14">
      <c r="A3523" s="38" t="str" cm="1">
        <f t="array" ref="A3523">_xlfn.TEXTJOIN(",", TRUE, _xlfn.UNIQUE(IF((序时账[日期]=B3523)*(序时账[凭证字号]=C3523), 序时账[科目编码], "")))</f>
        <v>0</v>
      </c>
      <c r="B3523" s="89"/>
      <c r="G3523" s="39"/>
      <c r="H3523" s="39"/>
      <c r="I3523" s="42">
        <f>IF(F3523&lt;&gt;"结转本期损益",_xlfn.XLOOKUP(D3523,科目余额表[科目编码],科目余额表[抽查项目],"无匹配"),"期间结转")</f>
        <v>0</v>
      </c>
      <c r="J3523" s="38" t="str" cm="1">
        <f t="array" ref="J3523">_xlfn.TEXTJOIN(",", TRUE, _xlfn.UNIQUE(IF((序时账[日期]=B3523)*(序时账[凭证字号]=C3523)*IF(G3523=0,序时账[借方金额]&lt;&gt;0,序时账[借方金额]=0)*(序时账[科目编码]&lt;&gt;D3523), 序时账[科目名称], "")))</f>
        <v/>
      </c>
      <c r="K3523" s="42"/>
      <c r="M3523" s="24"/>
      <c r="N3523" s="23"/>
    </row>
    <row r="3524" spans="1:14">
      <c r="A3524" s="38" t="str" cm="1">
        <f t="array" ref="A3524">_xlfn.TEXTJOIN(",", TRUE, _xlfn.UNIQUE(IF((序时账[日期]=B3524)*(序时账[凭证字号]=C3524), 序时账[科目编码], "")))</f>
        <v>0</v>
      </c>
      <c r="B3524" s="89"/>
      <c r="G3524" s="39"/>
      <c r="H3524" s="39"/>
      <c r="I3524" s="42">
        <f>IF(F3524&lt;&gt;"结转本期损益",_xlfn.XLOOKUP(D3524,科目余额表[科目编码],科目余额表[抽查项目],"无匹配"),"期间结转")</f>
        <v>0</v>
      </c>
      <c r="J3524" s="38" t="str" cm="1">
        <f t="array" ref="J3524">_xlfn.TEXTJOIN(",", TRUE, _xlfn.UNIQUE(IF((序时账[日期]=B3524)*(序时账[凭证字号]=C3524)*IF(G3524=0,序时账[借方金额]&lt;&gt;0,序时账[借方金额]=0)*(序时账[科目编码]&lt;&gt;D3524), 序时账[科目名称], "")))</f>
        <v/>
      </c>
      <c r="K3524" s="42"/>
      <c r="M3524" s="24"/>
      <c r="N3524" s="23"/>
    </row>
    <row r="3525" spans="1:14">
      <c r="A3525" s="38" t="str" cm="1">
        <f t="array" ref="A3525">_xlfn.TEXTJOIN(",", TRUE, _xlfn.UNIQUE(IF((序时账[日期]=B3525)*(序时账[凭证字号]=C3525), 序时账[科目编码], "")))</f>
        <v>0</v>
      </c>
      <c r="B3525" s="89"/>
      <c r="G3525" s="39"/>
      <c r="H3525" s="39"/>
      <c r="I3525" s="42">
        <f>IF(F3525&lt;&gt;"结转本期损益",_xlfn.XLOOKUP(D3525,科目余额表[科目编码],科目余额表[抽查项目],"无匹配"),"期间结转")</f>
        <v>0</v>
      </c>
      <c r="J3525" s="38" t="str" cm="1">
        <f t="array" ref="J3525">_xlfn.TEXTJOIN(",", TRUE, _xlfn.UNIQUE(IF((序时账[日期]=B3525)*(序时账[凭证字号]=C3525)*IF(G3525=0,序时账[借方金额]&lt;&gt;0,序时账[借方金额]=0)*(序时账[科目编码]&lt;&gt;D3525), 序时账[科目名称], "")))</f>
        <v/>
      </c>
      <c r="K3525" s="42"/>
      <c r="M3525" s="24"/>
      <c r="N3525" s="23"/>
    </row>
    <row r="3526" spans="1:14">
      <c r="A3526" s="38" t="str" cm="1">
        <f t="array" ref="A3526">_xlfn.TEXTJOIN(",", TRUE, _xlfn.UNIQUE(IF((序时账[日期]=B3526)*(序时账[凭证字号]=C3526), 序时账[科目编码], "")))</f>
        <v>0</v>
      </c>
      <c r="B3526" s="89"/>
      <c r="G3526" s="39"/>
      <c r="H3526" s="39"/>
      <c r="I3526" s="42">
        <f>IF(F3526&lt;&gt;"结转本期损益",_xlfn.XLOOKUP(D3526,科目余额表[科目编码],科目余额表[抽查项目],"无匹配"),"期间结转")</f>
        <v>0</v>
      </c>
      <c r="J3526" s="38" t="str" cm="1">
        <f t="array" ref="J3526">_xlfn.TEXTJOIN(",", TRUE, _xlfn.UNIQUE(IF((序时账[日期]=B3526)*(序时账[凭证字号]=C3526)*IF(G3526=0,序时账[借方金额]&lt;&gt;0,序时账[借方金额]=0)*(序时账[科目编码]&lt;&gt;D3526), 序时账[科目名称], "")))</f>
        <v/>
      </c>
      <c r="K3526" s="42"/>
      <c r="M3526" s="24"/>
      <c r="N3526" s="23"/>
    </row>
    <row r="3527" spans="1:14">
      <c r="A3527" s="38" t="str" cm="1">
        <f t="array" ref="A3527">_xlfn.TEXTJOIN(",", TRUE, _xlfn.UNIQUE(IF((序时账[日期]=B3527)*(序时账[凭证字号]=C3527), 序时账[科目编码], "")))</f>
        <v>0</v>
      </c>
      <c r="B3527" s="89"/>
      <c r="G3527" s="39"/>
      <c r="H3527" s="39"/>
      <c r="I3527" s="42">
        <f>IF(F3527&lt;&gt;"结转本期损益",_xlfn.XLOOKUP(D3527,科目余额表[科目编码],科目余额表[抽查项目],"无匹配"),"期间结转")</f>
        <v>0</v>
      </c>
      <c r="J3527" s="38" t="str" cm="1">
        <f t="array" ref="J3527">_xlfn.TEXTJOIN(",", TRUE, _xlfn.UNIQUE(IF((序时账[日期]=B3527)*(序时账[凭证字号]=C3527)*IF(G3527=0,序时账[借方金额]&lt;&gt;0,序时账[借方金额]=0)*(序时账[科目编码]&lt;&gt;D3527), 序时账[科目名称], "")))</f>
        <v/>
      </c>
      <c r="K3527" s="42"/>
      <c r="M3527" s="24"/>
      <c r="N3527" s="23"/>
    </row>
    <row r="3528" spans="1:14">
      <c r="A3528" s="38" t="str" cm="1">
        <f t="array" ref="A3528">_xlfn.TEXTJOIN(",", TRUE, _xlfn.UNIQUE(IF((序时账[日期]=B3528)*(序时账[凭证字号]=C3528), 序时账[科目编码], "")))</f>
        <v>0</v>
      </c>
      <c r="B3528" s="89"/>
      <c r="G3528" s="39"/>
      <c r="H3528" s="39"/>
      <c r="I3528" s="42">
        <f>IF(F3528&lt;&gt;"结转本期损益",_xlfn.XLOOKUP(D3528,科目余额表[科目编码],科目余额表[抽查项目],"无匹配"),"期间结转")</f>
        <v>0</v>
      </c>
      <c r="J3528" s="38" t="str" cm="1">
        <f t="array" ref="J3528">_xlfn.TEXTJOIN(",", TRUE, _xlfn.UNIQUE(IF((序时账[日期]=B3528)*(序时账[凭证字号]=C3528)*IF(G3528=0,序时账[借方金额]&lt;&gt;0,序时账[借方金额]=0)*(序时账[科目编码]&lt;&gt;D3528), 序时账[科目名称], "")))</f>
        <v/>
      </c>
      <c r="K3528" s="42"/>
      <c r="M3528" s="24"/>
      <c r="N3528" s="23"/>
    </row>
    <row r="3529" spans="1:14">
      <c r="A3529" s="38" t="str" cm="1">
        <f t="array" ref="A3529">_xlfn.TEXTJOIN(",", TRUE, _xlfn.UNIQUE(IF((序时账[日期]=B3529)*(序时账[凭证字号]=C3529), 序时账[科目编码], "")))</f>
        <v>0</v>
      </c>
      <c r="B3529" s="89"/>
      <c r="G3529" s="39"/>
      <c r="H3529" s="39"/>
      <c r="I3529" s="42">
        <f>IF(F3529&lt;&gt;"结转本期损益",_xlfn.XLOOKUP(D3529,科目余额表[科目编码],科目余额表[抽查项目],"无匹配"),"期间结转")</f>
        <v>0</v>
      </c>
      <c r="J3529" s="38" t="str" cm="1">
        <f t="array" ref="J3529">_xlfn.TEXTJOIN(",", TRUE, _xlfn.UNIQUE(IF((序时账[日期]=B3529)*(序时账[凭证字号]=C3529)*IF(G3529=0,序时账[借方金额]&lt;&gt;0,序时账[借方金额]=0)*(序时账[科目编码]&lt;&gt;D3529), 序时账[科目名称], "")))</f>
        <v/>
      </c>
      <c r="K3529" s="42"/>
      <c r="M3529" s="24"/>
      <c r="N3529" s="23"/>
    </row>
    <row r="3530" spans="1:14">
      <c r="A3530" s="38" t="str" cm="1">
        <f t="array" ref="A3530">_xlfn.TEXTJOIN(",", TRUE, _xlfn.UNIQUE(IF((序时账[日期]=B3530)*(序时账[凭证字号]=C3530), 序时账[科目编码], "")))</f>
        <v>0</v>
      </c>
      <c r="B3530" s="89"/>
      <c r="G3530" s="39"/>
      <c r="H3530" s="39"/>
      <c r="I3530" s="42">
        <f>IF(F3530&lt;&gt;"结转本期损益",_xlfn.XLOOKUP(D3530,科目余额表[科目编码],科目余额表[抽查项目],"无匹配"),"期间结转")</f>
        <v>0</v>
      </c>
      <c r="J3530" s="38" t="str" cm="1">
        <f t="array" ref="J3530">_xlfn.TEXTJOIN(",", TRUE, _xlfn.UNIQUE(IF((序时账[日期]=B3530)*(序时账[凭证字号]=C3530)*IF(G3530=0,序时账[借方金额]&lt;&gt;0,序时账[借方金额]=0)*(序时账[科目编码]&lt;&gt;D3530), 序时账[科目名称], "")))</f>
        <v/>
      </c>
      <c r="K3530" s="42"/>
      <c r="M3530" s="24"/>
      <c r="N3530" s="23"/>
    </row>
    <row r="3531" spans="1:14">
      <c r="A3531" s="38" t="str" cm="1">
        <f t="array" ref="A3531">_xlfn.TEXTJOIN(",", TRUE, _xlfn.UNIQUE(IF((序时账[日期]=B3531)*(序时账[凭证字号]=C3531), 序时账[科目编码], "")))</f>
        <v>0</v>
      </c>
      <c r="B3531" s="89"/>
      <c r="G3531" s="39"/>
      <c r="H3531" s="39"/>
      <c r="I3531" s="42">
        <f>IF(F3531&lt;&gt;"结转本期损益",_xlfn.XLOOKUP(D3531,科目余额表[科目编码],科目余额表[抽查项目],"无匹配"),"期间结转")</f>
        <v>0</v>
      </c>
      <c r="J3531" s="38" t="str" cm="1">
        <f t="array" ref="J3531">_xlfn.TEXTJOIN(",", TRUE, _xlfn.UNIQUE(IF((序时账[日期]=B3531)*(序时账[凭证字号]=C3531)*IF(G3531=0,序时账[借方金额]&lt;&gt;0,序时账[借方金额]=0)*(序时账[科目编码]&lt;&gt;D3531), 序时账[科目名称], "")))</f>
        <v/>
      </c>
      <c r="K3531" s="42"/>
      <c r="M3531" s="24"/>
      <c r="N3531" s="23"/>
    </row>
    <row r="3532" spans="1:14">
      <c r="A3532" s="38" t="str" cm="1">
        <f t="array" ref="A3532">_xlfn.TEXTJOIN(",", TRUE, _xlfn.UNIQUE(IF((序时账[日期]=B3532)*(序时账[凭证字号]=C3532), 序时账[科目编码], "")))</f>
        <v>0</v>
      </c>
      <c r="B3532" s="89"/>
      <c r="G3532" s="39"/>
      <c r="H3532" s="39"/>
      <c r="I3532" s="42">
        <f>IF(F3532&lt;&gt;"结转本期损益",_xlfn.XLOOKUP(D3532,科目余额表[科目编码],科目余额表[抽查项目],"无匹配"),"期间结转")</f>
        <v>0</v>
      </c>
      <c r="J3532" s="38" t="str" cm="1">
        <f t="array" ref="J3532">_xlfn.TEXTJOIN(",", TRUE, _xlfn.UNIQUE(IF((序时账[日期]=B3532)*(序时账[凭证字号]=C3532)*IF(G3532=0,序时账[借方金额]&lt;&gt;0,序时账[借方金额]=0)*(序时账[科目编码]&lt;&gt;D3532), 序时账[科目名称], "")))</f>
        <v/>
      </c>
      <c r="K3532" s="42"/>
      <c r="M3532" s="24"/>
      <c r="N3532" s="23"/>
    </row>
    <row r="3533" spans="1:14">
      <c r="A3533" s="38" t="str" cm="1">
        <f t="array" ref="A3533">_xlfn.TEXTJOIN(",", TRUE, _xlfn.UNIQUE(IF((序时账[日期]=B3533)*(序时账[凭证字号]=C3533), 序时账[科目编码], "")))</f>
        <v>0</v>
      </c>
      <c r="B3533" s="89"/>
      <c r="G3533" s="39"/>
      <c r="H3533" s="39"/>
      <c r="I3533" s="42">
        <f>IF(F3533&lt;&gt;"结转本期损益",_xlfn.XLOOKUP(D3533,科目余额表[科目编码],科目余额表[抽查项目],"无匹配"),"期间结转")</f>
        <v>0</v>
      </c>
      <c r="J3533" s="38" t="str" cm="1">
        <f t="array" ref="J3533">_xlfn.TEXTJOIN(",", TRUE, _xlfn.UNIQUE(IF((序时账[日期]=B3533)*(序时账[凭证字号]=C3533)*IF(G3533=0,序时账[借方金额]&lt;&gt;0,序时账[借方金额]=0)*(序时账[科目编码]&lt;&gt;D3533), 序时账[科目名称], "")))</f>
        <v/>
      </c>
      <c r="K3533" s="42"/>
      <c r="M3533" s="24"/>
      <c r="N3533" s="23"/>
    </row>
    <row r="3534" spans="1:14">
      <c r="A3534" s="38" t="str" cm="1">
        <f t="array" ref="A3534">_xlfn.TEXTJOIN(",", TRUE, _xlfn.UNIQUE(IF((序时账[日期]=B3534)*(序时账[凭证字号]=C3534), 序时账[科目编码], "")))</f>
        <v>0</v>
      </c>
      <c r="B3534" s="89"/>
      <c r="G3534" s="39"/>
      <c r="H3534" s="39"/>
      <c r="I3534" s="42">
        <f>IF(F3534&lt;&gt;"结转本期损益",_xlfn.XLOOKUP(D3534,科目余额表[科目编码],科目余额表[抽查项目],"无匹配"),"期间结转")</f>
        <v>0</v>
      </c>
      <c r="J3534" s="38" t="str" cm="1">
        <f t="array" ref="J3534">_xlfn.TEXTJOIN(",", TRUE, _xlfn.UNIQUE(IF((序时账[日期]=B3534)*(序时账[凭证字号]=C3534)*IF(G3534=0,序时账[借方金额]&lt;&gt;0,序时账[借方金额]=0)*(序时账[科目编码]&lt;&gt;D3534), 序时账[科目名称], "")))</f>
        <v/>
      </c>
      <c r="K3534" s="42"/>
      <c r="M3534" s="24"/>
      <c r="N3534" s="23"/>
    </row>
    <row r="3535" spans="1:14">
      <c r="A3535" s="38" t="str" cm="1">
        <f t="array" ref="A3535">_xlfn.TEXTJOIN(",", TRUE, _xlfn.UNIQUE(IF((序时账[日期]=B3535)*(序时账[凭证字号]=C3535), 序时账[科目编码], "")))</f>
        <v>0</v>
      </c>
      <c r="B3535" s="89"/>
      <c r="G3535" s="39"/>
      <c r="H3535" s="39"/>
      <c r="I3535" s="42">
        <f>IF(F3535&lt;&gt;"结转本期损益",_xlfn.XLOOKUP(D3535,科目余额表[科目编码],科目余额表[抽查项目],"无匹配"),"期间结转")</f>
        <v>0</v>
      </c>
      <c r="J3535" s="38" t="str" cm="1">
        <f t="array" ref="J3535">_xlfn.TEXTJOIN(",", TRUE, _xlfn.UNIQUE(IF((序时账[日期]=B3535)*(序时账[凭证字号]=C3535)*IF(G3535=0,序时账[借方金额]&lt;&gt;0,序时账[借方金额]=0)*(序时账[科目编码]&lt;&gt;D3535), 序时账[科目名称], "")))</f>
        <v/>
      </c>
      <c r="K3535" s="42"/>
      <c r="M3535" s="24"/>
      <c r="N3535" s="23"/>
    </row>
    <row r="3536" spans="1:14">
      <c r="A3536" s="38" t="str" cm="1">
        <f t="array" ref="A3536">_xlfn.TEXTJOIN(",", TRUE, _xlfn.UNIQUE(IF((序时账[日期]=B3536)*(序时账[凭证字号]=C3536), 序时账[科目编码], "")))</f>
        <v>0</v>
      </c>
      <c r="B3536" s="89"/>
      <c r="G3536" s="39"/>
      <c r="H3536" s="39"/>
      <c r="I3536" s="42">
        <f>IF(F3536&lt;&gt;"结转本期损益",_xlfn.XLOOKUP(D3536,科目余额表[科目编码],科目余额表[抽查项目],"无匹配"),"期间结转")</f>
        <v>0</v>
      </c>
      <c r="J3536" s="38" t="str" cm="1">
        <f t="array" ref="J3536">_xlfn.TEXTJOIN(",", TRUE, _xlfn.UNIQUE(IF((序时账[日期]=B3536)*(序时账[凭证字号]=C3536)*IF(G3536=0,序时账[借方金额]&lt;&gt;0,序时账[借方金额]=0)*(序时账[科目编码]&lt;&gt;D3536), 序时账[科目名称], "")))</f>
        <v/>
      </c>
      <c r="K3536" s="42"/>
      <c r="M3536" s="24"/>
      <c r="N3536" s="23"/>
    </row>
    <row r="3537" spans="1:14">
      <c r="A3537" s="38" t="str" cm="1">
        <f t="array" ref="A3537">_xlfn.TEXTJOIN(",", TRUE, _xlfn.UNIQUE(IF((序时账[日期]=B3537)*(序时账[凭证字号]=C3537), 序时账[科目编码], "")))</f>
        <v>0</v>
      </c>
      <c r="B3537" s="89"/>
      <c r="G3537" s="39"/>
      <c r="H3537" s="39"/>
      <c r="I3537" s="42">
        <f>IF(F3537&lt;&gt;"结转本期损益",_xlfn.XLOOKUP(D3537,科目余额表[科目编码],科目余额表[抽查项目],"无匹配"),"期间结转")</f>
        <v>0</v>
      </c>
      <c r="J3537" s="38" t="str" cm="1">
        <f t="array" ref="J3537">_xlfn.TEXTJOIN(",", TRUE, _xlfn.UNIQUE(IF((序时账[日期]=B3537)*(序时账[凭证字号]=C3537)*IF(G3537=0,序时账[借方金额]&lt;&gt;0,序时账[借方金额]=0)*(序时账[科目编码]&lt;&gt;D3537), 序时账[科目名称], "")))</f>
        <v/>
      </c>
      <c r="K3537" s="42"/>
      <c r="M3537" s="24"/>
      <c r="N3537" s="23"/>
    </row>
    <row r="3538" spans="1:14">
      <c r="A3538" s="38" t="str" cm="1">
        <f t="array" ref="A3538">_xlfn.TEXTJOIN(",", TRUE, _xlfn.UNIQUE(IF((序时账[日期]=B3538)*(序时账[凭证字号]=C3538), 序时账[科目编码], "")))</f>
        <v>0</v>
      </c>
      <c r="B3538" s="89"/>
      <c r="G3538" s="39"/>
      <c r="H3538" s="39"/>
      <c r="I3538" s="42">
        <f>IF(F3538&lt;&gt;"结转本期损益",_xlfn.XLOOKUP(D3538,科目余额表[科目编码],科目余额表[抽查项目],"无匹配"),"期间结转")</f>
        <v>0</v>
      </c>
      <c r="J3538" s="38" t="str" cm="1">
        <f t="array" ref="J3538">_xlfn.TEXTJOIN(",", TRUE, _xlfn.UNIQUE(IF((序时账[日期]=B3538)*(序时账[凭证字号]=C3538)*IF(G3538=0,序时账[借方金额]&lt;&gt;0,序时账[借方金额]=0)*(序时账[科目编码]&lt;&gt;D3538), 序时账[科目名称], "")))</f>
        <v/>
      </c>
      <c r="K3538" s="42"/>
      <c r="M3538" s="24"/>
      <c r="N3538" s="23"/>
    </row>
    <row r="3539" spans="1:14">
      <c r="A3539" s="38" t="str" cm="1">
        <f t="array" ref="A3539">_xlfn.TEXTJOIN(",", TRUE, _xlfn.UNIQUE(IF((序时账[日期]=B3539)*(序时账[凭证字号]=C3539), 序时账[科目编码], "")))</f>
        <v>0</v>
      </c>
      <c r="B3539" s="89"/>
      <c r="G3539" s="39"/>
      <c r="H3539" s="39"/>
      <c r="I3539" s="42">
        <f>IF(F3539&lt;&gt;"结转本期损益",_xlfn.XLOOKUP(D3539,科目余额表[科目编码],科目余额表[抽查项目],"无匹配"),"期间结转")</f>
        <v>0</v>
      </c>
      <c r="J3539" s="38" t="str" cm="1">
        <f t="array" ref="J3539">_xlfn.TEXTJOIN(",", TRUE, _xlfn.UNIQUE(IF((序时账[日期]=B3539)*(序时账[凭证字号]=C3539)*IF(G3539=0,序时账[借方金额]&lt;&gt;0,序时账[借方金额]=0)*(序时账[科目编码]&lt;&gt;D3539), 序时账[科目名称], "")))</f>
        <v/>
      </c>
      <c r="K3539" s="42"/>
      <c r="M3539" s="24"/>
      <c r="N3539" s="23"/>
    </row>
    <row r="3540" spans="1:14">
      <c r="A3540" s="38" t="str" cm="1">
        <f t="array" ref="A3540">_xlfn.TEXTJOIN(",", TRUE, _xlfn.UNIQUE(IF((序时账[日期]=B3540)*(序时账[凭证字号]=C3540), 序时账[科目编码], "")))</f>
        <v>0</v>
      </c>
      <c r="B3540" s="89"/>
      <c r="G3540" s="39"/>
      <c r="H3540" s="39"/>
      <c r="I3540" s="42">
        <f>IF(F3540&lt;&gt;"结转本期损益",_xlfn.XLOOKUP(D3540,科目余额表[科目编码],科目余额表[抽查项目],"无匹配"),"期间结转")</f>
        <v>0</v>
      </c>
      <c r="J3540" s="38" t="str" cm="1">
        <f t="array" ref="J3540">_xlfn.TEXTJOIN(",", TRUE, _xlfn.UNIQUE(IF((序时账[日期]=B3540)*(序时账[凭证字号]=C3540)*IF(G3540=0,序时账[借方金额]&lt;&gt;0,序时账[借方金额]=0)*(序时账[科目编码]&lt;&gt;D3540), 序时账[科目名称], "")))</f>
        <v/>
      </c>
      <c r="K3540" s="42"/>
      <c r="M3540" s="24"/>
      <c r="N3540" s="23"/>
    </row>
    <row r="3541" spans="1:14">
      <c r="A3541" s="38" t="str" cm="1">
        <f t="array" ref="A3541">_xlfn.TEXTJOIN(",", TRUE, _xlfn.UNIQUE(IF((序时账[日期]=B3541)*(序时账[凭证字号]=C3541), 序时账[科目编码], "")))</f>
        <v>0</v>
      </c>
      <c r="B3541" s="89"/>
      <c r="G3541" s="39"/>
      <c r="H3541" s="39"/>
      <c r="I3541" s="42">
        <f>IF(F3541&lt;&gt;"结转本期损益",_xlfn.XLOOKUP(D3541,科目余额表[科目编码],科目余额表[抽查项目],"无匹配"),"期间结转")</f>
        <v>0</v>
      </c>
      <c r="J3541" s="38" t="str" cm="1">
        <f t="array" ref="J3541">_xlfn.TEXTJOIN(",", TRUE, _xlfn.UNIQUE(IF((序时账[日期]=B3541)*(序时账[凭证字号]=C3541)*IF(G3541=0,序时账[借方金额]&lt;&gt;0,序时账[借方金额]=0)*(序时账[科目编码]&lt;&gt;D3541), 序时账[科目名称], "")))</f>
        <v/>
      </c>
      <c r="K3541" s="42"/>
      <c r="M3541" s="24"/>
      <c r="N3541" s="23"/>
    </row>
    <row r="3542" spans="1:14">
      <c r="A3542" s="38" t="str" cm="1">
        <f t="array" ref="A3542">_xlfn.TEXTJOIN(",", TRUE, _xlfn.UNIQUE(IF((序时账[日期]=B3542)*(序时账[凭证字号]=C3542), 序时账[科目编码], "")))</f>
        <v>0</v>
      </c>
      <c r="B3542" s="89"/>
      <c r="G3542" s="39"/>
      <c r="H3542" s="39"/>
      <c r="I3542" s="42">
        <f>IF(F3542&lt;&gt;"结转本期损益",_xlfn.XLOOKUP(D3542,科目余额表[科目编码],科目余额表[抽查项目],"无匹配"),"期间结转")</f>
        <v>0</v>
      </c>
      <c r="J3542" s="38" t="str" cm="1">
        <f t="array" ref="J3542">_xlfn.TEXTJOIN(",", TRUE, _xlfn.UNIQUE(IF((序时账[日期]=B3542)*(序时账[凭证字号]=C3542)*IF(G3542=0,序时账[借方金额]&lt;&gt;0,序时账[借方金额]=0)*(序时账[科目编码]&lt;&gt;D3542), 序时账[科目名称], "")))</f>
        <v/>
      </c>
      <c r="K3542" s="42"/>
      <c r="M3542" s="24"/>
      <c r="N3542" s="23"/>
    </row>
    <row r="3543" spans="1:14">
      <c r="A3543" s="38" t="str" cm="1">
        <f t="array" ref="A3543">_xlfn.TEXTJOIN(",", TRUE, _xlfn.UNIQUE(IF((序时账[日期]=B3543)*(序时账[凭证字号]=C3543), 序时账[科目编码], "")))</f>
        <v>0</v>
      </c>
      <c r="B3543" s="89"/>
      <c r="G3543" s="39"/>
      <c r="H3543" s="39"/>
      <c r="I3543" s="42">
        <f>IF(F3543&lt;&gt;"结转本期损益",_xlfn.XLOOKUP(D3543,科目余额表[科目编码],科目余额表[抽查项目],"无匹配"),"期间结转")</f>
        <v>0</v>
      </c>
      <c r="J3543" s="38" t="str" cm="1">
        <f t="array" ref="J3543">_xlfn.TEXTJOIN(",", TRUE, _xlfn.UNIQUE(IF((序时账[日期]=B3543)*(序时账[凭证字号]=C3543)*IF(G3543=0,序时账[借方金额]&lt;&gt;0,序时账[借方金额]=0)*(序时账[科目编码]&lt;&gt;D3543), 序时账[科目名称], "")))</f>
        <v/>
      </c>
      <c r="K3543" s="42"/>
      <c r="M3543" s="24"/>
      <c r="N3543" s="23"/>
    </row>
    <row r="3544" spans="1:14">
      <c r="A3544" s="38" t="str" cm="1">
        <f t="array" ref="A3544">_xlfn.TEXTJOIN(",", TRUE, _xlfn.UNIQUE(IF((序时账[日期]=B3544)*(序时账[凭证字号]=C3544), 序时账[科目编码], "")))</f>
        <v>0</v>
      </c>
      <c r="B3544" s="89"/>
      <c r="G3544" s="39"/>
      <c r="H3544" s="39"/>
      <c r="I3544" s="42">
        <f>IF(F3544&lt;&gt;"结转本期损益",_xlfn.XLOOKUP(D3544,科目余额表[科目编码],科目余额表[抽查项目],"无匹配"),"期间结转")</f>
        <v>0</v>
      </c>
      <c r="J3544" s="38" t="str" cm="1">
        <f t="array" ref="J3544">_xlfn.TEXTJOIN(",", TRUE, _xlfn.UNIQUE(IF((序时账[日期]=B3544)*(序时账[凭证字号]=C3544)*IF(G3544=0,序时账[借方金额]&lt;&gt;0,序时账[借方金额]=0)*(序时账[科目编码]&lt;&gt;D3544), 序时账[科目名称], "")))</f>
        <v/>
      </c>
      <c r="K3544" s="42"/>
      <c r="M3544" s="24"/>
      <c r="N3544" s="23"/>
    </row>
    <row r="3545" spans="1:14">
      <c r="A3545" s="38" t="str" cm="1">
        <f t="array" ref="A3545">_xlfn.TEXTJOIN(",", TRUE, _xlfn.UNIQUE(IF((序时账[日期]=B3545)*(序时账[凭证字号]=C3545), 序时账[科目编码], "")))</f>
        <v>0</v>
      </c>
      <c r="B3545" s="89"/>
      <c r="G3545" s="39"/>
      <c r="H3545" s="39"/>
      <c r="I3545" s="42">
        <f>IF(F3545&lt;&gt;"结转本期损益",_xlfn.XLOOKUP(D3545,科目余额表[科目编码],科目余额表[抽查项目],"无匹配"),"期间结转")</f>
        <v>0</v>
      </c>
      <c r="J3545" s="38" t="str" cm="1">
        <f t="array" ref="J3545">_xlfn.TEXTJOIN(",", TRUE, _xlfn.UNIQUE(IF((序时账[日期]=B3545)*(序时账[凭证字号]=C3545)*IF(G3545=0,序时账[借方金额]&lt;&gt;0,序时账[借方金额]=0)*(序时账[科目编码]&lt;&gt;D3545), 序时账[科目名称], "")))</f>
        <v/>
      </c>
      <c r="K3545" s="42"/>
      <c r="M3545" s="24"/>
      <c r="N3545" s="23"/>
    </row>
    <row r="3546" spans="1:14">
      <c r="A3546" s="38" t="str" cm="1">
        <f t="array" ref="A3546">_xlfn.TEXTJOIN(",", TRUE, _xlfn.UNIQUE(IF((序时账[日期]=B3546)*(序时账[凭证字号]=C3546), 序时账[科目编码], "")))</f>
        <v>0</v>
      </c>
      <c r="B3546" s="89"/>
      <c r="G3546" s="39"/>
      <c r="H3546" s="39"/>
      <c r="I3546" s="42">
        <f>IF(F3546&lt;&gt;"结转本期损益",_xlfn.XLOOKUP(D3546,科目余额表[科目编码],科目余额表[抽查项目],"无匹配"),"期间结转")</f>
        <v>0</v>
      </c>
      <c r="J3546" s="38" t="str" cm="1">
        <f t="array" ref="J3546">_xlfn.TEXTJOIN(",", TRUE, _xlfn.UNIQUE(IF((序时账[日期]=B3546)*(序时账[凭证字号]=C3546)*IF(G3546=0,序时账[借方金额]&lt;&gt;0,序时账[借方金额]=0)*(序时账[科目编码]&lt;&gt;D3546), 序时账[科目名称], "")))</f>
        <v/>
      </c>
      <c r="K3546" s="42"/>
      <c r="M3546" s="24"/>
      <c r="N3546" s="23"/>
    </row>
    <row r="3547" spans="1:14">
      <c r="A3547" s="38" t="str" cm="1">
        <f t="array" ref="A3547">_xlfn.TEXTJOIN(",", TRUE, _xlfn.UNIQUE(IF((序时账[日期]=B3547)*(序时账[凭证字号]=C3547), 序时账[科目编码], "")))</f>
        <v>0</v>
      </c>
      <c r="B3547" s="89"/>
      <c r="G3547" s="39"/>
      <c r="H3547" s="39"/>
      <c r="I3547" s="42">
        <f>IF(F3547&lt;&gt;"结转本期损益",_xlfn.XLOOKUP(D3547,科目余额表[科目编码],科目余额表[抽查项目],"无匹配"),"期间结转")</f>
        <v>0</v>
      </c>
      <c r="J3547" s="38" t="str" cm="1">
        <f t="array" ref="J3547">_xlfn.TEXTJOIN(",", TRUE, _xlfn.UNIQUE(IF((序时账[日期]=B3547)*(序时账[凭证字号]=C3547)*IF(G3547=0,序时账[借方金额]&lt;&gt;0,序时账[借方金额]=0)*(序时账[科目编码]&lt;&gt;D3547), 序时账[科目名称], "")))</f>
        <v/>
      </c>
      <c r="K3547" s="42"/>
      <c r="M3547" s="24"/>
      <c r="N3547" s="23"/>
    </row>
    <row r="3548" spans="1:14">
      <c r="A3548" s="38" t="str" cm="1">
        <f t="array" ref="A3548">_xlfn.TEXTJOIN(",", TRUE, _xlfn.UNIQUE(IF((序时账[日期]=B3548)*(序时账[凭证字号]=C3548), 序时账[科目编码], "")))</f>
        <v>0</v>
      </c>
      <c r="B3548" s="89"/>
      <c r="G3548" s="39"/>
      <c r="H3548" s="39"/>
      <c r="I3548" s="42">
        <f>IF(F3548&lt;&gt;"结转本期损益",_xlfn.XLOOKUP(D3548,科目余额表[科目编码],科目余额表[抽查项目],"无匹配"),"期间结转")</f>
        <v>0</v>
      </c>
      <c r="J3548" s="38" t="str" cm="1">
        <f t="array" ref="J3548">_xlfn.TEXTJOIN(",", TRUE, _xlfn.UNIQUE(IF((序时账[日期]=B3548)*(序时账[凭证字号]=C3548)*IF(G3548=0,序时账[借方金额]&lt;&gt;0,序时账[借方金额]=0)*(序时账[科目编码]&lt;&gt;D3548), 序时账[科目名称], "")))</f>
        <v/>
      </c>
      <c r="K3548" s="42"/>
      <c r="M3548" s="24"/>
      <c r="N3548" s="23"/>
    </row>
    <row r="3549" spans="1:14">
      <c r="A3549" s="38" t="str" cm="1">
        <f t="array" ref="A3549">_xlfn.TEXTJOIN(",", TRUE, _xlfn.UNIQUE(IF((序时账[日期]=B3549)*(序时账[凭证字号]=C3549), 序时账[科目编码], "")))</f>
        <v>0</v>
      </c>
      <c r="B3549" s="89"/>
      <c r="G3549" s="39"/>
      <c r="H3549" s="39"/>
      <c r="I3549" s="42">
        <f>IF(F3549&lt;&gt;"结转本期损益",_xlfn.XLOOKUP(D3549,科目余额表[科目编码],科目余额表[抽查项目],"无匹配"),"期间结转")</f>
        <v>0</v>
      </c>
      <c r="J3549" s="38" t="str" cm="1">
        <f t="array" ref="J3549">_xlfn.TEXTJOIN(",", TRUE, _xlfn.UNIQUE(IF((序时账[日期]=B3549)*(序时账[凭证字号]=C3549)*IF(G3549=0,序时账[借方金额]&lt;&gt;0,序时账[借方金额]=0)*(序时账[科目编码]&lt;&gt;D3549), 序时账[科目名称], "")))</f>
        <v/>
      </c>
      <c r="K3549" s="42"/>
      <c r="M3549" s="24"/>
      <c r="N3549" s="23"/>
    </row>
    <row r="3550" spans="1:14">
      <c r="A3550" s="38" t="str" cm="1">
        <f t="array" ref="A3550">_xlfn.TEXTJOIN(",", TRUE, _xlfn.UNIQUE(IF((序时账[日期]=B3550)*(序时账[凭证字号]=C3550), 序时账[科目编码], "")))</f>
        <v>0</v>
      </c>
      <c r="B3550" s="89"/>
      <c r="G3550" s="39"/>
      <c r="H3550" s="39"/>
      <c r="I3550" s="42">
        <f>IF(F3550&lt;&gt;"结转本期损益",_xlfn.XLOOKUP(D3550,科目余额表[科目编码],科目余额表[抽查项目],"无匹配"),"期间结转")</f>
        <v>0</v>
      </c>
      <c r="J3550" s="38" t="str" cm="1">
        <f t="array" ref="J3550">_xlfn.TEXTJOIN(",", TRUE, _xlfn.UNIQUE(IF((序时账[日期]=B3550)*(序时账[凭证字号]=C3550)*IF(G3550=0,序时账[借方金额]&lt;&gt;0,序时账[借方金额]=0)*(序时账[科目编码]&lt;&gt;D3550), 序时账[科目名称], "")))</f>
        <v/>
      </c>
      <c r="K3550" s="42"/>
      <c r="M3550" s="24"/>
      <c r="N3550" s="23"/>
    </row>
    <row r="3551" spans="1:14">
      <c r="A3551" s="38" t="str" cm="1">
        <f t="array" ref="A3551">_xlfn.TEXTJOIN(",", TRUE, _xlfn.UNIQUE(IF((序时账[日期]=B3551)*(序时账[凭证字号]=C3551), 序时账[科目编码], "")))</f>
        <v>0</v>
      </c>
      <c r="B3551" s="89"/>
      <c r="G3551" s="39"/>
      <c r="H3551" s="39"/>
      <c r="I3551" s="42">
        <f>IF(F3551&lt;&gt;"结转本期损益",_xlfn.XLOOKUP(D3551,科目余额表[科目编码],科目余额表[抽查项目],"无匹配"),"期间结转")</f>
        <v>0</v>
      </c>
      <c r="J3551" s="38" t="str" cm="1">
        <f t="array" ref="J3551">_xlfn.TEXTJOIN(",", TRUE, _xlfn.UNIQUE(IF((序时账[日期]=B3551)*(序时账[凭证字号]=C3551)*IF(G3551=0,序时账[借方金额]&lt;&gt;0,序时账[借方金额]=0)*(序时账[科目编码]&lt;&gt;D3551), 序时账[科目名称], "")))</f>
        <v/>
      </c>
      <c r="K3551" s="42"/>
      <c r="M3551" s="24"/>
      <c r="N3551" s="23"/>
    </row>
    <row r="3552" spans="1:14">
      <c r="A3552" s="38" t="str" cm="1">
        <f t="array" ref="A3552">_xlfn.TEXTJOIN(",", TRUE, _xlfn.UNIQUE(IF((序时账[日期]=B3552)*(序时账[凭证字号]=C3552), 序时账[科目编码], "")))</f>
        <v>0</v>
      </c>
      <c r="B3552" s="89"/>
      <c r="G3552" s="39"/>
      <c r="H3552" s="39"/>
      <c r="I3552" s="42">
        <f>IF(F3552&lt;&gt;"结转本期损益",_xlfn.XLOOKUP(D3552,科目余额表[科目编码],科目余额表[抽查项目],"无匹配"),"期间结转")</f>
        <v>0</v>
      </c>
      <c r="J3552" s="38" t="str" cm="1">
        <f t="array" ref="J3552">_xlfn.TEXTJOIN(",", TRUE, _xlfn.UNIQUE(IF((序时账[日期]=B3552)*(序时账[凭证字号]=C3552)*IF(G3552=0,序时账[借方金额]&lt;&gt;0,序时账[借方金额]=0)*(序时账[科目编码]&lt;&gt;D3552), 序时账[科目名称], "")))</f>
        <v/>
      </c>
      <c r="K3552" s="42"/>
      <c r="M3552" s="24"/>
      <c r="N3552" s="23"/>
    </row>
    <row r="3553" spans="1:14">
      <c r="A3553" s="38" t="str" cm="1">
        <f t="array" ref="A3553">_xlfn.TEXTJOIN(",", TRUE, _xlfn.UNIQUE(IF((序时账[日期]=B3553)*(序时账[凭证字号]=C3553), 序时账[科目编码], "")))</f>
        <v>0</v>
      </c>
      <c r="B3553" s="89"/>
      <c r="G3553" s="39"/>
      <c r="H3553" s="39"/>
      <c r="I3553" s="42">
        <f>IF(F3553&lt;&gt;"结转本期损益",_xlfn.XLOOKUP(D3553,科目余额表[科目编码],科目余额表[抽查项目],"无匹配"),"期间结转")</f>
        <v>0</v>
      </c>
      <c r="J3553" s="38" t="str" cm="1">
        <f t="array" ref="J3553">_xlfn.TEXTJOIN(",", TRUE, _xlfn.UNIQUE(IF((序时账[日期]=B3553)*(序时账[凭证字号]=C3553)*IF(G3553=0,序时账[借方金额]&lt;&gt;0,序时账[借方金额]=0)*(序时账[科目编码]&lt;&gt;D3553), 序时账[科目名称], "")))</f>
        <v/>
      </c>
      <c r="K3553" s="42"/>
      <c r="M3553" s="24"/>
      <c r="N3553" s="23"/>
    </row>
    <row r="3554" spans="1:14">
      <c r="A3554" s="38" t="str" cm="1">
        <f t="array" ref="A3554">_xlfn.TEXTJOIN(",", TRUE, _xlfn.UNIQUE(IF((序时账[日期]=B3554)*(序时账[凭证字号]=C3554), 序时账[科目编码], "")))</f>
        <v>0</v>
      </c>
      <c r="B3554" s="89"/>
      <c r="G3554" s="39"/>
      <c r="H3554" s="39"/>
      <c r="I3554" s="42">
        <f>IF(F3554&lt;&gt;"结转本期损益",_xlfn.XLOOKUP(D3554,科目余额表[科目编码],科目余额表[抽查项目],"无匹配"),"期间结转")</f>
        <v>0</v>
      </c>
      <c r="J3554" s="38" t="str" cm="1">
        <f t="array" ref="J3554">_xlfn.TEXTJOIN(",", TRUE, _xlfn.UNIQUE(IF((序时账[日期]=B3554)*(序时账[凭证字号]=C3554)*IF(G3554=0,序时账[借方金额]&lt;&gt;0,序时账[借方金额]=0)*(序时账[科目编码]&lt;&gt;D3554), 序时账[科目名称], "")))</f>
        <v/>
      </c>
      <c r="K3554" s="42"/>
      <c r="M3554" s="24"/>
      <c r="N3554" s="23"/>
    </row>
    <row r="3555" spans="1:14">
      <c r="A3555" s="38" t="str" cm="1">
        <f t="array" ref="A3555">_xlfn.TEXTJOIN(",", TRUE, _xlfn.UNIQUE(IF((序时账[日期]=B3555)*(序时账[凭证字号]=C3555), 序时账[科目编码], "")))</f>
        <v>0</v>
      </c>
      <c r="B3555" s="89"/>
      <c r="G3555" s="39"/>
      <c r="H3555" s="39"/>
      <c r="I3555" s="42">
        <f>IF(F3555&lt;&gt;"结转本期损益",_xlfn.XLOOKUP(D3555,科目余额表[科目编码],科目余额表[抽查项目],"无匹配"),"期间结转")</f>
        <v>0</v>
      </c>
      <c r="J3555" s="38" t="str" cm="1">
        <f t="array" ref="J3555">_xlfn.TEXTJOIN(",", TRUE, _xlfn.UNIQUE(IF((序时账[日期]=B3555)*(序时账[凭证字号]=C3555)*IF(G3555=0,序时账[借方金额]&lt;&gt;0,序时账[借方金额]=0)*(序时账[科目编码]&lt;&gt;D3555), 序时账[科目名称], "")))</f>
        <v/>
      </c>
      <c r="K3555" s="42"/>
      <c r="M3555" s="24"/>
      <c r="N3555" s="23"/>
    </row>
    <row r="3556" spans="1:14">
      <c r="A3556" s="38" t="str" cm="1">
        <f t="array" ref="A3556">_xlfn.TEXTJOIN(",", TRUE, _xlfn.UNIQUE(IF((序时账[日期]=B3556)*(序时账[凭证字号]=C3556), 序时账[科目编码], "")))</f>
        <v>0</v>
      </c>
      <c r="B3556" s="89"/>
      <c r="G3556" s="39"/>
      <c r="H3556" s="39"/>
      <c r="I3556" s="42">
        <f>IF(F3556&lt;&gt;"结转本期损益",_xlfn.XLOOKUP(D3556,科目余额表[科目编码],科目余额表[抽查项目],"无匹配"),"期间结转")</f>
        <v>0</v>
      </c>
      <c r="J3556" s="38" t="str" cm="1">
        <f t="array" ref="J3556">_xlfn.TEXTJOIN(",", TRUE, _xlfn.UNIQUE(IF((序时账[日期]=B3556)*(序时账[凭证字号]=C3556)*IF(G3556=0,序时账[借方金额]&lt;&gt;0,序时账[借方金额]=0)*(序时账[科目编码]&lt;&gt;D3556), 序时账[科目名称], "")))</f>
        <v/>
      </c>
      <c r="K3556" s="42"/>
      <c r="M3556" s="24"/>
      <c r="N3556" s="23"/>
    </row>
    <row r="3557" spans="1:14">
      <c r="A3557" s="38" t="str" cm="1">
        <f t="array" ref="A3557">_xlfn.TEXTJOIN(",", TRUE, _xlfn.UNIQUE(IF((序时账[日期]=B3557)*(序时账[凭证字号]=C3557), 序时账[科目编码], "")))</f>
        <v>0</v>
      </c>
      <c r="B3557" s="89"/>
      <c r="G3557" s="39"/>
      <c r="H3557" s="39"/>
      <c r="I3557" s="42">
        <f>IF(F3557&lt;&gt;"结转本期损益",_xlfn.XLOOKUP(D3557,科目余额表[科目编码],科目余额表[抽查项目],"无匹配"),"期间结转")</f>
        <v>0</v>
      </c>
      <c r="J3557" s="38" t="str" cm="1">
        <f t="array" ref="J3557">_xlfn.TEXTJOIN(",", TRUE, _xlfn.UNIQUE(IF((序时账[日期]=B3557)*(序时账[凭证字号]=C3557)*IF(G3557=0,序时账[借方金额]&lt;&gt;0,序时账[借方金额]=0)*(序时账[科目编码]&lt;&gt;D3557), 序时账[科目名称], "")))</f>
        <v/>
      </c>
      <c r="K3557" s="42"/>
      <c r="M3557" s="24"/>
      <c r="N3557" s="23"/>
    </row>
    <row r="3558" spans="1:14">
      <c r="A3558" s="38" t="str" cm="1">
        <f t="array" ref="A3558">_xlfn.TEXTJOIN(",", TRUE, _xlfn.UNIQUE(IF((序时账[日期]=B3558)*(序时账[凭证字号]=C3558), 序时账[科目编码], "")))</f>
        <v>0</v>
      </c>
      <c r="B3558" s="89"/>
      <c r="G3558" s="39"/>
      <c r="H3558" s="39"/>
      <c r="I3558" s="42">
        <f>IF(F3558&lt;&gt;"结转本期损益",_xlfn.XLOOKUP(D3558,科目余额表[科目编码],科目余额表[抽查项目],"无匹配"),"期间结转")</f>
        <v>0</v>
      </c>
      <c r="J3558" s="38" t="str" cm="1">
        <f t="array" ref="J3558">_xlfn.TEXTJOIN(",", TRUE, _xlfn.UNIQUE(IF((序时账[日期]=B3558)*(序时账[凭证字号]=C3558)*IF(G3558=0,序时账[借方金额]&lt;&gt;0,序时账[借方金额]=0)*(序时账[科目编码]&lt;&gt;D3558), 序时账[科目名称], "")))</f>
        <v/>
      </c>
      <c r="K3558" s="42"/>
      <c r="M3558" s="24"/>
      <c r="N3558" s="23"/>
    </row>
    <row r="3559" spans="1:14">
      <c r="A3559" s="38" t="str" cm="1">
        <f t="array" ref="A3559">_xlfn.TEXTJOIN(",", TRUE, _xlfn.UNIQUE(IF((序时账[日期]=B3559)*(序时账[凭证字号]=C3559), 序时账[科目编码], "")))</f>
        <v>0</v>
      </c>
      <c r="B3559" s="89"/>
      <c r="G3559" s="39"/>
      <c r="H3559" s="39"/>
      <c r="I3559" s="42">
        <f>IF(F3559&lt;&gt;"结转本期损益",_xlfn.XLOOKUP(D3559,科目余额表[科目编码],科目余额表[抽查项目],"无匹配"),"期间结转")</f>
        <v>0</v>
      </c>
      <c r="J3559" s="38" t="str" cm="1">
        <f t="array" ref="J3559">_xlfn.TEXTJOIN(",", TRUE, _xlfn.UNIQUE(IF((序时账[日期]=B3559)*(序时账[凭证字号]=C3559)*IF(G3559=0,序时账[借方金额]&lt;&gt;0,序时账[借方金额]=0)*(序时账[科目编码]&lt;&gt;D3559), 序时账[科目名称], "")))</f>
        <v/>
      </c>
      <c r="K3559" s="42"/>
      <c r="M3559" s="24"/>
      <c r="N3559" s="23"/>
    </row>
    <row r="3560" spans="1:14">
      <c r="A3560" s="38" t="str" cm="1">
        <f t="array" ref="A3560">_xlfn.TEXTJOIN(",", TRUE, _xlfn.UNIQUE(IF((序时账[日期]=B3560)*(序时账[凭证字号]=C3560), 序时账[科目编码], "")))</f>
        <v>0</v>
      </c>
      <c r="B3560" s="89"/>
      <c r="G3560" s="39"/>
      <c r="H3560" s="39"/>
      <c r="I3560" s="42">
        <f>IF(F3560&lt;&gt;"结转本期损益",_xlfn.XLOOKUP(D3560,科目余额表[科目编码],科目余额表[抽查项目],"无匹配"),"期间结转")</f>
        <v>0</v>
      </c>
      <c r="J3560" s="38" t="str" cm="1">
        <f t="array" ref="J3560">_xlfn.TEXTJOIN(",", TRUE, _xlfn.UNIQUE(IF((序时账[日期]=B3560)*(序时账[凭证字号]=C3560)*IF(G3560=0,序时账[借方金额]&lt;&gt;0,序时账[借方金额]=0)*(序时账[科目编码]&lt;&gt;D3560), 序时账[科目名称], "")))</f>
        <v/>
      </c>
      <c r="K3560" s="42"/>
      <c r="M3560" s="24"/>
      <c r="N3560" s="23"/>
    </row>
    <row r="3561" spans="1:14">
      <c r="A3561" s="38" t="str" cm="1">
        <f t="array" ref="A3561">_xlfn.TEXTJOIN(",", TRUE, _xlfn.UNIQUE(IF((序时账[日期]=B3561)*(序时账[凭证字号]=C3561), 序时账[科目编码], "")))</f>
        <v>0</v>
      </c>
      <c r="B3561" s="89"/>
      <c r="G3561" s="39"/>
      <c r="H3561" s="39"/>
      <c r="I3561" s="42">
        <f>IF(F3561&lt;&gt;"结转本期损益",_xlfn.XLOOKUP(D3561,科目余额表[科目编码],科目余额表[抽查项目],"无匹配"),"期间结转")</f>
        <v>0</v>
      </c>
      <c r="J3561" s="38" t="str" cm="1">
        <f t="array" ref="J3561">_xlfn.TEXTJOIN(",", TRUE, _xlfn.UNIQUE(IF((序时账[日期]=B3561)*(序时账[凭证字号]=C3561)*IF(G3561=0,序时账[借方金额]&lt;&gt;0,序时账[借方金额]=0)*(序时账[科目编码]&lt;&gt;D3561), 序时账[科目名称], "")))</f>
        <v/>
      </c>
      <c r="K3561" s="42"/>
      <c r="M3561" s="24"/>
      <c r="N3561" s="23"/>
    </row>
    <row r="3562" spans="1:14">
      <c r="A3562" s="38" t="str" cm="1">
        <f t="array" ref="A3562">_xlfn.TEXTJOIN(",", TRUE, _xlfn.UNIQUE(IF((序时账[日期]=B3562)*(序时账[凭证字号]=C3562), 序时账[科目编码], "")))</f>
        <v>0</v>
      </c>
      <c r="B3562" s="89"/>
      <c r="G3562" s="39"/>
      <c r="H3562" s="39"/>
      <c r="I3562" s="42">
        <f>IF(F3562&lt;&gt;"结转本期损益",_xlfn.XLOOKUP(D3562,科目余额表[科目编码],科目余额表[抽查项目],"无匹配"),"期间结转")</f>
        <v>0</v>
      </c>
      <c r="J3562" s="38" t="str" cm="1">
        <f t="array" ref="J3562">_xlfn.TEXTJOIN(",", TRUE, _xlfn.UNIQUE(IF((序时账[日期]=B3562)*(序时账[凭证字号]=C3562)*IF(G3562=0,序时账[借方金额]&lt;&gt;0,序时账[借方金额]=0)*(序时账[科目编码]&lt;&gt;D3562), 序时账[科目名称], "")))</f>
        <v/>
      </c>
      <c r="K3562" s="42"/>
      <c r="M3562" s="24"/>
      <c r="N3562" s="23"/>
    </row>
    <row r="3563" spans="1:14">
      <c r="A3563" s="38" t="str" cm="1">
        <f t="array" ref="A3563">_xlfn.TEXTJOIN(",", TRUE, _xlfn.UNIQUE(IF((序时账[日期]=B3563)*(序时账[凭证字号]=C3563), 序时账[科目编码], "")))</f>
        <v>0</v>
      </c>
      <c r="B3563" s="89"/>
      <c r="G3563" s="39"/>
      <c r="H3563" s="39"/>
      <c r="I3563" s="42">
        <f>IF(F3563&lt;&gt;"结转本期损益",_xlfn.XLOOKUP(D3563,科目余额表[科目编码],科目余额表[抽查项目],"无匹配"),"期间结转")</f>
        <v>0</v>
      </c>
      <c r="J3563" s="38" t="str" cm="1">
        <f t="array" ref="J3563">_xlfn.TEXTJOIN(",", TRUE, _xlfn.UNIQUE(IF((序时账[日期]=B3563)*(序时账[凭证字号]=C3563)*IF(G3563=0,序时账[借方金额]&lt;&gt;0,序时账[借方金额]=0)*(序时账[科目编码]&lt;&gt;D3563), 序时账[科目名称], "")))</f>
        <v/>
      </c>
      <c r="K3563" s="42"/>
      <c r="M3563" s="24"/>
      <c r="N3563" s="23"/>
    </row>
    <row r="3564" spans="1:14">
      <c r="A3564" s="38" t="str" cm="1">
        <f t="array" ref="A3564">_xlfn.TEXTJOIN(",", TRUE, _xlfn.UNIQUE(IF((序时账[日期]=B3564)*(序时账[凭证字号]=C3564), 序时账[科目编码], "")))</f>
        <v>0</v>
      </c>
      <c r="B3564" s="89"/>
      <c r="G3564" s="39"/>
      <c r="H3564" s="39"/>
      <c r="I3564" s="42">
        <f>IF(F3564&lt;&gt;"结转本期损益",_xlfn.XLOOKUP(D3564,科目余额表[科目编码],科目余额表[抽查项目],"无匹配"),"期间结转")</f>
        <v>0</v>
      </c>
      <c r="J3564" s="38" t="str" cm="1">
        <f t="array" ref="J3564">_xlfn.TEXTJOIN(",", TRUE, _xlfn.UNIQUE(IF((序时账[日期]=B3564)*(序时账[凭证字号]=C3564)*IF(G3564=0,序时账[借方金额]&lt;&gt;0,序时账[借方金额]=0)*(序时账[科目编码]&lt;&gt;D3564), 序时账[科目名称], "")))</f>
        <v/>
      </c>
      <c r="K3564" s="42"/>
      <c r="M3564" s="24"/>
      <c r="N3564" s="23"/>
    </row>
    <row r="3565" spans="1:14">
      <c r="A3565" s="38" t="str" cm="1">
        <f t="array" ref="A3565">_xlfn.TEXTJOIN(",", TRUE, _xlfn.UNIQUE(IF((序时账[日期]=B3565)*(序时账[凭证字号]=C3565), 序时账[科目编码], "")))</f>
        <v>0</v>
      </c>
      <c r="B3565" s="89"/>
      <c r="G3565" s="39"/>
      <c r="H3565" s="39"/>
      <c r="I3565" s="42">
        <f>IF(F3565&lt;&gt;"结转本期损益",_xlfn.XLOOKUP(D3565,科目余额表[科目编码],科目余额表[抽查项目],"无匹配"),"期间结转")</f>
        <v>0</v>
      </c>
      <c r="J3565" s="38" t="str" cm="1">
        <f t="array" ref="J3565">_xlfn.TEXTJOIN(",", TRUE, _xlfn.UNIQUE(IF((序时账[日期]=B3565)*(序时账[凭证字号]=C3565)*IF(G3565=0,序时账[借方金额]&lt;&gt;0,序时账[借方金额]=0)*(序时账[科目编码]&lt;&gt;D3565), 序时账[科目名称], "")))</f>
        <v/>
      </c>
      <c r="K3565" s="42"/>
      <c r="M3565" s="24"/>
      <c r="N3565" s="23"/>
    </row>
    <row r="3566" spans="1:14">
      <c r="A3566" s="38" t="str" cm="1">
        <f t="array" ref="A3566">_xlfn.TEXTJOIN(",", TRUE, _xlfn.UNIQUE(IF((序时账[日期]=B3566)*(序时账[凭证字号]=C3566), 序时账[科目编码], "")))</f>
        <v>0</v>
      </c>
      <c r="B3566" s="89"/>
      <c r="G3566" s="39"/>
      <c r="H3566" s="39"/>
      <c r="I3566" s="42">
        <f>IF(F3566&lt;&gt;"结转本期损益",_xlfn.XLOOKUP(D3566,科目余额表[科目编码],科目余额表[抽查项目],"无匹配"),"期间结转")</f>
        <v>0</v>
      </c>
      <c r="J3566" s="38" t="str" cm="1">
        <f t="array" ref="J3566">_xlfn.TEXTJOIN(",", TRUE, _xlfn.UNIQUE(IF((序时账[日期]=B3566)*(序时账[凭证字号]=C3566)*IF(G3566=0,序时账[借方金额]&lt;&gt;0,序时账[借方金额]=0)*(序时账[科目编码]&lt;&gt;D3566), 序时账[科目名称], "")))</f>
        <v/>
      </c>
      <c r="K3566" s="42"/>
      <c r="M3566" s="24"/>
      <c r="N3566" s="23"/>
    </row>
    <row r="3567" spans="1:14">
      <c r="A3567" s="38" t="str" cm="1">
        <f t="array" ref="A3567">_xlfn.TEXTJOIN(",", TRUE, _xlfn.UNIQUE(IF((序时账[日期]=B3567)*(序时账[凭证字号]=C3567), 序时账[科目编码], "")))</f>
        <v>0</v>
      </c>
      <c r="B3567" s="89"/>
      <c r="G3567" s="39"/>
      <c r="H3567" s="39"/>
      <c r="I3567" s="42">
        <f>IF(F3567&lt;&gt;"结转本期损益",_xlfn.XLOOKUP(D3567,科目余额表[科目编码],科目余额表[抽查项目],"无匹配"),"期间结转")</f>
        <v>0</v>
      </c>
      <c r="J3567" s="38" t="str" cm="1">
        <f t="array" ref="J3567">_xlfn.TEXTJOIN(",", TRUE, _xlfn.UNIQUE(IF((序时账[日期]=B3567)*(序时账[凭证字号]=C3567)*IF(G3567=0,序时账[借方金额]&lt;&gt;0,序时账[借方金额]=0)*(序时账[科目编码]&lt;&gt;D3567), 序时账[科目名称], "")))</f>
        <v/>
      </c>
      <c r="K3567" s="42"/>
      <c r="M3567" s="24"/>
      <c r="N3567" s="23"/>
    </row>
    <row r="3568" spans="1:14">
      <c r="A3568" s="38" t="str" cm="1">
        <f t="array" ref="A3568">_xlfn.TEXTJOIN(",", TRUE, _xlfn.UNIQUE(IF((序时账[日期]=B3568)*(序时账[凭证字号]=C3568), 序时账[科目编码], "")))</f>
        <v>0</v>
      </c>
      <c r="B3568" s="89"/>
      <c r="G3568" s="39"/>
      <c r="H3568" s="39"/>
      <c r="I3568" s="42">
        <f>IF(F3568&lt;&gt;"结转本期损益",_xlfn.XLOOKUP(D3568,科目余额表[科目编码],科目余额表[抽查项目],"无匹配"),"期间结转")</f>
        <v>0</v>
      </c>
      <c r="J3568" s="38" t="str" cm="1">
        <f t="array" ref="J3568">_xlfn.TEXTJOIN(",", TRUE, _xlfn.UNIQUE(IF((序时账[日期]=B3568)*(序时账[凭证字号]=C3568)*IF(G3568=0,序时账[借方金额]&lt;&gt;0,序时账[借方金额]=0)*(序时账[科目编码]&lt;&gt;D3568), 序时账[科目名称], "")))</f>
        <v/>
      </c>
      <c r="K3568" s="42"/>
      <c r="M3568" s="24"/>
      <c r="N3568" s="23"/>
    </row>
    <row r="3569" spans="1:14">
      <c r="A3569" s="38" t="str" cm="1">
        <f t="array" ref="A3569">_xlfn.TEXTJOIN(",", TRUE, _xlfn.UNIQUE(IF((序时账[日期]=B3569)*(序时账[凭证字号]=C3569), 序时账[科目编码], "")))</f>
        <v>0</v>
      </c>
      <c r="B3569" s="89"/>
      <c r="G3569" s="39"/>
      <c r="H3569" s="39"/>
      <c r="I3569" s="42">
        <f>IF(F3569&lt;&gt;"结转本期损益",_xlfn.XLOOKUP(D3569,科目余额表[科目编码],科目余额表[抽查项目],"无匹配"),"期间结转")</f>
        <v>0</v>
      </c>
      <c r="J3569" s="38" t="str" cm="1">
        <f t="array" ref="J3569">_xlfn.TEXTJOIN(",", TRUE, _xlfn.UNIQUE(IF((序时账[日期]=B3569)*(序时账[凭证字号]=C3569)*IF(G3569=0,序时账[借方金额]&lt;&gt;0,序时账[借方金额]=0)*(序时账[科目编码]&lt;&gt;D3569), 序时账[科目名称], "")))</f>
        <v/>
      </c>
      <c r="K3569" s="42"/>
      <c r="M3569" s="24"/>
      <c r="N3569" s="23"/>
    </row>
    <row r="3570" spans="1:14">
      <c r="A3570" s="38" t="str" cm="1">
        <f t="array" ref="A3570">_xlfn.TEXTJOIN(",", TRUE, _xlfn.UNIQUE(IF((序时账[日期]=B3570)*(序时账[凭证字号]=C3570), 序时账[科目编码], "")))</f>
        <v>0</v>
      </c>
      <c r="B3570" s="89"/>
      <c r="G3570" s="39"/>
      <c r="H3570" s="39"/>
      <c r="I3570" s="42">
        <f>IF(F3570&lt;&gt;"结转本期损益",_xlfn.XLOOKUP(D3570,科目余额表[科目编码],科目余额表[抽查项目],"无匹配"),"期间结转")</f>
        <v>0</v>
      </c>
      <c r="J3570" s="38" t="str" cm="1">
        <f t="array" ref="J3570">_xlfn.TEXTJOIN(",", TRUE, _xlfn.UNIQUE(IF((序时账[日期]=B3570)*(序时账[凭证字号]=C3570)*IF(G3570=0,序时账[借方金额]&lt;&gt;0,序时账[借方金额]=0)*(序时账[科目编码]&lt;&gt;D3570), 序时账[科目名称], "")))</f>
        <v/>
      </c>
      <c r="K3570" s="42"/>
      <c r="M3570" s="24"/>
      <c r="N3570" s="23"/>
    </row>
    <row r="3571" spans="1:14">
      <c r="A3571" s="38" t="str" cm="1">
        <f t="array" ref="A3571">_xlfn.TEXTJOIN(",", TRUE, _xlfn.UNIQUE(IF((序时账[日期]=B3571)*(序时账[凭证字号]=C3571), 序时账[科目编码], "")))</f>
        <v>0</v>
      </c>
      <c r="B3571" s="89"/>
      <c r="G3571" s="39"/>
      <c r="H3571" s="39"/>
      <c r="I3571" s="42">
        <f>IF(F3571&lt;&gt;"结转本期损益",_xlfn.XLOOKUP(D3571,科目余额表[科目编码],科目余额表[抽查项目],"无匹配"),"期间结转")</f>
        <v>0</v>
      </c>
      <c r="J3571" s="38" t="str" cm="1">
        <f t="array" ref="J3571">_xlfn.TEXTJOIN(",", TRUE, _xlfn.UNIQUE(IF((序时账[日期]=B3571)*(序时账[凭证字号]=C3571)*IF(G3571=0,序时账[借方金额]&lt;&gt;0,序时账[借方金额]=0)*(序时账[科目编码]&lt;&gt;D3571), 序时账[科目名称], "")))</f>
        <v/>
      </c>
      <c r="K3571" s="42"/>
      <c r="M3571" s="24"/>
      <c r="N3571" s="23"/>
    </row>
    <row r="3572" spans="1:14">
      <c r="A3572" s="38" t="str" cm="1">
        <f t="array" ref="A3572">_xlfn.TEXTJOIN(",", TRUE, _xlfn.UNIQUE(IF((序时账[日期]=B3572)*(序时账[凭证字号]=C3572), 序时账[科目编码], "")))</f>
        <v>0</v>
      </c>
      <c r="B3572" s="89"/>
      <c r="G3572" s="39"/>
      <c r="H3572" s="39"/>
      <c r="I3572" s="42">
        <f>IF(F3572&lt;&gt;"结转本期损益",_xlfn.XLOOKUP(D3572,科目余额表[科目编码],科目余额表[抽查项目],"无匹配"),"期间结转")</f>
        <v>0</v>
      </c>
      <c r="J3572" s="38" t="str" cm="1">
        <f t="array" ref="J3572">_xlfn.TEXTJOIN(",", TRUE, _xlfn.UNIQUE(IF((序时账[日期]=B3572)*(序时账[凭证字号]=C3572)*IF(G3572=0,序时账[借方金额]&lt;&gt;0,序时账[借方金额]=0)*(序时账[科目编码]&lt;&gt;D3572), 序时账[科目名称], "")))</f>
        <v/>
      </c>
      <c r="K3572" s="42"/>
      <c r="M3572" s="24"/>
      <c r="N3572" s="23"/>
    </row>
    <row r="3573" spans="1:14">
      <c r="A3573" s="38" t="str" cm="1">
        <f t="array" ref="A3573">_xlfn.TEXTJOIN(",", TRUE, _xlfn.UNIQUE(IF((序时账[日期]=B3573)*(序时账[凭证字号]=C3573), 序时账[科目编码], "")))</f>
        <v>0</v>
      </c>
      <c r="B3573" s="89"/>
      <c r="G3573" s="39"/>
      <c r="H3573" s="39"/>
      <c r="I3573" s="42">
        <f>IF(F3573&lt;&gt;"结转本期损益",_xlfn.XLOOKUP(D3573,科目余额表[科目编码],科目余额表[抽查项目],"无匹配"),"期间结转")</f>
        <v>0</v>
      </c>
      <c r="J3573" s="38" t="str" cm="1">
        <f t="array" ref="J3573">_xlfn.TEXTJOIN(",", TRUE, _xlfn.UNIQUE(IF((序时账[日期]=B3573)*(序时账[凭证字号]=C3573)*IF(G3573=0,序时账[借方金额]&lt;&gt;0,序时账[借方金额]=0)*(序时账[科目编码]&lt;&gt;D3573), 序时账[科目名称], "")))</f>
        <v/>
      </c>
      <c r="K3573" s="42"/>
      <c r="M3573" s="24"/>
      <c r="N3573" s="23"/>
    </row>
    <row r="3574" spans="1:14">
      <c r="A3574" s="38" t="str" cm="1">
        <f t="array" ref="A3574">_xlfn.TEXTJOIN(",", TRUE, _xlfn.UNIQUE(IF((序时账[日期]=B3574)*(序时账[凭证字号]=C3574), 序时账[科目编码], "")))</f>
        <v>0</v>
      </c>
      <c r="B3574" s="89"/>
      <c r="G3574" s="39"/>
      <c r="H3574" s="39"/>
      <c r="I3574" s="42">
        <f>IF(F3574&lt;&gt;"结转本期损益",_xlfn.XLOOKUP(D3574,科目余额表[科目编码],科目余额表[抽查项目],"无匹配"),"期间结转")</f>
        <v>0</v>
      </c>
      <c r="J3574" s="38" t="str" cm="1">
        <f t="array" ref="J3574">_xlfn.TEXTJOIN(",", TRUE, _xlfn.UNIQUE(IF((序时账[日期]=B3574)*(序时账[凭证字号]=C3574)*IF(G3574=0,序时账[借方金额]&lt;&gt;0,序时账[借方金额]=0)*(序时账[科目编码]&lt;&gt;D3574), 序时账[科目名称], "")))</f>
        <v/>
      </c>
      <c r="K3574" s="42"/>
      <c r="M3574" s="24"/>
      <c r="N3574" s="23"/>
    </row>
    <row r="3575" spans="1:14">
      <c r="A3575" s="38" t="str" cm="1">
        <f t="array" ref="A3575">_xlfn.TEXTJOIN(",", TRUE, _xlfn.UNIQUE(IF((序时账[日期]=B3575)*(序时账[凭证字号]=C3575), 序时账[科目编码], "")))</f>
        <v>0</v>
      </c>
      <c r="B3575" s="89"/>
      <c r="G3575" s="39"/>
      <c r="H3575" s="39"/>
      <c r="I3575" s="42">
        <f>IF(F3575&lt;&gt;"结转本期损益",_xlfn.XLOOKUP(D3575,科目余额表[科目编码],科目余额表[抽查项目],"无匹配"),"期间结转")</f>
        <v>0</v>
      </c>
      <c r="J3575" s="38" t="str" cm="1">
        <f t="array" ref="J3575">_xlfn.TEXTJOIN(",", TRUE, _xlfn.UNIQUE(IF((序时账[日期]=B3575)*(序时账[凭证字号]=C3575)*IF(G3575=0,序时账[借方金额]&lt;&gt;0,序时账[借方金额]=0)*(序时账[科目编码]&lt;&gt;D3575), 序时账[科目名称], "")))</f>
        <v/>
      </c>
      <c r="K3575" s="42"/>
      <c r="M3575" s="24"/>
      <c r="N3575" s="23"/>
    </row>
    <row r="3576" spans="1:14">
      <c r="A3576" s="38" t="str" cm="1">
        <f t="array" ref="A3576">_xlfn.TEXTJOIN(",", TRUE, _xlfn.UNIQUE(IF((序时账[日期]=B3576)*(序时账[凭证字号]=C3576), 序时账[科目编码], "")))</f>
        <v>0</v>
      </c>
      <c r="B3576" s="89"/>
      <c r="G3576" s="39"/>
      <c r="H3576" s="39"/>
      <c r="I3576" s="42">
        <f>IF(F3576&lt;&gt;"结转本期损益",_xlfn.XLOOKUP(D3576,科目余额表[科目编码],科目余额表[抽查项目],"无匹配"),"期间结转")</f>
        <v>0</v>
      </c>
      <c r="J3576" s="38" t="str" cm="1">
        <f t="array" ref="J3576">_xlfn.TEXTJOIN(",", TRUE, _xlfn.UNIQUE(IF((序时账[日期]=B3576)*(序时账[凭证字号]=C3576)*IF(G3576=0,序时账[借方金额]&lt;&gt;0,序时账[借方金额]=0)*(序时账[科目编码]&lt;&gt;D3576), 序时账[科目名称], "")))</f>
        <v/>
      </c>
      <c r="K3576" s="42"/>
      <c r="M3576" s="24"/>
      <c r="N3576" s="23"/>
    </row>
    <row r="3577" spans="1:14">
      <c r="A3577" s="38" t="str" cm="1">
        <f t="array" ref="A3577">_xlfn.TEXTJOIN(",", TRUE, _xlfn.UNIQUE(IF((序时账[日期]=B3577)*(序时账[凭证字号]=C3577), 序时账[科目编码], "")))</f>
        <v>0</v>
      </c>
      <c r="B3577" s="89"/>
      <c r="G3577" s="39"/>
      <c r="H3577" s="39"/>
      <c r="I3577" s="42">
        <f>IF(F3577&lt;&gt;"结转本期损益",_xlfn.XLOOKUP(D3577,科目余额表[科目编码],科目余额表[抽查项目],"无匹配"),"期间结转")</f>
        <v>0</v>
      </c>
      <c r="J3577" s="38" t="str" cm="1">
        <f t="array" ref="J3577">_xlfn.TEXTJOIN(",", TRUE, _xlfn.UNIQUE(IF((序时账[日期]=B3577)*(序时账[凭证字号]=C3577)*IF(G3577=0,序时账[借方金额]&lt;&gt;0,序时账[借方金额]=0)*(序时账[科目编码]&lt;&gt;D3577), 序时账[科目名称], "")))</f>
        <v/>
      </c>
      <c r="K3577" s="42"/>
      <c r="M3577" s="24"/>
      <c r="N3577" s="23"/>
    </row>
    <row r="3578" spans="1:14">
      <c r="A3578" s="38" t="str" cm="1">
        <f t="array" ref="A3578">_xlfn.TEXTJOIN(",", TRUE, _xlfn.UNIQUE(IF((序时账[日期]=B3578)*(序时账[凭证字号]=C3578), 序时账[科目编码], "")))</f>
        <v>0</v>
      </c>
      <c r="B3578" s="89"/>
      <c r="G3578" s="39"/>
      <c r="H3578" s="39"/>
      <c r="I3578" s="42">
        <f>IF(F3578&lt;&gt;"结转本期损益",_xlfn.XLOOKUP(D3578,科目余额表[科目编码],科目余额表[抽查项目],"无匹配"),"期间结转")</f>
        <v>0</v>
      </c>
      <c r="J3578" s="38" t="str" cm="1">
        <f t="array" ref="J3578">_xlfn.TEXTJOIN(",", TRUE, _xlfn.UNIQUE(IF((序时账[日期]=B3578)*(序时账[凭证字号]=C3578)*IF(G3578=0,序时账[借方金额]&lt;&gt;0,序时账[借方金额]=0)*(序时账[科目编码]&lt;&gt;D3578), 序时账[科目名称], "")))</f>
        <v/>
      </c>
      <c r="K3578" s="42"/>
      <c r="M3578" s="24"/>
      <c r="N3578" s="23"/>
    </row>
    <row r="3579" spans="1:14">
      <c r="A3579" s="38" t="str" cm="1">
        <f t="array" ref="A3579">_xlfn.TEXTJOIN(",", TRUE, _xlfn.UNIQUE(IF((序时账[日期]=B3579)*(序时账[凭证字号]=C3579), 序时账[科目编码], "")))</f>
        <v>0</v>
      </c>
      <c r="B3579" s="89"/>
      <c r="G3579" s="39"/>
      <c r="H3579" s="39"/>
      <c r="I3579" s="42">
        <f>IF(F3579&lt;&gt;"结转本期损益",_xlfn.XLOOKUP(D3579,科目余额表[科目编码],科目余额表[抽查项目],"无匹配"),"期间结转")</f>
        <v>0</v>
      </c>
      <c r="J3579" s="38" t="str" cm="1">
        <f t="array" ref="J3579">_xlfn.TEXTJOIN(",", TRUE, _xlfn.UNIQUE(IF((序时账[日期]=B3579)*(序时账[凭证字号]=C3579)*IF(G3579=0,序时账[借方金额]&lt;&gt;0,序时账[借方金额]=0)*(序时账[科目编码]&lt;&gt;D3579), 序时账[科目名称], "")))</f>
        <v/>
      </c>
      <c r="K3579" s="42"/>
      <c r="M3579" s="24"/>
      <c r="N3579" s="23"/>
    </row>
    <row r="3580" spans="1:14">
      <c r="A3580" s="38" t="str" cm="1">
        <f t="array" ref="A3580">_xlfn.TEXTJOIN(",", TRUE, _xlfn.UNIQUE(IF((序时账[日期]=B3580)*(序时账[凭证字号]=C3580), 序时账[科目编码], "")))</f>
        <v>0</v>
      </c>
      <c r="B3580" s="89"/>
      <c r="G3580" s="39"/>
      <c r="H3580" s="39"/>
      <c r="I3580" s="42">
        <f>IF(F3580&lt;&gt;"结转本期损益",_xlfn.XLOOKUP(D3580,科目余额表[科目编码],科目余额表[抽查项目],"无匹配"),"期间结转")</f>
        <v>0</v>
      </c>
      <c r="J3580" s="38" t="str" cm="1">
        <f t="array" ref="J3580">_xlfn.TEXTJOIN(",", TRUE, _xlfn.UNIQUE(IF((序时账[日期]=B3580)*(序时账[凭证字号]=C3580)*IF(G3580=0,序时账[借方金额]&lt;&gt;0,序时账[借方金额]=0)*(序时账[科目编码]&lt;&gt;D3580), 序时账[科目名称], "")))</f>
        <v/>
      </c>
      <c r="K3580" s="42"/>
      <c r="M3580" s="24"/>
      <c r="N3580" s="23"/>
    </row>
    <row r="3581" spans="1:14">
      <c r="A3581" s="38" t="str" cm="1">
        <f t="array" ref="A3581">_xlfn.TEXTJOIN(",", TRUE, _xlfn.UNIQUE(IF((序时账[日期]=B3581)*(序时账[凭证字号]=C3581), 序时账[科目编码], "")))</f>
        <v>0</v>
      </c>
      <c r="B3581" s="89"/>
      <c r="G3581" s="39"/>
      <c r="H3581" s="39"/>
      <c r="I3581" s="42">
        <f>IF(F3581&lt;&gt;"结转本期损益",_xlfn.XLOOKUP(D3581,科目余额表[科目编码],科目余额表[抽查项目],"无匹配"),"期间结转")</f>
        <v>0</v>
      </c>
      <c r="J3581" s="38" t="str" cm="1">
        <f t="array" ref="J3581">_xlfn.TEXTJOIN(",", TRUE, _xlfn.UNIQUE(IF((序时账[日期]=B3581)*(序时账[凭证字号]=C3581)*IF(G3581=0,序时账[借方金额]&lt;&gt;0,序时账[借方金额]=0)*(序时账[科目编码]&lt;&gt;D3581), 序时账[科目名称], "")))</f>
        <v/>
      </c>
      <c r="K3581" s="42"/>
      <c r="M3581" s="24"/>
      <c r="N3581" s="23"/>
    </row>
    <row r="3582" spans="1:14">
      <c r="A3582" s="38" t="str" cm="1">
        <f t="array" ref="A3582">_xlfn.TEXTJOIN(",", TRUE, _xlfn.UNIQUE(IF((序时账[日期]=B3582)*(序时账[凭证字号]=C3582), 序时账[科目编码], "")))</f>
        <v>0</v>
      </c>
      <c r="B3582" s="89"/>
      <c r="G3582" s="39"/>
      <c r="H3582" s="39"/>
      <c r="I3582" s="42">
        <f>IF(F3582&lt;&gt;"结转本期损益",_xlfn.XLOOKUP(D3582,科目余额表[科目编码],科目余额表[抽查项目],"无匹配"),"期间结转")</f>
        <v>0</v>
      </c>
      <c r="J3582" s="38" t="str" cm="1">
        <f t="array" ref="J3582">_xlfn.TEXTJOIN(",", TRUE, _xlfn.UNIQUE(IF((序时账[日期]=B3582)*(序时账[凭证字号]=C3582)*IF(G3582=0,序时账[借方金额]&lt;&gt;0,序时账[借方金额]=0)*(序时账[科目编码]&lt;&gt;D3582), 序时账[科目名称], "")))</f>
        <v/>
      </c>
      <c r="K3582" s="42"/>
      <c r="M3582" s="24"/>
      <c r="N3582" s="23"/>
    </row>
    <row r="3583" spans="1:14">
      <c r="A3583" s="38" t="str" cm="1">
        <f t="array" ref="A3583">_xlfn.TEXTJOIN(",", TRUE, _xlfn.UNIQUE(IF((序时账[日期]=B3583)*(序时账[凭证字号]=C3583), 序时账[科目编码], "")))</f>
        <v>0</v>
      </c>
      <c r="B3583" s="89"/>
      <c r="G3583" s="39"/>
      <c r="H3583" s="39"/>
      <c r="I3583" s="42">
        <f>IF(F3583&lt;&gt;"结转本期损益",_xlfn.XLOOKUP(D3583,科目余额表[科目编码],科目余额表[抽查项目],"无匹配"),"期间结转")</f>
        <v>0</v>
      </c>
      <c r="J3583" s="38" t="str" cm="1">
        <f t="array" ref="J3583">_xlfn.TEXTJOIN(",", TRUE, _xlfn.UNIQUE(IF((序时账[日期]=B3583)*(序时账[凭证字号]=C3583)*IF(G3583=0,序时账[借方金额]&lt;&gt;0,序时账[借方金额]=0)*(序时账[科目编码]&lt;&gt;D3583), 序时账[科目名称], "")))</f>
        <v/>
      </c>
      <c r="K3583" s="42"/>
      <c r="M3583" s="24"/>
      <c r="N3583" s="23"/>
    </row>
    <row r="3584" spans="1:14">
      <c r="A3584" s="38" t="str" cm="1">
        <f t="array" ref="A3584">_xlfn.TEXTJOIN(",", TRUE, _xlfn.UNIQUE(IF((序时账[日期]=B3584)*(序时账[凭证字号]=C3584), 序时账[科目编码], "")))</f>
        <v>0</v>
      </c>
      <c r="B3584" s="89"/>
      <c r="G3584" s="39"/>
      <c r="H3584" s="39"/>
      <c r="I3584" s="42">
        <f>IF(F3584&lt;&gt;"结转本期损益",_xlfn.XLOOKUP(D3584,科目余额表[科目编码],科目余额表[抽查项目],"无匹配"),"期间结转")</f>
        <v>0</v>
      </c>
      <c r="J3584" s="38" t="str" cm="1">
        <f t="array" ref="J3584">_xlfn.TEXTJOIN(",", TRUE, _xlfn.UNIQUE(IF((序时账[日期]=B3584)*(序时账[凭证字号]=C3584)*IF(G3584=0,序时账[借方金额]&lt;&gt;0,序时账[借方金额]=0)*(序时账[科目编码]&lt;&gt;D3584), 序时账[科目名称], "")))</f>
        <v/>
      </c>
      <c r="K3584" s="42"/>
      <c r="M3584" s="24"/>
      <c r="N3584" s="23"/>
    </row>
    <row r="3585" spans="1:14">
      <c r="A3585" s="38" t="str" cm="1">
        <f t="array" ref="A3585">_xlfn.TEXTJOIN(",", TRUE, _xlfn.UNIQUE(IF((序时账[日期]=B3585)*(序时账[凭证字号]=C3585), 序时账[科目编码], "")))</f>
        <v>0</v>
      </c>
      <c r="B3585" s="89"/>
      <c r="G3585" s="39"/>
      <c r="H3585" s="39"/>
      <c r="I3585" s="42">
        <f>IF(F3585&lt;&gt;"结转本期损益",_xlfn.XLOOKUP(D3585,科目余额表[科目编码],科目余额表[抽查项目],"无匹配"),"期间结转")</f>
        <v>0</v>
      </c>
      <c r="J3585" s="38" t="str" cm="1">
        <f t="array" ref="J3585">_xlfn.TEXTJOIN(",", TRUE, _xlfn.UNIQUE(IF((序时账[日期]=B3585)*(序时账[凭证字号]=C3585)*IF(G3585=0,序时账[借方金额]&lt;&gt;0,序时账[借方金额]=0)*(序时账[科目编码]&lt;&gt;D3585), 序时账[科目名称], "")))</f>
        <v/>
      </c>
      <c r="K3585" s="42"/>
      <c r="M3585" s="24"/>
      <c r="N3585" s="23"/>
    </row>
    <row r="3586" spans="1:14">
      <c r="A3586" s="38" t="str" cm="1">
        <f t="array" ref="A3586">_xlfn.TEXTJOIN(",", TRUE, _xlfn.UNIQUE(IF((序时账[日期]=B3586)*(序时账[凭证字号]=C3586), 序时账[科目编码], "")))</f>
        <v>0</v>
      </c>
      <c r="B3586" s="89"/>
      <c r="G3586" s="39"/>
      <c r="H3586" s="39"/>
      <c r="I3586" s="42">
        <f>IF(F3586&lt;&gt;"结转本期损益",_xlfn.XLOOKUP(D3586,科目余额表[科目编码],科目余额表[抽查项目],"无匹配"),"期间结转")</f>
        <v>0</v>
      </c>
      <c r="J3586" s="38" t="str" cm="1">
        <f t="array" ref="J3586">_xlfn.TEXTJOIN(",", TRUE, _xlfn.UNIQUE(IF((序时账[日期]=B3586)*(序时账[凭证字号]=C3586)*IF(G3586=0,序时账[借方金额]&lt;&gt;0,序时账[借方金额]=0)*(序时账[科目编码]&lt;&gt;D3586), 序时账[科目名称], "")))</f>
        <v/>
      </c>
      <c r="K3586" s="42"/>
      <c r="M3586" s="24"/>
      <c r="N3586" s="23"/>
    </row>
    <row r="3587" spans="1:14">
      <c r="A3587" s="38" t="str" cm="1">
        <f t="array" ref="A3587">_xlfn.TEXTJOIN(",", TRUE, _xlfn.UNIQUE(IF((序时账[日期]=B3587)*(序时账[凭证字号]=C3587), 序时账[科目编码], "")))</f>
        <v>0</v>
      </c>
      <c r="B3587" s="89"/>
      <c r="G3587" s="39"/>
      <c r="H3587" s="39"/>
      <c r="I3587" s="42">
        <f>IF(F3587&lt;&gt;"结转本期损益",_xlfn.XLOOKUP(D3587,科目余额表[科目编码],科目余额表[抽查项目],"无匹配"),"期间结转")</f>
        <v>0</v>
      </c>
      <c r="J3587" s="38" t="str" cm="1">
        <f t="array" ref="J3587">_xlfn.TEXTJOIN(",", TRUE, _xlfn.UNIQUE(IF((序时账[日期]=B3587)*(序时账[凭证字号]=C3587)*IF(G3587=0,序时账[借方金额]&lt;&gt;0,序时账[借方金额]=0)*(序时账[科目编码]&lt;&gt;D3587), 序时账[科目名称], "")))</f>
        <v/>
      </c>
      <c r="K3587" s="42"/>
      <c r="M3587" s="24"/>
      <c r="N3587" s="23"/>
    </row>
    <row r="3588" spans="1:14">
      <c r="A3588" s="38" t="str" cm="1">
        <f t="array" ref="A3588">_xlfn.TEXTJOIN(",", TRUE, _xlfn.UNIQUE(IF((序时账[日期]=B3588)*(序时账[凭证字号]=C3588), 序时账[科目编码], "")))</f>
        <v>0</v>
      </c>
      <c r="B3588" s="89"/>
      <c r="G3588" s="39"/>
      <c r="H3588" s="39"/>
      <c r="I3588" s="42">
        <f>IF(F3588&lt;&gt;"结转本期损益",_xlfn.XLOOKUP(D3588,科目余额表[科目编码],科目余额表[抽查项目],"无匹配"),"期间结转")</f>
        <v>0</v>
      </c>
      <c r="J3588" s="38" t="str" cm="1">
        <f t="array" ref="J3588">_xlfn.TEXTJOIN(",", TRUE, _xlfn.UNIQUE(IF((序时账[日期]=B3588)*(序时账[凭证字号]=C3588)*IF(G3588=0,序时账[借方金额]&lt;&gt;0,序时账[借方金额]=0)*(序时账[科目编码]&lt;&gt;D3588), 序时账[科目名称], "")))</f>
        <v/>
      </c>
      <c r="K3588" s="42"/>
      <c r="M3588" s="24"/>
      <c r="N3588" s="23"/>
    </row>
    <row r="3589" spans="1:14">
      <c r="A3589" s="38" t="str" cm="1">
        <f t="array" ref="A3589">_xlfn.TEXTJOIN(",", TRUE, _xlfn.UNIQUE(IF((序时账[日期]=B3589)*(序时账[凭证字号]=C3589), 序时账[科目编码], "")))</f>
        <v>0</v>
      </c>
      <c r="B3589" s="89"/>
      <c r="G3589" s="39"/>
      <c r="H3589" s="39"/>
      <c r="I3589" s="42">
        <f>IF(F3589&lt;&gt;"结转本期损益",_xlfn.XLOOKUP(D3589,科目余额表[科目编码],科目余额表[抽查项目],"无匹配"),"期间结转")</f>
        <v>0</v>
      </c>
      <c r="J3589" s="38" t="str" cm="1">
        <f t="array" ref="J3589">_xlfn.TEXTJOIN(",", TRUE, _xlfn.UNIQUE(IF((序时账[日期]=B3589)*(序时账[凭证字号]=C3589)*IF(G3589=0,序时账[借方金额]&lt;&gt;0,序时账[借方金额]=0)*(序时账[科目编码]&lt;&gt;D3589), 序时账[科目名称], "")))</f>
        <v/>
      </c>
      <c r="K3589" s="42"/>
      <c r="M3589" s="24"/>
      <c r="N3589" s="23"/>
    </row>
    <row r="3590" spans="1:14">
      <c r="A3590" s="38" t="str" cm="1">
        <f t="array" ref="A3590">_xlfn.TEXTJOIN(",", TRUE, _xlfn.UNIQUE(IF((序时账[日期]=B3590)*(序时账[凭证字号]=C3590), 序时账[科目编码], "")))</f>
        <v>0</v>
      </c>
      <c r="B3590" s="89"/>
      <c r="G3590" s="39"/>
      <c r="H3590" s="39"/>
      <c r="I3590" s="42">
        <f>IF(F3590&lt;&gt;"结转本期损益",_xlfn.XLOOKUP(D3590,科目余额表[科目编码],科目余额表[抽查项目],"无匹配"),"期间结转")</f>
        <v>0</v>
      </c>
      <c r="J3590" s="38" t="str" cm="1">
        <f t="array" ref="J3590">_xlfn.TEXTJOIN(",", TRUE, _xlfn.UNIQUE(IF((序时账[日期]=B3590)*(序时账[凭证字号]=C3590)*IF(G3590=0,序时账[借方金额]&lt;&gt;0,序时账[借方金额]=0)*(序时账[科目编码]&lt;&gt;D3590), 序时账[科目名称], "")))</f>
        <v/>
      </c>
      <c r="K3590" s="42"/>
      <c r="M3590" s="24"/>
      <c r="N3590" s="23"/>
    </row>
    <row r="3591" spans="1:14">
      <c r="A3591" s="38" t="str" cm="1">
        <f t="array" ref="A3591">_xlfn.TEXTJOIN(",", TRUE, _xlfn.UNIQUE(IF((序时账[日期]=B3591)*(序时账[凭证字号]=C3591), 序时账[科目编码], "")))</f>
        <v>0</v>
      </c>
      <c r="B3591" s="89"/>
      <c r="G3591" s="39"/>
      <c r="H3591" s="39"/>
      <c r="I3591" s="42">
        <f>IF(F3591&lt;&gt;"结转本期损益",_xlfn.XLOOKUP(D3591,科目余额表[科目编码],科目余额表[抽查项目],"无匹配"),"期间结转")</f>
        <v>0</v>
      </c>
      <c r="J3591" s="38" t="str" cm="1">
        <f t="array" ref="J3591">_xlfn.TEXTJOIN(",", TRUE, _xlfn.UNIQUE(IF((序时账[日期]=B3591)*(序时账[凭证字号]=C3591)*IF(G3591=0,序时账[借方金额]&lt;&gt;0,序时账[借方金额]=0)*(序时账[科目编码]&lt;&gt;D3591), 序时账[科目名称], "")))</f>
        <v/>
      </c>
      <c r="K3591" s="42"/>
      <c r="M3591" s="24"/>
      <c r="N3591" s="23"/>
    </row>
    <row r="3592" spans="1:14">
      <c r="A3592" s="38" t="str" cm="1">
        <f t="array" ref="A3592">_xlfn.TEXTJOIN(",", TRUE, _xlfn.UNIQUE(IF((序时账[日期]=B3592)*(序时账[凭证字号]=C3592), 序时账[科目编码], "")))</f>
        <v>0</v>
      </c>
      <c r="B3592" s="89"/>
      <c r="G3592" s="39"/>
      <c r="H3592" s="39"/>
      <c r="I3592" s="42">
        <f>IF(F3592&lt;&gt;"结转本期损益",_xlfn.XLOOKUP(D3592,科目余额表[科目编码],科目余额表[抽查项目],"无匹配"),"期间结转")</f>
        <v>0</v>
      </c>
      <c r="J3592" s="38" t="str" cm="1">
        <f t="array" ref="J3592">_xlfn.TEXTJOIN(",", TRUE, _xlfn.UNIQUE(IF((序时账[日期]=B3592)*(序时账[凭证字号]=C3592)*IF(G3592=0,序时账[借方金额]&lt;&gt;0,序时账[借方金额]=0)*(序时账[科目编码]&lt;&gt;D3592), 序时账[科目名称], "")))</f>
        <v/>
      </c>
      <c r="K3592" s="42"/>
      <c r="M3592" s="24"/>
      <c r="N3592" s="23"/>
    </row>
    <row r="3593" spans="1:14">
      <c r="A3593" s="38" t="str" cm="1">
        <f t="array" ref="A3593">_xlfn.TEXTJOIN(",", TRUE, _xlfn.UNIQUE(IF((序时账[日期]=B3593)*(序时账[凭证字号]=C3593), 序时账[科目编码], "")))</f>
        <v>0</v>
      </c>
      <c r="B3593" s="89"/>
      <c r="G3593" s="39"/>
      <c r="H3593" s="39"/>
      <c r="I3593" s="42">
        <f>IF(F3593&lt;&gt;"结转本期损益",_xlfn.XLOOKUP(D3593,科目余额表[科目编码],科目余额表[抽查项目],"无匹配"),"期间结转")</f>
        <v>0</v>
      </c>
      <c r="J3593" s="38" t="str" cm="1">
        <f t="array" ref="J3593">_xlfn.TEXTJOIN(",", TRUE, _xlfn.UNIQUE(IF((序时账[日期]=B3593)*(序时账[凭证字号]=C3593)*IF(G3593=0,序时账[借方金额]&lt;&gt;0,序时账[借方金额]=0)*(序时账[科目编码]&lt;&gt;D3593), 序时账[科目名称], "")))</f>
        <v/>
      </c>
      <c r="K3593" s="42"/>
      <c r="M3593" s="24"/>
      <c r="N3593" s="23"/>
    </row>
    <row r="3594" spans="1:14">
      <c r="A3594" s="38" t="str" cm="1">
        <f t="array" ref="A3594">_xlfn.TEXTJOIN(",", TRUE, _xlfn.UNIQUE(IF((序时账[日期]=B3594)*(序时账[凭证字号]=C3594), 序时账[科目编码], "")))</f>
        <v>0</v>
      </c>
      <c r="B3594" s="89"/>
      <c r="G3594" s="39"/>
      <c r="H3594" s="39"/>
      <c r="I3594" s="42">
        <f>IF(F3594&lt;&gt;"结转本期损益",_xlfn.XLOOKUP(D3594,科目余额表[科目编码],科目余额表[抽查项目],"无匹配"),"期间结转")</f>
        <v>0</v>
      </c>
      <c r="J3594" s="38" t="str" cm="1">
        <f t="array" ref="J3594">_xlfn.TEXTJOIN(",", TRUE, _xlfn.UNIQUE(IF((序时账[日期]=B3594)*(序时账[凭证字号]=C3594)*IF(G3594=0,序时账[借方金额]&lt;&gt;0,序时账[借方金额]=0)*(序时账[科目编码]&lt;&gt;D3594), 序时账[科目名称], "")))</f>
        <v/>
      </c>
      <c r="K3594" s="42"/>
      <c r="M3594" s="24"/>
      <c r="N3594" s="23"/>
    </row>
    <row r="3595" spans="1:14">
      <c r="A3595" s="38" t="str" cm="1">
        <f t="array" ref="A3595">_xlfn.TEXTJOIN(",", TRUE, _xlfn.UNIQUE(IF((序时账[日期]=B3595)*(序时账[凭证字号]=C3595), 序时账[科目编码], "")))</f>
        <v>0</v>
      </c>
      <c r="B3595" s="89"/>
      <c r="G3595" s="39"/>
      <c r="H3595" s="39"/>
      <c r="I3595" s="42">
        <f>IF(F3595&lt;&gt;"结转本期损益",_xlfn.XLOOKUP(D3595,科目余额表[科目编码],科目余额表[抽查项目],"无匹配"),"期间结转")</f>
        <v>0</v>
      </c>
      <c r="J3595" s="38" t="str" cm="1">
        <f t="array" ref="J3595">_xlfn.TEXTJOIN(",", TRUE, _xlfn.UNIQUE(IF((序时账[日期]=B3595)*(序时账[凭证字号]=C3595)*IF(G3595=0,序时账[借方金额]&lt;&gt;0,序时账[借方金额]=0)*(序时账[科目编码]&lt;&gt;D3595), 序时账[科目名称], "")))</f>
        <v/>
      </c>
      <c r="K3595" s="42"/>
      <c r="M3595" s="24"/>
      <c r="N3595" s="23"/>
    </row>
    <row r="3596" spans="1:14">
      <c r="A3596" s="38" t="str" cm="1">
        <f t="array" ref="A3596">_xlfn.TEXTJOIN(",", TRUE, _xlfn.UNIQUE(IF((序时账[日期]=B3596)*(序时账[凭证字号]=C3596), 序时账[科目编码], "")))</f>
        <v>0</v>
      </c>
      <c r="B3596" s="89"/>
      <c r="G3596" s="39"/>
      <c r="H3596" s="39"/>
      <c r="I3596" s="42">
        <f>IF(F3596&lt;&gt;"结转本期损益",_xlfn.XLOOKUP(D3596,科目余额表[科目编码],科目余额表[抽查项目],"无匹配"),"期间结转")</f>
        <v>0</v>
      </c>
      <c r="J3596" s="38" t="str" cm="1">
        <f t="array" ref="J3596">_xlfn.TEXTJOIN(",", TRUE, _xlfn.UNIQUE(IF((序时账[日期]=B3596)*(序时账[凭证字号]=C3596)*IF(G3596=0,序时账[借方金额]&lt;&gt;0,序时账[借方金额]=0)*(序时账[科目编码]&lt;&gt;D3596), 序时账[科目名称], "")))</f>
        <v/>
      </c>
      <c r="K3596" s="42"/>
      <c r="M3596" s="24"/>
      <c r="N3596" s="23"/>
    </row>
    <row r="3597" spans="1:14">
      <c r="A3597" s="38" t="str" cm="1">
        <f t="array" ref="A3597">_xlfn.TEXTJOIN(",", TRUE, _xlfn.UNIQUE(IF((序时账[日期]=B3597)*(序时账[凭证字号]=C3597), 序时账[科目编码], "")))</f>
        <v>0</v>
      </c>
      <c r="B3597" s="89"/>
      <c r="G3597" s="39"/>
      <c r="H3597" s="39"/>
      <c r="I3597" s="42">
        <f>IF(F3597&lt;&gt;"结转本期损益",_xlfn.XLOOKUP(D3597,科目余额表[科目编码],科目余额表[抽查项目],"无匹配"),"期间结转")</f>
        <v>0</v>
      </c>
      <c r="J3597" s="38" t="str" cm="1">
        <f t="array" ref="J3597">_xlfn.TEXTJOIN(",", TRUE, _xlfn.UNIQUE(IF((序时账[日期]=B3597)*(序时账[凭证字号]=C3597)*IF(G3597=0,序时账[借方金额]&lt;&gt;0,序时账[借方金额]=0)*(序时账[科目编码]&lt;&gt;D3597), 序时账[科目名称], "")))</f>
        <v/>
      </c>
      <c r="K3597" s="42"/>
      <c r="M3597" s="24"/>
      <c r="N3597" s="23"/>
    </row>
    <row r="3598" spans="1:14">
      <c r="A3598" s="38" t="str" cm="1">
        <f t="array" ref="A3598">_xlfn.TEXTJOIN(",", TRUE, _xlfn.UNIQUE(IF((序时账[日期]=B3598)*(序时账[凭证字号]=C3598), 序时账[科目编码], "")))</f>
        <v>0</v>
      </c>
      <c r="B3598" s="89"/>
      <c r="G3598" s="39"/>
      <c r="H3598" s="39"/>
      <c r="I3598" s="42">
        <f>IF(F3598&lt;&gt;"结转本期损益",_xlfn.XLOOKUP(D3598,科目余额表[科目编码],科目余额表[抽查项目],"无匹配"),"期间结转")</f>
        <v>0</v>
      </c>
      <c r="J3598" s="38" t="str" cm="1">
        <f t="array" ref="J3598">_xlfn.TEXTJOIN(",", TRUE, _xlfn.UNIQUE(IF((序时账[日期]=B3598)*(序时账[凭证字号]=C3598)*IF(G3598=0,序时账[借方金额]&lt;&gt;0,序时账[借方金额]=0)*(序时账[科目编码]&lt;&gt;D3598), 序时账[科目名称], "")))</f>
        <v/>
      </c>
      <c r="K3598" s="42"/>
      <c r="M3598" s="24"/>
      <c r="N3598" s="23"/>
    </row>
    <row r="3599" spans="1:14">
      <c r="A3599" s="38" t="str" cm="1">
        <f t="array" ref="A3599">_xlfn.TEXTJOIN(",", TRUE, _xlfn.UNIQUE(IF((序时账[日期]=B3599)*(序时账[凭证字号]=C3599), 序时账[科目编码], "")))</f>
        <v>0</v>
      </c>
      <c r="B3599" s="89"/>
      <c r="G3599" s="39"/>
      <c r="H3599" s="39"/>
      <c r="I3599" s="42">
        <f>IF(F3599&lt;&gt;"结转本期损益",_xlfn.XLOOKUP(D3599,科目余额表[科目编码],科目余额表[抽查项目],"无匹配"),"期间结转")</f>
        <v>0</v>
      </c>
      <c r="J3599" s="38" t="str" cm="1">
        <f t="array" ref="J3599">_xlfn.TEXTJOIN(",", TRUE, _xlfn.UNIQUE(IF((序时账[日期]=B3599)*(序时账[凭证字号]=C3599)*IF(G3599=0,序时账[借方金额]&lt;&gt;0,序时账[借方金额]=0)*(序时账[科目编码]&lt;&gt;D3599), 序时账[科目名称], "")))</f>
        <v/>
      </c>
      <c r="K3599" s="42"/>
      <c r="M3599" s="24"/>
      <c r="N3599" s="23"/>
    </row>
    <row r="3600" spans="1:14">
      <c r="A3600" s="38" t="str" cm="1">
        <f t="array" ref="A3600">_xlfn.TEXTJOIN(",", TRUE, _xlfn.UNIQUE(IF((序时账[日期]=B3600)*(序时账[凭证字号]=C3600), 序时账[科目编码], "")))</f>
        <v>0</v>
      </c>
      <c r="B3600" s="89"/>
      <c r="G3600" s="39"/>
      <c r="H3600" s="39"/>
      <c r="I3600" s="42">
        <f>IF(F3600&lt;&gt;"结转本期损益",_xlfn.XLOOKUP(D3600,科目余额表[科目编码],科目余额表[抽查项目],"无匹配"),"期间结转")</f>
        <v>0</v>
      </c>
      <c r="J3600" s="38" t="str" cm="1">
        <f t="array" ref="J3600">_xlfn.TEXTJOIN(",", TRUE, _xlfn.UNIQUE(IF((序时账[日期]=B3600)*(序时账[凭证字号]=C3600)*IF(G3600=0,序时账[借方金额]&lt;&gt;0,序时账[借方金额]=0)*(序时账[科目编码]&lt;&gt;D3600), 序时账[科目名称], "")))</f>
        <v/>
      </c>
      <c r="K3600" s="42"/>
      <c r="M3600" s="24"/>
      <c r="N3600" s="23"/>
    </row>
    <row r="3601" spans="1:14">
      <c r="A3601" s="38" t="str" cm="1">
        <f t="array" ref="A3601">_xlfn.TEXTJOIN(",", TRUE, _xlfn.UNIQUE(IF((序时账[日期]=B3601)*(序时账[凭证字号]=C3601), 序时账[科目编码], "")))</f>
        <v>0</v>
      </c>
      <c r="B3601" s="89"/>
      <c r="G3601" s="39"/>
      <c r="H3601" s="39"/>
      <c r="I3601" s="42">
        <f>IF(F3601&lt;&gt;"结转本期损益",_xlfn.XLOOKUP(D3601,科目余额表[科目编码],科目余额表[抽查项目],"无匹配"),"期间结转")</f>
        <v>0</v>
      </c>
      <c r="J3601" s="38" t="str" cm="1">
        <f t="array" ref="J3601">_xlfn.TEXTJOIN(",", TRUE, _xlfn.UNIQUE(IF((序时账[日期]=B3601)*(序时账[凭证字号]=C3601)*IF(G3601=0,序时账[借方金额]&lt;&gt;0,序时账[借方金额]=0)*(序时账[科目编码]&lt;&gt;D3601), 序时账[科目名称], "")))</f>
        <v/>
      </c>
      <c r="K3601" s="42"/>
      <c r="M3601" s="24"/>
      <c r="N3601" s="23"/>
    </row>
    <row r="3602" spans="1:14">
      <c r="A3602" s="38" t="str" cm="1">
        <f t="array" ref="A3602">_xlfn.TEXTJOIN(",", TRUE, _xlfn.UNIQUE(IF((序时账[日期]=B3602)*(序时账[凭证字号]=C3602), 序时账[科目编码], "")))</f>
        <v>0</v>
      </c>
      <c r="B3602" s="89"/>
      <c r="G3602" s="39"/>
      <c r="H3602" s="39"/>
      <c r="I3602" s="42">
        <f>IF(F3602&lt;&gt;"结转本期损益",_xlfn.XLOOKUP(D3602,科目余额表[科目编码],科目余额表[抽查项目],"无匹配"),"期间结转")</f>
        <v>0</v>
      </c>
      <c r="J3602" s="38" t="str" cm="1">
        <f t="array" ref="J3602">_xlfn.TEXTJOIN(",", TRUE, _xlfn.UNIQUE(IF((序时账[日期]=B3602)*(序时账[凭证字号]=C3602)*IF(G3602=0,序时账[借方金额]&lt;&gt;0,序时账[借方金额]=0)*(序时账[科目编码]&lt;&gt;D3602), 序时账[科目名称], "")))</f>
        <v/>
      </c>
      <c r="K3602" s="42"/>
      <c r="M3602" s="24"/>
      <c r="N3602" s="23"/>
    </row>
    <row r="3603" spans="1:14">
      <c r="A3603" s="38" t="str" cm="1">
        <f t="array" ref="A3603">_xlfn.TEXTJOIN(",", TRUE, _xlfn.UNIQUE(IF((序时账[日期]=B3603)*(序时账[凭证字号]=C3603), 序时账[科目编码], "")))</f>
        <v>0</v>
      </c>
      <c r="B3603" s="89"/>
      <c r="G3603" s="39"/>
      <c r="H3603" s="39"/>
      <c r="I3603" s="42">
        <f>IF(F3603&lt;&gt;"结转本期损益",_xlfn.XLOOKUP(D3603,科目余额表[科目编码],科目余额表[抽查项目],"无匹配"),"期间结转")</f>
        <v>0</v>
      </c>
      <c r="J3603" s="38" t="str" cm="1">
        <f t="array" ref="J3603">_xlfn.TEXTJOIN(",", TRUE, _xlfn.UNIQUE(IF((序时账[日期]=B3603)*(序时账[凭证字号]=C3603)*IF(G3603=0,序时账[借方金额]&lt;&gt;0,序时账[借方金额]=0)*(序时账[科目编码]&lt;&gt;D3603), 序时账[科目名称], "")))</f>
        <v/>
      </c>
      <c r="K3603" s="42"/>
      <c r="M3603" s="24"/>
      <c r="N3603" s="23"/>
    </row>
    <row r="3604" spans="1:14">
      <c r="A3604" s="38" t="str" cm="1">
        <f t="array" ref="A3604">_xlfn.TEXTJOIN(",", TRUE, _xlfn.UNIQUE(IF((序时账[日期]=B3604)*(序时账[凭证字号]=C3604), 序时账[科目编码], "")))</f>
        <v>0</v>
      </c>
      <c r="B3604" s="89"/>
      <c r="G3604" s="39"/>
      <c r="H3604" s="39"/>
      <c r="I3604" s="42">
        <f>IF(F3604&lt;&gt;"结转本期损益",_xlfn.XLOOKUP(D3604,科目余额表[科目编码],科目余额表[抽查项目],"无匹配"),"期间结转")</f>
        <v>0</v>
      </c>
      <c r="J3604" s="38" t="str" cm="1">
        <f t="array" ref="J3604">_xlfn.TEXTJOIN(",", TRUE, _xlfn.UNIQUE(IF((序时账[日期]=B3604)*(序时账[凭证字号]=C3604)*IF(G3604=0,序时账[借方金额]&lt;&gt;0,序时账[借方金额]=0)*(序时账[科目编码]&lt;&gt;D3604), 序时账[科目名称], "")))</f>
        <v/>
      </c>
      <c r="K3604" s="42"/>
      <c r="M3604" s="24"/>
      <c r="N3604" s="23"/>
    </row>
    <row r="3605" spans="1:14">
      <c r="A3605" s="38" t="str" cm="1">
        <f t="array" ref="A3605">_xlfn.TEXTJOIN(",", TRUE, _xlfn.UNIQUE(IF((序时账[日期]=B3605)*(序时账[凭证字号]=C3605), 序时账[科目编码], "")))</f>
        <v>0</v>
      </c>
      <c r="B3605" s="89"/>
      <c r="G3605" s="39"/>
      <c r="H3605" s="39"/>
      <c r="I3605" s="42">
        <f>IF(F3605&lt;&gt;"结转本期损益",_xlfn.XLOOKUP(D3605,科目余额表[科目编码],科目余额表[抽查项目],"无匹配"),"期间结转")</f>
        <v>0</v>
      </c>
      <c r="J3605" s="38" t="str" cm="1">
        <f t="array" ref="J3605">_xlfn.TEXTJOIN(",", TRUE, _xlfn.UNIQUE(IF((序时账[日期]=B3605)*(序时账[凭证字号]=C3605)*IF(G3605=0,序时账[借方金额]&lt;&gt;0,序时账[借方金额]=0)*(序时账[科目编码]&lt;&gt;D3605), 序时账[科目名称], "")))</f>
        <v/>
      </c>
      <c r="K3605" s="42"/>
      <c r="M3605" s="24"/>
      <c r="N3605" s="23"/>
    </row>
    <row r="3606" spans="1:14">
      <c r="A3606" s="38" t="str" cm="1">
        <f t="array" ref="A3606">_xlfn.TEXTJOIN(",", TRUE, _xlfn.UNIQUE(IF((序时账[日期]=B3606)*(序时账[凭证字号]=C3606), 序时账[科目编码], "")))</f>
        <v>0</v>
      </c>
      <c r="B3606" s="89"/>
      <c r="G3606" s="39"/>
      <c r="H3606" s="39"/>
      <c r="I3606" s="42">
        <f>IF(F3606&lt;&gt;"结转本期损益",_xlfn.XLOOKUP(D3606,科目余额表[科目编码],科目余额表[抽查项目],"无匹配"),"期间结转")</f>
        <v>0</v>
      </c>
      <c r="J3606" s="38" t="str" cm="1">
        <f t="array" ref="J3606">_xlfn.TEXTJOIN(",", TRUE, _xlfn.UNIQUE(IF((序时账[日期]=B3606)*(序时账[凭证字号]=C3606)*IF(G3606=0,序时账[借方金额]&lt;&gt;0,序时账[借方金额]=0)*(序时账[科目编码]&lt;&gt;D3606), 序时账[科目名称], "")))</f>
        <v/>
      </c>
      <c r="K3606" s="42"/>
      <c r="M3606" s="24"/>
      <c r="N3606" s="23"/>
    </row>
    <row r="3607" spans="1:14">
      <c r="A3607" s="38" t="str" cm="1">
        <f t="array" ref="A3607">_xlfn.TEXTJOIN(",", TRUE, _xlfn.UNIQUE(IF((序时账[日期]=B3607)*(序时账[凭证字号]=C3607), 序时账[科目编码], "")))</f>
        <v>0</v>
      </c>
      <c r="B3607" s="89"/>
      <c r="G3607" s="39"/>
      <c r="H3607" s="39"/>
      <c r="I3607" s="42">
        <f>IF(F3607&lt;&gt;"结转本期损益",_xlfn.XLOOKUP(D3607,科目余额表[科目编码],科目余额表[抽查项目],"无匹配"),"期间结转")</f>
        <v>0</v>
      </c>
      <c r="J3607" s="38" t="str" cm="1">
        <f t="array" ref="J3607">_xlfn.TEXTJOIN(",", TRUE, _xlfn.UNIQUE(IF((序时账[日期]=B3607)*(序时账[凭证字号]=C3607)*IF(G3607=0,序时账[借方金额]&lt;&gt;0,序时账[借方金额]=0)*(序时账[科目编码]&lt;&gt;D3607), 序时账[科目名称], "")))</f>
        <v/>
      </c>
      <c r="K3607" s="42"/>
      <c r="M3607" s="24"/>
      <c r="N3607" s="23"/>
    </row>
    <row r="3608" spans="1:14">
      <c r="A3608" s="38" t="str" cm="1">
        <f t="array" ref="A3608">_xlfn.TEXTJOIN(",", TRUE, _xlfn.UNIQUE(IF((序时账[日期]=B3608)*(序时账[凭证字号]=C3608), 序时账[科目编码], "")))</f>
        <v>0</v>
      </c>
      <c r="B3608" s="89"/>
      <c r="G3608" s="39"/>
      <c r="H3608" s="39"/>
      <c r="I3608" s="42">
        <f>IF(F3608&lt;&gt;"结转本期损益",_xlfn.XLOOKUP(D3608,科目余额表[科目编码],科目余额表[抽查项目],"无匹配"),"期间结转")</f>
        <v>0</v>
      </c>
      <c r="J3608" s="38" t="str" cm="1">
        <f t="array" ref="J3608">_xlfn.TEXTJOIN(",", TRUE, _xlfn.UNIQUE(IF((序时账[日期]=B3608)*(序时账[凭证字号]=C3608)*IF(G3608=0,序时账[借方金额]&lt;&gt;0,序时账[借方金额]=0)*(序时账[科目编码]&lt;&gt;D3608), 序时账[科目名称], "")))</f>
        <v/>
      </c>
      <c r="K3608" s="42"/>
      <c r="M3608" s="24"/>
      <c r="N3608" s="23"/>
    </row>
    <row r="3609" spans="1:14">
      <c r="A3609" s="38" t="str" cm="1">
        <f t="array" ref="A3609">_xlfn.TEXTJOIN(",", TRUE, _xlfn.UNIQUE(IF((序时账[日期]=B3609)*(序时账[凭证字号]=C3609), 序时账[科目编码], "")))</f>
        <v>0</v>
      </c>
      <c r="B3609" s="89"/>
      <c r="G3609" s="39"/>
      <c r="H3609" s="39"/>
      <c r="I3609" s="42">
        <f>IF(F3609&lt;&gt;"结转本期损益",_xlfn.XLOOKUP(D3609,科目余额表[科目编码],科目余额表[抽查项目],"无匹配"),"期间结转")</f>
        <v>0</v>
      </c>
      <c r="J3609" s="38" t="str" cm="1">
        <f t="array" ref="J3609">_xlfn.TEXTJOIN(",", TRUE, _xlfn.UNIQUE(IF((序时账[日期]=B3609)*(序时账[凭证字号]=C3609)*IF(G3609=0,序时账[借方金额]&lt;&gt;0,序时账[借方金额]=0)*(序时账[科目编码]&lt;&gt;D3609), 序时账[科目名称], "")))</f>
        <v/>
      </c>
      <c r="K3609" s="42"/>
      <c r="M3609" s="24"/>
      <c r="N3609" s="23"/>
    </row>
    <row r="3610" spans="1:14">
      <c r="A3610" s="38" t="str" cm="1">
        <f t="array" ref="A3610">_xlfn.TEXTJOIN(",", TRUE, _xlfn.UNIQUE(IF((序时账[日期]=B3610)*(序时账[凭证字号]=C3610), 序时账[科目编码], "")))</f>
        <v>0</v>
      </c>
      <c r="B3610" s="89"/>
      <c r="G3610" s="39"/>
      <c r="H3610" s="39"/>
      <c r="I3610" s="42">
        <f>IF(F3610&lt;&gt;"结转本期损益",_xlfn.XLOOKUP(D3610,科目余额表[科目编码],科目余额表[抽查项目],"无匹配"),"期间结转")</f>
        <v>0</v>
      </c>
      <c r="J3610" s="38" t="str" cm="1">
        <f t="array" ref="J3610">_xlfn.TEXTJOIN(",", TRUE, _xlfn.UNIQUE(IF((序时账[日期]=B3610)*(序时账[凭证字号]=C3610)*IF(G3610=0,序时账[借方金额]&lt;&gt;0,序时账[借方金额]=0)*(序时账[科目编码]&lt;&gt;D3610), 序时账[科目名称], "")))</f>
        <v/>
      </c>
      <c r="K3610" s="42"/>
      <c r="M3610" s="24"/>
      <c r="N3610" s="23"/>
    </row>
    <row r="3611" spans="1:14">
      <c r="A3611" s="38" t="str" cm="1">
        <f t="array" ref="A3611">_xlfn.TEXTJOIN(",", TRUE, _xlfn.UNIQUE(IF((序时账[日期]=B3611)*(序时账[凭证字号]=C3611), 序时账[科目编码], "")))</f>
        <v>0</v>
      </c>
      <c r="B3611" s="89"/>
      <c r="G3611" s="39"/>
      <c r="H3611" s="39"/>
      <c r="I3611" s="42">
        <f>IF(F3611&lt;&gt;"结转本期损益",_xlfn.XLOOKUP(D3611,科目余额表[科目编码],科目余额表[抽查项目],"无匹配"),"期间结转")</f>
        <v>0</v>
      </c>
      <c r="J3611" s="38" t="str" cm="1">
        <f t="array" ref="J3611">_xlfn.TEXTJOIN(",", TRUE, _xlfn.UNIQUE(IF((序时账[日期]=B3611)*(序时账[凭证字号]=C3611)*IF(G3611=0,序时账[借方金额]&lt;&gt;0,序时账[借方金额]=0)*(序时账[科目编码]&lt;&gt;D3611), 序时账[科目名称], "")))</f>
        <v/>
      </c>
      <c r="K3611" s="42"/>
      <c r="M3611" s="24"/>
      <c r="N3611" s="23"/>
    </row>
    <row r="3612" spans="1:14">
      <c r="A3612" s="38" t="str" cm="1">
        <f t="array" ref="A3612">_xlfn.TEXTJOIN(",", TRUE, _xlfn.UNIQUE(IF((序时账[日期]=B3612)*(序时账[凭证字号]=C3612), 序时账[科目编码], "")))</f>
        <v>0</v>
      </c>
      <c r="B3612" s="89"/>
      <c r="G3612" s="39"/>
      <c r="H3612" s="39"/>
      <c r="I3612" s="42">
        <f>IF(F3612&lt;&gt;"结转本期损益",_xlfn.XLOOKUP(D3612,科目余额表[科目编码],科目余额表[抽查项目],"无匹配"),"期间结转")</f>
        <v>0</v>
      </c>
      <c r="J3612" s="38" t="str" cm="1">
        <f t="array" ref="J3612">_xlfn.TEXTJOIN(",", TRUE, _xlfn.UNIQUE(IF((序时账[日期]=B3612)*(序时账[凭证字号]=C3612)*IF(G3612=0,序时账[借方金额]&lt;&gt;0,序时账[借方金额]=0)*(序时账[科目编码]&lt;&gt;D3612), 序时账[科目名称], "")))</f>
        <v/>
      </c>
      <c r="K3612" s="42"/>
      <c r="M3612" s="24"/>
      <c r="N3612" s="23"/>
    </row>
    <row r="3613" spans="1:14">
      <c r="A3613" s="38" t="str" cm="1">
        <f t="array" ref="A3613">_xlfn.TEXTJOIN(",", TRUE, _xlfn.UNIQUE(IF((序时账[日期]=B3613)*(序时账[凭证字号]=C3613), 序时账[科目编码], "")))</f>
        <v>0</v>
      </c>
      <c r="B3613" s="89"/>
      <c r="G3613" s="39"/>
      <c r="H3613" s="39"/>
      <c r="I3613" s="42">
        <f>IF(F3613&lt;&gt;"结转本期损益",_xlfn.XLOOKUP(D3613,科目余额表[科目编码],科目余额表[抽查项目],"无匹配"),"期间结转")</f>
        <v>0</v>
      </c>
      <c r="J3613" s="38" t="str" cm="1">
        <f t="array" ref="J3613">_xlfn.TEXTJOIN(",", TRUE, _xlfn.UNIQUE(IF((序时账[日期]=B3613)*(序时账[凭证字号]=C3613)*IF(G3613=0,序时账[借方金额]&lt;&gt;0,序时账[借方金额]=0)*(序时账[科目编码]&lt;&gt;D3613), 序时账[科目名称], "")))</f>
        <v/>
      </c>
      <c r="K3613" s="42"/>
      <c r="M3613" s="24"/>
      <c r="N3613" s="23"/>
    </row>
    <row r="3614" spans="1:14">
      <c r="A3614" s="38" t="str" cm="1">
        <f t="array" ref="A3614">_xlfn.TEXTJOIN(",", TRUE, _xlfn.UNIQUE(IF((序时账[日期]=B3614)*(序时账[凭证字号]=C3614), 序时账[科目编码], "")))</f>
        <v>0</v>
      </c>
      <c r="B3614" s="89"/>
      <c r="G3614" s="39"/>
      <c r="H3614" s="39"/>
      <c r="I3614" s="42">
        <f>IF(F3614&lt;&gt;"结转本期损益",_xlfn.XLOOKUP(D3614,科目余额表[科目编码],科目余额表[抽查项目],"无匹配"),"期间结转")</f>
        <v>0</v>
      </c>
      <c r="J3614" s="38" t="str" cm="1">
        <f t="array" ref="J3614">_xlfn.TEXTJOIN(",", TRUE, _xlfn.UNIQUE(IF((序时账[日期]=B3614)*(序时账[凭证字号]=C3614)*IF(G3614=0,序时账[借方金额]&lt;&gt;0,序时账[借方金额]=0)*(序时账[科目编码]&lt;&gt;D3614), 序时账[科目名称], "")))</f>
        <v/>
      </c>
      <c r="K3614" s="42"/>
      <c r="M3614" s="24"/>
      <c r="N3614" s="23"/>
    </row>
    <row r="3615" spans="1:14">
      <c r="A3615" s="38" t="str" cm="1">
        <f t="array" ref="A3615">_xlfn.TEXTJOIN(",", TRUE, _xlfn.UNIQUE(IF((序时账[日期]=B3615)*(序时账[凭证字号]=C3615), 序时账[科目编码], "")))</f>
        <v>0</v>
      </c>
      <c r="B3615" s="89"/>
      <c r="G3615" s="39"/>
      <c r="H3615" s="39"/>
      <c r="I3615" s="42">
        <f>IF(F3615&lt;&gt;"结转本期损益",_xlfn.XLOOKUP(D3615,科目余额表[科目编码],科目余额表[抽查项目],"无匹配"),"期间结转")</f>
        <v>0</v>
      </c>
      <c r="J3615" s="38" t="str" cm="1">
        <f t="array" ref="J3615">_xlfn.TEXTJOIN(",", TRUE, _xlfn.UNIQUE(IF((序时账[日期]=B3615)*(序时账[凭证字号]=C3615)*IF(G3615=0,序时账[借方金额]&lt;&gt;0,序时账[借方金额]=0)*(序时账[科目编码]&lt;&gt;D3615), 序时账[科目名称], "")))</f>
        <v/>
      </c>
      <c r="K3615" s="42"/>
      <c r="M3615" s="24"/>
      <c r="N3615" s="23"/>
    </row>
    <row r="3616" spans="1:14">
      <c r="A3616" s="38" t="str" cm="1">
        <f t="array" ref="A3616">_xlfn.TEXTJOIN(",", TRUE, _xlfn.UNIQUE(IF((序时账[日期]=B3616)*(序时账[凭证字号]=C3616), 序时账[科目编码], "")))</f>
        <v>0</v>
      </c>
      <c r="B3616" s="89"/>
      <c r="G3616" s="39"/>
      <c r="H3616" s="39"/>
      <c r="I3616" s="42">
        <f>IF(F3616&lt;&gt;"结转本期损益",_xlfn.XLOOKUP(D3616,科目余额表[科目编码],科目余额表[抽查项目],"无匹配"),"期间结转")</f>
        <v>0</v>
      </c>
      <c r="J3616" s="38" t="str" cm="1">
        <f t="array" ref="J3616">_xlfn.TEXTJOIN(",", TRUE, _xlfn.UNIQUE(IF((序时账[日期]=B3616)*(序时账[凭证字号]=C3616)*IF(G3616=0,序时账[借方金额]&lt;&gt;0,序时账[借方金额]=0)*(序时账[科目编码]&lt;&gt;D3616), 序时账[科目名称], "")))</f>
        <v/>
      </c>
      <c r="K3616" s="42"/>
      <c r="M3616" s="24"/>
      <c r="N3616" s="23"/>
    </row>
    <row r="3617" spans="1:14">
      <c r="A3617" s="38" t="str" cm="1">
        <f t="array" ref="A3617">_xlfn.TEXTJOIN(",", TRUE, _xlfn.UNIQUE(IF((序时账[日期]=B3617)*(序时账[凭证字号]=C3617), 序时账[科目编码], "")))</f>
        <v>0</v>
      </c>
      <c r="B3617" s="89"/>
      <c r="G3617" s="39"/>
      <c r="H3617" s="39"/>
      <c r="I3617" s="42">
        <f>IF(F3617&lt;&gt;"结转本期损益",_xlfn.XLOOKUP(D3617,科目余额表[科目编码],科目余额表[抽查项目],"无匹配"),"期间结转")</f>
        <v>0</v>
      </c>
      <c r="J3617" s="38" t="str" cm="1">
        <f t="array" ref="J3617">_xlfn.TEXTJOIN(",", TRUE, _xlfn.UNIQUE(IF((序时账[日期]=B3617)*(序时账[凭证字号]=C3617)*IF(G3617=0,序时账[借方金额]&lt;&gt;0,序时账[借方金额]=0)*(序时账[科目编码]&lt;&gt;D3617), 序时账[科目名称], "")))</f>
        <v/>
      </c>
      <c r="K3617" s="42"/>
      <c r="M3617" s="24"/>
      <c r="N3617" s="23"/>
    </row>
    <row r="3618" spans="1:14">
      <c r="A3618" s="38" t="str" cm="1">
        <f t="array" ref="A3618">_xlfn.TEXTJOIN(",", TRUE, _xlfn.UNIQUE(IF((序时账[日期]=B3618)*(序时账[凭证字号]=C3618), 序时账[科目编码], "")))</f>
        <v>0</v>
      </c>
      <c r="B3618" s="89"/>
      <c r="G3618" s="39"/>
      <c r="H3618" s="39"/>
      <c r="I3618" s="42">
        <f>IF(F3618&lt;&gt;"结转本期损益",_xlfn.XLOOKUP(D3618,科目余额表[科目编码],科目余额表[抽查项目],"无匹配"),"期间结转")</f>
        <v>0</v>
      </c>
      <c r="J3618" s="38" t="str" cm="1">
        <f t="array" ref="J3618">_xlfn.TEXTJOIN(",", TRUE, _xlfn.UNIQUE(IF((序时账[日期]=B3618)*(序时账[凭证字号]=C3618)*IF(G3618=0,序时账[借方金额]&lt;&gt;0,序时账[借方金额]=0)*(序时账[科目编码]&lt;&gt;D3618), 序时账[科目名称], "")))</f>
        <v/>
      </c>
      <c r="K3618" s="42"/>
      <c r="M3618" s="24"/>
      <c r="N3618" s="23"/>
    </row>
    <row r="3619" spans="1:14">
      <c r="A3619" s="38" t="str" cm="1">
        <f t="array" ref="A3619">_xlfn.TEXTJOIN(",", TRUE, _xlfn.UNIQUE(IF((序时账[日期]=B3619)*(序时账[凭证字号]=C3619), 序时账[科目编码], "")))</f>
        <v>0</v>
      </c>
      <c r="B3619" s="89"/>
      <c r="G3619" s="39"/>
      <c r="H3619" s="39"/>
      <c r="I3619" s="42">
        <f>IF(F3619&lt;&gt;"结转本期损益",_xlfn.XLOOKUP(D3619,科目余额表[科目编码],科目余额表[抽查项目],"无匹配"),"期间结转")</f>
        <v>0</v>
      </c>
      <c r="J3619" s="38" t="str" cm="1">
        <f t="array" ref="J3619">_xlfn.TEXTJOIN(",", TRUE, _xlfn.UNIQUE(IF((序时账[日期]=B3619)*(序时账[凭证字号]=C3619)*IF(G3619=0,序时账[借方金额]&lt;&gt;0,序时账[借方金额]=0)*(序时账[科目编码]&lt;&gt;D3619), 序时账[科目名称], "")))</f>
        <v/>
      </c>
      <c r="K3619" s="42"/>
      <c r="M3619" s="24"/>
      <c r="N3619" s="23"/>
    </row>
    <row r="3620" spans="1:14">
      <c r="A3620" s="38" t="str" cm="1">
        <f t="array" ref="A3620">_xlfn.TEXTJOIN(",", TRUE, _xlfn.UNIQUE(IF((序时账[日期]=B3620)*(序时账[凭证字号]=C3620), 序时账[科目编码], "")))</f>
        <v>0</v>
      </c>
      <c r="B3620" s="89"/>
      <c r="G3620" s="39"/>
      <c r="H3620" s="39"/>
      <c r="I3620" s="42">
        <f>IF(F3620&lt;&gt;"结转本期损益",_xlfn.XLOOKUP(D3620,科目余额表[科目编码],科目余额表[抽查项目],"无匹配"),"期间结转")</f>
        <v>0</v>
      </c>
      <c r="J3620" s="38" t="str" cm="1">
        <f t="array" ref="J3620">_xlfn.TEXTJOIN(",", TRUE, _xlfn.UNIQUE(IF((序时账[日期]=B3620)*(序时账[凭证字号]=C3620)*IF(G3620=0,序时账[借方金额]&lt;&gt;0,序时账[借方金额]=0)*(序时账[科目编码]&lt;&gt;D3620), 序时账[科目名称], "")))</f>
        <v/>
      </c>
      <c r="K3620" s="42"/>
      <c r="M3620" s="24"/>
      <c r="N3620" s="23"/>
    </row>
    <row r="3621" spans="1:14">
      <c r="A3621" s="38" t="str" cm="1">
        <f t="array" ref="A3621">_xlfn.TEXTJOIN(",", TRUE, _xlfn.UNIQUE(IF((序时账[日期]=B3621)*(序时账[凭证字号]=C3621), 序时账[科目编码], "")))</f>
        <v>0</v>
      </c>
      <c r="B3621" s="89"/>
      <c r="G3621" s="39"/>
      <c r="H3621" s="39"/>
      <c r="I3621" s="42">
        <f>IF(F3621&lt;&gt;"结转本期损益",_xlfn.XLOOKUP(D3621,科目余额表[科目编码],科目余额表[抽查项目],"无匹配"),"期间结转")</f>
        <v>0</v>
      </c>
      <c r="J3621" s="38" t="str" cm="1">
        <f t="array" ref="J3621">_xlfn.TEXTJOIN(",", TRUE, _xlfn.UNIQUE(IF((序时账[日期]=B3621)*(序时账[凭证字号]=C3621)*IF(G3621=0,序时账[借方金额]&lt;&gt;0,序时账[借方金额]=0)*(序时账[科目编码]&lt;&gt;D3621), 序时账[科目名称], "")))</f>
        <v/>
      </c>
      <c r="K3621" s="42"/>
      <c r="M3621" s="24"/>
      <c r="N3621" s="23"/>
    </row>
    <row r="3622" spans="1:14">
      <c r="A3622" s="38" t="str" cm="1">
        <f t="array" ref="A3622">_xlfn.TEXTJOIN(",", TRUE, _xlfn.UNIQUE(IF((序时账[日期]=B3622)*(序时账[凭证字号]=C3622), 序时账[科目编码], "")))</f>
        <v>0</v>
      </c>
      <c r="B3622" s="89"/>
      <c r="G3622" s="39"/>
      <c r="H3622" s="39"/>
      <c r="I3622" s="42">
        <f>IF(F3622&lt;&gt;"结转本期损益",_xlfn.XLOOKUP(D3622,科目余额表[科目编码],科目余额表[抽查项目],"无匹配"),"期间结转")</f>
        <v>0</v>
      </c>
      <c r="J3622" s="38" t="str" cm="1">
        <f t="array" ref="J3622">_xlfn.TEXTJOIN(",", TRUE, _xlfn.UNIQUE(IF((序时账[日期]=B3622)*(序时账[凭证字号]=C3622)*IF(G3622=0,序时账[借方金额]&lt;&gt;0,序时账[借方金额]=0)*(序时账[科目编码]&lt;&gt;D3622), 序时账[科目名称], "")))</f>
        <v/>
      </c>
      <c r="K3622" s="42"/>
      <c r="M3622" s="24"/>
      <c r="N3622" s="23"/>
    </row>
    <row r="3623" spans="1:14">
      <c r="A3623" s="38" t="str" cm="1">
        <f t="array" ref="A3623">_xlfn.TEXTJOIN(",", TRUE, _xlfn.UNIQUE(IF((序时账[日期]=B3623)*(序时账[凭证字号]=C3623), 序时账[科目编码], "")))</f>
        <v>0</v>
      </c>
      <c r="B3623" s="89"/>
      <c r="G3623" s="39"/>
      <c r="H3623" s="39"/>
      <c r="I3623" s="42">
        <f>IF(F3623&lt;&gt;"结转本期损益",_xlfn.XLOOKUP(D3623,科目余额表[科目编码],科目余额表[抽查项目],"无匹配"),"期间结转")</f>
        <v>0</v>
      </c>
      <c r="J3623" s="38" t="str" cm="1">
        <f t="array" ref="J3623">_xlfn.TEXTJOIN(",", TRUE, _xlfn.UNIQUE(IF((序时账[日期]=B3623)*(序时账[凭证字号]=C3623)*IF(G3623=0,序时账[借方金额]&lt;&gt;0,序时账[借方金额]=0)*(序时账[科目编码]&lt;&gt;D3623), 序时账[科目名称], "")))</f>
        <v/>
      </c>
      <c r="K3623" s="42"/>
      <c r="M3623" s="24"/>
      <c r="N3623" s="23"/>
    </row>
    <row r="3624" spans="1:14">
      <c r="A3624" s="38" t="str" cm="1">
        <f t="array" ref="A3624">_xlfn.TEXTJOIN(",", TRUE, _xlfn.UNIQUE(IF((序时账[日期]=B3624)*(序时账[凭证字号]=C3624), 序时账[科目编码], "")))</f>
        <v>0</v>
      </c>
      <c r="B3624" s="89"/>
      <c r="G3624" s="39"/>
      <c r="H3624" s="39"/>
      <c r="I3624" s="42">
        <f>IF(F3624&lt;&gt;"结转本期损益",_xlfn.XLOOKUP(D3624,科目余额表[科目编码],科目余额表[抽查项目],"无匹配"),"期间结转")</f>
        <v>0</v>
      </c>
      <c r="J3624" s="38" t="str" cm="1">
        <f t="array" ref="J3624">_xlfn.TEXTJOIN(",", TRUE, _xlfn.UNIQUE(IF((序时账[日期]=B3624)*(序时账[凭证字号]=C3624)*IF(G3624=0,序时账[借方金额]&lt;&gt;0,序时账[借方金额]=0)*(序时账[科目编码]&lt;&gt;D3624), 序时账[科目名称], "")))</f>
        <v/>
      </c>
      <c r="K3624" s="42"/>
      <c r="M3624" s="24"/>
      <c r="N3624" s="23"/>
    </row>
    <row r="3625" spans="1:14">
      <c r="A3625" s="38" t="str" cm="1">
        <f t="array" ref="A3625">_xlfn.TEXTJOIN(",", TRUE, _xlfn.UNIQUE(IF((序时账[日期]=B3625)*(序时账[凭证字号]=C3625), 序时账[科目编码], "")))</f>
        <v>0</v>
      </c>
      <c r="B3625" s="89"/>
      <c r="G3625" s="39"/>
      <c r="H3625" s="39"/>
      <c r="I3625" s="42">
        <f>IF(F3625&lt;&gt;"结转本期损益",_xlfn.XLOOKUP(D3625,科目余额表[科目编码],科目余额表[抽查项目],"无匹配"),"期间结转")</f>
        <v>0</v>
      </c>
      <c r="J3625" s="38" t="str" cm="1">
        <f t="array" ref="J3625">_xlfn.TEXTJOIN(",", TRUE, _xlfn.UNIQUE(IF((序时账[日期]=B3625)*(序时账[凭证字号]=C3625)*IF(G3625=0,序时账[借方金额]&lt;&gt;0,序时账[借方金额]=0)*(序时账[科目编码]&lt;&gt;D3625), 序时账[科目名称], "")))</f>
        <v/>
      </c>
      <c r="K3625" s="42"/>
      <c r="M3625" s="24"/>
      <c r="N3625" s="23"/>
    </row>
    <row r="3626" spans="1:14">
      <c r="A3626" s="38" t="str" cm="1">
        <f t="array" ref="A3626">_xlfn.TEXTJOIN(",", TRUE, _xlfn.UNIQUE(IF((序时账[日期]=B3626)*(序时账[凭证字号]=C3626), 序时账[科目编码], "")))</f>
        <v>0</v>
      </c>
      <c r="B3626" s="89"/>
      <c r="G3626" s="39"/>
      <c r="H3626" s="39"/>
      <c r="I3626" s="42">
        <f>IF(F3626&lt;&gt;"结转本期损益",_xlfn.XLOOKUP(D3626,科目余额表[科目编码],科目余额表[抽查项目],"无匹配"),"期间结转")</f>
        <v>0</v>
      </c>
      <c r="J3626" s="38" t="str" cm="1">
        <f t="array" ref="J3626">_xlfn.TEXTJOIN(",", TRUE, _xlfn.UNIQUE(IF((序时账[日期]=B3626)*(序时账[凭证字号]=C3626)*IF(G3626=0,序时账[借方金额]&lt;&gt;0,序时账[借方金额]=0)*(序时账[科目编码]&lt;&gt;D3626), 序时账[科目名称], "")))</f>
        <v/>
      </c>
      <c r="K3626" s="42"/>
      <c r="M3626" s="24"/>
      <c r="N3626" s="23"/>
    </row>
    <row r="3627" spans="1:14">
      <c r="A3627" s="38" t="str" cm="1">
        <f t="array" ref="A3627">_xlfn.TEXTJOIN(",", TRUE, _xlfn.UNIQUE(IF((序时账[日期]=B3627)*(序时账[凭证字号]=C3627), 序时账[科目编码], "")))</f>
        <v>0</v>
      </c>
      <c r="B3627" s="89"/>
      <c r="G3627" s="39"/>
      <c r="H3627" s="39"/>
      <c r="I3627" s="42">
        <f>IF(F3627&lt;&gt;"结转本期损益",_xlfn.XLOOKUP(D3627,科目余额表[科目编码],科目余额表[抽查项目],"无匹配"),"期间结转")</f>
        <v>0</v>
      </c>
      <c r="J3627" s="38" t="str" cm="1">
        <f t="array" ref="J3627">_xlfn.TEXTJOIN(",", TRUE, _xlfn.UNIQUE(IF((序时账[日期]=B3627)*(序时账[凭证字号]=C3627)*IF(G3627=0,序时账[借方金额]&lt;&gt;0,序时账[借方金额]=0)*(序时账[科目编码]&lt;&gt;D3627), 序时账[科目名称], "")))</f>
        <v/>
      </c>
      <c r="K3627" s="42"/>
      <c r="M3627" s="24"/>
      <c r="N3627" s="23"/>
    </row>
    <row r="3628" spans="1:14">
      <c r="A3628" s="38" t="str" cm="1">
        <f t="array" ref="A3628">_xlfn.TEXTJOIN(",", TRUE, _xlfn.UNIQUE(IF((序时账[日期]=B3628)*(序时账[凭证字号]=C3628), 序时账[科目编码], "")))</f>
        <v>0</v>
      </c>
      <c r="B3628" s="89"/>
      <c r="G3628" s="39"/>
      <c r="H3628" s="39"/>
      <c r="I3628" s="42">
        <f>IF(F3628&lt;&gt;"结转本期损益",_xlfn.XLOOKUP(D3628,科目余额表[科目编码],科目余额表[抽查项目],"无匹配"),"期间结转")</f>
        <v>0</v>
      </c>
      <c r="J3628" s="38" t="str" cm="1">
        <f t="array" ref="J3628">_xlfn.TEXTJOIN(",", TRUE, _xlfn.UNIQUE(IF((序时账[日期]=B3628)*(序时账[凭证字号]=C3628)*IF(G3628=0,序时账[借方金额]&lt;&gt;0,序时账[借方金额]=0)*(序时账[科目编码]&lt;&gt;D3628), 序时账[科目名称], "")))</f>
        <v/>
      </c>
      <c r="K3628" s="42"/>
      <c r="M3628" s="24"/>
      <c r="N3628" s="23"/>
    </row>
    <row r="3629" spans="1:14">
      <c r="A3629" s="38" t="str" cm="1">
        <f t="array" ref="A3629">_xlfn.TEXTJOIN(",", TRUE, _xlfn.UNIQUE(IF((序时账[日期]=B3629)*(序时账[凭证字号]=C3629), 序时账[科目编码], "")))</f>
        <v>0</v>
      </c>
      <c r="B3629" s="89"/>
      <c r="G3629" s="39"/>
      <c r="H3629" s="39"/>
      <c r="I3629" s="42">
        <f>IF(F3629&lt;&gt;"结转本期损益",_xlfn.XLOOKUP(D3629,科目余额表[科目编码],科目余额表[抽查项目],"无匹配"),"期间结转")</f>
        <v>0</v>
      </c>
      <c r="J3629" s="38" t="str" cm="1">
        <f t="array" ref="J3629">_xlfn.TEXTJOIN(",", TRUE, _xlfn.UNIQUE(IF((序时账[日期]=B3629)*(序时账[凭证字号]=C3629)*IF(G3629=0,序时账[借方金额]&lt;&gt;0,序时账[借方金额]=0)*(序时账[科目编码]&lt;&gt;D3629), 序时账[科目名称], "")))</f>
        <v/>
      </c>
      <c r="K3629" s="42"/>
      <c r="M3629" s="24"/>
      <c r="N3629" s="23"/>
    </row>
    <row r="3630" spans="1:14">
      <c r="A3630" s="38" t="str" cm="1">
        <f t="array" ref="A3630">_xlfn.TEXTJOIN(",", TRUE, _xlfn.UNIQUE(IF((序时账[日期]=B3630)*(序时账[凭证字号]=C3630), 序时账[科目编码], "")))</f>
        <v>0</v>
      </c>
      <c r="B3630" s="89"/>
      <c r="G3630" s="39"/>
      <c r="H3630" s="39"/>
      <c r="I3630" s="42">
        <f>IF(F3630&lt;&gt;"结转本期损益",_xlfn.XLOOKUP(D3630,科目余额表[科目编码],科目余额表[抽查项目],"无匹配"),"期间结转")</f>
        <v>0</v>
      </c>
      <c r="J3630" s="38" t="str" cm="1">
        <f t="array" ref="J3630">_xlfn.TEXTJOIN(",", TRUE, _xlfn.UNIQUE(IF((序时账[日期]=B3630)*(序时账[凭证字号]=C3630)*IF(G3630=0,序时账[借方金额]&lt;&gt;0,序时账[借方金额]=0)*(序时账[科目编码]&lt;&gt;D3630), 序时账[科目名称], "")))</f>
        <v/>
      </c>
      <c r="K3630" s="42"/>
      <c r="M3630" s="24"/>
      <c r="N3630" s="23"/>
    </row>
    <row r="3631" spans="1:14">
      <c r="A3631" s="38" t="str" cm="1">
        <f t="array" ref="A3631">_xlfn.TEXTJOIN(",", TRUE, _xlfn.UNIQUE(IF((序时账[日期]=B3631)*(序时账[凭证字号]=C3631), 序时账[科目编码], "")))</f>
        <v>0</v>
      </c>
      <c r="B3631" s="89"/>
      <c r="G3631" s="39"/>
      <c r="H3631" s="39"/>
      <c r="I3631" s="42">
        <f>IF(F3631&lt;&gt;"结转本期损益",_xlfn.XLOOKUP(D3631,科目余额表[科目编码],科目余额表[抽查项目],"无匹配"),"期间结转")</f>
        <v>0</v>
      </c>
      <c r="J3631" s="38" t="str" cm="1">
        <f t="array" ref="J3631">_xlfn.TEXTJOIN(",", TRUE, _xlfn.UNIQUE(IF((序时账[日期]=B3631)*(序时账[凭证字号]=C3631)*IF(G3631=0,序时账[借方金额]&lt;&gt;0,序时账[借方金额]=0)*(序时账[科目编码]&lt;&gt;D3631), 序时账[科目名称], "")))</f>
        <v/>
      </c>
      <c r="K3631" s="42"/>
      <c r="M3631" s="24"/>
      <c r="N3631" s="23"/>
    </row>
    <row r="3632" spans="1:14">
      <c r="A3632" s="38" t="str" cm="1">
        <f t="array" ref="A3632">_xlfn.TEXTJOIN(",", TRUE, _xlfn.UNIQUE(IF((序时账[日期]=B3632)*(序时账[凭证字号]=C3632), 序时账[科目编码], "")))</f>
        <v>0</v>
      </c>
      <c r="B3632" s="89"/>
      <c r="G3632" s="39"/>
      <c r="H3632" s="39"/>
      <c r="I3632" s="42">
        <f>IF(F3632&lt;&gt;"结转本期损益",_xlfn.XLOOKUP(D3632,科目余额表[科目编码],科目余额表[抽查项目],"无匹配"),"期间结转")</f>
        <v>0</v>
      </c>
      <c r="J3632" s="38" t="str" cm="1">
        <f t="array" ref="J3632">_xlfn.TEXTJOIN(",", TRUE, _xlfn.UNIQUE(IF((序时账[日期]=B3632)*(序时账[凭证字号]=C3632)*IF(G3632=0,序时账[借方金额]&lt;&gt;0,序时账[借方金额]=0)*(序时账[科目编码]&lt;&gt;D3632), 序时账[科目名称], "")))</f>
        <v/>
      </c>
      <c r="K3632" s="42"/>
      <c r="M3632" s="24"/>
      <c r="N3632" s="23"/>
    </row>
    <row r="3633" spans="1:14">
      <c r="A3633" s="38" t="str" cm="1">
        <f t="array" ref="A3633">_xlfn.TEXTJOIN(",", TRUE, _xlfn.UNIQUE(IF((序时账[日期]=B3633)*(序时账[凭证字号]=C3633), 序时账[科目编码], "")))</f>
        <v>0</v>
      </c>
      <c r="B3633" s="89"/>
      <c r="G3633" s="39"/>
      <c r="H3633" s="39"/>
      <c r="I3633" s="42">
        <f>IF(F3633&lt;&gt;"结转本期损益",_xlfn.XLOOKUP(D3633,科目余额表[科目编码],科目余额表[抽查项目],"无匹配"),"期间结转")</f>
        <v>0</v>
      </c>
      <c r="J3633" s="38" t="str" cm="1">
        <f t="array" ref="J3633">_xlfn.TEXTJOIN(",", TRUE, _xlfn.UNIQUE(IF((序时账[日期]=B3633)*(序时账[凭证字号]=C3633)*IF(G3633=0,序时账[借方金额]&lt;&gt;0,序时账[借方金额]=0)*(序时账[科目编码]&lt;&gt;D3633), 序时账[科目名称], "")))</f>
        <v/>
      </c>
      <c r="K3633" s="42"/>
      <c r="M3633" s="24"/>
      <c r="N3633" s="23"/>
    </row>
    <row r="3634" spans="1:14">
      <c r="A3634" s="38" t="str" cm="1">
        <f t="array" ref="A3634">_xlfn.TEXTJOIN(",", TRUE, _xlfn.UNIQUE(IF((序时账[日期]=B3634)*(序时账[凭证字号]=C3634), 序时账[科目编码], "")))</f>
        <v>0</v>
      </c>
      <c r="B3634" s="89"/>
      <c r="G3634" s="39"/>
      <c r="H3634" s="39"/>
      <c r="I3634" s="42">
        <f>IF(F3634&lt;&gt;"结转本期损益",_xlfn.XLOOKUP(D3634,科目余额表[科目编码],科目余额表[抽查项目],"无匹配"),"期间结转")</f>
        <v>0</v>
      </c>
      <c r="J3634" s="38" t="str" cm="1">
        <f t="array" ref="J3634">_xlfn.TEXTJOIN(",", TRUE, _xlfn.UNIQUE(IF((序时账[日期]=B3634)*(序时账[凭证字号]=C3634)*IF(G3634=0,序时账[借方金额]&lt;&gt;0,序时账[借方金额]=0)*(序时账[科目编码]&lt;&gt;D3634), 序时账[科目名称], "")))</f>
        <v/>
      </c>
      <c r="K3634" s="42"/>
      <c r="M3634" s="24"/>
      <c r="N3634" s="23"/>
    </row>
    <row r="3635" spans="1:14">
      <c r="A3635" s="38" t="str" cm="1">
        <f t="array" ref="A3635">_xlfn.TEXTJOIN(",", TRUE, _xlfn.UNIQUE(IF((序时账[日期]=B3635)*(序时账[凭证字号]=C3635), 序时账[科目编码], "")))</f>
        <v>0</v>
      </c>
      <c r="B3635" s="89"/>
      <c r="G3635" s="39"/>
      <c r="H3635" s="39"/>
      <c r="I3635" s="42">
        <f>IF(F3635&lt;&gt;"结转本期损益",_xlfn.XLOOKUP(D3635,科目余额表[科目编码],科目余额表[抽查项目],"无匹配"),"期间结转")</f>
        <v>0</v>
      </c>
      <c r="J3635" s="38" t="str" cm="1">
        <f t="array" ref="J3635">_xlfn.TEXTJOIN(",", TRUE, _xlfn.UNIQUE(IF((序时账[日期]=B3635)*(序时账[凭证字号]=C3635)*IF(G3635=0,序时账[借方金额]&lt;&gt;0,序时账[借方金额]=0)*(序时账[科目编码]&lt;&gt;D3635), 序时账[科目名称], "")))</f>
        <v/>
      </c>
      <c r="K3635" s="42"/>
      <c r="M3635" s="24"/>
      <c r="N3635" s="23"/>
    </row>
    <row r="3636" spans="1:14">
      <c r="A3636" s="38" t="str" cm="1">
        <f t="array" ref="A3636">_xlfn.TEXTJOIN(",", TRUE, _xlfn.UNIQUE(IF((序时账[日期]=B3636)*(序时账[凭证字号]=C3636), 序时账[科目编码], "")))</f>
        <v>0</v>
      </c>
      <c r="B3636" s="89"/>
      <c r="G3636" s="39"/>
      <c r="H3636" s="39"/>
      <c r="I3636" s="42">
        <f>IF(F3636&lt;&gt;"结转本期损益",_xlfn.XLOOKUP(D3636,科目余额表[科目编码],科目余额表[抽查项目],"无匹配"),"期间结转")</f>
        <v>0</v>
      </c>
      <c r="J3636" s="38" t="str" cm="1">
        <f t="array" ref="J3636">_xlfn.TEXTJOIN(",", TRUE, _xlfn.UNIQUE(IF((序时账[日期]=B3636)*(序时账[凭证字号]=C3636)*IF(G3636=0,序时账[借方金额]&lt;&gt;0,序时账[借方金额]=0)*(序时账[科目编码]&lt;&gt;D3636), 序时账[科目名称], "")))</f>
        <v/>
      </c>
      <c r="K3636" s="42"/>
      <c r="M3636" s="24"/>
      <c r="N3636" s="23"/>
    </row>
    <row r="3637" spans="1:14">
      <c r="A3637" s="38" t="str" cm="1">
        <f t="array" ref="A3637">_xlfn.TEXTJOIN(",", TRUE, _xlfn.UNIQUE(IF((序时账[日期]=B3637)*(序时账[凭证字号]=C3637), 序时账[科目编码], "")))</f>
        <v>0</v>
      </c>
      <c r="B3637" s="89"/>
      <c r="G3637" s="39"/>
      <c r="H3637" s="39"/>
      <c r="I3637" s="42">
        <f>IF(F3637&lt;&gt;"结转本期损益",_xlfn.XLOOKUP(D3637,科目余额表[科目编码],科目余额表[抽查项目],"无匹配"),"期间结转")</f>
        <v>0</v>
      </c>
      <c r="J3637" s="38" t="str" cm="1">
        <f t="array" ref="J3637">_xlfn.TEXTJOIN(",", TRUE, _xlfn.UNIQUE(IF((序时账[日期]=B3637)*(序时账[凭证字号]=C3637)*IF(G3637=0,序时账[借方金额]&lt;&gt;0,序时账[借方金额]=0)*(序时账[科目编码]&lt;&gt;D3637), 序时账[科目名称], "")))</f>
        <v/>
      </c>
      <c r="K3637" s="42"/>
      <c r="M3637" s="24"/>
      <c r="N3637" s="23"/>
    </row>
    <row r="3638" spans="1:14">
      <c r="A3638" s="38" t="str" cm="1">
        <f t="array" ref="A3638">_xlfn.TEXTJOIN(",", TRUE, _xlfn.UNIQUE(IF((序时账[日期]=B3638)*(序时账[凭证字号]=C3638), 序时账[科目编码], "")))</f>
        <v>0</v>
      </c>
      <c r="B3638" s="89"/>
      <c r="G3638" s="39"/>
      <c r="H3638" s="39"/>
      <c r="I3638" s="42">
        <f>IF(F3638&lt;&gt;"结转本期损益",_xlfn.XLOOKUP(D3638,科目余额表[科目编码],科目余额表[抽查项目],"无匹配"),"期间结转")</f>
        <v>0</v>
      </c>
      <c r="J3638" s="38" t="str" cm="1">
        <f t="array" ref="J3638">_xlfn.TEXTJOIN(",", TRUE, _xlfn.UNIQUE(IF((序时账[日期]=B3638)*(序时账[凭证字号]=C3638)*IF(G3638=0,序时账[借方金额]&lt;&gt;0,序时账[借方金额]=0)*(序时账[科目编码]&lt;&gt;D3638), 序时账[科目名称], "")))</f>
        <v/>
      </c>
      <c r="K3638" s="42"/>
      <c r="M3638" s="24"/>
      <c r="N3638" s="23"/>
    </row>
    <row r="3639" spans="1:14">
      <c r="A3639" s="38" t="str" cm="1">
        <f t="array" ref="A3639">_xlfn.TEXTJOIN(",", TRUE, _xlfn.UNIQUE(IF((序时账[日期]=B3639)*(序时账[凭证字号]=C3639), 序时账[科目编码], "")))</f>
        <v>0</v>
      </c>
      <c r="B3639" s="89"/>
      <c r="G3639" s="39"/>
      <c r="H3639" s="39"/>
      <c r="I3639" s="42">
        <f>IF(F3639&lt;&gt;"结转本期损益",_xlfn.XLOOKUP(D3639,科目余额表[科目编码],科目余额表[抽查项目],"无匹配"),"期间结转")</f>
        <v>0</v>
      </c>
      <c r="J3639" s="38" t="str" cm="1">
        <f t="array" ref="J3639">_xlfn.TEXTJOIN(",", TRUE, _xlfn.UNIQUE(IF((序时账[日期]=B3639)*(序时账[凭证字号]=C3639)*IF(G3639=0,序时账[借方金额]&lt;&gt;0,序时账[借方金额]=0)*(序时账[科目编码]&lt;&gt;D3639), 序时账[科目名称], "")))</f>
        <v/>
      </c>
      <c r="K3639" s="42"/>
      <c r="M3639" s="24"/>
      <c r="N3639" s="23"/>
    </row>
    <row r="3640" spans="1:14">
      <c r="A3640" s="38" t="str" cm="1">
        <f t="array" ref="A3640">_xlfn.TEXTJOIN(",", TRUE, _xlfn.UNIQUE(IF((序时账[日期]=B3640)*(序时账[凭证字号]=C3640), 序时账[科目编码], "")))</f>
        <v>0</v>
      </c>
      <c r="B3640" s="89"/>
      <c r="G3640" s="39"/>
      <c r="H3640" s="39"/>
      <c r="I3640" s="42">
        <f>IF(F3640&lt;&gt;"结转本期损益",_xlfn.XLOOKUP(D3640,科目余额表[科目编码],科目余额表[抽查项目],"无匹配"),"期间结转")</f>
        <v>0</v>
      </c>
      <c r="J3640" s="38" t="str" cm="1">
        <f t="array" ref="J3640">_xlfn.TEXTJOIN(",", TRUE, _xlfn.UNIQUE(IF((序时账[日期]=B3640)*(序时账[凭证字号]=C3640)*IF(G3640=0,序时账[借方金额]&lt;&gt;0,序时账[借方金额]=0)*(序时账[科目编码]&lt;&gt;D3640), 序时账[科目名称], "")))</f>
        <v/>
      </c>
      <c r="K3640" s="42"/>
      <c r="M3640" s="24"/>
      <c r="N3640" s="23"/>
    </row>
    <row r="3641" spans="1:14">
      <c r="A3641" s="38" t="str" cm="1">
        <f t="array" ref="A3641">_xlfn.TEXTJOIN(",", TRUE, _xlfn.UNIQUE(IF((序时账[日期]=B3641)*(序时账[凭证字号]=C3641), 序时账[科目编码], "")))</f>
        <v>0</v>
      </c>
      <c r="B3641" s="89"/>
      <c r="G3641" s="39"/>
      <c r="H3641" s="39"/>
      <c r="I3641" s="42">
        <f>IF(F3641&lt;&gt;"结转本期损益",_xlfn.XLOOKUP(D3641,科目余额表[科目编码],科目余额表[抽查项目],"无匹配"),"期间结转")</f>
        <v>0</v>
      </c>
      <c r="J3641" s="38" t="str" cm="1">
        <f t="array" ref="J3641">_xlfn.TEXTJOIN(",", TRUE, _xlfn.UNIQUE(IF((序时账[日期]=B3641)*(序时账[凭证字号]=C3641)*IF(G3641=0,序时账[借方金额]&lt;&gt;0,序时账[借方金额]=0)*(序时账[科目编码]&lt;&gt;D3641), 序时账[科目名称], "")))</f>
        <v/>
      </c>
      <c r="K3641" s="42"/>
      <c r="M3641" s="24"/>
      <c r="N3641" s="23"/>
    </row>
    <row r="3642" spans="1:14">
      <c r="A3642" s="38" t="str" cm="1">
        <f t="array" ref="A3642">_xlfn.TEXTJOIN(",", TRUE, _xlfn.UNIQUE(IF((序时账[日期]=B3642)*(序时账[凭证字号]=C3642), 序时账[科目编码], "")))</f>
        <v>0</v>
      </c>
      <c r="B3642" s="89"/>
      <c r="G3642" s="39"/>
      <c r="H3642" s="39"/>
      <c r="I3642" s="42">
        <f>IF(F3642&lt;&gt;"结转本期损益",_xlfn.XLOOKUP(D3642,科目余额表[科目编码],科目余额表[抽查项目],"无匹配"),"期间结转")</f>
        <v>0</v>
      </c>
      <c r="J3642" s="38" t="str" cm="1">
        <f t="array" ref="J3642">_xlfn.TEXTJOIN(",", TRUE, _xlfn.UNIQUE(IF((序时账[日期]=B3642)*(序时账[凭证字号]=C3642)*IF(G3642=0,序时账[借方金额]&lt;&gt;0,序时账[借方金额]=0)*(序时账[科目编码]&lt;&gt;D3642), 序时账[科目名称], "")))</f>
        <v/>
      </c>
      <c r="K3642" s="42"/>
      <c r="M3642" s="24"/>
      <c r="N3642" s="23"/>
    </row>
    <row r="3643" spans="1:14">
      <c r="A3643" s="38" t="str" cm="1">
        <f t="array" ref="A3643">_xlfn.TEXTJOIN(",", TRUE, _xlfn.UNIQUE(IF((序时账[日期]=B3643)*(序时账[凭证字号]=C3643), 序时账[科目编码], "")))</f>
        <v>0</v>
      </c>
      <c r="B3643" s="89"/>
      <c r="G3643" s="39"/>
      <c r="H3643" s="39"/>
      <c r="I3643" s="42">
        <f>IF(F3643&lt;&gt;"结转本期损益",_xlfn.XLOOKUP(D3643,科目余额表[科目编码],科目余额表[抽查项目],"无匹配"),"期间结转")</f>
        <v>0</v>
      </c>
      <c r="J3643" s="38" t="str" cm="1">
        <f t="array" ref="J3643">_xlfn.TEXTJOIN(",", TRUE, _xlfn.UNIQUE(IF((序时账[日期]=B3643)*(序时账[凭证字号]=C3643)*IF(G3643=0,序时账[借方金额]&lt;&gt;0,序时账[借方金额]=0)*(序时账[科目编码]&lt;&gt;D3643), 序时账[科目名称], "")))</f>
        <v/>
      </c>
      <c r="K3643" s="42"/>
      <c r="M3643" s="24"/>
      <c r="N3643" s="23"/>
    </row>
    <row r="3644" spans="1:14">
      <c r="A3644" s="38" t="str" cm="1">
        <f t="array" ref="A3644">_xlfn.TEXTJOIN(",", TRUE, _xlfn.UNIQUE(IF((序时账[日期]=B3644)*(序时账[凭证字号]=C3644), 序时账[科目编码], "")))</f>
        <v>0</v>
      </c>
      <c r="B3644" s="89"/>
      <c r="G3644" s="39"/>
      <c r="H3644" s="39"/>
      <c r="I3644" s="42">
        <f>IF(F3644&lt;&gt;"结转本期损益",_xlfn.XLOOKUP(D3644,科目余额表[科目编码],科目余额表[抽查项目],"无匹配"),"期间结转")</f>
        <v>0</v>
      </c>
      <c r="J3644" s="38" t="str" cm="1">
        <f t="array" ref="J3644">_xlfn.TEXTJOIN(",", TRUE, _xlfn.UNIQUE(IF((序时账[日期]=B3644)*(序时账[凭证字号]=C3644)*IF(G3644=0,序时账[借方金额]&lt;&gt;0,序时账[借方金额]=0)*(序时账[科目编码]&lt;&gt;D3644), 序时账[科目名称], "")))</f>
        <v/>
      </c>
      <c r="K3644" s="42"/>
      <c r="M3644" s="24"/>
      <c r="N3644" s="23"/>
    </row>
    <row r="3645" spans="1:14">
      <c r="A3645" s="38" t="str" cm="1">
        <f t="array" ref="A3645">_xlfn.TEXTJOIN(",", TRUE, _xlfn.UNIQUE(IF((序时账[日期]=B3645)*(序时账[凭证字号]=C3645), 序时账[科目编码], "")))</f>
        <v>0</v>
      </c>
      <c r="B3645" s="89"/>
      <c r="G3645" s="39"/>
      <c r="H3645" s="39"/>
      <c r="I3645" s="42">
        <f>IF(F3645&lt;&gt;"结转本期损益",_xlfn.XLOOKUP(D3645,科目余额表[科目编码],科目余额表[抽查项目],"无匹配"),"期间结转")</f>
        <v>0</v>
      </c>
      <c r="J3645" s="38" t="str" cm="1">
        <f t="array" ref="J3645">_xlfn.TEXTJOIN(",", TRUE, _xlfn.UNIQUE(IF((序时账[日期]=B3645)*(序时账[凭证字号]=C3645)*IF(G3645=0,序时账[借方金额]&lt;&gt;0,序时账[借方金额]=0)*(序时账[科目编码]&lt;&gt;D3645), 序时账[科目名称], "")))</f>
        <v/>
      </c>
      <c r="K3645" s="42"/>
      <c r="M3645" s="24"/>
      <c r="N3645" s="23"/>
    </row>
    <row r="3646" spans="1:14">
      <c r="A3646" s="38" t="str" cm="1">
        <f t="array" ref="A3646">_xlfn.TEXTJOIN(",", TRUE, _xlfn.UNIQUE(IF((序时账[日期]=B3646)*(序时账[凭证字号]=C3646), 序时账[科目编码], "")))</f>
        <v>0</v>
      </c>
      <c r="B3646" s="89"/>
      <c r="G3646" s="39"/>
      <c r="H3646" s="39"/>
      <c r="I3646" s="42">
        <f>IF(F3646&lt;&gt;"结转本期损益",_xlfn.XLOOKUP(D3646,科目余额表[科目编码],科目余额表[抽查项目],"无匹配"),"期间结转")</f>
        <v>0</v>
      </c>
      <c r="J3646" s="38" t="str" cm="1">
        <f t="array" ref="J3646">_xlfn.TEXTJOIN(",", TRUE, _xlfn.UNIQUE(IF((序时账[日期]=B3646)*(序时账[凭证字号]=C3646)*IF(G3646=0,序时账[借方金额]&lt;&gt;0,序时账[借方金额]=0)*(序时账[科目编码]&lt;&gt;D3646), 序时账[科目名称], "")))</f>
        <v/>
      </c>
      <c r="K3646" s="42"/>
      <c r="M3646" s="24"/>
      <c r="N3646" s="23"/>
    </row>
    <row r="3647" spans="1:14">
      <c r="A3647" s="38" t="str" cm="1">
        <f t="array" ref="A3647">_xlfn.TEXTJOIN(",", TRUE, _xlfn.UNIQUE(IF((序时账[日期]=B3647)*(序时账[凭证字号]=C3647), 序时账[科目编码], "")))</f>
        <v>0</v>
      </c>
      <c r="B3647" s="89"/>
      <c r="G3647" s="39"/>
      <c r="H3647" s="39"/>
      <c r="I3647" s="42">
        <f>IF(F3647&lt;&gt;"结转本期损益",_xlfn.XLOOKUP(D3647,科目余额表[科目编码],科目余额表[抽查项目],"无匹配"),"期间结转")</f>
        <v>0</v>
      </c>
      <c r="J3647" s="38" t="str" cm="1">
        <f t="array" ref="J3647">_xlfn.TEXTJOIN(",", TRUE, _xlfn.UNIQUE(IF((序时账[日期]=B3647)*(序时账[凭证字号]=C3647)*IF(G3647=0,序时账[借方金额]&lt;&gt;0,序时账[借方金额]=0)*(序时账[科目编码]&lt;&gt;D3647), 序时账[科目名称], "")))</f>
        <v/>
      </c>
      <c r="K3647" s="42"/>
      <c r="M3647" s="24"/>
      <c r="N3647" s="23"/>
    </row>
    <row r="3648" spans="1:14">
      <c r="A3648" s="38" t="str" cm="1">
        <f t="array" ref="A3648">_xlfn.TEXTJOIN(",", TRUE, _xlfn.UNIQUE(IF((序时账[日期]=B3648)*(序时账[凭证字号]=C3648), 序时账[科目编码], "")))</f>
        <v>0</v>
      </c>
      <c r="B3648" s="89"/>
      <c r="G3648" s="39"/>
      <c r="H3648" s="39"/>
      <c r="I3648" s="42">
        <f>IF(F3648&lt;&gt;"结转本期损益",_xlfn.XLOOKUP(D3648,科目余额表[科目编码],科目余额表[抽查项目],"无匹配"),"期间结转")</f>
        <v>0</v>
      </c>
      <c r="J3648" s="38" t="str" cm="1">
        <f t="array" ref="J3648">_xlfn.TEXTJOIN(",", TRUE, _xlfn.UNIQUE(IF((序时账[日期]=B3648)*(序时账[凭证字号]=C3648)*IF(G3648=0,序时账[借方金额]&lt;&gt;0,序时账[借方金额]=0)*(序时账[科目编码]&lt;&gt;D3648), 序时账[科目名称], "")))</f>
        <v/>
      </c>
      <c r="K3648" s="42"/>
      <c r="M3648" s="24"/>
      <c r="N3648" s="23"/>
    </row>
    <row r="3649" spans="1:14">
      <c r="A3649" s="38" t="str" cm="1">
        <f t="array" ref="A3649">_xlfn.TEXTJOIN(",", TRUE, _xlfn.UNIQUE(IF((序时账[日期]=B3649)*(序时账[凭证字号]=C3649), 序时账[科目编码], "")))</f>
        <v>0</v>
      </c>
      <c r="B3649" s="89"/>
      <c r="G3649" s="39"/>
      <c r="H3649" s="39"/>
      <c r="I3649" s="42">
        <f>IF(F3649&lt;&gt;"结转本期损益",_xlfn.XLOOKUP(D3649,科目余额表[科目编码],科目余额表[抽查项目],"无匹配"),"期间结转")</f>
        <v>0</v>
      </c>
      <c r="J3649" s="38" t="str" cm="1">
        <f t="array" ref="J3649">_xlfn.TEXTJOIN(",", TRUE, _xlfn.UNIQUE(IF((序时账[日期]=B3649)*(序时账[凭证字号]=C3649)*IF(G3649=0,序时账[借方金额]&lt;&gt;0,序时账[借方金额]=0)*(序时账[科目编码]&lt;&gt;D3649), 序时账[科目名称], "")))</f>
        <v/>
      </c>
      <c r="K3649" s="42"/>
      <c r="M3649" s="24"/>
      <c r="N3649" s="23"/>
    </row>
    <row r="3650" spans="1:14">
      <c r="A3650" s="38" t="str" cm="1">
        <f t="array" ref="A3650">_xlfn.TEXTJOIN(",", TRUE, _xlfn.UNIQUE(IF((序时账[日期]=B3650)*(序时账[凭证字号]=C3650), 序时账[科目编码], "")))</f>
        <v>0</v>
      </c>
      <c r="B3650" s="89"/>
      <c r="G3650" s="39"/>
      <c r="H3650" s="39"/>
      <c r="I3650" s="42">
        <f>IF(F3650&lt;&gt;"结转本期损益",_xlfn.XLOOKUP(D3650,科目余额表[科目编码],科目余额表[抽查项目],"无匹配"),"期间结转")</f>
        <v>0</v>
      </c>
      <c r="J3650" s="38" t="str" cm="1">
        <f t="array" ref="J3650">_xlfn.TEXTJOIN(",", TRUE, _xlfn.UNIQUE(IF((序时账[日期]=B3650)*(序时账[凭证字号]=C3650)*IF(G3650=0,序时账[借方金额]&lt;&gt;0,序时账[借方金额]=0)*(序时账[科目编码]&lt;&gt;D3650), 序时账[科目名称], "")))</f>
        <v/>
      </c>
      <c r="K3650" s="42"/>
      <c r="M3650" s="24"/>
      <c r="N3650" s="23"/>
    </row>
    <row r="3651" spans="1:14">
      <c r="A3651" s="38" t="str" cm="1">
        <f t="array" ref="A3651">_xlfn.TEXTJOIN(",", TRUE, _xlfn.UNIQUE(IF((序时账[日期]=B3651)*(序时账[凭证字号]=C3651), 序时账[科目编码], "")))</f>
        <v>0</v>
      </c>
      <c r="B3651" s="89"/>
      <c r="G3651" s="39"/>
      <c r="H3651" s="39"/>
      <c r="I3651" s="42">
        <f>IF(F3651&lt;&gt;"结转本期损益",_xlfn.XLOOKUP(D3651,科目余额表[科目编码],科目余额表[抽查项目],"无匹配"),"期间结转")</f>
        <v>0</v>
      </c>
      <c r="J3651" s="38" t="str" cm="1">
        <f t="array" ref="J3651">_xlfn.TEXTJOIN(",", TRUE, _xlfn.UNIQUE(IF((序时账[日期]=B3651)*(序时账[凭证字号]=C3651)*IF(G3651=0,序时账[借方金额]&lt;&gt;0,序时账[借方金额]=0)*(序时账[科目编码]&lt;&gt;D3651), 序时账[科目名称], "")))</f>
        <v/>
      </c>
      <c r="K3651" s="42"/>
      <c r="M3651" s="24"/>
      <c r="N3651" s="23"/>
    </row>
    <row r="3652" spans="1:14">
      <c r="A3652" s="38" t="str" cm="1">
        <f t="array" ref="A3652">_xlfn.TEXTJOIN(",", TRUE, _xlfn.UNIQUE(IF((序时账[日期]=B3652)*(序时账[凭证字号]=C3652), 序时账[科目编码], "")))</f>
        <v>0</v>
      </c>
      <c r="B3652" s="89"/>
      <c r="G3652" s="39"/>
      <c r="H3652" s="39"/>
      <c r="I3652" s="42">
        <f>IF(F3652&lt;&gt;"结转本期损益",_xlfn.XLOOKUP(D3652,科目余额表[科目编码],科目余额表[抽查项目],"无匹配"),"期间结转")</f>
        <v>0</v>
      </c>
      <c r="J3652" s="38" t="str" cm="1">
        <f t="array" ref="J3652">_xlfn.TEXTJOIN(",", TRUE, _xlfn.UNIQUE(IF((序时账[日期]=B3652)*(序时账[凭证字号]=C3652)*IF(G3652=0,序时账[借方金额]&lt;&gt;0,序时账[借方金额]=0)*(序时账[科目编码]&lt;&gt;D3652), 序时账[科目名称], "")))</f>
        <v/>
      </c>
      <c r="K3652" s="42"/>
      <c r="M3652" s="24"/>
      <c r="N3652" s="23"/>
    </row>
    <row r="3653" spans="1:14">
      <c r="A3653" s="38" t="str" cm="1">
        <f t="array" ref="A3653">_xlfn.TEXTJOIN(",", TRUE, _xlfn.UNIQUE(IF((序时账[日期]=B3653)*(序时账[凭证字号]=C3653), 序时账[科目编码], "")))</f>
        <v>0</v>
      </c>
      <c r="B3653" s="89"/>
      <c r="G3653" s="39"/>
      <c r="H3653" s="39"/>
      <c r="I3653" s="42">
        <f>IF(F3653&lt;&gt;"结转本期损益",_xlfn.XLOOKUP(D3653,科目余额表[科目编码],科目余额表[抽查项目],"无匹配"),"期间结转")</f>
        <v>0</v>
      </c>
      <c r="J3653" s="38" t="str" cm="1">
        <f t="array" ref="J3653">_xlfn.TEXTJOIN(",", TRUE, _xlfn.UNIQUE(IF((序时账[日期]=B3653)*(序时账[凭证字号]=C3653)*IF(G3653=0,序时账[借方金额]&lt;&gt;0,序时账[借方金额]=0)*(序时账[科目编码]&lt;&gt;D3653), 序时账[科目名称], "")))</f>
        <v/>
      </c>
      <c r="K3653" s="42"/>
      <c r="M3653" s="24"/>
      <c r="N3653" s="23"/>
    </row>
    <row r="3654" spans="1:14">
      <c r="A3654" s="38" t="str" cm="1">
        <f t="array" ref="A3654">_xlfn.TEXTJOIN(",", TRUE, _xlfn.UNIQUE(IF((序时账[日期]=B3654)*(序时账[凭证字号]=C3654), 序时账[科目编码], "")))</f>
        <v>0</v>
      </c>
      <c r="B3654" s="89"/>
      <c r="G3654" s="39"/>
      <c r="H3654" s="39"/>
      <c r="I3654" s="42">
        <f>IF(F3654&lt;&gt;"结转本期损益",_xlfn.XLOOKUP(D3654,科目余额表[科目编码],科目余额表[抽查项目],"无匹配"),"期间结转")</f>
        <v>0</v>
      </c>
      <c r="J3654" s="38" t="str" cm="1">
        <f t="array" ref="J3654">_xlfn.TEXTJOIN(",", TRUE, _xlfn.UNIQUE(IF((序时账[日期]=B3654)*(序时账[凭证字号]=C3654)*IF(G3654=0,序时账[借方金额]&lt;&gt;0,序时账[借方金额]=0)*(序时账[科目编码]&lt;&gt;D3654), 序时账[科目名称], "")))</f>
        <v/>
      </c>
      <c r="K3654" s="42"/>
      <c r="M3654" s="24"/>
      <c r="N3654" s="23"/>
    </row>
    <row r="3655" spans="1:14">
      <c r="A3655" s="38" t="str" cm="1">
        <f t="array" ref="A3655">_xlfn.TEXTJOIN(",", TRUE, _xlfn.UNIQUE(IF((序时账[日期]=B3655)*(序时账[凭证字号]=C3655), 序时账[科目编码], "")))</f>
        <v>0</v>
      </c>
      <c r="B3655" s="89"/>
      <c r="G3655" s="39"/>
      <c r="H3655" s="39"/>
      <c r="I3655" s="42">
        <f>IF(F3655&lt;&gt;"结转本期损益",_xlfn.XLOOKUP(D3655,科目余额表[科目编码],科目余额表[抽查项目],"无匹配"),"期间结转")</f>
        <v>0</v>
      </c>
      <c r="J3655" s="38" t="str" cm="1">
        <f t="array" ref="J3655">_xlfn.TEXTJOIN(",", TRUE, _xlfn.UNIQUE(IF((序时账[日期]=B3655)*(序时账[凭证字号]=C3655)*IF(G3655=0,序时账[借方金额]&lt;&gt;0,序时账[借方金额]=0)*(序时账[科目编码]&lt;&gt;D3655), 序时账[科目名称], "")))</f>
        <v/>
      </c>
      <c r="K3655" s="42"/>
      <c r="M3655" s="24"/>
      <c r="N3655" s="23"/>
    </row>
    <row r="3656" spans="1:14">
      <c r="A3656" s="38" t="str" cm="1">
        <f t="array" ref="A3656">_xlfn.TEXTJOIN(",", TRUE, _xlfn.UNIQUE(IF((序时账[日期]=B3656)*(序时账[凭证字号]=C3656), 序时账[科目编码], "")))</f>
        <v>0</v>
      </c>
      <c r="B3656" s="89"/>
      <c r="G3656" s="39"/>
      <c r="H3656" s="39"/>
      <c r="I3656" s="42">
        <f>IF(F3656&lt;&gt;"结转本期损益",_xlfn.XLOOKUP(D3656,科目余额表[科目编码],科目余额表[抽查项目],"无匹配"),"期间结转")</f>
        <v>0</v>
      </c>
      <c r="J3656" s="38" t="str" cm="1">
        <f t="array" ref="J3656">_xlfn.TEXTJOIN(",", TRUE, _xlfn.UNIQUE(IF((序时账[日期]=B3656)*(序时账[凭证字号]=C3656)*IF(G3656=0,序时账[借方金额]&lt;&gt;0,序时账[借方金额]=0)*(序时账[科目编码]&lt;&gt;D3656), 序时账[科目名称], "")))</f>
        <v/>
      </c>
      <c r="K3656" s="42"/>
      <c r="M3656" s="24"/>
      <c r="N3656" s="23"/>
    </row>
    <row r="3657" spans="1:14">
      <c r="A3657" s="38" t="str" cm="1">
        <f t="array" ref="A3657">_xlfn.TEXTJOIN(",", TRUE, _xlfn.UNIQUE(IF((序时账[日期]=B3657)*(序时账[凭证字号]=C3657), 序时账[科目编码], "")))</f>
        <v>0</v>
      </c>
      <c r="B3657" s="89"/>
      <c r="G3657" s="39"/>
      <c r="H3657" s="39"/>
      <c r="I3657" s="42">
        <f>IF(F3657&lt;&gt;"结转本期损益",_xlfn.XLOOKUP(D3657,科目余额表[科目编码],科目余额表[抽查项目],"无匹配"),"期间结转")</f>
        <v>0</v>
      </c>
      <c r="J3657" s="38" t="str" cm="1">
        <f t="array" ref="J3657">_xlfn.TEXTJOIN(",", TRUE, _xlfn.UNIQUE(IF((序时账[日期]=B3657)*(序时账[凭证字号]=C3657)*IF(G3657=0,序时账[借方金额]&lt;&gt;0,序时账[借方金额]=0)*(序时账[科目编码]&lt;&gt;D3657), 序时账[科目名称], "")))</f>
        <v/>
      </c>
      <c r="K3657" s="42"/>
      <c r="M3657" s="24"/>
      <c r="N3657" s="23"/>
    </row>
    <row r="3658" spans="1:14">
      <c r="A3658" s="38" t="str" cm="1">
        <f t="array" ref="A3658">_xlfn.TEXTJOIN(",", TRUE, _xlfn.UNIQUE(IF((序时账[日期]=B3658)*(序时账[凭证字号]=C3658), 序时账[科目编码], "")))</f>
        <v>0</v>
      </c>
      <c r="B3658" s="89"/>
      <c r="G3658" s="39"/>
      <c r="H3658" s="39"/>
      <c r="I3658" s="42">
        <f>IF(F3658&lt;&gt;"结转本期损益",_xlfn.XLOOKUP(D3658,科目余额表[科目编码],科目余额表[抽查项目],"无匹配"),"期间结转")</f>
        <v>0</v>
      </c>
      <c r="J3658" s="38" t="str" cm="1">
        <f t="array" ref="J3658">_xlfn.TEXTJOIN(",", TRUE, _xlfn.UNIQUE(IF((序时账[日期]=B3658)*(序时账[凭证字号]=C3658)*IF(G3658=0,序时账[借方金额]&lt;&gt;0,序时账[借方金额]=0)*(序时账[科目编码]&lt;&gt;D3658), 序时账[科目名称], "")))</f>
        <v/>
      </c>
      <c r="K3658" s="42"/>
      <c r="M3658" s="24"/>
      <c r="N3658" s="23"/>
    </row>
    <row r="3659" spans="1:14">
      <c r="A3659" s="38" t="str" cm="1">
        <f t="array" ref="A3659">_xlfn.TEXTJOIN(",", TRUE, _xlfn.UNIQUE(IF((序时账[日期]=B3659)*(序时账[凭证字号]=C3659), 序时账[科目编码], "")))</f>
        <v>0</v>
      </c>
      <c r="B3659" s="89"/>
      <c r="G3659" s="39"/>
      <c r="H3659" s="39"/>
      <c r="I3659" s="42">
        <f>IF(F3659&lt;&gt;"结转本期损益",_xlfn.XLOOKUP(D3659,科目余额表[科目编码],科目余额表[抽查项目],"无匹配"),"期间结转")</f>
        <v>0</v>
      </c>
      <c r="J3659" s="38" t="str" cm="1">
        <f t="array" ref="J3659">_xlfn.TEXTJOIN(",", TRUE, _xlfn.UNIQUE(IF((序时账[日期]=B3659)*(序时账[凭证字号]=C3659)*IF(G3659=0,序时账[借方金额]&lt;&gt;0,序时账[借方金额]=0)*(序时账[科目编码]&lt;&gt;D3659), 序时账[科目名称], "")))</f>
        <v/>
      </c>
      <c r="K3659" s="42"/>
      <c r="M3659" s="24"/>
      <c r="N3659" s="23"/>
    </row>
    <row r="3660" spans="1:14">
      <c r="A3660" s="38" t="str" cm="1">
        <f t="array" ref="A3660">_xlfn.TEXTJOIN(",", TRUE, _xlfn.UNIQUE(IF((序时账[日期]=B3660)*(序时账[凭证字号]=C3660), 序时账[科目编码], "")))</f>
        <v>0</v>
      </c>
      <c r="B3660" s="89"/>
      <c r="G3660" s="39"/>
      <c r="H3660" s="39"/>
      <c r="I3660" s="42">
        <f>IF(F3660&lt;&gt;"结转本期损益",_xlfn.XLOOKUP(D3660,科目余额表[科目编码],科目余额表[抽查项目],"无匹配"),"期间结转")</f>
        <v>0</v>
      </c>
      <c r="J3660" s="38" t="str" cm="1">
        <f t="array" ref="J3660">_xlfn.TEXTJOIN(",", TRUE, _xlfn.UNIQUE(IF((序时账[日期]=B3660)*(序时账[凭证字号]=C3660)*IF(G3660=0,序时账[借方金额]&lt;&gt;0,序时账[借方金额]=0)*(序时账[科目编码]&lt;&gt;D3660), 序时账[科目名称], "")))</f>
        <v/>
      </c>
      <c r="K3660" s="42"/>
      <c r="M3660" s="24"/>
      <c r="N3660" s="23"/>
    </row>
    <row r="3661" spans="1:14">
      <c r="A3661" s="38" t="str" cm="1">
        <f t="array" ref="A3661">_xlfn.TEXTJOIN(",", TRUE, _xlfn.UNIQUE(IF((序时账[日期]=B3661)*(序时账[凭证字号]=C3661), 序时账[科目编码], "")))</f>
        <v>0</v>
      </c>
      <c r="B3661" s="89"/>
      <c r="G3661" s="39"/>
      <c r="H3661" s="39"/>
      <c r="I3661" s="42">
        <f>IF(F3661&lt;&gt;"结转本期损益",_xlfn.XLOOKUP(D3661,科目余额表[科目编码],科目余额表[抽查项目],"无匹配"),"期间结转")</f>
        <v>0</v>
      </c>
      <c r="J3661" s="38" t="str" cm="1">
        <f t="array" ref="J3661">_xlfn.TEXTJOIN(",", TRUE, _xlfn.UNIQUE(IF((序时账[日期]=B3661)*(序时账[凭证字号]=C3661)*IF(G3661=0,序时账[借方金额]&lt;&gt;0,序时账[借方金额]=0)*(序时账[科目编码]&lt;&gt;D3661), 序时账[科目名称], "")))</f>
        <v/>
      </c>
      <c r="K3661" s="42"/>
      <c r="M3661" s="24"/>
      <c r="N3661" s="23"/>
    </row>
    <row r="3662" spans="1:14">
      <c r="A3662" s="38" t="str" cm="1">
        <f t="array" ref="A3662">_xlfn.TEXTJOIN(",", TRUE, _xlfn.UNIQUE(IF((序时账[日期]=B3662)*(序时账[凭证字号]=C3662), 序时账[科目编码], "")))</f>
        <v>0</v>
      </c>
      <c r="B3662" s="89"/>
      <c r="G3662" s="39"/>
      <c r="H3662" s="39"/>
      <c r="I3662" s="42">
        <f>IF(F3662&lt;&gt;"结转本期损益",_xlfn.XLOOKUP(D3662,科目余额表[科目编码],科目余额表[抽查项目],"无匹配"),"期间结转")</f>
        <v>0</v>
      </c>
      <c r="J3662" s="38" t="str" cm="1">
        <f t="array" ref="J3662">_xlfn.TEXTJOIN(",", TRUE, _xlfn.UNIQUE(IF((序时账[日期]=B3662)*(序时账[凭证字号]=C3662)*IF(G3662=0,序时账[借方金额]&lt;&gt;0,序时账[借方金额]=0)*(序时账[科目编码]&lt;&gt;D3662), 序时账[科目名称], "")))</f>
        <v/>
      </c>
      <c r="K3662" s="42"/>
      <c r="M3662" s="24"/>
      <c r="N3662" s="23"/>
    </row>
    <row r="3663" spans="1:14">
      <c r="A3663" s="38" t="str" cm="1">
        <f t="array" ref="A3663">_xlfn.TEXTJOIN(",", TRUE, _xlfn.UNIQUE(IF((序时账[日期]=B3663)*(序时账[凭证字号]=C3663), 序时账[科目编码], "")))</f>
        <v>0</v>
      </c>
      <c r="B3663" s="89"/>
      <c r="G3663" s="39"/>
      <c r="H3663" s="39"/>
      <c r="I3663" s="42">
        <f>IF(F3663&lt;&gt;"结转本期损益",_xlfn.XLOOKUP(D3663,科目余额表[科目编码],科目余额表[抽查项目],"无匹配"),"期间结转")</f>
        <v>0</v>
      </c>
      <c r="J3663" s="38" t="str" cm="1">
        <f t="array" ref="J3663">_xlfn.TEXTJOIN(",", TRUE, _xlfn.UNIQUE(IF((序时账[日期]=B3663)*(序时账[凭证字号]=C3663)*IF(G3663=0,序时账[借方金额]&lt;&gt;0,序时账[借方金额]=0)*(序时账[科目编码]&lt;&gt;D3663), 序时账[科目名称], "")))</f>
        <v/>
      </c>
      <c r="K3663" s="42"/>
      <c r="M3663" s="24"/>
      <c r="N3663" s="23"/>
    </row>
    <row r="3664" spans="1:14">
      <c r="A3664" s="38" t="str" cm="1">
        <f t="array" ref="A3664">_xlfn.TEXTJOIN(",", TRUE, _xlfn.UNIQUE(IF((序时账[日期]=B3664)*(序时账[凭证字号]=C3664), 序时账[科目编码], "")))</f>
        <v>0</v>
      </c>
      <c r="B3664" s="89"/>
      <c r="G3664" s="39"/>
      <c r="H3664" s="39"/>
      <c r="I3664" s="42">
        <f>IF(F3664&lt;&gt;"结转本期损益",_xlfn.XLOOKUP(D3664,科目余额表[科目编码],科目余额表[抽查项目],"无匹配"),"期间结转")</f>
        <v>0</v>
      </c>
      <c r="J3664" s="38" t="str" cm="1">
        <f t="array" ref="J3664">_xlfn.TEXTJOIN(",", TRUE, _xlfn.UNIQUE(IF((序时账[日期]=B3664)*(序时账[凭证字号]=C3664)*IF(G3664=0,序时账[借方金额]&lt;&gt;0,序时账[借方金额]=0)*(序时账[科目编码]&lt;&gt;D3664), 序时账[科目名称], "")))</f>
        <v/>
      </c>
      <c r="K3664" s="42"/>
      <c r="M3664" s="24"/>
      <c r="N3664" s="23"/>
    </row>
    <row r="3665" spans="1:14">
      <c r="A3665" s="38" t="str" cm="1">
        <f t="array" ref="A3665">_xlfn.TEXTJOIN(",", TRUE, _xlfn.UNIQUE(IF((序时账[日期]=B3665)*(序时账[凭证字号]=C3665), 序时账[科目编码], "")))</f>
        <v>0</v>
      </c>
      <c r="B3665" s="89"/>
      <c r="G3665" s="39"/>
      <c r="H3665" s="39"/>
      <c r="I3665" s="42">
        <f>IF(F3665&lt;&gt;"结转本期损益",_xlfn.XLOOKUP(D3665,科目余额表[科目编码],科目余额表[抽查项目],"无匹配"),"期间结转")</f>
        <v>0</v>
      </c>
      <c r="J3665" s="38" t="str" cm="1">
        <f t="array" ref="J3665">_xlfn.TEXTJOIN(",", TRUE, _xlfn.UNIQUE(IF((序时账[日期]=B3665)*(序时账[凭证字号]=C3665)*IF(G3665=0,序时账[借方金额]&lt;&gt;0,序时账[借方金额]=0)*(序时账[科目编码]&lt;&gt;D3665), 序时账[科目名称], "")))</f>
        <v/>
      </c>
      <c r="K3665" s="42"/>
      <c r="M3665" s="24"/>
      <c r="N3665" s="23"/>
    </row>
    <row r="3666" spans="1:14">
      <c r="A3666" s="38" t="str" cm="1">
        <f t="array" ref="A3666">_xlfn.TEXTJOIN(",", TRUE, _xlfn.UNIQUE(IF((序时账[日期]=B3666)*(序时账[凭证字号]=C3666), 序时账[科目编码], "")))</f>
        <v>0</v>
      </c>
      <c r="B3666" s="89"/>
      <c r="G3666" s="39"/>
      <c r="H3666" s="39"/>
      <c r="I3666" s="42">
        <f>IF(F3666&lt;&gt;"结转本期损益",_xlfn.XLOOKUP(D3666,科目余额表[科目编码],科目余额表[抽查项目],"无匹配"),"期间结转")</f>
        <v>0</v>
      </c>
      <c r="J3666" s="38" t="str" cm="1">
        <f t="array" ref="J3666">_xlfn.TEXTJOIN(",", TRUE, _xlfn.UNIQUE(IF((序时账[日期]=B3666)*(序时账[凭证字号]=C3666)*IF(G3666=0,序时账[借方金额]&lt;&gt;0,序时账[借方金额]=0)*(序时账[科目编码]&lt;&gt;D3666), 序时账[科目名称], "")))</f>
        <v/>
      </c>
      <c r="K3666" s="42"/>
      <c r="M3666" s="24"/>
      <c r="N3666" s="23"/>
    </row>
    <row r="3667" spans="1:14">
      <c r="A3667" s="38" t="str" cm="1">
        <f t="array" ref="A3667">_xlfn.TEXTJOIN(",", TRUE, _xlfn.UNIQUE(IF((序时账[日期]=B3667)*(序时账[凭证字号]=C3667), 序时账[科目编码], "")))</f>
        <v>0</v>
      </c>
      <c r="B3667" s="89"/>
      <c r="G3667" s="39"/>
      <c r="H3667" s="39"/>
      <c r="I3667" s="42">
        <f>IF(F3667&lt;&gt;"结转本期损益",_xlfn.XLOOKUP(D3667,科目余额表[科目编码],科目余额表[抽查项目],"无匹配"),"期间结转")</f>
        <v>0</v>
      </c>
      <c r="J3667" s="38" t="str" cm="1">
        <f t="array" ref="J3667">_xlfn.TEXTJOIN(",", TRUE, _xlfn.UNIQUE(IF((序时账[日期]=B3667)*(序时账[凭证字号]=C3667)*IF(G3667=0,序时账[借方金额]&lt;&gt;0,序时账[借方金额]=0)*(序时账[科目编码]&lt;&gt;D3667), 序时账[科目名称], "")))</f>
        <v/>
      </c>
      <c r="K3667" s="42"/>
      <c r="M3667" s="24"/>
      <c r="N3667" s="23"/>
    </row>
    <row r="3668" spans="1:14">
      <c r="A3668" s="38" t="str" cm="1">
        <f t="array" ref="A3668">_xlfn.TEXTJOIN(",", TRUE, _xlfn.UNIQUE(IF((序时账[日期]=B3668)*(序时账[凭证字号]=C3668), 序时账[科目编码], "")))</f>
        <v>0</v>
      </c>
      <c r="B3668" s="89"/>
      <c r="G3668" s="39"/>
      <c r="H3668" s="39"/>
      <c r="I3668" s="42">
        <f>IF(F3668&lt;&gt;"结转本期损益",_xlfn.XLOOKUP(D3668,科目余额表[科目编码],科目余额表[抽查项目],"无匹配"),"期间结转")</f>
        <v>0</v>
      </c>
      <c r="J3668" s="38" t="str" cm="1">
        <f t="array" ref="J3668">_xlfn.TEXTJOIN(",", TRUE, _xlfn.UNIQUE(IF((序时账[日期]=B3668)*(序时账[凭证字号]=C3668)*IF(G3668=0,序时账[借方金额]&lt;&gt;0,序时账[借方金额]=0)*(序时账[科目编码]&lt;&gt;D3668), 序时账[科目名称], "")))</f>
        <v/>
      </c>
      <c r="K3668" s="42"/>
      <c r="M3668" s="24"/>
      <c r="N3668" s="23"/>
    </row>
    <row r="3669" spans="1:14">
      <c r="A3669" s="38" t="str" cm="1">
        <f t="array" ref="A3669">_xlfn.TEXTJOIN(",", TRUE, _xlfn.UNIQUE(IF((序时账[日期]=B3669)*(序时账[凭证字号]=C3669), 序时账[科目编码], "")))</f>
        <v>0</v>
      </c>
      <c r="B3669" s="89"/>
      <c r="G3669" s="39"/>
      <c r="H3669" s="39"/>
      <c r="I3669" s="42">
        <f>IF(F3669&lt;&gt;"结转本期损益",_xlfn.XLOOKUP(D3669,科目余额表[科目编码],科目余额表[抽查项目],"无匹配"),"期间结转")</f>
        <v>0</v>
      </c>
      <c r="J3669" s="38" t="str" cm="1">
        <f t="array" ref="J3669">_xlfn.TEXTJOIN(",", TRUE, _xlfn.UNIQUE(IF((序时账[日期]=B3669)*(序时账[凭证字号]=C3669)*IF(G3669=0,序时账[借方金额]&lt;&gt;0,序时账[借方金额]=0)*(序时账[科目编码]&lt;&gt;D3669), 序时账[科目名称], "")))</f>
        <v/>
      </c>
      <c r="K3669" s="42"/>
      <c r="M3669" s="24"/>
      <c r="N3669" s="23"/>
    </row>
    <row r="3670" spans="1:14">
      <c r="A3670" s="38" t="str" cm="1">
        <f t="array" ref="A3670">_xlfn.TEXTJOIN(",", TRUE, _xlfn.UNIQUE(IF((序时账[日期]=B3670)*(序时账[凭证字号]=C3670), 序时账[科目编码], "")))</f>
        <v>0</v>
      </c>
      <c r="B3670" s="89"/>
      <c r="G3670" s="39"/>
      <c r="H3670" s="39"/>
      <c r="I3670" s="42">
        <f>IF(F3670&lt;&gt;"结转本期损益",_xlfn.XLOOKUP(D3670,科目余额表[科目编码],科目余额表[抽查项目],"无匹配"),"期间结转")</f>
        <v>0</v>
      </c>
      <c r="J3670" s="38" t="str" cm="1">
        <f t="array" ref="J3670">_xlfn.TEXTJOIN(",", TRUE, _xlfn.UNIQUE(IF((序时账[日期]=B3670)*(序时账[凭证字号]=C3670)*IF(G3670=0,序时账[借方金额]&lt;&gt;0,序时账[借方金额]=0)*(序时账[科目编码]&lt;&gt;D3670), 序时账[科目名称], "")))</f>
        <v/>
      </c>
      <c r="K3670" s="42"/>
      <c r="M3670" s="24"/>
      <c r="N3670" s="23"/>
    </row>
    <row r="3671" spans="1:14">
      <c r="A3671" s="38" t="str" cm="1">
        <f t="array" ref="A3671">_xlfn.TEXTJOIN(",", TRUE, _xlfn.UNIQUE(IF((序时账[日期]=B3671)*(序时账[凭证字号]=C3671), 序时账[科目编码], "")))</f>
        <v>0</v>
      </c>
      <c r="B3671" s="89"/>
      <c r="G3671" s="39"/>
      <c r="H3671" s="39"/>
      <c r="I3671" s="42">
        <f>IF(F3671&lt;&gt;"结转本期损益",_xlfn.XLOOKUP(D3671,科目余额表[科目编码],科目余额表[抽查项目],"无匹配"),"期间结转")</f>
        <v>0</v>
      </c>
      <c r="J3671" s="38" t="str" cm="1">
        <f t="array" ref="J3671">_xlfn.TEXTJOIN(",", TRUE, _xlfn.UNIQUE(IF((序时账[日期]=B3671)*(序时账[凭证字号]=C3671)*IF(G3671=0,序时账[借方金额]&lt;&gt;0,序时账[借方金额]=0)*(序时账[科目编码]&lt;&gt;D3671), 序时账[科目名称], "")))</f>
        <v/>
      </c>
      <c r="K3671" s="42"/>
      <c r="M3671" s="24"/>
      <c r="N3671" s="23"/>
    </row>
    <row r="3672" spans="1:14">
      <c r="A3672" s="38" t="str" cm="1">
        <f t="array" ref="A3672">_xlfn.TEXTJOIN(",", TRUE, _xlfn.UNIQUE(IF((序时账[日期]=B3672)*(序时账[凭证字号]=C3672), 序时账[科目编码], "")))</f>
        <v>0</v>
      </c>
      <c r="B3672" s="89"/>
      <c r="G3672" s="39"/>
      <c r="H3672" s="39"/>
      <c r="I3672" s="42">
        <f>IF(F3672&lt;&gt;"结转本期损益",_xlfn.XLOOKUP(D3672,科目余额表[科目编码],科目余额表[抽查项目],"无匹配"),"期间结转")</f>
        <v>0</v>
      </c>
      <c r="J3672" s="38" t="str" cm="1">
        <f t="array" ref="J3672">_xlfn.TEXTJOIN(",", TRUE, _xlfn.UNIQUE(IF((序时账[日期]=B3672)*(序时账[凭证字号]=C3672)*IF(G3672=0,序时账[借方金额]&lt;&gt;0,序时账[借方金额]=0)*(序时账[科目编码]&lt;&gt;D3672), 序时账[科目名称], "")))</f>
        <v/>
      </c>
      <c r="K3672" s="42"/>
      <c r="M3672" s="24"/>
      <c r="N3672" s="23"/>
    </row>
    <row r="3673" spans="1:14">
      <c r="A3673" s="38" t="str" cm="1">
        <f t="array" ref="A3673">_xlfn.TEXTJOIN(",", TRUE, _xlfn.UNIQUE(IF((序时账[日期]=B3673)*(序时账[凭证字号]=C3673), 序时账[科目编码], "")))</f>
        <v>0</v>
      </c>
      <c r="B3673" s="89"/>
      <c r="G3673" s="39"/>
      <c r="H3673" s="39"/>
      <c r="I3673" s="42">
        <f>IF(F3673&lt;&gt;"结转本期损益",_xlfn.XLOOKUP(D3673,科目余额表[科目编码],科目余额表[抽查项目],"无匹配"),"期间结转")</f>
        <v>0</v>
      </c>
      <c r="J3673" s="38" t="str" cm="1">
        <f t="array" ref="J3673">_xlfn.TEXTJOIN(",", TRUE, _xlfn.UNIQUE(IF((序时账[日期]=B3673)*(序时账[凭证字号]=C3673)*IF(G3673=0,序时账[借方金额]&lt;&gt;0,序时账[借方金额]=0)*(序时账[科目编码]&lt;&gt;D3673), 序时账[科目名称], "")))</f>
        <v/>
      </c>
      <c r="K3673" s="42"/>
      <c r="M3673" s="24"/>
      <c r="N3673" s="23"/>
    </row>
    <row r="3674" spans="1:14">
      <c r="A3674" s="38" t="str" cm="1">
        <f t="array" ref="A3674">_xlfn.TEXTJOIN(",", TRUE, _xlfn.UNIQUE(IF((序时账[日期]=B3674)*(序时账[凭证字号]=C3674), 序时账[科目编码], "")))</f>
        <v>0</v>
      </c>
      <c r="B3674" s="89"/>
      <c r="G3674" s="39"/>
      <c r="H3674" s="39"/>
      <c r="I3674" s="42">
        <f>IF(F3674&lt;&gt;"结转本期损益",_xlfn.XLOOKUP(D3674,科目余额表[科目编码],科目余额表[抽查项目],"无匹配"),"期间结转")</f>
        <v>0</v>
      </c>
      <c r="J3674" s="38" t="str" cm="1">
        <f t="array" ref="J3674">_xlfn.TEXTJOIN(",", TRUE, _xlfn.UNIQUE(IF((序时账[日期]=B3674)*(序时账[凭证字号]=C3674)*IF(G3674=0,序时账[借方金额]&lt;&gt;0,序时账[借方金额]=0)*(序时账[科目编码]&lt;&gt;D3674), 序时账[科目名称], "")))</f>
        <v/>
      </c>
      <c r="K3674" s="42"/>
      <c r="M3674" s="24"/>
      <c r="N3674" s="23"/>
    </row>
    <row r="3675" spans="1:14">
      <c r="A3675" s="38" t="str" cm="1">
        <f t="array" ref="A3675">_xlfn.TEXTJOIN(",", TRUE, _xlfn.UNIQUE(IF((序时账[日期]=B3675)*(序时账[凭证字号]=C3675), 序时账[科目编码], "")))</f>
        <v>0</v>
      </c>
      <c r="B3675" s="89"/>
      <c r="G3675" s="39"/>
      <c r="H3675" s="39"/>
      <c r="I3675" s="42">
        <f>IF(F3675&lt;&gt;"结转本期损益",_xlfn.XLOOKUP(D3675,科目余额表[科目编码],科目余额表[抽查项目],"无匹配"),"期间结转")</f>
        <v>0</v>
      </c>
      <c r="J3675" s="38" t="str" cm="1">
        <f t="array" ref="J3675">_xlfn.TEXTJOIN(",", TRUE, _xlfn.UNIQUE(IF((序时账[日期]=B3675)*(序时账[凭证字号]=C3675)*IF(G3675=0,序时账[借方金额]&lt;&gt;0,序时账[借方金额]=0)*(序时账[科目编码]&lt;&gt;D3675), 序时账[科目名称], "")))</f>
        <v/>
      </c>
      <c r="K3675" s="42"/>
      <c r="M3675" s="24"/>
      <c r="N3675" s="23"/>
    </row>
    <row r="3676" spans="1:14">
      <c r="A3676" s="38" t="str" cm="1">
        <f t="array" ref="A3676">_xlfn.TEXTJOIN(",", TRUE, _xlfn.UNIQUE(IF((序时账[日期]=B3676)*(序时账[凭证字号]=C3676), 序时账[科目编码], "")))</f>
        <v>0</v>
      </c>
      <c r="B3676" s="89"/>
      <c r="G3676" s="39"/>
      <c r="H3676" s="39"/>
      <c r="I3676" s="42">
        <f>IF(F3676&lt;&gt;"结转本期损益",_xlfn.XLOOKUP(D3676,科目余额表[科目编码],科目余额表[抽查项目],"无匹配"),"期间结转")</f>
        <v>0</v>
      </c>
      <c r="J3676" s="38" t="str" cm="1">
        <f t="array" ref="J3676">_xlfn.TEXTJOIN(",", TRUE, _xlfn.UNIQUE(IF((序时账[日期]=B3676)*(序时账[凭证字号]=C3676)*IF(G3676=0,序时账[借方金额]&lt;&gt;0,序时账[借方金额]=0)*(序时账[科目编码]&lt;&gt;D3676), 序时账[科目名称], "")))</f>
        <v/>
      </c>
      <c r="K3676" s="42"/>
      <c r="M3676" s="24"/>
      <c r="N3676" s="23"/>
    </row>
    <row r="3677" spans="1:14">
      <c r="A3677" s="38" t="str" cm="1">
        <f t="array" ref="A3677">_xlfn.TEXTJOIN(",", TRUE, _xlfn.UNIQUE(IF((序时账[日期]=B3677)*(序时账[凭证字号]=C3677), 序时账[科目编码], "")))</f>
        <v>0</v>
      </c>
      <c r="B3677" s="89"/>
      <c r="G3677" s="39"/>
      <c r="H3677" s="39"/>
      <c r="I3677" s="42">
        <f>IF(F3677&lt;&gt;"结转本期损益",_xlfn.XLOOKUP(D3677,科目余额表[科目编码],科目余额表[抽查项目],"无匹配"),"期间结转")</f>
        <v>0</v>
      </c>
      <c r="J3677" s="38" t="str" cm="1">
        <f t="array" ref="J3677">_xlfn.TEXTJOIN(",", TRUE, _xlfn.UNIQUE(IF((序时账[日期]=B3677)*(序时账[凭证字号]=C3677)*IF(G3677=0,序时账[借方金额]&lt;&gt;0,序时账[借方金额]=0)*(序时账[科目编码]&lt;&gt;D3677), 序时账[科目名称], "")))</f>
        <v/>
      </c>
      <c r="K3677" s="42"/>
      <c r="M3677" s="24"/>
      <c r="N3677" s="23"/>
    </row>
    <row r="3678" spans="1:14">
      <c r="A3678" s="38" t="str" cm="1">
        <f t="array" ref="A3678">_xlfn.TEXTJOIN(",", TRUE, _xlfn.UNIQUE(IF((序时账[日期]=B3678)*(序时账[凭证字号]=C3678), 序时账[科目编码], "")))</f>
        <v>0</v>
      </c>
      <c r="B3678" s="89"/>
      <c r="G3678" s="39"/>
      <c r="H3678" s="39"/>
      <c r="I3678" s="42">
        <f>IF(F3678&lt;&gt;"结转本期损益",_xlfn.XLOOKUP(D3678,科目余额表[科目编码],科目余额表[抽查项目],"无匹配"),"期间结转")</f>
        <v>0</v>
      </c>
      <c r="J3678" s="38" t="str" cm="1">
        <f t="array" ref="J3678">_xlfn.TEXTJOIN(",", TRUE, _xlfn.UNIQUE(IF((序时账[日期]=B3678)*(序时账[凭证字号]=C3678)*IF(G3678=0,序时账[借方金额]&lt;&gt;0,序时账[借方金额]=0)*(序时账[科目编码]&lt;&gt;D3678), 序时账[科目名称], "")))</f>
        <v/>
      </c>
      <c r="K3678" s="42"/>
      <c r="M3678" s="24"/>
      <c r="N3678" s="23"/>
    </row>
    <row r="3679" spans="1:14">
      <c r="A3679" s="38" t="str" cm="1">
        <f t="array" ref="A3679">_xlfn.TEXTJOIN(",", TRUE, _xlfn.UNIQUE(IF((序时账[日期]=B3679)*(序时账[凭证字号]=C3679), 序时账[科目编码], "")))</f>
        <v>0</v>
      </c>
      <c r="B3679" s="89"/>
      <c r="G3679" s="39"/>
      <c r="H3679" s="39"/>
      <c r="I3679" s="42">
        <f>IF(F3679&lt;&gt;"结转本期损益",_xlfn.XLOOKUP(D3679,科目余额表[科目编码],科目余额表[抽查项目],"无匹配"),"期间结转")</f>
        <v>0</v>
      </c>
      <c r="J3679" s="38" t="str" cm="1">
        <f t="array" ref="J3679">_xlfn.TEXTJOIN(",", TRUE, _xlfn.UNIQUE(IF((序时账[日期]=B3679)*(序时账[凭证字号]=C3679)*IF(G3679=0,序时账[借方金额]&lt;&gt;0,序时账[借方金额]=0)*(序时账[科目编码]&lt;&gt;D3679), 序时账[科目名称], "")))</f>
        <v/>
      </c>
      <c r="K3679" s="42"/>
      <c r="M3679" s="24"/>
      <c r="N3679" s="23"/>
    </row>
    <row r="3680" spans="1:14">
      <c r="A3680" s="38" t="str" cm="1">
        <f t="array" ref="A3680">_xlfn.TEXTJOIN(",", TRUE, _xlfn.UNIQUE(IF((序时账[日期]=B3680)*(序时账[凭证字号]=C3680), 序时账[科目编码], "")))</f>
        <v>0</v>
      </c>
      <c r="B3680" s="89"/>
      <c r="G3680" s="39"/>
      <c r="H3680" s="39"/>
      <c r="I3680" s="42">
        <f>IF(F3680&lt;&gt;"结转本期损益",_xlfn.XLOOKUP(D3680,科目余额表[科目编码],科目余额表[抽查项目],"无匹配"),"期间结转")</f>
        <v>0</v>
      </c>
      <c r="J3680" s="38" t="str" cm="1">
        <f t="array" ref="J3680">_xlfn.TEXTJOIN(",", TRUE, _xlfn.UNIQUE(IF((序时账[日期]=B3680)*(序时账[凭证字号]=C3680)*IF(G3680=0,序时账[借方金额]&lt;&gt;0,序时账[借方金额]=0)*(序时账[科目编码]&lt;&gt;D3680), 序时账[科目名称], "")))</f>
        <v/>
      </c>
      <c r="K3680" s="42"/>
      <c r="M3680" s="24"/>
      <c r="N3680" s="23"/>
    </row>
    <row r="3681" spans="1:14">
      <c r="A3681" s="38" t="str" cm="1">
        <f t="array" ref="A3681">_xlfn.TEXTJOIN(",", TRUE, _xlfn.UNIQUE(IF((序时账[日期]=B3681)*(序时账[凭证字号]=C3681), 序时账[科目编码], "")))</f>
        <v>0</v>
      </c>
      <c r="B3681" s="89"/>
      <c r="G3681" s="39"/>
      <c r="H3681" s="39"/>
      <c r="I3681" s="42">
        <f>IF(F3681&lt;&gt;"结转本期损益",_xlfn.XLOOKUP(D3681,科目余额表[科目编码],科目余额表[抽查项目],"无匹配"),"期间结转")</f>
        <v>0</v>
      </c>
      <c r="J3681" s="38" t="str" cm="1">
        <f t="array" ref="J3681">_xlfn.TEXTJOIN(",", TRUE, _xlfn.UNIQUE(IF((序时账[日期]=B3681)*(序时账[凭证字号]=C3681)*IF(G3681=0,序时账[借方金额]&lt;&gt;0,序时账[借方金额]=0)*(序时账[科目编码]&lt;&gt;D3681), 序时账[科目名称], "")))</f>
        <v/>
      </c>
      <c r="K3681" s="42"/>
      <c r="M3681" s="24"/>
      <c r="N3681" s="23"/>
    </row>
    <row r="3682" spans="1:14">
      <c r="A3682" s="38" t="str" cm="1">
        <f t="array" ref="A3682">_xlfn.TEXTJOIN(",", TRUE, _xlfn.UNIQUE(IF((序时账[日期]=B3682)*(序时账[凭证字号]=C3682), 序时账[科目编码], "")))</f>
        <v>0</v>
      </c>
      <c r="B3682" s="89"/>
      <c r="G3682" s="39"/>
      <c r="H3682" s="39"/>
      <c r="I3682" s="42">
        <f>IF(F3682&lt;&gt;"结转本期损益",_xlfn.XLOOKUP(D3682,科目余额表[科目编码],科目余额表[抽查项目],"无匹配"),"期间结转")</f>
        <v>0</v>
      </c>
      <c r="J3682" s="38" t="str" cm="1">
        <f t="array" ref="J3682">_xlfn.TEXTJOIN(",", TRUE, _xlfn.UNIQUE(IF((序时账[日期]=B3682)*(序时账[凭证字号]=C3682)*IF(G3682=0,序时账[借方金额]&lt;&gt;0,序时账[借方金额]=0)*(序时账[科目编码]&lt;&gt;D3682), 序时账[科目名称], "")))</f>
        <v/>
      </c>
      <c r="K3682" s="42"/>
      <c r="M3682" s="24"/>
      <c r="N3682" s="23"/>
    </row>
    <row r="3683" spans="1:14">
      <c r="A3683" s="38" t="str" cm="1">
        <f t="array" ref="A3683">_xlfn.TEXTJOIN(",", TRUE, _xlfn.UNIQUE(IF((序时账[日期]=B3683)*(序时账[凭证字号]=C3683), 序时账[科目编码], "")))</f>
        <v>0</v>
      </c>
      <c r="B3683" s="89"/>
      <c r="G3683" s="39"/>
      <c r="H3683" s="39"/>
      <c r="I3683" s="42">
        <f>IF(F3683&lt;&gt;"结转本期损益",_xlfn.XLOOKUP(D3683,科目余额表[科目编码],科目余额表[抽查项目],"无匹配"),"期间结转")</f>
        <v>0</v>
      </c>
      <c r="J3683" s="38" t="str" cm="1">
        <f t="array" ref="J3683">_xlfn.TEXTJOIN(",", TRUE, _xlfn.UNIQUE(IF((序时账[日期]=B3683)*(序时账[凭证字号]=C3683)*IF(G3683=0,序时账[借方金额]&lt;&gt;0,序时账[借方金额]=0)*(序时账[科目编码]&lt;&gt;D3683), 序时账[科目名称], "")))</f>
        <v/>
      </c>
      <c r="K3683" s="42"/>
      <c r="M3683" s="24"/>
      <c r="N3683" s="23"/>
    </row>
    <row r="3684" spans="1:14">
      <c r="A3684" s="38" t="str" cm="1">
        <f t="array" ref="A3684">_xlfn.TEXTJOIN(",", TRUE, _xlfn.UNIQUE(IF((序时账[日期]=B3684)*(序时账[凭证字号]=C3684), 序时账[科目编码], "")))</f>
        <v>0</v>
      </c>
      <c r="B3684" s="89"/>
      <c r="G3684" s="39"/>
      <c r="H3684" s="39"/>
      <c r="I3684" s="42">
        <f>IF(F3684&lt;&gt;"结转本期损益",_xlfn.XLOOKUP(D3684,科目余额表[科目编码],科目余额表[抽查项目],"无匹配"),"期间结转")</f>
        <v>0</v>
      </c>
      <c r="J3684" s="38" t="str" cm="1">
        <f t="array" ref="J3684">_xlfn.TEXTJOIN(",", TRUE, _xlfn.UNIQUE(IF((序时账[日期]=B3684)*(序时账[凭证字号]=C3684)*IF(G3684=0,序时账[借方金额]&lt;&gt;0,序时账[借方金额]=0)*(序时账[科目编码]&lt;&gt;D3684), 序时账[科目名称], "")))</f>
        <v/>
      </c>
      <c r="K3684" s="42"/>
      <c r="M3684" s="24"/>
      <c r="N3684" s="23"/>
    </row>
    <row r="3685" spans="1:14">
      <c r="A3685" s="38" t="str" cm="1">
        <f t="array" ref="A3685">_xlfn.TEXTJOIN(",", TRUE, _xlfn.UNIQUE(IF((序时账[日期]=B3685)*(序时账[凭证字号]=C3685), 序时账[科目编码], "")))</f>
        <v>0</v>
      </c>
      <c r="B3685" s="89"/>
      <c r="G3685" s="39"/>
      <c r="H3685" s="39"/>
      <c r="I3685" s="42">
        <f>IF(F3685&lt;&gt;"结转本期损益",_xlfn.XLOOKUP(D3685,科目余额表[科目编码],科目余额表[抽查项目],"无匹配"),"期间结转")</f>
        <v>0</v>
      </c>
      <c r="J3685" s="38" t="str" cm="1">
        <f t="array" ref="J3685">_xlfn.TEXTJOIN(",", TRUE, _xlfn.UNIQUE(IF((序时账[日期]=B3685)*(序时账[凭证字号]=C3685)*IF(G3685=0,序时账[借方金额]&lt;&gt;0,序时账[借方金额]=0)*(序时账[科目编码]&lt;&gt;D3685), 序时账[科目名称], "")))</f>
        <v/>
      </c>
      <c r="K3685" s="42"/>
      <c r="M3685" s="24"/>
      <c r="N3685" s="23"/>
    </row>
    <row r="3686" spans="1:14">
      <c r="A3686" s="38" t="str" cm="1">
        <f t="array" ref="A3686">_xlfn.TEXTJOIN(",", TRUE, _xlfn.UNIQUE(IF((序时账[日期]=B3686)*(序时账[凭证字号]=C3686), 序时账[科目编码], "")))</f>
        <v>0</v>
      </c>
      <c r="B3686" s="89"/>
      <c r="G3686" s="39"/>
      <c r="H3686" s="39"/>
      <c r="I3686" s="42">
        <f>IF(F3686&lt;&gt;"结转本期损益",_xlfn.XLOOKUP(D3686,科目余额表[科目编码],科目余额表[抽查项目],"无匹配"),"期间结转")</f>
        <v>0</v>
      </c>
      <c r="J3686" s="38" t="str" cm="1">
        <f t="array" ref="J3686">_xlfn.TEXTJOIN(",", TRUE, _xlfn.UNIQUE(IF((序时账[日期]=B3686)*(序时账[凭证字号]=C3686)*IF(G3686=0,序时账[借方金额]&lt;&gt;0,序时账[借方金额]=0)*(序时账[科目编码]&lt;&gt;D3686), 序时账[科目名称], "")))</f>
        <v/>
      </c>
      <c r="K3686" s="42"/>
      <c r="M3686" s="24"/>
      <c r="N3686" s="23"/>
    </row>
    <row r="3687" spans="1:14">
      <c r="A3687" s="38" t="str" cm="1">
        <f t="array" ref="A3687">_xlfn.TEXTJOIN(",", TRUE, _xlfn.UNIQUE(IF((序时账[日期]=B3687)*(序时账[凭证字号]=C3687), 序时账[科目编码], "")))</f>
        <v>0</v>
      </c>
      <c r="B3687" s="89"/>
      <c r="G3687" s="39"/>
      <c r="H3687" s="39"/>
      <c r="I3687" s="42">
        <f>IF(F3687&lt;&gt;"结转本期损益",_xlfn.XLOOKUP(D3687,科目余额表[科目编码],科目余额表[抽查项目],"无匹配"),"期间结转")</f>
        <v>0</v>
      </c>
      <c r="J3687" s="38" t="str" cm="1">
        <f t="array" ref="J3687">_xlfn.TEXTJOIN(",", TRUE, _xlfn.UNIQUE(IF((序时账[日期]=B3687)*(序时账[凭证字号]=C3687)*IF(G3687=0,序时账[借方金额]&lt;&gt;0,序时账[借方金额]=0)*(序时账[科目编码]&lt;&gt;D3687), 序时账[科目名称], "")))</f>
        <v/>
      </c>
      <c r="K3687" s="42"/>
      <c r="M3687" s="24"/>
      <c r="N3687" s="23"/>
    </row>
    <row r="3688" spans="1:14">
      <c r="A3688" s="38" t="str" cm="1">
        <f t="array" ref="A3688">_xlfn.TEXTJOIN(",", TRUE, _xlfn.UNIQUE(IF((序时账[日期]=B3688)*(序时账[凭证字号]=C3688), 序时账[科目编码], "")))</f>
        <v>0</v>
      </c>
      <c r="B3688" s="89"/>
      <c r="G3688" s="39"/>
      <c r="H3688" s="39"/>
      <c r="I3688" s="42">
        <f>IF(F3688&lt;&gt;"结转本期损益",_xlfn.XLOOKUP(D3688,科目余额表[科目编码],科目余额表[抽查项目],"无匹配"),"期间结转")</f>
        <v>0</v>
      </c>
      <c r="J3688" s="38" t="str" cm="1">
        <f t="array" ref="J3688">_xlfn.TEXTJOIN(",", TRUE, _xlfn.UNIQUE(IF((序时账[日期]=B3688)*(序时账[凭证字号]=C3688)*IF(G3688=0,序时账[借方金额]&lt;&gt;0,序时账[借方金额]=0)*(序时账[科目编码]&lt;&gt;D3688), 序时账[科目名称], "")))</f>
        <v/>
      </c>
      <c r="K3688" s="42"/>
      <c r="M3688" s="24"/>
      <c r="N3688" s="23"/>
    </row>
    <row r="3689" spans="1:14">
      <c r="A3689" s="38" t="str" cm="1">
        <f t="array" ref="A3689">_xlfn.TEXTJOIN(",", TRUE, _xlfn.UNIQUE(IF((序时账[日期]=B3689)*(序时账[凭证字号]=C3689), 序时账[科目编码], "")))</f>
        <v>0</v>
      </c>
      <c r="B3689" s="89"/>
      <c r="G3689" s="39"/>
      <c r="H3689" s="39"/>
      <c r="I3689" s="42">
        <f>IF(F3689&lt;&gt;"结转本期损益",_xlfn.XLOOKUP(D3689,科目余额表[科目编码],科目余额表[抽查项目],"无匹配"),"期间结转")</f>
        <v>0</v>
      </c>
      <c r="J3689" s="38" t="str" cm="1">
        <f t="array" ref="J3689">_xlfn.TEXTJOIN(",", TRUE, _xlfn.UNIQUE(IF((序时账[日期]=B3689)*(序时账[凭证字号]=C3689)*IF(G3689=0,序时账[借方金额]&lt;&gt;0,序时账[借方金额]=0)*(序时账[科目编码]&lt;&gt;D3689), 序时账[科目名称], "")))</f>
        <v/>
      </c>
      <c r="K3689" s="42"/>
      <c r="M3689" s="24"/>
      <c r="N3689" s="23"/>
    </row>
    <row r="3690" spans="1:14">
      <c r="A3690" s="38" t="str" cm="1">
        <f t="array" ref="A3690">_xlfn.TEXTJOIN(",", TRUE, _xlfn.UNIQUE(IF((序时账[日期]=B3690)*(序时账[凭证字号]=C3690), 序时账[科目编码], "")))</f>
        <v>0</v>
      </c>
      <c r="B3690" s="89"/>
      <c r="G3690" s="39"/>
      <c r="H3690" s="39"/>
      <c r="I3690" s="42">
        <f>IF(F3690&lt;&gt;"结转本期损益",_xlfn.XLOOKUP(D3690,科目余额表[科目编码],科目余额表[抽查项目],"无匹配"),"期间结转")</f>
        <v>0</v>
      </c>
      <c r="J3690" s="38" t="str" cm="1">
        <f t="array" ref="J3690">_xlfn.TEXTJOIN(",", TRUE, _xlfn.UNIQUE(IF((序时账[日期]=B3690)*(序时账[凭证字号]=C3690)*IF(G3690=0,序时账[借方金额]&lt;&gt;0,序时账[借方金额]=0)*(序时账[科目编码]&lt;&gt;D3690), 序时账[科目名称], "")))</f>
        <v/>
      </c>
      <c r="K3690" s="42"/>
      <c r="M3690" s="24"/>
      <c r="N3690" s="23"/>
    </row>
    <row r="3691" spans="1:14">
      <c r="A3691" s="38" t="str" cm="1">
        <f t="array" ref="A3691">_xlfn.TEXTJOIN(",", TRUE, _xlfn.UNIQUE(IF((序时账[日期]=B3691)*(序时账[凭证字号]=C3691), 序时账[科目编码], "")))</f>
        <v>0</v>
      </c>
      <c r="B3691" s="89"/>
      <c r="G3691" s="39"/>
      <c r="H3691" s="39"/>
      <c r="I3691" s="42">
        <f>IF(F3691&lt;&gt;"结转本期损益",_xlfn.XLOOKUP(D3691,科目余额表[科目编码],科目余额表[抽查项目],"无匹配"),"期间结转")</f>
        <v>0</v>
      </c>
      <c r="J3691" s="38" t="str" cm="1">
        <f t="array" ref="J3691">_xlfn.TEXTJOIN(",", TRUE, _xlfn.UNIQUE(IF((序时账[日期]=B3691)*(序时账[凭证字号]=C3691)*IF(G3691=0,序时账[借方金额]&lt;&gt;0,序时账[借方金额]=0)*(序时账[科目编码]&lt;&gt;D3691), 序时账[科目名称], "")))</f>
        <v/>
      </c>
      <c r="K3691" s="42"/>
      <c r="M3691" s="24"/>
      <c r="N3691" s="23"/>
    </row>
    <row r="3692" spans="1:14">
      <c r="A3692" s="38" t="str" cm="1">
        <f t="array" ref="A3692">_xlfn.TEXTJOIN(",", TRUE, _xlfn.UNIQUE(IF((序时账[日期]=B3692)*(序时账[凭证字号]=C3692), 序时账[科目编码], "")))</f>
        <v>0</v>
      </c>
      <c r="B3692" s="89"/>
      <c r="G3692" s="39"/>
      <c r="H3692" s="39"/>
      <c r="I3692" s="42">
        <f>IF(F3692&lt;&gt;"结转本期损益",_xlfn.XLOOKUP(D3692,科目余额表[科目编码],科目余额表[抽查项目],"无匹配"),"期间结转")</f>
        <v>0</v>
      </c>
      <c r="J3692" s="38" t="str" cm="1">
        <f t="array" ref="J3692">_xlfn.TEXTJOIN(",", TRUE, _xlfn.UNIQUE(IF((序时账[日期]=B3692)*(序时账[凭证字号]=C3692)*IF(G3692=0,序时账[借方金额]&lt;&gt;0,序时账[借方金额]=0)*(序时账[科目编码]&lt;&gt;D3692), 序时账[科目名称], "")))</f>
        <v/>
      </c>
      <c r="K3692" s="42"/>
      <c r="M3692" s="24"/>
      <c r="N3692" s="23"/>
    </row>
    <row r="3693" spans="1:14">
      <c r="A3693" s="38" t="str" cm="1">
        <f t="array" ref="A3693">_xlfn.TEXTJOIN(",", TRUE, _xlfn.UNIQUE(IF((序时账[日期]=B3693)*(序时账[凭证字号]=C3693), 序时账[科目编码], "")))</f>
        <v>0</v>
      </c>
      <c r="B3693" s="89"/>
      <c r="G3693" s="39"/>
      <c r="H3693" s="39"/>
      <c r="I3693" s="42">
        <f>IF(F3693&lt;&gt;"结转本期损益",_xlfn.XLOOKUP(D3693,科目余额表[科目编码],科目余额表[抽查项目],"无匹配"),"期间结转")</f>
        <v>0</v>
      </c>
      <c r="J3693" s="38" t="str" cm="1">
        <f t="array" ref="J3693">_xlfn.TEXTJOIN(",", TRUE, _xlfn.UNIQUE(IF((序时账[日期]=B3693)*(序时账[凭证字号]=C3693)*IF(G3693=0,序时账[借方金额]&lt;&gt;0,序时账[借方金额]=0)*(序时账[科目编码]&lt;&gt;D3693), 序时账[科目名称], "")))</f>
        <v/>
      </c>
      <c r="K3693" s="42"/>
      <c r="M3693" s="24"/>
      <c r="N3693" s="23"/>
    </row>
    <row r="3694" spans="1:14">
      <c r="A3694" s="38" t="str" cm="1">
        <f t="array" ref="A3694">_xlfn.TEXTJOIN(",", TRUE, _xlfn.UNIQUE(IF((序时账[日期]=B3694)*(序时账[凭证字号]=C3694), 序时账[科目编码], "")))</f>
        <v>0</v>
      </c>
      <c r="B3694" s="89"/>
      <c r="G3694" s="39"/>
      <c r="H3694" s="39"/>
      <c r="I3694" s="42">
        <f>IF(F3694&lt;&gt;"结转本期损益",_xlfn.XLOOKUP(D3694,科目余额表[科目编码],科目余额表[抽查项目],"无匹配"),"期间结转")</f>
        <v>0</v>
      </c>
      <c r="J3694" s="38" t="str" cm="1">
        <f t="array" ref="J3694">_xlfn.TEXTJOIN(",", TRUE, _xlfn.UNIQUE(IF((序时账[日期]=B3694)*(序时账[凭证字号]=C3694)*IF(G3694=0,序时账[借方金额]&lt;&gt;0,序时账[借方金额]=0)*(序时账[科目编码]&lt;&gt;D3694), 序时账[科目名称], "")))</f>
        <v/>
      </c>
      <c r="K3694" s="42"/>
      <c r="M3694" s="24"/>
      <c r="N3694" s="23"/>
    </row>
    <row r="3695" spans="1:14">
      <c r="A3695" s="38" t="str" cm="1">
        <f t="array" ref="A3695">_xlfn.TEXTJOIN(",", TRUE, _xlfn.UNIQUE(IF((序时账[日期]=B3695)*(序时账[凭证字号]=C3695), 序时账[科目编码], "")))</f>
        <v>0</v>
      </c>
      <c r="B3695" s="89"/>
      <c r="G3695" s="39"/>
      <c r="H3695" s="39"/>
      <c r="I3695" s="42">
        <f>IF(F3695&lt;&gt;"结转本期损益",_xlfn.XLOOKUP(D3695,科目余额表[科目编码],科目余额表[抽查项目],"无匹配"),"期间结转")</f>
        <v>0</v>
      </c>
      <c r="J3695" s="38" t="str" cm="1">
        <f t="array" ref="J3695">_xlfn.TEXTJOIN(",", TRUE, _xlfn.UNIQUE(IF((序时账[日期]=B3695)*(序时账[凭证字号]=C3695)*IF(G3695=0,序时账[借方金额]&lt;&gt;0,序时账[借方金额]=0)*(序时账[科目编码]&lt;&gt;D3695), 序时账[科目名称], "")))</f>
        <v/>
      </c>
      <c r="K3695" s="42"/>
      <c r="M3695" s="24"/>
      <c r="N3695" s="23"/>
    </row>
    <row r="3696" spans="1:14">
      <c r="A3696" s="38" t="str" cm="1">
        <f t="array" ref="A3696">_xlfn.TEXTJOIN(",", TRUE, _xlfn.UNIQUE(IF((序时账[日期]=B3696)*(序时账[凭证字号]=C3696), 序时账[科目编码], "")))</f>
        <v>0</v>
      </c>
      <c r="B3696" s="89"/>
      <c r="G3696" s="39"/>
      <c r="H3696" s="39"/>
      <c r="I3696" s="42">
        <f>IF(F3696&lt;&gt;"结转本期损益",_xlfn.XLOOKUP(D3696,科目余额表[科目编码],科目余额表[抽查项目],"无匹配"),"期间结转")</f>
        <v>0</v>
      </c>
      <c r="J3696" s="38" t="str" cm="1">
        <f t="array" ref="J3696">_xlfn.TEXTJOIN(",", TRUE, _xlfn.UNIQUE(IF((序时账[日期]=B3696)*(序时账[凭证字号]=C3696)*IF(G3696=0,序时账[借方金额]&lt;&gt;0,序时账[借方金额]=0)*(序时账[科目编码]&lt;&gt;D3696), 序时账[科目名称], "")))</f>
        <v/>
      </c>
      <c r="K3696" s="42"/>
      <c r="M3696" s="24"/>
      <c r="N3696" s="23"/>
    </row>
    <row r="3697" spans="1:14">
      <c r="A3697" s="38" t="str" cm="1">
        <f t="array" ref="A3697">_xlfn.TEXTJOIN(",", TRUE, _xlfn.UNIQUE(IF((序时账[日期]=B3697)*(序时账[凭证字号]=C3697), 序时账[科目编码], "")))</f>
        <v>0</v>
      </c>
      <c r="B3697" s="89"/>
      <c r="G3697" s="39"/>
      <c r="H3697" s="39"/>
      <c r="I3697" s="42">
        <f>IF(F3697&lt;&gt;"结转本期损益",_xlfn.XLOOKUP(D3697,科目余额表[科目编码],科目余额表[抽查项目],"无匹配"),"期间结转")</f>
        <v>0</v>
      </c>
      <c r="J3697" s="38" t="str" cm="1">
        <f t="array" ref="J3697">_xlfn.TEXTJOIN(",", TRUE, _xlfn.UNIQUE(IF((序时账[日期]=B3697)*(序时账[凭证字号]=C3697)*IF(G3697=0,序时账[借方金额]&lt;&gt;0,序时账[借方金额]=0)*(序时账[科目编码]&lt;&gt;D3697), 序时账[科目名称], "")))</f>
        <v/>
      </c>
      <c r="K3697" s="42"/>
      <c r="M3697" s="24"/>
      <c r="N3697" s="23"/>
    </row>
    <row r="3698" spans="1:14">
      <c r="A3698" s="38" t="str" cm="1">
        <f t="array" ref="A3698">_xlfn.TEXTJOIN(",", TRUE, _xlfn.UNIQUE(IF((序时账[日期]=B3698)*(序时账[凭证字号]=C3698), 序时账[科目编码], "")))</f>
        <v>0</v>
      </c>
      <c r="B3698" s="89"/>
      <c r="G3698" s="39"/>
      <c r="H3698" s="39"/>
      <c r="I3698" s="42">
        <f>IF(F3698&lt;&gt;"结转本期损益",_xlfn.XLOOKUP(D3698,科目余额表[科目编码],科目余额表[抽查项目],"无匹配"),"期间结转")</f>
        <v>0</v>
      </c>
      <c r="J3698" s="38" t="str" cm="1">
        <f t="array" ref="J3698">_xlfn.TEXTJOIN(",", TRUE, _xlfn.UNIQUE(IF((序时账[日期]=B3698)*(序时账[凭证字号]=C3698)*IF(G3698=0,序时账[借方金额]&lt;&gt;0,序时账[借方金额]=0)*(序时账[科目编码]&lt;&gt;D3698), 序时账[科目名称], "")))</f>
        <v/>
      </c>
      <c r="K3698" s="42"/>
      <c r="M3698" s="24"/>
      <c r="N3698" s="23"/>
    </row>
    <row r="3699" spans="1:14">
      <c r="A3699" s="38" t="str" cm="1">
        <f t="array" ref="A3699">_xlfn.TEXTJOIN(",", TRUE, _xlfn.UNIQUE(IF((序时账[日期]=B3699)*(序时账[凭证字号]=C3699), 序时账[科目编码], "")))</f>
        <v>0</v>
      </c>
      <c r="B3699" s="89"/>
      <c r="G3699" s="39"/>
      <c r="H3699" s="39"/>
      <c r="I3699" s="42">
        <f>IF(F3699&lt;&gt;"结转本期损益",_xlfn.XLOOKUP(D3699,科目余额表[科目编码],科目余额表[抽查项目],"无匹配"),"期间结转")</f>
        <v>0</v>
      </c>
      <c r="J3699" s="38" t="str" cm="1">
        <f t="array" ref="J3699">_xlfn.TEXTJOIN(",", TRUE, _xlfn.UNIQUE(IF((序时账[日期]=B3699)*(序时账[凭证字号]=C3699)*IF(G3699=0,序时账[借方金额]&lt;&gt;0,序时账[借方金额]=0)*(序时账[科目编码]&lt;&gt;D3699), 序时账[科目名称], "")))</f>
        <v/>
      </c>
      <c r="K3699" s="42"/>
      <c r="M3699" s="24"/>
      <c r="N3699" s="23"/>
    </row>
    <row r="3700" spans="1:14">
      <c r="A3700" s="38" t="str" cm="1">
        <f t="array" ref="A3700">_xlfn.TEXTJOIN(",", TRUE, _xlfn.UNIQUE(IF((序时账[日期]=B3700)*(序时账[凭证字号]=C3700), 序时账[科目编码], "")))</f>
        <v>0</v>
      </c>
      <c r="B3700" s="89"/>
      <c r="G3700" s="39"/>
      <c r="H3700" s="39"/>
      <c r="I3700" s="42">
        <f>IF(F3700&lt;&gt;"结转本期损益",_xlfn.XLOOKUP(D3700,科目余额表[科目编码],科目余额表[抽查项目],"无匹配"),"期间结转")</f>
        <v>0</v>
      </c>
      <c r="J3700" s="38" t="str" cm="1">
        <f t="array" ref="J3700">_xlfn.TEXTJOIN(",", TRUE, _xlfn.UNIQUE(IF((序时账[日期]=B3700)*(序时账[凭证字号]=C3700)*IF(G3700=0,序时账[借方金额]&lt;&gt;0,序时账[借方金额]=0)*(序时账[科目编码]&lt;&gt;D3700), 序时账[科目名称], "")))</f>
        <v/>
      </c>
      <c r="K3700" s="42"/>
      <c r="M3700" s="24"/>
      <c r="N3700" s="23"/>
    </row>
    <row r="3701" spans="1:14">
      <c r="A3701" s="38" t="str" cm="1">
        <f t="array" ref="A3701">_xlfn.TEXTJOIN(",", TRUE, _xlfn.UNIQUE(IF((序时账[日期]=B3701)*(序时账[凭证字号]=C3701), 序时账[科目编码], "")))</f>
        <v>0</v>
      </c>
      <c r="B3701" s="89"/>
      <c r="G3701" s="39"/>
      <c r="H3701" s="39"/>
      <c r="I3701" s="42">
        <f>IF(F3701&lt;&gt;"结转本期损益",_xlfn.XLOOKUP(D3701,科目余额表[科目编码],科目余额表[抽查项目],"无匹配"),"期间结转")</f>
        <v>0</v>
      </c>
      <c r="J3701" s="38" t="str" cm="1">
        <f t="array" ref="J3701">_xlfn.TEXTJOIN(",", TRUE, _xlfn.UNIQUE(IF((序时账[日期]=B3701)*(序时账[凭证字号]=C3701)*IF(G3701=0,序时账[借方金额]&lt;&gt;0,序时账[借方金额]=0)*(序时账[科目编码]&lt;&gt;D3701), 序时账[科目名称], "")))</f>
        <v/>
      </c>
      <c r="K3701" s="42"/>
      <c r="M3701" s="24"/>
      <c r="N3701" s="23"/>
    </row>
    <row r="3702" spans="1:14">
      <c r="A3702" s="38" t="str" cm="1">
        <f t="array" ref="A3702">_xlfn.TEXTJOIN(",", TRUE, _xlfn.UNIQUE(IF((序时账[日期]=B3702)*(序时账[凭证字号]=C3702), 序时账[科目编码], "")))</f>
        <v>0</v>
      </c>
      <c r="B3702" s="89"/>
      <c r="G3702" s="39"/>
      <c r="H3702" s="39"/>
      <c r="I3702" s="42">
        <f>IF(F3702&lt;&gt;"结转本期损益",_xlfn.XLOOKUP(D3702,科目余额表[科目编码],科目余额表[抽查项目],"无匹配"),"期间结转")</f>
        <v>0</v>
      </c>
      <c r="J3702" s="38" t="str" cm="1">
        <f t="array" ref="J3702">_xlfn.TEXTJOIN(",", TRUE, _xlfn.UNIQUE(IF((序时账[日期]=B3702)*(序时账[凭证字号]=C3702)*IF(G3702=0,序时账[借方金额]&lt;&gt;0,序时账[借方金额]=0)*(序时账[科目编码]&lt;&gt;D3702), 序时账[科目名称], "")))</f>
        <v/>
      </c>
      <c r="K3702" s="42"/>
      <c r="M3702" s="24"/>
      <c r="N3702" s="23"/>
    </row>
    <row r="3703" spans="1:14">
      <c r="A3703" s="38" t="str" cm="1">
        <f t="array" ref="A3703">_xlfn.TEXTJOIN(",", TRUE, _xlfn.UNIQUE(IF((序时账[日期]=B3703)*(序时账[凭证字号]=C3703), 序时账[科目编码], "")))</f>
        <v>0</v>
      </c>
      <c r="B3703" s="89"/>
      <c r="G3703" s="39"/>
      <c r="H3703" s="39"/>
      <c r="I3703" s="42">
        <f>IF(F3703&lt;&gt;"结转本期损益",_xlfn.XLOOKUP(D3703,科目余额表[科目编码],科目余额表[抽查项目],"无匹配"),"期间结转")</f>
        <v>0</v>
      </c>
      <c r="J3703" s="38" t="str" cm="1">
        <f t="array" ref="J3703">_xlfn.TEXTJOIN(",", TRUE, _xlfn.UNIQUE(IF((序时账[日期]=B3703)*(序时账[凭证字号]=C3703)*IF(G3703=0,序时账[借方金额]&lt;&gt;0,序时账[借方金额]=0)*(序时账[科目编码]&lt;&gt;D3703), 序时账[科目名称], "")))</f>
        <v/>
      </c>
      <c r="K3703" s="42"/>
      <c r="M3703" s="24"/>
      <c r="N3703" s="23"/>
    </row>
    <row r="3704" spans="1:14">
      <c r="A3704" s="38" t="str" cm="1">
        <f t="array" ref="A3704">_xlfn.TEXTJOIN(",", TRUE, _xlfn.UNIQUE(IF((序时账[日期]=B3704)*(序时账[凭证字号]=C3704), 序时账[科目编码], "")))</f>
        <v>0</v>
      </c>
      <c r="B3704" s="89"/>
      <c r="G3704" s="39"/>
      <c r="H3704" s="39"/>
      <c r="I3704" s="42">
        <f>IF(F3704&lt;&gt;"结转本期损益",_xlfn.XLOOKUP(D3704,科目余额表[科目编码],科目余额表[抽查项目],"无匹配"),"期间结转")</f>
        <v>0</v>
      </c>
      <c r="J3704" s="38" t="str" cm="1">
        <f t="array" ref="J3704">_xlfn.TEXTJOIN(",", TRUE, _xlfn.UNIQUE(IF((序时账[日期]=B3704)*(序时账[凭证字号]=C3704)*IF(G3704=0,序时账[借方金额]&lt;&gt;0,序时账[借方金额]=0)*(序时账[科目编码]&lt;&gt;D3704), 序时账[科目名称], "")))</f>
        <v/>
      </c>
      <c r="K3704" s="42"/>
      <c r="M3704" s="24"/>
      <c r="N3704" s="23"/>
    </row>
    <row r="3705" spans="1:14">
      <c r="A3705" s="38" t="str" cm="1">
        <f t="array" ref="A3705">_xlfn.TEXTJOIN(",", TRUE, _xlfn.UNIQUE(IF((序时账[日期]=B3705)*(序时账[凭证字号]=C3705), 序时账[科目编码], "")))</f>
        <v>0</v>
      </c>
      <c r="B3705" s="89"/>
      <c r="G3705" s="39"/>
      <c r="H3705" s="39"/>
      <c r="I3705" s="42">
        <f>IF(F3705&lt;&gt;"结转本期损益",_xlfn.XLOOKUP(D3705,科目余额表[科目编码],科目余额表[抽查项目],"无匹配"),"期间结转")</f>
        <v>0</v>
      </c>
      <c r="J3705" s="38" t="str" cm="1">
        <f t="array" ref="J3705">_xlfn.TEXTJOIN(",", TRUE, _xlfn.UNIQUE(IF((序时账[日期]=B3705)*(序时账[凭证字号]=C3705)*IF(G3705=0,序时账[借方金额]&lt;&gt;0,序时账[借方金额]=0)*(序时账[科目编码]&lt;&gt;D3705), 序时账[科目名称], "")))</f>
        <v/>
      </c>
      <c r="K3705" s="42"/>
      <c r="M3705" s="24"/>
      <c r="N3705" s="23"/>
    </row>
    <row r="3706" spans="1:14">
      <c r="A3706" s="38" t="str" cm="1">
        <f t="array" ref="A3706">_xlfn.TEXTJOIN(",", TRUE, _xlfn.UNIQUE(IF((序时账[日期]=B3706)*(序时账[凭证字号]=C3706), 序时账[科目编码], "")))</f>
        <v>0</v>
      </c>
      <c r="B3706" s="89"/>
      <c r="G3706" s="39"/>
      <c r="H3706" s="39"/>
      <c r="I3706" s="42">
        <f>IF(F3706&lt;&gt;"结转本期损益",_xlfn.XLOOKUP(D3706,科目余额表[科目编码],科目余额表[抽查项目],"无匹配"),"期间结转")</f>
        <v>0</v>
      </c>
      <c r="J3706" s="38" t="str" cm="1">
        <f t="array" ref="J3706">_xlfn.TEXTJOIN(",", TRUE, _xlfn.UNIQUE(IF((序时账[日期]=B3706)*(序时账[凭证字号]=C3706)*IF(G3706=0,序时账[借方金额]&lt;&gt;0,序时账[借方金额]=0)*(序时账[科目编码]&lt;&gt;D3706), 序时账[科目名称], "")))</f>
        <v/>
      </c>
      <c r="K3706" s="42"/>
      <c r="M3706" s="24"/>
      <c r="N3706" s="23"/>
    </row>
    <row r="3707" spans="1:14">
      <c r="A3707" s="38" t="str" cm="1">
        <f t="array" ref="A3707">_xlfn.TEXTJOIN(",", TRUE, _xlfn.UNIQUE(IF((序时账[日期]=B3707)*(序时账[凭证字号]=C3707), 序时账[科目编码], "")))</f>
        <v>0</v>
      </c>
      <c r="B3707" s="89"/>
      <c r="G3707" s="39"/>
      <c r="H3707" s="39"/>
      <c r="I3707" s="42">
        <f>IF(F3707&lt;&gt;"结转本期损益",_xlfn.XLOOKUP(D3707,科目余额表[科目编码],科目余额表[抽查项目],"无匹配"),"期间结转")</f>
        <v>0</v>
      </c>
      <c r="J3707" s="38" t="str" cm="1">
        <f t="array" ref="J3707">_xlfn.TEXTJOIN(",", TRUE, _xlfn.UNIQUE(IF((序时账[日期]=B3707)*(序时账[凭证字号]=C3707)*IF(G3707=0,序时账[借方金额]&lt;&gt;0,序时账[借方金额]=0)*(序时账[科目编码]&lt;&gt;D3707), 序时账[科目名称], "")))</f>
        <v/>
      </c>
      <c r="K3707" s="42"/>
      <c r="M3707" s="24"/>
      <c r="N3707" s="23"/>
    </row>
    <row r="3708" spans="1:14">
      <c r="A3708" s="38" t="str" cm="1">
        <f t="array" ref="A3708">_xlfn.TEXTJOIN(",", TRUE, _xlfn.UNIQUE(IF((序时账[日期]=B3708)*(序时账[凭证字号]=C3708), 序时账[科目编码], "")))</f>
        <v>0</v>
      </c>
      <c r="B3708" s="89"/>
      <c r="G3708" s="39"/>
      <c r="H3708" s="39"/>
      <c r="I3708" s="42">
        <f>IF(F3708&lt;&gt;"结转本期损益",_xlfn.XLOOKUP(D3708,科目余额表[科目编码],科目余额表[抽查项目],"无匹配"),"期间结转")</f>
        <v>0</v>
      </c>
      <c r="J3708" s="38" t="str" cm="1">
        <f t="array" ref="J3708">_xlfn.TEXTJOIN(",", TRUE, _xlfn.UNIQUE(IF((序时账[日期]=B3708)*(序时账[凭证字号]=C3708)*IF(G3708=0,序时账[借方金额]&lt;&gt;0,序时账[借方金额]=0)*(序时账[科目编码]&lt;&gt;D3708), 序时账[科目名称], "")))</f>
        <v/>
      </c>
      <c r="K3708" s="42"/>
      <c r="M3708" s="24"/>
      <c r="N3708" s="23"/>
    </row>
    <row r="3709" spans="1:14">
      <c r="A3709" s="38" t="str" cm="1">
        <f t="array" ref="A3709">_xlfn.TEXTJOIN(",", TRUE, _xlfn.UNIQUE(IF((序时账[日期]=B3709)*(序时账[凭证字号]=C3709), 序时账[科目编码], "")))</f>
        <v>0</v>
      </c>
      <c r="B3709" s="89"/>
      <c r="G3709" s="39"/>
      <c r="H3709" s="39"/>
      <c r="I3709" s="42">
        <f>IF(F3709&lt;&gt;"结转本期损益",_xlfn.XLOOKUP(D3709,科目余额表[科目编码],科目余额表[抽查项目],"无匹配"),"期间结转")</f>
        <v>0</v>
      </c>
      <c r="J3709" s="38" t="str" cm="1">
        <f t="array" ref="J3709">_xlfn.TEXTJOIN(",", TRUE, _xlfn.UNIQUE(IF((序时账[日期]=B3709)*(序时账[凭证字号]=C3709)*IF(G3709=0,序时账[借方金额]&lt;&gt;0,序时账[借方金额]=0)*(序时账[科目编码]&lt;&gt;D3709), 序时账[科目名称], "")))</f>
        <v/>
      </c>
      <c r="K3709" s="42"/>
      <c r="M3709" s="24"/>
      <c r="N3709" s="23"/>
    </row>
    <row r="3710" spans="1:14">
      <c r="A3710" s="38" t="str" cm="1">
        <f t="array" ref="A3710">_xlfn.TEXTJOIN(",", TRUE, _xlfn.UNIQUE(IF((序时账[日期]=B3710)*(序时账[凭证字号]=C3710), 序时账[科目编码], "")))</f>
        <v>0</v>
      </c>
      <c r="B3710" s="89"/>
      <c r="G3710" s="39"/>
      <c r="H3710" s="39"/>
      <c r="I3710" s="42">
        <f>IF(F3710&lt;&gt;"结转本期损益",_xlfn.XLOOKUP(D3710,科目余额表[科目编码],科目余额表[抽查项目],"无匹配"),"期间结转")</f>
        <v>0</v>
      </c>
      <c r="J3710" s="38" t="str" cm="1">
        <f t="array" ref="J3710">_xlfn.TEXTJOIN(",", TRUE, _xlfn.UNIQUE(IF((序时账[日期]=B3710)*(序时账[凭证字号]=C3710)*IF(G3710=0,序时账[借方金额]&lt;&gt;0,序时账[借方金额]=0)*(序时账[科目编码]&lt;&gt;D3710), 序时账[科目名称], "")))</f>
        <v/>
      </c>
      <c r="K3710" s="42"/>
      <c r="M3710" s="24"/>
      <c r="N3710" s="23"/>
    </row>
    <row r="3711" spans="1:14">
      <c r="A3711" s="38" t="str" cm="1">
        <f t="array" ref="A3711">_xlfn.TEXTJOIN(",", TRUE, _xlfn.UNIQUE(IF((序时账[日期]=B3711)*(序时账[凭证字号]=C3711), 序时账[科目编码], "")))</f>
        <v>0</v>
      </c>
      <c r="B3711" s="89"/>
      <c r="G3711" s="39"/>
      <c r="H3711" s="39"/>
      <c r="I3711" s="42">
        <f>IF(F3711&lt;&gt;"结转本期损益",_xlfn.XLOOKUP(D3711,科目余额表[科目编码],科目余额表[抽查项目],"无匹配"),"期间结转")</f>
        <v>0</v>
      </c>
      <c r="J3711" s="38" t="str" cm="1">
        <f t="array" ref="J3711">_xlfn.TEXTJOIN(",", TRUE, _xlfn.UNIQUE(IF((序时账[日期]=B3711)*(序时账[凭证字号]=C3711)*IF(G3711=0,序时账[借方金额]&lt;&gt;0,序时账[借方金额]=0)*(序时账[科目编码]&lt;&gt;D3711), 序时账[科目名称], "")))</f>
        <v/>
      </c>
      <c r="K3711" s="42"/>
      <c r="M3711" s="24"/>
      <c r="N3711" s="23"/>
    </row>
    <row r="3712" spans="1:14">
      <c r="A3712" s="38" t="str" cm="1">
        <f t="array" ref="A3712">_xlfn.TEXTJOIN(",", TRUE, _xlfn.UNIQUE(IF((序时账[日期]=B3712)*(序时账[凭证字号]=C3712), 序时账[科目编码], "")))</f>
        <v>0</v>
      </c>
      <c r="B3712" s="89"/>
      <c r="G3712" s="39"/>
      <c r="H3712" s="39"/>
      <c r="I3712" s="42">
        <f>IF(F3712&lt;&gt;"结转本期损益",_xlfn.XLOOKUP(D3712,科目余额表[科目编码],科目余额表[抽查项目],"无匹配"),"期间结转")</f>
        <v>0</v>
      </c>
      <c r="J3712" s="38" t="str" cm="1">
        <f t="array" ref="J3712">_xlfn.TEXTJOIN(",", TRUE, _xlfn.UNIQUE(IF((序时账[日期]=B3712)*(序时账[凭证字号]=C3712)*IF(G3712=0,序时账[借方金额]&lt;&gt;0,序时账[借方金额]=0)*(序时账[科目编码]&lt;&gt;D3712), 序时账[科目名称], "")))</f>
        <v/>
      </c>
      <c r="K3712" s="42"/>
      <c r="M3712" s="24"/>
      <c r="N3712" s="23"/>
    </row>
    <row r="3713" spans="1:14">
      <c r="A3713" s="38" t="str" cm="1">
        <f t="array" ref="A3713">_xlfn.TEXTJOIN(",", TRUE, _xlfn.UNIQUE(IF((序时账[日期]=B3713)*(序时账[凭证字号]=C3713), 序时账[科目编码], "")))</f>
        <v>0</v>
      </c>
      <c r="B3713" s="89"/>
      <c r="G3713" s="39"/>
      <c r="H3713" s="39"/>
      <c r="I3713" s="42">
        <f>IF(F3713&lt;&gt;"结转本期损益",_xlfn.XLOOKUP(D3713,科目余额表[科目编码],科目余额表[抽查项目],"无匹配"),"期间结转")</f>
        <v>0</v>
      </c>
      <c r="J3713" s="38" t="str" cm="1">
        <f t="array" ref="J3713">_xlfn.TEXTJOIN(",", TRUE, _xlfn.UNIQUE(IF((序时账[日期]=B3713)*(序时账[凭证字号]=C3713)*IF(G3713=0,序时账[借方金额]&lt;&gt;0,序时账[借方金额]=0)*(序时账[科目编码]&lt;&gt;D3713), 序时账[科目名称], "")))</f>
        <v/>
      </c>
      <c r="K3713" s="42"/>
      <c r="M3713" s="24"/>
      <c r="N3713" s="23"/>
    </row>
    <row r="3714" spans="1:14">
      <c r="A3714" s="38" t="str" cm="1">
        <f t="array" ref="A3714">_xlfn.TEXTJOIN(",", TRUE, _xlfn.UNIQUE(IF((序时账[日期]=B3714)*(序时账[凭证字号]=C3714), 序时账[科目编码], "")))</f>
        <v>0</v>
      </c>
      <c r="B3714" s="89"/>
      <c r="G3714" s="39"/>
      <c r="H3714" s="39"/>
      <c r="I3714" s="42">
        <f>IF(F3714&lt;&gt;"结转本期损益",_xlfn.XLOOKUP(D3714,科目余额表[科目编码],科目余额表[抽查项目],"无匹配"),"期间结转")</f>
        <v>0</v>
      </c>
      <c r="J3714" s="38" t="str" cm="1">
        <f t="array" ref="J3714">_xlfn.TEXTJOIN(",", TRUE, _xlfn.UNIQUE(IF((序时账[日期]=B3714)*(序时账[凭证字号]=C3714)*IF(G3714=0,序时账[借方金额]&lt;&gt;0,序时账[借方金额]=0)*(序时账[科目编码]&lt;&gt;D3714), 序时账[科目名称], "")))</f>
        <v/>
      </c>
      <c r="K3714" s="42"/>
      <c r="M3714" s="24"/>
      <c r="N3714" s="23"/>
    </row>
    <row r="3715" spans="1:14">
      <c r="A3715" s="38" t="str" cm="1">
        <f t="array" ref="A3715">_xlfn.TEXTJOIN(",", TRUE, _xlfn.UNIQUE(IF((序时账[日期]=B3715)*(序时账[凭证字号]=C3715), 序时账[科目编码], "")))</f>
        <v>0</v>
      </c>
      <c r="B3715" s="89"/>
      <c r="G3715" s="39"/>
      <c r="H3715" s="39"/>
      <c r="I3715" s="42">
        <f>IF(F3715&lt;&gt;"结转本期损益",_xlfn.XLOOKUP(D3715,科目余额表[科目编码],科目余额表[抽查项目],"无匹配"),"期间结转")</f>
        <v>0</v>
      </c>
      <c r="J3715" s="38" t="str" cm="1">
        <f t="array" ref="J3715">_xlfn.TEXTJOIN(",", TRUE, _xlfn.UNIQUE(IF((序时账[日期]=B3715)*(序时账[凭证字号]=C3715)*IF(G3715=0,序时账[借方金额]&lt;&gt;0,序时账[借方金额]=0)*(序时账[科目编码]&lt;&gt;D3715), 序时账[科目名称], "")))</f>
        <v/>
      </c>
      <c r="K3715" s="42"/>
      <c r="M3715" s="24"/>
      <c r="N3715" s="23"/>
    </row>
    <row r="3716" spans="1:14">
      <c r="A3716" s="38" t="str" cm="1">
        <f t="array" ref="A3716">_xlfn.TEXTJOIN(",", TRUE, _xlfn.UNIQUE(IF((序时账[日期]=B3716)*(序时账[凭证字号]=C3716), 序时账[科目编码], "")))</f>
        <v>0</v>
      </c>
      <c r="B3716" s="89"/>
      <c r="G3716" s="39"/>
      <c r="H3716" s="39"/>
      <c r="I3716" s="42">
        <f>IF(F3716&lt;&gt;"结转本期损益",_xlfn.XLOOKUP(D3716,科目余额表[科目编码],科目余额表[抽查项目],"无匹配"),"期间结转")</f>
        <v>0</v>
      </c>
      <c r="J3716" s="38" t="str" cm="1">
        <f t="array" ref="J3716">_xlfn.TEXTJOIN(",", TRUE, _xlfn.UNIQUE(IF((序时账[日期]=B3716)*(序时账[凭证字号]=C3716)*IF(G3716=0,序时账[借方金额]&lt;&gt;0,序时账[借方金额]=0)*(序时账[科目编码]&lt;&gt;D3716), 序时账[科目名称], "")))</f>
        <v/>
      </c>
      <c r="K3716" s="42"/>
      <c r="M3716" s="24"/>
      <c r="N3716" s="23"/>
    </row>
    <row r="3717" spans="1:14">
      <c r="A3717" s="38" t="str" cm="1">
        <f t="array" ref="A3717">_xlfn.TEXTJOIN(",", TRUE, _xlfn.UNIQUE(IF((序时账[日期]=B3717)*(序时账[凭证字号]=C3717), 序时账[科目编码], "")))</f>
        <v>0</v>
      </c>
      <c r="B3717" s="89"/>
      <c r="G3717" s="39"/>
      <c r="H3717" s="39"/>
      <c r="I3717" s="42">
        <f>IF(F3717&lt;&gt;"结转本期损益",_xlfn.XLOOKUP(D3717,科目余额表[科目编码],科目余额表[抽查项目],"无匹配"),"期间结转")</f>
        <v>0</v>
      </c>
      <c r="J3717" s="38" t="str" cm="1">
        <f t="array" ref="J3717">_xlfn.TEXTJOIN(",", TRUE, _xlfn.UNIQUE(IF((序时账[日期]=B3717)*(序时账[凭证字号]=C3717)*IF(G3717=0,序时账[借方金额]&lt;&gt;0,序时账[借方金额]=0)*(序时账[科目编码]&lt;&gt;D3717), 序时账[科目名称], "")))</f>
        <v/>
      </c>
      <c r="K3717" s="42"/>
      <c r="M3717" s="24"/>
      <c r="N3717" s="23"/>
    </row>
    <row r="3718" spans="1:14">
      <c r="A3718" s="38" t="str" cm="1">
        <f t="array" ref="A3718">_xlfn.TEXTJOIN(",", TRUE, _xlfn.UNIQUE(IF((序时账[日期]=B3718)*(序时账[凭证字号]=C3718), 序时账[科目编码], "")))</f>
        <v>0</v>
      </c>
      <c r="B3718" s="89"/>
      <c r="G3718" s="39"/>
      <c r="H3718" s="39"/>
      <c r="I3718" s="42">
        <f>IF(F3718&lt;&gt;"结转本期损益",_xlfn.XLOOKUP(D3718,科目余额表[科目编码],科目余额表[抽查项目],"无匹配"),"期间结转")</f>
        <v>0</v>
      </c>
      <c r="J3718" s="38" t="str" cm="1">
        <f t="array" ref="J3718">_xlfn.TEXTJOIN(",", TRUE, _xlfn.UNIQUE(IF((序时账[日期]=B3718)*(序时账[凭证字号]=C3718)*IF(G3718=0,序时账[借方金额]&lt;&gt;0,序时账[借方金额]=0)*(序时账[科目编码]&lt;&gt;D3718), 序时账[科目名称], "")))</f>
        <v/>
      </c>
      <c r="K3718" s="42"/>
      <c r="M3718" s="24"/>
      <c r="N3718" s="23"/>
    </row>
    <row r="3719" spans="1:14">
      <c r="A3719" s="38" t="str" cm="1">
        <f t="array" ref="A3719">_xlfn.TEXTJOIN(",", TRUE, _xlfn.UNIQUE(IF((序时账[日期]=B3719)*(序时账[凭证字号]=C3719), 序时账[科目编码], "")))</f>
        <v>0</v>
      </c>
      <c r="B3719" s="89"/>
      <c r="G3719" s="39"/>
      <c r="H3719" s="39"/>
      <c r="I3719" s="42">
        <f>IF(F3719&lt;&gt;"结转本期损益",_xlfn.XLOOKUP(D3719,科目余额表[科目编码],科目余额表[抽查项目],"无匹配"),"期间结转")</f>
        <v>0</v>
      </c>
      <c r="J3719" s="38" t="str" cm="1">
        <f t="array" ref="J3719">_xlfn.TEXTJOIN(",", TRUE, _xlfn.UNIQUE(IF((序时账[日期]=B3719)*(序时账[凭证字号]=C3719)*IF(G3719=0,序时账[借方金额]&lt;&gt;0,序时账[借方金额]=0)*(序时账[科目编码]&lt;&gt;D3719), 序时账[科目名称], "")))</f>
        <v/>
      </c>
      <c r="K3719" s="42"/>
      <c r="M3719" s="24"/>
      <c r="N3719" s="23"/>
    </row>
    <row r="3720" spans="1:14">
      <c r="A3720" s="38" t="str" cm="1">
        <f t="array" ref="A3720">_xlfn.TEXTJOIN(",", TRUE, _xlfn.UNIQUE(IF((序时账[日期]=B3720)*(序时账[凭证字号]=C3720), 序时账[科目编码], "")))</f>
        <v>0</v>
      </c>
      <c r="B3720" s="89"/>
      <c r="G3720" s="39"/>
      <c r="H3720" s="39"/>
      <c r="I3720" s="42">
        <f>IF(F3720&lt;&gt;"结转本期损益",_xlfn.XLOOKUP(D3720,科目余额表[科目编码],科目余额表[抽查项目],"无匹配"),"期间结转")</f>
        <v>0</v>
      </c>
      <c r="J3720" s="38" t="str" cm="1">
        <f t="array" ref="J3720">_xlfn.TEXTJOIN(",", TRUE, _xlfn.UNIQUE(IF((序时账[日期]=B3720)*(序时账[凭证字号]=C3720)*IF(G3720=0,序时账[借方金额]&lt;&gt;0,序时账[借方金额]=0)*(序时账[科目编码]&lt;&gt;D3720), 序时账[科目名称], "")))</f>
        <v/>
      </c>
      <c r="K3720" s="42"/>
      <c r="M3720" s="24"/>
      <c r="N3720" s="23"/>
    </row>
    <row r="3721" spans="1:14">
      <c r="A3721" s="38" t="str" cm="1">
        <f t="array" ref="A3721">_xlfn.TEXTJOIN(",", TRUE, _xlfn.UNIQUE(IF((序时账[日期]=B3721)*(序时账[凭证字号]=C3721), 序时账[科目编码], "")))</f>
        <v>0</v>
      </c>
      <c r="B3721" s="89"/>
      <c r="G3721" s="39"/>
      <c r="H3721" s="39"/>
      <c r="I3721" s="42">
        <f>IF(F3721&lt;&gt;"结转本期损益",_xlfn.XLOOKUP(D3721,科目余额表[科目编码],科目余额表[抽查项目],"无匹配"),"期间结转")</f>
        <v>0</v>
      </c>
      <c r="J3721" s="38" t="str" cm="1">
        <f t="array" ref="J3721">_xlfn.TEXTJOIN(",", TRUE, _xlfn.UNIQUE(IF((序时账[日期]=B3721)*(序时账[凭证字号]=C3721)*IF(G3721=0,序时账[借方金额]&lt;&gt;0,序时账[借方金额]=0)*(序时账[科目编码]&lt;&gt;D3721), 序时账[科目名称], "")))</f>
        <v/>
      </c>
      <c r="K3721" s="42"/>
      <c r="M3721" s="24"/>
      <c r="N3721" s="23"/>
    </row>
    <row r="3722" spans="1:14">
      <c r="A3722" s="38" t="str" cm="1">
        <f t="array" ref="A3722">_xlfn.TEXTJOIN(",", TRUE, _xlfn.UNIQUE(IF((序时账[日期]=B3722)*(序时账[凭证字号]=C3722), 序时账[科目编码], "")))</f>
        <v>0</v>
      </c>
      <c r="B3722" s="89"/>
      <c r="G3722" s="39"/>
      <c r="H3722" s="39"/>
      <c r="I3722" s="42">
        <f>IF(F3722&lt;&gt;"结转本期损益",_xlfn.XLOOKUP(D3722,科目余额表[科目编码],科目余额表[抽查项目],"无匹配"),"期间结转")</f>
        <v>0</v>
      </c>
      <c r="J3722" s="38" t="str" cm="1">
        <f t="array" ref="J3722">_xlfn.TEXTJOIN(",", TRUE, _xlfn.UNIQUE(IF((序时账[日期]=B3722)*(序时账[凭证字号]=C3722)*IF(G3722=0,序时账[借方金额]&lt;&gt;0,序时账[借方金额]=0)*(序时账[科目编码]&lt;&gt;D3722), 序时账[科目名称], "")))</f>
        <v/>
      </c>
      <c r="K3722" s="42"/>
      <c r="M3722" s="24"/>
      <c r="N3722" s="23"/>
    </row>
    <row r="3723" spans="1:14">
      <c r="A3723" s="38" t="str" cm="1">
        <f t="array" ref="A3723">_xlfn.TEXTJOIN(",", TRUE, _xlfn.UNIQUE(IF((序时账[日期]=B3723)*(序时账[凭证字号]=C3723), 序时账[科目编码], "")))</f>
        <v>0</v>
      </c>
      <c r="B3723" s="89"/>
      <c r="G3723" s="39"/>
      <c r="H3723" s="39"/>
      <c r="I3723" s="42">
        <f>IF(F3723&lt;&gt;"结转本期损益",_xlfn.XLOOKUP(D3723,科目余额表[科目编码],科目余额表[抽查项目],"无匹配"),"期间结转")</f>
        <v>0</v>
      </c>
      <c r="J3723" s="38" t="str" cm="1">
        <f t="array" ref="J3723">_xlfn.TEXTJOIN(",", TRUE, _xlfn.UNIQUE(IF((序时账[日期]=B3723)*(序时账[凭证字号]=C3723)*IF(G3723=0,序时账[借方金额]&lt;&gt;0,序时账[借方金额]=0)*(序时账[科目编码]&lt;&gt;D3723), 序时账[科目名称], "")))</f>
        <v/>
      </c>
      <c r="K3723" s="42"/>
      <c r="M3723" s="24"/>
      <c r="N3723" s="23"/>
    </row>
    <row r="3724" spans="1:14">
      <c r="A3724" s="38" t="str" cm="1">
        <f t="array" ref="A3724">_xlfn.TEXTJOIN(",", TRUE, _xlfn.UNIQUE(IF((序时账[日期]=B3724)*(序时账[凭证字号]=C3724), 序时账[科目编码], "")))</f>
        <v>0</v>
      </c>
      <c r="B3724" s="89"/>
      <c r="G3724" s="39"/>
      <c r="H3724" s="39"/>
      <c r="I3724" s="42">
        <f>IF(F3724&lt;&gt;"结转本期损益",_xlfn.XLOOKUP(D3724,科目余额表[科目编码],科目余额表[抽查项目],"无匹配"),"期间结转")</f>
        <v>0</v>
      </c>
      <c r="J3724" s="38" t="str" cm="1">
        <f t="array" ref="J3724">_xlfn.TEXTJOIN(",", TRUE, _xlfn.UNIQUE(IF((序时账[日期]=B3724)*(序时账[凭证字号]=C3724)*IF(G3724=0,序时账[借方金额]&lt;&gt;0,序时账[借方金额]=0)*(序时账[科目编码]&lt;&gt;D3724), 序时账[科目名称], "")))</f>
        <v/>
      </c>
      <c r="K3724" s="42"/>
      <c r="M3724" s="24"/>
      <c r="N3724" s="23"/>
    </row>
    <row r="3725" spans="1:14">
      <c r="A3725" s="38" t="str" cm="1">
        <f t="array" ref="A3725">_xlfn.TEXTJOIN(",", TRUE, _xlfn.UNIQUE(IF((序时账[日期]=B3725)*(序时账[凭证字号]=C3725), 序时账[科目编码], "")))</f>
        <v>0</v>
      </c>
      <c r="B3725" s="89"/>
      <c r="G3725" s="39"/>
      <c r="H3725" s="39"/>
      <c r="I3725" s="42">
        <f>IF(F3725&lt;&gt;"结转本期损益",_xlfn.XLOOKUP(D3725,科目余额表[科目编码],科目余额表[抽查项目],"无匹配"),"期间结转")</f>
        <v>0</v>
      </c>
      <c r="J3725" s="38" t="str" cm="1">
        <f t="array" ref="J3725">_xlfn.TEXTJOIN(",", TRUE, _xlfn.UNIQUE(IF((序时账[日期]=B3725)*(序时账[凭证字号]=C3725)*IF(G3725=0,序时账[借方金额]&lt;&gt;0,序时账[借方金额]=0)*(序时账[科目编码]&lt;&gt;D3725), 序时账[科目名称], "")))</f>
        <v/>
      </c>
      <c r="K3725" s="42"/>
      <c r="M3725" s="24"/>
      <c r="N3725" s="23"/>
    </row>
    <row r="3726" spans="1:14">
      <c r="A3726" s="38" t="str" cm="1">
        <f t="array" ref="A3726">_xlfn.TEXTJOIN(",", TRUE, _xlfn.UNIQUE(IF((序时账[日期]=B3726)*(序时账[凭证字号]=C3726), 序时账[科目编码], "")))</f>
        <v>0</v>
      </c>
      <c r="B3726" s="89"/>
      <c r="G3726" s="39"/>
      <c r="H3726" s="39"/>
      <c r="I3726" s="42">
        <f>IF(F3726&lt;&gt;"结转本期损益",_xlfn.XLOOKUP(D3726,科目余额表[科目编码],科目余额表[抽查项目],"无匹配"),"期间结转")</f>
        <v>0</v>
      </c>
      <c r="J3726" s="38" t="str" cm="1">
        <f t="array" ref="J3726">_xlfn.TEXTJOIN(",", TRUE, _xlfn.UNIQUE(IF((序时账[日期]=B3726)*(序时账[凭证字号]=C3726)*IF(G3726=0,序时账[借方金额]&lt;&gt;0,序时账[借方金额]=0)*(序时账[科目编码]&lt;&gt;D3726), 序时账[科目名称], "")))</f>
        <v/>
      </c>
      <c r="K3726" s="42"/>
      <c r="M3726" s="24"/>
      <c r="N3726" s="23"/>
    </row>
    <row r="3727" spans="1:14">
      <c r="A3727" s="38" t="str" cm="1">
        <f t="array" ref="A3727">_xlfn.TEXTJOIN(",", TRUE, _xlfn.UNIQUE(IF((序时账[日期]=B3727)*(序时账[凭证字号]=C3727), 序时账[科目编码], "")))</f>
        <v>0</v>
      </c>
      <c r="B3727" s="89"/>
      <c r="G3727" s="39"/>
      <c r="H3727" s="39"/>
      <c r="I3727" s="42">
        <f>IF(F3727&lt;&gt;"结转本期损益",_xlfn.XLOOKUP(D3727,科目余额表[科目编码],科目余额表[抽查项目],"无匹配"),"期间结转")</f>
        <v>0</v>
      </c>
      <c r="J3727" s="38" t="str" cm="1">
        <f t="array" ref="J3727">_xlfn.TEXTJOIN(",", TRUE, _xlfn.UNIQUE(IF((序时账[日期]=B3727)*(序时账[凭证字号]=C3727)*IF(G3727=0,序时账[借方金额]&lt;&gt;0,序时账[借方金额]=0)*(序时账[科目编码]&lt;&gt;D3727), 序时账[科目名称], "")))</f>
        <v/>
      </c>
      <c r="K3727" s="42"/>
      <c r="M3727" s="24"/>
      <c r="N3727" s="23"/>
    </row>
    <row r="3728" spans="1:14">
      <c r="A3728" s="38" t="str" cm="1">
        <f t="array" ref="A3728">_xlfn.TEXTJOIN(",", TRUE, _xlfn.UNIQUE(IF((序时账[日期]=B3728)*(序时账[凭证字号]=C3728), 序时账[科目编码], "")))</f>
        <v>0</v>
      </c>
      <c r="B3728" s="89"/>
      <c r="G3728" s="39"/>
      <c r="H3728" s="39"/>
      <c r="I3728" s="42">
        <f>IF(F3728&lt;&gt;"结转本期损益",_xlfn.XLOOKUP(D3728,科目余额表[科目编码],科目余额表[抽查项目],"无匹配"),"期间结转")</f>
        <v>0</v>
      </c>
      <c r="J3728" s="38" t="str" cm="1">
        <f t="array" ref="J3728">_xlfn.TEXTJOIN(",", TRUE, _xlfn.UNIQUE(IF((序时账[日期]=B3728)*(序时账[凭证字号]=C3728)*IF(G3728=0,序时账[借方金额]&lt;&gt;0,序时账[借方金额]=0)*(序时账[科目编码]&lt;&gt;D3728), 序时账[科目名称], "")))</f>
        <v/>
      </c>
      <c r="K3728" s="42"/>
      <c r="M3728" s="24"/>
      <c r="N3728" s="23"/>
    </row>
    <row r="3729" spans="1:14">
      <c r="A3729" s="38" t="str" cm="1">
        <f t="array" ref="A3729">_xlfn.TEXTJOIN(",", TRUE, _xlfn.UNIQUE(IF((序时账[日期]=B3729)*(序时账[凭证字号]=C3729), 序时账[科目编码], "")))</f>
        <v>0</v>
      </c>
      <c r="B3729" s="89"/>
      <c r="G3729" s="39"/>
      <c r="H3729" s="39"/>
      <c r="I3729" s="42">
        <f>IF(F3729&lt;&gt;"结转本期损益",_xlfn.XLOOKUP(D3729,科目余额表[科目编码],科目余额表[抽查项目],"无匹配"),"期间结转")</f>
        <v>0</v>
      </c>
      <c r="J3729" s="38" t="str" cm="1">
        <f t="array" ref="J3729">_xlfn.TEXTJOIN(",", TRUE, _xlfn.UNIQUE(IF((序时账[日期]=B3729)*(序时账[凭证字号]=C3729)*IF(G3729=0,序时账[借方金额]&lt;&gt;0,序时账[借方金额]=0)*(序时账[科目编码]&lt;&gt;D3729), 序时账[科目名称], "")))</f>
        <v/>
      </c>
      <c r="K3729" s="42"/>
      <c r="M3729" s="24"/>
      <c r="N3729" s="23"/>
    </row>
    <row r="3730" spans="1:14">
      <c r="A3730" s="38" t="str" cm="1">
        <f t="array" ref="A3730">_xlfn.TEXTJOIN(",", TRUE, _xlfn.UNIQUE(IF((序时账[日期]=B3730)*(序时账[凭证字号]=C3730), 序时账[科目编码], "")))</f>
        <v>0</v>
      </c>
      <c r="B3730" s="89"/>
      <c r="G3730" s="39"/>
      <c r="H3730" s="39"/>
      <c r="I3730" s="42">
        <f>IF(F3730&lt;&gt;"结转本期损益",_xlfn.XLOOKUP(D3730,科目余额表[科目编码],科目余额表[抽查项目],"无匹配"),"期间结转")</f>
        <v>0</v>
      </c>
      <c r="J3730" s="38" t="str" cm="1">
        <f t="array" ref="J3730">_xlfn.TEXTJOIN(",", TRUE, _xlfn.UNIQUE(IF((序时账[日期]=B3730)*(序时账[凭证字号]=C3730)*IF(G3730=0,序时账[借方金额]&lt;&gt;0,序时账[借方金额]=0)*(序时账[科目编码]&lt;&gt;D3730), 序时账[科目名称], "")))</f>
        <v/>
      </c>
      <c r="K3730" s="42"/>
      <c r="M3730" s="24"/>
      <c r="N3730" s="23"/>
    </row>
    <row r="3731" spans="1:14">
      <c r="A3731" s="38" t="str" cm="1">
        <f t="array" ref="A3731">_xlfn.TEXTJOIN(",", TRUE, _xlfn.UNIQUE(IF((序时账[日期]=B3731)*(序时账[凭证字号]=C3731), 序时账[科目编码], "")))</f>
        <v>0</v>
      </c>
      <c r="B3731" s="89"/>
      <c r="G3731" s="39"/>
      <c r="H3731" s="39"/>
      <c r="I3731" s="42">
        <f>IF(F3731&lt;&gt;"结转本期损益",_xlfn.XLOOKUP(D3731,科目余额表[科目编码],科目余额表[抽查项目],"无匹配"),"期间结转")</f>
        <v>0</v>
      </c>
      <c r="J3731" s="38" t="str" cm="1">
        <f t="array" ref="J3731">_xlfn.TEXTJOIN(",", TRUE, _xlfn.UNIQUE(IF((序时账[日期]=B3731)*(序时账[凭证字号]=C3731)*IF(G3731=0,序时账[借方金额]&lt;&gt;0,序时账[借方金额]=0)*(序时账[科目编码]&lt;&gt;D3731), 序时账[科目名称], "")))</f>
        <v/>
      </c>
      <c r="K3731" s="42"/>
      <c r="M3731" s="24"/>
      <c r="N3731" s="23"/>
    </row>
    <row r="3732" spans="1:14">
      <c r="A3732" s="38" t="str" cm="1">
        <f t="array" ref="A3732">_xlfn.TEXTJOIN(",", TRUE, _xlfn.UNIQUE(IF((序时账[日期]=B3732)*(序时账[凭证字号]=C3732), 序时账[科目编码], "")))</f>
        <v>0</v>
      </c>
      <c r="B3732" s="89"/>
      <c r="G3732" s="39"/>
      <c r="H3732" s="39"/>
      <c r="I3732" s="42">
        <f>IF(F3732&lt;&gt;"结转本期损益",_xlfn.XLOOKUP(D3732,科目余额表[科目编码],科目余额表[抽查项目],"无匹配"),"期间结转")</f>
        <v>0</v>
      </c>
      <c r="J3732" s="38" t="str" cm="1">
        <f t="array" ref="J3732">_xlfn.TEXTJOIN(",", TRUE, _xlfn.UNIQUE(IF((序时账[日期]=B3732)*(序时账[凭证字号]=C3732)*IF(G3732=0,序时账[借方金额]&lt;&gt;0,序时账[借方金额]=0)*(序时账[科目编码]&lt;&gt;D3732), 序时账[科目名称], "")))</f>
        <v/>
      </c>
      <c r="K3732" s="42"/>
      <c r="M3732" s="24"/>
      <c r="N3732" s="23"/>
    </row>
    <row r="3733" spans="1:14">
      <c r="A3733" s="38" t="str" cm="1">
        <f t="array" ref="A3733">_xlfn.TEXTJOIN(",", TRUE, _xlfn.UNIQUE(IF((序时账[日期]=B3733)*(序时账[凭证字号]=C3733), 序时账[科目编码], "")))</f>
        <v>0</v>
      </c>
      <c r="B3733" s="89"/>
      <c r="G3733" s="39"/>
      <c r="H3733" s="39"/>
      <c r="I3733" s="42">
        <f>IF(F3733&lt;&gt;"结转本期损益",_xlfn.XLOOKUP(D3733,科目余额表[科目编码],科目余额表[抽查项目],"无匹配"),"期间结转")</f>
        <v>0</v>
      </c>
      <c r="J3733" s="38" t="str" cm="1">
        <f t="array" ref="J3733">_xlfn.TEXTJOIN(",", TRUE, _xlfn.UNIQUE(IF((序时账[日期]=B3733)*(序时账[凭证字号]=C3733)*IF(G3733=0,序时账[借方金额]&lt;&gt;0,序时账[借方金额]=0)*(序时账[科目编码]&lt;&gt;D3733), 序时账[科目名称], "")))</f>
        <v/>
      </c>
      <c r="K3733" s="42"/>
      <c r="M3733" s="24"/>
      <c r="N3733" s="23"/>
    </row>
    <row r="3734" spans="1:14">
      <c r="A3734" s="38" t="str" cm="1">
        <f t="array" ref="A3734">_xlfn.TEXTJOIN(",", TRUE, _xlfn.UNIQUE(IF((序时账[日期]=B3734)*(序时账[凭证字号]=C3734), 序时账[科目编码], "")))</f>
        <v>0</v>
      </c>
      <c r="B3734" s="89"/>
      <c r="G3734" s="39"/>
      <c r="H3734" s="39"/>
      <c r="I3734" s="42">
        <f>IF(F3734&lt;&gt;"结转本期损益",_xlfn.XLOOKUP(D3734,科目余额表[科目编码],科目余额表[抽查项目],"无匹配"),"期间结转")</f>
        <v>0</v>
      </c>
      <c r="J3734" s="38" t="str" cm="1">
        <f t="array" ref="J3734">_xlfn.TEXTJOIN(",", TRUE, _xlfn.UNIQUE(IF((序时账[日期]=B3734)*(序时账[凭证字号]=C3734)*IF(G3734=0,序时账[借方金额]&lt;&gt;0,序时账[借方金额]=0)*(序时账[科目编码]&lt;&gt;D3734), 序时账[科目名称], "")))</f>
        <v/>
      </c>
      <c r="K3734" s="42"/>
      <c r="M3734" s="24"/>
      <c r="N3734" s="23"/>
    </row>
    <row r="3735" spans="1:14">
      <c r="A3735" s="38" t="str" cm="1">
        <f t="array" ref="A3735">_xlfn.TEXTJOIN(",", TRUE, _xlfn.UNIQUE(IF((序时账[日期]=B3735)*(序时账[凭证字号]=C3735), 序时账[科目编码], "")))</f>
        <v>0</v>
      </c>
      <c r="B3735" s="89"/>
      <c r="G3735" s="39"/>
      <c r="H3735" s="39"/>
      <c r="I3735" s="42">
        <f>IF(F3735&lt;&gt;"结转本期损益",_xlfn.XLOOKUP(D3735,科目余额表[科目编码],科目余额表[抽查项目],"无匹配"),"期间结转")</f>
        <v>0</v>
      </c>
      <c r="J3735" s="38" t="str" cm="1">
        <f t="array" ref="J3735">_xlfn.TEXTJOIN(",", TRUE, _xlfn.UNIQUE(IF((序时账[日期]=B3735)*(序时账[凭证字号]=C3735)*IF(G3735=0,序时账[借方金额]&lt;&gt;0,序时账[借方金额]=0)*(序时账[科目编码]&lt;&gt;D3735), 序时账[科目名称], "")))</f>
        <v/>
      </c>
      <c r="K3735" s="42"/>
      <c r="M3735" s="24"/>
      <c r="N3735" s="23"/>
    </row>
    <row r="3736" spans="1:14">
      <c r="A3736" s="38" t="str" cm="1">
        <f t="array" ref="A3736">_xlfn.TEXTJOIN(",", TRUE, _xlfn.UNIQUE(IF((序时账[日期]=B3736)*(序时账[凭证字号]=C3736), 序时账[科目编码], "")))</f>
        <v>0</v>
      </c>
      <c r="B3736" s="89"/>
      <c r="G3736" s="39"/>
      <c r="H3736" s="39"/>
      <c r="I3736" s="42">
        <f>IF(F3736&lt;&gt;"结转本期损益",_xlfn.XLOOKUP(D3736,科目余额表[科目编码],科目余额表[抽查项目],"无匹配"),"期间结转")</f>
        <v>0</v>
      </c>
      <c r="J3736" s="38" t="str" cm="1">
        <f t="array" ref="J3736">_xlfn.TEXTJOIN(",", TRUE, _xlfn.UNIQUE(IF((序时账[日期]=B3736)*(序时账[凭证字号]=C3736)*IF(G3736=0,序时账[借方金额]&lt;&gt;0,序时账[借方金额]=0)*(序时账[科目编码]&lt;&gt;D3736), 序时账[科目名称], "")))</f>
        <v/>
      </c>
      <c r="K3736" s="42"/>
      <c r="M3736" s="24"/>
      <c r="N3736" s="23"/>
    </row>
    <row r="3737" spans="1:14">
      <c r="A3737" s="38" t="str" cm="1">
        <f t="array" ref="A3737">_xlfn.TEXTJOIN(",", TRUE, _xlfn.UNIQUE(IF((序时账[日期]=B3737)*(序时账[凭证字号]=C3737), 序时账[科目编码], "")))</f>
        <v>0</v>
      </c>
      <c r="B3737" s="89"/>
      <c r="G3737" s="39"/>
      <c r="H3737" s="39"/>
      <c r="I3737" s="42">
        <f>IF(F3737&lt;&gt;"结转本期损益",_xlfn.XLOOKUP(D3737,科目余额表[科目编码],科目余额表[抽查项目],"无匹配"),"期间结转")</f>
        <v>0</v>
      </c>
      <c r="J3737" s="38" t="str" cm="1">
        <f t="array" ref="J3737">_xlfn.TEXTJOIN(",", TRUE, _xlfn.UNIQUE(IF((序时账[日期]=B3737)*(序时账[凭证字号]=C3737)*IF(G3737=0,序时账[借方金额]&lt;&gt;0,序时账[借方金额]=0)*(序时账[科目编码]&lt;&gt;D3737), 序时账[科目名称], "")))</f>
        <v/>
      </c>
      <c r="K3737" s="42"/>
      <c r="M3737" s="24"/>
      <c r="N3737" s="23"/>
    </row>
    <row r="3738" spans="1:14">
      <c r="A3738" s="38" t="str" cm="1">
        <f t="array" ref="A3738">_xlfn.TEXTJOIN(",", TRUE, _xlfn.UNIQUE(IF((序时账[日期]=B3738)*(序时账[凭证字号]=C3738), 序时账[科目编码], "")))</f>
        <v>0</v>
      </c>
      <c r="B3738" s="89"/>
      <c r="G3738" s="39"/>
      <c r="H3738" s="39"/>
      <c r="I3738" s="42">
        <f>IF(F3738&lt;&gt;"结转本期损益",_xlfn.XLOOKUP(D3738,科目余额表[科目编码],科目余额表[抽查项目],"无匹配"),"期间结转")</f>
        <v>0</v>
      </c>
      <c r="J3738" s="38" t="str" cm="1">
        <f t="array" ref="J3738">_xlfn.TEXTJOIN(",", TRUE, _xlfn.UNIQUE(IF((序时账[日期]=B3738)*(序时账[凭证字号]=C3738)*IF(G3738=0,序时账[借方金额]&lt;&gt;0,序时账[借方金额]=0)*(序时账[科目编码]&lt;&gt;D3738), 序时账[科目名称], "")))</f>
        <v/>
      </c>
      <c r="K3738" s="42"/>
      <c r="M3738" s="24"/>
      <c r="N3738" s="23"/>
    </row>
    <row r="3739" spans="1:14">
      <c r="A3739" s="38" t="str" cm="1">
        <f t="array" ref="A3739">_xlfn.TEXTJOIN(",", TRUE, _xlfn.UNIQUE(IF((序时账[日期]=B3739)*(序时账[凭证字号]=C3739), 序时账[科目编码], "")))</f>
        <v>0</v>
      </c>
      <c r="B3739" s="89"/>
      <c r="G3739" s="39"/>
      <c r="H3739" s="39"/>
      <c r="I3739" s="42">
        <f>IF(F3739&lt;&gt;"结转本期损益",_xlfn.XLOOKUP(D3739,科目余额表[科目编码],科目余额表[抽查项目],"无匹配"),"期间结转")</f>
        <v>0</v>
      </c>
      <c r="J3739" s="38" t="str" cm="1">
        <f t="array" ref="J3739">_xlfn.TEXTJOIN(",", TRUE, _xlfn.UNIQUE(IF((序时账[日期]=B3739)*(序时账[凭证字号]=C3739)*IF(G3739=0,序时账[借方金额]&lt;&gt;0,序时账[借方金额]=0)*(序时账[科目编码]&lt;&gt;D3739), 序时账[科目名称], "")))</f>
        <v/>
      </c>
      <c r="K3739" s="42"/>
      <c r="M3739" s="24"/>
      <c r="N3739" s="23"/>
    </row>
    <row r="3740" spans="1:14">
      <c r="A3740" s="38" t="str" cm="1">
        <f t="array" ref="A3740">_xlfn.TEXTJOIN(",", TRUE, _xlfn.UNIQUE(IF((序时账[日期]=B3740)*(序时账[凭证字号]=C3740), 序时账[科目编码], "")))</f>
        <v>0</v>
      </c>
      <c r="B3740" s="89"/>
      <c r="G3740" s="39"/>
      <c r="H3740" s="39"/>
      <c r="I3740" s="42">
        <f>IF(F3740&lt;&gt;"结转本期损益",_xlfn.XLOOKUP(D3740,科目余额表[科目编码],科目余额表[抽查项目],"无匹配"),"期间结转")</f>
        <v>0</v>
      </c>
      <c r="J3740" s="38" t="str" cm="1">
        <f t="array" ref="J3740">_xlfn.TEXTJOIN(",", TRUE, _xlfn.UNIQUE(IF((序时账[日期]=B3740)*(序时账[凭证字号]=C3740)*IF(G3740=0,序时账[借方金额]&lt;&gt;0,序时账[借方金额]=0)*(序时账[科目编码]&lt;&gt;D3740), 序时账[科目名称], "")))</f>
        <v/>
      </c>
      <c r="K3740" s="42"/>
      <c r="M3740" s="24"/>
      <c r="N3740" s="23"/>
    </row>
    <row r="3741" spans="1:14">
      <c r="A3741" s="38" t="str" cm="1">
        <f t="array" ref="A3741">_xlfn.TEXTJOIN(",", TRUE, _xlfn.UNIQUE(IF((序时账[日期]=B3741)*(序时账[凭证字号]=C3741), 序时账[科目编码], "")))</f>
        <v>0</v>
      </c>
      <c r="B3741" s="89"/>
      <c r="G3741" s="39"/>
      <c r="H3741" s="39"/>
      <c r="I3741" s="42">
        <f>IF(F3741&lt;&gt;"结转本期损益",_xlfn.XLOOKUP(D3741,科目余额表[科目编码],科目余额表[抽查项目],"无匹配"),"期间结转")</f>
        <v>0</v>
      </c>
      <c r="J3741" s="38" t="str" cm="1">
        <f t="array" ref="J3741">_xlfn.TEXTJOIN(",", TRUE, _xlfn.UNIQUE(IF((序时账[日期]=B3741)*(序时账[凭证字号]=C3741)*IF(G3741=0,序时账[借方金额]&lt;&gt;0,序时账[借方金额]=0)*(序时账[科目编码]&lt;&gt;D3741), 序时账[科目名称], "")))</f>
        <v/>
      </c>
      <c r="K3741" s="42"/>
      <c r="M3741" s="24"/>
      <c r="N3741" s="23"/>
    </row>
    <row r="3742" spans="1:14">
      <c r="A3742" s="38" t="str" cm="1">
        <f t="array" ref="A3742">_xlfn.TEXTJOIN(",", TRUE, _xlfn.UNIQUE(IF((序时账[日期]=B3742)*(序时账[凭证字号]=C3742), 序时账[科目编码], "")))</f>
        <v>0</v>
      </c>
      <c r="B3742" s="89"/>
      <c r="G3742" s="39"/>
      <c r="H3742" s="39"/>
      <c r="I3742" s="42">
        <f>IF(F3742&lt;&gt;"结转本期损益",_xlfn.XLOOKUP(D3742,科目余额表[科目编码],科目余额表[抽查项目],"无匹配"),"期间结转")</f>
        <v>0</v>
      </c>
      <c r="J3742" s="38" t="str" cm="1">
        <f t="array" ref="J3742">_xlfn.TEXTJOIN(",", TRUE, _xlfn.UNIQUE(IF((序时账[日期]=B3742)*(序时账[凭证字号]=C3742)*IF(G3742=0,序时账[借方金额]&lt;&gt;0,序时账[借方金额]=0)*(序时账[科目编码]&lt;&gt;D3742), 序时账[科目名称], "")))</f>
        <v/>
      </c>
      <c r="K3742" s="42"/>
      <c r="M3742" s="24"/>
      <c r="N3742" s="23"/>
    </row>
    <row r="3743" spans="1:14">
      <c r="A3743" s="38" t="str" cm="1">
        <f t="array" ref="A3743">_xlfn.TEXTJOIN(",", TRUE, _xlfn.UNIQUE(IF((序时账[日期]=B3743)*(序时账[凭证字号]=C3743), 序时账[科目编码], "")))</f>
        <v>0</v>
      </c>
      <c r="B3743" s="89"/>
      <c r="G3743" s="39"/>
      <c r="H3743" s="39"/>
      <c r="I3743" s="42">
        <f>IF(F3743&lt;&gt;"结转本期损益",_xlfn.XLOOKUP(D3743,科目余额表[科目编码],科目余额表[抽查项目],"无匹配"),"期间结转")</f>
        <v>0</v>
      </c>
      <c r="J3743" s="38" t="str" cm="1">
        <f t="array" ref="J3743">_xlfn.TEXTJOIN(",", TRUE, _xlfn.UNIQUE(IF((序时账[日期]=B3743)*(序时账[凭证字号]=C3743)*IF(G3743=0,序时账[借方金额]&lt;&gt;0,序时账[借方金额]=0)*(序时账[科目编码]&lt;&gt;D3743), 序时账[科目名称], "")))</f>
        <v/>
      </c>
      <c r="K3743" s="42"/>
      <c r="M3743" s="24"/>
      <c r="N3743" s="23"/>
    </row>
    <row r="3744" spans="1:14">
      <c r="A3744" s="38" t="str" cm="1">
        <f t="array" ref="A3744">_xlfn.TEXTJOIN(",", TRUE, _xlfn.UNIQUE(IF((序时账[日期]=B3744)*(序时账[凭证字号]=C3744), 序时账[科目编码], "")))</f>
        <v>0</v>
      </c>
      <c r="B3744" s="89"/>
      <c r="G3744" s="39"/>
      <c r="H3744" s="39"/>
      <c r="I3744" s="42">
        <f>IF(F3744&lt;&gt;"结转本期损益",_xlfn.XLOOKUP(D3744,科目余额表[科目编码],科目余额表[抽查项目],"无匹配"),"期间结转")</f>
        <v>0</v>
      </c>
      <c r="J3744" s="38" t="str" cm="1">
        <f t="array" ref="J3744">_xlfn.TEXTJOIN(",", TRUE, _xlfn.UNIQUE(IF((序时账[日期]=B3744)*(序时账[凭证字号]=C3744)*IF(G3744=0,序时账[借方金额]&lt;&gt;0,序时账[借方金额]=0)*(序时账[科目编码]&lt;&gt;D3744), 序时账[科目名称], "")))</f>
        <v/>
      </c>
      <c r="K3744" s="42"/>
      <c r="M3744" s="24"/>
      <c r="N3744" s="23"/>
    </row>
    <row r="3745" spans="1:14">
      <c r="A3745" s="38" t="str" cm="1">
        <f t="array" ref="A3745">_xlfn.TEXTJOIN(",", TRUE, _xlfn.UNIQUE(IF((序时账[日期]=B3745)*(序时账[凭证字号]=C3745), 序时账[科目编码], "")))</f>
        <v>0</v>
      </c>
      <c r="B3745" s="89"/>
      <c r="G3745" s="39"/>
      <c r="H3745" s="39"/>
      <c r="I3745" s="42">
        <f>IF(F3745&lt;&gt;"结转本期损益",_xlfn.XLOOKUP(D3745,科目余额表[科目编码],科目余额表[抽查项目],"无匹配"),"期间结转")</f>
        <v>0</v>
      </c>
      <c r="J3745" s="38" t="str" cm="1">
        <f t="array" ref="J3745">_xlfn.TEXTJOIN(",", TRUE, _xlfn.UNIQUE(IF((序时账[日期]=B3745)*(序时账[凭证字号]=C3745)*IF(G3745=0,序时账[借方金额]&lt;&gt;0,序时账[借方金额]=0)*(序时账[科目编码]&lt;&gt;D3745), 序时账[科目名称], "")))</f>
        <v/>
      </c>
      <c r="K3745" s="42"/>
      <c r="M3745" s="24"/>
      <c r="N3745" s="23"/>
    </row>
    <row r="3746" spans="1:14">
      <c r="A3746" s="38" t="str" cm="1">
        <f t="array" ref="A3746">_xlfn.TEXTJOIN(",", TRUE, _xlfn.UNIQUE(IF((序时账[日期]=B3746)*(序时账[凭证字号]=C3746), 序时账[科目编码], "")))</f>
        <v>0</v>
      </c>
      <c r="B3746" s="89"/>
      <c r="G3746" s="39"/>
      <c r="H3746" s="39"/>
      <c r="I3746" s="42">
        <f>IF(F3746&lt;&gt;"结转本期损益",_xlfn.XLOOKUP(D3746,科目余额表[科目编码],科目余额表[抽查项目],"无匹配"),"期间结转")</f>
        <v>0</v>
      </c>
      <c r="J3746" s="38" t="str" cm="1">
        <f t="array" ref="J3746">_xlfn.TEXTJOIN(",", TRUE, _xlfn.UNIQUE(IF((序时账[日期]=B3746)*(序时账[凭证字号]=C3746)*IF(G3746=0,序时账[借方金额]&lt;&gt;0,序时账[借方金额]=0)*(序时账[科目编码]&lt;&gt;D3746), 序时账[科目名称], "")))</f>
        <v/>
      </c>
      <c r="K3746" s="42"/>
      <c r="M3746" s="24"/>
      <c r="N3746" s="23"/>
    </row>
    <row r="3747" spans="1:14">
      <c r="A3747" s="38" t="str" cm="1">
        <f t="array" ref="A3747">_xlfn.TEXTJOIN(",", TRUE, _xlfn.UNIQUE(IF((序时账[日期]=B3747)*(序时账[凭证字号]=C3747), 序时账[科目编码], "")))</f>
        <v>0</v>
      </c>
      <c r="B3747" s="89"/>
      <c r="G3747" s="39"/>
      <c r="H3747" s="39"/>
      <c r="I3747" s="42">
        <f>IF(F3747&lt;&gt;"结转本期损益",_xlfn.XLOOKUP(D3747,科目余额表[科目编码],科目余额表[抽查项目],"无匹配"),"期间结转")</f>
        <v>0</v>
      </c>
      <c r="J3747" s="38" t="str" cm="1">
        <f t="array" ref="J3747">_xlfn.TEXTJOIN(",", TRUE, _xlfn.UNIQUE(IF((序时账[日期]=B3747)*(序时账[凭证字号]=C3747)*IF(G3747=0,序时账[借方金额]&lt;&gt;0,序时账[借方金额]=0)*(序时账[科目编码]&lt;&gt;D3747), 序时账[科目名称], "")))</f>
        <v/>
      </c>
      <c r="K3747" s="42"/>
      <c r="M3747" s="24"/>
      <c r="N3747" s="23"/>
    </row>
    <row r="3748" spans="1:14">
      <c r="A3748" s="38" t="str" cm="1">
        <f t="array" ref="A3748">_xlfn.TEXTJOIN(",", TRUE, _xlfn.UNIQUE(IF((序时账[日期]=B3748)*(序时账[凭证字号]=C3748), 序时账[科目编码], "")))</f>
        <v>0</v>
      </c>
      <c r="B3748" s="89"/>
      <c r="G3748" s="39"/>
      <c r="H3748" s="39"/>
      <c r="I3748" s="42">
        <f>IF(F3748&lt;&gt;"结转本期损益",_xlfn.XLOOKUP(D3748,科目余额表[科目编码],科目余额表[抽查项目],"无匹配"),"期间结转")</f>
        <v>0</v>
      </c>
      <c r="J3748" s="38" t="str" cm="1">
        <f t="array" ref="J3748">_xlfn.TEXTJOIN(",", TRUE, _xlfn.UNIQUE(IF((序时账[日期]=B3748)*(序时账[凭证字号]=C3748)*IF(G3748=0,序时账[借方金额]&lt;&gt;0,序时账[借方金额]=0)*(序时账[科目编码]&lt;&gt;D3748), 序时账[科目名称], "")))</f>
        <v/>
      </c>
      <c r="K3748" s="42"/>
      <c r="M3748" s="24"/>
      <c r="N3748" s="23"/>
    </row>
    <row r="3749" spans="1:14">
      <c r="A3749" s="38" t="str" cm="1">
        <f t="array" ref="A3749">_xlfn.TEXTJOIN(",", TRUE, _xlfn.UNIQUE(IF((序时账[日期]=B3749)*(序时账[凭证字号]=C3749), 序时账[科目编码], "")))</f>
        <v>0</v>
      </c>
      <c r="B3749" s="89"/>
      <c r="G3749" s="39"/>
      <c r="H3749" s="39"/>
      <c r="I3749" s="42">
        <f>IF(F3749&lt;&gt;"结转本期损益",_xlfn.XLOOKUP(D3749,科目余额表[科目编码],科目余额表[抽查项目],"无匹配"),"期间结转")</f>
        <v>0</v>
      </c>
      <c r="J3749" s="38" t="str" cm="1">
        <f t="array" ref="J3749">_xlfn.TEXTJOIN(",", TRUE, _xlfn.UNIQUE(IF((序时账[日期]=B3749)*(序时账[凭证字号]=C3749)*IF(G3749=0,序时账[借方金额]&lt;&gt;0,序时账[借方金额]=0)*(序时账[科目编码]&lt;&gt;D3749), 序时账[科目名称], "")))</f>
        <v/>
      </c>
      <c r="K3749" s="42"/>
      <c r="M3749" s="24"/>
      <c r="N3749" s="23"/>
    </row>
    <row r="3750" spans="1:14">
      <c r="A3750" s="38" t="str" cm="1">
        <f t="array" ref="A3750">_xlfn.TEXTJOIN(",", TRUE, _xlfn.UNIQUE(IF((序时账[日期]=B3750)*(序时账[凭证字号]=C3750), 序时账[科目编码], "")))</f>
        <v>0</v>
      </c>
      <c r="B3750" s="89"/>
      <c r="G3750" s="39"/>
      <c r="H3750" s="39"/>
      <c r="I3750" s="42">
        <f>IF(F3750&lt;&gt;"结转本期损益",_xlfn.XLOOKUP(D3750,科目余额表[科目编码],科目余额表[抽查项目],"无匹配"),"期间结转")</f>
        <v>0</v>
      </c>
      <c r="J3750" s="38" t="str" cm="1">
        <f t="array" ref="J3750">_xlfn.TEXTJOIN(",", TRUE, _xlfn.UNIQUE(IF((序时账[日期]=B3750)*(序时账[凭证字号]=C3750)*IF(G3750=0,序时账[借方金额]&lt;&gt;0,序时账[借方金额]=0)*(序时账[科目编码]&lt;&gt;D3750), 序时账[科目名称], "")))</f>
        <v/>
      </c>
      <c r="K3750" s="42"/>
      <c r="M3750" s="24"/>
      <c r="N3750" s="23"/>
    </row>
    <row r="3751" spans="1:14">
      <c r="A3751" s="38" t="str" cm="1">
        <f t="array" ref="A3751">_xlfn.TEXTJOIN(",", TRUE, _xlfn.UNIQUE(IF((序时账[日期]=B3751)*(序时账[凭证字号]=C3751), 序时账[科目编码], "")))</f>
        <v>0</v>
      </c>
      <c r="B3751" s="89"/>
      <c r="G3751" s="39"/>
      <c r="H3751" s="39"/>
      <c r="I3751" s="42">
        <f>IF(F3751&lt;&gt;"结转本期损益",_xlfn.XLOOKUP(D3751,科目余额表[科目编码],科目余额表[抽查项目],"无匹配"),"期间结转")</f>
        <v>0</v>
      </c>
      <c r="J3751" s="38" t="str" cm="1">
        <f t="array" ref="J3751">_xlfn.TEXTJOIN(",", TRUE, _xlfn.UNIQUE(IF((序时账[日期]=B3751)*(序时账[凭证字号]=C3751)*IF(G3751=0,序时账[借方金额]&lt;&gt;0,序时账[借方金额]=0)*(序时账[科目编码]&lt;&gt;D3751), 序时账[科目名称], "")))</f>
        <v/>
      </c>
      <c r="K3751" s="42"/>
      <c r="M3751" s="24"/>
      <c r="N3751" s="23"/>
    </row>
    <row r="3752" spans="1:14">
      <c r="A3752" s="38" t="str" cm="1">
        <f t="array" ref="A3752">_xlfn.TEXTJOIN(",", TRUE, _xlfn.UNIQUE(IF((序时账[日期]=B3752)*(序时账[凭证字号]=C3752), 序时账[科目编码], "")))</f>
        <v>0</v>
      </c>
      <c r="B3752" s="89"/>
      <c r="G3752" s="39"/>
      <c r="H3752" s="39"/>
      <c r="I3752" s="42">
        <f>IF(F3752&lt;&gt;"结转本期损益",_xlfn.XLOOKUP(D3752,科目余额表[科目编码],科目余额表[抽查项目],"无匹配"),"期间结转")</f>
        <v>0</v>
      </c>
      <c r="J3752" s="38" t="str" cm="1">
        <f t="array" ref="J3752">_xlfn.TEXTJOIN(",", TRUE, _xlfn.UNIQUE(IF((序时账[日期]=B3752)*(序时账[凭证字号]=C3752)*IF(G3752=0,序时账[借方金额]&lt;&gt;0,序时账[借方金额]=0)*(序时账[科目编码]&lt;&gt;D3752), 序时账[科目名称], "")))</f>
        <v/>
      </c>
      <c r="K3752" s="42"/>
      <c r="M3752" s="24"/>
      <c r="N3752" s="23"/>
    </row>
    <row r="3753" spans="1:14">
      <c r="A3753" s="38" t="str" cm="1">
        <f t="array" ref="A3753">_xlfn.TEXTJOIN(",", TRUE, _xlfn.UNIQUE(IF((序时账[日期]=B3753)*(序时账[凭证字号]=C3753), 序时账[科目编码], "")))</f>
        <v>0</v>
      </c>
      <c r="B3753" s="89"/>
      <c r="G3753" s="39"/>
      <c r="H3753" s="39"/>
      <c r="I3753" s="42">
        <f>IF(F3753&lt;&gt;"结转本期损益",_xlfn.XLOOKUP(D3753,科目余额表[科目编码],科目余额表[抽查项目],"无匹配"),"期间结转")</f>
        <v>0</v>
      </c>
      <c r="J3753" s="38" t="str" cm="1">
        <f t="array" ref="J3753">_xlfn.TEXTJOIN(",", TRUE, _xlfn.UNIQUE(IF((序时账[日期]=B3753)*(序时账[凭证字号]=C3753)*IF(G3753=0,序时账[借方金额]&lt;&gt;0,序时账[借方金额]=0)*(序时账[科目编码]&lt;&gt;D3753), 序时账[科目名称], "")))</f>
        <v/>
      </c>
      <c r="K3753" s="42"/>
      <c r="M3753" s="24"/>
      <c r="N3753" s="23"/>
    </row>
    <row r="3754" spans="1:14">
      <c r="A3754" s="38" t="str" cm="1">
        <f t="array" ref="A3754">_xlfn.TEXTJOIN(",", TRUE, _xlfn.UNIQUE(IF((序时账[日期]=B3754)*(序时账[凭证字号]=C3754), 序时账[科目编码], "")))</f>
        <v>0</v>
      </c>
      <c r="B3754" s="89"/>
      <c r="G3754" s="39"/>
      <c r="H3754" s="39"/>
      <c r="I3754" s="42">
        <f>IF(F3754&lt;&gt;"结转本期损益",_xlfn.XLOOKUP(D3754,科目余额表[科目编码],科目余额表[抽查项目],"无匹配"),"期间结转")</f>
        <v>0</v>
      </c>
      <c r="J3754" s="38" t="str" cm="1">
        <f t="array" ref="J3754">_xlfn.TEXTJOIN(",", TRUE, _xlfn.UNIQUE(IF((序时账[日期]=B3754)*(序时账[凭证字号]=C3754)*IF(G3754=0,序时账[借方金额]&lt;&gt;0,序时账[借方金额]=0)*(序时账[科目编码]&lt;&gt;D3754), 序时账[科目名称], "")))</f>
        <v/>
      </c>
      <c r="K3754" s="42"/>
      <c r="M3754" s="24"/>
      <c r="N3754" s="23"/>
    </row>
    <row r="3755" spans="1:14">
      <c r="A3755" s="38" t="str" cm="1">
        <f t="array" ref="A3755">_xlfn.TEXTJOIN(",", TRUE, _xlfn.UNIQUE(IF((序时账[日期]=B3755)*(序时账[凭证字号]=C3755), 序时账[科目编码], "")))</f>
        <v>0</v>
      </c>
      <c r="B3755" s="89"/>
      <c r="G3755" s="39"/>
      <c r="H3755" s="39"/>
      <c r="I3755" s="42">
        <f>IF(F3755&lt;&gt;"结转本期损益",_xlfn.XLOOKUP(D3755,科目余额表[科目编码],科目余额表[抽查项目],"无匹配"),"期间结转")</f>
        <v>0</v>
      </c>
      <c r="J3755" s="38" t="str" cm="1">
        <f t="array" ref="J3755">_xlfn.TEXTJOIN(",", TRUE, _xlfn.UNIQUE(IF((序时账[日期]=B3755)*(序时账[凭证字号]=C3755)*IF(G3755=0,序时账[借方金额]&lt;&gt;0,序时账[借方金额]=0)*(序时账[科目编码]&lt;&gt;D3755), 序时账[科目名称], "")))</f>
        <v/>
      </c>
      <c r="K3755" s="42"/>
      <c r="M3755" s="24"/>
      <c r="N3755" s="23"/>
    </row>
    <row r="3756" spans="1:14">
      <c r="A3756" s="38" t="str" cm="1">
        <f t="array" ref="A3756">_xlfn.TEXTJOIN(",", TRUE, _xlfn.UNIQUE(IF((序时账[日期]=B3756)*(序时账[凭证字号]=C3756), 序时账[科目编码], "")))</f>
        <v>0</v>
      </c>
      <c r="B3756" s="89"/>
      <c r="G3756" s="39"/>
      <c r="H3756" s="39"/>
      <c r="I3756" s="42">
        <f>IF(F3756&lt;&gt;"结转本期损益",_xlfn.XLOOKUP(D3756,科目余额表[科目编码],科目余额表[抽查项目],"无匹配"),"期间结转")</f>
        <v>0</v>
      </c>
      <c r="J3756" s="38" t="str" cm="1">
        <f t="array" ref="J3756">_xlfn.TEXTJOIN(",", TRUE, _xlfn.UNIQUE(IF((序时账[日期]=B3756)*(序时账[凭证字号]=C3756)*IF(G3756=0,序时账[借方金额]&lt;&gt;0,序时账[借方金额]=0)*(序时账[科目编码]&lt;&gt;D3756), 序时账[科目名称], "")))</f>
        <v/>
      </c>
      <c r="K3756" s="42"/>
      <c r="M3756" s="24"/>
      <c r="N3756" s="23"/>
    </row>
    <row r="3757" spans="1:14">
      <c r="A3757" s="38" t="str" cm="1">
        <f t="array" ref="A3757">_xlfn.TEXTJOIN(",", TRUE, _xlfn.UNIQUE(IF((序时账[日期]=B3757)*(序时账[凭证字号]=C3757), 序时账[科目编码], "")))</f>
        <v>0</v>
      </c>
      <c r="B3757" s="89"/>
      <c r="G3757" s="39"/>
      <c r="H3757" s="39"/>
      <c r="I3757" s="42">
        <f>IF(F3757&lt;&gt;"结转本期损益",_xlfn.XLOOKUP(D3757,科目余额表[科目编码],科目余额表[抽查项目],"无匹配"),"期间结转")</f>
        <v>0</v>
      </c>
      <c r="J3757" s="38" t="str" cm="1">
        <f t="array" ref="J3757">_xlfn.TEXTJOIN(",", TRUE, _xlfn.UNIQUE(IF((序时账[日期]=B3757)*(序时账[凭证字号]=C3757)*IF(G3757=0,序时账[借方金额]&lt;&gt;0,序时账[借方金额]=0)*(序时账[科目编码]&lt;&gt;D3757), 序时账[科目名称], "")))</f>
        <v/>
      </c>
      <c r="K3757" s="42"/>
      <c r="M3757" s="24"/>
      <c r="N3757" s="23"/>
    </row>
    <row r="3758" spans="1:14">
      <c r="A3758" s="38" t="str" cm="1">
        <f t="array" ref="A3758">_xlfn.TEXTJOIN(",", TRUE, _xlfn.UNIQUE(IF((序时账[日期]=B3758)*(序时账[凭证字号]=C3758), 序时账[科目编码], "")))</f>
        <v>0</v>
      </c>
      <c r="B3758" s="89"/>
      <c r="G3758" s="39"/>
      <c r="H3758" s="39"/>
      <c r="I3758" s="42">
        <f>IF(F3758&lt;&gt;"结转本期损益",_xlfn.XLOOKUP(D3758,科目余额表[科目编码],科目余额表[抽查项目],"无匹配"),"期间结转")</f>
        <v>0</v>
      </c>
      <c r="J3758" s="38" t="str" cm="1">
        <f t="array" ref="J3758">_xlfn.TEXTJOIN(",", TRUE, _xlfn.UNIQUE(IF((序时账[日期]=B3758)*(序时账[凭证字号]=C3758)*IF(G3758=0,序时账[借方金额]&lt;&gt;0,序时账[借方金额]=0)*(序时账[科目编码]&lt;&gt;D3758), 序时账[科目名称], "")))</f>
        <v/>
      </c>
      <c r="K3758" s="42"/>
      <c r="M3758" s="24"/>
      <c r="N3758" s="23"/>
    </row>
    <row r="3759" spans="1:14">
      <c r="A3759" s="38" t="str" cm="1">
        <f t="array" ref="A3759">_xlfn.TEXTJOIN(",", TRUE, _xlfn.UNIQUE(IF((序时账[日期]=B3759)*(序时账[凭证字号]=C3759), 序时账[科目编码], "")))</f>
        <v>0</v>
      </c>
      <c r="B3759" s="89"/>
      <c r="G3759" s="39"/>
      <c r="H3759" s="39"/>
      <c r="I3759" s="42">
        <f>IF(F3759&lt;&gt;"结转本期损益",_xlfn.XLOOKUP(D3759,科目余额表[科目编码],科目余额表[抽查项目],"无匹配"),"期间结转")</f>
        <v>0</v>
      </c>
      <c r="J3759" s="38" t="str" cm="1">
        <f t="array" ref="J3759">_xlfn.TEXTJOIN(",", TRUE, _xlfn.UNIQUE(IF((序时账[日期]=B3759)*(序时账[凭证字号]=C3759)*IF(G3759=0,序时账[借方金额]&lt;&gt;0,序时账[借方金额]=0)*(序时账[科目编码]&lt;&gt;D3759), 序时账[科目名称], "")))</f>
        <v/>
      </c>
      <c r="K3759" s="42"/>
      <c r="M3759" s="24"/>
      <c r="N3759" s="23"/>
    </row>
    <row r="3760" spans="1:14">
      <c r="A3760" s="38" t="str" cm="1">
        <f t="array" ref="A3760">_xlfn.TEXTJOIN(",", TRUE, _xlfn.UNIQUE(IF((序时账[日期]=B3760)*(序时账[凭证字号]=C3760), 序时账[科目编码], "")))</f>
        <v>0</v>
      </c>
      <c r="B3760" s="89"/>
      <c r="G3760" s="39"/>
      <c r="H3760" s="39"/>
      <c r="I3760" s="42">
        <f>IF(F3760&lt;&gt;"结转本期损益",_xlfn.XLOOKUP(D3760,科目余额表[科目编码],科目余额表[抽查项目],"无匹配"),"期间结转")</f>
        <v>0</v>
      </c>
      <c r="J3760" s="38" t="str" cm="1">
        <f t="array" ref="J3760">_xlfn.TEXTJOIN(",", TRUE, _xlfn.UNIQUE(IF((序时账[日期]=B3760)*(序时账[凭证字号]=C3760)*IF(G3760=0,序时账[借方金额]&lt;&gt;0,序时账[借方金额]=0)*(序时账[科目编码]&lt;&gt;D3760), 序时账[科目名称], "")))</f>
        <v/>
      </c>
      <c r="K3760" s="42"/>
      <c r="M3760" s="24"/>
      <c r="N3760" s="23"/>
    </row>
    <row r="3761" spans="1:14">
      <c r="A3761" s="38" t="str" cm="1">
        <f t="array" ref="A3761">_xlfn.TEXTJOIN(",", TRUE, _xlfn.UNIQUE(IF((序时账[日期]=B3761)*(序时账[凭证字号]=C3761), 序时账[科目编码], "")))</f>
        <v>0</v>
      </c>
      <c r="B3761" s="89"/>
      <c r="G3761" s="39"/>
      <c r="H3761" s="39"/>
      <c r="I3761" s="42">
        <f>IF(F3761&lt;&gt;"结转本期损益",_xlfn.XLOOKUP(D3761,科目余额表[科目编码],科目余额表[抽查项目],"无匹配"),"期间结转")</f>
        <v>0</v>
      </c>
      <c r="J3761" s="38" t="str" cm="1">
        <f t="array" ref="J3761">_xlfn.TEXTJOIN(",", TRUE, _xlfn.UNIQUE(IF((序时账[日期]=B3761)*(序时账[凭证字号]=C3761)*IF(G3761=0,序时账[借方金额]&lt;&gt;0,序时账[借方金额]=0)*(序时账[科目编码]&lt;&gt;D3761), 序时账[科目名称], "")))</f>
        <v/>
      </c>
      <c r="K3761" s="42"/>
      <c r="M3761" s="24"/>
      <c r="N3761" s="23"/>
    </row>
    <row r="3762" spans="1:14">
      <c r="A3762" s="38" t="str" cm="1">
        <f t="array" ref="A3762">_xlfn.TEXTJOIN(",", TRUE, _xlfn.UNIQUE(IF((序时账[日期]=B3762)*(序时账[凭证字号]=C3762), 序时账[科目编码], "")))</f>
        <v>0</v>
      </c>
      <c r="B3762" s="89"/>
      <c r="G3762" s="39"/>
      <c r="H3762" s="39"/>
      <c r="I3762" s="42">
        <f>IF(F3762&lt;&gt;"结转本期损益",_xlfn.XLOOKUP(D3762,科目余额表[科目编码],科目余额表[抽查项目],"无匹配"),"期间结转")</f>
        <v>0</v>
      </c>
      <c r="J3762" s="38" t="str" cm="1">
        <f t="array" ref="J3762">_xlfn.TEXTJOIN(",", TRUE, _xlfn.UNIQUE(IF((序时账[日期]=B3762)*(序时账[凭证字号]=C3762)*IF(G3762=0,序时账[借方金额]&lt;&gt;0,序时账[借方金额]=0)*(序时账[科目编码]&lt;&gt;D3762), 序时账[科目名称], "")))</f>
        <v/>
      </c>
      <c r="K3762" s="42"/>
      <c r="M3762" s="24"/>
      <c r="N3762" s="23"/>
    </row>
    <row r="3763" spans="1:14">
      <c r="A3763" s="38" t="str" cm="1">
        <f t="array" ref="A3763">_xlfn.TEXTJOIN(",", TRUE, _xlfn.UNIQUE(IF((序时账[日期]=B3763)*(序时账[凭证字号]=C3763), 序时账[科目编码], "")))</f>
        <v>0</v>
      </c>
      <c r="B3763" s="89"/>
      <c r="G3763" s="39"/>
      <c r="H3763" s="39"/>
      <c r="I3763" s="42">
        <f>IF(F3763&lt;&gt;"结转本期损益",_xlfn.XLOOKUP(D3763,科目余额表[科目编码],科目余额表[抽查项目],"无匹配"),"期间结转")</f>
        <v>0</v>
      </c>
      <c r="J3763" s="38" t="str" cm="1">
        <f t="array" ref="J3763">_xlfn.TEXTJOIN(",", TRUE, _xlfn.UNIQUE(IF((序时账[日期]=B3763)*(序时账[凭证字号]=C3763)*IF(G3763=0,序时账[借方金额]&lt;&gt;0,序时账[借方金额]=0)*(序时账[科目编码]&lt;&gt;D3763), 序时账[科目名称], "")))</f>
        <v/>
      </c>
      <c r="K3763" s="42"/>
      <c r="M3763" s="24"/>
      <c r="N3763" s="23"/>
    </row>
    <row r="3764" spans="1:14">
      <c r="A3764" s="38" t="str" cm="1">
        <f t="array" ref="A3764">_xlfn.TEXTJOIN(",", TRUE, _xlfn.UNIQUE(IF((序时账[日期]=B3764)*(序时账[凭证字号]=C3764), 序时账[科目编码], "")))</f>
        <v>0</v>
      </c>
      <c r="B3764" s="89"/>
      <c r="G3764" s="39"/>
      <c r="H3764" s="39"/>
      <c r="I3764" s="42">
        <f>IF(F3764&lt;&gt;"结转本期损益",_xlfn.XLOOKUP(D3764,科目余额表[科目编码],科目余额表[抽查项目],"无匹配"),"期间结转")</f>
        <v>0</v>
      </c>
      <c r="J3764" s="38" t="str" cm="1">
        <f t="array" ref="J3764">_xlfn.TEXTJOIN(",", TRUE, _xlfn.UNIQUE(IF((序时账[日期]=B3764)*(序时账[凭证字号]=C3764)*IF(G3764=0,序时账[借方金额]&lt;&gt;0,序时账[借方金额]=0)*(序时账[科目编码]&lt;&gt;D3764), 序时账[科目名称], "")))</f>
        <v/>
      </c>
      <c r="K3764" s="42"/>
      <c r="M3764" s="24"/>
      <c r="N3764" s="23"/>
    </row>
    <row r="3765" spans="1:14">
      <c r="A3765" s="38" t="str" cm="1">
        <f t="array" ref="A3765">_xlfn.TEXTJOIN(",", TRUE, _xlfn.UNIQUE(IF((序时账[日期]=B3765)*(序时账[凭证字号]=C3765), 序时账[科目编码], "")))</f>
        <v>0</v>
      </c>
      <c r="B3765" s="89"/>
      <c r="G3765" s="39"/>
      <c r="H3765" s="39"/>
      <c r="I3765" s="42">
        <f>IF(F3765&lt;&gt;"结转本期损益",_xlfn.XLOOKUP(D3765,科目余额表[科目编码],科目余额表[抽查项目],"无匹配"),"期间结转")</f>
        <v>0</v>
      </c>
      <c r="J3765" s="38" t="str" cm="1">
        <f t="array" ref="J3765">_xlfn.TEXTJOIN(",", TRUE, _xlfn.UNIQUE(IF((序时账[日期]=B3765)*(序时账[凭证字号]=C3765)*IF(G3765=0,序时账[借方金额]&lt;&gt;0,序时账[借方金额]=0)*(序时账[科目编码]&lt;&gt;D3765), 序时账[科目名称], "")))</f>
        <v/>
      </c>
      <c r="K3765" s="42"/>
      <c r="M3765" s="24"/>
      <c r="N3765" s="23"/>
    </row>
    <row r="3766" spans="1:14">
      <c r="A3766" s="38" t="str" cm="1">
        <f t="array" ref="A3766">_xlfn.TEXTJOIN(",", TRUE, _xlfn.UNIQUE(IF((序时账[日期]=B3766)*(序时账[凭证字号]=C3766), 序时账[科目编码], "")))</f>
        <v>0</v>
      </c>
      <c r="B3766" s="89"/>
      <c r="G3766" s="39"/>
      <c r="H3766" s="39"/>
      <c r="I3766" s="42">
        <f>IF(F3766&lt;&gt;"结转本期损益",_xlfn.XLOOKUP(D3766,科目余额表[科目编码],科目余额表[抽查项目],"无匹配"),"期间结转")</f>
        <v>0</v>
      </c>
      <c r="J3766" s="38" t="str" cm="1">
        <f t="array" ref="J3766">_xlfn.TEXTJOIN(",", TRUE, _xlfn.UNIQUE(IF((序时账[日期]=B3766)*(序时账[凭证字号]=C3766)*IF(G3766=0,序时账[借方金额]&lt;&gt;0,序时账[借方金额]=0)*(序时账[科目编码]&lt;&gt;D3766), 序时账[科目名称], "")))</f>
        <v/>
      </c>
      <c r="K3766" s="42"/>
      <c r="M3766" s="24"/>
      <c r="N3766" s="23"/>
    </row>
    <row r="3767" spans="1:14">
      <c r="A3767" s="38" t="str" cm="1">
        <f t="array" ref="A3767">_xlfn.TEXTJOIN(",", TRUE, _xlfn.UNIQUE(IF((序时账[日期]=B3767)*(序时账[凭证字号]=C3767), 序时账[科目编码], "")))</f>
        <v>0</v>
      </c>
      <c r="B3767" s="89"/>
      <c r="G3767" s="39"/>
      <c r="H3767" s="39"/>
      <c r="I3767" s="42">
        <f>IF(F3767&lt;&gt;"结转本期损益",_xlfn.XLOOKUP(D3767,科目余额表[科目编码],科目余额表[抽查项目],"无匹配"),"期间结转")</f>
        <v>0</v>
      </c>
      <c r="J3767" s="38" t="str" cm="1">
        <f t="array" ref="J3767">_xlfn.TEXTJOIN(",", TRUE, _xlfn.UNIQUE(IF((序时账[日期]=B3767)*(序时账[凭证字号]=C3767)*IF(G3767=0,序时账[借方金额]&lt;&gt;0,序时账[借方金额]=0)*(序时账[科目编码]&lt;&gt;D3767), 序时账[科目名称], "")))</f>
        <v/>
      </c>
      <c r="K3767" s="42"/>
      <c r="M3767" s="24"/>
      <c r="N3767" s="23"/>
    </row>
    <row r="3768" spans="1:14">
      <c r="A3768" s="38" t="str" cm="1">
        <f t="array" ref="A3768">_xlfn.TEXTJOIN(",", TRUE, _xlfn.UNIQUE(IF((序时账[日期]=B3768)*(序时账[凭证字号]=C3768), 序时账[科目编码], "")))</f>
        <v>0</v>
      </c>
      <c r="B3768" s="89"/>
      <c r="G3768" s="39"/>
      <c r="H3768" s="39"/>
      <c r="I3768" s="42">
        <f>IF(F3768&lt;&gt;"结转本期损益",_xlfn.XLOOKUP(D3768,科目余额表[科目编码],科目余额表[抽查项目],"无匹配"),"期间结转")</f>
        <v>0</v>
      </c>
      <c r="J3768" s="38" t="str" cm="1">
        <f t="array" ref="J3768">_xlfn.TEXTJOIN(",", TRUE, _xlfn.UNIQUE(IF((序时账[日期]=B3768)*(序时账[凭证字号]=C3768)*IF(G3768=0,序时账[借方金额]&lt;&gt;0,序时账[借方金额]=0)*(序时账[科目编码]&lt;&gt;D3768), 序时账[科目名称], "")))</f>
        <v/>
      </c>
      <c r="K3768" s="42"/>
      <c r="M3768" s="24"/>
      <c r="N3768" s="23"/>
    </row>
    <row r="3769" spans="1:14">
      <c r="A3769" s="38" t="str" cm="1">
        <f t="array" ref="A3769">_xlfn.TEXTJOIN(",", TRUE, _xlfn.UNIQUE(IF((序时账[日期]=B3769)*(序时账[凭证字号]=C3769), 序时账[科目编码], "")))</f>
        <v>0</v>
      </c>
      <c r="B3769" s="89"/>
      <c r="G3769" s="39"/>
      <c r="H3769" s="39"/>
      <c r="I3769" s="42">
        <f>IF(F3769&lt;&gt;"结转本期损益",_xlfn.XLOOKUP(D3769,科目余额表[科目编码],科目余额表[抽查项目],"无匹配"),"期间结转")</f>
        <v>0</v>
      </c>
      <c r="J3769" s="38" t="str" cm="1">
        <f t="array" ref="J3769">_xlfn.TEXTJOIN(",", TRUE, _xlfn.UNIQUE(IF((序时账[日期]=B3769)*(序时账[凭证字号]=C3769)*IF(G3769=0,序时账[借方金额]&lt;&gt;0,序时账[借方金额]=0)*(序时账[科目编码]&lt;&gt;D3769), 序时账[科目名称], "")))</f>
        <v/>
      </c>
      <c r="K3769" s="42"/>
      <c r="M3769" s="24"/>
      <c r="N3769" s="23"/>
    </row>
    <row r="3770" spans="1:14">
      <c r="A3770" s="38" t="str" cm="1">
        <f t="array" ref="A3770">_xlfn.TEXTJOIN(",", TRUE, _xlfn.UNIQUE(IF((序时账[日期]=B3770)*(序时账[凭证字号]=C3770), 序时账[科目编码], "")))</f>
        <v>0</v>
      </c>
      <c r="B3770" s="89"/>
      <c r="G3770" s="39"/>
      <c r="H3770" s="39"/>
      <c r="I3770" s="42">
        <f>IF(F3770&lt;&gt;"结转本期损益",_xlfn.XLOOKUP(D3770,科目余额表[科目编码],科目余额表[抽查项目],"无匹配"),"期间结转")</f>
        <v>0</v>
      </c>
      <c r="J3770" s="38" t="str" cm="1">
        <f t="array" ref="J3770">_xlfn.TEXTJOIN(",", TRUE, _xlfn.UNIQUE(IF((序时账[日期]=B3770)*(序时账[凭证字号]=C3770)*IF(G3770=0,序时账[借方金额]&lt;&gt;0,序时账[借方金额]=0)*(序时账[科目编码]&lt;&gt;D3770), 序时账[科目名称], "")))</f>
        <v/>
      </c>
      <c r="K3770" s="42"/>
      <c r="M3770" s="24"/>
      <c r="N3770" s="23"/>
    </row>
    <row r="3771" spans="1:14">
      <c r="A3771" s="38" t="str" cm="1">
        <f t="array" ref="A3771">_xlfn.TEXTJOIN(",", TRUE, _xlfn.UNIQUE(IF((序时账[日期]=B3771)*(序时账[凭证字号]=C3771), 序时账[科目编码], "")))</f>
        <v>0</v>
      </c>
      <c r="B3771" s="89"/>
      <c r="G3771" s="39"/>
      <c r="H3771" s="39"/>
      <c r="I3771" s="42">
        <f>IF(F3771&lt;&gt;"结转本期损益",_xlfn.XLOOKUP(D3771,科目余额表[科目编码],科目余额表[抽查项目],"无匹配"),"期间结转")</f>
        <v>0</v>
      </c>
      <c r="J3771" s="38" t="str" cm="1">
        <f t="array" ref="J3771">_xlfn.TEXTJOIN(",", TRUE, _xlfn.UNIQUE(IF((序时账[日期]=B3771)*(序时账[凭证字号]=C3771)*IF(G3771=0,序时账[借方金额]&lt;&gt;0,序时账[借方金额]=0)*(序时账[科目编码]&lt;&gt;D3771), 序时账[科目名称], "")))</f>
        <v/>
      </c>
      <c r="K3771" s="42"/>
      <c r="M3771" s="24"/>
      <c r="N3771" s="23"/>
    </row>
    <row r="3772" spans="1:14">
      <c r="A3772" s="38" t="str" cm="1">
        <f t="array" ref="A3772">_xlfn.TEXTJOIN(",", TRUE, _xlfn.UNIQUE(IF((序时账[日期]=B3772)*(序时账[凭证字号]=C3772), 序时账[科目编码], "")))</f>
        <v>0</v>
      </c>
      <c r="B3772" s="89"/>
      <c r="G3772" s="39"/>
      <c r="H3772" s="39"/>
      <c r="I3772" s="42">
        <f>IF(F3772&lt;&gt;"结转本期损益",_xlfn.XLOOKUP(D3772,科目余额表[科目编码],科目余额表[抽查项目],"无匹配"),"期间结转")</f>
        <v>0</v>
      </c>
      <c r="J3772" s="38" t="str" cm="1">
        <f t="array" ref="J3772">_xlfn.TEXTJOIN(",", TRUE, _xlfn.UNIQUE(IF((序时账[日期]=B3772)*(序时账[凭证字号]=C3772)*IF(G3772=0,序时账[借方金额]&lt;&gt;0,序时账[借方金额]=0)*(序时账[科目编码]&lt;&gt;D3772), 序时账[科目名称], "")))</f>
        <v/>
      </c>
      <c r="K3772" s="42"/>
      <c r="M3772" s="24"/>
      <c r="N3772" s="23"/>
    </row>
    <row r="3773" spans="1:14">
      <c r="A3773" s="38" t="str" cm="1">
        <f t="array" ref="A3773">_xlfn.TEXTJOIN(",", TRUE, _xlfn.UNIQUE(IF((序时账[日期]=B3773)*(序时账[凭证字号]=C3773), 序时账[科目编码], "")))</f>
        <v>0</v>
      </c>
      <c r="B3773" s="89"/>
      <c r="G3773" s="39"/>
      <c r="H3773" s="39"/>
      <c r="I3773" s="42">
        <f>IF(F3773&lt;&gt;"结转本期损益",_xlfn.XLOOKUP(D3773,科目余额表[科目编码],科目余额表[抽查项目],"无匹配"),"期间结转")</f>
        <v>0</v>
      </c>
      <c r="J3773" s="38" t="str" cm="1">
        <f t="array" ref="J3773">_xlfn.TEXTJOIN(",", TRUE, _xlfn.UNIQUE(IF((序时账[日期]=B3773)*(序时账[凭证字号]=C3773)*IF(G3773=0,序时账[借方金额]&lt;&gt;0,序时账[借方金额]=0)*(序时账[科目编码]&lt;&gt;D3773), 序时账[科目名称], "")))</f>
        <v/>
      </c>
      <c r="K3773" s="42"/>
      <c r="M3773" s="24"/>
      <c r="N3773" s="23"/>
    </row>
    <row r="3774" spans="1:14">
      <c r="A3774" s="38" t="str" cm="1">
        <f t="array" ref="A3774">_xlfn.TEXTJOIN(",", TRUE, _xlfn.UNIQUE(IF((序时账[日期]=B3774)*(序时账[凭证字号]=C3774), 序时账[科目编码], "")))</f>
        <v>0</v>
      </c>
      <c r="B3774" s="89"/>
      <c r="G3774" s="39"/>
      <c r="H3774" s="39"/>
      <c r="I3774" s="42">
        <f>IF(F3774&lt;&gt;"结转本期损益",_xlfn.XLOOKUP(D3774,科目余额表[科目编码],科目余额表[抽查项目],"无匹配"),"期间结转")</f>
        <v>0</v>
      </c>
      <c r="J3774" s="38" t="str" cm="1">
        <f t="array" ref="J3774">_xlfn.TEXTJOIN(",", TRUE, _xlfn.UNIQUE(IF((序时账[日期]=B3774)*(序时账[凭证字号]=C3774)*IF(G3774=0,序时账[借方金额]&lt;&gt;0,序时账[借方金额]=0)*(序时账[科目编码]&lt;&gt;D3774), 序时账[科目名称], "")))</f>
        <v/>
      </c>
      <c r="K3774" s="42"/>
      <c r="M3774" s="24"/>
      <c r="N3774" s="23"/>
    </row>
    <row r="3775" spans="1:14">
      <c r="A3775" s="38" t="str" cm="1">
        <f t="array" ref="A3775">_xlfn.TEXTJOIN(",", TRUE, _xlfn.UNIQUE(IF((序时账[日期]=B3775)*(序时账[凭证字号]=C3775), 序时账[科目编码], "")))</f>
        <v>0</v>
      </c>
      <c r="B3775" s="89"/>
      <c r="G3775" s="39"/>
      <c r="H3775" s="39"/>
      <c r="I3775" s="42">
        <f>IF(F3775&lt;&gt;"结转本期损益",_xlfn.XLOOKUP(D3775,科目余额表[科目编码],科目余额表[抽查项目],"无匹配"),"期间结转")</f>
        <v>0</v>
      </c>
      <c r="J3775" s="38" t="str" cm="1">
        <f t="array" ref="J3775">_xlfn.TEXTJOIN(",", TRUE, _xlfn.UNIQUE(IF((序时账[日期]=B3775)*(序时账[凭证字号]=C3775)*IF(G3775=0,序时账[借方金额]&lt;&gt;0,序时账[借方金额]=0)*(序时账[科目编码]&lt;&gt;D3775), 序时账[科目名称], "")))</f>
        <v/>
      </c>
      <c r="K3775" s="42"/>
      <c r="M3775" s="24"/>
      <c r="N3775" s="23"/>
    </row>
    <row r="3776" spans="1:14">
      <c r="A3776" s="38" t="str" cm="1">
        <f t="array" ref="A3776">_xlfn.TEXTJOIN(",", TRUE, _xlfn.UNIQUE(IF((序时账[日期]=B3776)*(序时账[凭证字号]=C3776), 序时账[科目编码], "")))</f>
        <v>0</v>
      </c>
      <c r="B3776" s="89"/>
      <c r="G3776" s="39"/>
      <c r="H3776" s="39"/>
      <c r="I3776" s="42">
        <f>IF(F3776&lt;&gt;"结转本期损益",_xlfn.XLOOKUP(D3776,科目余额表[科目编码],科目余额表[抽查项目],"无匹配"),"期间结转")</f>
        <v>0</v>
      </c>
      <c r="J3776" s="38" t="str" cm="1">
        <f t="array" ref="J3776">_xlfn.TEXTJOIN(",", TRUE, _xlfn.UNIQUE(IF((序时账[日期]=B3776)*(序时账[凭证字号]=C3776)*IF(G3776=0,序时账[借方金额]&lt;&gt;0,序时账[借方金额]=0)*(序时账[科目编码]&lt;&gt;D3776), 序时账[科目名称], "")))</f>
        <v/>
      </c>
      <c r="K3776" s="42"/>
      <c r="M3776" s="24"/>
      <c r="N3776" s="23"/>
    </row>
    <row r="3777" spans="1:14">
      <c r="A3777" s="38" t="str" cm="1">
        <f t="array" ref="A3777">_xlfn.TEXTJOIN(",", TRUE, _xlfn.UNIQUE(IF((序时账[日期]=B3777)*(序时账[凭证字号]=C3777), 序时账[科目编码], "")))</f>
        <v>0</v>
      </c>
      <c r="B3777" s="89"/>
      <c r="G3777" s="39"/>
      <c r="H3777" s="39"/>
      <c r="I3777" s="42">
        <f>IF(F3777&lt;&gt;"结转本期损益",_xlfn.XLOOKUP(D3777,科目余额表[科目编码],科目余额表[抽查项目],"无匹配"),"期间结转")</f>
        <v>0</v>
      </c>
      <c r="J3777" s="38" t="str" cm="1">
        <f t="array" ref="J3777">_xlfn.TEXTJOIN(",", TRUE, _xlfn.UNIQUE(IF((序时账[日期]=B3777)*(序时账[凭证字号]=C3777)*IF(G3777=0,序时账[借方金额]&lt;&gt;0,序时账[借方金额]=0)*(序时账[科目编码]&lt;&gt;D3777), 序时账[科目名称], "")))</f>
        <v/>
      </c>
      <c r="K3777" s="42"/>
      <c r="M3777" s="24"/>
      <c r="N3777" s="23"/>
    </row>
    <row r="3778" spans="1:14">
      <c r="A3778" s="38" t="str" cm="1">
        <f t="array" ref="A3778">_xlfn.TEXTJOIN(",", TRUE, _xlfn.UNIQUE(IF((序时账[日期]=B3778)*(序时账[凭证字号]=C3778), 序时账[科目编码], "")))</f>
        <v>0</v>
      </c>
      <c r="B3778" s="89"/>
      <c r="G3778" s="39"/>
      <c r="H3778" s="39"/>
      <c r="I3778" s="42">
        <f>IF(F3778&lt;&gt;"结转本期损益",_xlfn.XLOOKUP(D3778,科目余额表[科目编码],科目余额表[抽查项目],"无匹配"),"期间结转")</f>
        <v>0</v>
      </c>
      <c r="J3778" s="38" t="str" cm="1">
        <f t="array" ref="J3778">_xlfn.TEXTJOIN(",", TRUE, _xlfn.UNIQUE(IF((序时账[日期]=B3778)*(序时账[凭证字号]=C3778)*IF(G3778=0,序时账[借方金额]&lt;&gt;0,序时账[借方金额]=0)*(序时账[科目编码]&lt;&gt;D3778), 序时账[科目名称], "")))</f>
        <v/>
      </c>
      <c r="K3778" s="42"/>
      <c r="M3778" s="24"/>
      <c r="N3778" s="23"/>
    </row>
    <row r="3779" spans="1:14">
      <c r="A3779" s="38" t="str" cm="1">
        <f t="array" ref="A3779">_xlfn.TEXTJOIN(",", TRUE, _xlfn.UNIQUE(IF((序时账[日期]=B3779)*(序时账[凭证字号]=C3779), 序时账[科目编码], "")))</f>
        <v>0</v>
      </c>
      <c r="B3779" s="89"/>
      <c r="G3779" s="39"/>
      <c r="H3779" s="39"/>
      <c r="I3779" s="42">
        <f>IF(F3779&lt;&gt;"结转本期损益",_xlfn.XLOOKUP(D3779,科目余额表[科目编码],科目余额表[抽查项目],"无匹配"),"期间结转")</f>
        <v>0</v>
      </c>
      <c r="J3779" s="38" t="str" cm="1">
        <f t="array" ref="J3779">_xlfn.TEXTJOIN(",", TRUE, _xlfn.UNIQUE(IF((序时账[日期]=B3779)*(序时账[凭证字号]=C3779)*IF(G3779=0,序时账[借方金额]&lt;&gt;0,序时账[借方金额]=0)*(序时账[科目编码]&lt;&gt;D3779), 序时账[科目名称], "")))</f>
        <v/>
      </c>
      <c r="K3779" s="42"/>
      <c r="M3779" s="24"/>
      <c r="N3779" s="23"/>
    </row>
    <row r="3780" spans="1:14">
      <c r="A3780" s="38" t="str" cm="1">
        <f t="array" ref="A3780">_xlfn.TEXTJOIN(",", TRUE, _xlfn.UNIQUE(IF((序时账[日期]=B3780)*(序时账[凭证字号]=C3780), 序时账[科目编码], "")))</f>
        <v>0</v>
      </c>
      <c r="B3780" s="89"/>
      <c r="G3780" s="39"/>
      <c r="H3780" s="39"/>
      <c r="I3780" s="42">
        <f>IF(F3780&lt;&gt;"结转本期损益",_xlfn.XLOOKUP(D3780,科目余额表[科目编码],科目余额表[抽查项目],"无匹配"),"期间结转")</f>
        <v>0</v>
      </c>
      <c r="J3780" s="38" t="str" cm="1">
        <f t="array" ref="J3780">_xlfn.TEXTJOIN(",", TRUE, _xlfn.UNIQUE(IF((序时账[日期]=B3780)*(序时账[凭证字号]=C3780)*IF(G3780=0,序时账[借方金额]&lt;&gt;0,序时账[借方金额]=0)*(序时账[科目编码]&lt;&gt;D3780), 序时账[科目名称], "")))</f>
        <v/>
      </c>
      <c r="K3780" s="42"/>
      <c r="M3780" s="24"/>
      <c r="N3780" s="23"/>
    </row>
    <row r="3781" spans="1:14">
      <c r="A3781" s="38" t="str" cm="1">
        <f t="array" ref="A3781">_xlfn.TEXTJOIN(",", TRUE, _xlfn.UNIQUE(IF((序时账[日期]=B3781)*(序时账[凭证字号]=C3781), 序时账[科目编码], "")))</f>
        <v>0</v>
      </c>
      <c r="B3781" s="89"/>
      <c r="G3781" s="39"/>
      <c r="H3781" s="39"/>
      <c r="I3781" s="42">
        <f>IF(F3781&lt;&gt;"结转本期损益",_xlfn.XLOOKUP(D3781,科目余额表[科目编码],科目余额表[抽查项目],"无匹配"),"期间结转")</f>
        <v>0</v>
      </c>
      <c r="J3781" s="38" t="str" cm="1">
        <f t="array" ref="J3781">_xlfn.TEXTJOIN(",", TRUE, _xlfn.UNIQUE(IF((序时账[日期]=B3781)*(序时账[凭证字号]=C3781)*IF(G3781=0,序时账[借方金额]&lt;&gt;0,序时账[借方金额]=0)*(序时账[科目编码]&lt;&gt;D3781), 序时账[科目名称], "")))</f>
        <v/>
      </c>
      <c r="K3781" s="42"/>
      <c r="M3781" s="24"/>
      <c r="N3781" s="23"/>
    </row>
    <row r="3782" spans="1:14">
      <c r="A3782" s="38" t="str" cm="1">
        <f t="array" ref="A3782">_xlfn.TEXTJOIN(",", TRUE, _xlfn.UNIQUE(IF((序时账[日期]=B3782)*(序时账[凭证字号]=C3782), 序时账[科目编码], "")))</f>
        <v>0</v>
      </c>
      <c r="B3782" s="89"/>
      <c r="G3782" s="39"/>
      <c r="H3782" s="39"/>
      <c r="I3782" s="42">
        <f>IF(F3782&lt;&gt;"结转本期损益",_xlfn.XLOOKUP(D3782,科目余额表[科目编码],科目余额表[抽查项目],"无匹配"),"期间结转")</f>
        <v>0</v>
      </c>
      <c r="J3782" s="38" t="str" cm="1">
        <f t="array" ref="J3782">_xlfn.TEXTJOIN(",", TRUE, _xlfn.UNIQUE(IF((序时账[日期]=B3782)*(序时账[凭证字号]=C3782)*IF(G3782=0,序时账[借方金额]&lt;&gt;0,序时账[借方金额]=0)*(序时账[科目编码]&lt;&gt;D3782), 序时账[科目名称], "")))</f>
        <v/>
      </c>
      <c r="K3782" s="42"/>
      <c r="M3782" s="24"/>
      <c r="N3782" s="23"/>
    </row>
    <row r="3783" spans="1:14">
      <c r="A3783" s="38" t="str" cm="1">
        <f t="array" ref="A3783">_xlfn.TEXTJOIN(",", TRUE, _xlfn.UNIQUE(IF((序时账[日期]=B3783)*(序时账[凭证字号]=C3783), 序时账[科目编码], "")))</f>
        <v>0</v>
      </c>
      <c r="B3783" s="89"/>
      <c r="G3783" s="39"/>
      <c r="H3783" s="39"/>
      <c r="I3783" s="42">
        <f>IF(F3783&lt;&gt;"结转本期损益",_xlfn.XLOOKUP(D3783,科目余额表[科目编码],科目余额表[抽查项目],"无匹配"),"期间结转")</f>
        <v>0</v>
      </c>
      <c r="J3783" s="38" t="str" cm="1">
        <f t="array" ref="J3783">_xlfn.TEXTJOIN(",", TRUE, _xlfn.UNIQUE(IF((序时账[日期]=B3783)*(序时账[凭证字号]=C3783)*IF(G3783=0,序时账[借方金额]&lt;&gt;0,序时账[借方金额]=0)*(序时账[科目编码]&lt;&gt;D3783), 序时账[科目名称], "")))</f>
        <v/>
      </c>
      <c r="K3783" s="42"/>
      <c r="M3783" s="24"/>
      <c r="N3783" s="23"/>
    </row>
    <row r="3784" spans="1:14">
      <c r="A3784" s="38" t="str" cm="1">
        <f t="array" ref="A3784">_xlfn.TEXTJOIN(",", TRUE, _xlfn.UNIQUE(IF((序时账[日期]=B3784)*(序时账[凭证字号]=C3784), 序时账[科目编码], "")))</f>
        <v>0</v>
      </c>
      <c r="B3784" s="89"/>
      <c r="G3784" s="39"/>
      <c r="H3784" s="39"/>
      <c r="I3784" s="42">
        <f>IF(F3784&lt;&gt;"结转本期损益",_xlfn.XLOOKUP(D3784,科目余额表[科目编码],科目余额表[抽查项目],"无匹配"),"期间结转")</f>
        <v>0</v>
      </c>
      <c r="J3784" s="38" t="str" cm="1">
        <f t="array" ref="J3784">_xlfn.TEXTJOIN(",", TRUE, _xlfn.UNIQUE(IF((序时账[日期]=B3784)*(序时账[凭证字号]=C3784)*IF(G3784=0,序时账[借方金额]&lt;&gt;0,序时账[借方金额]=0)*(序时账[科目编码]&lt;&gt;D3784), 序时账[科目名称], "")))</f>
        <v/>
      </c>
      <c r="K3784" s="42"/>
      <c r="M3784" s="24"/>
      <c r="N3784" s="23"/>
    </row>
    <row r="3785" spans="1:14">
      <c r="A3785" s="38" t="str" cm="1">
        <f t="array" ref="A3785">_xlfn.TEXTJOIN(",", TRUE, _xlfn.UNIQUE(IF((序时账[日期]=B3785)*(序时账[凭证字号]=C3785), 序时账[科目编码], "")))</f>
        <v>0</v>
      </c>
      <c r="B3785" s="89"/>
      <c r="G3785" s="39"/>
      <c r="H3785" s="39"/>
      <c r="I3785" s="42">
        <f>IF(F3785&lt;&gt;"结转本期损益",_xlfn.XLOOKUP(D3785,科目余额表[科目编码],科目余额表[抽查项目],"无匹配"),"期间结转")</f>
        <v>0</v>
      </c>
      <c r="J3785" s="38" t="str" cm="1">
        <f t="array" ref="J3785">_xlfn.TEXTJOIN(",", TRUE, _xlfn.UNIQUE(IF((序时账[日期]=B3785)*(序时账[凭证字号]=C3785)*IF(G3785=0,序时账[借方金额]&lt;&gt;0,序时账[借方金额]=0)*(序时账[科目编码]&lt;&gt;D3785), 序时账[科目名称], "")))</f>
        <v/>
      </c>
      <c r="K3785" s="42"/>
      <c r="M3785" s="24"/>
      <c r="N3785" s="23"/>
    </row>
    <row r="3786" spans="1:14">
      <c r="A3786" s="38" t="str" cm="1">
        <f t="array" ref="A3786">_xlfn.TEXTJOIN(",", TRUE, _xlfn.UNIQUE(IF((序时账[日期]=B3786)*(序时账[凭证字号]=C3786), 序时账[科目编码], "")))</f>
        <v>0</v>
      </c>
      <c r="B3786" s="89"/>
      <c r="G3786" s="39"/>
      <c r="H3786" s="39"/>
      <c r="I3786" s="42">
        <f>IF(F3786&lt;&gt;"结转本期损益",_xlfn.XLOOKUP(D3786,科目余额表[科目编码],科目余额表[抽查项目],"无匹配"),"期间结转")</f>
        <v>0</v>
      </c>
      <c r="J3786" s="38" t="str" cm="1">
        <f t="array" ref="J3786">_xlfn.TEXTJOIN(",", TRUE, _xlfn.UNIQUE(IF((序时账[日期]=B3786)*(序时账[凭证字号]=C3786)*IF(G3786=0,序时账[借方金额]&lt;&gt;0,序时账[借方金额]=0)*(序时账[科目编码]&lt;&gt;D3786), 序时账[科目名称], "")))</f>
        <v/>
      </c>
      <c r="K3786" s="42"/>
      <c r="M3786" s="24"/>
      <c r="N3786" s="23"/>
    </row>
    <row r="3787" spans="1:14">
      <c r="A3787" s="38" t="str" cm="1">
        <f t="array" ref="A3787">_xlfn.TEXTJOIN(",", TRUE, _xlfn.UNIQUE(IF((序时账[日期]=B3787)*(序时账[凭证字号]=C3787), 序时账[科目编码], "")))</f>
        <v>0</v>
      </c>
      <c r="B3787" s="89"/>
      <c r="G3787" s="39"/>
      <c r="H3787" s="39"/>
      <c r="I3787" s="42">
        <f>IF(F3787&lt;&gt;"结转本期损益",_xlfn.XLOOKUP(D3787,科目余额表[科目编码],科目余额表[抽查项目],"无匹配"),"期间结转")</f>
        <v>0</v>
      </c>
      <c r="J3787" s="38" t="str" cm="1">
        <f t="array" ref="J3787">_xlfn.TEXTJOIN(",", TRUE, _xlfn.UNIQUE(IF((序时账[日期]=B3787)*(序时账[凭证字号]=C3787)*IF(G3787=0,序时账[借方金额]&lt;&gt;0,序时账[借方金额]=0)*(序时账[科目编码]&lt;&gt;D3787), 序时账[科目名称], "")))</f>
        <v/>
      </c>
      <c r="K3787" s="42"/>
      <c r="M3787" s="24"/>
      <c r="N3787" s="23"/>
    </row>
    <row r="3788" spans="1:14">
      <c r="A3788" s="38" t="str" cm="1">
        <f t="array" ref="A3788">_xlfn.TEXTJOIN(",", TRUE, _xlfn.UNIQUE(IF((序时账[日期]=B3788)*(序时账[凭证字号]=C3788), 序时账[科目编码], "")))</f>
        <v>0</v>
      </c>
      <c r="B3788" s="89"/>
      <c r="G3788" s="39"/>
      <c r="H3788" s="39"/>
      <c r="I3788" s="42">
        <f>IF(F3788&lt;&gt;"结转本期损益",_xlfn.XLOOKUP(D3788,科目余额表[科目编码],科目余额表[抽查项目],"无匹配"),"期间结转")</f>
        <v>0</v>
      </c>
      <c r="J3788" s="38" t="str" cm="1">
        <f t="array" ref="J3788">_xlfn.TEXTJOIN(",", TRUE, _xlfn.UNIQUE(IF((序时账[日期]=B3788)*(序时账[凭证字号]=C3788)*IF(G3788=0,序时账[借方金额]&lt;&gt;0,序时账[借方金额]=0)*(序时账[科目编码]&lt;&gt;D3788), 序时账[科目名称], "")))</f>
        <v/>
      </c>
      <c r="K3788" s="42"/>
      <c r="M3788" s="24"/>
      <c r="N3788" s="23"/>
    </row>
    <row r="3789" spans="1:14">
      <c r="A3789" s="38" t="str" cm="1">
        <f t="array" ref="A3789">_xlfn.TEXTJOIN(",", TRUE, _xlfn.UNIQUE(IF((序时账[日期]=B3789)*(序时账[凭证字号]=C3789), 序时账[科目编码], "")))</f>
        <v>0</v>
      </c>
      <c r="B3789" s="89"/>
      <c r="G3789" s="39"/>
      <c r="H3789" s="39"/>
      <c r="I3789" s="42">
        <f>IF(F3789&lt;&gt;"结转本期损益",_xlfn.XLOOKUP(D3789,科目余额表[科目编码],科目余额表[抽查项目],"无匹配"),"期间结转")</f>
        <v>0</v>
      </c>
      <c r="J3789" s="38" t="str" cm="1">
        <f t="array" ref="J3789">_xlfn.TEXTJOIN(",", TRUE, _xlfn.UNIQUE(IF((序时账[日期]=B3789)*(序时账[凭证字号]=C3789)*IF(G3789=0,序时账[借方金额]&lt;&gt;0,序时账[借方金额]=0)*(序时账[科目编码]&lt;&gt;D3789), 序时账[科目名称], "")))</f>
        <v/>
      </c>
      <c r="K3789" s="42"/>
      <c r="M3789" s="24"/>
      <c r="N3789" s="23"/>
    </row>
    <row r="3790" spans="1:14">
      <c r="A3790" s="38" t="str" cm="1">
        <f t="array" ref="A3790">_xlfn.TEXTJOIN(",", TRUE, _xlfn.UNIQUE(IF((序时账[日期]=B3790)*(序时账[凭证字号]=C3790), 序时账[科目编码], "")))</f>
        <v>0</v>
      </c>
      <c r="B3790" s="89"/>
      <c r="G3790" s="39"/>
      <c r="H3790" s="39"/>
      <c r="I3790" s="42">
        <f>IF(F3790&lt;&gt;"结转本期损益",_xlfn.XLOOKUP(D3790,科目余额表[科目编码],科目余额表[抽查项目],"无匹配"),"期间结转")</f>
        <v>0</v>
      </c>
      <c r="J3790" s="38" t="str" cm="1">
        <f t="array" ref="J3790">_xlfn.TEXTJOIN(",", TRUE, _xlfn.UNIQUE(IF((序时账[日期]=B3790)*(序时账[凭证字号]=C3790)*IF(G3790=0,序时账[借方金额]&lt;&gt;0,序时账[借方金额]=0)*(序时账[科目编码]&lt;&gt;D3790), 序时账[科目名称], "")))</f>
        <v/>
      </c>
      <c r="K3790" s="42"/>
      <c r="M3790" s="24"/>
      <c r="N3790" s="23"/>
    </row>
    <row r="3791" spans="1:14">
      <c r="A3791" s="38" t="str" cm="1">
        <f t="array" ref="A3791">_xlfn.TEXTJOIN(",", TRUE, _xlfn.UNIQUE(IF((序时账[日期]=B3791)*(序时账[凭证字号]=C3791), 序时账[科目编码], "")))</f>
        <v>0</v>
      </c>
      <c r="B3791" s="89"/>
      <c r="G3791" s="39"/>
      <c r="H3791" s="39"/>
      <c r="I3791" s="42">
        <f>IF(F3791&lt;&gt;"结转本期损益",_xlfn.XLOOKUP(D3791,科目余额表[科目编码],科目余额表[抽查项目],"无匹配"),"期间结转")</f>
        <v>0</v>
      </c>
      <c r="J3791" s="38" t="str" cm="1">
        <f t="array" ref="J3791">_xlfn.TEXTJOIN(",", TRUE, _xlfn.UNIQUE(IF((序时账[日期]=B3791)*(序时账[凭证字号]=C3791)*IF(G3791=0,序时账[借方金额]&lt;&gt;0,序时账[借方金额]=0)*(序时账[科目编码]&lt;&gt;D3791), 序时账[科目名称], "")))</f>
        <v/>
      </c>
      <c r="K3791" s="42"/>
      <c r="M3791" s="24"/>
      <c r="N3791" s="23"/>
    </row>
    <row r="3792" spans="1:14">
      <c r="A3792" s="38" t="str" cm="1">
        <f t="array" ref="A3792">_xlfn.TEXTJOIN(",", TRUE, _xlfn.UNIQUE(IF((序时账[日期]=B3792)*(序时账[凭证字号]=C3792), 序时账[科目编码], "")))</f>
        <v>0</v>
      </c>
      <c r="B3792" s="89"/>
      <c r="G3792" s="39"/>
      <c r="H3792" s="39"/>
      <c r="I3792" s="42">
        <f>IF(F3792&lt;&gt;"结转本期损益",_xlfn.XLOOKUP(D3792,科目余额表[科目编码],科目余额表[抽查项目],"无匹配"),"期间结转")</f>
        <v>0</v>
      </c>
      <c r="J3792" s="38" t="str" cm="1">
        <f t="array" ref="J3792">_xlfn.TEXTJOIN(",", TRUE, _xlfn.UNIQUE(IF((序时账[日期]=B3792)*(序时账[凭证字号]=C3792)*IF(G3792=0,序时账[借方金额]&lt;&gt;0,序时账[借方金额]=0)*(序时账[科目编码]&lt;&gt;D3792), 序时账[科目名称], "")))</f>
        <v/>
      </c>
      <c r="K3792" s="42"/>
      <c r="M3792" s="24"/>
      <c r="N3792" s="23"/>
    </row>
    <row r="3793" spans="1:14">
      <c r="A3793" s="38" t="str" cm="1">
        <f t="array" ref="A3793">_xlfn.TEXTJOIN(",", TRUE, _xlfn.UNIQUE(IF((序时账[日期]=B3793)*(序时账[凭证字号]=C3793), 序时账[科目编码], "")))</f>
        <v>0</v>
      </c>
      <c r="B3793" s="89"/>
      <c r="G3793" s="39"/>
      <c r="H3793" s="39"/>
      <c r="I3793" s="42">
        <f>IF(F3793&lt;&gt;"结转本期损益",_xlfn.XLOOKUP(D3793,科目余额表[科目编码],科目余额表[抽查项目],"无匹配"),"期间结转")</f>
        <v>0</v>
      </c>
      <c r="J3793" s="38" t="str" cm="1">
        <f t="array" ref="J3793">_xlfn.TEXTJOIN(",", TRUE, _xlfn.UNIQUE(IF((序时账[日期]=B3793)*(序时账[凭证字号]=C3793)*IF(G3793=0,序时账[借方金额]&lt;&gt;0,序时账[借方金额]=0)*(序时账[科目编码]&lt;&gt;D3793), 序时账[科目名称], "")))</f>
        <v/>
      </c>
      <c r="K3793" s="42"/>
      <c r="M3793" s="24"/>
      <c r="N3793" s="23"/>
    </row>
    <row r="3794" spans="1:14">
      <c r="A3794" s="38" t="str" cm="1">
        <f t="array" ref="A3794">_xlfn.TEXTJOIN(",", TRUE, _xlfn.UNIQUE(IF((序时账[日期]=B3794)*(序时账[凭证字号]=C3794), 序时账[科目编码], "")))</f>
        <v>0</v>
      </c>
      <c r="B3794" s="89"/>
      <c r="G3794" s="39"/>
      <c r="H3794" s="39"/>
      <c r="I3794" s="42">
        <f>IF(F3794&lt;&gt;"结转本期损益",_xlfn.XLOOKUP(D3794,科目余额表[科目编码],科目余额表[抽查项目],"无匹配"),"期间结转")</f>
        <v>0</v>
      </c>
      <c r="J3794" s="38" t="str" cm="1">
        <f t="array" ref="J3794">_xlfn.TEXTJOIN(",", TRUE, _xlfn.UNIQUE(IF((序时账[日期]=B3794)*(序时账[凭证字号]=C3794)*IF(G3794=0,序时账[借方金额]&lt;&gt;0,序时账[借方金额]=0)*(序时账[科目编码]&lt;&gt;D3794), 序时账[科目名称], "")))</f>
        <v/>
      </c>
      <c r="K3794" s="42"/>
      <c r="M3794" s="24"/>
      <c r="N3794" s="23"/>
    </row>
    <row r="3795" spans="1:14">
      <c r="A3795" s="38" t="str" cm="1">
        <f t="array" ref="A3795">_xlfn.TEXTJOIN(",", TRUE, _xlfn.UNIQUE(IF((序时账[日期]=B3795)*(序时账[凭证字号]=C3795), 序时账[科目编码], "")))</f>
        <v>0</v>
      </c>
      <c r="B3795" s="89"/>
      <c r="G3795" s="39"/>
      <c r="H3795" s="39"/>
      <c r="I3795" s="42">
        <f>IF(F3795&lt;&gt;"结转本期损益",_xlfn.XLOOKUP(D3795,科目余额表[科目编码],科目余额表[抽查项目],"无匹配"),"期间结转")</f>
        <v>0</v>
      </c>
      <c r="J3795" s="38" t="str" cm="1">
        <f t="array" ref="J3795">_xlfn.TEXTJOIN(",", TRUE, _xlfn.UNIQUE(IF((序时账[日期]=B3795)*(序时账[凭证字号]=C3795)*IF(G3795=0,序时账[借方金额]&lt;&gt;0,序时账[借方金额]=0)*(序时账[科目编码]&lt;&gt;D3795), 序时账[科目名称], "")))</f>
        <v/>
      </c>
      <c r="K3795" s="42"/>
      <c r="M3795" s="24"/>
      <c r="N3795" s="23"/>
    </row>
    <row r="3796" spans="1:14">
      <c r="A3796" s="38" t="str" cm="1">
        <f t="array" ref="A3796">_xlfn.TEXTJOIN(",", TRUE, _xlfn.UNIQUE(IF((序时账[日期]=B3796)*(序时账[凭证字号]=C3796), 序时账[科目编码], "")))</f>
        <v>0</v>
      </c>
      <c r="B3796" s="89"/>
      <c r="G3796" s="39"/>
      <c r="H3796" s="39"/>
      <c r="I3796" s="42">
        <f>IF(F3796&lt;&gt;"结转本期损益",_xlfn.XLOOKUP(D3796,科目余额表[科目编码],科目余额表[抽查项目],"无匹配"),"期间结转")</f>
        <v>0</v>
      </c>
      <c r="J3796" s="38" t="str" cm="1">
        <f t="array" ref="J3796">_xlfn.TEXTJOIN(",", TRUE, _xlfn.UNIQUE(IF((序时账[日期]=B3796)*(序时账[凭证字号]=C3796)*IF(G3796=0,序时账[借方金额]&lt;&gt;0,序时账[借方金额]=0)*(序时账[科目编码]&lt;&gt;D3796), 序时账[科目名称], "")))</f>
        <v/>
      </c>
      <c r="K3796" s="42"/>
      <c r="M3796" s="24"/>
      <c r="N3796" s="23"/>
    </row>
    <row r="3797" spans="1:14">
      <c r="A3797" s="38" t="str" cm="1">
        <f t="array" ref="A3797">_xlfn.TEXTJOIN(",", TRUE, _xlfn.UNIQUE(IF((序时账[日期]=B3797)*(序时账[凭证字号]=C3797), 序时账[科目编码], "")))</f>
        <v>0</v>
      </c>
      <c r="B3797" s="89"/>
      <c r="G3797" s="39"/>
      <c r="H3797" s="39"/>
      <c r="I3797" s="42">
        <f>IF(F3797&lt;&gt;"结转本期损益",_xlfn.XLOOKUP(D3797,科目余额表[科目编码],科目余额表[抽查项目],"无匹配"),"期间结转")</f>
        <v>0</v>
      </c>
      <c r="J3797" s="38" t="str" cm="1">
        <f t="array" ref="J3797">_xlfn.TEXTJOIN(",", TRUE, _xlfn.UNIQUE(IF((序时账[日期]=B3797)*(序时账[凭证字号]=C3797)*IF(G3797=0,序时账[借方金额]&lt;&gt;0,序时账[借方金额]=0)*(序时账[科目编码]&lt;&gt;D3797), 序时账[科目名称], "")))</f>
        <v/>
      </c>
      <c r="K3797" s="42"/>
      <c r="M3797" s="24"/>
      <c r="N3797" s="23"/>
    </row>
    <row r="3798" spans="1:14">
      <c r="A3798" s="38" t="str" cm="1">
        <f t="array" ref="A3798">_xlfn.TEXTJOIN(",", TRUE, _xlfn.UNIQUE(IF((序时账[日期]=B3798)*(序时账[凭证字号]=C3798), 序时账[科目编码], "")))</f>
        <v>0</v>
      </c>
      <c r="B3798" s="89"/>
      <c r="G3798" s="39"/>
      <c r="H3798" s="39"/>
      <c r="I3798" s="42">
        <f>IF(F3798&lt;&gt;"结转本期损益",_xlfn.XLOOKUP(D3798,科目余额表[科目编码],科目余额表[抽查项目],"无匹配"),"期间结转")</f>
        <v>0</v>
      </c>
      <c r="J3798" s="38" t="str" cm="1">
        <f t="array" ref="J3798">_xlfn.TEXTJOIN(",", TRUE, _xlfn.UNIQUE(IF((序时账[日期]=B3798)*(序时账[凭证字号]=C3798)*IF(G3798=0,序时账[借方金额]&lt;&gt;0,序时账[借方金额]=0)*(序时账[科目编码]&lt;&gt;D3798), 序时账[科目名称], "")))</f>
        <v/>
      </c>
      <c r="K3798" s="42"/>
      <c r="M3798" s="24"/>
      <c r="N3798" s="23"/>
    </row>
    <row r="3799" spans="1:14">
      <c r="A3799" s="38" t="str" cm="1">
        <f t="array" ref="A3799">_xlfn.TEXTJOIN(",", TRUE, _xlfn.UNIQUE(IF((序时账[日期]=B3799)*(序时账[凭证字号]=C3799), 序时账[科目编码], "")))</f>
        <v>0</v>
      </c>
      <c r="B3799" s="89"/>
      <c r="G3799" s="39"/>
      <c r="H3799" s="39"/>
      <c r="I3799" s="42">
        <f>IF(F3799&lt;&gt;"结转本期损益",_xlfn.XLOOKUP(D3799,科目余额表[科目编码],科目余额表[抽查项目],"无匹配"),"期间结转")</f>
        <v>0</v>
      </c>
      <c r="J3799" s="38" t="str" cm="1">
        <f t="array" ref="J3799">_xlfn.TEXTJOIN(",", TRUE, _xlfn.UNIQUE(IF((序时账[日期]=B3799)*(序时账[凭证字号]=C3799)*IF(G3799=0,序时账[借方金额]&lt;&gt;0,序时账[借方金额]=0)*(序时账[科目编码]&lt;&gt;D3799), 序时账[科目名称], "")))</f>
        <v/>
      </c>
      <c r="K3799" s="42"/>
      <c r="M3799" s="24"/>
      <c r="N3799" s="23"/>
    </row>
    <row r="3800" spans="1:14">
      <c r="A3800" s="38" t="str" cm="1">
        <f t="array" ref="A3800">_xlfn.TEXTJOIN(",", TRUE, _xlfn.UNIQUE(IF((序时账[日期]=B3800)*(序时账[凭证字号]=C3800), 序时账[科目编码], "")))</f>
        <v>0</v>
      </c>
      <c r="B3800" s="89"/>
      <c r="G3800" s="39"/>
      <c r="H3800" s="39"/>
      <c r="I3800" s="42">
        <f>IF(F3800&lt;&gt;"结转本期损益",_xlfn.XLOOKUP(D3800,科目余额表[科目编码],科目余额表[抽查项目],"无匹配"),"期间结转")</f>
        <v>0</v>
      </c>
      <c r="J3800" s="38" t="str" cm="1">
        <f t="array" ref="J3800">_xlfn.TEXTJOIN(",", TRUE, _xlfn.UNIQUE(IF((序时账[日期]=B3800)*(序时账[凭证字号]=C3800)*IF(G3800=0,序时账[借方金额]&lt;&gt;0,序时账[借方金额]=0)*(序时账[科目编码]&lt;&gt;D3800), 序时账[科目名称], "")))</f>
        <v/>
      </c>
      <c r="K3800" s="42"/>
      <c r="M3800" s="24"/>
      <c r="N3800" s="23"/>
    </row>
    <row r="3801" spans="1:14">
      <c r="A3801" s="38" t="str" cm="1">
        <f t="array" ref="A3801">_xlfn.TEXTJOIN(",", TRUE, _xlfn.UNIQUE(IF((序时账[日期]=B3801)*(序时账[凭证字号]=C3801), 序时账[科目编码], "")))</f>
        <v>0</v>
      </c>
      <c r="B3801" s="89"/>
      <c r="G3801" s="39"/>
      <c r="H3801" s="39"/>
      <c r="I3801" s="42">
        <f>IF(F3801&lt;&gt;"结转本期损益",_xlfn.XLOOKUP(D3801,科目余额表[科目编码],科目余额表[抽查项目],"无匹配"),"期间结转")</f>
        <v>0</v>
      </c>
      <c r="J3801" s="38" t="str" cm="1">
        <f t="array" ref="J3801">_xlfn.TEXTJOIN(",", TRUE, _xlfn.UNIQUE(IF((序时账[日期]=B3801)*(序时账[凭证字号]=C3801)*IF(G3801=0,序时账[借方金额]&lt;&gt;0,序时账[借方金额]=0)*(序时账[科目编码]&lt;&gt;D3801), 序时账[科目名称], "")))</f>
        <v/>
      </c>
      <c r="K3801" s="42"/>
      <c r="M3801" s="24"/>
      <c r="N3801" s="23"/>
    </row>
    <row r="3802" spans="1:14">
      <c r="A3802" s="38" t="str" cm="1">
        <f t="array" ref="A3802">_xlfn.TEXTJOIN(",", TRUE, _xlfn.UNIQUE(IF((序时账[日期]=B3802)*(序时账[凭证字号]=C3802), 序时账[科目编码], "")))</f>
        <v>0</v>
      </c>
      <c r="B3802" s="89"/>
      <c r="G3802" s="39"/>
      <c r="H3802" s="39"/>
      <c r="I3802" s="42">
        <f>IF(F3802&lt;&gt;"结转本期损益",_xlfn.XLOOKUP(D3802,科目余额表[科目编码],科目余额表[抽查项目],"无匹配"),"期间结转")</f>
        <v>0</v>
      </c>
      <c r="J3802" s="38" t="str" cm="1">
        <f t="array" ref="J3802">_xlfn.TEXTJOIN(",", TRUE, _xlfn.UNIQUE(IF((序时账[日期]=B3802)*(序时账[凭证字号]=C3802)*IF(G3802=0,序时账[借方金额]&lt;&gt;0,序时账[借方金额]=0)*(序时账[科目编码]&lt;&gt;D3802), 序时账[科目名称], "")))</f>
        <v/>
      </c>
      <c r="K3802" s="42"/>
      <c r="M3802" s="24"/>
      <c r="N3802" s="23"/>
    </row>
    <row r="3803" spans="1:14">
      <c r="A3803" s="38" t="str" cm="1">
        <f t="array" ref="A3803">_xlfn.TEXTJOIN(",", TRUE, _xlfn.UNIQUE(IF((序时账[日期]=B3803)*(序时账[凭证字号]=C3803), 序时账[科目编码], "")))</f>
        <v>0</v>
      </c>
      <c r="B3803" s="89"/>
      <c r="G3803" s="39"/>
      <c r="H3803" s="39"/>
      <c r="I3803" s="42">
        <f>IF(F3803&lt;&gt;"结转本期损益",_xlfn.XLOOKUP(D3803,科目余额表[科目编码],科目余额表[抽查项目],"无匹配"),"期间结转")</f>
        <v>0</v>
      </c>
      <c r="J3803" s="38" t="str" cm="1">
        <f t="array" ref="J3803">_xlfn.TEXTJOIN(",", TRUE, _xlfn.UNIQUE(IF((序时账[日期]=B3803)*(序时账[凭证字号]=C3803)*IF(G3803=0,序时账[借方金额]&lt;&gt;0,序时账[借方金额]=0)*(序时账[科目编码]&lt;&gt;D3803), 序时账[科目名称], "")))</f>
        <v/>
      </c>
      <c r="K3803" s="42"/>
      <c r="M3803" s="24"/>
      <c r="N3803" s="23"/>
    </row>
    <row r="3804" spans="1:14">
      <c r="A3804" s="38" t="str" cm="1">
        <f t="array" ref="A3804">_xlfn.TEXTJOIN(",", TRUE, _xlfn.UNIQUE(IF((序时账[日期]=B3804)*(序时账[凭证字号]=C3804), 序时账[科目编码], "")))</f>
        <v>0</v>
      </c>
      <c r="B3804" s="89"/>
      <c r="G3804" s="39"/>
      <c r="H3804" s="39"/>
      <c r="I3804" s="42">
        <f>IF(F3804&lt;&gt;"结转本期损益",_xlfn.XLOOKUP(D3804,科目余额表[科目编码],科目余额表[抽查项目],"无匹配"),"期间结转")</f>
        <v>0</v>
      </c>
      <c r="J3804" s="38" t="str" cm="1">
        <f t="array" ref="J3804">_xlfn.TEXTJOIN(",", TRUE, _xlfn.UNIQUE(IF((序时账[日期]=B3804)*(序时账[凭证字号]=C3804)*IF(G3804=0,序时账[借方金额]&lt;&gt;0,序时账[借方金额]=0)*(序时账[科目编码]&lt;&gt;D3804), 序时账[科目名称], "")))</f>
        <v/>
      </c>
      <c r="K3804" s="42"/>
      <c r="M3804" s="24"/>
      <c r="N3804" s="23"/>
    </row>
    <row r="3805" spans="1:14">
      <c r="A3805" s="38" t="str" cm="1">
        <f t="array" ref="A3805">_xlfn.TEXTJOIN(",", TRUE, _xlfn.UNIQUE(IF((序时账[日期]=B3805)*(序时账[凭证字号]=C3805), 序时账[科目编码], "")))</f>
        <v>0</v>
      </c>
      <c r="B3805" s="89"/>
      <c r="G3805" s="39"/>
      <c r="H3805" s="39"/>
      <c r="I3805" s="42">
        <f>IF(F3805&lt;&gt;"结转本期损益",_xlfn.XLOOKUP(D3805,科目余额表[科目编码],科目余额表[抽查项目],"无匹配"),"期间结转")</f>
        <v>0</v>
      </c>
      <c r="J3805" s="38" t="str" cm="1">
        <f t="array" ref="J3805">_xlfn.TEXTJOIN(",", TRUE, _xlfn.UNIQUE(IF((序时账[日期]=B3805)*(序时账[凭证字号]=C3805)*IF(G3805=0,序时账[借方金额]&lt;&gt;0,序时账[借方金额]=0)*(序时账[科目编码]&lt;&gt;D3805), 序时账[科目名称], "")))</f>
        <v/>
      </c>
      <c r="K3805" s="42"/>
      <c r="M3805" s="24"/>
      <c r="N3805" s="23"/>
    </row>
    <row r="3806" spans="1:14">
      <c r="A3806" s="38" t="str" cm="1">
        <f t="array" ref="A3806">_xlfn.TEXTJOIN(",", TRUE, _xlfn.UNIQUE(IF((序时账[日期]=B3806)*(序时账[凭证字号]=C3806), 序时账[科目编码], "")))</f>
        <v>0</v>
      </c>
      <c r="B3806" s="89"/>
      <c r="G3806" s="39"/>
      <c r="H3806" s="39"/>
      <c r="I3806" s="42">
        <f>IF(F3806&lt;&gt;"结转本期损益",_xlfn.XLOOKUP(D3806,科目余额表[科目编码],科目余额表[抽查项目],"无匹配"),"期间结转")</f>
        <v>0</v>
      </c>
      <c r="J3806" s="38" t="str" cm="1">
        <f t="array" ref="J3806">_xlfn.TEXTJOIN(",", TRUE, _xlfn.UNIQUE(IF((序时账[日期]=B3806)*(序时账[凭证字号]=C3806)*IF(G3806=0,序时账[借方金额]&lt;&gt;0,序时账[借方金额]=0)*(序时账[科目编码]&lt;&gt;D3806), 序时账[科目名称], "")))</f>
        <v/>
      </c>
      <c r="K3806" s="42"/>
      <c r="M3806" s="24"/>
      <c r="N3806" s="23"/>
    </row>
    <row r="3807" spans="1:14">
      <c r="A3807" s="38" t="str" cm="1">
        <f t="array" ref="A3807">_xlfn.TEXTJOIN(",", TRUE, _xlfn.UNIQUE(IF((序时账[日期]=B3807)*(序时账[凭证字号]=C3807), 序时账[科目编码], "")))</f>
        <v>0</v>
      </c>
      <c r="B3807" s="89"/>
      <c r="G3807" s="39"/>
      <c r="H3807" s="39"/>
      <c r="I3807" s="42">
        <f>IF(F3807&lt;&gt;"结转本期损益",_xlfn.XLOOKUP(D3807,科目余额表[科目编码],科目余额表[抽查项目],"无匹配"),"期间结转")</f>
        <v>0</v>
      </c>
      <c r="J3807" s="38" t="str" cm="1">
        <f t="array" ref="J3807">_xlfn.TEXTJOIN(",", TRUE, _xlfn.UNIQUE(IF((序时账[日期]=B3807)*(序时账[凭证字号]=C3807)*IF(G3807=0,序时账[借方金额]&lt;&gt;0,序时账[借方金额]=0)*(序时账[科目编码]&lt;&gt;D3807), 序时账[科目名称], "")))</f>
        <v/>
      </c>
      <c r="K3807" s="42"/>
      <c r="M3807" s="24"/>
      <c r="N3807" s="23"/>
    </row>
    <row r="3808" spans="1:14">
      <c r="A3808" s="38" t="str" cm="1">
        <f t="array" ref="A3808">_xlfn.TEXTJOIN(",", TRUE, _xlfn.UNIQUE(IF((序时账[日期]=B3808)*(序时账[凭证字号]=C3808), 序时账[科目编码], "")))</f>
        <v>0</v>
      </c>
      <c r="B3808" s="89"/>
      <c r="G3808" s="39"/>
      <c r="H3808" s="39"/>
      <c r="I3808" s="42">
        <f>IF(F3808&lt;&gt;"结转本期损益",_xlfn.XLOOKUP(D3808,科目余额表[科目编码],科目余额表[抽查项目],"无匹配"),"期间结转")</f>
        <v>0</v>
      </c>
      <c r="J3808" s="38" t="str" cm="1">
        <f t="array" ref="J3808">_xlfn.TEXTJOIN(",", TRUE, _xlfn.UNIQUE(IF((序时账[日期]=B3808)*(序时账[凭证字号]=C3808)*IF(G3808=0,序时账[借方金额]&lt;&gt;0,序时账[借方金额]=0)*(序时账[科目编码]&lt;&gt;D3808), 序时账[科目名称], "")))</f>
        <v/>
      </c>
      <c r="K3808" s="42"/>
      <c r="M3808" s="24"/>
      <c r="N3808" s="23"/>
    </row>
    <row r="3809" spans="1:14">
      <c r="A3809" s="38" t="str" cm="1">
        <f t="array" ref="A3809">_xlfn.TEXTJOIN(",", TRUE, _xlfn.UNIQUE(IF((序时账[日期]=B3809)*(序时账[凭证字号]=C3809), 序时账[科目编码], "")))</f>
        <v>0</v>
      </c>
      <c r="B3809" s="89"/>
      <c r="G3809" s="39"/>
      <c r="H3809" s="39"/>
      <c r="I3809" s="42">
        <f>IF(F3809&lt;&gt;"结转本期损益",_xlfn.XLOOKUP(D3809,科目余额表[科目编码],科目余额表[抽查项目],"无匹配"),"期间结转")</f>
        <v>0</v>
      </c>
      <c r="J3809" s="38" t="str" cm="1">
        <f t="array" ref="J3809">_xlfn.TEXTJOIN(",", TRUE, _xlfn.UNIQUE(IF((序时账[日期]=B3809)*(序时账[凭证字号]=C3809)*IF(G3809=0,序时账[借方金额]&lt;&gt;0,序时账[借方金额]=0)*(序时账[科目编码]&lt;&gt;D3809), 序时账[科目名称], "")))</f>
        <v/>
      </c>
      <c r="K3809" s="42"/>
      <c r="M3809" s="24"/>
      <c r="N3809" s="23"/>
    </row>
    <row r="3810" spans="1:14">
      <c r="A3810" s="38" t="str" cm="1">
        <f t="array" ref="A3810">_xlfn.TEXTJOIN(",", TRUE, _xlfn.UNIQUE(IF((序时账[日期]=B3810)*(序时账[凭证字号]=C3810), 序时账[科目编码], "")))</f>
        <v>0</v>
      </c>
      <c r="B3810" s="89"/>
      <c r="G3810" s="39"/>
      <c r="H3810" s="39"/>
      <c r="I3810" s="42">
        <f>IF(F3810&lt;&gt;"结转本期损益",_xlfn.XLOOKUP(D3810,科目余额表[科目编码],科目余额表[抽查项目],"无匹配"),"期间结转")</f>
        <v>0</v>
      </c>
      <c r="J3810" s="38" t="str" cm="1">
        <f t="array" ref="J3810">_xlfn.TEXTJOIN(",", TRUE, _xlfn.UNIQUE(IF((序时账[日期]=B3810)*(序时账[凭证字号]=C3810)*IF(G3810=0,序时账[借方金额]&lt;&gt;0,序时账[借方金额]=0)*(序时账[科目编码]&lt;&gt;D3810), 序时账[科目名称], "")))</f>
        <v/>
      </c>
      <c r="K3810" s="42"/>
      <c r="M3810" s="24"/>
      <c r="N3810" s="23"/>
    </row>
    <row r="3811" spans="1:14">
      <c r="A3811" s="38" t="str" cm="1">
        <f t="array" ref="A3811">_xlfn.TEXTJOIN(",", TRUE, _xlfn.UNIQUE(IF((序时账[日期]=B3811)*(序时账[凭证字号]=C3811), 序时账[科目编码], "")))</f>
        <v>0</v>
      </c>
      <c r="B3811" s="89"/>
      <c r="G3811" s="39"/>
      <c r="H3811" s="39"/>
      <c r="I3811" s="42">
        <f>IF(F3811&lt;&gt;"结转本期损益",_xlfn.XLOOKUP(D3811,科目余额表[科目编码],科目余额表[抽查项目],"无匹配"),"期间结转")</f>
        <v>0</v>
      </c>
      <c r="J3811" s="38" t="str" cm="1">
        <f t="array" ref="J3811">_xlfn.TEXTJOIN(",", TRUE, _xlfn.UNIQUE(IF((序时账[日期]=B3811)*(序时账[凭证字号]=C3811)*IF(G3811=0,序时账[借方金额]&lt;&gt;0,序时账[借方金额]=0)*(序时账[科目编码]&lt;&gt;D3811), 序时账[科目名称], "")))</f>
        <v/>
      </c>
      <c r="K3811" s="42"/>
      <c r="M3811" s="24"/>
      <c r="N3811" s="23"/>
    </row>
    <row r="3812" spans="1:14">
      <c r="A3812" s="38" t="str" cm="1">
        <f t="array" ref="A3812">_xlfn.TEXTJOIN(",", TRUE, _xlfn.UNIQUE(IF((序时账[日期]=B3812)*(序时账[凭证字号]=C3812), 序时账[科目编码], "")))</f>
        <v>0</v>
      </c>
      <c r="B3812" s="89"/>
      <c r="G3812" s="39"/>
      <c r="H3812" s="39"/>
      <c r="I3812" s="42">
        <f>IF(F3812&lt;&gt;"结转本期损益",_xlfn.XLOOKUP(D3812,科目余额表[科目编码],科目余额表[抽查项目],"无匹配"),"期间结转")</f>
        <v>0</v>
      </c>
      <c r="J3812" s="38" t="str" cm="1">
        <f t="array" ref="J3812">_xlfn.TEXTJOIN(",", TRUE, _xlfn.UNIQUE(IF((序时账[日期]=B3812)*(序时账[凭证字号]=C3812)*IF(G3812=0,序时账[借方金额]&lt;&gt;0,序时账[借方金额]=0)*(序时账[科目编码]&lt;&gt;D3812), 序时账[科目名称], "")))</f>
        <v/>
      </c>
      <c r="K3812" s="42"/>
      <c r="M3812" s="24"/>
      <c r="N3812" s="23"/>
    </row>
    <row r="3813" spans="1:14">
      <c r="A3813" s="38" t="str" cm="1">
        <f t="array" ref="A3813">_xlfn.TEXTJOIN(",", TRUE, _xlfn.UNIQUE(IF((序时账[日期]=B3813)*(序时账[凭证字号]=C3813), 序时账[科目编码], "")))</f>
        <v>0</v>
      </c>
      <c r="B3813" s="89"/>
      <c r="G3813" s="39"/>
      <c r="H3813" s="39"/>
      <c r="I3813" s="42">
        <f>IF(F3813&lt;&gt;"结转本期损益",_xlfn.XLOOKUP(D3813,科目余额表[科目编码],科目余额表[抽查项目],"无匹配"),"期间结转")</f>
        <v>0</v>
      </c>
      <c r="J3813" s="38" t="str" cm="1">
        <f t="array" ref="J3813">_xlfn.TEXTJOIN(",", TRUE, _xlfn.UNIQUE(IF((序时账[日期]=B3813)*(序时账[凭证字号]=C3813)*IF(G3813=0,序时账[借方金额]&lt;&gt;0,序时账[借方金额]=0)*(序时账[科目编码]&lt;&gt;D3813), 序时账[科目名称], "")))</f>
        <v/>
      </c>
      <c r="K3813" s="42"/>
      <c r="M3813" s="24"/>
      <c r="N3813" s="23"/>
    </row>
    <row r="3814" spans="1:14">
      <c r="A3814" s="38" t="str" cm="1">
        <f t="array" ref="A3814">_xlfn.TEXTJOIN(",", TRUE, _xlfn.UNIQUE(IF((序时账[日期]=B3814)*(序时账[凭证字号]=C3814), 序时账[科目编码], "")))</f>
        <v>0</v>
      </c>
      <c r="B3814" s="89"/>
      <c r="G3814" s="39"/>
      <c r="H3814" s="39"/>
      <c r="I3814" s="42">
        <f>IF(F3814&lt;&gt;"结转本期损益",_xlfn.XLOOKUP(D3814,科目余额表[科目编码],科目余额表[抽查项目],"无匹配"),"期间结转")</f>
        <v>0</v>
      </c>
      <c r="J3814" s="38" t="str" cm="1">
        <f t="array" ref="J3814">_xlfn.TEXTJOIN(",", TRUE, _xlfn.UNIQUE(IF((序时账[日期]=B3814)*(序时账[凭证字号]=C3814)*IF(G3814=0,序时账[借方金额]&lt;&gt;0,序时账[借方金额]=0)*(序时账[科目编码]&lt;&gt;D3814), 序时账[科目名称], "")))</f>
        <v/>
      </c>
      <c r="K3814" s="42"/>
      <c r="M3814" s="24"/>
      <c r="N3814" s="23"/>
    </row>
    <row r="3815" spans="1:14">
      <c r="A3815" s="38" t="str" cm="1">
        <f t="array" ref="A3815">_xlfn.TEXTJOIN(",", TRUE, _xlfn.UNIQUE(IF((序时账[日期]=B3815)*(序时账[凭证字号]=C3815), 序时账[科目编码], "")))</f>
        <v>0</v>
      </c>
      <c r="B3815" s="89"/>
      <c r="G3815" s="39"/>
      <c r="H3815" s="39"/>
      <c r="I3815" s="42">
        <f>IF(F3815&lt;&gt;"结转本期损益",_xlfn.XLOOKUP(D3815,科目余额表[科目编码],科目余额表[抽查项目],"无匹配"),"期间结转")</f>
        <v>0</v>
      </c>
      <c r="J3815" s="38" t="str" cm="1">
        <f t="array" ref="J3815">_xlfn.TEXTJOIN(",", TRUE, _xlfn.UNIQUE(IF((序时账[日期]=B3815)*(序时账[凭证字号]=C3815)*IF(G3815=0,序时账[借方金额]&lt;&gt;0,序时账[借方金额]=0)*(序时账[科目编码]&lt;&gt;D3815), 序时账[科目名称], "")))</f>
        <v/>
      </c>
      <c r="K3815" s="42"/>
      <c r="M3815" s="24"/>
      <c r="N3815" s="23"/>
    </row>
    <row r="3816" spans="1:14">
      <c r="A3816" s="38" t="str" cm="1">
        <f t="array" ref="A3816">_xlfn.TEXTJOIN(",", TRUE, _xlfn.UNIQUE(IF((序时账[日期]=B3816)*(序时账[凭证字号]=C3816), 序时账[科目编码], "")))</f>
        <v>0</v>
      </c>
      <c r="B3816" s="89"/>
      <c r="G3816" s="39"/>
      <c r="H3816" s="39"/>
      <c r="I3816" s="42">
        <f>IF(F3816&lt;&gt;"结转本期损益",_xlfn.XLOOKUP(D3816,科目余额表[科目编码],科目余额表[抽查项目],"无匹配"),"期间结转")</f>
        <v>0</v>
      </c>
      <c r="J3816" s="38" t="str" cm="1">
        <f t="array" ref="J3816">_xlfn.TEXTJOIN(",", TRUE, _xlfn.UNIQUE(IF((序时账[日期]=B3816)*(序时账[凭证字号]=C3816)*IF(G3816=0,序时账[借方金额]&lt;&gt;0,序时账[借方金额]=0)*(序时账[科目编码]&lt;&gt;D3816), 序时账[科目名称], "")))</f>
        <v/>
      </c>
      <c r="K3816" s="42"/>
      <c r="M3816" s="24"/>
      <c r="N3816" s="23"/>
    </row>
    <row r="3817" spans="1:14">
      <c r="A3817" s="38" t="str" cm="1">
        <f t="array" ref="A3817">_xlfn.TEXTJOIN(",", TRUE, _xlfn.UNIQUE(IF((序时账[日期]=B3817)*(序时账[凭证字号]=C3817), 序时账[科目编码], "")))</f>
        <v>0</v>
      </c>
      <c r="B3817" s="89"/>
      <c r="G3817" s="39"/>
      <c r="H3817" s="39"/>
      <c r="I3817" s="42">
        <f>IF(F3817&lt;&gt;"结转本期损益",_xlfn.XLOOKUP(D3817,科目余额表[科目编码],科目余额表[抽查项目],"无匹配"),"期间结转")</f>
        <v>0</v>
      </c>
      <c r="J3817" s="38" t="str" cm="1">
        <f t="array" ref="J3817">_xlfn.TEXTJOIN(",", TRUE, _xlfn.UNIQUE(IF((序时账[日期]=B3817)*(序时账[凭证字号]=C3817)*IF(G3817=0,序时账[借方金额]&lt;&gt;0,序时账[借方金额]=0)*(序时账[科目编码]&lt;&gt;D3817), 序时账[科目名称], "")))</f>
        <v/>
      </c>
      <c r="K3817" s="42"/>
      <c r="M3817" s="24"/>
      <c r="N3817" s="23"/>
    </row>
    <row r="3818" spans="1:14">
      <c r="A3818" s="38" t="str" cm="1">
        <f t="array" ref="A3818">_xlfn.TEXTJOIN(",", TRUE, _xlfn.UNIQUE(IF((序时账[日期]=B3818)*(序时账[凭证字号]=C3818), 序时账[科目编码], "")))</f>
        <v>0</v>
      </c>
      <c r="B3818" s="89"/>
      <c r="G3818" s="39"/>
      <c r="H3818" s="39"/>
      <c r="I3818" s="42">
        <f>IF(F3818&lt;&gt;"结转本期损益",_xlfn.XLOOKUP(D3818,科目余额表[科目编码],科目余额表[抽查项目],"无匹配"),"期间结转")</f>
        <v>0</v>
      </c>
      <c r="J3818" s="38" t="str" cm="1">
        <f t="array" ref="J3818">_xlfn.TEXTJOIN(",", TRUE, _xlfn.UNIQUE(IF((序时账[日期]=B3818)*(序时账[凭证字号]=C3818)*IF(G3818=0,序时账[借方金额]&lt;&gt;0,序时账[借方金额]=0)*(序时账[科目编码]&lt;&gt;D3818), 序时账[科目名称], "")))</f>
        <v/>
      </c>
      <c r="K3818" s="42"/>
      <c r="M3818" s="24"/>
      <c r="N3818" s="23"/>
    </row>
    <row r="3819" spans="1:14">
      <c r="A3819" s="38" t="str" cm="1">
        <f t="array" ref="A3819">_xlfn.TEXTJOIN(",", TRUE, _xlfn.UNIQUE(IF((序时账[日期]=B3819)*(序时账[凭证字号]=C3819), 序时账[科目编码], "")))</f>
        <v>0</v>
      </c>
      <c r="B3819" s="89"/>
      <c r="G3819" s="39"/>
      <c r="H3819" s="39"/>
      <c r="I3819" s="42">
        <f>IF(F3819&lt;&gt;"结转本期损益",_xlfn.XLOOKUP(D3819,科目余额表[科目编码],科目余额表[抽查项目],"无匹配"),"期间结转")</f>
        <v>0</v>
      </c>
      <c r="J3819" s="38" t="str" cm="1">
        <f t="array" ref="J3819">_xlfn.TEXTJOIN(",", TRUE, _xlfn.UNIQUE(IF((序时账[日期]=B3819)*(序时账[凭证字号]=C3819)*IF(G3819=0,序时账[借方金额]&lt;&gt;0,序时账[借方金额]=0)*(序时账[科目编码]&lt;&gt;D3819), 序时账[科目名称], "")))</f>
        <v/>
      </c>
      <c r="K3819" s="42"/>
      <c r="M3819" s="24"/>
      <c r="N3819" s="23"/>
    </row>
    <row r="3820" spans="1:14">
      <c r="A3820" s="38" t="str" cm="1">
        <f t="array" ref="A3820">_xlfn.TEXTJOIN(",", TRUE, _xlfn.UNIQUE(IF((序时账[日期]=B3820)*(序时账[凭证字号]=C3820), 序时账[科目编码], "")))</f>
        <v>0</v>
      </c>
      <c r="B3820" s="89"/>
      <c r="G3820" s="39"/>
      <c r="H3820" s="39"/>
      <c r="I3820" s="42">
        <f>IF(F3820&lt;&gt;"结转本期损益",_xlfn.XLOOKUP(D3820,科目余额表[科目编码],科目余额表[抽查项目],"无匹配"),"期间结转")</f>
        <v>0</v>
      </c>
      <c r="J3820" s="38" t="str" cm="1">
        <f t="array" ref="J3820">_xlfn.TEXTJOIN(",", TRUE, _xlfn.UNIQUE(IF((序时账[日期]=B3820)*(序时账[凭证字号]=C3820)*IF(G3820=0,序时账[借方金额]&lt;&gt;0,序时账[借方金额]=0)*(序时账[科目编码]&lt;&gt;D3820), 序时账[科目名称], "")))</f>
        <v/>
      </c>
      <c r="K3820" s="42"/>
      <c r="M3820" s="24"/>
      <c r="N3820" s="23"/>
    </row>
    <row r="3821" spans="1:14">
      <c r="A3821" s="38" t="str" cm="1">
        <f t="array" ref="A3821">_xlfn.TEXTJOIN(",", TRUE, _xlfn.UNIQUE(IF((序时账[日期]=B3821)*(序时账[凭证字号]=C3821), 序时账[科目编码], "")))</f>
        <v>0</v>
      </c>
      <c r="B3821" s="89"/>
      <c r="G3821" s="39"/>
      <c r="H3821" s="39"/>
      <c r="I3821" s="42">
        <f>IF(F3821&lt;&gt;"结转本期损益",_xlfn.XLOOKUP(D3821,科目余额表[科目编码],科目余额表[抽查项目],"无匹配"),"期间结转")</f>
        <v>0</v>
      </c>
      <c r="J3821" s="38" t="str" cm="1">
        <f t="array" ref="J3821">_xlfn.TEXTJOIN(",", TRUE, _xlfn.UNIQUE(IF((序时账[日期]=B3821)*(序时账[凭证字号]=C3821)*IF(G3821=0,序时账[借方金额]&lt;&gt;0,序时账[借方金额]=0)*(序时账[科目编码]&lt;&gt;D3821), 序时账[科目名称], "")))</f>
        <v/>
      </c>
      <c r="K3821" s="42"/>
      <c r="M3821" s="24"/>
      <c r="N3821" s="23"/>
    </row>
    <row r="3822" spans="1:14">
      <c r="A3822" s="38" t="str" cm="1">
        <f t="array" ref="A3822">_xlfn.TEXTJOIN(",", TRUE, _xlfn.UNIQUE(IF((序时账[日期]=B3822)*(序时账[凭证字号]=C3822), 序时账[科目编码], "")))</f>
        <v>0</v>
      </c>
      <c r="B3822" s="89"/>
      <c r="G3822" s="39"/>
      <c r="H3822" s="39"/>
      <c r="I3822" s="42">
        <f>IF(F3822&lt;&gt;"结转本期损益",_xlfn.XLOOKUP(D3822,科目余额表[科目编码],科目余额表[抽查项目],"无匹配"),"期间结转")</f>
        <v>0</v>
      </c>
      <c r="J3822" s="38" t="str" cm="1">
        <f t="array" ref="J3822">_xlfn.TEXTJOIN(",", TRUE, _xlfn.UNIQUE(IF((序时账[日期]=B3822)*(序时账[凭证字号]=C3822)*IF(G3822=0,序时账[借方金额]&lt;&gt;0,序时账[借方金额]=0)*(序时账[科目编码]&lt;&gt;D3822), 序时账[科目名称], "")))</f>
        <v/>
      </c>
      <c r="K3822" s="42"/>
      <c r="M3822" s="24"/>
      <c r="N3822" s="23"/>
    </row>
    <row r="3823" spans="1:14">
      <c r="A3823" s="38" t="str" cm="1">
        <f t="array" ref="A3823">_xlfn.TEXTJOIN(",", TRUE, _xlfn.UNIQUE(IF((序时账[日期]=B3823)*(序时账[凭证字号]=C3823), 序时账[科目编码], "")))</f>
        <v>0</v>
      </c>
      <c r="B3823" s="89"/>
      <c r="G3823" s="39"/>
      <c r="H3823" s="39"/>
      <c r="I3823" s="42">
        <f>IF(F3823&lt;&gt;"结转本期损益",_xlfn.XLOOKUP(D3823,科目余额表[科目编码],科目余额表[抽查项目],"无匹配"),"期间结转")</f>
        <v>0</v>
      </c>
      <c r="J3823" s="38" t="str" cm="1">
        <f t="array" ref="J3823">_xlfn.TEXTJOIN(",", TRUE, _xlfn.UNIQUE(IF((序时账[日期]=B3823)*(序时账[凭证字号]=C3823)*IF(G3823=0,序时账[借方金额]&lt;&gt;0,序时账[借方金额]=0)*(序时账[科目编码]&lt;&gt;D3823), 序时账[科目名称], "")))</f>
        <v/>
      </c>
      <c r="K3823" s="42"/>
      <c r="M3823" s="24"/>
      <c r="N3823" s="23"/>
    </row>
    <row r="3824" spans="1:14">
      <c r="A3824" s="38" t="str" cm="1">
        <f t="array" ref="A3824">_xlfn.TEXTJOIN(",", TRUE, _xlfn.UNIQUE(IF((序时账[日期]=B3824)*(序时账[凭证字号]=C3824), 序时账[科目编码], "")))</f>
        <v>0</v>
      </c>
      <c r="B3824" s="89"/>
      <c r="G3824" s="39"/>
      <c r="H3824" s="39"/>
      <c r="I3824" s="42">
        <f>IF(F3824&lt;&gt;"结转本期损益",_xlfn.XLOOKUP(D3824,科目余额表[科目编码],科目余额表[抽查项目],"无匹配"),"期间结转")</f>
        <v>0</v>
      </c>
      <c r="J3824" s="38" t="str" cm="1">
        <f t="array" ref="J3824">_xlfn.TEXTJOIN(",", TRUE, _xlfn.UNIQUE(IF((序时账[日期]=B3824)*(序时账[凭证字号]=C3824)*IF(G3824=0,序时账[借方金额]&lt;&gt;0,序时账[借方金额]=0)*(序时账[科目编码]&lt;&gt;D3824), 序时账[科目名称], "")))</f>
        <v/>
      </c>
      <c r="K3824" s="42"/>
      <c r="M3824" s="24"/>
      <c r="N3824" s="23"/>
    </row>
    <row r="3825" spans="1:14">
      <c r="A3825" s="38" t="str" cm="1">
        <f t="array" ref="A3825">_xlfn.TEXTJOIN(",", TRUE, _xlfn.UNIQUE(IF((序时账[日期]=B3825)*(序时账[凭证字号]=C3825), 序时账[科目编码], "")))</f>
        <v>0</v>
      </c>
      <c r="B3825" s="89"/>
      <c r="G3825" s="39"/>
      <c r="H3825" s="39"/>
      <c r="I3825" s="42">
        <f>IF(F3825&lt;&gt;"结转本期损益",_xlfn.XLOOKUP(D3825,科目余额表[科目编码],科目余额表[抽查项目],"无匹配"),"期间结转")</f>
        <v>0</v>
      </c>
      <c r="J3825" s="38" t="str" cm="1">
        <f t="array" ref="J3825">_xlfn.TEXTJOIN(",", TRUE, _xlfn.UNIQUE(IF((序时账[日期]=B3825)*(序时账[凭证字号]=C3825)*IF(G3825=0,序时账[借方金额]&lt;&gt;0,序时账[借方金额]=0)*(序时账[科目编码]&lt;&gt;D3825), 序时账[科目名称], "")))</f>
        <v/>
      </c>
      <c r="K3825" s="42"/>
      <c r="M3825" s="24"/>
      <c r="N3825" s="23"/>
    </row>
    <row r="3826" spans="1:14">
      <c r="A3826" s="38" t="str" cm="1">
        <f t="array" ref="A3826">_xlfn.TEXTJOIN(",", TRUE, _xlfn.UNIQUE(IF((序时账[日期]=B3826)*(序时账[凭证字号]=C3826), 序时账[科目编码], "")))</f>
        <v>0</v>
      </c>
      <c r="B3826" s="89"/>
      <c r="G3826" s="39"/>
      <c r="H3826" s="39"/>
      <c r="I3826" s="42">
        <f>IF(F3826&lt;&gt;"结转本期损益",_xlfn.XLOOKUP(D3826,科目余额表[科目编码],科目余额表[抽查项目],"无匹配"),"期间结转")</f>
        <v>0</v>
      </c>
      <c r="J3826" s="38" t="str" cm="1">
        <f t="array" ref="J3826">_xlfn.TEXTJOIN(",", TRUE, _xlfn.UNIQUE(IF((序时账[日期]=B3826)*(序时账[凭证字号]=C3826)*IF(G3826=0,序时账[借方金额]&lt;&gt;0,序时账[借方金额]=0)*(序时账[科目编码]&lt;&gt;D3826), 序时账[科目名称], "")))</f>
        <v/>
      </c>
      <c r="K3826" s="42"/>
      <c r="M3826" s="24"/>
      <c r="N3826" s="23"/>
    </row>
    <row r="3827" spans="1:14">
      <c r="A3827" s="38" t="str" cm="1">
        <f t="array" ref="A3827">_xlfn.TEXTJOIN(",", TRUE, _xlfn.UNIQUE(IF((序时账[日期]=B3827)*(序时账[凭证字号]=C3827), 序时账[科目编码], "")))</f>
        <v>0</v>
      </c>
      <c r="B3827" s="89"/>
      <c r="G3827" s="39"/>
      <c r="H3827" s="39"/>
      <c r="I3827" s="42">
        <f>IF(F3827&lt;&gt;"结转本期损益",_xlfn.XLOOKUP(D3827,科目余额表[科目编码],科目余额表[抽查项目],"无匹配"),"期间结转")</f>
        <v>0</v>
      </c>
      <c r="J3827" s="38" t="str" cm="1">
        <f t="array" ref="J3827">_xlfn.TEXTJOIN(",", TRUE, _xlfn.UNIQUE(IF((序时账[日期]=B3827)*(序时账[凭证字号]=C3827)*IF(G3827=0,序时账[借方金额]&lt;&gt;0,序时账[借方金额]=0)*(序时账[科目编码]&lt;&gt;D3827), 序时账[科目名称], "")))</f>
        <v/>
      </c>
      <c r="K3827" s="42"/>
      <c r="M3827" s="24"/>
      <c r="N3827" s="23"/>
    </row>
    <row r="3828" spans="1:14">
      <c r="A3828" s="38" t="str" cm="1">
        <f t="array" ref="A3828">_xlfn.TEXTJOIN(",", TRUE, _xlfn.UNIQUE(IF((序时账[日期]=B3828)*(序时账[凭证字号]=C3828), 序时账[科目编码], "")))</f>
        <v>0</v>
      </c>
      <c r="B3828" s="89"/>
      <c r="G3828" s="39"/>
      <c r="H3828" s="39"/>
      <c r="I3828" s="42">
        <f>IF(F3828&lt;&gt;"结转本期损益",_xlfn.XLOOKUP(D3828,科目余额表[科目编码],科目余额表[抽查项目],"无匹配"),"期间结转")</f>
        <v>0</v>
      </c>
      <c r="J3828" s="38" t="str" cm="1">
        <f t="array" ref="J3828">_xlfn.TEXTJOIN(",", TRUE, _xlfn.UNIQUE(IF((序时账[日期]=B3828)*(序时账[凭证字号]=C3828)*IF(G3828=0,序时账[借方金额]&lt;&gt;0,序时账[借方金额]=0)*(序时账[科目编码]&lt;&gt;D3828), 序时账[科目名称], "")))</f>
        <v/>
      </c>
      <c r="K3828" s="42"/>
      <c r="M3828" s="24"/>
      <c r="N3828" s="23"/>
    </row>
    <row r="3829" spans="1:14">
      <c r="A3829" s="38" t="str" cm="1">
        <f t="array" ref="A3829">_xlfn.TEXTJOIN(",", TRUE, _xlfn.UNIQUE(IF((序时账[日期]=B3829)*(序时账[凭证字号]=C3829), 序时账[科目编码], "")))</f>
        <v>0</v>
      </c>
      <c r="B3829" s="89"/>
      <c r="G3829" s="39"/>
      <c r="H3829" s="39"/>
      <c r="I3829" s="42">
        <f>IF(F3829&lt;&gt;"结转本期损益",_xlfn.XLOOKUP(D3829,科目余额表[科目编码],科目余额表[抽查项目],"无匹配"),"期间结转")</f>
        <v>0</v>
      </c>
      <c r="J3829" s="38" t="str" cm="1">
        <f t="array" ref="J3829">_xlfn.TEXTJOIN(",", TRUE, _xlfn.UNIQUE(IF((序时账[日期]=B3829)*(序时账[凭证字号]=C3829)*IF(G3829=0,序时账[借方金额]&lt;&gt;0,序时账[借方金额]=0)*(序时账[科目编码]&lt;&gt;D3829), 序时账[科目名称], "")))</f>
        <v/>
      </c>
      <c r="K3829" s="42"/>
      <c r="M3829" s="24"/>
      <c r="N3829" s="23"/>
    </row>
    <row r="3830" spans="1:14">
      <c r="A3830" s="38" t="str" cm="1">
        <f t="array" ref="A3830">_xlfn.TEXTJOIN(",", TRUE, _xlfn.UNIQUE(IF((序时账[日期]=B3830)*(序时账[凭证字号]=C3830), 序时账[科目编码], "")))</f>
        <v>0</v>
      </c>
      <c r="B3830" s="89"/>
      <c r="G3830" s="39"/>
      <c r="H3830" s="39"/>
      <c r="I3830" s="42">
        <f>IF(F3830&lt;&gt;"结转本期损益",_xlfn.XLOOKUP(D3830,科目余额表[科目编码],科目余额表[抽查项目],"无匹配"),"期间结转")</f>
        <v>0</v>
      </c>
      <c r="J3830" s="38" t="str" cm="1">
        <f t="array" ref="J3830">_xlfn.TEXTJOIN(",", TRUE, _xlfn.UNIQUE(IF((序时账[日期]=B3830)*(序时账[凭证字号]=C3830)*IF(G3830=0,序时账[借方金额]&lt;&gt;0,序时账[借方金额]=0)*(序时账[科目编码]&lt;&gt;D3830), 序时账[科目名称], "")))</f>
        <v/>
      </c>
      <c r="K3830" s="42"/>
      <c r="M3830" s="24"/>
      <c r="N3830" s="23"/>
    </row>
    <row r="3831" spans="1:14">
      <c r="A3831" s="38" t="str" cm="1">
        <f t="array" ref="A3831">_xlfn.TEXTJOIN(",", TRUE, _xlfn.UNIQUE(IF((序时账[日期]=B3831)*(序时账[凭证字号]=C3831), 序时账[科目编码], "")))</f>
        <v>0</v>
      </c>
      <c r="B3831" s="89"/>
      <c r="G3831" s="39"/>
      <c r="H3831" s="39"/>
      <c r="I3831" s="42">
        <f>IF(F3831&lt;&gt;"结转本期损益",_xlfn.XLOOKUP(D3831,科目余额表[科目编码],科目余额表[抽查项目],"无匹配"),"期间结转")</f>
        <v>0</v>
      </c>
      <c r="J3831" s="38" t="str" cm="1">
        <f t="array" ref="J3831">_xlfn.TEXTJOIN(",", TRUE, _xlfn.UNIQUE(IF((序时账[日期]=B3831)*(序时账[凭证字号]=C3831)*IF(G3831=0,序时账[借方金额]&lt;&gt;0,序时账[借方金额]=0)*(序时账[科目编码]&lt;&gt;D3831), 序时账[科目名称], "")))</f>
        <v/>
      </c>
      <c r="K3831" s="42"/>
      <c r="M3831" s="24"/>
      <c r="N3831" s="23"/>
    </row>
    <row r="3832" spans="1:14">
      <c r="A3832" s="38" t="str" cm="1">
        <f t="array" ref="A3832">_xlfn.TEXTJOIN(",", TRUE, _xlfn.UNIQUE(IF((序时账[日期]=B3832)*(序时账[凭证字号]=C3832), 序时账[科目编码], "")))</f>
        <v>0</v>
      </c>
      <c r="B3832" s="89"/>
      <c r="G3832" s="39"/>
      <c r="H3832" s="39"/>
      <c r="I3832" s="42">
        <f>IF(F3832&lt;&gt;"结转本期损益",_xlfn.XLOOKUP(D3832,科目余额表[科目编码],科目余额表[抽查项目],"无匹配"),"期间结转")</f>
        <v>0</v>
      </c>
      <c r="J3832" s="38" t="str" cm="1">
        <f t="array" ref="J3832">_xlfn.TEXTJOIN(",", TRUE, _xlfn.UNIQUE(IF((序时账[日期]=B3832)*(序时账[凭证字号]=C3832)*IF(G3832=0,序时账[借方金额]&lt;&gt;0,序时账[借方金额]=0)*(序时账[科目编码]&lt;&gt;D3832), 序时账[科目名称], "")))</f>
        <v/>
      </c>
      <c r="K3832" s="42"/>
      <c r="M3832" s="24"/>
      <c r="N3832" s="23"/>
    </row>
    <row r="3833" spans="1:14">
      <c r="A3833" s="38" t="str" cm="1">
        <f t="array" ref="A3833">_xlfn.TEXTJOIN(",", TRUE, _xlfn.UNIQUE(IF((序时账[日期]=B3833)*(序时账[凭证字号]=C3833), 序时账[科目编码], "")))</f>
        <v>0</v>
      </c>
      <c r="B3833" s="89"/>
      <c r="G3833" s="39"/>
      <c r="H3833" s="39"/>
      <c r="I3833" s="42">
        <f>IF(F3833&lt;&gt;"结转本期损益",_xlfn.XLOOKUP(D3833,科目余额表[科目编码],科目余额表[抽查项目],"无匹配"),"期间结转")</f>
        <v>0</v>
      </c>
      <c r="J3833" s="38" t="str" cm="1">
        <f t="array" ref="J3833">_xlfn.TEXTJOIN(",", TRUE, _xlfn.UNIQUE(IF((序时账[日期]=B3833)*(序时账[凭证字号]=C3833)*IF(G3833=0,序时账[借方金额]&lt;&gt;0,序时账[借方金额]=0)*(序时账[科目编码]&lt;&gt;D3833), 序时账[科目名称], "")))</f>
        <v/>
      </c>
      <c r="K3833" s="42"/>
      <c r="M3833" s="24"/>
      <c r="N3833" s="23"/>
    </row>
    <row r="3834" spans="1:14">
      <c r="A3834" s="38" t="str" cm="1">
        <f t="array" ref="A3834">_xlfn.TEXTJOIN(",", TRUE, _xlfn.UNIQUE(IF((序时账[日期]=B3834)*(序时账[凭证字号]=C3834), 序时账[科目编码], "")))</f>
        <v>0</v>
      </c>
      <c r="B3834" s="89"/>
      <c r="G3834" s="39"/>
      <c r="H3834" s="39"/>
      <c r="I3834" s="42">
        <f>IF(F3834&lt;&gt;"结转本期损益",_xlfn.XLOOKUP(D3834,科目余额表[科目编码],科目余额表[抽查项目],"无匹配"),"期间结转")</f>
        <v>0</v>
      </c>
      <c r="J3834" s="38" t="str" cm="1">
        <f t="array" ref="J3834">_xlfn.TEXTJOIN(",", TRUE, _xlfn.UNIQUE(IF((序时账[日期]=B3834)*(序时账[凭证字号]=C3834)*IF(G3834=0,序时账[借方金额]&lt;&gt;0,序时账[借方金额]=0)*(序时账[科目编码]&lt;&gt;D3834), 序时账[科目名称], "")))</f>
        <v/>
      </c>
      <c r="K3834" s="42"/>
      <c r="M3834" s="24"/>
      <c r="N3834" s="23"/>
    </row>
    <row r="3835" spans="1:14">
      <c r="A3835" s="38" t="str" cm="1">
        <f t="array" ref="A3835">_xlfn.TEXTJOIN(",", TRUE, _xlfn.UNIQUE(IF((序时账[日期]=B3835)*(序时账[凭证字号]=C3835), 序时账[科目编码], "")))</f>
        <v>0</v>
      </c>
      <c r="B3835" s="89"/>
      <c r="G3835" s="39"/>
      <c r="H3835" s="39"/>
      <c r="I3835" s="42">
        <f>IF(F3835&lt;&gt;"结转本期损益",_xlfn.XLOOKUP(D3835,科目余额表[科目编码],科目余额表[抽查项目],"无匹配"),"期间结转")</f>
        <v>0</v>
      </c>
      <c r="J3835" s="38" t="str" cm="1">
        <f t="array" ref="J3835">_xlfn.TEXTJOIN(",", TRUE, _xlfn.UNIQUE(IF((序时账[日期]=B3835)*(序时账[凭证字号]=C3835)*IF(G3835=0,序时账[借方金额]&lt;&gt;0,序时账[借方金额]=0)*(序时账[科目编码]&lt;&gt;D3835), 序时账[科目名称], "")))</f>
        <v/>
      </c>
      <c r="K3835" s="42"/>
      <c r="M3835" s="24"/>
      <c r="N3835" s="23"/>
    </row>
    <row r="3836" spans="1:14">
      <c r="A3836" s="38" t="str" cm="1">
        <f t="array" ref="A3836">_xlfn.TEXTJOIN(",", TRUE, _xlfn.UNIQUE(IF((序时账[日期]=B3836)*(序时账[凭证字号]=C3836), 序时账[科目编码], "")))</f>
        <v>0</v>
      </c>
      <c r="B3836" s="89"/>
      <c r="G3836" s="39"/>
      <c r="H3836" s="39"/>
      <c r="I3836" s="42">
        <f>IF(F3836&lt;&gt;"结转本期损益",_xlfn.XLOOKUP(D3836,科目余额表[科目编码],科目余额表[抽查项目],"无匹配"),"期间结转")</f>
        <v>0</v>
      </c>
      <c r="J3836" s="38" t="str" cm="1">
        <f t="array" ref="J3836">_xlfn.TEXTJOIN(",", TRUE, _xlfn.UNIQUE(IF((序时账[日期]=B3836)*(序时账[凭证字号]=C3836)*IF(G3836=0,序时账[借方金额]&lt;&gt;0,序时账[借方金额]=0)*(序时账[科目编码]&lt;&gt;D3836), 序时账[科目名称], "")))</f>
        <v/>
      </c>
      <c r="K3836" s="42"/>
      <c r="M3836" s="24"/>
      <c r="N3836" s="23"/>
    </row>
    <row r="3837" spans="1:14">
      <c r="A3837" s="38" t="str" cm="1">
        <f t="array" ref="A3837">_xlfn.TEXTJOIN(",", TRUE, _xlfn.UNIQUE(IF((序时账[日期]=B3837)*(序时账[凭证字号]=C3837), 序时账[科目编码], "")))</f>
        <v>0</v>
      </c>
      <c r="B3837" s="89"/>
      <c r="G3837" s="39"/>
      <c r="H3837" s="39"/>
      <c r="I3837" s="42">
        <f>IF(F3837&lt;&gt;"结转本期损益",_xlfn.XLOOKUP(D3837,科目余额表[科目编码],科目余额表[抽查项目],"无匹配"),"期间结转")</f>
        <v>0</v>
      </c>
      <c r="J3837" s="38" t="str" cm="1">
        <f t="array" ref="J3837">_xlfn.TEXTJOIN(",", TRUE, _xlfn.UNIQUE(IF((序时账[日期]=B3837)*(序时账[凭证字号]=C3837)*IF(G3837=0,序时账[借方金额]&lt;&gt;0,序时账[借方金额]=0)*(序时账[科目编码]&lt;&gt;D3837), 序时账[科目名称], "")))</f>
        <v/>
      </c>
      <c r="K3837" s="42"/>
      <c r="M3837" s="24"/>
      <c r="N3837" s="23"/>
    </row>
    <row r="3838" spans="1:14">
      <c r="A3838" s="38" t="str" cm="1">
        <f t="array" ref="A3838">_xlfn.TEXTJOIN(",", TRUE, _xlfn.UNIQUE(IF((序时账[日期]=B3838)*(序时账[凭证字号]=C3838), 序时账[科目编码], "")))</f>
        <v>0</v>
      </c>
      <c r="B3838" s="89"/>
      <c r="G3838" s="39"/>
      <c r="H3838" s="39"/>
      <c r="I3838" s="42">
        <f>IF(F3838&lt;&gt;"结转本期损益",_xlfn.XLOOKUP(D3838,科目余额表[科目编码],科目余额表[抽查项目],"无匹配"),"期间结转")</f>
        <v>0</v>
      </c>
      <c r="J3838" s="38" t="str" cm="1">
        <f t="array" ref="J3838">_xlfn.TEXTJOIN(",", TRUE, _xlfn.UNIQUE(IF((序时账[日期]=B3838)*(序时账[凭证字号]=C3838)*IF(G3838=0,序时账[借方金额]&lt;&gt;0,序时账[借方金额]=0)*(序时账[科目编码]&lt;&gt;D3838), 序时账[科目名称], "")))</f>
        <v/>
      </c>
      <c r="K3838" s="42"/>
      <c r="M3838" s="24"/>
      <c r="N3838" s="23"/>
    </row>
    <row r="3839" spans="1:14">
      <c r="A3839" s="38" t="str" cm="1">
        <f t="array" ref="A3839">_xlfn.TEXTJOIN(",", TRUE, _xlfn.UNIQUE(IF((序时账[日期]=B3839)*(序时账[凭证字号]=C3839), 序时账[科目编码], "")))</f>
        <v>0</v>
      </c>
      <c r="B3839" s="89"/>
      <c r="G3839" s="39"/>
      <c r="H3839" s="39"/>
      <c r="I3839" s="42">
        <f>IF(F3839&lt;&gt;"结转本期损益",_xlfn.XLOOKUP(D3839,科目余额表[科目编码],科目余额表[抽查项目],"无匹配"),"期间结转")</f>
        <v>0</v>
      </c>
      <c r="J3839" s="38" t="str" cm="1">
        <f t="array" ref="J3839">_xlfn.TEXTJOIN(",", TRUE, _xlfn.UNIQUE(IF((序时账[日期]=B3839)*(序时账[凭证字号]=C3839)*IF(G3839=0,序时账[借方金额]&lt;&gt;0,序时账[借方金额]=0)*(序时账[科目编码]&lt;&gt;D3839), 序时账[科目名称], "")))</f>
        <v/>
      </c>
      <c r="K3839" s="42"/>
      <c r="M3839" s="24"/>
      <c r="N3839" s="23"/>
    </row>
    <row r="3840" spans="1:14">
      <c r="A3840" s="38" t="str" cm="1">
        <f t="array" ref="A3840">_xlfn.TEXTJOIN(",", TRUE, _xlfn.UNIQUE(IF((序时账[日期]=B3840)*(序时账[凭证字号]=C3840), 序时账[科目编码], "")))</f>
        <v>0</v>
      </c>
      <c r="B3840" s="89"/>
      <c r="G3840" s="39"/>
      <c r="H3840" s="39"/>
      <c r="I3840" s="42">
        <f>IF(F3840&lt;&gt;"结转本期损益",_xlfn.XLOOKUP(D3840,科目余额表[科目编码],科目余额表[抽查项目],"无匹配"),"期间结转")</f>
        <v>0</v>
      </c>
      <c r="J3840" s="38" t="str" cm="1">
        <f t="array" ref="J3840">_xlfn.TEXTJOIN(",", TRUE, _xlfn.UNIQUE(IF((序时账[日期]=B3840)*(序时账[凭证字号]=C3840)*IF(G3840=0,序时账[借方金额]&lt;&gt;0,序时账[借方金额]=0)*(序时账[科目编码]&lt;&gt;D3840), 序时账[科目名称], "")))</f>
        <v/>
      </c>
      <c r="K3840" s="42"/>
      <c r="M3840" s="24"/>
      <c r="N3840" s="23"/>
    </row>
    <row r="3841" spans="1:14">
      <c r="A3841" s="38" t="str" cm="1">
        <f t="array" ref="A3841">_xlfn.TEXTJOIN(",", TRUE, _xlfn.UNIQUE(IF((序时账[日期]=B3841)*(序时账[凭证字号]=C3841), 序时账[科目编码], "")))</f>
        <v>0</v>
      </c>
      <c r="B3841" s="89"/>
      <c r="G3841" s="39"/>
      <c r="H3841" s="39"/>
      <c r="I3841" s="42">
        <f>IF(F3841&lt;&gt;"结转本期损益",_xlfn.XLOOKUP(D3841,科目余额表[科目编码],科目余额表[抽查项目],"无匹配"),"期间结转")</f>
        <v>0</v>
      </c>
      <c r="J3841" s="38" t="str" cm="1">
        <f t="array" ref="J3841">_xlfn.TEXTJOIN(",", TRUE, _xlfn.UNIQUE(IF((序时账[日期]=B3841)*(序时账[凭证字号]=C3841)*IF(G3841=0,序时账[借方金额]&lt;&gt;0,序时账[借方金额]=0)*(序时账[科目编码]&lt;&gt;D3841), 序时账[科目名称], "")))</f>
        <v/>
      </c>
      <c r="K3841" s="42"/>
      <c r="M3841" s="24"/>
      <c r="N3841" s="23"/>
    </row>
    <row r="3842" spans="1:14">
      <c r="A3842" s="38" t="str" cm="1">
        <f t="array" ref="A3842">_xlfn.TEXTJOIN(",", TRUE, _xlfn.UNIQUE(IF((序时账[日期]=B3842)*(序时账[凭证字号]=C3842), 序时账[科目编码], "")))</f>
        <v>0</v>
      </c>
      <c r="B3842" s="89"/>
      <c r="G3842" s="39"/>
      <c r="H3842" s="39"/>
      <c r="I3842" s="42">
        <f>IF(F3842&lt;&gt;"结转本期损益",_xlfn.XLOOKUP(D3842,科目余额表[科目编码],科目余额表[抽查项目],"无匹配"),"期间结转")</f>
        <v>0</v>
      </c>
      <c r="J3842" s="38" t="str" cm="1">
        <f t="array" ref="J3842">_xlfn.TEXTJOIN(",", TRUE, _xlfn.UNIQUE(IF((序时账[日期]=B3842)*(序时账[凭证字号]=C3842)*IF(G3842=0,序时账[借方金额]&lt;&gt;0,序时账[借方金额]=0)*(序时账[科目编码]&lt;&gt;D3842), 序时账[科目名称], "")))</f>
        <v/>
      </c>
      <c r="K3842" s="42"/>
      <c r="M3842" s="24"/>
      <c r="N3842" s="23"/>
    </row>
    <row r="3843" spans="1:14">
      <c r="A3843" s="38" t="str" cm="1">
        <f t="array" ref="A3843">_xlfn.TEXTJOIN(",", TRUE, _xlfn.UNIQUE(IF((序时账[日期]=B3843)*(序时账[凭证字号]=C3843), 序时账[科目编码], "")))</f>
        <v>0</v>
      </c>
      <c r="B3843" s="89"/>
      <c r="G3843" s="39"/>
      <c r="H3843" s="39"/>
      <c r="I3843" s="42">
        <f>IF(F3843&lt;&gt;"结转本期损益",_xlfn.XLOOKUP(D3843,科目余额表[科目编码],科目余额表[抽查项目],"无匹配"),"期间结转")</f>
        <v>0</v>
      </c>
      <c r="J3843" s="38" t="str" cm="1">
        <f t="array" ref="J3843">_xlfn.TEXTJOIN(",", TRUE, _xlfn.UNIQUE(IF((序时账[日期]=B3843)*(序时账[凭证字号]=C3843)*IF(G3843=0,序时账[借方金额]&lt;&gt;0,序时账[借方金额]=0)*(序时账[科目编码]&lt;&gt;D3843), 序时账[科目名称], "")))</f>
        <v/>
      </c>
      <c r="K3843" s="42"/>
      <c r="M3843" s="24"/>
      <c r="N3843" s="23"/>
    </row>
    <row r="3844" spans="1:14">
      <c r="A3844" s="38" t="str" cm="1">
        <f t="array" ref="A3844">_xlfn.TEXTJOIN(",", TRUE, _xlfn.UNIQUE(IF((序时账[日期]=B3844)*(序时账[凭证字号]=C3844), 序时账[科目编码], "")))</f>
        <v>0</v>
      </c>
      <c r="B3844" s="89"/>
      <c r="G3844" s="39"/>
      <c r="H3844" s="39"/>
      <c r="I3844" s="42">
        <f>IF(F3844&lt;&gt;"结转本期损益",_xlfn.XLOOKUP(D3844,科目余额表[科目编码],科目余额表[抽查项目],"无匹配"),"期间结转")</f>
        <v>0</v>
      </c>
      <c r="J3844" s="38" t="str" cm="1">
        <f t="array" ref="J3844">_xlfn.TEXTJOIN(",", TRUE, _xlfn.UNIQUE(IF((序时账[日期]=B3844)*(序时账[凭证字号]=C3844)*IF(G3844=0,序时账[借方金额]&lt;&gt;0,序时账[借方金额]=0)*(序时账[科目编码]&lt;&gt;D3844), 序时账[科目名称], "")))</f>
        <v/>
      </c>
      <c r="K3844" s="42"/>
      <c r="M3844" s="24"/>
      <c r="N3844" s="23"/>
    </row>
    <row r="3845" spans="1:14">
      <c r="A3845" s="38" t="str" cm="1">
        <f t="array" ref="A3845">_xlfn.TEXTJOIN(",", TRUE, _xlfn.UNIQUE(IF((序时账[日期]=B3845)*(序时账[凭证字号]=C3845), 序时账[科目编码], "")))</f>
        <v>0</v>
      </c>
      <c r="B3845" s="89"/>
      <c r="G3845" s="39"/>
      <c r="H3845" s="39"/>
      <c r="I3845" s="42">
        <f>IF(F3845&lt;&gt;"结转本期损益",_xlfn.XLOOKUP(D3845,科目余额表[科目编码],科目余额表[抽查项目],"无匹配"),"期间结转")</f>
        <v>0</v>
      </c>
      <c r="J3845" s="38" t="str" cm="1">
        <f t="array" ref="J3845">_xlfn.TEXTJOIN(",", TRUE, _xlfn.UNIQUE(IF((序时账[日期]=B3845)*(序时账[凭证字号]=C3845)*IF(G3845=0,序时账[借方金额]&lt;&gt;0,序时账[借方金额]=0)*(序时账[科目编码]&lt;&gt;D3845), 序时账[科目名称], "")))</f>
        <v/>
      </c>
      <c r="K3845" s="42"/>
      <c r="M3845" s="24"/>
      <c r="N3845" s="23"/>
    </row>
    <row r="3846" spans="1:14">
      <c r="A3846" s="38" t="str" cm="1">
        <f t="array" ref="A3846">_xlfn.TEXTJOIN(",", TRUE, _xlfn.UNIQUE(IF((序时账[日期]=B3846)*(序时账[凭证字号]=C3846), 序时账[科目编码], "")))</f>
        <v>0</v>
      </c>
      <c r="B3846" s="89"/>
      <c r="G3846" s="39"/>
      <c r="H3846" s="39"/>
      <c r="I3846" s="42">
        <f>IF(F3846&lt;&gt;"结转本期损益",_xlfn.XLOOKUP(D3846,科目余额表[科目编码],科目余额表[抽查项目],"无匹配"),"期间结转")</f>
        <v>0</v>
      </c>
      <c r="J3846" s="38" t="str" cm="1">
        <f t="array" ref="J3846">_xlfn.TEXTJOIN(",", TRUE, _xlfn.UNIQUE(IF((序时账[日期]=B3846)*(序时账[凭证字号]=C3846)*IF(G3846=0,序时账[借方金额]&lt;&gt;0,序时账[借方金额]=0)*(序时账[科目编码]&lt;&gt;D3846), 序时账[科目名称], "")))</f>
        <v/>
      </c>
      <c r="K3846" s="42"/>
      <c r="M3846" s="24"/>
      <c r="N3846" s="23"/>
    </row>
    <row r="3847" spans="1:14">
      <c r="A3847" s="38" t="str" cm="1">
        <f t="array" ref="A3847">_xlfn.TEXTJOIN(",", TRUE, _xlfn.UNIQUE(IF((序时账[日期]=B3847)*(序时账[凭证字号]=C3847), 序时账[科目编码], "")))</f>
        <v>0</v>
      </c>
      <c r="B3847" s="89"/>
      <c r="G3847" s="39"/>
      <c r="H3847" s="39"/>
      <c r="I3847" s="42">
        <f>IF(F3847&lt;&gt;"结转本期损益",_xlfn.XLOOKUP(D3847,科目余额表[科目编码],科目余额表[抽查项目],"无匹配"),"期间结转")</f>
        <v>0</v>
      </c>
      <c r="J3847" s="38" t="str" cm="1">
        <f t="array" ref="J3847">_xlfn.TEXTJOIN(",", TRUE, _xlfn.UNIQUE(IF((序时账[日期]=B3847)*(序时账[凭证字号]=C3847)*IF(G3847=0,序时账[借方金额]&lt;&gt;0,序时账[借方金额]=0)*(序时账[科目编码]&lt;&gt;D3847), 序时账[科目名称], "")))</f>
        <v/>
      </c>
      <c r="K3847" s="42"/>
      <c r="M3847" s="24"/>
      <c r="N3847" s="23"/>
    </row>
    <row r="3848" spans="1:14">
      <c r="A3848" s="38" t="str" cm="1">
        <f t="array" ref="A3848">_xlfn.TEXTJOIN(",", TRUE, _xlfn.UNIQUE(IF((序时账[日期]=B3848)*(序时账[凭证字号]=C3848), 序时账[科目编码], "")))</f>
        <v>0</v>
      </c>
      <c r="B3848" s="89"/>
      <c r="G3848" s="39"/>
      <c r="H3848" s="39"/>
      <c r="I3848" s="42">
        <f>IF(F3848&lt;&gt;"结转本期损益",_xlfn.XLOOKUP(D3848,科目余额表[科目编码],科目余额表[抽查项目],"无匹配"),"期间结转")</f>
        <v>0</v>
      </c>
      <c r="J3848" s="38" t="str" cm="1">
        <f t="array" ref="J3848">_xlfn.TEXTJOIN(",", TRUE, _xlfn.UNIQUE(IF((序时账[日期]=B3848)*(序时账[凭证字号]=C3848)*IF(G3848=0,序时账[借方金额]&lt;&gt;0,序时账[借方金额]=0)*(序时账[科目编码]&lt;&gt;D3848), 序时账[科目名称], "")))</f>
        <v/>
      </c>
      <c r="K3848" s="42"/>
      <c r="M3848" s="24"/>
      <c r="N3848" s="23"/>
    </row>
    <row r="3849" spans="1:14">
      <c r="A3849" s="38" t="str" cm="1">
        <f t="array" ref="A3849">_xlfn.TEXTJOIN(",", TRUE, _xlfn.UNIQUE(IF((序时账[日期]=B3849)*(序时账[凭证字号]=C3849), 序时账[科目编码], "")))</f>
        <v>0</v>
      </c>
      <c r="B3849" s="89"/>
      <c r="G3849" s="39"/>
      <c r="H3849" s="39"/>
      <c r="I3849" s="42">
        <f>IF(F3849&lt;&gt;"结转本期损益",_xlfn.XLOOKUP(D3849,科目余额表[科目编码],科目余额表[抽查项目],"无匹配"),"期间结转")</f>
        <v>0</v>
      </c>
      <c r="J3849" s="38" t="str" cm="1">
        <f t="array" ref="J3849">_xlfn.TEXTJOIN(",", TRUE, _xlfn.UNIQUE(IF((序时账[日期]=B3849)*(序时账[凭证字号]=C3849)*IF(G3849=0,序时账[借方金额]&lt;&gt;0,序时账[借方金额]=0)*(序时账[科目编码]&lt;&gt;D3849), 序时账[科目名称], "")))</f>
        <v/>
      </c>
      <c r="K3849" s="42"/>
      <c r="M3849" s="24"/>
      <c r="N3849" s="23"/>
    </row>
    <row r="3850" spans="1:14">
      <c r="A3850" s="38" t="str" cm="1">
        <f t="array" ref="A3850">_xlfn.TEXTJOIN(",", TRUE, _xlfn.UNIQUE(IF((序时账[日期]=B3850)*(序时账[凭证字号]=C3850), 序时账[科目编码], "")))</f>
        <v>0</v>
      </c>
      <c r="B3850" s="89"/>
      <c r="G3850" s="39"/>
      <c r="H3850" s="39"/>
      <c r="I3850" s="42">
        <f>IF(F3850&lt;&gt;"结转本期损益",_xlfn.XLOOKUP(D3850,科目余额表[科目编码],科目余额表[抽查项目],"无匹配"),"期间结转")</f>
        <v>0</v>
      </c>
      <c r="J3850" s="38" t="str" cm="1">
        <f t="array" ref="J3850">_xlfn.TEXTJOIN(",", TRUE, _xlfn.UNIQUE(IF((序时账[日期]=B3850)*(序时账[凭证字号]=C3850)*IF(G3850=0,序时账[借方金额]&lt;&gt;0,序时账[借方金额]=0)*(序时账[科目编码]&lt;&gt;D3850), 序时账[科目名称], "")))</f>
        <v/>
      </c>
      <c r="K3850" s="42"/>
      <c r="M3850" s="24"/>
      <c r="N3850" s="23"/>
    </row>
    <row r="3851" spans="1:14">
      <c r="A3851" s="38" t="str" cm="1">
        <f t="array" ref="A3851">_xlfn.TEXTJOIN(",", TRUE, _xlfn.UNIQUE(IF((序时账[日期]=B3851)*(序时账[凭证字号]=C3851), 序时账[科目编码], "")))</f>
        <v>0</v>
      </c>
      <c r="B3851" s="89"/>
      <c r="G3851" s="39"/>
      <c r="H3851" s="39"/>
      <c r="I3851" s="42">
        <f>IF(F3851&lt;&gt;"结转本期损益",_xlfn.XLOOKUP(D3851,科目余额表[科目编码],科目余额表[抽查项目],"无匹配"),"期间结转")</f>
        <v>0</v>
      </c>
      <c r="J3851" s="38" t="str" cm="1">
        <f t="array" ref="J3851">_xlfn.TEXTJOIN(",", TRUE, _xlfn.UNIQUE(IF((序时账[日期]=B3851)*(序时账[凭证字号]=C3851)*IF(G3851=0,序时账[借方金额]&lt;&gt;0,序时账[借方金额]=0)*(序时账[科目编码]&lt;&gt;D3851), 序时账[科目名称], "")))</f>
        <v/>
      </c>
      <c r="K3851" s="42"/>
      <c r="M3851" s="24"/>
      <c r="N3851" s="23"/>
    </row>
    <row r="3852" spans="1:14">
      <c r="A3852" s="38" t="str" cm="1">
        <f t="array" ref="A3852">_xlfn.TEXTJOIN(",", TRUE, _xlfn.UNIQUE(IF((序时账[日期]=B3852)*(序时账[凭证字号]=C3852), 序时账[科目编码], "")))</f>
        <v>0</v>
      </c>
      <c r="B3852" s="89"/>
      <c r="G3852" s="39"/>
      <c r="H3852" s="39"/>
      <c r="I3852" s="42">
        <f>IF(F3852&lt;&gt;"结转本期损益",_xlfn.XLOOKUP(D3852,科目余额表[科目编码],科目余额表[抽查项目],"无匹配"),"期间结转")</f>
        <v>0</v>
      </c>
      <c r="J3852" s="38" t="str" cm="1">
        <f t="array" ref="J3852">_xlfn.TEXTJOIN(",", TRUE, _xlfn.UNIQUE(IF((序时账[日期]=B3852)*(序时账[凭证字号]=C3852)*IF(G3852=0,序时账[借方金额]&lt;&gt;0,序时账[借方金额]=0)*(序时账[科目编码]&lt;&gt;D3852), 序时账[科目名称], "")))</f>
        <v/>
      </c>
      <c r="K3852" s="42"/>
      <c r="M3852" s="24"/>
      <c r="N3852" s="23"/>
    </row>
    <row r="3853" spans="1:14">
      <c r="A3853" s="38" t="str" cm="1">
        <f t="array" ref="A3853">_xlfn.TEXTJOIN(",", TRUE, _xlfn.UNIQUE(IF((序时账[日期]=B3853)*(序时账[凭证字号]=C3853), 序时账[科目编码], "")))</f>
        <v>0</v>
      </c>
      <c r="B3853" s="89"/>
      <c r="G3853" s="39"/>
      <c r="H3853" s="39"/>
      <c r="I3853" s="42">
        <f>IF(F3853&lt;&gt;"结转本期损益",_xlfn.XLOOKUP(D3853,科目余额表[科目编码],科目余额表[抽查项目],"无匹配"),"期间结转")</f>
        <v>0</v>
      </c>
      <c r="J3853" s="38" t="str" cm="1">
        <f t="array" ref="J3853">_xlfn.TEXTJOIN(",", TRUE, _xlfn.UNIQUE(IF((序时账[日期]=B3853)*(序时账[凭证字号]=C3853)*IF(G3853=0,序时账[借方金额]&lt;&gt;0,序时账[借方金额]=0)*(序时账[科目编码]&lt;&gt;D3853), 序时账[科目名称], "")))</f>
        <v/>
      </c>
      <c r="K3853" s="42"/>
      <c r="M3853" s="24"/>
      <c r="N3853" s="23"/>
    </row>
    <row r="3854" spans="1:14">
      <c r="A3854" s="38" t="str" cm="1">
        <f t="array" ref="A3854">_xlfn.TEXTJOIN(",", TRUE, _xlfn.UNIQUE(IF((序时账[日期]=B3854)*(序时账[凭证字号]=C3854), 序时账[科目编码], "")))</f>
        <v>0</v>
      </c>
      <c r="B3854" s="89"/>
      <c r="G3854" s="39"/>
      <c r="H3854" s="39"/>
      <c r="I3854" s="42">
        <f>IF(F3854&lt;&gt;"结转本期损益",_xlfn.XLOOKUP(D3854,科目余额表[科目编码],科目余额表[抽查项目],"无匹配"),"期间结转")</f>
        <v>0</v>
      </c>
      <c r="J3854" s="38" t="str" cm="1">
        <f t="array" ref="J3854">_xlfn.TEXTJOIN(",", TRUE, _xlfn.UNIQUE(IF((序时账[日期]=B3854)*(序时账[凭证字号]=C3854)*IF(G3854=0,序时账[借方金额]&lt;&gt;0,序时账[借方金额]=0)*(序时账[科目编码]&lt;&gt;D3854), 序时账[科目名称], "")))</f>
        <v/>
      </c>
      <c r="K3854" s="42"/>
      <c r="M3854" s="24"/>
      <c r="N3854" s="23"/>
    </row>
    <row r="3855" spans="1:14">
      <c r="A3855" s="38" t="str" cm="1">
        <f t="array" ref="A3855">_xlfn.TEXTJOIN(",", TRUE, _xlfn.UNIQUE(IF((序时账[日期]=B3855)*(序时账[凭证字号]=C3855), 序时账[科目编码], "")))</f>
        <v>0</v>
      </c>
      <c r="B3855" s="89"/>
      <c r="G3855" s="39"/>
      <c r="H3855" s="39"/>
      <c r="I3855" s="42">
        <f>IF(F3855&lt;&gt;"结转本期损益",_xlfn.XLOOKUP(D3855,科目余额表[科目编码],科目余额表[抽查项目],"无匹配"),"期间结转")</f>
        <v>0</v>
      </c>
      <c r="J3855" s="38" t="str" cm="1">
        <f t="array" ref="J3855">_xlfn.TEXTJOIN(",", TRUE, _xlfn.UNIQUE(IF((序时账[日期]=B3855)*(序时账[凭证字号]=C3855)*IF(G3855=0,序时账[借方金额]&lt;&gt;0,序时账[借方金额]=0)*(序时账[科目编码]&lt;&gt;D3855), 序时账[科目名称], "")))</f>
        <v/>
      </c>
      <c r="K3855" s="42"/>
      <c r="M3855" s="24"/>
      <c r="N3855" s="23"/>
    </row>
    <row r="3856" spans="1:14">
      <c r="A3856" s="38" t="str" cm="1">
        <f t="array" ref="A3856">_xlfn.TEXTJOIN(",", TRUE, _xlfn.UNIQUE(IF((序时账[日期]=B3856)*(序时账[凭证字号]=C3856), 序时账[科目编码], "")))</f>
        <v>0</v>
      </c>
      <c r="B3856" s="89"/>
      <c r="G3856" s="39"/>
      <c r="H3856" s="39"/>
      <c r="I3856" s="42">
        <f>IF(F3856&lt;&gt;"结转本期损益",_xlfn.XLOOKUP(D3856,科目余额表[科目编码],科目余额表[抽查项目],"无匹配"),"期间结转")</f>
        <v>0</v>
      </c>
      <c r="J3856" s="38" t="str" cm="1">
        <f t="array" ref="J3856">_xlfn.TEXTJOIN(",", TRUE, _xlfn.UNIQUE(IF((序时账[日期]=B3856)*(序时账[凭证字号]=C3856)*IF(G3856=0,序时账[借方金额]&lt;&gt;0,序时账[借方金额]=0)*(序时账[科目编码]&lt;&gt;D3856), 序时账[科目名称], "")))</f>
        <v/>
      </c>
      <c r="K3856" s="42"/>
      <c r="M3856" s="24"/>
      <c r="N3856" s="23"/>
    </row>
    <row r="3857" spans="1:14">
      <c r="A3857" s="38" t="str" cm="1">
        <f t="array" ref="A3857">_xlfn.TEXTJOIN(",", TRUE, _xlfn.UNIQUE(IF((序时账[日期]=B3857)*(序时账[凭证字号]=C3857), 序时账[科目编码], "")))</f>
        <v>0</v>
      </c>
      <c r="B3857" s="89"/>
      <c r="G3857" s="39"/>
      <c r="H3857" s="39"/>
      <c r="I3857" s="42">
        <f>IF(F3857&lt;&gt;"结转本期损益",_xlfn.XLOOKUP(D3857,科目余额表[科目编码],科目余额表[抽查项目],"无匹配"),"期间结转")</f>
        <v>0</v>
      </c>
      <c r="J3857" s="38" t="str" cm="1">
        <f t="array" ref="J3857">_xlfn.TEXTJOIN(",", TRUE, _xlfn.UNIQUE(IF((序时账[日期]=B3857)*(序时账[凭证字号]=C3857)*IF(G3857=0,序时账[借方金额]&lt;&gt;0,序时账[借方金额]=0)*(序时账[科目编码]&lt;&gt;D3857), 序时账[科目名称], "")))</f>
        <v/>
      </c>
      <c r="K3857" s="42"/>
      <c r="M3857" s="24"/>
      <c r="N3857" s="23"/>
    </row>
    <row r="3858" spans="1:14">
      <c r="A3858" s="38" t="str" cm="1">
        <f t="array" ref="A3858">_xlfn.TEXTJOIN(",", TRUE, _xlfn.UNIQUE(IF((序时账[日期]=B3858)*(序时账[凭证字号]=C3858), 序时账[科目编码], "")))</f>
        <v>0</v>
      </c>
      <c r="B3858" s="89"/>
      <c r="G3858" s="39"/>
      <c r="H3858" s="39"/>
      <c r="I3858" s="42">
        <f>IF(F3858&lt;&gt;"结转本期损益",_xlfn.XLOOKUP(D3858,科目余额表[科目编码],科目余额表[抽查项目],"无匹配"),"期间结转")</f>
        <v>0</v>
      </c>
      <c r="J3858" s="38" t="str" cm="1">
        <f t="array" ref="J3858">_xlfn.TEXTJOIN(",", TRUE, _xlfn.UNIQUE(IF((序时账[日期]=B3858)*(序时账[凭证字号]=C3858)*IF(G3858=0,序时账[借方金额]&lt;&gt;0,序时账[借方金额]=0)*(序时账[科目编码]&lt;&gt;D3858), 序时账[科目名称], "")))</f>
        <v/>
      </c>
      <c r="K3858" s="42"/>
      <c r="M3858" s="24"/>
      <c r="N3858" s="23"/>
    </row>
    <row r="3859" spans="1:14">
      <c r="A3859" s="38" t="str" cm="1">
        <f t="array" ref="A3859">_xlfn.TEXTJOIN(",", TRUE, _xlfn.UNIQUE(IF((序时账[日期]=B3859)*(序时账[凭证字号]=C3859), 序时账[科目编码], "")))</f>
        <v>0</v>
      </c>
      <c r="B3859" s="89"/>
      <c r="G3859" s="39"/>
      <c r="H3859" s="39"/>
      <c r="I3859" s="42">
        <f>IF(F3859&lt;&gt;"结转本期损益",_xlfn.XLOOKUP(D3859,科目余额表[科目编码],科目余额表[抽查项目],"无匹配"),"期间结转")</f>
        <v>0</v>
      </c>
      <c r="J3859" s="38" t="str" cm="1">
        <f t="array" ref="J3859">_xlfn.TEXTJOIN(",", TRUE, _xlfn.UNIQUE(IF((序时账[日期]=B3859)*(序时账[凭证字号]=C3859)*IF(G3859=0,序时账[借方金额]&lt;&gt;0,序时账[借方金额]=0)*(序时账[科目编码]&lt;&gt;D3859), 序时账[科目名称], "")))</f>
        <v/>
      </c>
      <c r="K3859" s="42"/>
      <c r="M3859" s="24"/>
      <c r="N3859" s="23"/>
    </row>
    <row r="3860" spans="1:14">
      <c r="A3860" s="38" t="str" cm="1">
        <f t="array" ref="A3860">_xlfn.TEXTJOIN(",", TRUE, _xlfn.UNIQUE(IF((序时账[日期]=B3860)*(序时账[凭证字号]=C3860), 序时账[科目编码], "")))</f>
        <v>0</v>
      </c>
      <c r="B3860" s="89"/>
      <c r="G3860" s="39"/>
      <c r="H3860" s="39"/>
      <c r="I3860" s="42">
        <f>IF(F3860&lt;&gt;"结转本期损益",_xlfn.XLOOKUP(D3860,科目余额表[科目编码],科目余额表[抽查项目],"无匹配"),"期间结转")</f>
        <v>0</v>
      </c>
      <c r="J3860" s="38" t="str" cm="1">
        <f t="array" ref="J3860">_xlfn.TEXTJOIN(",", TRUE, _xlfn.UNIQUE(IF((序时账[日期]=B3860)*(序时账[凭证字号]=C3860)*IF(G3860=0,序时账[借方金额]&lt;&gt;0,序时账[借方金额]=0)*(序时账[科目编码]&lt;&gt;D3860), 序时账[科目名称], "")))</f>
        <v/>
      </c>
      <c r="K3860" s="42"/>
      <c r="M3860" s="24"/>
      <c r="N3860" s="23"/>
    </row>
    <row r="3861" spans="1:14">
      <c r="A3861" s="38" t="str" cm="1">
        <f t="array" ref="A3861">_xlfn.TEXTJOIN(",", TRUE, _xlfn.UNIQUE(IF((序时账[日期]=B3861)*(序时账[凭证字号]=C3861), 序时账[科目编码], "")))</f>
        <v>0</v>
      </c>
      <c r="B3861" s="89"/>
      <c r="G3861" s="39"/>
      <c r="H3861" s="39"/>
      <c r="I3861" s="42">
        <f>IF(F3861&lt;&gt;"结转本期损益",_xlfn.XLOOKUP(D3861,科目余额表[科目编码],科目余额表[抽查项目],"无匹配"),"期间结转")</f>
        <v>0</v>
      </c>
      <c r="J3861" s="38" t="str" cm="1">
        <f t="array" ref="J3861">_xlfn.TEXTJOIN(",", TRUE, _xlfn.UNIQUE(IF((序时账[日期]=B3861)*(序时账[凭证字号]=C3861)*IF(G3861=0,序时账[借方金额]&lt;&gt;0,序时账[借方金额]=0)*(序时账[科目编码]&lt;&gt;D3861), 序时账[科目名称], "")))</f>
        <v/>
      </c>
      <c r="K3861" s="42"/>
      <c r="M3861" s="24"/>
      <c r="N3861" s="23"/>
    </row>
    <row r="3862" spans="1:14">
      <c r="A3862" s="38" t="str" cm="1">
        <f t="array" ref="A3862">_xlfn.TEXTJOIN(",", TRUE, _xlfn.UNIQUE(IF((序时账[日期]=B3862)*(序时账[凭证字号]=C3862), 序时账[科目编码], "")))</f>
        <v>0</v>
      </c>
      <c r="B3862" s="89"/>
      <c r="G3862" s="39"/>
      <c r="H3862" s="39"/>
      <c r="I3862" s="42">
        <f>IF(F3862&lt;&gt;"结转本期损益",_xlfn.XLOOKUP(D3862,科目余额表[科目编码],科目余额表[抽查项目],"无匹配"),"期间结转")</f>
        <v>0</v>
      </c>
      <c r="J3862" s="38" t="str" cm="1">
        <f t="array" ref="J3862">_xlfn.TEXTJOIN(",", TRUE, _xlfn.UNIQUE(IF((序时账[日期]=B3862)*(序时账[凭证字号]=C3862)*IF(G3862=0,序时账[借方金额]&lt;&gt;0,序时账[借方金额]=0)*(序时账[科目编码]&lt;&gt;D3862), 序时账[科目名称], "")))</f>
        <v/>
      </c>
      <c r="K3862" s="42"/>
      <c r="M3862" s="24"/>
      <c r="N3862" s="23"/>
    </row>
    <row r="3863" spans="1:14">
      <c r="A3863" s="38" t="str" cm="1">
        <f t="array" ref="A3863">_xlfn.TEXTJOIN(",", TRUE, _xlfn.UNIQUE(IF((序时账[日期]=B3863)*(序时账[凭证字号]=C3863), 序时账[科目编码], "")))</f>
        <v>0</v>
      </c>
      <c r="B3863" s="89"/>
      <c r="G3863" s="39"/>
      <c r="H3863" s="39"/>
      <c r="I3863" s="42">
        <f>IF(F3863&lt;&gt;"结转本期损益",_xlfn.XLOOKUP(D3863,科目余额表[科目编码],科目余额表[抽查项目],"无匹配"),"期间结转")</f>
        <v>0</v>
      </c>
      <c r="J3863" s="38" t="str" cm="1">
        <f t="array" ref="J3863">_xlfn.TEXTJOIN(",", TRUE, _xlfn.UNIQUE(IF((序时账[日期]=B3863)*(序时账[凭证字号]=C3863)*IF(G3863=0,序时账[借方金额]&lt;&gt;0,序时账[借方金额]=0)*(序时账[科目编码]&lt;&gt;D3863), 序时账[科目名称], "")))</f>
        <v/>
      </c>
      <c r="K3863" s="42"/>
      <c r="M3863" s="24"/>
      <c r="N3863" s="23"/>
    </row>
    <row r="3864" spans="1:14">
      <c r="A3864" s="38" t="str" cm="1">
        <f t="array" ref="A3864">_xlfn.TEXTJOIN(",", TRUE, _xlfn.UNIQUE(IF((序时账[日期]=B3864)*(序时账[凭证字号]=C3864), 序时账[科目编码], "")))</f>
        <v>0</v>
      </c>
      <c r="B3864" s="89"/>
      <c r="G3864" s="39"/>
      <c r="H3864" s="39"/>
      <c r="I3864" s="42">
        <f>IF(F3864&lt;&gt;"结转本期损益",_xlfn.XLOOKUP(D3864,科目余额表[科目编码],科目余额表[抽查项目],"无匹配"),"期间结转")</f>
        <v>0</v>
      </c>
      <c r="J3864" s="38" t="str" cm="1">
        <f t="array" ref="J3864">_xlfn.TEXTJOIN(",", TRUE, _xlfn.UNIQUE(IF((序时账[日期]=B3864)*(序时账[凭证字号]=C3864)*IF(G3864=0,序时账[借方金额]&lt;&gt;0,序时账[借方金额]=0)*(序时账[科目编码]&lt;&gt;D3864), 序时账[科目名称], "")))</f>
        <v/>
      </c>
      <c r="K3864" s="42"/>
      <c r="M3864" s="24"/>
      <c r="N3864" s="23"/>
    </row>
    <row r="3865" spans="1:14">
      <c r="A3865" s="38" t="str" cm="1">
        <f t="array" ref="A3865">_xlfn.TEXTJOIN(",", TRUE, _xlfn.UNIQUE(IF((序时账[日期]=B3865)*(序时账[凭证字号]=C3865), 序时账[科目编码], "")))</f>
        <v>0</v>
      </c>
      <c r="B3865" s="89"/>
      <c r="G3865" s="39"/>
      <c r="H3865" s="39"/>
      <c r="I3865" s="42">
        <f>IF(F3865&lt;&gt;"结转本期损益",_xlfn.XLOOKUP(D3865,科目余额表[科目编码],科目余额表[抽查项目],"无匹配"),"期间结转")</f>
        <v>0</v>
      </c>
      <c r="J3865" s="38" t="str" cm="1">
        <f t="array" ref="J3865">_xlfn.TEXTJOIN(",", TRUE, _xlfn.UNIQUE(IF((序时账[日期]=B3865)*(序时账[凭证字号]=C3865)*IF(G3865=0,序时账[借方金额]&lt;&gt;0,序时账[借方金额]=0)*(序时账[科目编码]&lt;&gt;D3865), 序时账[科目名称], "")))</f>
        <v/>
      </c>
      <c r="K3865" s="42"/>
      <c r="M3865" s="24"/>
      <c r="N3865" s="23"/>
    </row>
    <row r="3866" spans="1:14">
      <c r="A3866" s="38" t="str" cm="1">
        <f t="array" ref="A3866">_xlfn.TEXTJOIN(",", TRUE, _xlfn.UNIQUE(IF((序时账[日期]=B3866)*(序时账[凭证字号]=C3866), 序时账[科目编码], "")))</f>
        <v>0</v>
      </c>
      <c r="B3866" s="89"/>
      <c r="G3866" s="39"/>
      <c r="H3866" s="39"/>
      <c r="I3866" s="42">
        <f>IF(F3866&lt;&gt;"结转本期损益",_xlfn.XLOOKUP(D3866,科目余额表[科目编码],科目余额表[抽查项目],"无匹配"),"期间结转")</f>
        <v>0</v>
      </c>
      <c r="J3866" s="38" t="str" cm="1">
        <f t="array" ref="J3866">_xlfn.TEXTJOIN(",", TRUE, _xlfn.UNIQUE(IF((序时账[日期]=B3866)*(序时账[凭证字号]=C3866)*IF(G3866=0,序时账[借方金额]&lt;&gt;0,序时账[借方金额]=0)*(序时账[科目编码]&lt;&gt;D3866), 序时账[科目名称], "")))</f>
        <v/>
      </c>
      <c r="K3866" s="42"/>
      <c r="M3866" s="24"/>
      <c r="N3866" s="23"/>
    </row>
    <row r="3867" spans="1:14">
      <c r="A3867" s="38" t="str" cm="1">
        <f t="array" ref="A3867">_xlfn.TEXTJOIN(",", TRUE, _xlfn.UNIQUE(IF((序时账[日期]=B3867)*(序时账[凭证字号]=C3867), 序时账[科目编码], "")))</f>
        <v>0</v>
      </c>
      <c r="B3867" s="89"/>
      <c r="G3867" s="39"/>
      <c r="H3867" s="39"/>
      <c r="I3867" s="42">
        <f>IF(F3867&lt;&gt;"结转本期损益",_xlfn.XLOOKUP(D3867,科目余额表[科目编码],科目余额表[抽查项目],"无匹配"),"期间结转")</f>
        <v>0</v>
      </c>
      <c r="J3867" s="38" t="str" cm="1">
        <f t="array" ref="J3867">_xlfn.TEXTJOIN(",", TRUE, _xlfn.UNIQUE(IF((序时账[日期]=B3867)*(序时账[凭证字号]=C3867)*IF(G3867=0,序时账[借方金额]&lt;&gt;0,序时账[借方金额]=0)*(序时账[科目编码]&lt;&gt;D3867), 序时账[科目名称], "")))</f>
        <v/>
      </c>
      <c r="K3867" s="42"/>
      <c r="M3867" s="24"/>
      <c r="N3867" s="23"/>
    </row>
    <row r="3868" spans="1:14">
      <c r="A3868" s="38" t="str" cm="1">
        <f t="array" ref="A3868">_xlfn.TEXTJOIN(",", TRUE, _xlfn.UNIQUE(IF((序时账[日期]=B3868)*(序时账[凭证字号]=C3868), 序时账[科目编码], "")))</f>
        <v>0</v>
      </c>
      <c r="B3868" s="89"/>
      <c r="G3868" s="39"/>
      <c r="H3868" s="39"/>
      <c r="I3868" s="42">
        <f>IF(F3868&lt;&gt;"结转本期损益",_xlfn.XLOOKUP(D3868,科目余额表[科目编码],科目余额表[抽查项目],"无匹配"),"期间结转")</f>
        <v>0</v>
      </c>
      <c r="J3868" s="38" t="str" cm="1">
        <f t="array" ref="J3868">_xlfn.TEXTJOIN(",", TRUE, _xlfn.UNIQUE(IF((序时账[日期]=B3868)*(序时账[凭证字号]=C3868)*IF(G3868=0,序时账[借方金额]&lt;&gt;0,序时账[借方金额]=0)*(序时账[科目编码]&lt;&gt;D3868), 序时账[科目名称], "")))</f>
        <v/>
      </c>
      <c r="K3868" s="42"/>
      <c r="M3868" s="24"/>
      <c r="N3868" s="23"/>
    </row>
    <row r="3869" spans="1:14">
      <c r="A3869" s="38" t="str" cm="1">
        <f t="array" ref="A3869">_xlfn.TEXTJOIN(",", TRUE, _xlfn.UNIQUE(IF((序时账[日期]=B3869)*(序时账[凭证字号]=C3869), 序时账[科目编码], "")))</f>
        <v>0</v>
      </c>
      <c r="B3869" s="89"/>
      <c r="G3869" s="39"/>
      <c r="H3869" s="39"/>
      <c r="I3869" s="42">
        <f>IF(F3869&lt;&gt;"结转本期损益",_xlfn.XLOOKUP(D3869,科目余额表[科目编码],科目余额表[抽查项目],"无匹配"),"期间结转")</f>
        <v>0</v>
      </c>
      <c r="J3869" s="38" t="str" cm="1">
        <f t="array" ref="J3869">_xlfn.TEXTJOIN(",", TRUE, _xlfn.UNIQUE(IF((序时账[日期]=B3869)*(序时账[凭证字号]=C3869)*IF(G3869=0,序时账[借方金额]&lt;&gt;0,序时账[借方金额]=0)*(序时账[科目编码]&lt;&gt;D3869), 序时账[科目名称], "")))</f>
        <v/>
      </c>
      <c r="K3869" s="42"/>
      <c r="M3869" s="24"/>
      <c r="N3869" s="23"/>
    </row>
    <row r="3870" spans="1:14">
      <c r="A3870" s="38" t="str" cm="1">
        <f t="array" ref="A3870">_xlfn.TEXTJOIN(",", TRUE, _xlfn.UNIQUE(IF((序时账[日期]=B3870)*(序时账[凭证字号]=C3870), 序时账[科目编码], "")))</f>
        <v>0</v>
      </c>
      <c r="B3870" s="89"/>
      <c r="G3870" s="39"/>
      <c r="H3870" s="39"/>
      <c r="I3870" s="42">
        <f>IF(F3870&lt;&gt;"结转本期损益",_xlfn.XLOOKUP(D3870,科目余额表[科目编码],科目余额表[抽查项目],"无匹配"),"期间结转")</f>
        <v>0</v>
      </c>
      <c r="J3870" s="38" t="str" cm="1">
        <f t="array" ref="J3870">_xlfn.TEXTJOIN(",", TRUE, _xlfn.UNIQUE(IF((序时账[日期]=B3870)*(序时账[凭证字号]=C3870)*IF(G3870=0,序时账[借方金额]&lt;&gt;0,序时账[借方金额]=0)*(序时账[科目编码]&lt;&gt;D3870), 序时账[科目名称], "")))</f>
        <v/>
      </c>
      <c r="K3870" s="42"/>
      <c r="M3870" s="24"/>
      <c r="N3870" s="23"/>
    </row>
    <row r="3871" spans="1:14">
      <c r="A3871" s="38" t="str" cm="1">
        <f t="array" ref="A3871">_xlfn.TEXTJOIN(",", TRUE, _xlfn.UNIQUE(IF((序时账[日期]=B3871)*(序时账[凭证字号]=C3871), 序时账[科目编码], "")))</f>
        <v>0</v>
      </c>
      <c r="B3871" s="89"/>
      <c r="G3871" s="39"/>
      <c r="H3871" s="39"/>
      <c r="I3871" s="42">
        <f>IF(F3871&lt;&gt;"结转本期损益",_xlfn.XLOOKUP(D3871,科目余额表[科目编码],科目余额表[抽查项目],"无匹配"),"期间结转")</f>
        <v>0</v>
      </c>
      <c r="J3871" s="38" t="str" cm="1">
        <f t="array" ref="J3871">_xlfn.TEXTJOIN(",", TRUE, _xlfn.UNIQUE(IF((序时账[日期]=B3871)*(序时账[凭证字号]=C3871)*IF(G3871=0,序时账[借方金额]&lt;&gt;0,序时账[借方金额]=0)*(序时账[科目编码]&lt;&gt;D3871), 序时账[科目名称], "")))</f>
        <v/>
      </c>
      <c r="K3871" s="42"/>
      <c r="M3871" s="24"/>
      <c r="N3871" s="23"/>
    </row>
    <row r="3872" spans="1:14">
      <c r="A3872" s="38" t="str" cm="1">
        <f t="array" ref="A3872">_xlfn.TEXTJOIN(",", TRUE, _xlfn.UNIQUE(IF((序时账[日期]=B3872)*(序时账[凭证字号]=C3872), 序时账[科目编码], "")))</f>
        <v>0</v>
      </c>
      <c r="B3872" s="89"/>
      <c r="G3872" s="39"/>
      <c r="H3872" s="39"/>
      <c r="I3872" s="42">
        <f>IF(F3872&lt;&gt;"结转本期损益",_xlfn.XLOOKUP(D3872,科目余额表[科目编码],科目余额表[抽查项目],"无匹配"),"期间结转")</f>
        <v>0</v>
      </c>
      <c r="J3872" s="38" t="str" cm="1">
        <f t="array" ref="J3872">_xlfn.TEXTJOIN(",", TRUE, _xlfn.UNIQUE(IF((序时账[日期]=B3872)*(序时账[凭证字号]=C3872)*IF(G3872=0,序时账[借方金额]&lt;&gt;0,序时账[借方金额]=0)*(序时账[科目编码]&lt;&gt;D3872), 序时账[科目名称], "")))</f>
        <v/>
      </c>
      <c r="K3872" s="42"/>
      <c r="M3872" s="24"/>
      <c r="N3872" s="23"/>
    </row>
    <row r="3873" spans="1:14">
      <c r="A3873" s="38" t="str" cm="1">
        <f t="array" ref="A3873">_xlfn.TEXTJOIN(",", TRUE, _xlfn.UNIQUE(IF((序时账[日期]=B3873)*(序时账[凭证字号]=C3873), 序时账[科目编码], "")))</f>
        <v>0</v>
      </c>
      <c r="B3873" s="89"/>
      <c r="G3873" s="39"/>
      <c r="H3873" s="39"/>
      <c r="I3873" s="42">
        <f>IF(F3873&lt;&gt;"结转本期损益",_xlfn.XLOOKUP(D3873,科目余额表[科目编码],科目余额表[抽查项目],"无匹配"),"期间结转")</f>
        <v>0</v>
      </c>
      <c r="J3873" s="38" t="str" cm="1">
        <f t="array" ref="J3873">_xlfn.TEXTJOIN(",", TRUE, _xlfn.UNIQUE(IF((序时账[日期]=B3873)*(序时账[凭证字号]=C3873)*IF(G3873=0,序时账[借方金额]&lt;&gt;0,序时账[借方金额]=0)*(序时账[科目编码]&lt;&gt;D3873), 序时账[科目名称], "")))</f>
        <v/>
      </c>
      <c r="K3873" s="42"/>
      <c r="M3873" s="24"/>
      <c r="N3873" s="23"/>
    </row>
    <row r="3874" spans="1:14">
      <c r="A3874" s="38" t="str" cm="1">
        <f t="array" ref="A3874">_xlfn.TEXTJOIN(",", TRUE, _xlfn.UNIQUE(IF((序时账[日期]=B3874)*(序时账[凭证字号]=C3874), 序时账[科目编码], "")))</f>
        <v>0</v>
      </c>
      <c r="B3874" s="89"/>
      <c r="G3874" s="39"/>
      <c r="H3874" s="39"/>
      <c r="I3874" s="42">
        <f>IF(F3874&lt;&gt;"结转本期损益",_xlfn.XLOOKUP(D3874,科目余额表[科目编码],科目余额表[抽查项目],"无匹配"),"期间结转")</f>
        <v>0</v>
      </c>
      <c r="J3874" s="38" t="str" cm="1">
        <f t="array" ref="J3874">_xlfn.TEXTJOIN(",", TRUE, _xlfn.UNIQUE(IF((序时账[日期]=B3874)*(序时账[凭证字号]=C3874)*IF(G3874=0,序时账[借方金额]&lt;&gt;0,序时账[借方金额]=0)*(序时账[科目编码]&lt;&gt;D3874), 序时账[科目名称], "")))</f>
        <v/>
      </c>
      <c r="K3874" s="42"/>
      <c r="M3874" s="24"/>
      <c r="N3874" s="23"/>
    </row>
    <row r="3875" spans="1:14">
      <c r="A3875" s="38" t="str" cm="1">
        <f t="array" ref="A3875">_xlfn.TEXTJOIN(",", TRUE, _xlfn.UNIQUE(IF((序时账[日期]=B3875)*(序时账[凭证字号]=C3875), 序时账[科目编码], "")))</f>
        <v>0</v>
      </c>
      <c r="B3875" s="89"/>
      <c r="G3875" s="39"/>
      <c r="H3875" s="39"/>
      <c r="I3875" s="42">
        <f>IF(F3875&lt;&gt;"结转本期损益",_xlfn.XLOOKUP(D3875,科目余额表[科目编码],科目余额表[抽查项目],"无匹配"),"期间结转")</f>
        <v>0</v>
      </c>
      <c r="J3875" s="38" t="str" cm="1">
        <f t="array" ref="J3875">_xlfn.TEXTJOIN(",", TRUE, _xlfn.UNIQUE(IF((序时账[日期]=B3875)*(序时账[凭证字号]=C3875)*IF(G3875=0,序时账[借方金额]&lt;&gt;0,序时账[借方金额]=0)*(序时账[科目编码]&lt;&gt;D3875), 序时账[科目名称], "")))</f>
        <v/>
      </c>
      <c r="K3875" s="42"/>
      <c r="M3875" s="24"/>
      <c r="N3875" s="23"/>
    </row>
    <row r="3876" spans="1:14">
      <c r="A3876" s="38" t="str" cm="1">
        <f t="array" ref="A3876">_xlfn.TEXTJOIN(",", TRUE, _xlfn.UNIQUE(IF((序时账[日期]=B3876)*(序时账[凭证字号]=C3876), 序时账[科目编码], "")))</f>
        <v>0</v>
      </c>
      <c r="B3876" s="89"/>
      <c r="G3876" s="39"/>
      <c r="H3876" s="39"/>
      <c r="I3876" s="42">
        <f>IF(F3876&lt;&gt;"结转本期损益",_xlfn.XLOOKUP(D3876,科目余额表[科目编码],科目余额表[抽查项目],"无匹配"),"期间结转")</f>
        <v>0</v>
      </c>
      <c r="J3876" s="38" t="str" cm="1">
        <f t="array" ref="J3876">_xlfn.TEXTJOIN(",", TRUE, _xlfn.UNIQUE(IF((序时账[日期]=B3876)*(序时账[凭证字号]=C3876)*IF(G3876=0,序时账[借方金额]&lt;&gt;0,序时账[借方金额]=0)*(序时账[科目编码]&lt;&gt;D3876), 序时账[科目名称], "")))</f>
        <v/>
      </c>
      <c r="K3876" s="42"/>
      <c r="M3876" s="24"/>
      <c r="N3876" s="23"/>
    </row>
    <row r="3877" spans="1:14">
      <c r="A3877" s="38" t="str" cm="1">
        <f t="array" ref="A3877">_xlfn.TEXTJOIN(",", TRUE, _xlfn.UNIQUE(IF((序时账[日期]=B3877)*(序时账[凭证字号]=C3877), 序时账[科目编码], "")))</f>
        <v>0</v>
      </c>
      <c r="B3877" s="89"/>
      <c r="G3877" s="39"/>
      <c r="H3877" s="39"/>
      <c r="I3877" s="42">
        <f>IF(F3877&lt;&gt;"结转本期损益",_xlfn.XLOOKUP(D3877,科目余额表[科目编码],科目余额表[抽查项目],"无匹配"),"期间结转")</f>
        <v>0</v>
      </c>
      <c r="J3877" s="38" t="str" cm="1">
        <f t="array" ref="J3877">_xlfn.TEXTJOIN(",", TRUE, _xlfn.UNIQUE(IF((序时账[日期]=B3877)*(序时账[凭证字号]=C3877)*IF(G3877=0,序时账[借方金额]&lt;&gt;0,序时账[借方金额]=0)*(序时账[科目编码]&lt;&gt;D3877), 序时账[科目名称], "")))</f>
        <v/>
      </c>
      <c r="K3877" s="42"/>
      <c r="M3877" s="24"/>
      <c r="N3877" s="23"/>
    </row>
    <row r="3878" spans="1:14">
      <c r="A3878" s="38" t="str" cm="1">
        <f t="array" ref="A3878">_xlfn.TEXTJOIN(",", TRUE, _xlfn.UNIQUE(IF((序时账[日期]=B3878)*(序时账[凭证字号]=C3878), 序时账[科目编码], "")))</f>
        <v>0</v>
      </c>
      <c r="B3878" s="89"/>
      <c r="G3878" s="39"/>
      <c r="H3878" s="39"/>
      <c r="I3878" s="42">
        <f>IF(F3878&lt;&gt;"结转本期损益",_xlfn.XLOOKUP(D3878,科目余额表[科目编码],科目余额表[抽查项目],"无匹配"),"期间结转")</f>
        <v>0</v>
      </c>
      <c r="J3878" s="38" t="str" cm="1">
        <f t="array" ref="J3878">_xlfn.TEXTJOIN(",", TRUE, _xlfn.UNIQUE(IF((序时账[日期]=B3878)*(序时账[凭证字号]=C3878)*IF(G3878=0,序时账[借方金额]&lt;&gt;0,序时账[借方金额]=0)*(序时账[科目编码]&lt;&gt;D3878), 序时账[科目名称], "")))</f>
        <v/>
      </c>
      <c r="K3878" s="42"/>
      <c r="M3878" s="24"/>
      <c r="N3878" s="23"/>
    </row>
    <row r="3879" spans="1:14">
      <c r="A3879" s="38" t="str" cm="1">
        <f t="array" ref="A3879">_xlfn.TEXTJOIN(",", TRUE, _xlfn.UNIQUE(IF((序时账[日期]=B3879)*(序时账[凭证字号]=C3879), 序时账[科目编码], "")))</f>
        <v>0</v>
      </c>
      <c r="B3879" s="89"/>
      <c r="G3879" s="39"/>
      <c r="H3879" s="39"/>
      <c r="I3879" s="42">
        <f>IF(F3879&lt;&gt;"结转本期损益",_xlfn.XLOOKUP(D3879,科目余额表[科目编码],科目余额表[抽查项目],"无匹配"),"期间结转")</f>
        <v>0</v>
      </c>
      <c r="J3879" s="38" t="str" cm="1">
        <f t="array" ref="J3879">_xlfn.TEXTJOIN(",", TRUE, _xlfn.UNIQUE(IF((序时账[日期]=B3879)*(序时账[凭证字号]=C3879)*IF(G3879=0,序时账[借方金额]&lt;&gt;0,序时账[借方金额]=0)*(序时账[科目编码]&lt;&gt;D3879), 序时账[科目名称], "")))</f>
        <v/>
      </c>
      <c r="K3879" s="42"/>
      <c r="M3879" s="24"/>
      <c r="N3879" s="23"/>
    </row>
    <row r="3880" spans="1:14">
      <c r="A3880" s="38" t="str" cm="1">
        <f t="array" ref="A3880">_xlfn.TEXTJOIN(",", TRUE, _xlfn.UNIQUE(IF((序时账[日期]=B3880)*(序时账[凭证字号]=C3880), 序时账[科目编码], "")))</f>
        <v>0</v>
      </c>
      <c r="B3880" s="89"/>
      <c r="G3880" s="39"/>
      <c r="H3880" s="39"/>
      <c r="I3880" s="42">
        <f>IF(F3880&lt;&gt;"结转本期损益",_xlfn.XLOOKUP(D3880,科目余额表[科目编码],科目余额表[抽查项目],"无匹配"),"期间结转")</f>
        <v>0</v>
      </c>
      <c r="J3880" s="38" t="str" cm="1">
        <f t="array" ref="J3880">_xlfn.TEXTJOIN(",", TRUE, _xlfn.UNIQUE(IF((序时账[日期]=B3880)*(序时账[凭证字号]=C3880)*IF(G3880=0,序时账[借方金额]&lt;&gt;0,序时账[借方金额]=0)*(序时账[科目编码]&lt;&gt;D3880), 序时账[科目名称], "")))</f>
        <v/>
      </c>
      <c r="K3880" s="42"/>
      <c r="M3880" s="24"/>
      <c r="N3880" s="23"/>
    </row>
    <row r="3881" spans="1:14">
      <c r="A3881" s="38" t="str" cm="1">
        <f t="array" ref="A3881">_xlfn.TEXTJOIN(",", TRUE, _xlfn.UNIQUE(IF((序时账[日期]=B3881)*(序时账[凭证字号]=C3881), 序时账[科目编码], "")))</f>
        <v>0</v>
      </c>
      <c r="B3881" s="89"/>
      <c r="G3881" s="39"/>
      <c r="H3881" s="39"/>
      <c r="I3881" s="42">
        <f>IF(F3881&lt;&gt;"结转本期损益",_xlfn.XLOOKUP(D3881,科目余额表[科目编码],科目余额表[抽查项目],"无匹配"),"期间结转")</f>
        <v>0</v>
      </c>
      <c r="J3881" s="38" t="str" cm="1">
        <f t="array" ref="J3881">_xlfn.TEXTJOIN(",", TRUE, _xlfn.UNIQUE(IF((序时账[日期]=B3881)*(序时账[凭证字号]=C3881)*IF(G3881=0,序时账[借方金额]&lt;&gt;0,序时账[借方金额]=0)*(序时账[科目编码]&lt;&gt;D3881), 序时账[科目名称], "")))</f>
        <v/>
      </c>
      <c r="K3881" s="42"/>
      <c r="M3881" s="24"/>
      <c r="N3881" s="23"/>
    </row>
    <row r="3882" spans="1:14">
      <c r="A3882" s="38" t="str" cm="1">
        <f t="array" ref="A3882">_xlfn.TEXTJOIN(",", TRUE, _xlfn.UNIQUE(IF((序时账[日期]=B3882)*(序时账[凭证字号]=C3882), 序时账[科目编码], "")))</f>
        <v>0</v>
      </c>
      <c r="B3882" s="89"/>
      <c r="G3882" s="39"/>
      <c r="H3882" s="39"/>
      <c r="I3882" s="42">
        <f>IF(F3882&lt;&gt;"结转本期损益",_xlfn.XLOOKUP(D3882,科目余额表[科目编码],科目余额表[抽查项目],"无匹配"),"期间结转")</f>
        <v>0</v>
      </c>
      <c r="J3882" s="38" t="str" cm="1">
        <f t="array" ref="J3882">_xlfn.TEXTJOIN(",", TRUE, _xlfn.UNIQUE(IF((序时账[日期]=B3882)*(序时账[凭证字号]=C3882)*IF(G3882=0,序时账[借方金额]&lt;&gt;0,序时账[借方金额]=0)*(序时账[科目编码]&lt;&gt;D3882), 序时账[科目名称], "")))</f>
        <v/>
      </c>
      <c r="K3882" s="42"/>
      <c r="M3882" s="24"/>
      <c r="N3882" s="23"/>
    </row>
    <row r="3883" spans="1:14">
      <c r="A3883" s="38" t="str" cm="1">
        <f t="array" ref="A3883">_xlfn.TEXTJOIN(",", TRUE, _xlfn.UNIQUE(IF((序时账[日期]=B3883)*(序时账[凭证字号]=C3883), 序时账[科目编码], "")))</f>
        <v>0</v>
      </c>
      <c r="B3883" s="89"/>
      <c r="G3883" s="39"/>
      <c r="H3883" s="39"/>
      <c r="I3883" s="42">
        <f>IF(F3883&lt;&gt;"结转本期损益",_xlfn.XLOOKUP(D3883,科目余额表[科目编码],科目余额表[抽查项目],"无匹配"),"期间结转")</f>
        <v>0</v>
      </c>
      <c r="J3883" s="38" t="str" cm="1">
        <f t="array" ref="J3883">_xlfn.TEXTJOIN(",", TRUE, _xlfn.UNIQUE(IF((序时账[日期]=B3883)*(序时账[凭证字号]=C3883)*IF(G3883=0,序时账[借方金额]&lt;&gt;0,序时账[借方金额]=0)*(序时账[科目编码]&lt;&gt;D3883), 序时账[科目名称], "")))</f>
        <v/>
      </c>
      <c r="K3883" s="42"/>
      <c r="M3883" s="24"/>
      <c r="N3883" s="23"/>
    </row>
    <row r="3884" spans="1:14">
      <c r="A3884" s="38" t="str" cm="1">
        <f t="array" ref="A3884">_xlfn.TEXTJOIN(",", TRUE, _xlfn.UNIQUE(IF((序时账[日期]=B3884)*(序时账[凭证字号]=C3884), 序时账[科目编码], "")))</f>
        <v>0</v>
      </c>
      <c r="B3884" s="89"/>
      <c r="G3884" s="39"/>
      <c r="H3884" s="39"/>
      <c r="I3884" s="42">
        <f>IF(F3884&lt;&gt;"结转本期损益",_xlfn.XLOOKUP(D3884,科目余额表[科目编码],科目余额表[抽查项目],"无匹配"),"期间结转")</f>
        <v>0</v>
      </c>
      <c r="J3884" s="38" t="str" cm="1">
        <f t="array" ref="J3884">_xlfn.TEXTJOIN(",", TRUE, _xlfn.UNIQUE(IF((序时账[日期]=B3884)*(序时账[凭证字号]=C3884)*IF(G3884=0,序时账[借方金额]&lt;&gt;0,序时账[借方金额]=0)*(序时账[科目编码]&lt;&gt;D3884), 序时账[科目名称], "")))</f>
        <v/>
      </c>
      <c r="K3884" s="42"/>
      <c r="M3884" s="24"/>
      <c r="N3884" s="23"/>
    </row>
    <row r="3885" spans="1:14">
      <c r="A3885" s="38" t="str" cm="1">
        <f t="array" ref="A3885">_xlfn.TEXTJOIN(",", TRUE, _xlfn.UNIQUE(IF((序时账[日期]=B3885)*(序时账[凭证字号]=C3885), 序时账[科目编码], "")))</f>
        <v>0</v>
      </c>
      <c r="B3885" s="89"/>
      <c r="G3885" s="39"/>
      <c r="H3885" s="39"/>
      <c r="I3885" s="42">
        <f>IF(F3885&lt;&gt;"结转本期损益",_xlfn.XLOOKUP(D3885,科目余额表[科目编码],科目余额表[抽查项目],"无匹配"),"期间结转")</f>
        <v>0</v>
      </c>
      <c r="J3885" s="38" t="str" cm="1">
        <f t="array" ref="J3885">_xlfn.TEXTJOIN(",", TRUE, _xlfn.UNIQUE(IF((序时账[日期]=B3885)*(序时账[凭证字号]=C3885)*IF(G3885=0,序时账[借方金额]&lt;&gt;0,序时账[借方金额]=0)*(序时账[科目编码]&lt;&gt;D3885), 序时账[科目名称], "")))</f>
        <v/>
      </c>
      <c r="K3885" s="42"/>
      <c r="M3885" s="24"/>
      <c r="N3885" s="23"/>
    </row>
    <row r="3886" spans="1:14">
      <c r="A3886" s="38" t="str" cm="1">
        <f t="array" ref="A3886">_xlfn.TEXTJOIN(",", TRUE, _xlfn.UNIQUE(IF((序时账[日期]=B3886)*(序时账[凭证字号]=C3886), 序时账[科目编码], "")))</f>
        <v>0</v>
      </c>
      <c r="B3886" s="89"/>
      <c r="G3886" s="39"/>
      <c r="H3886" s="39"/>
      <c r="I3886" s="42">
        <f>IF(F3886&lt;&gt;"结转本期损益",_xlfn.XLOOKUP(D3886,科目余额表[科目编码],科目余额表[抽查项目],"无匹配"),"期间结转")</f>
        <v>0</v>
      </c>
      <c r="J3886" s="38" t="str" cm="1">
        <f t="array" ref="J3886">_xlfn.TEXTJOIN(",", TRUE, _xlfn.UNIQUE(IF((序时账[日期]=B3886)*(序时账[凭证字号]=C3886)*IF(G3886=0,序时账[借方金额]&lt;&gt;0,序时账[借方金额]=0)*(序时账[科目编码]&lt;&gt;D3886), 序时账[科目名称], "")))</f>
        <v/>
      </c>
      <c r="K3886" s="42"/>
      <c r="M3886" s="24"/>
      <c r="N3886" s="23"/>
    </row>
    <row r="3887" spans="1:14">
      <c r="A3887" s="38" t="str" cm="1">
        <f t="array" ref="A3887">_xlfn.TEXTJOIN(",", TRUE, _xlfn.UNIQUE(IF((序时账[日期]=B3887)*(序时账[凭证字号]=C3887), 序时账[科目编码], "")))</f>
        <v>0</v>
      </c>
      <c r="B3887" s="89"/>
      <c r="G3887" s="39"/>
      <c r="H3887" s="39"/>
      <c r="I3887" s="42">
        <f>IF(F3887&lt;&gt;"结转本期损益",_xlfn.XLOOKUP(D3887,科目余额表[科目编码],科目余额表[抽查项目],"无匹配"),"期间结转")</f>
        <v>0</v>
      </c>
      <c r="J3887" s="38" t="str" cm="1">
        <f t="array" ref="J3887">_xlfn.TEXTJOIN(",", TRUE, _xlfn.UNIQUE(IF((序时账[日期]=B3887)*(序时账[凭证字号]=C3887)*IF(G3887=0,序时账[借方金额]&lt;&gt;0,序时账[借方金额]=0)*(序时账[科目编码]&lt;&gt;D3887), 序时账[科目名称], "")))</f>
        <v/>
      </c>
      <c r="K3887" s="42"/>
      <c r="M3887" s="24"/>
      <c r="N3887" s="23"/>
    </row>
    <row r="3888" spans="1:14">
      <c r="A3888" s="38" t="str" cm="1">
        <f t="array" ref="A3888">_xlfn.TEXTJOIN(",", TRUE, _xlfn.UNIQUE(IF((序时账[日期]=B3888)*(序时账[凭证字号]=C3888), 序时账[科目编码], "")))</f>
        <v>0</v>
      </c>
      <c r="B3888" s="89"/>
      <c r="G3888" s="39"/>
      <c r="H3888" s="39"/>
      <c r="I3888" s="42">
        <f>IF(F3888&lt;&gt;"结转本期损益",_xlfn.XLOOKUP(D3888,科目余额表[科目编码],科目余额表[抽查项目],"无匹配"),"期间结转")</f>
        <v>0</v>
      </c>
      <c r="J3888" s="38" t="str" cm="1">
        <f t="array" ref="J3888">_xlfn.TEXTJOIN(",", TRUE, _xlfn.UNIQUE(IF((序时账[日期]=B3888)*(序时账[凭证字号]=C3888)*IF(G3888=0,序时账[借方金额]&lt;&gt;0,序时账[借方金额]=0)*(序时账[科目编码]&lt;&gt;D3888), 序时账[科目名称], "")))</f>
        <v/>
      </c>
      <c r="K3888" s="42"/>
      <c r="M3888" s="24"/>
      <c r="N3888" s="23"/>
    </row>
    <row r="3889" spans="1:14">
      <c r="A3889" s="38" t="str" cm="1">
        <f t="array" ref="A3889">_xlfn.TEXTJOIN(",", TRUE, _xlfn.UNIQUE(IF((序时账[日期]=B3889)*(序时账[凭证字号]=C3889), 序时账[科目编码], "")))</f>
        <v>0</v>
      </c>
      <c r="B3889" s="89"/>
      <c r="G3889" s="39"/>
      <c r="H3889" s="39"/>
      <c r="I3889" s="42">
        <f>IF(F3889&lt;&gt;"结转本期损益",_xlfn.XLOOKUP(D3889,科目余额表[科目编码],科目余额表[抽查项目],"无匹配"),"期间结转")</f>
        <v>0</v>
      </c>
      <c r="J3889" s="38" t="str" cm="1">
        <f t="array" ref="J3889">_xlfn.TEXTJOIN(",", TRUE, _xlfn.UNIQUE(IF((序时账[日期]=B3889)*(序时账[凭证字号]=C3889)*IF(G3889=0,序时账[借方金额]&lt;&gt;0,序时账[借方金额]=0)*(序时账[科目编码]&lt;&gt;D3889), 序时账[科目名称], "")))</f>
        <v/>
      </c>
      <c r="K3889" s="42"/>
      <c r="M3889" s="24"/>
      <c r="N3889" s="23"/>
    </row>
    <row r="3890" spans="1:14">
      <c r="A3890" s="38" t="str" cm="1">
        <f t="array" ref="A3890">_xlfn.TEXTJOIN(",", TRUE, _xlfn.UNIQUE(IF((序时账[日期]=B3890)*(序时账[凭证字号]=C3890), 序时账[科目编码], "")))</f>
        <v>0</v>
      </c>
      <c r="B3890" s="89"/>
      <c r="G3890" s="39"/>
      <c r="H3890" s="39"/>
      <c r="I3890" s="42">
        <f>IF(F3890&lt;&gt;"结转本期损益",_xlfn.XLOOKUP(D3890,科目余额表[科目编码],科目余额表[抽查项目],"无匹配"),"期间结转")</f>
        <v>0</v>
      </c>
      <c r="J3890" s="38" t="str" cm="1">
        <f t="array" ref="J3890">_xlfn.TEXTJOIN(",", TRUE, _xlfn.UNIQUE(IF((序时账[日期]=B3890)*(序时账[凭证字号]=C3890)*IF(G3890=0,序时账[借方金额]&lt;&gt;0,序时账[借方金额]=0)*(序时账[科目编码]&lt;&gt;D3890), 序时账[科目名称], "")))</f>
        <v/>
      </c>
      <c r="K3890" s="42"/>
      <c r="M3890" s="24"/>
      <c r="N3890" s="23"/>
    </row>
    <row r="3891" spans="1:14">
      <c r="A3891" s="38" t="str" cm="1">
        <f t="array" ref="A3891">_xlfn.TEXTJOIN(",", TRUE, _xlfn.UNIQUE(IF((序时账[日期]=B3891)*(序时账[凭证字号]=C3891), 序时账[科目编码], "")))</f>
        <v>0</v>
      </c>
      <c r="B3891" s="89"/>
      <c r="G3891" s="39"/>
      <c r="H3891" s="39"/>
      <c r="I3891" s="42">
        <f>IF(F3891&lt;&gt;"结转本期损益",_xlfn.XLOOKUP(D3891,科目余额表[科目编码],科目余额表[抽查项目],"无匹配"),"期间结转")</f>
        <v>0</v>
      </c>
      <c r="J3891" s="38" t="str" cm="1">
        <f t="array" ref="J3891">_xlfn.TEXTJOIN(",", TRUE, _xlfn.UNIQUE(IF((序时账[日期]=B3891)*(序时账[凭证字号]=C3891)*IF(G3891=0,序时账[借方金额]&lt;&gt;0,序时账[借方金额]=0)*(序时账[科目编码]&lt;&gt;D3891), 序时账[科目名称], "")))</f>
        <v/>
      </c>
      <c r="K3891" s="42"/>
      <c r="M3891" s="24"/>
      <c r="N3891" s="23"/>
    </row>
    <row r="3892" spans="1:14">
      <c r="A3892" s="38" t="str" cm="1">
        <f t="array" ref="A3892">_xlfn.TEXTJOIN(",", TRUE, _xlfn.UNIQUE(IF((序时账[日期]=B3892)*(序时账[凭证字号]=C3892), 序时账[科目编码], "")))</f>
        <v>0</v>
      </c>
      <c r="B3892" s="89"/>
      <c r="G3892" s="39"/>
      <c r="H3892" s="39"/>
      <c r="I3892" s="42">
        <f>IF(F3892&lt;&gt;"结转本期损益",_xlfn.XLOOKUP(D3892,科目余额表[科目编码],科目余额表[抽查项目],"无匹配"),"期间结转")</f>
        <v>0</v>
      </c>
      <c r="J3892" s="38" t="str" cm="1">
        <f t="array" ref="J3892">_xlfn.TEXTJOIN(",", TRUE, _xlfn.UNIQUE(IF((序时账[日期]=B3892)*(序时账[凭证字号]=C3892)*IF(G3892=0,序时账[借方金额]&lt;&gt;0,序时账[借方金额]=0)*(序时账[科目编码]&lt;&gt;D3892), 序时账[科目名称], "")))</f>
        <v/>
      </c>
      <c r="K3892" s="42"/>
      <c r="M3892" s="24"/>
      <c r="N3892" s="23"/>
    </row>
    <row r="3893" spans="1:14">
      <c r="A3893" s="38" t="str" cm="1">
        <f t="array" ref="A3893">_xlfn.TEXTJOIN(",", TRUE, _xlfn.UNIQUE(IF((序时账[日期]=B3893)*(序时账[凭证字号]=C3893), 序时账[科目编码], "")))</f>
        <v>0</v>
      </c>
      <c r="B3893" s="89"/>
      <c r="G3893" s="39"/>
      <c r="H3893" s="39"/>
      <c r="I3893" s="42">
        <f>IF(F3893&lt;&gt;"结转本期损益",_xlfn.XLOOKUP(D3893,科目余额表[科目编码],科目余额表[抽查项目],"无匹配"),"期间结转")</f>
        <v>0</v>
      </c>
      <c r="J3893" s="38" t="str" cm="1">
        <f t="array" ref="J3893">_xlfn.TEXTJOIN(",", TRUE, _xlfn.UNIQUE(IF((序时账[日期]=B3893)*(序时账[凭证字号]=C3893)*IF(G3893=0,序时账[借方金额]&lt;&gt;0,序时账[借方金额]=0)*(序时账[科目编码]&lt;&gt;D3893), 序时账[科目名称], "")))</f>
        <v/>
      </c>
      <c r="K3893" s="42"/>
      <c r="M3893" s="24"/>
      <c r="N3893" s="23"/>
    </row>
    <row r="3894" spans="1:14">
      <c r="A3894" s="38" t="str" cm="1">
        <f t="array" ref="A3894">_xlfn.TEXTJOIN(",", TRUE, _xlfn.UNIQUE(IF((序时账[日期]=B3894)*(序时账[凭证字号]=C3894), 序时账[科目编码], "")))</f>
        <v>0</v>
      </c>
      <c r="B3894" s="89"/>
      <c r="G3894" s="39"/>
      <c r="H3894" s="39"/>
      <c r="I3894" s="42">
        <f>IF(F3894&lt;&gt;"结转本期损益",_xlfn.XLOOKUP(D3894,科目余额表[科目编码],科目余额表[抽查项目],"无匹配"),"期间结转")</f>
        <v>0</v>
      </c>
      <c r="J3894" s="38" t="str" cm="1">
        <f t="array" ref="J3894">_xlfn.TEXTJOIN(",", TRUE, _xlfn.UNIQUE(IF((序时账[日期]=B3894)*(序时账[凭证字号]=C3894)*IF(G3894=0,序时账[借方金额]&lt;&gt;0,序时账[借方金额]=0)*(序时账[科目编码]&lt;&gt;D3894), 序时账[科目名称], "")))</f>
        <v/>
      </c>
      <c r="K3894" s="42"/>
      <c r="M3894" s="24"/>
      <c r="N3894" s="23"/>
    </row>
    <row r="3895" spans="1:14">
      <c r="A3895" s="38" t="str" cm="1">
        <f t="array" ref="A3895">_xlfn.TEXTJOIN(",", TRUE, _xlfn.UNIQUE(IF((序时账[日期]=B3895)*(序时账[凭证字号]=C3895), 序时账[科目编码], "")))</f>
        <v>0</v>
      </c>
      <c r="B3895" s="89"/>
      <c r="G3895" s="39"/>
      <c r="H3895" s="39"/>
      <c r="I3895" s="42">
        <f>IF(F3895&lt;&gt;"结转本期损益",_xlfn.XLOOKUP(D3895,科目余额表[科目编码],科目余额表[抽查项目],"无匹配"),"期间结转")</f>
        <v>0</v>
      </c>
      <c r="J3895" s="38" t="str" cm="1">
        <f t="array" ref="J3895">_xlfn.TEXTJOIN(",", TRUE, _xlfn.UNIQUE(IF((序时账[日期]=B3895)*(序时账[凭证字号]=C3895)*IF(G3895=0,序时账[借方金额]&lt;&gt;0,序时账[借方金额]=0)*(序时账[科目编码]&lt;&gt;D3895), 序时账[科目名称], "")))</f>
        <v/>
      </c>
      <c r="K3895" s="42"/>
      <c r="M3895" s="24"/>
      <c r="N3895" s="23"/>
    </row>
    <row r="3896" spans="1:14">
      <c r="A3896" s="38" t="str" cm="1">
        <f t="array" ref="A3896">_xlfn.TEXTJOIN(",", TRUE, _xlfn.UNIQUE(IF((序时账[日期]=B3896)*(序时账[凭证字号]=C3896), 序时账[科目编码], "")))</f>
        <v>0</v>
      </c>
      <c r="B3896" s="89"/>
      <c r="G3896" s="39"/>
      <c r="H3896" s="39"/>
      <c r="I3896" s="42">
        <f>IF(F3896&lt;&gt;"结转本期损益",_xlfn.XLOOKUP(D3896,科目余额表[科目编码],科目余额表[抽查项目],"无匹配"),"期间结转")</f>
        <v>0</v>
      </c>
      <c r="J3896" s="38" t="str" cm="1">
        <f t="array" ref="J3896">_xlfn.TEXTJOIN(",", TRUE, _xlfn.UNIQUE(IF((序时账[日期]=B3896)*(序时账[凭证字号]=C3896)*IF(G3896=0,序时账[借方金额]&lt;&gt;0,序时账[借方金额]=0)*(序时账[科目编码]&lt;&gt;D3896), 序时账[科目名称], "")))</f>
        <v/>
      </c>
      <c r="K3896" s="42"/>
      <c r="M3896" s="24"/>
      <c r="N3896" s="23"/>
    </row>
    <row r="3897" spans="1:14">
      <c r="A3897" s="38" t="str" cm="1">
        <f t="array" ref="A3897">_xlfn.TEXTJOIN(",", TRUE, _xlfn.UNIQUE(IF((序时账[日期]=B3897)*(序时账[凭证字号]=C3897), 序时账[科目编码], "")))</f>
        <v>0</v>
      </c>
      <c r="B3897" s="89"/>
      <c r="G3897" s="39"/>
      <c r="H3897" s="39"/>
      <c r="I3897" s="42">
        <f>IF(F3897&lt;&gt;"结转本期损益",_xlfn.XLOOKUP(D3897,科目余额表[科目编码],科目余额表[抽查项目],"无匹配"),"期间结转")</f>
        <v>0</v>
      </c>
      <c r="J3897" s="38" t="str" cm="1">
        <f t="array" ref="J3897">_xlfn.TEXTJOIN(",", TRUE, _xlfn.UNIQUE(IF((序时账[日期]=B3897)*(序时账[凭证字号]=C3897)*IF(G3897=0,序时账[借方金额]&lt;&gt;0,序时账[借方金额]=0)*(序时账[科目编码]&lt;&gt;D3897), 序时账[科目名称], "")))</f>
        <v/>
      </c>
      <c r="K3897" s="42"/>
      <c r="M3897" s="24"/>
      <c r="N3897" s="23"/>
    </row>
    <row r="3898" spans="1:14">
      <c r="A3898" s="38" t="str" cm="1">
        <f t="array" ref="A3898">_xlfn.TEXTJOIN(",", TRUE, _xlfn.UNIQUE(IF((序时账[日期]=B3898)*(序时账[凭证字号]=C3898), 序时账[科目编码], "")))</f>
        <v>0</v>
      </c>
      <c r="B3898" s="89"/>
      <c r="G3898" s="39"/>
      <c r="H3898" s="39"/>
      <c r="I3898" s="42">
        <f>IF(F3898&lt;&gt;"结转本期损益",_xlfn.XLOOKUP(D3898,科目余额表[科目编码],科目余额表[抽查项目],"无匹配"),"期间结转")</f>
        <v>0</v>
      </c>
      <c r="J3898" s="38" t="str" cm="1">
        <f t="array" ref="J3898">_xlfn.TEXTJOIN(",", TRUE, _xlfn.UNIQUE(IF((序时账[日期]=B3898)*(序时账[凭证字号]=C3898)*IF(G3898=0,序时账[借方金额]&lt;&gt;0,序时账[借方金额]=0)*(序时账[科目编码]&lt;&gt;D3898), 序时账[科目名称], "")))</f>
        <v/>
      </c>
      <c r="K3898" s="42"/>
      <c r="M3898" s="24"/>
      <c r="N3898" s="23"/>
    </row>
    <row r="3899" spans="1:14">
      <c r="A3899" s="38" t="str" cm="1">
        <f t="array" ref="A3899">_xlfn.TEXTJOIN(",", TRUE, _xlfn.UNIQUE(IF((序时账[日期]=B3899)*(序时账[凭证字号]=C3899), 序时账[科目编码], "")))</f>
        <v>0</v>
      </c>
      <c r="B3899" s="89"/>
      <c r="G3899" s="39"/>
      <c r="H3899" s="39"/>
      <c r="I3899" s="42">
        <f>IF(F3899&lt;&gt;"结转本期损益",_xlfn.XLOOKUP(D3899,科目余额表[科目编码],科目余额表[抽查项目],"无匹配"),"期间结转")</f>
        <v>0</v>
      </c>
      <c r="J3899" s="38" t="str" cm="1">
        <f t="array" ref="J3899">_xlfn.TEXTJOIN(",", TRUE, _xlfn.UNIQUE(IF((序时账[日期]=B3899)*(序时账[凭证字号]=C3899)*IF(G3899=0,序时账[借方金额]&lt;&gt;0,序时账[借方金额]=0)*(序时账[科目编码]&lt;&gt;D3899), 序时账[科目名称], "")))</f>
        <v/>
      </c>
      <c r="K3899" s="42"/>
      <c r="M3899" s="24"/>
      <c r="N3899" s="23"/>
    </row>
    <row r="3900" spans="1:14">
      <c r="A3900" s="38" t="str" cm="1">
        <f t="array" ref="A3900">_xlfn.TEXTJOIN(",", TRUE, _xlfn.UNIQUE(IF((序时账[日期]=B3900)*(序时账[凭证字号]=C3900), 序时账[科目编码], "")))</f>
        <v>0</v>
      </c>
      <c r="B3900" s="89"/>
      <c r="G3900" s="39"/>
      <c r="H3900" s="39"/>
      <c r="I3900" s="42">
        <f>IF(F3900&lt;&gt;"结转本期损益",_xlfn.XLOOKUP(D3900,科目余额表[科目编码],科目余额表[抽查项目],"无匹配"),"期间结转")</f>
        <v>0</v>
      </c>
      <c r="J3900" s="38" t="str" cm="1">
        <f t="array" ref="J3900">_xlfn.TEXTJOIN(",", TRUE, _xlfn.UNIQUE(IF((序时账[日期]=B3900)*(序时账[凭证字号]=C3900)*IF(G3900=0,序时账[借方金额]&lt;&gt;0,序时账[借方金额]=0)*(序时账[科目编码]&lt;&gt;D3900), 序时账[科目名称], "")))</f>
        <v/>
      </c>
      <c r="K3900" s="42"/>
      <c r="M3900" s="24"/>
      <c r="N3900" s="23"/>
    </row>
    <row r="3901" spans="1:14">
      <c r="A3901" s="38" t="str" cm="1">
        <f t="array" ref="A3901">_xlfn.TEXTJOIN(",", TRUE, _xlfn.UNIQUE(IF((序时账[日期]=B3901)*(序时账[凭证字号]=C3901), 序时账[科目编码], "")))</f>
        <v>0</v>
      </c>
      <c r="B3901" s="89"/>
      <c r="G3901" s="39"/>
      <c r="H3901" s="39"/>
      <c r="I3901" s="42">
        <f>IF(F3901&lt;&gt;"结转本期损益",_xlfn.XLOOKUP(D3901,科目余额表[科目编码],科目余额表[抽查项目],"无匹配"),"期间结转")</f>
        <v>0</v>
      </c>
      <c r="J3901" s="38" t="str" cm="1">
        <f t="array" ref="J3901">_xlfn.TEXTJOIN(",", TRUE, _xlfn.UNIQUE(IF((序时账[日期]=B3901)*(序时账[凭证字号]=C3901)*IF(G3901=0,序时账[借方金额]&lt;&gt;0,序时账[借方金额]=0)*(序时账[科目编码]&lt;&gt;D3901), 序时账[科目名称], "")))</f>
        <v/>
      </c>
      <c r="K3901" s="42"/>
      <c r="M3901" s="24"/>
      <c r="N3901" s="23"/>
    </row>
    <row r="3902" spans="1:14">
      <c r="A3902" s="38" t="str" cm="1">
        <f t="array" ref="A3902">_xlfn.TEXTJOIN(",", TRUE, _xlfn.UNIQUE(IF((序时账[日期]=B3902)*(序时账[凭证字号]=C3902), 序时账[科目编码], "")))</f>
        <v>0</v>
      </c>
      <c r="B3902" s="89"/>
      <c r="G3902" s="39"/>
      <c r="H3902" s="39"/>
      <c r="I3902" s="42">
        <f>IF(F3902&lt;&gt;"结转本期损益",_xlfn.XLOOKUP(D3902,科目余额表[科目编码],科目余额表[抽查项目],"无匹配"),"期间结转")</f>
        <v>0</v>
      </c>
      <c r="J3902" s="38" t="str" cm="1">
        <f t="array" ref="J3902">_xlfn.TEXTJOIN(",", TRUE, _xlfn.UNIQUE(IF((序时账[日期]=B3902)*(序时账[凭证字号]=C3902)*IF(G3902=0,序时账[借方金额]&lt;&gt;0,序时账[借方金额]=0)*(序时账[科目编码]&lt;&gt;D3902), 序时账[科目名称], "")))</f>
        <v/>
      </c>
      <c r="K3902" s="42"/>
      <c r="M3902" s="24"/>
      <c r="N3902" s="23"/>
    </row>
    <row r="3903" spans="1:14">
      <c r="A3903" s="38" t="str" cm="1">
        <f t="array" ref="A3903">_xlfn.TEXTJOIN(",", TRUE, _xlfn.UNIQUE(IF((序时账[日期]=B3903)*(序时账[凭证字号]=C3903), 序时账[科目编码], "")))</f>
        <v>0</v>
      </c>
      <c r="B3903" s="89"/>
      <c r="G3903" s="39"/>
      <c r="H3903" s="39"/>
      <c r="I3903" s="42">
        <f>IF(F3903&lt;&gt;"结转本期损益",_xlfn.XLOOKUP(D3903,科目余额表[科目编码],科目余额表[抽查项目],"无匹配"),"期间结转")</f>
        <v>0</v>
      </c>
      <c r="J3903" s="38" t="str" cm="1">
        <f t="array" ref="J3903">_xlfn.TEXTJOIN(",", TRUE, _xlfn.UNIQUE(IF((序时账[日期]=B3903)*(序时账[凭证字号]=C3903)*IF(G3903=0,序时账[借方金额]&lt;&gt;0,序时账[借方金额]=0)*(序时账[科目编码]&lt;&gt;D3903), 序时账[科目名称], "")))</f>
        <v/>
      </c>
      <c r="K3903" s="42"/>
      <c r="M3903" s="24"/>
      <c r="N3903" s="23"/>
    </row>
    <row r="3904" spans="1:14">
      <c r="A3904" s="38" t="str" cm="1">
        <f t="array" ref="A3904">_xlfn.TEXTJOIN(",", TRUE, _xlfn.UNIQUE(IF((序时账[日期]=B3904)*(序时账[凭证字号]=C3904), 序时账[科目编码], "")))</f>
        <v>0</v>
      </c>
      <c r="B3904" s="89"/>
      <c r="G3904" s="39"/>
      <c r="H3904" s="39"/>
      <c r="I3904" s="42">
        <f>IF(F3904&lt;&gt;"结转本期损益",_xlfn.XLOOKUP(D3904,科目余额表[科目编码],科目余额表[抽查项目],"无匹配"),"期间结转")</f>
        <v>0</v>
      </c>
      <c r="J3904" s="38" t="str" cm="1">
        <f t="array" ref="J3904">_xlfn.TEXTJOIN(",", TRUE, _xlfn.UNIQUE(IF((序时账[日期]=B3904)*(序时账[凭证字号]=C3904)*IF(G3904=0,序时账[借方金额]&lt;&gt;0,序时账[借方金额]=0)*(序时账[科目编码]&lt;&gt;D3904), 序时账[科目名称], "")))</f>
        <v/>
      </c>
      <c r="K3904" s="42"/>
      <c r="M3904" s="24"/>
      <c r="N3904" s="23"/>
    </row>
    <row r="3905" spans="1:14">
      <c r="A3905" s="38" t="str" cm="1">
        <f t="array" ref="A3905">_xlfn.TEXTJOIN(",", TRUE, _xlfn.UNIQUE(IF((序时账[日期]=B3905)*(序时账[凭证字号]=C3905), 序时账[科目编码], "")))</f>
        <v>0</v>
      </c>
      <c r="B3905" s="89"/>
      <c r="G3905" s="39"/>
      <c r="H3905" s="39"/>
      <c r="I3905" s="42">
        <f>IF(F3905&lt;&gt;"结转本期损益",_xlfn.XLOOKUP(D3905,科目余额表[科目编码],科目余额表[抽查项目],"无匹配"),"期间结转")</f>
        <v>0</v>
      </c>
      <c r="J3905" s="38" t="str" cm="1">
        <f t="array" ref="J3905">_xlfn.TEXTJOIN(",", TRUE, _xlfn.UNIQUE(IF((序时账[日期]=B3905)*(序时账[凭证字号]=C3905)*IF(G3905=0,序时账[借方金额]&lt;&gt;0,序时账[借方金额]=0)*(序时账[科目编码]&lt;&gt;D3905), 序时账[科目名称], "")))</f>
        <v/>
      </c>
      <c r="K3905" s="42"/>
      <c r="M3905" s="24"/>
      <c r="N3905" s="23"/>
    </row>
    <row r="3906" spans="1:14">
      <c r="A3906" s="38" t="str" cm="1">
        <f t="array" ref="A3906">_xlfn.TEXTJOIN(",", TRUE, _xlfn.UNIQUE(IF((序时账[日期]=B3906)*(序时账[凭证字号]=C3906), 序时账[科目编码], "")))</f>
        <v>0</v>
      </c>
      <c r="B3906" s="89"/>
      <c r="G3906" s="39"/>
      <c r="H3906" s="39"/>
      <c r="I3906" s="42">
        <f>IF(F3906&lt;&gt;"结转本期损益",_xlfn.XLOOKUP(D3906,科目余额表[科目编码],科目余额表[抽查项目],"无匹配"),"期间结转")</f>
        <v>0</v>
      </c>
      <c r="J3906" s="38" t="str" cm="1">
        <f t="array" ref="J3906">_xlfn.TEXTJOIN(",", TRUE, _xlfn.UNIQUE(IF((序时账[日期]=B3906)*(序时账[凭证字号]=C3906)*IF(G3906=0,序时账[借方金额]&lt;&gt;0,序时账[借方金额]=0)*(序时账[科目编码]&lt;&gt;D3906), 序时账[科目名称], "")))</f>
        <v/>
      </c>
      <c r="K3906" s="42"/>
      <c r="M3906" s="24"/>
      <c r="N3906" s="23"/>
    </row>
    <row r="3907" spans="1:14">
      <c r="A3907" s="38" t="str" cm="1">
        <f t="array" ref="A3907">_xlfn.TEXTJOIN(",", TRUE, _xlfn.UNIQUE(IF((序时账[日期]=B3907)*(序时账[凭证字号]=C3907), 序时账[科目编码], "")))</f>
        <v>0</v>
      </c>
      <c r="B3907" s="89"/>
      <c r="G3907" s="39"/>
      <c r="H3907" s="39"/>
      <c r="I3907" s="42">
        <f>IF(F3907&lt;&gt;"结转本期损益",_xlfn.XLOOKUP(D3907,科目余额表[科目编码],科目余额表[抽查项目],"无匹配"),"期间结转")</f>
        <v>0</v>
      </c>
      <c r="J3907" s="38" t="str" cm="1">
        <f t="array" ref="J3907">_xlfn.TEXTJOIN(",", TRUE, _xlfn.UNIQUE(IF((序时账[日期]=B3907)*(序时账[凭证字号]=C3907)*IF(G3907=0,序时账[借方金额]&lt;&gt;0,序时账[借方金额]=0)*(序时账[科目编码]&lt;&gt;D3907), 序时账[科目名称], "")))</f>
        <v/>
      </c>
      <c r="K3907" s="42"/>
      <c r="M3907" s="24"/>
      <c r="N3907" s="23"/>
    </row>
    <row r="3908" spans="1:14">
      <c r="A3908" s="38" t="str" cm="1">
        <f t="array" ref="A3908">_xlfn.TEXTJOIN(",", TRUE, _xlfn.UNIQUE(IF((序时账[日期]=B3908)*(序时账[凭证字号]=C3908), 序时账[科目编码], "")))</f>
        <v>0</v>
      </c>
      <c r="B3908" s="89"/>
      <c r="G3908" s="39"/>
      <c r="H3908" s="39"/>
      <c r="I3908" s="42">
        <f>IF(F3908&lt;&gt;"结转本期损益",_xlfn.XLOOKUP(D3908,科目余额表[科目编码],科目余额表[抽查项目],"无匹配"),"期间结转")</f>
        <v>0</v>
      </c>
      <c r="J3908" s="38" t="str" cm="1">
        <f t="array" ref="J3908">_xlfn.TEXTJOIN(",", TRUE, _xlfn.UNIQUE(IF((序时账[日期]=B3908)*(序时账[凭证字号]=C3908)*IF(G3908=0,序时账[借方金额]&lt;&gt;0,序时账[借方金额]=0)*(序时账[科目编码]&lt;&gt;D3908), 序时账[科目名称], "")))</f>
        <v/>
      </c>
      <c r="K3908" s="42"/>
      <c r="M3908" s="24"/>
      <c r="N3908" s="23"/>
    </row>
    <row r="3909" spans="1:14">
      <c r="A3909" s="38" t="str" cm="1">
        <f t="array" ref="A3909">_xlfn.TEXTJOIN(",", TRUE, _xlfn.UNIQUE(IF((序时账[日期]=B3909)*(序时账[凭证字号]=C3909), 序时账[科目编码], "")))</f>
        <v>0</v>
      </c>
      <c r="B3909" s="89"/>
      <c r="G3909" s="39"/>
      <c r="H3909" s="39"/>
      <c r="I3909" s="42">
        <f>IF(F3909&lt;&gt;"结转本期损益",_xlfn.XLOOKUP(D3909,科目余额表[科目编码],科目余额表[抽查项目],"无匹配"),"期间结转")</f>
        <v>0</v>
      </c>
      <c r="J3909" s="38" t="str" cm="1">
        <f t="array" ref="J3909">_xlfn.TEXTJOIN(",", TRUE, _xlfn.UNIQUE(IF((序时账[日期]=B3909)*(序时账[凭证字号]=C3909)*IF(G3909=0,序时账[借方金额]&lt;&gt;0,序时账[借方金额]=0)*(序时账[科目编码]&lt;&gt;D3909), 序时账[科目名称], "")))</f>
        <v/>
      </c>
      <c r="K3909" s="42"/>
      <c r="M3909" s="24"/>
      <c r="N3909" s="23"/>
    </row>
    <row r="3910" spans="1:14">
      <c r="A3910" s="38" t="str" cm="1">
        <f t="array" ref="A3910">_xlfn.TEXTJOIN(",", TRUE, _xlfn.UNIQUE(IF((序时账[日期]=B3910)*(序时账[凭证字号]=C3910), 序时账[科目编码], "")))</f>
        <v>0</v>
      </c>
      <c r="B3910" s="89"/>
      <c r="G3910" s="39"/>
      <c r="H3910" s="39"/>
      <c r="I3910" s="42">
        <f>IF(F3910&lt;&gt;"结转本期损益",_xlfn.XLOOKUP(D3910,科目余额表[科目编码],科目余额表[抽查项目],"无匹配"),"期间结转")</f>
        <v>0</v>
      </c>
      <c r="J3910" s="38" t="str" cm="1">
        <f t="array" ref="J3910">_xlfn.TEXTJOIN(",", TRUE, _xlfn.UNIQUE(IF((序时账[日期]=B3910)*(序时账[凭证字号]=C3910)*IF(G3910=0,序时账[借方金额]&lt;&gt;0,序时账[借方金额]=0)*(序时账[科目编码]&lt;&gt;D3910), 序时账[科目名称], "")))</f>
        <v/>
      </c>
      <c r="K3910" s="42"/>
      <c r="M3910" s="24"/>
      <c r="N3910" s="23"/>
    </row>
    <row r="3911" spans="1:14">
      <c r="A3911" s="38" t="str" cm="1">
        <f t="array" ref="A3911">_xlfn.TEXTJOIN(",", TRUE, _xlfn.UNIQUE(IF((序时账[日期]=B3911)*(序时账[凭证字号]=C3911), 序时账[科目编码], "")))</f>
        <v>0</v>
      </c>
      <c r="B3911" s="89"/>
      <c r="G3911" s="39"/>
      <c r="H3911" s="39"/>
      <c r="I3911" s="42">
        <f>IF(F3911&lt;&gt;"结转本期损益",_xlfn.XLOOKUP(D3911,科目余额表[科目编码],科目余额表[抽查项目],"无匹配"),"期间结转")</f>
        <v>0</v>
      </c>
      <c r="J3911" s="38" t="str" cm="1">
        <f t="array" ref="J3911">_xlfn.TEXTJOIN(",", TRUE, _xlfn.UNIQUE(IF((序时账[日期]=B3911)*(序时账[凭证字号]=C3911)*IF(G3911=0,序时账[借方金额]&lt;&gt;0,序时账[借方金额]=0)*(序时账[科目编码]&lt;&gt;D3911), 序时账[科目名称], "")))</f>
        <v/>
      </c>
      <c r="K3911" s="42"/>
      <c r="M3911" s="24"/>
      <c r="N3911" s="23"/>
    </row>
    <row r="3912" spans="1:14">
      <c r="A3912" s="38" t="str" cm="1">
        <f t="array" ref="A3912">_xlfn.TEXTJOIN(",", TRUE, _xlfn.UNIQUE(IF((序时账[日期]=B3912)*(序时账[凭证字号]=C3912), 序时账[科目编码], "")))</f>
        <v>0</v>
      </c>
      <c r="B3912" s="89"/>
      <c r="G3912" s="39"/>
      <c r="H3912" s="39"/>
      <c r="I3912" s="42">
        <f>IF(F3912&lt;&gt;"结转本期损益",_xlfn.XLOOKUP(D3912,科目余额表[科目编码],科目余额表[抽查项目],"无匹配"),"期间结转")</f>
        <v>0</v>
      </c>
      <c r="J3912" s="38" t="str" cm="1">
        <f t="array" ref="J3912">_xlfn.TEXTJOIN(",", TRUE, _xlfn.UNIQUE(IF((序时账[日期]=B3912)*(序时账[凭证字号]=C3912)*IF(G3912=0,序时账[借方金额]&lt;&gt;0,序时账[借方金额]=0)*(序时账[科目编码]&lt;&gt;D3912), 序时账[科目名称], "")))</f>
        <v/>
      </c>
      <c r="K3912" s="42"/>
      <c r="M3912" s="24"/>
      <c r="N3912" s="23"/>
    </row>
    <row r="3913" spans="1:14">
      <c r="A3913" s="38" t="str" cm="1">
        <f t="array" ref="A3913">_xlfn.TEXTJOIN(",", TRUE, _xlfn.UNIQUE(IF((序时账[日期]=B3913)*(序时账[凭证字号]=C3913), 序时账[科目编码], "")))</f>
        <v>0</v>
      </c>
      <c r="B3913" s="89"/>
      <c r="G3913" s="39"/>
      <c r="H3913" s="39"/>
      <c r="I3913" s="42">
        <f>IF(F3913&lt;&gt;"结转本期损益",_xlfn.XLOOKUP(D3913,科目余额表[科目编码],科目余额表[抽查项目],"无匹配"),"期间结转")</f>
        <v>0</v>
      </c>
      <c r="J3913" s="38" t="str" cm="1">
        <f t="array" ref="J3913">_xlfn.TEXTJOIN(",", TRUE, _xlfn.UNIQUE(IF((序时账[日期]=B3913)*(序时账[凭证字号]=C3913)*IF(G3913=0,序时账[借方金额]&lt;&gt;0,序时账[借方金额]=0)*(序时账[科目编码]&lt;&gt;D3913), 序时账[科目名称], "")))</f>
        <v/>
      </c>
      <c r="K3913" s="42"/>
      <c r="M3913" s="24"/>
      <c r="N3913" s="23"/>
    </row>
    <row r="3914" spans="1:14">
      <c r="A3914" s="38" t="str" cm="1">
        <f t="array" ref="A3914">_xlfn.TEXTJOIN(",", TRUE, _xlfn.UNIQUE(IF((序时账[日期]=B3914)*(序时账[凭证字号]=C3914), 序时账[科目编码], "")))</f>
        <v>0</v>
      </c>
      <c r="B3914" s="89"/>
      <c r="G3914" s="39"/>
      <c r="H3914" s="39"/>
      <c r="I3914" s="42">
        <f>IF(F3914&lt;&gt;"结转本期损益",_xlfn.XLOOKUP(D3914,科目余额表[科目编码],科目余额表[抽查项目],"无匹配"),"期间结转")</f>
        <v>0</v>
      </c>
      <c r="J3914" s="38" t="str" cm="1">
        <f t="array" ref="J3914">_xlfn.TEXTJOIN(",", TRUE, _xlfn.UNIQUE(IF((序时账[日期]=B3914)*(序时账[凭证字号]=C3914)*IF(G3914=0,序时账[借方金额]&lt;&gt;0,序时账[借方金额]=0)*(序时账[科目编码]&lt;&gt;D3914), 序时账[科目名称], "")))</f>
        <v/>
      </c>
      <c r="K3914" s="42"/>
      <c r="M3914" s="24"/>
      <c r="N3914" s="23"/>
    </row>
    <row r="3915" spans="1:14">
      <c r="A3915" s="38" t="str" cm="1">
        <f t="array" ref="A3915">_xlfn.TEXTJOIN(",", TRUE, _xlfn.UNIQUE(IF((序时账[日期]=B3915)*(序时账[凭证字号]=C3915), 序时账[科目编码], "")))</f>
        <v>0</v>
      </c>
      <c r="B3915" s="89"/>
      <c r="G3915" s="39"/>
      <c r="H3915" s="39"/>
      <c r="I3915" s="42">
        <f>IF(F3915&lt;&gt;"结转本期损益",_xlfn.XLOOKUP(D3915,科目余额表[科目编码],科目余额表[抽查项目],"无匹配"),"期间结转")</f>
        <v>0</v>
      </c>
      <c r="J3915" s="38" t="str" cm="1">
        <f t="array" ref="J3915">_xlfn.TEXTJOIN(",", TRUE, _xlfn.UNIQUE(IF((序时账[日期]=B3915)*(序时账[凭证字号]=C3915)*IF(G3915=0,序时账[借方金额]&lt;&gt;0,序时账[借方金额]=0)*(序时账[科目编码]&lt;&gt;D3915), 序时账[科目名称], "")))</f>
        <v/>
      </c>
      <c r="K3915" s="42"/>
      <c r="M3915" s="24"/>
      <c r="N3915" s="23"/>
    </row>
    <row r="3916" spans="1:14">
      <c r="A3916" s="38" t="str" cm="1">
        <f t="array" ref="A3916">_xlfn.TEXTJOIN(",", TRUE, _xlfn.UNIQUE(IF((序时账[日期]=B3916)*(序时账[凭证字号]=C3916), 序时账[科目编码], "")))</f>
        <v>0</v>
      </c>
      <c r="B3916" s="89"/>
      <c r="G3916" s="39"/>
      <c r="H3916" s="39"/>
      <c r="I3916" s="42">
        <f>IF(F3916&lt;&gt;"结转本期损益",_xlfn.XLOOKUP(D3916,科目余额表[科目编码],科目余额表[抽查项目],"无匹配"),"期间结转")</f>
        <v>0</v>
      </c>
      <c r="J3916" s="38" t="str" cm="1">
        <f t="array" ref="J3916">_xlfn.TEXTJOIN(",", TRUE, _xlfn.UNIQUE(IF((序时账[日期]=B3916)*(序时账[凭证字号]=C3916)*IF(G3916=0,序时账[借方金额]&lt;&gt;0,序时账[借方金额]=0)*(序时账[科目编码]&lt;&gt;D3916), 序时账[科目名称], "")))</f>
        <v/>
      </c>
      <c r="K3916" s="42"/>
      <c r="M3916" s="24"/>
      <c r="N3916" s="23"/>
    </row>
    <row r="3917" spans="1:14">
      <c r="A3917" s="38" t="str" cm="1">
        <f t="array" ref="A3917">_xlfn.TEXTJOIN(",", TRUE, _xlfn.UNIQUE(IF((序时账[日期]=B3917)*(序时账[凭证字号]=C3917), 序时账[科目编码], "")))</f>
        <v>0</v>
      </c>
      <c r="B3917" s="89"/>
      <c r="G3917" s="39"/>
      <c r="H3917" s="39"/>
      <c r="I3917" s="42">
        <f>IF(F3917&lt;&gt;"结转本期损益",_xlfn.XLOOKUP(D3917,科目余额表[科目编码],科目余额表[抽查项目],"无匹配"),"期间结转")</f>
        <v>0</v>
      </c>
      <c r="J3917" s="38" t="str" cm="1">
        <f t="array" ref="J3917">_xlfn.TEXTJOIN(",", TRUE, _xlfn.UNIQUE(IF((序时账[日期]=B3917)*(序时账[凭证字号]=C3917)*IF(G3917=0,序时账[借方金额]&lt;&gt;0,序时账[借方金额]=0)*(序时账[科目编码]&lt;&gt;D3917), 序时账[科目名称], "")))</f>
        <v/>
      </c>
      <c r="K3917" s="42"/>
      <c r="M3917" s="24"/>
      <c r="N3917" s="23"/>
    </row>
    <row r="3918" spans="1:14">
      <c r="A3918" s="38" t="str" cm="1">
        <f t="array" ref="A3918">_xlfn.TEXTJOIN(",", TRUE, _xlfn.UNIQUE(IF((序时账[日期]=B3918)*(序时账[凭证字号]=C3918), 序时账[科目编码], "")))</f>
        <v>0</v>
      </c>
      <c r="B3918" s="89"/>
      <c r="G3918" s="39"/>
      <c r="H3918" s="39"/>
      <c r="I3918" s="42">
        <f>IF(F3918&lt;&gt;"结转本期损益",_xlfn.XLOOKUP(D3918,科目余额表[科目编码],科目余额表[抽查项目],"无匹配"),"期间结转")</f>
        <v>0</v>
      </c>
      <c r="J3918" s="38" t="str" cm="1">
        <f t="array" ref="J3918">_xlfn.TEXTJOIN(",", TRUE, _xlfn.UNIQUE(IF((序时账[日期]=B3918)*(序时账[凭证字号]=C3918)*IF(G3918=0,序时账[借方金额]&lt;&gt;0,序时账[借方金额]=0)*(序时账[科目编码]&lt;&gt;D3918), 序时账[科目名称], "")))</f>
        <v/>
      </c>
      <c r="K3918" s="42"/>
      <c r="M3918" s="24"/>
      <c r="N3918" s="23"/>
    </row>
    <row r="3919" spans="1:14">
      <c r="A3919" s="38" t="str" cm="1">
        <f t="array" ref="A3919">_xlfn.TEXTJOIN(",", TRUE, _xlfn.UNIQUE(IF((序时账[日期]=B3919)*(序时账[凭证字号]=C3919), 序时账[科目编码], "")))</f>
        <v>0</v>
      </c>
      <c r="B3919" s="89"/>
      <c r="G3919" s="39"/>
      <c r="H3919" s="39"/>
      <c r="I3919" s="42">
        <f>IF(F3919&lt;&gt;"结转本期损益",_xlfn.XLOOKUP(D3919,科目余额表[科目编码],科目余额表[抽查项目],"无匹配"),"期间结转")</f>
        <v>0</v>
      </c>
      <c r="J3919" s="38" t="str" cm="1">
        <f t="array" ref="J3919">_xlfn.TEXTJOIN(",", TRUE, _xlfn.UNIQUE(IF((序时账[日期]=B3919)*(序时账[凭证字号]=C3919)*IF(G3919=0,序时账[借方金额]&lt;&gt;0,序时账[借方金额]=0)*(序时账[科目编码]&lt;&gt;D3919), 序时账[科目名称], "")))</f>
        <v/>
      </c>
      <c r="K3919" s="42"/>
      <c r="M3919" s="24"/>
      <c r="N3919" s="23"/>
    </row>
    <row r="3920" spans="1:14">
      <c r="A3920" s="38" t="str" cm="1">
        <f t="array" ref="A3920">_xlfn.TEXTJOIN(",", TRUE, _xlfn.UNIQUE(IF((序时账[日期]=B3920)*(序时账[凭证字号]=C3920), 序时账[科目编码], "")))</f>
        <v>0</v>
      </c>
      <c r="B3920" s="89"/>
      <c r="G3920" s="39"/>
      <c r="H3920" s="39"/>
      <c r="I3920" s="42">
        <f>IF(F3920&lt;&gt;"结转本期损益",_xlfn.XLOOKUP(D3920,科目余额表[科目编码],科目余额表[抽查项目],"无匹配"),"期间结转")</f>
        <v>0</v>
      </c>
      <c r="J3920" s="38" t="str" cm="1">
        <f t="array" ref="J3920">_xlfn.TEXTJOIN(",", TRUE, _xlfn.UNIQUE(IF((序时账[日期]=B3920)*(序时账[凭证字号]=C3920)*IF(G3920=0,序时账[借方金额]&lt;&gt;0,序时账[借方金额]=0)*(序时账[科目编码]&lt;&gt;D3920), 序时账[科目名称], "")))</f>
        <v/>
      </c>
      <c r="K3920" s="42"/>
      <c r="M3920" s="24"/>
      <c r="N3920" s="23"/>
    </row>
    <row r="3921" spans="1:14">
      <c r="A3921" s="38" t="str" cm="1">
        <f t="array" ref="A3921">_xlfn.TEXTJOIN(",", TRUE, _xlfn.UNIQUE(IF((序时账[日期]=B3921)*(序时账[凭证字号]=C3921), 序时账[科目编码], "")))</f>
        <v>0</v>
      </c>
      <c r="B3921" s="89"/>
      <c r="G3921" s="39"/>
      <c r="H3921" s="39"/>
      <c r="I3921" s="42">
        <f>IF(F3921&lt;&gt;"结转本期损益",_xlfn.XLOOKUP(D3921,科目余额表[科目编码],科目余额表[抽查项目],"无匹配"),"期间结转")</f>
        <v>0</v>
      </c>
      <c r="J3921" s="38" t="str" cm="1">
        <f t="array" ref="J3921">_xlfn.TEXTJOIN(",", TRUE, _xlfn.UNIQUE(IF((序时账[日期]=B3921)*(序时账[凭证字号]=C3921)*IF(G3921=0,序时账[借方金额]&lt;&gt;0,序时账[借方金额]=0)*(序时账[科目编码]&lt;&gt;D3921), 序时账[科目名称], "")))</f>
        <v/>
      </c>
      <c r="K3921" s="42"/>
      <c r="M3921" s="24"/>
      <c r="N3921" s="23"/>
    </row>
    <row r="3922" spans="1:14">
      <c r="A3922" s="38" t="str" cm="1">
        <f t="array" ref="A3922">_xlfn.TEXTJOIN(",", TRUE, _xlfn.UNIQUE(IF((序时账[日期]=B3922)*(序时账[凭证字号]=C3922), 序时账[科目编码], "")))</f>
        <v>0</v>
      </c>
      <c r="B3922" s="89"/>
      <c r="G3922" s="39"/>
      <c r="H3922" s="39"/>
      <c r="I3922" s="42">
        <f>IF(F3922&lt;&gt;"结转本期损益",_xlfn.XLOOKUP(D3922,科目余额表[科目编码],科目余额表[抽查项目],"无匹配"),"期间结转")</f>
        <v>0</v>
      </c>
      <c r="J3922" s="38" t="str" cm="1">
        <f t="array" ref="J3922">_xlfn.TEXTJOIN(",", TRUE, _xlfn.UNIQUE(IF((序时账[日期]=B3922)*(序时账[凭证字号]=C3922)*IF(G3922=0,序时账[借方金额]&lt;&gt;0,序时账[借方金额]=0)*(序时账[科目编码]&lt;&gt;D3922), 序时账[科目名称], "")))</f>
        <v/>
      </c>
      <c r="K3922" s="42"/>
      <c r="M3922" s="24"/>
      <c r="N3922" s="23"/>
    </row>
    <row r="3923" spans="1:14">
      <c r="A3923" s="38" t="str" cm="1">
        <f t="array" ref="A3923">_xlfn.TEXTJOIN(",", TRUE, _xlfn.UNIQUE(IF((序时账[日期]=B3923)*(序时账[凭证字号]=C3923), 序时账[科目编码], "")))</f>
        <v>0</v>
      </c>
      <c r="B3923" s="89"/>
      <c r="G3923" s="39"/>
      <c r="H3923" s="39"/>
      <c r="I3923" s="42">
        <f>IF(F3923&lt;&gt;"结转本期损益",_xlfn.XLOOKUP(D3923,科目余额表[科目编码],科目余额表[抽查项目],"无匹配"),"期间结转")</f>
        <v>0</v>
      </c>
      <c r="J3923" s="38" t="str" cm="1">
        <f t="array" ref="J3923">_xlfn.TEXTJOIN(",", TRUE, _xlfn.UNIQUE(IF((序时账[日期]=B3923)*(序时账[凭证字号]=C3923)*IF(G3923=0,序时账[借方金额]&lt;&gt;0,序时账[借方金额]=0)*(序时账[科目编码]&lt;&gt;D3923), 序时账[科目名称], "")))</f>
        <v/>
      </c>
      <c r="K3923" s="42"/>
      <c r="M3923" s="24"/>
      <c r="N3923" s="23"/>
    </row>
    <row r="3924" spans="1:14">
      <c r="A3924" s="38" t="str" cm="1">
        <f t="array" ref="A3924">_xlfn.TEXTJOIN(",", TRUE, _xlfn.UNIQUE(IF((序时账[日期]=B3924)*(序时账[凭证字号]=C3924), 序时账[科目编码], "")))</f>
        <v>0</v>
      </c>
      <c r="B3924" s="89"/>
      <c r="G3924" s="39"/>
      <c r="H3924" s="39"/>
      <c r="I3924" s="42">
        <f>IF(F3924&lt;&gt;"结转本期损益",_xlfn.XLOOKUP(D3924,科目余额表[科目编码],科目余额表[抽查项目],"无匹配"),"期间结转")</f>
        <v>0</v>
      </c>
      <c r="J3924" s="38" t="str" cm="1">
        <f t="array" ref="J3924">_xlfn.TEXTJOIN(",", TRUE, _xlfn.UNIQUE(IF((序时账[日期]=B3924)*(序时账[凭证字号]=C3924)*IF(G3924=0,序时账[借方金额]&lt;&gt;0,序时账[借方金额]=0)*(序时账[科目编码]&lt;&gt;D3924), 序时账[科目名称], "")))</f>
        <v/>
      </c>
      <c r="K3924" s="42"/>
      <c r="M3924" s="24"/>
      <c r="N3924" s="23"/>
    </row>
    <row r="3925" spans="1:14">
      <c r="A3925" s="38" t="str" cm="1">
        <f t="array" ref="A3925">_xlfn.TEXTJOIN(",", TRUE, _xlfn.UNIQUE(IF((序时账[日期]=B3925)*(序时账[凭证字号]=C3925), 序时账[科目编码], "")))</f>
        <v>0</v>
      </c>
      <c r="B3925" s="89"/>
      <c r="G3925" s="39"/>
      <c r="H3925" s="39"/>
      <c r="I3925" s="42">
        <f>IF(F3925&lt;&gt;"结转本期损益",_xlfn.XLOOKUP(D3925,科目余额表[科目编码],科目余额表[抽查项目],"无匹配"),"期间结转")</f>
        <v>0</v>
      </c>
      <c r="J3925" s="38" t="str" cm="1">
        <f t="array" ref="J3925">_xlfn.TEXTJOIN(",", TRUE, _xlfn.UNIQUE(IF((序时账[日期]=B3925)*(序时账[凭证字号]=C3925)*IF(G3925=0,序时账[借方金额]&lt;&gt;0,序时账[借方金额]=0)*(序时账[科目编码]&lt;&gt;D3925), 序时账[科目名称], "")))</f>
        <v/>
      </c>
      <c r="K3925" s="42"/>
      <c r="M3925" s="24"/>
      <c r="N3925" s="23"/>
    </row>
    <row r="3926" spans="1:14">
      <c r="A3926" s="38" t="str" cm="1">
        <f t="array" ref="A3926">_xlfn.TEXTJOIN(",", TRUE, _xlfn.UNIQUE(IF((序时账[日期]=B3926)*(序时账[凭证字号]=C3926), 序时账[科目编码], "")))</f>
        <v>0</v>
      </c>
      <c r="B3926" s="89"/>
      <c r="G3926" s="39"/>
      <c r="H3926" s="39"/>
      <c r="I3926" s="42">
        <f>IF(F3926&lt;&gt;"结转本期损益",_xlfn.XLOOKUP(D3926,科目余额表[科目编码],科目余额表[抽查项目],"无匹配"),"期间结转")</f>
        <v>0</v>
      </c>
      <c r="J3926" s="38" t="str" cm="1">
        <f t="array" ref="J3926">_xlfn.TEXTJOIN(",", TRUE, _xlfn.UNIQUE(IF((序时账[日期]=B3926)*(序时账[凭证字号]=C3926)*IF(G3926=0,序时账[借方金额]&lt;&gt;0,序时账[借方金额]=0)*(序时账[科目编码]&lt;&gt;D3926), 序时账[科目名称], "")))</f>
        <v/>
      </c>
      <c r="K3926" s="42"/>
      <c r="M3926" s="24"/>
      <c r="N3926" s="23"/>
    </row>
    <row r="3927" spans="1:14">
      <c r="A3927" s="38" t="str" cm="1">
        <f t="array" ref="A3927">_xlfn.TEXTJOIN(",", TRUE, _xlfn.UNIQUE(IF((序时账[日期]=B3927)*(序时账[凭证字号]=C3927), 序时账[科目编码], "")))</f>
        <v>0</v>
      </c>
      <c r="B3927" s="89"/>
      <c r="G3927" s="39"/>
      <c r="H3927" s="39"/>
      <c r="I3927" s="42">
        <f>IF(F3927&lt;&gt;"结转本期损益",_xlfn.XLOOKUP(D3927,科目余额表[科目编码],科目余额表[抽查项目],"无匹配"),"期间结转")</f>
        <v>0</v>
      </c>
      <c r="J3927" s="38" t="str" cm="1">
        <f t="array" ref="J3927">_xlfn.TEXTJOIN(",", TRUE, _xlfn.UNIQUE(IF((序时账[日期]=B3927)*(序时账[凭证字号]=C3927)*IF(G3927=0,序时账[借方金额]&lt;&gt;0,序时账[借方金额]=0)*(序时账[科目编码]&lt;&gt;D3927), 序时账[科目名称], "")))</f>
        <v/>
      </c>
      <c r="K3927" s="42"/>
      <c r="M3927" s="24"/>
      <c r="N3927" s="23"/>
    </row>
    <row r="3928" spans="1:14">
      <c r="A3928" s="38" t="str" cm="1">
        <f t="array" ref="A3928">_xlfn.TEXTJOIN(",", TRUE, _xlfn.UNIQUE(IF((序时账[日期]=B3928)*(序时账[凭证字号]=C3928), 序时账[科目编码], "")))</f>
        <v>0</v>
      </c>
      <c r="B3928" s="89"/>
      <c r="G3928" s="39"/>
      <c r="H3928" s="39"/>
      <c r="I3928" s="42">
        <f>IF(F3928&lt;&gt;"结转本期损益",_xlfn.XLOOKUP(D3928,科目余额表[科目编码],科目余额表[抽查项目],"无匹配"),"期间结转")</f>
        <v>0</v>
      </c>
      <c r="J3928" s="38" t="str" cm="1">
        <f t="array" ref="J3928">_xlfn.TEXTJOIN(",", TRUE, _xlfn.UNIQUE(IF((序时账[日期]=B3928)*(序时账[凭证字号]=C3928)*IF(G3928=0,序时账[借方金额]&lt;&gt;0,序时账[借方金额]=0)*(序时账[科目编码]&lt;&gt;D3928), 序时账[科目名称], "")))</f>
        <v/>
      </c>
      <c r="K3928" s="42"/>
      <c r="M3928" s="24"/>
      <c r="N3928" s="23"/>
    </row>
    <row r="3929" spans="1:14">
      <c r="A3929" s="38" t="str" cm="1">
        <f t="array" ref="A3929">_xlfn.TEXTJOIN(",", TRUE, _xlfn.UNIQUE(IF((序时账[日期]=B3929)*(序时账[凭证字号]=C3929), 序时账[科目编码], "")))</f>
        <v>0</v>
      </c>
      <c r="B3929" s="89"/>
      <c r="G3929" s="39"/>
      <c r="H3929" s="39"/>
      <c r="I3929" s="42">
        <f>IF(F3929&lt;&gt;"结转本期损益",_xlfn.XLOOKUP(D3929,科目余额表[科目编码],科目余额表[抽查项目],"无匹配"),"期间结转")</f>
        <v>0</v>
      </c>
      <c r="J3929" s="38" t="str" cm="1">
        <f t="array" ref="J3929">_xlfn.TEXTJOIN(",", TRUE, _xlfn.UNIQUE(IF((序时账[日期]=B3929)*(序时账[凭证字号]=C3929)*IF(G3929=0,序时账[借方金额]&lt;&gt;0,序时账[借方金额]=0)*(序时账[科目编码]&lt;&gt;D3929), 序时账[科目名称], "")))</f>
        <v/>
      </c>
      <c r="K3929" s="42"/>
      <c r="M3929" s="24"/>
      <c r="N3929" s="23"/>
    </row>
    <row r="3930" spans="1:14">
      <c r="A3930" s="38" t="str" cm="1">
        <f t="array" ref="A3930">_xlfn.TEXTJOIN(",", TRUE, _xlfn.UNIQUE(IF((序时账[日期]=B3930)*(序时账[凭证字号]=C3930), 序时账[科目编码], "")))</f>
        <v>0</v>
      </c>
      <c r="B3930" s="89"/>
      <c r="G3930" s="39"/>
      <c r="H3930" s="39"/>
      <c r="I3930" s="42">
        <f>IF(F3930&lt;&gt;"结转本期损益",_xlfn.XLOOKUP(D3930,科目余额表[科目编码],科目余额表[抽查项目],"无匹配"),"期间结转")</f>
        <v>0</v>
      </c>
      <c r="J3930" s="38" t="str" cm="1">
        <f t="array" ref="J3930">_xlfn.TEXTJOIN(",", TRUE, _xlfn.UNIQUE(IF((序时账[日期]=B3930)*(序时账[凭证字号]=C3930)*IF(G3930=0,序时账[借方金额]&lt;&gt;0,序时账[借方金额]=0)*(序时账[科目编码]&lt;&gt;D3930), 序时账[科目名称], "")))</f>
        <v/>
      </c>
      <c r="K3930" s="42"/>
      <c r="M3930" s="24"/>
      <c r="N3930" s="23"/>
    </row>
    <row r="3931" spans="1:14">
      <c r="A3931" s="38" t="str" cm="1">
        <f t="array" ref="A3931">_xlfn.TEXTJOIN(",", TRUE, _xlfn.UNIQUE(IF((序时账[日期]=B3931)*(序时账[凭证字号]=C3931), 序时账[科目编码], "")))</f>
        <v>0</v>
      </c>
      <c r="B3931" s="89"/>
      <c r="G3931" s="39"/>
      <c r="H3931" s="39"/>
      <c r="I3931" s="42">
        <f>IF(F3931&lt;&gt;"结转本期损益",_xlfn.XLOOKUP(D3931,科目余额表[科目编码],科目余额表[抽查项目],"无匹配"),"期间结转")</f>
        <v>0</v>
      </c>
      <c r="J3931" s="38" t="str" cm="1">
        <f t="array" ref="J3931">_xlfn.TEXTJOIN(",", TRUE, _xlfn.UNIQUE(IF((序时账[日期]=B3931)*(序时账[凭证字号]=C3931)*IF(G3931=0,序时账[借方金额]&lt;&gt;0,序时账[借方金额]=0)*(序时账[科目编码]&lt;&gt;D3931), 序时账[科目名称], "")))</f>
        <v/>
      </c>
      <c r="K3931" s="42"/>
      <c r="M3931" s="24"/>
      <c r="N3931" s="23"/>
    </row>
    <row r="3932" spans="1:14">
      <c r="A3932" s="38" t="str" cm="1">
        <f t="array" ref="A3932">_xlfn.TEXTJOIN(",", TRUE, _xlfn.UNIQUE(IF((序时账[日期]=B3932)*(序时账[凭证字号]=C3932), 序时账[科目编码], "")))</f>
        <v>0</v>
      </c>
      <c r="B3932" s="89"/>
      <c r="G3932" s="39"/>
      <c r="H3932" s="39"/>
      <c r="I3932" s="42">
        <f>IF(F3932&lt;&gt;"结转本期损益",_xlfn.XLOOKUP(D3932,科目余额表[科目编码],科目余额表[抽查项目],"无匹配"),"期间结转")</f>
        <v>0</v>
      </c>
      <c r="J3932" s="38" t="str" cm="1">
        <f t="array" ref="J3932">_xlfn.TEXTJOIN(",", TRUE, _xlfn.UNIQUE(IF((序时账[日期]=B3932)*(序时账[凭证字号]=C3932)*IF(G3932=0,序时账[借方金额]&lt;&gt;0,序时账[借方金额]=0)*(序时账[科目编码]&lt;&gt;D3932), 序时账[科目名称], "")))</f>
        <v/>
      </c>
      <c r="K3932" s="42"/>
      <c r="M3932" s="24"/>
      <c r="N3932" s="23"/>
    </row>
    <row r="3933" spans="1:14">
      <c r="A3933" s="38" t="str" cm="1">
        <f t="array" ref="A3933">_xlfn.TEXTJOIN(",", TRUE, _xlfn.UNIQUE(IF((序时账[日期]=B3933)*(序时账[凭证字号]=C3933), 序时账[科目编码], "")))</f>
        <v>0</v>
      </c>
      <c r="B3933" s="89"/>
      <c r="G3933" s="39"/>
      <c r="H3933" s="39"/>
      <c r="I3933" s="42">
        <f>IF(F3933&lt;&gt;"结转本期损益",_xlfn.XLOOKUP(D3933,科目余额表[科目编码],科目余额表[抽查项目],"无匹配"),"期间结转")</f>
        <v>0</v>
      </c>
      <c r="J3933" s="38" t="str" cm="1">
        <f t="array" ref="J3933">_xlfn.TEXTJOIN(",", TRUE, _xlfn.UNIQUE(IF((序时账[日期]=B3933)*(序时账[凭证字号]=C3933)*IF(G3933=0,序时账[借方金额]&lt;&gt;0,序时账[借方金额]=0)*(序时账[科目编码]&lt;&gt;D3933), 序时账[科目名称], "")))</f>
        <v/>
      </c>
      <c r="K3933" s="42"/>
      <c r="M3933" s="24"/>
      <c r="N3933" s="23"/>
    </row>
    <row r="3934" spans="1:14">
      <c r="A3934" s="38" t="str" cm="1">
        <f t="array" ref="A3934">_xlfn.TEXTJOIN(",", TRUE, _xlfn.UNIQUE(IF((序时账[日期]=B3934)*(序时账[凭证字号]=C3934), 序时账[科目编码], "")))</f>
        <v>0</v>
      </c>
      <c r="B3934" s="89"/>
      <c r="G3934" s="39"/>
      <c r="H3934" s="39"/>
      <c r="I3934" s="42">
        <f>IF(F3934&lt;&gt;"结转本期损益",_xlfn.XLOOKUP(D3934,科目余额表[科目编码],科目余额表[抽查项目],"无匹配"),"期间结转")</f>
        <v>0</v>
      </c>
      <c r="J3934" s="38" t="str" cm="1">
        <f t="array" ref="J3934">_xlfn.TEXTJOIN(",", TRUE, _xlfn.UNIQUE(IF((序时账[日期]=B3934)*(序时账[凭证字号]=C3934)*IF(G3934=0,序时账[借方金额]&lt;&gt;0,序时账[借方金额]=0)*(序时账[科目编码]&lt;&gt;D3934), 序时账[科目名称], "")))</f>
        <v/>
      </c>
      <c r="K3934" s="42"/>
      <c r="M3934" s="24"/>
      <c r="N3934" s="23"/>
    </row>
    <row r="3935" spans="1:14">
      <c r="A3935" s="38" t="str" cm="1">
        <f t="array" ref="A3935">_xlfn.TEXTJOIN(",", TRUE, _xlfn.UNIQUE(IF((序时账[日期]=B3935)*(序时账[凭证字号]=C3935), 序时账[科目编码], "")))</f>
        <v>0</v>
      </c>
      <c r="B3935" s="89"/>
      <c r="G3935" s="39"/>
      <c r="H3935" s="39"/>
      <c r="I3935" s="42">
        <f>IF(F3935&lt;&gt;"结转本期损益",_xlfn.XLOOKUP(D3935,科目余额表[科目编码],科目余额表[抽查项目],"无匹配"),"期间结转")</f>
        <v>0</v>
      </c>
      <c r="J3935" s="38" t="str" cm="1">
        <f t="array" ref="J3935">_xlfn.TEXTJOIN(",", TRUE, _xlfn.UNIQUE(IF((序时账[日期]=B3935)*(序时账[凭证字号]=C3935)*IF(G3935=0,序时账[借方金额]&lt;&gt;0,序时账[借方金额]=0)*(序时账[科目编码]&lt;&gt;D3935), 序时账[科目名称], "")))</f>
        <v/>
      </c>
      <c r="K3935" s="42"/>
      <c r="M3935" s="24"/>
      <c r="N3935" s="23"/>
    </row>
    <row r="3936" spans="1:14">
      <c r="A3936" s="38" t="str" cm="1">
        <f t="array" ref="A3936">_xlfn.TEXTJOIN(",", TRUE, _xlfn.UNIQUE(IF((序时账[日期]=B3936)*(序时账[凭证字号]=C3936), 序时账[科目编码], "")))</f>
        <v>0</v>
      </c>
      <c r="B3936" s="89"/>
      <c r="G3936" s="39"/>
      <c r="H3936" s="39"/>
      <c r="I3936" s="42">
        <f>IF(F3936&lt;&gt;"结转本期损益",_xlfn.XLOOKUP(D3936,科目余额表[科目编码],科目余额表[抽查项目],"无匹配"),"期间结转")</f>
        <v>0</v>
      </c>
      <c r="J3936" s="38" t="str" cm="1">
        <f t="array" ref="J3936">_xlfn.TEXTJOIN(",", TRUE, _xlfn.UNIQUE(IF((序时账[日期]=B3936)*(序时账[凭证字号]=C3936)*IF(G3936=0,序时账[借方金额]&lt;&gt;0,序时账[借方金额]=0)*(序时账[科目编码]&lt;&gt;D3936), 序时账[科目名称], "")))</f>
        <v/>
      </c>
      <c r="K3936" s="42"/>
      <c r="M3936" s="24"/>
      <c r="N3936" s="23"/>
    </row>
    <row r="3937" spans="1:14">
      <c r="A3937" s="38" t="str" cm="1">
        <f t="array" ref="A3937">_xlfn.TEXTJOIN(",", TRUE, _xlfn.UNIQUE(IF((序时账[日期]=B3937)*(序时账[凭证字号]=C3937), 序时账[科目编码], "")))</f>
        <v>0</v>
      </c>
      <c r="B3937" s="89"/>
      <c r="G3937" s="39"/>
      <c r="H3937" s="39"/>
      <c r="I3937" s="42">
        <f>IF(F3937&lt;&gt;"结转本期损益",_xlfn.XLOOKUP(D3937,科目余额表[科目编码],科目余额表[抽查项目],"无匹配"),"期间结转")</f>
        <v>0</v>
      </c>
      <c r="J3937" s="38" t="str" cm="1">
        <f t="array" ref="J3937">_xlfn.TEXTJOIN(",", TRUE, _xlfn.UNIQUE(IF((序时账[日期]=B3937)*(序时账[凭证字号]=C3937)*IF(G3937=0,序时账[借方金额]&lt;&gt;0,序时账[借方金额]=0)*(序时账[科目编码]&lt;&gt;D3937), 序时账[科目名称], "")))</f>
        <v/>
      </c>
      <c r="K3937" s="42"/>
      <c r="M3937" s="24"/>
      <c r="N3937" s="23"/>
    </row>
    <row r="3938" spans="1:14">
      <c r="A3938" s="38" t="str" cm="1">
        <f t="array" ref="A3938">_xlfn.TEXTJOIN(",", TRUE, _xlfn.UNIQUE(IF((序时账[日期]=B3938)*(序时账[凭证字号]=C3938), 序时账[科目编码], "")))</f>
        <v>0</v>
      </c>
      <c r="B3938" s="89"/>
      <c r="G3938" s="39"/>
      <c r="H3938" s="39"/>
      <c r="I3938" s="42">
        <f>IF(F3938&lt;&gt;"结转本期损益",_xlfn.XLOOKUP(D3938,科目余额表[科目编码],科目余额表[抽查项目],"无匹配"),"期间结转")</f>
        <v>0</v>
      </c>
      <c r="J3938" s="38" t="str" cm="1">
        <f t="array" ref="J3938">_xlfn.TEXTJOIN(",", TRUE, _xlfn.UNIQUE(IF((序时账[日期]=B3938)*(序时账[凭证字号]=C3938)*IF(G3938=0,序时账[借方金额]&lt;&gt;0,序时账[借方金额]=0)*(序时账[科目编码]&lt;&gt;D3938), 序时账[科目名称], "")))</f>
        <v/>
      </c>
      <c r="K3938" s="42"/>
      <c r="M3938" s="24"/>
      <c r="N3938" s="23"/>
    </row>
    <row r="3939" spans="1:14">
      <c r="A3939" s="38" t="str" cm="1">
        <f t="array" ref="A3939">_xlfn.TEXTJOIN(",", TRUE, _xlfn.UNIQUE(IF((序时账[日期]=B3939)*(序时账[凭证字号]=C3939), 序时账[科目编码], "")))</f>
        <v>0</v>
      </c>
      <c r="B3939" s="89"/>
      <c r="G3939" s="39"/>
      <c r="H3939" s="39"/>
      <c r="I3939" s="42">
        <f>IF(F3939&lt;&gt;"结转本期损益",_xlfn.XLOOKUP(D3939,科目余额表[科目编码],科目余额表[抽查项目],"无匹配"),"期间结转")</f>
        <v>0</v>
      </c>
      <c r="J3939" s="38" t="str" cm="1">
        <f t="array" ref="J3939">_xlfn.TEXTJOIN(",", TRUE, _xlfn.UNIQUE(IF((序时账[日期]=B3939)*(序时账[凭证字号]=C3939)*IF(G3939=0,序时账[借方金额]&lt;&gt;0,序时账[借方金额]=0)*(序时账[科目编码]&lt;&gt;D3939), 序时账[科目名称], "")))</f>
        <v/>
      </c>
      <c r="K3939" s="42"/>
      <c r="M3939" s="24"/>
      <c r="N3939" s="23"/>
    </row>
    <row r="3940" spans="1:14">
      <c r="A3940" s="38" t="str" cm="1">
        <f t="array" ref="A3940">_xlfn.TEXTJOIN(",", TRUE, _xlfn.UNIQUE(IF((序时账[日期]=B3940)*(序时账[凭证字号]=C3940), 序时账[科目编码], "")))</f>
        <v>0</v>
      </c>
      <c r="B3940" s="89"/>
      <c r="G3940" s="39"/>
      <c r="H3940" s="39"/>
      <c r="I3940" s="42">
        <f>IF(F3940&lt;&gt;"结转本期损益",_xlfn.XLOOKUP(D3940,科目余额表[科目编码],科目余额表[抽查项目],"无匹配"),"期间结转")</f>
        <v>0</v>
      </c>
      <c r="J3940" s="38" t="str" cm="1">
        <f t="array" ref="J3940">_xlfn.TEXTJOIN(",", TRUE, _xlfn.UNIQUE(IF((序时账[日期]=B3940)*(序时账[凭证字号]=C3940)*IF(G3940=0,序时账[借方金额]&lt;&gt;0,序时账[借方金额]=0)*(序时账[科目编码]&lt;&gt;D3940), 序时账[科目名称], "")))</f>
        <v/>
      </c>
      <c r="K3940" s="42"/>
      <c r="M3940" s="24"/>
      <c r="N3940" s="23"/>
    </row>
    <row r="3941" spans="1:14">
      <c r="A3941" s="38" t="str" cm="1">
        <f t="array" ref="A3941">_xlfn.TEXTJOIN(",", TRUE, _xlfn.UNIQUE(IF((序时账[日期]=B3941)*(序时账[凭证字号]=C3941), 序时账[科目编码], "")))</f>
        <v>0</v>
      </c>
      <c r="B3941" s="89"/>
      <c r="G3941" s="39"/>
      <c r="H3941" s="39"/>
      <c r="I3941" s="42">
        <f>IF(F3941&lt;&gt;"结转本期损益",_xlfn.XLOOKUP(D3941,科目余额表[科目编码],科目余额表[抽查项目],"无匹配"),"期间结转")</f>
        <v>0</v>
      </c>
      <c r="J3941" s="38" t="str" cm="1">
        <f t="array" ref="J3941">_xlfn.TEXTJOIN(",", TRUE, _xlfn.UNIQUE(IF((序时账[日期]=B3941)*(序时账[凭证字号]=C3941)*IF(G3941=0,序时账[借方金额]&lt;&gt;0,序时账[借方金额]=0)*(序时账[科目编码]&lt;&gt;D3941), 序时账[科目名称], "")))</f>
        <v/>
      </c>
      <c r="K3941" s="42"/>
      <c r="M3941" s="24"/>
      <c r="N3941" s="23"/>
    </row>
    <row r="3942" spans="1:14">
      <c r="A3942" s="38" t="str" cm="1">
        <f t="array" ref="A3942">_xlfn.TEXTJOIN(",", TRUE, _xlfn.UNIQUE(IF((序时账[日期]=B3942)*(序时账[凭证字号]=C3942), 序时账[科目编码], "")))</f>
        <v>0</v>
      </c>
      <c r="B3942" s="89"/>
      <c r="G3942" s="39"/>
      <c r="H3942" s="39"/>
      <c r="I3942" s="42">
        <f>IF(F3942&lt;&gt;"结转本期损益",_xlfn.XLOOKUP(D3942,科目余额表[科目编码],科目余额表[抽查项目],"无匹配"),"期间结转")</f>
        <v>0</v>
      </c>
      <c r="J3942" s="38" t="str" cm="1">
        <f t="array" ref="J3942">_xlfn.TEXTJOIN(",", TRUE, _xlfn.UNIQUE(IF((序时账[日期]=B3942)*(序时账[凭证字号]=C3942)*IF(G3942=0,序时账[借方金额]&lt;&gt;0,序时账[借方金额]=0)*(序时账[科目编码]&lt;&gt;D3942), 序时账[科目名称], "")))</f>
        <v/>
      </c>
      <c r="K3942" s="42"/>
      <c r="M3942" s="24"/>
      <c r="N3942" s="23"/>
    </row>
    <row r="3943" spans="1:14">
      <c r="A3943" s="38" t="str" cm="1">
        <f t="array" ref="A3943">_xlfn.TEXTJOIN(",", TRUE, _xlfn.UNIQUE(IF((序时账[日期]=B3943)*(序时账[凭证字号]=C3943), 序时账[科目编码], "")))</f>
        <v>0</v>
      </c>
      <c r="B3943" s="89"/>
      <c r="G3943" s="39"/>
      <c r="H3943" s="39"/>
      <c r="I3943" s="42">
        <f>IF(F3943&lt;&gt;"结转本期损益",_xlfn.XLOOKUP(D3943,科目余额表[科目编码],科目余额表[抽查项目],"无匹配"),"期间结转")</f>
        <v>0</v>
      </c>
      <c r="J3943" s="38" t="str" cm="1">
        <f t="array" ref="J3943">_xlfn.TEXTJOIN(",", TRUE, _xlfn.UNIQUE(IF((序时账[日期]=B3943)*(序时账[凭证字号]=C3943)*IF(G3943=0,序时账[借方金额]&lt;&gt;0,序时账[借方金额]=0)*(序时账[科目编码]&lt;&gt;D3943), 序时账[科目名称], "")))</f>
        <v/>
      </c>
      <c r="K3943" s="42"/>
      <c r="M3943" s="24"/>
      <c r="N3943" s="23"/>
    </row>
    <row r="3944" spans="1:14">
      <c r="A3944" s="38" t="str" cm="1">
        <f t="array" ref="A3944">_xlfn.TEXTJOIN(",", TRUE, _xlfn.UNIQUE(IF((序时账[日期]=B3944)*(序时账[凭证字号]=C3944), 序时账[科目编码], "")))</f>
        <v>0</v>
      </c>
      <c r="B3944" s="89"/>
      <c r="G3944" s="39"/>
      <c r="H3944" s="39"/>
      <c r="I3944" s="42">
        <f>IF(F3944&lt;&gt;"结转本期损益",_xlfn.XLOOKUP(D3944,科目余额表[科目编码],科目余额表[抽查项目],"无匹配"),"期间结转")</f>
        <v>0</v>
      </c>
      <c r="J3944" s="38" t="str" cm="1">
        <f t="array" ref="J3944">_xlfn.TEXTJOIN(",", TRUE, _xlfn.UNIQUE(IF((序时账[日期]=B3944)*(序时账[凭证字号]=C3944)*IF(G3944=0,序时账[借方金额]&lt;&gt;0,序时账[借方金额]=0)*(序时账[科目编码]&lt;&gt;D3944), 序时账[科目名称], "")))</f>
        <v/>
      </c>
      <c r="K3944" s="42"/>
      <c r="M3944" s="24"/>
      <c r="N3944" s="23"/>
    </row>
    <row r="3945" spans="1:14">
      <c r="A3945" s="38" t="str" cm="1">
        <f t="array" ref="A3945">_xlfn.TEXTJOIN(",", TRUE, _xlfn.UNIQUE(IF((序时账[日期]=B3945)*(序时账[凭证字号]=C3945), 序时账[科目编码], "")))</f>
        <v>0</v>
      </c>
      <c r="B3945" s="89"/>
      <c r="G3945" s="39"/>
      <c r="H3945" s="39"/>
      <c r="I3945" s="42">
        <f>IF(F3945&lt;&gt;"结转本期损益",_xlfn.XLOOKUP(D3945,科目余额表[科目编码],科目余额表[抽查项目],"无匹配"),"期间结转")</f>
        <v>0</v>
      </c>
      <c r="J3945" s="38" t="str" cm="1">
        <f t="array" ref="J3945">_xlfn.TEXTJOIN(",", TRUE, _xlfn.UNIQUE(IF((序时账[日期]=B3945)*(序时账[凭证字号]=C3945)*IF(G3945=0,序时账[借方金额]&lt;&gt;0,序时账[借方金额]=0)*(序时账[科目编码]&lt;&gt;D3945), 序时账[科目名称], "")))</f>
        <v/>
      </c>
      <c r="K3945" s="42"/>
      <c r="M3945" s="24"/>
      <c r="N3945" s="23"/>
    </row>
    <row r="3946" spans="1:14">
      <c r="A3946" s="38" t="str" cm="1">
        <f t="array" ref="A3946">_xlfn.TEXTJOIN(",", TRUE, _xlfn.UNIQUE(IF((序时账[日期]=B3946)*(序时账[凭证字号]=C3946), 序时账[科目编码], "")))</f>
        <v>0</v>
      </c>
      <c r="B3946" s="89"/>
      <c r="G3946" s="39"/>
      <c r="H3946" s="39"/>
      <c r="I3946" s="42">
        <f>IF(F3946&lt;&gt;"结转本期损益",_xlfn.XLOOKUP(D3946,科目余额表[科目编码],科目余额表[抽查项目],"无匹配"),"期间结转")</f>
        <v>0</v>
      </c>
      <c r="J3946" s="38" t="str" cm="1">
        <f t="array" ref="J3946">_xlfn.TEXTJOIN(",", TRUE, _xlfn.UNIQUE(IF((序时账[日期]=B3946)*(序时账[凭证字号]=C3946)*IF(G3946=0,序时账[借方金额]&lt;&gt;0,序时账[借方金额]=0)*(序时账[科目编码]&lt;&gt;D3946), 序时账[科目名称], "")))</f>
        <v/>
      </c>
      <c r="K3946" s="42"/>
      <c r="M3946" s="24"/>
      <c r="N3946" s="23"/>
    </row>
    <row r="3947" spans="1:14">
      <c r="A3947" s="38" t="str" cm="1">
        <f t="array" ref="A3947">_xlfn.TEXTJOIN(",", TRUE, _xlfn.UNIQUE(IF((序时账[日期]=B3947)*(序时账[凭证字号]=C3947), 序时账[科目编码], "")))</f>
        <v>0</v>
      </c>
      <c r="B3947" s="89"/>
      <c r="G3947" s="39"/>
      <c r="H3947" s="39"/>
      <c r="I3947" s="42">
        <f>IF(F3947&lt;&gt;"结转本期损益",_xlfn.XLOOKUP(D3947,科目余额表[科目编码],科目余额表[抽查项目],"无匹配"),"期间结转")</f>
        <v>0</v>
      </c>
      <c r="J3947" s="38" t="str" cm="1">
        <f t="array" ref="J3947">_xlfn.TEXTJOIN(",", TRUE, _xlfn.UNIQUE(IF((序时账[日期]=B3947)*(序时账[凭证字号]=C3947)*IF(G3947=0,序时账[借方金额]&lt;&gt;0,序时账[借方金额]=0)*(序时账[科目编码]&lt;&gt;D3947), 序时账[科目名称], "")))</f>
        <v/>
      </c>
      <c r="K3947" s="42"/>
      <c r="M3947" s="24"/>
      <c r="N3947" s="23"/>
    </row>
    <row r="3948" spans="1:14">
      <c r="A3948" s="38" t="str" cm="1">
        <f t="array" ref="A3948">_xlfn.TEXTJOIN(",", TRUE, _xlfn.UNIQUE(IF((序时账[日期]=B3948)*(序时账[凭证字号]=C3948), 序时账[科目编码], "")))</f>
        <v>0</v>
      </c>
      <c r="B3948" s="89"/>
      <c r="G3948" s="39"/>
      <c r="H3948" s="39"/>
      <c r="I3948" s="42">
        <f>IF(F3948&lt;&gt;"结转本期损益",_xlfn.XLOOKUP(D3948,科目余额表[科目编码],科目余额表[抽查项目],"无匹配"),"期间结转")</f>
        <v>0</v>
      </c>
      <c r="J3948" s="38" t="str" cm="1">
        <f t="array" ref="J3948">_xlfn.TEXTJOIN(",", TRUE, _xlfn.UNIQUE(IF((序时账[日期]=B3948)*(序时账[凭证字号]=C3948)*IF(G3948=0,序时账[借方金额]&lt;&gt;0,序时账[借方金额]=0)*(序时账[科目编码]&lt;&gt;D3948), 序时账[科目名称], "")))</f>
        <v/>
      </c>
      <c r="K3948" s="42"/>
      <c r="M3948" s="24"/>
      <c r="N3948" s="23"/>
    </row>
    <row r="3949" spans="1:14">
      <c r="A3949" s="38" t="str" cm="1">
        <f t="array" ref="A3949">_xlfn.TEXTJOIN(",", TRUE, _xlfn.UNIQUE(IF((序时账[日期]=B3949)*(序时账[凭证字号]=C3949), 序时账[科目编码], "")))</f>
        <v>0</v>
      </c>
      <c r="B3949" s="89"/>
      <c r="G3949" s="39"/>
      <c r="H3949" s="39"/>
      <c r="I3949" s="42">
        <f>IF(F3949&lt;&gt;"结转本期损益",_xlfn.XLOOKUP(D3949,科目余额表[科目编码],科目余额表[抽查项目],"无匹配"),"期间结转")</f>
        <v>0</v>
      </c>
      <c r="J3949" s="38" t="str" cm="1">
        <f t="array" ref="J3949">_xlfn.TEXTJOIN(",", TRUE, _xlfn.UNIQUE(IF((序时账[日期]=B3949)*(序时账[凭证字号]=C3949)*IF(G3949=0,序时账[借方金额]&lt;&gt;0,序时账[借方金额]=0)*(序时账[科目编码]&lt;&gt;D3949), 序时账[科目名称], "")))</f>
        <v/>
      </c>
      <c r="K3949" s="42"/>
      <c r="M3949" s="24"/>
      <c r="N3949" s="23"/>
    </row>
    <row r="3950" spans="1:14">
      <c r="A3950" s="38" t="str" cm="1">
        <f t="array" ref="A3950">_xlfn.TEXTJOIN(",", TRUE, _xlfn.UNIQUE(IF((序时账[日期]=B3950)*(序时账[凭证字号]=C3950), 序时账[科目编码], "")))</f>
        <v>0</v>
      </c>
      <c r="B3950" s="89"/>
      <c r="G3950" s="39"/>
      <c r="H3950" s="39"/>
      <c r="I3950" s="42">
        <f>IF(F3950&lt;&gt;"结转本期损益",_xlfn.XLOOKUP(D3950,科目余额表[科目编码],科目余额表[抽查项目],"无匹配"),"期间结转")</f>
        <v>0</v>
      </c>
      <c r="J3950" s="38" t="str" cm="1">
        <f t="array" ref="J3950">_xlfn.TEXTJOIN(",", TRUE, _xlfn.UNIQUE(IF((序时账[日期]=B3950)*(序时账[凭证字号]=C3950)*IF(G3950=0,序时账[借方金额]&lt;&gt;0,序时账[借方金额]=0)*(序时账[科目编码]&lt;&gt;D3950), 序时账[科目名称], "")))</f>
        <v/>
      </c>
      <c r="K3950" s="42"/>
      <c r="M3950" s="24"/>
      <c r="N3950" s="23"/>
    </row>
    <row r="3951" spans="1:14">
      <c r="A3951" s="38" t="str" cm="1">
        <f t="array" ref="A3951">_xlfn.TEXTJOIN(",", TRUE, _xlfn.UNIQUE(IF((序时账[日期]=B3951)*(序时账[凭证字号]=C3951), 序时账[科目编码], "")))</f>
        <v>0</v>
      </c>
      <c r="B3951" s="89"/>
      <c r="G3951" s="39"/>
      <c r="H3951" s="39"/>
      <c r="I3951" s="42">
        <f>IF(F3951&lt;&gt;"结转本期损益",_xlfn.XLOOKUP(D3951,科目余额表[科目编码],科目余额表[抽查项目],"无匹配"),"期间结转")</f>
        <v>0</v>
      </c>
      <c r="J3951" s="38" t="str" cm="1">
        <f t="array" ref="J3951">_xlfn.TEXTJOIN(",", TRUE, _xlfn.UNIQUE(IF((序时账[日期]=B3951)*(序时账[凭证字号]=C3951)*IF(G3951=0,序时账[借方金额]&lt;&gt;0,序时账[借方金额]=0)*(序时账[科目编码]&lt;&gt;D3951), 序时账[科目名称], "")))</f>
        <v/>
      </c>
      <c r="K3951" s="42"/>
      <c r="M3951" s="24"/>
      <c r="N3951" s="23"/>
    </row>
    <row r="3952" spans="1:14">
      <c r="A3952" s="38" t="str" cm="1">
        <f t="array" ref="A3952">_xlfn.TEXTJOIN(",", TRUE, _xlfn.UNIQUE(IF((序时账[日期]=B3952)*(序时账[凭证字号]=C3952), 序时账[科目编码], "")))</f>
        <v>0</v>
      </c>
      <c r="B3952" s="89"/>
      <c r="G3952" s="39"/>
      <c r="H3952" s="39"/>
      <c r="I3952" s="42">
        <f>IF(F3952&lt;&gt;"结转本期损益",_xlfn.XLOOKUP(D3952,科目余额表[科目编码],科目余额表[抽查项目],"无匹配"),"期间结转")</f>
        <v>0</v>
      </c>
      <c r="J3952" s="38" t="str" cm="1">
        <f t="array" ref="J3952">_xlfn.TEXTJOIN(",", TRUE, _xlfn.UNIQUE(IF((序时账[日期]=B3952)*(序时账[凭证字号]=C3952)*IF(G3952=0,序时账[借方金额]&lt;&gt;0,序时账[借方金额]=0)*(序时账[科目编码]&lt;&gt;D3952), 序时账[科目名称], "")))</f>
        <v/>
      </c>
      <c r="K3952" s="42"/>
      <c r="M3952" s="24"/>
      <c r="N3952" s="23"/>
    </row>
    <row r="3953" spans="1:14">
      <c r="A3953" s="38" t="str" cm="1">
        <f t="array" ref="A3953">_xlfn.TEXTJOIN(",", TRUE, _xlfn.UNIQUE(IF((序时账[日期]=B3953)*(序时账[凭证字号]=C3953), 序时账[科目编码], "")))</f>
        <v>0</v>
      </c>
      <c r="B3953" s="89"/>
      <c r="G3953" s="39"/>
      <c r="H3953" s="39"/>
      <c r="I3953" s="42">
        <f>IF(F3953&lt;&gt;"结转本期损益",_xlfn.XLOOKUP(D3953,科目余额表[科目编码],科目余额表[抽查项目],"无匹配"),"期间结转")</f>
        <v>0</v>
      </c>
      <c r="J3953" s="38" t="str" cm="1">
        <f t="array" ref="J3953">_xlfn.TEXTJOIN(",", TRUE, _xlfn.UNIQUE(IF((序时账[日期]=B3953)*(序时账[凭证字号]=C3953)*IF(G3953=0,序时账[借方金额]&lt;&gt;0,序时账[借方金额]=0)*(序时账[科目编码]&lt;&gt;D3953), 序时账[科目名称], "")))</f>
        <v/>
      </c>
      <c r="K3953" s="42"/>
      <c r="M3953" s="24"/>
      <c r="N3953" s="23"/>
    </row>
    <row r="3954" spans="1:14">
      <c r="A3954" s="38" t="str" cm="1">
        <f t="array" ref="A3954">_xlfn.TEXTJOIN(",", TRUE, _xlfn.UNIQUE(IF((序时账[日期]=B3954)*(序时账[凭证字号]=C3954), 序时账[科目编码], "")))</f>
        <v>0</v>
      </c>
      <c r="B3954" s="89"/>
      <c r="G3954" s="39"/>
      <c r="H3954" s="39"/>
      <c r="I3954" s="42">
        <f>IF(F3954&lt;&gt;"结转本期损益",_xlfn.XLOOKUP(D3954,科目余额表[科目编码],科目余额表[抽查项目],"无匹配"),"期间结转")</f>
        <v>0</v>
      </c>
      <c r="J3954" s="38" t="str" cm="1">
        <f t="array" ref="J3954">_xlfn.TEXTJOIN(",", TRUE, _xlfn.UNIQUE(IF((序时账[日期]=B3954)*(序时账[凭证字号]=C3954)*IF(G3954=0,序时账[借方金额]&lt;&gt;0,序时账[借方金额]=0)*(序时账[科目编码]&lt;&gt;D3954), 序时账[科目名称], "")))</f>
        <v/>
      </c>
      <c r="K3954" s="42"/>
      <c r="M3954" s="24"/>
      <c r="N3954" s="23"/>
    </row>
    <row r="3955" spans="1:14">
      <c r="A3955" s="38" t="str" cm="1">
        <f t="array" ref="A3955">_xlfn.TEXTJOIN(",", TRUE, _xlfn.UNIQUE(IF((序时账[日期]=B3955)*(序时账[凭证字号]=C3955), 序时账[科目编码], "")))</f>
        <v>0</v>
      </c>
      <c r="B3955" s="89"/>
      <c r="G3955" s="39"/>
      <c r="H3955" s="39"/>
      <c r="I3955" s="42">
        <f>IF(F3955&lt;&gt;"结转本期损益",_xlfn.XLOOKUP(D3955,科目余额表[科目编码],科目余额表[抽查项目],"无匹配"),"期间结转")</f>
        <v>0</v>
      </c>
      <c r="J3955" s="38" t="str" cm="1">
        <f t="array" ref="J3955">_xlfn.TEXTJOIN(",", TRUE, _xlfn.UNIQUE(IF((序时账[日期]=B3955)*(序时账[凭证字号]=C3955)*IF(G3955=0,序时账[借方金额]&lt;&gt;0,序时账[借方金额]=0)*(序时账[科目编码]&lt;&gt;D3955), 序时账[科目名称], "")))</f>
        <v/>
      </c>
      <c r="K3955" s="42"/>
      <c r="M3955" s="24"/>
      <c r="N3955" s="23"/>
    </row>
    <row r="3956" spans="1:14">
      <c r="A3956" s="38" t="str" cm="1">
        <f t="array" ref="A3956">_xlfn.TEXTJOIN(",", TRUE, _xlfn.UNIQUE(IF((序时账[日期]=B3956)*(序时账[凭证字号]=C3956), 序时账[科目编码], "")))</f>
        <v>0</v>
      </c>
      <c r="B3956" s="89"/>
      <c r="G3956" s="39"/>
      <c r="H3956" s="39"/>
      <c r="I3956" s="42">
        <f>IF(F3956&lt;&gt;"结转本期损益",_xlfn.XLOOKUP(D3956,科目余额表[科目编码],科目余额表[抽查项目],"无匹配"),"期间结转")</f>
        <v>0</v>
      </c>
      <c r="J3956" s="38" t="str" cm="1">
        <f t="array" ref="J3956">_xlfn.TEXTJOIN(",", TRUE, _xlfn.UNIQUE(IF((序时账[日期]=B3956)*(序时账[凭证字号]=C3956)*IF(G3956=0,序时账[借方金额]&lt;&gt;0,序时账[借方金额]=0)*(序时账[科目编码]&lt;&gt;D3956), 序时账[科目名称], "")))</f>
        <v/>
      </c>
      <c r="K3956" s="42"/>
      <c r="M3956" s="24"/>
      <c r="N3956" s="23"/>
    </row>
    <row r="3957" spans="1:14">
      <c r="A3957" s="38" t="str" cm="1">
        <f t="array" ref="A3957">_xlfn.TEXTJOIN(",", TRUE, _xlfn.UNIQUE(IF((序时账[日期]=B3957)*(序时账[凭证字号]=C3957), 序时账[科目编码], "")))</f>
        <v>0</v>
      </c>
      <c r="B3957" s="89"/>
      <c r="G3957" s="39"/>
      <c r="H3957" s="39"/>
      <c r="I3957" s="42">
        <f>IF(F3957&lt;&gt;"结转本期损益",_xlfn.XLOOKUP(D3957,科目余额表[科目编码],科目余额表[抽查项目],"无匹配"),"期间结转")</f>
        <v>0</v>
      </c>
      <c r="J3957" s="38" t="str" cm="1">
        <f t="array" ref="J3957">_xlfn.TEXTJOIN(",", TRUE, _xlfn.UNIQUE(IF((序时账[日期]=B3957)*(序时账[凭证字号]=C3957)*IF(G3957=0,序时账[借方金额]&lt;&gt;0,序时账[借方金额]=0)*(序时账[科目编码]&lt;&gt;D3957), 序时账[科目名称], "")))</f>
        <v/>
      </c>
      <c r="K3957" s="42"/>
      <c r="M3957" s="24"/>
      <c r="N3957" s="23"/>
    </row>
    <row r="3958" spans="1:14">
      <c r="A3958" s="38" t="str" cm="1">
        <f t="array" ref="A3958">_xlfn.TEXTJOIN(",", TRUE, _xlfn.UNIQUE(IF((序时账[日期]=B3958)*(序时账[凭证字号]=C3958), 序时账[科目编码], "")))</f>
        <v>0</v>
      </c>
      <c r="B3958" s="89"/>
      <c r="G3958" s="39"/>
      <c r="H3958" s="39"/>
      <c r="I3958" s="42">
        <f>IF(F3958&lt;&gt;"结转本期损益",_xlfn.XLOOKUP(D3958,科目余额表[科目编码],科目余额表[抽查项目],"无匹配"),"期间结转")</f>
        <v>0</v>
      </c>
      <c r="J3958" s="38" t="str" cm="1">
        <f t="array" ref="J3958">_xlfn.TEXTJOIN(",", TRUE, _xlfn.UNIQUE(IF((序时账[日期]=B3958)*(序时账[凭证字号]=C3958)*IF(G3958=0,序时账[借方金额]&lt;&gt;0,序时账[借方金额]=0)*(序时账[科目编码]&lt;&gt;D3958), 序时账[科目名称], "")))</f>
        <v/>
      </c>
      <c r="K3958" s="42"/>
      <c r="M3958" s="24"/>
      <c r="N3958" s="23"/>
    </row>
    <row r="3959" spans="1:14">
      <c r="A3959" s="38" t="str" cm="1">
        <f t="array" ref="A3959">_xlfn.TEXTJOIN(",", TRUE, _xlfn.UNIQUE(IF((序时账[日期]=B3959)*(序时账[凭证字号]=C3959), 序时账[科目编码], "")))</f>
        <v>0</v>
      </c>
      <c r="B3959" s="89"/>
      <c r="G3959" s="39"/>
      <c r="H3959" s="39"/>
      <c r="I3959" s="42">
        <f>IF(F3959&lt;&gt;"结转本期损益",_xlfn.XLOOKUP(D3959,科目余额表[科目编码],科目余额表[抽查项目],"无匹配"),"期间结转")</f>
        <v>0</v>
      </c>
      <c r="J3959" s="38" t="str" cm="1">
        <f t="array" ref="J3959">_xlfn.TEXTJOIN(",", TRUE, _xlfn.UNIQUE(IF((序时账[日期]=B3959)*(序时账[凭证字号]=C3959)*IF(G3959=0,序时账[借方金额]&lt;&gt;0,序时账[借方金额]=0)*(序时账[科目编码]&lt;&gt;D3959), 序时账[科目名称], "")))</f>
        <v/>
      </c>
      <c r="K3959" s="42"/>
      <c r="M3959" s="24"/>
      <c r="N3959" s="23"/>
    </row>
    <row r="3960" spans="1:14">
      <c r="A3960" s="38" t="str" cm="1">
        <f t="array" ref="A3960">_xlfn.TEXTJOIN(",", TRUE, _xlfn.UNIQUE(IF((序时账[日期]=B3960)*(序时账[凭证字号]=C3960), 序时账[科目编码], "")))</f>
        <v>0</v>
      </c>
      <c r="B3960" s="89"/>
      <c r="G3960" s="39"/>
      <c r="H3960" s="39"/>
      <c r="I3960" s="42">
        <f>IF(F3960&lt;&gt;"结转本期损益",_xlfn.XLOOKUP(D3960,科目余额表[科目编码],科目余额表[抽查项目],"无匹配"),"期间结转")</f>
        <v>0</v>
      </c>
      <c r="J3960" s="38" t="str" cm="1">
        <f t="array" ref="J3960">_xlfn.TEXTJOIN(",", TRUE, _xlfn.UNIQUE(IF((序时账[日期]=B3960)*(序时账[凭证字号]=C3960)*IF(G3960=0,序时账[借方金额]&lt;&gt;0,序时账[借方金额]=0)*(序时账[科目编码]&lt;&gt;D3960), 序时账[科目名称], "")))</f>
        <v/>
      </c>
      <c r="K3960" s="42"/>
      <c r="M3960" s="24"/>
      <c r="N3960" s="23"/>
    </row>
    <row r="3961" spans="1:14">
      <c r="A3961" s="38" t="str" cm="1">
        <f t="array" ref="A3961">_xlfn.TEXTJOIN(",", TRUE, _xlfn.UNIQUE(IF((序时账[日期]=B3961)*(序时账[凭证字号]=C3961), 序时账[科目编码], "")))</f>
        <v>0</v>
      </c>
      <c r="B3961" s="89"/>
      <c r="G3961" s="39"/>
      <c r="H3961" s="39"/>
      <c r="I3961" s="42">
        <f>IF(F3961&lt;&gt;"结转本期损益",_xlfn.XLOOKUP(D3961,科目余额表[科目编码],科目余额表[抽查项目],"无匹配"),"期间结转")</f>
        <v>0</v>
      </c>
      <c r="J3961" s="38" t="str" cm="1">
        <f t="array" ref="J3961">_xlfn.TEXTJOIN(",", TRUE, _xlfn.UNIQUE(IF((序时账[日期]=B3961)*(序时账[凭证字号]=C3961)*IF(G3961=0,序时账[借方金额]&lt;&gt;0,序时账[借方金额]=0)*(序时账[科目编码]&lt;&gt;D3961), 序时账[科目名称], "")))</f>
        <v/>
      </c>
      <c r="K3961" s="42"/>
      <c r="M3961" s="24"/>
      <c r="N3961" s="23"/>
    </row>
    <row r="3962" spans="1:14">
      <c r="A3962" s="38" t="str" cm="1">
        <f t="array" ref="A3962">_xlfn.TEXTJOIN(",", TRUE, _xlfn.UNIQUE(IF((序时账[日期]=B3962)*(序时账[凭证字号]=C3962), 序时账[科目编码], "")))</f>
        <v>0</v>
      </c>
      <c r="B3962" s="89"/>
      <c r="G3962" s="39"/>
      <c r="H3962" s="39"/>
      <c r="I3962" s="42">
        <f>IF(F3962&lt;&gt;"结转本期损益",_xlfn.XLOOKUP(D3962,科目余额表[科目编码],科目余额表[抽查项目],"无匹配"),"期间结转")</f>
        <v>0</v>
      </c>
      <c r="J3962" s="38" t="str" cm="1">
        <f t="array" ref="J3962">_xlfn.TEXTJOIN(",", TRUE, _xlfn.UNIQUE(IF((序时账[日期]=B3962)*(序时账[凭证字号]=C3962)*IF(G3962=0,序时账[借方金额]&lt;&gt;0,序时账[借方金额]=0)*(序时账[科目编码]&lt;&gt;D3962), 序时账[科目名称], "")))</f>
        <v/>
      </c>
      <c r="K3962" s="42"/>
      <c r="M3962" s="24"/>
      <c r="N3962" s="23"/>
    </row>
    <row r="3963" spans="1:14">
      <c r="A3963" s="38" t="str" cm="1">
        <f t="array" ref="A3963">_xlfn.TEXTJOIN(",", TRUE, _xlfn.UNIQUE(IF((序时账[日期]=B3963)*(序时账[凭证字号]=C3963), 序时账[科目编码], "")))</f>
        <v>0</v>
      </c>
      <c r="B3963" s="89"/>
      <c r="G3963" s="39"/>
      <c r="H3963" s="39"/>
      <c r="I3963" s="42">
        <f>IF(F3963&lt;&gt;"结转本期损益",_xlfn.XLOOKUP(D3963,科目余额表[科目编码],科目余额表[抽查项目],"无匹配"),"期间结转")</f>
        <v>0</v>
      </c>
      <c r="J3963" s="38" t="str" cm="1">
        <f t="array" ref="J3963">_xlfn.TEXTJOIN(",", TRUE, _xlfn.UNIQUE(IF((序时账[日期]=B3963)*(序时账[凭证字号]=C3963)*IF(G3963=0,序时账[借方金额]&lt;&gt;0,序时账[借方金额]=0)*(序时账[科目编码]&lt;&gt;D3963), 序时账[科目名称], "")))</f>
        <v/>
      </c>
      <c r="K3963" s="42"/>
      <c r="M3963" s="24"/>
      <c r="N3963" s="23"/>
    </row>
    <row r="3964" spans="1:14">
      <c r="A3964" s="38" t="str" cm="1">
        <f t="array" ref="A3964">_xlfn.TEXTJOIN(",", TRUE, _xlfn.UNIQUE(IF((序时账[日期]=B3964)*(序时账[凭证字号]=C3964), 序时账[科目编码], "")))</f>
        <v>0</v>
      </c>
      <c r="B3964" s="89"/>
      <c r="G3964" s="39"/>
      <c r="H3964" s="39"/>
      <c r="I3964" s="42">
        <f>IF(F3964&lt;&gt;"结转本期损益",_xlfn.XLOOKUP(D3964,科目余额表[科目编码],科目余额表[抽查项目],"无匹配"),"期间结转")</f>
        <v>0</v>
      </c>
      <c r="J3964" s="38" t="str" cm="1">
        <f t="array" ref="J3964">_xlfn.TEXTJOIN(",", TRUE, _xlfn.UNIQUE(IF((序时账[日期]=B3964)*(序时账[凭证字号]=C3964)*IF(G3964=0,序时账[借方金额]&lt;&gt;0,序时账[借方金额]=0)*(序时账[科目编码]&lt;&gt;D3964), 序时账[科目名称], "")))</f>
        <v/>
      </c>
      <c r="K3964" s="42"/>
      <c r="M3964" s="24"/>
      <c r="N3964" s="23"/>
    </row>
    <row r="3965" spans="1:14">
      <c r="A3965" s="38" t="str" cm="1">
        <f t="array" ref="A3965">_xlfn.TEXTJOIN(",", TRUE, _xlfn.UNIQUE(IF((序时账[日期]=B3965)*(序时账[凭证字号]=C3965), 序时账[科目编码], "")))</f>
        <v>0</v>
      </c>
      <c r="B3965" s="89"/>
      <c r="G3965" s="39"/>
      <c r="H3965" s="39"/>
      <c r="I3965" s="42">
        <f>IF(F3965&lt;&gt;"结转本期损益",_xlfn.XLOOKUP(D3965,科目余额表[科目编码],科目余额表[抽查项目],"无匹配"),"期间结转")</f>
        <v>0</v>
      </c>
      <c r="J3965" s="38" t="str" cm="1">
        <f t="array" ref="J3965">_xlfn.TEXTJOIN(",", TRUE, _xlfn.UNIQUE(IF((序时账[日期]=B3965)*(序时账[凭证字号]=C3965)*IF(G3965=0,序时账[借方金额]&lt;&gt;0,序时账[借方金额]=0)*(序时账[科目编码]&lt;&gt;D3965), 序时账[科目名称], "")))</f>
        <v/>
      </c>
      <c r="K3965" s="42"/>
      <c r="M3965" s="24"/>
      <c r="N3965" s="23"/>
    </row>
    <row r="3966" spans="1:14">
      <c r="A3966" s="38" t="str" cm="1">
        <f t="array" ref="A3966">_xlfn.TEXTJOIN(",", TRUE, _xlfn.UNIQUE(IF((序时账[日期]=B3966)*(序时账[凭证字号]=C3966), 序时账[科目编码], "")))</f>
        <v>0</v>
      </c>
      <c r="B3966" s="89"/>
      <c r="G3966" s="39"/>
      <c r="H3966" s="39"/>
      <c r="I3966" s="42">
        <f>IF(F3966&lt;&gt;"结转本期损益",_xlfn.XLOOKUP(D3966,科目余额表[科目编码],科目余额表[抽查项目],"无匹配"),"期间结转")</f>
        <v>0</v>
      </c>
      <c r="J3966" s="38" t="str" cm="1">
        <f t="array" ref="J3966">_xlfn.TEXTJOIN(",", TRUE, _xlfn.UNIQUE(IF((序时账[日期]=B3966)*(序时账[凭证字号]=C3966)*IF(G3966=0,序时账[借方金额]&lt;&gt;0,序时账[借方金额]=0)*(序时账[科目编码]&lt;&gt;D3966), 序时账[科目名称], "")))</f>
        <v/>
      </c>
      <c r="K3966" s="42"/>
      <c r="M3966" s="24"/>
      <c r="N3966" s="23"/>
    </row>
    <row r="3967" spans="1:14">
      <c r="A3967" s="38" t="str" cm="1">
        <f t="array" ref="A3967">_xlfn.TEXTJOIN(",", TRUE, _xlfn.UNIQUE(IF((序时账[日期]=B3967)*(序时账[凭证字号]=C3967), 序时账[科目编码], "")))</f>
        <v>0</v>
      </c>
      <c r="B3967" s="89"/>
      <c r="G3967" s="39"/>
      <c r="H3967" s="39"/>
      <c r="I3967" s="42">
        <f>IF(F3967&lt;&gt;"结转本期损益",_xlfn.XLOOKUP(D3967,科目余额表[科目编码],科目余额表[抽查项目],"无匹配"),"期间结转")</f>
        <v>0</v>
      </c>
      <c r="J3967" s="38" t="str" cm="1">
        <f t="array" ref="J3967">_xlfn.TEXTJOIN(",", TRUE, _xlfn.UNIQUE(IF((序时账[日期]=B3967)*(序时账[凭证字号]=C3967)*IF(G3967=0,序时账[借方金额]&lt;&gt;0,序时账[借方金额]=0)*(序时账[科目编码]&lt;&gt;D3967), 序时账[科目名称], "")))</f>
        <v/>
      </c>
      <c r="K3967" s="42"/>
      <c r="M3967" s="24"/>
      <c r="N3967" s="23"/>
    </row>
    <row r="3968" spans="1:14">
      <c r="A3968" s="38" t="str" cm="1">
        <f t="array" ref="A3968">_xlfn.TEXTJOIN(",", TRUE, _xlfn.UNIQUE(IF((序时账[日期]=B3968)*(序时账[凭证字号]=C3968), 序时账[科目编码], "")))</f>
        <v>0</v>
      </c>
      <c r="B3968" s="89"/>
      <c r="G3968" s="39"/>
      <c r="H3968" s="39"/>
      <c r="I3968" s="42">
        <f>IF(F3968&lt;&gt;"结转本期损益",_xlfn.XLOOKUP(D3968,科目余额表[科目编码],科目余额表[抽查项目],"无匹配"),"期间结转")</f>
        <v>0</v>
      </c>
      <c r="J3968" s="38" t="str" cm="1">
        <f t="array" ref="J3968">_xlfn.TEXTJOIN(",", TRUE, _xlfn.UNIQUE(IF((序时账[日期]=B3968)*(序时账[凭证字号]=C3968)*IF(G3968=0,序时账[借方金额]&lt;&gt;0,序时账[借方金额]=0)*(序时账[科目编码]&lt;&gt;D3968), 序时账[科目名称], "")))</f>
        <v/>
      </c>
      <c r="K3968" s="42"/>
      <c r="M3968" s="24"/>
      <c r="N3968" s="23"/>
    </row>
    <row r="3969" spans="1:14">
      <c r="A3969" s="38" t="str" cm="1">
        <f t="array" ref="A3969">_xlfn.TEXTJOIN(",", TRUE, _xlfn.UNIQUE(IF((序时账[日期]=B3969)*(序时账[凭证字号]=C3969), 序时账[科目编码], "")))</f>
        <v>0</v>
      </c>
      <c r="B3969" s="89"/>
      <c r="G3969" s="39"/>
      <c r="H3969" s="39"/>
      <c r="I3969" s="42">
        <f>IF(F3969&lt;&gt;"结转本期损益",_xlfn.XLOOKUP(D3969,科目余额表[科目编码],科目余额表[抽查项目],"无匹配"),"期间结转")</f>
        <v>0</v>
      </c>
      <c r="J3969" s="38" t="str" cm="1">
        <f t="array" ref="J3969">_xlfn.TEXTJOIN(",", TRUE, _xlfn.UNIQUE(IF((序时账[日期]=B3969)*(序时账[凭证字号]=C3969)*IF(G3969=0,序时账[借方金额]&lt;&gt;0,序时账[借方金额]=0)*(序时账[科目编码]&lt;&gt;D3969), 序时账[科目名称], "")))</f>
        <v/>
      </c>
      <c r="K3969" s="42"/>
      <c r="M3969" s="24"/>
      <c r="N3969" s="23"/>
    </row>
    <row r="3970" spans="1:14">
      <c r="A3970" s="38" t="str" cm="1">
        <f t="array" ref="A3970">_xlfn.TEXTJOIN(",", TRUE, _xlfn.UNIQUE(IF((序时账[日期]=B3970)*(序时账[凭证字号]=C3970), 序时账[科目编码], "")))</f>
        <v>0</v>
      </c>
      <c r="B3970" s="89"/>
      <c r="G3970" s="39"/>
      <c r="H3970" s="39"/>
      <c r="I3970" s="42">
        <f>IF(F3970&lt;&gt;"结转本期损益",_xlfn.XLOOKUP(D3970,科目余额表[科目编码],科目余额表[抽查项目],"无匹配"),"期间结转")</f>
        <v>0</v>
      </c>
      <c r="J3970" s="38" t="str" cm="1">
        <f t="array" ref="J3970">_xlfn.TEXTJOIN(",", TRUE, _xlfn.UNIQUE(IF((序时账[日期]=B3970)*(序时账[凭证字号]=C3970)*IF(G3970=0,序时账[借方金额]&lt;&gt;0,序时账[借方金额]=0)*(序时账[科目编码]&lt;&gt;D3970), 序时账[科目名称], "")))</f>
        <v/>
      </c>
      <c r="K3970" s="42"/>
      <c r="M3970" s="24"/>
      <c r="N3970" s="23"/>
    </row>
    <row r="3971" spans="1:14">
      <c r="A3971" s="38" t="str" cm="1">
        <f t="array" ref="A3971">_xlfn.TEXTJOIN(",", TRUE, _xlfn.UNIQUE(IF((序时账[日期]=B3971)*(序时账[凭证字号]=C3971), 序时账[科目编码], "")))</f>
        <v>0</v>
      </c>
      <c r="B3971" s="89"/>
      <c r="G3971" s="39"/>
      <c r="H3971" s="39"/>
      <c r="I3971" s="42">
        <f>IF(F3971&lt;&gt;"结转本期损益",_xlfn.XLOOKUP(D3971,科目余额表[科目编码],科目余额表[抽查项目],"无匹配"),"期间结转")</f>
        <v>0</v>
      </c>
      <c r="J3971" s="38" t="str" cm="1">
        <f t="array" ref="J3971">_xlfn.TEXTJOIN(",", TRUE, _xlfn.UNIQUE(IF((序时账[日期]=B3971)*(序时账[凭证字号]=C3971)*IF(G3971=0,序时账[借方金额]&lt;&gt;0,序时账[借方金额]=0)*(序时账[科目编码]&lt;&gt;D3971), 序时账[科目名称], "")))</f>
        <v/>
      </c>
      <c r="K3971" s="42"/>
      <c r="M3971" s="24"/>
      <c r="N3971" s="23"/>
    </row>
    <row r="3972" spans="1:14">
      <c r="A3972" s="38" t="str" cm="1">
        <f t="array" ref="A3972">_xlfn.TEXTJOIN(",", TRUE, _xlfn.UNIQUE(IF((序时账[日期]=B3972)*(序时账[凭证字号]=C3972), 序时账[科目编码], "")))</f>
        <v>0</v>
      </c>
      <c r="B3972" s="89"/>
      <c r="G3972" s="39"/>
      <c r="H3972" s="39"/>
      <c r="I3972" s="42">
        <f>IF(F3972&lt;&gt;"结转本期损益",_xlfn.XLOOKUP(D3972,科目余额表[科目编码],科目余额表[抽查项目],"无匹配"),"期间结转")</f>
        <v>0</v>
      </c>
      <c r="J3972" s="38" t="str" cm="1">
        <f t="array" ref="J3972">_xlfn.TEXTJOIN(",", TRUE, _xlfn.UNIQUE(IF((序时账[日期]=B3972)*(序时账[凭证字号]=C3972)*IF(G3972=0,序时账[借方金额]&lt;&gt;0,序时账[借方金额]=0)*(序时账[科目编码]&lt;&gt;D3972), 序时账[科目名称], "")))</f>
        <v/>
      </c>
      <c r="K3972" s="42"/>
      <c r="M3972" s="24"/>
      <c r="N3972" s="23"/>
    </row>
    <row r="3973" spans="1:14">
      <c r="A3973" s="38" t="str" cm="1">
        <f t="array" ref="A3973">_xlfn.TEXTJOIN(",", TRUE, _xlfn.UNIQUE(IF((序时账[日期]=B3973)*(序时账[凭证字号]=C3973), 序时账[科目编码], "")))</f>
        <v>0</v>
      </c>
      <c r="B3973" s="89"/>
      <c r="G3973" s="39"/>
      <c r="H3973" s="39"/>
      <c r="I3973" s="42">
        <f>IF(F3973&lt;&gt;"结转本期损益",_xlfn.XLOOKUP(D3973,科目余额表[科目编码],科目余额表[抽查项目],"无匹配"),"期间结转")</f>
        <v>0</v>
      </c>
      <c r="J3973" s="38" t="str" cm="1">
        <f t="array" ref="J3973">_xlfn.TEXTJOIN(",", TRUE, _xlfn.UNIQUE(IF((序时账[日期]=B3973)*(序时账[凭证字号]=C3973)*IF(G3973=0,序时账[借方金额]&lt;&gt;0,序时账[借方金额]=0)*(序时账[科目编码]&lt;&gt;D3973), 序时账[科目名称], "")))</f>
        <v/>
      </c>
      <c r="K3973" s="42"/>
      <c r="M3973" s="24"/>
      <c r="N3973" s="23"/>
    </row>
    <row r="3974" spans="1:14">
      <c r="A3974" s="38" t="str" cm="1">
        <f t="array" ref="A3974">_xlfn.TEXTJOIN(",", TRUE, _xlfn.UNIQUE(IF((序时账[日期]=B3974)*(序时账[凭证字号]=C3974), 序时账[科目编码], "")))</f>
        <v>0</v>
      </c>
      <c r="B3974" s="89"/>
      <c r="G3974" s="39"/>
      <c r="H3974" s="39"/>
      <c r="I3974" s="42">
        <f>IF(F3974&lt;&gt;"结转本期损益",_xlfn.XLOOKUP(D3974,科目余额表[科目编码],科目余额表[抽查项目],"无匹配"),"期间结转")</f>
        <v>0</v>
      </c>
      <c r="J3974" s="38" t="str" cm="1">
        <f t="array" ref="J3974">_xlfn.TEXTJOIN(",", TRUE, _xlfn.UNIQUE(IF((序时账[日期]=B3974)*(序时账[凭证字号]=C3974)*IF(G3974=0,序时账[借方金额]&lt;&gt;0,序时账[借方金额]=0)*(序时账[科目编码]&lt;&gt;D3974), 序时账[科目名称], "")))</f>
        <v/>
      </c>
      <c r="K3974" s="42"/>
      <c r="M3974" s="24"/>
      <c r="N3974" s="23"/>
    </row>
    <row r="3975" spans="1:14">
      <c r="A3975" s="38" t="str" cm="1">
        <f t="array" ref="A3975">_xlfn.TEXTJOIN(",", TRUE, _xlfn.UNIQUE(IF((序时账[日期]=B3975)*(序时账[凭证字号]=C3975), 序时账[科目编码], "")))</f>
        <v>0</v>
      </c>
      <c r="B3975" s="89"/>
      <c r="G3975" s="39"/>
      <c r="H3975" s="39"/>
      <c r="I3975" s="42">
        <f>IF(F3975&lt;&gt;"结转本期损益",_xlfn.XLOOKUP(D3975,科目余额表[科目编码],科目余额表[抽查项目],"无匹配"),"期间结转")</f>
        <v>0</v>
      </c>
      <c r="J3975" s="38" t="str" cm="1">
        <f t="array" ref="J3975">_xlfn.TEXTJOIN(",", TRUE, _xlfn.UNIQUE(IF((序时账[日期]=B3975)*(序时账[凭证字号]=C3975)*IF(G3975=0,序时账[借方金额]&lt;&gt;0,序时账[借方金额]=0)*(序时账[科目编码]&lt;&gt;D3975), 序时账[科目名称], "")))</f>
        <v/>
      </c>
      <c r="K3975" s="42"/>
      <c r="M3975" s="24"/>
      <c r="N3975" s="23"/>
    </row>
    <row r="3976" spans="1:14">
      <c r="A3976" s="38" t="str" cm="1">
        <f t="array" ref="A3976">_xlfn.TEXTJOIN(",", TRUE, _xlfn.UNIQUE(IF((序时账[日期]=B3976)*(序时账[凭证字号]=C3976), 序时账[科目编码], "")))</f>
        <v>0</v>
      </c>
      <c r="B3976" s="89"/>
      <c r="G3976" s="39"/>
      <c r="H3976" s="39"/>
      <c r="I3976" s="42">
        <f>IF(F3976&lt;&gt;"结转本期损益",_xlfn.XLOOKUP(D3976,科目余额表[科目编码],科目余额表[抽查项目],"无匹配"),"期间结转")</f>
        <v>0</v>
      </c>
      <c r="J3976" s="38" t="str" cm="1">
        <f t="array" ref="J3976">_xlfn.TEXTJOIN(",", TRUE, _xlfn.UNIQUE(IF((序时账[日期]=B3976)*(序时账[凭证字号]=C3976)*IF(G3976=0,序时账[借方金额]&lt;&gt;0,序时账[借方金额]=0)*(序时账[科目编码]&lt;&gt;D3976), 序时账[科目名称], "")))</f>
        <v/>
      </c>
      <c r="K3976" s="42"/>
      <c r="M3976" s="24"/>
      <c r="N3976" s="23"/>
    </row>
    <row r="3977" spans="1:14">
      <c r="A3977" s="38" t="str" cm="1">
        <f t="array" ref="A3977">_xlfn.TEXTJOIN(",", TRUE, _xlfn.UNIQUE(IF((序时账[日期]=B3977)*(序时账[凭证字号]=C3977), 序时账[科目编码], "")))</f>
        <v>0</v>
      </c>
      <c r="B3977" s="89"/>
      <c r="G3977" s="39"/>
      <c r="H3977" s="39"/>
      <c r="I3977" s="42">
        <f>IF(F3977&lt;&gt;"结转本期损益",_xlfn.XLOOKUP(D3977,科目余额表[科目编码],科目余额表[抽查项目],"无匹配"),"期间结转")</f>
        <v>0</v>
      </c>
      <c r="J3977" s="38" t="str" cm="1">
        <f t="array" ref="J3977">_xlfn.TEXTJOIN(",", TRUE, _xlfn.UNIQUE(IF((序时账[日期]=B3977)*(序时账[凭证字号]=C3977)*IF(G3977=0,序时账[借方金额]&lt;&gt;0,序时账[借方金额]=0)*(序时账[科目编码]&lt;&gt;D3977), 序时账[科目名称], "")))</f>
        <v/>
      </c>
      <c r="K3977" s="42"/>
      <c r="M3977" s="24"/>
      <c r="N3977" s="23"/>
    </row>
    <row r="3978" spans="1:14">
      <c r="A3978" s="38" t="str" cm="1">
        <f t="array" ref="A3978">_xlfn.TEXTJOIN(",", TRUE, _xlfn.UNIQUE(IF((序时账[日期]=B3978)*(序时账[凭证字号]=C3978), 序时账[科目编码], "")))</f>
        <v>0</v>
      </c>
      <c r="B3978" s="89"/>
      <c r="G3978" s="39"/>
      <c r="H3978" s="39"/>
      <c r="I3978" s="42">
        <f>IF(F3978&lt;&gt;"结转本期损益",_xlfn.XLOOKUP(D3978,科目余额表[科目编码],科目余额表[抽查项目],"无匹配"),"期间结转")</f>
        <v>0</v>
      </c>
      <c r="J3978" s="38" t="str" cm="1">
        <f t="array" ref="J3978">_xlfn.TEXTJOIN(",", TRUE, _xlfn.UNIQUE(IF((序时账[日期]=B3978)*(序时账[凭证字号]=C3978)*IF(G3978=0,序时账[借方金额]&lt;&gt;0,序时账[借方金额]=0)*(序时账[科目编码]&lt;&gt;D3978), 序时账[科目名称], "")))</f>
        <v/>
      </c>
      <c r="K3978" s="42"/>
      <c r="M3978" s="24"/>
      <c r="N3978" s="23"/>
    </row>
    <row r="3979" spans="1:14">
      <c r="A3979" s="38" t="str" cm="1">
        <f t="array" ref="A3979">_xlfn.TEXTJOIN(",", TRUE, _xlfn.UNIQUE(IF((序时账[日期]=B3979)*(序时账[凭证字号]=C3979), 序时账[科目编码], "")))</f>
        <v>0</v>
      </c>
      <c r="B3979" s="89"/>
      <c r="G3979" s="39"/>
      <c r="H3979" s="39"/>
      <c r="I3979" s="42">
        <f>IF(F3979&lt;&gt;"结转本期损益",_xlfn.XLOOKUP(D3979,科目余额表[科目编码],科目余额表[抽查项目],"无匹配"),"期间结转")</f>
        <v>0</v>
      </c>
      <c r="J3979" s="38" t="str" cm="1">
        <f t="array" ref="J3979">_xlfn.TEXTJOIN(",", TRUE, _xlfn.UNIQUE(IF((序时账[日期]=B3979)*(序时账[凭证字号]=C3979)*IF(G3979=0,序时账[借方金额]&lt;&gt;0,序时账[借方金额]=0)*(序时账[科目编码]&lt;&gt;D3979), 序时账[科目名称], "")))</f>
        <v/>
      </c>
      <c r="K3979" s="42"/>
      <c r="M3979" s="24"/>
      <c r="N3979" s="23"/>
    </row>
    <row r="3980" spans="1:14">
      <c r="A3980" s="38" t="str" cm="1">
        <f t="array" ref="A3980">_xlfn.TEXTJOIN(",", TRUE, _xlfn.UNIQUE(IF((序时账[日期]=B3980)*(序时账[凭证字号]=C3980), 序时账[科目编码], "")))</f>
        <v>0</v>
      </c>
      <c r="B3980" s="89"/>
      <c r="G3980" s="39"/>
      <c r="H3980" s="39"/>
      <c r="I3980" s="42">
        <f>IF(F3980&lt;&gt;"结转本期损益",_xlfn.XLOOKUP(D3980,科目余额表[科目编码],科目余额表[抽查项目],"无匹配"),"期间结转")</f>
        <v>0</v>
      </c>
      <c r="J3980" s="38" t="str" cm="1">
        <f t="array" ref="J3980">_xlfn.TEXTJOIN(",", TRUE, _xlfn.UNIQUE(IF((序时账[日期]=B3980)*(序时账[凭证字号]=C3980)*IF(G3980=0,序时账[借方金额]&lt;&gt;0,序时账[借方金额]=0)*(序时账[科目编码]&lt;&gt;D3980), 序时账[科目名称], "")))</f>
        <v/>
      </c>
      <c r="K3980" s="42"/>
      <c r="M3980" s="24"/>
      <c r="N3980" s="23"/>
    </row>
    <row r="3981" spans="1:14">
      <c r="A3981" s="38" t="str" cm="1">
        <f t="array" ref="A3981">_xlfn.TEXTJOIN(",", TRUE, _xlfn.UNIQUE(IF((序时账[日期]=B3981)*(序时账[凭证字号]=C3981), 序时账[科目编码], "")))</f>
        <v>0</v>
      </c>
      <c r="B3981" s="89"/>
      <c r="G3981" s="39"/>
      <c r="H3981" s="39"/>
      <c r="I3981" s="42">
        <f>IF(F3981&lt;&gt;"结转本期损益",_xlfn.XLOOKUP(D3981,科目余额表[科目编码],科目余额表[抽查项目],"无匹配"),"期间结转")</f>
        <v>0</v>
      </c>
      <c r="J3981" s="38" t="str" cm="1">
        <f t="array" ref="J3981">_xlfn.TEXTJOIN(",", TRUE, _xlfn.UNIQUE(IF((序时账[日期]=B3981)*(序时账[凭证字号]=C3981)*IF(G3981=0,序时账[借方金额]&lt;&gt;0,序时账[借方金额]=0)*(序时账[科目编码]&lt;&gt;D3981), 序时账[科目名称], "")))</f>
        <v/>
      </c>
      <c r="K3981" s="42"/>
      <c r="M3981" s="24"/>
      <c r="N3981" s="23"/>
    </row>
    <row r="3982" spans="1:14">
      <c r="A3982" s="38" t="str" cm="1">
        <f t="array" ref="A3982">_xlfn.TEXTJOIN(",", TRUE, _xlfn.UNIQUE(IF((序时账[日期]=B3982)*(序时账[凭证字号]=C3982), 序时账[科目编码], "")))</f>
        <v>0</v>
      </c>
      <c r="B3982" s="89"/>
      <c r="G3982" s="39"/>
      <c r="H3982" s="39"/>
      <c r="I3982" s="42">
        <f>IF(F3982&lt;&gt;"结转本期损益",_xlfn.XLOOKUP(D3982,科目余额表[科目编码],科目余额表[抽查项目],"无匹配"),"期间结转")</f>
        <v>0</v>
      </c>
      <c r="J3982" s="38" t="str" cm="1">
        <f t="array" ref="J3982">_xlfn.TEXTJOIN(",", TRUE, _xlfn.UNIQUE(IF((序时账[日期]=B3982)*(序时账[凭证字号]=C3982)*IF(G3982=0,序时账[借方金额]&lt;&gt;0,序时账[借方金额]=0)*(序时账[科目编码]&lt;&gt;D3982), 序时账[科目名称], "")))</f>
        <v/>
      </c>
      <c r="K3982" s="42"/>
      <c r="M3982" s="24"/>
      <c r="N3982" s="23"/>
    </row>
    <row r="3983" spans="1:14">
      <c r="A3983" s="38" t="str" cm="1">
        <f t="array" ref="A3983">_xlfn.TEXTJOIN(",", TRUE, _xlfn.UNIQUE(IF((序时账[日期]=B3983)*(序时账[凭证字号]=C3983), 序时账[科目编码], "")))</f>
        <v>0</v>
      </c>
      <c r="B3983" s="89"/>
      <c r="G3983" s="39"/>
      <c r="H3983" s="39"/>
      <c r="I3983" s="42">
        <f>IF(F3983&lt;&gt;"结转本期损益",_xlfn.XLOOKUP(D3983,科目余额表[科目编码],科目余额表[抽查项目],"无匹配"),"期间结转")</f>
        <v>0</v>
      </c>
      <c r="J3983" s="38" t="str" cm="1">
        <f t="array" ref="J3983">_xlfn.TEXTJOIN(",", TRUE, _xlfn.UNIQUE(IF((序时账[日期]=B3983)*(序时账[凭证字号]=C3983)*IF(G3983=0,序时账[借方金额]&lt;&gt;0,序时账[借方金额]=0)*(序时账[科目编码]&lt;&gt;D3983), 序时账[科目名称], "")))</f>
        <v/>
      </c>
      <c r="K3983" s="42"/>
      <c r="M3983" s="24"/>
      <c r="N3983" s="23"/>
    </row>
    <row r="3984" spans="1:14">
      <c r="A3984" s="38" t="str" cm="1">
        <f t="array" ref="A3984">_xlfn.TEXTJOIN(",", TRUE, _xlfn.UNIQUE(IF((序时账[日期]=B3984)*(序时账[凭证字号]=C3984), 序时账[科目编码], "")))</f>
        <v>0</v>
      </c>
      <c r="B3984" s="89"/>
      <c r="G3984" s="39"/>
      <c r="H3984" s="39"/>
      <c r="I3984" s="42">
        <f>IF(F3984&lt;&gt;"结转本期损益",_xlfn.XLOOKUP(D3984,科目余额表[科目编码],科目余额表[抽查项目],"无匹配"),"期间结转")</f>
        <v>0</v>
      </c>
      <c r="J3984" s="38" t="str" cm="1">
        <f t="array" ref="J3984">_xlfn.TEXTJOIN(",", TRUE, _xlfn.UNIQUE(IF((序时账[日期]=B3984)*(序时账[凭证字号]=C3984)*IF(G3984=0,序时账[借方金额]&lt;&gt;0,序时账[借方金额]=0)*(序时账[科目编码]&lt;&gt;D3984), 序时账[科目名称], "")))</f>
        <v/>
      </c>
      <c r="K3984" s="42"/>
      <c r="M3984" s="24"/>
      <c r="N3984" s="23"/>
    </row>
    <row r="3985" spans="1:14">
      <c r="A3985" s="38" t="str" cm="1">
        <f t="array" ref="A3985">_xlfn.TEXTJOIN(",", TRUE, _xlfn.UNIQUE(IF((序时账[日期]=B3985)*(序时账[凭证字号]=C3985), 序时账[科目编码], "")))</f>
        <v>0</v>
      </c>
      <c r="B3985" s="89"/>
      <c r="G3985" s="39"/>
      <c r="H3985" s="39"/>
      <c r="I3985" s="42">
        <f>IF(F3985&lt;&gt;"结转本期损益",_xlfn.XLOOKUP(D3985,科目余额表[科目编码],科目余额表[抽查项目],"无匹配"),"期间结转")</f>
        <v>0</v>
      </c>
      <c r="J3985" s="38" t="str" cm="1">
        <f t="array" ref="J3985">_xlfn.TEXTJOIN(",", TRUE, _xlfn.UNIQUE(IF((序时账[日期]=B3985)*(序时账[凭证字号]=C3985)*IF(G3985=0,序时账[借方金额]&lt;&gt;0,序时账[借方金额]=0)*(序时账[科目编码]&lt;&gt;D3985), 序时账[科目名称], "")))</f>
        <v/>
      </c>
      <c r="K3985" s="42"/>
      <c r="M3985" s="24"/>
      <c r="N3985" s="23"/>
    </row>
    <row r="3986" spans="1:14">
      <c r="A3986" s="38" t="str" cm="1">
        <f t="array" ref="A3986">_xlfn.TEXTJOIN(",", TRUE, _xlfn.UNIQUE(IF((序时账[日期]=B3986)*(序时账[凭证字号]=C3986), 序时账[科目编码], "")))</f>
        <v>0</v>
      </c>
      <c r="B3986" s="89"/>
      <c r="G3986" s="39"/>
      <c r="H3986" s="39"/>
      <c r="I3986" s="42">
        <f>IF(F3986&lt;&gt;"结转本期损益",_xlfn.XLOOKUP(D3986,科目余额表[科目编码],科目余额表[抽查项目],"无匹配"),"期间结转")</f>
        <v>0</v>
      </c>
      <c r="J3986" s="38" t="str" cm="1">
        <f t="array" ref="J3986">_xlfn.TEXTJOIN(",", TRUE, _xlfn.UNIQUE(IF((序时账[日期]=B3986)*(序时账[凭证字号]=C3986)*IF(G3986=0,序时账[借方金额]&lt;&gt;0,序时账[借方金额]=0)*(序时账[科目编码]&lt;&gt;D3986), 序时账[科目名称], "")))</f>
        <v/>
      </c>
      <c r="K3986" s="42"/>
      <c r="M3986" s="24"/>
      <c r="N3986" s="23"/>
    </row>
    <row r="3987" spans="1:14">
      <c r="A3987" s="38" t="str" cm="1">
        <f t="array" ref="A3987">_xlfn.TEXTJOIN(",", TRUE, _xlfn.UNIQUE(IF((序时账[日期]=B3987)*(序时账[凭证字号]=C3987), 序时账[科目编码], "")))</f>
        <v>0</v>
      </c>
      <c r="B3987" s="89"/>
      <c r="G3987" s="39"/>
      <c r="H3987" s="39"/>
      <c r="I3987" s="42">
        <f>IF(F3987&lt;&gt;"结转本期损益",_xlfn.XLOOKUP(D3987,科目余额表[科目编码],科目余额表[抽查项目],"无匹配"),"期间结转")</f>
        <v>0</v>
      </c>
      <c r="J3987" s="38" t="str" cm="1">
        <f t="array" ref="J3987">_xlfn.TEXTJOIN(",", TRUE, _xlfn.UNIQUE(IF((序时账[日期]=B3987)*(序时账[凭证字号]=C3987)*IF(G3987=0,序时账[借方金额]&lt;&gt;0,序时账[借方金额]=0)*(序时账[科目编码]&lt;&gt;D3987), 序时账[科目名称], "")))</f>
        <v/>
      </c>
      <c r="K3987" s="42"/>
      <c r="M3987" s="24"/>
      <c r="N3987" s="23"/>
    </row>
    <row r="3988" spans="1:14">
      <c r="A3988" s="38" t="str" cm="1">
        <f t="array" ref="A3988">_xlfn.TEXTJOIN(",", TRUE, _xlfn.UNIQUE(IF((序时账[日期]=B3988)*(序时账[凭证字号]=C3988), 序时账[科目编码], "")))</f>
        <v>0</v>
      </c>
      <c r="B3988" s="89"/>
      <c r="G3988" s="39"/>
      <c r="H3988" s="39"/>
      <c r="I3988" s="42">
        <f>IF(F3988&lt;&gt;"结转本期损益",_xlfn.XLOOKUP(D3988,科目余额表[科目编码],科目余额表[抽查项目],"无匹配"),"期间结转")</f>
        <v>0</v>
      </c>
      <c r="J3988" s="38" t="str" cm="1">
        <f t="array" ref="J3988">_xlfn.TEXTJOIN(",", TRUE, _xlfn.UNIQUE(IF((序时账[日期]=B3988)*(序时账[凭证字号]=C3988)*IF(G3988=0,序时账[借方金额]&lt;&gt;0,序时账[借方金额]=0)*(序时账[科目编码]&lt;&gt;D3988), 序时账[科目名称], "")))</f>
        <v/>
      </c>
      <c r="K3988" s="42"/>
      <c r="M3988" s="24"/>
      <c r="N3988" s="23"/>
    </row>
    <row r="3989" spans="1:14">
      <c r="A3989" s="38" t="str" cm="1">
        <f t="array" ref="A3989">_xlfn.TEXTJOIN(",", TRUE, _xlfn.UNIQUE(IF((序时账[日期]=B3989)*(序时账[凭证字号]=C3989), 序时账[科目编码], "")))</f>
        <v>0</v>
      </c>
      <c r="B3989" s="89"/>
      <c r="G3989" s="39"/>
      <c r="H3989" s="39"/>
      <c r="I3989" s="42">
        <f>IF(F3989&lt;&gt;"结转本期损益",_xlfn.XLOOKUP(D3989,科目余额表[科目编码],科目余额表[抽查项目],"无匹配"),"期间结转")</f>
        <v>0</v>
      </c>
      <c r="J3989" s="38" t="str" cm="1">
        <f t="array" ref="J3989">_xlfn.TEXTJOIN(",", TRUE, _xlfn.UNIQUE(IF((序时账[日期]=B3989)*(序时账[凭证字号]=C3989)*IF(G3989=0,序时账[借方金额]&lt;&gt;0,序时账[借方金额]=0)*(序时账[科目编码]&lt;&gt;D3989), 序时账[科目名称], "")))</f>
        <v/>
      </c>
      <c r="K3989" s="42"/>
      <c r="M3989" s="24"/>
      <c r="N3989" s="23"/>
    </row>
    <row r="3990" spans="1:14">
      <c r="A3990" s="38" t="str" cm="1">
        <f t="array" ref="A3990">_xlfn.TEXTJOIN(",", TRUE, _xlfn.UNIQUE(IF((序时账[日期]=B3990)*(序时账[凭证字号]=C3990), 序时账[科目编码], "")))</f>
        <v>0</v>
      </c>
      <c r="B3990" s="89"/>
      <c r="G3990" s="39"/>
      <c r="H3990" s="39"/>
      <c r="I3990" s="42">
        <f>IF(F3990&lt;&gt;"结转本期损益",_xlfn.XLOOKUP(D3990,科目余额表[科目编码],科目余额表[抽查项目],"无匹配"),"期间结转")</f>
        <v>0</v>
      </c>
      <c r="J3990" s="38" t="str" cm="1">
        <f t="array" ref="J3990">_xlfn.TEXTJOIN(",", TRUE, _xlfn.UNIQUE(IF((序时账[日期]=B3990)*(序时账[凭证字号]=C3990)*IF(G3990=0,序时账[借方金额]&lt;&gt;0,序时账[借方金额]=0)*(序时账[科目编码]&lt;&gt;D3990), 序时账[科目名称], "")))</f>
        <v/>
      </c>
      <c r="K3990" s="42"/>
      <c r="M3990" s="24"/>
      <c r="N3990" s="23"/>
    </row>
    <row r="3991" spans="1:14">
      <c r="A3991" s="38" t="str" cm="1">
        <f t="array" ref="A3991">_xlfn.TEXTJOIN(",", TRUE, _xlfn.UNIQUE(IF((序时账[日期]=B3991)*(序时账[凭证字号]=C3991), 序时账[科目编码], "")))</f>
        <v>0</v>
      </c>
      <c r="B3991" s="89"/>
      <c r="G3991" s="39"/>
      <c r="H3991" s="39"/>
      <c r="I3991" s="42">
        <f>IF(F3991&lt;&gt;"结转本期损益",_xlfn.XLOOKUP(D3991,科目余额表[科目编码],科目余额表[抽查项目],"无匹配"),"期间结转")</f>
        <v>0</v>
      </c>
      <c r="J3991" s="38" t="str" cm="1">
        <f t="array" ref="J3991">_xlfn.TEXTJOIN(",", TRUE, _xlfn.UNIQUE(IF((序时账[日期]=B3991)*(序时账[凭证字号]=C3991)*IF(G3991=0,序时账[借方金额]&lt;&gt;0,序时账[借方金额]=0)*(序时账[科目编码]&lt;&gt;D3991), 序时账[科目名称], "")))</f>
        <v/>
      </c>
      <c r="K3991" s="42"/>
      <c r="M3991" s="24"/>
      <c r="N3991" s="23"/>
    </row>
    <row r="3992" spans="1:14">
      <c r="A3992" s="38" t="str" cm="1">
        <f t="array" ref="A3992">_xlfn.TEXTJOIN(",", TRUE, _xlfn.UNIQUE(IF((序时账[日期]=B3992)*(序时账[凭证字号]=C3992), 序时账[科目编码], "")))</f>
        <v>0</v>
      </c>
      <c r="B3992" s="89"/>
      <c r="G3992" s="39"/>
      <c r="H3992" s="39"/>
      <c r="I3992" s="42">
        <f>IF(F3992&lt;&gt;"结转本期损益",_xlfn.XLOOKUP(D3992,科目余额表[科目编码],科目余额表[抽查项目],"无匹配"),"期间结转")</f>
        <v>0</v>
      </c>
      <c r="J3992" s="38" t="str" cm="1">
        <f t="array" ref="J3992">_xlfn.TEXTJOIN(",", TRUE, _xlfn.UNIQUE(IF((序时账[日期]=B3992)*(序时账[凭证字号]=C3992)*IF(G3992=0,序时账[借方金额]&lt;&gt;0,序时账[借方金额]=0)*(序时账[科目编码]&lt;&gt;D3992), 序时账[科目名称], "")))</f>
        <v/>
      </c>
      <c r="K3992" s="42"/>
      <c r="M3992" s="24"/>
      <c r="N3992" s="23"/>
    </row>
    <row r="3993" spans="1:14">
      <c r="A3993" s="38" t="str" cm="1">
        <f t="array" ref="A3993">_xlfn.TEXTJOIN(",", TRUE, _xlfn.UNIQUE(IF((序时账[日期]=B3993)*(序时账[凭证字号]=C3993), 序时账[科目编码], "")))</f>
        <v>0</v>
      </c>
      <c r="B3993" s="89"/>
      <c r="G3993" s="39"/>
      <c r="H3993" s="39"/>
      <c r="I3993" s="42">
        <f>IF(F3993&lt;&gt;"结转本期损益",_xlfn.XLOOKUP(D3993,科目余额表[科目编码],科目余额表[抽查项目],"无匹配"),"期间结转")</f>
        <v>0</v>
      </c>
      <c r="J3993" s="38" t="str" cm="1">
        <f t="array" ref="J3993">_xlfn.TEXTJOIN(",", TRUE, _xlfn.UNIQUE(IF((序时账[日期]=B3993)*(序时账[凭证字号]=C3993)*IF(G3993=0,序时账[借方金额]&lt;&gt;0,序时账[借方金额]=0)*(序时账[科目编码]&lt;&gt;D3993), 序时账[科目名称], "")))</f>
        <v/>
      </c>
      <c r="K3993" s="42"/>
      <c r="M3993" s="24"/>
      <c r="N3993" s="23"/>
    </row>
    <row r="3994" spans="1:14">
      <c r="A3994" s="38" t="str" cm="1">
        <f t="array" ref="A3994">_xlfn.TEXTJOIN(",", TRUE, _xlfn.UNIQUE(IF((序时账[日期]=B3994)*(序时账[凭证字号]=C3994), 序时账[科目编码], "")))</f>
        <v>0</v>
      </c>
      <c r="B3994" s="89"/>
      <c r="G3994" s="39"/>
      <c r="H3994" s="39"/>
      <c r="I3994" s="42">
        <f>IF(F3994&lt;&gt;"结转本期损益",_xlfn.XLOOKUP(D3994,科目余额表[科目编码],科目余额表[抽查项目],"无匹配"),"期间结转")</f>
        <v>0</v>
      </c>
      <c r="J3994" s="38" t="str" cm="1">
        <f t="array" ref="J3994">_xlfn.TEXTJOIN(",", TRUE, _xlfn.UNIQUE(IF((序时账[日期]=B3994)*(序时账[凭证字号]=C3994)*IF(G3994=0,序时账[借方金额]&lt;&gt;0,序时账[借方金额]=0)*(序时账[科目编码]&lt;&gt;D3994), 序时账[科目名称], "")))</f>
        <v/>
      </c>
      <c r="K3994" s="42"/>
      <c r="M3994" s="24"/>
      <c r="N3994" s="23"/>
    </row>
    <row r="3995" spans="1:14">
      <c r="A3995" s="38" t="str" cm="1">
        <f t="array" ref="A3995">_xlfn.TEXTJOIN(",", TRUE, _xlfn.UNIQUE(IF((序时账[日期]=B3995)*(序时账[凭证字号]=C3995), 序时账[科目编码], "")))</f>
        <v>0</v>
      </c>
      <c r="B3995" s="89"/>
      <c r="G3995" s="39"/>
      <c r="H3995" s="39"/>
      <c r="I3995" s="42">
        <f>IF(F3995&lt;&gt;"结转本期损益",_xlfn.XLOOKUP(D3995,科目余额表[科目编码],科目余额表[抽查项目],"无匹配"),"期间结转")</f>
        <v>0</v>
      </c>
      <c r="J3995" s="38" t="str" cm="1">
        <f t="array" ref="J3995">_xlfn.TEXTJOIN(",", TRUE, _xlfn.UNIQUE(IF((序时账[日期]=B3995)*(序时账[凭证字号]=C3995)*IF(G3995=0,序时账[借方金额]&lt;&gt;0,序时账[借方金额]=0)*(序时账[科目编码]&lt;&gt;D3995), 序时账[科目名称], "")))</f>
        <v/>
      </c>
      <c r="K3995" s="42"/>
      <c r="M3995" s="24"/>
      <c r="N3995" s="23"/>
    </row>
    <row r="3996" spans="1:14">
      <c r="A3996" s="38" t="str" cm="1">
        <f t="array" ref="A3996">_xlfn.TEXTJOIN(",", TRUE, _xlfn.UNIQUE(IF((序时账[日期]=B3996)*(序时账[凭证字号]=C3996), 序时账[科目编码], "")))</f>
        <v>0</v>
      </c>
      <c r="B3996" s="89"/>
      <c r="G3996" s="39"/>
      <c r="H3996" s="39"/>
      <c r="I3996" s="42">
        <f>IF(F3996&lt;&gt;"结转本期损益",_xlfn.XLOOKUP(D3996,科目余额表[科目编码],科目余额表[抽查项目],"无匹配"),"期间结转")</f>
        <v>0</v>
      </c>
      <c r="J3996" s="38" t="str" cm="1">
        <f t="array" ref="J3996">_xlfn.TEXTJOIN(",", TRUE, _xlfn.UNIQUE(IF((序时账[日期]=B3996)*(序时账[凭证字号]=C3996)*IF(G3996=0,序时账[借方金额]&lt;&gt;0,序时账[借方金额]=0)*(序时账[科目编码]&lt;&gt;D3996), 序时账[科目名称], "")))</f>
        <v/>
      </c>
      <c r="K3996" s="42"/>
      <c r="M3996" s="24"/>
      <c r="N3996" s="23"/>
    </row>
    <row r="3997" spans="1:14">
      <c r="A3997" s="38" t="str" cm="1">
        <f t="array" ref="A3997">_xlfn.TEXTJOIN(",", TRUE, _xlfn.UNIQUE(IF((序时账[日期]=B3997)*(序时账[凭证字号]=C3997), 序时账[科目编码], "")))</f>
        <v>0</v>
      </c>
      <c r="B3997" s="89"/>
      <c r="G3997" s="39"/>
      <c r="H3997" s="39"/>
      <c r="I3997" s="42">
        <f>IF(F3997&lt;&gt;"结转本期损益",_xlfn.XLOOKUP(D3997,科目余额表[科目编码],科目余额表[抽查项目],"无匹配"),"期间结转")</f>
        <v>0</v>
      </c>
      <c r="J3997" s="38" t="str" cm="1">
        <f t="array" ref="J3997">_xlfn.TEXTJOIN(",", TRUE, _xlfn.UNIQUE(IF((序时账[日期]=B3997)*(序时账[凭证字号]=C3997)*IF(G3997=0,序时账[借方金额]&lt;&gt;0,序时账[借方金额]=0)*(序时账[科目编码]&lt;&gt;D3997), 序时账[科目名称], "")))</f>
        <v/>
      </c>
      <c r="K3997" s="42"/>
      <c r="M3997" s="24"/>
      <c r="N3997" s="23"/>
    </row>
    <row r="3998" spans="1:14">
      <c r="A3998" s="38" t="str" cm="1">
        <f t="array" ref="A3998">_xlfn.TEXTJOIN(",", TRUE, _xlfn.UNIQUE(IF((序时账[日期]=B3998)*(序时账[凭证字号]=C3998), 序时账[科目编码], "")))</f>
        <v>0</v>
      </c>
      <c r="B3998" s="89"/>
      <c r="G3998" s="39"/>
      <c r="H3998" s="39"/>
      <c r="I3998" s="42">
        <f>IF(F3998&lt;&gt;"结转本期损益",_xlfn.XLOOKUP(D3998,科目余额表[科目编码],科目余额表[抽查项目],"无匹配"),"期间结转")</f>
        <v>0</v>
      </c>
      <c r="J3998" s="38" t="str" cm="1">
        <f t="array" ref="J3998">_xlfn.TEXTJOIN(",", TRUE, _xlfn.UNIQUE(IF((序时账[日期]=B3998)*(序时账[凭证字号]=C3998)*IF(G3998=0,序时账[借方金额]&lt;&gt;0,序时账[借方金额]=0)*(序时账[科目编码]&lt;&gt;D3998), 序时账[科目名称], "")))</f>
        <v/>
      </c>
      <c r="K3998" s="42"/>
      <c r="M3998" s="24"/>
      <c r="N3998" s="23"/>
    </row>
    <row r="3999" spans="1:14">
      <c r="A3999" s="38" t="str" cm="1">
        <f t="array" ref="A3999">_xlfn.TEXTJOIN(",", TRUE, _xlfn.UNIQUE(IF((序时账[日期]=B3999)*(序时账[凭证字号]=C3999), 序时账[科目编码], "")))</f>
        <v>0</v>
      </c>
      <c r="B3999" s="89"/>
      <c r="G3999" s="39"/>
      <c r="H3999" s="39"/>
      <c r="I3999" s="42">
        <f>IF(F3999&lt;&gt;"结转本期损益",_xlfn.XLOOKUP(D3999,科目余额表[科目编码],科目余额表[抽查项目],"无匹配"),"期间结转")</f>
        <v>0</v>
      </c>
      <c r="J3999" s="38" t="str" cm="1">
        <f t="array" ref="J3999">_xlfn.TEXTJOIN(",", TRUE, _xlfn.UNIQUE(IF((序时账[日期]=B3999)*(序时账[凭证字号]=C3999)*IF(G3999=0,序时账[借方金额]&lt;&gt;0,序时账[借方金额]=0)*(序时账[科目编码]&lt;&gt;D3999), 序时账[科目名称], "")))</f>
        <v/>
      </c>
      <c r="K3999" s="42"/>
      <c r="M3999" s="24"/>
      <c r="N3999" s="23"/>
    </row>
    <row r="4000" spans="1:14">
      <c r="A4000" s="38" t="str" cm="1">
        <f t="array" ref="A4000">_xlfn.TEXTJOIN(",", TRUE, _xlfn.UNIQUE(IF((序时账[日期]=B4000)*(序时账[凭证字号]=C4000), 序时账[科目编码], "")))</f>
        <v>0</v>
      </c>
      <c r="B4000" s="89"/>
      <c r="G4000" s="39"/>
      <c r="H4000" s="39"/>
      <c r="I4000" s="42">
        <f>IF(F4000&lt;&gt;"结转本期损益",_xlfn.XLOOKUP(D4000,科目余额表[科目编码],科目余额表[抽查项目],"无匹配"),"期间结转")</f>
        <v>0</v>
      </c>
      <c r="J4000" s="38" t="str" cm="1">
        <f t="array" ref="J4000">_xlfn.TEXTJOIN(",", TRUE, _xlfn.UNIQUE(IF((序时账[日期]=B4000)*(序时账[凭证字号]=C4000)*IF(G4000=0,序时账[借方金额]&lt;&gt;0,序时账[借方金额]=0)*(序时账[科目编码]&lt;&gt;D4000), 序时账[科目名称], "")))</f>
        <v/>
      </c>
      <c r="K4000" s="42"/>
      <c r="M4000" s="24"/>
      <c r="N4000" s="23"/>
    </row>
    <row r="4001" spans="1:14">
      <c r="A4001" s="38" t="str" cm="1">
        <f t="array" ref="A4001">_xlfn.TEXTJOIN(",", TRUE, _xlfn.UNIQUE(IF((序时账[日期]=B4001)*(序时账[凭证字号]=C4001), 序时账[科目编码], "")))</f>
        <v>0</v>
      </c>
      <c r="B4001" s="89"/>
      <c r="G4001" s="39"/>
      <c r="H4001" s="39"/>
      <c r="I4001" s="42">
        <f>IF(F4001&lt;&gt;"结转本期损益",_xlfn.XLOOKUP(D4001,科目余额表[科目编码],科目余额表[抽查项目],"无匹配"),"期间结转")</f>
        <v>0</v>
      </c>
      <c r="J4001" s="38" t="str" cm="1">
        <f t="array" ref="J4001">_xlfn.TEXTJOIN(",", TRUE, _xlfn.UNIQUE(IF((序时账[日期]=B4001)*(序时账[凭证字号]=C4001)*IF(G4001=0,序时账[借方金额]&lt;&gt;0,序时账[借方金额]=0)*(序时账[科目编码]&lt;&gt;D4001), 序时账[科目名称], "")))</f>
        <v/>
      </c>
      <c r="K4001" s="42"/>
      <c r="M4001" s="24"/>
      <c r="N4001" s="23"/>
    </row>
    <row r="4002" spans="1:14">
      <c r="A4002" s="38" t="str" cm="1">
        <f t="array" ref="A4002">_xlfn.TEXTJOIN(",", TRUE, _xlfn.UNIQUE(IF((序时账[日期]=B4002)*(序时账[凭证字号]=C4002), 序时账[科目编码], "")))</f>
        <v>0</v>
      </c>
      <c r="B4002" s="89"/>
      <c r="G4002" s="39"/>
      <c r="H4002" s="39"/>
      <c r="I4002" s="42">
        <f>IF(F4002&lt;&gt;"结转本期损益",_xlfn.XLOOKUP(D4002,科目余额表[科目编码],科目余额表[抽查项目],"无匹配"),"期间结转")</f>
        <v>0</v>
      </c>
      <c r="J4002" s="38" t="str" cm="1">
        <f t="array" ref="J4002">_xlfn.TEXTJOIN(",", TRUE, _xlfn.UNIQUE(IF((序时账[日期]=B4002)*(序时账[凭证字号]=C4002)*IF(G4002=0,序时账[借方金额]&lt;&gt;0,序时账[借方金额]=0)*(序时账[科目编码]&lt;&gt;D4002), 序时账[科目名称], "")))</f>
        <v/>
      </c>
      <c r="K4002" s="42"/>
      <c r="M4002" s="24"/>
      <c r="N4002" s="23"/>
    </row>
    <row r="4003" spans="1:14">
      <c r="A4003" s="38" t="str" cm="1">
        <f t="array" ref="A4003">_xlfn.TEXTJOIN(",", TRUE, _xlfn.UNIQUE(IF((序时账[日期]=B4003)*(序时账[凭证字号]=C4003), 序时账[科目编码], "")))</f>
        <v>0</v>
      </c>
      <c r="B4003" s="89"/>
      <c r="G4003" s="39"/>
      <c r="H4003" s="39"/>
      <c r="I4003" s="42">
        <f>IF(F4003&lt;&gt;"结转本期损益",_xlfn.XLOOKUP(D4003,科目余额表[科目编码],科目余额表[抽查项目],"无匹配"),"期间结转")</f>
        <v>0</v>
      </c>
      <c r="J4003" s="38" t="str" cm="1">
        <f t="array" ref="J4003">_xlfn.TEXTJOIN(",", TRUE, _xlfn.UNIQUE(IF((序时账[日期]=B4003)*(序时账[凭证字号]=C4003)*IF(G4003=0,序时账[借方金额]&lt;&gt;0,序时账[借方金额]=0)*(序时账[科目编码]&lt;&gt;D4003), 序时账[科目名称], "")))</f>
        <v/>
      </c>
      <c r="K4003" s="42"/>
      <c r="M4003" s="24"/>
      <c r="N4003" s="23"/>
    </row>
    <row r="4004" spans="1:14">
      <c r="A4004" s="38" t="str" cm="1">
        <f t="array" ref="A4004">_xlfn.TEXTJOIN(",", TRUE, _xlfn.UNIQUE(IF((序时账[日期]=B4004)*(序时账[凭证字号]=C4004), 序时账[科目编码], "")))</f>
        <v>0</v>
      </c>
      <c r="B4004" s="89"/>
      <c r="G4004" s="39"/>
      <c r="H4004" s="39"/>
      <c r="I4004" s="42">
        <f>IF(F4004&lt;&gt;"结转本期损益",_xlfn.XLOOKUP(D4004,科目余额表[科目编码],科目余额表[抽查项目],"无匹配"),"期间结转")</f>
        <v>0</v>
      </c>
      <c r="J4004" s="38" t="str" cm="1">
        <f t="array" ref="J4004">_xlfn.TEXTJOIN(",", TRUE, _xlfn.UNIQUE(IF((序时账[日期]=B4004)*(序时账[凭证字号]=C4004)*IF(G4004=0,序时账[借方金额]&lt;&gt;0,序时账[借方金额]=0)*(序时账[科目编码]&lt;&gt;D4004), 序时账[科目名称], "")))</f>
        <v/>
      </c>
      <c r="K4004" s="42"/>
      <c r="M4004" s="24"/>
      <c r="N4004" s="23"/>
    </row>
    <row r="4005" spans="1:14">
      <c r="A4005" s="38" t="str" cm="1">
        <f t="array" ref="A4005">_xlfn.TEXTJOIN(",", TRUE, _xlfn.UNIQUE(IF((序时账[日期]=B4005)*(序时账[凭证字号]=C4005), 序时账[科目编码], "")))</f>
        <v>0</v>
      </c>
      <c r="B4005" s="89"/>
      <c r="G4005" s="39"/>
      <c r="H4005" s="39"/>
      <c r="I4005" s="42">
        <f>IF(F4005&lt;&gt;"结转本期损益",_xlfn.XLOOKUP(D4005,科目余额表[科目编码],科目余额表[抽查项目],"无匹配"),"期间结转")</f>
        <v>0</v>
      </c>
      <c r="J4005" s="38" t="str" cm="1">
        <f t="array" ref="J4005">_xlfn.TEXTJOIN(",", TRUE, _xlfn.UNIQUE(IF((序时账[日期]=B4005)*(序时账[凭证字号]=C4005)*IF(G4005=0,序时账[借方金额]&lt;&gt;0,序时账[借方金额]=0)*(序时账[科目编码]&lt;&gt;D4005), 序时账[科目名称], "")))</f>
        <v/>
      </c>
      <c r="K4005" s="42"/>
      <c r="M4005" s="24"/>
      <c r="N4005" s="23"/>
    </row>
    <row r="4006" spans="1:14">
      <c r="A4006" s="38" t="str" cm="1">
        <f t="array" ref="A4006">_xlfn.TEXTJOIN(",", TRUE, _xlfn.UNIQUE(IF((序时账[日期]=B4006)*(序时账[凭证字号]=C4006), 序时账[科目编码], "")))</f>
        <v>0</v>
      </c>
      <c r="B4006" s="89"/>
      <c r="G4006" s="39"/>
      <c r="H4006" s="39"/>
      <c r="I4006" s="42">
        <f>IF(F4006&lt;&gt;"结转本期损益",_xlfn.XLOOKUP(D4006,科目余额表[科目编码],科目余额表[抽查项目],"无匹配"),"期间结转")</f>
        <v>0</v>
      </c>
      <c r="J4006" s="38" t="str" cm="1">
        <f t="array" ref="J4006">_xlfn.TEXTJOIN(",", TRUE, _xlfn.UNIQUE(IF((序时账[日期]=B4006)*(序时账[凭证字号]=C4006)*IF(G4006=0,序时账[借方金额]&lt;&gt;0,序时账[借方金额]=0)*(序时账[科目编码]&lt;&gt;D4006), 序时账[科目名称], "")))</f>
        <v/>
      </c>
      <c r="K4006" s="42"/>
      <c r="M4006" s="24"/>
      <c r="N4006" s="23"/>
    </row>
    <row r="4007" spans="1:14">
      <c r="A4007" s="38" t="str" cm="1">
        <f t="array" ref="A4007">_xlfn.TEXTJOIN(",", TRUE, _xlfn.UNIQUE(IF((序时账[日期]=B4007)*(序时账[凭证字号]=C4007), 序时账[科目编码], "")))</f>
        <v>0</v>
      </c>
      <c r="B4007" s="89"/>
      <c r="G4007" s="39"/>
      <c r="H4007" s="39"/>
      <c r="I4007" s="42">
        <f>IF(F4007&lt;&gt;"结转本期损益",_xlfn.XLOOKUP(D4007,科目余额表[科目编码],科目余额表[抽查项目],"无匹配"),"期间结转")</f>
        <v>0</v>
      </c>
      <c r="J4007" s="38" t="str" cm="1">
        <f t="array" ref="J4007">_xlfn.TEXTJOIN(",", TRUE, _xlfn.UNIQUE(IF((序时账[日期]=B4007)*(序时账[凭证字号]=C4007)*IF(G4007=0,序时账[借方金额]&lt;&gt;0,序时账[借方金额]=0)*(序时账[科目编码]&lt;&gt;D4007), 序时账[科目名称], "")))</f>
        <v/>
      </c>
      <c r="K4007" s="42"/>
      <c r="M4007" s="24"/>
      <c r="N4007" s="23"/>
    </row>
    <row r="4008" spans="1:14">
      <c r="A4008" s="38" t="str" cm="1">
        <f t="array" ref="A4008">_xlfn.TEXTJOIN(",", TRUE, _xlfn.UNIQUE(IF((序时账[日期]=B4008)*(序时账[凭证字号]=C4008), 序时账[科目编码], "")))</f>
        <v>0</v>
      </c>
      <c r="B4008" s="89"/>
      <c r="G4008" s="39"/>
      <c r="H4008" s="39"/>
      <c r="I4008" s="42">
        <f>IF(F4008&lt;&gt;"结转本期损益",_xlfn.XLOOKUP(D4008,科目余额表[科目编码],科目余额表[抽查项目],"无匹配"),"期间结转")</f>
        <v>0</v>
      </c>
      <c r="J4008" s="38" t="str" cm="1">
        <f t="array" ref="J4008">_xlfn.TEXTJOIN(",", TRUE, _xlfn.UNIQUE(IF((序时账[日期]=B4008)*(序时账[凭证字号]=C4008)*IF(G4008=0,序时账[借方金额]&lt;&gt;0,序时账[借方金额]=0)*(序时账[科目编码]&lt;&gt;D4008), 序时账[科目名称], "")))</f>
        <v/>
      </c>
      <c r="K4008" s="42"/>
      <c r="M4008" s="24"/>
      <c r="N4008" s="23"/>
    </row>
    <row r="4009" spans="1:14">
      <c r="A4009" s="38" t="str" cm="1">
        <f t="array" ref="A4009">_xlfn.TEXTJOIN(",", TRUE, _xlfn.UNIQUE(IF((序时账[日期]=B4009)*(序时账[凭证字号]=C4009), 序时账[科目编码], "")))</f>
        <v>0</v>
      </c>
      <c r="B4009" s="89"/>
      <c r="G4009" s="39"/>
      <c r="H4009" s="39"/>
      <c r="I4009" s="42">
        <f>IF(F4009&lt;&gt;"结转本期损益",_xlfn.XLOOKUP(D4009,科目余额表[科目编码],科目余额表[抽查项目],"无匹配"),"期间结转")</f>
        <v>0</v>
      </c>
      <c r="J4009" s="38" t="str" cm="1">
        <f t="array" ref="J4009">_xlfn.TEXTJOIN(",", TRUE, _xlfn.UNIQUE(IF((序时账[日期]=B4009)*(序时账[凭证字号]=C4009)*IF(G4009=0,序时账[借方金额]&lt;&gt;0,序时账[借方金额]=0)*(序时账[科目编码]&lt;&gt;D4009), 序时账[科目名称], "")))</f>
        <v/>
      </c>
      <c r="K4009" s="42"/>
      <c r="M4009" s="24"/>
      <c r="N4009" s="23"/>
    </row>
    <row r="4010" spans="1:14">
      <c r="A4010" s="38" t="str" cm="1">
        <f t="array" ref="A4010">_xlfn.TEXTJOIN(",", TRUE, _xlfn.UNIQUE(IF((序时账[日期]=B4010)*(序时账[凭证字号]=C4010), 序时账[科目编码], "")))</f>
        <v>0</v>
      </c>
      <c r="B4010" s="89"/>
      <c r="G4010" s="39"/>
      <c r="H4010" s="39"/>
      <c r="I4010" s="42">
        <f>IF(F4010&lt;&gt;"结转本期损益",_xlfn.XLOOKUP(D4010,科目余额表[科目编码],科目余额表[抽查项目],"无匹配"),"期间结转")</f>
        <v>0</v>
      </c>
      <c r="J4010" s="38" t="str" cm="1">
        <f t="array" ref="J4010">_xlfn.TEXTJOIN(",", TRUE, _xlfn.UNIQUE(IF((序时账[日期]=B4010)*(序时账[凭证字号]=C4010)*IF(G4010=0,序时账[借方金额]&lt;&gt;0,序时账[借方金额]=0)*(序时账[科目编码]&lt;&gt;D4010), 序时账[科目名称], "")))</f>
        <v/>
      </c>
      <c r="K4010" s="42"/>
      <c r="M4010" s="24"/>
      <c r="N4010" s="23"/>
    </row>
    <row r="4011" spans="1:14">
      <c r="A4011" s="38" t="str" cm="1">
        <f t="array" ref="A4011">_xlfn.TEXTJOIN(",", TRUE, _xlfn.UNIQUE(IF((序时账[日期]=B4011)*(序时账[凭证字号]=C4011), 序时账[科目编码], "")))</f>
        <v>0</v>
      </c>
      <c r="B4011" s="89"/>
      <c r="G4011" s="39"/>
      <c r="H4011" s="39"/>
      <c r="I4011" s="42">
        <f>IF(F4011&lt;&gt;"结转本期损益",_xlfn.XLOOKUP(D4011,科目余额表[科目编码],科目余额表[抽查项目],"无匹配"),"期间结转")</f>
        <v>0</v>
      </c>
      <c r="J4011" s="38" t="str" cm="1">
        <f t="array" ref="J4011">_xlfn.TEXTJOIN(",", TRUE, _xlfn.UNIQUE(IF((序时账[日期]=B4011)*(序时账[凭证字号]=C4011)*IF(G4011=0,序时账[借方金额]&lt;&gt;0,序时账[借方金额]=0)*(序时账[科目编码]&lt;&gt;D4011), 序时账[科目名称], "")))</f>
        <v/>
      </c>
      <c r="K4011" s="42"/>
      <c r="M4011" s="24"/>
      <c r="N4011" s="23"/>
    </row>
    <row r="4012" spans="1:14">
      <c r="A4012" s="38" t="str" cm="1">
        <f t="array" ref="A4012">_xlfn.TEXTJOIN(",", TRUE, _xlfn.UNIQUE(IF((序时账[日期]=B4012)*(序时账[凭证字号]=C4012), 序时账[科目编码], "")))</f>
        <v>0</v>
      </c>
      <c r="B4012" s="89"/>
      <c r="G4012" s="39"/>
      <c r="H4012" s="39"/>
      <c r="I4012" s="42">
        <f>IF(F4012&lt;&gt;"结转本期损益",_xlfn.XLOOKUP(D4012,科目余额表[科目编码],科目余额表[抽查项目],"无匹配"),"期间结转")</f>
        <v>0</v>
      </c>
      <c r="J4012" s="38" t="str" cm="1">
        <f t="array" ref="J4012">_xlfn.TEXTJOIN(",", TRUE, _xlfn.UNIQUE(IF((序时账[日期]=B4012)*(序时账[凭证字号]=C4012)*IF(G4012=0,序时账[借方金额]&lt;&gt;0,序时账[借方金额]=0)*(序时账[科目编码]&lt;&gt;D4012), 序时账[科目名称], "")))</f>
        <v/>
      </c>
      <c r="K4012" s="42"/>
      <c r="M4012" s="24"/>
      <c r="N4012" s="23"/>
    </row>
    <row r="4013" spans="1:14">
      <c r="A4013" s="38" t="str" cm="1">
        <f t="array" ref="A4013">_xlfn.TEXTJOIN(",", TRUE, _xlfn.UNIQUE(IF((序时账[日期]=B4013)*(序时账[凭证字号]=C4013), 序时账[科目编码], "")))</f>
        <v>0</v>
      </c>
      <c r="B4013" s="89"/>
      <c r="G4013" s="39"/>
      <c r="H4013" s="39"/>
      <c r="I4013" s="42">
        <f>IF(F4013&lt;&gt;"结转本期损益",_xlfn.XLOOKUP(D4013,科目余额表[科目编码],科目余额表[抽查项目],"无匹配"),"期间结转")</f>
        <v>0</v>
      </c>
      <c r="J4013" s="38" t="str" cm="1">
        <f t="array" ref="J4013">_xlfn.TEXTJOIN(",", TRUE, _xlfn.UNIQUE(IF((序时账[日期]=B4013)*(序时账[凭证字号]=C4013)*IF(G4013=0,序时账[借方金额]&lt;&gt;0,序时账[借方金额]=0)*(序时账[科目编码]&lt;&gt;D4013), 序时账[科目名称], "")))</f>
        <v/>
      </c>
      <c r="K4013" s="42"/>
      <c r="M4013" s="24"/>
      <c r="N4013" s="23"/>
    </row>
    <row r="4014" spans="1:14">
      <c r="A4014" s="38" t="str" cm="1">
        <f t="array" ref="A4014">_xlfn.TEXTJOIN(",", TRUE, _xlfn.UNIQUE(IF((序时账[日期]=B4014)*(序时账[凭证字号]=C4014), 序时账[科目编码], "")))</f>
        <v>0</v>
      </c>
      <c r="B4014" s="89"/>
      <c r="G4014" s="39"/>
      <c r="H4014" s="39"/>
      <c r="I4014" s="42">
        <f>IF(F4014&lt;&gt;"结转本期损益",_xlfn.XLOOKUP(D4014,科目余额表[科目编码],科目余额表[抽查项目],"无匹配"),"期间结转")</f>
        <v>0</v>
      </c>
      <c r="J4014" s="38" t="str" cm="1">
        <f t="array" ref="J4014">_xlfn.TEXTJOIN(",", TRUE, _xlfn.UNIQUE(IF((序时账[日期]=B4014)*(序时账[凭证字号]=C4014)*IF(G4014=0,序时账[借方金额]&lt;&gt;0,序时账[借方金额]=0)*(序时账[科目编码]&lt;&gt;D4014), 序时账[科目名称], "")))</f>
        <v/>
      </c>
      <c r="K4014" s="42"/>
      <c r="M4014" s="24"/>
      <c r="N4014" s="23"/>
    </row>
    <row r="4015" spans="1:14">
      <c r="A4015" s="38" t="str" cm="1">
        <f t="array" ref="A4015">_xlfn.TEXTJOIN(",", TRUE, _xlfn.UNIQUE(IF((序时账[日期]=B4015)*(序时账[凭证字号]=C4015), 序时账[科目编码], "")))</f>
        <v>0</v>
      </c>
      <c r="B4015" s="89"/>
      <c r="G4015" s="39"/>
      <c r="H4015" s="39"/>
      <c r="I4015" s="42">
        <f>IF(F4015&lt;&gt;"结转本期损益",_xlfn.XLOOKUP(D4015,科目余额表[科目编码],科目余额表[抽查项目],"无匹配"),"期间结转")</f>
        <v>0</v>
      </c>
      <c r="J4015" s="38" t="str" cm="1">
        <f t="array" ref="J4015">_xlfn.TEXTJOIN(",", TRUE, _xlfn.UNIQUE(IF((序时账[日期]=B4015)*(序时账[凭证字号]=C4015)*IF(G4015=0,序时账[借方金额]&lt;&gt;0,序时账[借方金额]=0)*(序时账[科目编码]&lt;&gt;D4015), 序时账[科目名称], "")))</f>
        <v/>
      </c>
      <c r="K4015" s="42"/>
      <c r="M4015" s="24"/>
      <c r="N4015" s="23"/>
    </row>
    <row r="4016" spans="1:14">
      <c r="A4016" s="38" t="str" cm="1">
        <f t="array" ref="A4016">_xlfn.TEXTJOIN(",", TRUE, _xlfn.UNIQUE(IF((序时账[日期]=B4016)*(序时账[凭证字号]=C4016), 序时账[科目编码], "")))</f>
        <v>0</v>
      </c>
      <c r="B4016" s="89"/>
      <c r="G4016" s="39"/>
      <c r="H4016" s="39"/>
      <c r="I4016" s="42">
        <f>IF(F4016&lt;&gt;"结转本期损益",_xlfn.XLOOKUP(D4016,科目余额表[科目编码],科目余额表[抽查项目],"无匹配"),"期间结转")</f>
        <v>0</v>
      </c>
      <c r="J4016" s="38" t="str" cm="1">
        <f t="array" ref="J4016">_xlfn.TEXTJOIN(",", TRUE, _xlfn.UNIQUE(IF((序时账[日期]=B4016)*(序时账[凭证字号]=C4016)*IF(G4016=0,序时账[借方金额]&lt;&gt;0,序时账[借方金额]=0)*(序时账[科目编码]&lt;&gt;D4016), 序时账[科目名称], "")))</f>
        <v/>
      </c>
      <c r="K4016" s="42"/>
      <c r="M4016" s="24"/>
      <c r="N4016" s="23"/>
    </row>
    <row r="4017" spans="1:14">
      <c r="A4017" s="38" t="str" cm="1">
        <f t="array" ref="A4017">_xlfn.TEXTJOIN(",", TRUE, _xlfn.UNIQUE(IF((序时账[日期]=B4017)*(序时账[凭证字号]=C4017), 序时账[科目编码], "")))</f>
        <v>0</v>
      </c>
      <c r="B4017" s="89"/>
      <c r="G4017" s="39"/>
      <c r="H4017" s="39"/>
      <c r="I4017" s="42">
        <f>IF(F4017&lt;&gt;"结转本期损益",_xlfn.XLOOKUP(D4017,科目余额表[科目编码],科目余额表[抽查项目],"无匹配"),"期间结转")</f>
        <v>0</v>
      </c>
      <c r="J4017" s="38" t="str" cm="1">
        <f t="array" ref="J4017">_xlfn.TEXTJOIN(",", TRUE, _xlfn.UNIQUE(IF((序时账[日期]=B4017)*(序时账[凭证字号]=C4017)*IF(G4017=0,序时账[借方金额]&lt;&gt;0,序时账[借方金额]=0)*(序时账[科目编码]&lt;&gt;D4017), 序时账[科目名称], "")))</f>
        <v/>
      </c>
      <c r="K4017" s="42"/>
      <c r="M4017" s="24"/>
      <c r="N4017" s="23"/>
    </row>
    <row r="4018" spans="1:14">
      <c r="A4018" s="38" t="str" cm="1">
        <f t="array" ref="A4018">_xlfn.TEXTJOIN(",", TRUE, _xlfn.UNIQUE(IF((序时账[日期]=B4018)*(序时账[凭证字号]=C4018), 序时账[科目编码], "")))</f>
        <v>0</v>
      </c>
      <c r="B4018" s="89"/>
      <c r="G4018" s="39"/>
      <c r="H4018" s="39"/>
      <c r="I4018" s="42">
        <f>IF(F4018&lt;&gt;"结转本期损益",_xlfn.XLOOKUP(D4018,科目余额表[科目编码],科目余额表[抽查项目],"无匹配"),"期间结转")</f>
        <v>0</v>
      </c>
      <c r="J4018" s="38" t="str" cm="1">
        <f t="array" ref="J4018">_xlfn.TEXTJOIN(",", TRUE, _xlfn.UNIQUE(IF((序时账[日期]=B4018)*(序时账[凭证字号]=C4018)*IF(G4018=0,序时账[借方金额]&lt;&gt;0,序时账[借方金额]=0)*(序时账[科目编码]&lt;&gt;D4018), 序时账[科目名称], "")))</f>
        <v/>
      </c>
      <c r="K4018" s="42"/>
      <c r="M4018" s="24"/>
      <c r="N4018" s="23"/>
    </row>
    <row r="4019" spans="1:14">
      <c r="A4019" s="38" t="str" cm="1">
        <f t="array" ref="A4019">_xlfn.TEXTJOIN(",", TRUE, _xlfn.UNIQUE(IF((序时账[日期]=B4019)*(序时账[凭证字号]=C4019), 序时账[科目编码], "")))</f>
        <v>0</v>
      </c>
      <c r="B4019" s="89"/>
      <c r="G4019" s="39"/>
      <c r="H4019" s="39"/>
      <c r="I4019" s="42">
        <f>IF(F4019&lt;&gt;"结转本期损益",_xlfn.XLOOKUP(D4019,科目余额表[科目编码],科目余额表[抽查项目],"无匹配"),"期间结转")</f>
        <v>0</v>
      </c>
      <c r="J4019" s="38" t="str" cm="1">
        <f t="array" ref="J4019">_xlfn.TEXTJOIN(",", TRUE, _xlfn.UNIQUE(IF((序时账[日期]=B4019)*(序时账[凭证字号]=C4019)*IF(G4019=0,序时账[借方金额]&lt;&gt;0,序时账[借方金额]=0)*(序时账[科目编码]&lt;&gt;D4019), 序时账[科目名称], "")))</f>
        <v/>
      </c>
      <c r="K4019" s="42"/>
      <c r="M4019" s="24"/>
      <c r="N4019" s="23"/>
    </row>
    <row r="4020" spans="1:14">
      <c r="A4020" s="38" t="str" cm="1">
        <f t="array" ref="A4020">_xlfn.TEXTJOIN(",", TRUE, _xlfn.UNIQUE(IF((序时账[日期]=B4020)*(序时账[凭证字号]=C4020), 序时账[科目编码], "")))</f>
        <v>0</v>
      </c>
      <c r="B4020" s="89"/>
      <c r="G4020" s="39"/>
      <c r="H4020" s="39"/>
      <c r="I4020" s="42">
        <f>IF(F4020&lt;&gt;"结转本期损益",_xlfn.XLOOKUP(D4020,科目余额表[科目编码],科目余额表[抽查项目],"无匹配"),"期间结转")</f>
        <v>0</v>
      </c>
      <c r="J4020" s="38" t="str" cm="1">
        <f t="array" ref="J4020">_xlfn.TEXTJOIN(",", TRUE, _xlfn.UNIQUE(IF((序时账[日期]=B4020)*(序时账[凭证字号]=C4020)*IF(G4020=0,序时账[借方金额]&lt;&gt;0,序时账[借方金额]=0)*(序时账[科目编码]&lt;&gt;D4020), 序时账[科目名称], "")))</f>
        <v/>
      </c>
      <c r="K4020" s="42"/>
      <c r="M4020" s="24"/>
      <c r="N4020" s="23"/>
    </row>
    <row r="4021" spans="1:14">
      <c r="A4021" s="38" t="str" cm="1">
        <f t="array" ref="A4021">_xlfn.TEXTJOIN(",", TRUE, _xlfn.UNIQUE(IF((序时账[日期]=B4021)*(序时账[凭证字号]=C4021), 序时账[科目编码], "")))</f>
        <v>0</v>
      </c>
      <c r="B4021" s="89"/>
      <c r="G4021" s="39"/>
      <c r="H4021" s="39"/>
      <c r="I4021" s="42">
        <f>IF(F4021&lt;&gt;"结转本期损益",_xlfn.XLOOKUP(D4021,科目余额表[科目编码],科目余额表[抽查项目],"无匹配"),"期间结转")</f>
        <v>0</v>
      </c>
      <c r="J4021" s="38" t="str" cm="1">
        <f t="array" ref="J4021">_xlfn.TEXTJOIN(",", TRUE, _xlfn.UNIQUE(IF((序时账[日期]=B4021)*(序时账[凭证字号]=C4021)*IF(G4021=0,序时账[借方金额]&lt;&gt;0,序时账[借方金额]=0)*(序时账[科目编码]&lt;&gt;D4021), 序时账[科目名称], "")))</f>
        <v/>
      </c>
      <c r="K4021" s="42"/>
      <c r="M4021" s="24"/>
      <c r="N4021" s="23"/>
    </row>
    <row r="4022" spans="1:14">
      <c r="A4022" s="38" t="str" cm="1">
        <f t="array" ref="A4022">_xlfn.TEXTJOIN(",", TRUE, _xlfn.UNIQUE(IF((序时账[日期]=B4022)*(序时账[凭证字号]=C4022), 序时账[科目编码], "")))</f>
        <v>0</v>
      </c>
      <c r="B4022" s="89"/>
      <c r="G4022" s="39"/>
      <c r="H4022" s="39"/>
      <c r="I4022" s="42">
        <f>IF(F4022&lt;&gt;"结转本期损益",_xlfn.XLOOKUP(D4022,科目余额表[科目编码],科目余额表[抽查项目],"无匹配"),"期间结转")</f>
        <v>0</v>
      </c>
      <c r="J4022" s="38" t="str" cm="1">
        <f t="array" ref="J4022">_xlfn.TEXTJOIN(",", TRUE, _xlfn.UNIQUE(IF((序时账[日期]=B4022)*(序时账[凭证字号]=C4022)*IF(G4022=0,序时账[借方金额]&lt;&gt;0,序时账[借方金额]=0)*(序时账[科目编码]&lt;&gt;D4022), 序时账[科目名称], "")))</f>
        <v/>
      </c>
      <c r="K4022" s="42"/>
      <c r="M4022" s="24"/>
      <c r="N4022" s="23"/>
    </row>
    <row r="4023" spans="1:14">
      <c r="A4023" s="38" t="str" cm="1">
        <f t="array" ref="A4023">_xlfn.TEXTJOIN(",", TRUE, _xlfn.UNIQUE(IF((序时账[日期]=B4023)*(序时账[凭证字号]=C4023), 序时账[科目编码], "")))</f>
        <v>0</v>
      </c>
      <c r="B4023" s="89"/>
      <c r="G4023" s="39"/>
      <c r="H4023" s="39"/>
      <c r="I4023" s="42">
        <f>IF(F4023&lt;&gt;"结转本期损益",_xlfn.XLOOKUP(D4023,科目余额表[科目编码],科目余额表[抽查项目],"无匹配"),"期间结转")</f>
        <v>0</v>
      </c>
      <c r="J4023" s="38" t="str" cm="1">
        <f t="array" ref="J4023">_xlfn.TEXTJOIN(",", TRUE, _xlfn.UNIQUE(IF((序时账[日期]=B4023)*(序时账[凭证字号]=C4023)*IF(G4023=0,序时账[借方金额]&lt;&gt;0,序时账[借方金额]=0)*(序时账[科目编码]&lt;&gt;D4023), 序时账[科目名称], "")))</f>
        <v/>
      </c>
      <c r="K4023" s="42"/>
      <c r="M4023" s="24"/>
      <c r="N4023" s="23"/>
    </row>
    <row r="4024" spans="1:14">
      <c r="A4024" s="38" t="str" cm="1">
        <f t="array" ref="A4024">_xlfn.TEXTJOIN(",", TRUE, _xlfn.UNIQUE(IF((序时账[日期]=B4024)*(序时账[凭证字号]=C4024), 序时账[科目编码], "")))</f>
        <v>0</v>
      </c>
      <c r="B4024" s="89"/>
      <c r="G4024" s="39"/>
      <c r="H4024" s="39"/>
      <c r="I4024" s="42">
        <f>IF(F4024&lt;&gt;"结转本期损益",_xlfn.XLOOKUP(D4024,科目余额表[科目编码],科目余额表[抽查项目],"无匹配"),"期间结转")</f>
        <v>0</v>
      </c>
      <c r="J4024" s="38" t="str" cm="1">
        <f t="array" ref="J4024">_xlfn.TEXTJOIN(",", TRUE, _xlfn.UNIQUE(IF((序时账[日期]=B4024)*(序时账[凭证字号]=C4024)*IF(G4024=0,序时账[借方金额]&lt;&gt;0,序时账[借方金额]=0)*(序时账[科目编码]&lt;&gt;D4024), 序时账[科目名称], "")))</f>
        <v/>
      </c>
      <c r="K4024" s="42"/>
      <c r="M4024" s="24"/>
      <c r="N4024" s="23"/>
    </row>
    <row r="4025" spans="1:14">
      <c r="A4025" s="38" t="str" cm="1">
        <f t="array" ref="A4025">_xlfn.TEXTJOIN(",", TRUE, _xlfn.UNIQUE(IF((序时账[日期]=B4025)*(序时账[凭证字号]=C4025), 序时账[科目编码], "")))</f>
        <v>0</v>
      </c>
      <c r="B4025" s="89"/>
      <c r="G4025" s="39"/>
      <c r="H4025" s="39"/>
      <c r="I4025" s="42">
        <f>IF(F4025&lt;&gt;"结转本期损益",_xlfn.XLOOKUP(D4025,科目余额表[科目编码],科目余额表[抽查项目],"无匹配"),"期间结转")</f>
        <v>0</v>
      </c>
      <c r="J4025" s="38" t="str" cm="1">
        <f t="array" ref="J4025">_xlfn.TEXTJOIN(",", TRUE, _xlfn.UNIQUE(IF((序时账[日期]=B4025)*(序时账[凭证字号]=C4025)*IF(G4025=0,序时账[借方金额]&lt;&gt;0,序时账[借方金额]=0)*(序时账[科目编码]&lt;&gt;D4025), 序时账[科目名称], "")))</f>
        <v/>
      </c>
      <c r="K4025" s="42"/>
      <c r="M4025" s="24"/>
      <c r="N4025" s="23"/>
    </row>
    <row r="4026" spans="1:14">
      <c r="A4026" s="38" t="str" cm="1">
        <f t="array" ref="A4026">_xlfn.TEXTJOIN(",", TRUE, _xlfn.UNIQUE(IF((序时账[日期]=B4026)*(序时账[凭证字号]=C4026), 序时账[科目编码], "")))</f>
        <v>0</v>
      </c>
      <c r="B4026" s="89"/>
      <c r="G4026" s="39"/>
      <c r="H4026" s="39"/>
      <c r="I4026" s="42">
        <f>IF(F4026&lt;&gt;"结转本期损益",_xlfn.XLOOKUP(D4026,科目余额表[科目编码],科目余额表[抽查项目],"无匹配"),"期间结转")</f>
        <v>0</v>
      </c>
      <c r="J4026" s="38" t="str" cm="1">
        <f t="array" ref="J4026">_xlfn.TEXTJOIN(",", TRUE, _xlfn.UNIQUE(IF((序时账[日期]=B4026)*(序时账[凭证字号]=C4026)*IF(G4026=0,序时账[借方金额]&lt;&gt;0,序时账[借方金额]=0)*(序时账[科目编码]&lt;&gt;D4026), 序时账[科目名称], "")))</f>
        <v/>
      </c>
      <c r="K4026" s="42"/>
      <c r="M4026" s="24"/>
      <c r="N4026" s="23"/>
    </row>
    <row r="4027" spans="1:14">
      <c r="A4027" s="38" t="str" cm="1">
        <f t="array" ref="A4027">_xlfn.TEXTJOIN(",", TRUE, _xlfn.UNIQUE(IF((序时账[日期]=B4027)*(序时账[凭证字号]=C4027), 序时账[科目编码], "")))</f>
        <v>0</v>
      </c>
      <c r="B4027" s="89"/>
      <c r="G4027" s="39"/>
      <c r="H4027" s="39"/>
      <c r="I4027" s="42">
        <f>IF(F4027&lt;&gt;"结转本期损益",_xlfn.XLOOKUP(D4027,科目余额表[科目编码],科目余额表[抽查项目],"无匹配"),"期间结转")</f>
        <v>0</v>
      </c>
      <c r="J4027" s="38" t="str" cm="1">
        <f t="array" ref="J4027">_xlfn.TEXTJOIN(",", TRUE, _xlfn.UNIQUE(IF((序时账[日期]=B4027)*(序时账[凭证字号]=C4027)*IF(G4027=0,序时账[借方金额]&lt;&gt;0,序时账[借方金额]=0)*(序时账[科目编码]&lt;&gt;D4027), 序时账[科目名称], "")))</f>
        <v/>
      </c>
      <c r="K4027" s="42"/>
      <c r="M4027" s="24"/>
      <c r="N4027" s="23"/>
    </row>
    <row r="4028" spans="1:14">
      <c r="A4028" s="38" t="str" cm="1">
        <f t="array" ref="A4028">_xlfn.TEXTJOIN(",", TRUE, _xlfn.UNIQUE(IF((序时账[日期]=B4028)*(序时账[凭证字号]=C4028), 序时账[科目编码], "")))</f>
        <v>0</v>
      </c>
      <c r="B4028" s="89"/>
      <c r="G4028" s="39"/>
      <c r="H4028" s="39"/>
      <c r="I4028" s="42">
        <f>IF(F4028&lt;&gt;"结转本期损益",_xlfn.XLOOKUP(D4028,科目余额表[科目编码],科目余额表[抽查项目],"无匹配"),"期间结转")</f>
        <v>0</v>
      </c>
      <c r="J4028" s="38" t="str" cm="1">
        <f t="array" ref="J4028">_xlfn.TEXTJOIN(",", TRUE, _xlfn.UNIQUE(IF((序时账[日期]=B4028)*(序时账[凭证字号]=C4028)*IF(G4028=0,序时账[借方金额]&lt;&gt;0,序时账[借方金额]=0)*(序时账[科目编码]&lt;&gt;D4028), 序时账[科目名称], "")))</f>
        <v/>
      </c>
      <c r="K4028" s="42"/>
      <c r="M4028" s="24"/>
      <c r="N4028" s="23"/>
    </row>
    <row r="4029" spans="1:14">
      <c r="A4029" s="38" t="str" cm="1">
        <f t="array" ref="A4029">_xlfn.TEXTJOIN(",", TRUE, _xlfn.UNIQUE(IF((序时账[日期]=B4029)*(序时账[凭证字号]=C4029), 序时账[科目编码], "")))</f>
        <v>0</v>
      </c>
      <c r="B4029" s="89"/>
      <c r="G4029" s="39"/>
      <c r="H4029" s="39"/>
      <c r="I4029" s="42">
        <f>IF(F4029&lt;&gt;"结转本期损益",_xlfn.XLOOKUP(D4029,科目余额表[科目编码],科目余额表[抽查项目],"无匹配"),"期间结转")</f>
        <v>0</v>
      </c>
      <c r="J4029" s="38" t="str" cm="1">
        <f t="array" ref="J4029">_xlfn.TEXTJOIN(",", TRUE, _xlfn.UNIQUE(IF((序时账[日期]=B4029)*(序时账[凭证字号]=C4029)*IF(G4029=0,序时账[借方金额]&lt;&gt;0,序时账[借方金额]=0)*(序时账[科目编码]&lt;&gt;D4029), 序时账[科目名称], "")))</f>
        <v/>
      </c>
      <c r="K4029" s="42"/>
      <c r="M4029" s="24"/>
      <c r="N4029" s="23"/>
    </row>
    <row r="4030" spans="1:14">
      <c r="A4030" s="38" t="str" cm="1">
        <f t="array" ref="A4030">_xlfn.TEXTJOIN(",", TRUE, _xlfn.UNIQUE(IF((序时账[日期]=B4030)*(序时账[凭证字号]=C4030), 序时账[科目编码], "")))</f>
        <v>0</v>
      </c>
      <c r="B4030" s="89"/>
      <c r="G4030" s="39"/>
      <c r="H4030" s="39"/>
      <c r="I4030" s="42">
        <f>IF(F4030&lt;&gt;"结转本期损益",_xlfn.XLOOKUP(D4030,科目余额表[科目编码],科目余额表[抽查项目],"无匹配"),"期间结转")</f>
        <v>0</v>
      </c>
      <c r="J4030" s="38" t="str" cm="1">
        <f t="array" ref="J4030">_xlfn.TEXTJOIN(",", TRUE, _xlfn.UNIQUE(IF((序时账[日期]=B4030)*(序时账[凭证字号]=C4030)*IF(G4030=0,序时账[借方金额]&lt;&gt;0,序时账[借方金额]=0)*(序时账[科目编码]&lt;&gt;D4030), 序时账[科目名称], "")))</f>
        <v/>
      </c>
      <c r="K4030" s="42"/>
      <c r="M4030" s="24"/>
      <c r="N4030" s="23"/>
    </row>
    <row r="4031" spans="1:14">
      <c r="A4031" s="38" t="str" cm="1">
        <f t="array" ref="A4031">_xlfn.TEXTJOIN(",", TRUE, _xlfn.UNIQUE(IF((序时账[日期]=B4031)*(序时账[凭证字号]=C4031), 序时账[科目编码], "")))</f>
        <v>0</v>
      </c>
      <c r="B4031" s="89"/>
      <c r="G4031" s="39"/>
      <c r="H4031" s="39"/>
      <c r="I4031" s="42">
        <f>IF(F4031&lt;&gt;"结转本期损益",_xlfn.XLOOKUP(D4031,科目余额表[科目编码],科目余额表[抽查项目],"无匹配"),"期间结转")</f>
        <v>0</v>
      </c>
      <c r="J4031" s="38" t="str" cm="1">
        <f t="array" ref="J4031">_xlfn.TEXTJOIN(",", TRUE, _xlfn.UNIQUE(IF((序时账[日期]=B4031)*(序时账[凭证字号]=C4031)*IF(G4031=0,序时账[借方金额]&lt;&gt;0,序时账[借方金额]=0)*(序时账[科目编码]&lt;&gt;D4031), 序时账[科目名称], "")))</f>
        <v/>
      </c>
      <c r="K4031" s="42"/>
      <c r="M4031" s="24"/>
      <c r="N4031" s="23"/>
    </row>
    <row r="4032" spans="1:14">
      <c r="A4032" s="38" t="str" cm="1">
        <f t="array" ref="A4032">_xlfn.TEXTJOIN(",", TRUE, _xlfn.UNIQUE(IF((序时账[日期]=B4032)*(序时账[凭证字号]=C4032), 序时账[科目编码], "")))</f>
        <v>0</v>
      </c>
      <c r="B4032" s="89"/>
      <c r="G4032" s="39"/>
      <c r="H4032" s="39"/>
      <c r="I4032" s="42">
        <f>IF(F4032&lt;&gt;"结转本期损益",_xlfn.XLOOKUP(D4032,科目余额表[科目编码],科目余额表[抽查项目],"无匹配"),"期间结转")</f>
        <v>0</v>
      </c>
      <c r="J4032" s="38" t="str" cm="1">
        <f t="array" ref="J4032">_xlfn.TEXTJOIN(",", TRUE, _xlfn.UNIQUE(IF((序时账[日期]=B4032)*(序时账[凭证字号]=C4032)*IF(G4032=0,序时账[借方金额]&lt;&gt;0,序时账[借方金额]=0)*(序时账[科目编码]&lt;&gt;D4032), 序时账[科目名称], "")))</f>
        <v/>
      </c>
      <c r="K4032" s="42"/>
      <c r="M4032" s="24"/>
      <c r="N4032" s="23"/>
    </row>
    <row r="4033" spans="1:14">
      <c r="A4033" s="38" t="str" cm="1">
        <f t="array" ref="A4033">_xlfn.TEXTJOIN(",", TRUE, _xlfn.UNIQUE(IF((序时账[日期]=B4033)*(序时账[凭证字号]=C4033), 序时账[科目编码], "")))</f>
        <v>0</v>
      </c>
      <c r="B4033" s="89"/>
      <c r="G4033" s="39"/>
      <c r="H4033" s="39"/>
      <c r="I4033" s="42">
        <f>IF(F4033&lt;&gt;"结转本期损益",_xlfn.XLOOKUP(D4033,科目余额表[科目编码],科目余额表[抽查项目],"无匹配"),"期间结转")</f>
        <v>0</v>
      </c>
      <c r="J4033" s="38" t="str" cm="1">
        <f t="array" ref="J4033">_xlfn.TEXTJOIN(",", TRUE, _xlfn.UNIQUE(IF((序时账[日期]=B4033)*(序时账[凭证字号]=C4033)*IF(G4033=0,序时账[借方金额]&lt;&gt;0,序时账[借方金额]=0)*(序时账[科目编码]&lt;&gt;D4033), 序时账[科目名称], "")))</f>
        <v/>
      </c>
      <c r="K4033" s="42"/>
      <c r="M4033" s="24"/>
      <c r="N4033" s="23"/>
    </row>
    <row r="4034" spans="1:14">
      <c r="A4034" s="38" t="str" cm="1">
        <f t="array" ref="A4034">_xlfn.TEXTJOIN(",", TRUE, _xlfn.UNIQUE(IF((序时账[日期]=B4034)*(序时账[凭证字号]=C4034), 序时账[科目编码], "")))</f>
        <v>0</v>
      </c>
      <c r="B4034" s="89"/>
      <c r="G4034" s="39"/>
      <c r="H4034" s="39"/>
      <c r="I4034" s="42">
        <f>IF(F4034&lt;&gt;"结转本期损益",_xlfn.XLOOKUP(D4034,科目余额表[科目编码],科目余额表[抽查项目],"无匹配"),"期间结转")</f>
        <v>0</v>
      </c>
      <c r="J4034" s="38" t="str" cm="1">
        <f t="array" ref="J4034">_xlfn.TEXTJOIN(",", TRUE, _xlfn.UNIQUE(IF((序时账[日期]=B4034)*(序时账[凭证字号]=C4034)*IF(G4034=0,序时账[借方金额]&lt;&gt;0,序时账[借方金额]=0)*(序时账[科目编码]&lt;&gt;D4034), 序时账[科目名称], "")))</f>
        <v/>
      </c>
      <c r="K4034" s="42"/>
      <c r="M4034" s="24"/>
      <c r="N4034" s="23"/>
    </row>
    <row r="4035" spans="1:14">
      <c r="A4035" s="38" t="str" cm="1">
        <f t="array" ref="A4035">_xlfn.TEXTJOIN(",", TRUE, _xlfn.UNIQUE(IF((序时账[日期]=B4035)*(序时账[凭证字号]=C4035), 序时账[科目编码], "")))</f>
        <v>0</v>
      </c>
      <c r="B4035" s="89"/>
      <c r="G4035" s="39"/>
      <c r="H4035" s="39"/>
      <c r="I4035" s="42">
        <f>IF(F4035&lt;&gt;"结转本期损益",_xlfn.XLOOKUP(D4035,科目余额表[科目编码],科目余额表[抽查项目],"无匹配"),"期间结转")</f>
        <v>0</v>
      </c>
      <c r="J4035" s="38" t="str" cm="1">
        <f t="array" ref="J4035">_xlfn.TEXTJOIN(",", TRUE, _xlfn.UNIQUE(IF((序时账[日期]=B4035)*(序时账[凭证字号]=C4035)*IF(G4035=0,序时账[借方金额]&lt;&gt;0,序时账[借方金额]=0)*(序时账[科目编码]&lt;&gt;D4035), 序时账[科目名称], "")))</f>
        <v/>
      </c>
      <c r="K4035" s="42"/>
      <c r="M4035" s="24"/>
      <c r="N4035" s="23"/>
    </row>
    <row r="4036" spans="1:14">
      <c r="A4036" s="38" t="str" cm="1">
        <f t="array" ref="A4036">_xlfn.TEXTJOIN(",", TRUE, _xlfn.UNIQUE(IF((序时账[日期]=B4036)*(序时账[凭证字号]=C4036), 序时账[科目编码], "")))</f>
        <v>0</v>
      </c>
      <c r="B4036" s="89"/>
      <c r="G4036" s="39"/>
      <c r="H4036" s="39"/>
      <c r="I4036" s="42">
        <f>IF(F4036&lt;&gt;"结转本期损益",_xlfn.XLOOKUP(D4036,科目余额表[科目编码],科目余额表[抽查项目],"无匹配"),"期间结转")</f>
        <v>0</v>
      </c>
      <c r="J4036" s="38" t="str" cm="1">
        <f t="array" ref="J4036">_xlfn.TEXTJOIN(",", TRUE, _xlfn.UNIQUE(IF((序时账[日期]=B4036)*(序时账[凭证字号]=C4036)*IF(G4036=0,序时账[借方金额]&lt;&gt;0,序时账[借方金额]=0)*(序时账[科目编码]&lt;&gt;D4036), 序时账[科目名称], "")))</f>
        <v/>
      </c>
      <c r="K4036" s="42"/>
      <c r="M4036" s="24"/>
      <c r="N4036" s="23"/>
    </row>
    <row r="4037" spans="1:14">
      <c r="A4037" s="38" t="str" cm="1">
        <f t="array" ref="A4037">_xlfn.TEXTJOIN(",", TRUE, _xlfn.UNIQUE(IF((序时账[日期]=B4037)*(序时账[凭证字号]=C4037), 序时账[科目编码], "")))</f>
        <v>0</v>
      </c>
      <c r="B4037" s="89"/>
      <c r="G4037" s="39"/>
      <c r="H4037" s="39"/>
      <c r="I4037" s="42">
        <f>IF(F4037&lt;&gt;"结转本期损益",_xlfn.XLOOKUP(D4037,科目余额表[科目编码],科目余额表[抽查项目],"无匹配"),"期间结转")</f>
        <v>0</v>
      </c>
      <c r="J4037" s="38" t="str" cm="1">
        <f t="array" ref="J4037">_xlfn.TEXTJOIN(",", TRUE, _xlfn.UNIQUE(IF((序时账[日期]=B4037)*(序时账[凭证字号]=C4037)*IF(G4037=0,序时账[借方金额]&lt;&gt;0,序时账[借方金额]=0)*(序时账[科目编码]&lt;&gt;D4037), 序时账[科目名称], "")))</f>
        <v/>
      </c>
      <c r="K4037" s="42"/>
      <c r="M4037" s="24"/>
      <c r="N4037" s="23"/>
    </row>
    <row r="4038" spans="1:14">
      <c r="A4038" s="38" t="str" cm="1">
        <f t="array" ref="A4038">_xlfn.TEXTJOIN(",", TRUE, _xlfn.UNIQUE(IF((序时账[日期]=B4038)*(序时账[凭证字号]=C4038), 序时账[科目编码], "")))</f>
        <v>0</v>
      </c>
      <c r="B4038" s="89"/>
      <c r="G4038" s="39"/>
      <c r="H4038" s="39"/>
      <c r="I4038" s="42">
        <f>IF(F4038&lt;&gt;"结转本期损益",_xlfn.XLOOKUP(D4038,科目余额表[科目编码],科目余额表[抽查项目],"无匹配"),"期间结转")</f>
        <v>0</v>
      </c>
      <c r="J4038" s="38" t="str" cm="1">
        <f t="array" ref="J4038">_xlfn.TEXTJOIN(",", TRUE, _xlfn.UNIQUE(IF((序时账[日期]=B4038)*(序时账[凭证字号]=C4038)*IF(G4038=0,序时账[借方金额]&lt;&gt;0,序时账[借方金额]=0)*(序时账[科目编码]&lt;&gt;D4038), 序时账[科目名称], "")))</f>
        <v/>
      </c>
      <c r="K4038" s="42"/>
      <c r="M4038" s="24"/>
      <c r="N4038" s="23"/>
    </row>
    <row r="4039" spans="1:14">
      <c r="A4039" s="38" t="str" cm="1">
        <f t="array" ref="A4039">_xlfn.TEXTJOIN(",", TRUE, _xlfn.UNIQUE(IF((序时账[日期]=B4039)*(序时账[凭证字号]=C4039), 序时账[科目编码], "")))</f>
        <v>0</v>
      </c>
      <c r="B4039" s="89"/>
      <c r="G4039" s="39"/>
      <c r="H4039" s="39"/>
      <c r="I4039" s="42">
        <f>IF(F4039&lt;&gt;"结转本期损益",_xlfn.XLOOKUP(D4039,科目余额表[科目编码],科目余额表[抽查项目],"无匹配"),"期间结转")</f>
        <v>0</v>
      </c>
      <c r="J4039" s="38" t="str" cm="1">
        <f t="array" ref="J4039">_xlfn.TEXTJOIN(",", TRUE, _xlfn.UNIQUE(IF((序时账[日期]=B4039)*(序时账[凭证字号]=C4039)*IF(G4039=0,序时账[借方金额]&lt;&gt;0,序时账[借方金额]=0)*(序时账[科目编码]&lt;&gt;D4039), 序时账[科目名称], "")))</f>
        <v/>
      </c>
      <c r="K4039" s="42"/>
      <c r="M4039" s="24"/>
      <c r="N4039" s="23"/>
    </row>
    <row r="4040" spans="1:14">
      <c r="A4040" s="38" t="str" cm="1">
        <f t="array" ref="A4040">_xlfn.TEXTJOIN(",", TRUE, _xlfn.UNIQUE(IF((序时账[日期]=B4040)*(序时账[凭证字号]=C4040), 序时账[科目编码], "")))</f>
        <v>0</v>
      </c>
      <c r="B4040" s="89"/>
      <c r="G4040" s="39"/>
      <c r="H4040" s="39"/>
      <c r="I4040" s="42">
        <f>IF(F4040&lt;&gt;"结转本期损益",_xlfn.XLOOKUP(D4040,科目余额表[科目编码],科目余额表[抽查项目],"无匹配"),"期间结转")</f>
        <v>0</v>
      </c>
      <c r="J4040" s="38" t="str" cm="1">
        <f t="array" ref="J4040">_xlfn.TEXTJOIN(",", TRUE, _xlfn.UNIQUE(IF((序时账[日期]=B4040)*(序时账[凭证字号]=C4040)*IF(G4040=0,序时账[借方金额]&lt;&gt;0,序时账[借方金额]=0)*(序时账[科目编码]&lt;&gt;D4040), 序时账[科目名称], "")))</f>
        <v/>
      </c>
      <c r="K4040" s="42"/>
      <c r="M4040" s="24"/>
      <c r="N4040" s="23"/>
    </row>
    <row r="4041" spans="1:14">
      <c r="A4041" s="38" t="str" cm="1">
        <f t="array" ref="A4041">_xlfn.TEXTJOIN(",", TRUE, _xlfn.UNIQUE(IF((序时账[日期]=B4041)*(序时账[凭证字号]=C4041), 序时账[科目编码], "")))</f>
        <v>0</v>
      </c>
      <c r="B4041" s="89"/>
      <c r="G4041" s="39"/>
      <c r="H4041" s="39"/>
      <c r="I4041" s="42">
        <f>IF(F4041&lt;&gt;"结转本期损益",_xlfn.XLOOKUP(D4041,科目余额表[科目编码],科目余额表[抽查项目],"无匹配"),"期间结转")</f>
        <v>0</v>
      </c>
      <c r="J4041" s="38" t="str" cm="1">
        <f t="array" ref="J4041">_xlfn.TEXTJOIN(",", TRUE, _xlfn.UNIQUE(IF((序时账[日期]=B4041)*(序时账[凭证字号]=C4041)*IF(G4041=0,序时账[借方金额]&lt;&gt;0,序时账[借方金额]=0)*(序时账[科目编码]&lt;&gt;D4041), 序时账[科目名称], "")))</f>
        <v/>
      </c>
      <c r="K4041" s="42"/>
      <c r="M4041" s="24"/>
      <c r="N4041" s="23"/>
    </row>
    <row r="4042" spans="1:14">
      <c r="A4042" s="38" t="str" cm="1">
        <f t="array" ref="A4042">_xlfn.TEXTJOIN(",", TRUE, _xlfn.UNIQUE(IF((序时账[日期]=B4042)*(序时账[凭证字号]=C4042), 序时账[科目编码], "")))</f>
        <v>0</v>
      </c>
      <c r="B4042" s="89"/>
      <c r="G4042" s="39"/>
      <c r="H4042" s="39"/>
      <c r="I4042" s="42">
        <f>IF(F4042&lt;&gt;"结转本期损益",_xlfn.XLOOKUP(D4042,科目余额表[科目编码],科目余额表[抽查项目],"无匹配"),"期间结转")</f>
        <v>0</v>
      </c>
      <c r="J4042" s="38" t="str" cm="1">
        <f t="array" ref="J4042">_xlfn.TEXTJOIN(",", TRUE, _xlfn.UNIQUE(IF((序时账[日期]=B4042)*(序时账[凭证字号]=C4042)*IF(G4042=0,序时账[借方金额]&lt;&gt;0,序时账[借方金额]=0)*(序时账[科目编码]&lt;&gt;D4042), 序时账[科目名称], "")))</f>
        <v/>
      </c>
      <c r="K4042" s="42"/>
      <c r="M4042" s="24"/>
      <c r="N4042" s="23"/>
    </row>
    <row r="4043" spans="1:14">
      <c r="A4043" s="38" t="str" cm="1">
        <f t="array" ref="A4043">_xlfn.TEXTJOIN(",", TRUE, _xlfn.UNIQUE(IF((序时账[日期]=B4043)*(序时账[凭证字号]=C4043), 序时账[科目编码], "")))</f>
        <v>0</v>
      </c>
      <c r="B4043" s="89"/>
      <c r="G4043" s="39"/>
      <c r="H4043" s="39"/>
      <c r="I4043" s="42">
        <f>IF(F4043&lt;&gt;"结转本期损益",_xlfn.XLOOKUP(D4043,科目余额表[科目编码],科目余额表[抽查项目],"无匹配"),"期间结转")</f>
        <v>0</v>
      </c>
      <c r="J4043" s="38" t="str" cm="1">
        <f t="array" ref="J4043">_xlfn.TEXTJOIN(",", TRUE, _xlfn.UNIQUE(IF((序时账[日期]=B4043)*(序时账[凭证字号]=C4043)*IF(G4043=0,序时账[借方金额]&lt;&gt;0,序时账[借方金额]=0)*(序时账[科目编码]&lt;&gt;D4043), 序时账[科目名称], "")))</f>
        <v/>
      </c>
      <c r="K4043" s="42"/>
      <c r="M4043" s="24"/>
      <c r="N4043" s="23"/>
    </row>
    <row r="4044" spans="1:14">
      <c r="A4044" s="38" t="str" cm="1">
        <f t="array" ref="A4044">_xlfn.TEXTJOIN(",", TRUE, _xlfn.UNIQUE(IF((序时账[日期]=B4044)*(序时账[凭证字号]=C4044), 序时账[科目编码], "")))</f>
        <v>0</v>
      </c>
      <c r="B4044" s="89"/>
      <c r="G4044" s="39"/>
      <c r="H4044" s="39"/>
      <c r="I4044" s="42">
        <f>IF(F4044&lt;&gt;"结转本期损益",_xlfn.XLOOKUP(D4044,科目余额表[科目编码],科目余额表[抽查项目],"无匹配"),"期间结转")</f>
        <v>0</v>
      </c>
      <c r="J4044" s="38" t="str" cm="1">
        <f t="array" ref="J4044">_xlfn.TEXTJOIN(",", TRUE, _xlfn.UNIQUE(IF((序时账[日期]=B4044)*(序时账[凭证字号]=C4044)*IF(G4044=0,序时账[借方金额]&lt;&gt;0,序时账[借方金额]=0)*(序时账[科目编码]&lt;&gt;D4044), 序时账[科目名称], "")))</f>
        <v/>
      </c>
      <c r="K4044" s="42"/>
      <c r="M4044" s="24"/>
      <c r="N4044" s="23"/>
    </row>
    <row r="4045" spans="1:14">
      <c r="A4045" s="38" t="str" cm="1">
        <f t="array" ref="A4045">_xlfn.TEXTJOIN(",", TRUE, _xlfn.UNIQUE(IF((序时账[日期]=B4045)*(序时账[凭证字号]=C4045), 序时账[科目编码], "")))</f>
        <v>0</v>
      </c>
      <c r="B4045" s="89"/>
      <c r="G4045" s="39"/>
      <c r="H4045" s="39"/>
      <c r="I4045" s="42">
        <f>IF(F4045&lt;&gt;"结转本期损益",_xlfn.XLOOKUP(D4045,科目余额表[科目编码],科目余额表[抽查项目],"无匹配"),"期间结转")</f>
        <v>0</v>
      </c>
      <c r="J4045" s="38" t="str" cm="1">
        <f t="array" ref="J4045">_xlfn.TEXTJOIN(",", TRUE, _xlfn.UNIQUE(IF((序时账[日期]=B4045)*(序时账[凭证字号]=C4045)*IF(G4045=0,序时账[借方金额]&lt;&gt;0,序时账[借方金额]=0)*(序时账[科目编码]&lt;&gt;D4045), 序时账[科目名称], "")))</f>
        <v/>
      </c>
      <c r="K4045" s="42"/>
      <c r="M4045" s="24"/>
      <c r="N4045" s="23"/>
    </row>
    <row r="4046" spans="1:14">
      <c r="A4046" s="38" t="str" cm="1">
        <f t="array" ref="A4046">_xlfn.TEXTJOIN(",", TRUE, _xlfn.UNIQUE(IF((序时账[日期]=B4046)*(序时账[凭证字号]=C4046), 序时账[科目编码], "")))</f>
        <v>0</v>
      </c>
      <c r="B4046" s="89"/>
      <c r="G4046" s="39"/>
      <c r="H4046" s="39"/>
      <c r="I4046" s="42">
        <f>IF(F4046&lt;&gt;"结转本期损益",_xlfn.XLOOKUP(D4046,科目余额表[科目编码],科目余额表[抽查项目],"无匹配"),"期间结转")</f>
        <v>0</v>
      </c>
      <c r="J4046" s="38" t="str" cm="1">
        <f t="array" ref="J4046">_xlfn.TEXTJOIN(",", TRUE, _xlfn.UNIQUE(IF((序时账[日期]=B4046)*(序时账[凭证字号]=C4046)*IF(G4046=0,序时账[借方金额]&lt;&gt;0,序时账[借方金额]=0)*(序时账[科目编码]&lt;&gt;D4046), 序时账[科目名称], "")))</f>
        <v/>
      </c>
      <c r="K4046" s="42"/>
      <c r="M4046" s="24"/>
      <c r="N4046" s="23"/>
    </row>
    <row r="4047" spans="1:14">
      <c r="A4047" s="38" t="str" cm="1">
        <f t="array" ref="A4047">_xlfn.TEXTJOIN(",", TRUE, _xlfn.UNIQUE(IF((序时账[日期]=B4047)*(序时账[凭证字号]=C4047), 序时账[科目编码], "")))</f>
        <v>0</v>
      </c>
      <c r="B4047" s="89"/>
      <c r="G4047" s="39"/>
      <c r="H4047" s="39"/>
      <c r="I4047" s="42">
        <f>IF(F4047&lt;&gt;"结转本期损益",_xlfn.XLOOKUP(D4047,科目余额表[科目编码],科目余额表[抽查项目],"无匹配"),"期间结转")</f>
        <v>0</v>
      </c>
      <c r="J4047" s="38" t="str" cm="1">
        <f t="array" ref="J4047">_xlfn.TEXTJOIN(",", TRUE, _xlfn.UNIQUE(IF((序时账[日期]=B4047)*(序时账[凭证字号]=C4047)*IF(G4047=0,序时账[借方金额]&lt;&gt;0,序时账[借方金额]=0)*(序时账[科目编码]&lt;&gt;D4047), 序时账[科目名称], "")))</f>
        <v/>
      </c>
      <c r="K4047" s="42"/>
      <c r="M4047" s="24"/>
      <c r="N4047" s="23"/>
    </row>
    <row r="4048" spans="1:14">
      <c r="A4048" s="38" t="str" cm="1">
        <f t="array" ref="A4048">_xlfn.TEXTJOIN(",", TRUE, _xlfn.UNIQUE(IF((序时账[日期]=B4048)*(序时账[凭证字号]=C4048), 序时账[科目编码], "")))</f>
        <v>0</v>
      </c>
      <c r="B4048" s="89"/>
      <c r="G4048" s="39"/>
      <c r="H4048" s="39"/>
      <c r="I4048" s="42">
        <f>IF(F4048&lt;&gt;"结转本期损益",_xlfn.XLOOKUP(D4048,科目余额表[科目编码],科目余额表[抽查项目],"无匹配"),"期间结转")</f>
        <v>0</v>
      </c>
      <c r="J4048" s="38" t="str" cm="1">
        <f t="array" ref="J4048">_xlfn.TEXTJOIN(",", TRUE, _xlfn.UNIQUE(IF((序时账[日期]=B4048)*(序时账[凭证字号]=C4048)*IF(G4048=0,序时账[借方金额]&lt;&gt;0,序时账[借方金额]=0)*(序时账[科目编码]&lt;&gt;D4048), 序时账[科目名称], "")))</f>
        <v/>
      </c>
      <c r="K4048" s="42"/>
      <c r="M4048" s="24"/>
      <c r="N4048" s="23"/>
    </row>
    <row r="4049" spans="1:14">
      <c r="A4049" s="38" t="str" cm="1">
        <f t="array" ref="A4049">_xlfn.TEXTJOIN(",", TRUE, _xlfn.UNIQUE(IF((序时账[日期]=B4049)*(序时账[凭证字号]=C4049), 序时账[科目编码], "")))</f>
        <v>0</v>
      </c>
      <c r="B4049" s="89"/>
      <c r="G4049" s="39"/>
      <c r="H4049" s="39"/>
      <c r="I4049" s="42">
        <f>IF(F4049&lt;&gt;"结转本期损益",_xlfn.XLOOKUP(D4049,科目余额表[科目编码],科目余额表[抽查项目],"无匹配"),"期间结转")</f>
        <v>0</v>
      </c>
      <c r="J4049" s="38" t="str" cm="1">
        <f t="array" ref="J4049">_xlfn.TEXTJOIN(",", TRUE, _xlfn.UNIQUE(IF((序时账[日期]=B4049)*(序时账[凭证字号]=C4049)*IF(G4049=0,序时账[借方金额]&lt;&gt;0,序时账[借方金额]=0)*(序时账[科目编码]&lt;&gt;D4049), 序时账[科目名称], "")))</f>
        <v/>
      </c>
      <c r="K4049" s="42"/>
      <c r="M4049" s="24"/>
      <c r="N4049" s="23"/>
    </row>
    <row r="4050" spans="1:14">
      <c r="A4050" s="38" t="str" cm="1">
        <f t="array" ref="A4050">_xlfn.TEXTJOIN(",", TRUE, _xlfn.UNIQUE(IF((序时账[日期]=B4050)*(序时账[凭证字号]=C4050), 序时账[科目编码], "")))</f>
        <v>0</v>
      </c>
      <c r="B4050" s="89"/>
      <c r="G4050" s="39"/>
      <c r="H4050" s="39"/>
      <c r="I4050" s="42">
        <f>IF(F4050&lt;&gt;"结转本期损益",_xlfn.XLOOKUP(D4050,科目余额表[科目编码],科目余额表[抽查项目],"无匹配"),"期间结转")</f>
        <v>0</v>
      </c>
      <c r="J4050" s="38" t="str" cm="1">
        <f t="array" ref="J4050">_xlfn.TEXTJOIN(",", TRUE, _xlfn.UNIQUE(IF((序时账[日期]=B4050)*(序时账[凭证字号]=C4050)*IF(G4050=0,序时账[借方金额]&lt;&gt;0,序时账[借方金额]=0)*(序时账[科目编码]&lt;&gt;D4050), 序时账[科目名称], "")))</f>
        <v/>
      </c>
      <c r="K4050" s="42"/>
      <c r="M4050" s="24"/>
      <c r="N4050" s="23"/>
    </row>
    <row r="4051" spans="1:14">
      <c r="A4051" s="38" t="str" cm="1">
        <f t="array" ref="A4051">_xlfn.TEXTJOIN(",", TRUE, _xlfn.UNIQUE(IF((序时账[日期]=B4051)*(序时账[凭证字号]=C4051), 序时账[科目编码], "")))</f>
        <v>0</v>
      </c>
      <c r="B4051" s="89"/>
      <c r="G4051" s="39"/>
      <c r="H4051" s="39"/>
      <c r="I4051" s="42">
        <f>IF(F4051&lt;&gt;"结转本期损益",_xlfn.XLOOKUP(D4051,科目余额表[科目编码],科目余额表[抽查项目],"无匹配"),"期间结转")</f>
        <v>0</v>
      </c>
      <c r="J4051" s="38" t="str" cm="1">
        <f t="array" ref="J4051">_xlfn.TEXTJOIN(",", TRUE, _xlfn.UNIQUE(IF((序时账[日期]=B4051)*(序时账[凭证字号]=C4051)*IF(G4051=0,序时账[借方金额]&lt;&gt;0,序时账[借方金额]=0)*(序时账[科目编码]&lt;&gt;D4051), 序时账[科目名称], "")))</f>
        <v/>
      </c>
      <c r="K4051" s="42"/>
      <c r="M4051" s="24"/>
      <c r="N4051" s="23"/>
    </row>
    <row r="4052" spans="1:14">
      <c r="A4052" s="38" t="str" cm="1">
        <f t="array" ref="A4052">_xlfn.TEXTJOIN(",", TRUE, _xlfn.UNIQUE(IF((序时账[日期]=B4052)*(序时账[凭证字号]=C4052), 序时账[科目编码], "")))</f>
        <v>0</v>
      </c>
      <c r="B4052" s="89"/>
      <c r="G4052" s="39"/>
      <c r="H4052" s="39"/>
      <c r="I4052" s="42">
        <f>IF(F4052&lt;&gt;"结转本期损益",_xlfn.XLOOKUP(D4052,科目余额表[科目编码],科目余额表[抽查项目],"无匹配"),"期间结转")</f>
        <v>0</v>
      </c>
      <c r="J4052" s="38" t="str" cm="1">
        <f t="array" ref="J4052">_xlfn.TEXTJOIN(",", TRUE, _xlfn.UNIQUE(IF((序时账[日期]=B4052)*(序时账[凭证字号]=C4052)*IF(G4052=0,序时账[借方金额]&lt;&gt;0,序时账[借方金额]=0)*(序时账[科目编码]&lt;&gt;D4052), 序时账[科目名称], "")))</f>
        <v/>
      </c>
      <c r="K4052" s="42"/>
      <c r="M4052" s="24"/>
      <c r="N4052" s="23"/>
    </row>
    <row r="4053" spans="1:14">
      <c r="A4053" s="38" t="str" cm="1">
        <f t="array" ref="A4053">_xlfn.TEXTJOIN(",", TRUE, _xlfn.UNIQUE(IF((序时账[日期]=B4053)*(序时账[凭证字号]=C4053), 序时账[科目编码], "")))</f>
        <v>0</v>
      </c>
      <c r="B4053" s="89"/>
      <c r="G4053" s="39"/>
      <c r="H4053" s="39"/>
      <c r="I4053" s="42">
        <f>IF(F4053&lt;&gt;"结转本期损益",_xlfn.XLOOKUP(D4053,科目余额表[科目编码],科目余额表[抽查项目],"无匹配"),"期间结转")</f>
        <v>0</v>
      </c>
      <c r="J4053" s="38" t="str" cm="1">
        <f t="array" ref="J4053">_xlfn.TEXTJOIN(",", TRUE, _xlfn.UNIQUE(IF((序时账[日期]=B4053)*(序时账[凭证字号]=C4053)*IF(G4053=0,序时账[借方金额]&lt;&gt;0,序时账[借方金额]=0)*(序时账[科目编码]&lt;&gt;D4053), 序时账[科目名称], "")))</f>
        <v/>
      </c>
      <c r="K4053" s="42"/>
      <c r="M4053" s="24"/>
      <c r="N4053" s="23"/>
    </row>
    <row r="4054" spans="1:14">
      <c r="A4054" s="38" t="str" cm="1">
        <f t="array" ref="A4054">_xlfn.TEXTJOIN(",", TRUE, _xlfn.UNIQUE(IF((序时账[日期]=B4054)*(序时账[凭证字号]=C4054), 序时账[科目编码], "")))</f>
        <v>0</v>
      </c>
      <c r="B4054" s="89"/>
      <c r="G4054" s="39"/>
      <c r="H4054" s="39"/>
      <c r="I4054" s="42">
        <f>IF(F4054&lt;&gt;"结转本期损益",_xlfn.XLOOKUP(D4054,科目余额表[科目编码],科目余额表[抽查项目],"无匹配"),"期间结转")</f>
        <v>0</v>
      </c>
      <c r="J4054" s="38" t="str" cm="1">
        <f t="array" ref="J4054">_xlfn.TEXTJOIN(",", TRUE, _xlfn.UNIQUE(IF((序时账[日期]=B4054)*(序时账[凭证字号]=C4054)*IF(G4054=0,序时账[借方金额]&lt;&gt;0,序时账[借方金额]=0)*(序时账[科目编码]&lt;&gt;D4054), 序时账[科目名称], "")))</f>
        <v/>
      </c>
      <c r="K4054" s="42"/>
      <c r="M4054" s="24"/>
      <c r="N4054" s="23"/>
    </row>
    <row r="4055" spans="1:14">
      <c r="A4055" s="38" t="str" cm="1">
        <f t="array" ref="A4055">_xlfn.TEXTJOIN(",", TRUE, _xlfn.UNIQUE(IF((序时账[日期]=B4055)*(序时账[凭证字号]=C4055), 序时账[科目编码], "")))</f>
        <v>0</v>
      </c>
      <c r="B4055" s="89"/>
      <c r="G4055" s="39"/>
      <c r="H4055" s="39"/>
      <c r="I4055" s="42">
        <f>IF(F4055&lt;&gt;"结转本期损益",_xlfn.XLOOKUP(D4055,科目余额表[科目编码],科目余额表[抽查项目],"无匹配"),"期间结转")</f>
        <v>0</v>
      </c>
      <c r="J4055" s="38" t="str" cm="1">
        <f t="array" ref="J4055">_xlfn.TEXTJOIN(",", TRUE, _xlfn.UNIQUE(IF((序时账[日期]=B4055)*(序时账[凭证字号]=C4055)*IF(G4055=0,序时账[借方金额]&lt;&gt;0,序时账[借方金额]=0)*(序时账[科目编码]&lt;&gt;D4055), 序时账[科目名称], "")))</f>
        <v/>
      </c>
      <c r="K4055" s="42"/>
      <c r="M4055" s="24"/>
      <c r="N4055" s="23"/>
    </row>
    <row r="4056" spans="1:14">
      <c r="A4056" s="38" t="str" cm="1">
        <f t="array" ref="A4056">_xlfn.TEXTJOIN(",", TRUE, _xlfn.UNIQUE(IF((序时账[日期]=B4056)*(序时账[凭证字号]=C4056), 序时账[科目编码], "")))</f>
        <v>0</v>
      </c>
      <c r="B4056" s="89"/>
      <c r="G4056" s="39"/>
      <c r="H4056" s="39"/>
      <c r="I4056" s="42">
        <f>IF(F4056&lt;&gt;"结转本期损益",_xlfn.XLOOKUP(D4056,科目余额表[科目编码],科目余额表[抽查项目],"无匹配"),"期间结转")</f>
        <v>0</v>
      </c>
      <c r="J4056" s="38" t="str" cm="1">
        <f t="array" ref="J4056">_xlfn.TEXTJOIN(",", TRUE, _xlfn.UNIQUE(IF((序时账[日期]=B4056)*(序时账[凭证字号]=C4056)*IF(G4056=0,序时账[借方金额]&lt;&gt;0,序时账[借方金额]=0)*(序时账[科目编码]&lt;&gt;D4056), 序时账[科目名称], "")))</f>
        <v/>
      </c>
      <c r="K4056" s="42"/>
      <c r="M4056" s="24"/>
      <c r="N4056" s="23"/>
    </row>
    <row r="4057" spans="1:14">
      <c r="A4057" s="38" t="str" cm="1">
        <f t="array" ref="A4057">_xlfn.TEXTJOIN(",", TRUE, _xlfn.UNIQUE(IF((序时账[日期]=B4057)*(序时账[凭证字号]=C4057), 序时账[科目编码], "")))</f>
        <v>0</v>
      </c>
      <c r="B4057" s="89"/>
      <c r="G4057" s="39"/>
      <c r="H4057" s="39"/>
      <c r="I4057" s="42">
        <f>IF(F4057&lt;&gt;"结转本期损益",_xlfn.XLOOKUP(D4057,科目余额表[科目编码],科目余额表[抽查项目],"无匹配"),"期间结转")</f>
        <v>0</v>
      </c>
      <c r="J4057" s="38" t="str" cm="1">
        <f t="array" ref="J4057">_xlfn.TEXTJOIN(",", TRUE, _xlfn.UNIQUE(IF((序时账[日期]=B4057)*(序时账[凭证字号]=C4057)*IF(G4057=0,序时账[借方金额]&lt;&gt;0,序时账[借方金额]=0)*(序时账[科目编码]&lt;&gt;D4057), 序时账[科目名称], "")))</f>
        <v/>
      </c>
      <c r="K4057" s="42"/>
      <c r="M4057" s="24"/>
      <c r="N4057" s="23"/>
    </row>
    <row r="4058" spans="1:14">
      <c r="A4058" s="38" t="str" cm="1">
        <f t="array" ref="A4058">_xlfn.TEXTJOIN(",", TRUE, _xlfn.UNIQUE(IF((序时账[日期]=B4058)*(序时账[凭证字号]=C4058), 序时账[科目编码], "")))</f>
        <v>0</v>
      </c>
      <c r="B4058" s="89"/>
      <c r="G4058" s="39"/>
      <c r="H4058" s="39"/>
      <c r="I4058" s="42">
        <f>IF(F4058&lt;&gt;"结转本期损益",_xlfn.XLOOKUP(D4058,科目余额表[科目编码],科目余额表[抽查项目],"无匹配"),"期间结转")</f>
        <v>0</v>
      </c>
      <c r="J4058" s="38" t="str" cm="1">
        <f t="array" ref="J4058">_xlfn.TEXTJOIN(",", TRUE, _xlfn.UNIQUE(IF((序时账[日期]=B4058)*(序时账[凭证字号]=C4058)*IF(G4058=0,序时账[借方金额]&lt;&gt;0,序时账[借方金额]=0)*(序时账[科目编码]&lt;&gt;D4058), 序时账[科目名称], "")))</f>
        <v/>
      </c>
      <c r="K4058" s="42"/>
      <c r="M4058" s="24"/>
      <c r="N4058" s="23"/>
    </row>
    <row r="4059" spans="1:14">
      <c r="A4059" s="38" t="str" cm="1">
        <f t="array" ref="A4059">_xlfn.TEXTJOIN(",", TRUE, _xlfn.UNIQUE(IF((序时账[日期]=B4059)*(序时账[凭证字号]=C4059), 序时账[科目编码], "")))</f>
        <v>0</v>
      </c>
      <c r="B4059" s="89"/>
      <c r="G4059" s="39"/>
      <c r="H4059" s="39"/>
      <c r="I4059" s="42">
        <f>IF(F4059&lt;&gt;"结转本期损益",_xlfn.XLOOKUP(D4059,科目余额表[科目编码],科目余额表[抽查项目],"无匹配"),"期间结转")</f>
        <v>0</v>
      </c>
      <c r="J4059" s="38" t="str" cm="1">
        <f t="array" ref="J4059">_xlfn.TEXTJOIN(",", TRUE, _xlfn.UNIQUE(IF((序时账[日期]=B4059)*(序时账[凭证字号]=C4059)*IF(G4059=0,序时账[借方金额]&lt;&gt;0,序时账[借方金额]=0)*(序时账[科目编码]&lt;&gt;D4059), 序时账[科目名称], "")))</f>
        <v/>
      </c>
      <c r="K4059" s="42"/>
      <c r="M4059" s="24"/>
      <c r="N4059" s="23"/>
    </row>
    <row r="4060" spans="1:14">
      <c r="A4060" s="38" t="str" cm="1">
        <f t="array" ref="A4060">_xlfn.TEXTJOIN(",", TRUE, _xlfn.UNIQUE(IF((序时账[日期]=B4060)*(序时账[凭证字号]=C4060), 序时账[科目编码], "")))</f>
        <v>0</v>
      </c>
      <c r="B4060" s="89"/>
      <c r="G4060" s="39"/>
      <c r="H4060" s="39"/>
      <c r="I4060" s="42">
        <f>IF(F4060&lt;&gt;"结转本期损益",_xlfn.XLOOKUP(D4060,科目余额表[科目编码],科目余额表[抽查项目],"无匹配"),"期间结转")</f>
        <v>0</v>
      </c>
      <c r="J4060" s="38" t="str" cm="1">
        <f t="array" ref="J4060">_xlfn.TEXTJOIN(",", TRUE, _xlfn.UNIQUE(IF((序时账[日期]=B4060)*(序时账[凭证字号]=C4060)*IF(G4060=0,序时账[借方金额]&lt;&gt;0,序时账[借方金额]=0)*(序时账[科目编码]&lt;&gt;D4060), 序时账[科目名称], "")))</f>
        <v/>
      </c>
      <c r="K4060" s="42"/>
      <c r="M4060" s="24"/>
      <c r="N4060" s="23"/>
    </row>
    <row r="4061" spans="1:14">
      <c r="A4061" s="38" t="str" cm="1">
        <f t="array" ref="A4061">_xlfn.TEXTJOIN(",", TRUE, _xlfn.UNIQUE(IF((序时账[日期]=B4061)*(序时账[凭证字号]=C4061), 序时账[科目编码], "")))</f>
        <v>0</v>
      </c>
      <c r="B4061" s="89"/>
      <c r="G4061" s="39"/>
      <c r="H4061" s="39"/>
      <c r="I4061" s="42">
        <f>IF(F4061&lt;&gt;"结转本期损益",_xlfn.XLOOKUP(D4061,科目余额表[科目编码],科目余额表[抽查项目],"无匹配"),"期间结转")</f>
        <v>0</v>
      </c>
      <c r="J4061" s="38" t="str" cm="1">
        <f t="array" ref="J4061">_xlfn.TEXTJOIN(",", TRUE, _xlfn.UNIQUE(IF((序时账[日期]=B4061)*(序时账[凭证字号]=C4061)*IF(G4061=0,序时账[借方金额]&lt;&gt;0,序时账[借方金额]=0)*(序时账[科目编码]&lt;&gt;D4061), 序时账[科目名称], "")))</f>
        <v/>
      </c>
      <c r="K4061" s="42"/>
      <c r="M4061" s="24"/>
      <c r="N4061" s="23"/>
    </row>
    <row r="4062" spans="1:14">
      <c r="A4062" s="38" t="str" cm="1">
        <f t="array" ref="A4062">_xlfn.TEXTJOIN(",", TRUE, _xlfn.UNIQUE(IF((序时账[日期]=B4062)*(序时账[凭证字号]=C4062), 序时账[科目编码], "")))</f>
        <v>0</v>
      </c>
      <c r="B4062" s="89"/>
      <c r="G4062" s="39"/>
      <c r="H4062" s="39"/>
      <c r="I4062" s="42">
        <f>IF(F4062&lt;&gt;"结转本期损益",_xlfn.XLOOKUP(D4062,科目余额表[科目编码],科目余额表[抽查项目],"无匹配"),"期间结转")</f>
        <v>0</v>
      </c>
      <c r="J4062" s="38" t="str" cm="1">
        <f t="array" ref="J4062">_xlfn.TEXTJOIN(",", TRUE, _xlfn.UNIQUE(IF((序时账[日期]=B4062)*(序时账[凭证字号]=C4062)*IF(G4062=0,序时账[借方金额]&lt;&gt;0,序时账[借方金额]=0)*(序时账[科目编码]&lt;&gt;D4062), 序时账[科目名称], "")))</f>
        <v/>
      </c>
      <c r="K4062" s="42"/>
      <c r="M4062" s="24"/>
      <c r="N4062" s="23"/>
    </row>
    <row r="4063" spans="1:14">
      <c r="A4063" s="38" t="str" cm="1">
        <f t="array" ref="A4063">_xlfn.TEXTJOIN(",", TRUE, _xlfn.UNIQUE(IF((序时账[日期]=B4063)*(序时账[凭证字号]=C4063), 序时账[科目编码], "")))</f>
        <v>0</v>
      </c>
      <c r="B4063" s="89"/>
      <c r="G4063" s="39"/>
      <c r="H4063" s="39"/>
      <c r="I4063" s="42">
        <f>IF(F4063&lt;&gt;"结转本期损益",_xlfn.XLOOKUP(D4063,科目余额表[科目编码],科目余额表[抽查项目],"无匹配"),"期间结转")</f>
        <v>0</v>
      </c>
      <c r="J4063" s="38" t="str" cm="1">
        <f t="array" ref="J4063">_xlfn.TEXTJOIN(",", TRUE, _xlfn.UNIQUE(IF((序时账[日期]=B4063)*(序时账[凭证字号]=C4063)*IF(G4063=0,序时账[借方金额]&lt;&gt;0,序时账[借方金额]=0)*(序时账[科目编码]&lt;&gt;D4063), 序时账[科目名称], "")))</f>
        <v/>
      </c>
      <c r="K4063" s="42"/>
      <c r="M4063" s="24"/>
      <c r="N4063" s="23"/>
    </row>
    <row r="4064" spans="1:14">
      <c r="A4064" s="38" t="str" cm="1">
        <f t="array" ref="A4064">_xlfn.TEXTJOIN(",", TRUE, _xlfn.UNIQUE(IF((序时账[日期]=B4064)*(序时账[凭证字号]=C4064), 序时账[科目编码], "")))</f>
        <v>0</v>
      </c>
      <c r="B4064" s="89"/>
      <c r="G4064" s="39"/>
      <c r="H4064" s="39"/>
      <c r="I4064" s="42">
        <f>IF(F4064&lt;&gt;"结转本期损益",_xlfn.XLOOKUP(D4064,科目余额表[科目编码],科目余额表[抽查项目],"无匹配"),"期间结转")</f>
        <v>0</v>
      </c>
      <c r="J4064" s="38" t="str" cm="1">
        <f t="array" ref="J4064">_xlfn.TEXTJOIN(",", TRUE, _xlfn.UNIQUE(IF((序时账[日期]=B4064)*(序时账[凭证字号]=C4064)*IF(G4064=0,序时账[借方金额]&lt;&gt;0,序时账[借方金额]=0)*(序时账[科目编码]&lt;&gt;D4064), 序时账[科目名称], "")))</f>
        <v/>
      </c>
      <c r="K4064" s="42"/>
      <c r="M4064" s="24"/>
      <c r="N4064" s="23"/>
    </row>
    <row r="4065" spans="1:14">
      <c r="A4065" s="38" t="str" cm="1">
        <f t="array" ref="A4065">_xlfn.TEXTJOIN(",", TRUE, _xlfn.UNIQUE(IF((序时账[日期]=B4065)*(序时账[凭证字号]=C4065), 序时账[科目编码], "")))</f>
        <v>0</v>
      </c>
      <c r="B4065" s="89"/>
      <c r="G4065" s="39"/>
      <c r="H4065" s="39"/>
      <c r="I4065" s="42">
        <f>IF(F4065&lt;&gt;"结转本期损益",_xlfn.XLOOKUP(D4065,科目余额表[科目编码],科目余额表[抽查项目],"无匹配"),"期间结转")</f>
        <v>0</v>
      </c>
      <c r="J4065" s="38" t="str" cm="1">
        <f t="array" ref="J4065">_xlfn.TEXTJOIN(",", TRUE, _xlfn.UNIQUE(IF((序时账[日期]=B4065)*(序时账[凭证字号]=C4065)*IF(G4065=0,序时账[借方金额]&lt;&gt;0,序时账[借方金额]=0)*(序时账[科目编码]&lt;&gt;D4065), 序时账[科目名称], "")))</f>
        <v/>
      </c>
      <c r="K4065" s="42"/>
      <c r="M4065" s="24"/>
      <c r="N4065" s="23"/>
    </row>
    <row r="4066" spans="1:14">
      <c r="A4066" s="38" t="str" cm="1">
        <f t="array" ref="A4066">_xlfn.TEXTJOIN(",", TRUE, _xlfn.UNIQUE(IF((序时账[日期]=B4066)*(序时账[凭证字号]=C4066), 序时账[科目编码], "")))</f>
        <v>0</v>
      </c>
      <c r="B4066" s="89"/>
      <c r="G4066" s="39"/>
      <c r="H4066" s="39"/>
      <c r="I4066" s="42">
        <f>IF(F4066&lt;&gt;"结转本期损益",_xlfn.XLOOKUP(D4066,科目余额表[科目编码],科目余额表[抽查项目],"无匹配"),"期间结转")</f>
        <v>0</v>
      </c>
      <c r="J4066" s="38" t="str" cm="1">
        <f t="array" ref="J4066">_xlfn.TEXTJOIN(",", TRUE, _xlfn.UNIQUE(IF((序时账[日期]=B4066)*(序时账[凭证字号]=C4066)*IF(G4066=0,序时账[借方金额]&lt;&gt;0,序时账[借方金额]=0)*(序时账[科目编码]&lt;&gt;D4066), 序时账[科目名称], "")))</f>
        <v/>
      </c>
      <c r="K4066" s="42"/>
      <c r="M4066" s="24"/>
      <c r="N4066" s="23"/>
    </row>
    <row r="4067" spans="1:14">
      <c r="A4067" s="38" t="str" cm="1">
        <f t="array" ref="A4067">_xlfn.TEXTJOIN(",", TRUE, _xlfn.UNIQUE(IF((序时账[日期]=B4067)*(序时账[凭证字号]=C4067), 序时账[科目编码], "")))</f>
        <v>0</v>
      </c>
      <c r="B4067" s="89"/>
      <c r="G4067" s="39"/>
      <c r="H4067" s="39"/>
      <c r="I4067" s="42">
        <f>IF(F4067&lt;&gt;"结转本期损益",_xlfn.XLOOKUP(D4067,科目余额表[科目编码],科目余额表[抽查项目],"无匹配"),"期间结转")</f>
        <v>0</v>
      </c>
      <c r="J4067" s="38" t="str" cm="1">
        <f t="array" ref="J4067">_xlfn.TEXTJOIN(",", TRUE, _xlfn.UNIQUE(IF((序时账[日期]=B4067)*(序时账[凭证字号]=C4067)*IF(G4067=0,序时账[借方金额]&lt;&gt;0,序时账[借方金额]=0)*(序时账[科目编码]&lt;&gt;D4067), 序时账[科目名称], "")))</f>
        <v/>
      </c>
      <c r="K4067" s="42"/>
      <c r="M4067" s="24"/>
      <c r="N4067" s="23"/>
    </row>
    <row r="4068" spans="1:14">
      <c r="A4068" s="38" t="str" cm="1">
        <f t="array" ref="A4068">_xlfn.TEXTJOIN(",", TRUE, _xlfn.UNIQUE(IF((序时账[日期]=B4068)*(序时账[凭证字号]=C4068), 序时账[科目编码], "")))</f>
        <v>0</v>
      </c>
      <c r="B4068" s="89"/>
      <c r="G4068" s="39"/>
      <c r="H4068" s="39"/>
      <c r="I4068" s="42">
        <f>IF(F4068&lt;&gt;"结转本期损益",_xlfn.XLOOKUP(D4068,科目余额表[科目编码],科目余额表[抽查项目],"无匹配"),"期间结转")</f>
        <v>0</v>
      </c>
      <c r="J4068" s="38" t="str" cm="1">
        <f t="array" ref="J4068">_xlfn.TEXTJOIN(",", TRUE, _xlfn.UNIQUE(IF((序时账[日期]=B4068)*(序时账[凭证字号]=C4068)*IF(G4068=0,序时账[借方金额]&lt;&gt;0,序时账[借方金额]=0)*(序时账[科目编码]&lt;&gt;D4068), 序时账[科目名称], "")))</f>
        <v/>
      </c>
      <c r="K4068" s="42"/>
      <c r="M4068" s="24"/>
      <c r="N4068" s="23"/>
    </row>
    <row r="4069" spans="1:14">
      <c r="A4069" s="38" t="str" cm="1">
        <f t="array" ref="A4069">_xlfn.TEXTJOIN(",", TRUE, _xlfn.UNIQUE(IF((序时账[日期]=B4069)*(序时账[凭证字号]=C4069), 序时账[科目编码], "")))</f>
        <v>0</v>
      </c>
      <c r="B4069" s="89"/>
      <c r="G4069" s="39"/>
      <c r="H4069" s="39"/>
      <c r="I4069" s="42">
        <f>IF(F4069&lt;&gt;"结转本期损益",_xlfn.XLOOKUP(D4069,科目余额表[科目编码],科目余额表[抽查项目],"无匹配"),"期间结转")</f>
        <v>0</v>
      </c>
      <c r="J4069" s="38" t="str" cm="1">
        <f t="array" ref="J4069">_xlfn.TEXTJOIN(",", TRUE, _xlfn.UNIQUE(IF((序时账[日期]=B4069)*(序时账[凭证字号]=C4069)*IF(G4069=0,序时账[借方金额]&lt;&gt;0,序时账[借方金额]=0)*(序时账[科目编码]&lt;&gt;D4069), 序时账[科目名称], "")))</f>
        <v/>
      </c>
      <c r="K4069" s="42"/>
      <c r="M4069" s="24"/>
      <c r="N4069" s="23"/>
    </row>
    <row r="4070" spans="1:14">
      <c r="A4070" s="38" t="str" cm="1">
        <f t="array" ref="A4070">_xlfn.TEXTJOIN(",", TRUE, _xlfn.UNIQUE(IF((序时账[日期]=B4070)*(序时账[凭证字号]=C4070), 序时账[科目编码], "")))</f>
        <v>0</v>
      </c>
      <c r="B4070" s="89"/>
      <c r="G4070" s="39"/>
      <c r="H4070" s="39"/>
      <c r="I4070" s="42">
        <f>IF(F4070&lt;&gt;"结转本期损益",_xlfn.XLOOKUP(D4070,科目余额表[科目编码],科目余额表[抽查项目],"无匹配"),"期间结转")</f>
        <v>0</v>
      </c>
      <c r="J4070" s="38" t="str" cm="1">
        <f t="array" ref="J4070">_xlfn.TEXTJOIN(",", TRUE, _xlfn.UNIQUE(IF((序时账[日期]=B4070)*(序时账[凭证字号]=C4070)*IF(G4070=0,序时账[借方金额]&lt;&gt;0,序时账[借方金额]=0)*(序时账[科目编码]&lt;&gt;D4070), 序时账[科目名称], "")))</f>
        <v/>
      </c>
      <c r="K4070" s="42"/>
      <c r="M4070" s="24"/>
      <c r="N4070" s="23"/>
    </row>
    <row r="4071" spans="1:14">
      <c r="A4071" s="38" t="str" cm="1">
        <f t="array" ref="A4071">_xlfn.TEXTJOIN(",", TRUE, _xlfn.UNIQUE(IF((序时账[日期]=B4071)*(序时账[凭证字号]=C4071), 序时账[科目编码], "")))</f>
        <v>0</v>
      </c>
      <c r="B4071" s="89"/>
      <c r="G4071" s="39"/>
      <c r="H4071" s="39"/>
      <c r="I4071" s="42">
        <f>IF(F4071&lt;&gt;"结转本期损益",_xlfn.XLOOKUP(D4071,科目余额表[科目编码],科目余额表[抽查项目],"无匹配"),"期间结转")</f>
        <v>0</v>
      </c>
      <c r="J4071" s="38" t="str" cm="1">
        <f t="array" ref="J4071">_xlfn.TEXTJOIN(",", TRUE, _xlfn.UNIQUE(IF((序时账[日期]=B4071)*(序时账[凭证字号]=C4071)*IF(G4071=0,序时账[借方金额]&lt;&gt;0,序时账[借方金额]=0)*(序时账[科目编码]&lt;&gt;D4071), 序时账[科目名称], "")))</f>
        <v/>
      </c>
      <c r="K4071" s="42"/>
      <c r="M4071" s="24"/>
      <c r="N4071" s="23"/>
    </row>
    <row r="4072" spans="1:14">
      <c r="A4072" s="38" t="str" cm="1">
        <f t="array" ref="A4072">_xlfn.TEXTJOIN(",", TRUE, _xlfn.UNIQUE(IF((序时账[日期]=B4072)*(序时账[凭证字号]=C4072), 序时账[科目编码], "")))</f>
        <v>0</v>
      </c>
      <c r="B4072" s="89"/>
      <c r="G4072" s="39"/>
      <c r="H4072" s="39"/>
      <c r="I4072" s="42">
        <f>IF(F4072&lt;&gt;"结转本期损益",_xlfn.XLOOKUP(D4072,科目余额表[科目编码],科目余额表[抽查项目],"无匹配"),"期间结转")</f>
        <v>0</v>
      </c>
      <c r="J4072" s="38" t="str" cm="1">
        <f t="array" ref="J4072">_xlfn.TEXTJOIN(",", TRUE, _xlfn.UNIQUE(IF((序时账[日期]=B4072)*(序时账[凭证字号]=C4072)*IF(G4072=0,序时账[借方金额]&lt;&gt;0,序时账[借方金额]=0)*(序时账[科目编码]&lt;&gt;D4072), 序时账[科目名称], "")))</f>
        <v/>
      </c>
      <c r="K4072" s="42"/>
      <c r="M4072" s="24"/>
      <c r="N4072" s="23"/>
    </row>
    <row r="4073" spans="1:14">
      <c r="A4073" s="38" t="str" cm="1">
        <f t="array" ref="A4073">_xlfn.TEXTJOIN(",", TRUE, _xlfn.UNIQUE(IF((序时账[日期]=B4073)*(序时账[凭证字号]=C4073), 序时账[科目编码], "")))</f>
        <v>0</v>
      </c>
      <c r="B4073" s="89"/>
      <c r="G4073" s="39"/>
      <c r="H4073" s="39"/>
      <c r="I4073" s="42">
        <f>IF(F4073&lt;&gt;"结转本期损益",_xlfn.XLOOKUP(D4073,科目余额表[科目编码],科目余额表[抽查项目],"无匹配"),"期间结转")</f>
        <v>0</v>
      </c>
      <c r="J4073" s="38" t="str" cm="1">
        <f t="array" ref="J4073">_xlfn.TEXTJOIN(",", TRUE, _xlfn.UNIQUE(IF((序时账[日期]=B4073)*(序时账[凭证字号]=C4073)*IF(G4073=0,序时账[借方金额]&lt;&gt;0,序时账[借方金额]=0)*(序时账[科目编码]&lt;&gt;D4073), 序时账[科目名称], "")))</f>
        <v/>
      </c>
      <c r="K4073" s="42"/>
      <c r="M4073" s="24"/>
      <c r="N4073" s="23"/>
    </row>
    <row r="4074" spans="1:14">
      <c r="A4074" s="38" t="str" cm="1">
        <f t="array" ref="A4074">_xlfn.TEXTJOIN(",", TRUE, _xlfn.UNIQUE(IF((序时账[日期]=B4074)*(序时账[凭证字号]=C4074), 序时账[科目编码], "")))</f>
        <v>0</v>
      </c>
      <c r="B4074" s="89"/>
      <c r="G4074" s="39"/>
      <c r="H4074" s="39"/>
      <c r="I4074" s="42">
        <f>IF(F4074&lt;&gt;"结转本期损益",_xlfn.XLOOKUP(D4074,科目余额表[科目编码],科目余额表[抽查项目],"无匹配"),"期间结转")</f>
        <v>0</v>
      </c>
      <c r="J4074" s="38" t="str" cm="1">
        <f t="array" ref="J4074">_xlfn.TEXTJOIN(",", TRUE, _xlfn.UNIQUE(IF((序时账[日期]=B4074)*(序时账[凭证字号]=C4074)*IF(G4074=0,序时账[借方金额]&lt;&gt;0,序时账[借方金额]=0)*(序时账[科目编码]&lt;&gt;D4074), 序时账[科目名称], "")))</f>
        <v/>
      </c>
      <c r="K4074" s="42"/>
      <c r="M4074" s="24"/>
      <c r="N4074" s="23"/>
    </row>
    <row r="4075" spans="1:14">
      <c r="A4075" s="38" t="str" cm="1">
        <f t="array" ref="A4075">_xlfn.TEXTJOIN(",", TRUE, _xlfn.UNIQUE(IF((序时账[日期]=B4075)*(序时账[凭证字号]=C4075), 序时账[科目编码], "")))</f>
        <v>0</v>
      </c>
      <c r="B4075" s="89"/>
      <c r="G4075" s="39"/>
      <c r="H4075" s="39"/>
      <c r="I4075" s="42">
        <f>IF(F4075&lt;&gt;"结转本期损益",_xlfn.XLOOKUP(D4075,科目余额表[科目编码],科目余额表[抽查项目],"无匹配"),"期间结转")</f>
        <v>0</v>
      </c>
      <c r="J4075" s="38" t="str" cm="1">
        <f t="array" ref="J4075">_xlfn.TEXTJOIN(",", TRUE, _xlfn.UNIQUE(IF((序时账[日期]=B4075)*(序时账[凭证字号]=C4075)*IF(G4075=0,序时账[借方金额]&lt;&gt;0,序时账[借方金额]=0)*(序时账[科目编码]&lt;&gt;D4075), 序时账[科目名称], "")))</f>
        <v/>
      </c>
      <c r="K4075" s="42"/>
      <c r="M4075" s="24"/>
      <c r="N4075" s="23"/>
    </row>
    <row r="4076" spans="1:14">
      <c r="A4076" s="38" t="str" cm="1">
        <f t="array" ref="A4076">_xlfn.TEXTJOIN(",", TRUE, _xlfn.UNIQUE(IF((序时账[日期]=B4076)*(序时账[凭证字号]=C4076), 序时账[科目编码], "")))</f>
        <v>0</v>
      </c>
      <c r="B4076" s="89"/>
      <c r="G4076" s="39"/>
      <c r="H4076" s="39"/>
      <c r="I4076" s="42">
        <f>IF(F4076&lt;&gt;"结转本期损益",_xlfn.XLOOKUP(D4076,科目余额表[科目编码],科目余额表[抽查项目],"无匹配"),"期间结转")</f>
        <v>0</v>
      </c>
      <c r="J4076" s="38" t="str" cm="1">
        <f t="array" ref="J4076">_xlfn.TEXTJOIN(",", TRUE, _xlfn.UNIQUE(IF((序时账[日期]=B4076)*(序时账[凭证字号]=C4076)*IF(G4076=0,序时账[借方金额]&lt;&gt;0,序时账[借方金额]=0)*(序时账[科目编码]&lt;&gt;D4076), 序时账[科目名称], "")))</f>
        <v/>
      </c>
      <c r="K4076" s="42"/>
      <c r="M4076" s="24"/>
      <c r="N4076" s="23"/>
    </row>
    <row r="4077" spans="1:14">
      <c r="A4077" s="38" t="str" cm="1">
        <f t="array" ref="A4077">_xlfn.TEXTJOIN(",", TRUE, _xlfn.UNIQUE(IF((序时账[日期]=B4077)*(序时账[凭证字号]=C4077), 序时账[科目编码], "")))</f>
        <v>0</v>
      </c>
      <c r="B4077" s="89"/>
      <c r="G4077" s="39"/>
      <c r="H4077" s="39"/>
      <c r="I4077" s="42">
        <f>IF(F4077&lt;&gt;"结转本期损益",_xlfn.XLOOKUP(D4077,科目余额表[科目编码],科目余额表[抽查项目],"无匹配"),"期间结转")</f>
        <v>0</v>
      </c>
      <c r="J4077" s="38" t="str" cm="1">
        <f t="array" ref="J4077">_xlfn.TEXTJOIN(",", TRUE, _xlfn.UNIQUE(IF((序时账[日期]=B4077)*(序时账[凭证字号]=C4077)*IF(G4077=0,序时账[借方金额]&lt;&gt;0,序时账[借方金额]=0)*(序时账[科目编码]&lt;&gt;D4077), 序时账[科目名称], "")))</f>
        <v/>
      </c>
      <c r="K4077" s="42"/>
      <c r="M4077" s="24"/>
      <c r="N4077" s="23"/>
    </row>
    <row r="4078" spans="1:14">
      <c r="A4078" s="38" t="str" cm="1">
        <f t="array" ref="A4078">_xlfn.TEXTJOIN(",", TRUE, _xlfn.UNIQUE(IF((序时账[日期]=B4078)*(序时账[凭证字号]=C4078), 序时账[科目编码], "")))</f>
        <v>0</v>
      </c>
      <c r="B4078" s="89"/>
      <c r="G4078" s="39"/>
      <c r="H4078" s="39"/>
      <c r="I4078" s="42">
        <f>IF(F4078&lt;&gt;"结转本期损益",_xlfn.XLOOKUP(D4078,科目余额表[科目编码],科目余额表[抽查项目],"无匹配"),"期间结转")</f>
        <v>0</v>
      </c>
      <c r="J4078" s="38" t="str" cm="1">
        <f t="array" ref="J4078">_xlfn.TEXTJOIN(",", TRUE, _xlfn.UNIQUE(IF((序时账[日期]=B4078)*(序时账[凭证字号]=C4078)*IF(G4078=0,序时账[借方金额]&lt;&gt;0,序时账[借方金额]=0)*(序时账[科目编码]&lt;&gt;D4078), 序时账[科目名称], "")))</f>
        <v/>
      </c>
      <c r="K4078" s="42"/>
      <c r="M4078" s="24"/>
      <c r="N4078" s="23"/>
    </row>
    <row r="4079" spans="1:14">
      <c r="A4079" s="38" t="str" cm="1">
        <f t="array" ref="A4079">_xlfn.TEXTJOIN(",", TRUE, _xlfn.UNIQUE(IF((序时账[日期]=B4079)*(序时账[凭证字号]=C4079), 序时账[科目编码], "")))</f>
        <v>0</v>
      </c>
      <c r="B4079" s="89"/>
      <c r="G4079" s="39"/>
      <c r="H4079" s="39"/>
      <c r="I4079" s="42">
        <f>IF(F4079&lt;&gt;"结转本期损益",_xlfn.XLOOKUP(D4079,科目余额表[科目编码],科目余额表[抽查项目],"无匹配"),"期间结转")</f>
        <v>0</v>
      </c>
      <c r="J4079" s="38" t="str" cm="1">
        <f t="array" ref="J4079">_xlfn.TEXTJOIN(",", TRUE, _xlfn.UNIQUE(IF((序时账[日期]=B4079)*(序时账[凭证字号]=C4079)*IF(G4079=0,序时账[借方金额]&lt;&gt;0,序时账[借方金额]=0)*(序时账[科目编码]&lt;&gt;D4079), 序时账[科目名称], "")))</f>
        <v/>
      </c>
      <c r="K4079" s="42"/>
      <c r="M4079" s="24"/>
      <c r="N4079" s="23"/>
    </row>
    <row r="4080" spans="1:14">
      <c r="A4080" s="38" t="str" cm="1">
        <f t="array" ref="A4080">_xlfn.TEXTJOIN(",", TRUE, _xlfn.UNIQUE(IF((序时账[日期]=B4080)*(序时账[凭证字号]=C4080), 序时账[科目编码], "")))</f>
        <v>0</v>
      </c>
      <c r="B4080" s="89"/>
      <c r="G4080" s="39"/>
      <c r="H4080" s="39"/>
      <c r="I4080" s="42">
        <f>IF(F4080&lt;&gt;"结转本期损益",_xlfn.XLOOKUP(D4080,科目余额表[科目编码],科目余额表[抽查项目],"无匹配"),"期间结转")</f>
        <v>0</v>
      </c>
      <c r="J4080" s="38" t="str" cm="1">
        <f t="array" ref="J4080">_xlfn.TEXTJOIN(",", TRUE, _xlfn.UNIQUE(IF((序时账[日期]=B4080)*(序时账[凭证字号]=C4080)*IF(G4080=0,序时账[借方金额]&lt;&gt;0,序时账[借方金额]=0)*(序时账[科目编码]&lt;&gt;D4080), 序时账[科目名称], "")))</f>
        <v/>
      </c>
      <c r="K4080" s="42"/>
      <c r="M4080" s="24"/>
      <c r="N4080" s="23"/>
    </row>
    <row r="4081" spans="1:14">
      <c r="A4081" s="38" t="str" cm="1">
        <f t="array" ref="A4081">_xlfn.TEXTJOIN(",", TRUE, _xlfn.UNIQUE(IF((序时账[日期]=B4081)*(序时账[凭证字号]=C4081), 序时账[科目编码], "")))</f>
        <v>0</v>
      </c>
      <c r="B4081" s="89"/>
      <c r="G4081" s="39"/>
      <c r="H4081" s="39"/>
      <c r="I4081" s="42">
        <f>IF(F4081&lt;&gt;"结转本期损益",_xlfn.XLOOKUP(D4081,科目余额表[科目编码],科目余额表[抽查项目],"无匹配"),"期间结转")</f>
        <v>0</v>
      </c>
      <c r="J4081" s="38" t="str" cm="1">
        <f t="array" ref="J4081">_xlfn.TEXTJOIN(",", TRUE, _xlfn.UNIQUE(IF((序时账[日期]=B4081)*(序时账[凭证字号]=C4081)*IF(G4081=0,序时账[借方金额]&lt;&gt;0,序时账[借方金额]=0)*(序时账[科目编码]&lt;&gt;D4081), 序时账[科目名称], "")))</f>
        <v/>
      </c>
      <c r="K4081" s="42"/>
      <c r="M4081" s="24"/>
      <c r="N4081" s="23"/>
    </row>
    <row r="4082" spans="1:14">
      <c r="A4082" s="38" t="str" cm="1">
        <f t="array" ref="A4082">_xlfn.TEXTJOIN(",", TRUE, _xlfn.UNIQUE(IF((序时账[日期]=B4082)*(序时账[凭证字号]=C4082), 序时账[科目编码], "")))</f>
        <v>0</v>
      </c>
      <c r="B4082" s="89"/>
      <c r="G4082" s="39"/>
      <c r="H4082" s="39"/>
      <c r="I4082" s="42">
        <f>IF(F4082&lt;&gt;"结转本期损益",_xlfn.XLOOKUP(D4082,科目余额表[科目编码],科目余额表[抽查项目],"无匹配"),"期间结转")</f>
        <v>0</v>
      </c>
      <c r="J4082" s="38" t="str" cm="1">
        <f t="array" ref="J4082">_xlfn.TEXTJOIN(",", TRUE, _xlfn.UNIQUE(IF((序时账[日期]=B4082)*(序时账[凭证字号]=C4082)*IF(G4082=0,序时账[借方金额]&lt;&gt;0,序时账[借方金额]=0)*(序时账[科目编码]&lt;&gt;D4082), 序时账[科目名称], "")))</f>
        <v/>
      </c>
      <c r="K4082" s="42"/>
      <c r="M4082" s="24"/>
      <c r="N4082" s="23"/>
    </row>
    <row r="4083" spans="1:14">
      <c r="A4083" s="38" t="str" cm="1">
        <f t="array" ref="A4083">_xlfn.TEXTJOIN(",", TRUE, _xlfn.UNIQUE(IF((序时账[日期]=B4083)*(序时账[凭证字号]=C4083), 序时账[科目编码], "")))</f>
        <v>0</v>
      </c>
      <c r="B4083" s="89"/>
      <c r="G4083" s="39"/>
      <c r="H4083" s="39"/>
      <c r="I4083" s="42">
        <f>IF(F4083&lt;&gt;"结转本期损益",_xlfn.XLOOKUP(D4083,科目余额表[科目编码],科目余额表[抽查项目],"无匹配"),"期间结转")</f>
        <v>0</v>
      </c>
      <c r="J4083" s="38" t="str" cm="1">
        <f t="array" ref="J4083">_xlfn.TEXTJOIN(",", TRUE, _xlfn.UNIQUE(IF((序时账[日期]=B4083)*(序时账[凭证字号]=C4083)*IF(G4083=0,序时账[借方金额]&lt;&gt;0,序时账[借方金额]=0)*(序时账[科目编码]&lt;&gt;D4083), 序时账[科目名称], "")))</f>
        <v/>
      </c>
      <c r="K4083" s="42"/>
      <c r="M4083" s="24"/>
      <c r="N4083" s="23"/>
    </row>
    <row r="4084" spans="1:14">
      <c r="A4084" s="38" t="str" cm="1">
        <f t="array" ref="A4084">_xlfn.TEXTJOIN(",", TRUE, _xlfn.UNIQUE(IF((序时账[日期]=B4084)*(序时账[凭证字号]=C4084), 序时账[科目编码], "")))</f>
        <v>0</v>
      </c>
      <c r="B4084" s="89"/>
      <c r="G4084" s="39"/>
      <c r="H4084" s="39"/>
      <c r="I4084" s="42">
        <f>IF(F4084&lt;&gt;"结转本期损益",_xlfn.XLOOKUP(D4084,科目余额表[科目编码],科目余额表[抽查项目],"无匹配"),"期间结转")</f>
        <v>0</v>
      </c>
      <c r="J4084" s="38" t="str" cm="1">
        <f t="array" ref="J4084">_xlfn.TEXTJOIN(",", TRUE, _xlfn.UNIQUE(IF((序时账[日期]=B4084)*(序时账[凭证字号]=C4084)*IF(G4084=0,序时账[借方金额]&lt;&gt;0,序时账[借方金额]=0)*(序时账[科目编码]&lt;&gt;D4084), 序时账[科目名称], "")))</f>
        <v/>
      </c>
      <c r="K4084" s="42"/>
      <c r="M4084" s="24"/>
      <c r="N4084" s="23"/>
    </row>
    <row r="4085" spans="1:14">
      <c r="A4085" s="38" t="str" cm="1">
        <f t="array" ref="A4085">_xlfn.TEXTJOIN(",", TRUE, _xlfn.UNIQUE(IF((序时账[日期]=B4085)*(序时账[凭证字号]=C4085), 序时账[科目编码], "")))</f>
        <v>0</v>
      </c>
      <c r="B4085" s="89"/>
      <c r="G4085" s="39"/>
      <c r="H4085" s="39"/>
      <c r="I4085" s="42">
        <f>IF(F4085&lt;&gt;"结转本期损益",_xlfn.XLOOKUP(D4085,科目余额表[科目编码],科目余额表[抽查项目],"无匹配"),"期间结转")</f>
        <v>0</v>
      </c>
      <c r="J4085" s="38" t="str" cm="1">
        <f t="array" ref="J4085">_xlfn.TEXTJOIN(",", TRUE, _xlfn.UNIQUE(IF((序时账[日期]=B4085)*(序时账[凭证字号]=C4085)*IF(G4085=0,序时账[借方金额]&lt;&gt;0,序时账[借方金额]=0)*(序时账[科目编码]&lt;&gt;D4085), 序时账[科目名称], "")))</f>
        <v/>
      </c>
      <c r="K4085" s="42"/>
      <c r="M4085" s="24"/>
      <c r="N4085" s="23"/>
    </row>
    <row r="4086" spans="1:14">
      <c r="A4086" s="38" t="str" cm="1">
        <f t="array" ref="A4086">_xlfn.TEXTJOIN(",", TRUE, _xlfn.UNIQUE(IF((序时账[日期]=B4086)*(序时账[凭证字号]=C4086), 序时账[科目编码], "")))</f>
        <v>0</v>
      </c>
      <c r="B4086" s="89"/>
      <c r="G4086" s="39"/>
      <c r="H4086" s="39"/>
      <c r="I4086" s="42">
        <f>IF(F4086&lt;&gt;"结转本期损益",_xlfn.XLOOKUP(D4086,科目余额表[科目编码],科目余额表[抽查项目],"无匹配"),"期间结转")</f>
        <v>0</v>
      </c>
      <c r="J4086" s="38" t="str" cm="1">
        <f t="array" ref="J4086">_xlfn.TEXTJOIN(",", TRUE, _xlfn.UNIQUE(IF((序时账[日期]=B4086)*(序时账[凭证字号]=C4086)*IF(G4086=0,序时账[借方金额]&lt;&gt;0,序时账[借方金额]=0)*(序时账[科目编码]&lt;&gt;D4086), 序时账[科目名称], "")))</f>
        <v/>
      </c>
      <c r="K4086" s="42"/>
      <c r="M4086" s="24"/>
      <c r="N4086" s="23"/>
    </row>
    <row r="4087" spans="1:14">
      <c r="A4087" s="38" t="str" cm="1">
        <f t="array" ref="A4087">_xlfn.TEXTJOIN(",", TRUE, _xlfn.UNIQUE(IF((序时账[日期]=B4087)*(序时账[凭证字号]=C4087), 序时账[科目编码], "")))</f>
        <v>0</v>
      </c>
      <c r="B4087" s="89"/>
      <c r="G4087" s="39"/>
      <c r="H4087" s="39"/>
      <c r="I4087" s="42">
        <f>IF(F4087&lt;&gt;"结转本期损益",_xlfn.XLOOKUP(D4087,科目余额表[科目编码],科目余额表[抽查项目],"无匹配"),"期间结转")</f>
        <v>0</v>
      </c>
      <c r="J4087" s="38" t="str" cm="1">
        <f t="array" ref="J4087">_xlfn.TEXTJOIN(",", TRUE, _xlfn.UNIQUE(IF((序时账[日期]=B4087)*(序时账[凭证字号]=C4087)*IF(G4087=0,序时账[借方金额]&lt;&gt;0,序时账[借方金额]=0)*(序时账[科目编码]&lt;&gt;D4087), 序时账[科目名称], "")))</f>
        <v/>
      </c>
      <c r="K4087" s="42"/>
      <c r="M4087" s="24"/>
      <c r="N4087" s="23"/>
    </row>
    <row r="4088" spans="1:14">
      <c r="A4088" s="38" t="str" cm="1">
        <f t="array" ref="A4088">_xlfn.TEXTJOIN(",", TRUE, _xlfn.UNIQUE(IF((序时账[日期]=B4088)*(序时账[凭证字号]=C4088), 序时账[科目编码], "")))</f>
        <v>0</v>
      </c>
      <c r="B4088" s="89"/>
      <c r="G4088" s="39"/>
      <c r="H4088" s="39"/>
      <c r="I4088" s="42">
        <f>IF(F4088&lt;&gt;"结转本期损益",_xlfn.XLOOKUP(D4088,科目余额表[科目编码],科目余额表[抽查项目],"无匹配"),"期间结转")</f>
        <v>0</v>
      </c>
      <c r="J4088" s="38" t="str" cm="1">
        <f t="array" ref="J4088">_xlfn.TEXTJOIN(",", TRUE, _xlfn.UNIQUE(IF((序时账[日期]=B4088)*(序时账[凭证字号]=C4088)*IF(G4088=0,序时账[借方金额]&lt;&gt;0,序时账[借方金额]=0)*(序时账[科目编码]&lt;&gt;D4088), 序时账[科目名称], "")))</f>
        <v/>
      </c>
      <c r="K4088" s="42"/>
      <c r="M4088" s="24"/>
      <c r="N4088" s="23"/>
    </row>
    <row r="4089" spans="1:14">
      <c r="A4089" s="38" t="str" cm="1">
        <f t="array" ref="A4089">_xlfn.TEXTJOIN(",", TRUE, _xlfn.UNIQUE(IF((序时账[日期]=B4089)*(序时账[凭证字号]=C4089), 序时账[科目编码], "")))</f>
        <v>0</v>
      </c>
      <c r="B4089" s="89"/>
      <c r="G4089" s="39"/>
      <c r="H4089" s="39"/>
      <c r="I4089" s="42">
        <f>IF(F4089&lt;&gt;"结转本期损益",_xlfn.XLOOKUP(D4089,科目余额表[科目编码],科目余额表[抽查项目],"无匹配"),"期间结转")</f>
        <v>0</v>
      </c>
      <c r="J4089" s="38" t="str" cm="1">
        <f t="array" ref="J4089">_xlfn.TEXTJOIN(",", TRUE, _xlfn.UNIQUE(IF((序时账[日期]=B4089)*(序时账[凭证字号]=C4089)*IF(G4089=0,序时账[借方金额]&lt;&gt;0,序时账[借方金额]=0)*(序时账[科目编码]&lt;&gt;D4089), 序时账[科目名称], "")))</f>
        <v/>
      </c>
      <c r="K4089" s="42"/>
      <c r="M4089" s="24"/>
      <c r="N4089" s="23"/>
    </row>
    <row r="4090" spans="1:14">
      <c r="A4090" s="38" t="str" cm="1">
        <f t="array" ref="A4090">_xlfn.TEXTJOIN(",", TRUE, _xlfn.UNIQUE(IF((序时账[日期]=B4090)*(序时账[凭证字号]=C4090), 序时账[科目编码], "")))</f>
        <v>0</v>
      </c>
      <c r="B4090" s="89"/>
      <c r="G4090" s="39"/>
      <c r="H4090" s="39"/>
      <c r="I4090" s="42">
        <f>IF(F4090&lt;&gt;"结转本期损益",_xlfn.XLOOKUP(D4090,科目余额表[科目编码],科目余额表[抽查项目],"无匹配"),"期间结转")</f>
        <v>0</v>
      </c>
      <c r="J4090" s="38" t="str" cm="1">
        <f t="array" ref="J4090">_xlfn.TEXTJOIN(",", TRUE, _xlfn.UNIQUE(IF((序时账[日期]=B4090)*(序时账[凭证字号]=C4090)*IF(G4090=0,序时账[借方金额]&lt;&gt;0,序时账[借方金额]=0)*(序时账[科目编码]&lt;&gt;D4090), 序时账[科目名称], "")))</f>
        <v/>
      </c>
      <c r="K4090" s="42"/>
      <c r="M4090" s="24"/>
      <c r="N4090" s="23"/>
    </row>
    <row r="4091" spans="1:14">
      <c r="A4091" s="38" t="str" cm="1">
        <f t="array" ref="A4091">_xlfn.TEXTJOIN(",", TRUE, _xlfn.UNIQUE(IF((序时账[日期]=B4091)*(序时账[凭证字号]=C4091), 序时账[科目编码], "")))</f>
        <v>0</v>
      </c>
      <c r="B4091" s="89"/>
      <c r="G4091" s="39"/>
      <c r="H4091" s="39"/>
      <c r="I4091" s="42">
        <f>IF(F4091&lt;&gt;"结转本期损益",_xlfn.XLOOKUP(D4091,科目余额表[科目编码],科目余额表[抽查项目],"无匹配"),"期间结转")</f>
        <v>0</v>
      </c>
      <c r="J4091" s="38" t="str" cm="1">
        <f t="array" ref="J4091">_xlfn.TEXTJOIN(",", TRUE, _xlfn.UNIQUE(IF((序时账[日期]=B4091)*(序时账[凭证字号]=C4091)*IF(G4091=0,序时账[借方金额]&lt;&gt;0,序时账[借方金额]=0)*(序时账[科目编码]&lt;&gt;D4091), 序时账[科目名称], "")))</f>
        <v/>
      </c>
      <c r="K4091" s="42"/>
      <c r="M4091" s="24"/>
      <c r="N4091" s="23"/>
    </row>
    <row r="4092" spans="1:14">
      <c r="A4092" s="38" t="str" cm="1">
        <f t="array" ref="A4092">_xlfn.TEXTJOIN(",", TRUE, _xlfn.UNIQUE(IF((序时账[日期]=B4092)*(序时账[凭证字号]=C4092), 序时账[科目编码], "")))</f>
        <v>0</v>
      </c>
      <c r="B4092" s="89"/>
      <c r="G4092" s="39"/>
      <c r="H4092" s="39"/>
      <c r="I4092" s="42">
        <f>IF(F4092&lt;&gt;"结转本期损益",_xlfn.XLOOKUP(D4092,科目余额表[科目编码],科目余额表[抽查项目],"无匹配"),"期间结转")</f>
        <v>0</v>
      </c>
      <c r="J4092" s="38" t="str" cm="1">
        <f t="array" ref="J4092">_xlfn.TEXTJOIN(",", TRUE, _xlfn.UNIQUE(IF((序时账[日期]=B4092)*(序时账[凭证字号]=C4092)*IF(G4092=0,序时账[借方金额]&lt;&gt;0,序时账[借方金额]=0)*(序时账[科目编码]&lt;&gt;D4092), 序时账[科目名称], "")))</f>
        <v/>
      </c>
      <c r="K4092" s="42"/>
      <c r="M4092" s="24"/>
      <c r="N4092" s="23"/>
    </row>
    <row r="4093" spans="1:14">
      <c r="A4093" s="38" t="str" cm="1">
        <f t="array" ref="A4093">_xlfn.TEXTJOIN(",", TRUE, _xlfn.UNIQUE(IF((序时账[日期]=B4093)*(序时账[凭证字号]=C4093), 序时账[科目编码], "")))</f>
        <v>0</v>
      </c>
      <c r="B4093" s="89"/>
      <c r="G4093" s="39"/>
      <c r="H4093" s="39"/>
      <c r="I4093" s="42">
        <f>IF(F4093&lt;&gt;"结转本期损益",_xlfn.XLOOKUP(D4093,科目余额表[科目编码],科目余额表[抽查项目],"无匹配"),"期间结转")</f>
        <v>0</v>
      </c>
      <c r="J4093" s="38" t="str" cm="1">
        <f t="array" ref="J4093">_xlfn.TEXTJOIN(",", TRUE, _xlfn.UNIQUE(IF((序时账[日期]=B4093)*(序时账[凭证字号]=C4093)*IF(G4093=0,序时账[借方金额]&lt;&gt;0,序时账[借方金额]=0)*(序时账[科目编码]&lt;&gt;D4093), 序时账[科目名称], "")))</f>
        <v/>
      </c>
      <c r="K4093" s="42"/>
      <c r="M4093" s="24"/>
      <c r="N4093" s="23"/>
    </row>
    <row r="4094" spans="1:14">
      <c r="A4094" s="38" t="str" cm="1">
        <f t="array" ref="A4094">_xlfn.TEXTJOIN(",", TRUE, _xlfn.UNIQUE(IF((序时账[日期]=B4094)*(序时账[凭证字号]=C4094), 序时账[科目编码], "")))</f>
        <v>0</v>
      </c>
      <c r="B4094" s="89"/>
      <c r="G4094" s="39"/>
      <c r="H4094" s="39"/>
      <c r="I4094" s="42">
        <f>IF(F4094&lt;&gt;"结转本期损益",_xlfn.XLOOKUP(D4094,科目余额表[科目编码],科目余额表[抽查项目],"无匹配"),"期间结转")</f>
        <v>0</v>
      </c>
      <c r="J4094" s="38" t="str" cm="1">
        <f t="array" ref="J4094">_xlfn.TEXTJOIN(",", TRUE, _xlfn.UNIQUE(IF((序时账[日期]=B4094)*(序时账[凭证字号]=C4094)*IF(G4094=0,序时账[借方金额]&lt;&gt;0,序时账[借方金额]=0)*(序时账[科目编码]&lt;&gt;D4094), 序时账[科目名称], "")))</f>
        <v/>
      </c>
      <c r="K4094" s="42"/>
      <c r="M4094" s="24"/>
      <c r="N4094" s="23"/>
    </row>
    <row r="4095" spans="1:14">
      <c r="A4095" s="38" t="str" cm="1">
        <f t="array" ref="A4095">_xlfn.TEXTJOIN(",", TRUE, _xlfn.UNIQUE(IF((序时账[日期]=B4095)*(序时账[凭证字号]=C4095), 序时账[科目编码], "")))</f>
        <v>0</v>
      </c>
      <c r="B4095" s="89"/>
      <c r="G4095" s="39"/>
      <c r="H4095" s="39"/>
      <c r="I4095" s="42">
        <f>IF(F4095&lt;&gt;"结转本期损益",_xlfn.XLOOKUP(D4095,科目余额表[科目编码],科目余额表[抽查项目],"无匹配"),"期间结转")</f>
        <v>0</v>
      </c>
      <c r="J4095" s="38" t="str" cm="1">
        <f t="array" ref="J4095">_xlfn.TEXTJOIN(",", TRUE, _xlfn.UNIQUE(IF((序时账[日期]=B4095)*(序时账[凭证字号]=C4095)*IF(G4095=0,序时账[借方金额]&lt;&gt;0,序时账[借方金额]=0)*(序时账[科目编码]&lt;&gt;D4095), 序时账[科目名称], "")))</f>
        <v/>
      </c>
      <c r="K4095" s="42"/>
      <c r="M4095" s="24"/>
      <c r="N4095" s="23"/>
    </row>
    <row r="4096" spans="1:14">
      <c r="A4096" s="38" t="str" cm="1">
        <f t="array" ref="A4096">_xlfn.TEXTJOIN(",", TRUE, _xlfn.UNIQUE(IF((序时账[日期]=B4096)*(序时账[凭证字号]=C4096), 序时账[科目编码], "")))</f>
        <v>0</v>
      </c>
      <c r="B4096" s="89"/>
      <c r="G4096" s="39"/>
      <c r="H4096" s="39"/>
      <c r="I4096" s="42">
        <f>IF(F4096&lt;&gt;"结转本期损益",_xlfn.XLOOKUP(D4096,科目余额表[科目编码],科目余额表[抽查项目],"无匹配"),"期间结转")</f>
        <v>0</v>
      </c>
      <c r="J4096" s="38" t="str" cm="1">
        <f t="array" ref="J4096">_xlfn.TEXTJOIN(",", TRUE, _xlfn.UNIQUE(IF((序时账[日期]=B4096)*(序时账[凭证字号]=C4096)*IF(G4096=0,序时账[借方金额]&lt;&gt;0,序时账[借方金额]=0)*(序时账[科目编码]&lt;&gt;D4096), 序时账[科目名称], "")))</f>
        <v/>
      </c>
      <c r="K4096" s="42"/>
      <c r="M4096" s="24"/>
      <c r="N4096" s="23"/>
    </row>
    <row r="4097" spans="1:14">
      <c r="A4097" s="38" t="str" cm="1">
        <f t="array" ref="A4097">_xlfn.TEXTJOIN(",", TRUE, _xlfn.UNIQUE(IF((序时账[日期]=B4097)*(序时账[凭证字号]=C4097), 序时账[科目编码], "")))</f>
        <v>0</v>
      </c>
      <c r="B4097" s="89"/>
      <c r="G4097" s="39"/>
      <c r="H4097" s="39"/>
      <c r="I4097" s="42">
        <f>IF(F4097&lt;&gt;"结转本期损益",_xlfn.XLOOKUP(D4097,科目余额表[科目编码],科目余额表[抽查项目],"无匹配"),"期间结转")</f>
        <v>0</v>
      </c>
      <c r="J4097" s="38" t="str" cm="1">
        <f t="array" ref="J4097">_xlfn.TEXTJOIN(",", TRUE, _xlfn.UNIQUE(IF((序时账[日期]=B4097)*(序时账[凭证字号]=C4097)*IF(G4097=0,序时账[借方金额]&lt;&gt;0,序时账[借方金额]=0)*(序时账[科目编码]&lt;&gt;D4097), 序时账[科目名称], "")))</f>
        <v/>
      </c>
      <c r="K4097" s="42"/>
      <c r="M4097" s="24"/>
      <c r="N4097" s="23"/>
    </row>
    <row r="4098" spans="1:14">
      <c r="A4098" s="38" t="str" cm="1">
        <f t="array" ref="A4098">_xlfn.TEXTJOIN(",", TRUE, _xlfn.UNIQUE(IF((序时账[日期]=B4098)*(序时账[凭证字号]=C4098), 序时账[科目编码], "")))</f>
        <v>0</v>
      </c>
      <c r="B4098" s="89"/>
      <c r="G4098" s="39"/>
      <c r="H4098" s="39"/>
      <c r="I4098" s="42">
        <f>IF(F4098&lt;&gt;"结转本期损益",_xlfn.XLOOKUP(D4098,科目余额表[科目编码],科目余额表[抽查项目],"无匹配"),"期间结转")</f>
        <v>0</v>
      </c>
      <c r="J4098" s="38" t="str" cm="1">
        <f t="array" ref="J4098">_xlfn.TEXTJOIN(",", TRUE, _xlfn.UNIQUE(IF((序时账[日期]=B4098)*(序时账[凭证字号]=C4098)*IF(G4098=0,序时账[借方金额]&lt;&gt;0,序时账[借方金额]=0)*(序时账[科目编码]&lt;&gt;D4098), 序时账[科目名称], "")))</f>
        <v/>
      </c>
      <c r="K4098" s="42"/>
      <c r="M4098" s="24"/>
      <c r="N4098" s="23"/>
    </row>
    <row r="4099" spans="1:14">
      <c r="A4099" s="38" t="str" cm="1">
        <f t="array" ref="A4099">_xlfn.TEXTJOIN(",", TRUE, _xlfn.UNIQUE(IF((序时账[日期]=B4099)*(序时账[凭证字号]=C4099), 序时账[科目编码], "")))</f>
        <v>0</v>
      </c>
      <c r="B4099" s="89"/>
      <c r="G4099" s="39"/>
      <c r="H4099" s="39"/>
      <c r="I4099" s="42">
        <f>IF(F4099&lt;&gt;"结转本期损益",_xlfn.XLOOKUP(D4099,科目余额表[科目编码],科目余额表[抽查项目],"无匹配"),"期间结转")</f>
        <v>0</v>
      </c>
      <c r="J4099" s="38" t="str" cm="1">
        <f t="array" ref="J4099">_xlfn.TEXTJOIN(",", TRUE, _xlfn.UNIQUE(IF((序时账[日期]=B4099)*(序时账[凭证字号]=C4099)*IF(G4099=0,序时账[借方金额]&lt;&gt;0,序时账[借方金额]=0)*(序时账[科目编码]&lt;&gt;D4099), 序时账[科目名称], "")))</f>
        <v/>
      </c>
      <c r="K4099" s="42"/>
      <c r="M4099" s="24"/>
      <c r="N4099" s="23"/>
    </row>
    <row r="4100" spans="1:14">
      <c r="A4100" s="38" t="str" cm="1">
        <f t="array" ref="A4100">_xlfn.TEXTJOIN(",", TRUE, _xlfn.UNIQUE(IF((序时账[日期]=B4100)*(序时账[凭证字号]=C4100), 序时账[科目编码], "")))</f>
        <v>0</v>
      </c>
      <c r="B4100" s="89"/>
      <c r="G4100" s="39"/>
      <c r="H4100" s="39"/>
      <c r="I4100" s="42">
        <f>IF(F4100&lt;&gt;"结转本期损益",_xlfn.XLOOKUP(D4100,科目余额表[科目编码],科目余额表[抽查项目],"无匹配"),"期间结转")</f>
        <v>0</v>
      </c>
      <c r="J4100" s="38" t="str" cm="1">
        <f t="array" ref="J4100">_xlfn.TEXTJOIN(",", TRUE, _xlfn.UNIQUE(IF((序时账[日期]=B4100)*(序时账[凭证字号]=C4100)*IF(G4100=0,序时账[借方金额]&lt;&gt;0,序时账[借方金额]=0)*(序时账[科目编码]&lt;&gt;D4100), 序时账[科目名称], "")))</f>
        <v/>
      </c>
      <c r="K4100" s="42"/>
      <c r="M4100" s="24"/>
      <c r="N4100" s="23"/>
    </row>
    <row r="4101" spans="1:14">
      <c r="A4101" s="38" t="str" cm="1">
        <f t="array" ref="A4101">_xlfn.TEXTJOIN(",", TRUE, _xlfn.UNIQUE(IF((序时账[日期]=B4101)*(序时账[凭证字号]=C4101), 序时账[科目编码], "")))</f>
        <v>0</v>
      </c>
      <c r="B4101" s="89"/>
      <c r="G4101" s="39"/>
      <c r="H4101" s="39"/>
      <c r="I4101" s="42">
        <f>IF(F4101&lt;&gt;"结转本期损益",_xlfn.XLOOKUP(D4101,科目余额表[科目编码],科目余额表[抽查项目],"无匹配"),"期间结转")</f>
        <v>0</v>
      </c>
      <c r="J4101" s="38" t="str" cm="1">
        <f t="array" ref="J4101">_xlfn.TEXTJOIN(",", TRUE, _xlfn.UNIQUE(IF((序时账[日期]=B4101)*(序时账[凭证字号]=C4101)*IF(G4101=0,序时账[借方金额]&lt;&gt;0,序时账[借方金额]=0)*(序时账[科目编码]&lt;&gt;D4101), 序时账[科目名称], "")))</f>
        <v/>
      </c>
      <c r="K4101" s="42"/>
      <c r="M4101" s="24"/>
      <c r="N4101" s="23"/>
    </row>
    <row r="4102" spans="1:14">
      <c r="A4102" s="38" t="str" cm="1">
        <f t="array" ref="A4102">_xlfn.TEXTJOIN(",", TRUE, _xlfn.UNIQUE(IF((序时账[日期]=B4102)*(序时账[凭证字号]=C4102), 序时账[科目编码], "")))</f>
        <v>0</v>
      </c>
      <c r="B4102" s="89"/>
      <c r="G4102" s="39"/>
      <c r="H4102" s="39"/>
      <c r="I4102" s="42">
        <f>IF(F4102&lt;&gt;"结转本期损益",_xlfn.XLOOKUP(D4102,科目余额表[科目编码],科目余额表[抽查项目],"无匹配"),"期间结转")</f>
        <v>0</v>
      </c>
      <c r="J4102" s="38" t="str" cm="1">
        <f t="array" ref="J4102">_xlfn.TEXTJOIN(",", TRUE, _xlfn.UNIQUE(IF((序时账[日期]=B4102)*(序时账[凭证字号]=C4102)*IF(G4102=0,序时账[借方金额]&lt;&gt;0,序时账[借方金额]=0)*(序时账[科目编码]&lt;&gt;D4102), 序时账[科目名称], "")))</f>
        <v/>
      </c>
      <c r="K4102" s="42"/>
      <c r="M4102" s="24"/>
      <c r="N4102" s="23"/>
    </row>
    <row r="4103" spans="1:14">
      <c r="A4103" s="38" t="str" cm="1">
        <f t="array" ref="A4103">_xlfn.TEXTJOIN(",", TRUE, _xlfn.UNIQUE(IF((序时账[日期]=B4103)*(序时账[凭证字号]=C4103), 序时账[科目编码], "")))</f>
        <v>0</v>
      </c>
      <c r="B4103" s="89"/>
      <c r="G4103" s="39"/>
      <c r="H4103" s="39"/>
      <c r="I4103" s="42">
        <f>IF(F4103&lt;&gt;"结转本期损益",_xlfn.XLOOKUP(D4103,科目余额表[科目编码],科目余额表[抽查项目],"无匹配"),"期间结转")</f>
        <v>0</v>
      </c>
      <c r="J4103" s="38" t="str" cm="1">
        <f t="array" ref="J4103">_xlfn.TEXTJOIN(",", TRUE, _xlfn.UNIQUE(IF((序时账[日期]=B4103)*(序时账[凭证字号]=C4103)*IF(G4103=0,序时账[借方金额]&lt;&gt;0,序时账[借方金额]=0)*(序时账[科目编码]&lt;&gt;D4103), 序时账[科目名称], "")))</f>
        <v/>
      </c>
      <c r="K4103" s="42"/>
      <c r="M4103" s="24"/>
      <c r="N4103" s="23"/>
    </row>
    <row r="4104" spans="1:14">
      <c r="A4104" s="38" t="str" cm="1">
        <f t="array" ref="A4104">_xlfn.TEXTJOIN(",", TRUE, _xlfn.UNIQUE(IF((序时账[日期]=B4104)*(序时账[凭证字号]=C4104), 序时账[科目编码], "")))</f>
        <v>0</v>
      </c>
      <c r="B4104" s="89"/>
      <c r="G4104" s="39"/>
      <c r="H4104" s="39"/>
      <c r="I4104" s="42">
        <f>IF(F4104&lt;&gt;"结转本期损益",_xlfn.XLOOKUP(D4104,科目余额表[科目编码],科目余额表[抽查项目],"无匹配"),"期间结转")</f>
        <v>0</v>
      </c>
      <c r="J4104" s="38" t="str" cm="1">
        <f t="array" ref="J4104">_xlfn.TEXTJOIN(",", TRUE, _xlfn.UNIQUE(IF((序时账[日期]=B4104)*(序时账[凭证字号]=C4104)*IF(G4104=0,序时账[借方金额]&lt;&gt;0,序时账[借方金额]=0)*(序时账[科目编码]&lt;&gt;D4104), 序时账[科目名称], "")))</f>
        <v/>
      </c>
      <c r="K4104" s="42"/>
      <c r="M4104" s="24"/>
      <c r="N4104" s="23"/>
    </row>
    <row r="4105" spans="1:14">
      <c r="A4105" s="38" t="str" cm="1">
        <f t="array" ref="A4105">_xlfn.TEXTJOIN(",", TRUE, _xlfn.UNIQUE(IF((序时账[日期]=B4105)*(序时账[凭证字号]=C4105), 序时账[科目编码], "")))</f>
        <v>0</v>
      </c>
      <c r="B4105" s="89"/>
      <c r="G4105" s="39"/>
      <c r="H4105" s="39"/>
      <c r="I4105" s="42">
        <f>IF(F4105&lt;&gt;"结转本期损益",_xlfn.XLOOKUP(D4105,科目余额表[科目编码],科目余额表[抽查项目],"无匹配"),"期间结转")</f>
        <v>0</v>
      </c>
      <c r="J4105" s="38" t="str" cm="1">
        <f t="array" ref="J4105">_xlfn.TEXTJOIN(",", TRUE, _xlfn.UNIQUE(IF((序时账[日期]=B4105)*(序时账[凭证字号]=C4105)*IF(G4105=0,序时账[借方金额]&lt;&gt;0,序时账[借方金额]=0)*(序时账[科目编码]&lt;&gt;D4105), 序时账[科目名称], "")))</f>
        <v/>
      </c>
      <c r="K4105" s="42"/>
      <c r="M4105" s="24"/>
      <c r="N4105" s="23"/>
    </row>
    <row r="4106" spans="1:14">
      <c r="A4106" s="38" t="str" cm="1">
        <f t="array" ref="A4106">_xlfn.TEXTJOIN(",", TRUE, _xlfn.UNIQUE(IF((序时账[日期]=B4106)*(序时账[凭证字号]=C4106), 序时账[科目编码], "")))</f>
        <v>0</v>
      </c>
      <c r="B4106" s="89"/>
      <c r="G4106" s="39"/>
      <c r="H4106" s="39"/>
      <c r="I4106" s="42">
        <f>IF(F4106&lt;&gt;"结转本期损益",_xlfn.XLOOKUP(D4106,科目余额表[科目编码],科目余额表[抽查项目],"无匹配"),"期间结转")</f>
        <v>0</v>
      </c>
      <c r="J4106" s="38" t="str" cm="1">
        <f t="array" ref="J4106">_xlfn.TEXTJOIN(",", TRUE, _xlfn.UNIQUE(IF((序时账[日期]=B4106)*(序时账[凭证字号]=C4106)*IF(G4106=0,序时账[借方金额]&lt;&gt;0,序时账[借方金额]=0)*(序时账[科目编码]&lt;&gt;D4106), 序时账[科目名称], "")))</f>
        <v/>
      </c>
      <c r="K4106" s="42"/>
      <c r="M4106" s="24"/>
      <c r="N4106" s="23"/>
    </row>
    <row r="4107" spans="1:14">
      <c r="A4107" s="38" t="str" cm="1">
        <f t="array" ref="A4107">_xlfn.TEXTJOIN(",", TRUE, _xlfn.UNIQUE(IF((序时账[日期]=B4107)*(序时账[凭证字号]=C4107), 序时账[科目编码], "")))</f>
        <v>0</v>
      </c>
      <c r="B4107" s="89"/>
      <c r="G4107" s="39"/>
      <c r="H4107" s="39"/>
      <c r="I4107" s="42">
        <f>IF(F4107&lt;&gt;"结转本期损益",_xlfn.XLOOKUP(D4107,科目余额表[科目编码],科目余额表[抽查项目],"无匹配"),"期间结转")</f>
        <v>0</v>
      </c>
      <c r="J4107" s="38" t="str" cm="1">
        <f t="array" ref="J4107">_xlfn.TEXTJOIN(",", TRUE, _xlfn.UNIQUE(IF((序时账[日期]=B4107)*(序时账[凭证字号]=C4107)*IF(G4107=0,序时账[借方金额]&lt;&gt;0,序时账[借方金额]=0)*(序时账[科目编码]&lt;&gt;D4107), 序时账[科目名称], "")))</f>
        <v/>
      </c>
      <c r="K4107" s="42"/>
      <c r="M4107" s="24"/>
      <c r="N4107" s="23"/>
    </row>
    <row r="4108" spans="1:14">
      <c r="A4108" s="38" t="str" cm="1">
        <f t="array" ref="A4108">_xlfn.TEXTJOIN(",", TRUE, _xlfn.UNIQUE(IF((序时账[日期]=B4108)*(序时账[凭证字号]=C4108), 序时账[科目编码], "")))</f>
        <v>0</v>
      </c>
      <c r="B4108" s="89"/>
      <c r="G4108" s="39"/>
      <c r="H4108" s="39"/>
      <c r="I4108" s="42">
        <f>IF(F4108&lt;&gt;"结转本期损益",_xlfn.XLOOKUP(D4108,科目余额表[科目编码],科目余额表[抽查项目],"无匹配"),"期间结转")</f>
        <v>0</v>
      </c>
      <c r="J4108" s="38" t="str" cm="1">
        <f t="array" ref="J4108">_xlfn.TEXTJOIN(",", TRUE, _xlfn.UNIQUE(IF((序时账[日期]=B4108)*(序时账[凭证字号]=C4108)*IF(G4108=0,序时账[借方金额]&lt;&gt;0,序时账[借方金额]=0)*(序时账[科目编码]&lt;&gt;D4108), 序时账[科目名称], "")))</f>
        <v/>
      </c>
      <c r="K4108" s="42"/>
      <c r="M4108" s="24"/>
      <c r="N4108" s="23"/>
    </row>
    <row r="4109" spans="1:14">
      <c r="A4109" s="38" t="str" cm="1">
        <f t="array" ref="A4109">_xlfn.TEXTJOIN(",", TRUE, _xlfn.UNIQUE(IF((序时账[日期]=B4109)*(序时账[凭证字号]=C4109), 序时账[科目编码], "")))</f>
        <v>0</v>
      </c>
      <c r="B4109" s="89"/>
      <c r="G4109" s="39"/>
      <c r="H4109" s="39"/>
      <c r="I4109" s="42">
        <f>IF(F4109&lt;&gt;"结转本期损益",_xlfn.XLOOKUP(D4109,科目余额表[科目编码],科目余额表[抽查项目],"无匹配"),"期间结转")</f>
        <v>0</v>
      </c>
      <c r="J4109" s="38" t="str" cm="1">
        <f t="array" ref="J4109">_xlfn.TEXTJOIN(",", TRUE, _xlfn.UNIQUE(IF((序时账[日期]=B4109)*(序时账[凭证字号]=C4109)*IF(G4109=0,序时账[借方金额]&lt;&gt;0,序时账[借方金额]=0)*(序时账[科目编码]&lt;&gt;D4109), 序时账[科目名称], "")))</f>
        <v/>
      </c>
      <c r="K4109" s="42"/>
      <c r="M4109" s="24"/>
      <c r="N4109" s="23"/>
    </row>
    <row r="4110" spans="1:14">
      <c r="A4110" s="38" t="str" cm="1">
        <f t="array" ref="A4110">_xlfn.TEXTJOIN(",", TRUE, _xlfn.UNIQUE(IF((序时账[日期]=B4110)*(序时账[凭证字号]=C4110), 序时账[科目编码], "")))</f>
        <v>0</v>
      </c>
      <c r="B4110" s="89"/>
      <c r="G4110" s="39"/>
      <c r="H4110" s="39"/>
      <c r="I4110" s="42">
        <f>IF(F4110&lt;&gt;"结转本期损益",_xlfn.XLOOKUP(D4110,科目余额表[科目编码],科目余额表[抽查项目],"无匹配"),"期间结转")</f>
        <v>0</v>
      </c>
      <c r="J4110" s="38" t="str" cm="1">
        <f t="array" ref="J4110">_xlfn.TEXTJOIN(",", TRUE, _xlfn.UNIQUE(IF((序时账[日期]=B4110)*(序时账[凭证字号]=C4110)*IF(G4110=0,序时账[借方金额]&lt;&gt;0,序时账[借方金额]=0)*(序时账[科目编码]&lt;&gt;D4110), 序时账[科目名称], "")))</f>
        <v/>
      </c>
      <c r="K4110" s="42"/>
      <c r="M4110" s="24"/>
      <c r="N4110" s="23"/>
    </row>
    <row r="4111" spans="1:14">
      <c r="A4111" s="38" t="str" cm="1">
        <f t="array" ref="A4111">_xlfn.TEXTJOIN(",", TRUE, _xlfn.UNIQUE(IF((序时账[日期]=B4111)*(序时账[凭证字号]=C4111), 序时账[科目编码], "")))</f>
        <v>0</v>
      </c>
      <c r="B4111" s="89"/>
      <c r="G4111" s="39"/>
      <c r="H4111" s="39"/>
      <c r="I4111" s="42">
        <f>IF(F4111&lt;&gt;"结转本期损益",_xlfn.XLOOKUP(D4111,科目余额表[科目编码],科目余额表[抽查项目],"无匹配"),"期间结转")</f>
        <v>0</v>
      </c>
      <c r="J4111" s="38" t="str" cm="1">
        <f t="array" ref="J4111">_xlfn.TEXTJOIN(",", TRUE, _xlfn.UNIQUE(IF((序时账[日期]=B4111)*(序时账[凭证字号]=C4111)*IF(G4111=0,序时账[借方金额]&lt;&gt;0,序时账[借方金额]=0)*(序时账[科目编码]&lt;&gt;D4111), 序时账[科目名称], "")))</f>
        <v/>
      </c>
      <c r="K4111" s="42"/>
      <c r="M4111" s="24"/>
      <c r="N4111" s="23"/>
    </row>
    <row r="4112" spans="1:14">
      <c r="A4112" s="38" t="str" cm="1">
        <f t="array" ref="A4112">_xlfn.TEXTJOIN(",", TRUE, _xlfn.UNIQUE(IF((序时账[日期]=B4112)*(序时账[凭证字号]=C4112), 序时账[科目编码], "")))</f>
        <v>0</v>
      </c>
      <c r="B4112" s="89"/>
      <c r="G4112" s="39"/>
      <c r="H4112" s="39"/>
      <c r="I4112" s="42">
        <f>IF(F4112&lt;&gt;"结转本期损益",_xlfn.XLOOKUP(D4112,科目余额表[科目编码],科目余额表[抽查项目],"无匹配"),"期间结转")</f>
        <v>0</v>
      </c>
      <c r="J4112" s="38" t="str" cm="1">
        <f t="array" ref="J4112">_xlfn.TEXTJOIN(",", TRUE, _xlfn.UNIQUE(IF((序时账[日期]=B4112)*(序时账[凭证字号]=C4112)*IF(G4112=0,序时账[借方金额]&lt;&gt;0,序时账[借方金额]=0)*(序时账[科目编码]&lt;&gt;D4112), 序时账[科目名称], "")))</f>
        <v/>
      </c>
      <c r="K4112" s="42"/>
      <c r="M4112" s="24"/>
      <c r="N4112" s="23"/>
    </row>
    <row r="4113" spans="1:14">
      <c r="A4113" s="38" t="str" cm="1">
        <f t="array" ref="A4113">_xlfn.TEXTJOIN(",", TRUE, _xlfn.UNIQUE(IF((序时账[日期]=B4113)*(序时账[凭证字号]=C4113), 序时账[科目编码], "")))</f>
        <v>0</v>
      </c>
      <c r="B4113" s="89"/>
      <c r="G4113" s="39"/>
      <c r="H4113" s="39"/>
      <c r="I4113" s="42">
        <f>IF(F4113&lt;&gt;"结转本期损益",_xlfn.XLOOKUP(D4113,科目余额表[科目编码],科目余额表[抽查项目],"无匹配"),"期间结转")</f>
        <v>0</v>
      </c>
      <c r="J4113" s="38" t="str" cm="1">
        <f t="array" ref="J4113">_xlfn.TEXTJOIN(",", TRUE, _xlfn.UNIQUE(IF((序时账[日期]=B4113)*(序时账[凭证字号]=C4113)*IF(G4113=0,序时账[借方金额]&lt;&gt;0,序时账[借方金额]=0)*(序时账[科目编码]&lt;&gt;D4113), 序时账[科目名称], "")))</f>
        <v/>
      </c>
      <c r="K4113" s="42"/>
      <c r="M4113" s="24"/>
      <c r="N4113" s="23"/>
    </row>
    <row r="4114" spans="1:14">
      <c r="A4114" s="38" t="str" cm="1">
        <f t="array" ref="A4114">_xlfn.TEXTJOIN(",", TRUE, _xlfn.UNIQUE(IF((序时账[日期]=B4114)*(序时账[凭证字号]=C4114), 序时账[科目编码], "")))</f>
        <v>0</v>
      </c>
      <c r="B4114" s="89"/>
      <c r="G4114" s="39"/>
      <c r="H4114" s="39"/>
      <c r="I4114" s="42">
        <f>IF(F4114&lt;&gt;"结转本期损益",_xlfn.XLOOKUP(D4114,科目余额表[科目编码],科目余额表[抽查项目],"无匹配"),"期间结转")</f>
        <v>0</v>
      </c>
      <c r="J4114" s="38" t="str" cm="1">
        <f t="array" ref="J4114">_xlfn.TEXTJOIN(",", TRUE, _xlfn.UNIQUE(IF((序时账[日期]=B4114)*(序时账[凭证字号]=C4114)*IF(G4114=0,序时账[借方金额]&lt;&gt;0,序时账[借方金额]=0)*(序时账[科目编码]&lt;&gt;D4114), 序时账[科目名称], "")))</f>
        <v/>
      </c>
      <c r="K4114" s="42"/>
      <c r="M4114" s="24"/>
      <c r="N4114" s="23"/>
    </row>
    <row r="4115" spans="1:14">
      <c r="A4115" s="38" t="str" cm="1">
        <f t="array" ref="A4115">_xlfn.TEXTJOIN(",", TRUE, _xlfn.UNIQUE(IF((序时账[日期]=B4115)*(序时账[凭证字号]=C4115), 序时账[科目编码], "")))</f>
        <v>0</v>
      </c>
      <c r="B4115" s="89"/>
      <c r="G4115" s="39"/>
      <c r="H4115" s="39"/>
      <c r="I4115" s="42">
        <f>IF(F4115&lt;&gt;"结转本期损益",_xlfn.XLOOKUP(D4115,科目余额表[科目编码],科目余额表[抽查项目],"无匹配"),"期间结转")</f>
        <v>0</v>
      </c>
      <c r="J4115" s="38" t="str" cm="1">
        <f t="array" ref="J4115">_xlfn.TEXTJOIN(",", TRUE, _xlfn.UNIQUE(IF((序时账[日期]=B4115)*(序时账[凭证字号]=C4115)*IF(G4115=0,序时账[借方金额]&lt;&gt;0,序时账[借方金额]=0)*(序时账[科目编码]&lt;&gt;D4115), 序时账[科目名称], "")))</f>
        <v/>
      </c>
      <c r="K4115" s="42"/>
      <c r="M4115" s="24"/>
      <c r="N4115" s="23"/>
    </row>
    <row r="4116" spans="1:14">
      <c r="A4116" s="38" t="str" cm="1">
        <f t="array" ref="A4116">_xlfn.TEXTJOIN(",", TRUE, _xlfn.UNIQUE(IF((序时账[日期]=B4116)*(序时账[凭证字号]=C4116), 序时账[科目编码], "")))</f>
        <v>0</v>
      </c>
      <c r="B4116" s="89"/>
      <c r="G4116" s="39"/>
      <c r="H4116" s="39"/>
      <c r="I4116" s="42">
        <f>IF(F4116&lt;&gt;"结转本期损益",_xlfn.XLOOKUP(D4116,科目余额表[科目编码],科目余额表[抽查项目],"无匹配"),"期间结转")</f>
        <v>0</v>
      </c>
      <c r="J4116" s="38" t="str" cm="1">
        <f t="array" ref="J4116">_xlfn.TEXTJOIN(",", TRUE, _xlfn.UNIQUE(IF((序时账[日期]=B4116)*(序时账[凭证字号]=C4116)*IF(G4116=0,序时账[借方金额]&lt;&gt;0,序时账[借方金额]=0)*(序时账[科目编码]&lt;&gt;D4116), 序时账[科目名称], "")))</f>
        <v/>
      </c>
      <c r="K4116" s="42"/>
      <c r="M4116" s="24"/>
      <c r="N4116" s="23"/>
    </row>
    <row r="4117" spans="1:14">
      <c r="A4117" s="38" t="str" cm="1">
        <f t="array" ref="A4117">_xlfn.TEXTJOIN(",", TRUE, _xlfn.UNIQUE(IF((序时账[日期]=B4117)*(序时账[凭证字号]=C4117), 序时账[科目编码], "")))</f>
        <v>0</v>
      </c>
      <c r="B4117" s="89"/>
      <c r="G4117" s="39"/>
      <c r="H4117" s="39"/>
      <c r="I4117" s="42">
        <f>IF(F4117&lt;&gt;"结转本期损益",_xlfn.XLOOKUP(D4117,科目余额表[科目编码],科目余额表[抽查项目],"无匹配"),"期间结转")</f>
        <v>0</v>
      </c>
      <c r="J4117" s="38" t="str" cm="1">
        <f t="array" ref="J4117">_xlfn.TEXTJOIN(",", TRUE, _xlfn.UNIQUE(IF((序时账[日期]=B4117)*(序时账[凭证字号]=C4117)*IF(G4117=0,序时账[借方金额]&lt;&gt;0,序时账[借方金额]=0)*(序时账[科目编码]&lt;&gt;D4117), 序时账[科目名称], "")))</f>
        <v/>
      </c>
      <c r="K4117" s="42"/>
      <c r="M4117" s="24"/>
      <c r="N4117" s="23"/>
    </row>
    <row r="4118" spans="1:14">
      <c r="A4118" s="38" t="str" cm="1">
        <f t="array" ref="A4118">_xlfn.TEXTJOIN(",", TRUE, _xlfn.UNIQUE(IF((序时账[日期]=B4118)*(序时账[凭证字号]=C4118), 序时账[科目编码], "")))</f>
        <v>0</v>
      </c>
      <c r="B4118" s="89"/>
      <c r="G4118" s="39"/>
      <c r="H4118" s="39"/>
      <c r="I4118" s="42">
        <f>IF(F4118&lt;&gt;"结转本期损益",_xlfn.XLOOKUP(D4118,科目余额表[科目编码],科目余额表[抽查项目],"无匹配"),"期间结转")</f>
        <v>0</v>
      </c>
      <c r="J4118" s="38" t="str" cm="1">
        <f t="array" ref="J4118">_xlfn.TEXTJOIN(",", TRUE, _xlfn.UNIQUE(IF((序时账[日期]=B4118)*(序时账[凭证字号]=C4118)*IF(G4118=0,序时账[借方金额]&lt;&gt;0,序时账[借方金额]=0)*(序时账[科目编码]&lt;&gt;D4118), 序时账[科目名称], "")))</f>
        <v/>
      </c>
      <c r="K4118" s="42"/>
      <c r="M4118" s="24"/>
      <c r="N4118" s="23"/>
    </row>
    <row r="4119" spans="1:14">
      <c r="A4119" s="38" t="str" cm="1">
        <f t="array" ref="A4119">_xlfn.TEXTJOIN(",", TRUE, _xlfn.UNIQUE(IF((序时账[日期]=B4119)*(序时账[凭证字号]=C4119), 序时账[科目编码], "")))</f>
        <v>0</v>
      </c>
      <c r="B4119" s="89"/>
      <c r="G4119" s="39"/>
      <c r="H4119" s="39"/>
      <c r="I4119" s="42">
        <f>IF(F4119&lt;&gt;"结转本期损益",_xlfn.XLOOKUP(D4119,科目余额表[科目编码],科目余额表[抽查项目],"无匹配"),"期间结转")</f>
        <v>0</v>
      </c>
      <c r="J4119" s="38" t="str" cm="1">
        <f t="array" ref="J4119">_xlfn.TEXTJOIN(",", TRUE, _xlfn.UNIQUE(IF((序时账[日期]=B4119)*(序时账[凭证字号]=C4119)*IF(G4119=0,序时账[借方金额]&lt;&gt;0,序时账[借方金额]=0)*(序时账[科目编码]&lt;&gt;D4119), 序时账[科目名称], "")))</f>
        <v/>
      </c>
      <c r="K4119" s="42"/>
      <c r="M4119" s="24"/>
      <c r="N4119" s="23"/>
    </row>
    <row r="4120" spans="1:14">
      <c r="A4120" s="38" t="str" cm="1">
        <f t="array" ref="A4120">_xlfn.TEXTJOIN(",", TRUE, _xlfn.UNIQUE(IF((序时账[日期]=B4120)*(序时账[凭证字号]=C4120), 序时账[科目编码], "")))</f>
        <v>0</v>
      </c>
      <c r="B4120" s="89"/>
      <c r="G4120" s="39"/>
      <c r="H4120" s="39"/>
      <c r="I4120" s="42">
        <f>IF(F4120&lt;&gt;"结转本期损益",_xlfn.XLOOKUP(D4120,科目余额表[科目编码],科目余额表[抽查项目],"无匹配"),"期间结转")</f>
        <v>0</v>
      </c>
      <c r="J4120" s="38" t="str" cm="1">
        <f t="array" ref="J4120">_xlfn.TEXTJOIN(",", TRUE, _xlfn.UNIQUE(IF((序时账[日期]=B4120)*(序时账[凭证字号]=C4120)*IF(G4120=0,序时账[借方金额]&lt;&gt;0,序时账[借方金额]=0)*(序时账[科目编码]&lt;&gt;D4120), 序时账[科目名称], "")))</f>
        <v/>
      </c>
      <c r="K4120" s="42"/>
      <c r="M4120" s="24"/>
      <c r="N4120" s="23"/>
    </row>
    <row r="4121" spans="1:14">
      <c r="A4121" s="38" t="str" cm="1">
        <f t="array" ref="A4121">_xlfn.TEXTJOIN(",", TRUE, _xlfn.UNIQUE(IF((序时账[日期]=B4121)*(序时账[凭证字号]=C4121), 序时账[科目编码], "")))</f>
        <v>0</v>
      </c>
      <c r="B4121" s="89"/>
      <c r="G4121" s="39"/>
      <c r="H4121" s="39"/>
      <c r="I4121" s="42">
        <f>IF(F4121&lt;&gt;"结转本期损益",_xlfn.XLOOKUP(D4121,科目余额表[科目编码],科目余额表[抽查项目],"无匹配"),"期间结转")</f>
        <v>0</v>
      </c>
      <c r="J4121" s="38" t="str" cm="1">
        <f t="array" ref="J4121">_xlfn.TEXTJOIN(",", TRUE, _xlfn.UNIQUE(IF((序时账[日期]=B4121)*(序时账[凭证字号]=C4121)*IF(G4121=0,序时账[借方金额]&lt;&gt;0,序时账[借方金额]=0)*(序时账[科目编码]&lt;&gt;D4121), 序时账[科目名称], "")))</f>
        <v/>
      </c>
      <c r="K4121" s="42"/>
      <c r="M4121" s="24"/>
      <c r="N4121" s="23"/>
    </row>
    <row r="4122" spans="1:14">
      <c r="A4122" s="38" t="str" cm="1">
        <f t="array" ref="A4122">_xlfn.TEXTJOIN(",", TRUE, _xlfn.UNIQUE(IF((序时账[日期]=B4122)*(序时账[凭证字号]=C4122), 序时账[科目编码], "")))</f>
        <v>0</v>
      </c>
      <c r="B4122" s="89"/>
      <c r="G4122" s="39"/>
      <c r="H4122" s="39"/>
      <c r="I4122" s="42">
        <f>IF(F4122&lt;&gt;"结转本期损益",_xlfn.XLOOKUP(D4122,科目余额表[科目编码],科目余额表[抽查项目],"无匹配"),"期间结转")</f>
        <v>0</v>
      </c>
      <c r="J4122" s="38" t="str" cm="1">
        <f t="array" ref="J4122">_xlfn.TEXTJOIN(",", TRUE, _xlfn.UNIQUE(IF((序时账[日期]=B4122)*(序时账[凭证字号]=C4122)*IF(G4122=0,序时账[借方金额]&lt;&gt;0,序时账[借方金额]=0)*(序时账[科目编码]&lt;&gt;D4122), 序时账[科目名称], "")))</f>
        <v/>
      </c>
      <c r="K4122" s="42"/>
      <c r="M4122" s="24"/>
      <c r="N4122" s="23"/>
    </row>
    <row r="4123" spans="1:14">
      <c r="A4123" s="38" t="str" cm="1">
        <f t="array" ref="A4123">_xlfn.TEXTJOIN(",", TRUE, _xlfn.UNIQUE(IF((序时账[日期]=B4123)*(序时账[凭证字号]=C4123), 序时账[科目编码], "")))</f>
        <v>0</v>
      </c>
      <c r="B4123" s="89"/>
      <c r="G4123" s="39"/>
      <c r="H4123" s="39"/>
      <c r="I4123" s="42">
        <f>IF(F4123&lt;&gt;"结转本期损益",_xlfn.XLOOKUP(D4123,科目余额表[科目编码],科目余额表[抽查项目],"无匹配"),"期间结转")</f>
        <v>0</v>
      </c>
      <c r="J4123" s="38" t="str" cm="1">
        <f t="array" ref="J4123">_xlfn.TEXTJOIN(",", TRUE, _xlfn.UNIQUE(IF((序时账[日期]=B4123)*(序时账[凭证字号]=C4123)*IF(G4123=0,序时账[借方金额]&lt;&gt;0,序时账[借方金额]=0)*(序时账[科目编码]&lt;&gt;D4123), 序时账[科目名称], "")))</f>
        <v/>
      </c>
      <c r="K4123" s="42"/>
      <c r="M4123" s="24"/>
      <c r="N4123" s="23"/>
    </row>
    <row r="4124" spans="1:14">
      <c r="A4124" s="38" t="str" cm="1">
        <f t="array" ref="A4124">_xlfn.TEXTJOIN(",", TRUE, _xlfn.UNIQUE(IF((序时账[日期]=B4124)*(序时账[凭证字号]=C4124), 序时账[科目编码], "")))</f>
        <v>0</v>
      </c>
      <c r="B4124" s="89"/>
      <c r="G4124" s="39"/>
      <c r="H4124" s="39"/>
      <c r="I4124" s="42">
        <f>IF(F4124&lt;&gt;"结转本期损益",_xlfn.XLOOKUP(D4124,科目余额表[科目编码],科目余额表[抽查项目],"无匹配"),"期间结转")</f>
        <v>0</v>
      </c>
      <c r="J4124" s="38" t="str" cm="1">
        <f t="array" ref="J4124">_xlfn.TEXTJOIN(",", TRUE, _xlfn.UNIQUE(IF((序时账[日期]=B4124)*(序时账[凭证字号]=C4124)*IF(G4124=0,序时账[借方金额]&lt;&gt;0,序时账[借方金额]=0)*(序时账[科目编码]&lt;&gt;D4124), 序时账[科目名称], "")))</f>
        <v/>
      </c>
      <c r="K4124" s="42"/>
      <c r="M4124" s="24"/>
      <c r="N4124" s="23"/>
    </row>
    <row r="4125" spans="1:14">
      <c r="A4125" s="38" t="str" cm="1">
        <f t="array" ref="A4125">_xlfn.TEXTJOIN(",", TRUE, _xlfn.UNIQUE(IF((序时账[日期]=B4125)*(序时账[凭证字号]=C4125), 序时账[科目编码], "")))</f>
        <v>0</v>
      </c>
      <c r="B4125" s="89"/>
      <c r="G4125" s="39"/>
      <c r="H4125" s="39"/>
      <c r="I4125" s="42">
        <f>IF(F4125&lt;&gt;"结转本期损益",_xlfn.XLOOKUP(D4125,科目余额表[科目编码],科目余额表[抽查项目],"无匹配"),"期间结转")</f>
        <v>0</v>
      </c>
      <c r="J4125" s="38" t="str" cm="1">
        <f t="array" ref="J4125">_xlfn.TEXTJOIN(",", TRUE, _xlfn.UNIQUE(IF((序时账[日期]=B4125)*(序时账[凭证字号]=C4125)*IF(G4125=0,序时账[借方金额]&lt;&gt;0,序时账[借方金额]=0)*(序时账[科目编码]&lt;&gt;D4125), 序时账[科目名称], "")))</f>
        <v/>
      </c>
      <c r="K4125" s="42"/>
      <c r="M4125" s="24"/>
      <c r="N4125" s="23"/>
    </row>
    <row r="4126" spans="1:14">
      <c r="A4126" s="38" t="str" cm="1">
        <f t="array" ref="A4126">_xlfn.TEXTJOIN(",", TRUE, _xlfn.UNIQUE(IF((序时账[日期]=B4126)*(序时账[凭证字号]=C4126), 序时账[科目编码], "")))</f>
        <v>0</v>
      </c>
      <c r="B4126" s="89"/>
      <c r="G4126" s="39"/>
      <c r="H4126" s="39"/>
      <c r="I4126" s="42">
        <f>IF(F4126&lt;&gt;"结转本期损益",_xlfn.XLOOKUP(D4126,科目余额表[科目编码],科目余额表[抽查项目],"无匹配"),"期间结转")</f>
        <v>0</v>
      </c>
      <c r="J4126" s="38" t="str" cm="1">
        <f t="array" ref="J4126">_xlfn.TEXTJOIN(",", TRUE, _xlfn.UNIQUE(IF((序时账[日期]=B4126)*(序时账[凭证字号]=C4126)*IF(G4126=0,序时账[借方金额]&lt;&gt;0,序时账[借方金额]=0)*(序时账[科目编码]&lt;&gt;D4126), 序时账[科目名称], "")))</f>
        <v/>
      </c>
      <c r="K4126" s="42"/>
      <c r="M4126" s="24"/>
      <c r="N4126" s="23"/>
    </row>
    <row r="4127" spans="1:14">
      <c r="A4127" s="38" t="str" cm="1">
        <f t="array" ref="A4127">_xlfn.TEXTJOIN(",", TRUE, _xlfn.UNIQUE(IF((序时账[日期]=B4127)*(序时账[凭证字号]=C4127), 序时账[科目编码], "")))</f>
        <v>0</v>
      </c>
      <c r="B4127" s="89"/>
      <c r="G4127" s="39"/>
      <c r="H4127" s="39"/>
      <c r="I4127" s="42">
        <f>IF(F4127&lt;&gt;"结转本期损益",_xlfn.XLOOKUP(D4127,科目余额表[科目编码],科目余额表[抽查项目],"无匹配"),"期间结转")</f>
        <v>0</v>
      </c>
      <c r="J4127" s="38" t="str" cm="1">
        <f t="array" ref="J4127">_xlfn.TEXTJOIN(",", TRUE, _xlfn.UNIQUE(IF((序时账[日期]=B4127)*(序时账[凭证字号]=C4127)*IF(G4127=0,序时账[借方金额]&lt;&gt;0,序时账[借方金额]=0)*(序时账[科目编码]&lt;&gt;D4127), 序时账[科目名称], "")))</f>
        <v/>
      </c>
      <c r="K4127" s="42"/>
      <c r="M4127" s="24"/>
      <c r="N4127" s="23"/>
    </row>
    <row r="4128" spans="1:14">
      <c r="A4128" s="38" t="str" cm="1">
        <f t="array" ref="A4128">_xlfn.TEXTJOIN(",", TRUE, _xlfn.UNIQUE(IF((序时账[日期]=B4128)*(序时账[凭证字号]=C4128), 序时账[科目编码], "")))</f>
        <v>0</v>
      </c>
      <c r="B4128" s="89"/>
      <c r="G4128" s="39"/>
      <c r="H4128" s="39"/>
      <c r="I4128" s="42">
        <f>IF(F4128&lt;&gt;"结转本期损益",_xlfn.XLOOKUP(D4128,科目余额表[科目编码],科目余额表[抽查项目],"无匹配"),"期间结转")</f>
        <v>0</v>
      </c>
      <c r="J4128" s="38" t="str" cm="1">
        <f t="array" ref="J4128">_xlfn.TEXTJOIN(",", TRUE, _xlfn.UNIQUE(IF((序时账[日期]=B4128)*(序时账[凭证字号]=C4128)*IF(G4128=0,序时账[借方金额]&lt;&gt;0,序时账[借方金额]=0)*(序时账[科目编码]&lt;&gt;D4128), 序时账[科目名称], "")))</f>
        <v/>
      </c>
      <c r="K4128" s="42"/>
      <c r="M4128" s="24"/>
      <c r="N4128" s="23"/>
    </row>
    <row r="4129" spans="1:14">
      <c r="A4129" s="38" t="str" cm="1">
        <f t="array" ref="A4129">_xlfn.TEXTJOIN(",", TRUE, _xlfn.UNIQUE(IF((序时账[日期]=B4129)*(序时账[凭证字号]=C4129), 序时账[科目编码], "")))</f>
        <v>0</v>
      </c>
      <c r="B4129" s="89"/>
      <c r="G4129" s="39"/>
      <c r="H4129" s="39"/>
      <c r="I4129" s="42">
        <f>IF(F4129&lt;&gt;"结转本期损益",_xlfn.XLOOKUP(D4129,科目余额表[科目编码],科目余额表[抽查项目],"无匹配"),"期间结转")</f>
        <v>0</v>
      </c>
      <c r="J4129" s="38" t="str" cm="1">
        <f t="array" ref="J4129">_xlfn.TEXTJOIN(",", TRUE, _xlfn.UNIQUE(IF((序时账[日期]=B4129)*(序时账[凭证字号]=C4129)*IF(G4129=0,序时账[借方金额]&lt;&gt;0,序时账[借方金额]=0)*(序时账[科目编码]&lt;&gt;D4129), 序时账[科目名称], "")))</f>
        <v/>
      </c>
      <c r="K4129" s="42"/>
      <c r="M4129" s="24"/>
      <c r="N4129" s="23"/>
    </row>
    <row r="4130" spans="1:14">
      <c r="A4130" s="38" t="str" cm="1">
        <f t="array" ref="A4130">_xlfn.TEXTJOIN(",", TRUE, _xlfn.UNIQUE(IF((序时账[日期]=B4130)*(序时账[凭证字号]=C4130), 序时账[科目编码], "")))</f>
        <v>0</v>
      </c>
      <c r="B4130" s="89"/>
      <c r="G4130" s="39"/>
      <c r="H4130" s="39"/>
      <c r="I4130" s="42">
        <f>IF(F4130&lt;&gt;"结转本期损益",_xlfn.XLOOKUP(D4130,科目余额表[科目编码],科目余额表[抽查项目],"无匹配"),"期间结转")</f>
        <v>0</v>
      </c>
      <c r="J4130" s="38" t="str" cm="1">
        <f t="array" ref="J4130">_xlfn.TEXTJOIN(",", TRUE, _xlfn.UNIQUE(IF((序时账[日期]=B4130)*(序时账[凭证字号]=C4130)*IF(G4130=0,序时账[借方金额]&lt;&gt;0,序时账[借方金额]=0)*(序时账[科目编码]&lt;&gt;D4130), 序时账[科目名称], "")))</f>
        <v/>
      </c>
      <c r="K4130" s="42"/>
      <c r="M4130" s="24"/>
      <c r="N4130" s="23"/>
    </row>
    <row r="4131" spans="1:14">
      <c r="A4131" s="38" t="str" cm="1">
        <f t="array" ref="A4131">_xlfn.TEXTJOIN(",", TRUE, _xlfn.UNIQUE(IF((序时账[日期]=B4131)*(序时账[凭证字号]=C4131), 序时账[科目编码], "")))</f>
        <v>0</v>
      </c>
      <c r="B4131" s="89"/>
      <c r="G4131" s="39"/>
      <c r="H4131" s="39"/>
      <c r="I4131" s="42">
        <f>IF(F4131&lt;&gt;"结转本期损益",_xlfn.XLOOKUP(D4131,科目余额表[科目编码],科目余额表[抽查项目],"无匹配"),"期间结转")</f>
        <v>0</v>
      </c>
      <c r="J4131" s="38" t="str" cm="1">
        <f t="array" ref="J4131">_xlfn.TEXTJOIN(",", TRUE, _xlfn.UNIQUE(IF((序时账[日期]=B4131)*(序时账[凭证字号]=C4131)*IF(G4131=0,序时账[借方金额]&lt;&gt;0,序时账[借方金额]=0)*(序时账[科目编码]&lt;&gt;D4131), 序时账[科目名称], "")))</f>
        <v/>
      </c>
      <c r="K4131" s="42"/>
      <c r="M4131" s="24"/>
      <c r="N4131" s="23"/>
    </row>
    <row r="4132" spans="1:14">
      <c r="A4132" s="38" t="str" cm="1">
        <f t="array" ref="A4132">_xlfn.TEXTJOIN(",", TRUE, _xlfn.UNIQUE(IF((序时账[日期]=B4132)*(序时账[凭证字号]=C4132), 序时账[科目编码], "")))</f>
        <v>0</v>
      </c>
      <c r="B4132" s="89"/>
      <c r="G4132" s="39"/>
      <c r="H4132" s="39"/>
      <c r="I4132" s="42">
        <f>IF(F4132&lt;&gt;"结转本期损益",_xlfn.XLOOKUP(D4132,科目余额表[科目编码],科目余额表[抽查项目],"无匹配"),"期间结转")</f>
        <v>0</v>
      </c>
      <c r="J4132" s="38" t="str" cm="1">
        <f t="array" ref="J4132">_xlfn.TEXTJOIN(",", TRUE, _xlfn.UNIQUE(IF((序时账[日期]=B4132)*(序时账[凭证字号]=C4132)*IF(G4132=0,序时账[借方金额]&lt;&gt;0,序时账[借方金额]=0)*(序时账[科目编码]&lt;&gt;D4132), 序时账[科目名称], "")))</f>
        <v/>
      </c>
      <c r="K4132" s="42"/>
      <c r="M4132" s="24"/>
      <c r="N4132" s="23"/>
    </row>
    <row r="4133" spans="1:14">
      <c r="A4133" s="38" t="str" cm="1">
        <f t="array" ref="A4133">_xlfn.TEXTJOIN(",", TRUE, _xlfn.UNIQUE(IF((序时账[日期]=B4133)*(序时账[凭证字号]=C4133), 序时账[科目编码], "")))</f>
        <v>0</v>
      </c>
      <c r="B4133" s="89"/>
      <c r="G4133" s="39"/>
      <c r="H4133" s="39"/>
      <c r="I4133" s="42">
        <f>IF(F4133&lt;&gt;"结转本期损益",_xlfn.XLOOKUP(D4133,科目余额表[科目编码],科目余额表[抽查项目],"无匹配"),"期间结转")</f>
        <v>0</v>
      </c>
      <c r="J4133" s="38" t="str" cm="1">
        <f t="array" ref="J4133">_xlfn.TEXTJOIN(",", TRUE, _xlfn.UNIQUE(IF((序时账[日期]=B4133)*(序时账[凭证字号]=C4133)*IF(G4133=0,序时账[借方金额]&lt;&gt;0,序时账[借方金额]=0)*(序时账[科目编码]&lt;&gt;D4133), 序时账[科目名称], "")))</f>
        <v/>
      </c>
      <c r="K4133" s="42"/>
      <c r="M4133" s="24"/>
      <c r="N4133" s="23"/>
    </row>
    <row r="4134" spans="1:14">
      <c r="A4134" s="38" t="str" cm="1">
        <f t="array" ref="A4134">_xlfn.TEXTJOIN(",", TRUE, _xlfn.UNIQUE(IF((序时账[日期]=B4134)*(序时账[凭证字号]=C4134), 序时账[科目编码], "")))</f>
        <v>0</v>
      </c>
      <c r="B4134" s="89"/>
      <c r="G4134" s="39"/>
      <c r="H4134" s="39"/>
      <c r="I4134" s="42">
        <f>IF(F4134&lt;&gt;"结转本期损益",_xlfn.XLOOKUP(D4134,科目余额表[科目编码],科目余额表[抽查项目],"无匹配"),"期间结转")</f>
        <v>0</v>
      </c>
      <c r="J4134" s="38" t="str" cm="1">
        <f t="array" ref="J4134">_xlfn.TEXTJOIN(",", TRUE, _xlfn.UNIQUE(IF((序时账[日期]=B4134)*(序时账[凭证字号]=C4134)*IF(G4134=0,序时账[借方金额]&lt;&gt;0,序时账[借方金额]=0)*(序时账[科目编码]&lt;&gt;D4134), 序时账[科目名称], "")))</f>
        <v/>
      </c>
      <c r="K4134" s="42"/>
      <c r="M4134" s="24"/>
      <c r="N4134" s="23"/>
    </row>
    <row r="4135" spans="1:14">
      <c r="A4135" s="38" t="str" cm="1">
        <f t="array" ref="A4135">_xlfn.TEXTJOIN(",", TRUE, _xlfn.UNIQUE(IF((序时账[日期]=B4135)*(序时账[凭证字号]=C4135), 序时账[科目编码], "")))</f>
        <v>0</v>
      </c>
      <c r="B4135" s="89"/>
      <c r="G4135" s="39"/>
      <c r="H4135" s="39"/>
      <c r="I4135" s="42">
        <f>IF(F4135&lt;&gt;"结转本期损益",_xlfn.XLOOKUP(D4135,科目余额表[科目编码],科目余额表[抽查项目],"无匹配"),"期间结转")</f>
        <v>0</v>
      </c>
      <c r="J4135" s="38" t="str" cm="1">
        <f t="array" ref="J4135">_xlfn.TEXTJOIN(",", TRUE, _xlfn.UNIQUE(IF((序时账[日期]=B4135)*(序时账[凭证字号]=C4135)*IF(G4135=0,序时账[借方金额]&lt;&gt;0,序时账[借方金额]=0)*(序时账[科目编码]&lt;&gt;D4135), 序时账[科目名称], "")))</f>
        <v/>
      </c>
      <c r="K4135" s="42"/>
      <c r="M4135" s="24"/>
      <c r="N4135" s="23"/>
    </row>
    <row r="4136" spans="1:14">
      <c r="A4136" s="38" t="str" cm="1">
        <f t="array" ref="A4136">_xlfn.TEXTJOIN(",", TRUE, _xlfn.UNIQUE(IF((序时账[日期]=B4136)*(序时账[凭证字号]=C4136), 序时账[科目编码], "")))</f>
        <v>0</v>
      </c>
      <c r="B4136" s="89"/>
      <c r="G4136" s="39"/>
      <c r="H4136" s="39"/>
      <c r="I4136" s="42">
        <f>IF(F4136&lt;&gt;"结转本期损益",_xlfn.XLOOKUP(D4136,科目余额表[科目编码],科目余额表[抽查项目],"无匹配"),"期间结转")</f>
        <v>0</v>
      </c>
      <c r="J4136" s="38" t="str" cm="1">
        <f t="array" ref="J4136">_xlfn.TEXTJOIN(",", TRUE, _xlfn.UNIQUE(IF((序时账[日期]=B4136)*(序时账[凭证字号]=C4136)*IF(G4136=0,序时账[借方金额]&lt;&gt;0,序时账[借方金额]=0)*(序时账[科目编码]&lt;&gt;D4136), 序时账[科目名称], "")))</f>
        <v/>
      </c>
      <c r="K4136" s="42"/>
      <c r="M4136" s="24"/>
      <c r="N4136" s="23"/>
    </row>
    <row r="4137" spans="1:14">
      <c r="A4137" s="38" t="str" cm="1">
        <f t="array" ref="A4137">_xlfn.TEXTJOIN(",", TRUE, _xlfn.UNIQUE(IF((序时账[日期]=B4137)*(序时账[凭证字号]=C4137), 序时账[科目编码], "")))</f>
        <v>0</v>
      </c>
      <c r="B4137" s="89"/>
      <c r="G4137" s="39"/>
      <c r="H4137" s="39"/>
      <c r="I4137" s="42">
        <f>IF(F4137&lt;&gt;"结转本期损益",_xlfn.XLOOKUP(D4137,科目余额表[科目编码],科目余额表[抽查项目],"无匹配"),"期间结转")</f>
        <v>0</v>
      </c>
      <c r="J4137" s="38" t="str" cm="1">
        <f t="array" ref="J4137">_xlfn.TEXTJOIN(",", TRUE, _xlfn.UNIQUE(IF((序时账[日期]=B4137)*(序时账[凭证字号]=C4137)*IF(G4137=0,序时账[借方金额]&lt;&gt;0,序时账[借方金额]=0)*(序时账[科目编码]&lt;&gt;D4137), 序时账[科目名称], "")))</f>
        <v/>
      </c>
      <c r="K4137" s="42"/>
      <c r="M4137" s="24"/>
      <c r="N4137" s="23"/>
    </row>
    <row r="4138" spans="1:14">
      <c r="A4138" s="38" t="str" cm="1">
        <f t="array" ref="A4138">_xlfn.TEXTJOIN(",", TRUE, _xlfn.UNIQUE(IF((序时账[日期]=B4138)*(序时账[凭证字号]=C4138), 序时账[科目编码], "")))</f>
        <v>0</v>
      </c>
      <c r="B4138" s="89"/>
      <c r="G4138" s="39"/>
      <c r="H4138" s="39"/>
      <c r="I4138" s="42">
        <f>IF(F4138&lt;&gt;"结转本期损益",_xlfn.XLOOKUP(D4138,科目余额表[科目编码],科目余额表[抽查项目],"无匹配"),"期间结转")</f>
        <v>0</v>
      </c>
      <c r="J4138" s="38" t="str" cm="1">
        <f t="array" ref="J4138">_xlfn.TEXTJOIN(",", TRUE, _xlfn.UNIQUE(IF((序时账[日期]=B4138)*(序时账[凭证字号]=C4138)*IF(G4138=0,序时账[借方金额]&lt;&gt;0,序时账[借方金额]=0)*(序时账[科目编码]&lt;&gt;D4138), 序时账[科目名称], "")))</f>
        <v/>
      </c>
      <c r="K4138" s="42"/>
      <c r="M4138" s="24"/>
      <c r="N4138" s="23"/>
    </row>
    <row r="4139" spans="1:14">
      <c r="A4139" s="38" t="str" cm="1">
        <f t="array" ref="A4139">_xlfn.TEXTJOIN(",", TRUE, _xlfn.UNIQUE(IF((序时账[日期]=B4139)*(序时账[凭证字号]=C4139), 序时账[科目编码], "")))</f>
        <v>0</v>
      </c>
      <c r="B4139" s="89"/>
      <c r="G4139" s="39"/>
      <c r="H4139" s="39"/>
      <c r="I4139" s="42">
        <f>IF(F4139&lt;&gt;"结转本期损益",_xlfn.XLOOKUP(D4139,科目余额表[科目编码],科目余额表[抽查项目],"无匹配"),"期间结转")</f>
        <v>0</v>
      </c>
      <c r="J4139" s="38" t="str" cm="1">
        <f t="array" ref="J4139">_xlfn.TEXTJOIN(",", TRUE, _xlfn.UNIQUE(IF((序时账[日期]=B4139)*(序时账[凭证字号]=C4139)*IF(G4139=0,序时账[借方金额]&lt;&gt;0,序时账[借方金额]=0)*(序时账[科目编码]&lt;&gt;D4139), 序时账[科目名称], "")))</f>
        <v/>
      </c>
      <c r="K4139" s="42"/>
      <c r="M4139" s="24"/>
      <c r="N4139" s="23"/>
    </row>
    <row r="4140" spans="1:14">
      <c r="A4140" s="38" t="str" cm="1">
        <f t="array" ref="A4140">_xlfn.TEXTJOIN(",", TRUE, _xlfn.UNIQUE(IF((序时账[日期]=B4140)*(序时账[凭证字号]=C4140), 序时账[科目编码], "")))</f>
        <v>0</v>
      </c>
      <c r="B4140" s="89"/>
      <c r="G4140" s="39"/>
      <c r="H4140" s="39"/>
      <c r="I4140" s="42">
        <f>IF(F4140&lt;&gt;"结转本期损益",_xlfn.XLOOKUP(D4140,科目余额表[科目编码],科目余额表[抽查项目],"无匹配"),"期间结转")</f>
        <v>0</v>
      </c>
      <c r="J4140" s="38" t="str" cm="1">
        <f t="array" ref="J4140">_xlfn.TEXTJOIN(",", TRUE, _xlfn.UNIQUE(IF((序时账[日期]=B4140)*(序时账[凭证字号]=C4140)*IF(G4140=0,序时账[借方金额]&lt;&gt;0,序时账[借方金额]=0)*(序时账[科目编码]&lt;&gt;D4140), 序时账[科目名称], "")))</f>
        <v/>
      </c>
      <c r="K4140" s="42"/>
      <c r="M4140" s="24"/>
      <c r="N4140" s="23"/>
    </row>
    <row r="4141" spans="1:14">
      <c r="A4141" s="38" t="str" cm="1">
        <f t="array" ref="A4141">_xlfn.TEXTJOIN(",", TRUE, _xlfn.UNIQUE(IF((序时账[日期]=B4141)*(序时账[凭证字号]=C4141), 序时账[科目编码], "")))</f>
        <v>0</v>
      </c>
      <c r="B4141" s="89"/>
      <c r="G4141" s="39"/>
      <c r="H4141" s="39"/>
      <c r="I4141" s="42">
        <f>IF(F4141&lt;&gt;"结转本期损益",_xlfn.XLOOKUP(D4141,科目余额表[科目编码],科目余额表[抽查项目],"无匹配"),"期间结转")</f>
        <v>0</v>
      </c>
      <c r="J4141" s="38" t="str" cm="1">
        <f t="array" ref="J4141">_xlfn.TEXTJOIN(",", TRUE, _xlfn.UNIQUE(IF((序时账[日期]=B4141)*(序时账[凭证字号]=C4141)*IF(G4141=0,序时账[借方金额]&lt;&gt;0,序时账[借方金额]=0)*(序时账[科目编码]&lt;&gt;D4141), 序时账[科目名称], "")))</f>
        <v/>
      </c>
      <c r="K4141" s="42"/>
      <c r="M4141" s="24"/>
      <c r="N4141" s="23"/>
    </row>
    <row r="4142" spans="1:14">
      <c r="A4142" s="38" t="str" cm="1">
        <f t="array" ref="A4142">_xlfn.TEXTJOIN(",", TRUE, _xlfn.UNIQUE(IF((序时账[日期]=B4142)*(序时账[凭证字号]=C4142), 序时账[科目编码], "")))</f>
        <v>0</v>
      </c>
      <c r="B4142" s="89"/>
      <c r="G4142" s="39"/>
      <c r="H4142" s="39"/>
      <c r="I4142" s="42">
        <f>IF(F4142&lt;&gt;"结转本期损益",_xlfn.XLOOKUP(D4142,科目余额表[科目编码],科目余额表[抽查项目],"无匹配"),"期间结转")</f>
        <v>0</v>
      </c>
      <c r="J4142" s="38" t="str" cm="1">
        <f t="array" ref="J4142">_xlfn.TEXTJOIN(",", TRUE, _xlfn.UNIQUE(IF((序时账[日期]=B4142)*(序时账[凭证字号]=C4142)*IF(G4142=0,序时账[借方金额]&lt;&gt;0,序时账[借方金额]=0)*(序时账[科目编码]&lt;&gt;D4142), 序时账[科目名称], "")))</f>
        <v/>
      </c>
      <c r="K4142" s="42"/>
      <c r="M4142" s="24"/>
      <c r="N4142" s="23"/>
    </row>
    <row r="4143" spans="1:14">
      <c r="A4143" s="38" t="str" cm="1">
        <f t="array" ref="A4143">_xlfn.TEXTJOIN(",", TRUE, _xlfn.UNIQUE(IF((序时账[日期]=B4143)*(序时账[凭证字号]=C4143), 序时账[科目编码], "")))</f>
        <v>0</v>
      </c>
      <c r="B4143" s="89"/>
      <c r="G4143" s="39"/>
      <c r="H4143" s="39"/>
      <c r="I4143" s="42">
        <f>IF(F4143&lt;&gt;"结转本期损益",_xlfn.XLOOKUP(D4143,科目余额表[科目编码],科目余额表[抽查项目],"无匹配"),"期间结转")</f>
        <v>0</v>
      </c>
      <c r="J4143" s="38" t="str" cm="1">
        <f t="array" ref="J4143">_xlfn.TEXTJOIN(",", TRUE, _xlfn.UNIQUE(IF((序时账[日期]=B4143)*(序时账[凭证字号]=C4143)*IF(G4143=0,序时账[借方金额]&lt;&gt;0,序时账[借方金额]=0)*(序时账[科目编码]&lt;&gt;D4143), 序时账[科目名称], "")))</f>
        <v/>
      </c>
      <c r="K4143" s="42"/>
      <c r="M4143" s="24"/>
      <c r="N4143" s="23"/>
    </row>
    <row r="4144" spans="1:14">
      <c r="A4144" s="38" t="str" cm="1">
        <f t="array" ref="A4144">_xlfn.TEXTJOIN(",", TRUE, _xlfn.UNIQUE(IF((序时账[日期]=B4144)*(序时账[凭证字号]=C4144), 序时账[科目编码], "")))</f>
        <v>0</v>
      </c>
      <c r="B4144" s="89"/>
      <c r="G4144" s="39"/>
      <c r="H4144" s="39"/>
      <c r="I4144" s="42">
        <f>IF(F4144&lt;&gt;"结转本期损益",_xlfn.XLOOKUP(D4144,科目余额表[科目编码],科目余额表[抽查项目],"无匹配"),"期间结转")</f>
        <v>0</v>
      </c>
      <c r="J4144" s="38" t="str" cm="1">
        <f t="array" ref="J4144">_xlfn.TEXTJOIN(",", TRUE, _xlfn.UNIQUE(IF((序时账[日期]=B4144)*(序时账[凭证字号]=C4144)*IF(G4144=0,序时账[借方金额]&lt;&gt;0,序时账[借方金额]=0)*(序时账[科目编码]&lt;&gt;D4144), 序时账[科目名称], "")))</f>
        <v/>
      </c>
      <c r="K4144" s="42"/>
      <c r="M4144" s="24"/>
      <c r="N4144" s="23"/>
    </row>
    <row r="4145" spans="1:14">
      <c r="A4145" s="38" t="str" cm="1">
        <f t="array" ref="A4145">_xlfn.TEXTJOIN(",", TRUE, _xlfn.UNIQUE(IF((序时账[日期]=B4145)*(序时账[凭证字号]=C4145), 序时账[科目编码], "")))</f>
        <v>0</v>
      </c>
      <c r="B4145" s="89"/>
      <c r="G4145" s="39"/>
      <c r="H4145" s="39"/>
      <c r="I4145" s="42">
        <f>IF(F4145&lt;&gt;"结转本期损益",_xlfn.XLOOKUP(D4145,科目余额表[科目编码],科目余额表[抽查项目],"无匹配"),"期间结转")</f>
        <v>0</v>
      </c>
      <c r="J4145" s="38" t="str" cm="1">
        <f t="array" ref="J4145">_xlfn.TEXTJOIN(",", TRUE, _xlfn.UNIQUE(IF((序时账[日期]=B4145)*(序时账[凭证字号]=C4145)*IF(G4145=0,序时账[借方金额]&lt;&gt;0,序时账[借方金额]=0)*(序时账[科目编码]&lt;&gt;D4145), 序时账[科目名称], "")))</f>
        <v/>
      </c>
      <c r="K4145" s="42"/>
      <c r="M4145" s="24"/>
      <c r="N4145" s="23"/>
    </row>
    <row r="4146" spans="1:14">
      <c r="A4146" s="38" t="str" cm="1">
        <f t="array" ref="A4146">_xlfn.TEXTJOIN(",", TRUE, _xlfn.UNIQUE(IF((序时账[日期]=B4146)*(序时账[凭证字号]=C4146), 序时账[科目编码], "")))</f>
        <v>0</v>
      </c>
      <c r="B4146" s="89"/>
      <c r="G4146" s="39"/>
      <c r="H4146" s="39"/>
      <c r="I4146" s="42">
        <f>IF(F4146&lt;&gt;"结转本期损益",_xlfn.XLOOKUP(D4146,科目余额表[科目编码],科目余额表[抽查项目],"无匹配"),"期间结转")</f>
        <v>0</v>
      </c>
      <c r="J4146" s="38" t="str" cm="1">
        <f t="array" ref="J4146">_xlfn.TEXTJOIN(",", TRUE, _xlfn.UNIQUE(IF((序时账[日期]=B4146)*(序时账[凭证字号]=C4146)*IF(G4146=0,序时账[借方金额]&lt;&gt;0,序时账[借方金额]=0)*(序时账[科目编码]&lt;&gt;D4146), 序时账[科目名称], "")))</f>
        <v/>
      </c>
      <c r="K4146" s="42"/>
      <c r="M4146" s="24"/>
      <c r="N4146" s="23"/>
    </row>
    <row r="4147" spans="1:14">
      <c r="A4147" s="38" t="str" cm="1">
        <f t="array" ref="A4147">_xlfn.TEXTJOIN(",", TRUE, _xlfn.UNIQUE(IF((序时账[日期]=B4147)*(序时账[凭证字号]=C4147), 序时账[科目编码], "")))</f>
        <v>0</v>
      </c>
      <c r="B4147" s="89"/>
      <c r="G4147" s="39"/>
      <c r="H4147" s="39"/>
      <c r="I4147" s="42">
        <f>IF(F4147&lt;&gt;"结转本期损益",_xlfn.XLOOKUP(D4147,科目余额表[科目编码],科目余额表[抽查项目],"无匹配"),"期间结转")</f>
        <v>0</v>
      </c>
      <c r="J4147" s="38" t="str" cm="1">
        <f t="array" ref="J4147">_xlfn.TEXTJOIN(",", TRUE, _xlfn.UNIQUE(IF((序时账[日期]=B4147)*(序时账[凭证字号]=C4147)*IF(G4147=0,序时账[借方金额]&lt;&gt;0,序时账[借方金额]=0)*(序时账[科目编码]&lt;&gt;D4147), 序时账[科目名称], "")))</f>
        <v/>
      </c>
      <c r="K4147" s="42"/>
      <c r="M4147" s="24"/>
      <c r="N4147" s="23"/>
    </row>
    <row r="4148" spans="1:14">
      <c r="A4148" s="38" t="str" cm="1">
        <f t="array" ref="A4148">_xlfn.TEXTJOIN(",", TRUE, _xlfn.UNIQUE(IF((序时账[日期]=B4148)*(序时账[凭证字号]=C4148), 序时账[科目编码], "")))</f>
        <v>0</v>
      </c>
      <c r="B4148" s="89"/>
      <c r="G4148" s="39"/>
      <c r="H4148" s="39"/>
      <c r="I4148" s="42">
        <f>IF(F4148&lt;&gt;"结转本期损益",_xlfn.XLOOKUP(D4148,科目余额表[科目编码],科目余额表[抽查项目],"无匹配"),"期间结转")</f>
        <v>0</v>
      </c>
      <c r="J4148" s="38" t="str" cm="1">
        <f t="array" ref="J4148">_xlfn.TEXTJOIN(",", TRUE, _xlfn.UNIQUE(IF((序时账[日期]=B4148)*(序时账[凭证字号]=C4148)*IF(G4148=0,序时账[借方金额]&lt;&gt;0,序时账[借方金额]=0)*(序时账[科目编码]&lt;&gt;D4148), 序时账[科目名称], "")))</f>
        <v/>
      </c>
      <c r="K4148" s="42"/>
      <c r="M4148" s="24"/>
      <c r="N4148" s="23"/>
    </row>
    <row r="4149" spans="1:14">
      <c r="A4149" s="38" t="str" cm="1">
        <f t="array" ref="A4149">_xlfn.TEXTJOIN(",", TRUE, _xlfn.UNIQUE(IF((序时账[日期]=B4149)*(序时账[凭证字号]=C4149), 序时账[科目编码], "")))</f>
        <v>0</v>
      </c>
      <c r="B4149" s="89"/>
      <c r="G4149" s="39"/>
      <c r="H4149" s="39"/>
      <c r="I4149" s="42">
        <f>IF(F4149&lt;&gt;"结转本期损益",_xlfn.XLOOKUP(D4149,科目余额表[科目编码],科目余额表[抽查项目],"无匹配"),"期间结转")</f>
        <v>0</v>
      </c>
      <c r="J4149" s="38" t="str" cm="1">
        <f t="array" ref="J4149">_xlfn.TEXTJOIN(",", TRUE, _xlfn.UNIQUE(IF((序时账[日期]=B4149)*(序时账[凭证字号]=C4149)*IF(G4149=0,序时账[借方金额]&lt;&gt;0,序时账[借方金额]=0)*(序时账[科目编码]&lt;&gt;D4149), 序时账[科目名称], "")))</f>
        <v/>
      </c>
      <c r="K4149" s="42"/>
      <c r="M4149" s="24"/>
      <c r="N4149" s="23"/>
    </row>
    <row r="4150" spans="1:14">
      <c r="A4150" s="38" t="str" cm="1">
        <f t="array" ref="A4150">_xlfn.TEXTJOIN(",", TRUE, _xlfn.UNIQUE(IF((序时账[日期]=B4150)*(序时账[凭证字号]=C4150), 序时账[科目编码], "")))</f>
        <v>0</v>
      </c>
      <c r="B4150" s="89"/>
      <c r="G4150" s="39"/>
      <c r="H4150" s="39"/>
      <c r="I4150" s="42">
        <f>IF(F4150&lt;&gt;"结转本期损益",_xlfn.XLOOKUP(D4150,科目余额表[科目编码],科目余额表[抽查项目],"无匹配"),"期间结转")</f>
        <v>0</v>
      </c>
      <c r="J4150" s="38" t="str" cm="1">
        <f t="array" ref="J4150">_xlfn.TEXTJOIN(",", TRUE, _xlfn.UNIQUE(IF((序时账[日期]=B4150)*(序时账[凭证字号]=C4150)*IF(G4150=0,序时账[借方金额]&lt;&gt;0,序时账[借方金额]=0)*(序时账[科目编码]&lt;&gt;D4150), 序时账[科目名称], "")))</f>
        <v/>
      </c>
      <c r="K4150" s="42"/>
      <c r="M4150" s="24"/>
      <c r="N4150" s="23"/>
    </row>
    <row r="4151" spans="1:14">
      <c r="A4151" s="38" t="str" cm="1">
        <f t="array" ref="A4151">_xlfn.TEXTJOIN(",", TRUE, _xlfn.UNIQUE(IF((序时账[日期]=B4151)*(序时账[凭证字号]=C4151), 序时账[科目编码], "")))</f>
        <v>0</v>
      </c>
      <c r="B4151" s="89"/>
      <c r="G4151" s="39"/>
      <c r="H4151" s="39"/>
      <c r="I4151" s="42">
        <f>IF(F4151&lt;&gt;"结转本期损益",_xlfn.XLOOKUP(D4151,科目余额表[科目编码],科目余额表[抽查项目],"无匹配"),"期间结转")</f>
        <v>0</v>
      </c>
      <c r="J4151" s="38" t="str" cm="1">
        <f t="array" ref="J4151">_xlfn.TEXTJOIN(",", TRUE, _xlfn.UNIQUE(IF((序时账[日期]=B4151)*(序时账[凭证字号]=C4151)*IF(G4151=0,序时账[借方金额]&lt;&gt;0,序时账[借方金额]=0)*(序时账[科目编码]&lt;&gt;D4151), 序时账[科目名称], "")))</f>
        <v/>
      </c>
      <c r="K4151" s="42"/>
      <c r="M4151" s="24"/>
      <c r="N4151" s="23"/>
    </row>
    <row r="4152" spans="1:14">
      <c r="A4152" s="38" t="str" cm="1">
        <f t="array" ref="A4152">_xlfn.TEXTJOIN(",", TRUE, _xlfn.UNIQUE(IF((序时账[日期]=B4152)*(序时账[凭证字号]=C4152), 序时账[科目编码], "")))</f>
        <v>0</v>
      </c>
      <c r="B4152" s="89"/>
      <c r="G4152" s="39"/>
      <c r="H4152" s="39"/>
      <c r="I4152" s="42">
        <f>IF(F4152&lt;&gt;"结转本期损益",_xlfn.XLOOKUP(D4152,科目余额表[科目编码],科目余额表[抽查项目],"无匹配"),"期间结转")</f>
        <v>0</v>
      </c>
      <c r="J4152" s="38" t="str" cm="1">
        <f t="array" ref="J4152">_xlfn.TEXTJOIN(",", TRUE, _xlfn.UNIQUE(IF((序时账[日期]=B4152)*(序时账[凭证字号]=C4152)*IF(G4152=0,序时账[借方金额]&lt;&gt;0,序时账[借方金额]=0)*(序时账[科目编码]&lt;&gt;D4152), 序时账[科目名称], "")))</f>
        <v/>
      </c>
      <c r="K4152" s="42"/>
      <c r="M4152" s="24"/>
      <c r="N4152" s="23"/>
    </row>
    <row r="4153" spans="1:14">
      <c r="A4153" s="38" t="str" cm="1">
        <f t="array" ref="A4153">_xlfn.TEXTJOIN(",", TRUE, _xlfn.UNIQUE(IF((序时账[日期]=B4153)*(序时账[凭证字号]=C4153), 序时账[科目编码], "")))</f>
        <v>0</v>
      </c>
      <c r="B4153" s="89"/>
      <c r="G4153" s="39"/>
      <c r="H4153" s="39"/>
      <c r="I4153" s="42">
        <f>IF(F4153&lt;&gt;"结转本期损益",_xlfn.XLOOKUP(D4153,科目余额表[科目编码],科目余额表[抽查项目],"无匹配"),"期间结转")</f>
        <v>0</v>
      </c>
      <c r="J4153" s="38" t="str" cm="1">
        <f t="array" ref="J4153">_xlfn.TEXTJOIN(",", TRUE, _xlfn.UNIQUE(IF((序时账[日期]=B4153)*(序时账[凭证字号]=C4153)*IF(G4153=0,序时账[借方金额]&lt;&gt;0,序时账[借方金额]=0)*(序时账[科目编码]&lt;&gt;D4153), 序时账[科目名称], "")))</f>
        <v/>
      </c>
      <c r="K4153" s="42"/>
      <c r="M4153" s="24"/>
      <c r="N4153" s="23"/>
    </row>
    <row r="4154" spans="1:14">
      <c r="A4154" s="38" t="str" cm="1">
        <f t="array" ref="A4154">_xlfn.TEXTJOIN(",", TRUE, _xlfn.UNIQUE(IF((序时账[日期]=B4154)*(序时账[凭证字号]=C4154), 序时账[科目编码], "")))</f>
        <v>0</v>
      </c>
      <c r="B4154" s="89"/>
      <c r="G4154" s="39"/>
      <c r="H4154" s="39"/>
      <c r="I4154" s="42">
        <f>IF(F4154&lt;&gt;"结转本期损益",_xlfn.XLOOKUP(D4154,科目余额表[科目编码],科目余额表[抽查项目],"无匹配"),"期间结转")</f>
        <v>0</v>
      </c>
      <c r="J4154" s="38" t="str" cm="1">
        <f t="array" ref="J4154">_xlfn.TEXTJOIN(",", TRUE, _xlfn.UNIQUE(IF((序时账[日期]=B4154)*(序时账[凭证字号]=C4154)*IF(G4154=0,序时账[借方金额]&lt;&gt;0,序时账[借方金额]=0)*(序时账[科目编码]&lt;&gt;D4154), 序时账[科目名称], "")))</f>
        <v/>
      </c>
      <c r="K4154" s="42"/>
      <c r="M4154" s="24"/>
      <c r="N4154" s="23"/>
    </row>
    <row r="4155" spans="1:14">
      <c r="A4155" s="38" t="str" cm="1">
        <f t="array" ref="A4155">_xlfn.TEXTJOIN(",", TRUE, _xlfn.UNIQUE(IF((序时账[日期]=B4155)*(序时账[凭证字号]=C4155), 序时账[科目编码], "")))</f>
        <v>0</v>
      </c>
      <c r="B4155" s="89"/>
      <c r="G4155" s="39"/>
      <c r="H4155" s="39"/>
      <c r="I4155" s="42">
        <f>IF(F4155&lt;&gt;"结转本期损益",_xlfn.XLOOKUP(D4155,科目余额表[科目编码],科目余额表[抽查项目],"无匹配"),"期间结转")</f>
        <v>0</v>
      </c>
      <c r="J4155" s="38" t="str" cm="1">
        <f t="array" ref="J4155">_xlfn.TEXTJOIN(",", TRUE, _xlfn.UNIQUE(IF((序时账[日期]=B4155)*(序时账[凭证字号]=C4155)*IF(G4155=0,序时账[借方金额]&lt;&gt;0,序时账[借方金额]=0)*(序时账[科目编码]&lt;&gt;D4155), 序时账[科目名称], "")))</f>
        <v/>
      </c>
      <c r="K4155" s="42"/>
      <c r="M4155" s="24"/>
      <c r="N4155" s="23"/>
    </row>
    <row r="4156" spans="1:14">
      <c r="A4156" s="38" t="str" cm="1">
        <f t="array" ref="A4156">_xlfn.TEXTJOIN(",", TRUE, _xlfn.UNIQUE(IF((序时账[日期]=B4156)*(序时账[凭证字号]=C4156), 序时账[科目编码], "")))</f>
        <v>0</v>
      </c>
      <c r="B4156" s="89"/>
      <c r="G4156" s="39"/>
      <c r="H4156" s="39"/>
      <c r="I4156" s="42">
        <f>IF(F4156&lt;&gt;"结转本期损益",_xlfn.XLOOKUP(D4156,科目余额表[科目编码],科目余额表[抽查项目],"无匹配"),"期间结转")</f>
        <v>0</v>
      </c>
      <c r="J4156" s="38" t="str" cm="1">
        <f t="array" ref="J4156">_xlfn.TEXTJOIN(",", TRUE, _xlfn.UNIQUE(IF((序时账[日期]=B4156)*(序时账[凭证字号]=C4156)*IF(G4156=0,序时账[借方金额]&lt;&gt;0,序时账[借方金额]=0)*(序时账[科目编码]&lt;&gt;D4156), 序时账[科目名称], "")))</f>
        <v/>
      </c>
      <c r="K4156" s="42"/>
      <c r="M4156" s="24"/>
      <c r="N4156" s="23"/>
    </row>
    <row r="4157" spans="1:14">
      <c r="A4157" s="38" t="str" cm="1">
        <f t="array" ref="A4157">_xlfn.TEXTJOIN(",", TRUE, _xlfn.UNIQUE(IF((序时账[日期]=B4157)*(序时账[凭证字号]=C4157), 序时账[科目编码], "")))</f>
        <v>0</v>
      </c>
      <c r="B4157" s="89"/>
      <c r="G4157" s="39"/>
      <c r="H4157" s="39"/>
      <c r="I4157" s="42">
        <f>IF(F4157&lt;&gt;"结转本期损益",_xlfn.XLOOKUP(D4157,科目余额表[科目编码],科目余额表[抽查项目],"无匹配"),"期间结转")</f>
        <v>0</v>
      </c>
      <c r="J4157" s="38" t="str" cm="1">
        <f t="array" ref="J4157">_xlfn.TEXTJOIN(",", TRUE, _xlfn.UNIQUE(IF((序时账[日期]=B4157)*(序时账[凭证字号]=C4157)*IF(G4157=0,序时账[借方金额]&lt;&gt;0,序时账[借方金额]=0)*(序时账[科目编码]&lt;&gt;D4157), 序时账[科目名称], "")))</f>
        <v/>
      </c>
      <c r="K4157" s="42"/>
      <c r="M4157" s="24"/>
      <c r="N4157" s="23"/>
    </row>
    <row r="4158" spans="1:14">
      <c r="A4158" s="38" t="str" cm="1">
        <f t="array" ref="A4158">_xlfn.TEXTJOIN(",", TRUE, _xlfn.UNIQUE(IF((序时账[日期]=B4158)*(序时账[凭证字号]=C4158), 序时账[科目编码], "")))</f>
        <v>0</v>
      </c>
      <c r="B4158" s="89"/>
      <c r="G4158" s="39"/>
      <c r="H4158" s="39"/>
      <c r="I4158" s="42">
        <f>IF(F4158&lt;&gt;"结转本期损益",_xlfn.XLOOKUP(D4158,科目余额表[科目编码],科目余额表[抽查项目],"无匹配"),"期间结转")</f>
        <v>0</v>
      </c>
      <c r="J4158" s="38" t="str" cm="1">
        <f t="array" ref="J4158">_xlfn.TEXTJOIN(",", TRUE, _xlfn.UNIQUE(IF((序时账[日期]=B4158)*(序时账[凭证字号]=C4158)*IF(G4158=0,序时账[借方金额]&lt;&gt;0,序时账[借方金额]=0)*(序时账[科目编码]&lt;&gt;D4158), 序时账[科目名称], "")))</f>
        <v/>
      </c>
      <c r="K4158" s="42"/>
      <c r="M4158" s="24"/>
      <c r="N4158" s="23"/>
    </row>
    <row r="4159" spans="1:14">
      <c r="A4159" s="38" t="str" cm="1">
        <f t="array" ref="A4159">_xlfn.TEXTJOIN(",", TRUE, _xlfn.UNIQUE(IF((序时账[日期]=B4159)*(序时账[凭证字号]=C4159), 序时账[科目编码], "")))</f>
        <v>0</v>
      </c>
      <c r="B4159" s="89"/>
      <c r="G4159" s="39"/>
      <c r="H4159" s="39"/>
      <c r="I4159" s="42">
        <f>IF(F4159&lt;&gt;"结转本期损益",_xlfn.XLOOKUP(D4159,科目余额表[科目编码],科目余额表[抽查项目],"无匹配"),"期间结转")</f>
        <v>0</v>
      </c>
      <c r="J4159" s="38" t="str" cm="1">
        <f t="array" ref="J4159">_xlfn.TEXTJOIN(",", TRUE, _xlfn.UNIQUE(IF((序时账[日期]=B4159)*(序时账[凭证字号]=C4159)*IF(G4159=0,序时账[借方金额]&lt;&gt;0,序时账[借方金额]=0)*(序时账[科目编码]&lt;&gt;D4159), 序时账[科目名称], "")))</f>
        <v/>
      </c>
      <c r="K4159" s="42"/>
      <c r="M4159" s="24"/>
      <c r="N4159" s="23"/>
    </row>
    <row r="4160" spans="1:14">
      <c r="A4160" s="38" t="str" cm="1">
        <f t="array" ref="A4160">_xlfn.TEXTJOIN(",", TRUE, _xlfn.UNIQUE(IF((序时账[日期]=B4160)*(序时账[凭证字号]=C4160), 序时账[科目编码], "")))</f>
        <v>0</v>
      </c>
      <c r="B4160" s="89"/>
      <c r="G4160" s="39"/>
      <c r="H4160" s="39"/>
      <c r="I4160" s="42">
        <f>IF(F4160&lt;&gt;"结转本期损益",_xlfn.XLOOKUP(D4160,科目余额表[科目编码],科目余额表[抽查项目],"无匹配"),"期间结转")</f>
        <v>0</v>
      </c>
      <c r="J4160" s="38" t="str" cm="1">
        <f t="array" ref="J4160">_xlfn.TEXTJOIN(",", TRUE, _xlfn.UNIQUE(IF((序时账[日期]=B4160)*(序时账[凭证字号]=C4160)*IF(G4160=0,序时账[借方金额]&lt;&gt;0,序时账[借方金额]=0)*(序时账[科目编码]&lt;&gt;D4160), 序时账[科目名称], "")))</f>
        <v/>
      </c>
      <c r="K4160" s="42"/>
      <c r="M4160" s="24"/>
      <c r="N4160" s="23"/>
    </row>
    <row r="4161" spans="1:14">
      <c r="A4161" s="38" t="str" cm="1">
        <f t="array" ref="A4161">_xlfn.TEXTJOIN(",", TRUE, _xlfn.UNIQUE(IF((序时账[日期]=B4161)*(序时账[凭证字号]=C4161), 序时账[科目编码], "")))</f>
        <v>0</v>
      </c>
      <c r="B4161" s="89"/>
      <c r="G4161" s="39"/>
      <c r="H4161" s="39"/>
      <c r="I4161" s="42">
        <f>IF(F4161&lt;&gt;"结转本期损益",_xlfn.XLOOKUP(D4161,科目余额表[科目编码],科目余额表[抽查项目],"无匹配"),"期间结转")</f>
        <v>0</v>
      </c>
      <c r="J4161" s="38" t="str" cm="1">
        <f t="array" ref="J4161">_xlfn.TEXTJOIN(",", TRUE, _xlfn.UNIQUE(IF((序时账[日期]=B4161)*(序时账[凭证字号]=C4161)*IF(G4161=0,序时账[借方金额]&lt;&gt;0,序时账[借方金额]=0)*(序时账[科目编码]&lt;&gt;D4161), 序时账[科目名称], "")))</f>
        <v/>
      </c>
      <c r="K4161" s="42"/>
      <c r="M4161" s="24"/>
      <c r="N4161" s="23"/>
    </row>
    <row r="4162" spans="1:14">
      <c r="A4162" s="38" t="str" cm="1">
        <f t="array" ref="A4162">_xlfn.TEXTJOIN(",", TRUE, _xlfn.UNIQUE(IF((序时账[日期]=B4162)*(序时账[凭证字号]=C4162), 序时账[科目编码], "")))</f>
        <v>0</v>
      </c>
      <c r="B4162" s="89"/>
      <c r="G4162" s="39"/>
      <c r="H4162" s="39"/>
      <c r="I4162" s="42">
        <f>IF(F4162&lt;&gt;"结转本期损益",_xlfn.XLOOKUP(D4162,科目余额表[科目编码],科目余额表[抽查项目],"无匹配"),"期间结转")</f>
        <v>0</v>
      </c>
      <c r="J4162" s="38" t="str" cm="1">
        <f t="array" ref="J4162">_xlfn.TEXTJOIN(",", TRUE, _xlfn.UNIQUE(IF((序时账[日期]=B4162)*(序时账[凭证字号]=C4162)*IF(G4162=0,序时账[借方金额]&lt;&gt;0,序时账[借方金额]=0)*(序时账[科目编码]&lt;&gt;D4162), 序时账[科目名称], "")))</f>
        <v/>
      </c>
      <c r="K4162" s="42"/>
      <c r="M4162" s="24"/>
      <c r="N4162" s="23"/>
    </row>
    <row r="4163" spans="1:14">
      <c r="A4163" s="38" t="str" cm="1">
        <f t="array" ref="A4163">_xlfn.TEXTJOIN(",", TRUE, _xlfn.UNIQUE(IF((序时账[日期]=B4163)*(序时账[凭证字号]=C4163), 序时账[科目编码], "")))</f>
        <v>0</v>
      </c>
      <c r="B4163" s="89"/>
      <c r="G4163" s="39"/>
      <c r="H4163" s="39"/>
      <c r="I4163" s="42">
        <f>IF(F4163&lt;&gt;"结转本期损益",_xlfn.XLOOKUP(D4163,科目余额表[科目编码],科目余额表[抽查项目],"无匹配"),"期间结转")</f>
        <v>0</v>
      </c>
      <c r="J4163" s="38" t="str" cm="1">
        <f t="array" ref="J4163">_xlfn.TEXTJOIN(",", TRUE, _xlfn.UNIQUE(IF((序时账[日期]=B4163)*(序时账[凭证字号]=C4163)*IF(G4163=0,序时账[借方金额]&lt;&gt;0,序时账[借方金额]=0)*(序时账[科目编码]&lt;&gt;D4163), 序时账[科目名称], "")))</f>
        <v/>
      </c>
      <c r="K4163" s="42"/>
      <c r="M4163" s="24"/>
      <c r="N4163" s="23"/>
    </row>
    <row r="4164" spans="1:14">
      <c r="A4164" s="38" t="str" cm="1">
        <f t="array" ref="A4164">_xlfn.TEXTJOIN(",", TRUE, _xlfn.UNIQUE(IF((序时账[日期]=B4164)*(序时账[凭证字号]=C4164), 序时账[科目编码], "")))</f>
        <v>0</v>
      </c>
      <c r="B4164" s="89"/>
      <c r="G4164" s="39"/>
      <c r="H4164" s="39"/>
      <c r="I4164" s="42">
        <f>IF(F4164&lt;&gt;"结转本期损益",_xlfn.XLOOKUP(D4164,科目余额表[科目编码],科目余额表[抽查项目],"无匹配"),"期间结转")</f>
        <v>0</v>
      </c>
      <c r="J4164" s="38" t="str" cm="1">
        <f t="array" ref="J4164">_xlfn.TEXTJOIN(",", TRUE, _xlfn.UNIQUE(IF((序时账[日期]=B4164)*(序时账[凭证字号]=C4164)*IF(G4164=0,序时账[借方金额]&lt;&gt;0,序时账[借方金额]=0)*(序时账[科目编码]&lt;&gt;D4164), 序时账[科目名称], "")))</f>
        <v/>
      </c>
      <c r="K4164" s="42"/>
      <c r="M4164" s="24"/>
      <c r="N4164" s="23"/>
    </row>
    <row r="4165" spans="1:14">
      <c r="A4165" s="38" t="str" cm="1">
        <f t="array" ref="A4165">_xlfn.TEXTJOIN(",", TRUE, _xlfn.UNIQUE(IF((序时账[日期]=B4165)*(序时账[凭证字号]=C4165), 序时账[科目编码], "")))</f>
        <v>0</v>
      </c>
      <c r="B4165" s="89"/>
      <c r="G4165" s="39"/>
      <c r="H4165" s="39"/>
      <c r="I4165" s="42">
        <f>IF(F4165&lt;&gt;"结转本期损益",_xlfn.XLOOKUP(D4165,科目余额表[科目编码],科目余额表[抽查项目],"无匹配"),"期间结转")</f>
        <v>0</v>
      </c>
      <c r="J4165" s="38" t="str" cm="1">
        <f t="array" ref="J4165">_xlfn.TEXTJOIN(",", TRUE, _xlfn.UNIQUE(IF((序时账[日期]=B4165)*(序时账[凭证字号]=C4165)*IF(G4165=0,序时账[借方金额]&lt;&gt;0,序时账[借方金额]=0)*(序时账[科目编码]&lt;&gt;D4165), 序时账[科目名称], "")))</f>
        <v/>
      </c>
      <c r="K4165" s="42"/>
      <c r="M4165" s="24"/>
      <c r="N4165" s="23"/>
    </row>
    <row r="4166" spans="1:14">
      <c r="A4166" s="38" t="str" cm="1">
        <f t="array" ref="A4166">_xlfn.TEXTJOIN(",", TRUE, _xlfn.UNIQUE(IF((序时账[日期]=B4166)*(序时账[凭证字号]=C4166), 序时账[科目编码], "")))</f>
        <v>0</v>
      </c>
      <c r="B4166" s="89"/>
      <c r="G4166" s="39"/>
      <c r="H4166" s="39"/>
      <c r="I4166" s="42">
        <f>IF(F4166&lt;&gt;"结转本期损益",_xlfn.XLOOKUP(D4166,科目余额表[科目编码],科目余额表[抽查项目],"无匹配"),"期间结转")</f>
        <v>0</v>
      </c>
      <c r="J4166" s="38" t="str" cm="1">
        <f t="array" ref="J4166">_xlfn.TEXTJOIN(",", TRUE, _xlfn.UNIQUE(IF((序时账[日期]=B4166)*(序时账[凭证字号]=C4166)*IF(G4166=0,序时账[借方金额]&lt;&gt;0,序时账[借方金额]=0)*(序时账[科目编码]&lt;&gt;D4166), 序时账[科目名称], "")))</f>
        <v/>
      </c>
      <c r="K4166" s="42"/>
      <c r="M4166" s="24"/>
      <c r="N4166" s="23"/>
    </row>
    <row r="4167" spans="1:14">
      <c r="A4167" s="38" t="str" cm="1">
        <f t="array" ref="A4167">_xlfn.TEXTJOIN(",", TRUE, _xlfn.UNIQUE(IF((序时账[日期]=B4167)*(序时账[凭证字号]=C4167), 序时账[科目编码], "")))</f>
        <v>0</v>
      </c>
      <c r="B4167" s="89"/>
      <c r="G4167" s="39"/>
      <c r="H4167" s="39"/>
      <c r="I4167" s="42">
        <f>IF(F4167&lt;&gt;"结转本期损益",_xlfn.XLOOKUP(D4167,科目余额表[科目编码],科目余额表[抽查项目],"无匹配"),"期间结转")</f>
        <v>0</v>
      </c>
      <c r="J4167" s="38" t="str" cm="1">
        <f t="array" ref="J4167">_xlfn.TEXTJOIN(",", TRUE, _xlfn.UNIQUE(IF((序时账[日期]=B4167)*(序时账[凭证字号]=C4167)*IF(G4167=0,序时账[借方金额]&lt;&gt;0,序时账[借方金额]=0)*(序时账[科目编码]&lt;&gt;D4167), 序时账[科目名称], "")))</f>
        <v/>
      </c>
      <c r="K4167" s="42"/>
      <c r="M4167" s="24"/>
      <c r="N4167" s="23"/>
    </row>
    <row r="4168" spans="1:14">
      <c r="A4168" s="38" t="str" cm="1">
        <f t="array" ref="A4168">_xlfn.TEXTJOIN(",", TRUE, _xlfn.UNIQUE(IF((序时账[日期]=B4168)*(序时账[凭证字号]=C4168), 序时账[科目编码], "")))</f>
        <v>0</v>
      </c>
      <c r="B4168" s="89"/>
      <c r="G4168" s="39"/>
      <c r="H4168" s="39"/>
      <c r="I4168" s="42">
        <f>IF(F4168&lt;&gt;"结转本期损益",_xlfn.XLOOKUP(D4168,科目余额表[科目编码],科目余额表[抽查项目],"无匹配"),"期间结转")</f>
        <v>0</v>
      </c>
      <c r="J4168" s="38" t="str" cm="1">
        <f t="array" ref="J4168">_xlfn.TEXTJOIN(",", TRUE, _xlfn.UNIQUE(IF((序时账[日期]=B4168)*(序时账[凭证字号]=C4168)*IF(G4168=0,序时账[借方金额]&lt;&gt;0,序时账[借方金额]=0)*(序时账[科目编码]&lt;&gt;D4168), 序时账[科目名称], "")))</f>
        <v/>
      </c>
      <c r="K4168" s="42"/>
      <c r="M4168" s="24"/>
      <c r="N4168" s="23"/>
    </row>
    <row r="4169" spans="1:14">
      <c r="A4169" s="38" t="str" cm="1">
        <f t="array" ref="A4169">_xlfn.TEXTJOIN(",", TRUE, _xlfn.UNIQUE(IF((序时账[日期]=B4169)*(序时账[凭证字号]=C4169), 序时账[科目编码], "")))</f>
        <v>0</v>
      </c>
      <c r="B4169" s="89"/>
      <c r="G4169" s="39"/>
      <c r="H4169" s="39"/>
      <c r="I4169" s="42">
        <f>IF(F4169&lt;&gt;"结转本期损益",_xlfn.XLOOKUP(D4169,科目余额表[科目编码],科目余额表[抽查项目],"无匹配"),"期间结转")</f>
        <v>0</v>
      </c>
      <c r="J4169" s="38" t="str" cm="1">
        <f t="array" ref="J4169">_xlfn.TEXTJOIN(",", TRUE, _xlfn.UNIQUE(IF((序时账[日期]=B4169)*(序时账[凭证字号]=C4169)*IF(G4169=0,序时账[借方金额]&lt;&gt;0,序时账[借方金额]=0)*(序时账[科目编码]&lt;&gt;D4169), 序时账[科目名称], "")))</f>
        <v/>
      </c>
      <c r="K4169" s="42"/>
      <c r="M4169" s="24"/>
      <c r="N4169" s="23"/>
    </row>
    <row r="4170" spans="1:14">
      <c r="A4170" s="38" t="str" cm="1">
        <f t="array" ref="A4170">_xlfn.TEXTJOIN(",", TRUE, _xlfn.UNIQUE(IF((序时账[日期]=B4170)*(序时账[凭证字号]=C4170), 序时账[科目编码], "")))</f>
        <v>0</v>
      </c>
      <c r="B4170" s="89"/>
      <c r="G4170" s="39"/>
      <c r="H4170" s="39"/>
      <c r="I4170" s="42">
        <f>IF(F4170&lt;&gt;"结转本期损益",_xlfn.XLOOKUP(D4170,科目余额表[科目编码],科目余额表[抽查项目],"无匹配"),"期间结转")</f>
        <v>0</v>
      </c>
      <c r="J4170" s="38" t="str" cm="1">
        <f t="array" ref="J4170">_xlfn.TEXTJOIN(",", TRUE, _xlfn.UNIQUE(IF((序时账[日期]=B4170)*(序时账[凭证字号]=C4170)*IF(G4170=0,序时账[借方金额]&lt;&gt;0,序时账[借方金额]=0)*(序时账[科目编码]&lt;&gt;D4170), 序时账[科目名称], "")))</f>
        <v/>
      </c>
      <c r="K4170" s="42"/>
      <c r="M4170" s="24"/>
      <c r="N4170" s="23"/>
    </row>
    <row r="4171" spans="1:14">
      <c r="A4171" s="38" t="str" cm="1">
        <f t="array" ref="A4171">_xlfn.TEXTJOIN(",", TRUE, _xlfn.UNIQUE(IF((序时账[日期]=B4171)*(序时账[凭证字号]=C4171), 序时账[科目编码], "")))</f>
        <v>0</v>
      </c>
      <c r="B4171" s="89"/>
      <c r="G4171" s="39"/>
      <c r="H4171" s="39"/>
      <c r="I4171" s="42">
        <f>IF(F4171&lt;&gt;"结转本期损益",_xlfn.XLOOKUP(D4171,科目余额表[科目编码],科目余额表[抽查项目],"无匹配"),"期间结转")</f>
        <v>0</v>
      </c>
      <c r="J4171" s="38" t="str" cm="1">
        <f t="array" ref="J4171">_xlfn.TEXTJOIN(",", TRUE, _xlfn.UNIQUE(IF((序时账[日期]=B4171)*(序时账[凭证字号]=C4171)*IF(G4171=0,序时账[借方金额]&lt;&gt;0,序时账[借方金额]=0)*(序时账[科目编码]&lt;&gt;D4171), 序时账[科目名称], "")))</f>
        <v/>
      </c>
      <c r="K4171" s="42"/>
      <c r="M4171" s="24"/>
      <c r="N4171" s="23"/>
    </row>
    <row r="4172" spans="1:14">
      <c r="A4172" s="38" t="str" cm="1">
        <f t="array" ref="A4172">_xlfn.TEXTJOIN(",", TRUE, _xlfn.UNIQUE(IF((序时账[日期]=B4172)*(序时账[凭证字号]=C4172), 序时账[科目编码], "")))</f>
        <v>0</v>
      </c>
      <c r="B4172" s="89"/>
      <c r="G4172" s="39"/>
      <c r="H4172" s="39"/>
      <c r="I4172" s="42">
        <f>IF(F4172&lt;&gt;"结转本期损益",_xlfn.XLOOKUP(D4172,科目余额表[科目编码],科目余额表[抽查项目],"无匹配"),"期间结转")</f>
        <v>0</v>
      </c>
      <c r="J4172" s="38" t="str" cm="1">
        <f t="array" ref="J4172">_xlfn.TEXTJOIN(",", TRUE, _xlfn.UNIQUE(IF((序时账[日期]=B4172)*(序时账[凭证字号]=C4172)*IF(G4172=0,序时账[借方金额]&lt;&gt;0,序时账[借方金额]=0)*(序时账[科目编码]&lt;&gt;D4172), 序时账[科目名称], "")))</f>
        <v/>
      </c>
      <c r="K4172" s="42"/>
      <c r="M4172" s="24"/>
      <c r="N4172" s="23"/>
    </row>
    <row r="4173" spans="1:14">
      <c r="A4173" s="38" t="str" cm="1">
        <f t="array" ref="A4173">_xlfn.TEXTJOIN(",", TRUE, _xlfn.UNIQUE(IF((序时账[日期]=B4173)*(序时账[凭证字号]=C4173), 序时账[科目编码], "")))</f>
        <v>0</v>
      </c>
      <c r="B4173" s="89"/>
      <c r="G4173" s="39"/>
      <c r="H4173" s="39"/>
      <c r="I4173" s="42">
        <f>IF(F4173&lt;&gt;"结转本期损益",_xlfn.XLOOKUP(D4173,科目余额表[科目编码],科目余额表[抽查项目],"无匹配"),"期间结转")</f>
        <v>0</v>
      </c>
      <c r="J4173" s="38" t="str" cm="1">
        <f t="array" ref="J4173">_xlfn.TEXTJOIN(",", TRUE, _xlfn.UNIQUE(IF((序时账[日期]=B4173)*(序时账[凭证字号]=C4173)*IF(G4173=0,序时账[借方金额]&lt;&gt;0,序时账[借方金额]=0)*(序时账[科目编码]&lt;&gt;D4173), 序时账[科目名称], "")))</f>
        <v/>
      </c>
      <c r="K4173" s="42"/>
      <c r="M4173" s="24"/>
      <c r="N4173" s="23"/>
    </row>
    <row r="4174" spans="1:14">
      <c r="A4174" s="38" t="str" cm="1">
        <f t="array" ref="A4174">_xlfn.TEXTJOIN(",", TRUE, _xlfn.UNIQUE(IF((序时账[日期]=B4174)*(序时账[凭证字号]=C4174), 序时账[科目编码], "")))</f>
        <v>0</v>
      </c>
      <c r="B4174" s="89"/>
      <c r="G4174" s="39"/>
      <c r="H4174" s="39"/>
      <c r="I4174" s="42">
        <f>IF(F4174&lt;&gt;"结转本期损益",_xlfn.XLOOKUP(D4174,科目余额表[科目编码],科目余额表[抽查项目],"无匹配"),"期间结转")</f>
        <v>0</v>
      </c>
      <c r="J4174" s="38" t="str" cm="1">
        <f t="array" ref="J4174">_xlfn.TEXTJOIN(",", TRUE, _xlfn.UNIQUE(IF((序时账[日期]=B4174)*(序时账[凭证字号]=C4174)*IF(G4174=0,序时账[借方金额]&lt;&gt;0,序时账[借方金额]=0)*(序时账[科目编码]&lt;&gt;D4174), 序时账[科目名称], "")))</f>
        <v/>
      </c>
      <c r="K4174" s="42"/>
      <c r="M4174" s="24"/>
      <c r="N4174" s="23"/>
    </row>
    <row r="4175" spans="1:14">
      <c r="A4175" s="38" t="str" cm="1">
        <f t="array" ref="A4175">_xlfn.TEXTJOIN(",", TRUE, _xlfn.UNIQUE(IF((序时账[日期]=B4175)*(序时账[凭证字号]=C4175), 序时账[科目编码], "")))</f>
        <v>0</v>
      </c>
      <c r="B4175" s="89"/>
      <c r="G4175" s="39"/>
      <c r="H4175" s="39"/>
      <c r="I4175" s="42">
        <f>IF(F4175&lt;&gt;"结转本期损益",_xlfn.XLOOKUP(D4175,科目余额表[科目编码],科目余额表[抽查项目],"无匹配"),"期间结转")</f>
        <v>0</v>
      </c>
      <c r="J4175" s="38" t="str" cm="1">
        <f t="array" ref="J4175">_xlfn.TEXTJOIN(",", TRUE, _xlfn.UNIQUE(IF((序时账[日期]=B4175)*(序时账[凭证字号]=C4175)*IF(G4175=0,序时账[借方金额]&lt;&gt;0,序时账[借方金额]=0)*(序时账[科目编码]&lt;&gt;D4175), 序时账[科目名称], "")))</f>
        <v/>
      </c>
      <c r="K4175" s="42"/>
      <c r="M4175" s="24"/>
      <c r="N4175" s="23"/>
    </row>
    <row r="4176" spans="1:14">
      <c r="A4176" s="38" t="str" cm="1">
        <f t="array" ref="A4176">_xlfn.TEXTJOIN(",", TRUE, _xlfn.UNIQUE(IF((序时账[日期]=B4176)*(序时账[凭证字号]=C4176), 序时账[科目编码], "")))</f>
        <v>0</v>
      </c>
      <c r="B4176" s="89"/>
      <c r="G4176" s="39"/>
      <c r="H4176" s="39"/>
      <c r="I4176" s="42">
        <f>IF(F4176&lt;&gt;"结转本期损益",_xlfn.XLOOKUP(D4176,科目余额表[科目编码],科目余额表[抽查项目],"无匹配"),"期间结转")</f>
        <v>0</v>
      </c>
      <c r="J4176" s="38" t="str" cm="1">
        <f t="array" ref="J4176">_xlfn.TEXTJOIN(",", TRUE, _xlfn.UNIQUE(IF((序时账[日期]=B4176)*(序时账[凭证字号]=C4176)*IF(G4176=0,序时账[借方金额]&lt;&gt;0,序时账[借方金额]=0)*(序时账[科目编码]&lt;&gt;D4176), 序时账[科目名称], "")))</f>
        <v/>
      </c>
      <c r="K4176" s="42"/>
      <c r="M4176" s="24"/>
      <c r="N4176" s="23"/>
    </row>
    <row r="4177" spans="1:14">
      <c r="A4177" s="38" t="str" cm="1">
        <f t="array" ref="A4177">_xlfn.TEXTJOIN(",", TRUE, _xlfn.UNIQUE(IF((序时账[日期]=B4177)*(序时账[凭证字号]=C4177), 序时账[科目编码], "")))</f>
        <v>0</v>
      </c>
      <c r="B4177" s="89"/>
      <c r="G4177" s="39"/>
      <c r="H4177" s="39"/>
      <c r="I4177" s="42">
        <f>IF(F4177&lt;&gt;"结转本期损益",_xlfn.XLOOKUP(D4177,科目余额表[科目编码],科目余额表[抽查项目],"无匹配"),"期间结转")</f>
        <v>0</v>
      </c>
      <c r="J4177" s="38" t="str" cm="1">
        <f t="array" ref="J4177">_xlfn.TEXTJOIN(",", TRUE, _xlfn.UNIQUE(IF((序时账[日期]=B4177)*(序时账[凭证字号]=C4177)*IF(G4177=0,序时账[借方金额]&lt;&gt;0,序时账[借方金额]=0)*(序时账[科目编码]&lt;&gt;D4177), 序时账[科目名称], "")))</f>
        <v/>
      </c>
      <c r="K4177" s="42"/>
      <c r="M4177" s="24"/>
      <c r="N4177" s="23"/>
    </row>
    <row r="4178" spans="1:14">
      <c r="A4178" s="38" t="str" cm="1">
        <f t="array" ref="A4178">_xlfn.TEXTJOIN(",", TRUE, _xlfn.UNIQUE(IF((序时账[日期]=B4178)*(序时账[凭证字号]=C4178), 序时账[科目编码], "")))</f>
        <v>0</v>
      </c>
      <c r="B4178" s="89"/>
      <c r="G4178" s="39"/>
      <c r="H4178" s="39"/>
      <c r="I4178" s="42">
        <f>IF(F4178&lt;&gt;"结转本期损益",_xlfn.XLOOKUP(D4178,科目余额表[科目编码],科目余额表[抽查项目],"无匹配"),"期间结转")</f>
        <v>0</v>
      </c>
      <c r="J4178" s="38" t="str" cm="1">
        <f t="array" ref="J4178">_xlfn.TEXTJOIN(",", TRUE, _xlfn.UNIQUE(IF((序时账[日期]=B4178)*(序时账[凭证字号]=C4178)*IF(G4178=0,序时账[借方金额]&lt;&gt;0,序时账[借方金额]=0)*(序时账[科目编码]&lt;&gt;D4178), 序时账[科目名称], "")))</f>
        <v/>
      </c>
      <c r="K4178" s="42"/>
      <c r="M4178" s="24"/>
      <c r="N4178" s="23"/>
    </row>
    <row r="4179" spans="1:14">
      <c r="A4179" s="38" t="str" cm="1">
        <f t="array" ref="A4179">_xlfn.TEXTJOIN(",", TRUE, _xlfn.UNIQUE(IF((序时账[日期]=B4179)*(序时账[凭证字号]=C4179), 序时账[科目编码], "")))</f>
        <v>0</v>
      </c>
      <c r="B4179" s="89"/>
      <c r="G4179" s="39"/>
      <c r="H4179" s="39"/>
      <c r="I4179" s="42">
        <f>IF(F4179&lt;&gt;"结转本期损益",_xlfn.XLOOKUP(D4179,科目余额表[科目编码],科目余额表[抽查项目],"无匹配"),"期间结转")</f>
        <v>0</v>
      </c>
      <c r="J4179" s="38" t="str" cm="1">
        <f t="array" ref="J4179">_xlfn.TEXTJOIN(",", TRUE, _xlfn.UNIQUE(IF((序时账[日期]=B4179)*(序时账[凭证字号]=C4179)*IF(G4179=0,序时账[借方金额]&lt;&gt;0,序时账[借方金额]=0)*(序时账[科目编码]&lt;&gt;D4179), 序时账[科目名称], "")))</f>
        <v/>
      </c>
      <c r="K4179" s="42"/>
      <c r="M4179" s="24"/>
      <c r="N4179" s="23"/>
    </row>
    <row r="4180" spans="1:14">
      <c r="A4180" s="38" t="str" cm="1">
        <f t="array" ref="A4180">_xlfn.TEXTJOIN(",", TRUE, _xlfn.UNIQUE(IF((序时账[日期]=B4180)*(序时账[凭证字号]=C4180), 序时账[科目编码], "")))</f>
        <v>0</v>
      </c>
      <c r="B4180" s="89"/>
      <c r="G4180" s="39"/>
      <c r="H4180" s="39"/>
      <c r="I4180" s="42">
        <f>IF(F4180&lt;&gt;"结转本期损益",_xlfn.XLOOKUP(D4180,科目余额表[科目编码],科目余额表[抽查项目],"无匹配"),"期间结转")</f>
        <v>0</v>
      </c>
      <c r="J4180" s="38" t="str" cm="1">
        <f t="array" ref="J4180">_xlfn.TEXTJOIN(",", TRUE, _xlfn.UNIQUE(IF((序时账[日期]=B4180)*(序时账[凭证字号]=C4180)*IF(G4180=0,序时账[借方金额]&lt;&gt;0,序时账[借方金额]=0)*(序时账[科目编码]&lt;&gt;D4180), 序时账[科目名称], "")))</f>
        <v/>
      </c>
      <c r="K4180" s="42"/>
      <c r="M4180" s="24"/>
      <c r="N4180" s="23"/>
    </row>
    <row r="4181" spans="1:14">
      <c r="A4181" s="38" t="str" cm="1">
        <f t="array" ref="A4181">_xlfn.TEXTJOIN(",", TRUE, _xlfn.UNIQUE(IF((序时账[日期]=B4181)*(序时账[凭证字号]=C4181), 序时账[科目编码], "")))</f>
        <v>0</v>
      </c>
      <c r="B4181" s="89"/>
      <c r="G4181" s="39"/>
      <c r="H4181" s="39"/>
      <c r="I4181" s="42">
        <f>IF(F4181&lt;&gt;"结转本期损益",_xlfn.XLOOKUP(D4181,科目余额表[科目编码],科目余额表[抽查项目],"无匹配"),"期间结转")</f>
        <v>0</v>
      </c>
      <c r="J4181" s="38" t="str" cm="1">
        <f t="array" ref="J4181">_xlfn.TEXTJOIN(",", TRUE, _xlfn.UNIQUE(IF((序时账[日期]=B4181)*(序时账[凭证字号]=C4181)*IF(G4181=0,序时账[借方金额]&lt;&gt;0,序时账[借方金额]=0)*(序时账[科目编码]&lt;&gt;D4181), 序时账[科目名称], "")))</f>
        <v/>
      </c>
      <c r="K4181" s="42"/>
      <c r="M4181" s="24"/>
      <c r="N4181" s="23"/>
    </row>
    <row r="4182" spans="1:14">
      <c r="A4182" s="38" t="str" cm="1">
        <f t="array" ref="A4182">_xlfn.TEXTJOIN(",", TRUE, _xlfn.UNIQUE(IF((序时账[日期]=B4182)*(序时账[凭证字号]=C4182), 序时账[科目编码], "")))</f>
        <v>0</v>
      </c>
      <c r="B4182" s="89"/>
      <c r="G4182" s="39"/>
      <c r="H4182" s="39"/>
      <c r="I4182" s="42">
        <f>IF(F4182&lt;&gt;"结转本期损益",_xlfn.XLOOKUP(D4182,科目余额表[科目编码],科目余额表[抽查项目],"无匹配"),"期间结转")</f>
        <v>0</v>
      </c>
      <c r="J4182" s="38" t="str" cm="1">
        <f t="array" ref="J4182">_xlfn.TEXTJOIN(",", TRUE, _xlfn.UNIQUE(IF((序时账[日期]=B4182)*(序时账[凭证字号]=C4182)*IF(G4182=0,序时账[借方金额]&lt;&gt;0,序时账[借方金额]=0)*(序时账[科目编码]&lt;&gt;D4182), 序时账[科目名称], "")))</f>
        <v/>
      </c>
      <c r="K4182" s="42"/>
      <c r="M4182" s="24"/>
      <c r="N4182" s="23"/>
    </row>
    <row r="4183" spans="1:14">
      <c r="A4183" s="38" t="str" cm="1">
        <f t="array" ref="A4183">_xlfn.TEXTJOIN(",", TRUE, _xlfn.UNIQUE(IF((序时账[日期]=B4183)*(序时账[凭证字号]=C4183), 序时账[科目编码], "")))</f>
        <v>0</v>
      </c>
      <c r="B4183" s="89"/>
      <c r="G4183" s="39"/>
      <c r="H4183" s="39"/>
      <c r="I4183" s="42">
        <f>IF(F4183&lt;&gt;"结转本期损益",_xlfn.XLOOKUP(D4183,科目余额表[科目编码],科目余额表[抽查项目],"无匹配"),"期间结转")</f>
        <v>0</v>
      </c>
      <c r="J4183" s="38" t="str" cm="1">
        <f t="array" ref="J4183">_xlfn.TEXTJOIN(",", TRUE, _xlfn.UNIQUE(IF((序时账[日期]=B4183)*(序时账[凭证字号]=C4183)*IF(G4183=0,序时账[借方金额]&lt;&gt;0,序时账[借方金额]=0)*(序时账[科目编码]&lt;&gt;D4183), 序时账[科目名称], "")))</f>
        <v/>
      </c>
      <c r="K4183" s="42"/>
      <c r="M4183" s="24"/>
      <c r="N4183" s="23"/>
    </row>
    <row r="4184" spans="1:14">
      <c r="A4184" s="38" t="str" cm="1">
        <f t="array" ref="A4184">_xlfn.TEXTJOIN(",", TRUE, _xlfn.UNIQUE(IF((序时账[日期]=B4184)*(序时账[凭证字号]=C4184), 序时账[科目编码], "")))</f>
        <v>0</v>
      </c>
      <c r="B4184" s="89"/>
      <c r="G4184" s="39"/>
      <c r="H4184" s="39"/>
      <c r="I4184" s="42">
        <f>IF(F4184&lt;&gt;"结转本期损益",_xlfn.XLOOKUP(D4184,科目余额表[科目编码],科目余额表[抽查项目],"无匹配"),"期间结转")</f>
        <v>0</v>
      </c>
      <c r="J4184" s="38" t="str" cm="1">
        <f t="array" ref="J4184">_xlfn.TEXTJOIN(",", TRUE, _xlfn.UNIQUE(IF((序时账[日期]=B4184)*(序时账[凭证字号]=C4184)*IF(G4184=0,序时账[借方金额]&lt;&gt;0,序时账[借方金额]=0)*(序时账[科目编码]&lt;&gt;D4184), 序时账[科目名称], "")))</f>
        <v/>
      </c>
      <c r="K4184" s="42"/>
      <c r="M4184" s="24"/>
      <c r="N4184" s="23"/>
    </row>
    <row r="4185" spans="1:14">
      <c r="A4185" s="38" t="str" cm="1">
        <f t="array" ref="A4185">_xlfn.TEXTJOIN(",", TRUE, _xlfn.UNIQUE(IF((序时账[日期]=B4185)*(序时账[凭证字号]=C4185), 序时账[科目编码], "")))</f>
        <v>0</v>
      </c>
      <c r="B4185" s="89"/>
      <c r="G4185" s="39"/>
      <c r="H4185" s="39"/>
      <c r="I4185" s="42">
        <f>IF(F4185&lt;&gt;"结转本期损益",_xlfn.XLOOKUP(D4185,科目余额表[科目编码],科目余额表[抽查项目],"无匹配"),"期间结转")</f>
        <v>0</v>
      </c>
      <c r="J4185" s="38" t="str" cm="1">
        <f t="array" ref="J4185">_xlfn.TEXTJOIN(",", TRUE, _xlfn.UNIQUE(IF((序时账[日期]=B4185)*(序时账[凭证字号]=C4185)*IF(G4185=0,序时账[借方金额]&lt;&gt;0,序时账[借方金额]=0)*(序时账[科目编码]&lt;&gt;D4185), 序时账[科目名称], "")))</f>
        <v/>
      </c>
      <c r="K4185" s="42"/>
      <c r="M4185" s="24"/>
      <c r="N4185" s="23"/>
    </row>
    <row r="4186" spans="1:14">
      <c r="A4186" s="38" t="str" cm="1">
        <f t="array" ref="A4186">_xlfn.TEXTJOIN(",", TRUE, _xlfn.UNIQUE(IF((序时账[日期]=B4186)*(序时账[凭证字号]=C4186), 序时账[科目编码], "")))</f>
        <v>0</v>
      </c>
      <c r="B4186" s="89"/>
      <c r="G4186" s="39"/>
      <c r="H4186" s="39"/>
      <c r="I4186" s="42">
        <f>IF(F4186&lt;&gt;"结转本期损益",_xlfn.XLOOKUP(D4186,科目余额表[科目编码],科目余额表[抽查项目],"无匹配"),"期间结转")</f>
        <v>0</v>
      </c>
      <c r="J4186" s="38" t="str" cm="1">
        <f t="array" ref="J4186">_xlfn.TEXTJOIN(",", TRUE, _xlfn.UNIQUE(IF((序时账[日期]=B4186)*(序时账[凭证字号]=C4186)*IF(G4186=0,序时账[借方金额]&lt;&gt;0,序时账[借方金额]=0)*(序时账[科目编码]&lt;&gt;D4186), 序时账[科目名称], "")))</f>
        <v/>
      </c>
      <c r="K4186" s="42"/>
      <c r="M4186" s="24"/>
      <c r="N4186" s="23"/>
    </row>
    <row r="4187" spans="1:14">
      <c r="A4187" s="38" t="str" cm="1">
        <f t="array" ref="A4187">_xlfn.TEXTJOIN(",", TRUE, _xlfn.UNIQUE(IF((序时账[日期]=B4187)*(序时账[凭证字号]=C4187), 序时账[科目编码], "")))</f>
        <v>0</v>
      </c>
      <c r="B4187" s="89"/>
      <c r="G4187" s="39"/>
      <c r="H4187" s="39"/>
      <c r="I4187" s="42">
        <f>IF(F4187&lt;&gt;"结转本期损益",_xlfn.XLOOKUP(D4187,科目余额表[科目编码],科目余额表[抽查项目],"无匹配"),"期间结转")</f>
        <v>0</v>
      </c>
      <c r="J4187" s="38" t="str" cm="1">
        <f t="array" ref="J4187">_xlfn.TEXTJOIN(",", TRUE, _xlfn.UNIQUE(IF((序时账[日期]=B4187)*(序时账[凭证字号]=C4187)*IF(G4187=0,序时账[借方金额]&lt;&gt;0,序时账[借方金额]=0)*(序时账[科目编码]&lt;&gt;D4187), 序时账[科目名称], "")))</f>
        <v/>
      </c>
      <c r="K4187" s="42"/>
      <c r="M4187" s="24"/>
      <c r="N4187" s="23"/>
    </row>
    <row r="4188" spans="1:14">
      <c r="A4188" s="38" t="str" cm="1">
        <f t="array" ref="A4188">_xlfn.TEXTJOIN(",", TRUE, _xlfn.UNIQUE(IF((序时账[日期]=B4188)*(序时账[凭证字号]=C4188), 序时账[科目编码], "")))</f>
        <v>0</v>
      </c>
      <c r="B4188" s="89"/>
      <c r="G4188" s="39"/>
      <c r="H4188" s="39"/>
      <c r="I4188" s="42">
        <f>IF(F4188&lt;&gt;"结转本期损益",_xlfn.XLOOKUP(D4188,科目余额表[科目编码],科目余额表[抽查项目],"无匹配"),"期间结转")</f>
        <v>0</v>
      </c>
      <c r="J4188" s="38" t="str" cm="1">
        <f t="array" ref="J4188">_xlfn.TEXTJOIN(",", TRUE, _xlfn.UNIQUE(IF((序时账[日期]=B4188)*(序时账[凭证字号]=C4188)*IF(G4188=0,序时账[借方金额]&lt;&gt;0,序时账[借方金额]=0)*(序时账[科目编码]&lt;&gt;D4188), 序时账[科目名称], "")))</f>
        <v/>
      </c>
      <c r="K4188" s="42"/>
      <c r="M4188" s="24"/>
      <c r="N4188" s="23"/>
    </row>
    <row r="4189" spans="1:14">
      <c r="A4189" s="38" t="str" cm="1">
        <f t="array" ref="A4189">_xlfn.TEXTJOIN(",", TRUE, _xlfn.UNIQUE(IF((序时账[日期]=B4189)*(序时账[凭证字号]=C4189), 序时账[科目编码], "")))</f>
        <v>0</v>
      </c>
      <c r="B4189" s="89"/>
      <c r="G4189" s="39"/>
      <c r="H4189" s="39"/>
      <c r="I4189" s="42">
        <f>IF(F4189&lt;&gt;"结转本期损益",_xlfn.XLOOKUP(D4189,科目余额表[科目编码],科目余额表[抽查项目],"无匹配"),"期间结转")</f>
        <v>0</v>
      </c>
      <c r="J4189" s="38" t="str" cm="1">
        <f t="array" ref="J4189">_xlfn.TEXTJOIN(",", TRUE, _xlfn.UNIQUE(IF((序时账[日期]=B4189)*(序时账[凭证字号]=C4189)*IF(G4189=0,序时账[借方金额]&lt;&gt;0,序时账[借方金额]=0)*(序时账[科目编码]&lt;&gt;D4189), 序时账[科目名称], "")))</f>
        <v/>
      </c>
      <c r="K4189" s="42"/>
      <c r="M4189" s="24"/>
      <c r="N4189" s="23"/>
    </row>
    <row r="4190" spans="1:14">
      <c r="A4190" s="38" t="str" cm="1">
        <f t="array" ref="A4190">_xlfn.TEXTJOIN(",", TRUE, _xlfn.UNIQUE(IF((序时账[日期]=B4190)*(序时账[凭证字号]=C4190), 序时账[科目编码], "")))</f>
        <v>0</v>
      </c>
      <c r="B4190" s="89"/>
      <c r="G4190" s="39"/>
      <c r="H4190" s="39"/>
      <c r="I4190" s="42">
        <f>IF(F4190&lt;&gt;"结转本期损益",_xlfn.XLOOKUP(D4190,科目余额表[科目编码],科目余额表[抽查项目],"无匹配"),"期间结转")</f>
        <v>0</v>
      </c>
      <c r="J4190" s="38" t="str" cm="1">
        <f t="array" ref="J4190">_xlfn.TEXTJOIN(",", TRUE, _xlfn.UNIQUE(IF((序时账[日期]=B4190)*(序时账[凭证字号]=C4190)*IF(G4190=0,序时账[借方金额]&lt;&gt;0,序时账[借方金额]=0)*(序时账[科目编码]&lt;&gt;D4190), 序时账[科目名称], "")))</f>
        <v/>
      </c>
      <c r="K4190" s="42"/>
      <c r="M4190" s="24"/>
      <c r="N4190" s="23"/>
    </row>
    <row r="4191" spans="1:14">
      <c r="A4191" s="38" t="str" cm="1">
        <f t="array" ref="A4191">_xlfn.TEXTJOIN(",", TRUE, _xlfn.UNIQUE(IF((序时账[日期]=B4191)*(序时账[凭证字号]=C4191), 序时账[科目编码], "")))</f>
        <v>0</v>
      </c>
      <c r="B4191" s="89"/>
      <c r="G4191" s="39"/>
      <c r="H4191" s="39"/>
      <c r="I4191" s="42">
        <f>IF(F4191&lt;&gt;"结转本期损益",_xlfn.XLOOKUP(D4191,科目余额表[科目编码],科目余额表[抽查项目],"无匹配"),"期间结转")</f>
        <v>0</v>
      </c>
      <c r="J4191" s="38" t="str" cm="1">
        <f t="array" ref="J4191">_xlfn.TEXTJOIN(",", TRUE, _xlfn.UNIQUE(IF((序时账[日期]=B4191)*(序时账[凭证字号]=C4191)*IF(G4191=0,序时账[借方金额]&lt;&gt;0,序时账[借方金额]=0)*(序时账[科目编码]&lt;&gt;D4191), 序时账[科目名称], "")))</f>
        <v/>
      </c>
      <c r="K4191" s="42"/>
      <c r="M4191" s="24"/>
      <c r="N4191" s="23"/>
    </row>
    <row r="4192" spans="1:14">
      <c r="A4192" s="38" t="str" cm="1">
        <f t="array" ref="A4192">_xlfn.TEXTJOIN(",", TRUE, _xlfn.UNIQUE(IF((序时账[日期]=B4192)*(序时账[凭证字号]=C4192), 序时账[科目编码], "")))</f>
        <v>0</v>
      </c>
      <c r="B4192" s="89"/>
      <c r="G4192" s="39"/>
      <c r="H4192" s="39"/>
      <c r="I4192" s="42">
        <f>IF(F4192&lt;&gt;"结转本期损益",_xlfn.XLOOKUP(D4192,科目余额表[科目编码],科目余额表[抽查项目],"无匹配"),"期间结转")</f>
        <v>0</v>
      </c>
      <c r="J4192" s="38" t="str" cm="1">
        <f t="array" ref="J4192">_xlfn.TEXTJOIN(",", TRUE, _xlfn.UNIQUE(IF((序时账[日期]=B4192)*(序时账[凭证字号]=C4192)*IF(G4192=0,序时账[借方金额]&lt;&gt;0,序时账[借方金额]=0)*(序时账[科目编码]&lt;&gt;D4192), 序时账[科目名称], "")))</f>
        <v/>
      </c>
      <c r="K4192" s="42"/>
      <c r="M4192" s="24"/>
      <c r="N4192" s="23"/>
    </row>
    <row r="4193" spans="1:14">
      <c r="A4193" s="38" t="str" cm="1">
        <f t="array" ref="A4193">_xlfn.TEXTJOIN(",", TRUE, _xlfn.UNIQUE(IF((序时账[日期]=B4193)*(序时账[凭证字号]=C4193), 序时账[科目编码], "")))</f>
        <v>0</v>
      </c>
      <c r="B4193" s="89"/>
      <c r="G4193" s="39"/>
      <c r="H4193" s="39"/>
      <c r="I4193" s="42">
        <f>IF(F4193&lt;&gt;"结转本期损益",_xlfn.XLOOKUP(D4193,科目余额表[科目编码],科目余额表[抽查项目],"无匹配"),"期间结转")</f>
        <v>0</v>
      </c>
      <c r="J4193" s="38" t="str" cm="1">
        <f t="array" ref="J4193">_xlfn.TEXTJOIN(",", TRUE, _xlfn.UNIQUE(IF((序时账[日期]=B4193)*(序时账[凭证字号]=C4193)*IF(G4193=0,序时账[借方金额]&lt;&gt;0,序时账[借方金额]=0)*(序时账[科目编码]&lt;&gt;D4193), 序时账[科目名称], "")))</f>
        <v/>
      </c>
      <c r="K4193" s="42"/>
      <c r="M4193" s="24"/>
      <c r="N4193" s="23"/>
    </row>
    <row r="4194" spans="1:14">
      <c r="A4194" s="38" t="str" cm="1">
        <f t="array" ref="A4194">_xlfn.TEXTJOIN(",", TRUE, _xlfn.UNIQUE(IF((序时账[日期]=B4194)*(序时账[凭证字号]=C4194), 序时账[科目编码], "")))</f>
        <v>0</v>
      </c>
      <c r="B4194" s="89"/>
      <c r="G4194" s="39"/>
      <c r="H4194" s="39"/>
      <c r="I4194" s="42">
        <f>IF(F4194&lt;&gt;"结转本期损益",_xlfn.XLOOKUP(D4194,科目余额表[科目编码],科目余额表[抽查项目],"无匹配"),"期间结转")</f>
        <v>0</v>
      </c>
      <c r="J4194" s="38" t="str" cm="1">
        <f t="array" ref="J4194">_xlfn.TEXTJOIN(",", TRUE, _xlfn.UNIQUE(IF((序时账[日期]=B4194)*(序时账[凭证字号]=C4194)*IF(G4194=0,序时账[借方金额]&lt;&gt;0,序时账[借方金额]=0)*(序时账[科目编码]&lt;&gt;D4194), 序时账[科目名称], "")))</f>
        <v/>
      </c>
      <c r="K4194" s="42"/>
      <c r="M4194" s="24"/>
      <c r="N4194" s="23"/>
    </row>
    <row r="4195" spans="1:14">
      <c r="A4195" s="38" t="str" cm="1">
        <f t="array" ref="A4195">_xlfn.TEXTJOIN(",", TRUE, _xlfn.UNIQUE(IF((序时账[日期]=B4195)*(序时账[凭证字号]=C4195), 序时账[科目编码], "")))</f>
        <v>0</v>
      </c>
      <c r="B4195" s="89"/>
      <c r="G4195" s="39"/>
      <c r="H4195" s="39"/>
      <c r="I4195" s="42">
        <f>IF(F4195&lt;&gt;"结转本期损益",_xlfn.XLOOKUP(D4195,科目余额表[科目编码],科目余额表[抽查项目],"无匹配"),"期间结转")</f>
        <v>0</v>
      </c>
      <c r="J4195" s="38" t="str" cm="1">
        <f t="array" ref="J4195">_xlfn.TEXTJOIN(",", TRUE, _xlfn.UNIQUE(IF((序时账[日期]=B4195)*(序时账[凭证字号]=C4195)*IF(G4195=0,序时账[借方金额]&lt;&gt;0,序时账[借方金额]=0)*(序时账[科目编码]&lt;&gt;D4195), 序时账[科目名称], "")))</f>
        <v/>
      </c>
      <c r="K4195" s="42"/>
      <c r="M4195" s="24"/>
      <c r="N4195" s="23"/>
    </row>
    <row r="4196" spans="1:14">
      <c r="A4196" s="38" t="str" cm="1">
        <f t="array" ref="A4196">_xlfn.TEXTJOIN(",", TRUE, _xlfn.UNIQUE(IF((序时账[日期]=B4196)*(序时账[凭证字号]=C4196), 序时账[科目编码], "")))</f>
        <v>0</v>
      </c>
      <c r="B4196" s="89"/>
      <c r="G4196" s="39"/>
      <c r="H4196" s="39"/>
      <c r="I4196" s="42">
        <f>IF(F4196&lt;&gt;"结转本期损益",_xlfn.XLOOKUP(D4196,科目余额表[科目编码],科目余额表[抽查项目],"无匹配"),"期间结转")</f>
        <v>0</v>
      </c>
      <c r="J4196" s="38" t="str" cm="1">
        <f t="array" ref="J4196">_xlfn.TEXTJOIN(",", TRUE, _xlfn.UNIQUE(IF((序时账[日期]=B4196)*(序时账[凭证字号]=C4196)*IF(G4196=0,序时账[借方金额]&lt;&gt;0,序时账[借方金额]=0)*(序时账[科目编码]&lt;&gt;D4196), 序时账[科目名称], "")))</f>
        <v/>
      </c>
      <c r="K4196" s="42"/>
      <c r="M4196" s="24"/>
      <c r="N4196" s="23"/>
    </row>
    <row r="4197" spans="1:14">
      <c r="A4197" s="38" t="str" cm="1">
        <f t="array" ref="A4197">_xlfn.TEXTJOIN(",", TRUE, _xlfn.UNIQUE(IF((序时账[日期]=B4197)*(序时账[凭证字号]=C4197), 序时账[科目编码], "")))</f>
        <v>0</v>
      </c>
      <c r="B4197" s="89"/>
      <c r="G4197" s="39"/>
      <c r="H4197" s="39"/>
      <c r="I4197" s="42">
        <f>IF(F4197&lt;&gt;"结转本期损益",_xlfn.XLOOKUP(D4197,科目余额表[科目编码],科目余额表[抽查项目],"无匹配"),"期间结转")</f>
        <v>0</v>
      </c>
      <c r="J4197" s="38" t="str" cm="1">
        <f t="array" ref="J4197">_xlfn.TEXTJOIN(",", TRUE, _xlfn.UNIQUE(IF((序时账[日期]=B4197)*(序时账[凭证字号]=C4197)*IF(G4197=0,序时账[借方金额]&lt;&gt;0,序时账[借方金额]=0)*(序时账[科目编码]&lt;&gt;D4197), 序时账[科目名称], "")))</f>
        <v/>
      </c>
      <c r="K4197" s="42"/>
      <c r="M4197" s="24"/>
      <c r="N4197" s="23"/>
    </row>
    <row r="4198" spans="1:14">
      <c r="A4198" s="38" t="str" cm="1">
        <f t="array" ref="A4198">_xlfn.TEXTJOIN(",", TRUE, _xlfn.UNIQUE(IF((序时账[日期]=B4198)*(序时账[凭证字号]=C4198), 序时账[科目编码], "")))</f>
        <v>0</v>
      </c>
      <c r="B4198" s="89"/>
      <c r="G4198" s="39"/>
      <c r="H4198" s="39"/>
      <c r="I4198" s="42">
        <f>IF(F4198&lt;&gt;"结转本期损益",_xlfn.XLOOKUP(D4198,科目余额表[科目编码],科目余额表[抽查项目],"无匹配"),"期间结转")</f>
        <v>0</v>
      </c>
      <c r="J4198" s="38" t="str" cm="1">
        <f t="array" ref="J4198">_xlfn.TEXTJOIN(",", TRUE, _xlfn.UNIQUE(IF((序时账[日期]=B4198)*(序时账[凭证字号]=C4198)*IF(G4198=0,序时账[借方金额]&lt;&gt;0,序时账[借方金额]=0)*(序时账[科目编码]&lt;&gt;D4198), 序时账[科目名称], "")))</f>
        <v/>
      </c>
      <c r="K4198" s="42"/>
      <c r="M4198" s="24"/>
      <c r="N4198" s="23"/>
    </row>
    <row r="4199" spans="1:14">
      <c r="A4199" s="38" t="str" cm="1">
        <f t="array" ref="A4199">_xlfn.TEXTJOIN(",", TRUE, _xlfn.UNIQUE(IF((序时账[日期]=B4199)*(序时账[凭证字号]=C4199), 序时账[科目编码], "")))</f>
        <v>0</v>
      </c>
      <c r="B4199" s="89"/>
      <c r="G4199" s="39"/>
      <c r="H4199" s="39"/>
      <c r="I4199" s="42">
        <f>IF(F4199&lt;&gt;"结转本期损益",_xlfn.XLOOKUP(D4199,科目余额表[科目编码],科目余额表[抽查项目],"无匹配"),"期间结转")</f>
        <v>0</v>
      </c>
      <c r="J4199" s="38" t="str" cm="1">
        <f t="array" ref="J4199">_xlfn.TEXTJOIN(",", TRUE, _xlfn.UNIQUE(IF((序时账[日期]=B4199)*(序时账[凭证字号]=C4199)*IF(G4199=0,序时账[借方金额]&lt;&gt;0,序时账[借方金额]=0)*(序时账[科目编码]&lt;&gt;D4199), 序时账[科目名称], "")))</f>
        <v/>
      </c>
      <c r="K4199" s="42"/>
      <c r="M4199" s="24"/>
      <c r="N4199" s="23"/>
    </row>
    <row r="4200" spans="1:14">
      <c r="A4200" s="38" t="str" cm="1">
        <f t="array" ref="A4200">_xlfn.TEXTJOIN(",", TRUE, _xlfn.UNIQUE(IF((序时账[日期]=B4200)*(序时账[凭证字号]=C4200), 序时账[科目编码], "")))</f>
        <v>0</v>
      </c>
      <c r="B4200" s="89"/>
      <c r="G4200" s="39"/>
      <c r="H4200" s="39"/>
      <c r="I4200" s="42">
        <f>IF(F4200&lt;&gt;"结转本期损益",_xlfn.XLOOKUP(D4200,科目余额表[科目编码],科目余额表[抽查项目],"无匹配"),"期间结转")</f>
        <v>0</v>
      </c>
      <c r="J4200" s="38" t="str" cm="1">
        <f t="array" ref="J4200">_xlfn.TEXTJOIN(",", TRUE, _xlfn.UNIQUE(IF((序时账[日期]=B4200)*(序时账[凭证字号]=C4200)*IF(G4200=0,序时账[借方金额]&lt;&gt;0,序时账[借方金额]=0)*(序时账[科目编码]&lt;&gt;D4200), 序时账[科目名称], "")))</f>
        <v/>
      </c>
      <c r="K4200" s="42"/>
      <c r="M4200" s="24"/>
      <c r="N4200" s="23"/>
    </row>
    <row r="4201" spans="1:14">
      <c r="A4201" s="38" t="str" cm="1">
        <f t="array" ref="A4201">_xlfn.TEXTJOIN(",", TRUE, _xlfn.UNIQUE(IF((序时账[日期]=B4201)*(序时账[凭证字号]=C4201), 序时账[科目编码], "")))</f>
        <v>0</v>
      </c>
      <c r="B4201" s="89"/>
      <c r="G4201" s="39"/>
      <c r="H4201" s="39"/>
      <c r="I4201" s="42">
        <f>IF(F4201&lt;&gt;"结转本期损益",_xlfn.XLOOKUP(D4201,科目余额表[科目编码],科目余额表[抽查项目],"无匹配"),"期间结转")</f>
        <v>0</v>
      </c>
      <c r="J4201" s="38" t="str" cm="1">
        <f t="array" ref="J4201">_xlfn.TEXTJOIN(",", TRUE, _xlfn.UNIQUE(IF((序时账[日期]=B4201)*(序时账[凭证字号]=C4201)*IF(G4201=0,序时账[借方金额]&lt;&gt;0,序时账[借方金额]=0)*(序时账[科目编码]&lt;&gt;D4201), 序时账[科目名称], "")))</f>
        <v/>
      </c>
      <c r="K4201" s="42"/>
      <c r="M4201" s="24"/>
      <c r="N4201" s="23"/>
    </row>
    <row r="4202" spans="1:14">
      <c r="A4202" s="38" t="str" cm="1">
        <f t="array" ref="A4202">_xlfn.TEXTJOIN(",", TRUE, _xlfn.UNIQUE(IF((序时账[日期]=B4202)*(序时账[凭证字号]=C4202), 序时账[科目编码], "")))</f>
        <v>0</v>
      </c>
      <c r="B4202" s="89"/>
      <c r="G4202" s="39"/>
      <c r="H4202" s="39"/>
      <c r="I4202" s="42">
        <f>IF(F4202&lt;&gt;"结转本期损益",_xlfn.XLOOKUP(D4202,科目余额表[科目编码],科目余额表[抽查项目],"无匹配"),"期间结转")</f>
        <v>0</v>
      </c>
      <c r="J4202" s="38" t="str" cm="1">
        <f t="array" ref="J4202">_xlfn.TEXTJOIN(",", TRUE, _xlfn.UNIQUE(IF((序时账[日期]=B4202)*(序时账[凭证字号]=C4202)*IF(G4202=0,序时账[借方金额]&lt;&gt;0,序时账[借方金额]=0)*(序时账[科目编码]&lt;&gt;D4202), 序时账[科目名称], "")))</f>
        <v/>
      </c>
      <c r="K4202" s="42"/>
      <c r="M4202" s="24"/>
      <c r="N4202" s="23"/>
    </row>
    <row r="4203" spans="1:14">
      <c r="A4203" s="38" t="str" cm="1">
        <f t="array" ref="A4203">_xlfn.TEXTJOIN(",", TRUE, _xlfn.UNIQUE(IF((序时账[日期]=B4203)*(序时账[凭证字号]=C4203), 序时账[科目编码], "")))</f>
        <v>0</v>
      </c>
      <c r="B4203" s="89"/>
      <c r="G4203" s="39"/>
      <c r="H4203" s="39"/>
      <c r="I4203" s="42">
        <f>IF(F4203&lt;&gt;"结转本期损益",_xlfn.XLOOKUP(D4203,科目余额表[科目编码],科目余额表[抽查项目],"无匹配"),"期间结转")</f>
        <v>0</v>
      </c>
      <c r="J4203" s="38" t="str" cm="1">
        <f t="array" ref="J4203">_xlfn.TEXTJOIN(",", TRUE, _xlfn.UNIQUE(IF((序时账[日期]=B4203)*(序时账[凭证字号]=C4203)*IF(G4203=0,序时账[借方金额]&lt;&gt;0,序时账[借方金额]=0)*(序时账[科目编码]&lt;&gt;D4203), 序时账[科目名称], "")))</f>
        <v/>
      </c>
      <c r="K4203" s="42"/>
      <c r="M4203" s="24"/>
      <c r="N4203" s="23"/>
    </row>
    <row r="4204" spans="1:14">
      <c r="A4204" s="38" t="str" cm="1">
        <f t="array" ref="A4204">_xlfn.TEXTJOIN(",", TRUE, _xlfn.UNIQUE(IF((序时账[日期]=B4204)*(序时账[凭证字号]=C4204), 序时账[科目编码], "")))</f>
        <v>0</v>
      </c>
      <c r="B4204" s="89"/>
      <c r="G4204" s="39"/>
      <c r="H4204" s="39"/>
      <c r="I4204" s="42">
        <f>IF(F4204&lt;&gt;"结转本期损益",_xlfn.XLOOKUP(D4204,科目余额表[科目编码],科目余额表[抽查项目],"无匹配"),"期间结转")</f>
        <v>0</v>
      </c>
      <c r="J4204" s="38" t="str" cm="1">
        <f t="array" ref="J4204">_xlfn.TEXTJOIN(",", TRUE, _xlfn.UNIQUE(IF((序时账[日期]=B4204)*(序时账[凭证字号]=C4204)*IF(G4204=0,序时账[借方金额]&lt;&gt;0,序时账[借方金额]=0)*(序时账[科目编码]&lt;&gt;D4204), 序时账[科目名称], "")))</f>
        <v/>
      </c>
      <c r="K4204" s="42"/>
      <c r="M4204" s="24"/>
      <c r="N4204" s="23"/>
    </row>
    <row r="4205" spans="1:14">
      <c r="A4205" s="38" t="str" cm="1">
        <f t="array" ref="A4205">_xlfn.TEXTJOIN(",", TRUE, _xlfn.UNIQUE(IF((序时账[日期]=B4205)*(序时账[凭证字号]=C4205), 序时账[科目编码], "")))</f>
        <v>0</v>
      </c>
      <c r="B4205" s="89"/>
      <c r="G4205" s="39"/>
      <c r="H4205" s="39"/>
      <c r="I4205" s="42">
        <f>IF(F4205&lt;&gt;"结转本期损益",_xlfn.XLOOKUP(D4205,科目余额表[科目编码],科目余额表[抽查项目],"无匹配"),"期间结转")</f>
        <v>0</v>
      </c>
      <c r="J4205" s="38" t="str" cm="1">
        <f t="array" ref="J4205">_xlfn.TEXTJOIN(",", TRUE, _xlfn.UNIQUE(IF((序时账[日期]=B4205)*(序时账[凭证字号]=C4205)*IF(G4205=0,序时账[借方金额]&lt;&gt;0,序时账[借方金额]=0)*(序时账[科目编码]&lt;&gt;D4205), 序时账[科目名称], "")))</f>
        <v/>
      </c>
      <c r="K4205" s="42"/>
      <c r="M4205" s="24"/>
      <c r="N4205" s="23"/>
    </row>
    <row r="4206" spans="1:14">
      <c r="A4206" s="38" t="str" cm="1">
        <f t="array" ref="A4206">_xlfn.TEXTJOIN(",", TRUE, _xlfn.UNIQUE(IF((序时账[日期]=B4206)*(序时账[凭证字号]=C4206), 序时账[科目编码], "")))</f>
        <v>0</v>
      </c>
      <c r="B4206" s="89"/>
      <c r="G4206" s="39"/>
      <c r="H4206" s="39"/>
      <c r="I4206" s="42">
        <f>IF(F4206&lt;&gt;"结转本期损益",_xlfn.XLOOKUP(D4206,科目余额表[科目编码],科目余额表[抽查项目],"无匹配"),"期间结转")</f>
        <v>0</v>
      </c>
      <c r="J4206" s="38" t="str" cm="1">
        <f t="array" ref="J4206">_xlfn.TEXTJOIN(",", TRUE, _xlfn.UNIQUE(IF((序时账[日期]=B4206)*(序时账[凭证字号]=C4206)*IF(G4206=0,序时账[借方金额]&lt;&gt;0,序时账[借方金额]=0)*(序时账[科目编码]&lt;&gt;D4206), 序时账[科目名称], "")))</f>
        <v/>
      </c>
      <c r="K4206" s="42"/>
      <c r="M4206" s="24"/>
      <c r="N4206" s="23"/>
    </row>
    <row r="4207" spans="1:14">
      <c r="A4207" s="38" t="str" cm="1">
        <f t="array" ref="A4207">_xlfn.TEXTJOIN(",", TRUE, _xlfn.UNIQUE(IF((序时账[日期]=B4207)*(序时账[凭证字号]=C4207), 序时账[科目编码], "")))</f>
        <v>0</v>
      </c>
      <c r="B4207" s="89"/>
      <c r="G4207" s="39"/>
      <c r="H4207" s="39"/>
      <c r="I4207" s="42">
        <f>IF(F4207&lt;&gt;"结转本期损益",_xlfn.XLOOKUP(D4207,科目余额表[科目编码],科目余额表[抽查项目],"无匹配"),"期间结转")</f>
        <v>0</v>
      </c>
      <c r="J4207" s="38" t="str" cm="1">
        <f t="array" ref="J4207">_xlfn.TEXTJOIN(",", TRUE, _xlfn.UNIQUE(IF((序时账[日期]=B4207)*(序时账[凭证字号]=C4207)*IF(G4207=0,序时账[借方金额]&lt;&gt;0,序时账[借方金额]=0)*(序时账[科目编码]&lt;&gt;D4207), 序时账[科目名称], "")))</f>
        <v/>
      </c>
      <c r="K4207" s="42"/>
      <c r="M4207" s="24"/>
      <c r="N4207" s="23"/>
    </row>
    <row r="4208" spans="1:14">
      <c r="A4208" s="38" t="str" cm="1">
        <f t="array" ref="A4208">_xlfn.TEXTJOIN(",", TRUE, _xlfn.UNIQUE(IF((序时账[日期]=B4208)*(序时账[凭证字号]=C4208), 序时账[科目编码], "")))</f>
        <v>0</v>
      </c>
      <c r="B4208" s="89"/>
      <c r="G4208" s="39"/>
      <c r="H4208" s="39"/>
      <c r="I4208" s="42">
        <f>IF(F4208&lt;&gt;"结转本期损益",_xlfn.XLOOKUP(D4208,科目余额表[科目编码],科目余额表[抽查项目],"无匹配"),"期间结转")</f>
        <v>0</v>
      </c>
      <c r="J4208" s="38" t="str" cm="1">
        <f t="array" ref="J4208">_xlfn.TEXTJOIN(",", TRUE, _xlfn.UNIQUE(IF((序时账[日期]=B4208)*(序时账[凭证字号]=C4208)*IF(G4208=0,序时账[借方金额]&lt;&gt;0,序时账[借方金额]=0)*(序时账[科目编码]&lt;&gt;D4208), 序时账[科目名称], "")))</f>
        <v/>
      </c>
      <c r="K4208" s="42"/>
      <c r="M4208" s="24"/>
      <c r="N4208" s="23"/>
    </row>
    <row r="4209" spans="1:14">
      <c r="A4209" s="38" t="str" cm="1">
        <f t="array" ref="A4209">_xlfn.TEXTJOIN(",", TRUE, _xlfn.UNIQUE(IF((序时账[日期]=B4209)*(序时账[凭证字号]=C4209), 序时账[科目编码], "")))</f>
        <v>0</v>
      </c>
      <c r="B4209" s="89"/>
      <c r="G4209" s="39"/>
      <c r="H4209" s="39"/>
      <c r="I4209" s="42">
        <f>IF(F4209&lt;&gt;"结转本期损益",_xlfn.XLOOKUP(D4209,科目余额表[科目编码],科目余额表[抽查项目],"无匹配"),"期间结转")</f>
        <v>0</v>
      </c>
      <c r="J4209" s="38" t="str" cm="1">
        <f t="array" ref="J4209">_xlfn.TEXTJOIN(",", TRUE, _xlfn.UNIQUE(IF((序时账[日期]=B4209)*(序时账[凭证字号]=C4209)*IF(G4209=0,序时账[借方金额]&lt;&gt;0,序时账[借方金额]=0)*(序时账[科目编码]&lt;&gt;D4209), 序时账[科目名称], "")))</f>
        <v/>
      </c>
      <c r="K4209" s="42"/>
      <c r="M4209" s="24"/>
      <c r="N4209" s="23"/>
    </row>
    <row r="4210" spans="1:14">
      <c r="A4210" s="38" t="str" cm="1">
        <f t="array" ref="A4210">_xlfn.TEXTJOIN(",", TRUE, _xlfn.UNIQUE(IF((序时账[日期]=B4210)*(序时账[凭证字号]=C4210), 序时账[科目编码], "")))</f>
        <v>0</v>
      </c>
      <c r="B4210" s="89"/>
      <c r="G4210" s="39"/>
      <c r="H4210" s="39"/>
      <c r="I4210" s="42">
        <f>IF(F4210&lt;&gt;"结转本期损益",_xlfn.XLOOKUP(D4210,科目余额表[科目编码],科目余额表[抽查项目],"无匹配"),"期间结转")</f>
        <v>0</v>
      </c>
      <c r="J4210" s="38" t="str" cm="1">
        <f t="array" ref="J4210">_xlfn.TEXTJOIN(",", TRUE, _xlfn.UNIQUE(IF((序时账[日期]=B4210)*(序时账[凭证字号]=C4210)*IF(G4210=0,序时账[借方金额]&lt;&gt;0,序时账[借方金额]=0)*(序时账[科目编码]&lt;&gt;D4210), 序时账[科目名称], "")))</f>
        <v/>
      </c>
      <c r="K4210" s="42"/>
      <c r="M4210" s="24"/>
      <c r="N4210" s="23"/>
    </row>
    <row r="4211" spans="1:14">
      <c r="A4211" s="38" t="str" cm="1">
        <f t="array" ref="A4211">_xlfn.TEXTJOIN(",", TRUE, _xlfn.UNIQUE(IF((序时账[日期]=B4211)*(序时账[凭证字号]=C4211), 序时账[科目编码], "")))</f>
        <v>0</v>
      </c>
      <c r="B4211" s="89"/>
      <c r="G4211" s="39"/>
      <c r="H4211" s="39"/>
      <c r="I4211" s="42">
        <f>IF(F4211&lt;&gt;"结转本期损益",_xlfn.XLOOKUP(D4211,科目余额表[科目编码],科目余额表[抽查项目],"无匹配"),"期间结转")</f>
        <v>0</v>
      </c>
      <c r="J4211" s="38" t="str" cm="1">
        <f t="array" ref="J4211">_xlfn.TEXTJOIN(",", TRUE, _xlfn.UNIQUE(IF((序时账[日期]=B4211)*(序时账[凭证字号]=C4211)*IF(G4211=0,序时账[借方金额]&lt;&gt;0,序时账[借方金额]=0)*(序时账[科目编码]&lt;&gt;D4211), 序时账[科目名称], "")))</f>
        <v/>
      </c>
      <c r="K4211" s="42"/>
      <c r="M4211" s="24"/>
      <c r="N4211" s="23"/>
    </row>
    <row r="4212" spans="1:14">
      <c r="A4212" s="38" t="str" cm="1">
        <f t="array" ref="A4212">_xlfn.TEXTJOIN(",", TRUE, _xlfn.UNIQUE(IF((序时账[日期]=B4212)*(序时账[凭证字号]=C4212), 序时账[科目编码], "")))</f>
        <v>0</v>
      </c>
      <c r="B4212" s="89"/>
      <c r="G4212" s="39"/>
      <c r="H4212" s="39"/>
      <c r="I4212" s="42">
        <f>IF(F4212&lt;&gt;"结转本期损益",_xlfn.XLOOKUP(D4212,科目余额表[科目编码],科目余额表[抽查项目],"无匹配"),"期间结转")</f>
        <v>0</v>
      </c>
      <c r="J4212" s="38" t="str" cm="1">
        <f t="array" ref="J4212">_xlfn.TEXTJOIN(",", TRUE, _xlfn.UNIQUE(IF((序时账[日期]=B4212)*(序时账[凭证字号]=C4212)*IF(G4212=0,序时账[借方金额]&lt;&gt;0,序时账[借方金额]=0)*(序时账[科目编码]&lt;&gt;D4212), 序时账[科目名称], "")))</f>
        <v/>
      </c>
      <c r="K4212" s="42"/>
      <c r="M4212" s="24"/>
      <c r="N4212" s="23"/>
    </row>
    <row r="4213" spans="1:14">
      <c r="A4213" s="38" t="str" cm="1">
        <f t="array" ref="A4213">_xlfn.TEXTJOIN(",", TRUE, _xlfn.UNIQUE(IF((序时账[日期]=B4213)*(序时账[凭证字号]=C4213), 序时账[科目编码], "")))</f>
        <v>0</v>
      </c>
      <c r="B4213" s="89"/>
      <c r="G4213" s="39"/>
      <c r="H4213" s="39"/>
      <c r="I4213" s="42">
        <f>IF(F4213&lt;&gt;"结转本期损益",_xlfn.XLOOKUP(D4213,科目余额表[科目编码],科目余额表[抽查项目],"无匹配"),"期间结转")</f>
        <v>0</v>
      </c>
      <c r="J4213" s="38" t="str" cm="1">
        <f t="array" ref="J4213">_xlfn.TEXTJOIN(",", TRUE, _xlfn.UNIQUE(IF((序时账[日期]=B4213)*(序时账[凭证字号]=C4213)*IF(G4213=0,序时账[借方金额]&lt;&gt;0,序时账[借方金额]=0)*(序时账[科目编码]&lt;&gt;D4213), 序时账[科目名称], "")))</f>
        <v/>
      </c>
      <c r="K4213" s="42"/>
      <c r="M4213" s="24"/>
      <c r="N4213" s="23"/>
    </row>
    <row r="4214" spans="1:14">
      <c r="A4214" s="38" t="str" cm="1">
        <f t="array" ref="A4214">_xlfn.TEXTJOIN(",", TRUE, _xlfn.UNIQUE(IF((序时账[日期]=B4214)*(序时账[凭证字号]=C4214), 序时账[科目编码], "")))</f>
        <v>0</v>
      </c>
      <c r="B4214" s="89"/>
      <c r="G4214" s="39"/>
      <c r="H4214" s="39"/>
      <c r="I4214" s="42">
        <f>IF(F4214&lt;&gt;"结转本期损益",_xlfn.XLOOKUP(D4214,科目余额表[科目编码],科目余额表[抽查项目],"无匹配"),"期间结转")</f>
        <v>0</v>
      </c>
      <c r="J4214" s="38" t="str" cm="1">
        <f t="array" ref="J4214">_xlfn.TEXTJOIN(",", TRUE, _xlfn.UNIQUE(IF((序时账[日期]=B4214)*(序时账[凭证字号]=C4214)*IF(G4214=0,序时账[借方金额]&lt;&gt;0,序时账[借方金额]=0)*(序时账[科目编码]&lt;&gt;D4214), 序时账[科目名称], "")))</f>
        <v/>
      </c>
      <c r="K4214" s="42"/>
      <c r="M4214" s="24"/>
      <c r="N4214" s="23"/>
    </row>
    <row r="4215" spans="1:14">
      <c r="A4215" s="38" t="str" cm="1">
        <f t="array" ref="A4215">_xlfn.TEXTJOIN(",", TRUE, _xlfn.UNIQUE(IF((序时账[日期]=B4215)*(序时账[凭证字号]=C4215), 序时账[科目编码], "")))</f>
        <v>0</v>
      </c>
      <c r="B4215" s="89"/>
      <c r="G4215" s="39"/>
      <c r="H4215" s="39"/>
      <c r="I4215" s="42">
        <f>IF(F4215&lt;&gt;"结转本期损益",_xlfn.XLOOKUP(D4215,科目余额表[科目编码],科目余额表[抽查项目],"无匹配"),"期间结转")</f>
        <v>0</v>
      </c>
      <c r="J4215" s="38" t="str" cm="1">
        <f t="array" ref="J4215">_xlfn.TEXTJOIN(",", TRUE, _xlfn.UNIQUE(IF((序时账[日期]=B4215)*(序时账[凭证字号]=C4215)*IF(G4215=0,序时账[借方金额]&lt;&gt;0,序时账[借方金额]=0)*(序时账[科目编码]&lt;&gt;D4215), 序时账[科目名称], "")))</f>
        <v/>
      </c>
      <c r="K4215" s="42"/>
      <c r="M4215" s="24"/>
      <c r="N4215" s="23"/>
    </row>
    <row r="4216" spans="1:14">
      <c r="A4216" s="38" t="str" cm="1">
        <f t="array" ref="A4216">_xlfn.TEXTJOIN(",", TRUE, _xlfn.UNIQUE(IF((序时账[日期]=B4216)*(序时账[凭证字号]=C4216), 序时账[科目编码], "")))</f>
        <v>0</v>
      </c>
      <c r="B4216" s="89"/>
      <c r="G4216" s="39"/>
      <c r="H4216" s="39"/>
      <c r="I4216" s="42">
        <f>IF(F4216&lt;&gt;"结转本期损益",_xlfn.XLOOKUP(D4216,科目余额表[科目编码],科目余额表[抽查项目],"无匹配"),"期间结转")</f>
        <v>0</v>
      </c>
      <c r="J4216" s="38" t="str" cm="1">
        <f t="array" ref="J4216">_xlfn.TEXTJOIN(",", TRUE, _xlfn.UNIQUE(IF((序时账[日期]=B4216)*(序时账[凭证字号]=C4216)*IF(G4216=0,序时账[借方金额]&lt;&gt;0,序时账[借方金额]=0)*(序时账[科目编码]&lt;&gt;D4216), 序时账[科目名称], "")))</f>
        <v/>
      </c>
      <c r="K4216" s="42"/>
      <c r="M4216" s="24"/>
      <c r="N4216" s="23"/>
    </row>
    <row r="4217" spans="1:14">
      <c r="A4217" s="38" t="str" cm="1">
        <f t="array" ref="A4217">_xlfn.TEXTJOIN(",", TRUE, _xlfn.UNIQUE(IF((序时账[日期]=B4217)*(序时账[凭证字号]=C4217), 序时账[科目编码], "")))</f>
        <v>0</v>
      </c>
      <c r="B4217" s="89"/>
      <c r="G4217" s="39"/>
      <c r="H4217" s="39"/>
      <c r="I4217" s="42">
        <f>IF(F4217&lt;&gt;"结转本期损益",_xlfn.XLOOKUP(D4217,科目余额表[科目编码],科目余额表[抽查项目],"无匹配"),"期间结转")</f>
        <v>0</v>
      </c>
      <c r="J4217" s="38" t="str" cm="1">
        <f t="array" ref="J4217">_xlfn.TEXTJOIN(",", TRUE, _xlfn.UNIQUE(IF((序时账[日期]=B4217)*(序时账[凭证字号]=C4217)*IF(G4217=0,序时账[借方金额]&lt;&gt;0,序时账[借方金额]=0)*(序时账[科目编码]&lt;&gt;D4217), 序时账[科目名称], "")))</f>
        <v/>
      </c>
      <c r="K4217" s="42"/>
      <c r="M4217" s="24"/>
      <c r="N4217" s="23"/>
    </row>
    <row r="4218" spans="1:14">
      <c r="A4218" s="38" t="str" cm="1">
        <f t="array" ref="A4218">_xlfn.TEXTJOIN(",", TRUE, _xlfn.UNIQUE(IF((序时账[日期]=B4218)*(序时账[凭证字号]=C4218), 序时账[科目编码], "")))</f>
        <v>0</v>
      </c>
      <c r="B4218" s="89"/>
      <c r="G4218" s="39"/>
      <c r="H4218" s="39"/>
      <c r="I4218" s="42">
        <f>IF(F4218&lt;&gt;"结转本期损益",_xlfn.XLOOKUP(D4218,科目余额表[科目编码],科目余额表[抽查项目],"无匹配"),"期间结转")</f>
        <v>0</v>
      </c>
      <c r="J4218" s="38" t="str" cm="1">
        <f t="array" ref="J4218">_xlfn.TEXTJOIN(",", TRUE, _xlfn.UNIQUE(IF((序时账[日期]=B4218)*(序时账[凭证字号]=C4218)*IF(G4218=0,序时账[借方金额]&lt;&gt;0,序时账[借方金额]=0)*(序时账[科目编码]&lt;&gt;D4218), 序时账[科目名称], "")))</f>
        <v/>
      </c>
      <c r="K4218" s="42"/>
      <c r="M4218" s="24"/>
      <c r="N4218" s="23"/>
    </row>
    <row r="4219" spans="1:14">
      <c r="A4219" s="38" t="str" cm="1">
        <f t="array" ref="A4219">_xlfn.TEXTJOIN(",", TRUE, _xlfn.UNIQUE(IF((序时账[日期]=B4219)*(序时账[凭证字号]=C4219), 序时账[科目编码], "")))</f>
        <v>0</v>
      </c>
      <c r="B4219" s="89"/>
      <c r="G4219" s="39"/>
      <c r="H4219" s="39"/>
      <c r="I4219" s="42">
        <f>IF(F4219&lt;&gt;"结转本期损益",_xlfn.XLOOKUP(D4219,科目余额表[科目编码],科目余额表[抽查项目],"无匹配"),"期间结转")</f>
        <v>0</v>
      </c>
      <c r="J4219" s="38" t="str" cm="1">
        <f t="array" ref="J4219">_xlfn.TEXTJOIN(",", TRUE, _xlfn.UNIQUE(IF((序时账[日期]=B4219)*(序时账[凭证字号]=C4219)*IF(G4219=0,序时账[借方金额]&lt;&gt;0,序时账[借方金额]=0)*(序时账[科目编码]&lt;&gt;D4219), 序时账[科目名称], "")))</f>
        <v/>
      </c>
      <c r="K4219" s="42"/>
      <c r="M4219" s="24"/>
      <c r="N4219" s="23"/>
    </row>
    <row r="4220" spans="1:14">
      <c r="A4220" s="38" t="str" cm="1">
        <f t="array" ref="A4220">_xlfn.TEXTJOIN(",", TRUE, _xlfn.UNIQUE(IF((序时账[日期]=B4220)*(序时账[凭证字号]=C4220), 序时账[科目编码], "")))</f>
        <v>0</v>
      </c>
      <c r="B4220" s="89"/>
      <c r="G4220" s="39"/>
      <c r="H4220" s="39"/>
      <c r="I4220" s="42">
        <f>IF(F4220&lt;&gt;"结转本期损益",_xlfn.XLOOKUP(D4220,科目余额表[科目编码],科目余额表[抽查项目],"无匹配"),"期间结转")</f>
        <v>0</v>
      </c>
      <c r="J4220" s="38" t="str" cm="1">
        <f t="array" ref="J4220">_xlfn.TEXTJOIN(",", TRUE, _xlfn.UNIQUE(IF((序时账[日期]=B4220)*(序时账[凭证字号]=C4220)*IF(G4220=0,序时账[借方金额]&lt;&gt;0,序时账[借方金额]=0)*(序时账[科目编码]&lt;&gt;D4220), 序时账[科目名称], "")))</f>
        <v/>
      </c>
      <c r="K4220" s="42"/>
      <c r="M4220" s="24"/>
      <c r="N4220" s="23"/>
    </row>
    <row r="4221" spans="1:14">
      <c r="A4221" s="38" t="str" cm="1">
        <f t="array" ref="A4221">_xlfn.TEXTJOIN(",", TRUE, _xlfn.UNIQUE(IF((序时账[日期]=B4221)*(序时账[凭证字号]=C4221), 序时账[科目编码], "")))</f>
        <v>0</v>
      </c>
      <c r="B4221" s="89"/>
      <c r="G4221" s="39"/>
      <c r="H4221" s="39"/>
      <c r="I4221" s="42">
        <f>IF(F4221&lt;&gt;"结转本期损益",_xlfn.XLOOKUP(D4221,科目余额表[科目编码],科目余额表[抽查项目],"无匹配"),"期间结转")</f>
        <v>0</v>
      </c>
      <c r="J4221" s="38" t="str" cm="1">
        <f t="array" ref="J4221">_xlfn.TEXTJOIN(",", TRUE, _xlfn.UNIQUE(IF((序时账[日期]=B4221)*(序时账[凭证字号]=C4221)*IF(G4221=0,序时账[借方金额]&lt;&gt;0,序时账[借方金额]=0)*(序时账[科目编码]&lt;&gt;D4221), 序时账[科目名称], "")))</f>
        <v/>
      </c>
      <c r="K4221" s="42"/>
      <c r="M4221" s="24"/>
      <c r="N4221" s="23"/>
    </row>
    <row r="4222" spans="1:14">
      <c r="A4222" s="38" t="str" cm="1">
        <f t="array" ref="A4222">_xlfn.TEXTJOIN(",", TRUE, _xlfn.UNIQUE(IF((序时账[日期]=B4222)*(序时账[凭证字号]=C4222), 序时账[科目编码], "")))</f>
        <v>0</v>
      </c>
      <c r="B4222" s="89"/>
      <c r="G4222" s="39"/>
      <c r="H4222" s="39"/>
      <c r="I4222" s="42">
        <f>IF(F4222&lt;&gt;"结转本期损益",_xlfn.XLOOKUP(D4222,科目余额表[科目编码],科目余额表[抽查项目],"无匹配"),"期间结转")</f>
        <v>0</v>
      </c>
      <c r="J4222" s="38" t="str" cm="1">
        <f t="array" ref="J4222">_xlfn.TEXTJOIN(",", TRUE, _xlfn.UNIQUE(IF((序时账[日期]=B4222)*(序时账[凭证字号]=C4222)*IF(G4222=0,序时账[借方金额]&lt;&gt;0,序时账[借方金额]=0)*(序时账[科目编码]&lt;&gt;D4222), 序时账[科目名称], "")))</f>
        <v/>
      </c>
      <c r="K4222" s="42"/>
      <c r="M4222" s="24"/>
      <c r="N4222" s="23"/>
    </row>
    <row r="4223" spans="1:14">
      <c r="A4223" s="38" t="str" cm="1">
        <f t="array" ref="A4223">_xlfn.TEXTJOIN(",", TRUE, _xlfn.UNIQUE(IF((序时账[日期]=B4223)*(序时账[凭证字号]=C4223), 序时账[科目编码], "")))</f>
        <v>0</v>
      </c>
      <c r="B4223" s="89"/>
      <c r="G4223" s="39"/>
      <c r="H4223" s="39"/>
      <c r="I4223" s="42">
        <f>IF(F4223&lt;&gt;"结转本期损益",_xlfn.XLOOKUP(D4223,科目余额表[科目编码],科目余额表[抽查项目],"无匹配"),"期间结转")</f>
        <v>0</v>
      </c>
      <c r="J4223" s="38" t="str" cm="1">
        <f t="array" ref="J4223">_xlfn.TEXTJOIN(",", TRUE, _xlfn.UNIQUE(IF((序时账[日期]=B4223)*(序时账[凭证字号]=C4223)*IF(G4223=0,序时账[借方金额]&lt;&gt;0,序时账[借方金额]=0)*(序时账[科目编码]&lt;&gt;D4223), 序时账[科目名称], "")))</f>
        <v/>
      </c>
      <c r="K4223" s="42"/>
      <c r="M4223" s="24"/>
      <c r="N4223" s="23"/>
    </row>
    <row r="4224" spans="1:14">
      <c r="A4224" s="38" t="str" cm="1">
        <f t="array" ref="A4224">_xlfn.TEXTJOIN(",", TRUE, _xlfn.UNIQUE(IF((序时账[日期]=B4224)*(序时账[凭证字号]=C4224), 序时账[科目编码], "")))</f>
        <v>0</v>
      </c>
      <c r="B4224" s="89"/>
      <c r="G4224" s="39"/>
      <c r="H4224" s="39"/>
      <c r="I4224" s="42">
        <f>IF(F4224&lt;&gt;"结转本期损益",_xlfn.XLOOKUP(D4224,科目余额表[科目编码],科目余额表[抽查项目],"无匹配"),"期间结转")</f>
        <v>0</v>
      </c>
      <c r="J4224" s="38" t="str" cm="1">
        <f t="array" ref="J4224">_xlfn.TEXTJOIN(",", TRUE, _xlfn.UNIQUE(IF((序时账[日期]=B4224)*(序时账[凭证字号]=C4224)*IF(G4224=0,序时账[借方金额]&lt;&gt;0,序时账[借方金额]=0)*(序时账[科目编码]&lt;&gt;D4224), 序时账[科目名称], "")))</f>
        <v/>
      </c>
      <c r="K4224" s="42"/>
      <c r="M4224" s="24"/>
      <c r="N4224" s="23"/>
    </row>
    <row r="4225" spans="1:14">
      <c r="A4225" s="38" t="str" cm="1">
        <f t="array" ref="A4225">_xlfn.TEXTJOIN(",", TRUE, _xlfn.UNIQUE(IF((序时账[日期]=B4225)*(序时账[凭证字号]=C4225), 序时账[科目编码], "")))</f>
        <v>0</v>
      </c>
      <c r="B4225" s="89"/>
      <c r="G4225" s="39"/>
      <c r="H4225" s="39"/>
      <c r="I4225" s="42">
        <f>IF(F4225&lt;&gt;"结转本期损益",_xlfn.XLOOKUP(D4225,科目余额表[科目编码],科目余额表[抽查项目],"无匹配"),"期间结转")</f>
        <v>0</v>
      </c>
      <c r="J4225" s="38" t="str" cm="1">
        <f t="array" ref="J4225">_xlfn.TEXTJOIN(",", TRUE, _xlfn.UNIQUE(IF((序时账[日期]=B4225)*(序时账[凭证字号]=C4225)*IF(G4225=0,序时账[借方金额]&lt;&gt;0,序时账[借方金额]=0)*(序时账[科目编码]&lt;&gt;D4225), 序时账[科目名称], "")))</f>
        <v/>
      </c>
      <c r="K4225" s="42"/>
      <c r="M4225" s="24"/>
      <c r="N4225" s="23"/>
    </row>
    <row r="4226" spans="1:14">
      <c r="A4226" s="38" t="str" cm="1">
        <f t="array" ref="A4226">_xlfn.TEXTJOIN(",", TRUE, _xlfn.UNIQUE(IF((序时账[日期]=B4226)*(序时账[凭证字号]=C4226), 序时账[科目编码], "")))</f>
        <v>0</v>
      </c>
      <c r="B4226" s="89"/>
      <c r="G4226" s="39"/>
      <c r="H4226" s="39"/>
      <c r="I4226" s="42">
        <f>IF(F4226&lt;&gt;"结转本期损益",_xlfn.XLOOKUP(D4226,科目余额表[科目编码],科目余额表[抽查项目],"无匹配"),"期间结转")</f>
        <v>0</v>
      </c>
      <c r="J4226" s="38" t="str" cm="1">
        <f t="array" ref="J4226">_xlfn.TEXTJOIN(",", TRUE, _xlfn.UNIQUE(IF((序时账[日期]=B4226)*(序时账[凭证字号]=C4226)*IF(G4226=0,序时账[借方金额]&lt;&gt;0,序时账[借方金额]=0)*(序时账[科目编码]&lt;&gt;D4226), 序时账[科目名称], "")))</f>
        <v/>
      </c>
      <c r="K4226" s="42"/>
      <c r="M4226" s="24"/>
      <c r="N4226" s="23"/>
    </row>
    <row r="4227" spans="1:14">
      <c r="A4227" s="38" t="str" cm="1">
        <f t="array" ref="A4227">_xlfn.TEXTJOIN(",", TRUE, _xlfn.UNIQUE(IF((序时账[日期]=B4227)*(序时账[凭证字号]=C4227), 序时账[科目编码], "")))</f>
        <v>0</v>
      </c>
      <c r="B4227" s="89"/>
      <c r="G4227" s="39"/>
      <c r="H4227" s="39"/>
      <c r="I4227" s="42">
        <f>IF(F4227&lt;&gt;"结转本期损益",_xlfn.XLOOKUP(D4227,科目余额表[科目编码],科目余额表[抽查项目],"无匹配"),"期间结转")</f>
        <v>0</v>
      </c>
      <c r="J4227" s="38" t="str" cm="1">
        <f t="array" ref="J4227">_xlfn.TEXTJOIN(",", TRUE, _xlfn.UNIQUE(IF((序时账[日期]=B4227)*(序时账[凭证字号]=C4227)*IF(G4227=0,序时账[借方金额]&lt;&gt;0,序时账[借方金额]=0)*(序时账[科目编码]&lt;&gt;D4227), 序时账[科目名称], "")))</f>
        <v/>
      </c>
      <c r="K4227" s="42"/>
      <c r="M4227" s="24"/>
      <c r="N4227" s="23"/>
    </row>
    <row r="4228" spans="1:14">
      <c r="A4228" s="38" t="str" cm="1">
        <f t="array" ref="A4228">_xlfn.TEXTJOIN(",", TRUE, _xlfn.UNIQUE(IF((序时账[日期]=B4228)*(序时账[凭证字号]=C4228), 序时账[科目编码], "")))</f>
        <v>0</v>
      </c>
      <c r="B4228" s="89"/>
      <c r="G4228" s="39"/>
      <c r="H4228" s="39"/>
      <c r="I4228" s="42">
        <f>IF(F4228&lt;&gt;"结转本期损益",_xlfn.XLOOKUP(D4228,科目余额表[科目编码],科目余额表[抽查项目],"无匹配"),"期间结转")</f>
        <v>0</v>
      </c>
      <c r="J4228" s="38" t="str" cm="1">
        <f t="array" ref="J4228">_xlfn.TEXTJOIN(",", TRUE, _xlfn.UNIQUE(IF((序时账[日期]=B4228)*(序时账[凭证字号]=C4228)*IF(G4228=0,序时账[借方金额]&lt;&gt;0,序时账[借方金额]=0)*(序时账[科目编码]&lt;&gt;D4228), 序时账[科目名称], "")))</f>
        <v/>
      </c>
      <c r="K4228" s="42"/>
      <c r="M4228" s="24"/>
      <c r="N4228" s="23"/>
    </row>
    <row r="4229" spans="1:14">
      <c r="A4229" s="38" t="str" cm="1">
        <f t="array" ref="A4229">_xlfn.TEXTJOIN(",", TRUE, _xlfn.UNIQUE(IF((序时账[日期]=B4229)*(序时账[凭证字号]=C4229), 序时账[科目编码], "")))</f>
        <v>0</v>
      </c>
      <c r="B4229" s="89"/>
      <c r="G4229" s="39"/>
      <c r="H4229" s="39"/>
      <c r="I4229" s="42">
        <f>IF(F4229&lt;&gt;"结转本期损益",_xlfn.XLOOKUP(D4229,科目余额表[科目编码],科目余额表[抽查项目],"无匹配"),"期间结转")</f>
        <v>0</v>
      </c>
      <c r="J4229" s="38" t="str" cm="1">
        <f t="array" ref="J4229">_xlfn.TEXTJOIN(",", TRUE, _xlfn.UNIQUE(IF((序时账[日期]=B4229)*(序时账[凭证字号]=C4229)*IF(G4229=0,序时账[借方金额]&lt;&gt;0,序时账[借方金额]=0)*(序时账[科目编码]&lt;&gt;D4229), 序时账[科目名称], "")))</f>
        <v/>
      </c>
      <c r="K4229" s="42"/>
      <c r="M4229" s="24"/>
      <c r="N4229" s="23"/>
    </row>
    <row r="4230" spans="1:14">
      <c r="A4230" s="38" t="str" cm="1">
        <f t="array" ref="A4230">_xlfn.TEXTJOIN(",", TRUE, _xlfn.UNIQUE(IF((序时账[日期]=B4230)*(序时账[凭证字号]=C4230), 序时账[科目编码], "")))</f>
        <v>0</v>
      </c>
      <c r="B4230" s="89"/>
      <c r="G4230" s="39"/>
      <c r="H4230" s="39"/>
      <c r="I4230" s="42">
        <f>IF(F4230&lt;&gt;"结转本期损益",_xlfn.XLOOKUP(D4230,科目余额表[科目编码],科目余额表[抽查项目],"无匹配"),"期间结转")</f>
        <v>0</v>
      </c>
      <c r="J4230" s="38" t="str" cm="1">
        <f t="array" ref="J4230">_xlfn.TEXTJOIN(",", TRUE, _xlfn.UNIQUE(IF((序时账[日期]=B4230)*(序时账[凭证字号]=C4230)*IF(G4230=0,序时账[借方金额]&lt;&gt;0,序时账[借方金额]=0)*(序时账[科目编码]&lt;&gt;D4230), 序时账[科目名称], "")))</f>
        <v/>
      </c>
      <c r="K4230" s="42"/>
      <c r="M4230" s="24"/>
      <c r="N4230" s="23"/>
    </row>
    <row r="4231" spans="1:14">
      <c r="A4231" s="38" t="str" cm="1">
        <f t="array" ref="A4231">_xlfn.TEXTJOIN(",", TRUE, _xlfn.UNIQUE(IF((序时账[日期]=B4231)*(序时账[凭证字号]=C4231), 序时账[科目编码], "")))</f>
        <v>0</v>
      </c>
      <c r="B4231" s="89"/>
      <c r="G4231" s="39"/>
      <c r="H4231" s="39"/>
      <c r="I4231" s="42">
        <f>IF(F4231&lt;&gt;"结转本期损益",_xlfn.XLOOKUP(D4231,科目余额表[科目编码],科目余额表[抽查项目],"无匹配"),"期间结转")</f>
        <v>0</v>
      </c>
      <c r="J4231" s="38" t="str" cm="1">
        <f t="array" ref="J4231">_xlfn.TEXTJOIN(",", TRUE, _xlfn.UNIQUE(IF((序时账[日期]=B4231)*(序时账[凭证字号]=C4231)*IF(G4231=0,序时账[借方金额]&lt;&gt;0,序时账[借方金额]=0)*(序时账[科目编码]&lt;&gt;D4231), 序时账[科目名称], "")))</f>
        <v/>
      </c>
      <c r="K4231" s="42"/>
      <c r="M4231" s="24"/>
      <c r="N4231" s="23"/>
    </row>
    <row r="4232" spans="1:14">
      <c r="A4232" s="38" t="str" cm="1">
        <f t="array" ref="A4232">_xlfn.TEXTJOIN(",", TRUE, _xlfn.UNIQUE(IF((序时账[日期]=B4232)*(序时账[凭证字号]=C4232), 序时账[科目编码], "")))</f>
        <v>0</v>
      </c>
      <c r="B4232" s="89"/>
      <c r="G4232" s="39"/>
      <c r="H4232" s="39"/>
      <c r="I4232" s="42">
        <f>IF(F4232&lt;&gt;"结转本期损益",_xlfn.XLOOKUP(D4232,科目余额表[科目编码],科目余额表[抽查项目],"无匹配"),"期间结转")</f>
        <v>0</v>
      </c>
      <c r="J4232" s="38" t="str" cm="1">
        <f t="array" ref="J4232">_xlfn.TEXTJOIN(",", TRUE, _xlfn.UNIQUE(IF((序时账[日期]=B4232)*(序时账[凭证字号]=C4232)*IF(G4232=0,序时账[借方金额]&lt;&gt;0,序时账[借方金额]=0)*(序时账[科目编码]&lt;&gt;D4232), 序时账[科目名称], "")))</f>
        <v/>
      </c>
      <c r="K4232" s="42"/>
      <c r="M4232" s="24"/>
      <c r="N4232" s="23"/>
    </row>
    <row r="4233" spans="1:14">
      <c r="A4233" s="38" t="str" cm="1">
        <f t="array" ref="A4233">_xlfn.TEXTJOIN(",", TRUE, _xlfn.UNIQUE(IF((序时账[日期]=B4233)*(序时账[凭证字号]=C4233), 序时账[科目编码], "")))</f>
        <v>0</v>
      </c>
      <c r="B4233" s="89"/>
      <c r="G4233" s="39"/>
      <c r="H4233" s="39"/>
      <c r="I4233" s="42">
        <f>IF(F4233&lt;&gt;"结转本期损益",_xlfn.XLOOKUP(D4233,科目余额表[科目编码],科目余额表[抽查项目],"无匹配"),"期间结转")</f>
        <v>0</v>
      </c>
      <c r="J4233" s="38" t="str" cm="1">
        <f t="array" ref="J4233">_xlfn.TEXTJOIN(",", TRUE, _xlfn.UNIQUE(IF((序时账[日期]=B4233)*(序时账[凭证字号]=C4233)*IF(G4233=0,序时账[借方金额]&lt;&gt;0,序时账[借方金额]=0)*(序时账[科目编码]&lt;&gt;D4233), 序时账[科目名称], "")))</f>
        <v/>
      </c>
      <c r="K4233" s="42"/>
      <c r="M4233" s="24"/>
      <c r="N4233" s="23"/>
    </row>
    <row r="4234" spans="1:14">
      <c r="A4234" s="38" t="str" cm="1">
        <f t="array" ref="A4234">_xlfn.TEXTJOIN(",", TRUE, _xlfn.UNIQUE(IF((序时账[日期]=B4234)*(序时账[凭证字号]=C4234), 序时账[科目编码], "")))</f>
        <v>0</v>
      </c>
      <c r="B4234" s="89"/>
      <c r="G4234" s="39"/>
      <c r="H4234" s="39"/>
      <c r="I4234" s="42">
        <f>IF(F4234&lt;&gt;"结转本期损益",_xlfn.XLOOKUP(D4234,科目余额表[科目编码],科目余额表[抽查项目],"无匹配"),"期间结转")</f>
        <v>0</v>
      </c>
      <c r="J4234" s="38" t="str" cm="1">
        <f t="array" ref="J4234">_xlfn.TEXTJOIN(",", TRUE, _xlfn.UNIQUE(IF((序时账[日期]=B4234)*(序时账[凭证字号]=C4234)*IF(G4234=0,序时账[借方金额]&lt;&gt;0,序时账[借方金额]=0)*(序时账[科目编码]&lt;&gt;D4234), 序时账[科目名称], "")))</f>
        <v/>
      </c>
      <c r="K4234" s="42"/>
      <c r="M4234" s="24"/>
      <c r="N4234" s="23"/>
    </row>
    <row r="4235" spans="1:14">
      <c r="A4235" s="38" t="str" cm="1">
        <f t="array" ref="A4235">_xlfn.TEXTJOIN(",", TRUE, _xlfn.UNIQUE(IF((序时账[日期]=B4235)*(序时账[凭证字号]=C4235), 序时账[科目编码], "")))</f>
        <v>0</v>
      </c>
      <c r="B4235" s="89"/>
      <c r="G4235" s="39"/>
      <c r="H4235" s="39"/>
      <c r="I4235" s="42">
        <f>IF(F4235&lt;&gt;"结转本期损益",_xlfn.XLOOKUP(D4235,科目余额表[科目编码],科目余额表[抽查项目],"无匹配"),"期间结转")</f>
        <v>0</v>
      </c>
      <c r="J4235" s="38" t="str" cm="1">
        <f t="array" ref="J4235">_xlfn.TEXTJOIN(",", TRUE, _xlfn.UNIQUE(IF((序时账[日期]=B4235)*(序时账[凭证字号]=C4235)*IF(G4235=0,序时账[借方金额]&lt;&gt;0,序时账[借方金额]=0)*(序时账[科目编码]&lt;&gt;D4235), 序时账[科目名称], "")))</f>
        <v/>
      </c>
      <c r="K4235" s="42"/>
      <c r="M4235" s="24"/>
      <c r="N4235" s="23"/>
    </row>
    <row r="4236" spans="1:14">
      <c r="A4236" s="38" t="str" cm="1">
        <f t="array" ref="A4236">_xlfn.TEXTJOIN(",", TRUE, _xlfn.UNIQUE(IF((序时账[日期]=B4236)*(序时账[凭证字号]=C4236), 序时账[科目编码], "")))</f>
        <v>0</v>
      </c>
      <c r="B4236" s="89"/>
      <c r="G4236" s="39"/>
      <c r="H4236" s="39"/>
      <c r="I4236" s="42">
        <f>IF(F4236&lt;&gt;"结转本期损益",_xlfn.XLOOKUP(D4236,科目余额表[科目编码],科目余额表[抽查项目],"无匹配"),"期间结转")</f>
        <v>0</v>
      </c>
      <c r="J4236" s="38" t="str" cm="1">
        <f t="array" ref="J4236">_xlfn.TEXTJOIN(",", TRUE, _xlfn.UNIQUE(IF((序时账[日期]=B4236)*(序时账[凭证字号]=C4236)*IF(G4236=0,序时账[借方金额]&lt;&gt;0,序时账[借方金额]=0)*(序时账[科目编码]&lt;&gt;D4236), 序时账[科目名称], "")))</f>
        <v/>
      </c>
      <c r="K4236" s="42"/>
      <c r="M4236" s="24"/>
      <c r="N4236" s="23"/>
    </row>
    <row r="4237" spans="1:14">
      <c r="A4237" s="38" t="str" cm="1">
        <f t="array" ref="A4237">_xlfn.TEXTJOIN(",", TRUE, _xlfn.UNIQUE(IF((序时账[日期]=B4237)*(序时账[凭证字号]=C4237), 序时账[科目编码], "")))</f>
        <v>0</v>
      </c>
      <c r="B4237" s="89"/>
      <c r="G4237" s="39"/>
      <c r="H4237" s="39"/>
      <c r="I4237" s="42">
        <f>IF(F4237&lt;&gt;"结转本期损益",_xlfn.XLOOKUP(D4237,科目余额表[科目编码],科目余额表[抽查项目],"无匹配"),"期间结转")</f>
        <v>0</v>
      </c>
      <c r="J4237" s="38" t="str" cm="1">
        <f t="array" ref="J4237">_xlfn.TEXTJOIN(",", TRUE, _xlfn.UNIQUE(IF((序时账[日期]=B4237)*(序时账[凭证字号]=C4237)*IF(G4237=0,序时账[借方金额]&lt;&gt;0,序时账[借方金额]=0)*(序时账[科目编码]&lt;&gt;D4237), 序时账[科目名称], "")))</f>
        <v/>
      </c>
      <c r="K4237" s="42"/>
      <c r="M4237" s="24"/>
      <c r="N4237" s="23"/>
    </row>
    <row r="4238" spans="1:14">
      <c r="A4238" s="38" t="str" cm="1">
        <f t="array" ref="A4238">_xlfn.TEXTJOIN(",", TRUE, _xlfn.UNIQUE(IF((序时账[日期]=B4238)*(序时账[凭证字号]=C4238), 序时账[科目编码], "")))</f>
        <v>0</v>
      </c>
      <c r="B4238" s="89"/>
      <c r="G4238" s="39"/>
      <c r="H4238" s="39"/>
      <c r="I4238" s="42">
        <f>IF(F4238&lt;&gt;"结转本期损益",_xlfn.XLOOKUP(D4238,科目余额表[科目编码],科目余额表[抽查项目],"无匹配"),"期间结转")</f>
        <v>0</v>
      </c>
      <c r="J4238" s="38" t="str" cm="1">
        <f t="array" ref="J4238">_xlfn.TEXTJOIN(",", TRUE, _xlfn.UNIQUE(IF((序时账[日期]=B4238)*(序时账[凭证字号]=C4238)*IF(G4238=0,序时账[借方金额]&lt;&gt;0,序时账[借方金额]=0)*(序时账[科目编码]&lt;&gt;D4238), 序时账[科目名称], "")))</f>
        <v/>
      </c>
      <c r="K4238" s="42"/>
      <c r="M4238" s="24"/>
      <c r="N4238" s="23"/>
    </row>
    <row r="4239" spans="1:14">
      <c r="A4239" s="38" t="str" cm="1">
        <f t="array" ref="A4239">_xlfn.TEXTJOIN(",", TRUE, _xlfn.UNIQUE(IF((序时账[日期]=B4239)*(序时账[凭证字号]=C4239), 序时账[科目编码], "")))</f>
        <v>0</v>
      </c>
      <c r="B4239" s="89"/>
      <c r="G4239" s="39"/>
      <c r="H4239" s="39"/>
      <c r="I4239" s="42">
        <f>IF(F4239&lt;&gt;"结转本期损益",_xlfn.XLOOKUP(D4239,科目余额表[科目编码],科目余额表[抽查项目],"无匹配"),"期间结转")</f>
        <v>0</v>
      </c>
      <c r="J4239" s="38" t="str" cm="1">
        <f t="array" ref="J4239">_xlfn.TEXTJOIN(",", TRUE, _xlfn.UNIQUE(IF((序时账[日期]=B4239)*(序时账[凭证字号]=C4239)*IF(G4239=0,序时账[借方金额]&lt;&gt;0,序时账[借方金额]=0)*(序时账[科目编码]&lt;&gt;D4239), 序时账[科目名称], "")))</f>
        <v/>
      </c>
      <c r="K4239" s="42"/>
      <c r="M4239" s="24"/>
      <c r="N4239" s="23"/>
    </row>
    <row r="4240" spans="1:14">
      <c r="A4240" s="38" t="str" cm="1">
        <f t="array" ref="A4240">_xlfn.TEXTJOIN(",", TRUE, _xlfn.UNIQUE(IF((序时账[日期]=B4240)*(序时账[凭证字号]=C4240), 序时账[科目编码], "")))</f>
        <v>0</v>
      </c>
      <c r="B4240" s="89"/>
      <c r="G4240" s="39"/>
      <c r="H4240" s="39"/>
      <c r="I4240" s="42">
        <f>IF(F4240&lt;&gt;"结转本期损益",_xlfn.XLOOKUP(D4240,科目余额表[科目编码],科目余额表[抽查项目],"无匹配"),"期间结转")</f>
        <v>0</v>
      </c>
      <c r="J4240" s="38" t="str" cm="1">
        <f t="array" ref="J4240">_xlfn.TEXTJOIN(",", TRUE, _xlfn.UNIQUE(IF((序时账[日期]=B4240)*(序时账[凭证字号]=C4240)*IF(G4240=0,序时账[借方金额]&lt;&gt;0,序时账[借方金额]=0)*(序时账[科目编码]&lt;&gt;D4240), 序时账[科目名称], "")))</f>
        <v/>
      </c>
      <c r="K4240" s="42"/>
      <c r="M4240" s="24"/>
      <c r="N4240" s="23"/>
    </row>
    <row r="4241" spans="1:14">
      <c r="A4241" s="38" t="str" cm="1">
        <f t="array" ref="A4241">_xlfn.TEXTJOIN(",", TRUE, _xlfn.UNIQUE(IF((序时账[日期]=B4241)*(序时账[凭证字号]=C4241), 序时账[科目编码], "")))</f>
        <v>0</v>
      </c>
      <c r="B4241" s="89"/>
      <c r="G4241" s="39"/>
      <c r="H4241" s="39"/>
      <c r="I4241" s="42">
        <f>IF(F4241&lt;&gt;"结转本期损益",_xlfn.XLOOKUP(D4241,科目余额表[科目编码],科目余额表[抽查项目],"无匹配"),"期间结转")</f>
        <v>0</v>
      </c>
      <c r="J4241" s="38" t="str" cm="1">
        <f t="array" ref="J4241">_xlfn.TEXTJOIN(",", TRUE, _xlfn.UNIQUE(IF((序时账[日期]=B4241)*(序时账[凭证字号]=C4241)*IF(G4241=0,序时账[借方金额]&lt;&gt;0,序时账[借方金额]=0)*(序时账[科目编码]&lt;&gt;D4241), 序时账[科目名称], "")))</f>
        <v/>
      </c>
      <c r="K4241" s="42"/>
      <c r="M4241" s="24"/>
      <c r="N4241" s="23"/>
    </row>
    <row r="4242" spans="1:14">
      <c r="A4242" s="38" t="str" cm="1">
        <f t="array" ref="A4242">_xlfn.TEXTJOIN(",", TRUE, _xlfn.UNIQUE(IF((序时账[日期]=B4242)*(序时账[凭证字号]=C4242), 序时账[科目编码], "")))</f>
        <v>0</v>
      </c>
      <c r="B4242" s="89"/>
      <c r="G4242" s="39"/>
      <c r="H4242" s="39"/>
      <c r="I4242" s="42">
        <f>IF(F4242&lt;&gt;"结转本期损益",_xlfn.XLOOKUP(D4242,科目余额表[科目编码],科目余额表[抽查项目],"无匹配"),"期间结转")</f>
        <v>0</v>
      </c>
      <c r="J4242" s="38" t="str" cm="1">
        <f t="array" ref="J4242">_xlfn.TEXTJOIN(",", TRUE, _xlfn.UNIQUE(IF((序时账[日期]=B4242)*(序时账[凭证字号]=C4242)*IF(G4242=0,序时账[借方金额]&lt;&gt;0,序时账[借方金额]=0)*(序时账[科目编码]&lt;&gt;D4242), 序时账[科目名称], "")))</f>
        <v/>
      </c>
      <c r="K4242" s="42"/>
      <c r="M4242" s="24"/>
      <c r="N4242" s="23"/>
    </row>
    <row r="4243" spans="1:14">
      <c r="A4243" s="38" t="str" cm="1">
        <f t="array" ref="A4243">_xlfn.TEXTJOIN(",", TRUE, _xlfn.UNIQUE(IF((序时账[日期]=B4243)*(序时账[凭证字号]=C4243), 序时账[科目编码], "")))</f>
        <v>0</v>
      </c>
      <c r="B4243" s="89"/>
      <c r="G4243" s="39"/>
      <c r="H4243" s="39"/>
      <c r="I4243" s="42">
        <f>IF(F4243&lt;&gt;"结转本期损益",_xlfn.XLOOKUP(D4243,科目余额表[科目编码],科目余额表[抽查项目],"无匹配"),"期间结转")</f>
        <v>0</v>
      </c>
      <c r="J4243" s="38" t="str" cm="1">
        <f t="array" ref="J4243">_xlfn.TEXTJOIN(",", TRUE, _xlfn.UNIQUE(IF((序时账[日期]=B4243)*(序时账[凭证字号]=C4243)*IF(G4243=0,序时账[借方金额]&lt;&gt;0,序时账[借方金额]=0)*(序时账[科目编码]&lt;&gt;D4243), 序时账[科目名称], "")))</f>
        <v/>
      </c>
      <c r="K4243" s="42"/>
      <c r="M4243" s="24"/>
      <c r="N4243" s="23"/>
    </row>
    <row r="4244" spans="1:14">
      <c r="A4244" s="38" t="str" cm="1">
        <f t="array" ref="A4244">_xlfn.TEXTJOIN(",", TRUE, _xlfn.UNIQUE(IF((序时账[日期]=B4244)*(序时账[凭证字号]=C4244), 序时账[科目编码], "")))</f>
        <v>0</v>
      </c>
      <c r="B4244" s="89"/>
      <c r="G4244" s="39"/>
      <c r="H4244" s="39"/>
      <c r="I4244" s="42">
        <f>IF(F4244&lt;&gt;"结转本期损益",_xlfn.XLOOKUP(D4244,科目余额表[科目编码],科目余额表[抽查项目],"无匹配"),"期间结转")</f>
        <v>0</v>
      </c>
      <c r="J4244" s="38" t="str" cm="1">
        <f t="array" ref="J4244">_xlfn.TEXTJOIN(",", TRUE, _xlfn.UNIQUE(IF((序时账[日期]=B4244)*(序时账[凭证字号]=C4244)*IF(G4244=0,序时账[借方金额]&lt;&gt;0,序时账[借方金额]=0)*(序时账[科目编码]&lt;&gt;D4244), 序时账[科目名称], "")))</f>
        <v/>
      </c>
      <c r="K4244" s="42"/>
      <c r="M4244" s="24"/>
      <c r="N4244" s="23"/>
    </row>
    <row r="4245" spans="1:14">
      <c r="A4245" s="38" t="str" cm="1">
        <f t="array" ref="A4245">_xlfn.TEXTJOIN(",", TRUE, _xlfn.UNIQUE(IF((序时账[日期]=B4245)*(序时账[凭证字号]=C4245), 序时账[科目编码], "")))</f>
        <v>0</v>
      </c>
      <c r="B4245" s="89"/>
      <c r="G4245" s="39"/>
      <c r="H4245" s="39"/>
      <c r="I4245" s="42">
        <f>IF(F4245&lt;&gt;"结转本期损益",_xlfn.XLOOKUP(D4245,科目余额表[科目编码],科目余额表[抽查项目],"无匹配"),"期间结转")</f>
        <v>0</v>
      </c>
      <c r="J4245" s="38" t="str" cm="1">
        <f t="array" ref="J4245">_xlfn.TEXTJOIN(",", TRUE, _xlfn.UNIQUE(IF((序时账[日期]=B4245)*(序时账[凭证字号]=C4245)*IF(G4245=0,序时账[借方金额]&lt;&gt;0,序时账[借方金额]=0)*(序时账[科目编码]&lt;&gt;D4245), 序时账[科目名称], "")))</f>
        <v/>
      </c>
      <c r="K4245" s="42"/>
      <c r="M4245" s="24"/>
      <c r="N4245" s="23"/>
    </row>
    <row r="4246" spans="1:14">
      <c r="A4246" s="38" t="str" cm="1">
        <f t="array" ref="A4246">_xlfn.TEXTJOIN(",", TRUE, _xlfn.UNIQUE(IF((序时账[日期]=B4246)*(序时账[凭证字号]=C4246), 序时账[科目编码], "")))</f>
        <v>0</v>
      </c>
      <c r="B4246" s="89"/>
      <c r="G4246" s="39"/>
      <c r="H4246" s="39"/>
      <c r="I4246" s="42">
        <f>IF(F4246&lt;&gt;"结转本期损益",_xlfn.XLOOKUP(D4246,科目余额表[科目编码],科目余额表[抽查项目],"无匹配"),"期间结转")</f>
        <v>0</v>
      </c>
      <c r="J4246" s="38" t="str" cm="1">
        <f t="array" ref="J4246">_xlfn.TEXTJOIN(",", TRUE, _xlfn.UNIQUE(IF((序时账[日期]=B4246)*(序时账[凭证字号]=C4246)*IF(G4246=0,序时账[借方金额]&lt;&gt;0,序时账[借方金额]=0)*(序时账[科目编码]&lt;&gt;D4246), 序时账[科目名称], "")))</f>
        <v/>
      </c>
      <c r="K4246" s="42"/>
      <c r="M4246" s="24"/>
      <c r="N4246" s="23"/>
    </row>
    <row r="4247" spans="1:14">
      <c r="A4247" s="38" t="str" cm="1">
        <f t="array" ref="A4247">_xlfn.TEXTJOIN(",", TRUE, _xlfn.UNIQUE(IF((序时账[日期]=B4247)*(序时账[凭证字号]=C4247), 序时账[科目编码], "")))</f>
        <v>0</v>
      </c>
      <c r="B4247" s="89"/>
      <c r="G4247" s="39"/>
      <c r="H4247" s="39"/>
      <c r="I4247" s="42">
        <f>IF(F4247&lt;&gt;"结转本期损益",_xlfn.XLOOKUP(D4247,科目余额表[科目编码],科目余额表[抽查项目],"无匹配"),"期间结转")</f>
        <v>0</v>
      </c>
      <c r="J4247" s="38" t="str" cm="1">
        <f t="array" ref="J4247">_xlfn.TEXTJOIN(",", TRUE, _xlfn.UNIQUE(IF((序时账[日期]=B4247)*(序时账[凭证字号]=C4247)*IF(G4247=0,序时账[借方金额]&lt;&gt;0,序时账[借方金额]=0)*(序时账[科目编码]&lt;&gt;D4247), 序时账[科目名称], "")))</f>
        <v/>
      </c>
      <c r="K4247" s="42"/>
      <c r="M4247" s="24"/>
      <c r="N4247" s="23"/>
    </row>
    <row r="4248" spans="1:14">
      <c r="A4248" s="38" t="str" cm="1">
        <f t="array" ref="A4248">_xlfn.TEXTJOIN(",", TRUE, _xlfn.UNIQUE(IF((序时账[日期]=B4248)*(序时账[凭证字号]=C4248), 序时账[科目编码], "")))</f>
        <v>0</v>
      </c>
      <c r="B4248" s="89"/>
      <c r="G4248" s="39"/>
      <c r="H4248" s="39"/>
      <c r="I4248" s="42">
        <f>IF(F4248&lt;&gt;"结转本期损益",_xlfn.XLOOKUP(D4248,科目余额表[科目编码],科目余额表[抽查项目],"无匹配"),"期间结转")</f>
        <v>0</v>
      </c>
      <c r="J4248" s="38" t="str" cm="1">
        <f t="array" ref="J4248">_xlfn.TEXTJOIN(",", TRUE, _xlfn.UNIQUE(IF((序时账[日期]=B4248)*(序时账[凭证字号]=C4248)*IF(G4248=0,序时账[借方金额]&lt;&gt;0,序时账[借方金额]=0)*(序时账[科目编码]&lt;&gt;D4248), 序时账[科目名称], "")))</f>
        <v/>
      </c>
      <c r="K4248" s="42"/>
      <c r="M4248" s="24"/>
      <c r="N4248" s="23"/>
    </row>
    <row r="4249" spans="1:14">
      <c r="A4249" s="38" t="str" cm="1">
        <f t="array" ref="A4249">_xlfn.TEXTJOIN(",", TRUE, _xlfn.UNIQUE(IF((序时账[日期]=B4249)*(序时账[凭证字号]=C4249), 序时账[科目编码], "")))</f>
        <v>0</v>
      </c>
      <c r="B4249" s="89"/>
      <c r="G4249" s="39"/>
      <c r="H4249" s="39"/>
      <c r="I4249" s="42">
        <f>IF(F4249&lt;&gt;"结转本期损益",_xlfn.XLOOKUP(D4249,科目余额表[科目编码],科目余额表[抽查项目],"无匹配"),"期间结转")</f>
        <v>0</v>
      </c>
      <c r="J4249" s="38" t="str" cm="1">
        <f t="array" ref="J4249">_xlfn.TEXTJOIN(",", TRUE, _xlfn.UNIQUE(IF((序时账[日期]=B4249)*(序时账[凭证字号]=C4249)*IF(G4249=0,序时账[借方金额]&lt;&gt;0,序时账[借方金额]=0)*(序时账[科目编码]&lt;&gt;D4249), 序时账[科目名称], "")))</f>
        <v/>
      </c>
      <c r="K4249" s="42"/>
      <c r="M4249" s="24"/>
      <c r="N4249" s="23"/>
    </row>
    <row r="4250" spans="1:14">
      <c r="A4250" s="38" t="str" cm="1">
        <f t="array" ref="A4250">_xlfn.TEXTJOIN(",", TRUE, _xlfn.UNIQUE(IF((序时账[日期]=B4250)*(序时账[凭证字号]=C4250), 序时账[科目编码], "")))</f>
        <v>0</v>
      </c>
      <c r="B4250" s="89"/>
      <c r="G4250" s="39"/>
      <c r="H4250" s="39"/>
      <c r="I4250" s="42">
        <f>IF(F4250&lt;&gt;"结转本期损益",_xlfn.XLOOKUP(D4250,科目余额表[科目编码],科目余额表[抽查项目],"无匹配"),"期间结转")</f>
        <v>0</v>
      </c>
      <c r="J4250" s="38" t="str" cm="1">
        <f t="array" ref="J4250">_xlfn.TEXTJOIN(",", TRUE, _xlfn.UNIQUE(IF((序时账[日期]=B4250)*(序时账[凭证字号]=C4250)*IF(G4250=0,序时账[借方金额]&lt;&gt;0,序时账[借方金额]=0)*(序时账[科目编码]&lt;&gt;D4250), 序时账[科目名称], "")))</f>
        <v/>
      </c>
      <c r="K4250" s="42"/>
      <c r="M4250" s="24"/>
      <c r="N4250" s="23"/>
    </row>
    <row r="4251" spans="1:14">
      <c r="A4251" s="38" t="str" cm="1">
        <f t="array" ref="A4251">_xlfn.TEXTJOIN(",", TRUE, _xlfn.UNIQUE(IF((序时账[日期]=B4251)*(序时账[凭证字号]=C4251), 序时账[科目编码], "")))</f>
        <v>0</v>
      </c>
      <c r="B4251" s="89"/>
      <c r="G4251" s="39"/>
      <c r="H4251" s="39"/>
      <c r="I4251" s="42">
        <f>IF(F4251&lt;&gt;"结转本期损益",_xlfn.XLOOKUP(D4251,科目余额表[科目编码],科目余额表[抽查项目],"无匹配"),"期间结转")</f>
        <v>0</v>
      </c>
      <c r="J4251" s="38" t="str" cm="1">
        <f t="array" ref="J4251">_xlfn.TEXTJOIN(",", TRUE, _xlfn.UNIQUE(IF((序时账[日期]=B4251)*(序时账[凭证字号]=C4251)*IF(G4251=0,序时账[借方金额]&lt;&gt;0,序时账[借方金额]=0)*(序时账[科目编码]&lt;&gt;D4251), 序时账[科目名称], "")))</f>
        <v/>
      </c>
      <c r="K4251" s="42"/>
      <c r="M4251" s="24"/>
      <c r="N4251" s="23"/>
    </row>
    <row r="4252" spans="1:14">
      <c r="A4252" s="38" t="str" cm="1">
        <f t="array" ref="A4252">_xlfn.TEXTJOIN(",", TRUE, _xlfn.UNIQUE(IF((序时账[日期]=B4252)*(序时账[凭证字号]=C4252), 序时账[科目编码], "")))</f>
        <v>0</v>
      </c>
      <c r="B4252" s="89"/>
      <c r="G4252" s="39"/>
      <c r="H4252" s="39"/>
      <c r="I4252" s="42">
        <f>IF(F4252&lt;&gt;"结转本期损益",_xlfn.XLOOKUP(D4252,科目余额表[科目编码],科目余额表[抽查项目],"无匹配"),"期间结转")</f>
        <v>0</v>
      </c>
      <c r="J4252" s="38" t="str" cm="1">
        <f t="array" ref="J4252">_xlfn.TEXTJOIN(",", TRUE, _xlfn.UNIQUE(IF((序时账[日期]=B4252)*(序时账[凭证字号]=C4252)*IF(G4252=0,序时账[借方金额]&lt;&gt;0,序时账[借方金额]=0)*(序时账[科目编码]&lt;&gt;D4252), 序时账[科目名称], "")))</f>
        <v/>
      </c>
      <c r="K4252" s="42"/>
      <c r="M4252" s="24"/>
      <c r="N4252" s="23"/>
    </row>
    <row r="4253" spans="1:14">
      <c r="A4253" s="38" t="str" cm="1">
        <f t="array" ref="A4253">_xlfn.TEXTJOIN(",", TRUE, _xlfn.UNIQUE(IF((序时账[日期]=B4253)*(序时账[凭证字号]=C4253), 序时账[科目编码], "")))</f>
        <v>0</v>
      </c>
      <c r="B4253" s="89"/>
      <c r="G4253" s="39"/>
      <c r="H4253" s="39"/>
      <c r="I4253" s="42">
        <f>IF(F4253&lt;&gt;"结转本期损益",_xlfn.XLOOKUP(D4253,科目余额表[科目编码],科目余额表[抽查项目],"无匹配"),"期间结转")</f>
        <v>0</v>
      </c>
      <c r="J4253" s="38" t="str" cm="1">
        <f t="array" ref="J4253">_xlfn.TEXTJOIN(",", TRUE, _xlfn.UNIQUE(IF((序时账[日期]=B4253)*(序时账[凭证字号]=C4253)*IF(G4253=0,序时账[借方金额]&lt;&gt;0,序时账[借方金额]=0)*(序时账[科目编码]&lt;&gt;D4253), 序时账[科目名称], "")))</f>
        <v/>
      </c>
      <c r="K4253" s="42"/>
      <c r="M4253" s="24"/>
      <c r="N4253" s="23"/>
    </row>
    <row r="4254" spans="1:14">
      <c r="A4254" s="38" t="str" cm="1">
        <f t="array" ref="A4254">_xlfn.TEXTJOIN(",", TRUE, _xlfn.UNIQUE(IF((序时账[日期]=B4254)*(序时账[凭证字号]=C4254), 序时账[科目编码], "")))</f>
        <v>0</v>
      </c>
      <c r="B4254" s="89"/>
      <c r="G4254" s="39"/>
      <c r="H4254" s="39"/>
      <c r="I4254" s="42">
        <f>IF(F4254&lt;&gt;"结转本期损益",_xlfn.XLOOKUP(D4254,科目余额表[科目编码],科目余额表[抽查项目],"无匹配"),"期间结转")</f>
        <v>0</v>
      </c>
      <c r="J4254" s="38" t="str" cm="1">
        <f t="array" ref="J4254">_xlfn.TEXTJOIN(",", TRUE, _xlfn.UNIQUE(IF((序时账[日期]=B4254)*(序时账[凭证字号]=C4254)*IF(G4254=0,序时账[借方金额]&lt;&gt;0,序时账[借方金额]=0)*(序时账[科目编码]&lt;&gt;D4254), 序时账[科目名称], "")))</f>
        <v/>
      </c>
      <c r="K4254" s="42"/>
      <c r="M4254" s="24"/>
      <c r="N4254" s="23"/>
    </row>
    <row r="4255" spans="1:14">
      <c r="A4255" s="38" t="str" cm="1">
        <f t="array" ref="A4255">_xlfn.TEXTJOIN(",", TRUE, _xlfn.UNIQUE(IF((序时账[日期]=B4255)*(序时账[凭证字号]=C4255), 序时账[科目编码], "")))</f>
        <v>0</v>
      </c>
      <c r="B4255" s="89"/>
      <c r="G4255" s="39"/>
      <c r="H4255" s="39"/>
      <c r="I4255" s="42">
        <f>IF(F4255&lt;&gt;"结转本期损益",_xlfn.XLOOKUP(D4255,科目余额表[科目编码],科目余额表[抽查项目],"无匹配"),"期间结转")</f>
        <v>0</v>
      </c>
      <c r="J4255" s="38" t="str" cm="1">
        <f t="array" ref="J4255">_xlfn.TEXTJOIN(",", TRUE, _xlfn.UNIQUE(IF((序时账[日期]=B4255)*(序时账[凭证字号]=C4255)*IF(G4255=0,序时账[借方金额]&lt;&gt;0,序时账[借方金额]=0)*(序时账[科目编码]&lt;&gt;D4255), 序时账[科目名称], "")))</f>
        <v/>
      </c>
      <c r="K4255" s="42"/>
      <c r="M4255" s="24"/>
      <c r="N4255" s="23"/>
    </row>
    <row r="4256" spans="1:14">
      <c r="A4256" s="38" t="str" cm="1">
        <f t="array" ref="A4256">_xlfn.TEXTJOIN(",", TRUE, _xlfn.UNIQUE(IF((序时账[日期]=B4256)*(序时账[凭证字号]=C4256), 序时账[科目编码], "")))</f>
        <v>0</v>
      </c>
      <c r="B4256" s="89"/>
      <c r="G4256" s="39"/>
      <c r="H4256" s="39"/>
      <c r="I4256" s="42">
        <f>IF(F4256&lt;&gt;"结转本期损益",_xlfn.XLOOKUP(D4256,科目余额表[科目编码],科目余额表[抽查项目],"无匹配"),"期间结转")</f>
        <v>0</v>
      </c>
      <c r="J4256" s="38" t="str" cm="1">
        <f t="array" ref="J4256">_xlfn.TEXTJOIN(",", TRUE, _xlfn.UNIQUE(IF((序时账[日期]=B4256)*(序时账[凭证字号]=C4256)*IF(G4256=0,序时账[借方金额]&lt;&gt;0,序时账[借方金额]=0)*(序时账[科目编码]&lt;&gt;D4256), 序时账[科目名称], "")))</f>
        <v/>
      </c>
      <c r="K4256" s="42"/>
      <c r="M4256" s="24"/>
      <c r="N4256" s="23"/>
    </row>
    <row r="4257" spans="1:14">
      <c r="A4257" s="38" t="str" cm="1">
        <f t="array" ref="A4257">_xlfn.TEXTJOIN(",", TRUE, _xlfn.UNIQUE(IF((序时账[日期]=B4257)*(序时账[凭证字号]=C4257), 序时账[科目编码], "")))</f>
        <v>0</v>
      </c>
      <c r="B4257" s="89"/>
      <c r="G4257" s="39"/>
      <c r="H4257" s="39"/>
      <c r="I4257" s="42">
        <f>IF(F4257&lt;&gt;"结转本期损益",_xlfn.XLOOKUP(D4257,科目余额表[科目编码],科目余额表[抽查项目],"无匹配"),"期间结转")</f>
        <v>0</v>
      </c>
      <c r="J4257" s="38" t="str" cm="1">
        <f t="array" ref="J4257">_xlfn.TEXTJOIN(",", TRUE, _xlfn.UNIQUE(IF((序时账[日期]=B4257)*(序时账[凭证字号]=C4257)*IF(G4257=0,序时账[借方金额]&lt;&gt;0,序时账[借方金额]=0)*(序时账[科目编码]&lt;&gt;D4257), 序时账[科目名称], "")))</f>
        <v/>
      </c>
      <c r="K4257" s="42"/>
      <c r="M4257" s="24"/>
      <c r="N4257" s="23"/>
    </row>
    <row r="4258" spans="1:14">
      <c r="A4258" s="38" t="str" cm="1">
        <f t="array" ref="A4258">_xlfn.TEXTJOIN(",", TRUE, _xlfn.UNIQUE(IF((序时账[日期]=B4258)*(序时账[凭证字号]=C4258), 序时账[科目编码], "")))</f>
        <v>0</v>
      </c>
      <c r="B4258" s="89"/>
      <c r="G4258" s="39"/>
      <c r="H4258" s="39"/>
      <c r="I4258" s="42">
        <f>IF(F4258&lt;&gt;"结转本期损益",_xlfn.XLOOKUP(D4258,科目余额表[科目编码],科目余额表[抽查项目],"无匹配"),"期间结转")</f>
        <v>0</v>
      </c>
      <c r="J4258" s="38" t="str" cm="1">
        <f t="array" ref="J4258">_xlfn.TEXTJOIN(",", TRUE, _xlfn.UNIQUE(IF((序时账[日期]=B4258)*(序时账[凭证字号]=C4258)*IF(G4258=0,序时账[借方金额]&lt;&gt;0,序时账[借方金额]=0)*(序时账[科目编码]&lt;&gt;D4258), 序时账[科目名称], "")))</f>
        <v/>
      </c>
      <c r="K4258" s="42"/>
      <c r="M4258" s="24"/>
      <c r="N4258" s="23"/>
    </row>
    <row r="4259" spans="1:14">
      <c r="A4259" s="38" t="str" cm="1">
        <f t="array" ref="A4259">_xlfn.TEXTJOIN(",", TRUE, _xlfn.UNIQUE(IF((序时账[日期]=B4259)*(序时账[凭证字号]=C4259), 序时账[科目编码], "")))</f>
        <v>0</v>
      </c>
      <c r="B4259" s="89"/>
      <c r="G4259" s="39"/>
      <c r="H4259" s="39"/>
      <c r="I4259" s="42">
        <f>IF(F4259&lt;&gt;"结转本期损益",_xlfn.XLOOKUP(D4259,科目余额表[科目编码],科目余额表[抽查项目],"无匹配"),"期间结转")</f>
        <v>0</v>
      </c>
      <c r="J4259" s="38" t="str" cm="1">
        <f t="array" ref="J4259">_xlfn.TEXTJOIN(",", TRUE, _xlfn.UNIQUE(IF((序时账[日期]=B4259)*(序时账[凭证字号]=C4259)*IF(G4259=0,序时账[借方金额]&lt;&gt;0,序时账[借方金额]=0)*(序时账[科目编码]&lt;&gt;D4259), 序时账[科目名称], "")))</f>
        <v/>
      </c>
      <c r="K4259" s="42"/>
      <c r="M4259" s="24"/>
      <c r="N4259" s="23"/>
    </row>
    <row r="4260" spans="1:14">
      <c r="A4260" s="38" t="str" cm="1">
        <f t="array" ref="A4260">_xlfn.TEXTJOIN(",", TRUE, _xlfn.UNIQUE(IF((序时账[日期]=B4260)*(序时账[凭证字号]=C4260), 序时账[科目编码], "")))</f>
        <v>0</v>
      </c>
      <c r="B4260" s="89"/>
      <c r="G4260" s="39"/>
      <c r="H4260" s="39"/>
      <c r="I4260" s="42">
        <f>IF(F4260&lt;&gt;"结转本期损益",_xlfn.XLOOKUP(D4260,科目余额表[科目编码],科目余额表[抽查项目],"无匹配"),"期间结转")</f>
        <v>0</v>
      </c>
      <c r="J4260" s="38" t="str" cm="1">
        <f t="array" ref="J4260">_xlfn.TEXTJOIN(",", TRUE, _xlfn.UNIQUE(IF((序时账[日期]=B4260)*(序时账[凭证字号]=C4260)*IF(G4260=0,序时账[借方金额]&lt;&gt;0,序时账[借方金额]=0)*(序时账[科目编码]&lt;&gt;D4260), 序时账[科目名称], "")))</f>
        <v/>
      </c>
      <c r="K4260" s="42"/>
      <c r="M4260" s="24"/>
      <c r="N4260" s="23"/>
    </row>
    <row r="4261" spans="1:14">
      <c r="A4261" s="38" t="str" cm="1">
        <f t="array" ref="A4261">_xlfn.TEXTJOIN(",", TRUE, _xlfn.UNIQUE(IF((序时账[日期]=B4261)*(序时账[凭证字号]=C4261), 序时账[科目编码], "")))</f>
        <v>0</v>
      </c>
      <c r="B4261" s="89"/>
      <c r="G4261" s="39"/>
      <c r="H4261" s="39"/>
      <c r="I4261" s="42">
        <f>IF(F4261&lt;&gt;"结转本期损益",_xlfn.XLOOKUP(D4261,科目余额表[科目编码],科目余额表[抽查项目],"无匹配"),"期间结转")</f>
        <v>0</v>
      </c>
      <c r="J4261" s="38" t="str" cm="1">
        <f t="array" ref="J4261">_xlfn.TEXTJOIN(",", TRUE, _xlfn.UNIQUE(IF((序时账[日期]=B4261)*(序时账[凭证字号]=C4261)*IF(G4261=0,序时账[借方金额]&lt;&gt;0,序时账[借方金额]=0)*(序时账[科目编码]&lt;&gt;D4261), 序时账[科目名称], "")))</f>
        <v/>
      </c>
      <c r="K4261" s="42"/>
      <c r="M4261" s="24"/>
      <c r="N4261" s="23"/>
    </row>
    <row r="4262" spans="1:14">
      <c r="A4262" s="38" t="str" cm="1">
        <f t="array" ref="A4262">_xlfn.TEXTJOIN(",", TRUE, _xlfn.UNIQUE(IF((序时账[日期]=B4262)*(序时账[凭证字号]=C4262), 序时账[科目编码], "")))</f>
        <v>0</v>
      </c>
      <c r="B4262" s="89"/>
      <c r="G4262" s="39"/>
      <c r="H4262" s="39"/>
      <c r="I4262" s="42">
        <f>IF(F4262&lt;&gt;"结转本期损益",_xlfn.XLOOKUP(D4262,科目余额表[科目编码],科目余额表[抽查项目],"无匹配"),"期间结转")</f>
        <v>0</v>
      </c>
      <c r="J4262" s="38" t="str" cm="1">
        <f t="array" ref="J4262">_xlfn.TEXTJOIN(",", TRUE, _xlfn.UNIQUE(IF((序时账[日期]=B4262)*(序时账[凭证字号]=C4262)*IF(G4262=0,序时账[借方金额]&lt;&gt;0,序时账[借方金额]=0)*(序时账[科目编码]&lt;&gt;D4262), 序时账[科目名称], "")))</f>
        <v/>
      </c>
      <c r="K4262" s="42"/>
      <c r="M4262" s="24"/>
      <c r="N4262" s="23"/>
    </row>
    <row r="4263" spans="1:14">
      <c r="A4263" s="38" t="str" cm="1">
        <f t="array" ref="A4263">_xlfn.TEXTJOIN(",", TRUE, _xlfn.UNIQUE(IF((序时账[日期]=B4263)*(序时账[凭证字号]=C4263), 序时账[科目编码], "")))</f>
        <v>0</v>
      </c>
      <c r="B4263" s="89"/>
      <c r="G4263" s="39"/>
      <c r="H4263" s="39"/>
      <c r="I4263" s="42">
        <f>IF(F4263&lt;&gt;"结转本期损益",_xlfn.XLOOKUP(D4263,科目余额表[科目编码],科目余额表[抽查项目],"无匹配"),"期间结转")</f>
        <v>0</v>
      </c>
      <c r="J4263" s="38" t="str" cm="1">
        <f t="array" ref="J4263">_xlfn.TEXTJOIN(",", TRUE, _xlfn.UNIQUE(IF((序时账[日期]=B4263)*(序时账[凭证字号]=C4263)*IF(G4263=0,序时账[借方金额]&lt;&gt;0,序时账[借方金额]=0)*(序时账[科目编码]&lt;&gt;D4263), 序时账[科目名称], "")))</f>
        <v/>
      </c>
      <c r="K4263" s="42"/>
      <c r="M4263" s="24"/>
      <c r="N4263" s="23"/>
    </row>
    <row r="4264" spans="1:14">
      <c r="A4264" s="38" t="str" cm="1">
        <f t="array" ref="A4264">_xlfn.TEXTJOIN(",", TRUE, _xlfn.UNIQUE(IF((序时账[日期]=B4264)*(序时账[凭证字号]=C4264), 序时账[科目编码], "")))</f>
        <v>0</v>
      </c>
      <c r="B4264" s="89"/>
      <c r="G4264" s="39"/>
      <c r="H4264" s="39"/>
      <c r="I4264" s="42">
        <f>IF(F4264&lt;&gt;"结转本期损益",_xlfn.XLOOKUP(D4264,科目余额表[科目编码],科目余额表[抽查项目],"无匹配"),"期间结转")</f>
        <v>0</v>
      </c>
      <c r="J4264" s="38" t="str" cm="1">
        <f t="array" ref="J4264">_xlfn.TEXTJOIN(",", TRUE, _xlfn.UNIQUE(IF((序时账[日期]=B4264)*(序时账[凭证字号]=C4264)*IF(G4264=0,序时账[借方金额]&lt;&gt;0,序时账[借方金额]=0)*(序时账[科目编码]&lt;&gt;D4264), 序时账[科目名称], "")))</f>
        <v/>
      </c>
      <c r="K4264" s="42"/>
      <c r="M4264" s="24"/>
      <c r="N4264" s="23"/>
    </row>
    <row r="4265" spans="1:14">
      <c r="A4265" s="38" t="str" cm="1">
        <f t="array" ref="A4265">_xlfn.TEXTJOIN(",", TRUE, _xlfn.UNIQUE(IF((序时账[日期]=B4265)*(序时账[凭证字号]=C4265), 序时账[科目编码], "")))</f>
        <v>0</v>
      </c>
      <c r="B4265" s="89"/>
      <c r="G4265" s="39"/>
      <c r="H4265" s="39"/>
      <c r="I4265" s="42">
        <f>IF(F4265&lt;&gt;"结转本期损益",_xlfn.XLOOKUP(D4265,科目余额表[科目编码],科目余额表[抽查项目],"无匹配"),"期间结转")</f>
        <v>0</v>
      </c>
      <c r="J4265" s="38" t="str" cm="1">
        <f t="array" ref="J4265">_xlfn.TEXTJOIN(",", TRUE, _xlfn.UNIQUE(IF((序时账[日期]=B4265)*(序时账[凭证字号]=C4265)*IF(G4265=0,序时账[借方金额]&lt;&gt;0,序时账[借方金额]=0)*(序时账[科目编码]&lt;&gt;D4265), 序时账[科目名称], "")))</f>
        <v/>
      </c>
      <c r="K4265" s="42"/>
      <c r="M4265" s="24"/>
      <c r="N4265" s="23"/>
    </row>
    <row r="4266" spans="1:14">
      <c r="A4266" s="38" t="str" cm="1">
        <f t="array" ref="A4266">_xlfn.TEXTJOIN(",", TRUE, _xlfn.UNIQUE(IF((序时账[日期]=B4266)*(序时账[凭证字号]=C4266), 序时账[科目编码], "")))</f>
        <v>0</v>
      </c>
      <c r="B4266" s="89"/>
      <c r="G4266" s="39"/>
      <c r="H4266" s="39"/>
      <c r="I4266" s="42">
        <f>IF(F4266&lt;&gt;"结转本期损益",_xlfn.XLOOKUP(D4266,科目余额表[科目编码],科目余额表[抽查项目],"无匹配"),"期间结转")</f>
        <v>0</v>
      </c>
      <c r="J4266" s="38" t="str" cm="1">
        <f t="array" ref="J4266">_xlfn.TEXTJOIN(",", TRUE, _xlfn.UNIQUE(IF((序时账[日期]=B4266)*(序时账[凭证字号]=C4266)*IF(G4266=0,序时账[借方金额]&lt;&gt;0,序时账[借方金额]=0)*(序时账[科目编码]&lt;&gt;D4266), 序时账[科目名称], "")))</f>
        <v/>
      </c>
      <c r="K4266" s="42"/>
      <c r="M4266" s="24"/>
      <c r="N4266" s="23"/>
    </row>
    <row r="4267" spans="1:14">
      <c r="A4267" s="38" t="str" cm="1">
        <f t="array" ref="A4267">_xlfn.TEXTJOIN(",", TRUE, _xlfn.UNIQUE(IF((序时账[日期]=B4267)*(序时账[凭证字号]=C4267), 序时账[科目编码], "")))</f>
        <v>0</v>
      </c>
      <c r="B4267" s="89"/>
      <c r="G4267" s="39"/>
      <c r="H4267" s="39"/>
      <c r="I4267" s="42">
        <f>IF(F4267&lt;&gt;"结转本期损益",_xlfn.XLOOKUP(D4267,科目余额表[科目编码],科目余额表[抽查项目],"无匹配"),"期间结转")</f>
        <v>0</v>
      </c>
      <c r="J4267" s="38" t="str" cm="1">
        <f t="array" ref="J4267">_xlfn.TEXTJOIN(",", TRUE, _xlfn.UNIQUE(IF((序时账[日期]=B4267)*(序时账[凭证字号]=C4267)*IF(G4267=0,序时账[借方金额]&lt;&gt;0,序时账[借方金额]=0)*(序时账[科目编码]&lt;&gt;D4267), 序时账[科目名称], "")))</f>
        <v/>
      </c>
      <c r="K4267" s="42"/>
      <c r="M4267" s="24"/>
      <c r="N4267" s="23"/>
    </row>
    <row r="4268" spans="1:14">
      <c r="A4268" s="38" t="str" cm="1">
        <f t="array" ref="A4268">_xlfn.TEXTJOIN(",", TRUE, _xlfn.UNIQUE(IF((序时账[日期]=B4268)*(序时账[凭证字号]=C4268), 序时账[科目编码], "")))</f>
        <v>0</v>
      </c>
      <c r="B4268" s="89"/>
      <c r="G4268" s="39"/>
      <c r="H4268" s="39"/>
      <c r="I4268" s="42">
        <f>IF(F4268&lt;&gt;"结转本期损益",_xlfn.XLOOKUP(D4268,科目余额表[科目编码],科目余额表[抽查项目],"无匹配"),"期间结转")</f>
        <v>0</v>
      </c>
      <c r="J4268" s="38" t="str" cm="1">
        <f t="array" ref="J4268">_xlfn.TEXTJOIN(",", TRUE, _xlfn.UNIQUE(IF((序时账[日期]=B4268)*(序时账[凭证字号]=C4268)*IF(G4268=0,序时账[借方金额]&lt;&gt;0,序时账[借方金额]=0)*(序时账[科目编码]&lt;&gt;D4268), 序时账[科目名称], "")))</f>
        <v/>
      </c>
      <c r="K4268" s="42"/>
      <c r="M4268" s="24"/>
      <c r="N4268" s="23"/>
    </row>
    <row r="4269" spans="1:14">
      <c r="A4269" s="38" t="str" cm="1">
        <f t="array" ref="A4269">_xlfn.TEXTJOIN(",", TRUE, _xlfn.UNIQUE(IF((序时账[日期]=B4269)*(序时账[凭证字号]=C4269), 序时账[科目编码], "")))</f>
        <v>0</v>
      </c>
      <c r="B4269" s="89"/>
      <c r="G4269" s="39"/>
      <c r="H4269" s="39"/>
      <c r="I4269" s="42">
        <f>IF(F4269&lt;&gt;"结转本期损益",_xlfn.XLOOKUP(D4269,科目余额表[科目编码],科目余额表[抽查项目],"无匹配"),"期间结转")</f>
        <v>0</v>
      </c>
      <c r="J4269" s="38" t="str" cm="1">
        <f t="array" ref="J4269">_xlfn.TEXTJOIN(",", TRUE, _xlfn.UNIQUE(IF((序时账[日期]=B4269)*(序时账[凭证字号]=C4269)*IF(G4269=0,序时账[借方金额]&lt;&gt;0,序时账[借方金额]=0)*(序时账[科目编码]&lt;&gt;D4269), 序时账[科目名称], "")))</f>
        <v/>
      </c>
      <c r="K4269" s="42"/>
      <c r="M4269" s="24"/>
      <c r="N4269" s="23"/>
    </row>
    <row r="4270" spans="1:14">
      <c r="A4270" s="38" t="str" cm="1">
        <f t="array" ref="A4270">_xlfn.TEXTJOIN(",", TRUE, _xlfn.UNIQUE(IF((序时账[日期]=B4270)*(序时账[凭证字号]=C4270), 序时账[科目编码], "")))</f>
        <v>0</v>
      </c>
      <c r="B4270" s="89"/>
      <c r="G4270" s="39"/>
      <c r="H4270" s="39"/>
      <c r="I4270" s="42">
        <f>IF(F4270&lt;&gt;"结转本期损益",_xlfn.XLOOKUP(D4270,科目余额表[科目编码],科目余额表[抽查项目],"无匹配"),"期间结转")</f>
        <v>0</v>
      </c>
      <c r="J4270" s="38" t="str" cm="1">
        <f t="array" ref="J4270">_xlfn.TEXTJOIN(",", TRUE, _xlfn.UNIQUE(IF((序时账[日期]=B4270)*(序时账[凭证字号]=C4270)*IF(G4270=0,序时账[借方金额]&lt;&gt;0,序时账[借方金额]=0)*(序时账[科目编码]&lt;&gt;D4270), 序时账[科目名称], "")))</f>
        <v/>
      </c>
      <c r="K4270" s="42"/>
      <c r="M4270" s="24"/>
      <c r="N4270" s="23"/>
    </row>
    <row r="4271" spans="1:14">
      <c r="A4271" s="38" t="str" cm="1">
        <f t="array" ref="A4271">_xlfn.TEXTJOIN(",", TRUE, _xlfn.UNIQUE(IF((序时账[日期]=B4271)*(序时账[凭证字号]=C4271), 序时账[科目编码], "")))</f>
        <v>0</v>
      </c>
      <c r="B4271" s="89"/>
      <c r="G4271" s="39"/>
      <c r="H4271" s="39"/>
      <c r="I4271" s="42">
        <f>IF(F4271&lt;&gt;"结转本期损益",_xlfn.XLOOKUP(D4271,科目余额表[科目编码],科目余额表[抽查项目],"无匹配"),"期间结转")</f>
        <v>0</v>
      </c>
      <c r="J4271" s="38" t="str" cm="1">
        <f t="array" ref="J4271">_xlfn.TEXTJOIN(",", TRUE, _xlfn.UNIQUE(IF((序时账[日期]=B4271)*(序时账[凭证字号]=C4271)*IF(G4271=0,序时账[借方金额]&lt;&gt;0,序时账[借方金额]=0)*(序时账[科目编码]&lt;&gt;D4271), 序时账[科目名称], "")))</f>
        <v/>
      </c>
      <c r="K4271" s="42"/>
      <c r="M4271" s="24"/>
      <c r="N4271" s="23"/>
    </row>
    <row r="4272" spans="1:14">
      <c r="A4272" s="38" t="str" cm="1">
        <f t="array" ref="A4272">_xlfn.TEXTJOIN(",", TRUE, _xlfn.UNIQUE(IF((序时账[日期]=B4272)*(序时账[凭证字号]=C4272), 序时账[科目编码], "")))</f>
        <v>0</v>
      </c>
      <c r="B4272" s="89"/>
      <c r="G4272" s="39"/>
      <c r="H4272" s="39"/>
      <c r="I4272" s="42">
        <f>IF(F4272&lt;&gt;"结转本期损益",_xlfn.XLOOKUP(D4272,科目余额表[科目编码],科目余额表[抽查项目],"无匹配"),"期间结转")</f>
        <v>0</v>
      </c>
      <c r="J4272" s="38" t="str" cm="1">
        <f t="array" ref="J4272">_xlfn.TEXTJOIN(",", TRUE, _xlfn.UNIQUE(IF((序时账[日期]=B4272)*(序时账[凭证字号]=C4272)*IF(G4272=0,序时账[借方金额]&lt;&gt;0,序时账[借方金额]=0)*(序时账[科目编码]&lt;&gt;D4272), 序时账[科目名称], "")))</f>
        <v/>
      </c>
      <c r="K4272" s="42"/>
      <c r="M4272" s="24"/>
      <c r="N4272" s="23"/>
    </row>
    <row r="4273" spans="1:14">
      <c r="A4273" s="38" t="str" cm="1">
        <f t="array" ref="A4273">_xlfn.TEXTJOIN(",", TRUE, _xlfn.UNIQUE(IF((序时账[日期]=B4273)*(序时账[凭证字号]=C4273), 序时账[科目编码], "")))</f>
        <v>0</v>
      </c>
      <c r="B4273" s="89"/>
      <c r="G4273" s="39"/>
      <c r="H4273" s="39"/>
      <c r="I4273" s="42">
        <f>IF(F4273&lt;&gt;"结转本期损益",_xlfn.XLOOKUP(D4273,科目余额表[科目编码],科目余额表[抽查项目],"无匹配"),"期间结转")</f>
        <v>0</v>
      </c>
      <c r="J4273" s="38" t="str" cm="1">
        <f t="array" ref="J4273">_xlfn.TEXTJOIN(",", TRUE, _xlfn.UNIQUE(IF((序时账[日期]=B4273)*(序时账[凭证字号]=C4273)*IF(G4273=0,序时账[借方金额]&lt;&gt;0,序时账[借方金额]=0)*(序时账[科目编码]&lt;&gt;D4273), 序时账[科目名称], "")))</f>
        <v/>
      </c>
      <c r="K4273" s="42"/>
      <c r="M4273" s="24"/>
      <c r="N4273" s="23"/>
    </row>
    <row r="4274" spans="1:14">
      <c r="A4274" s="38" t="str" cm="1">
        <f t="array" ref="A4274">_xlfn.TEXTJOIN(",", TRUE, _xlfn.UNIQUE(IF((序时账[日期]=B4274)*(序时账[凭证字号]=C4274), 序时账[科目编码], "")))</f>
        <v>0</v>
      </c>
      <c r="B4274" s="89"/>
      <c r="G4274" s="39"/>
      <c r="H4274" s="39"/>
      <c r="I4274" s="42">
        <f>IF(F4274&lt;&gt;"结转本期损益",_xlfn.XLOOKUP(D4274,科目余额表[科目编码],科目余额表[抽查项目],"无匹配"),"期间结转")</f>
        <v>0</v>
      </c>
      <c r="J4274" s="38" t="str" cm="1">
        <f t="array" ref="J4274">_xlfn.TEXTJOIN(",", TRUE, _xlfn.UNIQUE(IF((序时账[日期]=B4274)*(序时账[凭证字号]=C4274)*IF(G4274=0,序时账[借方金额]&lt;&gt;0,序时账[借方金额]=0)*(序时账[科目编码]&lt;&gt;D4274), 序时账[科目名称], "")))</f>
        <v/>
      </c>
      <c r="K4274" s="42"/>
      <c r="M4274" s="24"/>
      <c r="N4274" s="23"/>
    </row>
    <row r="4275" spans="1:14">
      <c r="A4275" s="38" t="str" cm="1">
        <f t="array" ref="A4275">_xlfn.TEXTJOIN(",", TRUE, _xlfn.UNIQUE(IF((序时账[日期]=B4275)*(序时账[凭证字号]=C4275), 序时账[科目编码], "")))</f>
        <v>0</v>
      </c>
      <c r="B4275" s="89"/>
      <c r="G4275" s="39"/>
      <c r="H4275" s="39"/>
      <c r="I4275" s="42">
        <f>IF(F4275&lt;&gt;"结转本期损益",_xlfn.XLOOKUP(D4275,科目余额表[科目编码],科目余额表[抽查项目],"无匹配"),"期间结转")</f>
        <v>0</v>
      </c>
      <c r="J4275" s="38" t="str" cm="1">
        <f t="array" ref="J4275">_xlfn.TEXTJOIN(",", TRUE, _xlfn.UNIQUE(IF((序时账[日期]=B4275)*(序时账[凭证字号]=C4275)*IF(G4275=0,序时账[借方金额]&lt;&gt;0,序时账[借方金额]=0)*(序时账[科目编码]&lt;&gt;D4275), 序时账[科目名称], "")))</f>
        <v/>
      </c>
      <c r="K4275" s="42"/>
      <c r="M4275" s="24"/>
      <c r="N4275" s="23"/>
    </row>
    <row r="4276" spans="1:14">
      <c r="A4276" s="38" t="str" cm="1">
        <f t="array" ref="A4276">_xlfn.TEXTJOIN(",", TRUE, _xlfn.UNIQUE(IF((序时账[日期]=B4276)*(序时账[凭证字号]=C4276), 序时账[科目编码], "")))</f>
        <v>0</v>
      </c>
      <c r="B4276" s="89"/>
      <c r="G4276" s="39"/>
      <c r="H4276" s="39"/>
      <c r="I4276" s="42">
        <f>IF(F4276&lt;&gt;"结转本期损益",_xlfn.XLOOKUP(D4276,科目余额表[科目编码],科目余额表[抽查项目],"无匹配"),"期间结转")</f>
        <v>0</v>
      </c>
      <c r="J4276" s="38" t="str" cm="1">
        <f t="array" ref="J4276">_xlfn.TEXTJOIN(",", TRUE, _xlfn.UNIQUE(IF((序时账[日期]=B4276)*(序时账[凭证字号]=C4276)*IF(G4276=0,序时账[借方金额]&lt;&gt;0,序时账[借方金额]=0)*(序时账[科目编码]&lt;&gt;D4276), 序时账[科目名称], "")))</f>
        <v/>
      </c>
      <c r="K4276" s="42"/>
      <c r="M4276" s="24"/>
      <c r="N4276" s="23"/>
    </row>
    <row r="4277" spans="1:14">
      <c r="A4277" s="38" t="str" cm="1">
        <f t="array" ref="A4277">_xlfn.TEXTJOIN(",", TRUE, _xlfn.UNIQUE(IF((序时账[日期]=B4277)*(序时账[凭证字号]=C4277), 序时账[科目编码], "")))</f>
        <v>0</v>
      </c>
      <c r="B4277" s="89"/>
      <c r="G4277" s="39"/>
      <c r="H4277" s="39"/>
      <c r="I4277" s="42">
        <f>IF(F4277&lt;&gt;"结转本期损益",_xlfn.XLOOKUP(D4277,科目余额表[科目编码],科目余额表[抽查项目],"无匹配"),"期间结转")</f>
        <v>0</v>
      </c>
      <c r="J4277" s="38" t="str" cm="1">
        <f t="array" ref="J4277">_xlfn.TEXTJOIN(",", TRUE, _xlfn.UNIQUE(IF((序时账[日期]=B4277)*(序时账[凭证字号]=C4277)*IF(G4277=0,序时账[借方金额]&lt;&gt;0,序时账[借方金额]=0)*(序时账[科目编码]&lt;&gt;D4277), 序时账[科目名称], "")))</f>
        <v/>
      </c>
      <c r="K4277" s="42"/>
      <c r="M4277" s="24"/>
      <c r="N4277" s="23"/>
    </row>
    <row r="4278" spans="1:14">
      <c r="A4278" s="38" t="str" cm="1">
        <f t="array" ref="A4278">_xlfn.TEXTJOIN(",", TRUE, _xlfn.UNIQUE(IF((序时账[日期]=B4278)*(序时账[凭证字号]=C4278), 序时账[科目编码], "")))</f>
        <v>0</v>
      </c>
      <c r="B4278" s="89"/>
      <c r="G4278" s="39"/>
      <c r="H4278" s="39"/>
      <c r="I4278" s="42">
        <f>IF(F4278&lt;&gt;"结转本期损益",_xlfn.XLOOKUP(D4278,科目余额表[科目编码],科目余额表[抽查项目],"无匹配"),"期间结转")</f>
        <v>0</v>
      </c>
      <c r="J4278" s="38" t="str" cm="1">
        <f t="array" ref="J4278">_xlfn.TEXTJOIN(",", TRUE, _xlfn.UNIQUE(IF((序时账[日期]=B4278)*(序时账[凭证字号]=C4278)*IF(G4278=0,序时账[借方金额]&lt;&gt;0,序时账[借方金额]=0)*(序时账[科目编码]&lt;&gt;D4278), 序时账[科目名称], "")))</f>
        <v/>
      </c>
      <c r="K4278" s="42"/>
      <c r="M4278" s="24"/>
      <c r="N4278" s="23"/>
    </row>
    <row r="4279" spans="1:14">
      <c r="A4279" s="38" t="str" cm="1">
        <f t="array" ref="A4279">_xlfn.TEXTJOIN(",", TRUE, _xlfn.UNIQUE(IF((序时账[日期]=B4279)*(序时账[凭证字号]=C4279), 序时账[科目编码], "")))</f>
        <v>0</v>
      </c>
      <c r="B4279" s="89"/>
      <c r="G4279" s="39"/>
      <c r="H4279" s="39"/>
      <c r="I4279" s="42">
        <f>IF(F4279&lt;&gt;"结转本期损益",_xlfn.XLOOKUP(D4279,科目余额表[科目编码],科目余额表[抽查项目],"无匹配"),"期间结转")</f>
        <v>0</v>
      </c>
      <c r="J4279" s="38" t="str" cm="1">
        <f t="array" ref="J4279">_xlfn.TEXTJOIN(",", TRUE, _xlfn.UNIQUE(IF((序时账[日期]=B4279)*(序时账[凭证字号]=C4279)*IF(G4279=0,序时账[借方金额]&lt;&gt;0,序时账[借方金额]=0)*(序时账[科目编码]&lt;&gt;D4279), 序时账[科目名称], "")))</f>
        <v/>
      </c>
      <c r="K4279" s="42"/>
      <c r="M4279" s="24"/>
      <c r="N4279" s="23"/>
    </row>
    <row r="4280" spans="1:14">
      <c r="A4280" s="38" t="str" cm="1">
        <f t="array" ref="A4280">_xlfn.TEXTJOIN(",", TRUE, _xlfn.UNIQUE(IF((序时账[日期]=B4280)*(序时账[凭证字号]=C4280), 序时账[科目编码], "")))</f>
        <v>0</v>
      </c>
      <c r="B4280" s="89"/>
      <c r="G4280" s="39"/>
      <c r="H4280" s="39"/>
      <c r="I4280" s="42">
        <f>IF(F4280&lt;&gt;"结转本期损益",_xlfn.XLOOKUP(D4280,科目余额表[科目编码],科目余额表[抽查项目],"无匹配"),"期间结转")</f>
        <v>0</v>
      </c>
      <c r="J4280" s="38" t="str" cm="1">
        <f t="array" ref="J4280">_xlfn.TEXTJOIN(",", TRUE, _xlfn.UNIQUE(IF((序时账[日期]=B4280)*(序时账[凭证字号]=C4280)*IF(G4280=0,序时账[借方金额]&lt;&gt;0,序时账[借方金额]=0)*(序时账[科目编码]&lt;&gt;D4280), 序时账[科目名称], "")))</f>
        <v/>
      </c>
      <c r="K4280" s="42"/>
      <c r="M4280" s="24"/>
      <c r="N4280" s="23"/>
    </row>
    <row r="4281" spans="1:14">
      <c r="A4281" s="38" t="str" cm="1">
        <f t="array" ref="A4281">_xlfn.TEXTJOIN(",", TRUE, _xlfn.UNIQUE(IF((序时账[日期]=B4281)*(序时账[凭证字号]=C4281), 序时账[科目编码], "")))</f>
        <v>0</v>
      </c>
      <c r="B4281" s="89"/>
      <c r="G4281" s="39"/>
      <c r="H4281" s="39"/>
      <c r="I4281" s="42">
        <f>IF(F4281&lt;&gt;"结转本期损益",_xlfn.XLOOKUP(D4281,科目余额表[科目编码],科目余额表[抽查项目],"无匹配"),"期间结转")</f>
        <v>0</v>
      </c>
      <c r="J4281" s="38" t="str" cm="1">
        <f t="array" ref="J4281">_xlfn.TEXTJOIN(",", TRUE, _xlfn.UNIQUE(IF((序时账[日期]=B4281)*(序时账[凭证字号]=C4281)*IF(G4281=0,序时账[借方金额]&lt;&gt;0,序时账[借方金额]=0)*(序时账[科目编码]&lt;&gt;D4281), 序时账[科目名称], "")))</f>
        <v/>
      </c>
      <c r="K4281" s="42"/>
      <c r="M4281" s="24"/>
      <c r="N4281" s="23"/>
    </row>
    <row r="4282" spans="1:14">
      <c r="A4282" s="38" t="str" cm="1">
        <f t="array" ref="A4282">_xlfn.TEXTJOIN(",", TRUE, _xlfn.UNIQUE(IF((序时账[日期]=B4282)*(序时账[凭证字号]=C4282), 序时账[科目编码], "")))</f>
        <v>0</v>
      </c>
      <c r="B4282" s="89"/>
      <c r="G4282" s="39"/>
      <c r="H4282" s="39"/>
      <c r="I4282" s="42">
        <f>IF(F4282&lt;&gt;"结转本期损益",_xlfn.XLOOKUP(D4282,科目余额表[科目编码],科目余额表[抽查项目],"无匹配"),"期间结转")</f>
        <v>0</v>
      </c>
      <c r="J4282" s="38" t="str" cm="1">
        <f t="array" ref="J4282">_xlfn.TEXTJOIN(",", TRUE, _xlfn.UNIQUE(IF((序时账[日期]=B4282)*(序时账[凭证字号]=C4282)*IF(G4282=0,序时账[借方金额]&lt;&gt;0,序时账[借方金额]=0)*(序时账[科目编码]&lt;&gt;D4282), 序时账[科目名称], "")))</f>
        <v/>
      </c>
      <c r="K4282" s="42"/>
      <c r="M4282" s="24"/>
      <c r="N4282" s="23"/>
    </row>
    <row r="4283" spans="1:14">
      <c r="A4283" s="38" t="str" cm="1">
        <f t="array" ref="A4283">_xlfn.TEXTJOIN(",", TRUE, _xlfn.UNIQUE(IF((序时账[日期]=B4283)*(序时账[凭证字号]=C4283), 序时账[科目编码], "")))</f>
        <v>0</v>
      </c>
      <c r="B4283" s="89"/>
      <c r="G4283" s="39"/>
      <c r="H4283" s="39"/>
      <c r="I4283" s="42">
        <f>IF(F4283&lt;&gt;"结转本期损益",_xlfn.XLOOKUP(D4283,科目余额表[科目编码],科目余额表[抽查项目],"无匹配"),"期间结转")</f>
        <v>0</v>
      </c>
      <c r="J4283" s="38" t="str" cm="1">
        <f t="array" ref="J4283">_xlfn.TEXTJOIN(",", TRUE, _xlfn.UNIQUE(IF((序时账[日期]=B4283)*(序时账[凭证字号]=C4283)*IF(G4283=0,序时账[借方金额]&lt;&gt;0,序时账[借方金额]=0)*(序时账[科目编码]&lt;&gt;D4283), 序时账[科目名称], "")))</f>
        <v/>
      </c>
      <c r="K4283" s="42"/>
      <c r="M4283" s="24"/>
      <c r="N4283" s="23"/>
    </row>
    <row r="4284" spans="1:14">
      <c r="A4284" s="38" t="str" cm="1">
        <f t="array" ref="A4284">_xlfn.TEXTJOIN(",", TRUE, _xlfn.UNIQUE(IF((序时账[日期]=B4284)*(序时账[凭证字号]=C4284), 序时账[科目编码], "")))</f>
        <v>0</v>
      </c>
      <c r="B4284" s="89"/>
      <c r="G4284" s="39"/>
      <c r="H4284" s="39"/>
      <c r="I4284" s="42">
        <f>IF(F4284&lt;&gt;"结转本期损益",_xlfn.XLOOKUP(D4284,科目余额表[科目编码],科目余额表[抽查项目],"无匹配"),"期间结转")</f>
        <v>0</v>
      </c>
      <c r="J4284" s="38" t="str" cm="1">
        <f t="array" ref="J4284">_xlfn.TEXTJOIN(",", TRUE, _xlfn.UNIQUE(IF((序时账[日期]=B4284)*(序时账[凭证字号]=C4284)*IF(G4284=0,序时账[借方金额]&lt;&gt;0,序时账[借方金额]=0)*(序时账[科目编码]&lt;&gt;D4284), 序时账[科目名称], "")))</f>
        <v/>
      </c>
      <c r="K4284" s="42"/>
      <c r="M4284" s="24"/>
      <c r="N4284" s="23"/>
    </row>
    <row r="4285" spans="1:14">
      <c r="A4285" s="38" t="str" cm="1">
        <f t="array" ref="A4285">_xlfn.TEXTJOIN(",", TRUE, _xlfn.UNIQUE(IF((序时账[日期]=B4285)*(序时账[凭证字号]=C4285), 序时账[科目编码], "")))</f>
        <v>0</v>
      </c>
      <c r="B4285" s="89"/>
      <c r="G4285" s="39"/>
      <c r="H4285" s="39"/>
      <c r="I4285" s="42">
        <f>IF(F4285&lt;&gt;"结转本期损益",_xlfn.XLOOKUP(D4285,科目余额表[科目编码],科目余额表[抽查项目],"无匹配"),"期间结转")</f>
        <v>0</v>
      </c>
      <c r="J4285" s="38" t="str" cm="1">
        <f t="array" ref="J4285">_xlfn.TEXTJOIN(",", TRUE, _xlfn.UNIQUE(IF((序时账[日期]=B4285)*(序时账[凭证字号]=C4285)*IF(G4285=0,序时账[借方金额]&lt;&gt;0,序时账[借方金额]=0)*(序时账[科目编码]&lt;&gt;D4285), 序时账[科目名称], "")))</f>
        <v/>
      </c>
      <c r="K4285" s="42"/>
      <c r="M4285" s="24"/>
      <c r="N4285" s="23"/>
    </row>
    <row r="4286" spans="1:14">
      <c r="A4286" s="38" t="str" cm="1">
        <f t="array" ref="A4286">_xlfn.TEXTJOIN(",", TRUE, _xlfn.UNIQUE(IF((序时账[日期]=B4286)*(序时账[凭证字号]=C4286), 序时账[科目编码], "")))</f>
        <v>0</v>
      </c>
      <c r="B4286" s="89"/>
      <c r="G4286" s="39"/>
      <c r="H4286" s="39"/>
      <c r="I4286" s="42">
        <f>IF(F4286&lt;&gt;"结转本期损益",_xlfn.XLOOKUP(D4286,科目余额表[科目编码],科目余额表[抽查项目],"无匹配"),"期间结转")</f>
        <v>0</v>
      </c>
      <c r="J4286" s="38" t="str" cm="1">
        <f t="array" ref="J4286">_xlfn.TEXTJOIN(",", TRUE, _xlfn.UNIQUE(IF((序时账[日期]=B4286)*(序时账[凭证字号]=C4286)*IF(G4286=0,序时账[借方金额]&lt;&gt;0,序时账[借方金额]=0)*(序时账[科目编码]&lt;&gt;D4286), 序时账[科目名称], "")))</f>
        <v/>
      </c>
      <c r="K4286" s="42"/>
      <c r="M4286" s="24"/>
      <c r="N4286" s="23"/>
    </row>
    <row r="4287" spans="1:14">
      <c r="A4287" s="38" t="str" cm="1">
        <f t="array" ref="A4287">_xlfn.TEXTJOIN(",", TRUE, _xlfn.UNIQUE(IF((序时账[日期]=B4287)*(序时账[凭证字号]=C4287), 序时账[科目编码], "")))</f>
        <v>0</v>
      </c>
      <c r="B4287" s="89"/>
      <c r="G4287" s="39"/>
      <c r="H4287" s="39"/>
      <c r="I4287" s="42">
        <f>IF(F4287&lt;&gt;"结转本期损益",_xlfn.XLOOKUP(D4287,科目余额表[科目编码],科目余额表[抽查项目],"无匹配"),"期间结转")</f>
        <v>0</v>
      </c>
      <c r="J4287" s="38" t="str" cm="1">
        <f t="array" ref="J4287">_xlfn.TEXTJOIN(",", TRUE, _xlfn.UNIQUE(IF((序时账[日期]=B4287)*(序时账[凭证字号]=C4287)*IF(G4287=0,序时账[借方金额]&lt;&gt;0,序时账[借方金额]=0)*(序时账[科目编码]&lt;&gt;D4287), 序时账[科目名称], "")))</f>
        <v/>
      </c>
      <c r="K4287" s="42"/>
      <c r="M4287" s="24"/>
      <c r="N4287" s="23"/>
    </row>
    <row r="4288" spans="1:14">
      <c r="A4288" s="38" t="str" cm="1">
        <f t="array" ref="A4288">_xlfn.TEXTJOIN(",", TRUE, _xlfn.UNIQUE(IF((序时账[日期]=B4288)*(序时账[凭证字号]=C4288), 序时账[科目编码], "")))</f>
        <v>0</v>
      </c>
      <c r="B4288" s="89"/>
      <c r="G4288" s="39"/>
      <c r="H4288" s="39"/>
      <c r="I4288" s="42">
        <f>IF(F4288&lt;&gt;"结转本期损益",_xlfn.XLOOKUP(D4288,科目余额表[科目编码],科目余额表[抽查项目],"无匹配"),"期间结转")</f>
        <v>0</v>
      </c>
      <c r="J4288" s="38" t="str" cm="1">
        <f t="array" ref="J4288">_xlfn.TEXTJOIN(",", TRUE, _xlfn.UNIQUE(IF((序时账[日期]=B4288)*(序时账[凭证字号]=C4288)*IF(G4288=0,序时账[借方金额]&lt;&gt;0,序时账[借方金额]=0)*(序时账[科目编码]&lt;&gt;D4288), 序时账[科目名称], "")))</f>
        <v/>
      </c>
      <c r="K4288" s="42"/>
      <c r="M4288" s="24"/>
      <c r="N4288" s="23"/>
    </row>
    <row r="4289" spans="1:14">
      <c r="A4289" s="38" t="str" cm="1">
        <f t="array" ref="A4289">_xlfn.TEXTJOIN(",", TRUE, _xlfn.UNIQUE(IF((序时账[日期]=B4289)*(序时账[凭证字号]=C4289), 序时账[科目编码], "")))</f>
        <v>0</v>
      </c>
      <c r="B4289" s="89"/>
      <c r="G4289" s="39"/>
      <c r="H4289" s="39"/>
      <c r="I4289" s="42">
        <f>IF(F4289&lt;&gt;"结转本期损益",_xlfn.XLOOKUP(D4289,科目余额表[科目编码],科目余额表[抽查项目],"无匹配"),"期间结转")</f>
        <v>0</v>
      </c>
      <c r="J4289" s="38" t="str" cm="1">
        <f t="array" ref="J4289">_xlfn.TEXTJOIN(",", TRUE, _xlfn.UNIQUE(IF((序时账[日期]=B4289)*(序时账[凭证字号]=C4289)*IF(G4289=0,序时账[借方金额]&lt;&gt;0,序时账[借方金额]=0)*(序时账[科目编码]&lt;&gt;D4289), 序时账[科目名称], "")))</f>
        <v/>
      </c>
      <c r="K4289" s="42"/>
      <c r="M4289" s="24"/>
      <c r="N4289" s="23"/>
    </row>
    <row r="4290" spans="1:14">
      <c r="A4290" s="38" t="str" cm="1">
        <f t="array" ref="A4290">_xlfn.TEXTJOIN(",", TRUE, _xlfn.UNIQUE(IF((序时账[日期]=B4290)*(序时账[凭证字号]=C4290), 序时账[科目编码], "")))</f>
        <v>0</v>
      </c>
      <c r="B4290" s="89"/>
      <c r="G4290" s="39"/>
      <c r="H4290" s="39"/>
      <c r="I4290" s="42">
        <f>IF(F4290&lt;&gt;"结转本期损益",_xlfn.XLOOKUP(D4290,科目余额表[科目编码],科目余额表[抽查项目],"无匹配"),"期间结转")</f>
        <v>0</v>
      </c>
      <c r="J4290" s="38" t="str" cm="1">
        <f t="array" ref="J4290">_xlfn.TEXTJOIN(",", TRUE, _xlfn.UNIQUE(IF((序时账[日期]=B4290)*(序时账[凭证字号]=C4290)*IF(G4290=0,序时账[借方金额]&lt;&gt;0,序时账[借方金额]=0)*(序时账[科目编码]&lt;&gt;D4290), 序时账[科目名称], "")))</f>
        <v/>
      </c>
      <c r="K4290" s="42"/>
      <c r="M4290" s="24"/>
      <c r="N4290" s="23"/>
    </row>
    <row r="4291" spans="1:14">
      <c r="A4291" s="38" t="str" cm="1">
        <f t="array" ref="A4291">_xlfn.TEXTJOIN(",", TRUE, _xlfn.UNIQUE(IF((序时账[日期]=B4291)*(序时账[凭证字号]=C4291), 序时账[科目编码], "")))</f>
        <v>0</v>
      </c>
      <c r="B4291" s="89"/>
      <c r="G4291" s="39"/>
      <c r="H4291" s="39"/>
      <c r="I4291" s="42">
        <f>IF(F4291&lt;&gt;"结转本期损益",_xlfn.XLOOKUP(D4291,科目余额表[科目编码],科目余额表[抽查项目],"无匹配"),"期间结转")</f>
        <v>0</v>
      </c>
      <c r="J4291" s="38" t="str" cm="1">
        <f t="array" ref="J4291">_xlfn.TEXTJOIN(",", TRUE, _xlfn.UNIQUE(IF((序时账[日期]=B4291)*(序时账[凭证字号]=C4291)*IF(G4291=0,序时账[借方金额]&lt;&gt;0,序时账[借方金额]=0)*(序时账[科目编码]&lt;&gt;D4291), 序时账[科目名称], "")))</f>
        <v/>
      </c>
      <c r="K4291" s="42"/>
      <c r="M4291" s="24"/>
      <c r="N4291" s="23"/>
    </row>
    <row r="4292" spans="1:14">
      <c r="A4292" s="38" t="str" cm="1">
        <f t="array" ref="A4292">_xlfn.TEXTJOIN(",", TRUE, _xlfn.UNIQUE(IF((序时账[日期]=B4292)*(序时账[凭证字号]=C4292), 序时账[科目编码], "")))</f>
        <v>0</v>
      </c>
      <c r="B4292" s="89"/>
      <c r="G4292" s="39"/>
      <c r="H4292" s="39"/>
      <c r="I4292" s="42">
        <f>IF(F4292&lt;&gt;"结转本期损益",_xlfn.XLOOKUP(D4292,科目余额表[科目编码],科目余额表[抽查项目],"无匹配"),"期间结转")</f>
        <v>0</v>
      </c>
      <c r="J4292" s="38" t="str" cm="1">
        <f t="array" ref="J4292">_xlfn.TEXTJOIN(",", TRUE, _xlfn.UNIQUE(IF((序时账[日期]=B4292)*(序时账[凭证字号]=C4292)*IF(G4292=0,序时账[借方金额]&lt;&gt;0,序时账[借方金额]=0)*(序时账[科目编码]&lt;&gt;D4292), 序时账[科目名称], "")))</f>
        <v/>
      </c>
      <c r="K4292" s="42"/>
      <c r="M4292" s="24"/>
      <c r="N4292" s="23"/>
    </row>
    <row r="4293" spans="1:14">
      <c r="A4293" s="38" t="str" cm="1">
        <f t="array" ref="A4293">_xlfn.TEXTJOIN(",", TRUE, _xlfn.UNIQUE(IF((序时账[日期]=B4293)*(序时账[凭证字号]=C4293), 序时账[科目编码], "")))</f>
        <v>0</v>
      </c>
      <c r="B4293" s="89"/>
      <c r="G4293" s="39"/>
      <c r="H4293" s="39"/>
      <c r="I4293" s="42">
        <f>IF(F4293&lt;&gt;"结转本期损益",_xlfn.XLOOKUP(D4293,科目余额表[科目编码],科目余额表[抽查项目],"无匹配"),"期间结转")</f>
        <v>0</v>
      </c>
      <c r="J4293" s="38" t="str" cm="1">
        <f t="array" ref="J4293">_xlfn.TEXTJOIN(",", TRUE, _xlfn.UNIQUE(IF((序时账[日期]=B4293)*(序时账[凭证字号]=C4293)*IF(G4293=0,序时账[借方金额]&lt;&gt;0,序时账[借方金额]=0)*(序时账[科目编码]&lt;&gt;D4293), 序时账[科目名称], "")))</f>
        <v/>
      </c>
      <c r="K4293" s="42"/>
      <c r="M4293" s="24"/>
      <c r="N4293" s="23"/>
    </row>
    <row r="4294" spans="1:14">
      <c r="A4294" s="38" t="str" cm="1">
        <f t="array" ref="A4294">_xlfn.TEXTJOIN(",", TRUE, _xlfn.UNIQUE(IF((序时账[日期]=B4294)*(序时账[凭证字号]=C4294), 序时账[科目编码], "")))</f>
        <v>0</v>
      </c>
      <c r="B4294" s="89"/>
      <c r="G4294" s="39"/>
      <c r="H4294" s="39"/>
      <c r="I4294" s="42">
        <f>IF(F4294&lt;&gt;"结转本期损益",_xlfn.XLOOKUP(D4294,科目余额表[科目编码],科目余额表[抽查项目],"无匹配"),"期间结转")</f>
        <v>0</v>
      </c>
      <c r="J4294" s="38" t="str" cm="1">
        <f t="array" ref="J4294">_xlfn.TEXTJOIN(",", TRUE, _xlfn.UNIQUE(IF((序时账[日期]=B4294)*(序时账[凭证字号]=C4294)*IF(G4294=0,序时账[借方金额]&lt;&gt;0,序时账[借方金额]=0)*(序时账[科目编码]&lt;&gt;D4294), 序时账[科目名称], "")))</f>
        <v/>
      </c>
      <c r="K4294" s="42"/>
      <c r="M4294" s="24"/>
      <c r="N4294" s="23"/>
    </row>
    <row r="4295" spans="1:14">
      <c r="A4295" s="38" t="str" cm="1">
        <f t="array" ref="A4295">_xlfn.TEXTJOIN(",", TRUE, _xlfn.UNIQUE(IF((序时账[日期]=B4295)*(序时账[凭证字号]=C4295), 序时账[科目编码], "")))</f>
        <v>0</v>
      </c>
      <c r="B4295" s="89"/>
      <c r="G4295" s="39"/>
      <c r="H4295" s="39"/>
      <c r="I4295" s="42">
        <f>IF(F4295&lt;&gt;"结转本期损益",_xlfn.XLOOKUP(D4295,科目余额表[科目编码],科目余额表[抽查项目],"无匹配"),"期间结转")</f>
        <v>0</v>
      </c>
      <c r="J4295" s="38" t="str" cm="1">
        <f t="array" ref="J4295">_xlfn.TEXTJOIN(",", TRUE, _xlfn.UNIQUE(IF((序时账[日期]=B4295)*(序时账[凭证字号]=C4295)*IF(G4295=0,序时账[借方金额]&lt;&gt;0,序时账[借方金额]=0)*(序时账[科目编码]&lt;&gt;D4295), 序时账[科目名称], "")))</f>
        <v/>
      </c>
      <c r="K4295" s="42"/>
      <c r="M4295" s="24"/>
      <c r="N4295" s="23"/>
    </row>
    <row r="4296" spans="1:14">
      <c r="A4296" s="38" t="str" cm="1">
        <f t="array" ref="A4296">_xlfn.TEXTJOIN(",", TRUE, _xlfn.UNIQUE(IF((序时账[日期]=B4296)*(序时账[凭证字号]=C4296), 序时账[科目编码], "")))</f>
        <v>0</v>
      </c>
      <c r="B4296" s="89"/>
      <c r="G4296" s="39"/>
      <c r="H4296" s="39"/>
      <c r="I4296" s="42">
        <f>IF(F4296&lt;&gt;"结转本期损益",_xlfn.XLOOKUP(D4296,科目余额表[科目编码],科目余额表[抽查项目],"无匹配"),"期间结转")</f>
        <v>0</v>
      </c>
      <c r="J4296" s="38" t="str" cm="1">
        <f t="array" ref="J4296">_xlfn.TEXTJOIN(",", TRUE, _xlfn.UNIQUE(IF((序时账[日期]=B4296)*(序时账[凭证字号]=C4296)*IF(G4296=0,序时账[借方金额]&lt;&gt;0,序时账[借方金额]=0)*(序时账[科目编码]&lt;&gt;D4296), 序时账[科目名称], "")))</f>
        <v/>
      </c>
      <c r="K4296" s="42"/>
      <c r="M4296" s="24"/>
      <c r="N4296" s="23"/>
    </row>
    <row r="4297" spans="1:14">
      <c r="A4297" s="38" t="str" cm="1">
        <f t="array" ref="A4297">_xlfn.TEXTJOIN(",", TRUE, _xlfn.UNIQUE(IF((序时账[日期]=B4297)*(序时账[凭证字号]=C4297), 序时账[科目编码], "")))</f>
        <v>0</v>
      </c>
      <c r="B4297" s="89"/>
      <c r="G4297" s="39"/>
      <c r="H4297" s="39"/>
      <c r="I4297" s="42">
        <f>IF(F4297&lt;&gt;"结转本期损益",_xlfn.XLOOKUP(D4297,科目余额表[科目编码],科目余额表[抽查项目],"无匹配"),"期间结转")</f>
        <v>0</v>
      </c>
      <c r="J4297" s="38" t="str" cm="1">
        <f t="array" ref="J4297">_xlfn.TEXTJOIN(",", TRUE, _xlfn.UNIQUE(IF((序时账[日期]=B4297)*(序时账[凭证字号]=C4297)*IF(G4297=0,序时账[借方金额]&lt;&gt;0,序时账[借方金额]=0)*(序时账[科目编码]&lt;&gt;D4297), 序时账[科目名称], "")))</f>
        <v/>
      </c>
      <c r="K4297" s="42"/>
      <c r="M4297" s="24"/>
      <c r="N4297" s="23"/>
    </row>
    <row r="4298" spans="1:14">
      <c r="A4298" s="38" t="str" cm="1">
        <f t="array" ref="A4298">_xlfn.TEXTJOIN(",", TRUE, _xlfn.UNIQUE(IF((序时账[日期]=B4298)*(序时账[凭证字号]=C4298), 序时账[科目编码], "")))</f>
        <v>0</v>
      </c>
      <c r="B4298" s="89"/>
      <c r="G4298" s="39"/>
      <c r="H4298" s="39"/>
      <c r="I4298" s="42">
        <f>IF(F4298&lt;&gt;"结转本期损益",_xlfn.XLOOKUP(D4298,科目余额表[科目编码],科目余额表[抽查项目],"无匹配"),"期间结转")</f>
        <v>0</v>
      </c>
      <c r="J4298" s="38" t="str" cm="1">
        <f t="array" ref="J4298">_xlfn.TEXTJOIN(",", TRUE, _xlfn.UNIQUE(IF((序时账[日期]=B4298)*(序时账[凭证字号]=C4298)*IF(G4298=0,序时账[借方金额]&lt;&gt;0,序时账[借方金额]=0)*(序时账[科目编码]&lt;&gt;D4298), 序时账[科目名称], "")))</f>
        <v/>
      </c>
      <c r="K4298" s="42"/>
      <c r="M4298" s="24"/>
      <c r="N4298" s="23"/>
    </row>
    <row r="4299" spans="1:14">
      <c r="A4299" s="38" t="str" cm="1">
        <f t="array" ref="A4299">_xlfn.TEXTJOIN(",", TRUE, _xlfn.UNIQUE(IF((序时账[日期]=B4299)*(序时账[凭证字号]=C4299), 序时账[科目编码], "")))</f>
        <v>0</v>
      </c>
      <c r="B4299" s="89"/>
      <c r="G4299" s="39"/>
      <c r="H4299" s="39"/>
      <c r="I4299" s="42">
        <f>IF(F4299&lt;&gt;"结转本期损益",_xlfn.XLOOKUP(D4299,科目余额表[科目编码],科目余额表[抽查项目],"无匹配"),"期间结转")</f>
        <v>0</v>
      </c>
      <c r="J4299" s="38" t="str" cm="1">
        <f t="array" ref="J4299">_xlfn.TEXTJOIN(",", TRUE, _xlfn.UNIQUE(IF((序时账[日期]=B4299)*(序时账[凭证字号]=C4299)*IF(G4299=0,序时账[借方金额]&lt;&gt;0,序时账[借方金额]=0)*(序时账[科目编码]&lt;&gt;D4299), 序时账[科目名称], "")))</f>
        <v/>
      </c>
      <c r="K4299" s="42"/>
      <c r="M4299" s="24"/>
      <c r="N4299" s="23"/>
    </row>
    <row r="4300" spans="1:14">
      <c r="A4300" s="38" t="str" cm="1">
        <f t="array" ref="A4300">_xlfn.TEXTJOIN(",", TRUE, _xlfn.UNIQUE(IF((序时账[日期]=B4300)*(序时账[凭证字号]=C4300), 序时账[科目编码], "")))</f>
        <v>0</v>
      </c>
      <c r="B4300" s="89"/>
      <c r="G4300" s="39"/>
      <c r="H4300" s="39"/>
      <c r="I4300" s="42">
        <f>IF(F4300&lt;&gt;"结转本期损益",_xlfn.XLOOKUP(D4300,科目余额表[科目编码],科目余额表[抽查项目],"无匹配"),"期间结转")</f>
        <v>0</v>
      </c>
      <c r="J4300" s="38" t="str" cm="1">
        <f t="array" ref="J4300">_xlfn.TEXTJOIN(",", TRUE, _xlfn.UNIQUE(IF((序时账[日期]=B4300)*(序时账[凭证字号]=C4300)*IF(G4300=0,序时账[借方金额]&lt;&gt;0,序时账[借方金额]=0)*(序时账[科目编码]&lt;&gt;D4300), 序时账[科目名称], "")))</f>
        <v/>
      </c>
      <c r="K4300" s="42"/>
      <c r="M4300" s="24"/>
      <c r="N4300" s="23"/>
    </row>
    <row r="4301" spans="1:14">
      <c r="A4301" s="38" t="str" cm="1">
        <f t="array" ref="A4301">_xlfn.TEXTJOIN(",", TRUE, _xlfn.UNIQUE(IF((序时账[日期]=B4301)*(序时账[凭证字号]=C4301), 序时账[科目编码], "")))</f>
        <v>0</v>
      </c>
      <c r="B4301" s="89"/>
      <c r="G4301" s="39"/>
      <c r="H4301" s="39"/>
      <c r="I4301" s="42">
        <f>IF(F4301&lt;&gt;"结转本期损益",_xlfn.XLOOKUP(D4301,科目余额表[科目编码],科目余额表[抽查项目],"无匹配"),"期间结转")</f>
        <v>0</v>
      </c>
      <c r="J4301" s="38" t="str" cm="1">
        <f t="array" ref="J4301">_xlfn.TEXTJOIN(",", TRUE, _xlfn.UNIQUE(IF((序时账[日期]=B4301)*(序时账[凭证字号]=C4301)*IF(G4301=0,序时账[借方金额]&lt;&gt;0,序时账[借方金额]=0)*(序时账[科目编码]&lt;&gt;D4301), 序时账[科目名称], "")))</f>
        <v/>
      </c>
      <c r="K4301" s="42"/>
      <c r="M4301" s="24"/>
      <c r="N4301" s="23"/>
    </row>
    <row r="4302" spans="1:14">
      <c r="A4302" s="38" t="str" cm="1">
        <f t="array" ref="A4302">_xlfn.TEXTJOIN(",", TRUE, _xlfn.UNIQUE(IF((序时账[日期]=B4302)*(序时账[凭证字号]=C4302), 序时账[科目编码], "")))</f>
        <v>0</v>
      </c>
      <c r="B4302" s="89"/>
      <c r="G4302" s="39"/>
      <c r="H4302" s="39"/>
      <c r="I4302" s="42">
        <f>IF(F4302&lt;&gt;"结转本期损益",_xlfn.XLOOKUP(D4302,科目余额表[科目编码],科目余额表[抽查项目],"无匹配"),"期间结转")</f>
        <v>0</v>
      </c>
      <c r="J4302" s="38" t="str" cm="1">
        <f t="array" ref="J4302">_xlfn.TEXTJOIN(",", TRUE, _xlfn.UNIQUE(IF((序时账[日期]=B4302)*(序时账[凭证字号]=C4302)*IF(G4302=0,序时账[借方金额]&lt;&gt;0,序时账[借方金额]=0)*(序时账[科目编码]&lt;&gt;D4302), 序时账[科目名称], "")))</f>
        <v/>
      </c>
      <c r="K4302" s="42"/>
      <c r="M4302" s="24"/>
      <c r="N4302" s="23"/>
    </row>
    <row r="4303" spans="1:14">
      <c r="A4303" s="38" t="str" cm="1">
        <f t="array" ref="A4303">_xlfn.TEXTJOIN(",", TRUE, _xlfn.UNIQUE(IF((序时账[日期]=B4303)*(序时账[凭证字号]=C4303), 序时账[科目编码], "")))</f>
        <v>0</v>
      </c>
      <c r="B4303" s="89"/>
      <c r="G4303" s="39"/>
      <c r="H4303" s="39"/>
      <c r="I4303" s="42">
        <f>IF(F4303&lt;&gt;"结转本期损益",_xlfn.XLOOKUP(D4303,科目余额表[科目编码],科目余额表[抽查项目],"无匹配"),"期间结转")</f>
        <v>0</v>
      </c>
      <c r="J4303" s="38" t="str" cm="1">
        <f t="array" ref="J4303">_xlfn.TEXTJOIN(",", TRUE, _xlfn.UNIQUE(IF((序时账[日期]=B4303)*(序时账[凭证字号]=C4303)*IF(G4303=0,序时账[借方金额]&lt;&gt;0,序时账[借方金额]=0)*(序时账[科目编码]&lt;&gt;D4303), 序时账[科目名称], "")))</f>
        <v/>
      </c>
      <c r="K4303" s="42"/>
      <c r="M4303" s="24"/>
      <c r="N4303" s="23"/>
    </row>
    <row r="4304" spans="1:14">
      <c r="A4304" s="38" t="str" cm="1">
        <f t="array" ref="A4304">_xlfn.TEXTJOIN(",", TRUE, _xlfn.UNIQUE(IF((序时账[日期]=B4304)*(序时账[凭证字号]=C4304), 序时账[科目编码], "")))</f>
        <v>0</v>
      </c>
      <c r="B4304" s="89"/>
      <c r="G4304" s="39"/>
      <c r="H4304" s="39"/>
      <c r="I4304" s="42">
        <f>IF(F4304&lt;&gt;"结转本期损益",_xlfn.XLOOKUP(D4304,科目余额表[科目编码],科目余额表[抽查项目],"无匹配"),"期间结转")</f>
        <v>0</v>
      </c>
      <c r="J4304" s="38" t="str" cm="1">
        <f t="array" ref="J4304">_xlfn.TEXTJOIN(",", TRUE, _xlfn.UNIQUE(IF((序时账[日期]=B4304)*(序时账[凭证字号]=C4304)*IF(G4304=0,序时账[借方金额]&lt;&gt;0,序时账[借方金额]=0)*(序时账[科目编码]&lt;&gt;D4304), 序时账[科目名称], "")))</f>
        <v/>
      </c>
      <c r="K4304" s="42"/>
      <c r="M4304" s="24"/>
      <c r="N4304" s="23"/>
    </row>
    <row r="4305" spans="1:14">
      <c r="A4305" s="38" t="str" cm="1">
        <f t="array" ref="A4305">_xlfn.TEXTJOIN(",", TRUE, _xlfn.UNIQUE(IF((序时账[日期]=B4305)*(序时账[凭证字号]=C4305), 序时账[科目编码], "")))</f>
        <v>0</v>
      </c>
      <c r="B4305" s="89"/>
      <c r="G4305" s="39"/>
      <c r="H4305" s="39"/>
      <c r="I4305" s="42">
        <f>IF(F4305&lt;&gt;"结转本期损益",_xlfn.XLOOKUP(D4305,科目余额表[科目编码],科目余额表[抽查项目],"无匹配"),"期间结转")</f>
        <v>0</v>
      </c>
      <c r="J4305" s="38" t="str" cm="1">
        <f t="array" ref="J4305">_xlfn.TEXTJOIN(",", TRUE, _xlfn.UNIQUE(IF((序时账[日期]=B4305)*(序时账[凭证字号]=C4305)*IF(G4305=0,序时账[借方金额]&lt;&gt;0,序时账[借方金额]=0)*(序时账[科目编码]&lt;&gt;D4305), 序时账[科目名称], "")))</f>
        <v/>
      </c>
      <c r="K4305" s="42"/>
      <c r="M4305" s="24"/>
      <c r="N4305" s="23"/>
    </row>
    <row r="4306" spans="1:14">
      <c r="A4306" s="38" t="str" cm="1">
        <f t="array" ref="A4306">_xlfn.TEXTJOIN(",", TRUE, _xlfn.UNIQUE(IF((序时账[日期]=B4306)*(序时账[凭证字号]=C4306), 序时账[科目编码], "")))</f>
        <v>0</v>
      </c>
      <c r="B4306" s="89"/>
      <c r="G4306" s="39"/>
      <c r="H4306" s="39"/>
      <c r="I4306" s="42">
        <f>IF(F4306&lt;&gt;"结转本期损益",_xlfn.XLOOKUP(D4306,科目余额表[科目编码],科目余额表[抽查项目],"无匹配"),"期间结转")</f>
        <v>0</v>
      </c>
      <c r="J4306" s="38" t="str" cm="1">
        <f t="array" ref="J4306">_xlfn.TEXTJOIN(",", TRUE, _xlfn.UNIQUE(IF((序时账[日期]=B4306)*(序时账[凭证字号]=C4306)*IF(G4306=0,序时账[借方金额]&lt;&gt;0,序时账[借方金额]=0)*(序时账[科目编码]&lt;&gt;D4306), 序时账[科目名称], "")))</f>
        <v/>
      </c>
      <c r="K4306" s="42"/>
      <c r="M4306" s="24"/>
      <c r="N4306" s="23"/>
    </row>
    <row r="4307" spans="1:14">
      <c r="A4307" s="38" t="str" cm="1">
        <f t="array" ref="A4307">_xlfn.TEXTJOIN(",", TRUE, _xlfn.UNIQUE(IF((序时账[日期]=B4307)*(序时账[凭证字号]=C4307), 序时账[科目编码], "")))</f>
        <v>0</v>
      </c>
      <c r="B4307" s="89"/>
      <c r="G4307" s="39"/>
      <c r="H4307" s="39"/>
      <c r="I4307" s="42">
        <f>IF(F4307&lt;&gt;"结转本期损益",_xlfn.XLOOKUP(D4307,科目余额表[科目编码],科目余额表[抽查项目],"无匹配"),"期间结转")</f>
        <v>0</v>
      </c>
      <c r="J4307" s="38" t="str" cm="1">
        <f t="array" ref="J4307">_xlfn.TEXTJOIN(",", TRUE, _xlfn.UNIQUE(IF((序时账[日期]=B4307)*(序时账[凭证字号]=C4307)*IF(G4307=0,序时账[借方金额]&lt;&gt;0,序时账[借方金额]=0)*(序时账[科目编码]&lt;&gt;D4307), 序时账[科目名称], "")))</f>
        <v/>
      </c>
      <c r="K4307" s="42"/>
      <c r="M4307" s="24"/>
      <c r="N4307" s="23"/>
    </row>
    <row r="4308" spans="1:14">
      <c r="A4308" s="38" t="str" cm="1">
        <f t="array" ref="A4308">_xlfn.TEXTJOIN(",", TRUE, _xlfn.UNIQUE(IF((序时账[日期]=B4308)*(序时账[凭证字号]=C4308), 序时账[科目编码], "")))</f>
        <v>0</v>
      </c>
      <c r="B4308" s="89"/>
      <c r="G4308" s="39"/>
      <c r="H4308" s="39"/>
      <c r="I4308" s="42">
        <f>IF(F4308&lt;&gt;"结转本期损益",_xlfn.XLOOKUP(D4308,科目余额表[科目编码],科目余额表[抽查项目],"无匹配"),"期间结转")</f>
        <v>0</v>
      </c>
      <c r="J4308" s="38" t="str" cm="1">
        <f t="array" ref="J4308">_xlfn.TEXTJOIN(",", TRUE, _xlfn.UNIQUE(IF((序时账[日期]=B4308)*(序时账[凭证字号]=C4308)*IF(G4308=0,序时账[借方金额]&lt;&gt;0,序时账[借方金额]=0)*(序时账[科目编码]&lt;&gt;D4308), 序时账[科目名称], "")))</f>
        <v/>
      </c>
      <c r="K4308" s="42"/>
      <c r="M4308" s="24"/>
      <c r="N4308" s="23"/>
    </row>
    <row r="4309" spans="1:14">
      <c r="A4309" s="38" t="str" cm="1">
        <f t="array" ref="A4309">_xlfn.TEXTJOIN(",", TRUE, _xlfn.UNIQUE(IF((序时账[日期]=B4309)*(序时账[凭证字号]=C4309), 序时账[科目编码], "")))</f>
        <v>0</v>
      </c>
      <c r="B4309" s="89"/>
      <c r="G4309" s="39"/>
      <c r="H4309" s="39"/>
      <c r="I4309" s="42">
        <f>IF(F4309&lt;&gt;"结转本期损益",_xlfn.XLOOKUP(D4309,科目余额表[科目编码],科目余额表[抽查项目],"无匹配"),"期间结转")</f>
        <v>0</v>
      </c>
      <c r="J4309" s="38" t="str" cm="1">
        <f t="array" ref="J4309">_xlfn.TEXTJOIN(",", TRUE, _xlfn.UNIQUE(IF((序时账[日期]=B4309)*(序时账[凭证字号]=C4309)*IF(G4309=0,序时账[借方金额]&lt;&gt;0,序时账[借方金额]=0)*(序时账[科目编码]&lt;&gt;D4309), 序时账[科目名称], "")))</f>
        <v/>
      </c>
      <c r="K4309" s="42"/>
      <c r="M4309" s="24"/>
      <c r="N4309" s="23"/>
    </row>
    <row r="4310" spans="1:14">
      <c r="A4310" s="38" t="str" cm="1">
        <f t="array" ref="A4310">_xlfn.TEXTJOIN(",", TRUE, _xlfn.UNIQUE(IF((序时账[日期]=B4310)*(序时账[凭证字号]=C4310), 序时账[科目编码], "")))</f>
        <v>0</v>
      </c>
      <c r="B4310" s="89"/>
      <c r="G4310" s="39"/>
      <c r="H4310" s="39"/>
      <c r="I4310" s="42">
        <f>IF(F4310&lt;&gt;"结转本期损益",_xlfn.XLOOKUP(D4310,科目余额表[科目编码],科目余额表[抽查项目],"无匹配"),"期间结转")</f>
        <v>0</v>
      </c>
      <c r="J4310" s="38" t="str" cm="1">
        <f t="array" ref="J4310">_xlfn.TEXTJOIN(",", TRUE, _xlfn.UNIQUE(IF((序时账[日期]=B4310)*(序时账[凭证字号]=C4310)*IF(G4310=0,序时账[借方金额]&lt;&gt;0,序时账[借方金额]=0)*(序时账[科目编码]&lt;&gt;D4310), 序时账[科目名称], "")))</f>
        <v/>
      </c>
      <c r="K4310" s="42"/>
      <c r="M4310" s="24"/>
      <c r="N4310" s="23"/>
    </row>
    <row r="4311" spans="1:14">
      <c r="A4311" s="38" t="str" cm="1">
        <f t="array" ref="A4311">_xlfn.TEXTJOIN(",", TRUE, _xlfn.UNIQUE(IF((序时账[日期]=B4311)*(序时账[凭证字号]=C4311), 序时账[科目编码], "")))</f>
        <v>0</v>
      </c>
      <c r="B4311" s="89"/>
      <c r="G4311" s="39"/>
      <c r="H4311" s="39"/>
      <c r="I4311" s="42">
        <f>IF(F4311&lt;&gt;"结转本期损益",_xlfn.XLOOKUP(D4311,科目余额表[科目编码],科目余额表[抽查项目],"无匹配"),"期间结转")</f>
        <v>0</v>
      </c>
      <c r="J4311" s="38" t="str" cm="1">
        <f t="array" ref="J4311">_xlfn.TEXTJOIN(",", TRUE, _xlfn.UNIQUE(IF((序时账[日期]=B4311)*(序时账[凭证字号]=C4311)*IF(G4311=0,序时账[借方金额]&lt;&gt;0,序时账[借方金额]=0)*(序时账[科目编码]&lt;&gt;D4311), 序时账[科目名称], "")))</f>
        <v/>
      </c>
      <c r="K4311" s="42"/>
      <c r="M4311" s="24"/>
      <c r="N4311" s="23"/>
    </row>
    <row r="4312" spans="1:14">
      <c r="A4312" s="38" t="str" cm="1">
        <f t="array" ref="A4312">_xlfn.TEXTJOIN(",", TRUE, _xlfn.UNIQUE(IF((序时账[日期]=B4312)*(序时账[凭证字号]=C4312), 序时账[科目编码], "")))</f>
        <v>0</v>
      </c>
      <c r="B4312" s="89"/>
      <c r="G4312" s="39"/>
      <c r="H4312" s="39"/>
      <c r="I4312" s="42">
        <f>IF(F4312&lt;&gt;"结转本期损益",_xlfn.XLOOKUP(D4312,科目余额表[科目编码],科目余额表[抽查项目],"无匹配"),"期间结转")</f>
        <v>0</v>
      </c>
      <c r="J4312" s="38" t="str" cm="1">
        <f t="array" ref="J4312">_xlfn.TEXTJOIN(",", TRUE, _xlfn.UNIQUE(IF((序时账[日期]=B4312)*(序时账[凭证字号]=C4312)*IF(G4312=0,序时账[借方金额]&lt;&gt;0,序时账[借方金额]=0)*(序时账[科目编码]&lt;&gt;D4312), 序时账[科目名称], "")))</f>
        <v/>
      </c>
      <c r="K4312" s="42"/>
      <c r="M4312" s="24"/>
      <c r="N4312" s="23"/>
    </row>
    <row r="4313" spans="1:14">
      <c r="A4313" s="38" t="str" cm="1">
        <f t="array" ref="A4313">_xlfn.TEXTJOIN(",", TRUE, _xlfn.UNIQUE(IF((序时账[日期]=B4313)*(序时账[凭证字号]=C4313), 序时账[科目编码], "")))</f>
        <v>0</v>
      </c>
      <c r="B4313" s="89"/>
      <c r="G4313" s="39"/>
      <c r="H4313" s="39"/>
      <c r="I4313" s="42">
        <f>IF(F4313&lt;&gt;"结转本期损益",_xlfn.XLOOKUP(D4313,科目余额表[科目编码],科目余额表[抽查项目],"无匹配"),"期间结转")</f>
        <v>0</v>
      </c>
      <c r="J4313" s="38" t="str" cm="1">
        <f t="array" ref="J4313">_xlfn.TEXTJOIN(",", TRUE, _xlfn.UNIQUE(IF((序时账[日期]=B4313)*(序时账[凭证字号]=C4313)*IF(G4313=0,序时账[借方金额]&lt;&gt;0,序时账[借方金额]=0)*(序时账[科目编码]&lt;&gt;D4313), 序时账[科目名称], "")))</f>
        <v/>
      </c>
      <c r="K4313" s="42"/>
      <c r="M4313" s="24"/>
      <c r="N4313" s="23"/>
    </row>
    <row r="4314" spans="1:14">
      <c r="A4314" s="38" t="str" cm="1">
        <f t="array" ref="A4314">_xlfn.TEXTJOIN(",", TRUE, _xlfn.UNIQUE(IF((序时账[日期]=B4314)*(序时账[凭证字号]=C4314), 序时账[科目编码], "")))</f>
        <v>0</v>
      </c>
      <c r="B4314" s="89"/>
      <c r="G4314" s="39"/>
      <c r="H4314" s="39"/>
      <c r="I4314" s="42">
        <f>IF(F4314&lt;&gt;"结转本期损益",_xlfn.XLOOKUP(D4314,科目余额表[科目编码],科目余额表[抽查项目],"无匹配"),"期间结转")</f>
        <v>0</v>
      </c>
      <c r="J4314" s="38" t="str" cm="1">
        <f t="array" ref="J4314">_xlfn.TEXTJOIN(",", TRUE, _xlfn.UNIQUE(IF((序时账[日期]=B4314)*(序时账[凭证字号]=C4314)*IF(G4314=0,序时账[借方金额]&lt;&gt;0,序时账[借方金额]=0)*(序时账[科目编码]&lt;&gt;D4314), 序时账[科目名称], "")))</f>
        <v/>
      </c>
      <c r="K4314" s="42"/>
      <c r="M4314" s="24"/>
      <c r="N4314" s="23"/>
    </row>
    <row r="4315" spans="1:14">
      <c r="A4315" s="38" t="str" cm="1">
        <f t="array" ref="A4315">_xlfn.TEXTJOIN(",", TRUE, _xlfn.UNIQUE(IF((序时账[日期]=B4315)*(序时账[凭证字号]=C4315), 序时账[科目编码], "")))</f>
        <v>0</v>
      </c>
      <c r="B4315" s="89"/>
      <c r="G4315" s="39"/>
      <c r="H4315" s="39"/>
      <c r="I4315" s="42">
        <f>IF(F4315&lt;&gt;"结转本期损益",_xlfn.XLOOKUP(D4315,科目余额表[科目编码],科目余额表[抽查项目],"无匹配"),"期间结转")</f>
        <v>0</v>
      </c>
      <c r="J4315" s="38" t="str" cm="1">
        <f t="array" ref="J4315">_xlfn.TEXTJOIN(",", TRUE, _xlfn.UNIQUE(IF((序时账[日期]=B4315)*(序时账[凭证字号]=C4315)*IF(G4315=0,序时账[借方金额]&lt;&gt;0,序时账[借方金额]=0)*(序时账[科目编码]&lt;&gt;D4315), 序时账[科目名称], "")))</f>
        <v/>
      </c>
      <c r="K4315" s="42"/>
      <c r="M4315" s="24"/>
      <c r="N4315" s="23"/>
    </row>
    <row r="4316" spans="1:14">
      <c r="A4316" s="38" t="str" cm="1">
        <f t="array" ref="A4316">_xlfn.TEXTJOIN(",", TRUE, _xlfn.UNIQUE(IF((序时账[日期]=B4316)*(序时账[凭证字号]=C4316), 序时账[科目编码], "")))</f>
        <v>0</v>
      </c>
      <c r="B4316" s="89"/>
      <c r="G4316" s="39"/>
      <c r="H4316" s="39"/>
      <c r="I4316" s="42">
        <f>IF(F4316&lt;&gt;"结转本期损益",_xlfn.XLOOKUP(D4316,科目余额表[科目编码],科目余额表[抽查项目],"无匹配"),"期间结转")</f>
        <v>0</v>
      </c>
      <c r="J4316" s="38" t="str" cm="1">
        <f t="array" ref="J4316">_xlfn.TEXTJOIN(",", TRUE, _xlfn.UNIQUE(IF((序时账[日期]=B4316)*(序时账[凭证字号]=C4316)*IF(G4316=0,序时账[借方金额]&lt;&gt;0,序时账[借方金额]=0)*(序时账[科目编码]&lt;&gt;D4316), 序时账[科目名称], "")))</f>
        <v/>
      </c>
      <c r="K4316" s="42"/>
      <c r="M4316" s="24"/>
      <c r="N4316" s="23"/>
    </row>
    <row r="4317" spans="1:14">
      <c r="A4317" s="38" t="str" cm="1">
        <f t="array" ref="A4317">_xlfn.TEXTJOIN(",", TRUE, _xlfn.UNIQUE(IF((序时账[日期]=B4317)*(序时账[凭证字号]=C4317), 序时账[科目编码], "")))</f>
        <v>0</v>
      </c>
      <c r="B4317" s="89"/>
      <c r="G4317" s="39"/>
      <c r="H4317" s="39"/>
      <c r="I4317" s="42">
        <f>IF(F4317&lt;&gt;"结转本期损益",_xlfn.XLOOKUP(D4317,科目余额表[科目编码],科目余额表[抽查项目],"无匹配"),"期间结转")</f>
        <v>0</v>
      </c>
      <c r="J4317" s="38" t="str" cm="1">
        <f t="array" ref="J4317">_xlfn.TEXTJOIN(",", TRUE, _xlfn.UNIQUE(IF((序时账[日期]=B4317)*(序时账[凭证字号]=C4317)*IF(G4317=0,序时账[借方金额]&lt;&gt;0,序时账[借方金额]=0)*(序时账[科目编码]&lt;&gt;D4317), 序时账[科目名称], "")))</f>
        <v/>
      </c>
      <c r="K4317" s="42"/>
      <c r="M4317" s="24"/>
      <c r="N4317" s="23"/>
    </row>
    <row r="4318" spans="1:14">
      <c r="A4318" s="38" t="str" cm="1">
        <f t="array" ref="A4318">_xlfn.TEXTJOIN(",", TRUE, _xlfn.UNIQUE(IF((序时账[日期]=B4318)*(序时账[凭证字号]=C4318), 序时账[科目编码], "")))</f>
        <v>0</v>
      </c>
      <c r="B4318" s="89"/>
      <c r="G4318" s="39"/>
      <c r="H4318" s="39"/>
      <c r="I4318" s="42">
        <f>IF(F4318&lt;&gt;"结转本期损益",_xlfn.XLOOKUP(D4318,科目余额表[科目编码],科目余额表[抽查项目],"无匹配"),"期间结转")</f>
        <v>0</v>
      </c>
      <c r="J4318" s="38" t="str" cm="1">
        <f t="array" ref="J4318">_xlfn.TEXTJOIN(",", TRUE, _xlfn.UNIQUE(IF((序时账[日期]=B4318)*(序时账[凭证字号]=C4318)*IF(G4318=0,序时账[借方金额]&lt;&gt;0,序时账[借方金额]=0)*(序时账[科目编码]&lt;&gt;D4318), 序时账[科目名称], "")))</f>
        <v/>
      </c>
      <c r="K4318" s="42"/>
      <c r="M4318" s="24"/>
      <c r="N4318" s="23"/>
    </row>
    <row r="4319" spans="1:14">
      <c r="A4319" s="38" t="str" cm="1">
        <f t="array" ref="A4319">_xlfn.TEXTJOIN(",", TRUE, _xlfn.UNIQUE(IF((序时账[日期]=B4319)*(序时账[凭证字号]=C4319), 序时账[科目编码], "")))</f>
        <v>0</v>
      </c>
      <c r="B4319" s="89"/>
      <c r="G4319" s="39"/>
      <c r="H4319" s="39"/>
      <c r="I4319" s="42">
        <f>IF(F4319&lt;&gt;"结转本期损益",_xlfn.XLOOKUP(D4319,科目余额表[科目编码],科目余额表[抽查项目],"无匹配"),"期间结转")</f>
        <v>0</v>
      </c>
      <c r="J4319" s="38" t="str" cm="1">
        <f t="array" ref="J4319">_xlfn.TEXTJOIN(",", TRUE, _xlfn.UNIQUE(IF((序时账[日期]=B4319)*(序时账[凭证字号]=C4319)*IF(G4319=0,序时账[借方金额]&lt;&gt;0,序时账[借方金额]=0)*(序时账[科目编码]&lt;&gt;D4319), 序时账[科目名称], "")))</f>
        <v/>
      </c>
      <c r="K4319" s="42"/>
      <c r="M4319" s="24"/>
      <c r="N4319" s="23"/>
    </row>
    <row r="4320" spans="1:14">
      <c r="A4320" s="38" t="str" cm="1">
        <f t="array" ref="A4320">_xlfn.TEXTJOIN(",", TRUE, _xlfn.UNIQUE(IF((序时账[日期]=B4320)*(序时账[凭证字号]=C4320), 序时账[科目编码], "")))</f>
        <v>0</v>
      </c>
      <c r="B4320" s="89"/>
      <c r="G4320" s="39"/>
      <c r="H4320" s="39"/>
      <c r="I4320" s="42">
        <f>IF(F4320&lt;&gt;"结转本期损益",_xlfn.XLOOKUP(D4320,科目余额表[科目编码],科目余额表[抽查项目],"无匹配"),"期间结转")</f>
        <v>0</v>
      </c>
      <c r="J4320" s="38" t="str" cm="1">
        <f t="array" ref="J4320">_xlfn.TEXTJOIN(",", TRUE, _xlfn.UNIQUE(IF((序时账[日期]=B4320)*(序时账[凭证字号]=C4320)*IF(G4320=0,序时账[借方金额]&lt;&gt;0,序时账[借方金额]=0)*(序时账[科目编码]&lt;&gt;D4320), 序时账[科目名称], "")))</f>
        <v/>
      </c>
      <c r="K4320" s="42"/>
      <c r="M4320" s="24"/>
      <c r="N4320" s="23"/>
    </row>
    <row r="4321" spans="1:14">
      <c r="A4321" s="38" t="str" cm="1">
        <f t="array" ref="A4321">_xlfn.TEXTJOIN(",", TRUE, _xlfn.UNIQUE(IF((序时账[日期]=B4321)*(序时账[凭证字号]=C4321), 序时账[科目编码], "")))</f>
        <v>0</v>
      </c>
      <c r="B4321" s="89"/>
      <c r="G4321" s="39"/>
      <c r="H4321" s="39"/>
      <c r="I4321" s="42">
        <f>IF(F4321&lt;&gt;"结转本期损益",_xlfn.XLOOKUP(D4321,科目余额表[科目编码],科目余额表[抽查项目],"无匹配"),"期间结转")</f>
        <v>0</v>
      </c>
      <c r="J4321" s="38" t="str" cm="1">
        <f t="array" ref="J4321">_xlfn.TEXTJOIN(",", TRUE, _xlfn.UNIQUE(IF((序时账[日期]=B4321)*(序时账[凭证字号]=C4321)*IF(G4321=0,序时账[借方金额]&lt;&gt;0,序时账[借方金额]=0)*(序时账[科目编码]&lt;&gt;D4321), 序时账[科目名称], "")))</f>
        <v/>
      </c>
      <c r="K4321" s="42"/>
      <c r="M4321" s="24"/>
      <c r="N4321" s="23"/>
    </row>
    <row r="4322" spans="1:14">
      <c r="A4322" s="38" t="str" cm="1">
        <f t="array" ref="A4322">_xlfn.TEXTJOIN(",", TRUE, _xlfn.UNIQUE(IF((序时账[日期]=B4322)*(序时账[凭证字号]=C4322), 序时账[科目编码], "")))</f>
        <v>0</v>
      </c>
      <c r="B4322" s="89"/>
      <c r="G4322" s="39"/>
      <c r="H4322" s="39"/>
      <c r="I4322" s="42">
        <f>IF(F4322&lt;&gt;"结转本期损益",_xlfn.XLOOKUP(D4322,科目余额表[科目编码],科目余额表[抽查项目],"无匹配"),"期间结转")</f>
        <v>0</v>
      </c>
      <c r="J4322" s="38" t="str" cm="1">
        <f t="array" ref="J4322">_xlfn.TEXTJOIN(",", TRUE, _xlfn.UNIQUE(IF((序时账[日期]=B4322)*(序时账[凭证字号]=C4322)*IF(G4322=0,序时账[借方金额]&lt;&gt;0,序时账[借方金额]=0)*(序时账[科目编码]&lt;&gt;D4322), 序时账[科目名称], "")))</f>
        <v/>
      </c>
      <c r="K4322" s="42"/>
      <c r="M4322" s="24"/>
      <c r="N4322" s="23"/>
    </row>
    <row r="4323" spans="1:14">
      <c r="A4323" s="38" t="str" cm="1">
        <f t="array" ref="A4323">_xlfn.TEXTJOIN(",", TRUE, _xlfn.UNIQUE(IF((序时账[日期]=B4323)*(序时账[凭证字号]=C4323), 序时账[科目编码], "")))</f>
        <v>0</v>
      </c>
      <c r="B4323" s="89"/>
      <c r="G4323" s="39"/>
      <c r="H4323" s="39"/>
      <c r="I4323" s="42">
        <f>IF(F4323&lt;&gt;"结转本期损益",_xlfn.XLOOKUP(D4323,科目余额表[科目编码],科目余额表[抽查项目],"无匹配"),"期间结转")</f>
        <v>0</v>
      </c>
      <c r="J4323" s="38" t="str" cm="1">
        <f t="array" ref="J4323">_xlfn.TEXTJOIN(",", TRUE, _xlfn.UNIQUE(IF((序时账[日期]=B4323)*(序时账[凭证字号]=C4323)*IF(G4323=0,序时账[借方金额]&lt;&gt;0,序时账[借方金额]=0)*(序时账[科目编码]&lt;&gt;D4323), 序时账[科目名称], "")))</f>
        <v/>
      </c>
      <c r="K4323" s="42"/>
      <c r="M4323" s="24"/>
      <c r="N4323" s="23"/>
    </row>
    <row r="4324" spans="1:14">
      <c r="A4324" s="38" t="str" cm="1">
        <f t="array" ref="A4324">_xlfn.TEXTJOIN(",", TRUE, _xlfn.UNIQUE(IF((序时账[日期]=B4324)*(序时账[凭证字号]=C4324), 序时账[科目编码], "")))</f>
        <v>0</v>
      </c>
      <c r="B4324" s="89"/>
      <c r="G4324" s="39"/>
      <c r="H4324" s="39"/>
      <c r="I4324" s="42">
        <f>IF(F4324&lt;&gt;"结转本期损益",_xlfn.XLOOKUP(D4324,科目余额表[科目编码],科目余额表[抽查项目],"无匹配"),"期间结转")</f>
        <v>0</v>
      </c>
      <c r="J4324" s="38" t="str" cm="1">
        <f t="array" ref="J4324">_xlfn.TEXTJOIN(",", TRUE, _xlfn.UNIQUE(IF((序时账[日期]=B4324)*(序时账[凭证字号]=C4324)*IF(G4324=0,序时账[借方金额]&lt;&gt;0,序时账[借方金额]=0)*(序时账[科目编码]&lt;&gt;D4324), 序时账[科目名称], "")))</f>
        <v/>
      </c>
      <c r="K4324" s="42"/>
      <c r="M4324" s="24"/>
      <c r="N4324" s="23"/>
    </row>
    <row r="4325" spans="1:14">
      <c r="A4325" s="38" t="str" cm="1">
        <f t="array" ref="A4325">_xlfn.TEXTJOIN(",", TRUE, _xlfn.UNIQUE(IF((序时账[日期]=B4325)*(序时账[凭证字号]=C4325), 序时账[科目编码], "")))</f>
        <v>0</v>
      </c>
      <c r="B4325" s="89"/>
      <c r="G4325" s="39"/>
      <c r="H4325" s="39"/>
      <c r="I4325" s="42">
        <f>IF(F4325&lt;&gt;"结转本期损益",_xlfn.XLOOKUP(D4325,科目余额表[科目编码],科目余额表[抽查项目],"无匹配"),"期间结转")</f>
        <v>0</v>
      </c>
      <c r="J4325" s="38" t="str" cm="1">
        <f t="array" ref="J4325">_xlfn.TEXTJOIN(",", TRUE, _xlfn.UNIQUE(IF((序时账[日期]=B4325)*(序时账[凭证字号]=C4325)*IF(G4325=0,序时账[借方金额]&lt;&gt;0,序时账[借方金额]=0)*(序时账[科目编码]&lt;&gt;D4325), 序时账[科目名称], "")))</f>
        <v/>
      </c>
      <c r="K4325" s="42"/>
      <c r="M4325" s="24"/>
      <c r="N4325" s="23"/>
    </row>
    <row r="4326" spans="1:14">
      <c r="A4326" s="38" t="str" cm="1">
        <f t="array" ref="A4326">_xlfn.TEXTJOIN(",", TRUE, _xlfn.UNIQUE(IF((序时账[日期]=B4326)*(序时账[凭证字号]=C4326), 序时账[科目编码], "")))</f>
        <v>0</v>
      </c>
      <c r="B4326" s="89"/>
      <c r="G4326" s="39"/>
      <c r="H4326" s="39"/>
      <c r="I4326" s="42">
        <f>IF(F4326&lt;&gt;"结转本期损益",_xlfn.XLOOKUP(D4326,科目余额表[科目编码],科目余额表[抽查项目],"无匹配"),"期间结转")</f>
        <v>0</v>
      </c>
      <c r="J4326" s="38" t="str" cm="1">
        <f t="array" ref="J4326">_xlfn.TEXTJOIN(",", TRUE, _xlfn.UNIQUE(IF((序时账[日期]=B4326)*(序时账[凭证字号]=C4326)*IF(G4326=0,序时账[借方金额]&lt;&gt;0,序时账[借方金额]=0)*(序时账[科目编码]&lt;&gt;D4326), 序时账[科目名称], "")))</f>
        <v/>
      </c>
      <c r="K4326" s="42"/>
      <c r="M4326" s="24"/>
      <c r="N4326" s="23"/>
    </row>
    <row r="4327" spans="1:14">
      <c r="A4327" s="38" t="str" cm="1">
        <f t="array" ref="A4327">_xlfn.TEXTJOIN(",", TRUE, _xlfn.UNIQUE(IF((序时账[日期]=B4327)*(序时账[凭证字号]=C4327), 序时账[科目编码], "")))</f>
        <v>0</v>
      </c>
      <c r="B4327" s="89"/>
      <c r="G4327" s="39"/>
      <c r="H4327" s="39"/>
      <c r="I4327" s="42">
        <f>IF(F4327&lt;&gt;"结转本期损益",_xlfn.XLOOKUP(D4327,科目余额表[科目编码],科目余额表[抽查项目],"无匹配"),"期间结转")</f>
        <v>0</v>
      </c>
      <c r="J4327" s="38" t="str" cm="1">
        <f t="array" ref="J4327">_xlfn.TEXTJOIN(",", TRUE, _xlfn.UNIQUE(IF((序时账[日期]=B4327)*(序时账[凭证字号]=C4327)*IF(G4327=0,序时账[借方金额]&lt;&gt;0,序时账[借方金额]=0)*(序时账[科目编码]&lt;&gt;D4327), 序时账[科目名称], "")))</f>
        <v/>
      </c>
      <c r="K4327" s="42"/>
      <c r="M4327" s="24"/>
      <c r="N4327" s="23"/>
    </row>
    <row r="4328" spans="1:14">
      <c r="A4328" s="38" t="str" cm="1">
        <f t="array" ref="A4328">_xlfn.TEXTJOIN(",", TRUE, _xlfn.UNIQUE(IF((序时账[日期]=B4328)*(序时账[凭证字号]=C4328), 序时账[科目编码], "")))</f>
        <v>0</v>
      </c>
      <c r="B4328" s="89"/>
      <c r="G4328" s="39"/>
      <c r="H4328" s="39"/>
      <c r="I4328" s="42">
        <f>IF(F4328&lt;&gt;"结转本期损益",_xlfn.XLOOKUP(D4328,科目余额表[科目编码],科目余额表[抽查项目],"无匹配"),"期间结转")</f>
        <v>0</v>
      </c>
      <c r="J4328" s="38" t="str" cm="1">
        <f t="array" ref="J4328">_xlfn.TEXTJOIN(",", TRUE, _xlfn.UNIQUE(IF((序时账[日期]=B4328)*(序时账[凭证字号]=C4328)*IF(G4328=0,序时账[借方金额]&lt;&gt;0,序时账[借方金额]=0)*(序时账[科目编码]&lt;&gt;D4328), 序时账[科目名称], "")))</f>
        <v/>
      </c>
      <c r="K4328" s="42"/>
      <c r="M4328" s="24"/>
      <c r="N4328" s="23"/>
    </row>
    <row r="4329" spans="1:14">
      <c r="A4329" s="38" t="str" cm="1">
        <f t="array" ref="A4329">_xlfn.TEXTJOIN(",", TRUE, _xlfn.UNIQUE(IF((序时账[日期]=B4329)*(序时账[凭证字号]=C4329), 序时账[科目编码], "")))</f>
        <v>0</v>
      </c>
      <c r="B4329" s="89"/>
      <c r="G4329" s="39"/>
      <c r="H4329" s="39"/>
      <c r="I4329" s="42">
        <f>IF(F4329&lt;&gt;"结转本期损益",_xlfn.XLOOKUP(D4329,科目余额表[科目编码],科目余额表[抽查项目],"无匹配"),"期间结转")</f>
        <v>0</v>
      </c>
      <c r="J4329" s="38" t="str" cm="1">
        <f t="array" ref="J4329">_xlfn.TEXTJOIN(",", TRUE, _xlfn.UNIQUE(IF((序时账[日期]=B4329)*(序时账[凭证字号]=C4329)*IF(G4329=0,序时账[借方金额]&lt;&gt;0,序时账[借方金额]=0)*(序时账[科目编码]&lt;&gt;D4329), 序时账[科目名称], "")))</f>
        <v/>
      </c>
      <c r="K4329" s="42"/>
      <c r="M4329" s="24"/>
      <c r="N4329" s="23"/>
    </row>
    <row r="4330" spans="1:14">
      <c r="A4330" s="38" t="str" cm="1">
        <f t="array" ref="A4330">_xlfn.TEXTJOIN(",", TRUE, _xlfn.UNIQUE(IF((序时账[日期]=B4330)*(序时账[凭证字号]=C4330), 序时账[科目编码], "")))</f>
        <v>0</v>
      </c>
      <c r="B4330" s="89"/>
      <c r="G4330" s="39"/>
      <c r="H4330" s="39"/>
      <c r="I4330" s="42">
        <f>IF(F4330&lt;&gt;"结转本期损益",_xlfn.XLOOKUP(D4330,科目余额表[科目编码],科目余额表[抽查项目],"无匹配"),"期间结转")</f>
        <v>0</v>
      </c>
      <c r="J4330" s="38" t="str" cm="1">
        <f t="array" ref="J4330">_xlfn.TEXTJOIN(",", TRUE, _xlfn.UNIQUE(IF((序时账[日期]=B4330)*(序时账[凭证字号]=C4330)*IF(G4330=0,序时账[借方金额]&lt;&gt;0,序时账[借方金额]=0)*(序时账[科目编码]&lt;&gt;D4330), 序时账[科目名称], "")))</f>
        <v/>
      </c>
      <c r="K4330" s="42"/>
      <c r="M4330" s="24"/>
      <c r="N4330" s="23"/>
    </row>
    <row r="4331" spans="1:14">
      <c r="A4331" s="38" t="str" cm="1">
        <f t="array" ref="A4331">_xlfn.TEXTJOIN(",", TRUE, _xlfn.UNIQUE(IF((序时账[日期]=B4331)*(序时账[凭证字号]=C4331), 序时账[科目编码], "")))</f>
        <v>0</v>
      </c>
      <c r="B4331" s="89"/>
      <c r="G4331" s="39"/>
      <c r="H4331" s="39"/>
      <c r="I4331" s="42">
        <f>IF(F4331&lt;&gt;"结转本期损益",_xlfn.XLOOKUP(D4331,科目余额表[科目编码],科目余额表[抽查项目],"无匹配"),"期间结转")</f>
        <v>0</v>
      </c>
      <c r="J4331" s="38" t="str" cm="1">
        <f t="array" ref="J4331">_xlfn.TEXTJOIN(",", TRUE, _xlfn.UNIQUE(IF((序时账[日期]=B4331)*(序时账[凭证字号]=C4331)*IF(G4331=0,序时账[借方金额]&lt;&gt;0,序时账[借方金额]=0)*(序时账[科目编码]&lt;&gt;D4331), 序时账[科目名称], "")))</f>
        <v/>
      </c>
      <c r="K4331" s="42"/>
      <c r="M4331" s="24"/>
      <c r="N4331" s="23"/>
    </row>
    <row r="4332" spans="1:14">
      <c r="A4332" s="38" t="str" cm="1">
        <f t="array" ref="A4332">_xlfn.TEXTJOIN(",", TRUE, _xlfn.UNIQUE(IF((序时账[日期]=B4332)*(序时账[凭证字号]=C4332), 序时账[科目编码], "")))</f>
        <v>0</v>
      </c>
      <c r="B4332" s="89"/>
      <c r="G4332" s="39"/>
      <c r="H4332" s="39"/>
      <c r="I4332" s="42">
        <f>IF(F4332&lt;&gt;"结转本期损益",_xlfn.XLOOKUP(D4332,科目余额表[科目编码],科目余额表[抽查项目],"无匹配"),"期间结转")</f>
        <v>0</v>
      </c>
      <c r="J4332" s="38" t="str" cm="1">
        <f t="array" ref="J4332">_xlfn.TEXTJOIN(",", TRUE, _xlfn.UNIQUE(IF((序时账[日期]=B4332)*(序时账[凭证字号]=C4332)*IF(G4332=0,序时账[借方金额]&lt;&gt;0,序时账[借方金额]=0)*(序时账[科目编码]&lt;&gt;D4332), 序时账[科目名称], "")))</f>
        <v/>
      </c>
      <c r="K4332" s="42"/>
      <c r="M4332" s="24"/>
      <c r="N4332" s="23"/>
    </row>
    <row r="4333" spans="1:14">
      <c r="A4333" s="38" t="str" cm="1">
        <f t="array" ref="A4333">_xlfn.TEXTJOIN(",", TRUE, _xlfn.UNIQUE(IF((序时账[日期]=B4333)*(序时账[凭证字号]=C4333), 序时账[科目编码], "")))</f>
        <v>0</v>
      </c>
      <c r="B4333" s="89"/>
      <c r="G4333" s="39"/>
      <c r="H4333" s="39"/>
      <c r="I4333" s="42">
        <f>IF(F4333&lt;&gt;"结转本期损益",_xlfn.XLOOKUP(D4333,科目余额表[科目编码],科目余额表[抽查项目],"无匹配"),"期间结转")</f>
        <v>0</v>
      </c>
      <c r="J4333" s="38" t="str" cm="1">
        <f t="array" ref="J4333">_xlfn.TEXTJOIN(",", TRUE, _xlfn.UNIQUE(IF((序时账[日期]=B4333)*(序时账[凭证字号]=C4333)*IF(G4333=0,序时账[借方金额]&lt;&gt;0,序时账[借方金额]=0)*(序时账[科目编码]&lt;&gt;D4333), 序时账[科目名称], "")))</f>
        <v/>
      </c>
      <c r="K4333" s="42"/>
      <c r="M4333" s="24"/>
      <c r="N4333" s="23"/>
    </row>
    <row r="4334" spans="1:14">
      <c r="A4334" s="38" t="str" cm="1">
        <f t="array" ref="A4334">_xlfn.TEXTJOIN(",", TRUE, _xlfn.UNIQUE(IF((序时账[日期]=B4334)*(序时账[凭证字号]=C4334), 序时账[科目编码], "")))</f>
        <v>0</v>
      </c>
      <c r="B4334" s="89"/>
      <c r="G4334" s="39"/>
      <c r="H4334" s="39"/>
      <c r="I4334" s="42">
        <f>IF(F4334&lt;&gt;"结转本期损益",_xlfn.XLOOKUP(D4334,科目余额表[科目编码],科目余额表[抽查项目],"无匹配"),"期间结转")</f>
        <v>0</v>
      </c>
      <c r="J4334" s="38" t="str" cm="1">
        <f t="array" ref="J4334">_xlfn.TEXTJOIN(",", TRUE, _xlfn.UNIQUE(IF((序时账[日期]=B4334)*(序时账[凭证字号]=C4334)*IF(G4334=0,序时账[借方金额]&lt;&gt;0,序时账[借方金额]=0)*(序时账[科目编码]&lt;&gt;D4334), 序时账[科目名称], "")))</f>
        <v/>
      </c>
      <c r="K4334" s="42"/>
      <c r="M4334" s="24"/>
      <c r="N4334" s="23"/>
    </row>
    <row r="4335" spans="1:14">
      <c r="A4335" s="38" t="str" cm="1">
        <f t="array" ref="A4335">_xlfn.TEXTJOIN(",", TRUE, _xlfn.UNIQUE(IF((序时账[日期]=B4335)*(序时账[凭证字号]=C4335), 序时账[科目编码], "")))</f>
        <v>0</v>
      </c>
      <c r="B4335" s="89"/>
      <c r="G4335" s="39"/>
      <c r="H4335" s="39"/>
      <c r="I4335" s="42">
        <f>IF(F4335&lt;&gt;"结转本期损益",_xlfn.XLOOKUP(D4335,科目余额表[科目编码],科目余额表[抽查项目],"无匹配"),"期间结转")</f>
        <v>0</v>
      </c>
      <c r="J4335" s="38" t="str" cm="1">
        <f t="array" ref="J4335">_xlfn.TEXTJOIN(",", TRUE, _xlfn.UNIQUE(IF((序时账[日期]=B4335)*(序时账[凭证字号]=C4335)*IF(G4335=0,序时账[借方金额]&lt;&gt;0,序时账[借方金额]=0)*(序时账[科目编码]&lt;&gt;D4335), 序时账[科目名称], "")))</f>
        <v/>
      </c>
      <c r="K4335" s="42"/>
      <c r="M4335" s="24"/>
      <c r="N4335" s="23"/>
    </row>
    <row r="4336" spans="1:14">
      <c r="A4336" s="38" t="str" cm="1">
        <f t="array" ref="A4336">_xlfn.TEXTJOIN(",", TRUE, _xlfn.UNIQUE(IF((序时账[日期]=B4336)*(序时账[凭证字号]=C4336), 序时账[科目编码], "")))</f>
        <v>0</v>
      </c>
      <c r="B4336" s="89"/>
      <c r="G4336" s="39"/>
      <c r="H4336" s="39"/>
      <c r="I4336" s="42">
        <f>IF(F4336&lt;&gt;"结转本期损益",_xlfn.XLOOKUP(D4336,科目余额表[科目编码],科目余额表[抽查项目],"无匹配"),"期间结转")</f>
        <v>0</v>
      </c>
      <c r="J4336" s="38" t="str" cm="1">
        <f t="array" ref="J4336">_xlfn.TEXTJOIN(",", TRUE, _xlfn.UNIQUE(IF((序时账[日期]=B4336)*(序时账[凭证字号]=C4336)*IF(G4336=0,序时账[借方金额]&lt;&gt;0,序时账[借方金额]=0)*(序时账[科目编码]&lt;&gt;D4336), 序时账[科目名称], "")))</f>
        <v/>
      </c>
      <c r="K4336" s="42"/>
      <c r="M4336" s="24"/>
      <c r="N4336" s="23"/>
    </row>
    <row r="4337" spans="1:14">
      <c r="A4337" s="38" t="str" cm="1">
        <f t="array" ref="A4337">_xlfn.TEXTJOIN(",", TRUE, _xlfn.UNIQUE(IF((序时账[日期]=B4337)*(序时账[凭证字号]=C4337), 序时账[科目编码], "")))</f>
        <v>0</v>
      </c>
      <c r="B4337" s="89"/>
      <c r="G4337" s="39"/>
      <c r="H4337" s="39"/>
      <c r="I4337" s="42">
        <f>IF(F4337&lt;&gt;"结转本期损益",_xlfn.XLOOKUP(D4337,科目余额表[科目编码],科目余额表[抽查项目],"无匹配"),"期间结转")</f>
        <v>0</v>
      </c>
      <c r="J4337" s="38" t="str" cm="1">
        <f t="array" ref="J4337">_xlfn.TEXTJOIN(",", TRUE, _xlfn.UNIQUE(IF((序时账[日期]=B4337)*(序时账[凭证字号]=C4337)*IF(G4337=0,序时账[借方金额]&lt;&gt;0,序时账[借方金额]=0)*(序时账[科目编码]&lt;&gt;D4337), 序时账[科目名称], "")))</f>
        <v/>
      </c>
      <c r="K4337" s="42"/>
      <c r="M4337" s="24"/>
      <c r="N4337" s="23"/>
    </row>
    <row r="4338" spans="1:14">
      <c r="A4338" s="38" t="str" cm="1">
        <f t="array" ref="A4338">_xlfn.TEXTJOIN(",", TRUE, _xlfn.UNIQUE(IF((序时账[日期]=B4338)*(序时账[凭证字号]=C4338), 序时账[科目编码], "")))</f>
        <v>0</v>
      </c>
      <c r="B4338" s="89"/>
      <c r="G4338" s="39"/>
      <c r="H4338" s="39"/>
      <c r="I4338" s="42">
        <f>IF(F4338&lt;&gt;"结转本期损益",_xlfn.XLOOKUP(D4338,科目余额表[科目编码],科目余额表[抽查项目],"无匹配"),"期间结转")</f>
        <v>0</v>
      </c>
      <c r="J4338" s="38" t="str" cm="1">
        <f t="array" ref="J4338">_xlfn.TEXTJOIN(",", TRUE, _xlfn.UNIQUE(IF((序时账[日期]=B4338)*(序时账[凭证字号]=C4338)*IF(G4338=0,序时账[借方金额]&lt;&gt;0,序时账[借方金额]=0)*(序时账[科目编码]&lt;&gt;D4338), 序时账[科目名称], "")))</f>
        <v/>
      </c>
      <c r="K4338" s="42"/>
      <c r="M4338" s="24"/>
      <c r="N4338" s="23"/>
    </row>
    <row r="4339" spans="1:14">
      <c r="A4339" s="38" t="str" cm="1">
        <f t="array" ref="A4339">_xlfn.TEXTJOIN(",", TRUE, _xlfn.UNIQUE(IF((序时账[日期]=B4339)*(序时账[凭证字号]=C4339), 序时账[科目编码], "")))</f>
        <v>0</v>
      </c>
      <c r="B4339" s="89"/>
      <c r="G4339" s="39"/>
      <c r="H4339" s="39"/>
      <c r="I4339" s="42">
        <f>IF(F4339&lt;&gt;"结转本期损益",_xlfn.XLOOKUP(D4339,科目余额表[科目编码],科目余额表[抽查项目],"无匹配"),"期间结转")</f>
        <v>0</v>
      </c>
      <c r="J4339" s="38" t="str" cm="1">
        <f t="array" ref="J4339">_xlfn.TEXTJOIN(",", TRUE, _xlfn.UNIQUE(IF((序时账[日期]=B4339)*(序时账[凭证字号]=C4339)*IF(G4339=0,序时账[借方金额]&lt;&gt;0,序时账[借方金额]=0)*(序时账[科目编码]&lt;&gt;D4339), 序时账[科目名称], "")))</f>
        <v/>
      </c>
      <c r="K4339" s="42"/>
      <c r="M4339" s="24"/>
      <c r="N4339" s="23"/>
    </row>
    <row r="4340" spans="1:14">
      <c r="A4340" s="38" t="str" cm="1">
        <f t="array" ref="A4340">_xlfn.TEXTJOIN(",", TRUE, _xlfn.UNIQUE(IF((序时账[日期]=B4340)*(序时账[凭证字号]=C4340), 序时账[科目编码], "")))</f>
        <v>0</v>
      </c>
      <c r="B4340" s="89"/>
      <c r="G4340" s="39"/>
      <c r="H4340" s="39"/>
      <c r="I4340" s="42">
        <f>IF(F4340&lt;&gt;"结转本期损益",_xlfn.XLOOKUP(D4340,科目余额表[科目编码],科目余额表[抽查项目],"无匹配"),"期间结转")</f>
        <v>0</v>
      </c>
      <c r="J4340" s="38" t="str" cm="1">
        <f t="array" ref="J4340">_xlfn.TEXTJOIN(",", TRUE, _xlfn.UNIQUE(IF((序时账[日期]=B4340)*(序时账[凭证字号]=C4340)*IF(G4340=0,序时账[借方金额]&lt;&gt;0,序时账[借方金额]=0)*(序时账[科目编码]&lt;&gt;D4340), 序时账[科目名称], "")))</f>
        <v/>
      </c>
      <c r="K4340" s="42"/>
      <c r="M4340" s="24"/>
      <c r="N4340" s="23"/>
    </row>
    <row r="4341" spans="1:14">
      <c r="A4341" s="38" t="str" cm="1">
        <f t="array" ref="A4341">_xlfn.TEXTJOIN(",", TRUE, _xlfn.UNIQUE(IF((序时账[日期]=B4341)*(序时账[凭证字号]=C4341), 序时账[科目编码], "")))</f>
        <v>0</v>
      </c>
      <c r="B4341" s="89"/>
      <c r="G4341" s="39"/>
      <c r="H4341" s="39"/>
      <c r="I4341" s="42">
        <f>IF(F4341&lt;&gt;"结转本期损益",_xlfn.XLOOKUP(D4341,科目余额表[科目编码],科目余额表[抽查项目],"无匹配"),"期间结转")</f>
        <v>0</v>
      </c>
      <c r="J4341" s="38" t="str" cm="1">
        <f t="array" ref="J4341">_xlfn.TEXTJOIN(",", TRUE, _xlfn.UNIQUE(IF((序时账[日期]=B4341)*(序时账[凭证字号]=C4341)*IF(G4341=0,序时账[借方金额]&lt;&gt;0,序时账[借方金额]=0)*(序时账[科目编码]&lt;&gt;D4341), 序时账[科目名称], "")))</f>
        <v/>
      </c>
      <c r="K4341" s="42"/>
      <c r="M4341" s="24"/>
      <c r="N4341" s="23"/>
    </row>
    <row r="4342" spans="1:14">
      <c r="A4342" s="38" t="str" cm="1">
        <f t="array" ref="A4342">_xlfn.TEXTJOIN(",", TRUE, _xlfn.UNIQUE(IF((序时账[日期]=B4342)*(序时账[凭证字号]=C4342), 序时账[科目编码], "")))</f>
        <v>0</v>
      </c>
      <c r="B4342" s="89"/>
      <c r="G4342" s="39"/>
      <c r="H4342" s="39"/>
      <c r="I4342" s="42">
        <f>IF(F4342&lt;&gt;"结转本期损益",_xlfn.XLOOKUP(D4342,科目余额表[科目编码],科目余额表[抽查项目],"无匹配"),"期间结转")</f>
        <v>0</v>
      </c>
      <c r="J4342" s="38" t="str" cm="1">
        <f t="array" ref="J4342">_xlfn.TEXTJOIN(",", TRUE, _xlfn.UNIQUE(IF((序时账[日期]=B4342)*(序时账[凭证字号]=C4342)*IF(G4342=0,序时账[借方金额]&lt;&gt;0,序时账[借方金额]=0)*(序时账[科目编码]&lt;&gt;D4342), 序时账[科目名称], "")))</f>
        <v/>
      </c>
      <c r="K4342" s="42"/>
      <c r="M4342" s="24"/>
      <c r="N4342" s="23"/>
    </row>
    <row r="4343" spans="1:14">
      <c r="A4343" s="38" t="str" cm="1">
        <f t="array" ref="A4343">_xlfn.TEXTJOIN(",", TRUE, _xlfn.UNIQUE(IF((序时账[日期]=B4343)*(序时账[凭证字号]=C4343), 序时账[科目编码], "")))</f>
        <v>0</v>
      </c>
      <c r="B4343" s="89"/>
      <c r="G4343" s="39"/>
      <c r="H4343" s="39"/>
      <c r="I4343" s="42">
        <f>IF(F4343&lt;&gt;"结转本期损益",_xlfn.XLOOKUP(D4343,科目余额表[科目编码],科目余额表[抽查项目],"无匹配"),"期间结转")</f>
        <v>0</v>
      </c>
      <c r="J4343" s="38" t="str" cm="1">
        <f t="array" ref="J4343">_xlfn.TEXTJOIN(",", TRUE, _xlfn.UNIQUE(IF((序时账[日期]=B4343)*(序时账[凭证字号]=C4343)*IF(G4343=0,序时账[借方金额]&lt;&gt;0,序时账[借方金额]=0)*(序时账[科目编码]&lt;&gt;D4343), 序时账[科目名称], "")))</f>
        <v/>
      </c>
      <c r="K4343" s="42"/>
      <c r="M4343" s="24"/>
      <c r="N4343" s="23"/>
    </row>
    <row r="4344" spans="1:14">
      <c r="A4344" s="38" t="str" cm="1">
        <f t="array" ref="A4344">_xlfn.TEXTJOIN(",", TRUE, _xlfn.UNIQUE(IF((序时账[日期]=B4344)*(序时账[凭证字号]=C4344), 序时账[科目编码], "")))</f>
        <v>0</v>
      </c>
      <c r="B4344" s="89"/>
      <c r="G4344" s="39"/>
      <c r="H4344" s="39"/>
      <c r="I4344" s="42">
        <f>IF(F4344&lt;&gt;"结转本期损益",_xlfn.XLOOKUP(D4344,科目余额表[科目编码],科目余额表[抽查项目],"无匹配"),"期间结转")</f>
        <v>0</v>
      </c>
      <c r="J4344" s="38" t="str" cm="1">
        <f t="array" ref="J4344">_xlfn.TEXTJOIN(",", TRUE, _xlfn.UNIQUE(IF((序时账[日期]=B4344)*(序时账[凭证字号]=C4344)*IF(G4344=0,序时账[借方金额]&lt;&gt;0,序时账[借方金额]=0)*(序时账[科目编码]&lt;&gt;D4344), 序时账[科目名称], "")))</f>
        <v/>
      </c>
      <c r="K4344" s="42"/>
      <c r="M4344" s="24"/>
      <c r="N4344" s="23"/>
    </row>
    <row r="4345" spans="1:14">
      <c r="A4345" s="38" t="str" cm="1">
        <f t="array" ref="A4345">_xlfn.TEXTJOIN(",", TRUE, _xlfn.UNIQUE(IF((序时账[日期]=B4345)*(序时账[凭证字号]=C4345), 序时账[科目编码], "")))</f>
        <v>0</v>
      </c>
      <c r="B4345" s="89"/>
      <c r="G4345" s="39"/>
      <c r="H4345" s="39"/>
      <c r="I4345" s="42">
        <f>IF(F4345&lt;&gt;"结转本期损益",_xlfn.XLOOKUP(D4345,科目余额表[科目编码],科目余额表[抽查项目],"无匹配"),"期间结转")</f>
        <v>0</v>
      </c>
      <c r="J4345" s="38" t="str" cm="1">
        <f t="array" ref="J4345">_xlfn.TEXTJOIN(",", TRUE, _xlfn.UNIQUE(IF((序时账[日期]=B4345)*(序时账[凭证字号]=C4345)*IF(G4345=0,序时账[借方金额]&lt;&gt;0,序时账[借方金额]=0)*(序时账[科目编码]&lt;&gt;D4345), 序时账[科目名称], "")))</f>
        <v/>
      </c>
      <c r="K4345" s="42"/>
      <c r="M4345" s="24"/>
      <c r="N4345" s="23"/>
    </row>
    <row r="4346" spans="1:14">
      <c r="A4346" s="38" t="str" cm="1">
        <f t="array" ref="A4346">_xlfn.TEXTJOIN(",", TRUE, _xlfn.UNIQUE(IF((序时账[日期]=B4346)*(序时账[凭证字号]=C4346), 序时账[科目编码], "")))</f>
        <v>0</v>
      </c>
      <c r="B4346" s="89"/>
      <c r="G4346" s="39"/>
      <c r="H4346" s="39"/>
      <c r="I4346" s="42">
        <f>IF(F4346&lt;&gt;"结转本期损益",_xlfn.XLOOKUP(D4346,科目余额表[科目编码],科目余额表[抽查项目],"无匹配"),"期间结转")</f>
        <v>0</v>
      </c>
      <c r="J4346" s="38" t="str" cm="1">
        <f t="array" ref="J4346">_xlfn.TEXTJOIN(",", TRUE, _xlfn.UNIQUE(IF((序时账[日期]=B4346)*(序时账[凭证字号]=C4346)*IF(G4346=0,序时账[借方金额]&lt;&gt;0,序时账[借方金额]=0)*(序时账[科目编码]&lt;&gt;D4346), 序时账[科目名称], "")))</f>
        <v/>
      </c>
      <c r="K4346" s="42"/>
      <c r="M4346" s="24"/>
      <c r="N4346" s="23"/>
    </row>
    <row r="4347" spans="1:14">
      <c r="A4347" s="38" t="str" cm="1">
        <f t="array" ref="A4347">_xlfn.TEXTJOIN(",", TRUE, _xlfn.UNIQUE(IF((序时账[日期]=B4347)*(序时账[凭证字号]=C4347), 序时账[科目编码], "")))</f>
        <v>0</v>
      </c>
      <c r="B4347" s="89"/>
      <c r="G4347" s="39"/>
      <c r="H4347" s="39"/>
      <c r="I4347" s="42">
        <f>IF(F4347&lt;&gt;"结转本期损益",_xlfn.XLOOKUP(D4347,科目余额表[科目编码],科目余额表[抽查项目],"无匹配"),"期间结转")</f>
        <v>0</v>
      </c>
      <c r="J4347" s="38" t="str" cm="1">
        <f t="array" ref="J4347">_xlfn.TEXTJOIN(",", TRUE, _xlfn.UNIQUE(IF((序时账[日期]=B4347)*(序时账[凭证字号]=C4347)*IF(G4347=0,序时账[借方金额]&lt;&gt;0,序时账[借方金额]=0)*(序时账[科目编码]&lt;&gt;D4347), 序时账[科目名称], "")))</f>
        <v/>
      </c>
      <c r="K4347" s="42"/>
      <c r="M4347" s="24"/>
      <c r="N4347" s="23"/>
    </row>
    <row r="4348" spans="1:14">
      <c r="A4348" s="38" t="str" cm="1">
        <f t="array" ref="A4348">_xlfn.TEXTJOIN(",", TRUE, _xlfn.UNIQUE(IF((序时账[日期]=B4348)*(序时账[凭证字号]=C4348), 序时账[科目编码], "")))</f>
        <v>0</v>
      </c>
      <c r="B4348" s="89"/>
      <c r="G4348" s="39"/>
      <c r="H4348" s="39"/>
      <c r="I4348" s="42">
        <f>IF(F4348&lt;&gt;"结转本期损益",_xlfn.XLOOKUP(D4348,科目余额表[科目编码],科目余额表[抽查项目],"无匹配"),"期间结转")</f>
        <v>0</v>
      </c>
      <c r="J4348" s="38" t="str" cm="1">
        <f t="array" ref="J4348">_xlfn.TEXTJOIN(",", TRUE, _xlfn.UNIQUE(IF((序时账[日期]=B4348)*(序时账[凭证字号]=C4348)*IF(G4348=0,序时账[借方金额]&lt;&gt;0,序时账[借方金额]=0)*(序时账[科目编码]&lt;&gt;D4348), 序时账[科目名称], "")))</f>
        <v/>
      </c>
      <c r="K4348" s="42"/>
      <c r="M4348" s="24"/>
      <c r="N4348" s="23"/>
    </row>
    <row r="4349" spans="1:14">
      <c r="A4349" s="38" t="str" cm="1">
        <f t="array" ref="A4349">_xlfn.TEXTJOIN(",", TRUE, _xlfn.UNIQUE(IF((序时账[日期]=B4349)*(序时账[凭证字号]=C4349), 序时账[科目编码], "")))</f>
        <v>0</v>
      </c>
      <c r="B4349" s="89"/>
      <c r="G4349" s="39"/>
      <c r="H4349" s="39"/>
      <c r="I4349" s="42">
        <f>IF(F4349&lt;&gt;"结转本期损益",_xlfn.XLOOKUP(D4349,科目余额表[科目编码],科目余额表[抽查项目],"无匹配"),"期间结转")</f>
        <v>0</v>
      </c>
      <c r="J4349" s="38" t="str" cm="1">
        <f t="array" ref="J4349">_xlfn.TEXTJOIN(",", TRUE, _xlfn.UNIQUE(IF((序时账[日期]=B4349)*(序时账[凭证字号]=C4349)*IF(G4349=0,序时账[借方金额]&lt;&gt;0,序时账[借方金额]=0)*(序时账[科目编码]&lt;&gt;D4349), 序时账[科目名称], "")))</f>
        <v/>
      </c>
      <c r="K4349" s="42"/>
      <c r="M4349" s="24"/>
      <c r="N4349" s="23"/>
    </row>
    <row r="4350" spans="1:14">
      <c r="A4350" s="38" t="str" cm="1">
        <f t="array" ref="A4350">_xlfn.TEXTJOIN(",", TRUE, _xlfn.UNIQUE(IF((序时账[日期]=B4350)*(序时账[凭证字号]=C4350), 序时账[科目编码], "")))</f>
        <v>0</v>
      </c>
      <c r="B4350" s="89"/>
      <c r="G4350" s="39"/>
      <c r="H4350" s="39"/>
      <c r="I4350" s="42">
        <f>IF(F4350&lt;&gt;"结转本期损益",_xlfn.XLOOKUP(D4350,科目余额表[科目编码],科目余额表[抽查项目],"无匹配"),"期间结转")</f>
        <v>0</v>
      </c>
      <c r="J4350" s="38" t="str" cm="1">
        <f t="array" ref="J4350">_xlfn.TEXTJOIN(",", TRUE, _xlfn.UNIQUE(IF((序时账[日期]=B4350)*(序时账[凭证字号]=C4350)*IF(G4350=0,序时账[借方金额]&lt;&gt;0,序时账[借方金额]=0)*(序时账[科目编码]&lt;&gt;D4350), 序时账[科目名称], "")))</f>
        <v/>
      </c>
      <c r="K4350" s="42"/>
      <c r="M4350" s="24"/>
      <c r="N4350" s="23"/>
    </row>
    <row r="4351" spans="1:14">
      <c r="A4351" s="38" t="str" cm="1">
        <f t="array" ref="A4351">_xlfn.TEXTJOIN(",", TRUE, _xlfn.UNIQUE(IF((序时账[日期]=B4351)*(序时账[凭证字号]=C4351), 序时账[科目编码], "")))</f>
        <v>0</v>
      </c>
      <c r="B4351" s="89"/>
      <c r="G4351" s="39"/>
      <c r="H4351" s="39"/>
      <c r="I4351" s="42">
        <f>IF(F4351&lt;&gt;"结转本期损益",_xlfn.XLOOKUP(D4351,科目余额表[科目编码],科目余额表[抽查项目],"无匹配"),"期间结转")</f>
        <v>0</v>
      </c>
      <c r="J4351" s="38" t="str" cm="1">
        <f t="array" ref="J4351">_xlfn.TEXTJOIN(",", TRUE, _xlfn.UNIQUE(IF((序时账[日期]=B4351)*(序时账[凭证字号]=C4351)*IF(G4351=0,序时账[借方金额]&lt;&gt;0,序时账[借方金额]=0)*(序时账[科目编码]&lt;&gt;D4351), 序时账[科目名称], "")))</f>
        <v/>
      </c>
      <c r="K4351" s="42"/>
      <c r="M4351" s="24"/>
      <c r="N4351" s="23"/>
    </row>
    <row r="4352" spans="1:14">
      <c r="A4352" s="38" t="str" cm="1">
        <f t="array" ref="A4352">_xlfn.TEXTJOIN(",", TRUE, _xlfn.UNIQUE(IF((序时账[日期]=B4352)*(序时账[凭证字号]=C4352), 序时账[科目编码], "")))</f>
        <v>0</v>
      </c>
      <c r="B4352" s="89"/>
      <c r="G4352" s="39"/>
      <c r="H4352" s="39"/>
      <c r="I4352" s="42">
        <f>IF(F4352&lt;&gt;"结转本期损益",_xlfn.XLOOKUP(D4352,科目余额表[科目编码],科目余额表[抽查项目],"无匹配"),"期间结转")</f>
        <v>0</v>
      </c>
      <c r="J4352" s="38" t="str" cm="1">
        <f t="array" ref="J4352">_xlfn.TEXTJOIN(",", TRUE, _xlfn.UNIQUE(IF((序时账[日期]=B4352)*(序时账[凭证字号]=C4352)*IF(G4352=0,序时账[借方金额]&lt;&gt;0,序时账[借方金额]=0)*(序时账[科目编码]&lt;&gt;D4352), 序时账[科目名称], "")))</f>
        <v/>
      </c>
      <c r="K4352" s="42"/>
      <c r="M4352" s="24"/>
      <c r="N4352" s="23"/>
    </row>
    <row r="4353" spans="1:14">
      <c r="A4353" s="38" t="str" cm="1">
        <f t="array" ref="A4353">_xlfn.TEXTJOIN(",", TRUE, _xlfn.UNIQUE(IF((序时账[日期]=B4353)*(序时账[凭证字号]=C4353), 序时账[科目编码], "")))</f>
        <v>0</v>
      </c>
      <c r="B4353" s="89"/>
      <c r="G4353" s="39"/>
      <c r="H4353" s="39"/>
      <c r="I4353" s="42">
        <f>IF(F4353&lt;&gt;"结转本期损益",_xlfn.XLOOKUP(D4353,科目余额表[科目编码],科目余额表[抽查项目],"无匹配"),"期间结转")</f>
        <v>0</v>
      </c>
      <c r="J4353" s="38" t="str" cm="1">
        <f t="array" ref="J4353">_xlfn.TEXTJOIN(",", TRUE, _xlfn.UNIQUE(IF((序时账[日期]=B4353)*(序时账[凭证字号]=C4353)*IF(G4353=0,序时账[借方金额]&lt;&gt;0,序时账[借方金额]=0)*(序时账[科目编码]&lt;&gt;D4353), 序时账[科目名称], "")))</f>
        <v/>
      </c>
      <c r="K4353" s="42"/>
      <c r="M4353" s="24"/>
      <c r="N4353" s="23"/>
    </row>
    <row r="4354" spans="1:14">
      <c r="A4354" s="38" t="str" cm="1">
        <f t="array" ref="A4354">_xlfn.TEXTJOIN(",", TRUE, _xlfn.UNIQUE(IF((序时账[日期]=B4354)*(序时账[凭证字号]=C4354), 序时账[科目编码], "")))</f>
        <v>0</v>
      </c>
      <c r="B4354" s="89"/>
      <c r="G4354" s="39"/>
      <c r="H4354" s="39"/>
      <c r="I4354" s="42">
        <f>IF(F4354&lt;&gt;"结转本期损益",_xlfn.XLOOKUP(D4354,科目余额表[科目编码],科目余额表[抽查项目],"无匹配"),"期间结转")</f>
        <v>0</v>
      </c>
      <c r="J4354" s="38" t="str" cm="1">
        <f t="array" ref="J4354">_xlfn.TEXTJOIN(",", TRUE, _xlfn.UNIQUE(IF((序时账[日期]=B4354)*(序时账[凭证字号]=C4354)*IF(G4354=0,序时账[借方金额]&lt;&gt;0,序时账[借方金额]=0)*(序时账[科目编码]&lt;&gt;D4354), 序时账[科目名称], "")))</f>
        <v/>
      </c>
      <c r="K4354" s="42"/>
      <c r="M4354" s="24"/>
      <c r="N4354" s="23"/>
    </row>
    <row r="4355" spans="1:14">
      <c r="A4355" s="38" t="str" cm="1">
        <f t="array" ref="A4355">_xlfn.TEXTJOIN(",", TRUE, _xlfn.UNIQUE(IF((序时账[日期]=B4355)*(序时账[凭证字号]=C4355), 序时账[科目编码], "")))</f>
        <v>0</v>
      </c>
      <c r="B4355" s="89"/>
      <c r="G4355" s="39"/>
      <c r="H4355" s="39"/>
      <c r="I4355" s="42">
        <f>IF(F4355&lt;&gt;"结转本期损益",_xlfn.XLOOKUP(D4355,科目余额表[科目编码],科目余额表[抽查项目],"无匹配"),"期间结转")</f>
        <v>0</v>
      </c>
      <c r="J4355" s="38" t="str" cm="1">
        <f t="array" ref="J4355">_xlfn.TEXTJOIN(",", TRUE, _xlfn.UNIQUE(IF((序时账[日期]=B4355)*(序时账[凭证字号]=C4355)*IF(G4355=0,序时账[借方金额]&lt;&gt;0,序时账[借方金额]=0)*(序时账[科目编码]&lt;&gt;D4355), 序时账[科目名称], "")))</f>
        <v/>
      </c>
      <c r="K4355" s="42"/>
      <c r="M4355" s="24"/>
      <c r="N4355" s="23"/>
    </row>
    <row r="4356" spans="1:14">
      <c r="A4356" s="38" t="str" cm="1">
        <f t="array" ref="A4356">_xlfn.TEXTJOIN(",", TRUE, _xlfn.UNIQUE(IF((序时账[日期]=B4356)*(序时账[凭证字号]=C4356), 序时账[科目编码], "")))</f>
        <v>0</v>
      </c>
      <c r="B4356" s="89"/>
      <c r="G4356" s="39"/>
      <c r="H4356" s="39"/>
      <c r="I4356" s="42">
        <f>IF(F4356&lt;&gt;"结转本期损益",_xlfn.XLOOKUP(D4356,科目余额表[科目编码],科目余额表[抽查项目],"无匹配"),"期间结转")</f>
        <v>0</v>
      </c>
      <c r="J4356" s="38" t="str" cm="1">
        <f t="array" ref="J4356">_xlfn.TEXTJOIN(",", TRUE, _xlfn.UNIQUE(IF((序时账[日期]=B4356)*(序时账[凭证字号]=C4356)*IF(G4356=0,序时账[借方金额]&lt;&gt;0,序时账[借方金额]=0)*(序时账[科目编码]&lt;&gt;D4356), 序时账[科目名称], "")))</f>
        <v/>
      </c>
      <c r="K4356" s="42"/>
      <c r="M4356" s="24"/>
      <c r="N4356" s="23"/>
    </row>
    <row r="4357" spans="1:14">
      <c r="A4357" s="38" t="str" cm="1">
        <f t="array" ref="A4357">_xlfn.TEXTJOIN(",", TRUE, _xlfn.UNIQUE(IF((序时账[日期]=B4357)*(序时账[凭证字号]=C4357), 序时账[科目编码], "")))</f>
        <v>0</v>
      </c>
      <c r="B4357" s="89"/>
      <c r="G4357" s="39"/>
      <c r="H4357" s="39"/>
      <c r="I4357" s="42">
        <f>IF(F4357&lt;&gt;"结转本期损益",_xlfn.XLOOKUP(D4357,科目余额表[科目编码],科目余额表[抽查项目],"无匹配"),"期间结转")</f>
        <v>0</v>
      </c>
      <c r="J4357" s="38" t="str" cm="1">
        <f t="array" ref="J4357">_xlfn.TEXTJOIN(",", TRUE, _xlfn.UNIQUE(IF((序时账[日期]=B4357)*(序时账[凭证字号]=C4357)*IF(G4357=0,序时账[借方金额]&lt;&gt;0,序时账[借方金额]=0)*(序时账[科目编码]&lt;&gt;D4357), 序时账[科目名称], "")))</f>
        <v/>
      </c>
      <c r="K4357" s="42"/>
      <c r="M4357" s="24"/>
      <c r="N4357" s="23"/>
    </row>
    <row r="4358" spans="1:14">
      <c r="A4358" s="38" t="str" cm="1">
        <f t="array" ref="A4358">_xlfn.TEXTJOIN(",", TRUE, _xlfn.UNIQUE(IF((序时账[日期]=B4358)*(序时账[凭证字号]=C4358), 序时账[科目编码], "")))</f>
        <v>0</v>
      </c>
      <c r="B4358" s="89"/>
      <c r="G4358" s="39"/>
      <c r="H4358" s="39"/>
      <c r="I4358" s="42">
        <f>IF(F4358&lt;&gt;"结转本期损益",_xlfn.XLOOKUP(D4358,科目余额表[科目编码],科目余额表[抽查项目],"无匹配"),"期间结转")</f>
        <v>0</v>
      </c>
      <c r="J4358" s="38" t="str" cm="1">
        <f t="array" ref="J4358">_xlfn.TEXTJOIN(",", TRUE, _xlfn.UNIQUE(IF((序时账[日期]=B4358)*(序时账[凭证字号]=C4358)*IF(G4358=0,序时账[借方金额]&lt;&gt;0,序时账[借方金额]=0)*(序时账[科目编码]&lt;&gt;D4358), 序时账[科目名称], "")))</f>
        <v/>
      </c>
      <c r="K4358" s="42"/>
      <c r="M4358" s="24"/>
      <c r="N4358" s="23"/>
    </row>
    <row r="4359" spans="1:14">
      <c r="A4359" s="38" t="str" cm="1">
        <f t="array" ref="A4359">_xlfn.TEXTJOIN(",", TRUE, _xlfn.UNIQUE(IF((序时账[日期]=B4359)*(序时账[凭证字号]=C4359), 序时账[科目编码], "")))</f>
        <v>0</v>
      </c>
      <c r="B4359" s="89"/>
      <c r="G4359" s="39"/>
      <c r="H4359" s="39"/>
      <c r="I4359" s="42">
        <f>IF(F4359&lt;&gt;"结转本期损益",_xlfn.XLOOKUP(D4359,科目余额表[科目编码],科目余额表[抽查项目],"无匹配"),"期间结转")</f>
        <v>0</v>
      </c>
      <c r="J4359" s="38" t="str" cm="1">
        <f t="array" ref="J4359">_xlfn.TEXTJOIN(",", TRUE, _xlfn.UNIQUE(IF((序时账[日期]=B4359)*(序时账[凭证字号]=C4359)*IF(G4359=0,序时账[借方金额]&lt;&gt;0,序时账[借方金额]=0)*(序时账[科目编码]&lt;&gt;D4359), 序时账[科目名称], "")))</f>
        <v/>
      </c>
      <c r="K4359" s="42"/>
      <c r="M4359" s="24"/>
      <c r="N4359" s="23"/>
    </row>
    <row r="4360" spans="1:14">
      <c r="A4360" s="38" t="str" cm="1">
        <f t="array" ref="A4360">_xlfn.TEXTJOIN(",", TRUE, _xlfn.UNIQUE(IF((序时账[日期]=B4360)*(序时账[凭证字号]=C4360), 序时账[科目编码], "")))</f>
        <v>0</v>
      </c>
      <c r="B4360" s="89"/>
      <c r="G4360" s="39"/>
      <c r="H4360" s="39"/>
      <c r="I4360" s="42">
        <f>IF(F4360&lt;&gt;"结转本期损益",_xlfn.XLOOKUP(D4360,科目余额表[科目编码],科目余额表[抽查项目],"无匹配"),"期间结转")</f>
        <v>0</v>
      </c>
      <c r="J4360" s="38" t="str" cm="1">
        <f t="array" ref="J4360">_xlfn.TEXTJOIN(",", TRUE, _xlfn.UNIQUE(IF((序时账[日期]=B4360)*(序时账[凭证字号]=C4360)*IF(G4360=0,序时账[借方金额]&lt;&gt;0,序时账[借方金额]=0)*(序时账[科目编码]&lt;&gt;D4360), 序时账[科目名称], "")))</f>
        <v/>
      </c>
      <c r="K4360" s="42"/>
      <c r="M4360" s="24"/>
      <c r="N4360" s="23"/>
    </row>
    <row r="4361" spans="1:14">
      <c r="A4361" s="38" t="str" cm="1">
        <f t="array" ref="A4361">_xlfn.TEXTJOIN(",", TRUE, _xlfn.UNIQUE(IF((序时账[日期]=B4361)*(序时账[凭证字号]=C4361), 序时账[科目编码], "")))</f>
        <v>0</v>
      </c>
      <c r="B4361" s="89"/>
      <c r="G4361" s="39"/>
      <c r="H4361" s="39"/>
      <c r="I4361" s="42">
        <f>IF(F4361&lt;&gt;"结转本期损益",_xlfn.XLOOKUP(D4361,科目余额表[科目编码],科目余额表[抽查项目],"无匹配"),"期间结转")</f>
        <v>0</v>
      </c>
      <c r="J4361" s="38" t="str" cm="1">
        <f t="array" ref="J4361">_xlfn.TEXTJOIN(",", TRUE, _xlfn.UNIQUE(IF((序时账[日期]=B4361)*(序时账[凭证字号]=C4361)*IF(G4361=0,序时账[借方金额]&lt;&gt;0,序时账[借方金额]=0)*(序时账[科目编码]&lt;&gt;D4361), 序时账[科目名称], "")))</f>
        <v/>
      </c>
      <c r="K4361" s="42"/>
      <c r="M4361" s="24"/>
      <c r="N4361" s="23"/>
    </row>
    <row r="4362" spans="1:14">
      <c r="A4362" s="38" t="str" cm="1">
        <f t="array" ref="A4362">_xlfn.TEXTJOIN(",", TRUE, _xlfn.UNIQUE(IF((序时账[日期]=B4362)*(序时账[凭证字号]=C4362), 序时账[科目编码], "")))</f>
        <v>0</v>
      </c>
      <c r="B4362" s="89"/>
      <c r="G4362" s="39"/>
      <c r="H4362" s="39"/>
      <c r="I4362" s="42">
        <f>IF(F4362&lt;&gt;"结转本期损益",_xlfn.XLOOKUP(D4362,科目余额表[科目编码],科目余额表[抽查项目],"无匹配"),"期间结转")</f>
        <v>0</v>
      </c>
      <c r="J4362" s="38" t="str" cm="1">
        <f t="array" ref="J4362">_xlfn.TEXTJOIN(",", TRUE, _xlfn.UNIQUE(IF((序时账[日期]=B4362)*(序时账[凭证字号]=C4362)*IF(G4362=0,序时账[借方金额]&lt;&gt;0,序时账[借方金额]=0)*(序时账[科目编码]&lt;&gt;D4362), 序时账[科目名称], "")))</f>
        <v/>
      </c>
      <c r="K4362" s="42"/>
      <c r="M4362" s="24"/>
      <c r="N4362" s="23"/>
    </row>
    <row r="4363" spans="1:14">
      <c r="A4363" s="38" t="str" cm="1">
        <f t="array" ref="A4363">_xlfn.TEXTJOIN(",", TRUE, _xlfn.UNIQUE(IF((序时账[日期]=B4363)*(序时账[凭证字号]=C4363), 序时账[科目编码], "")))</f>
        <v>0</v>
      </c>
      <c r="B4363" s="89"/>
      <c r="G4363" s="39"/>
      <c r="H4363" s="39"/>
      <c r="I4363" s="42">
        <f>IF(F4363&lt;&gt;"结转本期损益",_xlfn.XLOOKUP(D4363,科目余额表[科目编码],科目余额表[抽查项目],"无匹配"),"期间结转")</f>
        <v>0</v>
      </c>
      <c r="J4363" s="38" t="str" cm="1">
        <f t="array" ref="J4363">_xlfn.TEXTJOIN(",", TRUE, _xlfn.UNIQUE(IF((序时账[日期]=B4363)*(序时账[凭证字号]=C4363)*IF(G4363=0,序时账[借方金额]&lt;&gt;0,序时账[借方金额]=0)*(序时账[科目编码]&lt;&gt;D4363), 序时账[科目名称], "")))</f>
        <v/>
      </c>
      <c r="K4363" s="42"/>
      <c r="M4363" s="24"/>
      <c r="N4363" s="23"/>
    </row>
    <row r="4364" spans="1:14">
      <c r="A4364" s="38" t="str" cm="1">
        <f t="array" ref="A4364">_xlfn.TEXTJOIN(",", TRUE, _xlfn.UNIQUE(IF((序时账[日期]=B4364)*(序时账[凭证字号]=C4364), 序时账[科目编码], "")))</f>
        <v>0</v>
      </c>
      <c r="B4364" s="89"/>
      <c r="G4364" s="39"/>
      <c r="H4364" s="39"/>
      <c r="I4364" s="42">
        <f>IF(F4364&lt;&gt;"结转本期损益",_xlfn.XLOOKUP(D4364,科目余额表[科目编码],科目余额表[抽查项目],"无匹配"),"期间结转")</f>
        <v>0</v>
      </c>
      <c r="J4364" s="38" t="str" cm="1">
        <f t="array" ref="J4364">_xlfn.TEXTJOIN(",", TRUE, _xlfn.UNIQUE(IF((序时账[日期]=B4364)*(序时账[凭证字号]=C4364)*IF(G4364=0,序时账[借方金额]&lt;&gt;0,序时账[借方金额]=0)*(序时账[科目编码]&lt;&gt;D4364), 序时账[科目名称], "")))</f>
        <v/>
      </c>
      <c r="K4364" s="42"/>
      <c r="M4364" s="24"/>
      <c r="N4364" s="23"/>
    </row>
    <row r="4365" spans="1:14">
      <c r="A4365" s="38" t="str" cm="1">
        <f t="array" ref="A4365">_xlfn.TEXTJOIN(",", TRUE, _xlfn.UNIQUE(IF((序时账[日期]=B4365)*(序时账[凭证字号]=C4365), 序时账[科目编码], "")))</f>
        <v>0</v>
      </c>
      <c r="B4365" s="89"/>
      <c r="G4365" s="39"/>
      <c r="H4365" s="39"/>
      <c r="I4365" s="42">
        <f>IF(F4365&lt;&gt;"结转本期损益",_xlfn.XLOOKUP(D4365,科目余额表[科目编码],科目余额表[抽查项目],"无匹配"),"期间结转")</f>
        <v>0</v>
      </c>
      <c r="J4365" s="38" t="str" cm="1">
        <f t="array" ref="J4365">_xlfn.TEXTJOIN(",", TRUE, _xlfn.UNIQUE(IF((序时账[日期]=B4365)*(序时账[凭证字号]=C4365)*IF(G4365=0,序时账[借方金额]&lt;&gt;0,序时账[借方金额]=0)*(序时账[科目编码]&lt;&gt;D4365), 序时账[科目名称], "")))</f>
        <v/>
      </c>
      <c r="K4365" s="42"/>
      <c r="M4365" s="24"/>
      <c r="N4365" s="23"/>
    </row>
    <row r="4366" spans="1:14">
      <c r="A4366" s="38" t="str" cm="1">
        <f t="array" ref="A4366">_xlfn.TEXTJOIN(",", TRUE, _xlfn.UNIQUE(IF((序时账[日期]=B4366)*(序时账[凭证字号]=C4366), 序时账[科目编码], "")))</f>
        <v>0</v>
      </c>
      <c r="B4366" s="89"/>
      <c r="G4366" s="39"/>
      <c r="H4366" s="39"/>
      <c r="I4366" s="42">
        <f>IF(F4366&lt;&gt;"结转本期损益",_xlfn.XLOOKUP(D4366,科目余额表[科目编码],科目余额表[抽查项目],"无匹配"),"期间结转")</f>
        <v>0</v>
      </c>
      <c r="J4366" s="38" t="str" cm="1">
        <f t="array" ref="J4366">_xlfn.TEXTJOIN(",", TRUE, _xlfn.UNIQUE(IF((序时账[日期]=B4366)*(序时账[凭证字号]=C4366)*IF(G4366=0,序时账[借方金额]&lt;&gt;0,序时账[借方金额]=0)*(序时账[科目编码]&lt;&gt;D4366), 序时账[科目名称], "")))</f>
        <v/>
      </c>
      <c r="K4366" s="42"/>
      <c r="M4366" s="24"/>
      <c r="N4366" s="23"/>
    </row>
    <row r="4367" spans="1:14">
      <c r="A4367" s="38" t="str" cm="1">
        <f t="array" ref="A4367">_xlfn.TEXTJOIN(",", TRUE, _xlfn.UNIQUE(IF((序时账[日期]=B4367)*(序时账[凭证字号]=C4367), 序时账[科目编码], "")))</f>
        <v>0</v>
      </c>
      <c r="B4367" s="89"/>
      <c r="G4367" s="39"/>
      <c r="H4367" s="39"/>
      <c r="I4367" s="42">
        <f>IF(F4367&lt;&gt;"结转本期损益",_xlfn.XLOOKUP(D4367,科目余额表[科目编码],科目余额表[抽查项目],"无匹配"),"期间结转")</f>
        <v>0</v>
      </c>
      <c r="J4367" s="38" t="str" cm="1">
        <f t="array" ref="J4367">_xlfn.TEXTJOIN(",", TRUE, _xlfn.UNIQUE(IF((序时账[日期]=B4367)*(序时账[凭证字号]=C4367)*IF(G4367=0,序时账[借方金额]&lt;&gt;0,序时账[借方金额]=0)*(序时账[科目编码]&lt;&gt;D4367), 序时账[科目名称], "")))</f>
        <v/>
      </c>
      <c r="K4367" s="42"/>
      <c r="M4367" s="24"/>
      <c r="N4367" s="23"/>
    </row>
    <row r="4368" spans="1:14">
      <c r="A4368" s="38" t="str" cm="1">
        <f t="array" ref="A4368">_xlfn.TEXTJOIN(",", TRUE, _xlfn.UNIQUE(IF((序时账[日期]=B4368)*(序时账[凭证字号]=C4368), 序时账[科目编码], "")))</f>
        <v>0</v>
      </c>
      <c r="B4368" s="89"/>
      <c r="G4368" s="39"/>
      <c r="H4368" s="39"/>
      <c r="I4368" s="42">
        <f>IF(F4368&lt;&gt;"结转本期损益",_xlfn.XLOOKUP(D4368,科目余额表[科目编码],科目余额表[抽查项目],"无匹配"),"期间结转")</f>
        <v>0</v>
      </c>
      <c r="J4368" s="38" t="str" cm="1">
        <f t="array" ref="J4368">_xlfn.TEXTJOIN(",", TRUE, _xlfn.UNIQUE(IF((序时账[日期]=B4368)*(序时账[凭证字号]=C4368)*IF(G4368=0,序时账[借方金额]&lt;&gt;0,序时账[借方金额]=0)*(序时账[科目编码]&lt;&gt;D4368), 序时账[科目名称], "")))</f>
        <v/>
      </c>
      <c r="K4368" s="42"/>
      <c r="M4368" s="24"/>
      <c r="N4368" s="23"/>
    </row>
    <row r="4369" spans="1:14">
      <c r="A4369" s="38" t="str" cm="1">
        <f t="array" ref="A4369">_xlfn.TEXTJOIN(",", TRUE, _xlfn.UNIQUE(IF((序时账[日期]=B4369)*(序时账[凭证字号]=C4369), 序时账[科目编码], "")))</f>
        <v>0</v>
      </c>
      <c r="B4369" s="89"/>
      <c r="G4369" s="39"/>
      <c r="H4369" s="39"/>
      <c r="I4369" s="42">
        <f>IF(F4369&lt;&gt;"结转本期损益",_xlfn.XLOOKUP(D4369,科目余额表[科目编码],科目余额表[抽查项目],"无匹配"),"期间结转")</f>
        <v>0</v>
      </c>
      <c r="J4369" s="38" t="str" cm="1">
        <f t="array" ref="J4369">_xlfn.TEXTJOIN(",", TRUE, _xlfn.UNIQUE(IF((序时账[日期]=B4369)*(序时账[凭证字号]=C4369)*IF(G4369=0,序时账[借方金额]&lt;&gt;0,序时账[借方金额]=0)*(序时账[科目编码]&lt;&gt;D4369), 序时账[科目名称], "")))</f>
        <v/>
      </c>
      <c r="K4369" s="42"/>
      <c r="M4369" s="24"/>
      <c r="N4369" s="23"/>
    </row>
    <row r="4370" spans="1:14">
      <c r="A4370" s="38" t="str" cm="1">
        <f t="array" ref="A4370">_xlfn.TEXTJOIN(",", TRUE, _xlfn.UNIQUE(IF((序时账[日期]=B4370)*(序时账[凭证字号]=C4370), 序时账[科目编码], "")))</f>
        <v>0</v>
      </c>
      <c r="B4370" s="89"/>
      <c r="G4370" s="39"/>
      <c r="H4370" s="39"/>
      <c r="I4370" s="42">
        <f>IF(F4370&lt;&gt;"结转本期损益",_xlfn.XLOOKUP(D4370,科目余额表[科目编码],科目余额表[抽查项目],"无匹配"),"期间结转")</f>
        <v>0</v>
      </c>
      <c r="J4370" s="38" t="str" cm="1">
        <f t="array" ref="J4370">_xlfn.TEXTJOIN(",", TRUE, _xlfn.UNIQUE(IF((序时账[日期]=B4370)*(序时账[凭证字号]=C4370)*IF(G4370=0,序时账[借方金额]&lt;&gt;0,序时账[借方金额]=0)*(序时账[科目编码]&lt;&gt;D4370), 序时账[科目名称], "")))</f>
        <v/>
      </c>
      <c r="K4370" s="42"/>
      <c r="M4370" s="24"/>
      <c r="N4370" s="23"/>
    </row>
    <row r="4371" spans="1:14">
      <c r="A4371" s="38" t="str" cm="1">
        <f t="array" ref="A4371">_xlfn.TEXTJOIN(",", TRUE, _xlfn.UNIQUE(IF((序时账[日期]=B4371)*(序时账[凭证字号]=C4371), 序时账[科目编码], "")))</f>
        <v>0</v>
      </c>
      <c r="B4371" s="89"/>
      <c r="G4371" s="39"/>
      <c r="H4371" s="39"/>
      <c r="I4371" s="42">
        <f>IF(F4371&lt;&gt;"结转本期损益",_xlfn.XLOOKUP(D4371,科目余额表[科目编码],科目余额表[抽查项目],"无匹配"),"期间结转")</f>
        <v>0</v>
      </c>
      <c r="J4371" s="38" t="str" cm="1">
        <f t="array" ref="J4371">_xlfn.TEXTJOIN(",", TRUE, _xlfn.UNIQUE(IF((序时账[日期]=B4371)*(序时账[凭证字号]=C4371)*IF(G4371=0,序时账[借方金额]&lt;&gt;0,序时账[借方金额]=0)*(序时账[科目编码]&lt;&gt;D4371), 序时账[科目名称], "")))</f>
        <v/>
      </c>
      <c r="K4371" s="42"/>
      <c r="M4371" s="24"/>
      <c r="N4371" s="23"/>
    </row>
    <row r="4372" spans="1:14">
      <c r="A4372" s="38" t="str" cm="1">
        <f t="array" ref="A4372">_xlfn.TEXTJOIN(",", TRUE, _xlfn.UNIQUE(IF((序时账[日期]=B4372)*(序时账[凭证字号]=C4372), 序时账[科目编码], "")))</f>
        <v>0</v>
      </c>
      <c r="B4372" s="89"/>
      <c r="G4372" s="39"/>
      <c r="H4372" s="39"/>
      <c r="I4372" s="42">
        <f>IF(F4372&lt;&gt;"结转本期损益",_xlfn.XLOOKUP(D4372,科目余额表[科目编码],科目余额表[抽查项目],"无匹配"),"期间结转")</f>
        <v>0</v>
      </c>
      <c r="J4372" s="38" t="str" cm="1">
        <f t="array" ref="J4372">_xlfn.TEXTJOIN(",", TRUE, _xlfn.UNIQUE(IF((序时账[日期]=B4372)*(序时账[凭证字号]=C4372)*IF(G4372=0,序时账[借方金额]&lt;&gt;0,序时账[借方金额]=0)*(序时账[科目编码]&lt;&gt;D4372), 序时账[科目名称], "")))</f>
        <v/>
      </c>
      <c r="K4372" s="42"/>
      <c r="M4372" s="24"/>
      <c r="N4372" s="23"/>
    </row>
    <row r="4373" spans="1:14">
      <c r="A4373" s="38" t="str" cm="1">
        <f t="array" ref="A4373">_xlfn.TEXTJOIN(",", TRUE, _xlfn.UNIQUE(IF((序时账[日期]=B4373)*(序时账[凭证字号]=C4373), 序时账[科目编码], "")))</f>
        <v>0</v>
      </c>
      <c r="B4373" s="89"/>
      <c r="G4373" s="39"/>
      <c r="H4373" s="39"/>
      <c r="I4373" s="42">
        <f>IF(F4373&lt;&gt;"结转本期损益",_xlfn.XLOOKUP(D4373,科目余额表[科目编码],科目余额表[抽查项目],"无匹配"),"期间结转")</f>
        <v>0</v>
      </c>
      <c r="J4373" s="38" t="str" cm="1">
        <f t="array" ref="J4373">_xlfn.TEXTJOIN(",", TRUE, _xlfn.UNIQUE(IF((序时账[日期]=B4373)*(序时账[凭证字号]=C4373)*IF(G4373=0,序时账[借方金额]&lt;&gt;0,序时账[借方金额]=0)*(序时账[科目编码]&lt;&gt;D4373), 序时账[科目名称], "")))</f>
        <v/>
      </c>
      <c r="K4373" s="42"/>
      <c r="M4373" s="24"/>
      <c r="N4373" s="23"/>
    </row>
    <row r="4374" spans="1:14">
      <c r="A4374" s="38" t="str" cm="1">
        <f t="array" ref="A4374">_xlfn.TEXTJOIN(",", TRUE, _xlfn.UNIQUE(IF((序时账[日期]=B4374)*(序时账[凭证字号]=C4374), 序时账[科目编码], "")))</f>
        <v>0</v>
      </c>
      <c r="B4374" s="89"/>
      <c r="G4374" s="39"/>
      <c r="H4374" s="39"/>
      <c r="I4374" s="42">
        <f>IF(F4374&lt;&gt;"结转本期损益",_xlfn.XLOOKUP(D4374,科目余额表[科目编码],科目余额表[抽查项目],"无匹配"),"期间结转")</f>
        <v>0</v>
      </c>
      <c r="J4374" s="38" t="str" cm="1">
        <f t="array" ref="J4374">_xlfn.TEXTJOIN(",", TRUE, _xlfn.UNIQUE(IF((序时账[日期]=B4374)*(序时账[凭证字号]=C4374)*IF(G4374=0,序时账[借方金额]&lt;&gt;0,序时账[借方金额]=0)*(序时账[科目编码]&lt;&gt;D4374), 序时账[科目名称], "")))</f>
        <v/>
      </c>
      <c r="K4374" s="42"/>
      <c r="M4374" s="24"/>
      <c r="N4374" s="23"/>
    </row>
    <row r="4375" spans="1:14">
      <c r="A4375" s="38" t="str" cm="1">
        <f t="array" ref="A4375">_xlfn.TEXTJOIN(",", TRUE, _xlfn.UNIQUE(IF((序时账[日期]=B4375)*(序时账[凭证字号]=C4375), 序时账[科目编码], "")))</f>
        <v>0</v>
      </c>
      <c r="B4375" s="89"/>
      <c r="G4375" s="39"/>
      <c r="H4375" s="39"/>
      <c r="I4375" s="42">
        <f>IF(F4375&lt;&gt;"结转本期损益",_xlfn.XLOOKUP(D4375,科目余额表[科目编码],科目余额表[抽查项目],"无匹配"),"期间结转")</f>
        <v>0</v>
      </c>
      <c r="J4375" s="38" t="str" cm="1">
        <f t="array" ref="J4375">_xlfn.TEXTJOIN(",", TRUE, _xlfn.UNIQUE(IF((序时账[日期]=B4375)*(序时账[凭证字号]=C4375)*IF(G4375=0,序时账[借方金额]&lt;&gt;0,序时账[借方金额]=0)*(序时账[科目编码]&lt;&gt;D4375), 序时账[科目名称], "")))</f>
        <v/>
      </c>
      <c r="K4375" s="42"/>
      <c r="M4375" s="24"/>
      <c r="N4375" s="23"/>
    </row>
    <row r="4376" spans="1:14">
      <c r="A4376" s="38" t="str" cm="1">
        <f t="array" ref="A4376">_xlfn.TEXTJOIN(",", TRUE, _xlfn.UNIQUE(IF((序时账[日期]=B4376)*(序时账[凭证字号]=C4376), 序时账[科目编码], "")))</f>
        <v>0</v>
      </c>
      <c r="B4376" s="89"/>
      <c r="G4376" s="39"/>
      <c r="H4376" s="39"/>
      <c r="I4376" s="42">
        <f>IF(F4376&lt;&gt;"结转本期损益",_xlfn.XLOOKUP(D4376,科目余额表[科目编码],科目余额表[抽查项目],"无匹配"),"期间结转")</f>
        <v>0</v>
      </c>
      <c r="J4376" s="38" t="str" cm="1">
        <f t="array" ref="J4376">_xlfn.TEXTJOIN(",", TRUE, _xlfn.UNIQUE(IF((序时账[日期]=B4376)*(序时账[凭证字号]=C4376)*IF(G4376=0,序时账[借方金额]&lt;&gt;0,序时账[借方金额]=0)*(序时账[科目编码]&lt;&gt;D4376), 序时账[科目名称], "")))</f>
        <v/>
      </c>
      <c r="K4376" s="42"/>
      <c r="M4376" s="24"/>
      <c r="N4376" s="23"/>
    </row>
    <row r="4377" spans="1:14">
      <c r="A4377" s="38" t="str" cm="1">
        <f t="array" ref="A4377">_xlfn.TEXTJOIN(",", TRUE, _xlfn.UNIQUE(IF((序时账[日期]=B4377)*(序时账[凭证字号]=C4377), 序时账[科目编码], "")))</f>
        <v>0</v>
      </c>
      <c r="B4377" s="89"/>
      <c r="G4377" s="39"/>
      <c r="H4377" s="39"/>
      <c r="I4377" s="42">
        <f>IF(F4377&lt;&gt;"结转本期损益",_xlfn.XLOOKUP(D4377,科目余额表[科目编码],科目余额表[抽查项目],"无匹配"),"期间结转")</f>
        <v>0</v>
      </c>
      <c r="J4377" s="38" t="str" cm="1">
        <f t="array" ref="J4377">_xlfn.TEXTJOIN(",", TRUE, _xlfn.UNIQUE(IF((序时账[日期]=B4377)*(序时账[凭证字号]=C4377)*IF(G4377=0,序时账[借方金额]&lt;&gt;0,序时账[借方金额]=0)*(序时账[科目编码]&lt;&gt;D4377), 序时账[科目名称], "")))</f>
        <v/>
      </c>
      <c r="K4377" s="42"/>
      <c r="M4377" s="24"/>
      <c r="N4377" s="23"/>
    </row>
    <row r="4378" spans="1:14">
      <c r="A4378" s="38" t="str" cm="1">
        <f t="array" ref="A4378">_xlfn.TEXTJOIN(",", TRUE, _xlfn.UNIQUE(IF((序时账[日期]=B4378)*(序时账[凭证字号]=C4378), 序时账[科目编码], "")))</f>
        <v>0</v>
      </c>
      <c r="B4378" s="89"/>
      <c r="G4378" s="39"/>
      <c r="H4378" s="39"/>
      <c r="I4378" s="42">
        <f>IF(F4378&lt;&gt;"结转本期损益",_xlfn.XLOOKUP(D4378,科目余额表[科目编码],科目余额表[抽查项目],"无匹配"),"期间结转")</f>
        <v>0</v>
      </c>
      <c r="J4378" s="38" t="str" cm="1">
        <f t="array" ref="J4378">_xlfn.TEXTJOIN(",", TRUE, _xlfn.UNIQUE(IF((序时账[日期]=B4378)*(序时账[凭证字号]=C4378)*IF(G4378=0,序时账[借方金额]&lt;&gt;0,序时账[借方金额]=0)*(序时账[科目编码]&lt;&gt;D4378), 序时账[科目名称], "")))</f>
        <v/>
      </c>
      <c r="K4378" s="42"/>
      <c r="M4378" s="24"/>
      <c r="N4378" s="23"/>
    </row>
    <row r="4379" spans="1:14">
      <c r="A4379" s="38" t="str" cm="1">
        <f t="array" ref="A4379">_xlfn.TEXTJOIN(",", TRUE, _xlfn.UNIQUE(IF((序时账[日期]=B4379)*(序时账[凭证字号]=C4379), 序时账[科目编码], "")))</f>
        <v>0</v>
      </c>
      <c r="B4379" s="89"/>
      <c r="G4379" s="39"/>
      <c r="H4379" s="39"/>
      <c r="I4379" s="42">
        <f>IF(F4379&lt;&gt;"结转本期损益",_xlfn.XLOOKUP(D4379,科目余额表[科目编码],科目余额表[抽查项目],"无匹配"),"期间结转")</f>
        <v>0</v>
      </c>
      <c r="J4379" s="38" t="str" cm="1">
        <f t="array" ref="J4379">_xlfn.TEXTJOIN(",", TRUE, _xlfn.UNIQUE(IF((序时账[日期]=B4379)*(序时账[凭证字号]=C4379)*IF(G4379=0,序时账[借方金额]&lt;&gt;0,序时账[借方金额]=0)*(序时账[科目编码]&lt;&gt;D4379), 序时账[科目名称], "")))</f>
        <v/>
      </c>
      <c r="K4379" s="42"/>
      <c r="M4379" s="24"/>
      <c r="N4379" s="23"/>
    </row>
    <row r="4380" spans="1:14">
      <c r="A4380" s="38" t="str" cm="1">
        <f t="array" ref="A4380">_xlfn.TEXTJOIN(",", TRUE, _xlfn.UNIQUE(IF((序时账[日期]=B4380)*(序时账[凭证字号]=C4380), 序时账[科目编码], "")))</f>
        <v>0</v>
      </c>
      <c r="B4380" s="89"/>
      <c r="G4380" s="39"/>
      <c r="H4380" s="39"/>
      <c r="I4380" s="42">
        <f>IF(F4380&lt;&gt;"结转本期损益",_xlfn.XLOOKUP(D4380,科目余额表[科目编码],科目余额表[抽查项目],"无匹配"),"期间结转")</f>
        <v>0</v>
      </c>
      <c r="J4380" s="38" t="str" cm="1">
        <f t="array" ref="J4380">_xlfn.TEXTJOIN(",", TRUE, _xlfn.UNIQUE(IF((序时账[日期]=B4380)*(序时账[凭证字号]=C4380)*IF(G4380=0,序时账[借方金额]&lt;&gt;0,序时账[借方金额]=0)*(序时账[科目编码]&lt;&gt;D4380), 序时账[科目名称], "")))</f>
        <v/>
      </c>
      <c r="K4380" s="42"/>
      <c r="M4380" s="24"/>
      <c r="N4380" s="23"/>
    </row>
    <row r="4381" spans="1:14">
      <c r="A4381" s="38" t="str" cm="1">
        <f t="array" ref="A4381">_xlfn.TEXTJOIN(",", TRUE, _xlfn.UNIQUE(IF((序时账[日期]=B4381)*(序时账[凭证字号]=C4381), 序时账[科目编码], "")))</f>
        <v>0</v>
      </c>
      <c r="B4381" s="89"/>
      <c r="G4381" s="39"/>
      <c r="H4381" s="39"/>
      <c r="I4381" s="42">
        <f>IF(F4381&lt;&gt;"结转本期损益",_xlfn.XLOOKUP(D4381,科目余额表[科目编码],科目余额表[抽查项目],"无匹配"),"期间结转")</f>
        <v>0</v>
      </c>
      <c r="J4381" s="38" t="str" cm="1">
        <f t="array" ref="J4381">_xlfn.TEXTJOIN(",", TRUE, _xlfn.UNIQUE(IF((序时账[日期]=B4381)*(序时账[凭证字号]=C4381)*IF(G4381=0,序时账[借方金额]&lt;&gt;0,序时账[借方金额]=0)*(序时账[科目编码]&lt;&gt;D4381), 序时账[科目名称], "")))</f>
        <v/>
      </c>
      <c r="K4381" s="42"/>
      <c r="M4381" s="24"/>
      <c r="N4381" s="23"/>
    </row>
    <row r="4382" spans="1:14">
      <c r="A4382" s="38" t="str" cm="1">
        <f t="array" ref="A4382">_xlfn.TEXTJOIN(",", TRUE, _xlfn.UNIQUE(IF((序时账[日期]=B4382)*(序时账[凭证字号]=C4382), 序时账[科目编码], "")))</f>
        <v>0</v>
      </c>
      <c r="B4382" s="89"/>
      <c r="G4382" s="39"/>
      <c r="H4382" s="39"/>
      <c r="I4382" s="42">
        <f>IF(F4382&lt;&gt;"结转本期损益",_xlfn.XLOOKUP(D4382,科目余额表[科目编码],科目余额表[抽查项目],"无匹配"),"期间结转")</f>
        <v>0</v>
      </c>
      <c r="J4382" s="38" t="str" cm="1">
        <f t="array" ref="J4382">_xlfn.TEXTJOIN(",", TRUE, _xlfn.UNIQUE(IF((序时账[日期]=B4382)*(序时账[凭证字号]=C4382)*IF(G4382=0,序时账[借方金额]&lt;&gt;0,序时账[借方金额]=0)*(序时账[科目编码]&lt;&gt;D4382), 序时账[科目名称], "")))</f>
        <v/>
      </c>
      <c r="K4382" s="42"/>
      <c r="M4382" s="24"/>
      <c r="N4382" s="23"/>
    </row>
    <row r="4383" spans="1:14">
      <c r="A4383" s="38" t="str" cm="1">
        <f t="array" ref="A4383">_xlfn.TEXTJOIN(",", TRUE, _xlfn.UNIQUE(IF((序时账[日期]=B4383)*(序时账[凭证字号]=C4383), 序时账[科目编码], "")))</f>
        <v>0</v>
      </c>
      <c r="B4383" s="89"/>
      <c r="G4383" s="39"/>
      <c r="H4383" s="39"/>
      <c r="I4383" s="42">
        <f>IF(F4383&lt;&gt;"结转本期损益",_xlfn.XLOOKUP(D4383,科目余额表[科目编码],科目余额表[抽查项目],"无匹配"),"期间结转")</f>
        <v>0</v>
      </c>
      <c r="J4383" s="38" t="str" cm="1">
        <f t="array" ref="J4383">_xlfn.TEXTJOIN(",", TRUE, _xlfn.UNIQUE(IF((序时账[日期]=B4383)*(序时账[凭证字号]=C4383)*IF(G4383=0,序时账[借方金额]&lt;&gt;0,序时账[借方金额]=0)*(序时账[科目编码]&lt;&gt;D4383), 序时账[科目名称], "")))</f>
        <v/>
      </c>
      <c r="K4383" s="42"/>
      <c r="M4383" s="24"/>
      <c r="N4383" s="23"/>
    </row>
    <row r="4384" spans="1:14">
      <c r="A4384" s="38" t="str" cm="1">
        <f t="array" ref="A4384">_xlfn.TEXTJOIN(",", TRUE, _xlfn.UNIQUE(IF((序时账[日期]=B4384)*(序时账[凭证字号]=C4384), 序时账[科目编码], "")))</f>
        <v>0</v>
      </c>
      <c r="B4384" s="89"/>
      <c r="G4384" s="39"/>
      <c r="H4384" s="39"/>
      <c r="I4384" s="42">
        <f>IF(F4384&lt;&gt;"结转本期损益",_xlfn.XLOOKUP(D4384,科目余额表[科目编码],科目余额表[抽查项目],"无匹配"),"期间结转")</f>
        <v>0</v>
      </c>
      <c r="J4384" s="38" t="str" cm="1">
        <f t="array" ref="J4384">_xlfn.TEXTJOIN(",", TRUE, _xlfn.UNIQUE(IF((序时账[日期]=B4384)*(序时账[凭证字号]=C4384)*IF(G4384=0,序时账[借方金额]&lt;&gt;0,序时账[借方金额]=0)*(序时账[科目编码]&lt;&gt;D4384), 序时账[科目名称], "")))</f>
        <v/>
      </c>
      <c r="K4384" s="42"/>
      <c r="M4384" s="24"/>
      <c r="N4384" s="23"/>
    </row>
    <row r="4385" spans="1:14">
      <c r="A4385" s="38" t="str" cm="1">
        <f t="array" ref="A4385">_xlfn.TEXTJOIN(",", TRUE, _xlfn.UNIQUE(IF((序时账[日期]=B4385)*(序时账[凭证字号]=C4385), 序时账[科目编码], "")))</f>
        <v>0</v>
      </c>
      <c r="B4385" s="89"/>
      <c r="G4385" s="39"/>
      <c r="H4385" s="39"/>
      <c r="I4385" s="42">
        <f>IF(F4385&lt;&gt;"结转本期损益",_xlfn.XLOOKUP(D4385,科目余额表[科目编码],科目余额表[抽查项目],"无匹配"),"期间结转")</f>
        <v>0</v>
      </c>
      <c r="J4385" s="38" t="str" cm="1">
        <f t="array" ref="J4385">_xlfn.TEXTJOIN(",", TRUE, _xlfn.UNIQUE(IF((序时账[日期]=B4385)*(序时账[凭证字号]=C4385)*IF(G4385=0,序时账[借方金额]&lt;&gt;0,序时账[借方金额]=0)*(序时账[科目编码]&lt;&gt;D4385), 序时账[科目名称], "")))</f>
        <v/>
      </c>
      <c r="K4385" s="42"/>
      <c r="M4385" s="24"/>
      <c r="N4385" s="23"/>
    </row>
    <row r="4386" spans="1:14">
      <c r="A4386" s="38" t="str" cm="1">
        <f t="array" ref="A4386">_xlfn.TEXTJOIN(",", TRUE, _xlfn.UNIQUE(IF((序时账[日期]=B4386)*(序时账[凭证字号]=C4386), 序时账[科目编码], "")))</f>
        <v>0</v>
      </c>
      <c r="B4386" s="89"/>
      <c r="G4386" s="39"/>
      <c r="H4386" s="39"/>
      <c r="I4386" s="42">
        <f>IF(F4386&lt;&gt;"结转本期损益",_xlfn.XLOOKUP(D4386,科目余额表[科目编码],科目余额表[抽查项目],"无匹配"),"期间结转")</f>
        <v>0</v>
      </c>
      <c r="J4386" s="38" t="str" cm="1">
        <f t="array" ref="J4386">_xlfn.TEXTJOIN(",", TRUE, _xlfn.UNIQUE(IF((序时账[日期]=B4386)*(序时账[凭证字号]=C4386)*IF(G4386=0,序时账[借方金额]&lt;&gt;0,序时账[借方金额]=0)*(序时账[科目编码]&lt;&gt;D4386), 序时账[科目名称], "")))</f>
        <v/>
      </c>
      <c r="K4386" s="42"/>
      <c r="M4386" s="24"/>
      <c r="N4386" s="23"/>
    </row>
    <row r="4387" spans="1:14">
      <c r="A4387" s="38" t="str" cm="1">
        <f t="array" ref="A4387">_xlfn.TEXTJOIN(",", TRUE, _xlfn.UNIQUE(IF((序时账[日期]=B4387)*(序时账[凭证字号]=C4387), 序时账[科目编码], "")))</f>
        <v>0</v>
      </c>
      <c r="B4387" s="89"/>
      <c r="G4387" s="39"/>
      <c r="H4387" s="39"/>
      <c r="I4387" s="42">
        <f>IF(F4387&lt;&gt;"结转本期损益",_xlfn.XLOOKUP(D4387,科目余额表[科目编码],科目余额表[抽查项目],"无匹配"),"期间结转")</f>
        <v>0</v>
      </c>
      <c r="J4387" s="38" t="str" cm="1">
        <f t="array" ref="J4387">_xlfn.TEXTJOIN(",", TRUE, _xlfn.UNIQUE(IF((序时账[日期]=B4387)*(序时账[凭证字号]=C4387)*IF(G4387=0,序时账[借方金额]&lt;&gt;0,序时账[借方金额]=0)*(序时账[科目编码]&lt;&gt;D4387), 序时账[科目名称], "")))</f>
        <v/>
      </c>
      <c r="K4387" s="42"/>
      <c r="M4387" s="24"/>
      <c r="N4387" s="23"/>
    </row>
    <row r="4388" spans="1:14">
      <c r="A4388" s="38" t="str" cm="1">
        <f t="array" ref="A4388">_xlfn.TEXTJOIN(",", TRUE, _xlfn.UNIQUE(IF((序时账[日期]=B4388)*(序时账[凭证字号]=C4388), 序时账[科目编码], "")))</f>
        <v>0</v>
      </c>
      <c r="B4388" s="89"/>
      <c r="G4388" s="39"/>
      <c r="H4388" s="39"/>
      <c r="I4388" s="42">
        <f>IF(F4388&lt;&gt;"结转本期损益",_xlfn.XLOOKUP(D4388,科目余额表[科目编码],科目余额表[抽查项目],"无匹配"),"期间结转")</f>
        <v>0</v>
      </c>
      <c r="J4388" s="38" t="str" cm="1">
        <f t="array" ref="J4388">_xlfn.TEXTJOIN(",", TRUE, _xlfn.UNIQUE(IF((序时账[日期]=B4388)*(序时账[凭证字号]=C4388)*IF(G4388=0,序时账[借方金额]&lt;&gt;0,序时账[借方金额]=0)*(序时账[科目编码]&lt;&gt;D4388), 序时账[科目名称], "")))</f>
        <v/>
      </c>
      <c r="K4388" s="42"/>
      <c r="M4388" s="24"/>
      <c r="N4388" s="23"/>
    </row>
    <row r="4389" spans="1:14">
      <c r="A4389" s="38" t="str" cm="1">
        <f t="array" ref="A4389">_xlfn.TEXTJOIN(",", TRUE, _xlfn.UNIQUE(IF((序时账[日期]=B4389)*(序时账[凭证字号]=C4389), 序时账[科目编码], "")))</f>
        <v>0</v>
      </c>
      <c r="B4389" s="89"/>
      <c r="G4389" s="39"/>
      <c r="H4389" s="39"/>
      <c r="I4389" s="42">
        <f>IF(F4389&lt;&gt;"结转本期损益",_xlfn.XLOOKUP(D4389,科目余额表[科目编码],科目余额表[抽查项目],"无匹配"),"期间结转")</f>
        <v>0</v>
      </c>
      <c r="J4389" s="38" t="str" cm="1">
        <f t="array" ref="J4389">_xlfn.TEXTJOIN(",", TRUE, _xlfn.UNIQUE(IF((序时账[日期]=B4389)*(序时账[凭证字号]=C4389)*IF(G4389=0,序时账[借方金额]&lt;&gt;0,序时账[借方金额]=0)*(序时账[科目编码]&lt;&gt;D4389), 序时账[科目名称], "")))</f>
        <v/>
      </c>
      <c r="K4389" s="42"/>
      <c r="M4389" s="24"/>
      <c r="N4389" s="23"/>
    </row>
    <row r="4390" spans="1:14">
      <c r="A4390" s="38" t="str" cm="1">
        <f t="array" ref="A4390">_xlfn.TEXTJOIN(",", TRUE, _xlfn.UNIQUE(IF((序时账[日期]=B4390)*(序时账[凭证字号]=C4390), 序时账[科目编码], "")))</f>
        <v>0</v>
      </c>
      <c r="B4390" s="89"/>
      <c r="G4390" s="39"/>
      <c r="H4390" s="39"/>
      <c r="I4390" s="42">
        <f>IF(F4390&lt;&gt;"结转本期损益",_xlfn.XLOOKUP(D4390,科目余额表[科目编码],科目余额表[抽查项目],"无匹配"),"期间结转")</f>
        <v>0</v>
      </c>
      <c r="J4390" s="38" t="str" cm="1">
        <f t="array" ref="J4390">_xlfn.TEXTJOIN(",", TRUE, _xlfn.UNIQUE(IF((序时账[日期]=B4390)*(序时账[凭证字号]=C4390)*IF(G4390=0,序时账[借方金额]&lt;&gt;0,序时账[借方金额]=0)*(序时账[科目编码]&lt;&gt;D4390), 序时账[科目名称], "")))</f>
        <v/>
      </c>
      <c r="K4390" s="42"/>
      <c r="M4390" s="24"/>
      <c r="N4390" s="23"/>
    </row>
    <row r="4391" spans="1:14">
      <c r="A4391" s="38" t="str" cm="1">
        <f t="array" ref="A4391">_xlfn.TEXTJOIN(",", TRUE, _xlfn.UNIQUE(IF((序时账[日期]=B4391)*(序时账[凭证字号]=C4391), 序时账[科目编码], "")))</f>
        <v>0</v>
      </c>
      <c r="B4391" s="89"/>
      <c r="G4391" s="39"/>
      <c r="H4391" s="39"/>
      <c r="I4391" s="42">
        <f>IF(F4391&lt;&gt;"结转本期损益",_xlfn.XLOOKUP(D4391,科目余额表[科目编码],科目余额表[抽查项目],"无匹配"),"期间结转")</f>
        <v>0</v>
      </c>
      <c r="J4391" s="38" t="str" cm="1">
        <f t="array" ref="J4391">_xlfn.TEXTJOIN(",", TRUE, _xlfn.UNIQUE(IF((序时账[日期]=B4391)*(序时账[凭证字号]=C4391)*IF(G4391=0,序时账[借方金额]&lt;&gt;0,序时账[借方金额]=0)*(序时账[科目编码]&lt;&gt;D4391), 序时账[科目名称], "")))</f>
        <v/>
      </c>
      <c r="K4391" s="42"/>
      <c r="M4391" s="24"/>
      <c r="N4391" s="23"/>
    </row>
    <row r="4392" spans="1:14">
      <c r="A4392" s="38" t="str" cm="1">
        <f t="array" ref="A4392">_xlfn.TEXTJOIN(",", TRUE, _xlfn.UNIQUE(IF((序时账[日期]=B4392)*(序时账[凭证字号]=C4392), 序时账[科目编码], "")))</f>
        <v>0</v>
      </c>
      <c r="B4392" s="89"/>
      <c r="G4392" s="39"/>
      <c r="H4392" s="39"/>
      <c r="I4392" s="42">
        <f>IF(F4392&lt;&gt;"结转本期损益",_xlfn.XLOOKUP(D4392,科目余额表[科目编码],科目余额表[抽查项目],"无匹配"),"期间结转")</f>
        <v>0</v>
      </c>
      <c r="J4392" s="38" t="str" cm="1">
        <f t="array" ref="J4392">_xlfn.TEXTJOIN(",", TRUE, _xlfn.UNIQUE(IF((序时账[日期]=B4392)*(序时账[凭证字号]=C4392)*IF(G4392=0,序时账[借方金额]&lt;&gt;0,序时账[借方金额]=0)*(序时账[科目编码]&lt;&gt;D4392), 序时账[科目名称], "")))</f>
        <v/>
      </c>
      <c r="K4392" s="42"/>
      <c r="M4392" s="24"/>
      <c r="N4392" s="23"/>
    </row>
    <row r="4393" spans="1:14">
      <c r="A4393" s="38" t="str" cm="1">
        <f t="array" ref="A4393">_xlfn.TEXTJOIN(",", TRUE, _xlfn.UNIQUE(IF((序时账[日期]=B4393)*(序时账[凭证字号]=C4393), 序时账[科目编码], "")))</f>
        <v>0</v>
      </c>
      <c r="B4393" s="89"/>
      <c r="G4393" s="39"/>
      <c r="H4393" s="39"/>
      <c r="I4393" s="42">
        <f>IF(F4393&lt;&gt;"结转本期损益",_xlfn.XLOOKUP(D4393,科目余额表[科目编码],科目余额表[抽查项目],"无匹配"),"期间结转")</f>
        <v>0</v>
      </c>
      <c r="J4393" s="38" t="str" cm="1">
        <f t="array" ref="J4393">_xlfn.TEXTJOIN(",", TRUE, _xlfn.UNIQUE(IF((序时账[日期]=B4393)*(序时账[凭证字号]=C4393)*IF(G4393=0,序时账[借方金额]&lt;&gt;0,序时账[借方金额]=0)*(序时账[科目编码]&lt;&gt;D4393), 序时账[科目名称], "")))</f>
        <v/>
      </c>
      <c r="K4393" s="42"/>
      <c r="M4393" s="24"/>
      <c r="N4393" s="23"/>
    </row>
    <row r="4394" spans="1:14">
      <c r="A4394" s="38" t="str" cm="1">
        <f t="array" ref="A4394">_xlfn.TEXTJOIN(",", TRUE, _xlfn.UNIQUE(IF((序时账[日期]=B4394)*(序时账[凭证字号]=C4394), 序时账[科目编码], "")))</f>
        <v>0</v>
      </c>
      <c r="B4394" s="89"/>
      <c r="G4394" s="39"/>
      <c r="H4394" s="39"/>
      <c r="I4394" s="42">
        <f>IF(F4394&lt;&gt;"结转本期损益",_xlfn.XLOOKUP(D4394,科目余额表[科目编码],科目余额表[抽查项目],"无匹配"),"期间结转")</f>
        <v>0</v>
      </c>
      <c r="J4394" s="38" t="str" cm="1">
        <f t="array" ref="J4394">_xlfn.TEXTJOIN(",", TRUE, _xlfn.UNIQUE(IF((序时账[日期]=B4394)*(序时账[凭证字号]=C4394)*IF(G4394=0,序时账[借方金额]&lt;&gt;0,序时账[借方金额]=0)*(序时账[科目编码]&lt;&gt;D4394), 序时账[科目名称], "")))</f>
        <v/>
      </c>
      <c r="K4394" s="42"/>
      <c r="M4394" s="24"/>
      <c r="N4394" s="23"/>
    </row>
    <row r="4395" spans="1:14">
      <c r="A4395" s="38" t="str" cm="1">
        <f t="array" ref="A4395">_xlfn.TEXTJOIN(",", TRUE, _xlfn.UNIQUE(IF((序时账[日期]=B4395)*(序时账[凭证字号]=C4395), 序时账[科目编码], "")))</f>
        <v>0</v>
      </c>
      <c r="B4395" s="89"/>
      <c r="G4395" s="39"/>
      <c r="H4395" s="39"/>
      <c r="I4395" s="42">
        <f>IF(F4395&lt;&gt;"结转本期损益",_xlfn.XLOOKUP(D4395,科目余额表[科目编码],科目余额表[抽查项目],"无匹配"),"期间结转")</f>
        <v>0</v>
      </c>
      <c r="J4395" s="38" t="str" cm="1">
        <f t="array" ref="J4395">_xlfn.TEXTJOIN(",", TRUE, _xlfn.UNIQUE(IF((序时账[日期]=B4395)*(序时账[凭证字号]=C4395)*IF(G4395=0,序时账[借方金额]&lt;&gt;0,序时账[借方金额]=0)*(序时账[科目编码]&lt;&gt;D4395), 序时账[科目名称], "")))</f>
        <v/>
      </c>
      <c r="K4395" s="42"/>
      <c r="M4395" s="24"/>
      <c r="N4395" s="23"/>
    </row>
    <row r="4396" spans="1:14">
      <c r="A4396" s="38" t="str" cm="1">
        <f t="array" ref="A4396">_xlfn.TEXTJOIN(",", TRUE, _xlfn.UNIQUE(IF((序时账[日期]=B4396)*(序时账[凭证字号]=C4396), 序时账[科目编码], "")))</f>
        <v>0</v>
      </c>
      <c r="B4396" s="89"/>
      <c r="G4396" s="39"/>
      <c r="H4396" s="39"/>
      <c r="I4396" s="42">
        <f>IF(F4396&lt;&gt;"结转本期损益",_xlfn.XLOOKUP(D4396,科目余额表[科目编码],科目余额表[抽查项目],"无匹配"),"期间结转")</f>
        <v>0</v>
      </c>
      <c r="J4396" s="38" t="str" cm="1">
        <f t="array" ref="J4396">_xlfn.TEXTJOIN(",", TRUE, _xlfn.UNIQUE(IF((序时账[日期]=B4396)*(序时账[凭证字号]=C4396)*IF(G4396=0,序时账[借方金额]&lt;&gt;0,序时账[借方金额]=0)*(序时账[科目编码]&lt;&gt;D4396), 序时账[科目名称], "")))</f>
        <v/>
      </c>
      <c r="K4396" s="42"/>
      <c r="M4396" s="24"/>
      <c r="N4396" s="23"/>
    </row>
    <row r="4397" spans="1:14">
      <c r="A4397" s="38" t="str" cm="1">
        <f t="array" ref="A4397">_xlfn.TEXTJOIN(",", TRUE, _xlfn.UNIQUE(IF((序时账[日期]=B4397)*(序时账[凭证字号]=C4397), 序时账[科目编码], "")))</f>
        <v>0</v>
      </c>
      <c r="B4397" s="89"/>
      <c r="G4397" s="39"/>
      <c r="H4397" s="39"/>
      <c r="I4397" s="42">
        <f>IF(F4397&lt;&gt;"结转本期损益",_xlfn.XLOOKUP(D4397,科目余额表[科目编码],科目余额表[抽查项目],"无匹配"),"期间结转")</f>
        <v>0</v>
      </c>
      <c r="J4397" s="38" t="str" cm="1">
        <f t="array" ref="J4397">_xlfn.TEXTJOIN(",", TRUE, _xlfn.UNIQUE(IF((序时账[日期]=B4397)*(序时账[凭证字号]=C4397)*IF(G4397=0,序时账[借方金额]&lt;&gt;0,序时账[借方金额]=0)*(序时账[科目编码]&lt;&gt;D4397), 序时账[科目名称], "")))</f>
        <v/>
      </c>
      <c r="K4397" s="42"/>
      <c r="M4397" s="24"/>
      <c r="N4397" s="23"/>
    </row>
    <row r="4398" spans="1:14">
      <c r="A4398" s="38" t="str" cm="1">
        <f t="array" ref="A4398">_xlfn.TEXTJOIN(",", TRUE, _xlfn.UNIQUE(IF((序时账[日期]=B4398)*(序时账[凭证字号]=C4398), 序时账[科目编码], "")))</f>
        <v>0</v>
      </c>
      <c r="B4398" s="89"/>
      <c r="G4398" s="39"/>
      <c r="H4398" s="39"/>
      <c r="I4398" s="42">
        <f>IF(F4398&lt;&gt;"结转本期损益",_xlfn.XLOOKUP(D4398,科目余额表[科目编码],科目余额表[抽查项目],"无匹配"),"期间结转")</f>
        <v>0</v>
      </c>
      <c r="J4398" s="38" t="str" cm="1">
        <f t="array" ref="J4398">_xlfn.TEXTJOIN(",", TRUE, _xlfn.UNIQUE(IF((序时账[日期]=B4398)*(序时账[凭证字号]=C4398)*IF(G4398=0,序时账[借方金额]&lt;&gt;0,序时账[借方金额]=0)*(序时账[科目编码]&lt;&gt;D4398), 序时账[科目名称], "")))</f>
        <v/>
      </c>
      <c r="K4398" s="42"/>
      <c r="M4398" s="24"/>
      <c r="N4398" s="23"/>
    </row>
    <row r="4399" spans="1:14">
      <c r="A4399" s="38" t="str" cm="1">
        <f t="array" ref="A4399">_xlfn.TEXTJOIN(",", TRUE, _xlfn.UNIQUE(IF((序时账[日期]=B4399)*(序时账[凭证字号]=C4399), 序时账[科目编码], "")))</f>
        <v>0</v>
      </c>
      <c r="B4399" s="89"/>
      <c r="G4399" s="39"/>
      <c r="H4399" s="39"/>
      <c r="I4399" s="42">
        <f>IF(F4399&lt;&gt;"结转本期损益",_xlfn.XLOOKUP(D4399,科目余额表[科目编码],科目余额表[抽查项目],"无匹配"),"期间结转")</f>
        <v>0</v>
      </c>
      <c r="J4399" s="38" t="str" cm="1">
        <f t="array" ref="J4399">_xlfn.TEXTJOIN(",", TRUE, _xlfn.UNIQUE(IF((序时账[日期]=B4399)*(序时账[凭证字号]=C4399)*IF(G4399=0,序时账[借方金额]&lt;&gt;0,序时账[借方金额]=0)*(序时账[科目编码]&lt;&gt;D4399), 序时账[科目名称], "")))</f>
        <v/>
      </c>
      <c r="K4399" s="42"/>
      <c r="M4399" s="24"/>
      <c r="N4399" s="23"/>
    </row>
    <row r="4400" spans="1:14">
      <c r="A4400" s="38" t="str" cm="1">
        <f t="array" ref="A4400">_xlfn.TEXTJOIN(",", TRUE, _xlfn.UNIQUE(IF((序时账[日期]=B4400)*(序时账[凭证字号]=C4400), 序时账[科目编码], "")))</f>
        <v>0</v>
      </c>
      <c r="B4400" s="89"/>
      <c r="G4400" s="39"/>
      <c r="H4400" s="39"/>
      <c r="I4400" s="42">
        <f>IF(F4400&lt;&gt;"结转本期损益",_xlfn.XLOOKUP(D4400,科目余额表[科目编码],科目余额表[抽查项目],"无匹配"),"期间结转")</f>
        <v>0</v>
      </c>
      <c r="J4400" s="38" t="str" cm="1">
        <f t="array" ref="J4400">_xlfn.TEXTJOIN(",", TRUE, _xlfn.UNIQUE(IF((序时账[日期]=B4400)*(序时账[凭证字号]=C4400)*IF(G4400=0,序时账[借方金额]&lt;&gt;0,序时账[借方金额]=0)*(序时账[科目编码]&lt;&gt;D4400), 序时账[科目名称], "")))</f>
        <v/>
      </c>
      <c r="K4400" s="42"/>
      <c r="M4400" s="24"/>
      <c r="N4400" s="23"/>
    </row>
    <row r="4401" spans="1:14">
      <c r="A4401" s="38" t="str" cm="1">
        <f t="array" ref="A4401">_xlfn.TEXTJOIN(",", TRUE, _xlfn.UNIQUE(IF((序时账[日期]=B4401)*(序时账[凭证字号]=C4401), 序时账[科目编码], "")))</f>
        <v>0</v>
      </c>
      <c r="B4401" s="89"/>
      <c r="G4401" s="39"/>
      <c r="H4401" s="39"/>
      <c r="I4401" s="42">
        <f>IF(F4401&lt;&gt;"结转本期损益",_xlfn.XLOOKUP(D4401,科目余额表[科目编码],科目余额表[抽查项目],"无匹配"),"期间结转")</f>
        <v>0</v>
      </c>
      <c r="J4401" s="38" t="str" cm="1">
        <f t="array" ref="J4401">_xlfn.TEXTJOIN(",", TRUE, _xlfn.UNIQUE(IF((序时账[日期]=B4401)*(序时账[凭证字号]=C4401)*IF(G4401=0,序时账[借方金额]&lt;&gt;0,序时账[借方金额]=0)*(序时账[科目编码]&lt;&gt;D4401), 序时账[科目名称], "")))</f>
        <v/>
      </c>
      <c r="K4401" s="42"/>
      <c r="M4401" s="24"/>
      <c r="N4401" s="23"/>
    </row>
    <row r="4402" spans="1:14">
      <c r="A4402" s="38" t="str" cm="1">
        <f t="array" ref="A4402">_xlfn.TEXTJOIN(",", TRUE, _xlfn.UNIQUE(IF((序时账[日期]=B4402)*(序时账[凭证字号]=C4402), 序时账[科目编码], "")))</f>
        <v>0</v>
      </c>
      <c r="B4402" s="89"/>
      <c r="G4402" s="39"/>
      <c r="H4402" s="39"/>
      <c r="I4402" s="42">
        <f>IF(F4402&lt;&gt;"结转本期损益",_xlfn.XLOOKUP(D4402,科目余额表[科目编码],科目余额表[抽查项目],"无匹配"),"期间结转")</f>
        <v>0</v>
      </c>
      <c r="J4402" s="38" t="str" cm="1">
        <f t="array" ref="J4402">_xlfn.TEXTJOIN(",", TRUE, _xlfn.UNIQUE(IF((序时账[日期]=B4402)*(序时账[凭证字号]=C4402)*IF(G4402=0,序时账[借方金额]&lt;&gt;0,序时账[借方金额]=0)*(序时账[科目编码]&lt;&gt;D4402), 序时账[科目名称], "")))</f>
        <v/>
      </c>
      <c r="K4402" s="42"/>
      <c r="M4402" s="24"/>
      <c r="N4402" s="23"/>
    </row>
    <row r="4403" spans="1:14">
      <c r="A4403" s="38" t="str" cm="1">
        <f t="array" ref="A4403">_xlfn.TEXTJOIN(",", TRUE, _xlfn.UNIQUE(IF((序时账[日期]=B4403)*(序时账[凭证字号]=C4403), 序时账[科目编码], "")))</f>
        <v>0</v>
      </c>
      <c r="B4403" s="89"/>
      <c r="G4403" s="39"/>
      <c r="H4403" s="39"/>
      <c r="I4403" s="42">
        <f>IF(F4403&lt;&gt;"结转本期损益",_xlfn.XLOOKUP(D4403,科目余额表[科目编码],科目余额表[抽查项目],"无匹配"),"期间结转")</f>
        <v>0</v>
      </c>
      <c r="J4403" s="38" t="str" cm="1">
        <f t="array" ref="J4403">_xlfn.TEXTJOIN(",", TRUE, _xlfn.UNIQUE(IF((序时账[日期]=B4403)*(序时账[凭证字号]=C4403)*IF(G4403=0,序时账[借方金额]&lt;&gt;0,序时账[借方金额]=0)*(序时账[科目编码]&lt;&gt;D4403), 序时账[科目名称], "")))</f>
        <v/>
      </c>
      <c r="K4403" s="42"/>
      <c r="M4403" s="24"/>
      <c r="N4403" s="23"/>
    </row>
    <row r="4404" spans="1:14">
      <c r="A4404" s="38" t="str" cm="1">
        <f t="array" ref="A4404">_xlfn.TEXTJOIN(",", TRUE, _xlfn.UNIQUE(IF((序时账[日期]=B4404)*(序时账[凭证字号]=C4404), 序时账[科目编码], "")))</f>
        <v>0</v>
      </c>
      <c r="B4404" s="89"/>
      <c r="G4404" s="39"/>
      <c r="H4404" s="39"/>
      <c r="I4404" s="42">
        <f>IF(F4404&lt;&gt;"结转本期损益",_xlfn.XLOOKUP(D4404,科目余额表[科目编码],科目余额表[抽查项目],"无匹配"),"期间结转")</f>
        <v>0</v>
      </c>
      <c r="J4404" s="38" t="str" cm="1">
        <f t="array" ref="J4404">_xlfn.TEXTJOIN(",", TRUE, _xlfn.UNIQUE(IF((序时账[日期]=B4404)*(序时账[凭证字号]=C4404)*IF(G4404=0,序时账[借方金额]&lt;&gt;0,序时账[借方金额]=0)*(序时账[科目编码]&lt;&gt;D4404), 序时账[科目名称], "")))</f>
        <v/>
      </c>
      <c r="K4404" s="42"/>
      <c r="M4404" s="24"/>
      <c r="N4404" s="23"/>
    </row>
    <row r="4405" spans="1:14">
      <c r="A4405" s="38" t="str" cm="1">
        <f t="array" ref="A4405">_xlfn.TEXTJOIN(",", TRUE, _xlfn.UNIQUE(IF((序时账[日期]=B4405)*(序时账[凭证字号]=C4405), 序时账[科目编码], "")))</f>
        <v>0</v>
      </c>
      <c r="B4405" s="89"/>
      <c r="G4405" s="39"/>
      <c r="H4405" s="39"/>
      <c r="I4405" s="42">
        <f>IF(F4405&lt;&gt;"结转本期损益",_xlfn.XLOOKUP(D4405,科目余额表[科目编码],科目余额表[抽查项目],"无匹配"),"期间结转")</f>
        <v>0</v>
      </c>
      <c r="J4405" s="38" t="str" cm="1">
        <f t="array" ref="J4405">_xlfn.TEXTJOIN(",", TRUE, _xlfn.UNIQUE(IF((序时账[日期]=B4405)*(序时账[凭证字号]=C4405)*IF(G4405=0,序时账[借方金额]&lt;&gt;0,序时账[借方金额]=0)*(序时账[科目编码]&lt;&gt;D4405), 序时账[科目名称], "")))</f>
        <v/>
      </c>
      <c r="K4405" s="42"/>
      <c r="M4405" s="24"/>
      <c r="N4405" s="23"/>
    </row>
    <row r="4406" spans="1:14">
      <c r="A4406" s="38" t="str" cm="1">
        <f t="array" ref="A4406">_xlfn.TEXTJOIN(",", TRUE, _xlfn.UNIQUE(IF((序时账[日期]=B4406)*(序时账[凭证字号]=C4406), 序时账[科目编码], "")))</f>
        <v>0</v>
      </c>
      <c r="B4406" s="89"/>
      <c r="G4406" s="39"/>
      <c r="H4406" s="39"/>
      <c r="I4406" s="42">
        <f>IF(F4406&lt;&gt;"结转本期损益",_xlfn.XLOOKUP(D4406,科目余额表[科目编码],科目余额表[抽查项目],"无匹配"),"期间结转")</f>
        <v>0</v>
      </c>
      <c r="J4406" s="38" t="str" cm="1">
        <f t="array" ref="J4406">_xlfn.TEXTJOIN(",", TRUE, _xlfn.UNIQUE(IF((序时账[日期]=B4406)*(序时账[凭证字号]=C4406)*IF(G4406=0,序时账[借方金额]&lt;&gt;0,序时账[借方金额]=0)*(序时账[科目编码]&lt;&gt;D4406), 序时账[科目名称], "")))</f>
        <v/>
      </c>
      <c r="K4406" s="42"/>
      <c r="M4406" s="24"/>
      <c r="N4406" s="23"/>
    </row>
    <row r="4407" spans="1:14">
      <c r="A4407" s="38" t="str" cm="1">
        <f t="array" ref="A4407">_xlfn.TEXTJOIN(",", TRUE, _xlfn.UNIQUE(IF((序时账[日期]=B4407)*(序时账[凭证字号]=C4407), 序时账[科目编码], "")))</f>
        <v>0</v>
      </c>
      <c r="B4407" s="89"/>
      <c r="G4407" s="39"/>
      <c r="H4407" s="39"/>
      <c r="I4407" s="42">
        <f>IF(F4407&lt;&gt;"结转本期损益",_xlfn.XLOOKUP(D4407,科目余额表[科目编码],科目余额表[抽查项目],"无匹配"),"期间结转")</f>
        <v>0</v>
      </c>
      <c r="J4407" s="38" t="str" cm="1">
        <f t="array" ref="J4407">_xlfn.TEXTJOIN(",", TRUE, _xlfn.UNIQUE(IF((序时账[日期]=B4407)*(序时账[凭证字号]=C4407)*IF(G4407=0,序时账[借方金额]&lt;&gt;0,序时账[借方金额]=0)*(序时账[科目编码]&lt;&gt;D4407), 序时账[科目名称], "")))</f>
        <v/>
      </c>
      <c r="K4407" s="42"/>
      <c r="M4407" s="24"/>
      <c r="N4407" s="23"/>
    </row>
    <row r="4408" spans="1:14">
      <c r="A4408" s="38" t="str" cm="1">
        <f t="array" ref="A4408">_xlfn.TEXTJOIN(",", TRUE, _xlfn.UNIQUE(IF((序时账[日期]=B4408)*(序时账[凭证字号]=C4408), 序时账[科目编码], "")))</f>
        <v>0</v>
      </c>
      <c r="B4408" s="89"/>
      <c r="G4408" s="39"/>
      <c r="H4408" s="39"/>
      <c r="I4408" s="42">
        <f>IF(F4408&lt;&gt;"结转本期损益",_xlfn.XLOOKUP(D4408,科目余额表[科目编码],科目余额表[抽查项目],"无匹配"),"期间结转")</f>
        <v>0</v>
      </c>
      <c r="J4408" s="38" t="str" cm="1">
        <f t="array" ref="J4408">_xlfn.TEXTJOIN(",", TRUE, _xlfn.UNIQUE(IF((序时账[日期]=B4408)*(序时账[凭证字号]=C4408)*IF(G4408=0,序时账[借方金额]&lt;&gt;0,序时账[借方金额]=0)*(序时账[科目编码]&lt;&gt;D4408), 序时账[科目名称], "")))</f>
        <v/>
      </c>
      <c r="K4408" s="42"/>
      <c r="M4408" s="24"/>
      <c r="N4408" s="23"/>
    </row>
    <row r="4409" spans="1:14">
      <c r="A4409" s="38" t="str" cm="1">
        <f t="array" ref="A4409">_xlfn.TEXTJOIN(",", TRUE, _xlfn.UNIQUE(IF((序时账[日期]=B4409)*(序时账[凭证字号]=C4409), 序时账[科目编码], "")))</f>
        <v>0</v>
      </c>
      <c r="B4409" s="89"/>
      <c r="G4409" s="39"/>
      <c r="H4409" s="39"/>
      <c r="I4409" s="42">
        <f>IF(F4409&lt;&gt;"结转本期损益",_xlfn.XLOOKUP(D4409,科目余额表[科目编码],科目余额表[抽查项目],"无匹配"),"期间结转")</f>
        <v>0</v>
      </c>
      <c r="J4409" s="38" t="str" cm="1">
        <f t="array" ref="J4409">_xlfn.TEXTJOIN(",", TRUE, _xlfn.UNIQUE(IF((序时账[日期]=B4409)*(序时账[凭证字号]=C4409)*IF(G4409=0,序时账[借方金额]&lt;&gt;0,序时账[借方金额]=0)*(序时账[科目编码]&lt;&gt;D4409), 序时账[科目名称], "")))</f>
        <v/>
      </c>
      <c r="K4409" s="42"/>
      <c r="M4409" s="24"/>
      <c r="N4409" s="23"/>
    </row>
    <row r="4410" spans="1:14">
      <c r="A4410" s="38" t="str" cm="1">
        <f t="array" ref="A4410">_xlfn.TEXTJOIN(",", TRUE, _xlfn.UNIQUE(IF((序时账[日期]=B4410)*(序时账[凭证字号]=C4410), 序时账[科目编码], "")))</f>
        <v>0</v>
      </c>
      <c r="B4410" s="89"/>
      <c r="G4410" s="39"/>
      <c r="H4410" s="39"/>
      <c r="I4410" s="42">
        <f>IF(F4410&lt;&gt;"结转本期损益",_xlfn.XLOOKUP(D4410,科目余额表[科目编码],科目余额表[抽查项目],"无匹配"),"期间结转")</f>
        <v>0</v>
      </c>
      <c r="J4410" s="38" t="str" cm="1">
        <f t="array" ref="J4410">_xlfn.TEXTJOIN(",", TRUE, _xlfn.UNIQUE(IF((序时账[日期]=B4410)*(序时账[凭证字号]=C4410)*IF(G4410=0,序时账[借方金额]&lt;&gt;0,序时账[借方金额]=0)*(序时账[科目编码]&lt;&gt;D4410), 序时账[科目名称], "")))</f>
        <v/>
      </c>
      <c r="K4410" s="42"/>
      <c r="M4410" s="24"/>
      <c r="N4410" s="23"/>
    </row>
    <row r="4411" spans="1:14">
      <c r="A4411" s="38" t="str" cm="1">
        <f t="array" ref="A4411">_xlfn.TEXTJOIN(",", TRUE, _xlfn.UNIQUE(IF((序时账[日期]=B4411)*(序时账[凭证字号]=C4411), 序时账[科目编码], "")))</f>
        <v>0</v>
      </c>
      <c r="B4411" s="89"/>
      <c r="G4411" s="39"/>
      <c r="H4411" s="39"/>
      <c r="I4411" s="42">
        <f>IF(F4411&lt;&gt;"结转本期损益",_xlfn.XLOOKUP(D4411,科目余额表[科目编码],科目余额表[抽查项目],"无匹配"),"期间结转")</f>
        <v>0</v>
      </c>
      <c r="J4411" s="38" t="str" cm="1">
        <f t="array" ref="J4411">_xlfn.TEXTJOIN(",", TRUE, _xlfn.UNIQUE(IF((序时账[日期]=B4411)*(序时账[凭证字号]=C4411)*IF(G4411=0,序时账[借方金额]&lt;&gt;0,序时账[借方金额]=0)*(序时账[科目编码]&lt;&gt;D4411), 序时账[科目名称], "")))</f>
        <v/>
      </c>
      <c r="K4411" s="42"/>
      <c r="M4411" s="24"/>
      <c r="N4411" s="23"/>
    </row>
    <row r="4412" spans="1:14">
      <c r="A4412" s="38" t="str" cm="1">
        <f t="array" ref="A4412">_xlfn.TEXTJOIN(",", TRUE, _xlfn.UNIQUE(IF((序时账[日期]=B4412)*(序时账[凭证字号]=C4412), 序时账[科目编码], "")))</f>
        <v>0</v>
      </c>
      <c r="B4412" s="89"/>
      <c r="G4412" s="39"/>
      <c r="H4412" s="39"/>
      <c r="I4412" s="42">
        <f>IF(F4412&lt;&gt;"结转本期损益",_xlfn.XLOOKUP(D4412,科目余额表[科目编码],科目余额表[抽查项目],"无匹配"),"期间结转")</f>
        <v>0</v>
      </c>
      <c r="J4412" s="38" t="str" cm="1">
        <f t="array" ref="J4412">_xlfn.TEXTJOIN(",", TRUE, _xlfn.UNIQUE(IF((序时账[日期]=B4412)*(序时账[凭证字号]=C4412)*IF(G4412=0,序时账[借方金额]&lt;&gt;0,序时账[借方金额]=0)*(序时账[科目编码]&lt;&gt;D4412), 序时账[科目名称], "")))</f>
        <v/>
      </c>
      <c r="K4412" s="42"/>
      <c r="M4412" s="24"/>
      <c r="N4412" s="23"/>
    </row>
    <row r="4413" spans="1:14">
      <c r="A4413" s="38" t="str" cm="1">
        <f t="array" ref="A4413">_xlfn.TEXTJOIN(",", TRUE, _xlfn.UNIQUE(IF((序时账[日期]=B4413)*(序时账[凭证字号]=C4413), 序时账[科目编码], "")))</f>
        <v>0</v>
      </c>
      <c r="B4413" s="89"/>
      <c r="G4413" s="39"/>
      <c r="H4413" s="39"/>
      <c r="I4413" s="42">
        <f>IF(F4413&lt;&gt;"结转本期损益",_xlfn.XLOOKUP(D4413,科目余额表[科目编码],科目余额表[抽查项目],"无匹配"),"期间结转")</f>
        <v>0</v>
      </c>
      <c r="J4413" s="38" t="str" cm="1">
        <f t="array" ref="J4413">_xlfn.TEXTJOIN(",", TRUE, _xlfn.UNIQUE(IF((序时账[日期]=B4413)*(序时账[凭证字号]=C4413)*IF(G4413=0,序时账[借方金额]&lt;&gt;0,序时账[借方金额]=0)*(序时账[科目编码]&lt;&gt;D4413), 序时账[科目名称], "")))</f>
        <v/>
      </c>
      <c r="K4413" s="42"/>
      <c r="M4413" s="24"/>
      <c r="N4413" s="23"/>
    </row>
    <row r="4414" spans="1:14">
      <c r="A4414" s="38" t="str" cm="1">
        <f t="array" ref="A4414">_xlfn.TEXTJOIN(",", TRUE, _xlfn.UNIQUE(IF((序时账[日期]=B4414)*(序时账[凭证字号]=C4414), 序时账[科目编码], "")))</f>
        <v>0</v>
      </c>
      <c r="B4414" s="89"/>
      <c r="G4414" s="39"/>
      <c r="H4414" s="39"/>
      <c r="I4414" s="42">
        <f>IF(F4414&lt;&gt;"结转本期损益",_xlfn.XLOOKUP(D4414,科目余额表[科目编码],科目余额表[抽查项目],"无匹配"),"期间结转")</f>
        <v>0</v>
      </c>
      <c r="J4414" s="38" t="str" cm="1">
        <f t="array" ref="J4414">_xlfn.TEXTJOIN(",", TRUE, _xlfn.UNIQUE(IF((序时账[日期]=B4414)*(序时账[凭证字号]=C4414)*IF(G4414=0,序时账[借方金额]&lt;&gt;0,序时账[借方金额]=0)*(序时账[科目编码]&lt;&gt;D4414), 序时账[科目名称], "")))</f>
        <v/>
      </c>
      <c r="K4414" s="42"/>
      <c r="M4414" s="24"/>
      <c r="N4414" s="23"/>
    </row>
    <row r="4415" spans="1:14">
      <c r="A4415" s="38" t="str" cm="1">
        <f t="array" ref="A4415">_xlfn.TEXTJOIN(",", TRUE, _xlfn.UNIQUE(IF((序时账[日期]=B4415)*(序时账[凭证字号]=C4415), 序时账[科目编码], "")))</f>
        <v>0</v>
      </c>
      <c r="B4415" s="89"/>
      <c r="G4415" s="39"/>
      <c r="H4415" s="39"/>
      <c r="I4415" s="42">
        <f>IF(F4415&lt;&gt;"结转本期损益",_xlfn.XLOOKUP(D4415,科目余额表[科目编码],科目余额表[抽查项目],"无匹配"),"期间结转")</f>
        <v>0</v>
      </c>
      <c r="J4415" s="38" t="str" cm="1">
        <f t="array" ref="J4415">_xlfn.TEXTJOIN(",", TRUE, _xlfn.UNIQUE(IF((序时账[日期]=B4415)*(序时账[凭证字号]=C4415)*IF(G4415=0,序时账[借方金额]&lt;&gt;0,序时账[借方金额]=0)*(序时账[科目编码]&lt;&gt;D4415), 序时账[科目名称], "")))</f>
        <v/>
      </c>
      <c r="K4415" s="42"/>
      <c r="M4415" s="24"/>
      <c r="N4415" s="23"/>
    </row>
    <row r="4416" spans="1:14">
      <c r="A4416" s="38" t="str" cm="1">
        <f t="array" ref="A4416">_xlfn.TEXTJOIN(",", TRUE, _xlfn.UNIQUE(IF((序时账[日期]=B4416)*(序时账[凭证字号]=C4416), 序时账[科目编码], "")))</f>
        <v>0</v>
      </c>
      <c r="B4416" s="89"/>
      <c r="G4416" s="39"/>
      <c r="H4416" s="39"/>
      <c r="I4416" s="42">
        <f>IF(F4416&lt;&gt;"结转本期损益",_xlfn.XLOOKUP(D4416,科目余额表[科目编码],科目余额表[抽查项目],"无匹配"),"期间结转")</f>
        <v>0</v>
      </c>
      <c r="J4416" s="38" t="str" cm="1">
        <f t="array" ref="J4416">_xlfn.TEXTJOIN(",", TRUE, _xlfn.UNIQUE(IF((序时账[日期]=B4416)*(序时账[凭证字号]=C4416)*IF(G4416=0,序时账[借方金额]&lt;&gt;0,序时账[借方金额]=0)*(序时账[科目编码]&lt;&gt;D4416), 序时账[科目名称], "")))</f>
        <v/>
      </c>
      <c r="K4416" s="42"/>
      <c r="M4416" s="24"/>
      <c r="N4416" s="23"/>
    </row>
    <row r="4417" spans="1:14">
      <c r="A4417" s="38" t="str" cm="1">
        <f t="array" ref="A4417">_xlfn.TEXTJOIN(",", TRUE, _xlfn.UNIQUE(IF((序时账[日期]=B4417)*(序时账[凭证字号]=C4417), 序时账[科目编码], "")))</f>
        <v>0</v>
      </c>
      <c r="B4417" s="89"/>
      <c r="G4417" s="39"/>
      <c r="H4417" s="39"/>
      <c r="I4417" s="42">
        <f>IF(F4417&lt;&gt;"结转本期损益",_xlfn.XLOOKUP(D4417,科目余额表[科目编码],科目余额表[抽查项目],"无匹配"),"期间结转")</f>
        <v>0</v>
      </c>
      <c r="J4417" s="38" t="str" cm="1">
        <f t="array" ref="J4417">_xlfn.TEXTJOIN(",", TRUE, _xlfn.UNIQUE(IF((序时账[日期]=B4417)*(序时账[凭证字号]=C4417)*IF(G4417=0,序时账[借方金额]&lt;&gt;0,序时账[借方金额]=0)*(序时账[科目编码]&lt;&gt;D4417), 序时账[科目名称], "")))</f>
        <v/>
      </c>
      <c r="K4417" s="42"/>
      <c r="M4417" s="24"/>
      <c r="N4417" s="23"/>
    </row>
    <row r="4418" spans="1:14">
      <c r="A4418" s="38" t="str" cm="1">
        <f t="array" ref="A4418">_xlfn.TEXTJOIN(",", TRUE, _xlfn.UNIQUE(IF((序时账[日期]=B4418)*(序时账[凭证字号]=C4418), 序时账[科目编码], "")))</f>
        <v>0</v>
      </c>
      <c r="B4418" s="89"/>
      <c r="G4418" s="39"/>
      <c r="H4418" s="39"/>
      <c r="I4418" s="42">
        <f>IF(F4418&lt;&gt;"结转本期损益",_xlfn.XLOOKUP(D4418,科目余额表[科目编码],科目余额表[抽查项目],"无匹配"),"期间结转")</f>
        <v>0</v>
      </c>
      <c r="J4418" s="38" t="str" cm="1">
        <f t="array" ref="J4418">_xlfn.TEXTJOIN(",", TRUE, _xlfn.UNIQUE(IF((序时账[日期]=B4418)*(序时账[凭证字号]=C4418)*IF(G4418=0,序时账[借方金额]&lt;&gt;0,序时账[借方金额]=0)*(序时账[科目编码]&lt;&gt;D4418), 序时账[科目名称], "")))</f>
        <v/>
      </c>
      <c r="K4418" s="42"/>
      <c r="M4418" s="24"/>
      <c r="N4418" s="23"/>
    </row>
    <row r="4419" spans="1:14">
      <c r="A4419" s="38" t="str" cm="1">
        <f t="array" ref="A4419">_xlfn.TEXTJOIN(",", TRUE, _xlfn.UNIQUE(IF((序时账[日期]=B4419)*(序时账[凭证字号]=C4419), 序时账[科目编码], "")))</f>
        <v>0</v>
      </c>
      <c r="B4419" s="89"/>
      <c r="G4419" s="39"/>
      <c r="H4419" s="39"/>
      <c r="I4419" s="42">
        <f>IF(F4419&lt;&gt;"结转本期损益",_xlfn.XLOOKUP(D4419,科目余额表[科目编码],科目余额表[抽查项目],"无匹配"),"期间结转")</f>
        <v>0</v>
      </c>
      <c r="J4419" s="38" t="str" cm="1">
        <f t="array" ref="J4419">_xlfn.TEXTJOIN(",", TRUE, _xlfn.UNIQUE(IF((序时账[日期]=B4419)*(序时账[凭证字号]=C4419)*IF(G4419=0,序时账[借方金额]&lt;&gt;0,序时账[借方金额]=0)*(序时账[科目编码]&lt;&gt;D4419), 序时账[科目名称], "")))</f>
        <v/>
      </c>
      <c r="K4419" s="42"/>
      <c r="M4419" s="24"/>
      <c r="N4419" s="23"/>
    </row>
    <row r="4420" spans="1:14">
      <c r="A4420" s="38" t="str" cm="1">
        <f t="array" ref="A4420">_xlfn.TEXTJOIN(",", TRUE, _xlfn.UNIQUE(IF((序时账[日期]=B4420)*(序时账[凭证字号]=C4420), 序时账[科目编码], "")))</f>
        <v>0</v>
      </c>
      <c r="B4420" s="89"/>
      <c r="G4420" s="39"/>
      <c r="H4420" s="39"/>
      <c r="I4420" s="42">
        <f>IF(F4420&lt;&gt;"结转本期损益",_xlfn.XLOOKUP(D4420,科目余额表[科目编码],科目余额表[抽查项目],"无匹配"),"期间结转")</f>
        <v>0</v>
      </c>
      <c r="J4420" s="38" t="str" cm="1">
        <f t="array" ref="J4420">_xlfn.TEXTJOIN(",", TRUE, _xlfn.UNIQUE(IF((序时账[日期]=B4420)*(序时账[凭证字号]=C4420)*IF(G4420=0,序时账[借方金额]&lt;&gt;0,序时账[借方金额]=0)*(序时账[科目编码]&lt;&gt;D4420), 序时账[科目名称], "")))</f>
        <v/>
      </c>
      <c r="K4420" s="42"/>
      <c r="M4420" s="24"/>
      <c r="N4420" s="23"/>
    </row>
    <row r="4421" spans="1:14">
      <c r="A4421" s="38" t="str" cm="1">
        <f t="array" ref="A4421">_xlfn.TEXTJOIN(",", TRUE, _xlfn.UNIQUE(IF((序时账[日期]=B4421)*(序时账[凭证字号]=C4421), 序时账[科目编码], "")))</f>
        <v>0</v>
      </c>
      <c r="B4421" s="89"/>
      <c r="G4421" s="39"/>
      <c r="H4421" s="39"/>
      <c r="I4421" s="42">
        <f>IF(F4421&lt;&gt;"结转本期损益",_xlfn.XLOOKUP(D4421,科目余额表[科目编码],科目余额表[抽查项目],"无匹配"),"期间结转")</f>
        <v>0</v>
      </c>
      <c r="J4421" s="38" t="str" cm="1">
        <f t="array" ref="J4421">_xlfn.TEXTJOIN(",", TRUE, _xlfn.UNIQUE(IF((序时账[日期]=B4421)*(序时账[凭证字号]=C4421)*IF(G4421=0,序时账[借方金额]&lt;&gt;0,序时账[借方金额]=0)*(序时账[科目编码]&lt;&gt;D4421), 序时账[科目名称], "")))</f>
        <v/>
      </c>
      <c r="K4421" s="42"/>
      <c r="M4421" s="24"/>
      <c r="N4421" s="23"/>
    </row>
    <row r="4422" spans="1:14">
      <c r="A4422" s="38" t="str" cm="1">
        <f t="array" ref="A4422">_xlfn.TEXTJOIN(",", TRUE, _xlfn.UNIQUE(IF((序时账[日期]=B4422)*(序时账[凭证字号]=C4422), 序时账[科目编码], "")))</f>
        <v>0</v>
      </c>
      <c r="B4422" s="89"/>
      <c r="G4422" s="39"/>
      <c r="H4422" s="39"/>
      <c r="I4422" s="42">
        <f>IF(F4422&lt;&gt;"结转本期损益",_xlfn.XLOOKUP(D4422,科目余额表[科目编码],科目余额表[抽查项目],"无匹配"),"期间结转")</f>
        <v>0</v>
      </c>
      <c r="J4422" s="38" t="str" cm="1">
        <f t="array" ref="J4422">_xlfn.TEXTJOIN(",", TRUE, _xlfn.UNIQUE(IF((序时账[日期]=B4422)*(序时账[凭证字号]=C4422)*IF(G4422=0,序时账[借方金额]&lt;&gt;0,序时账[借方金额]=0)*(序时账[科目编码]&lt;&gt;D4422), 序时账[科目名称], "")))</f>
        <v/>
      </c>
      <c r="K4422" s="42"/>
      <c r="M4422" s="24"/>
      <c r="N4422" s="23"/>
    </row>
    <row r="4423" spans="1:14">
      <c r="A4423" s="38" t="str" cm="1">
        <f t="array" ref="A4423">_xlfn.TEXTJOIN(",", TRUE, _xlfn.UNIQUE(IF((序时账[日期]=B4423)*(序时账[凭证字号]=C4423), 序时账[科目编码], "")))</f>
        <v>0</v>
      </c>
      <c r="B4423" s="89"/>
      <c r="G4423" s="39"/>
      <c r="H4423" s="39"/>
      <c r="I4423" s="42">
        <f>IF(F4423&lt;&gt;"结转本期损益",_xlfn.XLOOKUP(D4423,科目余额表[科目编码],科目余额表[抽查项目],"无匹配"),"期间结转")</f>
        <v>0</v>
      </c>
      <c r="J4423" s="38" t="str" cm="1">
        <f t="array" ref="J4423">_xlfn.TEXTJOIN(",", TRUE, _xlfn.UNIQUE(IF((序时账[日期]=B4423)*(序时账[凭证字号]=C4423)*IF(G4423=0,序时账[借方金额]&lt;&gt;0,序时账[借方金额]=0)*(序时账[科目编码]&lt;&gt;D4423), 序时账[科目名称], "")))</f>
        <v/>
      </c>
      <c r="K4423" s="42"/>
      <c r="M4423" s="24"/>
      <c r="N4423" s="23"/>
    </row>
    <row r="4424" spans="1:14">
      <c r="A4424" s="38" t="str" cm="1">
        <f t="array" ref="A4424">_xlfn.TEXTJOIN(",", TRUE, _xlfn.UNIQUE(IF((序时账[日期]=B4424)*(序时账[凭证字号]=C4424), 序时账[科目编码], "")))</f>
        <v>0</v>
      </c>
      <c r="B4424" s="89"/>
      <c r="G4424" s="39"/>
      <c r="H4424" s="39"/>
      <c r="I4424" s="42">
        <f>IF(F4424&lt;&gt;"结转本期损益",_xlfn.XLOOKUP(D4424,科目余额表[科目编码],科目余额表[抽查项目],"无匹配"),"期间结转")</f>
        <v>0</v>
      </c>
      <c r="J4424" s="38" t="str" cm="1">
        <f t="array" ref="J4424">_xlfn.TEXTJOIN(",", TRUE, _xlfn.UNIQUE(IF((序时账[日期]=B4424)*(序时账[凭证字号]=C4424)*IF(G4424=0,序时账[借方金额]&lt;&gt;0,序时账[借方金额]=0)*(序时账[科目编码]&lt;&gt;D4424), 序时账[科目名称], "")))</f>
        <v/>
      </c>
      <c r="K4424" s="42"/>
      <c r="M4424" s="24"/>
      <c r="N4424" s="23"/>
    </row>
    <row r="4425" spans="1:14">
      <c r="A4425" s="38" t="str" cm="1">
        <f t="array" ref="A4425">_xlfn.TEXTJOIN(",", TRUE, _xlfn.UNIQUE(IF((序时账[日期]=B4425)*(序时账[凭证字号]=C4425), 序时账[科目编码], "")))</f>
        <v>0</v>
      </c>
      <c r="B4425" s="89"/>
      <c r="G4425" s="39"/>
      <c r="H4425" s="39"/>
      <c r="I4425" s="42">
        <f>IF(F4425&lt;&gt;"结转本期损益",_xlfn.XLOOKUP(D4425,科目余额表[科目编码],科目余额表[抽查项目],"无匹配"),"期间结转")</f>
        <v>0</v>
      </c>
      <c r="J4425" s="38" t="str" cm="1">
        <f t="array" ref="J4425">_xlfn.TEXTJOIN(",", TRUE, _xlfn.UNIQUE(IF((序时账[日期]=B4425)*(序时账[凭证字号]=C4425)*IF(G4425=0,序时账[借方金额]&lt;&gt;0,序时账[借方金额]=0)*(序时账[科目编码]&lt;&gt;D4425), 序时账[科目名称], "")))</f>
        <v/>
      </c>
      <c r="K4425" s="42"/>
      <c r="M4425" s="24"/>
      <c r="N4425" s="23"/>
    </row>
    <row r="4426" spans="1:14">
      <c r="A4426" s="38" t="str" cm="1">
        <f t="array" ref="A4426">_xlfn.TEXTJOIN(",", TRUE, _xlfn.UNIQUE(IF((序时账[日期]=B4426)*(序时账[凭证字号]=C4426), 序时账[科目编码], "")))</f>
        <v>0</v>
      </c>
      <c r="B4426" s="89"/>
      <c r="G4426" s="39"/>
      <c r="H4426" s="39"/>
      <c r="I4426" s="42">
        <f>IF(F4426&lt;&gt;"结转本期损益",_xlfn.XLOOKUP(D4426,科目余额表[科目编码],科目余额表[抽查项目],"无匹配"),"期间结转")</f>
        <v>0</v>
      </c>
      <c r="J4426" s="38" t="str" cm="1">
        <f t="array" ref="J4426">_xlfn.TEXTJOIN(",", TRUE, _xlfn.UNIQUE(IF((序时账[日期]=B4426)*(序时账[凭证字号]=C4426)*IF(G4426=0,序时账[借方金额]&lt;&gt;0,序时账[借方金额]=0)*(序时账[科目编码]&lt;&gt;D4426), 序时账[科目名称], "")))</f>
        <v/>
      </c>
      <c r="K4426" s="42"/>
      <c r="M4426" s="24"/>
      <c r="N4426" s="23"/>
    </row>
    <row r="4427" spans="1:14">
      <c r="A4427" s="38" t="str" cm="1">
        <f t="array" ref="A4427">_xlfn.TEXTJOIN(",", TRUE, _xlfn.UNIQUE(IF((序时账[日期]=B4427)*(序时账[凭证字号]=C4427), 序时账[科目编码], "")))</f>
        <v>0</v>
      </c>
      <c r="B4427" s="89"/>
      <c r="G4427" s="39"/>
      <c r="H4427" s="39"/>
      <c r="I4427" s="42">
        <f>IF(F4427&lt;&gt;"结转本期损益",_xlfn.XLOOKUP(D4427,科目余额表[科目编码],科目余额表[抽查项目],"无匹配"),"期间结转")</f>
        <v>0</v>
      </c>
      <c r="J4427" s="38" t="str" cm="1">
        <f t="array" ref="J4427">_xlfn.TEXTJOIN(",", TRUE, _xlfn.UNIQUE(IF((序时账[日期]=B4427)*(序时账[凭证字号]=C4427)*IF(G4427=0,序时账[借方金额]&lt;&gt;0,序时账[借方金额]=0)*(序时账[科目编码]&lt;&gt;D4427), 序时账[科目名称], "")))</f>
        <v/>
      </c>
      <c r="K4427" s="42"/>
      <c r="M4427" s="24"/>
      <c r="N4427" s="23"/>
    </row>
    <row r="4428" spans="1:14">
      <c r="A4428" s="38" t="str" cm="1">
        <f t="array" ref="A4428">_xlfn.TEXTJOIN(",", TRUE, _xlfn.UNIQUE(IF((序时账[日期]=B4428)*(序时账[凭证字号]=C4428), 序时账[科目编码], "")))</f>
        <v>0</v>
      </c>
      <c r="B4428" s="89"/>
      <c r="G4428" s="39"/>
      <c r="H4428" s="39"/>
      <c r="I4428" s="42">
        <f>IF(F4428&lt;&gt;"结转本期损益",_xlfn.XLOOKUP(D4428,科目余额表[科目编码],科目余额表[抽查项目],"无匹配"),"期间结转")</f>
        <v>0</v>
      </c>
      <c r="J4428" s="38" t="str" cm="1">
        <f t="array" ref="J4428">_xlfn.TEXTJOIN(",", TRUE, _xlfn.UNIQUE(IF((序时账[日期]=B4428)*(序时账[凭证字号]=C4428)*IF(G4428=0,序时账[借方金额]&lt;&gt;0,序时账[借方金额]=0)*(序时账[科目编码]&lt;&gt;D4428), 序时账[科目名称], "")))</f>
        <v/>
      </c>
      <c r="K4428" s="42"/>
      <c r="M4428" s="24"/>
      <c r="N4428" s="23"/>
    </row>
    <row r="4429" spans="1:14">
      <c r="A4429" s="38" t="str" cm="1">
        <f t="array" ref="A4429">_xlfn.TEXTJOIN(",", TRUE, _xlfn.UNIQUE(IF((序时账[日期]=B4429)*(序时账[凭证字号]=C4429), 序时账[科目编码], "")))</f>
        <v>0</v>
      </c>
      <c r="B4429" s="89"/>
      <c r="G4429" s="39"/>
      <c r="H4429" s="39"/>
      <c r="I4429" s="42">
        <f>IF(F4429&lt;&gt;"结转本期损益",_xlfn.XLOOKUP(D4429,科目余额表[科目编码],科目余额表[抽查项目],"无匹配"),"期间结转")</f>
        <v>0</v>
      </c>
      <c r="J4429" s="38" t="str" cm="1">
        <f t="array" ref="J4429">_xlfn.TEXTJOIN(",", TRUE, _xlfn.UNIQUE(IF((序时账[日期]=B4429)*(序时账[凭证字号]=C4429)*IF(G4429=0,序时账[借方金额]&lt;&gt;0,序时账[借方金额]=0)*(序时账[科目编码]&lt;&gt;D4429), 序时账[科目名称], "")))</f>
        <v/>
      </c>
      <c r="K4429" s="42"/>
      <c r="M4429" s="24"/>
      <c r="N4429" s="23"/>
    </row>
    <row r="4430" spans="1:14">
      <c r="A4430" s="38" t="str" cm="1">
        <f t="array" ref="A4430">_xlfn.TEXTJOIN(",", TRUE, _xlfn.UNIQUE(IF((序时账[日期]=B4430)*(序时账[凭证字号]=C4430), 序时账[科目编码], "")))</f>
        <v>0</v>
      </c>
      <c r="B4430" s="89"/>
      <c r="G4430" s="39"/>
      <c r="H4430" s="39"/>
      <c r="I4430" s="42">
        <f>IF(F4430&lt;&gt;"结转本期损益",_xlfn.XLOOKUP(D4430,科目余额表[科目编码],科目余额表[抽查项目],"无匹配"),"期间结转")</f>
        <v>0</v>
      </c>
      <c r="J4430" s="38" t="str" cm="1">
        <f t="array" ref="J4430">_xlfn.TEXTJOIN(",", TRUE, _xlfn.UNIQUE(IF((序时账[日期]=B4430)*(序时账[凭证字号]=C4430)*IF(G4430=0,序时账[借方金额]&lt;&gt;0,序时账[借方金额]=0)*(序时账[科目编码]&lt;&gt;D4430), 序时账[科目名称], "")))</f>
        <v/>
      </c>
      <c r="K4430" s="42"/>
      <c r="M4430" s="24"/>
      <c r="N4430" s="23"/>
    </row>
    <row r="4431" spans="1:14">
      <c r="A4431" s="38" t="str" cm="1">
        <f t="array" ref="A4431">_xlfn.TEXTJOIN(",", TRUE, _xlfn.UNIQUE(IF((序时账[日期]=B4431)*(序时账[凭证字号]=C4431), 序时账[科目编码], "")))</f>
        <v>0</v>
      </c>
      <c r="B4431" s="89"/>
      <c r="G4431" s="39"/>
      <c r="H4431" s="39"/>
      <c r="I4431" s="42">
        <f>IF(F4431&lt;&gt;"结转本期损益",_xlfn.XLOOKUP(D4431,科目余额表[科目编码],科目余额表[抽查项目],"无匹配"),"期间结转")</f>
        <v>0</v>
      </c>
      <c r="J4431" s="38" t="str" cm="1">
        <f t="array" ref="J4431">_xlfn.TEXTJOIN(",", TRUE, _xlfn.UNIQUE(IF((序时账[日期]=B4431)*(序时账[凭证字号]=C4431)*IF(G4431=0,序时账[借方金额]&lt;&gt;0,序时账[借方金额]=0)*(序时账[科目编码]&lt;&gt;D4431), 序时账[科目名称], "")))</f>
        <v/>
      </c>
      <c r="K4431" s="42"/>
      <c r="M4431" s="24"/>
      <c r="N4431" s="23"/>
    </row>
    <row r="4432" spans="1:14">
      <c r="A4432" s="38" t="str" cm="1">
        <f t="array" ref="A4432">_xlfn.TEXTJOIN(",", TRUE, _xlfn.UNIQUE(IF((序时账[日期]=B4432)*(序时账[凭证字号]=C4432), 序时账[科目编码], "")))</f>
        <v>0</v>
      </c>
      <c r="B4432" s="89"/>
      <c r="G4432" s="39"/>
      <c r="H4432" s="39"/>
      <c r="I4432" s="42">
        <f>IF(F4432&lt;&gt;"结转本期损益",_xlfn.XLOOKUP(D4432,科目余额表[科目编码],科目余额表[抽查项目],"无匹配"),"期间结转")</f>
        <v>0</v>
      </c>
      <c r="J4432" s="38" t="str" cm="1">
        <f t="array" ref="J4432">_xlfn.TEXTJOIN(",", TRUE, _xlfn.UNIQUE(IF((序时账[日期]=B4432)*(序时账[凭证字号]=C4432)*IF(G4432=0,序时账[借方金额]&lt;&gt;0,序时账[借方金额]=0)*(序时账[科目编码]&lt;&gt;D4432), 序时账[科目名称], "")))</f>
        <v/>
      </c>
      <c r="K4432" s="42"/>
      <c r="M4432" s="24"/>
      <c r="N4432" s="23"/>
    </row>
    <row r="4433" spans="1:14">
      <c r="A4433" s="38" t="str" cm="1">
        <f t="array" ref="A4433">_xlfn.TEXTJOIN(",", TRUE, _xlfn.UNIQUE(IF((序时账[日期]=B4433)*(序时账[凭证字号]=C4433), 序时账[科目编码], "")))</f>
        <v>0</v>
      </c>
      <c r="B4433" s="89"/>
      <c r="G4433" s="39"/>
      <c r="H4433" s="39"/>
      <c r="I4433" s="42">
        <f>IF(F4433&lt;&gt;"结转本期损益",_xlfn.XLOOKUP(D4433,科目余额表[科目编码],科目余额表[抽查项目],"无匹配"),"期间结转")</f>
        <v>0</v>
      </c>
      <c r="J4433" s="38" t="str" cm="1">
        <f t="array" ref="J4433">_xlfn.TEXTJOIN(",", TRUE, _xlfn.UNIQUE(IF((序时账[日期]=B4433)*(序时账[凭证字号]=C4433)*IF(G4433=0,序时账[借方金额]&lt;&gt;0,序时账[借方金额]=0)*(序时账[科目编码]&lt;&gt;D4433), 序时账[科目名称], "")))</f>
        <v/>
      </c>
      <c r="K4433" s="42"/>
      <c r="M4433" s="24"/>
      <c r="N4433" s="23"/>
    </row>
    <row r="4434" spans="1:14">
      <c r="A4434" s="38" t="str" cm="1">
        <f t="array" ref="A4434">_xlfn.TEXTJOIN(",", TRUE, _xlfn.UNIQUE(IF((序时账[日期]=B4434)*(序时账[凭证字号]=C4434), 序时账[科目编码], "")))</f>
        <v>0</v>
      </c>
      <c r="B4434" s="89"/>
      <c r="G4434" s="39"/>
      <c r="H4434" s="39"/>
      <c r="I4434" s="42">
        <f>IF(F4434&lt;&gt;"结转本期损益",_xlfn.XLOOKUP(D4434,科目余额表[科目编码],科目余额表[抽查项目],"无匹配"),"期间结转")</f>
        <v>0</v>
      </c>
      <c r="J4434" s="38" t="str" cm="1">
        <f t="array" ref="J4434">_xlfn.TEXTJOIN(",", TRUE, _xlfn.UNIQUE(IF((序时账[日期]=B4434)*(序时账[凭证字号]=C4434)*IF(G4434=0,序时账[借方金额]&lt;&gt;0,序时账[借方金额]=0)*(序时账[科目编码]&lt;&gt;D4434), 序时账[科目名称], "")))</f>
        <v/>
      </c>
      <c r="K4434" s="42"/>
      <c r="M4434" s="24"/>
      <c r="N4434" s="23"/>
    </row>
    <row r="4435" spans="1:14">
      <c r="A4435" s="38" t="str" cm="1">
        <f t="array" ref="A4435">_xlfn.TEXTJOIN(",", TRUE, _xlfn.UNIQUE(IF((序时账[日期]=B4435)*(序时账[凭证字号]=C4435), 序时账[科目编码], "")))</f>
        <v>0</v>
      </c>
      <c r="B4435" s="89"/>
      <c r="G4435" s="39"/>
      <c r="H4435" s="39"/>
      <c r="I4435" s="42">
        <f>IF(F4435&lt;&gt;"结转本期损益",_xlfn.XLOOKUP(D4435,科目余额表[科目编码],科目余额表[抽查项目],"无匹配"),"期间结转")</f>
        <v>0</v>
      </c>
      <c r="J4435" s="38" t="str" cm="1">
        <f t="array" ref="J4435">_xlfn.TEXTJOIN(",", TRUE, _xlfn.UNIQUE(IF((序时账[日期]=B4435)*(序时账[凭证字号]=C4435)*IF(G4435=0,序时账[借方金额]&lt;&gt;0,序时账[借方金额]=0)*(序时账[科目编码]&lt;&gt;D4435), 序时账[科目名称], "")))</f>
        <v/>
      </c>
      <c r="K4435" s="42"/>
      <c r="M4435" s="24"/>
      <c r="N4435" s="23"/>
    </row>
    <row r="4436" spans="1:14">
      <c r="A4436" s="38" t="str" cm="1">
        <f t="array" ref="A4436">_xlfn.TEXTJOIN(",", TRUE, _xlfn.UNIQUE(IF((序时账[日期]=B4436)*(序时账[凭证字号]=C4436), 序时账[科目编码], "")))</f>
        <v>0</v>
      </c>
      <c r="B4436" s="89"/>
      <c r="G4436" s="39"/>
      <c r="H4436" s="39"/>
      <c r="I4436" s="42">
        <f>IF(F4436&lt;&gt;"结转本期损益",_xlfn.XLOOKUP(D4436,科目余额表[科目编码],科目余额表[抽查项目],"无匹配"),"期间结转")</f>
        <v>0</v>
      </c>
      <c r="J4436" s="38" t="str" cm="1">
        <f t="array" ref="J4436">_xlfn.TEXTJOIN(",", TRUE, _xlfn.UNIQUE(IF((序时账[日期]=B4436)*(序时账[凭证字号]=C4436)*IF(G4436=0,序时账[借方金额]&lt;&gt;0,序时账[借方金额]=0)*(序时账[科目编码]&lt;&gt;D4436), 序时账[科目名称], "")))</f>
        <v/>
      </c>
      <c r="K4436" s="42"/>
      <c r="M4436" s="24"/>
      <c r="N4436" s="23"/>
    </row>
    <row r="4437" spans="1:14">
      <c r="A4437" s="38" t="str" cm="1">
        <f t="array" ref="A4437">_xlfn.TEXTJOIN(",", TRUE, _xlfn.UNIQUE(IF((序时账[日期]=B4437)*(序时账[凭证字号]=C4437), 序时账[科目编码], "")))</f>
        <v>0</v>
      </c>
      <c r="B4437" s="89"/>
      <c r="G4437" s="39"/>
      <c r="H4437" s="39"/>
      <c r="I4437" s="42">
        <f>IF(F4437&lt;&gt;"结转本期损益",_xlfn.XLOOKUP(D4437,科目余额表[科目编码],科目余额表[抽查项目],"无匹配"),"期间结转")</f>
        <v>0</v>
      </c>
      <c r="J4437" s="38" t="str" cm="1">
        <f t="array" ref="J4437">_xlfn.TEXTJOIN(",", TRUE, _xlfn.UNIQUE(IF((序时账[日期]=B4437)*(序时账[凭证字号]=C4437)*IF(G4437=0,序时账[借方金额]&lt;&gt;0,序时账[借方金额]=0)*(序时账[科目编码]&lt;&gt;D4437), 序时账[科目名称], "")))</f>
        <v/>
      </c>
      <c r="K4437" s="42"/>
      <c r="M4437" s="24"/>
      <c r="N4437" s="23"/>
    </row>
    <row r="4438" spans="1:14">
      <c r="A4438" s="38" t="str" cm="1">
        <f t="array" ref="A4438">_xlfn.TEXTJOIN(",", TRUE, _xlfn.UNIQUE(IF((序时账[日期]=B4438)*(序时账[凭证字号]=C4438), 序时账[科目编码], "")))</f>
        <v>0</v>
      </c>
      <c r="B4438" s="89"/>
      <c r="G4438" s="39"/>
      <c r="H4438" s="39"/>
      <c r="I4438" s="42">
        <f>IF(F4438&lt;&gt;"结转本期损益",_xlfn.XLOOKUP(D4438,科目余额表[科目编码],科目余额表[抽查项目],"无匹配"),"期间结转")</f>
        <v>0</v>
      </c>
      <c r="J4438" s="38" t="str" cm="1">
        <f t="array" ref="J4438">_xlfn.TEXTJOIN(",", TRUE, _xlfn.UNIQUE(IF((序时账[日期]=B4438)*(序时账[凭证字号]=C4438)*IF(G4438=0,序时账[借方金额]&lt;&gt;0,序时账[借方金额]=0)*(序时账[科目编码]&lt;&gt;D4438), 序时账[科目名称], "")))</f>
        <v/>
      </c>
      <c r="K4438" s="42"/>
      <c r="M4438" s="24"/>
      <c r="N4438" s="23"/>
    </row>
    <row r="4439" spans="1:14">
      <c r="A4439" s="38" t="str" cm="1">
        <f t="array" ref="A4439">_xlfn.TEXTJOIN(",", TRUE, _xlfn.UNIQUE(IF((序时账[日期]=B4439)*(序时账[凭证字号]=C4439), 序时账[科目编码], "")))</f>
        <v>0</v>
      </c>
      <c r="B4439" s="89"/>
      <c r="G4439" s="39"/>
      <c r="H4439" s="39"/>
      <c r="I4439" s="42">
        <f>IF(F4439&lt;&gt;"结转本期损益",_xlfn.XLOOKUP(D4439,科目余额表[科目编码],科目余额表[抽查项目],"无匹配"),"期间结转")</f>
        <v>0</v>
      </c>
      <c r="J4439" s="38" t="str" cm="1">
        <f t="array" ref="J4439">_xlfn.TEXTJOIN(",", TRUE, _xlfn.UNIQUE(IF((序时账[日期]=B4439)*(序时账[凭证字号]=C4439)*IF(G4439=0,序时账[借方金额]&lt;&gt;0,序时账[借方金额]=0)*(序时账[科目编码]&lt;&gt;D4439), 序时账[科目名称], "")))</f>
        <v/>
      </c>
      <c r="K4439" s="42"/>
      <c r="M4439" s="24"/>
      <c r="N4439" s="23"/>
    </row>
    <row r="4440" spans="1:14">
      <c r="A4440" s="38" t="str" cm="1">
        <f t="array" ref="A4440">_xlfn.TEXTJOIN(",", TRUE, _xlfn.UNIQUE(IF((序时账[日期]=B4440)*(序时账[凭证字号]=C4440), 序时账[科目编码], "")))</f>
        <v>0</v>
      </c>
      <c r="B4440" s="89"/>
      <c r="G4440" s="39"/>
      <c r="H4440" s="39"/>
      <c r="I4440" s="42">
        <f>IF(F4440&lt;&gt;"结转本期损益",_xlfn.XLOOKUP(D4440,科目余额表[科目编码],科目余额表[抽查项目],"无匹配"),"期间结转")</f>
        <v>0</v>
      </c>
      <c r="J4440" s="38" t="str" cm="1">
        <f t="array" ref="J4440">_xlfn.TEXTJOIN(",", TRUE, _xlfn.UNIQUE(IF((序时账[日期]=B4440)*(序时账[凭证字号]=C4440)*IF(G4440=0,序时账[借方金额]&lt;&gt;0,序时账[借方金额]=0)*(序时账[科目编码]&lt;&gt;D4440), 序时账[科目名称], "")))</f>
        <v/>
      </c>
      <c r="K4440" s="42"/>
      <c r="M4440" s="24"/>
      <c r="N4440" s="23"/>
    </row>
    <row r="4441" spans="1:14">
      <c r="A4441" s="38" t="str" cm="1">
        <f t="array" ref="A4441">_xlfn.TEXTJOIN(",", TRUE, _xlfn.UNIQUE(IF((序时账[日期]=B4441)*(序时账[凭证字号]=C4441), 序时账[科目编码], "")))</f>
        <v>0</v>
      </c>
      <c r="B4441" s="89"/>
      <c r="G4441" s="39"/>
      <c r="H4441" s="39"/>
      <c r="I4441" s="42">
        <f>IF(F4441&lt;&gt;"结转本期损益",_xlfn.XLOOKUP(D4441,科目余额表[科目编码],科目余额表[抽查项目],"无匹配"),"期间结转")</f>
        <v>0</v>
      </c>
      <c r="J4441" s="38" t="str" cm="1">
        <f t="array" ref="J4441">_xlfn.TEXTJOIN(",", TRUE, _xlfn.UNIQUE(IF((序时账[日期]=B4441)*(序时账[凭证字号]=C4441)*IF(G4441=0,序时账[借方金额]&lt;&gt;0,序时账[借方金额]=0)*(序时账[科目编码]&lt;&gt;D4441), 序时账[科目名称], "")))</f>
        <v/>
      </c>
      <c r="K4441" s="42"/>
      <c r="M4441" s="24"/>
      <c r="N4441" s="23"/>
    </row>
    <row r="4442" spans="1:14">
      <c r="A4442" s="38" t="str" cm="1">
        <f t="array" ref="A4442">_xlfn.TEXTJOIN(",", TRUE, _xlfn.UNIQUE(IF((序时账[日期]=B4442)*(序时账[凭证字号]=C4442), 序时账[科目编码], "")))</f>
        <v>0</v>
      </c>
      <c r="B4442" s="89"/>
      <c r="G4442" s="39"/>
      <c r="H4442" s="39"/>
      <c r="I4442" s="42">
        <f>IF(F4442&lt;&gt;"结转本期损益",_xlfn.XLOOKUP(D4442,科目余额表[科目编码],科目余额表[抽查项目],"无匹配"),"期间结转")</f>
        <v>0</v>
      </c>
      <c r="J4442" s="38" t="str" cm="1">
        <f t="array" ref="J4442">_xlfn.TEXTJOIN(",", TRUE, _xlfn.UNIQUE(IF((序时账[日期]=B4442)*(序时账[凭证字号]=C4442)*IF(G4442=0,序时账[借方金额]&lt;&gt;0,序时账[借方金额]=0)*(序时账[科目编码]&lt;&gt;D4442), 序时账[科目名称], "")))</f>
        <v/>
      </c>
      <c r="K4442" s="42"/>
      <c r="M4442" s="24"/>
      <c r="N4442" s="23"/>
    </row>
    <row r="4443" spans="1:14">
      <c r="A4443" s="38" t="str" cm="1">
        <f t="array" ref="A4443">_xlfn.TEXTJOIN(",", TRUE, _xlfn.UNIQUE(IF((序时账[日期]=B4443)*(序时账[凭证字号]=C4443), 序时账[科目编码], "")))</f>
        <v>0</v>
      </c>
      <c r="B4443" s="89"/>
      <c r="G4443" s="39"/>
      <c r="H4443" s="39"/>
      <c r="I4443" s="42">
        <f>IF(F4443&lt;&gt;"结转本期损益",_xlfn.XLOOKUP(D4443,科目余额表[科目编码],科目余额表[抽查项目],"无匹配"),"期间结转")</f>
        <v>0</v>
      </c>
      <c r="J4443" s="38" t="str" cm="1">
        <f t="array" ref="J4443">_xlfn.TEXTJOIN(",", TRUE, _xlfn.UNIQUE(IF((序时账[日期]=B4443)*(序时账[凭证字号]=C4443)*IF(G4443=0,序时账[借方金额]&lt;&gt;0,序时账[借方金额]=0)*(序时账[科目编码]&lt;&gt;D4443), 序时账[科目名称], "")))</f>
        <v/>
      </c>
      <c r="K4443" s="42"/>
      <c r="M4443" s="24"/>
      <c r="N4443" s="23"/>
    </row>
    <row r="4444" spans="1:14">
      <c r="A4444" s="38" t="str" cm="1">
        <f t="array" ref="A4444">_xlfn.TEXTJOIN(",", TRUE, _xlfn.UNIQUE(IF((序时账[日期]=B4444)*(序时账[凭证字号]=C4444), 序时账[科目编码], "")))</f>
        <v>0</v>
      </c>
      <c r="B4444" s="89"/>
      <c r="G4444" s="39"/>
      <c r="H4444" s="39"/>
      <c r="I4444" s="42">
        <f>IF(F4444&lt;&gt;"结转本期损益",_xlfn.XLOOKUP(D4444,科目余额表[科目编码],科目余额表[抽查项目],"无匹配"),"期间结转")</f>
        <v>0</v>
      </c>
      <c r="J4444" s="38" t="str" cm="1">
        <f t="array" ref="J4444">_xlfn.TEXTJOIN(",", TRUE, _xlfn.UNIQUE(IF((序时账[日期]=B4444)*(序时账[凭证字号]=C4444)*IF(G4444=0,序时账[借方金额]&lt;&gt;0,序时账[借方金额]=0)*(序时账[科目编码]&lt;&gt;D4444), 序时账[科目名称], "")))</f>
        <v/>
      </c>
      <c r="K4444" s="42"/>
      <c r="M4444" s="24"/>
      <c r="N4444" s="23"/>
    </row>
    <row r="4445" spans="1:14">
      <c r="A4445" s="38" t="str" cm="1">
        <f t="array" ref="A4445">_xlfn.TEXTJOIN(",", TRUE, _xlfn.UNIQUE(IF((序时账[日期]=B4445)*(序时账[凭证字号]=C4445), 序时账[科目编码], "")))</f>
        <v>0</v>
      </c>
      <c r="B4445" s="89"/>
      <c r="G4445" s="39"/>
      <c r="H4445" s="39"/>
      <c r="I4445" s="42">
        <f>IF(F4445&lt;&gt;"结转本期损益",_xlfn.XLOOKUP(D4445,科目余额表[科目编码],科目余额表[抽查项目],"无匹配"),"期间结转")</f>
        <v>0</v>
      </c>
      <c r="J4445" s="38" t="str" cm="1">
        <f t="array" ref="J4445">_xlfn.TEXTJOIN(",", TRUE, _xlfn.UNIQUE(IF((序时账[日期]=B4445)*(序时账[凭证字号]=C4445)*IF(G4445=0,序时账[借方金额]&lt;&gt;0,序时账[借方金额]=0)*(序时账[科目编码]&lt;&gt;D4445), 序时账[科目名称], "")))</f>
        <v/>
      </c>
      <c r="K4445" s="42"/>
      <c r="M4445" s="24"/>
      <c r="N4445" s="23"/>
    </row>
    <row r="4446" spans="1:14">
      <c r="A4446" s="38" t="str" cm="1">
        <f t="array" ref="A4446">_xlfn.TEXTJOIN(",", TRUE, _xlfn.UNIQUE(IF((序时账[日期]=B4446)*(序时账[凭证字号]=C4446), 序时账[科目编码], "")))</f>
        <v>0</v>
      </c>
      <c r="B4446" s="89"/>
      <c r="G4446" s="39"/>
      <c r="H4446" s="39"/>
      <c r="I4446" s="42">
        <f>IF(F4446&lt;&gt;"结转本期损益",_xlfn.XLOOKUP(D4446,科目余额表[科目编码],科目余额表[抽查项目],"无匹配"),"期间结转")</f>
        <v>0</v>
      </c>
      <c r="J4446" s="38" t="str" cm="1">
        <f t="array" ref="J4446">_xlfn.TEXTJOIN(",", TRUE, _xlfn.UNIQUE(IF((序时账[日期]=B4446)*(序时账[凭证字号]=C4446)*IF(G4446=0,序时账[借方金额]&lt;&gt;0,序时账[借方金额]=0)*(序时账[科目编码]&lt;&gt;D4446), 序时账[科目名称], "")))</f>
        <v/>
      </c>
      <c r="K4446" s="42"/>
      <c r="M4446" s="24"/>
      <c r="N4446" s="23"/>
    </row>
    <row r="4447" spans="1:14">
      <c r="A4447" s="38" t="str" cm="1">
        <f t="array" ref="A4447">_xlfn.TEXTJOIN(",", TRUE, _xlfn.UNIQUE(IF((序时账[日期]=B4447)*(序时账[凭证字号]=C4447), 序时账[科目编码], "")))</f>
        <v>0</v>
      </c>
      <c r="B4447" s="89"/>
      <c r="G4447" s="39"/>
      <c r="H4447" s="39"/>
      <c r="I4447" s="42">
        <f>IF(F4447&lt;&gt;"结转本期损益",_xlfn.XLOOKUP(D4447,科目余额表[科目编码],科目余额表[抽查项目],"无匹配"),"期间结转")</f>
        <v>0</v>
      </c>
      <c r="J4447" s="38" t="str" cm="1">
        <f t="array" ref="J4447">_xlfn.TEXTJOIN(",", TRUE, _xlfn.UNIQUE(IF((序时账[日期]=B4447)*(序时账[凭证字号]=C4447)*IF(G4447=0,序时账[借方金额]&lt;&gt;0,序时账[借方金额]=0)*(序时账[科目编码]&lt;&gt;D4447), 序时账[科目名称], "")))</f>
        <v/>
      </c>
      <c r="K4447" s="42"/>
      <c r="M4447" s="24"/>
      <c r="N4447" s="23"/>
    </row>
    <row r="4448" spans="1:14">
      <c r="A4448" s="38" t="str" cm="1">
        <f t="array" ref="A4448">_xlfn.TEXTJOIN(",", TRUE, _xlfn.UNIQUE(IF((序时账[日期]=B4448)*(序时账[凭证字号]=C4448), 序时账[科目编码], "")))</f>
        <v>0</v>
      </c>
      <c r="B4448" s="89"/>
      <c r="G4448" s="39"/>
      <c r="H4448" s="39"/>
      <c r="I4448" s="42">
        <f>IF(F4448&lt;&gt;"结转本期损益",_xlfn.XLOOKUP(D4448,科目余额表[科目编码],科目余额表[抽查项目],"无匹配"),"期间结转")</f>
        <v>0</v>
      </c>
      <c r="J4448" s="38" t="str" cm="1">
        <f t="array" ref="J4448">_xlfn.TEXTJOIN(",", TRUE, _xlfn.UNIQUE(IF((序时账[日期]=B4448)*(序时账[凭证字号]=C4448)*IF(G4448=0,序时账[借方金额]&lt;&gt;0,序时账[借方金额]=0)*(序时账[科目编码]&lt;&gt;D4448), 序时账[科目名称], "")))</f>
        <v/>
      </c>
      <c r="K4448" s="42"/>
      <c r="M4448" s="24"/>
      <c r="N4448" s="23"/>
    </row>
    <row r="4449" spans="1:14">
      <c r="A4449" s="38" t="str" cm="1">
        <f t="array" ref="A4449">_xlfn.TEXTJOIN(",", TRUE, _xlfn.UNIQUE(IF((序时账[日期]=B4449)*(序时账[凭证字号]=C4449), 序时账[科目编码], "")))</f>
        <v>0</v>
      </c>
      <c r="B4449" s="89"/>
      <c r="G4449" s="39"/>
      <c r="H4449" s="39"/>
      <c r="I4449" s="42">
        <f>IF(F4449&lt;&gt;"结转本期损益",_xlfn.XLOOKUP(D4449,科目余额表[科目编码],科目余额表[抽查项目],"无匹配"),"期间结转")</f>
        <v>0</v>
      </c>
      <c r="J4449" s="38" t="str" cm="1">
        <f t="array" ref="J4449">_xlfn.TEXTJOIN(",", TRUE, _xlfn.UNIQUE(IF((序时账[日期]=B4449)*(序时账[凭证字号]=C4449)*IF(G4449=0,序时账[借方金额]&lt;&gt;0,序时账[借方金额]=0)*(序时账[科目编码]&lt;&gt;D4449), 序时账[科目名称], "")))</f>
        <v/>
      </c>
      <c r="K4449" s="42"/>
      <c r="M4449" s="24"/>
      <c r="N4449" s="23"/>
    </row>
    <row r="4450" spans="1:14">
      <c r="A4450" s="38" t="str" cm="1">
        <f t="array" ref="A4450">_xlfn.TEXTJOIN(",", TRUE, _xlfn.UNIQUE(IF((序时账[日期]=B4450)*(序时账[凭证字号]=C4450), 序时账[科目编码], "")))</f>
        <v>0</v>
      </c>
      <c r="B4450" s="89"/>
      <c r="G4450" s="39"/>
      <c r="H4450" s="39"/>
      <c r="I4450" s="42">
        <f>IF(F4450&lt;&gt;"结转本期损益",_xlfn.XLOOKUP(D4450,科目余额表[科目编码],科目余额表[抽查项目],"无匹配"),"期间结转")</f>
        <v>0</v>
      </c>
      <c r="J4450" s="38" t="str" cm="1">
        <f t="array" ref="J4450">_xlfn.TEXTJOIN(",", TRUE, _xlfn.UNIQUE(IF((序时账[日期]=B4450)*(序时账[凭证字号]=C4450)*IF(G4450=0,序时账[借方金额]&lt;&gt;0,序时账[借方金额]=0)*(序时账[科目编码]&lt;&gt;D4450), 序时账[科目名称], "")))</f>
        <v/>
      </c>
      <c r="K4450" s="42"/>
      <c r="M4450" s="24"/>
      <c r="N4450" s="23"/>
    </row>
    <row r="4451" spans="1:14">
      <c r="A4451" s="38" t="str" cm="1">
        <f t="array" ref="A4451">_xlfn.TEXTJOIN(",", TRUE, _xlfn.UNIQUE(IF((序时账[日期]=B4451)*(序时账[凭证字号]=C4451), 序时账[科目编码], "")))</f>
        <v>0</v>
      </c>
      <c r="B4451" s="89"/>
      <c r="G4451" s="39"/>
      <c r="H4451" s="39"/>
      <c r="I4451" s="42">
        <f>IF(F4451&lt;&gt;"结转本期损益",_xlfn.XLOOKUP(D4451,科目余额表[科目编码],科目余额表[抽查项目],"无匹配"),"期间结转")</f>
        <v>0</v>
      </c>
      <c r="J4451" s="38" t="str" cm="1">
        <f t="array" ref="J4451">_xlfn.TEXTJOIN(",", TRUE, _xlfn.UNIQUE(IF((序时账[日期]=B4451)*(序时账[凭证字号]=C4451)*IF(G4451=0,序时账[借方金额]&lt;&gt;0,序时账[借方金额]=0)*(序时账[科目编码]&lt;&gt;D4451), 序时账[科目名称], "")))</f>
        <v/>
      </c>
      <c r="K4451" s="42"/>
      <c r="M4451" s="24"/>
      <c r="N4451" s="23"/>
    </row>
    <row r="4452" spans="1:14">
      <c r="A4452" s="38" t="str" cm="1">
        <f t="array" ref="A4452">_xlfn.TEXTJOIN(",", TRUE, _xlfn.UNIQUE(IF((序时账[日期]=B4452)*(序时账[凭证字号]=C4452), 序时账[科目编码], "")))</f>
        <v>0</v>
      </c>
      <c r="B4452" s="89"/>
      <c r="G4452" s="39"/>
      <c r="H4452" s="39"/>
      <c r="I4452" s="42">
        <f>IF(F4452&lt;&gt;"结转本期损益",_xlfn.XLOOKUP(D4452,科目余额表[科目编码],科目余额表[抽查项目],"无匹配"),"期间结转")</f>
        <v>0</v>
      </c>
      <c r="J4452" s="38" t="str" cm="1">
        <f t="array" ref="J4452">_xlfn.TEXTJOIN(",", TRUE, _xlfn.UNIQUE(IF((序时账[日期]=B4452)*(序时账[凭证字号]=C4452)*IF(G4452=0,序时账[借方金额]&lt;&gt;0,序时账[借方金额]=0)*(序时账[科目编码]&lt;&gt;D4452), 序时账[科目名称], "")))</f>
        <v/>
      </c>
      <c r="K4452" s="42"/>
      <c r="M4452" s="24"/>
      <c r="N4452" s="23"/>
    </row>
    <row r="4453" spans="1:14">
      <c r="A4453" s="38" t="str" cm="1">
        <f t="array" ref="A4453">_xlfn.TEXTJOIN(",", TRUE, _xlfn.UNIQUE(IF((序时账[日期]=B4453)*(序时账[凭证字号]=C4453), 序时账[科目编码], "")))</f>
        <v>0</v>
      </c>
      <c r="B4453" s="89"/>
      <c r="G4453" s="39"/>
      <c r="H4453" s="39"/>
      <c r="I4453" s="42">
        <f>IF(F4453&lt;&gt;"结转本期损益",_xlfn.XLOOKUP(D4453,科目余额表[科目编码],科目余额表[抽查项目],"无匹配"),"期间结转")</f>
        <v>0</v>
      </c>
      <c r="J4453" s="38" t="str" cm="1">
        <f t="array" ref="J4453">_xlfn.TEXTJOIN(",", TRUE, _xlfn.UNIQUE(IF((序时账[日期]=B4453)*(序时账[凭证字号]=C4453)*IF(G4453=0,序时账[借方金额]&lt;&gt;0,序时账[借方金额]=0)*(序时账[科目编码]&lt;&gt;D4453), 序时账[科目名称], "")))</f>
        <v/>
      </c>
      <c r="K4453" s="42"/>
      <c r="M4453" s="24"/>
      <c r="N4453" s="23"/>
    </row>
    <row r="4454" spans="1:14">
      <c r="A4454" s="38" t="str" cm="1">
        <f t="array" ref="A4454">_xlfn.TEXTJOIN(",", TRUE, _xlfn.UNIQUE(IF((序时账[日期]=B4454)*(序时账[凭证字号]=C4454), 序时账[科目编码], "")))</f>
        <v>0</v>
      </c>
      <c r="B4454" s="89"/>
      <c r="G4454" s="39"/>
      <c r="H4454" s="39"/>
      <c r="I4454" s="42">
        <f>IF(F4454&lt;&gt;"结转本期损益",_xlfn.XLOOKUP(D4454,科目余额表[科目编码],科目余额表[抽查项目],"无匹配"),"期间结转")</f>
        <v>0</v>
      </c>
      <c r="J4454" s="38" t="str" cm="1">
        <f t="array" ref="J4454">_xlfn.TEXTJOIN(",", TRUE, _xlfn.UNIQUE(IF((序时账[日期]=B4454)*(序时账[凭证字号]=C4454)*IF(G4454=0,序时账[借方金额]&lt;&gt;0,序时账[借方金额]=0)*(序时账[科目编码]&lt;&gt;D4454), 序时账[科目名称], "")))</f>
        <v/>
      </c>
      <c r="K4454" s="42"/>
      <c r="M4454" s="24"/>
      <c r="N4454" s="23"/>
    </row>
    <row r="4455" spans="1:14">
      <c r="A4455" s="38" t="str" cm="1">
        <f t="array" ref="A4455">_xlfn.TEXTJOIN(",", TRUE, _xlfn.UNIQUE(IF((序时账[日期]=B4455)*(序时账[凭证字号]=C4455), 序时账[科目编码], "")))</f>
        <v>0</v>
      </c>
      <c r="B4455" s="89"/>
      <c r="G4455" s="39"/>
      <c r="H4455" s="39"/>
      <c r="I4455" s="42">
        <f>IF(F4455&lt;&gt;"结转本期损益",_xlfn.XLOOKUP(D4455,科目余额表[科目编码],科目余额表[抽查项目],"无匹配"),"期间结转")</f>
        <v>0</v>
      </c>
      <c r="J4455" s="38" t="str" cm="1">
        <f t="array" ref="J4455">_xlfn.TEXTJOIN(",", TRUE, _xlfn.UNIQUE(IF((序时账[日期]=B4455)*(序时账[凭证字号]=C4455)*IF(G4455=0,序时账[借方金额]&lt;&gt;0,序时账[借方金额]=0)*(序时账[科目编码]&lt;&gt;D4455), 序时账[科目名称], "")))</f>
        <v/>
      </c>
      <c r="K4455" s="42"/>
      <c r="M4455" s="24"/>
      <c r="N4455" s="23"/>
    </row>
    <row r="4456" spans="1:14">
      <c r="A4456" s="38" t="str" cm="1">
        <f t="array" ref="A4456">_xlfn.TEXTJOIN(",", TRUE, _xlfn.UNIQUE(IF((序时账[日期]=B4456)*(序时账[凭证字号]=C4456), 序时账[科目编码], "")))</f>
        <v>0</v>
      </c>
      <c r="B4456" s="89"/>
      <c r="G4456" s="39"/>
      <c r="H4456" s="39"/>
      <c r="I4456" s="42">
        <f>IF(F4456&lt;&gt;"结转本期损益",_xlfn.XLOOKUP(D4456,科目余额表[科目编码],科目余额表[抽查项目],"无匹配"),"期间结转")</f>
        <v>0</v>
      </c>
      <c r="J4456" s="38" t="str" cm="1">
        <f t="array" ref="J4456">_xlfn.TEXTJOIN(",", TRUE, _xlfn.UNIQUE(IF((序时账[日期]=B4456)*(序时账[凭证字号]=C4456)*IF(G4456=0,序时账[借方金额]&lt;&gt;0,序时账[借方金额]=0)*(序时账[科目编码]&lt;&gt;D4456), 序时账[科目名称], "")))</f>
        <v/>
      </c>
      <c r="K4456" s="42"/>
      <c r="M4456" s="24"/>
      <c r="N4456" s="23"/>
    </row>
    <row r="4457" spans="1:14">
      <c r="A4457" s="38" t="str" cm="1">
        <f t="array" ref="A4457">_xlfn.TEXTJOIN(",", TRUE, _xlfn.UNIQUE(IF((序时账[日期]=B4457)*(序时账[凭证字号]=C4457), 序时账[科目编码], "")))</f>
        <v>0</v>
      </c>
      <c r="B4457" s="89"/>
      <c r="G4457" s="39"/>
      <c r="H4457" s="39"/>
      <c r="I4457" s="42">
        <f>IF(F4457&lt;&gt;"结转本期损益",_xlfn.XLOOKUP(D4457,科目余额表[科目编码],科目余额表[抽查项目],"无匹配"),"期间结转")</f>
        <v>0</v>
      </c>
      <c r="J4457" s="38" t="str" cm="1">
        <f t="array" ref="J4457">_xlfn.TEXTJOIN(",", TRUE, _xlfn.UNIQUE(IF((序时账[日期]=B4457)*(序时账[凭证字号]=C4457)*IF(G4457=0,序时账[借方金额]&lt;&gt;0,序时账[借方金额]=0)*(序时账[科目编码]&lt;&gt;D4457), 序时账[科目名称], "")))</f>
        <v/>
      </c>
      <c r="K4457" s="42"/>
      <c r="M4457" s="24"/>
      <c r="N4457" s="23"/>
    </row>
    <row r="4458" spans="1:14">
      <c r="A4458" s="38" t="str" cm="1">
        <f t="array" ref="A4458">_xlfn.TEXTJOIN(",", TRUE, _xlfn.UNIQUE(IF((序时账[日期]=B4458)*(序时账[凭证字号]=C4458), 序时账[科目编码], "")))</f>
        <v>0</v>
      </c>
      <c r="B4458" s="89"/>
      <c r="G4458" s="39"/>
      <c r="H4458" s="39"/>
      <c r="I4458" s="42">
        <f>IF(F4458&lt;&gt;"结转本期损益",_xlfn.XLOOKUP(D4458,科目余额表[科目编码],科目余额表[抽查项目],"无匹配"),"期间结转")</f>
        <v>0</v>
      </c>
      <c r="J4458" s="38" t="str" cm="1">
        <f t="array" ref="J4458">_xlfn.TEXTJOIN(",", TRUE, _xlfn.UNIQUE(IF((序时账[日期]=B4458)*(序时账[凭证字号]=C4458)*IF(G4458=0,序时账[借方金额]&lt;&gt;0,序时账[借方金额]=0)*(序时账[科目编码]&lt;&gt;D4458), 序时账[科目名称], "")))</f>
        <v/>
      </c>
      <c r="K4458" s="42"/>
      <c r="M4458" s="24"/>
      <c r="N4458" s="23"/>
    </row>
    <row r="4459" spans="1:14">
      <c r="A4459" s="38" t="str" cm="1">
        <f t="array" ref="A4459">_xlfn.TEXTJOIN(",", TRUE, _xlfn.UNIQUE(IF((序时账[日期]=B4459)*(序时账[凭证字号]=C4459), 序时账[科目编码], "")))</f>
        <v>0</v>
      </c>
      <c r="B4459" s="89"/>
      <c r="G4459" s="39"/>
      <c r="H4459" s="39"/>
      <c r="I4459" s="42">
        <f>IF(F4459&lt;&gt;"结转本期损益",_xlfn.XLOOKUP(D4459,科目余额表[科目编码],科目余额表[抽查项目],"无匹配"),"期间结转")</f>
        <v>0</v>
      </c>
      <c r="J4459" s="38" t="str" cm="1">
        <f t="array" ref="J4459">_xlfn.TEXTJOIN(",", TRUE, _xlfn.UNIQUE(IF((序时账[日期]=B4459)*(序时账[凭证字号]=C4459)*IF(G4459=0,序时账[借方金额]&lt;&gt;0,序时账[借方金额]=0)*(序时账[科目编码]&lt;&gt;D4459), 序时账[科目名称], "")))</f>
        <v/>
      </c>
      <c r="K4459" s="42"/>
      <c r="M4459" s="24"/>
      <c r="N4459" s="23"/>
    </row>
    <row r="4460" spans="1:14">
      <c r="A4460" s="38" t="str" cm="1">
        <f t="array" ref="A4460">_xlfn.TEXTJOIN(",", TRUE, _xlfn.UNIQUE(IF((序时账[日期]=B4460)*(序时账[凭证字号]=C4460), 序时账[科目编码], "")))</f>
        <v>0</v>
      </c>
      <c r="B4460" s="89"/>
      <c r="G4460" s="39"/>
      <c r="H4460" s="39"/>
      <c r="I4460" s="42">
        <f>IF(F4460&lt;&gt;"结转本期损益",_xlfn.XLOOKUP(D4460,科目余额表[科目编码],科目余额表[抽查项目],"无匹配"),"期间结转")</f>
        <v>0</v>
      </c>
      <c r="J4460" s="38" t="str" cm="1">
        <f t="array" ref="J4460">_xlfn.TEXTJOIN(",", TRUE, _xlfn.UNIQUE(IF((序时账[日期]=B4460)*(序时账[凭证字号]=C4460)*IF(G4460=0,序时账[借方金额]&lt;&gt;0,序时账[借方金额]=0)*(序时账[科目编码]&lt;&gt;D4460), 序时账[科目名称], "")))</f>
        <v/>
      </c>
      <c r="K4460" s="42"/>
      <c r="M4460" s="24"/>
      <c r="N4460" s="23"/>
    </row>
    <row r="4461" spans="1:14">
      <c r="A4461" s="38" t="str" cm="1">
        <f t="array" ref="A4461">_xlfn.TEXTJOIN(",", TRUE, _xlfn.UNIQUE(IF((序时账[日期]=B4461)*(序时账[凭证字号]=C4461), 序时账[科目编码], "")))</f>
        <v>0</v>
      </c>
      <c r="B4461" s="89"/>
      <c r="G4461" s="39"/>
      <c r="H4461" s="39"/>
      <c r="I4461" s="42">
        <f>IF(F4461&lt;&gt;"结转本期损益",_xlfn.XLOOKUP(D4461,科目余额表[科目编码],科目余额表[抽查项目],"无匹配"),"期间结转")</f>
        <v>0</v>
      </c>
      <c r="J4461" s="38" t="str" cm="1">
        <f t="array" ref="J4461">_xlfn.TEXTJOIN(",", TRUE, _xlfn.UNIQUE(IF((序时账[日期]=B4461)*(序时账[凭证字号]=C4461)*IF(G4461=0,序时账[借方金额]&lt;&gt;0,序时账[借方金额]=0)*(序时账[科目编码]&lt;&gt;D4461), 序时账[科目名称], "")))</f>
        <v/>
      </c>
      <c r="K4461" s="42"/>
      <c r="M4461" s="24"/>
      <c r="N4461" s="23"/>
    </row>
    <row r="4462" spans="1:14">
      <c r="A4462" s="38" t="str" cm="1">
        <f t="array" ref="A4462">_xlfn.TEXTJOIN(",", TRUE, _xlfn.UNIQUE(IF((序时账[日期]=B4462)*(序时账[凭证字号]=C4462), 序时账[科目编码], "")))</f>
        <v>0</v>
      </c>
      <c r="B4462" s="89"/>
      <c r="G4462" s="39"/>
      <c r="H4462" s="39"/>
      <c r="I4462" s="42">
        <f>IF(F4462&lt;&gt;"结转本期损益",_xlfn.XLOOKUP(D4462,科目余额表[科目编码],科目余额表[抽查项目],"无匹配"),"期间结转")</f>
        <v>0</v>
      </c>
      <c r="J4462" s="38" t="str" cm="1">
        <f t="array" ref="J4462">_xlfn.TEXTJOIN(",", TRUE, _xlfn.UNIQUE(IF((序时账[日期]=B4462)*(序时账[凭证字号]=C4462)*IF(G4462=0,序时账[借方金额]&lt;&gt;0,序时账[借方金额]=0)*(序时账[科目编码]&lt;&gt;D4462), 序时账[科目名称], "")))</f>
        <v/>
      </c>
      <c r="K4462" s="42"/>
      <c r="M4462" s="24"/>
      <c r="N4462" s="23"/>
    </row>
    <row r="4463" spans="1:14">
      <c r="A4463" s="38" t="str" cm="1">
        <f t="array" ref="A4463">_xlfn.TEXTJOIN(",", TRUE, _xlfn.UNIQUE(IF((序时账[日期]=B4463)*(序时账[凭证字号]=C4463), 序时账[科目编码], "")))</f>
        <v>0</v>
      </c>
      <c r="B4463" s="89"/>
      <c r="G4463" s="39"/>
      <c r="H4463" s="39"/>
      <c r="I4463" s="42">
        <f>IF(F4463&lt;&gt;"结转本期损益",_xlfn.XLOOKUP(D4463,科目余额表[科目编码],科目余额表[抽查项目],"无匹配"),"期间结转")</f>
        <v>0</v>
      </c>
      <c r="J4463" s="38" t="str" cm="1">
        <f t="array" ref="J4463">_xlfn.TEXTJOIN(",", TRUE, _xlfn.UNIQUE(IF((序时账[日期]=B4463)*(序时账[凭证字号]=C4463)*IF(G4463=0,序时账[借方金额]&lt;&gt;0,序时账[借方金额]=0)*(序时账[科目编码]&lt;&gt;D4463), 序时账[科目名称], "")))</f>
        <v/>
      </c>
      <c r="K4463" s="42"/>
      <c r="M4463" s="24"/>
      <c r="N4463" s="23"/>
    </row>
    <row r="4464" spans="1:14">
      <c r="A4464" s="38" t="str" cm="1">
        <f t="array" ref="A4464">_xlfn.TEXTJOIN(",", TRUE, _xlfn.UNIQUE(IF((序时账[日期]=B4464)*(序时账[凭证字号]=C4464), 序时账[科目编码], "")))</f>
        <v>0</v>
      </c>
      <c r="B4464" s="89"/>
      <c r="G4464" s="39"/>
      <c r="H4464" s="39"/>
      <c r="I4464" s="42">
        <f>IF(F4464&lt;&gt;"结转本期损益",_xlfn.XLOOKUP(D4464,科目余额表[科目编码],科目余额表[抽查项目],"无匹配"),"期间结转")</f>
        <v>0</v>
      </c>
      <c r="J4464" s="38" t="str" cm="1">
        <f t="array" ref="J4464">_xlfn.TEXTJOIN(",", TRUE, _xlfn.UNIQUE(IF((序时账[日期]=B4464)*(序时账[凭证字号]=C4464)*IF(G4464=0,序时账[借方金额]&lt;&gt;0,序时账[借方金额]=0)*(序时账[科目编码]&lt;&gt;D4464), 序时账[科目名称], "")))</f>
        <v/>
      </c>
      <c r="K4464" s="42"/>
      <c r="M4464" s="24"/>
      <c r="N4464" s="23"/>
    </row>
    <row r="4465" spans="1:14">
      <c r="A4465" s="38" t="str" cm="1">
        <f t="array" ref="A4465">_xlfn.TEXTJOIN(",", TRUE, _xlfn.UNIQUE(IF((序时账[日期]=B4465)*(序时账[凭证字号]=C4465), 序时账[科目编码], "")))</f>
        <v>0</v>
      </c>
      <c r="B4465" s="89"/>
      <c r="G4465" s="39"/>
      <c r="H4465" s="39"/>
      <c r="I4465" s="42">
        <f>IF(F4465&lt;&gt;"结转本期损益",_xlfn.XLOOKUP(D4465,科目余额表[科目编码],科目余额表[抽查项目],"无匹配"),"期间结转")</f>
        <v>0</v>
      </c>
      <c r="J4465" s="38" t="str" cm="1">
        <f t="array" ref="J4465">_xlfn.TEXTJOIN(",", TRUE, _xlfn.UNIQUE(IF((序时账[日期]=B4465)*(序时账[凭证字号]=C4465)*IF(G4465=0,序时账[借方金额]&lt;&gt;0,序时账[借方金额]=0)*(序时账[科目编码]&lt;&gt;D4465), 序时账[科目名称], "")))</f>
        <v/>
      </c>
      <c r="K4465" s="42"/>
      <c r="M4465" s="24"/>
      <c r="N4465" s="23"/>
    </row>
    <row r="4466" spans="1:14">
      <c r="A4466" s="38" t="str" cm="1">
        <f t="array" ref="A4466">_xlfn.TEXTJOIN(",", TRUE, _xlfn.UNIQUE(IF((序时账[日期]=B4466)*(序时账[凭证字号]=C4466), 序时账[科目编码], "")))</f>
        <v>0</v>
      </c>
      <c r="B4466" s="89"/>
      <c r="G4466" s="39"/>
      <c r="H4466" s="39"/>
      <c r="I4466" s="42">
        <f>IF(F4466&lt;&gt;"结转本期损益",_xlfn.XLOOKUP(D4466,科目余额表[科目编码],科目余额表[抽查项目],"无匹配"),"期间结转")</f>
        <v>0</v>
      </c>
      <c r="J4466" s="38" t="str" cm="1">
        <f t="array" ref="J4466">_xlfn.TEXTJOIN(",", TRUE, _xlfn.UNIQUE(IF((序时账[日期]=B4466)*(序时账[凭证字号]=C4466)*IF(G4466=0,序时账[借方金额]&lt;&gt;0,序时账[借方金额]=0)*(序时账[科目编码]&lt;&gt;D4466), 序时账[科目名称], "")))</f>
        <v/>
      </c>
      <c r="K4466" s="42"/>
      <c r="M4466" s="24"/>
      <c r="N4466" s="23"/>
    </row>
    <row r="4467" spans="1:14">
      <c r="A4467" s="38" t="str" cm="1">
        <f t="array" ref="A4467">_xlfn.TEXTJOIN(",", TRUE, _xlfn.UNIQUE(IF((序时账[日期]=B4467)*(序时账[凭证字号]=C4467), 序时账[科目编码], "")))</f>
        <v>0</v>
      </c>
      <c r="B4467" s="89"/>
      <c r="G4467" s="39"/>
      <c r="H4467" s="39"/>
      <c r="I4467" s="42">
        <f>IF(F4467&lt;&gt;"结转本期损益",_xlfn.XLOOKUP(D4467,科目余额表[科目编码],科目余额表[抽查项目],"无匹配"),"期间结转")</f>
        <v>0</v>
      </c>
      <c r="J4467" s="38" t="str" cm="1">
        <f t="array" ref="J4467">_xlfn.TEXTJOIN(",", TRUE, _xlfn.UNIQUE(IF((序时账[日期]=B4467)*(序时账[凭证字号]=C4467)*IF(G4467=0,序时账[借方金额]&lt;&gt;0,序时账[借方金额]=0)*(序时账[科目编码]&lt;&gt;D4467), 序时账[科目名称], "")))</f>
        <v/>
      </c>
      <c r="K4467" s="42"/>
      <c r="M4467" s="24"/>
      <c r="N4467" s="23"/>
    </row>
    <row r="4468" spans="1:14">
      <c r="A4468" s="38" t="str" cm="1">
        <f t="array" ref="A4468">_xlfn.TEXTJOIN(",", TRUE, _xlfn.UNIQUE(IF((序时账[日期]=B4468)*(序时账[凭证字号]=C4468), 序时账[科目编码], "")))</f>
        <v>0</v>
      </c>
      <c r="B4468" s="89"/>
      <c r="G4468" s="39"/>
      <c r="H4468" s="39"/>
      <c r="I4468" s="42">
        <f>IF(F4468&lt;&gt;"结转本期损益",_xlfn.XLOOKUP(D4468,科目余额表[科目编码],科目余额表[抽查项目],"无匹配"),"期间结转")</f>
        <v>0</v>
      </c>
      <c r="J4468" s="38" t="str" cm="1">
        <f t="array" ref="J4468">_xlfn.TEXTJOIN(",", TRUE, _xlfn.UNIQUE(IF((序时账[日期]=B4468)*(序时账[凭证字号]=C4468)*IF(G4468=0,序时账[借方金额]&lt;&gt;0,序时账[借方金额]=0)*(序时账[科目编码]&lt;&gt;D4468), 序时账[科目名称], "")))</f>
        <v/>
      </c>
      <c r="K4468" s="42"/>
      <c r="M4468" s="24"/>
      <c r="N4468" s="23"/>
    </row>
    <row r="4469" spans="1:14">
      <c r="A4469" s="38" t="str" cm="1">
        <f t="array" ref="A4469">_xlfn.TEXTJOIN(",", TRUE, _xlfn.UNIQUE(IF((序时账[日期]=B4469)*(序时账[凭证字号]=C4469), 序时账[科目编码], "")))</f>
        <v>0</v>
      </c>
      <c r="B4469" s="89"/>
      <c r="G4469" s="39"/>
      <c r="H4469" s="39"/>
      <c r="I4469" s="42">
        <f>IF(F4469&lt;&gt;"结转本期损益",_xlfn.XLOOKUP(D4469,科目余额表[科目编码],科目余额表[抽查项目],"无匹配"),"期间结转")</f>
        <v>0</v>
      </c>
      <c r="J4469" s="38" t="str" cm="1">
        <f t="array" ref="J4469">_xlfn.TEXTJOIN(",", TRUE, _xlfn.UNIQUE(IF((序时账[日期]=B4469)*(序时账[凭证字号]=C4469)*IF(G4469=0,序时账[借方金额]&lt;&gt;0,序时账[借方金额]=0)*(序时账[科目编码]&lt;&gt;D4469), 序时账[科目名称], "")))</f>
        <v/>
      </c>
      <c r="K4469" s="42"/>
      <c r="M4469" s="24"/>
      <c r="N4469" s="23"/>
    </row>
    <row r="4470" spans="1:14">
      <c r="A4470" s="38" t="str" cm="1">
        <f t="array" ref="A4470">_xlfn.TEXTJOIN(",", TRUE, _xlfn.UNIQUE(IF((序时账[日期]=B4470)*(序时账[凭证字号]=C4470), 序时账[科目编码], "")))</f>
        <v>0</v>
      </c>
      <c r="B4470" s="89"/>
      <c r="G4470" s="39"/>
      <c r="H4470" s="39"/>
      <c r="I4470" s="42">
        <f>IF(F4470&lt;&gt;"结转本期损益",_xlfn.XLOOKUP(D4470,科目余额表[科目编码],科目余额表[抽查项目],"无匹配"),"期间结转")</f>
        <v>0</v>
      </c>
      <c r="J4470" s="38" t="str" cm="1">
        <f t="array" ref="J4470">_xlfn.TEXTJOIN(",", TRUE, _xlfn.UNIQUE(IF((序时账[日期]=B4470)*(序时账[凭证字号]=C4470)*IF(G4470=0,序时账[借方金额]&lt;&gt;0,序时账[借方金额]=0)*(序时账[科目编码]&lt;&gt;D4470), 序时账[科目名称], "")))</f>
        <v/>
      </c>
      <c r="K4470" s="42"/>
      <c r="M4470" s="24"/>
      <c r="N4470" s="23"/>
    </row>
    <row r="4471" spans="1:14">
      <c r="A4471" s="38" t="str" cm="1">
        <f t="array" ref="A4471">_xlfn.TEXTJOIN(",", TRUE, _xlfn.UNIQUE(IF((序时账[日期]=B4471)*(序时账[凭证字号]=C4471), 序时账[科目编码], "")))</f>
        <v>0</v>
      </c>
      <c r="B4471" s="89"/>
      <c r="G4471" s="39"/>
      <c r="H4471" s="39"/>
      <c r="I4471" s="42">
        <f>IF(F4471&lt;&gt;"结转本期损益",_xlfn.XLOOKUP(D4471,科目余额表[科目编码],科目余额表[抽查项目],"无匹配"),"期间结转")</f>
        <v>0</v>
      </c>
      <c r="J4471" s="38" t="str" cm="1">
        <f t="array" ref="J4471">_xlfn.TEXTJOIN(",", TRUE, _xlfn.UNIQUE(IF((序时账[日期]=B4471)*(序时账[凭证字号]=C4471)*IF(G4471=0,序时账[借方金额]&lt;&gt;0,序时账[借方金额]=0)*(序时账[科目编码]&lt;&gt;D4471), 序时账[科目名称], "")))</f>
        <v/>
      </c>
      <c r="K4471" s="42"/>
      <c r="M4471" s="24"/>
      <c r="N4471" s="23"/>
    </row>
    <row r="4472" spans="1:14">
      <c r="A4472" s="38" t="str" cm="1">
        <f t="array" ref="A4472">_xlfn.TEXTJOIN(",", TRUE, _xlfn.UNIQUE(IF((序时账[日期]=B4472)*(序时账[凭证字号]=C4472), 序时账[科目编码], "")))</f>
        <v>0</v>
      </c>
      <c r="B4472" s="89"/>
      <c r="G4472" s="39"/>
      <c r="H4472" s="39"/>
      <c r="I4472" s="42">
        <f>IF(F4472&lt;&gt;"结转本期损益",_xlfn.XLOOKUP(D4472,科目余额表[科目编码],科目余额表[抽查项目],"无匹配"),"期间结转")</f>
        <v>0</v>
      </c>
      <c r="J4472" s="38" t="str" cm="1">
        <f t="array" ref="J4472">_xlfn.TEXTJOIN(",", TRUE, _xlfn.UNIQUE(IF((序时账[日期]=B4472)*(序时账[凭证字号]=C4472)*IF(G4472=0,序时账[借方金额]&lt;&gt;0,序时账[借方金额]=0)*(序时账[科目编码]&lt;&gt;D4472), 序时账[科目名称], "")))</f>
        <v/>
      </c>
      <c r="K4472" s="42"/>
      <c r="M4472" s="24"/>
      <c r="N4472" s="23"/>
    </row>
    <row r="4473" spans="1:14">
      <c r="A4473" s="38" t="str" cm="1">
        <f t="array" ref="A4473">_xlfn.TEXTJOIN(",", TRUE, _xlfn.UNIQUE(IF((序时账[日期]=B4473)*(序时账[凭证字号]=C4473), 序时账[科目编码], "")))</f>
        <v>0</v>
      </c>
      <c r="B4473" s="89"/>
      <c r="G4473" s="39"/>
      <c r="H4473" s="39"/>
      <c r="I4473" s="42">
        <f>IF(F4473&lt;&gt;"结转本期损益",_xlfn.XLOOKUP(D4473,科目余额表[科目编码],科目余额表[抽查项目],"无匹配"),"期间结转")</f>
        <v>0</v>
      </c>
      <c r="J4473" s="38" t="str" cm="1">
        <f t="array" ref="J4473">_xlfn.TEXTJOIN(",", TRUE, _xlfn.UNIQUE(IF((序时账[日期]=B4473)*(序时账[凭证字号]=C4473)*IF(G4473=0,序时账[借方金额]&lt;&gt;0,序时账[借方金额]=0)*(序时账[科目编码]&lt;&gt;D4473), 序时账[科目名称], "")))</f>
        <v/>
      </c>
      <c r="K4473" s="42"/>
      <c r="M4473" s="24"/>
      <c r="N4473" s="23"/>
    </row>
    <row r="4474" spans="1:14">
      <c r="A4474" s="38" t="str" cm="1">
        <f t="array" ref="A4474">_xlfn.TEXTJOIN(",", TRUE, _xlfn.UNIQUE(IF((序时账[日期]=B4474)*(序时账[凭证字号]=C4474), 序时账[科目编码], "")))</f>
        <v>0</v>
      </c>
      <c r="B4474" s="89"/>
      <c r="G4474" s="39"/>
      <c r="H4474" s="39"/>
      <c r="I4474" s="42">
        <f>IF(F4474&lt;&gt;"结转本期损益",_xlfn.XLOOKUP(D4474,科目余额表[科目编码],科目余额表[抽查项目],"无匹配"),"期间结转")</f>
        <v>0</v>
      </c>
      <c r="J4474" s="38" t="str" cm="1">
        <f t="array" ref="J4474">_xlfn.TEXTJOIN(",", TRUE, _xlfn.UNIQUE(IF((序时账[日期]=B4474)*(序时账[凭证字号]=C4474)*IF(G4474=0,序时账[借方金额]&lt;&gt;0,序时账[借方金额]=0)*(序时账[科目编码]&lt;&gt;D4474), 序时账[科目名称], "")))</f>
        <v/>
      </c>
      <c r="K4474" s="42"/>
      <c r="M4474" s="24"/>
      <c r="N4474" s="23"/>
    </row>
    <row r="4475" spans="1:14">
      <c r="A4475" s="38" t="str" cm="1">
        <f t="array" ref="A4475">_xlfn.TEXTJOIN(",", TRUE, _xlfn.UNIQUE(IF((序时账[日期]=B4475)*(序时账[凭证字号]=C4475), 序时账[科目编码], "")))</f>
        <v>0</v>
      </c>
      <c r="B4475" s="89"/>
      <c r="G4475" s="39"/>
      <c r="H4475" s="39"/>
      <c r="I4475" s="42">
        <f>IF(F4475&lt;&gt;"结转本期损益",_xlfn.XLOOKUP(D4475,科目余额表[科目编码],科目余额表[抽查项目],"无匹配"),"期间结转")</f>
        <v>0</v>
      </c>
      <c r="J4475" s="38" t="str" cm="1">
        <f t="array" ref="J4475">_xlfn.TEXTJOIN(",", TRUE, _xlfn.UNIQUE(IF((序时账[日期]=B4475)*(序时账[凭证字号]=C4475)*IF(G4475=0,序时账[借方金额]&lt;&gt;0,序时账[借方金额]=0)*(序时账[科目编码]&lt;&gt;D4475), 序时账[科目名称], "")))</f>
        <v/>
      </c>
      <c r="K4475" s="42"/>
      <c r="M4475" s="24"/>
      <c r="N4475" s="23"/>
    </row>
    <row r="4476" spans="1:14">
      <c r="A4476" s="38" t="str" cm="1">
        <f t="array" ref="A4476">_xlfn.TEXTJOIN(",", TRUE, _xlfn.UNIQUE(IF((序时账[日期]=B4476)*(序时账[凭证字号]=C4476), 序时账[科目编码], "")))</f>
        <v>0</v>
      </c>
      <c r="B4476" s="89"/>
      <c r="G4476" s="39"/>
      <c r="H4476" s="39"/>
      <c r="I4476" s="42">
        <f>IF(F4476&lt;&gt;"结转本期损益",_xlfn.XLOOKUP(D4476,科目余额表[科目编码],科目余额表[抽查项目],"无匹配"),"期间结转")</f>
        <v>0</v>
      </c>
      <c r="J4476" s="38" t="str" cm="1">
        <f t="array" ref="J4476">_xlfn.TEXTJOIN(",", TRUE, _xlfn.UNIQUE(IF((序时账[日期]=B4476)*(序时账[凭证字号]=C4476)*IF(G4476=0,序时账[借方金额]&lt;&gt;0,序时账[借方金额]=0)*(序时账[科目编码]&lt;&gt;D4476), 序时账[科目名称], "")))</f>
        <v/>
      </c>
      <c r="K4476" s="42"/>
      <c r="M4476" s="24"/>
      <c r="N4476" s="23"/>
    </row>
    <row r="4477" spans="1:14">
      <c r="A4477" s="38" t="str" cm="1">
        <f t="array" ref="A4477">_xlfn.TEXTJOIN(",", TRUE, _xlfn.UNIQUE(IF((序时账[日期]=B4477)*(序时账[凭证字号]=C4477), 序时账[科目编码], "")))</f>
        <v>0</v>
      </c>
      <c r="B4477" s="89"/>
      <c r="G4477" s="39"/>
      <c r="H4477" s="39"/>
      <c r="I4477" s="42">
        <f>IF(F4477&lt;&gt;"结转本期损益",_xlfn.XLOOKUP(D4477,科目余额表[科目编码],科目余额表[抽查项目],"无匹配"),"期间结转")</f>
        <v>0</v>
      </c>
      <c r="J4477" s="38" t="str" cm="1">
        <f t="array" ref="J4477">_xlfn.TEXTJOIN(",", TRUE, _xlfn.UNIQUE(IF((序时账[日期]=B4477)*(序时账[凭证字号]=C4477)*IF(G4477=0,序时账[借方金额]&lt;&gt;0,序时账[借方金额]=0)*(序时账[科目编码]&lt;&gt;D4477), 序时账[科目名称], "")))</f>
        <v/>
      </c>
      <c r="K4477" s="42"/>
      <c r="M4477" s="24"/>
      <c r="N4477" s="23"/>
    </row>
    <row r="4478" spans="1:14">
      <c r="A4478" s="38" t="str" cm="1">
        <f t="array" ref="A4478">_xlfn.TEXTJOIN(",", TRUE, _xlfn.UNIQUE(IF((序时账[日期]=B4478)*(序时账[凭证字号]=C4478), 序时账[科目编码], "")))</f>
        <v>0</v>
      </c>
      <c r="B4478" s="89"/>
      <c r="G4478" s="39"/>
      <c r="H4478" s="39"/>
      <c r="I4478" s="42">
        <f>IF(F4478&lt;&gt;"结转本期损益",_xlfn.XLOOKUP(D4478,科目余额表[科目编码],科目余额表[抽查项目],"无匹配"),"期间结转")</f>
        <v>0</v>
      </c>
      <c r="J4478" s="38" t="str" cm="1">
        <f t="array" ref="J4478">_xlfn.TEXTJOIN(",", TRUE, _xlfn.UNIQUE(IF((序时账[日期]=B4478)*(序时账[凭证字号]=C4478)*IF(G4478=0,序时账[借方金额]&lt;&gt;0,序时账[借方金额]=0)*(序时账[科目编码]&lt;&gt;D4478), 序时账[科目名称], "")))</f>
        <v/>
      </c>
      <c r="K4478" s="42"/>
      <c r="M4478" s="24"/>
      <c r="N4478" s="23"/>
    </row>
    <row r="4479" spans="1:14">
      <c r="A4479" s="38" t="str" cm="1">
        <f t="array" ref="A4479">_xlfn.TEXTJOIN(",", TRUE, _xlfn.UNIQUE(IF((序时账[日期]=B4479)*(序时账[凭证字号]=C4479), 序时账[科目编码], "")))</f>
        <v>0</v>
      </c>
      <c r="B4479" s="89"/>
      <c r="G4479" s="39"/>
      <c r="H4479" s="39"/>
      <c r="I4479" s="42">
        <f>IF(F4479&lt;&gt;"结转本期损益",_xlfn.XLOOKUP(D4479,科目余额表[科目编码],科目余额表[抽查项目],"无匹配"),"期间结转")</f>
        <v>0</v>
      </c>
      <c r="J4479" s="38" t="str" cm="1">
        <f t="array" ref="J4479">_xlfn.TEXTJOIN(",", TRUE, _xlfn.UNIQUE(IF((序时账[日期]=B4479)*(序时账[凭证字号]=C4479)*IF(G4479=0,序时账[借方金额]&lt;&gt;0,序时账[借方金额]=0)*(序时账[科目编码]&lt;&gt;D4479), 序时账[科目名称], "")))</f>
        <v/>
      </c>
      <c r="K4479" s="42"/>
      <c r="M4479" s="24"/>
      <c r="N4479" s="23"/>
    </row>
    <row r="4480" spans="1:14">
      <c r="A4480" s="38" t="str" cm="1">
        <f t="array" ref="A4480">_xlfn.TEXTJOIN(",", TRUE, _xlfn.UNIQUE(IF((序时账[日期]=B4480)*(序时账[凭证字号]=C4480), 序时账[科目编码], "")))</f>
        <v>0</v>
      </c>
      <c r="B4480" s="89"/>
      <c r="G4480" s="39"/>
      <c r="H4480" s="39"/>
      <c r="I4480" s="42">
        <f>IF(F4480&lt;&gt;"结转本期损益",_xlfn.XLOOKUP(D4480,科目余额表[科目编码],科目余额表[抽查项目],"无匹配"),"期间结转")</f>
        <v>0</v>
      </c>
      <c r="J4480" s="38" t="str" cm="1">
        <f t="array" ref="J4480">_xlfn.TEXTJOIN(",", TRUE, _xlfn.UNIQUE(IF((序时账[日期]=B4480)*(序时账[凭证字号]=C4480)*IF(G4480=0,序时账[借方金额]&lt;&gt;0,序时账[借方金额]=0)*(序时账[科目编码]&lt;&gt;D4480), 序时账[科目名称], "")))</f>
        <v/>
      </c>
      <c r="K4480" s="42"/>
      <c r="M4480" s="24"/>
      <c r="N4480" s="23"/>
    </row>
    <row r="4481" spans="1:14">
      <c r="A4481" s="38" t="str" cm="1">
        <f t="array" ref="A4481">_xlfn.TEXTJOIN(",", TRUE, _xlfn.UNIQUE(IF((序时账[日期]=B4481)*(序时账[凭证字号]=C4481), 序时账[科目编码], "")))</f>
        <v>0</v>
      </c>
      <c r="B4481" s="89"/>
      <c r="G4481" s="39"/>
      <c r="H4481" s="39"/>
      <c r="I4481" s="42">
        <f>IF(F4481&lt;&gt;"结转本期损益",_xlfn.XLOOKUP(D4481,科目余额表[科目编码],科目余额表[抽查项目],"无匹配"),"期间结转")</f>
        <v>0</v>
      </c>
      <c r="J4481" s="38" t="str" cm="1">
        <f t="array" ref="J4481">_xlfn.TEXTJOIN(",", TRUE, _xlfn.UNIQUE(IF((序时账[日期]=B4481)*(序时账[凭证字号]=C4481)*IF(G4481=0,序时账[借方金额]&lt;&gt;0,序时账[借方金额]=0)*(序时账[科目编码]&lt;&gt;D4481), 序时账[科目名称], "")))</f>
        <v/>
      </c>
      <c r="K4481" s="42"/>
      <c r="M4481" s="24"/>
      <c r="N4481" s="23"/>
    </row>
    <row r="4482" spans="1:14">
      <c r="A4482" s="38" t="str" cm="1">
        <f t="array" ref="A4482">_xlfn.TEXTJOIN(",", TRUE, _xlfn.UNIQUE(IF((序时账[日期]=B4482)*(序时账[凭证字号]=C4482), 序时账[科目编码], "")))</f>
        <v>0</v>
      </c>
      <c r="B4482" s="89"/>
      <c r="G4482" s="39"/>
      <c r="H4482" s="39"/>
      <c r="I4482" s="42">
        <f>IF(F4482&lt;&gt;"结转本期损益",_xlfn.XLOOKUP(D4482,科目余额表[科目编码],科目余额表[抽查项目],"无匹配"),"期间结转")</f>
        <v>0</v>
      </c>
      <c r="J4482" s="38" t="str" cm="1">
        <f t="array" ref="J4482">_xlfn.TEXTJOIN(",", TRUE, _xlfn.UNIQUE(IF((序时账[日期]=B4482)*(序时账[凭证字号]=C4482)*IF(G4482=0,序时账[借方金额]&lt;&gt;0,序时账[借方金额]=0)*(序时账[科目编码]&lt;&gt;D4482), 序时账[科目名称], "")))</f>
        <v/>
      </c>
      <c r="K4482" s="42"/>
      <c r="M4482" s="24"/>
      <c r="N4482" s="23"/>
    </row>
    <row r="4483" spans="1:14">
      <c r="A4483" s="38" t="str" cm="1">
        <f t="array" ref="A4483">_xlfn.TEXTJOIN(",", TRUE, _xlfn.UNIQUE(IF((序时账[日期]=B4483)*(序时账[凭证字号]=C4483), 序时账[科目编码], "")))</f>
        <v>0</v>
      </c>
      <c r="B4483" s="89"/>
      <c r="G4483" s="39"/>
      <c r="H4483" s="39"/>
      <c r="I4483" s="42">
        <f>IF(F4483&lt;&gt;"结转本期损益",_xlfn.XLOOKUP(D4483,科目余额表[科目编码],科目余额表[抽查项目],"无匹配"),"期间结转")</f>
        <v>0</v>
      </c>
      <c r="J4483" s="38" t="str" cm="1">
        <f t="array" ref="J4483">_xlfn.TEXTJOIN(",", TRUE, _xlfn.UNIQUE(IF((序时账[日期]=B4483)*(序时账[凭证字号]=C4483)*IF(G4483=0,序时账[借方金额]&lt;&gt;0,序时账[借方金额]=0)*(序时账[科目编码]&lt;&gt;D4483), 序时账[科目名称], "")))</f>
        <v/>
      </c>
      <c r="K4483" s="42"/>
      <c r="M4483" s="24"/>
      <c r="N4483" s="23"/>
    </row>
    <row r="4484" spans="1:14">
      <c r="A4484" s="38" t="str" cm="1">
        <f t="array" ref="A4484">_xlfn.TEXTJOIN(",", TRUE, _xlfn.UNIQUE(IF((序时账[日期]=B4484)*(序时账[凭证字号]=C4484), 序时账[科目编码], "")))</f>
        <v>0</v>
      </c>
      <c r="B4484" s="89"/>
      <c r="G4484" s="39"/>
      <c r="H4484" s="39"/>
      <c r="I4484" s="42">
        <f>IF(F4484&lt;&gt;"结转本期损益",_xlfn.XLOOKUP(D4484,科目余额表[科目编码],科目余额表[抽查项目],"无匹配"),"期间结转")</f>
        <v>0</v>
      </c>
      <c r="J4484" s="38" t="str" cm="1">
        <f t="array" ref="J4484">_xlfn.TEXTJOIN(",", TRUE, _xlfn.UNIQUE(IF((序时账[日期]=B4484)*(序时账[凭证字号]=C4484)*IF(G4484=0,序时账[借方金额]&lt;&gt;0,序时账[借方金额]=0)*(序时账[科目编码]&lt;&gt;D4484), 序时账[科目名称], "")))</f>
        <v/>
      </c>
      <c r="K4484" s="42"/>
      <c r="M4484" s="24"/>
      <c r="N4484" s="23"/>
    </row>
    <row r="4485" spans="1:14">
      <c r="A4485" s="38" t="str" cm="1">
        <f t="array" ref="A4485">_xlfn.TEXTJOIN(",", TRUE, _xlfn.UNIQUE(IF((序时账[日期]=B4485)*(序时账[凭证字号]=C4485), 序时账[科目编码], "")))</f>
        <v>0</v>
      </c>
      <c r="B4485" s="89"/>
      <c r="G4485" s="39"/>
      <c r="H4485" s="39"/>
      <c r="I4485" s="42">
        <f>IF(F4485&lt;&gt;"结转本期损益",_xlfn.XLOOKUP(D4485,科目余额表[科目编码],科目余额表[抽查项目],"无匹配"),"期间结转")</f>
        <v>0</v>
      </c>
      <c r="J4485" s="38" t="str" cm="1">
        <f t="array" ref="J4485">_xlfn.TEXTJOIN(",", TRUE, _xlfn.UNIQUE(IF((序时账[日期]=B4485)*(序时账[凭证字号]=C4485)*IF(G4485=0,序时账[借方金额]&lt;&gt;0,序时账[借方金额]=0)*(序时账[科目编码]&lt;&gt;D4485), 序时账[科目名称], "")))</f>
        <v/>
      </c>
      <c r="K4485" s="42"/>
      <c r="M4485" s="24"/>
      <c r="N4485" s="23"/>
    </row>
    <row r="4486" spans="1:14">
      <c r="A4486" s="38" t="str" cm="1">
        <f t="array" ref="A4486">_xlfn.TEXTJOIN(",", TRUE, _xlfn.UNIQUE(IF((序时账[日期]=B4486)*(序时账[凭证字号]=C4486), 序时账[科目编码], "")))</f>
        <v>0</v>
      </c>
      <c r="B4486" s="89"/>
      <c r="G4486" s="39"/>
      <c r="H4486" s="39"/>
      <c r="I4486" s="42">
        <f>IF(F4486&lt;&gt;"结转本期损益",_xlfn.XLOOKUP(D4486,科目余额表[科目编码],科目余额表[抽查项目],"无匹配"),"期间结转")</f>
        <v>0</v>
      </c>
      <c r="J4486" s="38" t="str" cm="1">
        <f t="array" ref="J4486">_xlfn.TEXTJOIN(",", TRUE, _xlfn.UNIQUE(IF((序时账[日期]=B4486)*(序时账[凭证字号]=C4486)*IF(G4486=0,序时账[借方金额]&lt;&gt;0,序时账[借方金额]=0)*(序时账[科目编码]&lt;&gt;D4486), 序时账[科目名称], "")))</f>
        <v/>
      </c>
      <c r="K4486" s="42"/>
      <c r="M4486" s="24"/>
      <c r="N4486" s="23"/>
    </row>
    <row r="4487" spans="1:14">
      <c r="A4487" s="38" t="str" cm="1">
        <f t="array" ref="A4487">_xlfn.TEXTJOIN(",", TRUE, _xlfn.UNIQUE(IF((序时账[日期]=B4487)*(序时账[凭证字号]=C4487), 序时账[科目编码], "")))</f>
        <v>0</v>
      </c>
      <c r="B4487" s="89"/>
      <c r="G4487" s="39"/>
      <c r="H4487" s="39"/>
      <c r="I4487" s="42">
        <f>IF(F4487&lt;&gt;"结转本期损益",_xlfn.XLOOKUP(D4487,科目余额表[科目编码],科目余额表[抽查项目],"无匹配"),"期间结转")</f>
        <v>0</v>
      </c>
      <c r="J4487" s="38" t="str" cm="1">
        <f t="array" ref="J4487">_xlfn.TEXTJOIN(",", TRUE, _xlfn.UNIQUE(IF((序时账[日期]=B4487)*(序时账[凭证字号]=C4487)*IF(G4487=0,序时账[借方金额]&lt;&gt;0,序时账[借方金额]=0)*(序时账[科目编码]&lt;&gt;D4487), 序时账[科目名称], "")))</f>
        <v/>
      </c>
      <c r="K4487" s="42"/>
      <c r="M4487" s="24"/>
      <c r="N4487" s="23"/>
    </row>
    <row r="4488" spans="1:14">
      <c r="A4488" s="38" t="str" cm="1">
        <f t="array" ref="A4488">_xlfn.TEXTJOIN(",", TRUE, _xlfn.UNIQUE(IF((序时账[日期]=B4488)*(序时账[凭证字号]=C4488), 序时账[科目编码], "")))</f>
        <v>0</v>
      </c>
      <c r="B4488" s="89"/>
      <c r="G4488" s="39"/>
      <c r="H4488" s="39"/>
      <c r="I4488" s="42">
        <f>IF(F4488&lt;&gt;"结转本期损益",_xlfn.XLOOKUP(D4488,科目余额表[科目编码],科目余额表[抽查项目],"无匹配"),"期间结转")</f>
        <v>0</v>
      </c>
      <c r="J4488" s="38" t="str" cm="1">
        <f t="array" ref="J4488">_xlfn.TEXTJOIN(",", TRUE, _xlfn.UNIQUE(IF((序时账[日期]=B4488)*(序时账[凭证字号]=C4488)*IF(G4488=0,序时账[借方金额]&lt;&gt;0,序时账[借方金额]=0)*(序时账[科目编码]&lt;&gt;D4488), 序时账[科目名称], "")))</f>
        <v/>
      </c>
      <c r="K4488" s="42"/>
      <c r="M4488" s="24"/>
      <c r="N4488" s="23"/>
    </row>
    <row r="4489" spans="1:14">
      <c r="A4489" s="38" t="str" cm="1">
        <f t="array" ref="A4489">_xlfn.TEXTJOIN(",", TRUE, _xlfn.UNIQUE(IF((序时账[日期]=B4489)*(序时账[凭证字号]=C4489), 序时账[科目编码], "")))</f>
        <v>0</v>
      </c>
      <c r="B4489" s="89"/>
      <c r="G4489" s="39"/>
      <c r="H4489" s="39"/>
      <c r="I4489" s="42">
        <f>IF(F4489&lt;&gt;"结转本期损益",_xlfn.XLOOKUP(D4489,科目余额表[科目编码],科目余额表[抽查项目],"无匹配"),"期间结转")</f>
        <v>0</v>
      </c>
      <c r="J4489" s="38" t="str" cm="1">
        <f t="array" ref="J4489">_xlfn.TEXTJOIN(",", TRUE, _xlfn.UNIQUE(IF((序时账[日期]=B4489)*(序时账[凭证字号]=C4489)*IF(G4489=0,序时账[借方金额]&lt;&gt;0,序时账[借方金额]=0)*(序时账[科目编码]&lt;&gt;D4489), 序时账[科目名称], "")))</f>
        <v/>
      </c>
      <c r="K4489" s="42"/>
      <c r="M4489" s="24"/>
      <c r="N4489" s="23"/>
    </row>
    <row r="4490" spans="1:14">
      <c r="A4490" s="38" t="str" cm="1">
        <f t="array" ref="A4490">_xlfn.TEXTJOIN(",", TRUE, _xlfn.UNIQUE(IF((序时账[日期]=B4490)*(序时账[凭证字号]=C4490), 序时账[科目编码], "")))</f>
        <v>0</v>
      </c>
      <c r="B4490" s="89"/>
      <c r="G4490" s="39"/>
      <c r="H4490" s="39"/>
      <c r="I4490" s="42">
        <f>IF(F4490&lt;&gt;"结转本期损益",_xlfn.XLOOKUP(D4490,科目余额表[科目编码],科目余额表[抽查项目],"无匹配"),"期间结转")</f>
        <v>0</v>
      </c>
      <c r="J4490" s="38" t="str" cm="1">
        <f t="array" ref="J4490">_xlfn.TEXTJOIN(",", TRUE, _xlfn.UNIQUE(IF((序时账[日期]=B4490)*(序时账[凭证字号]=C4490)*IF(G4490=0,序时账[借方金额]&lt;&gt;0,序时账[借方金额]=0)*(序时账[科目编码]&lt;&gt;D4490), 序时账[科目名称], "")))</f>
        <v/>
      </c>
      <c r="K4490" s="42"/>
      <c r="M4490" s="24"/>
      <c r="N4490" s="23"/>
    </row>
    <row r="4491" spans="1:14">
      <c r="A4491" s="38" t="str" cm="1">
        <f t="array" ref="A4491">_xlfn.TEXTJOIN(",", TRUE, _xlfn.UNIQUE(IF((序时账[日期]=B4491)*(序时账[凭证字号]=C4491), 序时账[科目编码], "")))</f>
        <v>0</v>
      </c>
      <c r="B4491" s="89"/>
      <c r="G4491" s="39"/>
      <c r="H4491" s="39"/>
      <c r="I4491" s="42">
        <f>IF(F4491&lt;&gt;"结转本期损益",_xlfn.XLOOKUP(D4491,科目余额表[科目编码],科目余额表[抽查项目],"无匹配"),"期间结转")</f>
        <v>0</v>
      </c>
      <c r="J4491" s="38" t="str" cm="1">
        <f t="array" ref="J4491">_xlfn.TEXTJOIN(",", TRUE, _xlfn.UNIQUE(IF((序时账[日期]=B4491)*(序时账[凭证字号]=C4491)*IF(G4491=0,序时账[借方金额]&lt;&gt;0,序时账[借方金额]=0)*(序时账[科目编码]&lt;&gt;D4491), 序时账[科目名称], "")))</f>
        <v/>
      </c>
      <c r="K4491" s="42"/>
      <c r="M4491" s="24"/>
      <c r="N4491" s="23"/>
    </row>
    <row r="4492" spans="1:14">
      <c r="A4492" s="38" t="str" cm="1">
        <f t="array" ref="A4492">_xlfn.TEXTJOIN(",", TRUE, _xlfn.UNIQUE(IF((序时账[日期]=B4492)*(序时账[凭证字号]=C4492), 序时账[科目编码], "")))</f>
        <v>0</v>
      </c>
      <c r="B4492" s="89"/>
      <c r="G4492" s="39"/>
      <c r="H4492" s="39"/>
      <c r="I4492" s="42">
        <f>IF(F4492&lt;&gt;"结转本期损益",_xlfn.XLOOKUP(D4492,科目余额表[科目编码],科目余额表[抽查项目],"无匹配"),"期间结转")</f>
        <v>0</v>
      </c>
      <c r="J4492" s="38" t="str" cm="1">
        <f t="array" ref="J4492">_xlfn.TEXTJOIN(",", TRUE, _xlfn.UNIQUE(IF((序时账[日期]=B4492)*(序时账[凭证字号]=C4492)*IF(G4492=0,序时账[借方金额]&lt;&gt;0,序时账[借方金额]=0)*(序时账[科目编码]&lt;&gt;D4492), 序时账[科目名称], "")))</f>
        <v/>
      </c>
      <c r="K4492" s="42"/>
      <c r="M4492" s="24"/>
      <c r="N4492" s="23"/>
    </row>
    <row r="4493" spans="1:14">
      <c r="A4493" s="38" t="str" cm="1">
        <f t="array" ref="A4493">_xlfn.TEXTJOIN(",", TRUE, _xlfn.UNIQUE(IF((序时账[日期]=B4493)*(序时账[凭证字号]=C4493), 序时账[科目编码], "")))</f>
        <v>0</v>
      </c>
      <c r="B4493" s="89"/>
      <c r="G4493" s="39"/>
      <c r="H4493" s="39"/>
      <c r="I4493" s="42">
        <f>IF(F4493&lt;&gt;"结转本期损益",_xlfn.XLOOKUP(D4493,科目余额表[科目编码],科目余额表[抽查项目],"无匹配"),"期间结转")</f>
        <v>0</v>
      </c>
      <c r="J4493" s="38" t="str" cm="1">
        <f t="array" ref="J4493">_xlfn.TEXTJOIN(",", TRUE, _xlfn.UNIQUE(IF((序时账[日期]=B4493)*(序时账[凭证字号]=C4493)*IF(G4493=0,序时账[借方金额]&lt;&gt;0,序时账[借方金额]=0)*(序时账[科目编码]&lt;&gt;D4493), 序时账[科目名称], "")))</f>
        <v/>
      </c>
      <c r="K4493" s="42"/>
      <c r="M4493" s="24"/>
      <c r="N4493" s="23"/>
    </row>
    <row r="4494" spans="1:14">
      <c r="A4494" s="38" t="str" cm="1">
        <f t="array" ref="A4494">_xlfn.TEXTJOIN(",", TRUE, _xlfn.UNIQUE(IF((序时账[日期]=B4494)*(序时账[凭证字号]=C4494), 序时账[科目编码], "")))</f>
        <v>0</v>
      </c>
      <c r="B4494" s="89"/>
      <c r="G4494" s="39"/>
      <c r="H4494" s="39"/>
      <c r="I4494" s="42">
        <f>IF(F4494&lt;&gt;"结转本期损益",_xlfn.XLOOKUP(D4494,科目余额表[科目编码],科目余额表[抽查项目],"无匹配"),"期间结转")</f>
        <v>0</v>
      </c>
      <c r="J4494" s="38" t="str" cm="1">
        <f t="array" ref="J4494">_xlfn.TEXTJOIN(",", TRUE, _xlfn.UNIQUE(IF((序时账[日期]=B4494)*(序时账[凭证字号]=C4494)*IF(G4494=0,序时账[借方金额]&lt;&gt;0,序时账[借方金额]=0)*(序时账[科目编码]&lt;&gt;D4494), 序时账[科目名称], "")))</f>
        <v/>
      </c>
      <c r="K4494" s="42"/>
      <c r="M4494" s="24"/>
      <c r="N4494" s="23"/>
    </row>
    <row r="4495" spans="1:14">
      <c r="A4495" s="38" t="str" cm="1">
        <f t="array" ref="A4495">_xlfn.TEXTJOIN(",", TRUE, _xlfn.UNIQUE(IF((序时账[日期]=B4495)*(序时账[凭证字号]=C4495), 序时账[科目编码], "")))</f>
        <v>0</v>
      </c>
      <c r="B4495" s="89"/>
      <c r="G4495" s="39"/>
      <c r="H4495" s="39"/>
      <c r="I4495" s="42">
        <f>IF(F4495&lt;&gt;"结转本期损益",_xlfn.XLOOKUP(D4495,科目余额表[科目编码],科目余额表[抽查项目],"无匹配"),"期间结转")</f>
        <v>0</v>
      </c>
      <c r="J4495" s="38" t="str" cm="1">
        <f t="array" ref="J4495">_xlfn.TEXTJOIN(",", TRUE, _xlfn.UNIQUE(IF((序时账[日期]=B4495)*(序时账[凭证字号]=C4495)*IF(G4495=0,序时账[借方金额]&lt;&gt;0,序时账[借方金额]=0)*(序时账[科目编码]&lt;&gt;D4495), 序时账[科目名称], "")))</f>
        <v/>
      </c>
      <c r="K4495" s="42"/>
      <c r="M4495" s="24"/>
      <c r="N4495" s="23"/>
    </row>
    <row r="4496" spans="1:14">
      <c r="A4496" s="38" t="str" cm="1">
        <f t="array" ref="A4496">_xlfn.TEXTJOIN(",", TRUE, _xlfn.UNIQUE(IF((序时账[日期]=B4496)*(序时账[凭证字号]=C4496), 序时账[科目编码], "")))</f>
        <v>0</v>
      </c>
      <c r="B4496" s="89"/>
      <c r="G4496" s="39"/>
      <c r="H4496" s="39"/>
      <c r="I4496" s="42">
        <f>IF(F4496&lt;&gt;"结转本期损益",_xlfn.XLOOKUP(D4496,科目余额表[科目编码],科目余额表[抽查项目],"无匹配"),"期间结转")</f>
        <v>0</v>
      </c>
      <c r="J4496" s="38" t="str" cm="1">
        <f t="array" ref="J4496">_xlfn.TEXTJOIN(",", TRUE, _xlfn.UNIQUE(IF((序时账[日期]=B4496)*(序时账[凭证字号]=C4496)*IF(G4496=0,序时账[借方金额]&lt;&gt;0,序时账[借方金额]=0)*(序时账[科目编码]&lt;&gt;D4496), 序时账[科目名称], "")))</f>
        <v/>
      </c>
      <c r="K4496" s="42"/>
      <c r="M4496" s="24"/>
      <c r="N4496" s="23"/>
    </row>
    <row r="4497" spans="1:14">
      <c r="A4497" s="38" t="str" cm="1">
        <f t="array" ref="A4497">_xlfn.TEXTJOIN(",", TRUE, _xlfn.UNIQUE(IF((序时账[日期]=B4497)*(序时账[凭证字号]=C4497), 序时账[科目编码], "")))</f>
        <v>0</v>
      </c>
      <c r="B4497" s="89"/>
      <c r="G4497" s="39"/>
      <c r="H4497" s="39"/>
      <c r="I4497" s="42">
        <f>IF(F4497&lt;&gt;"结转本期损益",_xlfn.XLOOKUP(D4497,科目余额表[科目编码],科目余额表[抽查项目],"无匹配"),"期间结转")</f>
        <v>0</v>
      </c>
      <c r="J4497" s="38" t="str" cm="1">
        <f t="array" ref="J4497">_xlfn.TEXTJOIN(",", TRUE, _xlfn.UNIQUE(IF((序时账[日期]=B4497)*(序时账[凭证字号]=C4497)*IF(G4497=0,序时账[借方金额]&lt;&gt;0,序时账[借方金额]=0)*(序时账[科目编码]&lt;&gt;D4497), 序时账[科目名称], "")))</f>
        <v/>
      </c>
      <c r="K4497" s="42"/>
      <c r="M4497" s="24"/>
      <c r="N4497" s="23"/>
    </row>
    <row r="4498" spans="1:14">
      <c r="A4498" s="38" t="str" cm="1">
        <f t="array" ref="A4498">_xlfn.TEXTJOIN(",", TRUE, _xlfn.UNIQUE(IF((序时账[日期]=B4498)*(序时账[凭证字号]=C4498), 序时账[科目编码], "")))</f>
        <v>0</v>
      </c>
      <c r="B4498" s="89"/>
      <c r="G4498" s="39"/>
      <c r="H4498" s="39"/>
      <c r="I4498" s="42">
        <f>IF(F4498&lt;&gt;"结转本期损益",_xlfn.XLOOKUP(D4498,科目余额表[科目编码],科目余额表[抽查项目],"无匹配"),"期间结转")</f>
        <v>0</v>
      </c>
      <c r="J4498" s="38" t="str" cm="1">
        <f t="array" ref="J4498">_xlfn.TEXTJOIN(",", TRUE, _xlfn.UNIQUE(IF((序时账[日期]=B4498)*(序时账[凭证字号]=C4498)*IF(G4498=0,序时账[借方金额]&lt;&gt;0,序时账[借方金额]=0)*(序时账[科目编码]&lt;&gt;D4498), 序时账[科目名称], "")))</f>
        <v/>
      </c>
      <c r="K4498" s="42"/>
      <c r="M4498" s="24"/>
      <c r="N4498" s="23"/>
    </row>
    <row r="4499" spans="1:14">
      <c r="A4499" s="38" t="str" cm="1">
        <f t="array" ref="A4499">_xlfn.TEXTJOIN(",", TRUE, _xlfn.UNIQUE(IF((序时账[日期]=B4499)*(序时账[凭证字号]=C4499), 序时账[科目编码], "")))</f>
        <v>0</v>
      </c>
      <c r="B4499" s="89"/>
      <c r="G4499" s="39"/>
      <c r="H4499" s="39"/>
      <c r="I4499" s="42">
        <f>IF(F4499&lt;&gt;"结转本期损益",_xlfn.XLOOKUP(D4499,科目余额表[科目编码],科目余额表[抽查项目],"无匹配"),"期间结转")</f>
        <v>0</v>
      </c>
      <c r="J4499" s="38" t="str" cm="1">
        <f t="array" ref="J4499">_xlfn.TEXTJOIN(",", TRUE, _xlfn.UNIQUE(IF((序时账[日期]=B4499)*(序时账[凭证字号]=C4499)*IF(G4499=0,序时账[借方金额]&lt;&gt;0,序时账[借方金额]=0)*(序时账[科目编码]&lt;&gt;D4499), 序时账[科目名称], "")))</f>
        <v/>
      </c>
      <c r="K4499" s="42"/>
      <c r="M4499" s="24"/>
      <c r="N4499" s="23"/>
    </row>
    <row r="4500" spans="1:14">
      <c r="A4500" s="38" t="str" cm="1">
        <f t="array" ref="A4500">_xlfn.TEXTJOIN(",", TRUE, _xlfn.UNIQUE(IF((序时账[日期]=B4500)*(序时账[凭证字号]=C4500), 序时账[科目编码], "")))</f>
        <v>0</v>
      </c>
      <c r="B4500" s="89"/>
      <c r="G4500" s="39"/>
      <c r="H4500" s="39"/>
      <c r="I4500" s="42">
        <f>IF(F4500&lt;&gt;"结转本期损益",_xlfn.XLOOKUP(D4500,科目余额表[科目编码],科目余额表[抽查项目],"无匹配"),"期间结转")</f>
        <v>0</v>
      </c>
      <c r="J4500" s="38" t="str" cm="1">
        <f t="array" ref="J4500">_xlfn.TEXTJOIN(",", TRUE, _xlfn.UNIQUE(IF((序时账[日期]=B4500)*(序时账[凭证字号]=C4500)*IF(G4500=0,序时账[借方金额]&lt;&gt;0,序时账[借方金额]=0)*(序时账[科目编码]&lt;&gt;D4500), 序时账[科目名称], "")))</f>
        <v/>
      </c>
      <c r="K4500" s="42"/>
      <c r="M4500" s="24"/>
      <c r="N4500" s="23"/>
    </row>
    <row r="4501" spans="1:14">
      <c r="A4501" s="38" t="str" cm="1">
        <f t="array" ref="A4501">_xlfn.TEXTJOIN(",", TRUE, _xlfn.UNIQUE(IF((序时账[日期]=B4501)*(序时账[凭证字号]=C4501), 序时账[科目编码], "")))</f>
        <v>0</v>
      </c>
      <c r="B4501" s="89"/>
      <c r="G4501" s="39"/>
      <c r="H4501" s="39"/>
      <c r="I4501" s="42">
        <f>IF(F4501&lt;&gt;"结转本期损益",_xlfn.XLOOKUP(D4501,科目余额表[科目编码],科目余额表[抽查项目],"无匹配"),"期间结转")</f>
        <v>0</v>
      </c>
      <c r="J4501" s="38" t="str" cm="1">
        <f t="array" ref="J4501">_xlfn.TEXTJOIN(",", TRUE, _xlfn.UNIQUE(IF((序时账[日期]=B4501)*(序时账[凭证字号]=C4501)*IF(G4501=0,序时账[借方金额]&lt;&gt;0,序时账[借方金额]=0)*(序时账[科目编码]&lt;&gt;D4501), 序时账[科目名称], "")))</f>
        <v/>
      </c>
      <c r="K4501" s="42"/>
      <c r="M4501" s="24"/>
      <c r="N4501" s="23"/>
    </row>
    <row r="4502" spans="1:14">
      <c r="A4502" s="38" t="str" cm="1">
        <f t="array" ref="A4502">_xlfn.TEXTJOIN(",", TRUE, _xlfn.UNIQUE(IF((序时账[日期]=B4502)*(序时账[凭证字号]=C4502), 序时账[科目编码], "")))</f>
        <v>0</v>
      </c>
      <c r="B4502" s="89"/>
      <c r="G4502" s="39"/>
      <c r="H4502" s="39"/>
      <c r="I4502" s="42">
        <f>IF(F4502&lt;&gt;"结转本期损益",_xlfn.XLOOKUP(D4502,科目余额表[科目编码],科目余额表[抽查项目],"无匹配"),"期间结转")</f>
        <v>0</v>
      </c>
      <c r="J4502" s="38" t="str" cm="1">
        <f t="array" ref="J4502">_xlfn.TEXTJOIN(",", TRUE, _xlfn.UNIQUE(IF((序时账[日期]=B4502)*(序时账[凭证字号]=C4502)*IF(G4502=0,序时账[借方金额]&lt;&gt;0,序时账[借方金额]=0)*(序时账[科目编码]&lt;&gt;D4502), 序时账[科目名称], "")))</f>
        <v/>
      </c>
      <c r="K4502" s="42"/>
      <c r="M4502" s="24"/>
      <c r="N4502" s="23"/>
    </row>
    <row r="4503" spans="1:14">
      <c r="A4503" s="38" t="str" cm="1">
        <f t="array" ref="A4503">_xlfn.TEXTJOIN(",", TRUE, _xlfn.UNIQUE(IF((序时账[日期]=B4503)*(序时账[凭证字号]=C4503), 序时账[科目编码], "")))</f>
        <v>0</v>
      </c>
      <c r="B4503" s="89"/>
      <c r="G4503" s="39"/>
      <c r="H4503" s="39"/>
      <c r="I4503" s="42">
        <f>IF(F4503&lt;&gt;"结转本期损益",_xlfn.XLOOKUP(D4503,科目余额表[科目编码],科目余额表[抽查项目],"无匹配"),"期间结转")</f>
        <v>0</v>
      </c>
      <c r="J4503" s="38" t="str" cm="1">
        <f t="array" ref="J4503">_xlfn.TEXTJOIN(",", TRUE, _xlfn.UNIQUE(IF((序时账[日期]=B4503)*(序时账[凭证字号]=C4503)*IF(G4503=0,序时账[借方金额]&lt;&gt;0,序时账[借方金额]=0)*(序时账[科目编码]&lt;&gt;D4503), 序时账[科目名称], "")))</f>
        <v/>
      </c>
      <c r="K4503" s="42"/>
      <c r="M4503" s="24"/>
      <c r="N4503" s="23"/>
    </row>
    <row r="4504" spans="1:14">
      <c r="A4504" s="38" t="str" cm="1">
        <f t="array" ref="A4504">_xlfn.TEXTJOIN(",", TRUE, _xlfn.UNIQUE(IF((序时账[日期]=B4504)*(序时账[凭证字号]=C4504), 序时账[科目编码], "")))</f>
        <v>0</v>
      </c>
      <c r="B4504" s="89"/>
      <c r="G4504" s="39"/>
      <c r="H4504" s="39"/>
      <c r="I4504" s="42">
        <f>IF(F4504&lt;&gt;"结转本期损益",_xlfn.XLOOKUP(D4504,科目余额表[科目编码],科目余额表[抽查项目],"无匹配"),"期间结转")</f>
        <v>0</v>
      </c>
      <c r="J4504" s="38" t="str" cm="1">
        <f t="array" ref="J4504">_xlfn.TEXTJOIN(",", TRUE, _xlfn.UNIQUE(IF((序时账[日期]=B4504)*(序时账[凭证字号]=C4504)*IF(G4504=0,序时账[借方金额]&lt;&gt;0,序时账[借方金额]=0)*(序时账[科目编码]&lt;&gt;D4504), 序时账[科目名称], "")))</f>
        <v/>
      </c>
      <c r="K4504" s="42"/>
      <c r="M4504" s="24"/>
      <c r="N4504" s="23"/>
    </row>
    <row r="4505" spans="1:14">
      <c r="A4505" s="38" t="str" cm="1">
        <f t="array" ref="A4505">_xlfn.TEXTJOIN(",", TRUE, _xlfn.UNIQUE(IF((序时账[日期]=B4505)*(序时账[凭证字号]=C4505), 序时账[科目编码], "")))</f>
        <v>0</v>
      </c>
      <c r="B4505" s="89"/>
      <c r="G4505" s="39"/>
      <c r="H4505" s="39"/>
      <c r="I4505" s="42">
        <f>IF(F4505&lt;&gt;"结转本期损益",_xlfn.XLOOKUP(D4505,科目余额表[科目编码],科目余额表[抽查项目],"无匹配"),"期间结转")</f>
        <v>0</v>
      </c>
      <c r="J4505" s="38" t="str" cm="1">
        <f t="array" ref="J4505">_xlfn.TEXTJOIN(",", TRUE, _xlfn.UNIQUE(IF((序时账[日期]=B4505)*(序时账[凭证字号]=C4505)*IF(G4505=0,序时账[借方金额]&lt;&gt;0,序时账[借方金额]=0)*(序时账[科目编码]&lt;&gt;D4505), 序时账[科目名称], "")))</f>
        <v/>
      </c>
      <c r="K4505" s="42"/>
      <c r="M4505" s="24"/>
      <c r="N4505" s="23"/>
    </row>
    <row r="4506" spans="1:14">
      <c r="A4506" s="38" t="str" cm="1">
        <f t="array" ref="A4506">_xlfn.TEXTJOIN(",", TRUE, _xlfn.UNIQUE(IF((序时账[日期]=B4506)*(序时账[凭证字号]=C4506), 序时账[科目编码], "")))</f>
        <v>0</v>
      </c>
      <c r="B4506" s="89"/>
      <c r="G4506" s="39"/>
      <c r="H4506" s="39"/>
      <c r="I4506" s="42">
        <f>IF(F4506&lt;&gt;"结转本期损益",_xlfn.XLOOKUP(D4506,科目余额表[科目编码],科目余额表[抽查项目],"无匹配"),"期间结转")</f>
        <v>0</v>
      </c>
      <c r="J4506" s="38" t="str" cm="1">
        <f t="array" ref="J4506">_xlfn.TEXTJOIN(",", TRUE, _xlfn.UNIQUE(IF((序时账[日期]=B4506)*(序时账[凭证字号]=C4506)*IF(G4506=0,序时账[借方金额]&lt;&gt;0,序时账[借方金额]=0)*(序时账[科目编码]&lt;&gt;D4506), 序时账[科目名称], "")))</f>
        <v/>
      </c>
      <c r="K4506" s="42"/>
      <c r="M4506" s="24"/>
      <c r="N4506" s="23"/>
    </row>
    <row r="4507" spans="1:14">
      <c r="A4507" s="38" t="str" cm="1">
        <f t="array" ref="A4507">_xlfn.TEXTJOIN(",", TRUE, _xlfn.UNIQUE(IF((序时账[日期]=B4507)*(序时账[凭证字号]=C4507), 序时账[科目编码], "")))</f>
        <v>0</v>
      </c>
      <c r="B4507" s="89"/>
      <c r="G4507" s="39"/>
      <c r="H4507" s="39"/>
      <c r="I4507" s="42">
        <f>IF(F4507&lt;&gt;"结转本期损益",_xlfn.XLOOKUP(D4507,科目余额表[科目编码],科目余额表[抽查项目],"无匹配"),"期间结转")</f>
        <v>0</v>
      </c>
      <c r="J4507" s="38" t="str" cm="1">
        <f t="array" ref="J4507">_xlfn.TEXTJOIN(",", TRUE, _xlfn.UNIQUE(IF((序时账[日期]=B4507)*(序时账[凭证字号]=C4507)*IF(G4507=0,序时账[借方金额]&lt;&gt;0,序时账[借方金额]=0)*(序时账[科目编码]&lt;&gt;D4507), 序时账[科目名称], "")))</f>
        <v/>
      </c>
      <c r="K4507" s="42"/>
      <c r="M4507" s="24"/>
      <c r="N4507" s="23"/>
    </row>
    <row r="4508" spans="1:14">
      <c r="A4508" s="38" t="str" cm="1">
        <f t="array" ref="A4508">_xlfn.TEXTJOIN(",", TRUE, _xlfn.UNIQUE(IF((序时账[日期]=B4508)*(序时账[凭证字号]=C4508), 序时账[科目编码], "")))</f>
        <v>0</v>
      </c>
      <c r="B4508" s="89"/>
      <c r="G4508" s="39"/>
      <c r="H4508" s="39"/>
      <c r="I4508" s="42">
        <f>IF(F4508&lt;&gt;"结转本期损益",_xlfn.XLOOKUP(D4508,科目余额表[科目编码],科目余额表[抽查项目],"无匹配"),"期间结转")</f>
        <v>0</v>
      </c>
      <c r="J4508" s="38" t="str" cm="1">
        <f t="array" ref="J4508">_xlfn.TEXTJOIN(",", TRUE, _xlfn.UNIQUE(IF((序时账[日期]=B4508)*(序时账[凭证字号]=C4508)*IF(G4508=0,序时账[借方金额]&lt;&gt;0,序时账[借方金额]=0)*(序时账[科目编码]&lt;&gt;D4508), 序时账[科目名称], "")))</f>
        <v/>
      </c>
      <c r="K4508" s="42"/>
      <c r="M4508" s="24"/>
      <c r="N4508" s="23"/>
    </row>
    <row r="4509" spans="1:14">
      <c r="A4509" s="38" t="str" cm="1">
        <f t="array" ref="A4509">_xlfn.TEXTJOIN(",", TRUE, _xlfn.UNIQUE(IF((序时账[日期]=B4509)*(序时账[凭证字号]=C4509), 序时账[科目编码], "")))</f>
        <v>0</v>
      </c>
      <c r="B4509" s="89"/>
      <c r="G4509" s="39"/>
      <c r="H4509" s="39"/>
      <c r="I4509" s="42">
        <f>IF(F4509&lt;&gt;"结转本期损益",_xlfn.XLOOKUP(D4509,科目余额表[科目编码],科目余额表[抽查项目],"无匹配"),"期间结转")</f>
        <v>0</v>
      </c>
      <c r="J4509" s="38" t="str" cm="1">
        <f t="array" ref="J4509">_xlfn.TEXTJOIN(",", TRUE, _xlfn.UNIQUE(IF((序时账[日期]=B4509)*(序时账[凭证字号]=C4509)*IF(G4509=0,序时账[借方金额]&lt;&gt;0,序时账[借方金额]=0)*(序时账[科目编码]&lt;&gt;D4509), 序时账[科目名称], "")))</f>
        <v/>
      </c>
      <c r="K4509" s="42"/>
      <c r="M4509" s="24"/>
      <c r="N4509" s="23"/>
    </row>
    <row r="4510" spans="1:14">
      <c r="A4510" s="38" t="str" cm="1">
        <f t="array" ref="A4510">_xlfn.TEXTJOIN(",", TRUE, _xlfn.UNIQUE(IF((序时账[日期]=B4510)*(序时账[凭证字号]=C4510), 序时账[科目编码], "")))</f>
        <v>0</v>
      </c>
      <c r="B4510" s="89"/>
      <c r="G4510" s="39"/>
      <c r="H4510" s="39"/>
      <c r="I4510" s="42">
        <f>IF(F4510&lt;&gt;"结转本期损益",_xlfn.XLOOKUP(D4510,科目余额表[科目编码],科目余额表[抽查项目],"无匹配"),"期间结转")</f>
        <v>0</v>
      </c>
      <c r="J4510" s="38" t="str" cm="1">
        <f t="array" ref="J4510">_xlfn.TEXTJOIN(",", TRUE, _xlfn.UNIQUE(IF((序时账[日期]=B4510)*(序时账[凭证字号]=C4510)*IF(G4510=0,序时账[借方金额]&lt;&gt;0,序时账[借方金额]=0)*(序时账[科目编码]&lt;&gt;D4510), 序时账[科目名称], "")))</f>
        <v/>
      </c>
      <c r="K4510" s="42"/>
      <c r="M4510" s="24"/>
      <c r="N4510" s="23"/>
    </row>
    <row r="4511" spans="1:14">
      <c r="A4511" s="38" t="str" cm="1">
        <f t="array" ref="A4511">_xlfn.TEXTJOIN(",", TRUE, _xlfn.UNIQUE(IF((序时账[日期]=B4511)*(序时账[凭证字号]=C4511), 序时账[科目编码], "")))</f>
        <v>0</v>
      </c>
      <c r="B4511" s="89"/>
      <c r="G4511" s="39"/>
      <c r="H4511" s="39"/>
      <c r="I4511" s="42">
        <f>IF(F4511&lt;&gt;"结转本期损益",_xlfn.XLOOKUP(D4511,科目余额表[科目编码],科目余额表[抽查项目],"无匹配"),"期间结转")</f>
        <v>0</v>
      </c>
      <c r="J4511" s="38" t="str" cm="1">
        <f t="array" ref="J4511">_xlfn.TEXTJOIN(",", TRUE, _xlfn.UNIQUE(IF((序时账[日期]=B4511)*(序时账[凭证字号]=C4511)*IF(G4511=0,序时账[借方金额]&lt;&gt;0,序时账[借方金额]=0)*(序时账[科目编码]&lt;&gt;D4511), 序时账[科目名称], "")))</f>
        <v/>
      </c>
      <c r="K4511" s="42"/>
      <c r="M4511" s="24"/>
      <c r="N4511" s="23"/>
    </row>
    <row r="4512" spans="1:14">
      <c r="A4512" s="38" t="str" cm="1">
        <f t="array" ref="A4512">_xlfn.TEXTJOIN(",", TRUE, _xlfn.UNIQUE(IF((序时账[日期]=B4512)*(序时账[凭证字号]=C4512), 序时账[科目编码], "")))</f>
        <v>0</v>
      </c>
      <c r="B4512" s="89"/>
      <c r="G4512" s="39"/>
      <c r="H4512" s="39"/>
      <c r="I4512" s="42">
        <f>IF(F4512&lt;&gt;"结转本期损益",_xlfn.XLOOKUP(D4512,科目余额表[科目编码],科目余额表[抽查项目],"无匹配"),"期间结转")</f>
        <v>0</v>
      </c>
      <c r="J4512" s="38" t="str" cm="1">
        <f t="array" ref="J4512">_xlfn.TEXTJOIN(",", TRUE, _xlfn.UNIQUE(IF((序时账[日期]=B4512)*(序时账[凭证字号]=C4512)*IF(G4512=0,序时账[借方金额]&lt;&gt;0,序时账[借方金额]=0)*(序时账[科目编码]&lt;&gt;D4512), 序时账[科目名称], "")))</f>
        <v/>
      </c>
      <c r="K4512" s="42"/>
      <c r="M4512" s="24"/>
      <c r="N4512" s="23"/>
    </row>
    <row r="4513" spans="1:14">
      <c r="A4513" s="38" t="str" cm="1">
        <f t="array" ref="A4513">_xlfn.TEXTJOIN(",", TRUE, _xlfn.UNIQUE(IF((序时账[日期]=B4513)*(序时账[凭证字号]=C4513), 序时账[科目编码], "")))</f>
        <v>0</v>
      </c>
      <c r="B4513" s="89"/>
      <c r="G4513" s="39"/>
      <c r="H4513" s="39"/>
      <c r="I4513" s="42">
        <f>IF(F4513&lt;&gt;"结转本期损益",_xlfn.XLOOKUP(D4513,科目余额表[科目编码],科目余额表[抽查项目],"无匹配"),"期间结转")</f>
        <v>0</v>
      </c>
      <c r="J4513" s="38" t="str" cm="1">
        <f t="array" ref="J4513">_xlfn.TEXTJOIN(",", TRUE, _xlfn.UNIQUE(IF((序时账[日期]=B4513)*(序时账[凭证字号]=C4513)*IF(G4513=0,序时账[借方金额]&lt;&gt;0,序时账[借方金额]=0)*(序时账[科目编码]&lt;&gt;D4513), 序时账[科目名称], "")))</f>
        <v/>
      </c>
      <c r="K4513" s="42"/>
      <c r="M4513" s="24"/>
      <c r="N4513" s="23"/>
    </row>
    <row r="4514" spans="1:14">
      <c r="A4514" s="38" t="str" cm="1">
        <f t="array" ref="A4514">_xlfn.TEXTJOIN(",", TRUE, _xlfn.UNIQUE(IF((序时账[日期]=B4514)*(序时账[凭证字号]=C4514), 序时账[科目编码], "")))</f>
        <v>0</v>
      </c>
      <c r="B4514" s="89"/>
      <c r="G4514" s="39"/>
      <c r="H4514" s="39"/>
      <c r="I4514" s="42">
        <f>IF(F4514&lt;&gt;"结转本期损益",_xlfn.XLOOKUP(D4514,科目余额表[科目编码],科目余额表[抽查项目],"无匹配"),"期间结转")</f>
        <v>0</v>
      </c>
      <c r="J4514" s="38" t="str" cm="1">
        <f t="array" ref="J4514">_xlfn.TEXTJOIN(",", TRUE, _xlfn.UNIQUE(IF((序时账[日期]=B4514)*(序时账[凭证字号]=C4514)*IF(G4514=0,序时账[借方金额]&lt;&gt;0,序时账[借方金额]=0)*(序时账[科目编码]&lt;&gt;D4514), 序时账[科目名称], "")))</f>
        <v/>
      </c>
      <c r="K4514" s="42"/>
      <c r="M4514" s="24"/>
      <c r="N4514" s="23"/>
    </row>
    <row r="4515" spans="1:14">
      <c r="A4515" s="38" t="str" cm="1">
        <f t="array" ref="A4515">_xlfn.TEXTJOIN(",", TRUE, _xlfn.UNIQUE(IF((序时账[日期]=B4515)*(序时账[凭证字号]=C4515), 序时账[科目编码], "")))</f>
        <v>0</v>
      </c>
      <c r="B4515" s="89"/>
      <c r="G4515" s="39"/>
      <c r="H4515" s="39"/>
      <c r="I4515" s="42">
        <f>IF(F4515&lt;&gt;"结转本期损益",_xlfn.XLOOKUP(D4515,科目余额表[科目编码],科目余额表[抽查项目],"无匹配"),"期间结转")</f>
        <v>0</v>
      </c>
      <c r="J4515" s="38" t="str" cm="1">
        <f t="array" ref="J4515">_xlfn.TEXTJOIN(",", TRUE, _xlfn.UNIQUE(IF((序时账[日期]=B4515)*(序时账[凭证字号]=C4515)*IF(G4515=0,序时账[借方金额]&lt;&gt;0,序时账[借方金额]=0)*(序时账[科目编码]&lt;&gt;D4515), 序时账[科目名称], "")))</f>
        <v/>
      </c>
      <c r="K4515" s="42"/>
      <c r="M4515" s="24"/>
      <c r="N4515" s="23"/>
    </row>
    <row r="4516" spans="1:14">
      <c r="A4516" s="38" t="str" cm="1">
        <f t="array" ref="A4516">_xlfn.TEXTJOIN(",", TRUE, _xlfn.UNIQUE(IF((序时账[日期]=B4516)*(序时账[凭证字号]=C4516), 序时账[科目编码], "")))</f>
        <v>0</v>
      </c>
      <c r="B4516" s="89"/>
      <c r="G4516" s="39"/>
      <c r="H4516" s="39"/>
      <c r="I4516" s="42">
        <f>IF(F4516&lt;&gt;"结转本期损益",_xlfn.XLOOKUP(D4516,科目余额表[科目编码],科目余额表[抽查项目],"无匹配"),"期间结转")</f>
        <v>0</v>
      </c>
      <c r="J4516" s="38" t="str" cm="1">
        <f t="array" ref="J4516">_xlfn.TEXTJOIN(",", TRUE, _xlfn.UNIQUE(IF((序时账[日期]=B4516)*(序时账[凭证字号]=C4516)*IF(G4516=0,序时账[借方金额]&lt;&gt;0,序时账[借方金额]=0)*(序时账[科目编码]&lt;&gt;D4516), 序时账[科目名称], "")))</f>
        <v/>
      </c>
      <c r="K4516" s="42"/>
      <c r="M4516" s="24"/>
      <c r="N4516" s="23"/>
    </row>
    <row r="4517" spans="1:14">
      <c r="A4517" s="38" t="str" cm="1">
        <f t="array" ref="A4517">_xlfn.TEXTJOIN(",", TRUE, _xlfn.UNIQUE(IF((序时账[日期]=B4517)*(序时账[凭证字号]=C4517), 序时账[科目编码], "")))</f>
        <v>0</v>
      </c>
      <c r="B4517" s="89"/>
      <c r="G4517" s="39"/>
      <c r="H4517" s="39"/>
      <c r="I4517" s="42">
        <f>IF(F4517&lt;&gt;"结转本期损益",_xlfn.XLOOKUP(D4517,科目余额表[科目编码],科目余额表[抽查项目],"无匹配"),"期间结转")</f>
        <v>0</v>
      </c>
      <c r="J4517" s="38" t="str" cm="1">
        <f t="array" ref="J4517">_xlfn.TEXTJOIN(",", TRUE, _xlfn.UNIQUE(IF((序时账[日期]=B4517)*(序时账[凭证字号]=C4517)*IF(G4517=0,序时账[借方金额]&lt;&gt;0,序时账[借方金额]=0)*(序时账[科目编码]&lt;&gt;D4517), 序时账[科目名称], "")))</f>
        <v/>
      </c>
      <c r="K4517" s="42"/>
      <c r="M4517" s="24"/>
      <c r="N4517" s="23"/>
    </row>
    <row r="4518" spans="1:14">
      <c r="A4518" s="38" t="str" cm="1">
        <f t="array" ref="A4518">_xlfn.TEXTJOIN(",", TRUE, _xlfn.UNIQUE(IF((序时账[日期]=B4518)*(序时账[凭证字号]=C4518), 序时账[科目编码], "")))</f>
        <v>0</v>
      </c>
      <c r="B4518" s="89"/>
      <c r="G4518" s="39"/>
      <c r="H4518" s="39"/>
      <c r="I4518" s="42">
        <f>IF(F4518&lt;&gt;"结转本期损益",_xlfn.XLOOKUP(D4518,科目余额表[科目编码],科目余额表[抽查项目],"无匹配"),"期间结转")</f>
        <v>0</v>
      </c>
      <c r="J4518" s="38" t="str" cm="1">
        <f t="array" ref="J4518">_xlfn.TEXTJOIN(",", TRUE, _xlfn.UNIQUE(IF((序时账[日期]=B4518)*(序时账[凭证字号]=C4518)*IF(G4518=0,序时账[借方金额]&lt;&gt;0,序时账[借方金额]=0)*(序时账[科目编码]&lt;&gt;D4518), 序时账[科目名称], "")))</f>
        <v/>
      </c>
      <c r="K4518" s="42"/>
      <c r="M4518" s="24"/>
      <c r="N4518" s="23"/>
    </row>
    <row r="4519" spans="1:14">
      <c r="A4519" s="38" t="str" cm="1">
        <f t="array" ref="A4519">_xlfn.TEXTJOIN(",", TRUE, _xlfn.UNIQUE(IF((序时账[日期]=B4519)*(序时账[凭证字号]=C4519), 序时账[科目编码], "")))</f>
        <v>0</v>
      </c>
      <c r="B4519" s="89"/>
      <c r="G4519" s="39"/>
      <c r="H4519" s="39"/>
      <c r="I4519" s="42">
        <f>IF(F4519&lt;&gt;"结转本期损益",_xlfn.XLOOKUP(D4519,科目余额表[科目编码],科目余额表[抽查项目],"无匹配"),"期间结转")</f>
        <v>0</v>
      </c>
      <c r="J4519" s="38" t="str" cm="1">
        <f t="array" ref="J4519">_xlfn.TEXTJOIN(",", TRUE, _xlfn.UNIQUE(IF((序时账[日期]=B4519)*(序时账[凭证字号]=C4519)*IF(G4519=0,序时账[借方金额]&lt;&gt;0,序时账[借方金额]=0)*(序时账[科目编码]&lt;&gt;D4519), 序时账[科目名称], "")))</f>
        <v/>
      </c>
      <c r="K4519" s="42"/>
      <c r="M4519" s="24"/>
      <c r="N4519" s="23"/>
    </row>
    <row r="4520" spans="1:14">
      <c r="A4520" s="38" t="str" cm="1">
        <f t="array" ref="A4520">_xlfn.TEXTJOIN(",", TRUE, _xlfn.UNIQUE(IF((序时账[日期]=B4520)*(序时账[凭证字号]=C4520), 序时账[科目编码], "")))</f>
        <v>0</v>
      </c>
      <c r="B4520" s="89"/>
      <c r="G4520" s="39"/>
      <c r="H4520" s="39"/>
      <c r="I4520" s="42">
        <f>IF(F4520&lt;&gt;"结转本期损益",_xlfn.XLOOKUP(D4520,科目余额表[科目编码],科目余额表[抽查项目],"无匹配"),"期间结转")</f>
        <v>0</v>
      </c>
      <c r="J4520" s="38" t="str" cm="1">
        <f t="array" ref="J4520">_xlfn.TEXTJOIN(",", TRUE, _xlfn.UNIQUE(IF((序时账[日期]=B4520)*(序时账[凭证字号]=C4520)*IF(G4520=0,序时账[借方金额]&lt;&gt;0,序时账[借方金额]=0)*(序时账[科目编码]&lt;&gt;D4520), 序时账[科目名称], "")))</f>
        <v/>
      </c>
      <c r="K4520" s="42"/>
      <c r="M4520" s="24"/>
      <c r="N4520" s="23"/>
    </row>
    <row r="4521" spans="1:14">
      <c r="A4521" s="38" t="str" cm="1">
        <f t="array" ref="A4521">_xlfn.TEXTJOIN(",", TRUE, _xlfn.UNIQUE(IF((序时账[日期]=B4521)*(序时账[凭证字号]=C4521), 序时账[科目编码], "")))</f>
        <v>0</v>
      </c>
      <c r="B4521" s="89"/>
      <c r="G4521" s="39"/>
      <c r="H4521" s="39"/>
      <c r="I4521" s="42">
        <f>IF(F4521&lt;&gt;"结转本期损益",_xlfn.XLOOKUP(D4521,科目余额表[科目编码],科目余额表[抽查项目],"无匹配"),"期间结转")</f>
        <v>0</v>
      </c>
      <c r="J4521" s="38" t="str" cm="1">
        <f t="array" ref="J4521">_xlfn.TEXTJOIN(",", TRUE, _xlfn.UNIQUE(IF((序时账[日期]=B4521)*(序时账[凭证字号]=C4521)*IF(G4521=0,序时账[借方金额]&lt;&gt;0,序时账[借方金额]=0)*(序时账[科目编码]&lt;&gt;D4521), 序时账[科目名称], "")))</f>
        <v/>
      </c>
      <c r="K4521" s="42"/>
      <c r="M4521" s="24"/>
      <c r="N4521" s="23"/>
    </row>
    <row r="4522" spans="1:14">
      <c r="A4522" s="38" t="str" cm="1">
        <f t="array" ref="A4522">_xlfn.TEXTJOIN(",", TRUE, _xlfn.UNIQUE(IF((序时账[日期]=B4522)*(序时账[凭证字号]=C4522), 序时账[科目编码], "")))</f>
        <v>0</v>
      </c>
      <c r="B4522" s="89"/>
      <c r="G4522" s="39"/>
      <c r="H4522" s="39"/>
      <c r="I4522" s="42">
        <f>IF(F4522&lt;&gt;"结转本期损益",_xlfn.XLOOKUP(D4522,科目余额表[科目编码],科目余额表[抽查项目],"无匹配"),"期间结转")</f>
        <v>0</v>
      </c>
      <c r="J4522" s="38" t="str" cm="1">
        <f t="array" ref="J4522">_xlfn.TEXTJOIN(",", TRUE, _xlfn.UNIQUE(IF((序时账[日期]=B4522)*(序时账[凭证字号]=C4522)*IF(G4522=0,序时账[借方金额]&lt;&gt;0,序时账[借方金额]=0)*(序时账[科目编码]&lt;&gt;D4522), 序时账[科目名称], "")))</f>
        <v/>
      </c>
      <c r="K4522" s="42"/>
      <c r="M4522" s="24"/>
      <c r="N4522" s="23"/>
    </row>
    <row r="4523" spans="1:14">
      <c r="A4523" s="38" t="str" cm="1">
        <f t="array" ref="A4523">_xlfn.TEXTJOIN(",", TRUE, _xlfn.UNIQUE(IF((序时账[日期]=B4523)*(序时账[凭证字号]=C4523), 序时账[科目编码], "")))</f>
        <v>0</v>
      </c>
      <c r="B4523" s="89"/>
      <c r="G4523" s="39"/>
      <c r="H4523" s="39"/>
      <c r="I4523" s="42">
        <f>IF(F4523&lt;&gt;"结转本期损益",_xlfn.XLOOKUP(D4523,科目余额表[科目编码],科目余额表[抽查项目],"无匹配"),"期间结转")</f>
        <v>0</v>
      </c>
      <c r="J4523" s="38" t="str" cm="1">
        <f t="array" ref="J4523">_xlfn.TEXTJOIN(",", TRUE, _xlfn.UNIQUE(IF((序时账[日期]=B4523)*(序时账[凭证字号]=C4523)*IF(G4523=0,序时账[借方金额]&lt;&gt;0,序时账[借方金额]=0)*(序时账[科目编码]&lt;&gt;D4523), 序时账[科目名称], "")))</f>
        <v/>
      </c>
      <c r="K4523" s="42"/>
      <c r="M4523" s="24"/>
      <c r="N4523" s="23"/>
    </row>
    <row r="4524" spans="1:14">
      <c r="A4524" s="38" t="str" cm="1">
        <f t="array" ref="A4524">_xlfn.TEXTJOIN(",", TRUE, _xlfn.UNIQUE(IF((序时账[日期]=B4524)*(序时账[凭证字号]=C4524), 序时账[科目编码], "")))</f>
        <v>0</v>
      </c>
      <c r="B4524" s="89"/>
      <c r="G4524" s="39"/>
      <c r="H4524" s="39"/>
      <c r="I4524" s="42">
        <f>IF(F4524&lt;&gt;"结转本期损益",_xlfn.XLOOKUP(D4524,科目余额表[科目编码],科目余额表[抽查项目],"无匹配"),"期间结转")</f>
        <v>0</v>
      </c>
      <c r="J4524" s="38" t="str" cm="1">
        <f t="array" ref="J4524">_xlfn.TEXTJOIN(",", TRUE, _xlfn.UNIQUE(IF((序时账[日期]=B4524)*(序时账[凭证字号]=C4524)*IF(G4524=0,序时账[借方金额]&lt;&gt;0,序时账[借方金额]=0)*(序时账[科目编码]&lt;&gt;D4524), 序时账[科目名称], "")))</f>
        <v/>
      </c>
      <c r="K4524" s="42"/>
      <c r="M4524" s="24"/>
      <c r="N4524" s="23"/>
    </row>
    <row r="4525" spans="1:14">
      <c r="A4525" s="38" t="str" cm="1">
        <f t="array" ref="A4525">_xlfn.TEXTJOIN(",", TRUE, _xlfn.UNIQUE(IF((序时账[日期]=B4525)*(序时账[凭证字号]=C4525), 序时账[科目编码], "")))</f>
        <v>0</v>
      </c>
      <c r="B4525" s="89"/>
      <c r="G4525" s="39"/>
      <c r="H4525" s="39"/>
      <c r="I4525" s="42">
        <f>IF(F4525&lt;&gt;"结转本期损益",_xlfn.XLOOKUP(D4525,科目余额表[科目编码],科目余额表[抽查项目],"无匹配"),"期间结转")</f>
        <v>0</v>
      </c>
      <c r="J4525" s="38" t="str" cm="1">
        <f t="array" ref="J4525">_xlfn.TEXTJOIN(",", TRUE, _xlfn.UNIQUE(IF((序时账[日期]=B4525)*(序时账[凭证字号]=C4525)*IF(G4525=0,序时账[借方金额]&lt;&gt;0,序时账[借方金额]=0)*(序时账[科目编码]&lt;&gt;D4525), 序时账[科目名称], "")))</f>
        <v/>
      </c>
      <c r="K4525" s="42"/>
      <c r="M4525" s="24"/>
      <c r="N4525" s="23"/>
    </row>
    <row r="4526" spans="1:14">
      <c r="A4526" s="38" t="str" cm="1">
        <f t="array" ref="A4526">_xlfn.TEXTJOIN(",", TRUE, _xlfn.UNIQUE(IF((序时账[日期]=B4526)*(序时账[凭证字号]=C4526), 序时账[科目编码], "")))</f>
        <v>0</v>
      </c>
      <c r="B4526" s="89"/>
      <c r="G4526" s="39"/>
      <c r="H4526" s="39"/>
      <c r="I4526" s="42">
        <f>IF(F4526&lt;&gt;"结转本期损益",_xlfn.XLOOKUP(D4526,科目余额表[科目编码],科目余额表[抽查项目],"无匹配"),"期间结转")</f>
        <v>0</v>
      </c>
      <c r="J4526" s="38" t="str" cm="1">
        <f t="array" ref="J4526">_xlfn.TEXTJOIN(",", TRUE, _xlfn.UNIQUE(IF((序时账[日期]=B4526)*(序时账[凭证字号]=C4526)*IF(G4526=0,序时账[借方金额]&lt;&gt;0,序时账[借方金额]=0)*(序时账[科目编码]&lt;&gt;D4526), 序时账[科目名称], "")))</f>
        <v/>
      </c>
      <c r="K4526" s="42"/>
      <c r="M4526" s="24"/>
      <c r="N4526" s="23"/>
    </row>
    <row r="4527" spans="1:14">
      <c r="A4527" s="38" t="str" cm="1">
        <f t="array" ref="A4527">_xlfn.TEXTJOIN(",", TRUE, _xlfn.UNIQUE(IF((序时账[日期]=B4527)*(序时账[凭证字号]=C4527), 序时账[科目编码], "")))</f>
        <v>0</v>
      </c>
      <c r="B4527" s="89"/>
      <c r="G4527" s="39"/>
      <c r="H4527" s="39"/>
      <c r="I4527" s="42">
        <f>IF(F4527&lt;&gt;"结转本期损益",_xlfn.XLOOKUP(D4527,科目余额表[科目编码],科目余额表[抽查项目],"无匹配"),"期间结转")</f>
        <v>0</v>
      </c>
      <c r="J4527" s="38" t="str" cm="1">
        <f t="array" ref="J4527">_xlfn.TEXTJOIN(",", TRUE, _xlfn.UNIQUE(IF((序时账[日期]=B4527)*(序时账[凭证字号]=C4527)*IF(G4527=0,序时账[借方金额]&lt;&gt;0,序时账[借方金额]=0)*(序时账[科目编码]&lt;&gt;D4527), 序时账[科目名称], "")))</f>
        <v/>
      </c>
      <c r="K4527" s="42"/>
      <c r="M4527" s="24"/>
      <c r="N4527" s="23"/>
    </row>
    <row r="4528" spans="1:14">
      <c r="A4528" s="38" t="str" cm="1">
        <f t="array" ref="A4528">_xlfn.TEXTJOIN(",", TRUE, _xlfn.UNIQUE(IF((序时账[日期]=B4528)*(序时账[凭证字号]=C4528), 序时账[科目编码], "")))</f>
        <v>0</v>
      </c>
      <c r="B4528" s="89"/>
      <c r="G4528" s="39"/>
      <c r="H4528" s="39"/>
      <c r="I4528" s="42">
        <f>IF(F4528&lt;&gt;"结转本期损益",_xlfn.XLOOKUP(D4528,科目余额表[科目编码],科目余额表[抽查项目],"无匹配"),"期间结转")</f>
        <v>0</v>
      </c>
      <c r="J4528" s="38" t="str" cm="1">
        <f t="array" ref="J4528">_xlfn.TEXTJOIN(",", TRUE, _xlfn.UNIQUE(IF((序时账[日期]=B4528)*(序时账[凭证字号]=C4528)*IF(G4528=0,序时账[借方金额]&lt;&gt;0,序时账[借方金额]=0)*(序时账[科目编码]&lt;&gt;D4528), 序时账[科目名称], "")))</f>
        <v/>
      </c>
      <c r="K4528" s="42"/>
      <c r="M4528" s="24"/>
      <c r="N4528" s="23"/>
    </row>
    <row r="4529" spans="1:14">
      <c r="A4529" s="38" t="str" cm="1">
        <f t="array" ref="A4529">_xlfn.TEXTJOIN(",", TRUE, _xlfn.UNIQUE(IF((序时账[日期]=B4529)*(序时账[凭证字号]=C4529), 序时账[科目编码], "")))</f>
        <v>0</v>
      </c>
      <c r="B4529" s="89"/>
      <c r="G4529" s="39"/>
      <c r="H4529" s="39"/>
      <c r="I4529" s="42">
        <f>IF(F4529&lt;&gt;"结转本期损益",_xlfn.XLOOKUP(D4529,科目余额表[科目编码],科目余额表[抽查项目],"无匹配"),"期间结转")</f>
        <v>0</v>
      </c>
      <c r="J4529" s="38" t="str" cm="1">
        <f t="array" ref="J4529">_xlfn.TEXTJOIN(",", TRUE, _xlfn.UNIQUE(IF((序时账[日期]=B4529)*(序时账[凭证字号]=C4529)*IF(G4529=0,序时账[借方金额]&lt;&gt;0,序时账[借方金额]=0)*(序时账[科目编码]&lt;&gt;D4529), 序时账[科目名称], "")))</f>
        <v/>
      </c>
      <c r="K4529" s="42"/>
      <c r="M4529" s="24"/>
      <c r="N4529" s="23"/>
    </row>
    <row r="4530" spans="1:14">
      <c r="A4530" s="38" t="str" cm="1">
        <f t="array" ref="A4530">_xlfn.TEXTJOIN(",", TRUE, _xlfn.UNIQUE(IF((序时账[日期]=B4530)*(序时账[凭证字号]=C4530), 序时账[科目编码], "")))</f>
        <v>0</v>
      </c>
      <c r="B4530" s="89"/>
      <c r="G4530" s="39"/>
      <c r="H4530" s="39"/>
      <c r="I4530" s="42">
        <f>IF(F4530&lt;&gt;"结转本期损益",_xlfn.XLOOKUP(D4530,科目余额表[科目编码],科目余额表[抽查项目],"无匹配"),"期间结转")</f>
        <v>0</v>
      </c>
      <c r="J4530" s="38" t="str" cm="1">
        <f t="array" ref="J4530">_xlfn.TEXTJOIN(",", TRUE, _xlfn.UNIQUE(IF((序时账[日期]=B4530)*(序时账[凭证字号]=C4530)*IF(G4530=0,序时账[借方金额]&lt;&gt;0,序时账[借方金额]=0)*(序时账[科目编码]&lt;&gt;D4530), 序时账[科目名称], "")))</f>
        <v/>
      </c>
      <c r="K4530" s="42"/>
      <c r="M4530" s="24"/>
      <c r="N4530" s="23"/>
    </row>
    <row r="4531" spans="1:14">
      <c r="A4531" s="38" t="str" cm="1">
        <f t="array" ref="A4531">_xlfn.TEXTJOIN(",", TRUE, _xlfn.UNIQUE(IF((序时账[日期]=B4531)*(序时账[凭证字号]=C4531), 序时账[科目编码], "")))</f>
        <v>0</v>
      </c>
      <c r="B4531" s="89"/>
      <c r="G4531" s="39"/>
      <c r="H4531" s="39"/>
      <c r="I4531" s="42">
        <f>IF(F4531&lt;&gt;"结转本期损益",_xlfn.XLOOKUP(D4531,科目余额表[科目编码],科目余额表[抽查项目],"无匹配"),"期间结转")</f>
        <v>0</v>
      </c>
      <c r="J4531" s="38" t="str" cm="1">
        <f t="array" ref="J4531">_xlfn.TEXTJOIN(",", TRUE, _xlfn.UNIQUE(IF((序时账[日期]=B4531)*(序时账[凭证字号]=C4531)*IF(G4531=0,序时账[借方金额]&lt;&gt;0,序时账[借方金额]=0)*(序时账[科目编码]&lt;&gt;D4531), 序时账[科目名称], "")))</f>
        <v/>
      </c>
      <c r="K4531" s="42"/>
      <c r="M4531" s="24"/>
      <c r="N4531" s="23"/>
    </row>
    <row r="4532" spans="1:14">
      <c r="A4532" s="38" t="str" cm="1">
        <f t="array" ref="A4532">_xlfn.TEXTJOIN(",", TRUE, _xlfn.UNIQUE(IF((序时账[日期]=B4532)*(序时账[凭证字号]=C4532), 序时账[科目编码], "")))</f>
        <v>0</v>
      </c>
      <c r="B4532" s="89"/>
      <c r="G4532" s="39"/>
      <c r="H4532" s="39"/>
      <c r="I4532" s="42">
        <f>IF(F4532&lt;&gt;"结转本期损益",_xlfn.XLOOKUP(D4532,科目余额表[科目编码],科目余额表[抽查项目],"无匹配"),"期间结转")</f>
        <v>0</v>
      </c>
      <c r="J4532" s="38" t="str" cm="1">
        <f t="array" ref="J4532">_xlfn.TEXTJOIN(",", TRUE, _xlfn.UNIQUE(IF((序时账[日期]=B4532)*(序时账[凭证字号]=C4532)*IF(G4532=0,序时账[借方金额]&lt;&gt;0,序时账[借方金额]=0)*(序时账[科目编码]&lt;&gt;D4532), 序时账[科目名称], "")))</f>
        <v/>
      </c>
      <c r="K4532" s="42"/>
      <c r="M4532" s="24"/>
      <c r="N4532" s="23"/>
    </row>
    <row r="4533" spans="1:14">
      <c r="A4533" s="38" t="str" cm="1">
        <f t="array" ref="A4533">_xlfn.TEXTJOIN(",", TRUE, _xlfn.UNIQUE(IF((序时账[日期]=B4533)*(序时账[凭证字号]=C4533), 序时账[科目编码], "")))</f>
        <v>0</v>
      </c>
      <c r="B4533" s="89"/>
      <c r="G4533" s="39"/>
      <c r="H4533" s="39"/>
      <c r="I4533" s="42">
        <f>IF(F4533&lt;&gt;"结转本期损益",_xlfn.XLOOKUP(D4533,科目余额表[科目编码],科目余额表[抽查项目],"无匹配"),"期间结转")</f>
        <v>0</v>
      </c>
      <c r="J4533" s="38" t="str" cm="1">
        <f t="array" ref="J4533">_xlfn.TEXTJOIN(",", TRUE, _xlfn.UNIQUE(IF((序时账[日期]=B4533)*(序时账[凭证字号]=C4533)*IF(G4533=0,序时账[借方金额]&lt;&gt;0,序时账[借方金额]=0)*(序时账[科目编码]&lt;&gt;D4533), 序时账[科目名称], "")))</f>
        <v/>
      </c>
      <c r="K4533" s="42"/>
      <c r="M4533" s="24"/>
      <c r="N4533" s="23"/>
    </row>
    <row r="4534" spans="1:14">
      <c r="A4534" s="38" t="str" cm="1">
        <f t="array" ref="A4534">_xlfn.TEXTJOIN(",", TRUE, _xlfn.UNIQUE(IF((序时账[日期]=B4534)*(序时账[凭证字号]=C4534), 序时账[科目编码], "")))</f>
        <v>0</v>
      </c>
      <c r="B4534" s="89"/>
      <c r="G4534" s="39"/>
      <c r="H4534" s="39"/>
      <c r="I4534" s="42">
        <f>IF(F4534&lt;&gt;"结转本期损益",_xlfn.XLOOKUP(D4534,科目余额表[科目编码],科目余额表[抽查项目],"无匹配"),"期间结转")</f>
        <v>0</v>
      </c>
      <c r="J4534" s="38" t="str" cm="1">
        <f t="array" ref="J4534">_xlfn.TEXTJOIN(",", TRUE, _xlfn.UNIQUE(IF((序时账[日期]=B4534)*(序时账[凭证字号]=C4534)*IF(G4534=0,序时账[借方金额]&lt;&gt;0,序时账[借方金额]=0)*(序时账[科目编码]&lt;&gt;D4534), 序时账[科目名称], "")))</f>
        <v/>
      </c>
      <c r="K4534" s="42"/>
      <c r="M4534" s="24"/>
      <c r="N4534" s="23"/>
    </row>
    <row r="4535" spans="1:14">
      <c r="A4535" s="38" t="str" cm="1">
        <f t="array" ref="A4535">_xlfn.TEXTJOIN(",", TRUE, _xlfn.UNIQUE(IF((序时账[日期]=B4535)*(序时账[凭证字号]=C4535), 序时账[科目编码], "")))</f>
        <v>0</v>
      </c>
      <c r="B4535" s="89"/>
      <c r="G4535" s="39"/>
      <c r="H4535" s="39"/>
      <c r="I4535" s="42">
        <f>IF(F4535&lt;&gt;"结转本期损益",_xlfn.XLOOKUP(D4535,科目余额表[科目编码],科目余额表[抽查项目],"无匹配"),"期间结转")</f>
        <v>0</v>
      </c>
      <c r="J4535" s="38" t="str" cm="1">
        <f t="array" ref="J4535">_xlfn.TEXTJOIN(",", TRUE, _xlfn.UNIQUE(IF((序时账[日期]=B4535)*(序时账[凭证字号]=C4535)*IF(G4535=0,序时账[借方金额]&lt;&gt;0,序时账[借方金额]=0)*(序时账[科目编码]&lt;&gt;D4535), 序时账[科目名称], "")))</f>
        <v/>
      </c>
      <c r="K4535" s="42"/>
      <c r="M4535" s="24"/>
      <c r="N4535" s="23"/>
    </row>
    <row r="4536" spans="1:14">
      <c r="A4536" s="38" t="str" cm="1">
        <f t="array" ref="A4536">_xlfn.TEXTJOIN(",", TRUE, _xlfn.UNIQUE(IF((序时账[日期]=B4536)*(序时账[凭证字号]=C4536), 序时账[科目编码], "")))</f>
        <v>0</v>
      </c>
      <c r="B4536" s="89"/>
      <c r="G4536" s="39"/>
      <c r="H4536" s="39"/>
      <c r="I4536" s="42">
        <f>IF(F4536&lt;&gt;"结转本期损益",_xlfn.XLOOKUP(D4536,科目余额表[科目编码],科目余额表[抽查项目],"无匹配"),"期间结转")</f>
        <v>0</v>
      </c>
      <c r="J4536" s="38" t="str" cm="1">
        <f t="array" ref="J4536">_xlfn.TEXTJOIN(",", TRUE, _xlfn.UNIQUE(IF((序时账[日期]=B4536)*(序时账[凭证字号]=C4536)*IF(G4536=0,序时账[借方金额]&lt;&gt;0,序时账[借方金额]=0)*(序时账[科目编码]&lt;&gt;D4536), 序时账[科目名称], "")))</f>
        <v/>
      </c>
      <c r="K4536" s="42"/>
      <c r="M4536" s="24"/>
      <c r="N4536" s="23"/>
    </row>
    <row r="4537" spans="1:14">
      <c r="A4537" s="38" t="str" cm="1">
        <f t="array" ref="A4537">_xlfn.TEXTJOIN(",", TRUE, _xlfn.UNIQUE(IF((序时账[日期]=B4537)*(序时账[凭证字号]=C4537), 序时账[科目编码], "")))</f>
        <v>0</v>
      </c>
      <c r="B4537" s="89"/>
      <c r="G4537" s="39"/>
      <c r="H4537" s="39"/>
      <c r="I4537" s="42">
        <f>IF(F4537&lt;&gt;"结转本期损益",_xlfn.XLOOKUP(D4537,科目余额表[科目编码],科目余额表[抽查项目],"无匹配"),"期间结转")</f>
        <v>0</v>
      </c>
      <c r="J4537" s="38" t="str" cm="1">
        <f t="array" ref="J4537">_xlfn.TEXTJOIN(",", TRUE, _xlfn.UNIQUE(IF((序时账[日期]=B4537)*(序时账[凭证字号]=C4537)*IF(G4537=0,序时账[借方金额]&lt;&gt;0,序时账[借方金额]=0)*(序时账[科目编码]&lt;&gt;D4537), 序时账[科目名称], "")))</f>
        <v/>
      </c>
      <c r="K4537" s="42"/>
      <c r="M4537" s="24"/>
      <c r="N4537" s="23"/>
    </row>
    <row r="4538" spans="1:14">
      <c r="A4538" s="38" t="str" cm="1">
        <f t="array" ref="A4538">_xlfn.TEXTJOIN(",", TRUE, _xlfn.UNIQUE(IF((序时账[日期]=B4538)*(序时账[凭证字号]=C4538), 序时账[科目编码], "")))</f>
        <v>0</v>
      </c>
      <c r="B4538" s="89"/>
      <c r="G4538" s="39"/>
      <c r="H4538" s="39"/>
      <c r="I4538" s="42">
        <f>IF(F4538&lt;&gt;"结转本期损益",_xlfn.XLOOKUP(D4538,科目余额表[科目编码],科目余额表[抽查项目],"无匹配"),"期间结转")</f>
        <v>0</v>
      </c>
      <c r="J4538" s="38" t="str" cm="1">
        <f t="array" ref="J4538">_xlfn.TEXTJOIN(",", TRUE, _xlfn.UNIQUE(IF((序时账[日期]=B4538)*(序时账[凭证字号]=C4538)*IF(G4538=0,序时账[借方金额]&lt;&gt;0,序时账[借方金额]=0)*(序时账[科目编码]&lt;&gt;D4538), 序时账[科目名称], "")))</f>
        <v/>
      </c>
      <c r="K4538" s="42"/>
      <c r="M4538" s="24"/>
      <c r="N4538" s="23"/>
    </row>
    <row r="4539" spans="1:14">
      <c r="A4539" s="38" t="str" cm="1">
        <f t="array" ref="A4539">_xlfn.TEXTJOIN(",", TRUE, _xlfn.UNIQUE(IF((序时账[日期]=B4539)*(序时账[凭证字号]=C4539), 序时账[科目编码], "")))</f>
        <v>0</v>
      </c>
      <c r="B4539" s="89"/>
      <c r="G4539" s="39"/>
      <c r="H4539" s="39"/>
      <c r="I4539" s="42">
        <f>IF(F4539&lt;&gt;"结转本期损益",_xlfn.XLOOKUP(D4539,科目余额表[科目编码],科目余额表[抽查项目],"无匹配"),"期间结转")</f>
        <v>0</v>
      </c>
      <c r="J4539" s="38" t="str" cm="1">
        <f t="array" ref="J4539">_xlfn.TEXTJOIN(",", TRUE, _xlfn.UNIQUE(IF((序时账[日期]=B4539)*(序时账[凭证字号]=C4539)*IF(G4539=0,序时账[借方金额]&lt;&gt;0,序时账[借方金额]=0)*(序时账[科目编码]&lt;&gt;D4539), 序时账[科目名称], "")))</f>
        <v/>
      </c>
      <c r="K4539" s="42"/>
      <c r="M4539" s="24"/>
      <c r="N4539" s="23"/>
    </row>
    <row r="4540" spans="1:14">
      <c r="A4540" s="38" t="str" cm="1">
        <f t="array" ref="A4540">_xlfn.TEXTJOIN(",", TRUE, _xlfn.UNIQUE(IF((序时账[日期]=B4540)*(序时账[凭证字号]=C4540), 序时账[科目编码], "")))</f>
        <v>0</v>
      </c>
      <c r="B4540" s="89"/>
      <c r="G4540" s="39"/>
      <c r="H4540" s="39"/>
      <c r="I4540" s="42">
        <f>IF(F4540&lt;&gt;"结转本期损益",_xlfn.XLOOKUP(D4540,科目余额表[科目编码],科目余额表[抽查项目],"无匹配"),"期间结转")</f>
        <v>0</v>
      </c>
      <c r="J4540" s="38" t="str" cm="1">
        <f t="array" ref="J4540">_xlfn.TEXTJOIN(",", TRUE, _xlfn.UNIQUE(IF((序时账[日期]=B4540)*(序时账[凭证字号]=C4540)*IF(G4540=0,序时账[借方金额]&lt;&gt;0,序时账[借方金额]=0)*(序时账[科目编码]&lt;&gt;D4540), 序时账[科目名称], "")))</f>
        <v/>
      </c>
      <c r="K4540" s="42"/>
      <c r="M4540" s="24"/>
      <c r="N4540" s="23"/>
    </row>
    <row r="4541" spans="1:14">
      <c r="A4541" s="38" t="str" cm="1">
        <f t="array" ref="A4541">_xlfn.TEXTJOIN(",", TRUE, _xlfn.UNIQUE(IF((序时账[日期]=B4541)*(序时账[凭证字号]=C4541), 序时账[科目编码], "")))</f>
        <v>0</v>
      </c>
      <c r="B4541" s="89"/>
      <c r="G4541" s="39"/>
      <c r="H4541" s="39"/>
      <c r="I4541" s="42">
        <f>IF(F4541&lt;&gt;"结转本期损益",_xlfn.XLOOKUP(D4541,科目余额表[科目编码],科目余额表[抽查项目],"无匹配"),"期间结转")</f>
        <v>0</v>
      </c>
      <c r="J4541" s="38" t="str" cm="1">
        <f t="array" ref="J4541">_xlfn.TEXTJOIN(",", TRUE, _xlfn.UNIQUE(IF((序时账[日期]=B4541)*(序时账[凭证字号]=C4541)*IF(G4541=0,序时账[借方金额]&lt;&gt;0,序时账[借方金额]=0)*(序时账[科目编码]&lt;&gt;D4541), 序时账[科目名称], "")))</f>
        <v/>
      </c>
      <c r="K4541" s="42"/>
      <c r="M4541" s="24"/>
      <c r="N4541" s="23"/>
    </row>
    <row r="4542" spans="1:14">
      <c r="A4542" s="38" t="str" cm="1">
        <f t="array" ref="A4542">_xlfn.TEXTJOIN(",", TRUE, _xlfn.UNIQUE(IF((序时账[日期]=B4542)*(序时账[凭证字号]=C4542), 序时账[科目编码], "")))</f>
        <v>0</v>
      </c>
      <c r="B4542" s="89"/>
      <c r="G4542" s="39"/>
      <c r="H4542" s="39"/>
      <c r="I4542" s="42">
        <f>IF(F4542&lt;&gt;"结转本期损益",_xlfn.XLOOKUP(D4542,科目余额表[科目编码],科目余额表[抽查项目],"无匹配"),"期间结转")</f>
        <v>0</v>
      </c>
      <c r="J4542" s="38" t="str" cm="1">
        <f t="array" ref="J4542">_xlfn.TEXTJOIN(",", TRUE, _xlfn.UNIQUE(IF((序时账[日期]=B4542)*(序时账[凭证字号]=C4542)*IF(G4542=0,序时账[借方金额]&lt;&gt;0,序时账[借方金额]=0)*(序时账[科目编码]&lt;&gt;D4542), 序时账[科目名称], "")))</f>
        <v/>
      </c>
      <c r="K4542" s="42"/>
      <c r="M4542" s="24"/>
      <c r="N4542" s="23"/>
    </row>
    <row r="4543" spans="1:14">
      <c r="A4543" s="38" t="str" cm="1">
        <f t="array" ref="A4543">_xlfn.TEXTJOIN(",", TRUE, _xlfn.UNIQUE(IF((序时账[日期]=B4543)*(序时账[凭证字号]=C4543), 序时账[科目编码], "")))</f>
        <v>0</v>
      </c>
      <c r="B4543" s="89"/>
      <c r="G4543" s="39"/>
      <c r="H4543" s="39"/>
      <c r="I4543" s="42">
        <f>IF(F4543&lt;&gt;"结转本期损益",_xlfn.XLOOKUP(D4543,科目余额表[科目编码],科目余额表[抽查项目],"无匹配"),"期间结转")</f>
        <v>0</v>
      </c>
      <c r="J4543" s="38" t="str" cm="1">
        <f t="array" ref="J4543">_xlfn.TEXTJOIN(",", TRUE, _xlfn.UNIQUE(IF((序时账[日期]=B4543)*(序时账[凭证字号]=C4543)*IF(G4543=0,序时账[借方金额]&lt;&gt;0,序时账[借方金额]=0)*(序时账[科目编码]&lt;&gt;D4543), 序时账[科目名称], "")))</f>
        <v/>
      </c>
      <c r="K4543" s="42"/>
      <c r="M4543" s="24"/>
      <c r="N4543" s="23"/>
    </row>
    <row r="4544" spans="1:14">
      <c r="A4544" s="38" t="str" cm="1">
        <f t="array" ref="A4544">_xlfn.TEXTJOIN(",", TRUE, _xlfn.UNIQUE(IF((序时账[日期]=B4544)*(序时账[凭证字号]=C4544), 序时账[科目编码], "")))</f>
        <v>0</v>
      </c>
      <c r="B4544" s="89"/>
      <c r="G4544" s="39"/>
      <c r="H4544" s="39"/>
      <c r="I4544" s="42">
        <f>IF(F4544&lt;&gt;"结转本期损益",_xlfn.XLOOKUP(D4544,科目余额表[科目编码],科目余额表[抽查项目],"无匹配"),"期间结转")</f>
        <v>0</v>
      </c>
      <c r="J4544" s="38" t="str" cm="1">
        <f t="array" ref="J4544">_xlfn.TEXTJOIN(",", TRUE, _xlfn.UNIQUE(IF((序时账[日期]=B4544)*(序时账[凭证字号]=C4544)*IF(G4544=0,序时账[借方金额]&lt;&gt;0,序时账[借方金额]=0)*(序时账[科目编码]&lt;&gt;D4544), 序时账[科目名称], "")))</f>
        <v/>
      </c>
      <c r="K4544" s="42"/>
      <c r="M4544" s="24"/>
      <c r="N4544" s="23"/>
    </row>
    <row r="4545" spans="1:14">
      <c r="A4545" s="38" t="str" cm="1">
        <f t="array" ref="A4545">_xlfn.TEXTJOIN(",", TRUE, _xlfn.UNIQUE(IF((序时账[日期]=B4545)*(序时账[凭证字号]=C4545), 序时账[科目编码], "")))</f>
        <v>0</v>
      </c>
      <c r="B4545" s="89"/>
      <c r="G4545" s="39"/>
      <c r="H4545" s="39"/>
      <c r="I4545" s="42">
        <f>IF(F4545&lt;&gt;"结转本期损益",_xlfn.XLOOKUP(D4545,科目余额表[科目编码],科目余额表[抽查项目],"无匹配"),"期间结转")</f>
        <v>0</v>
      </c>
      <c r="J4545" s="38" t="str" cm="1">
        <f t="array" ref="J4545">_xlfn.TEXTJOIN(",", TRUE, _xlfn.UNIQUE(IF((序时账[日期]=B4545)*(序时账[凭证字号]=C4545)*IF(G4545=0,序时账[借方金额]&lt;&gt;0,序时账[借方金额]=0)*(序时账[科目编码]&lt;&gt;D4545), 序时账[科目名称], "")))</f>
        <v/>
      </c>
      <c r="K4545" s="42"/>
      <c r="M4545" s="24"/>
      <c r="N4545" s="23"/>
    </row>
    <row r="4546" spans="1:14">
      <c r="A4546" s="38" t="str" cm="1">
        <f t="array" ref="A4546">_xlfn.TEXTJOIN(",", TRUE, _xlfn.UNIQUE(IF((序时账[日期]=B4546)*(序时账[凭证字号]=C4546), 序时账[科目编码], "")))</f>
        <v>0</v>
      </c>
      <c r="B4546" s="89"/>
      <c r="G4546" s="39"/>
      <c r="H4546" s="39"/>
      <c r="I4546" s="42">
        <f>IF(F4546&lt;&gt;"结转本期损益",_xlfn.XLOOKUP(D4546,科目余额表[科目编码],科目余额表[抽查项目],"无匹配"),"期间结转")</f>
        <v>0</v>
      </c>
      <c r="J4546" s="38" t="str" cm="1">
        <f t="array" ref="J4546">_xlfn.TEXTJOIN(",", TRUE, _xlfn.UNIQUE(IF((序时账[日期]=B4546)*(序时账[凭证字号]=C4546)*IF(G4546=0,序时账[借方金额]&lt;&gt;0,序时账[借方金额]=0)*(序时账[科目编码]&lt;&gt;D4546), 序时账[科目名称], "")))</f>
        <v/>
      </c>
      <c r="K4546" s="42"/>
      <c r="M4546" s="24"/>
      <c r="N4546" s="23"/>
    </row>
    <row r="4547" spans="1:14">
      <c r="A4547" s="38" t="str" cm="1">
        <f t="array" ref="A4547">_xlfn.TEXTJOIN(",", TRUE, _xlfn.UNIQUE(IF((序时账[日期]=B4547)*(序时账[凭证字号]=C4547), 序时账[科目编码], "")))</f>
        <v>0</v>
      </c>
      <c r="B4547" s="89"/>
      <c r="G4547" s="39"/>
      <c r="H4547" s="39"/>
      <c r="I4547" s="42">
        <f>IF(F4547&lt;&gt;"结转本期损益",_xlfn.XLOOKUP(D4547,科目余额表[科目编码],科目余额表[抽查项目],"无匹配"),"期间结转")</f>
        <v>0</v>
      </c>
      <c r="J4547" s="38" t="str" cm="1">
        <f t="array" ref="J4547">_xlfn.TEXTJOIN(",", TRUE, _xlfn.UNIQUE(IF((序时账[日期]=B4547)*(序时账[凭证字号]=C4547)*IF(G4547=0,序时账[借方金额]&lt;&gt;0,序时账[借方金额]=0)*(序时账[科目编码]&lt;&gt;D4547), 序时账[科目名称], "")))</f>
        <v/>
      </c>
      <c r="K4547" s="42"/>
      <c r="M4547" s="24"/>
      <c r="N4547" s="23"/>
    </row>
    <row r="4548" spans="1:14">
      <c r="A4548" s="38" t="str" cm="1">
        <f t="array" ref="A4548">_xlfn.TEXTJOIN(",", TRUE, _xlfn.UNIQUE(IF((序时账[日期]=B4548)*(序时账[凭证字号]=C4548), 序时账[科目编码], "")))</f>
        <v>0</v>
      </c>
      <c r="B4548" s="89"/>
      <c r="G4548" s="39"/>
      <c r="H4548" s="39"/>
      <c r="I4548" s="42">
        <f>IF(F4548&lt;&gt;"结转本期损益",_xlfn.XLOOKUP(D4548,科目余额表[科目编码],科目余额表[抽查项目],"无匹配"),"期间结转")</f>
        <v>0</v>
      </c>
      <c r="J4548" s="38" t="str" cm="1">
        <f t="array" ref="J4548">_xlfn.TEXTJOIN(",", TRUE, _xlfn.UNIQUE(IF((序时账[日期]=B4548)*(序时账[凭证字号]=C4548)*IF(G4548=0,序时账[借方金额]&lt;&gt;0,序时账[借方金额]=0)*(序时账[科目编码]&lt;&gt;D4548), 序时账[科目名称], "")))</f>
        <v/>
      </c>
      <c r="K4548" s="42"/>
      <c r="M4548" s="24"/>
      <c r="N4548" s="23"/>
    </row>
    <row r="4549" spans="1:14">
      <c r="A4549" s="38" t="str" cm="1">
        <f t="array" ref="A4549">_xlfn.TEXTJOIN(",", TRUE, _xlfn.UNIQUE(IF((序时账[日期]=B4549)*(序时账[凭证字号]=C4549), 序时账[科目编码], "")))</f>
        <v>0</v>
      </c>
      <c r="B4549" s="89"/>
      <c r="G4549" s="39"/>
      <c r="H4549" s="39"/>
      <c r="I4549" s="42">
        <f>IF(F4549&lt;&gt;"结转本期损益",_xlfn.XLOOKUP(D4549,科目余额表[科目编码],科目余额表[抽查项目],"无匹配"),"期间结转")</f>
        <v>0</v>
      </c>
      <c r="J4549" s="38" t="str" cm="1">
        <f t="array" ref="J4549">_xlfn.TEXTJOIN(",", TRUE, _xlfn.UNIQUE(IF((序时账[日期]=B4549)*(序时账[凭证字号]=C4549)*IF(G4549=0,序时账[借方金额]&lt;&gt;0,序时账[借方金额]=0)*(序时账[科目编码]&lt;&gt;D4549), 序时账[科目名称], "")))</f>
        <v/>
      </c>
      <c r="K4549" s="42"/>
      <c r="M4549" s="24"/>
      <c r="N4549" s="23"/>
    </row>
    <row r="4550" spans="1:14">
      <c r="A4550" s="38" t="str" cm="1">
        <f t="array" ref="A4550">_xlfn.TEXTJOIN(",", TRUE, _xlfn.UNIQUE(IF((序时账[日期]=B4550)*(序时账[凭证字号]=C4550), 序时账[科目编码], "")))</f>
        <v>0</v>
      </c>
      <c r="B4550" s="89"/>
      <c r="G4550" s="39"/>
      <c r="H4550" s="39"/>
      <c r="I4550" s="42">
        <f>IF(F4550&lt;&gt;"结转本期损益",_xlfn.XLOOKUP(D4550,科目余额表[科目编码],科目余额表[抽查项目],"无匹配"),"期间结转")</f>
        <v>0</v>
      </c>
      <c r="J4550" s="38" t="str" cm="1">
        <f t="array" ref="J4550">_xlfn.TEXTJOIN(",", TRUE, _xlfn.UNIQUE(IF((序时账[日期]=B4550)*(序时账[凭证字号]=C4550)*IF(G4550=0,序时账[借方金额]&lt;&gt;0,序时账[借方金额]=0)*(序时账[科目编码]&lt;&gt;D4550), 序时账[科目名称], "")))</f>
        <v/>
      </c>
      <c r="K4550" s="42"/>
      <c r="M4550" s="24"/>
      <c r="N4550" s="23"/>
    </row>
    <row r="4551" spans="1:14">
      <c r="A4551" s="38" t="str" cm="1">
        <f t="array" ref="A4551">_xlfn.TEXTJOIN(",", TRUE, _xlfn.UNIQUE(IF((序时账[日期]=B4551)*(序时账[凭证字号]=C4551), 序时账[科目编码], "")))</f>
        <v>0</v>
      </c>
      <c r="B4551" s="89"/>
      <c r="G4551" s="39"/>
      <c r="H4551" s="39"/>
      <c r="I4551" s="42">
        <f>IF(F4551&lt;&gt;"结转本期损益",_xlfn.XLOOKUP(D4551,科目余额表[科目编码],科目余额表[抽查项目],"无匹配"),"期间结转")</f>
        <v>0</v>
      </c>
      <c r="J4551" s="38" t="str" cm="1">
        <f t="array" ref="J4551">_xlfn.TEXTJOIN(",", TRUE, _xlfn.UNIQUE(IF((序时账[日期]=B4551)*(序时账[凭证字号]=C4551)*IF(G4551=0,序时账[借方金额]&lt;&gt;0,序时账[借方金额]=0)*(序时账[科目编码]&lt;&gt;D4551), 序时账[科目名称], "")))</f>
        <v/>
      </c>
      <c r="K4551" s="42"/>
      <c r="M4551" s="24"/>
      <c r="N4551" s="23"/>
    </row>
    <row r="4552" spans="1:14">
      <c r="A4552" s="38" t="str" cm="1">
        <f t="array" ref="A4552">_xlfn.TEXTJOIN(",", TRUE, _xlfn.UNIQUE(IF((序时账[日期]=B4552)*(序时账[凭证字号]=C4552), 序时账[科目编码], "")))</f>
        <v>0</v>
      </c>
      <c r="B4552" s="89"/>
      <c r="G4552" s="39"/>
      <c r="H4552" s="39"/>
      <c r="I4552" s="42">
        <f>IF(F4552&lt;&gt;"结转本期损益",_xlfn.XLOOKUP(D4552,科目余额表[科目编码],科目余额表[抽查项目],"无匹配"),"期间结转")</f>
        <v>0</v>
      </c>
      <c r="J4552" s="38" t="str" cm="1">
        <f t="array" ref="J4552">_xlfn.TEXTJOIN(",", TRUE, _xlfn.UNIQUE(IF((序时账[日期]=B4552)*(序时账[凭证字号]=C4552)*IF(G4552=0,序时账[借方金额]&lt;&gt;0,序时账[借方金额]=0)*(序时账[科目编码]&lt;&gt;D4552), 序时账[科目名称], "")))</f>
        <v/>
      </c>
      <c r="K4552" s="42"/>
      <c r="M4552" s="24"/>
      <c r="N4552" s="23"/>
    </row>
    <row r="4553" spans="1:14">
      <c r="A4553" s="38" t="str" cm="1">
        <f t="array" ref="A4553">_xlfn.TEXTJOIN(",", TRUE, _xlfn.UNIQUE(IF((序时账[日期]=B4553)*(序时账[凭证字号]=C4553), 序时账[科目编码], "")))</f>
        <v>0</v>
      </c>
      <c r="B4553" s="89"/>
      <c r="G4553" s="39"/>
      <c r="H4553" s="39"/>
      <c r="I4553" s="42">
        <f>IF(F4553&lt;&gt;"结转本期损益",_xlfn.XLOOKUP(D4553,科目余额表[科目编码],科目余额表[抽查项目],"无匹配"),"期间结转")</f>
        <v>0</v>
      </c>
      <c r="J4553" s="38" t="str" cm="1">
        <f t="array" ref="J4553">_xlfn.TEXTJOIN(",", TRUE, _xlfn.UNIQUE(IF((序时账[日期]=B4553)*(序时账[凭证字号]=C4553)*IF(G4553=0,序时账[借方金额]&lt;&gt;0,序时账[借方金额]=0)*(序时账[科目编码]&lt;&gt;D4553), 序时账[科目名称], "")))</f>
        <v/>
      </c>
      <c r="K4553" s="42"/>
      <c r="M4553" s="24"/>
      <c r="N4553" s="23"/>
    </row>
    <row r="4554" spans="1:14">
      <c r="A4554" s="38" t="str" cm="1">
        <f t="array" ref="A4554">_xlfn.TEXTJOIN(",", TRUE, _xlfn.UNIQUE(IF((序时账[日期]=B4554)*(序时账[凭证字号]=C4554), 序时账[科目编码], "")))</f>
        <v>0</v>
      </c>
      <c r="B4554" s="89"/>
      <c r="G4554" s="39"/>
      <c r="H4554" s="39"/>
      <c r="I4554" s="42">
        <f>IF(F4554&lt;&gt;"结转本期损益",_xlfn.XLOOKUP(D4554,科目余额表[科目编码],科目余额表[抽查项目],"无匹配"),"期间结转")</f>
        <v>0</v>
      </c>
      <c r="J4554" s="38" t="str" cm="1">
        <f t="array" ref="J4554">_xlfn.TEXTJOIN(",", TRUE, _xlfn.UNIQUE(IF((序时账[日期]=B4554)*(序时账[凭证字号]=C4554)*IF(G4554=0,序时账[借方金额]&lt;&gt;0,序时账[借方金额]=0)*(序时账[科目编码]&lt;&gt;D4554), 序时账[科目名称], "")))</f>
        <v/>
      </c>
      <c r="K4554" s="42"/>
      <c r="M4554" s="24"/>
      <c r="N4554" s="23"/>
    </row>
    <row r="4555" spans="1:14">
      <c r="A4555" s="38" t="str" cm="1">
        <f t="array" ref="A4555">_xlfn.TEXTJOIN(",", TRUE, _xlfn.UNIQUE(IF((序时账[日期]=B4555)*(序时账[凭证字号]=C4555), 序时账[科目编码], "")))</f>
        <v>0</v>
      </c>
      <c r="B4555" s="89"/>
      <c r="G4555" s="39"/>
      <c r="H4555" s="39"/>
      <c r="I4555" s="42">
        <f>IF(F4555&lt;&gt;"结转本期损益",_xlfn.XLOOKUP(D4555,科目余额表[科目编码],科目余额表[抽查项目],"无匹配"),"期间结转")</f>
        <v>0</v>
      </c>
      <c r="J4555" s="38" t="str" cm="1">
        <f t="array" ref="J4555">_xlfn.TEXTJOIN(",", TRUE, _xlfn.UNIQUE(IF((序时账[日期]=B4555)*(序时账[凭证字号]=C4555)*IF(G4555=0,序时账[借方金额]&lt;&gt;0,序时账[借方金额]=0)*(序时账[科目编码]&lt;&gt;D4555), 序时账[科目名称], "")))</f>
        <v/>
      </c>
      <c r="K4555" s="42"/>
      <c r="M4555" s="24"/>
      <c r="N4555" s="23"/>
    </row>
    <row r="4556" spans="1:14">
      <c r="A4556" s="38" t="str" cm="1">
        <f t="array" ref="A4556">_xlfn.TEXTJOIN(",", TRUE, _xlfn.UNIQUE(IF((序时账[日期]=B4556)*(序时账[凭证字号]=C4556), 序时账[科目编码], "")))</f>
        <v>0</v>
      </c>
      <c r="B4556" s="89"/>
      <c r="G4556" s="39"/>
      <c r="H4556" s="39"/>
      <c r="I4556" s="42">
        <f>IF(F4556&lt;&gt;"结转本期损益",_xlfn.XLOOKUP(D4556,科目余额表[科目编码],科目余额表[抽查项目],"无匹配"),"期间结转")</f>
        <v>0</v>
      </c>
      <c r="J4556" s="38" t="str" cm="1">
        <f t="array" ref="J4556">_xlfn.TEXTJOIN(",", TRUE, _xlfn.UNIQUE(IF((序时账[日期]=B4556)*(序时账[凭证字号]=C4556)*IF(G4556=0,序时账[借方金额]&lt;&gt;0,序时账[借方金额]=0)*(序时账[科目编码]&lt;&gt;D4556), 序时账[科目名称], "")))</f>
        <v/>
      </c>
      <c r="K4556" s="42"/>
      <c r="M4556" s="24"/>
      <c r="N4556" s="23"/>
    </row>
    <row r="4557" spans="1:14">
      <c r="A4557" s="38" t="str" cm="1">
        <f t="array" ref="A4557">_xlfn.TEXTJOIN(",", TRUE, _xlfn.UNIQUE(IF((序时账[日期]=B4557)*(序时账[凭证字号]=C4557), 序时账[科目编码], "")))</f>
        <v>0</v>
      </c>
      <c r="B4557" s="89"/>
      <c r="G4557" s="39"/>
      <c r="H4557" s="39"/>
      <c r="I4557" s="42">
        <f>IF(F4557&lt;&gt;"结转本期损益",_xlfn.XLOOKUP(D4557,科目余额表[科目编码],科目余额表[抽查项目],"无匹配"),"期间结转")</f>
        <v>0</v>
      </c>
      <c r="J4557" s="38" t="str" cm="1">
        <f t="array" ref="J4557">_xlfn.TEXTJOIN(",", TRUE, _xlfn.UNIQUE(IF((序时账[日期]=B4557)*(序时账[凭证字号]=C4557)*IF(G4557=0,序时账[借方金额]&lt;&gt;0,序时账[借方金额]=0)*(序时账[科目编码]&lt;&gt;D4557), 序时账[科目名称], "")))</f>
        <v/>
      </c>
      <c r="K4557" s="42"/>
      <c r="M4557" s="24"/>
      <c r="N4557" s="23"/>
    </row>
    <row r="4558" spans="1:14">
      <c r="A4558" s="38" t="str" cm="1">
        <f t="array" ref="A4558">_xlfn.TEXTJOIN(",", TRUE, _xlfn.UNIQUE(IF((序时账[日期]=B4558)*(序时账[凭证字号]=C4558), 序时账[科目编码], "")))</f>
        <v>0</v>
      </c>
      <c r="B4558" s="89"/>
      <c r="G4558" s="39"/>
      <c r="H4558" s="39"/>
      <c r="I4558" s="42">
        <f>IF(F4558&lt;&gt;"结转本期损益",_xlfn.XLOOKUP(D4558,科目余额表[科目编码],科目余额表[抽查项目],"无匹配"),"期间结转")</f>
        <v>0</v>
      </c>
      <c r="J4558" s="38" t="str" cm="1">
        <f t="array" ref="J4558">_xlfn.TEXTJOIN(",", TRUE, _xlfn.UNIQUE(IF((序时账[日期]=B4558)*(序时账[凭证字号]=C4558)*IF(G4558=0,序时账[借方金额]&lt;&gt;0,序时账[借方金额]=0)*(序时账[科目编码]&lt;&gt;D4558), 序时账[科目名称], "")))</f>
        <v/>
      </c>
      <c r="K4558" s="42"/>
      <c r="M4558" s="24"/>
      <c r="N4558" s="23"/>
    </row>
    <row r="4559" spans="1:14">
      <c r="A4559" s="38" t="str" cm="1">
        <f t="array" ref="A4559">_xlfn.TEXTJOIN(",", TRUE, _xlfn.UNIQUE(IF((序时账[日期]=B4559)*(序时账[凭证字号]=C4559), 序时账[科目编码], "")))</f>
        <v>0</v>
      </c>
      <c r="B4559" s="89"/>
      <c r="G4559" s="39"/>
      <c r="H4559" s="39"/>
      <c r="I4559" s="42">
        <f>IF(F4559&lt;&gt;"结转本期损益",_xlfn.XLOOKUP(D4559,科目余额表[科目编码],科目余额表[抽查项目],"无匹配"),"期间结转")</f>
        <v>0</v>
      </c>
      <c r="J4559" s="38" t="str" cm="1">
        <f t="array" ref="J4559">_xlfn.TEXTJOIN(",", TRUE, _xlfn.UNIQUE(IF((序时账[日期]=B4559)*(序时账[凭证字号]=C4559)*IF(G4559=0,序时账[借方金额]&lt;&gt;0,序时账[借方金额]=0)*(序时账[科目编码]&lt;&gt;D4559), 序时账[科目名称], "")))</f>
        <v/>
      </c>
      <c r="K4559" s="42"/>
      <c r="M4559" s="24"/>
      <c r="N4559" s="23"/>
    </row>
    <row r="4560" spans="1:14">
      <c r="A4560" s="38" t="str" cm="1">
        <f t="array" ref="A4560">_xlfn.TEXTJOIN(",", TRUE, _xlfn.UNIQUE(IF((序时账[日期]=B4560)*(序时账[凭证字号]=C4560), 序时账[科目编码], "")))</f>
        <v>0</v>
      </c>
      <c r="B4560" s="89"/>
      <c r="G4560" s="39"/>
      <c r="H4560" s="39"/>
      <c r="I4560" s="42">
        <f>IF(F4560&lt;&gt;"结转本期损益",_xlfn.XLOOKUP(D4560,科目余额表[科目编码],科目余额表[抽查项目],"无匹配"),"期间结转")</f>
        <v>0</v>
      </c>
      <c r="J4560" s="38" t="str" cm="1">
        <f t="array" ref="J4560">_xlfn.TEXTJOIN(",", TRUE, _xlfn.UNIQUE(IF((序时账[日期]=B4560)*(序时账[凭证字号]=C4560)*IF(G4560=0,序时账[借方金额]&lt;&gt;0,序时账[借方金额]=0)*(序时账[科目编码]&lt;&gt;D4560), 序时账[科目名称], "")))</f>
        <v/>
      </c>
      <c r="K4560" s="42"/>
      <c r="M4560" s="24"/>
      <c r="N4560" s="23"/>
    </row>
    <row r="4561" spans="1:14">
      <c r="A4561" s="38" t="str" cm="1">
        <f t="array" ref="A4561">_xlfn.TEXTJOIN(",", TRUE, _xlfn.UNIQUE(IF((序时账[日期]=B4561)*(序时账[凭证字号]=C4561), 序时账[科目编码], "")))</f>
        <v>0</v>
      </c>
      <c r="B4561" s="89"/>
      <c r="G4561" s="39"/>
      <c r="H4561" s="39"/>
      <c r="I4561" s="42">
        <f>IF(F4561&lt;&gt;"结转本期损益",_xlfn.XLOOKUP(D4561,科目余额表[科目编码],科目余额表[抽查项目],"无匹配"),"期间结转")</f>
        <v>0</v>
      </c>
      <c r="J4561" s="38" t="str" cm="1">
        <f t="array" ref="J4561">_xlfn.TEXTJOIN(",", TRUE, _xlfn.UNIQUE(IF((序时账[日期]=B4561)*(序时账[凭证字号]=C4561)*IF(G4561=0,序时账[借方金额]&lt;&gt;0,序时账[借方金额]=0)*(序时账[科目编码]&lt;&gt;D4561), 序时账[科目名称], "")))</f>
        <v/>
      </c>
      <c r="K4561" s="42"/>
      <c r="M4561" s="24"/>
      <c r="N4561" s="23"/>
    </row>
    <row r="4562" spans="1:14">
      <c r="A4562" s="38" t="str" cm="1">
        <f t="array" ref="A4562">_xlfn.TEXTJOIN(",", TRUE, _xlfn.UNIQUE(IF((序时账[日期]=B4562)*(序时账[凭证字号]=C4562), 序时账[科目编码], "")))</f>
        <v>0</v>
      </c>
      <c r="B4562" s="89"/>
      <c r="G4562" s="39"/>
      <c r="H4562" s="39"/>
      <c r="I4562" s="42">
        <f>IF(F4562&lt;&gt;"结转本期损益",_xlfn.XLOOKUP(D4562,科目余额表[科目编码],科目余额表[抽查项目],"无匹配"),"期间结转")</f>
        <v>0</v>
      </c>
      <c r="J4562" s="38" t="str" cm="1">
        <f t="array" ref="J4562">_xlfn.TEXTJOIN(",", TRUE, _xlfn.UNIQUE(IF((序时账[日期]=B4562)*(序时账[凭证字号]=C4562)*IF(G4562=0,序时账[借方金额]&lt;&gt;0,序时账[借方金额]=0)*(序时账[科目编码]&lt;&gt;D4562), 序时账[科目名称], "")))</f>
        <v/>
      </c>
      <c r="K4562" s="42"/>
      <c r="M4562" s="24"/>
      <c r="N4562" s="23"/>
    </row>
    <row r="4563" spans="1:14">
      <c r="A4563" s="38" t="str" cm="1">
        <f t="array" ref="A4563">_xlfn.TEXTJOIN(",", TRUE, _xlfn.UNIQUE(IF((序时账[日期]=B4563)*(序时账[凭证字号]=C4563), 序时账[科目编码], "")))</f>
        <v>0</v>
      </c>
      <c r="B4563" s="89"/>
      <c r="G4563" s="39"/>
      <c r="H4563" s="39"/>
      <c r="I4563" s="42">
        <f>IF(F4563&lt;&gt;"结转本期损益",_xlfn.XLOOKUP(D4563,科目余额表[科目编码],科目余额表[抽查项目],"无匹配"),"期间结转")</f>
        <v>0</v>
      </c>
      <c r="J4563" s="38" t="str" cm="1">
        <f t="array" ref="J4563">_xlfn.TEXTJOIN(",", TRUE, _xlfn.UNIQUE(IF((序时账[日期]=B4563)*(序时账[凭证字号]=C4563)*IF(G4563=0,序时账[借方金额]&lt;&gt;0,序时账[借方金额]=0)*(序时账[科目编码]&lt;&gt;D4563), 序时账[科目名称], "")))</f>
        <v/>
      </c>
      <c r="K4563" s="42"/>
      <c r="M4563" s="24"/>
      <c r="N4563" s="23"/>
    </row>
    <row r="4564" spans="1:14">
      <c r="A4564" s="38" t="str" cm="1">
        <f t="array" ref="A4564">_xlfn.TEXTJOIN(",", TRUE, _xlfn.UNIQUE(IF((序时账[日期]=B4564)*(序时账[凭证字号]=C4564), 序时账[科目编码], "")))</f>
        <v>0</v>
      </c>
      <c r="B4564" s="89"/>
      <c r="G4564" s="39"/>
      <c r="H4564" s="39"/>
      <c r="I4564" s="42">
        <f>IF(F4564&lt;&gt;"结转本期损益",_xlfn.XLOOKUP(D4564,科目余额表[科目编码],科目余额表[抽查项目],"无匹配"),"期间结转")</f>
        <v>0</v>
      </c>
      <c r="J4564" s="38" t="str" cm="1">
        <f t="array" ref="J4564">_xlfn.TEXTJOIN(",", TRUE, _xlfn.UNIQUE(IF((序时账[日期]=B4564)*(序时账[凭证字号]=C4564)*IF(G4564=0,序时账[借方金额]&lt;&gt;0,序时账[借方金额]=0)*(序时账[科目编码]&lt;&gt;D4564), 序时账[科目名称], "")))</f>
        <v/>
      </c>
      <c r="K4564" s="42"/>
      <c r="M4564" s="24"/>
      <c r="N4564" s="23"/>
    </row>
    <row r="4565" spans="1:14">
      <c r="A4565" s="38" t="str" cm="1">
        <f t="array" ref="A4565">_xlfn.TEXTJOIN(",", TRUE, _xlfn.UNIQUE(IF((序时账[日期]=B4565)*(序时账[凭证字号]=C4565), 序时账[科目编码], "")))</f>
        <v>0</v>
      </c>
      <c r="B4565" s="89"/>
      <c r="G4565" s="39"/>
      <c r="H4565" s="39"/>
      <c r="I4565" s="42">
        <f>IF(F4565&lt;&gt;"结转本期损益",_xlfn.XLOOKUP(D4565,科目余额表[科目编码],科目余额表[抽查项目],"无匹配"),"期间结转")</f>
        <v>0</v>
      </c>
      <c r="J4565" s="38" t="str" cm="1">
        <f t="array" ref="J4565">_xlfn.TEXTJOIN(",", TRUE, _xlfn.UNIQUE(IF((序时账[日期]=B4565)*(序时账[凭证字号]=C4565)*IF(G4565=0,序时账[借方金额]&lt;&gt;0,序时账[借方金额]=0)*(序时账[科目编码]&lt;&gt;D4565), 序时账[科目名称], "")))</f>
        <v/>
      </c>
      <c r="K4565" s="42"/>
      <c r="M4565" s="24"/>
      <c r="N4565" s="23"/>
    </row>
    <row r="4566" spans="1:14">
      <c r="A4566" s="38" t="str" cm="1">
        <f t="array" ref="A4566">_xlfn.TEXTJOIN(",", TRUE, _xlfn.UNIQUE(IF((序时账[日期]=B4566)*(序时账[凭证字号]=C4566), 序时账[科目编码], "")))</f>
        <v>0</v>
      </c>
      <c r="B4566" s="89"/>
      <c r="G4566" s="39"/>
      <c r="H4566" s="39"/>
      <c r="I4566" s="42">
        <f>IF(F4566&lt;&gt;"结转本期损益",_xlfn.XLOOKUP(D4566,科目余额表[科目编码],科目余额表[抽查项目],"无匹配"),"期间结转")</f>
        <v>0</v>
      </c>
      <c r="J4566" s="38" t="str" cm="1">
        <f t="array" ref="J4566">_xlfn.TEXTJOIN(",", TRUE, _xlfn.UNIQUE(IF((序时账[日期]=B4566)*(序时账[凭证字号]=C4566)*IF(G4566=0,序时账[借方金额]&lt;&gt;0,序时账[借方金额]=0)*(序时账[科目编码]&lt;&gt;D4566), 序时账[科目名称], "")))</f>
        <v/>
      </c>
      <c r="K4566" s="42"/>
      <c r="M4566" s="24"/>
      <c r="N4566" s="23"/>
    </row>
    <row r="4567" spans="1:14">
      <c r="A4567" s="38" t="str" cm="1">
        <f t="array" ref="A4567">_xlfn.TEXTJOIN(",", TRUE, _xlfn.UNIQUE(IF((序时账[日期]=B4567)*(序时账[凭证字号]=C4567), 序时账[科目编码], "")))</f>
        <v>0</v>
      </c>
      <c r="B4567" s="89"/>
      <c r="G4567" s="39"/>
      <c r="H4567" s="39"/>
      <c r="I4567" s="42">
        <f>IF(F4567&lt;&gt;"结转本期损益",_xlfn.XLOOKUP(D4567,科目余额表[科目编码],科目余额表[抽查项目],"无匹配"),"期间结转")</f>
        <v>0</v>
      </c>
      <c r="J4567" s="38" t="str" cm="1">
        <f t="array" ref="J4567">_xlfn.TEXTJOIN(",", TRUE, _xlfn.UNIQUE(IF((序时账[日期]=B4567)*(序时账[凭证字号]=C4567)*IF(G4567=0,序时账[借方金额]&lt;&gt;0,序时账[借方金额]=0)*(序时账[科目编码]&lt;&gt;D4567), 序时账[科目名称], "")))</f>
        <v/>
      </c>
      <c r="K4567" s="42"/>
      <c r="M4567" s="24"/>
      <c r="N4567" s="23"/>
    </row>
    <row r="4568" spans="1:14">
      <c r="A4568" s="38" t="str" cm="1">
        <f t="array" ref="A4568">_xlfn.TEXTJOIN(",", TRUE, _xlfn.UNIQUE(IF((序时账[日期]=B4568)*(序时账[凭证字号]=C4568), 序时账[科目编码], "")))</f>
        <v>0</v>
      </c>
      <c r="B4568" s="89"/>
      <c r="G4568" s="39"/>
      <c r="H4568" s="39"/>
      <c r="I4568" s="42">
        <f>IF(F4568&lt;&gt;"结转本期损益",_xlfn.XLOOKUP(D4568,科目余额表[科目编码],科目余额表[抽查项目],"无匹配"),"期间结转")</f>
        <v>0</v>
      </c>
      <c r="J4568" s="38" t="str" cm="1">
        <f t="array" ref="J4568">_xlfn.TEXTJOIN(",", TRUE, _xlfn.UNIQUE(IF((序时账[日期]=B4568)*(序时账[凭证字号]=C4568)*IF(G4568=0,序时账[借方金额]&lt;&gt;0,序时账[借方金额]=0)*(序时账[科目编码]&lt;&gt;D4568), 序时账[科目名称], "")))</f>
        <v/>
      </c>
      <c r="K4568" s="42"/>
      <c r="M4568" s="24"/>
      <c r="N4568" s="23"/>
    </row>
    <row r="4569" spans="1:14">
      <c r="A4569" s="38" t="str" cm="1">
        <f t="array" ref="A4569">_xlfn.TEXTJOIN(",", TRUE, _xlfn.UNIQUE(IF((序时账[日期]=B4569)*(序时账[凭证字号]=C4569), 序时账[科目编码], "")))</f>
        <v>0</v>
      </c>
      <c r="B4569" s="89"/>
      <c r="G4569" s="39"/>
      <c r="H4569" s="39"/>
      <c r="I4569" s="42">
        <f>IF(F4569&lt;&gt;"结转本期损益",_xlfn.XLOOKUP(D4569,科目余额表[科目编码],科目余额表[抽查项目],"无匹配"),"期间结转")</f>
        <v>0</v>
      </c>
      <c r="J4569" s="38" t="str" cm="1">
        <f t="array" ref="J4569">_xlfn.TEXTJOIN(",", TRUE, _xlfn.UNIQUE(IF((序时账[日期]=B4569)*(序时账[凭证字号]=C4569)*IF(G4569=0,序时账[借方金额]&lt;&gt;0,序时账[借方金额]=0)*(序时账[科目编码]&lt;&gt;D4569), 序时账[科目名称], "")))</f>
        <v/>
      </c>
      <c r="K4569" s="42"/>
      <c r="M4569" s="24"/>
      <c r="N4569" s="23"/>
    </row>
    <row r="4570" spans="1:14">
      <c r="A4570" s="38" t="str" cm="1">
        <f t="array" ref="A4570">_xlfn.TEXTJOIN(",", TRUE, _xlfn.UNIQUE(IF((序时账[日期]=B4570)*(序时账[凭证字号]=C4570), 序时账[科目编码], "")))</f>
        <v>0</v>
      </c>
      <c r="B4570" s="89"/>
      <c r="G4570" s="39"/>
      <c r="H4570" s="39"/>
      <c r="I4570" s="42">
        <f>IF(F4570&lt;&gt;"结转本期损益",_xlfn.XLOOKUP(D4570,科目余额表[科目编码],科目余额表[抽查项目],"无匹配"),"期间结转")</f>
        <v>0</v>
      </c>
      <c r="J4570" s="38" t="str" cm="1">
        <f t="array" ref="J4570">_xlfn.TEXTJOIN(",", TRUE, _xlfn.UNIQUE(IF((序时账[日期]=B4570)*(序时账[凭证字号]=C4570)*IF(G4570=0,序时账[借方金额]&lt;&gt;0,序时账[借方金额]=0)*(序时账[科目编码]&lt;&gt;D4570), 序时账[科目名称], "")))</f>
        <v/>
      </c>
      <c r="K4570" s="42"/>
      <c r="M4570" s="24"/>
      <c r="N4570" s="23"/>
    </row>
    <row r="4571" spans="1:14">
      <c r="A4571" s="38" t="str" cm="1">
        <f t="array" ref="A4571">_xlfn.TEXTJOIN(",", TRUE, _xlfn.UNIQUE(IF((序时账[日期]=B4571)*(序时账[凭证字号]=C4571), 序时账[科目编码], "")))</f>
        <v>0</v>
      </c>
      <c r="B4571" s="89"/>
      <c r="G4571" s="39"/>
      <c r="H4571" s="39"/>
      <c r="I4571" s="42">
        <f>IF(F4571&lt;&gt;"结转本期损益",_xlfn.XLOOKUP(D4571,科目余额表[科目编码],科目余额表[抽查项目],"无匹配"),"期间结转")</f>
        <v>0</v>
      </c>
      <c r="J4571" s="38" t="str" cm="1">
        <f t="array" ref="J4571">_xlfn.TEXTJOIN(",", TRUE, _xlfn.UNIQUE(IF((序时账[日期]=B4571)*(序时账[凭证字号]=C4571)*IF(G4571=0,序时账[借方金额]&lt;&gt;0,序时账[借方金额]=0)*(序时账[科目编码]&lt;&gt;D4571), 序时账[科目名称], "")))</f>
        <v/>
      </c>
      <c r="K4571" s="42"/>
      <c r="M4571" s="24"/>
      <c r="N4571" s="23"/>
    </row>
    <row r="4572" spans="1:14">
      <c r="A4572" s="38" t="str" cm="1">
        <f t="array" ref="A4572">_xlfn.TEXTJOIN(",", TRUE, _xlfn.UNIQUE(IF((序时账[日期]=B4572)*(序时账[凭证字号]=C4572), 序时账[科目编码], "")))</f>
        <v>0</v>
      </c>
      <c r="B4572" s="89"/>
      <c r="G4572" s="39"/>
      <c r="H4572" s="39"/>
      <c r="I4572" s="42">
        <f>IF(F4572&lt;&gt;"结转本期损益",_xlfn.XLOOKUP(D4572,科目余额表[科目编码],科目余额表[抽查项目],"无匹配"),"期间结转")</f>
        <v>0</v>
      </c>
      <c r="J4572" s="38" t="str" cm="1">
        <f t="array" ref="J4572">_xlfn.TEXTJOIN(",", TRUE, _xlfn.UNIQUE(IF((序时账[日期]=B4572)*(序时账[凭证字号]=C4572)*IF(G4572=0,序时账[借方金额]&lt;&gt;0,序时账[借方金额]=0)*(序时账[科目编码]&lt;&gt;D4572), 序时账[科目名称], "")))</f>
        <v/>
      </c>
      <c r="K4572" s="42"/>
      <c r="M4572" s="24"/>
      <c r="N4572" s="23"/>
    </row>
    <row r="4573" spans="1:14">
      <c r="A4573" s="38" t="str" cm="1">
        <f t="array" ref="A4573">_xlfn.TEXTJOIN(",", TRUE, _xlfn.UNIQUE(IF((序时账[日期]=B4573)*(序时账[凭证字号]=C4573), 序时账[科目编码], "")))</f>
        <v>0</v>
      </c>
      <c r="B4573" s="89"/>
      <c r="G4573" s="39"/>
      <c r="H4573" s="39"/>
      <c r="I4573" s="42">
        <f>IF(F4573&lt;&gt;"结转本期损益",_xlfn.XLOOKUP(D4573,科目余额表[科目编码],科目余额表[抽查项目],"无匹配"),"期间结转")</f>
        <v>0</v>
      </c>
      <c r="J4573" s="38" t="str" cm="1">
        <f t="array" ref="J4573">_xlfn.TEXTJOIN(",", TRUE, _xlfn.UNIQUE(IF((序时账[日期]=B4573)*(序时账[凭证字号]=C4573)*IF(G4573=0,序时账[借方金额]&lt;&gt;0,序时账[借方金额]=0)*(序时账[科目编码]&lt;&gt;D4573), 序时账[科目名称], "")))</f>
        <v/>
      </c>
      <c r="K4573" s="42"/>
      <c r="M4573" s="24"/>
      <c r="N4573" s="23"/>
    </row>
    <row r="4574" spans="1:14">
      <c r="A4574" s="38" t="str" cm="1">
        <f t="array" ref="A4574">_xlfn.TEXTJOIN(",", TRUE, _xlfn.UNIQUE(IF((序时账[日期]=B4574)*(序时账[凭证字号]=C4574), 序时账[科目编码], "")))</f>
        <v>0</v>
      </c>
      <c r="B4574" s="89"/>
      <c r="G4574" s="39"/>
      <c r="H4574" s="39"/>
      <c r="I4574" s="42">
        <f>IF(F4574&lt;&gt;"结转本期损益",_xlfn.XLOOKUP(D4574,科目余额表[科目编码],科目余额表[抽查项目],"无匹配"),"期间结转")</f>
        <v>0</v>
      </c>
      <c r="J4574" s="38" t="str" cm="1">
        <f t="array" ref="J4574">_xlfn.TEXTJOIN(",", TRUE, _xlfn.UNIQUE(IF((序时账[日期]=B4574)*(序时账[凭证字号]=C4574)*IF(G4574=0,序时账[借方金额]&lt;&gt;0,序时账[借方金额]=0)*(序时账[科目编码]&lt;&gt;D4574), 序时账[科目名称], "")))</f>
        <v/>
      </c>
      <c r="K4574" s="42"/>
      <c r="M4574" s="24"/>
      <c r="N4574" s="23"/>
    </row>
    <row r="4575" spans="1:14">
      <c r="A4575" s="38" t="str" cm="1">
        <f t="array" ref="A4575">_xlfn.TEXTJOIN(",", TRUE, _xlfn.UNIQUE(IF((序时账[日期]=B4575)*(序时账[凭证字号]=C4575), 序时账[科目编码], "")))</f>
        <v>0</v>
      </c>
      <c r="B4575" s="89"/>
      <c r="G4575" s="39"/>
      <c r="H4575" s="39"/>
      <c r="I4575" s="42">
        <f>IF(F4575&lt;&gt;"结转本期损益",_xlfn.XLOOKUP(D4575,科目余额表[科目编码],科目余额表[抽查项目],"无匹配"),"期间结转")</f>
        <v>0</v>
      </c>
      <c r="J4575" s="38" t="str" cm="1">
        <f t="array" ref="J4575">_xlfn.TEXTJOIN(",", TRUE, _xlfn.UNIQUE(IF((序时账[日期]=B4575)*(序时账[凭证字号]=C4575)*IF(G4575=0,序时账[借方金额]&lt;&gt;0,序时账[借方金额]=0)*(序时账[科目编码]&lt;&gt;D4575), 序时账[科目名称], "")))</f>
        <v/>
      </c>
      <c r="K4575" s="42"/>
      <c r="M4575" s="24"/>
      <c r="N4575" s="23"/>
    </row>
    <row r="4576" spans="1:14">
      <c r="A4576" s="38" t="str" cm="1">
        <f t="array" ref="A4576">_xlfn.TEXTJOIN(",", TRUE, _xlfn.UNIQUE(IF((序时账[日期]=B4576)*(序时账[凭证字号]=C4576), 序时账[科目编码], "")))</f>
        <v>0</v>
      </c>
      <c r="B4576" s="89"/>
      <c r="G4576" s="39"/>
      <c r="H4576" s="39"/>
      <c r="I4576" s="42">
        <f>IF(F4576&lt;&gt;"结转本期损益",_xlfn.XLOOKUP(D4576,科目余额表[科目编码],科目余额表[抽查项目],"无匹配"),"期间结转")</f>
        <v>0</v>
      </c>
      <c r="J4576" s="38" t="str" cm="1">
        <f t="array" ref="J4576">_xlfn.TEXTJOIN(",", TRUE, _xlfn.UNIQUE(IF((序时账[日期]=B4576)*(序时账[凭证字号]=C4576)*IF(G4576=0,序时账[借方金额]&lt;&gt;0,序时账[借方金额]=0)*(序时账[科目编码]&lt;&gt;D4576), 序时账[科目名称], "")))</f>
        <v/>
      </c>
      <c r="K4576" s="42"/>
      <c r="M4576" s="24"/>
      <c r="N4576" s="23"/>
    </row>
    <row r="4577" spans="1:14">
      <c r="A4577" s="38" t="str" cm="1">
        <f t="array" ref="A4577">_xlfn.TEXTJOIN(",", TRUE, _xlfn.UNIQUE(IF((序时账[日期]=B4577)*(序时账[凭证字号]=C4577), 序时账[科目编码], "")))</f>
        <v>0</v>
      </c>
      <c r="B4577" s="89"/>
      <c r="G4577" s="39"/>
      <c r="H4577" s="39"/>
      <c r="I4577" s="42">
        <f>IF(F4577&lt;&gt;"结转本期损益",_xlfn.XLOOKUP(D4577,科目余额表[科目编码],科目余额表[抽查项目],"无匹配"),"期间结转")</f>
        <v>0</v>
      </c>
      <c r="J4577" s="38" t="str" cm="1">
        <f t="array" ref="J4577">_xlfn.TEXTJOIN(",", TRUE, _xlfn.UNIQUE(IF((序时账[日期]=B4577)*(序时账[凭证字号]=C4577)*IF(G4577=0,序时账[借方金额]&lt;&gt;0,序时账[借方金额]=0)*(序时账[科目编码]&lt;&gt;D4577), 序时账[科目名称], "")))</f>
        <v/>
      </c>
      <c r="K4577" s="42"/>
      <c r="M4577" s="24"/>
      <c r="N4577" s="23"/>
    </row>
    <row r="4578" spans="1:14">
      <c r="A4578" s="38" t="str" cm="1">
        <f t="array" ref="A4578">_xlfn.TEXTJOIN(",", TRUE, _xlfn.UNIQUE(IF((序时账[日期]=B4578)*(序时账[凭证字号]=C4578), 序时账[科目编码], "")))</f>
        <v>0</v>
      </c>
      <c r="B4578" s="89"/>
      <c r="G4578" s="39"/>
      <c r="H4578" s="39"/>
      <c r="I4578" s="42">
        <f>IF(F4578&lt;&gt;"结转本期损益",_xlfn.XLOOKUP(D4578,科目余额表[科目编码],科目余额表[抽查项目],"无匹配"),"期间结转")</f>
        <v>0</v>
      </c>
      <c r="J4578" s="38" t="str" cm="1">
        <f t="array" ref="J4578">_xlfn.TEXTJOIN(",", TRUE, _xlfn.UNIQUE(IF((序时账[日期]=B4578)*(序时账[凭证字号]=C4578)*IF(G4578=0,序时账[借方金额]&lt;&gt;0,序时账[借方金额]=0)*(序时账[科目编码]&lt;&gt;D4578), 序时账[科目名称], "")))</f>
        <v/>
      </c>
      <c r="K4578" s="42"/>
      <c r="M4578" s="24"/>
      <c r="N4578" s="23"/>
    </row>
    <row r="4579" spans="1:14">
      <c r="A4579" s="38" t="str" cm="1">
        <f t="array" ref="A4579">_xlfn.TEXTJOIN(",", TRUE, _xlfn.UNIQUE(IF((序时账[日期]=B4579)*(序时账[凭证字号]=C4579), 序时账[科目编码], "")))</f>
        <v>0</v>
      </c>
      <c r="B4579" s="89"/>
      <c r="G4579" s="39"/>
      <c r="H4579" s="39"/>
      <c r="I4579" s="42">
        <f>IF(F4579&lt;&gt;"结转本期损益",_xlfn.XLOOKUP(D4579,科目余额表[科目编码],科目余额表[抽查项目],"无匹配"),"期间结转")</f>
        <v>0</v>
      </c>
      <c r="J4579" s="38" t="str" cm="1">
        <f t="array" ref="J4579">_xlfn.TEXTJOIN(",", TRUE, _xlfn.UNIQUE(IF((序时账[日期]=B4579)*(序时账[凭证字号]=C4579)*IF(G4579=0,序时账[借方金额]&lt;&gt;0,序时账[借方金额]=0)*(序时账[科目编码]&lt;&gt;D4579), 序时账[科目名称], "")))</f>
        <v/>
      </c>
      <c r="K4579" s="42"/>
      <c r="M4579" s="24"/>
      <c r="N4579" s="23"/>
    </row>
    <row r="4580" spans="1:14">
      <c r="A4580" s="38" t="str" cm="1">
        <f t="array" ref="A4580">_xlfn.TEXTJOIN(",", TRUE, _xlfn.UNIQUE(IF((序时账[日期]=B4580)*(序时账[凭证字号]=C4580), 序时账[科目编码], "")))</f>
        <v>0</v>
      </c>
      <c r="B4580" s="89"/>
      <c r="G4580" s="39"/>
      <c r="H4580" s="39"/>
      <c r="I4580" s="42">
        <f>IF(F4580&lt;&gt;"结转本期损益",_xlfn.XLOOKUP(D4580,科目余额表[科目编码],科目余额表[抽查项目],"无匹配"),"期间结转")</f>
        <v>0</v>
      </c>
      <c r="J4580" s="38" t="str" cm="1">
        <f t="array" ref="J4580">_xlfn.TEXTJOIN(",", TRUE, _xlfn.UNIQUE(IF((序时账[日期]=B4580)*(序时账[凭证字号]=C4580)*IF(G4580=0,序时账[借方金额]&lt;&gt;0,序时账[借方金额]=0)*(序时账[科目编码]&lt;&gt;D4580), 序时账[科目名称], "")))</f>
        <v/>
      </c>
      <c r="K4580" s="42"/>
      <c r="M4580" s="24"/>
      <c r="N4580" s="23"/>
    </row>
    <row r="4581" spans="1:14">
      <c r="A4581" s="38" t="str" cm="1">
        <f t="array" ref="A4581">_xlfn.TEXTJOIN(",", TRUE, _xlfn.UNIQUE(IF((序时账[日期]=B4581)*(序时账[凭证字号]=C4581), 序时账[科目编码], "")))</f>
        <v>0</v>
      </c>
      <c r="B4581" s="89"/>
      <c r="G4581" s="39"/>
      <c r="H4581" s="39"/>
      <c r="I4581" s="42">
        <f>IF(F4581&lt;&gt;"结转本期损益",_xlfn.XLOOKUP(D4581,科目余额表[科目编码],科目余额表[抽查项目],"无匹配"),"期间结转")</f>
        <v>0</v>
      </c>
      <c r="J4581" s="38" t="str" cm="1">
        <f t="array" ref="J4581">_xlfn.TEXTJOIN(",", TRUE, _xlfn.UNIQUE(IF((序时账[日期]=B4581)*(序时账[凭证字号]=C4581)*IF(G4581=0,序时账[借方金额]&lt;&gt;0,序时账[借方金额]=0)*(序时账[科目编码]&lt;&gt;D4581), 序时账[科目名称], "")))</f>
        <v/>
      </c>
      <c r="K4581" s="42"/>
      <c r="M4581" s="24"/>
      <c r="N4581" s="23"/>
    </row>
    <row r="4582" spans="1:14">
      <c r="A4582" s="38" t="str" cm="1">
        <f t="array" ref="A4582">_xlfn.TEXTJOIN(",", TRUE, _xlfn.UNIQUE(IF((序时账[日期]=B4582)*(序时账[凭证字号]=C4582), 序时账[科目编码], "")))</f>
        <v>0</v>
      </c>
      <c r="B4582" s="89"/>
      <c r="G4582" s="39"/>
      <c r="H4582" s="39"/>
      <c r="I4582" s="42">
        <f>IF(F4582&lt;&gt;"结转本期损益",_xlfn.XLOOKUP(D4582,科目余额表[科目编码],科目余额表[抽查项目],"无匹配"),"期间结转")</f>
        <v>0</v>
      </c>
      <c r="J4582" s="38" t="str" cm="1">
        <f t="array" ref="J4582">_xlfn.TEXTJOIN(",", TRUE, _xlfn.UNIQUE(IF((序时账[日期]=B4582)*(序时账[凭证字号]=C4582)*IF(G4582=0,序时账[借方金额]&lt;&gt;0,序时账[借方金额]=0)*(序时账[科目编码]&lt;&gt;D4582), 序时账[科目名称], "")))</f>
        <v/>
      </c>
      <c r="K4582" s="42"/>
      <c r="M4582" s="24"/>
      <c r="N4582" s="23"/>
    </row>
    <row r="4583" spans="1:14">
      <c r="A4583" s="38" t="str" cm="1">
        <f t="array" ref="A4583">_xlfn.TEXTJOIN(",", TRUE, _xlfn.UNIQUE(IF((序时账[日期]=B4583)*(序时账[凭证字号]=C4583), 序时账[科目编码], "")))</f>
        <v>0</v>
      </c>
      <c r="B4583" s="89"/>
      <c r="G4583" s="39"/>
      <c r="H4583" s="39"/>
      <c r="I4583" s="42">
        <f>IF(F4583&lt;&gt;"结转本期损益",_xlfn.XLOOKUP(D4583,科目余额表[科目编码],科目余额表[抽查项目],"无匹配"),"期间结转")</f>
        <v>0</v>
      </c>
      <c r="J4583" s="38" t="str" cm="1">
        <f t="array" ref="J4583">_xlfn.TEXTJOIN(",", TRUE, _xlfn.UNIQUE(IF((序时账[日期]=B4583)*(序时账[凭证字号]=C4583)*IF(G4583=0,序时账[借方金额]&lt;&gt;0,序时账[借方金额]=0)*(序时账[科目编码]&lt;&gt;D4583), 序时账[科目名称], "")))</f>
        <v/>
      </c>
      <c r="K4583" s="42"/>
      <c r="M4583" s="24"/>
      <c r="N4583" s="23"/>
    </row>
    <row r="4584" spans="1:14">
      <c r="A4584" s="38" t="str" cm="1">
        <f t="array" ref="A4584">_xlfn.TEXTJOIN(",", TRUE, _xlfn.UNIQUE(IF((序时账[日期]=B4584)*(序时账[凭证字号]=C4584), 序时账[科目编码], "")))</f>
        <v>0</v>
      </c>
      <c r="B4584" s="89"/>
      <c r="G4584" s="39"/>
      <c r="H4584" s="39"/>
      <c r="I4584" s="42">
        <f>IF(F4584&lt;&gt;"结转本期损益",_xlfn.XLOOKUP(D4584,科目余额表[科目编码],科目余额表[抽查项目],"无匹配"),"期间结转")</f>
        <v>0</v>
      </c>
      <c r="J4584" s="38" t="str" cm="1">
        <f t="array" ref="J4584">_xlfn.TEXTJOIN(",", TRUE, _xlfn.UNIQUE(IF((序时账[日期]=B4584)*(序时账[凭证字号]=C4584)*IF(G4584=0,序时账[借方金额]&lt;&gt;0,序时账[借方金额]=0)*(序时账[科目编码]&lt;&gt;D4584), 序时账[科目名称], "")))</f>
        <v/>
      </c>
      <c r="K4584" s="42"/>
      <c r="M4584" s="24"/>
      <c r="N4584" s="23"/>
    </row>
    <row r="4585" spans="1:14">
      <c r="A4585" s="38" t="str" cm="1">
        <f t="array" ref="A4585">_xlfn.TEXTJOIN(",", TRUE, _xlfn.UNIQUE(IF((序时账[日期]=B4585)*(序时账[凭证字号]=C4585), 序时账[科目编码], "")))</f>
        <v>0</v>
      </c>
      <c r="B4585" s="89"/>
      <c r="G4585" s="39"/>
      <c r="H4585" s="39"/>
      <c r="I4585" s="42">
        <f>IF(F4585&lt;&gt;"结转本期损益",_xlfn.XLOOKUP(D4585,科目余额表[科目编码],科目余额表[抽查项目],"无匹配"),"期间结转")</f>
        <v>0</v>
      </c>
      <c r="J4585" s="38" t="str" cm="1">
        <f t="array" ref="J4585">_xlfn.TEXTJOIN(",", TRUE, _xlfn.UNIQUE(IF((序时账[日期]=B4585)*(序时账[凭证字号]=C4585)*IF(G4585=0,序时账[借方金额]&lt;&gt;0,序时账[借方金额]=0)*(序时账[科目编码]&lt;&gt;D4585), 序时账[科目名称], "")))</f>
        <v/>
      </c>
      <c r="K4585" s="42"/>
      <c r="M4585" s="24"/>
      <c r="N4585" s="23"/>
    </row>
    <row r="4586" spans="1:14">
      <c r="A4586" s="38" t="str" cm="1">
        <f t="array" ref="A4586">_xlfn.TEXTJOIN(",", TRUE, _xlfn.UNIQUE(IF((序时账[日期]=B4586)*(序时账[凭证字号]=C4586), 序时账[科目编码], "")))</f>
        <v>0</v>
      </c>
      <c r="B4586" s="89"/>
      <c r="G4586" s="39"/>
      <c r="H4586" s="39"/>
      <c r="I4586" s="42">
        <f>IF(F4586&lt;&gt;"结转本期损益",_xlfn.XLOOKUP(D4586,科目余额表[科目编码],科目余额表[抽查项目],"无匹配"),"期间结转")</f>
        <v>0</v>
      </c>
      <c r="J4586" s="38" t="str" cm="1">
        <f t="array" ref="J4586">_xlfn.TEXTJOIN(",", TRUE, _xlfn.UNIQUE(IF((序时账[日期]=B4586)*(序时账[凭证字号]=C4586)*IF(G4586=0,序时账[借方金额]&lt;&gt;0,序时账[借方金额]=0)*(序时账[科目编码]&lt;&gt;D4586), 序时账[科目名称], "")))</f>
        <v/>
      </c>
      <c r="K4586" s="42"/>
      <c r="M4586" s="24"/>
      <c r="N4586" s="23"/>
    </row>
    <row r="4587" spans="1:14">
      <c r="A4587" s="38" t="str" cm="1">
        <f t="array" ref="A4587">_xlfn.TEXTJOIN(",", TRUE, _xlfn.UNIQUE(IF((序时账[日期]=B4587)*(序时账[凭证字号]=C4587), 序时账[科目编码], "")))</f>
        <v>0</v>
      </c>
      <c r="B4587" s="89"/>
      <c r="G4587" s="39"/>
      <c r="H4587" s="39"/>
      <c r="I4587" s="42">
        <f>IF(F4587&lt;&gt;"结转本期损益",_xlfn.XLOOKUP(D4587,科目余额表[科目编码],科目余额表[抽查项目],"无匹配"),"期间结转")</f>
        <v>0</v>
      </c>
      <c r="J4587" s="38" t="str" cm="1">
        <f t="array" ref="J4587">_xlfn.TEXTJOIN(",", TRUE, _xlfn.UNIQUE(IF((序时账[日期]=B4587)*(序时账[凭证字号]=C4587)*IF(G4587=0,序时账[借方金额]&lt;&gt;0,序时账[借方金额]=0)*(序时账[科目编码]&lt;&gt;D4587), 序时账[科目名称], "")))</f>
        <v/>
      </c>
      <c r="K4587" s="42"/>
      <c r="M4587" s="24"/>
      <c r="N4587" s="23"/>
    </row>
    <row r="4588" spans="1:14">
      <c r="A4588" s="38" t="str" cm="1">
        <f t="array" ref="A4588">_xlfn.TEXTJOIN(",", TRUE, _xlfn.UNIQUE(IF((序时账[日期]=B4588)*(序时账[凭证字号]=C4588), 序时账[科目编码], "")))</f>
        <v>0</v>
      </c>
      <c r="B4588" s="89"/>
      <c r="G4588" s="39"/>
      <c r="H4588" s="39"/>
      <c r="I4588" s="42">
        <f>IF(F4588&lt;&gt;"结转本期损益",_xlfn.XLOOKUP(D4588,科目余额表[科目编码],科目余额表[抽查项目],"无匹配"),"期间结转")</f>
        <v>0</v>
      </c>
      <c r="J4588" s="38" t="str" cm="1">
        <f t="array" ref="J4588">_xlfn.TEXTJOIN(",", TRUE, _xlfn.UNIQUE(IF((序时账[日期]=B4588)*(序时账[凭证字号]=C4588)*IF(G4588=0,序时账[借方金额]&lt;&gt;0,序时账[借方金额]=0)*(序时账[科目编码]&lt;&gt;D4588), 序时账[科目名称], "")))</f>
        <v/>
      </c>
      <c r="K4588" s="42"/>
      <c r="M4588" s="24"/>
      <c r="N4588" s="23"/>
    </row>
    <row r="4589" spans="1:14">
      <c r="A4589" s="38" t="str" cm="1">
        <f t="array" ref="A4589">_xlfn.TEXTJOIN(",", TRUE, _xlfn.UNIQUE(IF((序时账[日期]=B4589)*(序时账[凭证字号]=C4589), 序时账[科目编码], "")))</f>
        <v>0</v>
      </c>
      <c r="B4589" s="89"/>
      <c r="G4589" s="39"/>
      <c r="H4589" s="39"/>
      <c r="I4589" s="42">
        <f>IF(F4589&lt;&gt;"结转本期损益",_xlfn.XLOOKUP(D4589,科目余额表[科目编码],科目余额表[抽查项目],"无匹配"),"期间结转")</f>
        <v>0</v>
      </c>
      <c r="J4589" s="38" t="str" cm="1">
        <f t="array" ref="J4589">_xlfn.TEXTJOIN(",", TRUE, _xlfn.UNIQUE(IF((序时账[日期]=B4589)*(序时账[凭证字号]=C4589)*IF(G4589=0,序时账[借方金额]&lt;&gt;0,序时账[借方金额]=0)*(序时账[科目编码]&lt;&gt;D4589), 序时账[科目名称], "")))</f>
        <v/>
      </c>
      <c r="K4589" s="42"/>
      <c r="M4589" s="24"/>
      <c r="N4589" s="23"/>
    </row>
    <row r="4590" spans="1:14">
      <c r="A4590" s="38" t="str" cm="1">
        <f t="array" ref="A4590">_xlfn.TEXTJOIN(",", TRUE, _xlfn.UNIQUE(IF((序时账[日期]=B4590)*(序时账[凭证字号]=C4590), 序时账[科目编码], "")))</f>
        <v>0</v>
      </c>
      <c r="B4590" s="89"/>
      <c r="G4590" s="39"/>
      <c r="H4590" s="39"/>
      <c r="I4590" s="42">
        <f>IF(F4590&lt;&gt;"结转本期损益",_xlfn.XLOOKUP(D4590,科目余额表[科目编码],科目余额表[抽查项目],"无匹配"),"期间结转")</f>
        <v>0</v>
      </c>
      <c r="J4590" s="38" t="str" cm="1">
        <f t="array" ref="J4590">_xlfn.TEXTJOIN(",", TRUE, _xlfn.UNIQUE(IF((序时账[日期]=B4590)*(序时账[凭证字号]=C4590)*IF(G4590=0,序时账[借方金额]&lt;&gt;0,序时账[借方金额]=0)*(序时账[科目编码]&lt;&gt;D4590), 序时账[科目名称], "")))</f>
        <v/>
      </c>
      <c r="K4590" s="42"/>
      <c r="M4590" s="24"/>
      <c r="N4590" s="23"/>
    </row>
    <row r="4591" spans="1:14">
      <c r="A4591" s="38" t="str" cm="1">
        <f t="array" ref="A4591">_xlfn.TEXTJOIN(",", TRUE, _xlfn.UNIQUE(IF((序时账[日期]=B4591)*(序时账[凭证字号]=C4591), 序时账[科目编码], "")))</f>
        <v>0</v>
      </c>
      <c r="B4591" s="89"/>
      <c r="G4591" s="39"/>
      <c r="H4591" s="39"/>
      <c r="I4591" s="42">
        <f>IF(F4591&lt;&gt;"结转本期损益",_xlfn.XLOOKUP(D4591,科目余额表[科目编码],科目余额表[抽查项目],"无匹配"),"期间结转")</f>
        <v>0</v>
      </c>
      <c r="J4591" s="38" t="str" cm="1">
        <f t="array" ref="J4591">_xlfn.TEXTJOIN(",", TRUE, _xlfn.UNIQUE(IF((序时账[日期]=B4591)*(序时账[凭证字号]=C4591)*IF(G4591=0,序时账[借方金额]&lt;&gt;0,序时账[借方金额]=0)*(序时账[科目编码]&lt;&gt;D4591), 序时账[科目名称], "")))</f>
        <v/>
      </c>
      <c r="K4591" s="42"/>
      <c r="M4591" s="24"/>
      <c r="N4591" s="23"/>
    </row>
    <row r="4592" spans="1:14">
      <c r="A4592" s="38" t="str" cm="1">
        <f t="array" ref="A4592">_xlfn.TEXTJOIN(",", TRUE, _xlfn.UNIQUE(IF((序时账[日期]=B4592)*(序时账[凭证字号]=C4592), 序时账[科目编码], "")))</f>
        <v>0</v>
      </c>
      <c r="B4592" s="89"/>
      <c r="G4592" s="39"/>
      <c r="H4592" s="39"/>
      <c r="I4592" s="42">
        <f>IF(F4592&lt;&gt;"结转本期损益",_xlfn.XLOOKUP(D4592,科目余额表[科目编码],科目余额表[抽查项目],"无匹配"),"期间结转")</f>
        <v>0</v>
      </c>
      <c r="J4592" s="38" t="str" cm="1">
        <f t="array" ref="J4592">_xlfn.TEXTJOIN(",", TRUE, _xlfn.UNIQUE(IF((序时账[日期]=B4592)*(序时账[凭证字号]=C4592)*IF(G4592=0,序时账[借方金额]&lt;&gt;0,序时账[借方金额]=0)*(序时账[科目编码]&lt;&gt;D4592), 序时账[科目名称], "")))</f>
        <v/>
      </c>
      <c r="K4592" s="42"/>
      <c r="M4592" s="24"/>
      <c r="N4592" s="23"/>
    </row>
    <row r="4593" spans="1:14">
      <c r="A4593" s="38" t="str" cm="1">
        <f t="array" ref="A4593">_xlfn.TEXTJOIN(",", TRUE, _xlfn.UNIQUE(IF((序时账[日期]=B4593)*(序时账[凭证字号]=C4593), 序时账[科目编码], "")))</f>
        <v>0</v>
      </c>
      <c r="B4593" s="89"/>
      <c r="G4593" s="39"/>
      <c r="H4593" s="39"/>
      <c r="I4593" s="42">
        <f>IF(F4593&lt;&gt;"结转本期损益",_xlfn.XLOOKUP(D4593,科目余额表[科目编码],科目余额表[抽查项目],"无匹配"),"期间结转")</f>
        <v>0</v>
      </c>
      <c r="J4593" s="38" t="str" cm="1">
        <f t="array" ref="J4593">_xlfn.TEXTJOIN(",", TRUE, _xlfn.UNIQUE(IF((序时账[日期]=B4593)*(序时账[凭证字号]=C4593)*IF(G4593=0,序时账[借方金额]&lt;&gt;0,序时账[借方金额]=0)*(序时账[科目编码]&lt;&gt;D4593), 序时账[科目名称], "")))</f>
        <v/>
      </c>
      <c r="K4593" s="42"/>
      <c r="M4593" s="24"/>
      <c r="N4593" s="23"/>
    </row>
    <row r="4594" spans="1:14">
      <c r="A4594" s="38" t="str" cm="1">
        <f t="array" ref="A4594">_xlfn.TEXTJOIN(",", TRUE, _xlfn.UNIQUE(IF((序时账[日期]=B4594)*(序时账[凭证字号]=C4594), 序时账[科目编码], "")))</f>
        <v>0</v>
      </c>
      <c r="B4594" s="89"/>
      <c r="G4594" s="39"/>
      <c r="H4594" s="39"/>
      <c r="I4594" s="42">
        <f>IF(F4594&lt;&gt;"结转本期损益",_xlfn.XLOOKUP(D4594,科目余额表[科目编码],科目余额表[抽查项目],"无匹配"),"期间结转")</f>
        <v>0</v>
      </c>
      <c r="J4594" s="38" t="str" cm="1">
        <f t="array" ref="J4594">_xlfn.TEXTJOIN(",", TRUE, _xlfn.UNIQUE(IF((序时账[日期]=B4594)*(序时账[凭证字号]=C4594)*IF(G4594=0,序时账[借方金额]&lt;&gt;0,序时账[借方金额]=0)*(序时账[科目编码]&lt;&gt;D4594), 序时账[科目名称], "")))</f>
        <v/>
      </c>
      <c r="K4594" s="42"/>
      <c r="M4594" s="24"/>
      <c r="N4594" s="23"/>
    </row>
    <row r="4595" spans="1:14">
      <c r="A4595" s="38" t="str" cm="1">
        <f t="array" ref="A4595">_xlfn.TEXTJOIN(",", TRUE, _xlfn.UNIQUE(IF((序时账[日期]=B4595)*(序时账[凭证字号]=C4595), 序时账[科目编码], "")))</f>
        <v>0</v>
      </c>
      <c r="B4595" s="89"/>
      <c r="G4595" s="39"/>
      <c r="H4595" s="39"/>
      <c r="I4595" s="42">
        <f>IF(F4595&lt;&gt;"结转本期损益",_xlfn.XLOOKUP(D4595,科目余额表[科目编码],科目余额表[抽查项目],"无匹配"),"期间结转")</f>
        <v>0</v>
      </c>
      <c r="J4595" s="38" t="str" cm="1">
        <f t="array" ref="J4595">_xlfn.TEXTJOIN(",", TRUE, _xlfn.UNIQUE(IF((序时账[日期]=B4595)*(序时账[凭证字号]=C4595)*IF(G4595=0,序时账[借方金额]&lt;&gt;0,序时账[借方金额]=0)*(序时账[科目编码]&lt;&gt;D4595), 序时账[科目名称], "")))</f>
        <v/>
      </c>
      <c r="K4595" s="42"/>
      <c r="M4595" s="24"/>
      <c r="N4595" s="23"/>
    </row>
    <row r="4596" spans="1:14">
      <c r="A4596" s="38" t="str" cm="1">
        <f t="array" ref="A4596">_xlfn.TEXTJOIN(",", TRUE, _xlfn.UNIQUE(IF((序时账[日期]=B4596)*(序时账[凭证字号]=C4596), 序时账[科目编码], "")))</f>
        <v>0</v>
      </c>
      <c r="B4596" s="89"/>
      <c r="G4596" s="39"/>
      <c r="H4596" s="39"/>
      <c r="I4596" s="42">
        <f>IF(F4596&lt;&gt;"结转本期损益",_xlfn.XLOOKUP(D4596,科目余额表[科目编码],科目余额表[抽查项目],"无匹配"),"期间结转")</f>
        <v>0</v>
      </c>
      <c r="J4596" s="38" t="str" cm="1">
        <f t="array" ref="J4596">_xlfn.TEXTJOIN(",", TRUE, _xlfn.UNIQUE(IF((序时账[日期]=B4596)*(序时账[凭证字号]=C4596)*IF(G4596=0,序时账[借方金额]&lt;&gt;0,序时账[借方金额]=0)*(序时账[科目编码]&lt;&gt;D4596), 序时账[科目名称], "")))</f>
        <v/>
      </c>
      <c r="K4596" s="42"/>
      <c r="M4596" s="24"/>
      <c r="N4596" s="23"/>
    </row>
    <row r="4597" spans="1:14">
      <c r="A4597" s="38" t="str" cm="1">
        <f t="array" ref="A4597">_xlfn.TEXTJOIN(",", TRUE, _xlfn.UNIQUE(IF((序时账[日期]=B4597)*(序时账[凭证字号]=C4597), 序时账[科目编码], "")))</f>
        <v>0</v>
      </c>
      <c r="B4597" s="89"/>
      <c r="G4597" s="39"/>
      <c r="H4597" s="39"/>
      <c r="I4597" s="42">
        <f>IF(F4597&lt;&gt;"结转本期损益",_xlfn.XLOOKUP(D4597,科目余额表[科目编码],科目余额表[抽查项目],"无匹配"),"期间结转")</f>
        <v>0</v>
      </c>
      <c r="J4597" s="38" t="str" cm="1">
        <f t="array" ref="J4597">_xlfn.TEXTJOIN(",", TRUE, _xlfn.UNIQUE(IF((序时账[日期]=B4597)*(序时账[凭证字号]=C4597)*IF(G4597=0,序时账[借方金额]&lt;&gt;0,序时账[借方金额]=0)*(序时账[科目编码]&lt;&gt;D4597), 序时账[科目名称], "")))</f>
        <v/>
      </c>
      <c r="K4597" s="42"/>
      <c r="M4597" s="24"/>
      <c r="N4597" s="23"/>
    </row>
    <row r="4598" spans="1:14">
      <c r="A4598" s="38" t="str" cm="1">
        <f t="array" ref="A4598">_xlfn.TEXTJOIN(",", TRUE, _xlfn.UNIQUE(IF((序时账[日期]=B4598)*(序时账[凭证字号]=C4598), 序时账[科目编码], "")))</f>
        <v>0</v>
      </c>
      <c r="B4598" s="89"/>
      <c r="G4598" s="39"/>
      <c r="H4598" s="39"/>
      <c r="I4598" s="42">
        <f>IF(F4598&lt;&gt;"结转本期损益",_xlfn.XLOOKUP(D4598,科目余额表[科目编码],科目余额表[抽查项目],"无匹配"),"期间结转")</f>
        <v>0</v>
      </c>
      <c r="J4598" s="38" t="str" cm="1">
        <f t="array" ref="J4598">_xlfn.TEXTJOIN(",", TRUE, _xlfn.UNIQUE(IF((序时账[日期]=B4598)*(序时账[凭证字号]=C4598)*IF(G4598=0,序时账[借方金额]&lt;&gt;0,序时账[借方金额]=0)*(序时账[科目编码]&lt;&gt;D4598), 序时账[科目名称], "")))</f>
        <v/>
      </c>
      <c r="K4598" s="42"/>
      <c r="M4598" s="24"/>
      <c r="N4598" s="23"/>
    </row>
    <row r="4599" spans="1:14">
      <c r="A4599" s="38" t="str" cm="1">
        <f t="array" ref="A4599">_xlfn.TEXTJOIN(",", TRUE, _xlfn.UNIQUE(IF((序时账[日期]=B4599)*(序时账[凭证字号]=C4599), 序时账[科目编码], "")))</f>
        <v>0</v>
      </c>
      <c r="B4599" s="89"/>
      <c r="G4599" s="39"/>
      <c r="H4599" s="39"/>
      <c r="I4599" s="42">
        <f>IF(F4599&lt;&gt;"结转本期损益",_xlfn.XLOOKUP(D4599,科目余额表[科目编码],科目余额表[抽查项目],"无匹配"),"期间结转")</f>
        <v>0</v>
      </c>
      <c r="J4599" s="38" t="str" cm="1">
        <f t="array" ref="J4599">_xlfn.TEXTJOIN(",", TRUE, _xlfn.UNIQUE(IF((序时账[日期]=B4599)*(序时账[凭证字号]=C4599)*IF(G4599=0,序时账[借方金额]&lt;&gt;0,序时账[借方金额]=0)*(序时账[科目编码]&lt;&gt;D4599), 序时账[科目名称], "")))</f>
        <v/>
      </c>
      <c r="K4599" s="42"/>
      <c r="M4599" s="24"/>
      <c r="N4599" s="23"/>
    </row>
    <row r="4600" spans="1:14">
      <c r="A4600" s="38" t="str" cm="1">
        <f t="array" ref="A4600">_xlfn.TEXTJOIN(",", TRUE, _xlfn.UNIQUE(IF((序时账[日期]=B4600)*(序时账[凭证字号]=C4600), 序时账[科目编码], "")))</f>
        <v>0</v>
      </c>
      <c r="B4600" s="89"/>
      <c r="G4600" s="39"/>
      <c r="H4600" s="39"/>
      <c r="I4600" s="42">
        <f>IF(F4600&lt;&gt;"结转本期损益",_xlfn.XLOOKUP(D4600,科目余额表[科目编码],科目余额表[抽查项目],"无匹配"),"期间结转")</f>
        <v>0</v>
      </c>
      <c r="J4600" s="38" t="str" cm="1">
        <f t="array" ref="J4600">_xlfn.TEXTJOIN(",", TRUE, _xlfn.UNIQUE(IF((序时账[日期]=B4600)*(序时账[凭证字号]=C4600)*IF(G4600=0,序时账[借方金额]&lt;&gt;0,序时账[借方金额]=0)*(序时账[科目编码]&lt;&gt;D4600), 序时账[科目名称], "")))</f>
        <v/>
      </c>
      <c r="K4600" s="42"/>
      <c r="M4600" s="24"/>
      <c r="N4600" s="23"/>
    </row>
    <row r="4601" spans="1:14">
      <c r="A4601" s="38" t="str" cm="1">
        <f t="array" ref="A4601">_xlfn.TEXTJOIN(",", TRUE, _xlfn.UNIQUE(IF((序时账[日期]=B4601)*(序时账[凭证字号]=C4601), 序时账[科目编码], "")))</f>
        <v>0</v>
      </c>
      <c r="B4601" s="89"/>
      <c r="G4601" s="39"/>
      <c r="H4601" s="39"/>
      <c r="I4601" s="42">
        <f>IF(F4601&lt;&gt;"结转本期损益",_xlfn.XLOOKUP(D4601,科目余额表[科目编码],科目余额表[抽查项目],"无匹配"),"期间结转")</f>
        <v>0</v>
      </c>
      <c r="J4601" s="38" t="str" cm="1">
        <f t="array" ref="J4601">_xlfn.TEXTJOIN(",", TRUE, _xlfn.UNIQUE(IF((序时账[日期]=B4601)*(序时账[凭证字号]=C4601)*IF(G4601=0,序时账[借方金额]&lt;&gt;0,序时账[借方金额]=0)*(序时账[科目编码]&lt;&gt;D4601), 序时账[科目名称], "")))</f>
        <v/>
      </c>
      <c r="K4601" s="42"/>
      <c r="M4601" s="24"/>
      <c r="N4601" s="23"/>
    </row>
    <row r="4602" spans="1:14">
      <c r="A4602" s="38" t="str" cm="1">
        <f t="array" ref="A4602">_xlfn.TEXTJOIN(",", TRUE, _xlfn.UNIQUE(IF((序时账[日期]=B4602)*(序时账[凭证字号]=C4602), 序时账[科目编码], "")))</f>
        <v>0</v>
      </c>
      <c r="B4602" s="89"/>
      <c r="G4602" s="39"/>
      <c r="H4602" s="39"/>
      <c r="I4602" s="42">
        <f>IF(F4602&lt;&gt;"结转本期损益",_xlfn.XLOOKUP(D4602,科目余额表[科目编码],科目余额表[抽查项目],"无匹配"),"期间结转")</f>
        <v>0</v>
      </c>
      <c r="J4602" s="38" t="str" cm="1">
        <f t="array" ref="J4602">_xlfn.TEXTJOIN(",", TRUE, _xlfn.UNIQUE(IF((序时账[日期]=B4602)*(序时账[凭证字号]=C4602)*IF(G4602=0,序时账[借方金额]&lt;&gt;0,序时账[借方金额]=0)*(序时账[科目编码]&lt;&gt;D4602), 序时账[科目名称], "")))</f>
        <v/>
      </c>
      <c r="K4602" s="42"/>
      <c r="M4602" s="24"/>
      <c r="N4602" s="23"/>
    </row>
    <row r="4603" spans="1:14">
      <c r="A4603" s="38" t="str" cm="1">
        <f t="array" ref="A4603">_xlfn.TEXTJOIN(",", TRUE, _xlfn.UNIQUE(IF((序时账[日期]=B4603)*(序时账[凭证字号]=C4603), 序时账[科目编码], "")))</f>
        <v>0</v>
      </c>
      <c r="B4603" s="89"/>
      <c r="G4603" s="39"/>
      <c r="H4603" s="39"/>
      <c r="I4603" s="42">
        <f>IF(F4603&lt;&gt;"结转本期损益",_xlfn.XLOOKUP(D4603,科目余额表[科目编码],科目余额表[抽查项目],"无匹配"),"期间结转")</f>
        <v>0</v>
      </c>
      <c r="J4603" s="38" t="str" cm="1">
        <f t="array" ref="J4603">_xlfn.TEXTJOIN(",", TRUE, _xlfn.UNIQUE(IF((序时账[日期]=B4603)*(序时账[凭证字号]=C4603)*IF(G4603=0,序时账[借方金额]&lt;&gt;0,序时账[借方金额]=0)*(序时账[科目编码]&lt;&gt;D4603), 序时账[科目名称], "")))</f>
        <v/>
      </c>
      <c r="K4603" s="42"/>
      <c r="M4603" s="24"/>
      <c r="N4603" s="23"/>
    </row>
    <row r="4604" spans="1:14">
      <c r="A4604" s="38" t="str" cm="1">
        <f t="array" ref="A4604">_xlfn.TEXTJOIN(",", TRUE, _xlfn.UNIQUE(IF((序时账[日期]=B4604)*(序时账[凭证字号]=C4604), 序时账[科目编码], "")))</f>
        <v>0</v>
      </c>
      <c r="B4604" s="89"/>
      <c r="G4604" s="39"/>
      <c r="H4604" s="39"/>
      <c r="I4604" s="42">
        <f>IF(F4604&lt;&gt;"结转本期损益",_xlfn.XLOOKUP(D4604,科目余额表[科目编码],科目余额表[抽查项目],"无匹配"),"期间结转")</f>
        <v>0</v>
      </c>
      <c r="J4604" s="38" t="str" cm="1">
        <f t="array" ref="J4604">_xlfn.TEXTJOIN(",", TRUE, _xlfn.UNIQUE(IF((序时账[日期]=B4604)*(序时账[凭证字号]=C4604)*IF(G4604=0,序时账[借方金额]&lt;&gt;0,序时账[借方金额]=0)*(序时账[科目编码]&lt;&gt;D4604), 序时账[科目名称], "")))</f>
        <v/>
      </c>
      <c r="K4604" s="42"/>
      <c r="M4604" s="24"/>
      <c r="N4604" s="23"/>
    </row>
    <row r="4605" spans="1:14">
      <c r="A4605" s="38" t="str" cm="1">
        <f t="array" ref="A4605">_xlfn.TEXTJOIN(",", TRUE, _xlfn.UNIQUE(IF((序时账[日期]=B4605)*(序时账[凭证字号]=C4605), 序时账[科目编码], "")))</f>
        <v>0</v>
      </c>
      <c r="B4605" s="89"/>
      <c r="G4605" s="39"/>
      <c r="H4605" s="39"/>
      <c r="I4605" s="42">
        <f>IF(F4605&lt;&gt;"结转本期损益",_xlfn.XLOOKUP(D4605,科目余额表[科目编码],科目余额表[抽查项目],"无匹配"),"期间结转")</f>
        <v>0</v>
      </c>
      <c r="J4605" s="38" t="str" cm="1">
        <f t="array" ref="J4605">_xlfn.TEXTJOIN(",", TRUE, _xlfn.UNIQUE(IF((序时账[日期]=B4605)*(序时账[凭证字号]=C4605)*IF(G4605=0,序时账[借方金额]&lt;&gt;0,序时账[借方金额]=0)*(序时账[科目编码]&lt;&gt;D4605), 序时账[科目名称], "")))</f>
        <v/>
      </c>
      <c r="K4605" s="42"/>
      <c r="M4605" s="24"/>
      <c r="N4605" s="23"/>
    </row>
    <row r="4606" spans="1:14">
      <c r="A4606" s="38" t="str" cm="1">
        <f t="array" ref="A4606">_xlfn.TEXTJOIN(",", TRUE, _xlfn.UNIQUE(IF((序时账[日期]=B4606)*(序时账[凭证字号]=C4606), 序时账[科目编码], "")))</f>
        <v>0</v>
      </c>
      <c r="B4606" s="89"/>
      <c r="G4606" s="39"/>
      <c r="H4606" s="39"/>
      <c r="I4606" s="42">
        <f>IF(F4606&lt;&gt;"结转本期损益",_xlfn.XLOOKUP(D4606,科目余额表[科目编码],科目余额表[抽查项目],"无匹配"),"期间结转")</f>
        <v>0</v>
      </c>
      <c r="J4606" s="38" t="str" cm="1">
        <f t="array" ref="J4606">_xlfn.TEXTJOIN(",", TRUE, _xlfn.UNIQUE(IF((序时账[日期]=B4606)*(序时账[凭证字号]=C4606)*IF(G4606=0,序时账[借方金额]&lt;&gt;0,序时账[借方金额]=0)*(序时账[科目编码]&lt;&gt;D4606), 序时账[科目名称], "")))</f>
        <v/>
      </c>
      <c r="K4606" s="42"/>
      <c r="M4606" s="24"/>
      <c r="N4606" s="23"/>
    </row>
    <row r="4607" spans="1:14">
      <c r="A4607" s="38" t="str" cm="1">
        <f t="array" ref="A4607">_xlfn.TEXTJOIN(",", TRUE, _xlfn.UNIQUE(IF((序时账[日期]=B4607)*(序时账[凭证字号]=C4607), 序时账[科目编码], "")))</f>
        <v>0</v>
      </c>
      <c r="B4607" s="89"/>
      <c r="G4607" s="39"/>
      <c r="H4607" s="39"/>
      <c r="I4607" s="42">
        <f>IF(F4607&lt;&gt;"结转本期损益",_xlfn.XLOOKUP(D4607,科目余额表[科目编码],科目余额表[抽查项目],"无匹配"),"期间结转")</f>
        <v>0</v>
      </c>
      <c r="J4607" s="38" t="str" cm="1">
        <f t="array" ref="J4607">_xlfn.TEXTJOIN(",", TRUE, _xlfn.UNIQUE(IF((序时账[日期]=B4607)*(序时账[凭证字号]=C4607)*IF(G4607=0,序时账[借方金额]&lt;&gt;0,序时账[借方金额]=0)*(序时账[科目编码]&lt;&gt;D4607), 序时账[科目名称], "")))</f>
        <v/>
      </c>
      <c r="K4607" s="42"/>
      <c r="M4607" s="24"/>
      <c r="N4607" s="23"/>
    </row>
    <row r="4608" spans="1:14">
      <c r="A4608" s="38" t="str" cm="1">
        <f t="array" ref="A4608">_xlfn.TEXTJOIN(",", TRUE, _xlfn.UNIQUE(IF((序时账[日期]=B4608)*(序时账[凭证字号]=C4608), 序时账[科目编码], "")))</f>
        <v>0</v>
      </c>
      <c r="B4608" s="89"/>
      <c r="G4608" s="39"/>
      <c r="H4608" s="39"/>
      <c r="I4608" s="42">
        <f>IF(F4608&lt;&gt;"结转本期损益",_xlfn.XLOOKUP(D4608,科目余额表[科目编码],科目余额表[抽查项目],"无匹配"),"期间结转")</f>
        <v>0</v>
      </c>
      <c r="J4608" s="38" t="str" cm="1">
        <f t="array" ref="J4608">_xlfn.TEXTJOIN(",", TRUE, _xlfn.UNIQUE(IF((序时账[日期]=B4608)*(序时账[凭证字号]=C4608)*IF(G4608=0,序时账[借方金额]&lt;&gt;0,序时账[借方金额]=0)*(序时账[科目编码]&lt;&gt;D4608), 序时账[科目名称], "")))</f>
        <v/>
      </c>
      <c r="K4608" s="42"/>
      <c r="M4608" s="24"/>
      <c r="N4608" s="23"/>
    </row>
    <row r="4609" spans="1:14">
      <c r="A4609" s="38" t="str" cm="1">
        <f t="array" ref="A4609">_xlfn.TEXTJOIN(",", TRUE, _xlfn.UNIQUE(IF((序时账[日期]=B4609)*(序时账[凭证字号]=C4609), 序时账[科目编码], "")))</f>
        <v>0</v>
      </c>
      <c r="B4609" s="89"/>
      <c r="G4609" s="39"/>
      <c r="H4609" s="39"/>
      <c r="I4609" s="42">
        <f>IF(F4609&lt;&gt;"结转本期损益",_xlfn.XLOOKUP(D4609,科目余额表[科目编码],科目余额表[抽查项目],"无匹配"),"期间结转")</f>
        <v>0</v>
      </c>
      <c r="J4609" s="38" t="str" cm="1">
        <f t="array" ref="J4609">_xlfn.TEXTJOIN(",", TRUE, _xlfn.UNIQUE(IF((序时账[日期]=B4609)*(序时账[凭证字号]=C4609)*IF(G4609=0,序时账[借方金额]&lt;&gt;0,序时账[借方金额]=0)*(序时账[科目编码]&lt;&gt;D4609), 序时账[科目名称], "")))</f>
        <v/>
      </c>
      <c r="K4609" s="42"/>
      <c r="M4609" s="24"/>
      <c r="N4609" s="23"/>
    </row>
    <row r="4610" spans="1:14">
      <c r="A4610" s="38" t="str" cm="1">
        <f t="array" ref="A4610">_xlfn.TEXTJOIN(",", TRUE, _xlfn.UNIQUE(IF((序时账[日期]=B4610)*(序时账[凭证字号]=C4610), 序时账[科目编码], "")))</f>
        <v>0</v>
      </c>
      <c r="B4610" s="89"/>
      <c r="G4610" s="39"/>
      <c r="H4610" s="39"/>
      <c r="I4610" s="42">
        <f>IF(F4610&lt;&gt;"结转本期损益",_xlfn.XLOOKUP(D4610,科目余额表[科目编码],科目余额表[抽查项目],"无匹配"),"期间结转")</f>
        <v>0</v>
      </c>
      <c r="J4610" s="38" t="str" cm="1">
        <f t="array" ref="J4610">_xlfn.TEXTJOIN(",", TRUE, _xlfn.UNIQUE(IF((序时账[日期]=B4610)*(序时账[凭证字号]=C4610)*IF(G4610=0,序时账[借方金额]&lt;&gt;0,序时账[借方金额]=0)*(序时账[科目编码]&lt;&gt;D4610), 序时账[科目名称], "")))</f>
        <v/>
      </c>
      <c r="K4610" s="42"/>
      <c r="M4610" s="24"/>
      <c r="N4610" s="23"/>
    </row>
    <row r="4611" spans="1:14">
      <c r="A4611" s="38" t="str" cm="1">
        <f t="array" ref="A4611">_xlfn.TEXTJOIN(",", TRUE, _xlfn.UNIQUE(IF((序时账[日期]=B4611)*(序时账[凭证字号]=C4611), 序时账[科目编码], "")))</f>
        <v>0</v>
      </c>
      <c r="B4611" s="89"/>
      <c r="G4611" s="39"/>
      <c r="H4611" s="39"/>
      <c r="I4611" s="42">
        <f>IF(F4611&lt;&gt;"结转本期损益",_xlfn.XLOOKUP(D4611,科目余额表[科目编码],科目余额表[抽查项目],"无匹配"),"期间结转")</f>
        <v>0</v>
      </c>
      <c r="J4611" s="38" t="str" cm="1">
        <f t="array" ref="J4611">_xlfn.TEXTJOIN(",", TRUE, _xlfn.UNIQUE(IF((序时账[日期]=B4611)*(序时账[凭证字号]=C4611)*IF(G4611=0,序时账[借方金额]&lt;&gt;0,序时账[借方金额]=0)*(序时账[科目编码]&lt;&gt;D4611), 序时账[科目名称], "")))</f>
        <v/>
      </c>
      <c r="K4611" s="42"/>
      <c r="M4611" s="24"/>
      <c r="N4611" s="23"/>
    </row>
    <row r="4612" spans="1:14">
      <c r="A4612" s="38" t="str" cm="1">
        <f t="array" ref="A4612">_xlfn.TEXTJOIN(",", TRUE, _xlfn.UNIQUE(IF((序时账[日期]=B4612)*(序时账[凭证字号]=C4612), 序时账[科目编码], "")))</f>
        <v>0</v>
      </c>
      <c r="B4612" s="89"/>
      <c r="G4612" s="39"/>
      <c r="H4612" s="39"/>
      <c r="I4612" s="42">
        <f>IF(F4612&lt;&gt;"结转本期损益",_xlfn.XLOOKUP(D4612,科目余额表[科目编码],科目余额表[抽查项目],"无匹配"),"期间结转")</f>
        <v>0</v>
      </c>
      <c r="J4612" s="38" t="str" cm="1">
        <f t="array" ref="J4612">_xlfn.TEXTJOIN(",", TRUE, _xlfn.UNIQUE(IF((序时账[日期]=B4612)*(序时账[凭证字号]=C4612)*IF(G4612=0,序时账[借方金额]&lt;&gt;0,序时账[借方金额]=0)*(序时账[科目编码]&lt;&gt;D4612), 序时账[科目名称], "")))</f>
        <v/>
      </c>
      <c r="K4612" s="42"/>
      <c r="M4612" s="24"/>
      <c r="N4612" s="23"/>
    </row>
    <row r="4613" spans="1:14">
      <c r="A4613" s="38" t="str" cm="1">
        <f t="array" ref="A4613">_xlfn.TEXTJOIN(",", TRUE, _xlfn.UNIQUE(IF((序时账[日期]=B4613)*(序时账[凭证字号]=C4613), 序时账[科目编码], "")))</f>
        <v>0</v>
      </c>
      <c r="B4613" s="89"/>
      <c r="G4613" s="39"/>
      <c r="H4613" s="39"/>
      <c r="I4613" s="42">
        <f>IF(F4613&lt;&gt;"结转本期损益",_xlfn.XLOOKUP(D4613,科目余额表[科目编码],科目余额表[抽查项目],"无匹配"),"期间结转")</f>
        <v>0</v>
      </c>
      <c r="J4613" s="38" t="str" cm="1">
        <f t="array" ref="J4613">_xlfn.TEXTJOIN(",", TRUE, _xlfn.UNIQUE(IF((序时账[日期]=B4613)*(序时账[凭证字号]=C4613)*IF(G4613=0,序时账[借方金额]&lt;&gt;0,序时账[借方金额]=0)*(序时账[科目编码]&lt;&gt;D4613), 序时账[科目名称], "")))</f>
        <v/>
      </c>
      <c r="K4613" s="42"/>
      <c r="M4613" s="24"/>
      <c r="N4613" s="23"/>
    </row>
    <row r="4614" spans="1:14">
      <c r="A4614" s="38" t="str" cm="1">
        <f t="array" ref="A4614">_xlfn.TEXTJOIN(",", TRUE, _xlfn.UNIQUE(IF((序时账[日期]=B4614)*(序时账[凭证字号]=C4614), 序时账[科目编码], "")))</f>
        <v>0</v>
      </c>
      <c r="B4614" s="89"/>
      <c r="G4614" s="39"/>
      <c r="H4614" s="39"/>
      <c r="I4614" s="42">
        <f>IF(F4614&lt;&gt;"结转本期损益",_xlfn.XLOOKUP(D4614,科目余额表[科目编码],科目余额表[抽查项目],"无匹配"),"期间结转")</f>
        <v>0</v>
      </c>
      <c r="J4614" s="38" t="str" cm="1">
        <f t="array" ref="J4614">_xlfn.TEXTJOIN(",", TRUE, _xlfn.UNIQUE(IF((序时账[日期]=B4614)*(序时账[凭证字号]=C4614)*IF(G4614=0,序时账[借方金额]&lt;&gt;0,序时账[借方金额]=0)*(序时账[科目编码]&lt;&gt;D4614), 序时账[科目名称], "")))</f>
        <v/>
      </c>
      <c r="K4614" s="42"/>
      <c r="M4614" s="24"/>
      <c r="N4614" s="23"/>
    </row>
    <row r="4615" spans="1:14">
      <c r="A4615" s="38" t="str" cm="1">
        <f t="array" ref="A4615">_xlfn.TEXTJOIN(",", TRUE, _xlfn.UNIQUE(IF((序时账[日期]=B4615)*(序时账[凭证字号]=C4615), 序时账[科目编码], "")))</f>
        <v>0</v>
      </c>
      <c r="B4615" s="89"/>
      <c r="G4615" s="39"/>
      <c r="H4615" s="39"/>
      <c r="I4615" s="42">
        <f>IF(F4615&lt;&gt;"结转本期损益",_xlfn.XLOOKUP(D4615,科目余额表[科目编码],科目余额表[抽查项目],"无匹配"),"期间结转")</f>
        <v>0</v>
      </c>
      <c r="J4615" s="38" t="str" cm="1">
        <f t="array" ref="J4615">_xlfn.TEXTJOIN(",", TRUE, _xlfn.UNIQUE(IF((序时账[日期]=B4615)*(序时账[凭证字号]=C4615)*IF(G4615=0,序时账[借方金额]&lt;&gt;0,序时账[借方金额]=0)*(序时账[科目编码]&lt;&gt;D4615), 序时账[科目名称], "")))</f>
        <v/>
      </c>
      <c r="K4615" s="42"/>
      <c r="M4615" s="24"/>
      <c r="N4615" s="23"/>
    </row>
    <row r="4616" spans="1:14">
      <c r="A4616" s="38" t="str" cm="1">
        <f t="array" ref="A4616">_xlfn.TEXTJOIN(",", TRUE, _xlfn.UNIQUE(IF((序时账[日期]=B4616)*(序时账[凭证字号]=C4616), 序时账[科目编码], "")))</f>
        <v>0</v>
      </c>
      <c r="B4616" s="89"/>
      <c r="G4616" s="39"/>
      <c r="H4616" s="39"/>
      <c r="I4616" s="42">
        <f>IF(F4616&lt;&gt;"结转本期损益",_xlfn.XLOOKUP(D4616,科目余额表[科目编码],科目余额表[抽查项目],"无匹配"),"期间结转")</f>
        <v>0</v>
      </c>
      <c r="J4616" s="38" t="str" cm="1">
        <f t="array" ref="J4616">_xlfn.TEXTJOIN(",", TRUE, _xlfn.UNIQUE(IF((序时账[日期]=B4616)*(序时账[凭证字号]=C4616)*IF(G4616=0,序时账[借方金额]&lt;&gt;0,序时账[借方金额]=0)*(序时账[科目编码]&lt;&gt;D4616), 序时账[科目名称], "")))</f>
        <v/>
      </c>
      <c r="K4616" s="42"/>
      <c r="M4616" s="24"/>
      <c r="N4616" s="23"/>
    </row>
    <row r="4617" spans="1:14">
      <c r="A4617" s="38" t="str" cm="1">
        <f t="array" ref="A4617">_xlfn.TEXTJOIN(",", TRUE, _xlfn.UNIQUE(IF((序时账[日期]=B4617)*(序时账[凭证字号]=C4617), 序时账[科目编码], "")))</f>
        <v>0</v>
      </c>
      <c r="B4617" s="89"/>
      <c r="G4617" s="39"/>
      <c r="H4617" s="39"/>
      <c r="I4617" s="42">
        <f>IF(F4617&lt;&gt;"结转本期损益",_xlfn.XLOOKUP(D4617,科目余额表[科目编码],科目余额表[抽查项目],"无匹配"),"期间结转")</f>
        <v>0</v>
      </c>
      <c r="J4617" s="38" t="str" cm="1">
        <f t="array" ref="J4617">_xlfn.TEXTJOIN(",", TRUE, _xlfn.UNIQUE(IF((序时账[日期]=B4617)*(序时账[凭证字号]=C4617)*IF(G4617=0,序时账[借方金额]&lt;&gt;0,序时账[借方金额]=0)*(序时账[科目编码]&lt;&gt;D4617), 序时账[科目名称], "")))</f>
        <v/>
      </c>
      <c r="K4617" s="42"/>
      <c r="M4617" s="24"/>
      <c r="N4617" s="23"/>
    </row>
    <row r="4618" spans="1:14">
      <c r="A4618" s="38" t="str" cm="1">
        <f t="array" ref="A4618">_xlfn.TEXTJOIN(",", TRUE, _xlfn.UNIQUE(IF((序时账[日期]=B4618)*(序时账[凭证字号]=C4618), 序时账[科目编码], "")))</f>
        <v>0</v>
      </c>
      <c r="B4618" s="89"/>
      <c r="G4618" s="39"/>
      <c r="H4618" s="39"/>
      <c r="I4618" s="42">
        <f>IF(F4618&lt;&gt;"结转本期损益",_xlfn.XLOOKUP(D4618,科目余额表[科目编码],科目余额表[抽查项目],"无匹配"),"期间结转")</f>
        <v>0</v>
      </c>
      <c r="J4618" s="38" t="str" cm="1">
        <f t="array" ref="J4618">_xlfn.TEXTJOIN(",", TRUE, _xlfn.UNIQUE(IF((序时账[日期]=B4618)*(序时账[凭证字号]=C4618)*IF(G4618=0,序时账[借方金额]&lt;&gt;0,序时账[借方金额]=0)*(序时账[科目编码]&lt;&gt;D4618), 序时账[科目名称], "")))</f>
        <v/>
      </c>
      <c r="K4618" s="42"/>
      <c r="M4618" s="24"/>
      <c r="N4618" s="23"/>
    </row>
    <row r="4619" spans="1:14">
      <c r="A4619" s="38" t="str" cm="1">
        <f t="array" ref="A4619">_xlfn.TEXTJOIN(",", TRUE, _xlfn.UNIQUE(IF((序时账[日期]=B4619)*(序时账[凭证字号]=C4619), 序时账[科目编码], "")))</f>
        <v>0</v>
      </c>
      <c r="B4619" s="89"/>
      <c r="G4619" s="39"/>
      <c r="H4619" s="39"/>
      <c r="I4619" s="42">
        <f>IF(F4619&lt;&gt;"结转本期损益",_xlfn.XLOOKUP(D4619,科目余额表[科目编码],科目余额表[抽查项目],"无匹配"),"期间结转")</f>
        <v>0</v>
      </c>
      <c r="J4619" s="38" t="str" cm="1">
        <f t="array" ref="J4619">_xlfn.TEXTJOIN(",", TRUE, _xlfn.UNIQUE(IF((序时账[日期]=B4619)*(序时账[凭证字号]=C4619)*IF(G4619=0,序时账[借方金额]&lt;&gt;0,序时账[借方金额]=0)*(序时账[科目编码]&lt;&gt;D4619), 序时账[科目名称], "")))</f>
        <v/>
      </c>
      <c r="K4619" s="42"/>
      <c r="M4619" s="24"/>
      <c r="N4619" s="23"/>
    </row>
    <row r="4620" spans="1:14">
      <c r="A4620" s="38" t="str" cm="1">
        <f t="array" ref="A4620">_xlfn.TEXTJOIN(",", TRUE, _xlfn.UNIQUE(IF((序时账[日期]=B4620)*(序时账[凭证字号]=C4620), 序时账[科目编码], "")))</f>
        <v>0</v>
      </c>
      <c r="B4620" s="89"/>
      <c r="G4620" s="39"/>
      <c r="H4620" s="39"/>
      <c r="I4620" s="42">
        <f>IF(F4620&lt;&gt;"结转本期损益",_xlfn.XLOOKUP(D4620,科目余额表[科目编码],科目余额表[抽查项目],"无匹配"),"期间结转")</f>
        <v>0</v>
      </c>
      <c r="J4620" s="38" t="str" cm="1">
        <f t="array" ref="J4620">_xlfn.TEXTJOIN(",", TRUE, _xlfn.UNIQUE(IF((序时账[日期]=B4620)*(序时账[凭证字号]=C4620)*IF(G4620=0,序时账[借方金额]&lt;&gt;0,序时账[借方金额]=0)*(序时账[科目编码]&lt;&gt;D4620), 序时账[科目名称], "")))</f>
        <v/>
      </c>
      <c r="K4620" s="42"/>
      <c r="M4620" s="24"/>
      <c r="N4620" s="23"/>
    </row>
    <row r="4621" spans="1:14">
      <c r="A4621" s="38" t="str" cm="1">
        <f t="array" ref="A4621">_xlfn.TEXTJOIN(",", TRUE, _xlfn.UNIQUE(IF((序时账[日期]=B4621)*(序时账[凭证字号]=C4621), 序时账[科目编码], "")))</f>
        <v>0</v>
      </c>
      <c r="B4621" s="89"/>
      <c r="G4621" s="39"/>
      <c r="H4621" s="39"/>
      <c r="I4621" s="42">
        <f>IF(F4621&lt;&gt;"结转本期损益",_xlfn.XLOOKUP(D4621,科目余额表[科目编码],科目余额表[抽查项目],"无匹配"),"期间结转")</f>
        <v>0</v>
      </c>
      <c r="J4621" s="38" t="str" cm="1">
        <f t="array" ref="J4621">_xlfn.TEXTJOIN(",", TRUE, _xlfn.UNIQUE(IF((序时账[日期]=B4621)*(序时账[凭证字号]=C4621)*IF(G4621=0,序时账[借方金额]&lt;&gt;0,序时账[借方金额]=0)*(序时账[科目编码]&lt;&gt;D4621), 序时账[科目名称], "")))</f>
        <v/>
      </c>
      <c r="K4621" s="42"/>
      <c r="M4621" s="24"/>
      <c r="N4621" s="23"/>
    </row>
    <row r="4622" spans="1:14">
      <c r="A4622" s="38" t="str" cm="1">
        <f t="array" ref="A4622">_xlfn.TEXTJOIN(",", TRUE, _xlfn.UNIQUE(IF((序时账[日期]=B4622)*(序时账[凭证字号]=C4622), 序时账[科目编码], "")))</f>
        <v>0</v>
      </c>
      <c r="B4622" s="89"/>
      <c r="G4622" s="39"/>
      <c r="H4622" s="39"/>
      <c r="I4622" s="42">
        <f>IF(F4622&lt;&gt;"结转本期损益",_xlfn.XLOOKUP(D4622,科目余额表[科目编码],科目余额表[抽查项目],"无匹配"),"期间结转")</f>
        <v>0</v>
      </c>
      <c r="J4622" s="38" t="str" cm="1">
        <f t="array" ref="J4622">_xlfn.TEXTJOIN(",", TRUE, _xlfn.UNIQUE(IF((序时账[日期]=B4622)*(序时账[凭证字号]=C4622)*IF(G4622=0,序时账[借方金额]&lt;&gt;0,序时账[借方金额]=0)*(序时账[科目编码]&lt;&gt;D4622), 序时账[科目名称], "")))</f>
        <v/>
      </c>
      <c r="K4622" s="42"/>
      <c r="M4622" s="24"/>
      <c r="N4622" s="23"/>
    </row>
    <row r="4623" spans="1:14">
      <c r="A4623" s="38" t="str" cm="1">
        <f t="array" ref="A4623">_xlfn.TEXTJOIN(",", TRUE, _xlfn.UNIQUE(IF((序时账[日期]=B4623)*(序时账[凭证字号]=C4623), 序时账[科目编码], "")))</f>
        <v>0</v>
      </c>
      <c r="B4623" s="89"/>
      <c r="G4623" s="39"/>
      <c r="H4623" s="39"/>
      <c r="I4623" s="42">
        <f>IF(F4623&lt;&gt;"结转本期损益",_xlfn.XLOOKUP(D4623,科目余额表[科目编码],科目余额表[抽查项目],"无匹配"),"期间结转")</f>
        <v>0</v>
      </c>
      <c r="J4623" s="38" t="str" cm="1">
        <f t="array" ref="J4623">_xlfn.TEXTJOIN(",", TRUE, _xlfn.UNIQUE(IF((序时账[日期]=B4623)*(序时账[凭证字号]=C4623)*IF(G4623=0,序时账[借方金额]&lt;&gt;0,序时账[借方金额]=0)*(序时账[科目编码]&lt;&gt;D4623), 序时账[科目名称], "")))</f>
        <v/>
      </c>
      <c r="K4623" s="42"/>
      <c r="M4623" s="24"/>
      <c r="N4623" s="23"/>
    </row>
    <row r="4624" spans="1:14">
      <c r="A4624" s="38" t="str" cm="1">
        <f t="array" ref="A4624">_xlfn.TEXTJOIN(",", TRUE, _xlfn.UNIQUE(IF((序时账[日期]=B4624)*(序时账[凭证字号]=C4624), 序时账[科目编码], "")))</f>
        <v>0</v>
      </c>
      <c r="B4624" s="89"/>
      <c r="G4624" s="39"/>
      <c r="H4624" s="39"/>
      <c r="I4624" s="42">
        <f>IF(F4624&lt;&gt;"结转本期损益",_xlfn.XLOOKUP(D4624,科目余额表[科目编码],科目余额表[抽查项目],"无匹配"),"期间结转")</f>
        <v>0</v>
      </c>
      <c r="J4624" s="38" t="str" cm="1">
        <f t="array" ref="J4624">_xlfn.TEXTJOIN(",", TRUE, _xlfn.UNIQUE(IF((序时账[日期]=B4624)*(序时账[凭证字号]=C4624)*IF(G4624=0,序时账[借方金额]&lt;&gt;0,序时账[借方金额]=0)*(序时账[科目编码]&lt;&gt;D4624), 序时账[科目名称], "")))</f>
        <v/>
      </c>
      <c r="K4624" s="42"/>
      <c r="M4624" s="24"/>
      <c r="N4624" s="23"/>
    </row>
    <row r="4625" spans="1:14">
      <c r="A4625" s="38" t="str" cm="1">
        <f t="array" ref="A4625">_xlfn.TEXTJOIN(",", TRUE, _xlfn.UNIQUE(IF((序时账[日期]=B4625)*(序时账[凭证字号]=C4625), 序时账[科目编码], "")))</f>
        <v>0</v>
      </c>
      <c r="B4625" s="89"/>
      <c r="G4625" s="39"/>
      <c r="H4625" s="39"/>
      <c r="I4625" s="42">
        <f>IF(F4625&lt;&gt;"结转本期损益",_xlfn.XLOOKUP(D4625,科目余额表[科目编码],科目余额表[抽查项目],"无匹配"),"期间结转")</f>
        <v>0</v>
      </c>
      <c r="J4625" s="38" t="str" cm="1">
        <f t="array" ref="J4625">_xlfn.TEXTJOIN(",", TRUE, _xlfn.UNIQUE(IF((序时账[日期]=B4625)*(序时账[凭证字号]=C4625)*IF(G4625=0,序时账[借方金额]&lt;&gt;0,序时账[借方金额]=0)*(序时账[科目编码]&lt;&gt;D4625), 序时账[科目名称], "")))</f>
        <v/>
      </c>
      <c r="K4625" s="42"/>
      <c r="M4625" s="24"/>
      <c r="N4625" s="23"/>
    </row>
    <row r="4626" spans="1:14">
      <c r="A4626" s="38" t="str" cm="1">
        <f t="array" ref="A4626">_xlfn.TEXTJOIN(",", TRUE, _xlfn.UNIQUE(IF((序时账[日期]=B4626)*(序时账[凭证字号]=C4626), 序时账[科目编码], "")))</f>
        <v>0</v>
      </c>
      <c r="B4626" s="89"/>
      <c r="G4626" s="39"/>
      <c r="H4626" s="39"/>
      <c r="I4626" s="42">
        <f>IF(F4626&lt;&gt;"结转本期损益",_xlfn.XLOOKUP(D4626,科目余额表[科目编码],科目余额表[抽查项目],"无匹配"),"期间结转")</f>
        <v>0</v>
      </c>
      <c r="J4626" s="38" t="str" cm="1">
        <f t="array" ref="J4626">_xlfn.TEXTJOIN(",", TRUE, _xlfn.UNIQUE(IF((序时账[日期]=B4626)*(序时账[凭证字号]=C4626)*IF(G4626=0,序时账[借方金额]&lt;&gt;0,序时账[借方金额]=0)*(序时账[科目编码]&lt;&gt;D4626), 序时账[科目名称], "")))</f>
        <v/>
      </c>
      <c r="K4626" s="42"/>
      <c r="M4626" s="24"/>
      <c r="N4626" s="23"/>
    </row>
    <row r="4627" spans="1:14">
      <c r="A4627" s="38" t="str" cm="1">
        <f t="array" ref="A4627">_xlfn.TEXTJOIN(",", TRUE, _xlfn.UNIQUE(IF((序时账[日期]=B4627)*(序时账[凭证字号]=C4627), 序时账[科目编码], "")))</f>
        <v>0</v>
      </c>
      <c r="B4627" s="89"/>
      <c r="G4627" s="39"/>
      <c r="H4627" s="39"/>
      <c r="I4627" s="42">
        <f>IF(F4627&lt;&gt;"结转本期损益",_xlfn.XLOOKUP(D4627,科目余额表[科目编码],科目余额表[抽查项目],"无匹配"),"期间结转")</f>
        <v>0</v>
      </c>
      <c r="J4627" s="38" t="str" cm="1">
        <f t="array" ref="J4627">_xlfn.TEXTJOIN(",", TRUE, _xlfn.UNIQUE(IF((序时账[日期]=B4627)*(序时账[凭证字号]=C4627)*IF(G4627=0,序时账[借方金额]&lt;&gt;0,序时账[借方金额]=0)*(序时账[科目编码]&lt;&gt;D4627), 序时账[科目名称], "")))</f>
        <v/>
      </c>
      <c r="K4627" s="42"/>
      <c r="M4627" s="24"/>
      <c r="N4627" s="23"/>
    </row>
    <row r="4628" spans="1:14">
      <c r="A4628" s="38" t="str" cm="1">
        <f t="array" ref="A4628">_xlfn.TEXTJOIN(",", TRUE, _xlfn.UNIQUE(IF((序时账[日期]=B4628)*(序时账[凭证字号]=C4628), 序时账[科目编码], "")))</f>
        <v>0</v>
      </c>
      <c r="B4628" s="89"/>
      <c r="G4628" s="39"/>
      <c r="H4628" s="39"/>
      <c r="I4628" s="42">
        <f>IF(F4628&lt;&gt;"结转本期损益",_xlfn.XLOOKUP(D4628,科目余额表[科目编码],科目余额表[抽查项目],"无匹配"),"期间结转")</f>
        <v>0</v>
      </c>
      <c r="J4628" s="38" t="str" cm="1">
        <f t="array" ref="J4628">_xlfn.TEXTJOIN(",", TRUE, _xlfn.UNIQUE(IF((序时账[日期]=B4628)*(序时账[凭证字号]=C4628)*IF(G4628=0,序时账[借方金额]&lt;&gt;0,序时账[借方金额]=0)*(序时账[科目编码]&lt;&gt;D4628), 序时账[科目名称], "")))</f>
        <v/>
      </c>
      <c r="K4628" s="42"/>
      <c r="M4628" s="24"/>
      <c r="N4628" s="23"/>
    </row>
    <row r="4629" spans="1:14">
      <c r="A4629" s="38" t="str" cm="1">
        <f t="array" ref="A4629">_xlfn.TEXTJOIN(",", TRUE, _xlfn.UNIQUE(IF((序时账[日期]=B4629)*(序时账[凭证字号]=C4629), 序时账[科目编码], "")))</f>
        <v>0</v>
      </c>
      <c r="B4629" s="89"/>
      <c r="G4629" s="39"/>
      <c r="H4629" s="39"/>
      <c r="I4629" s="42">
        <f>IF(F4629&lt;&gt;"结转本期损益",_xlfn.XLOOKUP(D4629,科目余额表[科目编码],科目余额表[抽查项目],"无匹配"),"期间结转")</f>
        <v>0</v>
      </c>
      <c r="J4629" s="38" t="str" cm="1">
        <f t="array" ref="J4629">_xlfn.TEXTJOIN(",", TRUE, _xlfn.UNIQUE(IF((序时账[日期]=B4629)*(序时账[凭证字号]=C4629)*IF(G4629=0,序时账[借方金额]&lt;&gt;0,序时账[借方金额]=0)*(序时账[科目编码]&lt;&gt;D4629), 序时账[科目名称], "")))</f>
        <v/>
      </c>
      <c r="K4629" s="42"/>
      <c r="M4629" s="24"/>
      <c r="N4629" s="23"/>
    </row>
    <row r="4630" spans="1:14">
      <c r="A4630" s="38" t="str" cm="1">
        <f t="array" ref="A4630">_xlfn.TEXTJOIN(",", TRUE, _xlfn.UNIQUE(IF((序时账[日期]=B4630)*(序时账[凭证字号]=C4630), 序时账[科目编码], "")))</f>
        <v>0</v>
      </c>
      <c r="B4630" s="89"/>
      <c r="G4630" s="39"/>
      <c r="H4630" s="39"/>
      <c r="I4630" s="42">
        <f>IF(F4630&lt;&gt;"结转本期损益",_xlfn.XLOOKUP(D4630,科目余额表[科目编码],科目余额表[抽查项目],"无匹配"),"期间结转")</f>
        <v>0</v>
      </c>
      <c r="J4630" s="38" t="str" cm="1">
        <f t="array" ref="J4630">_xlfn.TEXTJOIN(",", TRUE, _xlfn.UNIQUE(IF((序时账[日期]=B4630)*(序时账[凭证字号]=C4630)*IF(G4630=0,序时账[借方金额]&lt;&gt;0,序时账[借方金额]=0)*(序时账[科目编码]&lt;&gt;D4630), 序时账[科目名称], "")))</f>
        <v/>
      </c>
      <c r="K4630" s="42"/>
      <c r="M4630" s="24"/>
      <c r="N4630" s="23"/>
    </row>
    <row r="4631" spans="1:14">
      <c r="A4631" s="38" t="str" cm="1">
        <f t="array" ref="A4631">_xlfn.TEXTJOIN(",", TRUE, _xlfn.UNIQUE(IF((序时账[日期]=B4631)*(序时账[凭证字号]=C4631), 序时账[科目编码], "")))</f>
        <v>0</v>
      </c>
      <c r="B4631" s="89"/>
      <c r="G4631" s="39"/>
      <c r="H4631" s="39"/>
      <c r="I4631" s="42">
        <f>IF(F4631&lt;&gt;"结转本期损益",_xlfn.XLOOKUP(D4631,科目余额表[科目编码],科目余额表[抽查项目],"无匹配"),"期间结转")</f>
        <v>0</v>
      </c>
      <c r="J4631" s="38" t="str" cm="1">
        <f t="array" ref="J4631">_xlfn.TEXTJOIN(",", TRUE, _xlfn.UNIQUE(IF((序时账[日期]=B4631)*(序时账[凭证字号]=C4631)*IF(G4631=0,序时账[借方金额]&lt;&gt;0,序时账[借方金额]=0)*(序时账[科目编码]&lt;&gt;D4631), 序时账[科目名称], "")))</f>
        <v/>
      </c>
      <c r="K4631" s="42"/>
      <c r="M4631" s="24"/>
      <c r="N4631" s="23"/>
    </row>
    <row r="4632" spans="1:14">
      <c r="A4632" s="38" t="str" cm="1">
        <f t="array" ref="A4632">_xlfn.TEXTJOIN(",", TRUE, _xlfn.UNIQUE(IF((序时账[日期]=B4632)*(序时账[凭证字号]=C4632), 序时账[科目编码], "")))</f>
        <v>0</v>
      </c>
      <c r="B4632" s="89"/>
      <c r="G4632" s="39"/>
      <c r="H4632" s="39"/>
      <c r="I4632" s="42">
        <f>IF(F4632&lt;&gt;"结转本期损益",_xlfn.XLOOKUP(D4632,科目余额表[科目编码],科目余额表[抽查项目],"无匹配"),"期间结转")</f>
        <v>0</v>
      </c>
      <c r="J4632" s="38" t="str" cm="1">
        <f t="array" ref="J4632">_xlfn.TEXTJOIN(",", TRUE, _xlfn.UNIQUE(IF((序时账[日期]=B4632)*(序时账[凭证字号]=C4632)*IF(G4632=0,序时账[借方金额]&lt;&gt;0,序时账[借方金额]=0)*(序时账[科目编码]&lt;&gt;D4632), 序时账[科目名称], "")))</f>
        <v/>
      </c>
      <c r="K4632" s="42"/>
      <c r="M4632" s="24"/>
      <c r="N4632" s="23"/>
    </row>
    <row r="4633" spans="1:14">
      <c r="A4633" s="38" t="str" cm="1">
        <f t="array" ref="A4633">_xlfn.TEXTJOIN(",", TRUE, _xlfn.UNIQUE(IF((序时账[日期]=B4633)*(序时账[凭证字号]=C4633), 序时账[科目编码], "")))</f>
        <v>0</v>
      </c>
      <c r="B4633" s="89"/>
      <c r="G4633" s="39"/>
      <c r="H4633" s="39"/>
      <c r="I4633" s="42">
        <f>IF(F4633&lt;&gt;"结转本期损益",_xlfn.XLOOKUP(D4633,科目余额表[科目编码],科目余额表[抽查项目],"无匹配"),"期间结转")</f>
        <v>0</v>
      </c>
      <c r="J4633" s="38" t="str" cm="1">
        <f t="array" ref="J4633">_xlfn.TEXTJOIN(",", TRUE, _xlfn.UNIQUE(IF((序时账[日期]=B4633)*(序时账[凭证字号]=C4633)*IF(G4633=0,序时账[借方金额]&lt;&gt;0,序时账[借方金额]=0)*(序时账[科目编码]&lt;&gt;D4633), 序时账[科目名称], "")))</f>
        <v/>
      </c>
      <c r="K4633" s="42"/>
      <c r="M4633" s="24"/>
      <c r="N4633" s="23"/>
    </row>
    <row r="4634" spans="1:14">
      <c r="A4634" s="38" t="str" cm="1">
        <f t="array" ref="A4634">_xlfn.TEXTJOIN(",", TRUE, _xlfn.UNIQUE(IF((序时账[日期]=B4634)*(序时账[凭证字号]=C4634), 序时账[科目编码], "")))</f>
        <v>0</v>
      </c>
      <c r="B4634" s="89"/>
      <c r="G4634" s="39"/>
      <c r="H4634" s="39"/>
      <c r="I4634" s="42">
        <f>IF(F4634&lt;&gt;"结转本期损益",_xlfn.XLOOKUP(D4634,科目余额表[科目编码],科目余额表[抽查项目],"无匹配"),"期间结转")</f>
        <v>0</v>
      </c>
      <c r="J4634" s="38" t="str" cm="1">
        <f t="array" ref="J4634">_xlfn.TEXTJOIN(",", TRUE, _xlfn.UNIQUE(IF((序时账[日期]=B4634)*(序时账[凭证字号]=C4634)*IF(G4634=0,序时账[借方金额]&lt;&gt;0,序时账[借方金额]=0)*(序时账[科目编码]&lt;&gt;D4634), 序时账[科目名称], "")))</f>
        <v/>
      </c>
      <c r="K4634" s="42"/>
      <c r="M4634" s="24"/>
      <c r="N4634" s="23"/>
    </row>
    <row r="4635" spans="1:14">
      <c r="A4635" s="38" t="str" cm="1">
        <f t="array" ref="A4635">_xlfn.TEXTJOIN(",", TRUE, _xlfn.UNIQUE(IF((序时账[日期]=B4635)*(序时账[凭证字号]=C4635), 序时账[科目编码], "")))</f>
        <v>0</v>
      </c>
      <c r="B4635" s="89"/>
      <c r="G4635" s="39"/>
      <c r="H4635" s="39"/>
      <c r="I4635" s="42">
        <f>IF(F4635&lt;&gt;"结转本期损益",_xlfn.XLOOKUP(D4635,科目余额表[科目编码],科目余额表[抽查项目],"无匹配"),"期间结转")</f>
        <v>0</v>
      </c>
      <c r="J4635" s="38" t="str" cm="1">
        <f t="array" ref="J4635">_xlfn.TEXTJOIN(",", TRUE, _xlfn.UNIQUE(IF((序时账[日期]=B4635)*(序时账[凭证字号]=C4635)*IF(G4635=0,序时账[借方金额]&lt;&gt;0,序时账[借方金额]=0)*(序时账[科目编码]&lt;&gt;D4635), 序时账[科目名称], "")))</f>
        <v/>
      </c>
      <c r="K4635" s="42"/>
      <c r="M4635" s="24"/>
      <c r="N4635" s="23"/>
    </row>
    <row r="4636" spans="1:14">
      <c r="A4636" s="38" t="str" cm="1">
        <f t="array" ref="A4636">_xlfn.TEXTJOIN(",", TRUE, _xlfn.UNIQUE(IF((序时账[日期]=B4636)*(序时账[凭证字号]=C4636), 序时账[科目编码], "")))</f>
        <v>0</v>
      </c>
      <c r="B4636" s="89"/>
      <c r="G4636" s="39"/>
      <c r="H4636" s="39"/>
      <c r="I4636" s="42">
        <f>IF(F4636&lt;&gt;"结转本期损益",_xlfn.XLOOKUP(D4636,科目余额表[科目编码],科目余额表[抽查项目],"无匹配"),"期间结转")</f>
        <v>0</v>
      </c>
      <c r="J4636" s="38" t="str" cm="1">
        <f t="array" ref="J4636">_xlfn.TEXTJOIN(",", TRUE, _xlfn.UNIQUE(IF((序时账[日期]=B4636)*(序时账[凭证字号]=C4636)*IF(G4636=0,序时账[借方金额]&lt;&gt;0,序时账[借方金额]=0)*(序时账[科目编码]&lt;&gt;D4636), 序时账[科目名称], "")))</f>
        <v/>
      </c>
      <c r="K4636" s="42"/>
      <c r="M4636" s="24"/>
      <c r="N4636" s="23"/>
    </row>
    <row r="4637" spans="1:14">
      <c r="A4637" s="38" t="str" cm="1">
        <f t="array" ref="A4637">_xlfn.TEXTJOIN(",", TRUE, _xlfn.UNIQUE(IF((序时账[日期]=B4637)*(序时账[凭证字号]=C4637), 序时账[科目编码], "")))</f>
        <v>0</v>
      </c>
      <c r="B4637" s="89"/>
      <c r="G4637" s="39"/>
      <c r="H4637" s="39"/>
      <c r="I4637" s="42">
        <f>IF(F4637&lt;&gt;"结转本期损益",_xlfn.XLOOKUP(D4637,科目余额表[科目编码],科目余额表[抽查项目],"无匹配"),"期间结转")</f>
        <v>0</v>
      </c>
      <c r="J4637" s="38" t="str" cm="1">
        <f t="array" ref="J4637">_xlfn.TEXTJOIN(",", TRUE, _xlfn.UNIQUE(IF((序时账[日期]=B4637)*(序时账[凭证字号]=C4637)*IF(G4637=0,序时账[借方金额]&lt;&gt;0,序时账[借方金额]=0)*(序时账[科目编码]&lt;&gt;D4637), 序时账[科目名称], "")))</f>
        <v/>
      </c>
      <c r="K4637" s="42"/>
      <c r="M4637" s="24"/>
      <c r="N4637" s="23"/>
    </row>
    <row r="4638" spans="1:14">
      <c r="A4638" s="38" t="str" cm="1">
        <f t="array" ref="A4638">_xlfn.TEXTJOIN(",", TRUE, _xlfn.UNIQUE(IF((序时账[日期]=B4638)*(序时账[凭证字号]=C4638), 序时账[科目编码], "")))</f>
        <v>0</v>
      </c>
      <c r="B4638" s="89"/>
      <c r="G4638" s="39"/>
      <c r="H4638" s="39"/>
      <c r="I4638" s="42">
        <f>IF(F4638&lt;&gt;"结转本期损益",_xlfn.XLOOKUP(D4638,科目余额表[科目编码],科目余额表[抽查项目],"无匹配"),"期间结转")</f>
        <v>0</v>
      </c>
      <c r="J4638" s="38" t="str" cm="1">
        <f t="array" ref="J4638">_xlfn.TEXTJOIN(",", TRUE, _xlfn.UNIQUE(IF((序时账[日期]=B4638)*(序时账[凭证字号]=C4638)*IF(G4638=0,序时账[借方金额]&lt;&gt;0,序时账[借方金额]=0)*(序时账[科目编码]&lt;&gt;D4638), 序时账[科目名称], "")))</f>
        <v/>
      </c>
      <c r="K4638" s="42"/>
      <c r="M4638" s="24"/>
      <c r="N4638" s="23"/>
    </row>
    <row r="4639" spans="1:14">
      <c r="A4639" s="38" t="str" cm="1">
        <f t="array" ref="A4639">_xlfn.TEXTJOIN(",", TRUE, _xlfn.UNIQUE(IF((序时账[日期]=B4639)*(序时账[凭证字号]=C4639), 序时账[科目编码], "")))</f>
        <v>0</v>
      </c>
      <c r="B4639" s="89"/>
      <c r="G4639" s="39"/>
      <c r="H4639" s="39"/>
      <c r="I4639" s="42">
        <f>IF(F4639&lt;&gt;"结转本期损益",_xlfn.XLOOKUP(D4639,科目余额表[科目编码],科目余额表[抽查项目],"无匹配"),"期间结转")</f>
        <v>0</v>
      </c>
      <c r="J4639" s="38" t="str" cm="1">
        <f t="array" ref="J4639">_xlfn.TEXTJOIN(",", TRUE, _xlfn.UNIQUE(IF((序时账[日期]=B4639)*(序时账[凭证字号]=C4639)*IF(G4639=0,序时账[借方金额]&lt;&gt;0,序时账[借方金额]=0)*(序时账[科目编码]&lt;&gt;D4639), 序时账[科目名称], "")))</f>
        <v/>
      </c>
      <c r="K4639" s="42"/>
      <c r="M4639" s="24"/>
      <c r="N4639" s="23"/>
    </row>
    <row r="4640" spans="1:14">
      <c r="A4640" s="38" t="str" cm="1">
        <f t="array" ref="A4640">_xlfn.TEXTJOIN(",", TRUE, _xlfn.UNIQUE(IF((序时账[日期]=B4640)*(序时账[凭证字号]=C4640), 序时账[科目编码], "")))</f>
        <v>0</v>
      </c>
      <c r="B4640" s="89"/>
      <c r="G4640" s="39"/>
      <c r="H4640" s="39"/>
      <c r="I4640" s="42">
        <f>IF(F4640&lt;&gt;"结转本期损益",_xlfn.XLOOKUP(D4640,科目余额表[科目编码],科目余额表[抽查项目],"无匹配"),"期间结转")</f>
        <v>0</v>
      </c>
      <c r="J4640" s="38" t="str" cm="1">
        <f t="array" ref="J4640">_xlfn.TEXTJOIN(",", TRUE, _xlfn.UNIQUE(IF((序时账[日期]=B4640)*(序时账[凭证字号]=C4640)*IF(G4640=0,序时账[借方金额]&lt;&gt;0,序时账[借方金额]=0)*(序时账[科目编码]&lt;&gt;D4640), 序时账[科目名称], "")))</f>
        <v/>
      </c>
      <c r="K4640" s="42"/>
      <c r="M4640" s="24"/>
      <c r="N4640" s="23"/>
    </row>
    <row r="4641" spans="1:14">
      <c r="A4641" s="38" t="str" cm="1">
        <f t="array" ref="A4641">_xlfn.TEXTJOIN(",", TRUE, _xlfn.UNIQUE(IF((序时账[日期]=B4641)*(序时账[凭证字号]=C4641), 序时账[科目编码], "")))</f>
        <v>0</v>
      </c>
      <c r="B4641" s="89"/>
      <c r="G4641" s="39"/>
      <c r="H4641" s="39"/>
      <c r="I4641" s="42">
        <f>IF(F4641&lt;&gt;"结转本期损益",_xlfn.XLOOKUP(D4641,科目余额表[科目编码],科目余额表[抽查项目],"无匹配"),"期间结转")</f>
        <v>0</v>
      </c>
      <c r="J4641" s="38" t="str" cm="1">
        <f t="array" ref="J4641">_xlfn.TEXTJOIN(",", TRUE, _xlfn.UNIQUE(IF((序时账[日期]=B4641)*(序时账[凭证字号]=C4641)*IF(G4641=0,序时账[借方金额]&lt;&gt;0,序时账[借方金额]=0)*(序时账[科目编码]&lt;&gt;D4641), 序时账[科目名称], "")))</f>
        <v/>
      </c>
      <c r="K4641" s="42"/>
      <c r="M4641" s="24"/>
      <c r="N4641" s="23"/>
    </row>
    <row r="4642" spans="1:14">
      <c r="A4642" s="38" t="str" cm="1">
        <f t="array" ref="A4642">_xlfn.TEXTJOIN(",", TRUE, _xlfn.UNIQUE(IF((序时账[日期]=B4642)*(序时账[凭证字号]=C4642), 序时账[科目编码], "")))</f>
        <v>0</v>
      </c>
      <c r="B4642" s="89"/>
      <c r="G4642" s="39"/>
      <c r="H4642" s="39"/>
      <c r="I4642" s="42">
        <f>IF(F4642&lt;&gt;"结转本期损益",_xlfn.XLOOKUP(D4642,科目余额表[科目编码],科目余额表[抽查项目],"无匹配"),"期间结转")</f>
        <v>0</v>
      </c>
      <c r="J4642" s="38" t="str" cm="1">
        <f t="array" ref="J4642">_xlfn.TEXTJOIN(",", TRUE, _xlfn.UNIQUE(IF((序时账[日期]=B4642)*(序时账[凭证字号]=C4642)*IF(G4642=0,序时账[借方金额]&lt;&gt;0,序时账[借方金额]=0)*(序时账[科目编码]&lt;&gt;D4642), 序时账[科目名称], "")))</f>
        <v/>
      </c>
      <c r="K4642" s="42"/>
      <c r="M4642" s="24"/>
      <c r="N4642" s="23"/>
    </row>
    <row r="4643" spans="1:14">
      <c r="A4643" s="38" t="str" cm="1">
        <f t="array" ref="A4643">_xlfn.TEXTJOIN(",", TRUE, _xlfn.UNIQUE(IF((序时账[日期]=B4643)*(序时账[凭证字号]=C4643), 序时账[科目编码], "")))</f>
        <v>0</v>
      </c>
      <c r="B4643" s="89"/>
      <c r="G4643" s="39"/>
      <c r="H4643" s="39"/>
      <c r="I4643" s="42">
        <f>IF(F4643&lt;&gt;"结转本期损益",_xlfn.XLOOKUP(D4643,科目余额表[科目编码],科目余额表[抽查项目],"无匹配"),"期间结转")</f>
        <v>0</v>
      </c>
      <c r="J4643" s="38" t="str" cm="1">
        <f t="array" ref="J4643">_xlfn.TEXTJOIN(",", TRUE, _xlfn.UNIQUE(IF((序时账[日期]=B4643)*(序时账[凭证字号]=C4643)*IF(G4643=0,序时账[借方金额]&lt;&gt;0,序时账[借方金额]=0)*(序时账[科目编码]&lt;&gt;D4643), 序时账[科目名称], "")))</f>
        <v/>
      </c>
      <c r="K4643" s="42"/>
      <c r="M4643" s="24"/>
      <c r="N4643" s="23"/>
    </row>
    <row r="4644" spans="1:14">
      <c r="A4644" s="38" t="str" cm="1">
        <f t="array" ref="A4644">_xlfn.TEXTJOIN(",", TRUE, _xlfn.UNIQUE(IF((序时账[日期]=B4644)*(序时账[凭证字号]=C4644), 序时账[科目编码], "")))</f>
        <v>0</v>
      </c>
      <c r="B4644" s="89"/>
      <c r="G4644" s="39"/>
      <c r="H4644" s="39"/>
      <c r="I4644" s="42">
        <f>IF(F4644&lt;&gt;"结转本期损益",_xlfn.XLOOKUP(D4644,科目余额表[科目编码],科目余额表[抽查项目],"无匹配"),"期间结转")</f>
        <v>0</v>
      </c>
      <c r="J4644" s="38" t="str" cm="1">
        <f t="array" ref="J4644">_xlfn.TEXTJOIN(",", TRUE, _xlfn.UNIQUE(IF((序时账[日期]=B4644)*(序时账[凭证字号]=C4644)*IF(G4644=0,序时账[借方金额]&lt;&gt;0,序时账[借方金额]=0)*(序时账[科目编码]&lt;&gt;D4644), 序时账[科目名称], "")))</f>
        <v/>
      </c>
      <c r="K4644" s="42"/>
      <c r="M4644" s="24"/>
      <c r="N4644" s="23"/>
    </row>
    <row r="4645" spans="1:14">
      <c r="A4645" s="38" t="str" cm="1">
        <f t="array" ref="A4645">_xlfn.TEXTJOIN(",", TRUE, _xlfn.UNIQUE(IF((序时账[日期]=B4645)*(序时账[凭证字号]=C4645), 序时账[科目编码], "")))</f>
        <v>0</v>
      </c>
      <c r="B4645" s="89"/>
      <c r="G4645" s="39"/>
      <c r="H4645" s="39"/>
      <c r="I4645" s="42">
        <f>IF(F4645&lt;&gt;"结转本期损益",_xlfn.XLOOKUP(D4645,科目余额表[科目编码],科目余额表[抽查项目],"无匹配"),"期间结转")</f>
        <v>0</v>
      </c>
      <c r="J4645" s="38" t="str" cm="1">
        <f t="array" ref="J4645">_xlfn.TEXTJOIN(",", TRUE, _xlfn.UNIQUE(IF((序时账[日期]=B4645)*(序时账[凭证字号]=C4645)*IF(G4645=0,序时账[借方金额]&lt;&gt;0,序时账[借方金额]=0)*(序时账[科目编码]&lt;&gt;D4645), 序时账[科目名称], "")))</f>
        <v/>
      </c>
      <c r="K4645" s="42"/>
      <c r="M4645" s="24"/>
      <c r="N4645" s="23"/>
    </row>
    <row r="4646" spans="1:14">
      <c r="A4646" s="38" t="str" cm="1">
        <f t="array" ref="A4646">_xlfn.TEXTJOIN(",", TRUE, _xlfn.UNIQUE(IF((序时账[日期]=B4646)*(序时账[凭证字号]=C4646), 序时账[科目编码], "")))</f>
        <v>0</v>
      </c>
      <c r="B4646" s="89"/>
      <c r="G4646" s="39"/>
      <c r="H4646" s="39"/>
      <c r="I4646" s="42">
        <f>IF(F4646&lt;&gt;"结转本期损益",_xlfn.XLOOKUP(D4646,科目余额表[科目编码],科目余额表[抽查项目],"无匹配"),"期间结转")</f>
        <v>0</v>
      </c>
      <c r="J4646" s="38" t="str" cm="1">
        <f t="array" ref="J4646">_xlfn.TEXTJOIN(",", TRUE, _xlfn.UNIQUE(IF((序时账[日期]=B4646)*(序时账[凭证字号]=C4646)*IF(G4646=0,序时账[借方金额]&lt;&gt;0,序时账[借方金额]=0)*(序时账[科目编码]&lt;&gt;D4646), 序时账[科目名称], "")))</f>
        <v/>
      </c>
      <c r="K4646" s="42"/>
      <c r="M4646" s="24"/>
      <c r="N4646" s="23"/>
    </row>
    <row r="4647" spans="1:14">
      <c r="A4647" s="38" t="str" cm="1">
        <f t="array" ref="A4647">_xlfn.TEXTJOIN(",", TRUE, _xlfn.UNIQUE(IF((序时账[日期]=B4647)*(序时账[凭证字号]=C4647), 序时账[科目编码], "")))</f>
        <v>0</v>
      </c>
      <c r="B4647" s="89"/>
      <c r="G4647" s="39"/>
      <c r="H4647" s="39"/>
      <c r="I4647" s="42">
        <f>IF(F4647&lt;&gt;"结转本期损益",_xlfn.XLOOKUP(D4647,科目余额表[科目编码],科目余额表[抽查项目],"无匹配"),"期间结转")</f>
        <v>0</v>
      </c>
      <c r="J4647" s="38" t="str" cm="1">
        <f t="array" ref="J4647">_xlfn.TEXTJOIN(",", TRUE, _xlfn.UNIQUE(IF((序时账[日期]=B4647)*(序时账[凭证字号]=C4647)*IF(G4647=0,序时账[借方金额]&lt;&gt;0,序时账[借方金额]=0)*(序时账[科目编码]&lt;&gt;D4647), 序时账[科目名称], "")))</f>
        <v/>
      </c>
      <c r="K4647" s="42"/>
      <c r="M4647" s="24"/>
      <c r="N4647" s="23"/>
    </row>
    <row r="4648" spans="1:14">
      <c r="A4648" s="38" t="str" cm="1">
        <f t="array" ref="A4648">_xlfn.TEXTJOIN(",", TRUE, _xlfn.UNIQUE(IF((序时账[日期]=B4648)*(序时账[凭证字号]=C4648), 序时账[科目编码], "")))</f>
        <v>0</v>
      </c>
      <c r="B4648" s="89"/>
      <c r="G4648" s="39"/>
      <c r="H4648" s="39"/>
      <c r="I4648" s="42">
        <f>IF(F4648&lt;&gt;"结转本期损益",_xlfn.XLOOKUP(D4648,科目余额表[科目编码],科目余额表[抽查项目],"无匹配"),"期间结转")</f>
        <v>0</v>
      </c>
      <c r="J4648" s="38" t="str" cm="1">
        <f t="array" ref="J4648">_xlfn.TEXTJOIN(",", TRUE, _xlfn.UNIQUE(IF((序时账[日期]=B4648)*(序时账[凭证字号]=C4648)*IF(G4648=0,序时账[借方金额]&lt;&gt;0,序时账[借方金额]=0)*(序时账[科目编码]&lt;&gt;D4648), 序时账[科目名称], "")))</f>
        <v/>
      </c>
      <c r="K4648" s="42"/>
      <c r="M4648" s="24"/>
      <c r="N4648" s="23"/>
    </row>
    <row r="4649" spans="1:14">
      <c r="A4649" s="38" t="str" cm="1">
        <f t="array" ref="A4649">_xlfn.TEXTJOIN(",", TRUE, _xlfn.UNIQUE(IF((序时账[日期]=B4649)*(序时账[凭证字号]=C4649), 序时账[科目编码], "")))</f>
        <v>0</v>
      </c>
      <c r="B4649" s="89"/>
      <c r="G4649" s="39"/>
      <c r="H4649" s="39"/>
      <c r="I4649" s="42">
        <f>IF(F4649&lt;&gt;"结转本期损益",_xlfn.XLOOKUP(D4649,科目余额表[科目编码],科目余额表[抽查项目],"无匹配"),"期间结转")</f>
        <v>0</v>
      </c>
      <c r="J4649" s="38" t="str" cm="1">
        <f t="array" ref="J4649">_xlfn.TEXTJOIN(",", TRUE, _xlfn.UNIQUE(IF((序时账[日期]=B4649)*(序时账[凭证字号]=C4649)*IF(G4649=0,序时账[借方金额]&lt;&gt;0,序时账[借方金额]=0)*(序时账[科目编码]&lt;&gt;D4649), 序时账[科目名称], "")))</f>
        <v/>
      </c>
      <c r="K4649" s="42"/>
      <c r="M4649" s="24"/>
      <c r="N4649" s="23"/>
    </row>
    <row r="4650" spans="1:14">
      <c r="A4650" s="38" t="str" cm="1">
        <f t="array" ref="A4650">_xlfn.TEXTJOIN(",", TRUE, _xlfn.UNIQUE(IF((序时账[日期]=B4650)*(序时账[凭证字号]=C4650), 序时账[科目编码], "")))</f>
        <v>0</v>
      </c>
      <c r="B4650" s="89"/>
      <c r="G4650" s="39"/>
      <c r="H4650" s="39"/>
      <c r="I4650" s="42">
        <f>IF(F4650&lt;&gt;"结转本期损益",_xlfn.XLOOKUP(D4650,科目余额表[科目编码],科目余额表[抽查项目],"无匹配"),"期间结转")</f>
        <v>0</v>
      </c>
      <c r="J4650" s="38" t="str" cm="1">
        <f t="array" ref="J4650">_xlfn.TEXTJOIN(",", TRUE, _xlfn.UNIQUE(IF((序时账[日期]=B4650)*(序时账[凭证字号]=C4650)*IF(G4650=0,序时账[借方金额]&lt;&gt;0,序时账[借方金额]=0)*(序时账[科目编码]&lt;&gt;D4650), 序时账[科目名称], "")))</f>
        <v/>
      </c>
      <c r="K4650" s="42"/>
      <c r="M4650" s="24"/>
      <c r="N4650" s="23"/>
    </row>
    <row r="4651" spans="1:14">
      <c r="A4651" s="38" t="str" cm="1">
        <f t="array" ref="A4651">_xlfn.TEXTJOIN(",", TRUE, _xlfn.UNIQUE(IF((序时账[日期]=B4651)*(序时账[凭证字号]=C4651), 序时账[科目编码], "")))</f>
        <v>0</v>
      </c>
      <c r="B4651" s="89"/>
      <c r="G4651" s="39"/>
      <c r="H4651" s="39"/>
      <c r="I4651" s="42">
        <f>IF(F4651&lt;&gt;"结转本期损益",_xlfn.XLOOKUP(D4651,科目余额表[科目编码],科目余额表[抽查项目],"无匹配"),"期间结转")</f>
        <v>0</v>
      </c>
      <c r="J4651" s="38" t="str" cm="1">
        <f t="array" ref="J4651">_xlfn.TEXTJOIN(",", TRUE, _xlfn.UNIQUE(IF((序时账[日期]=B4651)*(序时账[凭证字号]=C4651)*IF(G4651=0,序时账[借方金额]&lt;&gt;0,序时账[借方金额]=0)*(序时账[科目编码]&lt;&gt;D4651), 序时账[科目名称], "")))</f>
        <v/>
      </c>
      <c r="K4651" s="42"/>
      <c r="M4651" s="24"/>
      <c r="N4651" s="23"/>
    </row>
    <row r="4652" spans="1:14">
      <c r="A4652" s="38" t="str" cm="1">
        <f t="array" ref="A4652">_xlfn.TEXTJOIN(",", TRUE, _xlfn.UNIQUE(IF((序时账[日期]=B4652)*(序时账[凭证字号]=C4652), 序时账[科目编码], "")))</f>
        <v>0</v>
      </c>
      <c r="B4652" s="89"/>
      <c r="G4652" s="39"/>
      <c r="H4652" s="39"/>
      <c r="I4652" s="42">
        <f>IF(F4652&lt;&gt;"结转本期损益",_xlfn.XLOOKUP(D4652,科目余额表[科目编码],科目余额表[抽查项目],"无匹配"),"期间结转")</f>
        <v>0</v>
      </c>
      <c r="J4652" s="38" t="str" cm="1">
        <f t="array" ref="J4652">_xlfn.TEXTJOIN(",", TRUE, _xlfn.UNIQUE(IF((序时账[日期]=B4652)*(序时账[凭证字号]=C4652)*IF(G4652=0,序时账[借方金额]&lt;&gt;0,序时账[借方金额]=0)*(序时账[科目编码]&lt;&gt;D4652), 序时账[科目名称], "")))</f>
        <v/>
      </c>
      <c r="K4652" s="42"/>
      <c r="M4652" s="24"/>
      <c r="N4652" s="23"/>
    </row>
    <row r="4653" spans="1:14">
      <c r="A4653" s="38" t="str" cm="1">
        <f t="array" ref="A4653">_xlfn.TEXTJOIN(",", TRUE, _xlfn.UNIQUE(IF((序时账[日期]=B4653)*(序时账[凭证字号]=C4653), 序时账[科目编码], "")))</f>
        <v>0</v>
      </c>
      <c r="B4653" s="89"/>
      <c r="G4653" s="39"/>
      <c r="H4653" s="39"/>
      <c r="I4653" s="42">
        <f>IF(F4653&lt;&gt;"结转本期损益",_xlfn.XLOOKUP(D4653,科目余额表[科目编码],科目余额表[抽查项目],"无匹配"),"期间结转")</f>
        <v>0</v>
      </c>
      <c r="J4653" s="38" t="str" cm="1">
        <f t="array" ref="J4653">_xlfn.TEXTJOIN(",", TRUE, _xlfn.UNIQUE(IF((序时账[日期]=B4653)*(序时账[凭证字号]=C4653)*IF(G4653=0,序时账[借方金额]&lt;&gt;0,序时账[借方金额]=0)*(序时账[科目编码]&lt;&gt;D4653), 序时账[科目名称], "")))</f>
        <v/>
      </c>
      <c r="K4653" s="42"/>
      <c r="M4653" s="24"/>
      <c r="N4653" s="23"/>
    </row>
    <row r="4654" spans="1:14">
      <c r="A4654" s="38" t="str" cm="1">
        <f t="array" ref="A4654">_xlfn.TEXTJOIN(",", TRUE, _xlfn.UNIQUE(IF((序时账[日期]=B4654)*(序时账[凭证字号]=C4654), 序时账[科目编码], "")))</f>
        <v>0</v>
      </c>
      <c r="B4654" s="89"/>
      <c r="G4654" s="39"/>
      <c r="H4654" s="39"/>
      <c r="I4654" s="42">
        <f>IF(F4654&lt;&gt;"结转本期损益",_xlfn.XLOOKUP(D4654,科目余额表[科目编码],科目余额表[抽查项目],"无匹配"),"期间结转")</f>
        <v>0</v>
      </c>
      <c r="J4654" s="38" t="str" cm="1">
        <f t="array" ref="J4654">_xlfn.TEXTJOIN(",", TRUE, _xlfn.UNIQUE(IF((序时账[日期]=B4654)*(序时账[凭证字号]=C4654)*IF(G4654=0,序时账[借方金额]&lt;&gt;0,序时账[借方金额]=0)*(序时账[科目编码]&lt;&gt;D4654), 序时账[科目名称], "")))</f>
        <v/>
      </c>
      <c r="K4654" s="42"/>
      <c r="M4654" s="24"/>
      <c r="N4654" s="23"/>
    </row>
    <row r="4655" spans="1:14">
      <c r="A4655" s="38" t="str" cm="1">
        <f t="array" ref="A4655">_xlfn.TEXTJOIN(",", TRUE, _xlfn.UNIQUE(IF((序时账[日期]=B4655)*(序时账[凭证字号]=C4655), 序时账[科目编码], "")))</f>
        <v>0</v>
      </c>
      <c r="B4655" s="89"/>
      <c r="G4655" s="39"/>
      <c r="H4655" s="39"/>
      <c r="I4655" s="42">
        <f>IF(F4655&lt;&gt;"结转本期损益",_xlfn.XLOOKUP(D4655,科目余额表[科目编码],科目余额表[抽查项目],"无匹配"),"期间结转")</f>
        <v>0</v>
      </c>
      <c r="J4655" s="38" t="str" cm="1">
        <f t="array" ref="J4655">_xlfn.TEXTJOIN(",", TRUE, _xlfn.UNIQUE(IF((序时账[日期]=B4655)*(序时账[凭证字号]=C4655)*IF(G4655=0,序时账[借方金额]&lt;&gt;0,序时账[借方金额]=0)*(序时账[科目编码]&lt;&gt;D4655), 序时账[科目名称], "")))</f>
        <v/>
      </c>
      <c r="K4655" s="42"/>
      <c r="M4655" s="24"/>
      <c r="N4655" s="23"/>
    </row>
    <row r="4656" spans="1:14">
      <c r="A4656" s="38" t="str" cm="1">
        <f t="array" ref="A4656">_xlfn.TEXTJOIN(",", TRUE, _xlfn.UNIQUE(IF((序时账[日期]=B4656)*(序时账[凭证字号]=C4656), 序时账[科目编码], "")))</f>
        <v>0</v>
      </c>
      <c r="B4656" s="89"/>
      <c r="G4656" s="39"/>
      <c r="H4656" s="39"/>
      <c r="I4656" s="42">
        <f>IF(F4656&lt;&gt;"结转本期损益",_xlfn.XLOOKUP(D4656,科目余额表[科目编码],科目余额表[抽查项目],"无匹配"),"期间结转")</f>
        <v>0</v>
      </c>
      <c r="J4656" s="38" t="str" cm="1">
        <f t="array" ref="J4656">_xlfn.TEXTJOIN(",", TRUE, _xlfn.UNIQUE(IF((序时账[日期]=B4656)*(序时账[凭证字号]=C4656)*IF(G4656=0,序时账[借方金额]&lt;&gt;0,序时账[借方金额]=0)*(序时账[科目编码]&lt;&gt;D4656), 序时账[科目名称], "")))</f>
        <v/>
      </c>
      <c r="K4656" s="42"/>
      <c r="M4656" s="24"/>
      <c r="N4656" s="23"/>
    </row>
    <row r="4657" spans="1:14">
      <c r="A4657" s="38" t="str" cm="1">
        <f t="array" ref="A4657">_xlfn.TEXTJOIN(",", TRUE, _xlfn.UNIQUE(IF((序时账[日期]=B4657)*(序时账[凭证字号]=C4657), 序时账[科目编码], "")))</f>
        <v>0</v>
      </c>
      <c r="B4657" s="89"/>
      <c r="G4657" s="39"/>
      <c r="H4657" s="39"/>
      <c r="I4657" s="42">
        <f>IF(F4657&lt;&gt;"结转本期损益",_xlfn.XLOOKUP(D4657,科目余额表[科目编码],科目余额表[抽查项目],"无匹配"),"期间结转")</f>
        <v>0</v>
      </c>
      <c r="J4657" s="38" t="str" cm="1">
        <f t="array" ref="J4657">_xlfn.TEXTJOIN(",", TRUE, _xlfn.UNIQUE(IF((序时账[日期]=B4657)*(序时账[凭证字号]=C4657)*IF(G4657=0,序时账[借方金额]&lt;&gt;0,序时账[借方金额]=0)*(序时账[科目编码]&lt;&gt;D4657), 序时账[科目名称], "")))</f>
        <v/>
      </c>
      <c r="K4657" s="42"/>
      <c r="M4657" s="24"/>
      <c r="N4657" s="23"/>
    </row>
    <row r="4658" spans="1:14">
      <c r="A4658" s="38" t="str" cm="1">
        <f t="array" ref="A4658">_xlfn.TEXTJOIN(",", TRUE, _xlfn.UNIQUE(IF((序时账[日期]=B4658)*(序时账[凭证字号]=C4658), 序时账[科目编码], "")))</f>
        <v>0</v>
      </c>
      <c r="B4658" s="89"/>
      <c r="G4658" s="39"/>
      <c r="H4658" s="39"/>
      <c r="I4658" s="42">
        <f>IF(F4658&lt;&gt;"结转本期损益",_xlfn.XLOOKUP(D4658,科目余额表[科目编码],科目余额表[抽查项目],"无匹配"),"期间结转")</f>
        <v>0</v>
      </c>
      <c r="J4658" s="38" t="str" cm="1">
        <f t="array" ref="J4658">_xlfn.TEXTJOIN(",", TRUE, _xlfn.UNIQUE(IF((序时账[日期]=B4658)*(序时账[凭证字号]=C4658)*IF(G4658=0,序时账[借方金额]&lt;&gt;0,序时账[借方金额]=0)*(序时账[科目编码]&lt;&gt;D4658), 序时账[科目名称], "")))</f>
        <v/>
      </c>
      <c r="K4658" s="42"/>
      <c r="M4658" s="24"/>
      <c r="N4658" s="23"/>
    </row>
    <row r="4659" spans="1:14">
      <c r="A4659" s="38" t="str" cm="1">
        <f t="array" ref="A4659">_xlfn.TEXTJOIN(",", TRUE, _xlfn.UNIQUE(IF((序时账[日期]=B4659)*(序时账[凭证字号]=C4659), 序时账[科目编码], "")))</f>
        <v>0</v>
      </c>
      <c r="B4659" s="89"/>
      <c r="G4659" s="39"/>
      <c r="H4659" s="39"/>
      <c r="I4659" s="42">
        <f>IF(F4659&lt;&gt;"结转本期损益",_xlfn.XLOOKUP(D4659,科目余额表[科目编码],科目余额表[抽查项目],"无匹配"),"期间结转")</f>
        <v>0</v>
      </c>
      <c r="J4659" s="38" t="str" cm="1">
        <f t="array" ref="J4659">_xlfn.TEXTJOIN(",", TRUE, _xlfn.UNIQUE(IF((序时账[日期]=B4659)*(序时账[凭证字号]=C4659)*IF(G4659=0,序时账[借方金额]&lt;&gt;0,序时账[借方金额]=0)*(序时账[科目编码]&lt;&gt;D4659), 序时账[科目名称], "")))</f>
        <v/>
      </c>
      <c r="K4659" s="42"/>
      <c r="M4659" s="24"/>
      <c r="N4659" s="23"/>
    </row>
    <row r="4660" spans="1:14">
      <c r="A4660" s="38" t="str" cm="1">
        <f t="array" ref="A4660">_xlfn.TEXTJOIN(",", TRUE, _xlfn.UNIQUE(IF((序时账[日期]=B4660)*(序时账[凭证字号]=C4660), 序时账[科目编码], "")))</f>
        <v>0</v>
      </c>
      <c r="B4660" s="89"/>
      <c r="G4660" s="39"/>
      <c r="H4660" s="39"/>
      <c r="I4660" s="42">
        <f>IF(F4660&lt;&gt;"结转本期损益",_xlfn.XLOOKUP(D4660,科目余额表[科目编码],科目余额表[抽查项目],"无匹配"),"期间结转")</f>
        <v>0</v>
      </c>
      <c r="J4660" s="38" t="str" cm="1">
        <f t="array" ref="J4660">_xlfn.TEXTJOIN(",", TRUE, _xlfn.UNIQUE(IF((序时账[日期]=B4660)*(序时账[凭证字号]=C4660)*IF(G4660=0,序时账[借方金额]&lt;&gt;0,序时账[借方金额]=0)*(序时账[科目编码]&lt;&gt;D4660), 序时账[科目名称], "")))</f>
        <v/>
      </c>
      <c r="K4660" s="42"/>
      <c r="M4660" s="24"/>
      <c r="N4660" s="23"/>
    </row>
    <row r="4661" spans="1:14">
      <c r="A4661" s="38" t="str" cm="1">
        <f t="array" ref="A4661">_xlfn.TEXTJOIN(",", TRUE, _xlfn.UNIQUE(IF((序时账[日期]=B4661)*(序时账[凭证字号]=C4661), 序时账[科目编码], "")))</f>
        <v>0</v>
      </c>
      <c r="B4661" s="89"/>
      <c r="G4661" s="39"/>
      <c r="H4661" s="39"/>
      <c r="I4661" s="42">
        <f>IF(F4661&lt;&gt;"结转本期损益",_xlfn.XLOOKUP(D4661,科目余额表[科目编码],科目余额表[抽查项目],"无匹配"),"期间结转")</f>
        <v>0</v>
      </c>
      <c r="J4661" s="38" t="str" cm="1">
        <f t="array" ref="J4661">_xlfn.TEXTJOIN(",", TRUE, _xlfn.UNIQUE(IF((序时账[日期]=B4661)*(序时账[凭证字号]=C4661)*IF(G4661=0,序时账[借方金额]&lt;&gt;0,序时账[借方金额]=0)*(序时账[科目编码]&lt;&gt;D4661), 序时账[科目名称], "")))</f>
        <v/>
      </c>
      <c r="K4661" s="42"/>
      <c r="M4661" s="24"/>
      <c r="N4661" s="23"/>
    </row>
    <row r="4662" spans="1:14">
      <c r="A4662" s="38" t="str" cm="1">
        <f t="array" ref="A4662">_xlfn.TEXTJOIN(",", TRUE, _xlfn.UNIQUE(IF((序时账[日期]=B4662)*(序时账[凭证字号]=C4662), 序时账[科目编码], "")))</f>
        <v>0</v>
      </c>
      <c r="B4662" s="89"/>
      <c r="G4662" s="39"/>
      <c r="H4662" s="39"/>
      <c r="I4662" s="42">
        <f>IF(F4662&lt;&gt;"结转本期损益",_xlfn.XLOOKUP(D4662,科目余额表[科目编码],科目余额表[抽查项目],"无匹配"),"期间结转")</f>
        <v>0</v>
      </c>
      <c r="J4662" s="38" t="str" cm="1">
        <f t="array" ref="J4662">_xlfn.TEXTJOIN(",", TRUE, _xlfn.UNIQUE(IF((序时账[日期]=B4662)*(序时账[凭证字号]=C4662)*IF(G4662=0,序时账[借方金额]&lt;&gt;0,序时账[借方金额]=0)*(序时账[科目编码]&lt;&gt;D4662), 序时账[科目名称], "")))</f>
        <v/>
      </c>
      <c r="K4662" s="42"/>
      <c r="M4662" s="24"/>
      <c r="N4662" s="23"/>
    </row>
    <row r="4663" spans="1:14">
      <c r="A4663" s="38" t="str" cm="1">
        <f t="array" ref="A4663">_xlfn.TEXTJOIN(",", TRUE, _xlfn.UNIQUE(IF((序时账[日期]=B4663)*(序时账[凭证字号]=C4663), 序时账[科目编码], "")))</f>
        <v>0</v>
      </c>
      <c r="B4663" s="89"/>
      <c r="G4663" s="39"/>
      <c r="H4663" s="39"/>
      <c r="I4663" s="42">
        <f>IF(F4663&lt;&gt;"结转本期损益",_xlfn.XLOOKUP(D4663,科目余额表[科目编码],科目余额表[抽查项目],"无匹配"),"期间结转")</f>
        <v>0</v>
      </c>
      <c r="J4663" s="38" t="str" cm="1">
        <f t="array" ref="J4663">_xlfn.TEXTJOIN(",", TRUE, _xlfn.UNIQUE(IF((序时账[日期]=B4663)*(序时账[凭证字号]=C4663)*IF(G4663=0,序时账[借方金额]&lt;&gt;0,序时账[借方金额]=0)*(序时账[科目编码]&lt;&gt;D4663), 序时账[科目名称], "")))</f>
        <v/>
      </c>
      <c r="K4663" s="42"/>
      <c r="M4663" s="24"/>
      <c r="N4663" s="23"/>
    </row>
    <row r="4664" spans="1:14">
      <c r="A4664" s="38" t="str" cm="1">
        <f t="array" ref="A4664">_xlfn.TEXTJOIN(",", TRUE, _xlfn.UNIQUE(IF((序时账[日期]=B4664)*(序时账[凭证字号]=C4664), 序时账[科目编码], "")))</f>
        <v>0</v>
      </c>
      <c r="B4664" s="89"/>
      <c r="G4664" s="39"/>
      <c r="H4664" s="39"/>
      <c r="I4664" s="42">
        <f>IF(F4664&lt;&gt;"结转本期损益",_xlfn.XLOOKUP(D4664,科目余额表[科目编码],科目余额表[抽查项目],"无匹配"),"期间结转")</f>
        <v>0</v>
      </c>
      <c r="J4664" s="38" t="str" cm="1">
        <f t="array" ref="J4664">_xlfn.TEXTJOIN(",", TRUE, _xlfn.UNIQUE(IF((序时账[日期]=B4664)*(序时账[凭证字号]=C4664)*IF(G4664=0,序时账[借方金额]&lt;&gt;0,序时账[借方金额]=0)*(序时账[科目编码]&lt;&gt;D4664), 序时账[科目名称], "")))</f>
        <v/>
      </c>
      <c r="K4664" s="42"/>
      <c r="M4664" s="24"/>
      <c r="N4664" s="23"/>
    </row>
    <row r="4665" spans="1:14">
      <c r="A4665" s="38" t="str" cm="1">
        <f t="array" ref="A4665">_xlfn.TEXTJOIN(",", TRUE, _xlfn.UNIQUE(IF((序时账[日期]=B4665)*(序时账[凭证字号]=C4665), 序时账[科目编码], "")))</f>
        <v>0</v>
      </c>
      <c r="B4665" s="89"/>
      <c r="G4665" s="39"/>
      <c r="H4665" s="39"/>
      <c r="I4665" s="42">
        <f>IF(F4665&lt;&gt;"结转本期损益",_xlfn.XLOOKUP(D4665,科目余额表[科目编码],科目余额表[抽查项目],"无匹配"),"期间结转")</f>
        <v>0</v>
      </c>
      <c r="J4665" s="38" t="str" cm="1">
        <f t="array" ref="J4665">_xlfn.TEXTJOIN(",", TRUE, _xlfn.UNIQUE(IF((序时账[日期]=B4665)*(序时账[凭证字号]=C4665)*IF(G4665=0,序时账[借方金额]&lt;&gt;0,序时账[借方金额]=0)*(序时账[科目编码]&lt;&gt;D4665), 序时账[科目名称], "")))</f>
        <v/>
      </c>
      <c r="K4665" s="42"/>
      <c r="M4665" s="24"/>
      <c r="N4665" s="23"/>
    </row>
    <row r="4666" spans="1:14">
      <c r="A4666" s="38" t="str" cm="1">
        <f t="array" ref="A4666">_xlfn.TEXTJOIN(",", TRUE, _xlfn.UNIQUE(IF((序时账[日期]=B4666)*(序时账[凭证字号]=C4666), 序时账[科目编码], "")))</f>
        <v>0</v>
      </c>
      <c r="B4666" s="89"/>
      <c r="G4666" s="39"/>
      <c r="H4666" s="39"/>
      <c r="I4666" s="42">
        <f>IF(F4666&lt;&gt;"结转本期损益",_xlfn.XLOOKUP(D4666,科目余额表[科目编码],科目余额表[抽查项目],"无匹配"),"期间结转")</f>
        <v>0</v>
      </c>
      <c r="J4666" s="38" t="str" cm="1">
        <f t="array" ref="J4666">_xlfn.TEXTJOIN(",", TRUE, _xlfn.UNIQUE(IF((序时账[日期]=B4666)*(序时账[凭证字号]=C4666)*IF(G4666=0,序时账[借方金额]&lt;&gt;0,序时账[借方金额]=0)*(序时账[科目编码]&lt;&gt;D4666), 序时账[科目名称], "")))</f>
        <v/>
      </c>
      <c r="K4666" s="42"/>
      <c r="M4666" s="24"/>
      <c r="N4666" s="23"/>
    </row>
    <row r="4667" spans="1:14">
      <c r="A4667" s="38" t="str" cm="1">
        <f t="array" ref="A4667">_xlfn.TEXTJOIN(",", TRUE, _xlfn.UNIQUE(IF((序时账[日期]=B4667)*(序时账[凭证字号]=C4667), 序时账[科目编码], "")))</f>
        <v>0</v>
      </c>
      <c r="B4667" s="89"/>
      <c r="G4667" s="39"/>
      <c r="H4667" s="39"/>
      <c r="I4667" s="42">
        <f>IF(F4667&lt;&gt;"结转本期损益",_xlfn.XLOOKUP(D4667,科目余额表[科目编码],科目余额表[抽查项目],"无匹配"),"期间结转")</f>
        <v>0</v>
      </c>
      <c r="J4667" s="38" t="str" cm="1">
        <f t="array" ref="J4667">_xlfn.TEXTJOIN(",", TRUE, _xlfn.UNIQUE(IF((序时账[日期]=B4667)*(序时账[凭证字号]=C4667)*IF(G4667=0,序时账[借方金额]&lt;&gt;0,序时账[借方金额]=0)*(序时账[科目编码]&lt;&gt;D4667), 序时账[科目名称], "")))</f>
        <v/>
      </c>
      <c r="K4667" s="42"/>
      <c r="M4667" s="24"/>
      <c r="N4667" s="23"/>
    </row>
    <row r="4668" spans="1:14">
      <c r="A4668" s="38" t="str" cm="1">
        <f t="array" ref="A4668">_xlfn.TEXTJOIN(",", TRUE, _xlfn.UNIQUE(IF((序时账[日期]=B4668)*(序时账[凭证字号]=C4668), 序时账[科目编码], "")))</f>
        <v>0</v>
      </c>
      <c r="B4668" s="89"/>
      <c r="G4668" s="39"/>
      <c r="H4668" s="39"/>
      <c r="I4668" s="42">
        <f>IF(F4668&lt;&gt;"结转本期损益",_xlfn.XLOOKUP(D4668,科目余额表[科目编码],科目余额表[抽查项目],"无匹配"),"期间结转")</f>
        <v>0</v>
      </c>
      <c r="J4668" s="38" t="str" cm="1">
        <f t="array" ref="J4668">_xlfn.TEXTJOIN(",", TRUE, _xlfn.UNIQUE(IF((序时账[日期]=B4668)*(序时账[凭证字号]=C4668)*IF(G4668=0,序时账[借方金额]&lt;&gt;0,序时账[借方金额]=0)*(序时账[科目编码]&lt;&gt;D4668), 序时账[科目名称], "")))</f>
        <v/>
      </c>
      <c r="K4668" s="42"/>
      <c r="M4668" s="24"/>
      <c r="N4668" s="23"/>
    </row>
    <row r="4669" spans="1:14">
      <c r="A4669" s="38" t="str" cm="1">
        <f t="array" ref="A4669">_xlfn.TEXTJOIN(",", TRUE, _xlfn.UNIQUE(IF((序时账[日期]=B4669)*(序时账[凭证字号]=C4669), 序时账[科目编码], "")))</f>
        <v>0</v>
      </c>
      <c r="B4669" s="89"/>
      <c r="G4669" s="39"/>
      <c r="H4669" s="39"/>
      <c r="I4669" s="42">
        <f>IF(F4669&lt;&gt;"结转本期损益",_xlfn.XLOOKUP(D4669,科目余额表[科目编码],科目余额表[抽查项目],"无匹配"),"期间结转")</f>
        <v>0</v>
      </c>
      <c r="J4669" s="38" t="str" cm="1">
        <f t="array" ref="J4669">_xlfn.TEXTJOIN(",", TRUE, _xlfn.UNIQUE(IF((序时账[日期]=B4669)*(序时账[凭证字号]=C4669)*IF(G4669=0,序时账[借方金额]&lt;&gt;0,序时账[借方金额]=0)*(序时账[科目编码]&lt;&gt;D4669), 序时账[科目名称], "")))</f>
        <v/>
      </c>
      <c r="K4669" s="42"/>
      <c r="M4669" s="24"/>
      <c r="N4669" s="23"/>
    </row>
    <row r="4670" spans="1:14">
      <c r="A4670" s="38" t="str" cm="1">
        <f t="array" ref="A4670">_xlfn.TEXTJOIN(",", TRUE, _xlfn.UNIQUE(IF((序时账[日期]=B4670)*(序时账[凭证字号]=C4670), 序时账[科目编码], "")))</f>
        <v>0</v>
      </c>
      <c r="B4670" s="89"/>
      <c r="G4670" s="39"/>
      <c r="H4670" s="39"/>
      <c r="I4670" s="42">
        <f>IF(F4670&lt;&gt;"结转本期损益",_xlfn.XLOOKUP(D4670,科目余额表[科目编码],科目余额表[抽查项目],"无匹配"),"期间结转")</f>
        <v>0</v>
      </c>
      <c r="J4670" s="38" t="str" cm="1">
        <f t="array" ref="J4670">_xlfn.TEXTJOIN(",", TRUE, _xlfn.UNIQUE(IF((序时账[日期]=B4670)*(序时账[凭证字号]=C4670)*IF(G4670=0,序时账[借方金额]&lt;&gt;0,序时账[借方金额]=0)*(序时账[科目编码]&lt;&gt;D4670), 序时账[科目名称], "")))</f>
        <v/>
      </c>
      <c r="K4670" s="42"/>
      <c r="M4670" s="24"/>
      <c r="N4670" s="23"/>
    </row>
    <row r="4671" spans="1:14">
      <c r="A4671" s="38" t="str" cm="1">
        <f t="array" ref="A4671">_xlfn.TEXTJOIN(",", TRUE, _xlfn.UNIQUE(IF((序时账[日期]=B4671)*(序时账[凭证字号]=C4671), 序时账[科目编码], "")))</f>
        <v>0</v>
      </c>
      <c r="B4671" s="89"/>
      <c r="G4671" s="39"/>
      <c r="H4671" s="39"/>
      <c r="I4671" s="42">
        <f>IF(F4671&lt;&gt;"结转本期损益",_xlfn.XLOOKUP(D4671,科目余额表[科目编码],科目余额表[抽查项目],"无匹配"),"期间结转")</f>
        <v>0</v>
      </c>
      <c r="J4671" s="38" t="str" cm="1">
        <f t="array" ref="J4671">_xlfn.TEXTJOIN(",", TRUE, _xlfn.UNIQUE(IF((序时账[日期]=B4671)*(序时账[凭证字号]=C4671)*IF(G4671=0,序时账[借方金额]&lt;&gt;0,序时账[借方金额]=0)*(序时账[科目编码]&lt;&gt;D4671), 序时账[科目名称], "")))</f>
        <v/>
      </c>
      <c r="K4671" s="42"/>
      <c r="M4671" s="24"/>
      <c r="N4671" s="23"/>
    </row>
    <row r="4672" spans="1:14">
      <c r="A4672" s="38" t="str" cm="1">
        <f t="array" ref="A4672">_xlfn.TEXTJOIN(",", TRUE, _xlfn.UNIQUE(IF((序时账[日期]=B4672)*(序时账[凭证字号]=C4672), 序时账[科目编码], "")))</f>
        <v>0</v>
      </c>
      <c r="B4672" s="89"/>
      <c r="G4672" s="39"/>
      <c r="H4672" s="39"/>
      <c r="I4672" s="42">
        <f>IF(F4672&lt;&gt;"结转本期损益",_xlfn.XLOOKUP(D4672,科目余额表[科目编码],科目余额表[抽查项目],"无匹配"),"期间结转")</f>
        <v>0</v>
      </c>
      <c r="J4672" s="38" t="str" cm="1">
        <f t="array" ref="J4672">_xlfn.TEXTJOIN(",", TRUE, _xlfn.UNIQUE(IF((序时账[日期]=B4672)*(序时账[凭证字号]=C4672)*IF(G4672=0,序时账[借方金额]&lt;&gt;0,序时账[借方金额]=0)*(序时账[科目编码]&lt;&gt;D4672), 序时账[科目名称], "")))</f>
        <v/>
      </c>
      <c r="K4672" s="42"/>
      <c r="M4672" s="24"/>
      <c r="N4672" s="23"/>
    </row>
    <row r="4673" spans="1:14">
      <c r="A4673" s="38" t="str" cm="1">
        <f t="array" ref="A4673">_xlfn.TEXTJOIN(",", TRUE, _xlfn.UNIQUE(IF((序时账[日期]=B4673)*(序时账[凭证字号]=C4673), 序时账[科目编码], "")))</f>
        <v>0</v>
      </c>
      <c r="B4673" s="89"/>
      <c r="G4673" s="39"/>
      <c r="H4673" s="39"/>
      <c r="I4673" s="42">
        <f>IF(F4673&lt;&gt;"结转本期损益",_xlfn.XLOOKUP(D4673,科目余额表[科目编码],科目余额表[抽查项目],"无匹配"),"期间结转")</f>
        <v>0</v>
      </c>
      <c r="J4673" s="38" t="str" cm="1">
        <f t="array" ref="J4673">_xlfn.TEXTJOIN(",", TRUE, _xlfn.UNIQUE(IF((序时账[日期]=B4673)*(序时账[凭证字号]=C4673)*IF(G4673=0,序时账[借方金额]&lt;&gt;0,序时账[借方金额]=0)*(序时账[科目编码]&lt;&gt;D4673), 序时账[科目名称], "")))</f>
        <v/>
      </c>
      <c r="K4673" s="42"/>
      <c r="M4673" s="24"/>
      <c r="N4673" s="23"/>
    </row>
    <row r="4674" spans="1:14">
      <c r="A4674" s="38" t="str" cm="1">
        <f t="array" ref="A4674">_xlfn.TEXTJOIN(",", TRUE, _xlfn.UNIQUE(IF((序时账[日期]=B4674)*(序时账[凭证字号]=C4674), 序时账[科目编码], "")))</f>
        <v>0</v>
      </c>
      <c r="B4674" s="89"/>
      <c r="G4674" s="39"/>
      <c r="H4674" s="39"/>
      <c r="I4674" s="42">
        <f>IF(F4674&lt;&gt;"结转本期损益",_xlfn.XLOOKUP(D4674,科目余额表[科目编码],科目余额表[抽查项目],"无匹配"),"期间结转")</f>
        <v>0</v>
      </c>
      <c r="J4674" s="38" t="str" cm="1">
        <f t="array" ref="J4674">_xlfn.TEXTJOIN(",", TRUE, _xlfn.UNIQUE(IF((序时账[日期]=B4674)*(序时账[凭证字号]=C4674)*IF(G4674=0,序时账[借方金额]&lt;&gt;0,序时账[借方金额]=0)*(序时账[科目编码]&lt;&gt;D4674), 序时账[科目名称], "")))</f>
        <v/>
      </c>
      <c r="K4674" s="42"/>
      <c r="M4674" s="24"/>
      <c r="N4674" s="23"/>
    </row>
    <row r="4675" spans="1:14">
      <c r="A4675" s="38" t="str" cm="1">
        <f t="array" ref="A4675">_xlfn.TEXTJOIN(",", TRUE, _xlfn.UNIQUE(IF((序时账[日期]=B4675)*(序时账[凭证字号]=C4675), 序时账[科目编码], "")))</f>
        <v>0</v>
      </c>
      <c r="B4675" s="89"/>
      <c r="G4675" s="39"/>
      <c r="H4675" s="39"/>
      <c r="I4675" s="42">
        <f>IF(F4675&lt;&gt;"结转本期损益",_xlfn.XLOOKUP(D4675,科目余额表[科目编码],科目余额表[抽查项目],"无匹配"),"期间结转")</f>
        <v>0</v>
      </c>
      <c r="J4675" s="38" t="str" cm="1">
        <f t="array" ref="J4675">_xlfn.TEXTJOIN(",", TRUE, _xlfn.UNIQUE(IF((序时账[日期]=B4675)*(序时账[凭证字号]=C4675)*IF(G4675=0,序时账[借方金额]&lt;&gt;0,序时账[借方金额]=0)*(序时账[科目编码]&lt;&gt;D4675), 序时账[科目名称], "")))</f>
        <v/>
      </c>
      <c r="K4675" s="42"/>
      <c r="M4675" s="24"/>
      <c r="N4675" s="23"/>
    </row>
    <row r="4676" spans="1:14">
      <c r="A4676" s="38" t="str" cm="1">
        <f t="array" ref="A4676">_xlfn.TEXTJOIN(",", TRUE, _xlfn.UNIQUE(IF((序时账[日期]=B4676)*(序时账[凭证字号]=C4676), 序时账[科目编码], "")))</f>
        <v>0</v>
      </c>
      <c r="B4676" s="89"/>
      <c r="G4676" s="39"/>
      <c r="H4676" s="39"/>
      <c r="I4676" s="42">
        <f>IF(F4676&lt;&gt;"结转本期损益",_xlfn.XLOOKUP(D4676,科目余额表[科目编码],科目余额表[抽查项目],"无匹配"),"期间结转")</f>
        <v>0</v>
      </c>
      <c r="J4676" s="38" t="str" cm="1">
        <f t="array" ref="J4676">_xlfn.TEXTJOIN(",", TRUE, _xlfn.UNIQUE(IF((序时账[日期]=B4676)*(序时账[凭证字号]=C4676)*IF(G4676=0,序时账[借方金额]&lt;&gt;0,序时账[借方金额]=0)*(序时账[科目编码]&lt;&gt;D4676), 序时账[科目名称], "")))</f>
        <v/>
      </c>
      <c r="K4676" s="42"/>
      <c r="M4676" s="24"/>
      <c r="N4676" s="23"/>
    </row>
    <row r="4677" spans="1:14">
      <c r="A4677" s="38" t="str" cm="1">
        <f t="array" ref="A4677">_xlfn.TEXTJOIN(",", TRUE, _xlfn.UNIQUE(IF((序时账[日期]=B4677)*(序时账[凭证字号]=C4677), 序时账[科目编码], "")))</f>
        <v>0</v>
      </c>
      <c r="B4677" s="89"/>
      <c r="G4677" s="39"/>
      <c r="H4677" s="39"/>
      <c r="I4677" s="42">
        <f>IF(F4677&lt;&gt;"结转本期损益",_xlfn.XLOOKUP(D4677,科目余额表[科目编码],科目余额表[抽查项目],"无匹配"),"期间结转")</f>
        <v>0</v>
      </c>
      <c r="J4677" s="38" t="str" cm="1">
        <f t="array" ref="J4677">_xlfn.TEXTJOIN(",", TRUE, _xlfn.UNIQUE(IF((序时账[日期]=B4677)*(序时账[凭证字号]=C4677)*IF(G4677=0,序时账[借方金额]&lt;&gt;0,序时账[借方金额]=0)*(序时账[科目编码]&lt;&gt;D4677), 序时账[科目名称], "")))</f>
        <v/>
      </c>
      <c r="K4677" s="42"/>
      <c r="M4677" s="24"/>
      <c r="N4677" s="23"/>
    </row>
    <row r="4678" spans="1:14">
      <c r="A4678" s="38" t="str" cm="1">
        <f t="array" ref="A4678">_xlfn.TEXTJOIN(",", TRUE, _xlfn.UNIQUE(IF((序时账[日期]=B4678)*(序时账[凭证字号]=C4678), 序时账[科目编码], "")))</f>
        <v>0</v>
      </c>
      <c r="B4678" s="89"/>
      <c r="G4678" s="39"/>
      <c r="H4678" s="39"/>
      <c r="I4678" s="42">
        <f>IF(F4678&lt;&gt;"结转本期损益",_xlfn.XLOOKUP(D4678,科目余额表[科目编码],科目余额表[抽查项目],"无匹配"),"期间结转")</f>
        <v>0</v>
      </c>
      <c r="J4678" s="38" t="str" cm="1">
        <f t="array" ref="J4678">_xlfn.TEXTJOIN(",", TRUE, _xlfn.UNIQUE(IF((序时账[日期]=B4678)*(序时账[凭证字号]=C4678)*IF(G4678=0,序时账[借方金额]&lt;&gt;0,序时账[借方金额]=0)*(序时账[科目编码]&lt;&gt;D4678), 序时账[科目名称], "")))</f>
        <v/>
      </c>
      <c r="K4678" s="42"/>
      <c r="M4678" s="24"/>
      <c r="N4678" s="23"/>
    </row>
    <row r="4679" spans="1:14">
      <c r="A4679" s="38" t="str" cm="1">
        <f t="array" ref="A4679">_xlfn.TEXTJOIN(",", TRUE, _xlfn.UNIQUE(IF((序时账[日期]=B4679)*(序时账[凭证字号]=C4679), 序时账[科目编码], "")))</f>
        <v>0</v>
      </c>
      <c r="B4679" s="89"/>
      <c r="G4679" s="39"/>
      <c r="H4679" s="39"/>
      <c r="I4679" s="42">
        <f>IF(F4679&lt;&gt;"结转本期损益",_xlfn.XLOOKUP(D4679,科目余额表[科目编码],科目余额表[抽查项目],"无匹配"),"期间结转")</f>
        <v>0</v>
      </c>
      <c r="J4679" s="38" t="str" cm="1">
        <f t="array" ref="J4679">_xlfn.TEXTJOIN(",", TRUE, _xlfn.UNIQUE(IF((序时账[日期]=B4679)*(序时账[凭证字号]=C4679)*IF(G4679=0,序时账[借方金额]&lt;&gt;0,序时账[借方金额]=0)*(序时账[科目编码]&lt;&gt;D4679), 序时账[科目名称], "")))</f>
        <v/>
      </c>
      <c r="K4679" s="42"/>
      <c r="M4679" s="24"/>
      <c r="N4679" s="23"/>
    </row>
    <row r="4680" spans="1:14">
      <c r="A4680" s="38" t="str" cm="1">
        <f t="array" ref="A4680">_xlfn.TEXTJOIN(",", TRUE, _xlfn.UNIQUE(IF((序时账[日期]=B4680)*(序时账[凭证字号]=C4680), 序时账[科目编码], "")))</f>
        <v>0</v>
      </c>
      <c r="B4680" s="89"/>
      <c r="G4680" s="39"/>
      <c r="H4680" s="39"/>
      <c r="I4680" s="42">
        <f>IF(F4680&lt;&gt;"结转本期损益",_xlfn.XLOOKUP(D4680,科目余额表[科目编码],科目余额表[抽查项目],"无匹配"),"期间结转")</f>
        <v>0</v>
      </c>
      <c r="J4680" s="38" t="str" cm="1">
        <f t="array" ref="J4680">_xlfn.TEXTJOIN(",", TRUE, _xlfn.UNIQUE(IF((序时账[日期]=B4680)*(序时账[凭证字号]=C4680)*IF(G4680=0,序时账[借方金额]&lt;&gt;0,序时账[借方金额]=0)*(序时账[科目编码]&lt;&gt;D4680), 序时账[科目名称], "")))</f>
        <v/>
      </c>
      <c r="K4680" s="42"/>
      <c r="M4680" s="24"/>
      <c r="N4680" s="23"/>
    </row>
    <row r="4681" spans="1:14">
      <c r="A4681" s="38" t="str" cm="1">
        <f t="array" ref="A4681">_xlfn.TEXTJOIN(",", TRUE, _xlfn.UNIQUE(IF((序时账[日期]=B4681)*(序时账[凭证字号]=C4681), 序时账[科目编码], "")))</f>
        <v>0</v>
      </c>
      <c r="B4681" s="89"/>
      <c r="G4681" s="39"/>
      <c r="H4681" s="39"/>
      <c r="I4681" s="42">
        <f>IF(F4681&lt;&gt;"结转本期损益",_xlfn.XLOOKUP(D4681,科目余额表[科目编码],科目余额表[抽查项目],"无匹配"),"期间结转")</f>
        <v>0</v>
      </c>
      <c r="J4681" s="38" t="str" cm="1">
        <f t="array" ref="J4681">_xlfn.TEXTJOIN(",", TRUE, _xlfn.UNIQUE(IF((序时账[日期]=B4681)*(序时账[凭证字号]=C4681)*IF(G4681=0,序时账[借方金额]&lt;&gt;0,序时账[借方金额]=0)*(序时账[科目编码]&lt;&gt;D4681), 序时账[科目名称], "")))</f>
        <v/>
      </c>
      <c r="K4681" s="42"/>
      <c r="M4681" s="24"/>
      <c r="N4681" s="23"/>
    </row>
    <row r="4682" spans="1:14">
      <c r="A4682" s="38" t="str" cm="1">
        <f t="array" ref="A4682">_xlfn.TEXTJOIN(",", TRUE, _xlfn.UNIQUE(IF((序时账[日期]=B4682)*(序时账[凭证字号]=C4682), 序时账[科目编码], "")))</f>
        <v>0</v>
      </c>
      <c r="B4682" s="89"/>
      <c r="G4682" s="39"/>
      <c r="H4682" s="39"/>
      <c r="I4682" s="42">
        <f>IF(F4682&lt;&gt;"结转本期损益",_xlfn.XLOOKUP(D4682,科目余额表[科目编码],科目余额表[抽查项目],"无匹配"),"期间结转")</f>
        <v>0</v>
      </c>
      <c r="J4682" s="38" t="str" cm="1">
        <f t="array" ref="J4682">_xlfn.TEXTJOIN(",", TRUE, _xlfn.UNIQUE(IF((序时账[日期]=B4682)*(序时账[凭证字号]=C4682)*IF(G4682=0,序时账[借方金额]&lt;&gt;0,序时账[借方金额]=0)*(序时账[科目编码]&lt;&gt;D4682), 序时账[科目名称], "")))</f>
        <v/>
      </c>
      <c r="K4682" s="42"/>
      <c r="M4682" s="24"/>
      <c r="N4682" s="23"/>
    </row>
    <row r="4683" spans="1:14">
      <c r="A4683" s="38" t="str" cm="1">
        <f t="array" ref="A4683">_xlfn.TEXTJOIN(",", TRUE, _xlfn.UNIQUE(IF((序时账[日期]=B4683)*(序时账[凭证字号]=C4683), 序时账[科目编码], "")))</f>
        <v>0</v>
      </c>
      <c r="B4683" s="89"/>
      <c r="G4683" s="39"/>
      <c r="H4683" s="39"/>
      <c r="I4683" s="42">
        <f>IF(F4683&lt;&gt;"结转本期损益",_xlfn.XLOOKUP(D4683,科目余额表[科目编码],科目余额表[抽查项目],"无匹配"),"期间结转")</f>
        <v>0</v>
      </c>
      <c r="J4683" s="38" t="str" cm="1">
        <f t="array" ref="J4683">_xlfn.TEXTJOIN(",", TRUE, _xlfn.UNIQUE(IF((序时账[日期]=B4683)*(序时账[凭证字号]=C4683)*IF(G4683=0,序时账[借方金额]&lt;&gt;0,序时账[借方金额]=0)*(序时账[科目编码]&lt;&gt;D4683), 序时账[科目名称], "")))</f>
        <v/>
      </c>
      <c r="K4683" s="42"/>
      <c r="M4683" s="24"/>
      <c r="N4683" s="23"/>
    </row>
    <row r="4684" spans="1:14">
      <c r="A4684" s="38" t="str" cm="1">
        <f t="array" ref="A4684">_xlfn.TEXTJOIN(",", TRUE, _xlfn.UNIQUE(IF((序时账[日期]=B4684)*(序时账[凭证字号]=C4684), 序时账[科目编码], "")))</f>
        <v>0</v>
      </c>
      <c r="B4684" s="89"/>
      <c r="G4684" s="39"/>
      <c r="H4684" s="39"/>
      <c r="I4684" s="42">
        <f>IF(F4684&lt;&gt;"结转本期损益",_xlfn.XLOOKUP(D4684,科目余额表[科目编码],科目余额表[抽查项目],"无匹配"),"期间结转")</f>
        <v>0</v>
      </c>
      <c r="J4684" s="38" t="str" cm="1">
        <f t="array" ref="J4684">_xlfn.TEXTJOIN(",", TRUE, _xlfn.UNIQUE(IF((序时账[日期]=B4684)*(序时账[凭证字号]=C4684)*IF(G4684=0,序时账[借方金额]&lt;&gt;0,序时账[借方金额]=0)*(序时账[科目编码]&lt;&gt;D4684), 序时账[科目名称], "")))</f>
        <v/>
      </c>
      <c r="K4684" s="42"/>
      <c r="M4684" s="24"/>
      <c r="N4684" s="23"/>
    </row>
    <row r="4685" spans="1:14">
      <c r="A4685" s="38" t="str" cm="1">
        <f t="array" ref="A4685">_xlfn.TEXTJOIN(",", TRUE, _xlfn.UNIQUE(IF((序时账[日期]=B4685)*(序时账[凭证字号]=C4685), 序时账[科目编码], "")))</f>
        <v>0</v>
      </c>
      <c r="B4685" s="89"/>
      <c r="G4685" s="39"/>
      <c r="H4685" s="39"/>
      <c r="I4685" s="42">
        <f>IF(F4685&lt;&gt;"结转本期损益",_xlfn.XLOOKUP(D4685,科目余额表[科目编码],科目余额表[抽查项目],"无匹配"),"期间结转")</f>
        <v>0</v>
      </c>
      <c r="J4685" s="38" t="str" cm="1">
        <f t="array" ref="J4685">_xlfn.TEXTJOIN(",", TRUE, _xlfn.UNIQUE(IF((序时账[日期]=B4685)*(序时账[凭证字号]=C4685)*IF(G4685=0,序时账[借方金额]&lt;&gt;0,序时账[借方金额]=0)*(序时账[科目编码]&lt;&gt;D4685), 序时账[科目名称], "")))</f>
        <v/>
      </c>
      <c r="K4685" s="42"/>
      <c r="M4685" s="24"/>
      <c r="N4685" s="23"/>
    </row>
    <row r="4686" spans="1:14">
      <c r="A4686" s="38" t="str" cm="1">
        <f t="array" ref="A4686">_xlfn.TEXTJOIN(",", TRUE, _xlfn.UNIQUE(IF((序时账[日期]=B4686)*(序时账[凭证字号]=C4686), 序时账[科目编码], "")))</f>
        <v>0</v>
      </c>
      <c r="B4686" s="89"/>
      <c r="G4686" s="39"/>
      <c r="H4686" s="39"/>
      <c r="I4686" s="42">
        <f>IF(F4686&lt;&gt;"结转本期损益",_xlfn.XLOOKUP(D4686,科目余额表[科目编码],科目余额表[抽查项目],"无匹配"),"期间结转")</f>
        <v>0</v>
      </c>
      <c r="J4686" s="38" t="str" cm="1">
        <f t="array" ref="J4686">_xlfn.TEXTJOIN(",", TRUE, _xlfn.UNIQUE(IF((序时账[日期]=B4686)*(序时账[凭证字号]=C4686)*IF(G4686=0,序时账[借方金额]&lt;&gt;0,序时账[借方金额]=0)*(序时账[科目编码]&lt;&gt;D4686), 序时账[科目名称], "")))</f>
        <v/>
      </c>
      <c r="K4686" s="42"/>
      <c r="M4686" s="24"/>
      <c r="N4686" s="23"/>
    </row>
    <row r="4687" spans="1:14">
      <c r="A4687" s="38" t="str" cm="1">
        <f t="array" ref="A4687">_xlfn.TEXTJOIN(",", TRUE, _xlfn.UNIQUE(IF((序时账[日期]=B4687)*(序时账[凭证字号]=C4687), 序时账[科目编码], "")))</f>
        <v>0</v>
      </c>
      <c r="B4687" s="89"/>
      <c r="G4687" s="39"/>
      <c r="H4687" s="39"/>
      <c r="I4687" s="42">
        <f>IF(F4687&lt;&gt;"结转本期损益",_xlfn.XLOOKUP(D4687,科目余额表[科目编码],科目余额表[抽查项目],"无匹配"),"期间结转")</f>
        <v>0</v>
      </c>
      <c r="J4687" s="38" t="str" cm="1">
        <f t="array" ref="J4687">_xlfn.TEXTJOIN(",", TRUE, _xlfn.UNIQUE(IF((序时账[日期]=B4687)*(序时账[凭证字号]=C4687)*IF(G4687=0,序时账[借方金额]&lt;&gt;0,序时账[借方金额]=0)*(序时账[科目编码]&lt;&gt;D4687), 序时账[科目名称], "")))</f>
        <v/>
      </c>
      <c r="K4687" s="42"/>
      <c r="M4687" s="24"/>
      <c r="N4687" s="23"/>
    </row>
    <row r="4688" spans="1:14">
      <c r="A4688" s="38" t="str" cm="1">
        <f t="array" ref="A4688">_xlfn.TEXTJOIN(",", TRUE, _xlfn.UNIQUE(IF((序时账[日期]=B4688)*(序时账[凭证字号]=C4688), 序时账[科目编码], "")))</f>
        <v>0</v>
      </c>
      <c r="B4688" s="89"/>
      <c r="G4688" s="39"/>
      <c r="H4688" s="39"/>
      <c r="I4688" s="42">
        <f>IF(F4688&lt;&gt;"结转本期损益",_xlfn.XLOOKUP(D4688,科目余额表[科目编码],科目余额表[抽查项目],"无匹配"),"期间结转")</f>
        <v>0</v>
      </c>
      <c r="J4688" s="38" t="str" cm="1">
        <f t="array" ref="J4688">_xlfn.TEXTJOIN(",", TRUE, _xlfn.UNIQUE(IF((序时账[日期]=B4688)*(序时账[凭证字号]=C4688)*IF(G4688=0,序时账[借方金额]&lt;&gt;0,序时账[借方金额]=0)*(序时账[科目编码]&lt;&gt;D4688), 序时账[科目名称], "")))</f>
        <v/>
      </c>
      <c r="K4688" s="42"/>
      <c r="M4688" s="24"/>
      <c r="N4688" s="23"/>
    </row>
    <row r="4689" spans="1:14">
      <c r="A4689" s="38" t="str" cm="1">
        <f t="array" ref="A4689">_xlfn.TEXTJOIN(",", TRUE, _xlfn.UNIQUE(IF((序时账[日期]=B4689)*(序时账[凭证字号]=C4689), 序时账[科目编码], "")))</f>
        <v>0</v>
      </c>
      <c r="B4689" s="89"/>
      <c r="G4689" s="39"/>
      <c r="H4689" s="39"/>
      <c r="I4689" s="42">
        <f>IF(F4689&lt;&gt;"结转本期损益",_xlfn.XLOOKUP(D4689,科目余额表[科目编码],科目余额表[抽查项目],"无匹配"),"期间结转")</f>
        <v>0</v>
      </c>
      <c r="J4689" s="38" t="str" cm="1">
        <f t="array" ref="J4689">_xlfn.TEXTJOIN(",", TRUE, _xlfn.UNIQUE(IF((序时账[日期]=B4689)*(序时账[凭证字号]=C4689)*IF(G4689=0,序时账[借方金额]&lt;&gt;0,序时账[借方金额]=0)*(序时账[科目编码]&lt;&gt;D4689), 序时账[科目名称], "")))</f>
        <v/>
      </c>
      <c r="K4689" s="42"/>
      <c r="M4689" s="24"/>
      <c r="N4689" s="23"/>
    </row>
    <row r="4690" spans="1:14">
      <c r="A4690" s="38" t="str" cm="1">
        <f t="array" ref="A4690">_xlfn.TEXTJOIN(",", TRUE, _xlfn.UNIQUE(IF((序时账[日期]=B4690)*(序时账[凭证字号]=C4690), 序时账[科目编码], "")))</f>
        <v>0</v>
      </c>
      <c r="B4690" s="89"/>
      <c r="G4690" s="39"/>
      <c r="H4690" s="39"/>
      <c r="I4690" s="42">
        <f>IF(F4690&lt;&gt;"结转本期损益",_xlfn.XLOOKUP(D4690,科目余额表[科目编码],科目余额表[抽查项目],"无匹配"),"期间结转")</f>
        <v>0</v>
      </c>
      <c r="J4690" s="38" t="str" cm="1">
        <f t="array" ref="J4690">_xlfn.TEXTJOIN(",", TRUE, _xlfn.UNIQUE(IF((序时账[日期]=B4690)*(序时账[凭证字号]=C4690)*IF(G4690=0,序时账[借方金额]&lt;&gt;0,序时账[借方金额]=0)*(序时账[科目编码]&lt;&gt;D4690), 序时账[科目名称], "")))</f>
        <v/>
      </c>
      <c r="K4690" s="42"/>
      <c r="M4690" s="24"/>
      <c r="N4690" s="23"/>
    </row>
    <row r="4691" spans="1:14">
      <c r="A4691" s="38" t="str" cm="1">
        <f t="array" ref="A4691">_xlfn.TEXTJOIN(",", TRUE, _xlfn.UNIQUE(IF((序时账[日期]=B4691)*(序时账[凭证字号]=C4691), 序时账[科目编码], "")))</f>
        <v>0</v>
      </c>
      <c r="B4691" s="89"/>
      <c r="G4691" s="39"/>
      <c r="H4691" s="39"/>
      <c r="I4691" s="42">
        <f>IF(F4691&lt;&gt;"结转本期损益",_xlfn.XLOOKUP(D4691,科目余额表[科目编码],科目余额表[抽查项目],"无匹配"),"期间结转")</f>
        <v>0</v>
      </c>
      <c r="J4691" s="38" t="str" cm="1">
        <f t="array" ref="J4691">_xlfn.TEXTJOIN(",", TRUE, _xlfn.UNIQUE(IF((序时账[日期]=B4691)*(序时账[凭证字号]=C4691)*IF(G4691=0,序时账[借方金额]&lt;&gt;0,序时账[借方金额]=0)*(序时账[科目编码]&lt;&gt;D4691), 序时账[科目名称], "")))</f>
        <v/>
      </c>
      <c r="K4691" s="42"/>
      <c r="M4691" s="24"/>
      <c r="N4691" s="23"/>
    </row>
    <row r="4692" spans="1:14">
      <c r="A4692" s="38" t="str" cm="1">
        <f t="array" ref="A4692">_xlfn.TEXTJOIN(",", TRUE, _xlfn.UNIQUE(IF((序时账[日期]=B4692)*(序时账[凭证字号]=C4692), 序时账[科目编码], "")))</f>
        <v>0</v>
      </c>
      <c r="B4692" s="89"/>
      <c r="G4692" s="39"/>
      <c r="H4692" s="39"/>
      <c r="I4692" s="42">
        <f>IF(F4692&lt;&gt;"结转本期损益",_xlfn.XLOOKUP(D4692,科目余额表[科目编码],科目余额表[抽查项目],"无匹配"),"期间结转")</f>
        <v>0</v>
      </c>
      <c r="J4692" s="38" t="str" cm="1">
        <f t="array" ref="J4692">_xlfn.TEXTJOIN(",", TRUE, _xlfn.UNIQUE(IF((序时账[日期]=B4692)*(序时账[凭证字号]=C4692)*IF(G4692=0,序时账[借方金额]&lt;&gt;0,序时账[借方金额]=0)*(序时账[科目编码]&lt;&gt;D4692), 序时账[科目名称], "")))</f>
        <v/>
      </c>
      <c r="K4692" s="42"/>
      <c r="M4692" s="24"/>
      <c r="N4692" s="23"/>
    </row>
    <row r="4693" spans="1:14">
      <c r="A4693" s="38" t="str" cm="1">
        <f t="array" ref="A4693">_xlfn.TEXTJOIN(",", TRUE, _xlfn.UNIQUE(IF((序时账[日期]=B4693)*(序时账[凭证字号]=C4693), 序时账[科目编码], "")))</f>
        <v>0</v>
      </c>
      <c r="B4693" s="89"/>
      <c r="G4693" s="39"/>
      <c r="H4693" s="39"/>
      <c r="I4693" s="42">
        <f>IF(F4693&lt;&gt;"结转本期损益",_xlfn.XLOOKUP(D4693,科目余额表[科目编码],科目余额表[抽查项目],"无匹配"),"期间结转")</f>
        <v>0</v>
      </c>
      <c r="J4693" s="38" t="str" cm="1">
        <f t="array" ref="J4693">_xlfn.TEXTJOIN(",", TRUE, _xlfn.UNIQUE(IF((序时账[日期]=B4693)*(序时账[凭证字号]=C4693)*IF(G4693=0,序时账[借方金额]&lt;&gt;0,序时账[借方金额]=0)*(序时账[科目编码]&lt;&gt;D4693), 序时账[科目名称], "")))</f>
        <v/>
      </c>
      <c r="K4693" s="42"/>
      <c r="M4693" s="24"/>
      <c r="N4693" s="23"/>
    </row>
    <row r="4694" spans="1:14">
      <c r="A4694" s="38" t="str" cm="1">
        <f t="array" ref="A4694">_xlfn.TEXTJOIN(",", TRUE, _xlfn.UNIQUE(IF((序时账[日期]=B4694)*(序时账[凭证字号]=C4694), 序时账[科目编码], "")))</f>
        <v>0</v>
      </c>
      <c r="B4694" s="89"/>
      <c r="G4694" s="39"/>
      <c r="H4694" s="39"/>
      <c r="I4694" s="42">
        <f>IF(F4694&lt;&gt;"结转本期损益",_xlfn.XLOOKUP(D4694,科目余额表[科目编码],科目余额表[抽查项目],"无匹配"),"期间结转")</f>
        <v>0</v>
      </c>
      <c r="J4694" s="38" t="str" cm="1">
        <f t="array" ref="J4694">_xlfn.TEXTJOIN(",", TRUE, _xlfn.UNIQUE(IF((序时账[日期]=B4694)*(序时账[凭证字号]=C4694)*IF(G4694=0,序时账[借方金额]&lt;&gt;0,序时账[借方金额]=0)*(序时账[科目编码]&lt;&gt;D4694), 序时账[科目名称], "")))</f>
        <v/>
      </c>
      <c r="K4694" s="42"/>
      <c r="M4694" s="24"/>
      <c r="N4694" s="23"/>
    </row>
    <row r="4695" spans="1:14">
      <c r="A4695" s="38" t="str" cm="1">
        <f t="array" ref="A4695">_xlfn.TEXTJOIN(",", TRUE, _xlfn.UNIQUE(IF((序时账[日期]=B4695)*(序时账[凭证字号]=C4695), 序时账[科目编码], "")))</f>
        <v>0</v>
      </c>
      <c r="B4695" s="89"/>
      <c r="G4695" s="39"/>
      <c r="H4695" s="39"/>
      <c r="I4695" s="42">
        <f>IF(F4695&lt;&gt;"结转本期损益",_xlfn.XLOOKUP(D4695,科目余额表[科目编码],科目余额表[抽查项目],"无匹配"),"期间结转")</f>
        <v>0</v>
      </c>
      <c r="J4695" s="38" t="str" cm="1">
        <f t="array" ref="J4695">_xlfn.TEXTJOIN(",", TRUE, _xlfn.UNIQUE(IF((序时账[日期]=B4695)*(序时账[凭证字号]=C4695)*IF(G4695=0,序时账[借方金额]&lt;&gt;0,序时账[借方金额]=0)*(序时账[科目编码]&lt;&gt;D4695), 序时账[科目名称], "")))</f>
        <v/>
      </c>
      <c r="K4695" s="42"/>
      <c r="M4695" s="24"/>
      <c r="N4695" s="23"/>
    </row>
    <row r="4696" spans="1:14">
      <c r="A4696" s="38" t="str" cm="1">
        <f t="array" ref="A4696">_xlfn.TEXTJOIN(",", TRUE, _xlfn.UNIQUE(IF((序时账[日期]=B4696)*(序时账[凭证字号]=C4696), 序时账[科目编码], "")))</f>
        <v>0</v>
      </c>
      <c r="B4696" s="89"/>
      <c r="G4696" s="39"/>
      <c r="H4696" s="39"/>
      <c r="I4696" s="42">
        <f>IF(F4696&lt;&gt;"结转本期损益",_xlfn.XLOOKUP(D4696,科目余额表[科目编码],科目余额表[抽查项目],"无匹配"),"期间结转")</f>
        <v>0</v>
      </c>
      <c r="J4696" s="38" t="str" cm="1">
        <f t="array" ref="J4696">_xlfn.TEXTJOIN(",", TRUE, _xlfn.UNIQUE(IF((序时账[日期]=B4696)*(序时账[凭证字号]=C4696)*IF(G4696=0,序时账[借方金额]&lt;&gt;0,序时账[借方金额]=0)*(序时账[科目编码]&lt;&gt;D4696), 序时账[科目名称], "")))</f>
        <v/>
      </c>
      <c r="K4696" s="42"/>
      <c r="M4696" s="24"/>
      <c r="N4696" s="23"/>
    </row>
    <row r="4697" spans="1:14">
      <c r="A4697" s="38" t="str" cm="1">
        <f t="array" ref="A4697">_xlfn.TEXTJOIN(",", TRUE, _xlfn.UNIQUE(IF((序时账[日期]=B4697)*(序时账[凭证字号]=C4697), 序时账[科目编码], "")))</f>
        <v>0</v>
      </c>
      <c r="B4697" s="89"/>
      <c r="G4697" s="39"/>
      <c r="H4697" s="39"/>
      <c r="I4697" s="42">
        <f>IF(F4697&lt;&gt;"结转本期损益",_xlfn.XLOOKUP(D4697,科目余额表[科目编码],科目余额表[抽查项目],"无匹配"),"期间结转")</f>
        <v>0</v>
      </c>
      <c r="J4697" s="38" t="str" cm="1">
        <f t="array" ref="J4697">_xlfn.TEXTJOIN(",", TRUE, _xlfn.UNIQUE(IF((序时账[日期]=B4697)*(序时账[凭证字号]=C4697)*IF(G4697=0,序时账[借方金额]&lt;&gt;0,序时账[借方金额]=0)*(序时账[科目编码]&lt;&gt;D4697), 序时账[科目名称], "")))</f>
        <v/>
      </c>
      <c r="K4697" s="42"/>
      <c r="M4697" s="24"/>
      <c r="N4697" s="23"/>
    </row>
    <row r="4698" spans="1:14">
      <c r="A4698" s="38" t="str" cm="1">
        <f t="array" ref="A4698">_xlfn.TEXTJOIN(",", TRUE, _xlfn.UNIQUE(IF((序时账[日期]=B4698)*(序时账[凭证字号]=C4698), 序时账[科目编码], "")))</f>
        <v>0</v>
      </c>
      <c r="B4698" s="89"/>
      <c r="G4698" s="39"/>
      <c r="H4698" s="39"/>
      <c r="I4698" s="42">
        <f>IF(F4698&lt;&gt;"结转本期损益",_xlfn.XLOOKUP(D4698,科目余额表[科目编码],科目余额表[抽查项目],"无匹配"),"期间结转")</f>
        <v>0</v>
      </c>
      <c r="J4698" s="38" t="str" cm="1">
        <f t="array" ref="J4698">_xlfn.TEXTJOIN(",", TRUE, _xlfn.UNIQUE(IF((序时账[日期]=B4698)*(序时账[凭证字号]=C4698)*IF(G4698=0,序时账[借方金额]&lt;&gt;0,序时账[借方金额]=0)*(序时账[科目编码]&lt;&gt;D4698), 序时账[科目名称], "")))</f>
        <v/>
      </c>
      <c r="K4698" s="42"/>
      <c r="M4698" s="24"/>
      <c r="N4698" s="23"/>
    </row>
    <row r="4699" spans="1:14">
      <c r="A4699" s="38" t="str" cm="1">
        <f t="array" ref="A4699">_xlfn.TEXTJOIN(",", TRUE, _xlfn.UNIQUE(IF((序时账[日期]=B4699)*(序时账[凭证字号]=C4699), 序时账[科目编码], "")))</f>
        <v>0</v>
      </c>
      <c r="B4699" s="89"/>
      <c r="G4699" s="39"/>
      <c r="H4699" s="39"/>
      <c r="I4699" s="42">
        <f>IF(F4699&lt;&gt;"结转本期损益",_xlfn.XLOOKUP(D4699,科目余额表[科目编码],科目余额表[抽查项目],"无匹配"),"期间结转")</f>
        <v>0</v>
      </c>
      <c r="J4699" s="38" t="str" cm="1">
        <f t="array" ref="J4699">_xlfn.TEXTJOIN(",", TRUE, _xlfn.UNIQUE(IF((序时账[日期]=B4699)*(序时账[凭证字号]=C4699)*IF(G4699=0,序时账[借方金额]&lt;&gt;0,序时账[借方金额]=0)*(序时账[科目编码]&lt;&gt;D4699), 序时账[科目名称], "")))</f>
        <v/>
      </c>
      <c r="K4699" s="42"/>
      <c r="M4699" s="24"/>
      <c r="N4699" s="23"/>
    </row>
    <row r="4700" spans="1:14">
      <c r="A4700" s="38" t="str" cm="1">
        <f t="array" ref="A4700">_xlfn.TEXTJOIN(",", TRUE, _xlfn.UNIQUE(IF((序时账[日期]=B4700)*(序时账[凭证字号]=C4700), 序时账[科目编码], "")))</f>
        <v>0</v>
      </c>
      <c r="B4700" s="89"/>
      <c r="G4700" s="39"/>
      <c r="H4700" s="39"/>
      <c r="I4700" s="42">
        <f>IF(F4700&lt;&gt;"结转本期损益",_xlfn.XLOOKUP(D4700,科目余额表[科目编码],科目余额表[抽查项目],"无匹配"),"期间结转")</f>
        <v>0</v>
      </c>
      <c r="J4700" s="38" t="str" cm="1">
        <f t="array" ref="J4700">_xlfn.TEXTJOIN(",", TRUE, _xlfn.UNIQUE(IF((序时账[日期]=B4700)*(序时账[凭证字号]=C4700)*IF(G4700=0,序时账[借方金额]&lt;&gt;0,序时账[借方金额]=0)*(序时账[科目编码]&lt;&gt;D4700), 序时账[科目名称], "")))</f>
        <v/>
      </c>
      <c r="K4700" s="42"/>
      <c r="M4700" s="24"/>
      <c r="N4700" s="23"/>
    </row>
    <row r="4701" spans="1:14">
      <c r="A4701" s="38" t="str" cm="1">
        <f t="array" ref="A4701">_xlfn.TEXTJOIN(",", TRUE, _xlfn.UNIQUE(IF((序时账[日期]=B4701)*(序时账[凭证字号]=C4701), 序时账[科目编码], "")))</f>
        <v>0</v>
      </c>
      <c r="B4701" s="89"/>
      <c r="G4701" s="39"/>
      <c r="H4701" s="39"/>
      <c r="I4701" s="42">
        <f>IF(F4701&lt;&gt;"结转本期损益",_xlfn.XLOOKUP(D4701,科目余额表[科目编码],科目余额表[抽查项目],"无匹配"),"期间结转")</f>
        <v>0</v>
      </c>
      <c r="J4701" s="38" t="str" cm="1">
        <f t="array" ref="J4701">_xlfn.TEXTJOIN(",", TRUE, _xlfn.UNIQUE(IF((序时账[日期]=B4701)*(序时账[凭证字号]=C4701)*IF(G4701=0,序时账[借方金额]&lt;&gt;0,序时账[借方金额]=0)*(序时账[科目编码]&lt;&gt;D4701), 序时账[科目名称], "")))</f>
        <v/>
      </c>
      <c r="K4701" s="42"/>
      <c r="M4701" s="24"/>
      <c r="N4701" s="23"/>
    </row>
    <row r="4702" spans="1:14">
      <c r="A4702" s="38" t="str" cm="1">
        <f t="array" ref="A4702">_xlfn.TEXTJOIN(",", TRUE, _xlfn.UNIQUE(IF((序时账[日期]=B4702)*(序时账[凭证字号]=C4702), 序时账[科目编码], "")))</f>
        <v>0</v>
      </c>
      <c r="B4702" s="89"/>
      <c r="G4702" s="39"/>
      <c r="H4702" s="39"/>
      <c r="I4702" s="42">
        <f>IF(F4702&lt;&gt;"结转本期损益",_xlfn.XLOOKUP(D4702,科目余额表[科目编码],科目余额表[抽查项目],"无匹配"),"期间结转")</f>
        <v>0</v>
      </c>
      <c r="J4702" s="38" t="str" cm="1">
        <f t="array" ref="J4702">_xlfn.TEXTJOIN(",", TRUE, _xlfn.UNIQUE(IF((序时账[日期]=B4702)*(序时账[凭证字号]=C4702)*IF(G4702=0,序时账[借方金额]&lt;&gt;0,序时账[借方金额]=0)*(序时账[科目编码]&lt;&gt;D4702), 序时账[科目名称], "")))</f>
        <v/>
      </c>
      <c r="K4702" s="42"/>
      <c r="M4702" s="24"/>
      <c r="N4702" s="23"/>
    </row>
    <row r="4703" spans="1:14">
      <c r="A4703" s="38" t="str" cm="1">
        <f t="array" ref="A4703">_xlfn.TEXTJOIN(",", TRUE, _xlfn.UNIQUE(IF((序时账[日期]=B4703)*(序时账[凭证字号]=C4703), 序时账[科目编码], "")))</f>
        <v>0</v>
      </c>
      <c r="B4703" s="89"/>
      <c r="G4703" s="39"/>
      <c r="H4703" s="39"/>
      <c r="I4703" s="42">
        <f>IF(F4703&lt;&gt;"结转本期损益",_xlfn.XLOOKUP(D4703,科目余额表[科目编码],科目余额表[抽查项目],"无匹配"),"期间结转")</f>
        <v>0</v>
      </c>
      <c r="J4703" s="38" t="str" cm="1">
        <f t="array" ref="J4703">_xlfn.TEXTJOIN(",", TRUE, _xlfn.UNIQUE(IF((序时账[日期]=B4703)*(序时账[凭证字号]=C4703)*IF(G4703=0,序时账[借方金额]&lt;&gt;0,序时账[借方金额]=0)*(序时账[科目编码]&lt;&gt;D4703), 序时账[科目名称], "")))</f>
        <v/>
      </c>
      <c r="K4703" s="42"/>
      <c r="M4703" s="24"/>
      <c r="N4703" s="23"/>
    </row>
    <row r="4704" spans="1:14">
      <c r="A4704" s="38" t="str" cm="1">
        <f t="array" ref="A4704">_xlfn.TEXTJOIN(",", TRUE, _xlfn.UNIQUE(IF((序时账[日期]=B4704)*(序时账[凭证字号]=C4704), 序时账[科目编码], "")))</f>
        <v>0</v>
      </c>
      <c r="B4704" s="89"/>
      <c r="G4704" s="39"/>
      <c r="H4704" s="39"/>
      <c r="I4704" s="42">
        <f>IF(F4704&lt;&gt;"结转本期损益",_xlfn.XLOOKUP(D4704,科目余额表[科目编码],科目余额表[抽查项目],"无匹配"),"期间结转")</f>
        <v>0</v>
      </c>
      <c r="J4704" s="38" t="str" cm="1">
        <f t="array" ref="J4704">_xlfn.TEXTJOIN(",", TRUE, _xlfn.UNIQUE(IF((序时账[日期]=B4704)*(序时账[凭证字号]=C4704)*IF(G4704=0,序时账[借方金额]&lt;&gt;0,序时账[借方金额]=0)*(序时账[科目编码]&lt;&gt;D4704), 序时账[科目名称], "")))</f>
        <v/>
      </c>
      <c r="K4704" s="42"/>
      <c r="M4704" s="24"/>
      <c r="N4704" s="23"/>
    </row>
    <row r="4705" spans="1:14">
      <c r="A4705" s="38" t="str" cm="1">
        <f t="array" ref="A4705">_xlfn.TEXTJOIN(",", TRUE, _xlfn.UNIQUE(IF((序时账[日期]=B4705)*(序时账[凭证字号]=C4705), 序时账[科目编码], "")))</f>
        <v>0</v>
      </c>
      <c r="B4705" s="89"/>
      <c r="G4705" s="39"/>
      <c r="H4705" s="39"/>
      <c r="I4705" s="42">
        <f>IF(F4705&lt;&gt;"结转本期损益",_xlfn.XLOOKUP(D4705,科目余额表[科目编码],科目余额表[抽查项目],"无匹配"),"期间结转")</f>
        <v>0</v>
      </c>
      <c r="J4705" s="38" t="str" cm="1">
        <f t="array" ref="J4705">_xlfn.TEXTJOIN(",", TRUE, _xlfn.UNIQUE(IF((序时账[日期]=B4705)*(序时账[凭证字号]=C4705)*IF(G4705=0,序时账[借方金额]&lt;&gt;0,序时账[借方金额]=0)*(序时账[科目编码]&lt;&gt;D4705), 序时账[科目名称], "")))</f>
        <v/>
      </c>
      <c r="K4705" s="42"/>
      <c r="M4705" s="24"/>
      <c r="N4705" s="23"/>
    </row>
    <row r="4706" spans="1:14">
      <c r="A4706" s="38" t="str" cm="1">
        <f t="array" ref="A4706">_xlfn.TEXTJOIN(",", TRUE, _xlfn.UNIQUE(IF((序时账[日期]=B4706)*(序时账[凭证字号]=C4706), 序时账[科目编码], "")))</f>
        <v>0</v>
      </c>
      <c r="B4706" s="89"/>
      <c r="G4706" s="39"/>
      <c r="H4706" s="39"/>
      <c r="I4706" s="42">
        <f>IF(F4706&lt;&gt;"结转本期损益",_xlfn.XLOOKUP(D4706,科目余额表[科目编码],科目余额表[抽查项目],"无匹配"),"期间结转")</f>
        <v>0</v>
      </c>
      <c r="J4706" s="38" t="str" cm="1">
        <f t="array" ref="J4706">_xlfn.TEXTJOIN(",", TRUE, _xlfn.UNIQUE(IF((序时账[日期]=B4706)*(序时账[凭证字号]=C4706)*IF(G4706=0,序时账[借方金额]&lt;&gt;0,序时账[借方金额]=0)*(序时账[科目编码]&lt;&gt;D4706), 序时账[科目名称], "")))</f>
        <v/>
      </c>
      <c r="K4706" s="42"/>
      <c r="M4706" s="24"/>
      <c r="N4706" s="23"/>
    </row>
    <row r="4707" spans="1:14">
      <c r="A4707" s="38" t="str" cm="1">
        <f t="array" ref="A4707">_xlfn.TEXTJOIN(",", TRUE, _xlfn.UNIQUE(IF((序时账[日期]=B4707)*(序时账[凭证字号]=C4707), 序时账[科目编码], "")))</f>
        <v>0</v>
      </c>
      <c r="B4707" s="89"/>
      <c r="G4707" s="39"/>
      <c r="H4707" s="39"/>
      <c r="I4707" s="42">
        <f>IF(F4707&lt;&gt;"结转本期损益",_xlfn.XLOOKUP(D4707,科目余额表[科目编码],科目余额表[抽查项目],"无匹配"),"期间结转")</f>
        <v>0</v>
      </c>
      <c r="J4707" s="38" t="str" cm="1">
        <f t="array" ref="J4707">_xlfn.TEXTJOIN(",", TRUE, _xlfn.UNIQUE(IF((序时账[日期]=B4707)*(序时账[凭证字号]=C4707)*IF(G4707=0,序时账[借方金额]&lt;&gt;0,序时账[借方金额]=0)*(序时账[科目编码]&lt;&gt;D4707), 序时账[科目名称], "")))</f>
        <v/>
      </c>
      <c r="K4707" s="42"/>
      <c r="M4707" s="24"/>
      <c r="N4707" s="23"/>
    </row>
    <row r="4708" spans="1:14">
      <c r="A4708" s="38" t="str" cm="1">
        <f t="array" ref="A4708">_xlfn.TEXTJOIN(",", TRUE, _xlfn.UNIQUE(IF((序时账[日期]=B4708)*(序时账[凭证字号]=C4708), 序时账[科目编码], "")))</f>
        <v>0</v>
      </c>
      <c r="B4708" s="89"/>
      <c r="G4708" s="39"/>
      <c r="H4708" s="39"/>
      <c r="I4708" s="42">
        <f>IF(F4708&lt;&gt;"结转本期损益",_xlfn.XLOOKUP(D4708,科目余额表[科目编码],科目余额表[抽查项目],"无匹配"),"期间结转")</f>
        <v>0</v>
      </c>
      <c r="J4708" s="38" t="str" cm="1">
        <f t="array" ref="J4708">_xlfn.TEXTJOIN(",", TRUE, _xlfn.UNIQUE(IF((序时账[日期]=B4708)*(序时账[凭证字号]=C4708)*IF(G4708=0,序时账[借方金额]&lt;&gt;0,序时账[借方金额]=0)*(序时账[科目编码]&lt;&gt;D4708), 序时账[科目名称], "")))</f>
        <v/>
      </c>
      <c r="K4708" s="42"/>
      <c r="M4708" s="24"/>
      <c r="N4708" s="23"/>
    </row>
    <row r="4709" spans="1:14">
      <c r="A4709" s="38" t="str" cm="1">
        <f t="array" ref="A4709">_xlfn.TEXTJOIN(",", TRUE, _xlfn.UNIQUE(IF((序时账[日期]=B4709)*(序时账[凭证字号]=C4709), 序时账[科目编码], "")))</f>
        <v>0</v>
      </c>
      <c r="B4709" s="89"/>
      <c r="G4709" s="39"/>
      <c r="H4709" s="39"/>
      <c r="I4709" s="42">
        <f>IF(F4709&lt;&gt;"结转本期损益",_xlfn.XLOOKUP(D4709,科目余额表[科目编码],科目余额表[抽查项目],"无匹配"),"期间结转")</f>
        <v>0</v>
      </c>
      <c r="J4709" s="38" t="str" cm="1">
        <f t="array" ref="J4709">_xlfn.TEXTJOIN(",", TRUE, _xlfn.UNIQUE(IF((序时账[日期]=B4709)*(序时账[凭证字号]=C4709)*IF(G4709=0,序时账[借方金额]&lt;&gt;0,序时账[借方金额]=0)*(序时账[科目编码]&lt;&gt;D4709), 序时账[科目名称], "")))</f>
        <v/>
      </c>
      <c r="K4709" s="42"/>
      <c r="M4709" s="24"/>
      <c r="N4709" s="23"/>
    </row>
    <row r="4710" spans="1:14">
      <c r="A4710" s="38" t="str" cm="1">
        <f t="array" ref="A4710">_xlfn.TEXTJOIN(",", TRUE, _xlfn.UNIQUE(IF((序时账[日期]=B4710)*(序时账[凭证字号]=C4710), 序时账[科目编码], "")))</f>
        <v>0</v>
      </c>
      <c r="B4710" s="89"/>
      <c r="G4710" s="39"/>
      <c r="H4710" s="39"/>
      <c r="I4710" s="42">
        <f>IF(F4710&lt;&gt;"结转本期损益",_xlfn.XLOOKUP(D4710,科目余额表[科目编码],科目余额表[抽查项目],"无匹配"),"期间结转")</f>
        <v>0</v>
      </c>
      <c r="J4710" s="38" t="str" cm="1">
        <f t="array" ref="J4710">_xlfn.TEXTJOIN(",", TRUE, _xlfn.UNIQUE(IF((序时账[日期]=B4710)*(序时账[凭证字号]=C4710)*IF(G4710=0,序时账[借方金额]&lt;&gt;0,序时账[借方金额]=0)*(序时账[科目编码]&lt;&gt;D4710), 序时账[科目名称], "")))</f>
        <v/>
      </c>
      <c r="K4710" s="42"/>
      <c r="M4710" s="24"/>
      <c r="N4710" s="23"/>
    </row>
    <row r="4711" spans="1:14">
      <c r="A4711" s="38" t="str" cm="1">
        <f t="array" ref="A4711">_xlfn.TEXTJOIN(",", TRUE, _xlfn.UNIQUE(IF((序时账[日期]=B4711)*(序时账[凭证字号]=C4711), 序时账[科目编码], "")))</f>
        <v>0</v>
      </c>
      <c r="B4711" s="89"/>
      <c r="G4711" s="39"/>
      <c r="H4711" s="39"/>
      <c r="I4711" s="42">
        <f>IF(F4711&lt;&gt;"结转本期损益",_xlfn.XLOOKUP(D4711,科目余额表[科目编码],科目余额表[抽查项目],"无匹配"),"期间结转")</f>
        <v>0</v>
      </c>
      <c r="J4711" s="38" t="str" cm="1">
        <f t="array" ref="J4711">_xlfn.TEXTJOIN(",", TRUE, _xlfn.UNIQUE(IF((序时账[日期]=B4711)*(序时账[凭证字号]=C4711)*IF(G4711=0,序时账[借方金额]&lt;&gt;0,序时账[借方金额]=0)*(序时账[科目编码]&lt;&gt;D4711), 序时账[科目名称], "")))</f>
        <v/>
      </c>
      <c r="K4711" s="42"/>
      <c r="M4711" s="24"/>
      <c r="N4711" s="23"/>
    </row>
    <row r="4712" spans="1:14">
      <c r="A4712" s="38" t="str" cm="1">
        <f t="array" ref="A4712">_xlfn.TEXTJOIN(",", TRUE, _xlfn.UNIQUE(IF((序时账[日期]=B4712)*(序时账[凭证字号]=C4712), 序时账[科目编码], "")))</f>
        <v>0</v>
      </c>
      <c r="B4712" s="89"/>
      <c r="G4712" s="39"/>
      <c r="H4712" s="39"/>
      <c r="I4712" s="42">
        <f>IF(F4712&lt;&gt;"结转本期损益",_xlfn.XLOOKUP(D4712,科目余额表[科目编码],科目余额表[抽查项目],"无匹配"),"期间结转")</f>
        <v>0</v>
      </c>
      <c r="J4712" s="38" t="str" cm="1">
        <f t="array" ref="J4712">_xlfn.TEXTJOIN(",", TRUE, _xlfn.UNIQUE(IF((序时账[日期]=B4712)*(序时账[凭证字号]=C4712)*IF(G4712=0,序时账[借方金额]&lt;&gt;0,序时账[借方金额]=0)*(序时账[科目编码]&lt;&gt;D4712), 序时账[科目名称], "")))</f>
        <v/>
      </c>
      <c r="K4712" s="42"/>
      <c r="M4712" s="24"/>
      <c r="N4712" s="23"/>
    </row>
    <row r="4713" spans="1:14">
      <c r="A4713" s="38" t="str" cm="1">
        <f t="array" ref="A4713">_xlfn.TEXTJOIN(",", TRUE, _xlfn.UNIQUE(IF((序时账[日期]=B4713)*(序时账[凭证字号]=C4713), 序时账[科目编码], "")))</f>
        <v>0</v>
      </c>
      <c r="B4713" s="89"/>
      <c r="G4713" s="39"/>
      <c r="H4713" s="39"/>
      <c r="I4713" s="42">
        <f>IF(F4713&lt;&gt;"结转本期损益",_xlfn.XLOOKUP(D4713,科目余额表[科目编码],科目余额表[抽查项目],"无匹配"),"期间结转")</f>
        <v>0</v>
      </c>
      <c r="J4713" s="38" t="str" cm="1">
        <f t="array" ref="J4713">_xlfn.TEXTJOIN(",", TRUE, _xlfn.UNIQUE(IF((序时账[日期]=B4713)*(序时账[凭证字号]=C4713)*IF(G4713=0,序时账[借方金额]&lt;&gt;0,序时账[借方金额]=0)*(序时账[科目编码]&lt;&gt;D4713), 序时账[科目名称], "")))</f>
        <v/>
      </c>
      <c r="K4713" s="42"/>
      <c r="M4713" s="24"/>
      <c r="N4713" s="23"/>
    </row>
    <row r="4714" spans="1:14">
      <c r="A4714" s="38" t="str" cm="1">
        <f t="array" ref="A4714">_xlfn.TEXTJOIN(",", TRUE, _xlfn.UNIQUE(IF((序时账[日期]=B4714)*(序时账[凭证字号]=C4714), 序时账[科目编码], "")))</f>
        <v>0</v>
      </c>
      <c r="B4714" s="89"/>
      <c r="G4714" s="39"/>
      <c r="H4714" s="39"/>
      <c r="I4714" s="42">
        <f>IF(F4714&lt;&gt;"结转本期损益",_xlfn.XLOOKUP(D4714,科目余额表[科目编码],科目余额表[抽查项目],"无匹配"),"期间结转")</f>
        <v>0</v>
      </c>
      <c r="J4714" s="38" t="str" cm="1">
        <f t="array" ref="J4714">_xlfn.TEXTJOIN(",", TRUE, _xlfn.UNIQUE(IF((序时账[日期]=B4714)*(序时账[凭证字号]=C4714)*IF(G4714=0,序时账[借方金额]&lt;&gt;0,序时账[借方金额]=0)*(序时账[科目编码]&lt;&gt;D4714), 序时账[科目名称], "")))</f>
        <v/>
      </c>
      <c r="K4714" s="42"/>
      <c r="M4714" s="24"/>
      <c r="N4714" s="23"/>
    </row>
    <row r="4715" spans="1:14">
      <c r="A4715" s="38" t="str" cm="1">
        <f t="array" ref="A4715">_xlfn.TEXTJOIN(",", TRUE, _xlfn.UNIQUE(IF((序时账[日期]=B4715)*(序时账[凭证字号]=C4715), 序时账[科目编码], "")))</f>
        <v>0</v>
      </c>
      <c r="B4715" s="89"/>
      <c r="G4715" s="39"/>
      <c r="H4715" s="39"/>
      <c r="I4715" s="42">
        <f>IF(F4715&lt;&gt;"结转本期损益",_xlfn.XLOOKUP(D4715,科目余额表[科目编码],科目余额表[抽查项目],"无匹配"),"期间结转")</f>
        <v>0</v>
      </c>
      <c r="J4715" s="38" t="str" cm="1">
        <f t="array" ref="J4715">_xlfn.TEXTJOIN(",", TRUE, _xlfn.UNIQUE(IF((序时账[日期]=B4715)*(序时账[凭证字号]=C4715)*IF(G4715=0,序时账[借方金额]&lt;&gt;0,序时账[借方金额]=0)*(序时账[科目编码]&lt;&gt;D4715), 序时账[科目名称], "")))</f>
        <v/>
      </c>
      <c r="K4715" s="42"/>
      <c r="M4715" s="24"/>
      <c r="N4715" s="23"/>
    </row>
    <row r="4716" spans="1:14">
      <c r="A4716" s="38" t="str" cm="1">
        <f t="array" ref="A4716">_xlfn.TEXTJOIN(",", TRUE, _xlfn.UNIQUE(IF((序时账[日期]=B4716)*(序时账[凭证字号]=C4716), 序时账[科目编码], "")))</f>
        <v>0</v>
      </c>
      <c r="B4716" s="89"/>
      <c r="G4716" s="39"/>
      <c r="H4716" s="39"/>
      <c r="I4716" s="42">
        <f>IF(F4716&lt;&gt;"结转本期损益",_xlfn.XLOOKUP(D4716,科目余额表[科目编码],科目余额表[抽查项目],"无匹配"),"期间结转")</f>
        <v>0</v>
      </c>
      <c r="J4716" s="38" t="str" cm="1">
        <f t="array" ref="J4716">_xlfn.TEXTJOIN(",", TRUE, _xlfn.UNIQUE(IF((序时账[日期]=B4716)*(序时账[凭证字号]=C4716)*IF(G4716=0,序时账[借方金额]&lt;&gt;0,序时账[借方金额]=0)*(序时账[科目编码]&lt;&gt;D4716), 序时账[科目名称], "")))</f>
        <v/>
      </c>
      <c r="K4716" s="42"/>
      <c r="M4716" s="24"/>
      <c r="N4716" s="23"/>
    </row>
    <row r="4717" spans="1:14">
      <c r="A4717" s="38" t="str" cm="1">
        <f t="array" ref="A4717">_xlfn.TEXTJOIN(",", TRUE, _xlfn.UNIQUE(IF((序时账[日期]=B4717)*(序时账[凭证字号]=C4717), 序时账[科目编码], "")))</f>
        <v>0</v>
      </c>
      <c r="B4717" s="89"/>
      <c r="G4717" s="39"/>
      <c r="H4717" s="39"/>
      <c r="I4717" s="42">
        <f>IF(F4717&lt;&gt;"结转本期损益",_xlfn.XLOOKUP(D4717,科目余额表[科目编码],科目余额表[抽查项目],"无匹配"),"期间结转")</f>
        <v>0</v>
      </c>
      <c r="J4717" s="38" t="str" cm="1">
        <f t="array" ref="J4717">_xlfn.TEXTJOIN(",", TRUE, _xlfn.UNIQUE(IF((序时账[日期]=B4717)*(序时账[凭证字号]=C4717)*IF(G4717=0,序时账[借方金额]&lt;&gt;0,序时账[借方金额]=0)*(序时账[科目编码]&lt;&gt;D4717), 序时账[科目名称], "")))</f>
        <v/>
      </c>
      <c r="K4717" s="42"/>
      <c r="M4717" s="24"/>
      <c r="N4717" s="23"/>
    </row>
    <row r="4718" spans="1:14">
      <c r="A4718" s="38" t="str" cm="1">
        <f t="array" ref="A4718">_xlfn.TEXTJOIN(",", TRUE, _xlfn.UNIQUE(IF((序时账[日期]=B4718)*(序时账[凭证字号]=C4718), 序时账[科目编码], "")))</f>
        <v>0</v>
      </c>
      <c r="B4718" s="89"/>
      <c r="G4718" s="39"/>
      <c r="H4718" s="39"/>
      <c r="I4718" s="42">
        <f>IF(F4718&lt;&gt;"结转本期损益",_xlfn.XLOOKUP(D4718,科目余额表[科目编码],科目余额表[抽查项目],"无匹配"),"期间结转")</f>
        <v>0</v>
      </c>
      <c r="J4718" s="38" t="str" cm="1">
        <f t="array" ref="J4718">_xlfn.TEXTJOIN(",", TRUE, _xlfn.UNIQUE(IF((序时账[日期]=B4718)*(序时账[凭证字号]=C4718)*IF(G4718=0,序时账[借方金额]&lt;&gt;0,序时账[借方金额]=0)*(序时账[科目编码]&lt;&gt;D4718), 序时账[科目名称], "")))</f>
        <v/>
      </c>
      <c r="K4718" s="42"/>
      <c r="M4718" s="24"/>
      <c r="N4718" s="23"/>
    </row>
    <row r="4719" spans="1:14">
      <c r="A4719" s="38" t="str" cm="1">
        <f t="array" ref="A4719">_xlfn.TEXTJOIN(",", TRUE, _xlfn.UNIQUE(IF((序时账[日期]=B4719)*(序时账[凭证字号]=C4719), 序时账[科目编码], "")))</f>
        <v>0</v>
      </c>
      <c r="B4719" s="89"/>
      <c r="G4719" s="39"/>
      <c r="H4719" s="39"/>
      <c r="I4719" s="42">
        <f>IF(F4719&lt;&gt;"结转本期损益",_xlfn.XLOOKUP(D4719,科目余额表[科目编码],科目余额表[抽查项目],"无匹配"),"期间结转")</f>
        <v>0</v>
      </c>
      <c r="J4719" s="38" t="str" cm="1">
        <f t="array" ref="J4719">_xlfn.TEXTJOIN(",", TRUE, _xlfn.UNIQUE(IF((序时账[日期]=B4719)*(序时账[凭证字号]=C4719)*IF(G4719=0,序时账[借方金额]&lt;&gt;0,序时账[借方金额]=0)*(序时账[科目编码]&lt;&gt;D4719), 序时账[科目名称], "")))</f>
        <v/>
      </c>
      <c r="K4719" s="42"/>
      <c r="M4719" s="24"/>
      <c r="N4719" s="23"/>
    </row>
    <row r="4720" spans="1:14">
      <c r="A4720" s="38" t="str" cm="1">
        <f t="array" ref="A4720">_xlfn.TEXTJOIN(",", TRUE, _xlfn.UNIQUE(IF((序时账[日期]=B4720)*(序时账[凭证字号]=C4720), 序时账[科目编码], "")))</f>
        <v>0</v>
      </c>
      <c r="B4720" s="89"/>
      <c r="G4720" s="39"/>
      <c r="H4720" s="39"/>
      <c r="I4720" s="42">
        <f>IF(F4720&lt;&gt;"结转本期损益",_xlfn.XLOOKUP(D4720,科目余额表[科目编码],科目余额表[抽查项目],"无匹配"),"期间结转")</f>
        <v>0</v>
      </c>
      <c r="J4720" s="38" t="str" cm="1">
        <f t="array" ref="J4720">_xlfn.TEXTJOIN(",", TRUE, _xlfn.UNIQUE(IF((序时账[日期]=B4720)*(序时账[凭证字号]=C4720)*IF(G4720=0,序时账[借方金额]&lt;&gt;0,序时账[借方金额]=0)*(序时账[科目编码]&lt;&gt;D4720), 序时账[科目名称], "")))</f>
        <v/>
      </c>
      <c r="K4720" s="42"/>
      <c r="M4720" s="24"/>
      <c r="N4720" s="23"/>
    </row>
    <row r="4721" spans="1:14">
      <c r="A4721" s="38" t="str" cm="1">
        <f t="array" ref="A4721">_xlfn.TEXTJOIN(",", TRUE, _xlfn.UNIQUE(IF((序时账[日期]=B4721)*(序时账[凭证字号]=C4721), 序时账[科目编码], "")))</f>
        <v>0</v>
      </c>
      <c r="B4721" s="89"/>
      <c r="G4721" s="39"/>
      <c r="H4721" s="39"/>
      <c r="I4721" s="42">
        <f>IF(F4721&lt;&gt;"结转本期损益",_xlfn.XLOOKUP(D4721,科目余额表[科目编码],科目余额表[抽查项目],"无匹配"),"期间结转")</f>
        <v>0</v>
      </c>
      <c r="J4721" s="38" t="str" cm="1">
        <f t="array" ref="J4721">_xlfn.TEXTJOIN(",", TRUE, _xlfn.UNIQUE(IF((序时账[日期]=B4721)*(序时账[凭证字号]=C4721)*IF(G4721=0,序时账[借方金额]&lt;&gt;0,序时账[借方金额]=0)*(序时账[科目编码]&lt;&gt;D4721), 序时账[科目名称], "")))</f>
        <v/>
      </c>
      <c r="K4721" s="42"/>
      <c r="M4721" s="24"/>
      <c r="N4721" s="23"/>
    </row>
    <row r="4722" spans="1:14">
      <c r="A4722" s="38" t="str" cm="1">
        <f t="array" ref="A4722">_xlfn.TEXTJOIN(",", TRUE, _xlfn.UNIQUE(IF((序时账[日期]=B4722)*(序时账[凭证字号]=C4722), 序时账[科目编码], "")))</f>
        <v>0</v>
      </c>
      <c r="B4722" s="89"/>
      <c r="G4722" s="39"/>
      <c r="H4722" s="39"/>
      <c r="I4722" s="42">
        <f>IF(F4722&lt;&gt;"结转本期损益",_xlfn.XLOOKUP(D4722,科目余额表[科目编码],科目余额表[抽查项目],"无匹配"),"期间结转")</f>
        <v>0</v>
      </c>
      <c r="J4722" s="38" t="str" cm="1">
        <f t="array" ref="J4722">_xlfn.TEXTJOIN(",", TRUE, _xlfn.UNIQUE(IF((序时账[日期]=B4722)*(序时账[凭证字号]=C4722)*IF(G4722=0,序时账[借方金额]&lt;&gt;0,序时账[借方金额]=0)*(序时账[科目编码]&lt;&gt;D4722), 序时账[科目名称], "")))</f>
        <v/>
      </c>
      <c r="K4722" s="42"/>
      <c r="M4722" s="24"/>
      <c r="N4722" s="23"/>
    </row>
    <row r="4723" spans="1:14">
      <c r="A4723" s="38" t="str" cm="1">
        <f t="array" ref="A4723">_xlfn.TEXTJOIN(",", TRUE, _xlfn.UNIQUE(IF((序时账[日期]=B4723)*(序时账[凭证字号]=C4723), 序时账[科目编码], "")))</f>
        <v>0</v>
      </c>
      <c r="B4723" s="89"/>
      <c r="G4723" s="39"/>
      <c r="H4723" s="39"/>
      <c r="I4723" s="42">
        <f>IF(F4723&lt;&gt;"结转本期损益",_xlfn.XLOOKUP(D4723,科目余额表[科目编码],科目余额表[抽查项目],"无匹配"),"期间结转")</f>
        <v>0</v>
      </c>
      <c r="J4723" s="38" t="str" cm="1">
        <f t="array" ref="J4723">_xlfn.TEXTJOIN(",", TRUE, _xlfn.UNIQUE(IF((序时账[日期]=B4723)*(序时账[凭证字号]=C4723)*IF(G4723=0,序时账[借方金额]&lt;&gt;0,序时账[借方金额]=0)*(序时账[科目编码]&lt;&gt;D4723), 序时账[科目名称], "")))</f>
        <v/>
      </c>
      <c r="K4723" s="42"/>
      <c r="M4723" s="24"/>
      <c r="N4723" s="23"/>
    </row>
    <row r="4724" spans="1:14">
      <c r="A4724" s="38" t="str" cm="1">
        <f t="array" ref="A4724">_xlfn.TEXTJOIN(",", TRUE, _xlfn.UNIQUE(IF((序时账[日期]=B4724)*(序时账[凭证字号]=C4724), 序时账[科目编码], "")))</f>
        <v>0</v>
      </c>
      <c r="B4724" s="89"/>
      <c r="G4724" s="39"/>
      <c r="H4724" s="39"/>
      <c r="I4724" s="42">
        <f>IF(F4724&lt;&gt;"结转本期损益",_xlfn.XLOOKUP(D4724,科目余额表[科目编码],科目余额表[抽查项目],"无匹配"),"期间结转")</f>
        <v>0</v>
      </c>
      <c r="J4724" s="38" t="str" cm="1">
        <f t="array" ref="J4724">_xlfn.TEXTJOIN(",", TRUE, _xlfn.UNIQUE(IF((序时账[日期]=B4724)*(序时账[凭证字号]=C4724)*IF(G4724=0,序时账[借方金额]&lt;&gt;0,序时账[借方金额]=0)*(序时账[科目编码]&lt;&gt;D4724), 序时账[科目名称], "")))</f>
        <v/>
      </c>
      <c r="K4724" s="42"/>
      <c r="M4724" s="24"/>
      <c r="N4724" s="23"/>
    </row>
    <row r="4725" spans="1:14">
      <c r="A4725" s="38" t="str" cm="1">
        <f t="array" ref="A4725">_xlfn.TEXTJOIN(",", TRUE, _xlfn.UNIQUE(IF((序时账[日期]=B4725)*(序时账[凭证字号]=C4725), 序时账[科目编码], "")))</f>
        <v>0</v>
      </c>
      <c r="B4725" s="89"/>
      <c r="G4725" s="39"/>
      <c r="H4725" s="39"/>
      <c r="I4725" s="42">
        <f>IF(F4725&lt;&gt;"结转本期损益",_xlfn.XLOOKUP(D4725,科目余额表[科目编码],科目余额表[抽查项目],"无匹配"),"期间结转")</f>
        <v>0</v>
      </c>
      <c r="J4725" s="38" t="str" cm="1">
        <f t="array" ref="J4725">_xlfn.TEXTJOIN(",", TRUE, _xlfn.UNIQUE(IF((序时账[日期]=B4725)*(序时账[凭证字号]=C4725)*IF(G4725=0,序时账[借方金额]&lt;&gt;0,序时账[借方金额]=0)*(序时账[科目编码]&lt;&gt;D4725), 序时账[科目名称], "")))</f>
        <v/>
      </c>
      <c r="K4725" s="42"/>
      <c r="M4725" s="24"/>
      <c r="N4725" s="23"/>
    </row>
    <row r="4726" spans="1:14">
      <c r="A4726" s="38" t="str" cm="1">
        <f t="array" ref="A4726">_xlfn.TEXTJOIN(",", TRUE, _xlfn.UNIQUE(IF((序时账[日期]=B4726)*(序时账[凭证字号]=C4726), 序时账[科目编码], "")))</f>
        <v>0</v>
      </c>
      <c r="B4726" s="89"/>
      <c r="G4726" s="39"/>
      <c r="H4726" s="39"/>
      <c r="I4726" s="42">
        <f>IF(F4726&lt;&gt;"结转本期损益",_xlfn.XLOOKUP(D4726,科目余额表[科目编码],科目余额表[抽查项目],"无匹配"),"期间结转")</f>
        <v>0</v>
      </c>
      <c r="J4726" s="38" t="str" cm="1">
        <f t="array" ref="J4726">_xlfn.TEXTJOIN(",", TRUE, _xlfn.UNIQUE(IF((序时账[日期]=B4726)*(序时账[凭证字号]=C4726)*IF(G4726=0,序时账[借方金额]&lt;&gt;0,序时账[借方金额]=0)*(序时账[科目编码]&lt;&gt;D4726), 序时账[科目名称], "")))</f>
        <v/>
      </c>
      <c r="K4726" s="42"/>
      <c r="M4726" s="24"/>
      <c r="N4726" s="23"/>
    </row>
    <row r="4727" spans="1:14">
      <c r="A4727" s="38" t="str" cm="1">
        <f t="array" ref="A4727">_xlfn.TEXTJOIN(",", TRUE, _xlfn.UNIQUE(IF((序时账[日期]=B4727)*(序时账[凭证字号]=C4727), 序时账[科目编码], "")))</f>
        <v>0</v>
      </c>
      <c r="B4727" s="89"/>
      <c r="G4727" s="39"/>
      <c r="H4727" s="39"/>
      <c r="I4727" s="42">
        <f>IF(F4727&lt;&gt;"结转本期损益",_xlfn.XLOOKUP(D4727,科目余额表[科目编码],科目余额表[抽查项目],"无匹配"),"期间结转")</f>
        <v>0</v>
      </c>
      <c r="J4727" s="38" t="str" cm="1">
        <f t="array" ref="J4727">_xlfn.TEXTJOIN(",", TRUE, _xlfn.UNIQUE(IF((序时账[日期]=B4727)*(序时账[凭证字号]=C4727)*IF(G4727=0,序时账[借方金额]&lt;&gt;0,序时账[借方金额]=0)*(序时账[科目编码]&lt;&gt;D4727), 序时账[科目名称], "")))</f>
        <v/>
      </c>
      <c r="K4727" s="42"/>
      <c r="M4727" s="24"/>
      <c r="N4727" s="23"/>
    </row>
    <row r="4728" spans="1:14">
      <c r="A4728" s="38" t="str" cm="1">
        <f t="array" ref="A4728">_xlfn.TEXTJOIN(",", TRUE, _xlfn.UNIQUE(IF((序时账[日期]=B4728)*(序时账[凭证字号]=C4728), 序时账[科目编码], "")))</f>
        <v>0</v>
      </c>
      <c r="B4728" s="89"/>
      <c r="G4728" s="39"/>
      <c r="H4728" s="39"/>
      <c r="I4728" s="42">
        <f>IF(F4728&lt;&gt;"结转本期损益",_xlfn.XLOOKUP(D4728,科目余额表[科目编码],科目余额表[抽查项目],"无匹配"),"期间结转")</f>
        <v>0</v>
      </c>
      <c r="J4728" s="38" t="str" cm="1">
        <f t="array" ref="J4728">_xlfn.TEXTJOIN(",", TRUE, _xlfn.UNIQUE(IF((序时账[日期]=B4728)*(序时账[凭证字号]=C4728)*IF(G4728=0,序时账[借方金额]&lt;&gt;0,序时账[借方金额]=0)*(序时账[科目编码]&lt;&gt;D4728), 序时账[科目名称], "")))</f>
        <v/>
      </c>
      <c r="K4728" s="42"/>
      <c r="M4728" s="24"/>
      <c r="N4728" s="23"/>
    </row>
    <row r="4729" spans="1:14">
      <c r="A4729" s="38" t="str" cm="1">
        <f t="array" ref="A4729">_xlfn.TEXTJOIN(",", TRUE, _xlfn.UNIQUE(IF((序时账[日期]=B4729)*(序时账[凭证字号]=C4729), 序时账[科目编码], "")))</f>
        <v>0</v>
      </c>
      <c r="B4729" s="89"/>
      <c r="G4729" s="39"/>
      <c r="H4729" s="39"/>
      <c r="I4729" s="42">
        <f>IF(F4729&lt;&gt;"结转本期损益",_xlfn.XLOOKUP(D4729,科目余额表[科目编码],科目余额表[抽查项目],"无匹配"),"期间结转")</f>
        <v>0</v>
      </c>
      <c r="J4729" s="38" t="str" cm="1">
        <f t="array" ref="J4729">_xlfn.TEXTJOIN(",", TRUE, _xlfn.UNIQUE(IF((序时账[日期]=B4729)*(序时账[凭证字号]=C4729)*IF(G4729=0,序时账[借方金额]&lt;&gt;0,序时账[借方金额]=0)*(序时账[科目编码]&lt;&gt;D4729), 序时账[科目名称], "")))</f>
        <v/>
      </c>
      <c r="K4729" s="42"/>
      <c r="M4729" s="24"/>
      <c r="N4729" s="23"/>
    </row>
    <row r="4730" spans="1:14">
      <c r="A4730" s="38" t="str" cm="1">
        <f t="array" ref="A4730">_xlfn.TEXTJOIN(",", TRUE, _xlfn.UNIQUE(IF((序时账[日期]=B4730)*(序时账[凭证字号]=C4730), 序时账[科目编码], "")))</f>
        <v>0</v>
      </c>
      <c r="B4730" s="89"/>
      <c r="G4730" s="39"/>
      <c r="H4730" s="39"/>
      <c r="I4730" s="42">
        <f>IF(F4730&lt;&gt;"结转本期损益",_xlfn.XLOOKUP(D4730,科目余额表[科目编码],科目余额表[抽查项目],"无匹配"),"期间结转")</f>
        <v>0</v>
      </c>
      <c r="J4730" s="38" t="str" cm="1">
        <f t="array" ref="J4730">_xlfn.TEXTJOIN(",", TRUE, _xlfn.UNIQUE(IF((序时账[日期]=B4730)*(序时账[凭证字号]=C4730)*IF(G4730=0,序时账[借方金额]&lt;&gt;0,序时账[借方金额]=0)*(序时账[科目编码]&lt;&gt;D4730), 序时账[科目名称], "")))</f>
        <v/>
      </c>
      <c r="K4730" s="42"/>
      <c r="M4730" s="24"/>
      <c r="N4730" s="23"/>
    </row>
    <row r="4731" spans="1:14">
      <c r="A4731" s="38" t="str" cm="1">
        <f t="array" ref="A4731">_xlfn.TEXTJOIN(",", TRUE, _xlfn.UNIQUE(IF((序时账[日期]=B4731)*(序时账[凭证字号]=C4731), 序时账[科目编码], "")))</f>
        <v>0</v>
      </c>
      <c r="B4731" s="89"/>
      <c r="G4731" s="39"/>
      <c r="H4731" s="39"/>
      <c r="I4731" s="42">
        <f>IF(F4731&lt;&gt;"结转本期损益",_xlfn.XLOOKUP(D4731,科目余额表[科目编码],科目余额表[抽查项目],"无匹配"),"期间结转")</f>
        <v>0</v>
      </c>
      <c r="J4731" s="38" t="str" cm="1">
        <f t="array" ref="J4731">_xlfn.TEXTJOIN(",", TRUE, _xlfn.UNIQUE(IF((序时账[日期]=B4731)*(序时账[凭证字号]=C4731)*IF(G4731=0,序时账[借方金额]&lt;&gt;0,序时账[借方金额]=0)*(序时账[科目编码]&lt;&gt;D4731), 序时账[科目名称], "")))</f>
        <v/>
      </c>
      <c r="K4731" s="42"/>
      <c r="M4731" s="24"/>
      <c r="N4731" s="23"/>
    </row>
    <row r="4732" spans="1:14">
      <c r="A4732" s="38" t="str" cm="1">
        <f t="array" ref="A4732">_xlfn.TEXTJOIN(",", TRUE, _xlfn.UNIQUE(IF((序时账[日期]=B4732)*(序时账[凭证字号]=C4732), 序时账[科目编码], "")))</f>
        <v>0</v>
      </c>
      <c r="B4732" s="89"/>
      <c r="G4732" s="39"/>
      <c r="H4732" s="39"/>
      <c r="I4732" s="42">
        <f>IF(F4732&lt;&gt;"结转本期损益",_xlfn.XLOOKUP(D4732,科目余额表[科目编码],科目余额表[抽查项目],"无匹配"),"期间结转")</f>
        <v>0</v>
      </c>
      <c r="J4732" s="38" t="str" cm="1">
        <f t="array" ref="J4732">_xlfn.TEXTJOIN(",", TRUE, _xlfn.UNIQUE(IF((序时账[日期]=B4732)*(序时账[凭证字号]=C4732)*IF(G4732=0,序时账[借方金额]&lt;&gt;0,序时账[借方金额]=0)*(序时账[科目编码]&lt;&gt;D4732), 序时账[科目名称], "")))</f>
        <v/>
      </c>
      <c r="K4732" s="42"/>
      <c r="M4732" s="24"/>
      <c r="N4732" s="23"/>
    </row>
    <row r="4733" spans="1:14">
      <c r="A4733" s="38" t="str" cm="1">
        <f t="array" ref="A4733">_xlfn.TEXTJOIN(",", TRUE, _xlfn.UNIQUE(IF((序时账[日期]=B4733)*(序时账[凭证字号]=C4733), 序时账[科目编码], "")))</f>
        <v>0</v>
      </c>
      <c r="B4733" s="89"/>
      <c r="G4733" s="39"/>
      <c r="H4733" s="39"/>
      <c r="I4733" s="42">
        <f>IF(F4733&lt;&gt;"结转本期损益",_xlfn.XLOOKUP(D4733,科目余额表[科目编码],科目余额表[抽查项目],"无匹配"),"期间结转")</f>
        <v>0</v>
      </c>
      <c r="J4733" s="38" t="str" cm="1">
        <f t="array" ref="J4733">_xlfn.TEXTJOIN(",", TRUE, _xlfn.UNIQUE(IF((序时账[日期]=B4733)*(序时账[凭证字号]=C4733)*IF(G4733=0,序时账[借方金额]&lt;&gt;0,序时账[借方金额]=0)*(序时账[科目编码]&lt;&gt;D4733), 序时账[科目名称], "")))</f>
        <v/>
      </c>
      <c r="K4733" s="42"/>
      <c r="M4733" s="24"/>
      <c r="N4733" s="23"/>
    </row>
    <row r="4734" spans="1:14">
      <c r="A4734" s="38" t="str" cm="1">
        <f t="array" ref="A4734">_xlfn.TEXTJOIN(",", TRUE, _xlfn.UNIQUE(IF((序时账[日期]=B4734)*(序时账[凭证字号]=C4734), 序时账[科目编码], "")))</f>
        <v>0</v>
      </c>
      <c r="B4734" s="89"/>
      <c r="G4734" s="39"/>
      <c r="H4734" s="39"/>
      <c r="I4734" s="42">
        <f>IF(F4734&lt;&gt;"结转本期损益",_xlfn.XLOOKUP(D4734,科目余额表[科目编码],科目余额表[抽查项目],"无匹配"),"期间结转")</f>
        <v>0</v>
      </c>
      <c r="J4734" s="38" t="str" cm="1">
        <f t="array" ref="J4734">_xlfn.TEXTJOIN(",", TRUE, _xlfn.UNIQUE(IF((序时账[日期]=B4734)*(序时账[凭证字号]=C4734)*IF(G4734=0,序时账[借方金额]&lt;&gt;0,序时账[借方金额]=0)*(序时账[科目编码]&lt;&gt;D4734), 序时账[科目名称], "")))</f>
        <v/>
      </c>
      <c r="K4734" s="42"/>
      <c r="M4734" s="24"/>
      <c r="N4734" s="23"/>
    </row>
    <row r="4735" spans="1:14">
      <c r="A4735" s="38" t="str" cm="1">
        <f t="array" ref="A4735">_xlfn.TEXTJOIN(",", TRUE, _xlfn.UNIQUE(IF((序时账[日期]=B4735)*(序时账[凭证字号]=C4735), 序时账[科目编码], "")))</f>
        <v>0</v>
      </c>
      <c r="B4735" s="89"/>
      <c r="G4735" s="39"/>
      <c r="H4735" s="39"/>
      <c r="I4735" s="42">
        <f>IF(F4735&lt;&gt;"结转本期损益",_xlfn.XLOOKUP(D4735,科目余额表[科目编码],科目余额表[抽查项目],"无匹配"),"期间结转")</f>
        <v>0</v>
      </c>
      <c r="J4735" s="38" t="str" cm="1">
        <f t="array" ref="J4735">_xlfn.TEXTJOIN(",", TRUE, _xlfn.UNIQUE(IF((序时账[日期]=B4735)*(序时账[凭证字号]=C4735)*IF(G4735=0,序时账[借方金额]&lt;&gt;0,序时账[借方金额]=0)*(序时账[科目编码]&lt;&gt;D4735), 序时账[科目名称], "")))</f>
        <v/>
      </c>
      <c r="K4735" s="42"/>
      <c r="M4735" s="24"/>
      <c r="N4735" s="23"/>
    </row>
    <row r="4736" spans="1:14">
      <c r="A4736" s="38" t="str" cm="1">
        <f t="array" ref="A4736">_xlfn.TEXTJOIN(",", TRUE, _xlfn.UNIQUE(IF((序时账[日期]=B4736)*(序时账[凭证字号]=C4736), 序时账[科目编码], "")))</f>
        <v>0</v>
      </c>
      <c r="B4736" s="89"/>
      <c r="G4736" s="39"/>
      <c r="H4736" s="39"/>
      <c r="I4736" s="42">
        <f>IF(F4736&lt;&gt;"结转本期损益",_xlfn.XLOOKUP(D4736,科目余额表[科目编码],科目余额表[抽查项目],"无匹配"),"期间结转")</f>
        <v>0</v>
      </c>
      <c r="J4736" s="38" t="str" cm="1">
        <f t="array" ref="J4736">_xlfn.TEXTJOIN(",", TRUE, _xlfn.UNIQUE(IF((序时账[日期]=B4736)*(序时账[凭证字号]=C4736)*IF(G4736=0,序时账[借方金额]&lt;&gt;0,序时账[借方金额]=0)*(序时账[科目编码]&lt;&gt;D4736), 序时账[科目名称], "")))</f>
        <v/>
      </c>
      <c r="K4736" s="42"/>
      <c r="M4736" s="24"/>
      <c r="N4736" s="23"/>
    </row>
    <row r="4737" spans="1:14">
      <c r="A4737" s="38" t="str" cm="1">
        <f t="array" ref="A4737">_xlfn.TEXTJOIN(",", TRUE, _xlfn.UNIQUE(IF((序时账[日期]=B4737)*(序时账[凭证字号]=C4737), 序时账[科目编码], "")))</f>
        <v>0</v>
      </c>
      <c r="B4737" s="89"/>
      <c r="G4737" s="39"/>
      <c r="H4737" s="39"/>
      <c r="I4737" s="42">
        <f>IF(F4737&lt;&gt;"结转本期损益",_xlfn.XLOOKUP(D4737,科目余额表[科目编码],科目余额表[抽查项目],"无匹配"),"期间结转")</f>
        <v>0</v>
      </c>
      <c r="J4737" s="38" t="str" cm="1">
        <f t="array" ref="J4737">_xlfn.TEXTJOIN(",", TRUE, _xlfn.UNIQUE(IF((序时账[日期]=B4737)*(序时账[凭证字号]=C4737)*IF(G4737=0,序时账[借方金额]&lt;&gt;0,序时账[借方金额]=0)*(序时账[科目编码]&lt;&gt;D4737), 序时账[科目名称], "")))</f>
        <v/>
      </c>
      <c r="K4737" s="42"/>
      <c r="M4737" s="24"/>
      <c r="N4737" s="23"/>
    </row>
    <row r="4738" spans="1:14">
      <c r="A4738" s="38" t="str" cm="1">
        <f t="array" ref="A4738">_xlfn.TEXTJOIN(",", TRUE, _xlfn.UNIQUE(IF((序时账[日期]=B4738)*(序时账[凭证字号]=C4738), 序时账[科目编码], "")))</f>
        <v>0</v>
      </c>
      <c r="B4738" s="89"/>
      <c r="G4738" s="39"/>
      <c r="H4738" s="39"/>
      <c r="I4738" s="42">
        <f>IF(F4738&lt;&gt;"结转本期损益",_xlfn.XLOOKUP(D4738,科目余额表[科目编码],科目余额表[抽查项目],"无匹配"),"期间结转")</f>
        <v>0</v>
      </c>
      <c r="J4738" s="38" t="str" cm="1">
        <f t="array" ref="J4738">_xlfn.TEXTJOIN(",", TRUE, _xlfn.UNIQUE(IF((序时账[日期]=B4738)*(序时账[凭证字号]=C4738)*IF(G4738=0,序时账[借方金额]&lt;&gt;0,序时账[借方金额]=0)*(序时账[科目编码]&lt;&gt;D4738), 序时账[科目名称], "")))</f>
        <v/>
      </c>
      <c r="K4738" s="42"/>
      <c r="M4738" s="24"/>
      <c r="N4738" s="23"/>
    </row>
    <row r="4739" spans="1:14">
      <c r="A4739" s="38" t="str" cm="1">
        <f t="array" ref="A4739">_xlfn.TEXTJOIN(",", TRUE, _xlfn.UNIQUE(IF((序时账[日期]=B4739)*(序时账[凭证字号]=C4739), 序时账[科目编码], "")))</f>
        <v>0</v>
      </c>
      <c r="B4739" s="89"/>
      <c r="G4739" s="39"/>
      <c r="H4739" s="39"/>
      <c r="I4739" s="42">
        <f>IF(F4739&lt;&gt;"结转本期损益",_xlfn.XLOOKUP(D4739,科目余额表[科目编码],科目余额表[抽查项目],"无匹配"),"期间结转")</f>
        <v>0</v>
      </c>
      <c r="J4739" s="38" t="str" cm="1">
        <f t="array" ref="J4739">_xlfn.TEXTJOIN(",", TRUE, _xlfn.UNIQUE(IF((序时账[日期]=B4739)*(序时账[凭证字号]=C4739)*IF(G4739=0,序时账[借方金额]&lt;&gt;0,序时账[借方金额]=0)*(序时账[科目编码]&lt;&gt;D4739), 序时账[科目名称], "")))</f>
        <v/>
      </c>
      <c r="K4739" s="42"/>
      <c r="M4739" s="24"/>
      <c r="N4739" s="23"/>
    </row>
    <row r="4740" spans="1:14">
      <c r="A4740" s="38" t="str" cm="1">
        <f t="array" ref="A4740">_xlfn.TEXTJOIN(",", TRUE, _xlfn.UNIQUE(IF((序时账[日期]=B4740)*(序时账[凭证字号]=C4740), 序时账[科目编码], "")))</f>
        <v>0</v>
      </c>
      <c r="B4740" s="89"/>
      <c r="G4740" s="39"/>
      <c r="H4740" s="39"/>
      <c r="I4740" s="42">
        <f>IF(F4740&lt;&gt;"结转本期损益",_xlfn.XLOOKUP(D4740,科目余额表[科目编码],科目余额表[抽查项目],"无匹配"),"期间结转")</f>
        <v>0</v>
      </c>
      <c r="J4740" s="38" t="str" cm="1">
        <f t="array" ref="J4740">_xlfn.TEXTJOIN(",", TRUE, _xlfn.UNIQUE(IF((序时账[日期]=B4740)*(序时账[凭证字号]=C4740)*IF(G4740=0,序时账[借方金额]&lt;&gt;0,序时账[借方金额]=0)*(序时账[科目编码]&lt;&gt;D4740), 序时账[科目名称], "")))</f>
        <v/>
      </c>
      <c r="K4740" s="42"/>
      <c r="M4740" s="24"/>
      <c r="N4740" s="23"/>
    </row>
    <row r="4741" spans="1:14">
      <c r="A4741" s="38" t="str" cm="1">
        <f t="array" ref="A4741">_xlfn.TEXTJOIN(",", TRUE, _xlfn.UNIQUE(IF((序时账[日期]=B4741)*(序时账[凭证字号]=C4741), 序时账[科目编码], "")))</f>
        <v>0</v>
      </c>
      <c r="B4741" s="89"/>
      <c r="G4741" s="39"/>
      <c r="H4741" s="39"/>
      <c r="I4741" s="42">
        <f>IF(F4741&lt;&gt;"结转本期损益",_xlfn.XLOOKUP(D4741,科目余额表[科目编码],科目余额表[抽查项目],"无匹配"),"期间结转")</f>
        <v>0</v>
      </c>
      <c r="J4741" s="38" t="str" cm="1">
        <f t="array" ref="J4741">_xlfn.TEXTJOIN(",", TRUE, _xlfn.UNIQUE(IF((序时账[日期]=B4741)*(序时账[凭证字号]=C4741)*IF(G4741=0,序时账[借方金额]&lt;&gt;0,序时账[借方金额]=0)*(序时账[科目编码]&lt;&gt;D4741), 序时账[科目名称], "")))</f>
        <v/>
      </c>
      <c r="K4741" s="42"/>
      <c r="M4741" s="24"/>
      <c r="N4741" s="23"/>
    </row>
    <row r="4742" spans="1:14">
      <c r="A4742" s="38" t="str" cm="1">
        <f t="array" ref="A4742">_xlfn.TEXTJOIN(",", TRUE, _xlfn.UNIQUE(IF((序时账[日期]=B4742)*(序时账[凭证字号]=C4742), 序时账[科目编码], "")))</f>
        <v>0</v>
      </c>
      <c r="B4742" s="89"/>
      <c r="G4742" s="39"/>
      <c r="H4742" s="39"/>
      <c r="I4742" s="42">
        <f>IF(F4742&lt;&gt;"结转本期损益",_xlfn.XLOOKUP(D4742,科目余额表[科目编码],科目余额表[抽查项目],"无匹配"),"期间结转")</f>
        <v>0</v>
      </c>
      <c r="J4742" s="38" t="str" cm="1">
        <f t="array" ref="J4742">_xlfn.TEXTJOIN(",", TRUE, _xlfn.UNIQUE(IF((序时账[日期]=B4742)*(序时账[凭证字号]=C4742)*IF(G4742=0,序时账[借方金额]&lt;&gt;0,序时账[借方金额]=0)*(序时账[科目编码]&lt;&gt;D4742), 序时账[科目名称], "")))</f>
        <v/>
      </c>
      <c r="K4742" s="42"/>
      <c r="M4742" s="24"/>
      <c r="N4742" s="23"/>
    </row>
    <row r="4743" spans="1:14">
      <c r="A4743" s="38" t="str" cm="1">
        <f t="array" ref="A4743">_xlfn.TEXTJOIN(",", TRUE, _xlfn.UNIQUE(IF((序时账[日期]=B4743)*(序时账[凭证字号]=C4743), 序时账[科目编码], "")))</f>
        <v>0</v>
      </c>
      <c r="B4743" s="89"/>
      <c r="G4743" s="39"/>
      <c r="H4743" s="39"/>
      <c r="I4743" s="42">
        <f>IF(F4743&lt;&gt;"结转本期损益",_xlfn.XLOOKUP(D4743,科目余额表[科目编码],科目余额表[抽查项目],"无匹配"),"期间结转")</f>
        <v>0</v>
      </c>
      <c r="J4743" s="38" t="str" cm="1">
        <f t="array" ref="J4743">_xlfn.TEXTJOIN(",", TRUE, _xlfn.UNIQUE(IF((序时账[日期]=B4743)*(序时账[凭证字号]=C4743)*IF(G4743=0,序时账[借方金额]&lt;&gt;0,序时账[借方金额]=0)*(序时账[科目编码]&lt;&gt;D4743), 序时账[科目名称], "")))</f>
        <v/>
      </c>
      <c r="K4743" s="42"/>
      <c r="M4743" s="24"/>
      <c r="N4743" s="23"/>
    </row>
    <row r="4744" spans="1:14">
      <c r="A4744" s="38" t="str" cm="1">
        <f t="array" ref="A4744">_xlfn.TEXTJOIN(",", TRUE, _xlfn.UNIQUE(IF((序时账[日期]=B4744)*(序时账[凭证字号]=C4744), 序时账[科目编码], "")))</f>
        <v>0</v>
      </c>
      <c r="B4744" s="89"/>
      <c r="G4744" s="39"/>
      <c r="H4744" s="39"/>
      <c r="I4744" s="42">
        <f>IF(F4744&lt;&gt;"结转本期损益",_xlfn.XLOOKUP(D4744,科目余额表[科目编码],科目余额表[抽查项目],"无匹配"),"期间结转")</f>
        <v>0</v>
      </c>
      <c r="J4744" s="38" t="str" cm="1">
        <f t="array" ref="J4744">_xlfn.TEXTJOIN(",", TRUE, _xlfn.UNIQUE(IF((序时账[日期]=B4744)*(序时账[凭证字号]=C4744)*IF(G4744=0,序时账[借方金额]&lt;&gt;0,序时账[借方金额]=0)*(序时账[科目编码]&lt;&gt;D4744), 序时账[科目名称], "")))</f>
        <v/>
      </c>
      <c r="K4744" s="42"/>
      <c r="M4744" s="24"/>
      <c r="N4744" s="23"/>
    </row>
    <row r="4745" spans="1:14">
      <c r="A4745" s="38" t="str" cm="1">
        <f t="array" ref="A4745">_xlfn.TEXTJOIN(",", TRUE, _xlfn.UNIQUE(IF((序时账[日期]=B4745)*(序时账[凭证字号]=C4745), 序时账[科目编码], "")))</f>
        <v>0</v>
      </c>
      <c r="B4745" s="89"/>
      <c r="G4745" s="39"/>
      <c r="H4745" s="39"/>
      <c r="I4745" s="42">
        <f>IF(F4745&lt;&gt;"结转本期损益",_xlfn.XLOOKUP(D4745,科目余额表[科目编码],科目余额表[抽查项目],"无匹配"),"期间结转")</f>
        <v>0</v>
      </c>
      <c r="J4745" s="38" t="str" cm="1">
        <f t="array" ref="J4745">_xlfn.TEXTJOIN(",", TRUE, _xlfn.UNIQUE(IF((序时账[日期]=B4745)*(序时账[凭证字号]=C4745)*IF(G4745=0,序时账[借方金额]&lt;&gt;0,序时账[借方金额]=0)*(序时账[科目编码]&lt;&gt;D4745), 序时账[科目名称], "")))</f>
        <v/>
      </c>
      <c r="K4745" s="42"/>
      <c r="M4745" s="24"/>
      <c r="N4745" s="23"/>
    </row>
    <row r="4746" spans="1:14">
      <c r="A4746" s="38" t="str" cm="1">
        <f t="array" ref="A4746">_xlfn.TEXTJOIN(",", TRUE, _xlfn.UNIQUE(IF((序时账[日期]=B4746)*(序时账[凭证字号]=C4746), 序时账[科目编码], "")))</f>
        <v>0</v>
      </c>
      <c r="B4746" s="89"/>
      <c r="G4746" s="39"/>
      <c r="H4746" s="39"/>
      <c r="I4746" s="42">
        <f>IF(F4746&lt;&gt;"结转本期损益",_xlfn.XLOOKUP(D4746,科目余额表[科目编码],科目余额表[抽查项目],"无匹配"),"期间结转")</f>
        <v>0</v>
      </c>
      <c r="J4746" s="38" t="str" cm="1">
        <f t="array" ref="J4746">_xlfn.TEXTJOIN(",", TRUE, _xlfn.UNIQUE(IF((序时账[日期]=B4746)*(序时账[凭证字号]=C4746)*IF(G4746=0,序时账[借方金额]&lt;&gt;0,序时账[借方金额]=0)*(序时账[科目编码]&lt;&gt;D4746), 序时账[科目名称], "")))</f>
        <v/>
      </c>
      <c r="K4746" s="42"/>
      <c r="M4746" s="24"/>
      <c r="N4746" s="23"/>
    </row>
    <row r="4747" spans="1:14">
      <c r="A4747" s="38" t="str" cm="1">
        <f t="array" ref="A4747">_xlfn.TEXTJOIN(",", TRUE, _xlfn.UNIQUE(IF((序时账[日期]=B4747)*(序时账[凭证字号]=C4747), 序时账[科目编码], "")))</f>
        <v>0</v>
      </c>
      <c r="B4747" s="89"/>
      <c r="G4747" s="39"/>
      <c r="H4747" s="39"/>
      <c r="I4747" s="42">
        <f>IF(F4747&lt;&gt;"结转本期损益",_xlfn.XLOOKUP(D4747,科目余额表[科目编码],科目余额表[抽查项目],"无匹配"),"期间结转")</f>
        <v>0</v>
      </c>
      <c r="J4747" s="38" t="str" cm="1">
        <f t="array" ref="J4747">_xlfn.TEXTJOIN(",", TRUE, _xlfn.UNIQUE(IF((序时账[日期]=B4747)*(序时账[凭证字号]=C4747)*IF(G4747=0,序时账[借方金额]&lt;&gt;0,序时账[借方金额]=0)*(序时账[科目编码]&lt;&gt;D4747), 序时账[科目名称], "")))</f>
        <v/>
      </c>
      <c r="K4747" s="42"/>
      <c r="M4747" s="24"/>
      <c r="N4747" s="23"/>
    </row>
    <row r="4748" spans="1:14">
      <c r="A4748" s="38" t="str" cm="1">
        <f t="array" ref="A4748">_xlfn.TEXTJOIN(",", TRUE, _xlfn.UNIQUE(IF((序时账[日期]=B4748)*(序时账[凭证字号]=C4748), 序时账[科目编码], "")))</f>
        <v>0</v>
      </c>
      <c r="B4748" s="89"/>
      <c r="G4748" s="39"/>
      <c r="H4748" s="39"/>
      <c r="I4748" s="42">
        <f>IF(F4748&lt;&gt;"结转本期损益",_xlfn.XLOOKUP(D4748,科目余额表[科目编码],科目余额表[抽查项目],"无匹配"),"期间结转")</f>
        <v>0</v>
      </c>
      <c r="J4748" s="38" t="str" cm="1">
        <f t="array" ref="J4748">_xlfn.TEXTJOIN(",", TRUE, _xlfn.UNIQUE(IF((序时账[日期]=B4748)*(序时账[凭证字号]=C4748)*IF(G4748=0,序时账[借方金额]&lt;&gt;0,序时账[借方金额]=0)*(序时账[科目编码]&lt;&gt;D4748), 序时账[科目名称], "")))</f>
        <v/>
      </c>
      <c r="K4748" s="42"/>
      <c r="M4748" s="24"/>
      <c r="N4748" s="23"/>
    </row>
    <row r="4749" spans="1:14">
      <c r="A4749" s="38" t="str" cm="1">
        <f t="array" ref="A4749">_xlfn.TEXTJOIN(",", TRUE, _xlfn.UNIQUE(IF((序时账[日期]=B4749)*(序时账[凭证字号]=C4749), 序时账[科目编码], "")))</f>
        <v>0</v>
      </c>
      <c r="B4749" s="89"/>
      <c r="G4749" s="39"/>
      <c r="H4749" s="39"/>
      <c r="I4749" s="42">
        <f>IF(F4749&lt;&gt;"结转本期损益",_xlfn.XLOOKUP(D4749,科目余额表[科目编码],科目余额表[抽查项目],"无匹配"),"期间结转")</f>
        <v>0</v>
      </c>
      <c r="J4749" s="38" t="str" cm="1">
        <f t="array" ref="J4749">_xlfn.TEXTJOIN(",", TRUE, _xlfn.UNIQUE(IF((序时账[日期]=B4749)*(序时账[凭证字号]=C4749)*IF(G4749=0,序时账[借方金额]&lt;&gt;0,序时账[借方金额]=0)*(序时账[科目编码]&lt;&gt;D4749), 序时账[科目名称], "")))</f>
        <v/>
      </c>
      <c r="K4749" s="42"/>
      <c r="M4749" s="24"/>
      <c r="N4749" s="23"/>
    </row>
    <row r="4750" spans="1:14">
      <c r="A4750" s="38" t="str" cm="1">
        <f t="array" ref="A4750">_xlfn.TEXTJOIN(",", TRUE, _xlfn.UNIQUE(IF((序时账[日期]=B4750)*(序时账[凭证字号]=C4750), 序时账[科目编码], "")))</f>
        <v>0</v>
      </c>
      <c r="B4750" s="89"/>
      <c r="G4750" s="39"/>
      <c r="H4750" s="39"/>
      <c r="I4750" s="42">
        <f>IF(F4750&lt;&gt;"结转本期损益",_xlfn.XLOOKUP(D4750,科目余额表[科目编码],科目余额表[抽查项目],"无匹配"),"期间结转")</f>
        <v>0</v>
      </c>
      <c r="J4750" s="38" t="str" cm="1">
        <f t="array" ref="J4750">_xlfn.TEXTJOIN(",", TRUE, _xlfn.UNIQUE(IF((序时账[日期]=B4750)*(序时账[凭证字号]=C4750)*IF(G4750=0,序时账[借方金额]&lt;&gt;0,序时账[借方金额]=0)*(序时账[科目编码]&lt;&gt;D4750), 序时账[科目名称], "")))</f>
        <v/>
      </c>
      <c r="K4750" s="42"/>
      <c r="M4750" s="24"/>
      <c r="N4750" s="23"/>
    </row>
    <row r="4751" spans="1:14">
      <c r="A4751" s="38" t="str" cm="1">
        <f t="array" ref="A4751">_xlfn.TEXTJOIN(",", TRUE, _xlfn.UNIQUE(IF((序时账[日期]=B4751)*(序时账[凭证字号]=C4751), 序时账[科目编码], "")))</f>
        <v>0</v>
      </c>
      <c r="B4751" s="89"/>
      <c r="G4751" s="39"/>
      <c r="H4751" s="39"/>
      <c r="I4751" s="42">
        <f>IF(F4751&lt;&gt;"结转本期损益",_xlfn.XLOOKUP(D4751,科目余额表[科目编码],科目余额表[抽查项目],"无匹配"),"期间结转")</f>
        <v>0</v>
      </c>
      <c r="J4751" s="38" t="str" cm="1">
        <f t="array" ref="J4751">_xlfn.TEXTJOIN(",", TRUE, _xlfn.UNIQUE(IF((序时账[日期]=B4751)*(序时账[凭证字号]=C4751)*IF(G4751=0,序时账[借方金额]&lt;&gt;0,序时账[借方金额]=0)*(序时账[科目编码]&lt;&gt;D4751), 序时账[科目名称], "")))</f>
        <v/>
      </c>
      <c r="K4751" s="42"/>
      <c r="M4751" s="24"/>
      <c r="N4751" s="23"/>
    </row>
    <row r="4752" spans="1:14">
      <c r="A4752" s="38" t="str" cm="1">
        <f t="array" ref="A4752">_xlfn.TEXTJOIN(",", TRUE, _xlfn.UNIQUE(IF((序时账[日期]=B4752)*(序时账[凭证字号]=C4752), 序时账[科目编码], "")))</f>
        <v>0</v>
      </c>
      <c r="B4752" s="89"/>
      <c r="G4752" s="39"/>
      <c r="H4752" s="39"/>
      <c r="I4752" s="42">
        <f>IF(F4752&lt;&gt;"结转本期损益",_xlfn.XLOOKUP(D4752,科目余额表[科目编码],科目余额表[抽查项目],"无匹配"),"期间结转")</f>
        <v>0</v>
      </c>
      <c r="J4752" s="38" t="str" cm="1">
        <f t="array" ref="J4752">_xlfn.TEXTJOIN(",", TRUE, _xlfn.UNIQUE(IF((序时账[日期]=B4752)*(序时账[凭证字号]=C4752)*IF(G4752=0,序时账[借方金额]&lt;&gt;0,序时账[借方金额]=0)*(序时账[科目编码]&lt;&gt;D4752), 序时账[科目名称], "")))</f>
        <v/>
      </c>
      <c r="K4752" s="42"/>
      <c r="M4752" s="24"/>
      <c r="N4752" s="23"/>
    </row>
    <row r="4753" spans="1:14">
      <c r="A4753" s="38" t="str" cm="1">
        <f t="array" ref="A4753">_xlfn.TEXTJOIN(",", TRUE, _xlfn.UNIQUE(IF((序时账[日期]=B4753)*(序时账[凭证字号]=C4753), 序时账[科目编码], "")))</f>
        <v>0</v>
      </c>
      <c r="B4753" s="89"/>
      <c r="G4753" s="39"/>
      <c r="H4753" s="39"/>
      <c r="I4753" s="42">
        <f>IF(F4753&lt;&gt;"结转本期损益",_xlfn.XLOOKUP(D4753,科目余额表[科目编码],科目余额表[抽查项目],"无匹配"),"期间结转")</f>
        <v>0</v>
      </c>
      <c r="J4753" s="38" t="str" cm="1">
        <f t="array" ref="J4753">_xlfn.TEXTJOIN(",", TRUE, _xlfn.UNIQUE(IF((序时账[日期]=B4753)*(序时账[凭证字号]=C4753)*IF(G4753=0,序时账[借方金额]&lt;&gt;0,序时账[借方金额]=0)*(序时账[科目编码]&lt;&gt;D4753), 序时账[科目名称], "")))</f>
        <v/>
      </c>
      <c r="K4753" s="42"/>
      <c r="M4753" s="24"/>
      <c r="N4753" s="23"/>
    </row>
    <row r="4754" spans="1:14">
      <c r="A4754" s="38" t="str" cm="1">
        <f t="array" ref="A4754">_xlfn.TEXTJOIN(",", TRUE, _xlfn.UNIQUE(IF((序时账[日期]=B4754)*(序时账[凭证字号]=C4754), 序时账[科目编码], "")))</f>
        <v>0</v>
      </c>
      <c r="B4754" s="89"/>
      <c r="G4754" s="39"/>
      <c r="H4754" s="39"/>
      <c r="I4754" s="42">
        <f>IF(F4754&lt;&gt;"结转本期损益",_xlfn.XLOOKUP(D4754,科目余额表[科目编码],科目余额表[抽查项目],"无匹配"),"期间结转")</f>
        <v>0</v>
      </c>
      <c r="J4754" s="38" t="str" cm="1">
        <f t="array" ref="J4754">_xlfn.TEXTJOIN(",", TRUE, _xlfn.UNIQUE(IF((序时账[日期]=B4754)*(序时账[凭证字号]=C4754)*IF(G4754=0,序时账[借方金额]&lt;&gt;0,序时账[借方金额]=0)*(序时账[科目编码]&lt;&gt;D4754), 序时账[科目名称], "")))</f>
        <v/>
      </c>
      <c r="K4754" s="42"/>
      <c r="M4754" s="24"/>
      <c r="N4754" s="23"/>
    </row>
    <row r="4755" spans="1:14">
      <c r="A4755" s="38" t="str" cm="1">
        <f t="array" ref="A4755">_xlfn.TEXTJOIN(",", TRUE, _xlfn.UNIQUE(IF((序时账[日期]=B4755)*(序时账[凭证字号]=C4755), 序时账[科目编码], "")))</f>
        <v>0</v>
      </c>
      <c r="B4755" s="89"/>
      <c r="G4755" s="39"/>
      <c r="H4755" s="39"/>
      <c r="I4755" s="42">
        <f>IF(F4755&lt;&gt;"结转本期损益",_xlfn.XLOOKUP(D4755,科目余额表[科目编码],科目余额表[抽查项目],"无匹配"),"期间结转")</f>
        <v>0</v>
      </c>
      <c r="J4755" s="38" t="str" cm="1">
        <f t="array" ref="J4755">_xlfn.TEXTJOIN(",", TRUE, _xlfn.UNIQUE(IF((序时账[日期]=B4755)*(序时账[凭证字号]=C4755)*IF(G4755=0,序时账[借方金额]&lt;&gt;0,序时账[借方金额]=0)*(序时账[科目编码]&lt;&gt;D4755), 序时账[科目名称], "")))</f>
        <v/>
      </c>
      <c r="K4755" s="42"/>
      <c r="M4755" s="24"/>
      <c r="N4755" s="23"/>
    </row>
    <row r="4756" spans="1:14">
      <c r="A4756" s="38" t="str" cm="1">
        <f t="array" ref="A4756">_xlfn.TEXTJOIN(",", TRUE, _xlfn.UNIQUE(IF((序时账[日期]=B4756)*(序时账[凭证字号]=C4756), 序时账[科目编码], "")))</f>
        <v>0</v>
      </c>
      <c r="B4756" s="89"/>
      <c r="G4756" s="39"/>
      <c r="H4756" s="39"/>
      <c r="I4756" s="42">
        <f>IF(F4756&lt;&gt;"结转本期损益",_xlfn.XLOOKUP(D4756,科目余额表[科目编码],科目余额表[抽查项目],"无匹配"),"期间结转")</f>
        <v>0</v>
      </c>
      <c r="J4756" s="38" t="str" cm="1">
        <f t="array" ref="J4756">_xlfn.TEXTJOIN(",", TRUE, _xlfn.UNIQUE(IF((序时账[日期]=B4756)*(序时账[凭证字号]=C4756)*IF(G4756=0,序时账[借方金额]&lt;&gt;0,序时账[借方金额]=0)*(序时账[科目编码]&lt;&gt;D4756), 序时账[科目名称], "")))</f>
        <v/>
      </c>
      <c r="K4756" s="42"/>
      <c r="M4756" s="24"/>
      <c r="N4756" s="23"/>
    </row>
    <row r="4757" spans="1:14">
      <c r="A4757" s="38" t="str" cm="1">
        <f t="array" ref="A4757">_xlfn.TEXTJOIN(",", TRUE, _xlfn.UNIQUE(IF((序时账[日期]=B4757)*(序时账[凭证字号]=C4757), 序时账[科目编码], "")))</f>
        <v>0</v>
      </c>
      <c r="B4757" s="89"/>
      <c r="G4757" s="39"/>
      <c r="H4757" s="39"/>
      <c r="I4757" s="42">
        <f>IF(F4757&lt;&gt;"结转本期损益",_xlfn.XLOOKUP(D4757,科目余额表[科目编码],科目余额表[抽查项目],"无匹配"),"期间结转")</f>
        <v>0</v>
      </c>
      <c r="J4757" s="38" t="str" cm="1">
        <f t="array" ref="J4757">_xlfn.TEXTJOIN(",", TRUE, _xlfn.UNIQUE(IF((序时账[日期]=B4757)*(序时账[凭证字号]=C4757)*IF(G4757=0,序时账[借方金额]&lt;&gt;0,序时账[借方金额]=0)*(序时账[科目编码]&lt;&gt;D4757), 序时账[科目名称], "")))</f>
        <v/>
      </c>
      <c r="K4757" s="42"/>
      <c r="M4757" s="24"/>
      <c r="N4757" s="23"/>
    </row>
    <row r="4758" spans="1:14">
      <c r="A4758" s="38" t="str" cm="1">
        <f t="array" ref="A4758">_xlfn.TEXTJOIN(",", TRUE, _xlfn.UNIQUE(IF((序时账[日期]=B4758)*(序时账[凭证字号]=C4758), 序时账[科目编码], "")))</f>
        <v>0</v>
      </c>
      <c r="B4758" s="89"/>
      <c r="G4758" s="39"/>
      <c r="H4758" s="39"/>
      <c r="I4758" s="42">
        <f>IF(F4758&lt;&gt;"结转本期损益",_xlfn.XLOOKUP(D4758,科目余额表[科目编码],科目余额表[抽查项目],"无匹配"),"期间结转")</f>
        <v>0</v>
      </c>
      <c r="J4758" s="38" t="str" cm="1">
        <f t="array" ref="J4758">_xlfn.TEXTJOIN(",", TRUE, _xlfn.UNIQUE(IF((序时账[日期]=B4758)*(序时账[凭证字号]=C4758)*IF(G4758=0,序时账[借方金额]&lt;&gt;0,序时账[借方金额]=0)*(序时账[科目编码]&lt;&gt;D4758), 序时账[科目名称], "")))</f>
        <v/>
      </c>
      <c r="K4758" s="42"/>
      <c r="M4758" s="24"/>
      <c r="N4758" s="23"/>
    </row>
    <row r="4759" spans="1:14">
      <c r="A4759" s="38" t="str" cm="1">
        <f t="array" ref="A4759">_xlfn.TEXTJOIN(",", TRUE, _xlfn.UNIQUE(IF((序时账[日期]=B4759)*(序时账[凭证字号]=C4759), 序时账[科目编码], "")))</f>
        <v>0</v>
      </c>
      <c r="B4759" s="89"/>
      <c r="G4759" s="39"/>
      <c r="H4759" s="39"/>
      <c r="I4759" s="42">
        <f>IF(F4759&lt;&gt;"结转本期损益",_xlfn.XLOOKUP(D4759,科目余额表[科目编码],科目余额表[抽查项目],"无匹配"),"期间结转")</f>
        <v>0</v>
      </c>
      <c r="J4759" s="38" t="str" cm="1">
        <f t="array" ref="J4759">_xlfn.TEXTJOIN(",", TRUE, _xlfn.UNIQUE(IF((序时账[日期]=B4759)*(序时账[凭证字号]=C4759)*IF(G4759=0,序时账[借方金额]&lt;&gt;0,序时账[借方金额]=0)*(序时账[科目编码]&lt;&gt;D4759), 序时账[科目名称], "")))</f>
        <v/>
      </c>
      <c r="K4759" s="42"/>
      <c r="M4759" s="24"/>
      <c r="N4759" s="23"/>
    </row>
    <row r="4760" spans="1:14">
      <c r="A4760" s="38" t="str" cm="1">
        <f t="array" ref="A4760">_xlfn.TEXTJOIN(",", TRUE, _xlfn.UNIQUE(IF((序时账[日期]=B4760)*(序时账[凭证字号]=C4760), 序时账[科目编码], "")))</f>
        <v>0</v>
      </c>
      <c r="B4760" s="89"/>
      <c r="G4760" s="39"/>
      <c r="H4760" s="39"/>
      <c r="I4760" s="42">
        <f>IF(F4760&lt;&gt;"结转本期损益",_xlfn.XLOOKUP(D4760,科目余额表[科目编码],科目余额表[抽查项目],"无匹配"),"期间结转")</f>
        <v>0</v>
      </c>
      <c r="J4760" s="38" t="str" cm="1">
        <f t="array" ref="J4760">_xlfn.TEXTJOIN(",", TRUE, _xlfn.UNIQUE(IF((序时账[日期]=B4760)*(序时账[凭证字号]=C4760)*IF(G4760=0,序时账[借方金额]&lt;&gt;0,序时账[借方金额]=0)*(序时账[科目编码]&lt;&gt;D4760), 序时账[科目名称], "")))</f>
        <v/>
      </c>
      <c r="K4760" s="42"/>
      <c r="M4760" s="24"/>
      <c r="N4760" s="23"/>
    </row>
    <row r="4761" spans="1:14">
      <c r="A4761" s="38" t="str" cm="1">
        <f t="array" ref="A4761">_xlfn.TEXTJOIN(",", TRUE, _xlfn.UNIQUE(IF((序时账[日期]=B4761)*(序时账[凭证字号]=C4761), 序时账[科目编码], "")))</f>
        <v>0</v>
      </c>
      <c r="B4761" s="89"/>
      <c r="G4761" s="39"/>
      <c r="H4761" s="39"/>
      <c r="I4761" s="42">
        <f>IF(F4761&lt;&gt;"结转本期损益",_xlfn.XLOOKUP(D4761,科目余额表[科目编码],科目余额表[抽查项目],"无匹配"),"期间结转")</f>
        <v>0</v>
      </c>
      <c r="J4761" s="38" t="str" cm="1">
        <f t="array" ref="J4761">_xlfn.TEXTJOIN(",", TRUE, _xlfn.UNIQUE(IF((序时账[日期]=B4761)*(序时账[凭证字号]=C4761)*IF(G4761=0,序时账[借方金额]&lt;&gt;0,序时账[借方金额]=0)*(序时账[科目编码]&lt;&gt;D4761), 序时账[科目名称], "")))</f>
        <v/>
      </c>
      <c r="K4761" s="42"/>
      <c r="M4761" s="24"/>
      <c r="N4761" s="23"/>
    </row>
    <row r="4762" spans="1:14">
      <c r="A4762" s="38" t="str" cm="1">
        <f t="array" ref="A4762">_xlfn.TEXTJOIN(",", TRUE, _xlfn.UNIQUE(IF((序时账[日期]=B4762)*(序时账[凭证字号]=C4762), 序时账[科目编码], "")))</f>
        <v>0</v>
      </c>
      <c r="B4762" s="89"/>
      <c r="G4762" s="39"/>
      <c r="H4762" s="39"/>
      <c r="I4762" s="42">
        <f>IF(F4762&lt;&gt;"结转本期损益",_xlfn.XLOOKUP(D4762,科目余额表[科目编码],科目余额表[抽查项目],"无匹配"),"期间结转")</f>
        <v>0</v>
      </c>
      <c r="J4762" s="38" t="str" cm="1">
        <f t="array" ref="J4762">_xlfn.TEXTJOIN(",", TRUE, _xlfn.UNIQUE(IF((序时账[日期]=B4762)*(序时账[凭证字号]=C4762)*IF(G4762=0,序时账[借方金额]&lt;&gt;0,序时账[借方金额]=0)*(序时账[科目编码]&lt;&gt;D4762), 序时账[科目名称], "")))</f>
        <v/>
      </c>
      <c r="K4762" s="42"/>
      <c r="M4762" s="24"/>
      <c r="N4762" s="23"/>
    </row>
    <row r="4763" spans="1:14">
      <c r="A4763" s="38" t="str" cm="1">
        <f t="array" ref="A4763">_xlfn.TEXTJOIN(",", TRUE, _xlfn.UNIQUE(IF((序时账[日期]=B4763)*(序时账[凭证字号]=C4763), 序时账[科目编码], "")))</f>
        <v>0</v>
      </c>
      <c r="B4763" s="89"/>
      <c r="G4763" s="39"/>
      <c r="H4763" s="39"/>
      <c r="I4763" s="42">
        <f>IF(F4763&lt;&gt;"结转本期损益",_xlfn.XLOOKUP(D4763,科目余额表[科目编码],科目余额表[抽查项目],"无匹配"),"期间结转")</f>
        <v>0</v>
      </c>
      <c r="J4763" s="38" t="str" cm="1">
        <f t="array" ref="J4763">_xlfn.TEXTJOIN(",", TRUE, _xlfn.UNIQUE(IF((序时账[日期]=B4763)*(序时账[凭证字号]=C4763)*IF(G4763=0,序时账[借方金额]&lt;&gt;0,序时账[借方金额]=0)*(序时账[科目编码]&lt;&gt;D4763), 序时账[科目名称], "")))</f>
        <v/>
      </c>
      <c r="K4763" s="42"/>
      <c r="M4763" s="24"/>
      <c r="N4763" s="23"/>
    </row>
    <row r="4764" spans="1:14">
      <c r="A4764" s="38" t="str" cm="1">
        <f t="array" ref="A4764">_xlfn.TEXTJOIN(",", TRUE, _xlfn.UNIQUE(IF((序时账[日期]=B4764)*(序时账[凭证字号]=C4764), 序时账[科目编码], "")))</f>
        <v>0</v>
      </c>
      <c r="B4764" s="89"/>
      <c r="G4764" s="39"/>
      <c r="H4764" s="39"/>
      <c r="I4764" s="42">
        <f>IF(F4764&lt;&gt;"结转本期损益",_xlfn.XLOOKUP(D4764,科目余额表[科目编码],科目余额表[抽查项目],"无匹配"),"期间结转")</f>
        <v>0</v>
      </c>
      <c r="J4764" s="38" t="str" cm="1">
        <f t="array" ref="J4764">_xlfn.TEXTJOIN(",", TRUE, _xlfn.UNIQUE(IF((序时账[日期]=B4764)*(序时账[凭证字号]=C4764)*IF(G4764=0,序时账[借方金额]&lt;&gt;0,序时账[借方金额]=0)*(序时账[科目编码]&lt;&gt;D4764), 序时账[科目名称], "")))</f>
        <v/>
      </c>
      <c r="K4764" s="42"/>
      <c r="M4764" s="24"/>
      <c r="N4764" s="23"/>
    </row>
    <row r="4765" spans="1:14">
      <c r="A4765" s="38" t="str" cm="1">
        <f t="array" ref="A4765">_xlfn.TEXTJOIN(",", TRUE, _xlfn.UNIQUE(IF((序时账[日期]=B4765)*(序时账[凭证字号]=C4765), 序时账[科目编码], "")))</f>
        <v>0</v>
      </c>
      <c r="B4765" s="89"/>
      <c r="G4765" s="39"/>
      <c r="H4765" s="39"/>
      <c r="I4765" s="42">
        <f>IF(F4765&lt;&gt;"结转本期损益",_xlfn.XLOOKUP(D4765,科目余额表[科目编码],科目余额表[抽查项目],"无匹配"),"期间结转")</f>
        <v>0</v>
      </c>
      <c r="J4765" s="38" t="str" cm="1">
        <f t="array" ref="J4765">_xlfn.TEXTJOIN(",", TRUE, _xlfn.UNIQUE(IF((序时账[日期]=B4765)*(序时账[凭证字号]=C4765)*IF(G4765=0,序时账[借方金额]&lt;&gt;0,序时账[借方金额]=0)*(序时账[科目编码]&lt;&gt;D4765), 序时账[科目名称], "")))</f>
        <v/>
      </c>
      <c r="K4765" s="42"/>
      <c r="M4765" s="24"/>
      <c r="N4765" s="23"/>
    </row>
    <row r="4766" spans="1:14">
      <c r="A4766" s="38" t="str" cm="1">
        <f t="array" ref="A4766">_xlfn.TEXTJOIN(",", TRUE, _xlfn.UNIQUE(IF((序时账[日期]=B4766)*(序时账[凭证字号]=C4766), 序时账[科目编码], "")))</f>
        <v>0</v>
      </c>
      <c r="B4766" s="89"/>
      <c r="G4766" s="39"/>
      <c r="H4766" s="39"/>
      <c r="I4766" s="42">
        <f>IF(F4766&lt;&gt;"结转本期损益",_xlfn.XLOOKUP(D4766,科目余额表[科目编码],科目余额表[抽查项目],"无匹配"),"期间结转")</f>
        <v>0</v>
      </c>
      <c r="J4766" s="38" t="str" cm="1">
        <f t="array" ref="J4766">_xlfn.TEXTJOIN(",", TRUE, _xlfn.UNIQUE(IF((序时账[日期]=B4766)*(序时账[凭证字号]=C4766)*IF(G4766=0,序时账[借方金额]&lt;&gt;0,序时账[借方金额]=0)*(序时账[科目编码]&lt;&gt;D4766), 序时账[科目名称], "")))</f>
        <v/>
      </c>
      <c r="K4766" s="42"/>
      <c r="M4766" s="24"/>
      <c r="N4766" s="23"/>
    </row>
    <row r="4767" spans="1:14">
      <c r="A4767" s="38" t="str" cm="1">
        <f t="array" ref="A4767">_xlfn.TEXTJOIN(",", TRUE, _xlfn.UNIQUE(IF((序时账[日期]=B4767)*(序时账[凭证字号]=C4767), 序时账[科目编码], "")))</f>
        <v>0</v>
      </c>
      <c r="B4767" s="89"/>
      <c r="G4767" s="39"/>
      <c r="H4767" s="39"/>
      <c r="I4767" s="42">
        <f>IF(F4767&lt;&gt;"结转本期损益",_xlfn.XLOOKUP(D4767,科目余额表[科目编码],科目余额表[抽查项目],"无匹配"),"期间结转")</f>
        <v>0</v>
      </c>
      <c r="J4767" s="38" t="str" cm="1">
        <f t="array" ref="J4767">_xlfn.TEXTJOIN(",", TRUE, _xlfn.UNIQUE(IF((序时账[日期]=B4767)*(序时账[凭证字号]=C4767)*IF(G4767=0,序时账[借方金额]&lt;&gt;0,序时账[借方金额]=0)*(序时账[科目编码]&lt;&gt;D4767), 序时账[科目名称], "")))</f>
        <v/>
      </c>
      <c r="K4767" s="42"/>
      <c r="M4767" s="24"/>
      <c r="N4767" s="23"/>
    </row>
    <row r="4768" spans="1:14">
      <c r="A4768" s="38" t="str" cm="1">
        <f t="array" ref="A4768">_xlfn.TEXTJOIN(",", TRUE, _xlfn.UNIQUE(IF((序时账[日期]=B4768)*(序时账[凭证字号]=C4768), 序时账[科目编码], "")))</f>
        <v>0</v>
      </c>
      <c r="B4768" s="89"/>
      <c r="G4768" s="39"/>
      <c r="H4768" s="39"/>
      <c r="I4768" s="42">
        <f>IF(F4768&lt;&gt;"结转本期损益",_xlfn.XLOOKUP(D4768,科目余额表[科目编码],科目余额表[抽查项目],"无匹配"),"期间结转")</f>
        <v>0</v>
      </c>
      <c r="J4768" s="38" t="str" cm="1">
        <f t="array" ref="J4768">_xlfn.TEXTJOIN(",", TRUE, _xlfn.UNIQUE(IF((序时账[日期]=B4768)*(序时账[凭证字号]=C4768)*IF(G4768=0,序时账[借方金额]&lt;&gt;0,序时账[借方金额]=0)*(序时账[科目编码]&lt;&gt;D4768), 序时账[科目名称], "")))</f>
        <v/>
      </c>
      <c r="K4768" s="42"/>
      <c r="M4768" s="24"/>
      <c r="N4768" s="23"/>
    </row>
    <row r="4769" spans="1:14">
      <c r="A4769" s="38" t="str" cm="1">
        <f t="array" ref="A4769">_xlfn.TEXTJOIN(",", TRUE, _xlfn.UNIQUE(IF((序时账[日期]=B4769)*(序时账[凭证字号]=C4769), 序时账[科目编码], "")))</f>
        <v>0</v>
      </c>
      <c r="B4769" s="89"/>
      <c r="G4769" s="39"/>
      <c r="H4769" s="39"/>
      <c r="I4769" s="42">
        <f>IF(F4769&lt;&gt;"结转本期损益",_xlfn.XLOOKUP(D4769,科目余额表[科目编码],科目余额表[抽查项目],"无匹配"),"期间结转")</f>
        <v>0</v>
      </c>
      <c r="J4769" s="38" t="str" cm="1">
        <f t="array" ref="J4769">_xlfn.TEXTJOIN(",", TRUE, _xlfn.UNIQUE(IF((序时账[日期]=B4769)*(序时账[凭证字号]=C4769)*IF(G4769=0,序时账[借方金额]&lt;&gt;0,序时账[借方金额]=0)*(序时账[科目编码]&lt;&gt;D4769), 序时账[科目名称], "")))</f>
        <v/>
      </c>
      <c r="K4769" s="42"/>
      <c r="M4769" s="24"/>
      <c r="N4769" s="23"/>
    </row>
    <row r="4770" spans="1:14">
      <c r="A4770" s="38" t="str" cm="1">
        <f t="array" ref="A4770">_xlfn.TEXTJOIN(",", TRUE, _xlfn.UNIQUE(IF((序时账[日期]=B4770)*(序时账[凭证字号]=C4770), 序时账[科目编码], "")))</f>
        <v>0</v>
      </c>
      <c r="B4770" s="89"/>
      <c r="G4770" s="39"/>
      <c r="H4770" s="39"/>
      <c r="I4770" s="42">
        <f>IF(F4770&lt;&gt;"结转本期损益",_xlfn.XLOOKUP(D4770,科目余额表[科目编码],科目余额表[抽查项目],"无匹配"),"期间结转")</f>
        <v>0</v>
      </c>
      <c r="J4770" s="38" t="str" cm="1">
        <f t="array" ref="J4770">_xlfn.TEXTJOIN(",", TRUE, _xlfn.UNIQUE(IF((序时账[日期]=B4770)*(序时账[凭证字号]=C4770)*IF(G4770=0,序时账[借方金额]&lt;&gt;0,序时账[借方金额]=0)*(序时账[科目编码]&lt;&gt;D4770), 序时账[科目名称], "")))</f>
        <v/>
      </c>
      <c r="K4770" s="42"/>
      <c r="M4770" s="24"/>
      <c r="N4770" s="23"/>
    </row>
    <row r="4771" spans="1:14">
      <c r="A4771" s="38" t="str" cm="1">
        <f t="array" ref="A4771">_xlfn.TEXTJOIN(",", TRUE, _xlfn.UNIQUE(IF((序时账[日期]=B4771)*(序时账[凭证字号]=C4771), 序时账[科目编码], "")))</f>
        <v>0</v>
      </c>
      <c r="B4771" s="89"/>
      <c r="G4771" s="39"/>
      <c r="H4771" s="39"/>
      <c r="I4771" s="42">
        <f>IF(F4771&lt;&gt;"结转本期损益",_xlfn.XLOOKUP(D4771,科目余额表[科目编码],科目余额表[抽查项目],"无匹配"),"期间结转")</f>
        <v>0</v>
      </c>
      <c r="J4771" s="38" t="str" cm="1">
        <f t="array" ref="J4771">_xlfn.TEXTJOIN(",", TRUE, _xlfn.UNIQUE(IF((序时账[日期]=B4771)*(序时账[凭证字号]=C4771)*IF(G4771=0,序时账[借方金额]&lt;&gt;0,序时账[借方金额]=0)*(序时账[科目编码]&lt;&gt;D4771), 序时账[科目名称], "")))</f>
        <v/>
      </c>
      <c r="K4771" s="42"/>
      <c r="M4771" s="24"/>
      <c r="N4771" s="23"/>
    </row>
    <row r="4772" spans="1:14">
      <c r="A4772" s="38" t="str" cm="1">
        <f t="array" ref="A4772">_xlfn.TEXTJOIN(",", TRUE, _xlfn.UNIQUE(IF((序时账[日期]=B4772)*(序时账[凭证字号]=C4772), 序时账[科目编码], "")))</f>
        <v>0</v>
      </c>
      <c r="B4772" s="89"/>
      <c r="G4772" s="39"/>
      <c r="H4772" s="39"/>
      <c r="I4772" s="42">
        <f>IF(F4772&lt;&gt;"结转本期损益",_xlfn.XLOOKUP(D4772,科目余额表[科目编码],科目余额表[抽查项目],"无匹配"),"期间结转")</f>
        <v>0</v>
      </c>
      <c r="J4772" s="38" t="str" cm="1">
        <f t="array" ref="J4772">_xlfn.TEXTJOIN(",", TRUE, _xlfn.UNIQUE(IF((序时账[日期]=B4772)*(序时账[凭证字号]=C4772)*IF(G4772=0,序时账[借方金额]&lt;&gt;0,序时账[借方金额]=0)*(序时账[科目编码]&lt;&gt;D4772), 序时账[科目名称], "")))</f>
        <v/>
      </c>
      <c r="K4772" s="42"/>
      <c r="M4772" s="24"/>
      <c r="N4772" s="23"/>
    </row>
    <row r="4773" spans="1:14">
      <c r="A4773" s="38" t="str" cm="1">
        <f t="array" ref="A4773">_xlfn.TEXTJOIN(",", TRUE, _xlfn.UNIQUE(IF((序时账[日期]=B4773)*(序时账[凭证字号]=C4773), 序时账[科目编码], "")))</f>
        <v>0</v>
      </c>
      <c r="B4773" s="89"/>
      <c r="G4773" s="39"/>
      <c r="H4773" s="39"/>
      <c r="I4773" s="42">
        <f>IF(F4773&lt;&gt;"结转本期损益",_xlfn.XLOOKUP(D4773,科目余额表[科目编码],科目余额表[抽查项目],"无匹配"),"期间结转")</f>
        <v>0</v>
      </c>
      <c r="J4773" s="38" t="str" cm="1">
        <f t="array" ref="J4773">_xlfn.TEXTJOIN(",", TRUE, _xlfn.UNIQUE(IF((序时账[日期]=B4773)*(序时账[凭证字号]=C4773)*IF(G4773=0,序时账[借方金额]&lt;&gt;0,序时账[借方金额]=0)*(序时账[科目编码]&lt;&gt;D4773), 序时账[科目名称], "")))</f>
        <v/>
      </c>
      <c r="K4773" s="42"/>
      <c r="M4773" s="24"/>
      <c r="N4773" s="23"/>
    </row>
    <row r="4774" spans="1:14">
      <c r="A4774" s="38" t="str" cm="1">
        <f t="array" ref="A4774">_xlfn.TEXTJOIN(",", TRUE, _xlfn.UNIQUE(IF((序时账[日期]=B4774)*(序时账[凭证字号]=C4774), 序时账[科目编码], "")))</f>
        <v>0</v>
      </c>
      <c r="B4774" s="89"/>
      <c r="G4774" s="39"/>
      <c r="H4774" s="39"/>
      <c r="I4774" s="42">
        <f>IF(F4774&lt;&gt;"结转本期损益",_xlfn.XLOOKUP(D4774,科目余额表[科目编码],科目余额表[抽查项目],"无匹配"),"期间结转")</f>
        <v>0</v>
      </c>
      <c r="J4774" s="38" t="str" cm="1">
        <f t="array" ref="J4774">_xlfn.TEXTJOIN(",", TRUE, _xlfn.UNIQUE(IF((序时账[日期]=B4774)*(序时账[凭证字号]=C4774)*IF(G4774=0,序时账[借方金额]&lt;&gt;0,序时账[借方金额]=0)*(序时账[科目编码]&lt;&gt;D4774), 序时账[科目名称], "")))</f>
        <v/>
      </c>
      <c r="K4774" s="42"/>
      <c r="M4774" s="24"/>
      <c r="N4774" s="23"/>
    </row>
    <row r="4775" spans="1:14">
      <c r="A4775" s="38" t="str" cm="1">
        <f t="array" ref="A4775">_xlfn.TEXTJOIN(",", TRUE, _xlfn.UNIQUE(IF((序时账[日期]=B4775)*(序时账[凭证字号]=C4775), 序时账[科目编码], "")))</f>
        <v>0</v>
      </c>
      <c r="B4775" s="89"/>
      <c r="G4775" s="39"/>
      <c r="H4775" s="39"/>
      <c r="I4775" s="42">
        <f>IF(F4775&lt;&gt;"结转本期损益",_xlfn.XLOOKUP(D4775,科目余额表[科目编码],科目余额表[抽查项目],"无匹配"),"期间结转")</f>
        <v>0</v>
      </c>
      <c r="J4775" s="38" t="str" cm="1">
        <f t="array" ref="J4775">_xlfn.TEXTJOIN(",", TRUE, _xlfn.UNIQUE(IF((序时账[日期]=B4775)*(序时账[凭证字号]=C4775)*IF(G4775=0,序时账[借方金额]&lt;&gt;0,序时账[借方金额]=0)*(序时账[科目编码]&lt;&gt;D4775), 序时账[科目名称], "")))</f>
        <v/>
      </c>
      <c r="K4775" s="42"/>
      <c r="M4775" s="24"/>
      <c r="N4775" s="23"/>
    </row>
    <row r="4776" spans="1:14">
      <c r="A4776" s="38" t="str" cm="1">
        <f t="array" ref="A4776">_xlfn.TEXTJOIN(",", TRUE, _xlfn.UNIQUE(IF((序时账[日期]=B4776)*(序时账[凭证字号]=C4776), 序时账[科目编码], "")))</f>
        <v>0</v>
      </c>
      <c r="B4776" s="89"/>
      <c r="G4776" s="39"/>
      <c r="H4776" s="39"/>
      <c r="I4776" s="42">
        <f>IF(F4776&lt;&gt;"结转本期损益",_xlfn.XLOOKUP(D4776,科目余额表[科目编码],科目余额表[抽查项目],"无匹配"),"期间结转")</f>
        <v>0</v>
      </c>
      <c r="J4776" s="38" t="str" cm="1">
        <f t="array" ref="J4776">_xlfn.TEXTJOIN(",", TRUE, _xlfn.UNIQUE(IF((序时账[日期]=B4776)*(序时账[凭证字号]=C4776)*IF(G4776=0,序时账[借方金额]&lt;&gt;0,序时账[借方金额]=0)*(序时账[科目编码]&lt;&gt;D4776), 序时账[科目名称], "")))</f>
        <v/>
      </c>
      <c r="K4776" s="42"/>
      <c r="M4776" s="24"/>
      <c r="N4776" s="23"/>
    </row>
    <row r="4777" spans="1:14">
      <c r="A4777" s="38" t="str" cm="1">
        <f t="array" ref="A4777">_xlfn.TEXTJOIN(",", TRUE, _xlfn.UNIQUE(IF((序时账[日期]=B4777)*(序时账[凭证字号]=C4777), 序时账[科目编码], "")))</f>
        <v>0</v>
      </c>
      <c r="B4777" s="89"/>
      <c r="G4777" s="39"/>
      <c r="H4777" s="39"/>
      <c r="I4777" s="42">
        <f>IF(F4777&lt;&gt;"结转本期损益",_xlfn.XLOOKUP(D4777,科目余额表[科目编码],科目余额表[抽查项目],"无匹配"),"期间结转")</f>
        <v>0</v>
      </c>
      <c r="J4777" s="38" t="str" cm="1">
        <f t="array" ref="J4777">_xlfn.TEXTJOIN(",", TRUE, _xlfn.UNIQUE(IF((序时账[日期]=B4777)*(序时账[凭证字号]=C4777)*IF(G4777=0,序时账[借方金额]&lt;&gt;0,序时账[借方金额]=0)*(序时账[科目编码]&lt;&gt;D4777), 序时账[科目名称], "")))</f>
        <v/>
      </c>
      <c r="K4777" s="42"/>
      <c r="M4777" s="24"/>
      <c r="N4777" s="23"/>
    </row>
    <row r="4778" spans="1:14">
      <c r="A4778" s="38" t="str" cm="1">
        <f t="array" ref="A4778">_xlfn.TEXTJOIN(",", TRUE, _xlfn.UNIQUE(IF((序时账[日期]=B4778)*(序时账[凭证字号]=C4778), 序时账[科目编码], "")))</f>
        <v>0</v>
      </c>
      <c r="B4778" s="89"/>
      <c r="G4778" s="39"/>
      <c r="H4778" s="39"/>
      <c r="I4778" s="42">
        <f>IF(F4778&lt;&gt;"结转本期损益",_xlfn.XLOOKUP(D4778,科目余额表[科目编码],科目余额表[抽查项目],"无匹配"),"期间结转")</f>
        <v>0</v>
      </c>
      <c r="J4778" s="38" t="str" cm="1">
        <f t="array" ref="J4778">_xlfn.TEXTJOIN(",", TRUE, _xlfn.UNIQUE(IF((序时账[日期]=B4778)*(序时账[凭证字号]=C4778)*IF(G4778=0,序时账[借方金额]&lt;&gt;0,序时账[借方金额]=0)*(序时账[科目编码]&lt;&gt;D4778), 序时账[科目名称], "")))</f>
        <v/>
      </c>
      <c r="K4778" s="42"/>
      <c r="M4778" s="24"/>
      <c r="N4778" s="23"/>
    </row>
    <row r="4779" spans="1:14">
      <c r="A4779" s="38" t="str" cm="1">
        <f t="array" ref="A4779">_xlfn.TEXTJOIN(",", TRUE, _xlfn.UNIQUE(IF((序时账[日期]=B4779)*(序时账[凭证字号]=C4779), 序时账[科目编码], "")))</f>
        <v>0</v>
      </c>
      <c r="B4779" s="89"/>
      <c r="G4779" s="39"/>
      <c r="H4779" s="39"/>
      <c r="I4779" s="42">
        <f>IF(F4779&lt;&gt;"结转本期损益",_xlfn.XLOOKUP(D4779,科目余额表[科目编码],科目余额表[抽查项目],"无匹配"),"期间结转")</f>
        <v>0</v>
      </c>
      <c r="J4779" s="38" t="str" cm="1">
        <f t="array" ref="J4779">_xlfn.TEXTJOIN(",", TRUE, _xlfn.UNIQUE(IF((序时账[日期]=B4779)*(序时账[凭证字号]=C4779)*IF(G4779=0,序时账[借方金额]&lt;&gt;0,序时账[借方金额]=0)*(序时账[科目编码]&lt;&gt;D4779), 序时账[科目名称], "")))</f>
        <v/>
      </c>
      <c r="K4779" s="42"/>
      <c r="M4779" s="24"/>
      <c r="N4779" s="23"/>
    </row>
    <row r="4780" spans="1:14">
      <c r="A4780" s="38" t="str" cm="1">
        <f t="array" ref="A4780">_xlfn.TEXTJOIN(",", TRUE, _xlfn.UNIQUE(IF((序时账[日期]=B4780)*(序时账[凭证字号]=C4780), 序时账[科目编码], "")))</f>
        <v>0</v>
      </c>
      <c r="B4780" s="89"/>
      <c r="G4780" s="39"/>
      <c r="H4780" s="39"/>
      <c r="I4780" s="42">
        <f>IF(F4780&lt;&gt;"结转本期损益",_xlfn.XLOOKUP(D4780,科目余额表[科目编码],科目余额表[抽查项目],"无匹配"),"期间结转")</f>
        <v>0</v>
      </c>
      <c r="J4780" s="38" t="str" cm="1">
        <f t="array" ref="J4780">_xlfn.TEXTJOIN(",", TRUE, _xlfn.UNIQUE(IF((序时账[日期]=B4780)*(序时账[凭证字号]=C4780)*IF(G4780=0,序时账[借方金额]&lt;&gt;0,序时账[借方金额]=0)*(序时账[科目编码]&lt;&gt;D4780), 序时账[科目名称], "")))</f>
        <v/>
      </c>
      <c r="K4780" s="42"/>
      <c r="M4780" s="24"/>
      <c r="N4780" s="23"/>
    </row>
    <row r="4781" spans="1:14">
      <c r="A4781" s="38" t="str" cm="1">
        <f t="array" ref="A4781">_xlfn.TEXTJOIN(",", TRUE, _xlfn.UNIQUE(IF((序时账[日期]=B4781)*(序时账[凭证字号]=C4781), 序时账[科目编码], "")))</f>
        <v>0</v>
      </c>
      <c r="B4781" s="89"/>
      <c r="G4781" s="39"/>
      <c r="H4781" s="39"/>
      <c r="I4781" s="42">
        <f>IF(F4781&lt;&gt;"结转本期损益",_xlfn.XLOOKUP(D4781,科目余额表[科目编码],科目余额表[抽查项目],"无匹配"),"期间结转")</f>
        <v>0</v>
      </c>
      <c r="J4781" s="38" t="str" cm="1">
        <f t="array" ref="J4781">_xlfn.TEXTJOIN(",", TRUE, _xlfn.UNIQUE(IF((序时账[日期]=B4781)*(序时账[凭证字号]=C4781)*IF(G4781=0,序时账[借方金额]&lt;&gt;0,序时账[借方金额]=0)*(序时账[科目编码]&lt;&gt;D4781), 序时账[科目名称], "")))</f>
        <v/>
      </c>
      <c r="K4781" s="42"/>
      <c r="M4781" s="24"/>
      <c r="N4781" s="23"/>
    </row>
    <row r="4782" spans="1:14">
      <c r="A4782" s="38" t="str" cm="1">
        <f t="array" ref="A4782">_xlfn.TEXTJOIN(",", TRUE, _xlfn.UNIQUE(IF((序时账[日期]=B4782)*(序时账[凭证字号]=C4782), 序时账[科目编码], "")))</f>
        <v>0</v>
      </c>
      <c r="B4782" s="89"/>
      <c r="G4782" s="39"/>
      <c r="H4782" s="39"/>
      <c r="I4782" s="42">
        <f>IF(F4782&lt;&gt;"结转本期损益",_xlfn.XLOOKUP(D4782,科目余额表[科目编码],科目余额表[抽查项目],"无匹配"),"期间结转")</f>
        <v>0</v>
      </c>
      <c r="J4782" s="38" t="str" cm="1">
        <f t="array" ref="J4782">_xlfn.TEXTJOIN(",", TRUE, _xlfn.UNIQUE(IF((序时账[日期]=B4782)*(序时账[凭证字号]=C4782)*IF(G4782=0,序时账[借方金额]&lt;&gt;0,序时账[借方金额]=0)*(序时账[科目编码]&lt;&gt;D4782), 序时账[科目名称], "")))</f>
        <v/>
      </c>
      <c r="K4782" s="42"/>
      <c r="M4782" s="24"/>
      <c r="N4782" s="23"/>
    </row>
    <row r="4783" spans="1:14">
      <c r="A4783" s="38" t="str" cm="1">
        <f t="array" ref="A4783">_xlfn.TEXTJOIN(",", TRUE, _xlfn.UNIQUE(IF((序时账[日期]=B4783)*(序时账[凭证字号]=C4783), 序时账[科目编码], "")))</f>
        <v>0</v>
      </c>
      <c r="B4783" s="89"/>
      <c r="G4783" s="39"/>
      <c r="H4783" s="39"/>
      <c r="I4783" s="42">
        <f>IF(F4783&lt;&gt;"结转本期损益",_xlfn.XLOOKUP(D4783,科目余额表[科目编码],科目余额表[抽查项目],"无匹配"),"期间结转")</f>
        <v>0</v>
      </c>
      <c r="J4783" s="38" t="str" cm="1">
        <f t="array" ref="J4783">_xlfn.TEXTJOIN(",", TRUE, _xlfn.UNIQUE(IF((序时账[日期]=B4783)*(序时账[凭证字号]=C4783)*IF(G4783=0,序时账[借方金额]&lt;&gt;0,序时账[借方金额]=0)*(序时账[科目编码]&lt;&gt;D4783), 序时账[科目名称], "")))</f>
        <v/>
      </c>
      <c r="K4783" s="42"/>
      <c r="M4783" s="24"/>
      <c r="N4783" s="23"/>
    </row>
    <row r="4784" spans="1:14">
      <c r="A4784" s="38" t="str" cm="1">
        <f t="array" ref="A4784">_xlfn.TEXTJOIN(",", TRUE, _xlfn.UNIQUE(IF((序时账[日期]=B4784)*(序时账[凭证字号]=C4784), 序时账[科目编码], "")))</f>
        <v>0</v>
      </c>
      <c r="B4784" s="89"/>
      <c r="G4784" s="39"/>
      <c r="H4784" s="39"/>
      <c r="I4784" s="42">
        <f>IF(F4784&lt;&gt;"结转本期损益",_xlfn.XLOOKUP(D4784,科目余额表[科目编码],科目余额表[抽查项目],"无匹配"),"期间结转")</f>
        <v>0</v>
      </c>
      <c r="J4784" s="38" t="str" cm="1">
        <f t="array" ref="J4784">_xlfn.TEXTJOIN(",", TRUE, _xlfn.UNIQUE(IF((序时账[日期]=B4784)*(序时账[凭证字号]=C4784)*IF(G4784=0,序时账[借方金额]&lt;&gt;0,序时账[借方金额]=0)*(序时账[科目编码]&lt;&gt;D4784), 序时账[科目名称], "")))</f>
        <v/>
      </c>
      <c r="K4784" s="42"/>
      <c r="M4784" s="24"/>
      <c r="N4784" s="23"/>
    </row>
    <row r="4785" spans="1:14">
      <c r="A4785" s="38" t="str" cm="1">
        <f t="array" ref="A4785">_xlfn.TEXTJOIN(",", TRUE, _xlfn.UNIQUE(IF((序时账[日期]=B4785)*(序时账[凭证字号]=C4785), 序时账[科目编码], "")))</f>
        <v>0</v>
      </c>
      <c r="B4785" s="89"/>
      <c r="G4785" s="39"/>
      <c r="H4785" s="39"/>
      <c r="I4785" s="42">
        <f>IF(F4785&lt;&gt;"结转本期损益",_xlfn.XLOOKUP(D4785,科目余额表[科目编码],科目余额表[抽查项目],"无匹配"),"期间结转")</f>
        <v>0</v>
      </c>
      <c r="J4785" s="38" t="str" cm="1">
        <f t="array" ref="J4785">_xlfn.TEXTJOIN(",", TRUE, _xlfn.UNIQUE(IF((序时账[日期]=B4785)*(序时账[凭证字号]=C4785)*IF(G4785=0,序时账[借方金额]&lt;&gt;0,序时账[借方金额]=0)*(序时账[科目编码]&lt;&gt;D4785), 序时账[科目名称], "")))</f>
        <v/>
      </c>
      <c r="K4785" s="42"/>
      <c r="M4785" s="24"/>
      <c r="N4785" s="23"/>
    </row>
    <row r="4786" spans="1:14">
      <c r="A4786" s="38" t="str" cm="1">
        <f t="array" ref="A4786">_xlfn.TEXTJOIN(",", TRUE, _xlfn.UNIQUE(IF((序时账[日期]=B4786)*(序时账[凭证字号]=C4786), 序时账[科目编码], "")))</f>
        <v>0</v>
      </c>
      <c r="B4786" s="89"/>
      <c r="G4786" s="39"/>
      <c r="H4786" s="39"/>
      <c r="I4786" s="42">
        <f>IF(F4786&lt;&gt;"结转本期损益",_xlfn.XLOOKUP(D4786,科目余额表[科目编码],科目余额表[抽查项目],"无匹配"),"期间结转")</f>
        <v>0</v>
      </c>
      <c r="J4786" s="38" t="str" cm="1">
        <f t="array" ref="J4786">_xlfn.TEXTJOIN(",", TRUE, _xlfn.UNIQUE(IF((序时账[日期]=B4786)*(序时账[凭证字号]=C4786)*IF(G4786=0,序时账[借方金额]&lt;&gt;0,序时账[借方金额]=0)*(序时账[科目编码]&lt;&gt;D4786), 序时账[科目名称], "")))</f>
        <v/>
      </c>
      <c r="K4786" s="42"/>
      <c r="M4786" s="24"/>
      <c r="N4786" s="23"/>
    </row>
    <row r="4787" spans="1:14">
      <c r="A4787" s="38" t="str" cm="1">
        <f t="array" ref="A4787">_xlfn.TEXTJOIN(",", TRUE, _xlfn.UNIQUE(IF((序时账[日期]=B4787)*(序时账[凭证字号]=C4787), 序时账[科目编码], "")))</f>
        <v>0</v>
      </c>
      <c r="B4787" s="89"/>
      <c r="G4787" s="39"/>
      <c r="H4787" s="39"/>
      <c r="I4787" s="42">
        <f>IF(F4787&lt;&gt;"结转本期损益",_xlfn.XLOOKUP(D4787,科目余额表[科目编码],科目余额表[抽查项目],"无匹配"),"期间结转")</f>
        <v>0</v>
      </c>
      <c r="J4787" s="38" t="str" cm="1">
        <f t="array" ref="J4787">_xlfn.TEXTJOIN(",", TRUE, _xlfn.UNIQUE(IF((序时账[日期]=B4787)*(序时账[凭证字号]=C4787)*IF(G4787=0,序时账[借方金额]&lt;&gt;0,序时账[借方金额]=0)*(序时账[科目编码]&lt;&gt;D4787), 序时账[科目名称], "")))</f>
        <v/>
      </c>
      <c r="K4787" s="42"/>
      <c r="M4787" s="24"/>
      <c r="N4787" s="23"/>
    </row>
    <row r="4788" spans="1:14">
      <c r="A4788" s="38" t="str" cm="1">
        <f t="array" ref="A4788">_xlfn.TEXTJOIN(",", TRUE, _xlfn.UNIQUE(IF((序时账[日期]=B4788)*(序时账[凭证字号]=C4788), 序时账[科目编码], "")))</f>
        <v>0</v>
      </c>
      <c r="B4788" s="89"/>
      <c r="G4788" s="39"/>
      <c r="H4788" s="39"/>
      <c r="I4788" s="42">
        <f>IF(F4788&lt;&gt;"结转本期损益",_xlfn.XLOOKUP(D4788,科目余额表[科目编码],科目余额表[抽查项目],"无匹配"),"期间结转")</f>
        <v>0</v>
      </c>
      <c r="J4788" s="38" t="str" cm="1">
        <f t="array" ref="J4788">_xlfn.TEXTJOIN(",", TRUE, _xlfn.UNIQUE(IF((序时账[日期]=B4788)*(序时账[凭证字号]=C4788)*IF(G4788=0,序时账[借方金额]&lt;&gt;0,序时账[借方金额]=0)*(序时账[科目编码]&lt;&gt;D4788), 序时账[科目名称], "")))</f>
        <v/>
      </c>
      <c r="K4788" s="42"/>
      <c r="M4788" s="24"/>
      <c r="N4788" s="23"/>
    </row>
    <row r="4789" spans="1:14">
      <c r="A4789" s="38" t="str" cm="1">
        <f t="array" ref="A4789">_xlfn.TEXTJOIN(",", TRUE, _xlfn.UNIQUE(IF((序时账[日期]=B4789)*(序时账[凭证字号]=C4789), 序时账[科目编码], "")))</f>
        <v>0</v>
      </c>
      <c r="B4789" s="89"/>
      <c r="G4789" s="39"/>
      <c r="H4789" s="39"/>
      <c r="I4789" s="42">
        <f>IF(F4789&lt;&gt;"结转本期损益",_xlfn.XLOOKUP(D4789,科目余额表[科目编码],科目余额表[抽查项目],"无匹配"),"期间结转")</f>
        <v>0</v>
      </c>
      <c r="J4789" s="38" t="str" cm="1">
        <f t="array" ref="J4789">_xlfn.TEXTJOIN(",", TRUE, _xlfn.UNIQUE(IF((序时账[日期]=B4789)*(序时账[凭证字号]=C4789)*IF(G4789=0,序时账[借方金额]&lt;&gt;0,序时账[借方金额]=0)*(序时账[科目编码]&lt;&gt;D4789), 序时账[科目名称], "")))</f>
        <v/>
      </c>
      <c r="K4789" s="42"/>
      <c r="M4789" s="24"/>
      <c r="N4789" s="23"/>
    </row>
    <row r="4790" spans="1:14">
      <c r="A4790" s="38" t="str" cm="1">
        <f t="array" ref="A4790">_xlfn.TEXTJOIN(",", TRUE, _xlfn.UNIQUE(IF((序时账[日期]=B4790)*(序时账[凭证字号]=C4790), 序时账[科目编码], "")))</f>
        <v>0</v>
      </c>
      <c r="B4790" s="89"/>
      <c r="G4790" s="39"/>
      <c r="H4790" s="39"/>
      <c r="I4790" s="42">
        <f>IF(F4790&lt;&gt;"结转本期损益",_xlfn.XLOOKUP(D4790,科目余额表[科目编码],科目余额表[抽查项目],"无匹配"),"期间结转")</f>
        <v>0</v>
      </c>
      <c r="J4790" s="38" t="str" cm="1">
        <f t="array" ref="J4790">_xlfn.TEXTJOIN(",", TRUE, _xlfn.UNIQUE(IF((序时账[日期]=B4790)*(序时账[凭证字号]=C4790)*IF(G4790=0,序时账[借方金额]&lt;&gt;0,序时账[借方金额]=0)*(序时账[科目编码]&lt;&gt;D4790), 序时账[科目名称], "")))</f>
        <v/>
      </c>
      <c r="K4790" s="42"/>
      <c r="M4790" s="24"/>
      <c r="N4790" s="23"/>
    </row>
    <row r="4791" spans="1:14">
      <c r="A4791" s="38" t="str" cm="1">
        <f t="array" ref="A4791">_xlfn.TEXTJOIN(",", TRUE, _xlfn.UNIQUE(IF((序时账[日期]=B4791)*(序时账[凭证字号]=C4791), 序时账[科目编码], "")))</f>
        <v>0</v>
      </c>
      <c r="B4791" s="89"/>
      <c r="G4791" s="39"/>
      <c r="H4791" s="39"/>
      <c r="I4791" s="42">
        <f>IF(F4791&lt;&gt;"结转本期损益",_xlfn.XLOOKUP(D4791,科目余额表[科目编码],科目余额表[抽查项目],"无匹配"),"期间结转")</f>
        <v>0</v>
      </c>
      <c r="J4791" s="38" t="str" cm="1">
        <f t="array" ref="J4791">_xlfn.TEXTJOIN(",", TRUE, _xlfn.UNIQUE(IF((序时账[日期]=B4791)*(序时账[凭证字号]=C4791)*IF(G4791=0,序时账[借方金额]&lt;&gt;0,序时账[借方金额]=0)*(序时账[科目编码]&lt;&gt;D4791), 序时账[科目名称], "")))</f>
        <v/>
      </c>
      <c r="K4791" s="42"/>
      <c r="M4791" s="24"/>
      <c r="N4791" s="23"/>
    </row>
    <row r="4792" spans="1:14">
      <c r="A4792" s="38" t="str" cm="1">
        <f t="array" ref="A4792">_xlfn.TEXTJOIN(",", TRUE, _xlfn.UNIQUE(IF((序时账[日期]=B4792)*(序时账[凭证字号]=C4792), 序时账[科目编码], "")))</f>
        <v>0</v>
      </c>
      <c r="B4792" s="89"/>
      <c r="G4792" s="39"/>
      <c r="H4792" s="39"/>
      <c r="I4792" s="42">
        <f>IF(F4792&lt;&gt;"结转本期损益",_xlfn.XLOOKUP(D4792,科目余额表[科目编码],科目余额表[抽查项目],"无匹配"),"期间结转")</f>
        <v>0</v>
      </c>
      <c r="J4792" s="38" t="str" cm="1">
        <f t="array" ref="J4792">_xlfn.TEXTJOIN(",", TRUE, _xlfn.UNIQUE(IF((序时账[日期]=B4792)*(序时账[凭证字号]=C4792)*IF(G4792=0,序时账[借方金额]&lt;&gt;0,序时账[借方金额]=0)*(序时账[科目编码]&lt;&gt;D4792), 序时账[科目名称], "")))</f>
        <v/>
      </c>
      <c r="K4792" s="42"/>
      <c r="M4792" s="24"/>
      <c r="N4792" s="23"/>
    </row>
    <row r="4793" spans="1:14">
      <c r="A4793" s="38" t="str" cm="1">
        <f t="array" ref="A4793">_xlfn.TEXTJOIN(",", TRUE, _xlfn.UNIQUE(IF((序时账[日期]=B4793)*(序时账[凭证字号]=C4793), 序时账[科目编码], "")))</f>
        <v>0</v>
      </c>
      <c r="B4793" s="89"/>
      <c r="G4793" s="39"/>
      <c r="H4793" s="39"/>
      <c r="I4793" s="42">
        <f>IF(F4793&lt;&gt;"结转本期损益",_xlfn.XLOOKUP(D4793,科目余额表[科目编码],科目余额表[抽查项目],"无匹配"),"期间结转")</f>
        <v>0</v>
      </c>
      <c r="J4793" s="38" t="str" cm="1">
        <f t="array" ref="J4793">_xlfn.TEXTJOIN(",", TRUE, _xlfn.UNIQUE(IF((序时账[日期]=B4793)*(序时账[凭证字号]=C4793)*IF(G4793=0,序时账[借方金额]&lt;&gt;0,序时账[借方金额]=0)*(序时账[科目编码]&lt;&gt;D4793), 序时账[科目名称], "")))</f>
        <v/>
      </c>
      <c r="K4793" s="42"/>
      <c r="M4793" s="24"/>
      <c r="N4793" s="23"/>
    </row>
    <row r="4794" spans="1:14">
      <c r="A4794" s="38" t="str" cm="1">
        <f t="array" ref="A4794">_xlfn.TEXTJOIN(",", TRUE, _xlfn.UNIQUE(IF((序时账[日期]=B4794)*(序时账[凭证字号]=C4794), 序时账[科目编码], "")))</f>
        <v>0</v>
      </c>
      <c r="B4794" s="89"/>
      <c r="G4794" s="39"/>
      <c r="H4794" s="39"/>
      <c r="I4794" s="42">
        <f>IF(F4794&lt;&gt;"结转本期损益",_xlfn.XLOOKUP(D4794,科目余额表[科目编码],科目余额表[抽查项目],"无匹配"),"期间结转")</f>
        <v>0</v>
      </c>
      <c r="J4794" s="38" t="str" cm="1">
        <f t="array" ref="J4794">_xlfn.TEXTJOIN(",", TRUE, _xlfn.UNIQUE(IF((序时账[日期]=B4794)*(序时账[凭证字号]=C4794)*IF(G4794=0,序时账[借方金额]&lt;&gt;0,序时账[借方金额]=0)*(序时账[科目编码]&lt;&gt;D4794), 序时账[科目名称], "")))</f>
        <v/>
      </c>
      <c r="K4794" s="42"/>
      <c r="M4794" s="24"/>
      <c r="N4794" s="23"/>
    </row>
    <row r="4795" spans="1:14">
      <c r="A4795" s="38" t="str" cm="1">
        <f t="array" ref="A4795">_xlfn.TEXTJOIN(",", TRUE, _xlfn.UNIQUE(IF((序时账[日期]=B4795)*(序时账[凭证字号]=C4795), 序时账[科目编码], "")))</f>
        <v>0</v>
      </c>
      <c r="B4795" s="89"/>
      <c r="G4795" s="39"/>
      <c r="H4795" s="39"/>
      <c r="I4795" s="42">
        <f>IF(F4795&lt;&gt;"结转本期损益",_xlfn.XLOOKUP(D4795,科目余额表[科目编码],科目余额表[抽查项目],"无匹配"),"期间结转")</f>
        <v>0</v>
      </c>
      <c r="J4795" s="38" t="str" cm="1">
        <f t="array" ref="J4795">_xlfn.TEXTJOIN(",", TRUE, _xlfn.UNIQUE(IF((序时账[日期]=B4795)*(序时账[凭证字号]=C4795)*IF(G4795=0,序时账[借方金额]&lt;&gt;0,序时账[借方金额]=0)*(序时账[科目编码]&lt;&gt;D4795), 序时账[科目名称], "")))</f>
        <v/>
      </c>
      <c r="K4795" s="42"/>
      <c r="M4795" s="24"/>
      <c r="N4795" s="23"/>
    </row>
    <row r="4796" spans="1:14">
      <c r="A4796" s="38" t="str" cm="1">
        <f t="array" ref="A4796">_xlfn.TEXTJOIN(",", TRUE, _xlfn.UNIQUE(IF((序时账[日期]=B4796)*(序时账[凭证字号]=C4796), 序时账[科目编码], "")))</f>
        <v>0</v>
      </c>
      <c r="B4796" s="89"/>
      <c r="G4796" s="39"/>
      <c r="H4796" s="39"/>
      <c r="I4796" s="42">
        <f>IF(F4796&lt;&gt;"结转本期损益",_xlfn.XLOOKUP(D4796,科目余额表[科目编码],科目余额表[抽查项目],"无匹配"),"期间结转")</f>
        <v>0</v>
      </c>
      <c r="J4796" s="38" t="str" cm="1">
        <f t="array" ref="J4796">_xlfn.TEXTJOIN(",", TRUE, _xlfn.UNIQUE(IF((序时账[日期]=B4796)*(序时账[凭证字号]=C4796)*IF(G4796=0,序时账[借方金额]&lt;&gt;0,序时账[借方金额]=0)*(序时账[科目编码]&lt;&gt;D4796), 序时账[科目名称], "")))</f>
        <v/>
      </c>
      <c r="K4796" s="42"/>
      <c r="M4796" s="24"/>
      <c r="N4796" s="23"/>
    </row>
    <row r="4797" spans="1:14">
      <c r="A4797" s="38" t="str" cm="1">
        <f t="array" ref="A4797">_xlfn.TEXTJOIN(",", TRUE, _xlfn.UNIQUE(IF((序时账[日期]=B4797)*(序时账[凭证字号]=C4797), 序时账[科目编码], "")))</f>
        <v>0</v>
      </c>
      <c r="B4797" s="89"/>
      <c r="G4797" s="39"/>
      <c r="H4797" s="39"/>
      <c r="I4797" s="42">
        <f>IF(F4797&lt;&gt;"结转本期损益",_xlfn.XLOOKUP(D4797,科目余额表[科目编码],科目余额表[抽查项目],"无匹配"),"期间结转")</f>
        <v>0</v>
      </c>
      <c r="J4797" s="38" t="str" cm="1">
        <f t="array" ref="J4797">_xlfn.TEXTJOIN(",", TRUE, _xlfn.UNIQUE(IF((序时账[日期]=B4797)*(序时账[凭证字号]=C4797)*IF(G4797=0,序时账[借方金额]&lt;&gt;0,序时账[借方金额]=0)*(序时账[科目编码]&lt;&gt;D4797), 序时账[科目名称], "")))</f>
        <v/>
      </c>
      <c r="K4797" s="42"/>
      <c r="M4797" s="24"/>
      <c r="N4797" s="23"/>
    </row>
    <row r="4798" spans="1:14">
      <c r="A4798" s="38" t="str" cm="1">
        <f t="array" ref="A4798">_xlfn.TEXTJOIN(",", TRUE, _xlfn.UNIQUE(IF((序时账[日期]=B4798)*(序时账[凭证字号]=C4798), 序时账[科目编码], "")))</f>
        <v>0</v>
      </c>
      <c r="B4798" s="89"/>
      <c r="G4798" s="39"/>
      <c r="H4798" s="39"/>
      <c r="I4798" s="42">
        <f>IF(F4798&lt;&gt;"结转本期损益",_xlfn.XLOOKUP(D4798,科目余额表[科目编码],科目余额表[抽查项目],"无匹配"),"期间结转")</f>
        <v>0</v>
      </c>
      <c r="J4798" s="38" t="str" cm="1">
        <f t="array" ref="J4798">_xlfn.TEXTJOIN(",", TRUE, _xlfn.UNIQUE(IF((序时账[日期]=B4798)*(序时账[凭证字号]=C4798)*IF(G4798=0,序时账[借方金额]&lt;&gt;0,序时账[借方金额]=0)*(序时账[科目编码]&lt;&gt;D4798), 序时账[科目名称], "")))</f>
        <v/>
      </c>
      <c r="K4798" s="42"/>
      <c r="M4798" s="24"/>
      <c r="N4798" s="23"/>
    </row>
    <row r="4799" spans="1:14">
      <c r="A4799" s="38" t="str" cm="1">
        <f t="array" ref="A4799">_xlfn.TEXTJOIN(",", TRUE, _xlfn.UNIQUE(IF((序时账[日期]=B4799)*(序时账[凭证字号]=C4799), 序时账[科目编码], "")))</f>
        <v>0</v>
      </c>
      <c r="B4799" s="89"/>
      <c r="G4799" s="39"/>
      <c r="H4799" s="39"/>
      <c r="I4799" s="42">
        <f>IF(F4799&lt;&gt;"结转本期损益",_xlfn.XLOOKUP(D4799,科目余额表[科目编码],科目余额表[抽查项目],"无匹配"),"期间结转")</f>
        <v>0</v>
      </c>
      <c r="J4799" s="38" t="str" cm="1">
        <f t="array" ref="J4799">_xlfn.TEXTJOIN(",", TRUE, _xlfn.UNIQUE(IF((序时账[日期]=B4799)*(序时账[凭证字号]=C4799)*IF(G4799=0,序时账[借方金额]&lt;&gt;0,序时账[借方金额]=0)*(序时账[科目编码]&lt;&gt;D4799), 序时账[科目名称], "")))</f>
        <v/>
      </c>
      <c r="K4799" s="42"/>
      <c r="M4799" s="24"/>
      <c r="N4799" s="23"/>
    </row>
    <row r="4800" spans="1:14">
      <c r="A4800" s="38" t="str" cm="1">
        <f t="array" ref="A4800">_xlfn.TEXTJOIN(",", TRUE, _xlfn.UNIQUE(IF((序时账[日期]=B4800)*(序时账[凭证字号]=C4800), 序时账[科目编码], "")))</f>
        <v>0</v>
      </c>
      <c r="B4800" s="89"/>
      <c r="G4800" s="39"/>
      <c r="H4800" s="39"/>
      <c r="I4800" s="42">
        <f>IF(F4800&lt;&gt;"结转本期损益",_xlfn.XLOOKUP(D4800,科目余额表[科目编码],科目余额表[抽查项目],"无匹配"),"期间结转")</f>
        <v>0</v>
      </c>
      <c r="J4800" s="38" t="str" cm="1">
        <f t="array" ref="J4800">_xlfn.TEXTJOIN(",", TRUE, _xlfn.UNIQUE(IF((序时账[日期]=B4800)*(序时账[凭证字号]=C4800)*IF(G4800=0,序时账[借方金额]&lt;&gt;0,序时账[借方金额]=0)*(序时账[科目编码]&lt;&gt;D4800), 序时账[科目名称], "")))</f>
        <v/>
      </c>
      <c r="K4800" s="42"/>
      <c r="M4800" s="24"/>
      <c r="N4800" s="23"/>
    </row>
    <row r="4801" spans="1:14">
      <c r="A4801" s="38" t="str" cm="1">
        <f t="array" ref="A4801">_xlfn.TEXTJOIN(",", TRUE, _xlfn.UNIQUE(IF((序时账[日期]=B4801)*(序时账[凭证字号]=C4801), 序时账[科目编码], "")))</f>
        <v>0</v>
      </c>
      <c r="B4801" s="89"/>
      <c r="G4801" s="39"/>
      <c r="H4801" s="39"/>
      <c r="I4801" s="42">
        <f>IF(F4801&lt;&gt;"结转本期损益",_xlfn.XLOOKUP(D4801,科目余额表[科目编码],科目余额表[抽查项目],"无匹配"),"期间结转")</f>
        <v>0</v>
      </c>
      <c r="J4801" s="38" t="str" cm="1">
        <f t="array" ref="J4801">_xlfn.TEXTJOIN(",", TRUE, _xlfn.UNIQUE(IF((序时账[日期]=B4801)*(序时账[凭证字号]=C4801)*IF(G4801=0,序时账[借方金额]&lt;&gt;0,序时账[借方金额]=0)*(序时账[科目编码]&lt;&gt;D4801), 序时账[科目名称], "")))</f>
        <v/>
      </c>
      <c r="K4801" s="42"/>
      <c r="M4801" s="24"/>
      <c r="N4801" s="23"/>
    </row>
    <row r="4802" spans="1:14">
      <c r="A4802" s="38" t="str" cm="1">
        <f t="array" ref="A4802">_xlfn.TEXTJOIN(",", TRUE, _xlfn.UNIQUE(IF((序时账[日期]=B4802)*(序时账[凭证字号]=C4802), 序时账[科目编码], "")))</f>
        <v>0</v>
      </c>
      <c r="B4802" s="89"/>
      <c r="G4802" s="39"/>
      <c r="H4802" s="39"/>
      <c r="I4802" s="42">
        <f>IF(F4802&lt;&gt;"结转本期损益",_xlfn.XLOOKUP(D4802,科目余额表[科目编码],科目余额表[抽查项目],"无匹配"),"期间结转")</f>
        <v>0</v>
      </c>
      <c r="J4802" s="38" t="str" cm="1">
        <f t="array" ref="J4802">_xlfn.TEXTJOIN(",", TRUE, _xlfn.UNIQUE(IF((序时账[日期]=B4802)*(序时账[凭证字号]=C4802)*IF(G4802=0,序时账[借方金额]&lt;&gt;0,序时账[借方金额]=0)*(序时账[科目编码]&lt;&gt;D4802), 序时账[科目名称], "")))</f>
        <v/>
      </c>
      <c r="K4802" s="42"/>
      <c r="M4802" s="24"/>
      <c r="N4802" s="23"/>
    </row>
    <row r="4803" spans="1:14">
      <c r="A4803" s="38" t="str" cm="1">
        <f t="array" ref="A4803">_xlfn.TEXTJOIN(",", TRUE, _xlfn.UNIQUE(IF((序时账[日期]=B4803)*(序时账[凭证字号]=C4803), 序时账[科目编码], "")))</f>
        <v>0</v>
      </c>
      <c r="B4803" s="89"/>
      <c r="G4803" s="39"/>
      <c r="H4803" s="39"/>
      <c r="I4803" s="42">
        <f>IF(F4803&lt;&gt;"结转本期损益",_xlfn.XLOOKUP(D4803,科目余额表[科目编码],科目余额表[抽查项目],"无匹配"),"期间结转")</f>
        <v>0</v>
      </c>
      <c r="J4803" s="38" t="str" cm="1">
        <f t="array" ref="J4803">_xlfn.TEXTJOIN(",", TRUE, _xlfn.UNIQUE(IF((序时账[日期]=B4803)*(序时账[凭证字号]=C4803)*IF(G4803=0,序时账[借方金额]&lt;&gt;0,序时账[借方金额]=0)*(序时账[科目编码]&lt;&gt;D4803), 序时账[科目名称], "")))</f>
        <v/>
      </c>
      <c r="K4803" s="42"/>
      <c r="M4803" s="24"/>
      <c r="N4803" s="23"/>
    </row>
    <row r="4804" spans="1:14">
      <c r="A4804" s="38" t="str" cm="1">
        <f t="array" ref="A4804">_xlfn.TEXTJOIN(",", TRUE, _xlfn.UNIQUE(IF((序时账[日期]=B4804)*(序时账[凭证字号]=C4804), 序时账[科目编码], "")))</f>
        <v>0</v>
      </c>
      <c r="B4804" s="89"/>
      <c r="G4804" s="39"/>
      <c r="H4804" s="39"/>
      <c r="I4804" s="42">
        <f>IF(F4804&lt;&gt;"结转本期损益",_xlfn.XLOOKUP(D4804,科目余额表[科目编码],科目余额表[抽查项目],"无匹配"),"期间结转")</f>
        <v>0</v>
      </c>
      <c r="J4804" s="38" t="str" cm="1">
        <f t="array" ref="J4804">_xlfn.TEXTJOIN(",", TRUE, _xlfn.UNIQUE(IF((序时账[日期]=B4804)*(序时账[凭证字号]=C4804)*IF(G4804=0,序时账[借方金额]&lt;&gt;0,序时账[借方金额]=0)*(序时账[科目编码]&lt;&gt;D4804), 序时账[科目名称], "")))</f>
        <v/>
      </c>
      <c r="K4804" s="42"/>
      <c r="M4804" s="24"/>
      <c r="N4804" s="23"/>
    </row>
    <row r="4805" spans="1:14">
      <c r="A4805" s="38" t="str" cm="1">
        <f t="array" ref="A4805">_xlfn.TEXTJOIN(",", TRUE, _xlfn.UNIQUE(IF((序时账[日期]=B4805)*(序时账[凭证字号]=C4805), 序时账[科目编码], "")))</f>
        <v>0</v>
      </c>
      <c r="B4805" s="89"/>
      <c r="G4805" s="39"/>
      <c r="H4805" s="39"/>
      <c r="I4805" s="42">
        <f>IF(F4805&lt;&gt;"结转本期损益",_xlfn.XLOOKUP(D4805,科目余额表[科目编码],科目余额表[抽查项目],"无匹配"),"期间结转")</f>
        <v>0</v>
      </c>
      <c r="J4805" s="38" t="str" cm="1">
        <f t="array" ref="J4805">_xlfn.TEXTJOIN(",", TRUE, _xlfn.UNIQUE(IF((序时账[日期]=B4805)*(序时账[凭证字号]=C4805)*IF(G4805=0,序时账[借方金额]&lt;&gt;0,序时账[借方金额]=0)*(序时账[科目编码]&lt;&gt;D4805), 序时账[科目名称], "")))</f>
        <v/>
      </c>
      <c r="K4805" s="42"/>
      <c r="M4805" s="24"/>
      <c r="N4805" s="23"/>
    </row>
    <row r="4806" spans="1:14">
      <c r="A4806" s="38" t="str" cm="1">
        <f t="array" ref="A4806">_xlfn.TEXTJOIN(",", TRUE, _xlfn.UNIQUE(IF((序时账[日期]=B4806)*(序时账[凭证字号]=C4806), 序时账[科目编码], "")))</f>
        <v>0</v>
      </c>
      <c r="B4806" s="89"/>
      <c r="G4806" s="39"/>
      <c r="H4806" s="39"/>
      <c r="I4806" s="42">
        <f>IF(F4806&lt;&gt;"结转本期损益",_xlfn.XLOOKUP(D4806,科目余额表[科目编码],科目余额表[抽查项目],"无匹配"),"期间结转")</f>
        <v>0</v>
      </c>
      <c r="J4806" s="38" t="str" cm="1">
        <f t="array" ref="J4806">_xlfn.TEXTJOIN(",", TRUE, _xlfn.UNIQUE(IF((序时账[日期]=B4806)*(序时账[凭证字号]=C4806)*IF(G4806=0,序时账[借方金额]&lt;&gt;0,序时账[借方金额]=0)*(序时账[科目编码]&lt;&gt;D4806), 序时账[科目名称], "")))</f>
        <v/>
      </c>
      <c r="K4806" s="42"/>
      <c r="M4806" s="24"/>
      <c r="N4806" s="23"/>
    </row>
    <row r="4807" spans="1:14">
      <c r="A4807" s="38" t="str" cm="1">
        <f t="array" ref="A4807">_xlfn.TEXTJOIN(",", TRUE, _xlfn.UNIQUE(IF((序时账[日期]=B4807)*(序时账[凭证字号]=C4807), 序时账[科目编码], "")))</f>
        <v>0</v>
      </c>
      <c r="B4807" s="89"/>
      <c r="G4807" s="39"/>
      <c r="H4807" s="39"/>
      <c r="I4807" s="42">
        <f>IF(F4807&lt;&gt;"结转本期损益",_xlfn.XLOOKUP(D4807,科目余额表[科目编码],科目余额表[抽查项目],"无匹配"),"期间结转")</f>
        <v>0</v>
      </c>
      <c r="J4807" s="38" t="str" cm="1">
        <f t="array" ref="J4807">_xlfn.TEXTJOIN(",", TRUE, _xlfn.UNIQUE(IF((序时账[日期]=B4807)*(序时账[凭证字号]=C4807)*IF(G4807=0,序时账[借方金额]&lt;&gt;0,序时账[借方金额]=0)*(序时账[科目编码]&lt;&gt;D4807), 序时账[科目名称], "")))</f>
        <v/>
      </c>
      <c r="K4807" s="42"/>
      <c r="M4807" s="24"/>
      <c r="N4807" s="23"/>
    </row>
    <row r="4808" spans="1:14">
      <c r="A4808" s="38" t="str" cm="1">
        <f t="array" ref="A4808">_xlfn.TEXTJOIN(",", TRUE, _xlfn.UNIQUE(IF((序时账[日期]=B4808)*(序时账[凭证字号]=C4808), 序时账[科目编码], "")))</f>
        <v>0</v>
      </c>
      <c r="B4808" s="89"/>
      <c r="G4808" s="39"/>
      <c r="H4808" s="39"/>
      <c r="I4808" s="42">
        <f>IF(F4808&lt;&gt;"结转本期损益",_xlfn.XLOOKUP(D4808,科目余额表[科目编码],科目余额表[抽查项目],"无匹配"),"期间结转")</f>
        <v>0</v>
      </c>
      <c r="J4808" s="38" t="str" cm="1">
        <f t="array" ref="J4808">_xlfn.TEXTJOIN(",", TRUE, _xlfn.UNIQUE(IF((序时账[日期]=B4808)*(序时账[凭证字号]=C4808)*IF(G4808=0,序时账[借方金额]&lt;&gt;0,序时账[借方金额]=0)*(序时账[科目编码]&lt;&gt;D4808), 序时账[科目名称], "")))</f>
        <v/>
      </c>
      <c r="K4808" s="42"/>
      <c r="M4808" s="24"/>
      <c r="N4808" s="23"/>
    </row>
    <row r="4809" spans="1:14">
      <c r="A4809" s="38" t="str" cm="1">
        <f t="array" ref="A4809">_xlfn.TEXTJOIN(",", TRUE, _xlfn.UNIQUE(IF((序时账[日期]=B4809)*(序时账[凭证字号]=C4809), 序时账[科目编码], "")))</f>
        <v>0</v>
      </c>
      <c r="B4809" s="89"/>
      <c r="G4809" s="39"/>
      <c r="H4809" s="39"/>
      <c r="I4809" s="42">
        <f>IF(F4809&lt;&gt;"结转本期损益",_xlfn.XLOOKUP(D4809,科目余额表[科目编码],科目余额表[抽查项目],"无匹配"),"期间结转")</f>
        <v>0</v>
      </c>
      <c r="J4809" s="38" t="str" cm="1">
        <f t="array" ref="J4809">_xlfn.TEXTJOIN(",", TRUE, _xlfn.UNIQUE(IF((序时账[日期]=B4809)*(序时账[凭证字号]=C4809)*IF(G4809=0,序时账[借方金额]&lt;&gt;0,序时账[借方金额]=0)*(序时账[科目编码]&lt;&gt;D4809), 序时账[科目名称], "")))</f>
        <v/>
      </c>
      <c r="K4809" s="42"/>
      <c r="M4809" s="24"/>
      <c r="N4809" s="23"/>
    </row>
    <row r="4810" spans="1:14">
      <c r="A4810" s="38" t="str" cm="1">
        <f t="array" ref="A4810">_xlfn.TEXTJOIN(",", TRUE, _xlfn.UNIQUE(IF((序时账[日期]=B4810)*(序时账[凭证字号]=C4810), 序时账[科目编码], "")))</f>
        <v>0</v>
      </c>
      <c r="B4810" s="89"/>
      <c r="G4810" s="39"/>
      <c r="H4810" s="39"/>
      <c r="I4810" s="42">
        <f>IF(F4810&lt;&gt;"结转本期损益",_xlfn.XLOOKUP(D4810,科目余额表[科目编码],科目余额表[抽查项目],"无匹配"),"期间结转")</f>
        <v>0</v>
      </c>
      <c r="J4810" s="38" t="str" cm="1">
        <f t="array" ref="J4810">_xlfn.TEXTJOIN(",", TRUE, _xlfn.UNIQUE(IF((序时账[日期]=B4810)*(序时账[凭证字号]=C4810)*IF(G4810=0,序时账[借方金额]&lt;&gt;0,序时账[借方金额]=0)*(序时账[科目编码]&lt;&gt;D4810), 序时账[科目名称], "")))</f>
        <v/>
      </c>
      <c r="K4810" s="42"/>
      <c r="M4810" s="24"/>
      <c r="N4810" s="23"/>
    </row>
    <row r="4811" spans="1:14">
      <c r="A4811" s="38" t="str" cm="1">
        <f t="array" ref="A4811">_xlfn.TEXTJOIN(",", TRUE, _xlfn.UNIQUE(IF((序时账[日期]=B4811)*(序时账[凭证字号]=C4811), 序时账[科目编码], "")))</f>
        <v>0</v>
      </c>
      <c r="B4811" s="89"/>
      <c r="G4811" s="39"/>
      <c r="H4811" s="39"/>
      <c r="I4811" s="42">
        <f>IF(F4811&lt;&gt;"结转本期损益",_xlfn.XLOOKUP(D4811,科目余额表[科目编码],科目余额表[抽查项目],"无匹配"),"期间结转")</f>
        <v>0</v>
      </c>
      <c r="J4811" s="38" t="str" cm="1">
        <f t="array" ref="J4811">_xlfn.TEXTJOIN(",", TRUE, _xlfn.UNIQUE(IF((序时账[日期]=B4811)*(序时账[凭证字号]=C4811)*IF(G4811=0,序时账[借方金额]&lt;&gt;0,序时账[借方金额]=0)*(序时账[科目编码]&lt;&gt;D4811), 序时账[科目名称], "")))</f>
        <v/>
      </c>
      <c r="K4811" s="42"/>
      <c r="M4811" s="24"/>
      <c r="N4811" s="23"/>
    </row>
    <row r="4812" spans="1:14">
      <c r="A4812" s="38" t="str" cm="1">
        <f t="array" ref="A4812">_xlfn.TEXTJOIN(",", TRUE, _xlfn.UNIQUE(IF((序时账[日期]=B4812)*(序时账[凭证字号]=C4812), 序时账[科目编码], "")))</f>
        <v>0</v>
      </c>
      <c r="B4812" s="89"/>
      <c r="G4812" s="39"/>
      <c r="H4812" s="39"/>
      <c r="I4812" s="42">
        <f>IF(F4812&lt;&gt;"结转本期损益",_xlfn.XLOOKUP(D4812,科目余额表[科目编码],科目余额表[抽查项目],"无匹配"),"期间结转")</f>
        <v>0</v>
      </c>
      <c r="J4812" s="38" t="str" cm="1">
        <f t="array" ref="J4812">_xlfn.TEXTJOIN(",", TRUE, _xlfn.UNIQUE(IF((序时账[日期]=B4812)*(序时账[凭证字号]=C4812)*IF(G4812=0,序时账[借方金额]&lt;&gt;0,序时账[借方金额]=0)*(序时账[科目编码]&lt;&gt;D4812), 序时账[科目名称], "")))</f>
        <v/>
      </c>
      <c r="K4812" s="42"/>
      <c r="M4812" s="24"/>
      <c r="N4812" s="23"/>
    </row>
    <row r="4813" spans="1:14">
      <c r="A4813" s="38" t="str" cm="1">
        <f t="array" ref="A4813">_xlfn.TEXTJOIN(",", TRUE, _xlfn.UNIQUE(IF((序时账[日期]=B4813)*(序时账[凭证字号]=C4813), 序时账[科目编码], "")))</f>
        <v>0</v>
      </c>
      <c r="B4813" s="89"/>
      <c r="G4813" s="39"/>
      <c r="H4813" s="39"/>
      <c r="I4813" s="42">
        <f>IF(F4813&lt;&gt;"结转本期损益",_xlfn.XLOOKUP(D4813,科目余额表[科目编码],科目余额表[抽查项目],"无匹配"),"期间结转")</f>
        <v>0</v>
      </c>
      <c r="J4813" s="38" t="str" cm="1">
        <f t="array" ref="J4813">_xlfn.TEXTJOIN(",", TRUE, _xlfn.UNIQUE(IF((序时账[日期]=B4813)*(序时账[凭证字号]=C4813)*IF(G4813=0,序时账[借方金额]&lt;&gt;0,序时账[借方金额]=0)*(序时账[科目编码]&lt;&gt;D4813), 序时账[科目名称], "")))</f>
        <v/>
      </c>
      <c r="K4813" s="42"/>
      <c r="M4813" s="24"/>
      <c r="N4813" s="23"/>
    </row>
    <row r="4814" spans="1:14">
      <c r="A4814" s="38" t="str" cm="1">
        <f t="array" ref="A4814">_xlfn.TEXTJOIN(",", TRUE, _xlfn.UNIQUE(IF((序时账[日期]=B4814)*(序时账[凭证字号]=C4814), 序时账[科目编码], "")))</f>
        <v>0</v>
      </c>
      <c r="B4814" s="89"/>
      <c r="G4814" s="39"/>
      <c r="H4814" s="39"/>
      <c r="I4814" s="42">
        <f>IF(F4814&lt;&gt;"结转本期损益",_xlfn.XLOOKUP(D4814,科目余额表[科目编码],科目余额表[抽查项目],"无匹配"),"期间结转")</f>
        <v>0</v>
      </c>
      <c r="J4814" s="38" t="str" cm="1">
        <f t="array" ref="J4814">_xlfn.TEXTJOIN(",", TRUE, _xlfn.UNIQUE(IF((序时账[日期]=B4814)*(序时账[凭证字号]=C4814)*IF(G4814=0,序时账[借方金额]&lt;&gt;0,序时账[借方金额]=0)*(序时账[科目编码]&lt;&gt;D4814), 序时账[科目名称], "")))</f>
        <v/>
      </c>
      <c r="K4814" s="42"/>
      <c r="M4814" s="24"/>
      <c r="N4814" s="23"/>
    </row>
    <row r="4815" spans="1:14">
      <c r="A4815" s="38" t="str" cm="1">
        <f t="array" ref="A4815">_xlfn.TEXTJOIN(",", TRUE, _xlfn.UNIQUE(IF((序时账[日期]=B4815)*(序时账[凭证字号]=C4815), 序时账[科目编码], "")))</f>
        <v>0</v>
      </c>
      <c r="B4815" s="89"/>
      <c r="G4815" s="39"/>
      <c r="H4815" s="39"/>
      <c r="I4815" s="42">
        <f>IF(F4815&lt;&gt;"结转本期损益",_xlfn.XLOOKUP(D4815,科目余额表[科目编码],科目余额表[抽查项目],"无匹配"),"期间结转")</f>
        <v>0</v>
      </c>
      <c r="J4815" s="38" t="str" cm="1">
        <f t="array" ref="J4815">_xlfn.TEXTJOIN(",", TRUE, _xlfn.UNIQUE(IF((序时账[日期]=B4815)*(序时账[凭证字号]=C4815)*IF(G4815=0,序时账[借方金额]&lt;&gt;0,序时账[借方金额]=0)*(序时账[科目编码]&lt;&gt;D4815), 序时账[科目名称], "")))</f>
        <v/>
      </c>
      <c r="K4815" s="42"/>
      <c r="M4815" s="24"/>
      <c r="N4815" s="23"/>
    </row>
    <row r="4816" spans="1:14">
      <c r="A4816" s="38" t="str" cm="1">
        <f t="array" ref="A4816">_xlfn.TEXTJOIN(",", TRUE, _xlfn.UNIQUE(IF((序时账[日期]=B4816)*(序时账[凭证字号]=C4816), 序时账[科目编码], "")))</f>
        <v>0</v>
      </c>
      <c r="B4816" s="89"/>
      <c r="G4816" s="39"/>
      <c r="H4816" s="39"/>
      <c r="I4816" s="42">
        <f>IF(F4816&lt;&gt;"结转本期损益",_xlfn.XLOOKUP(D4816,科目余额表[科目编码],科目余额表[抽查项目],"无匹配"),"期间结转")</f>
        <v>0</v>
      </c>
      <c r="J4816" s="38" t="str" cm="1">
        <f t="array" ref="J4816">_xlfn.TEXTJOIN(",", TRUE, _xlfn.UNIQUE(IF((序时账[日期]=B4816)*(序时账[凭证字号]=C4816)*IF(G4816=0,序时账[借方金额]&lt;&gt;0,序时账[借方金额]=0)*(序时账[科目编码]&lt;&gt;D4816), 序时账[科目名称], "")))</f>
        <v/>
      </c>
      <c r="K4816" s="42"/>
      <c r="M4816" s="24"/>
      <c r="N4816" s="23"/>
    </row>
    <row r="4817" spans="1:14">
      <c r="A4817" s="38" t="str" cm="1">
        <f t="array" ref="A4817">_xlfn.TEXTJOIN(",", TRUE, _xlfn.UNIQUE(IF((序时账[日期]=B4817)*(序时账[凭证字号]=C4817), 序时账[科目编码], "")))</f>
        <v>0</v>
      </c>
      <c r="B4817" s="89"/>
      <c r="G4817" s="39"/>
      <c r="H4817" s="39"/>
      <c r="I4817" s="42">
        <f>IF(F4817&lt;&gt;"结转本期损益",_xlfn.XLOOKUP(D4817,科目余额表[科目编码],科目余额表[抽查项目],"无匹配"),"期间结转")</f>
        <v>0</v>
      </c>
      <c r="J4817" s="38" t="str" cm="1">
        <f t="array" ref="J4817">_xlfn.TEXTJOIN(",", TRUE, _xlfn.UNIQUE(IF((序时账[日期]=B4817)*(序时账[凭证字号]=C4817)*IF(G4817=0,序时账[借方金额]&lt;&gt;0,序时账[借方金额]=0)*(序时账[科目编码]&lt;&gt;D4817), 序时账[科目名称], "")))</f>
        <v/>
      </c>
      <c r="K4817" s="42"/>
      <c r="M4817" s="24"/>
      <c r="N4817" s="23"/>
    </row>
    <row r="4818" spans="1:14">
      <c r="A4818" s="38" t="str" cm="1">
        <f t="array" ref="A4818">_xlfn.TEXTJOIN(",", TRUE, _xlfn.UNIQUE(IF((序时账[日期]=B4818)*(序时账[凭证字号]=C4818), 序时账[科目编码], "")))</f>
        <v>0</v>
      </c>
      <c r="B4818" s="89"/>
      <c r="G4818" s="39"/>
      <c r="H4818" s="39"/>
      <c r="I4818" s="42">
        <f>IF(F4818&lt;&gt;"结转本期损益",_xlfn.XLOOKUP(D4818,科目余额表[科目编码],科目余额表[抽查项目],"无匹配"),"期间结转")</f>
        <v>0</v>
      </c>
      <c r="J4818" s="38" t="str" cm="1">
        <f t="array" ref="J4818">_xlfn.TEXTJOIN(",", TRUE, _xlfn.UNIQUE(IF((序时账[日期]=B4818)*(序时账[凭证字号]=C4818)*IF(G4818=0,序时账[借方金额]&lt;&gt;0,序时账[借方金额]=0)*(序时账[科目编码]&lt;&gt;D4818), 序时账[科目名称], "")))</f>
        <v/>
      </c>
      <c r="K4818" s="42"/>
      <c r="M4818" s="24"/>
      <c r="N4818" s="23"/>
    </row>
    <row r="4819" spans="1:14">
      <c r="A4819" s="38" t="str" cm="1">
        <f t="array" ref="A4819">_xlfn.TEXTJOIN(",", TRUE, _xlfn.UNIQUE(IF((序时账[日期]=B4819)*(序时账[凭证字号]=C4819), 序时账[科目编码], "")))</f>
        <v>0</v>
      </c>
      <c r="B4819" s="89"/>
      <c r="G4819" s="39"/>
      <c r="H4819" s="39"/>
      <c r="I4819" s="42">
        <f>IF(F4819&lt;&gt;"结转本期损益",_xlfn.XLOOKUP(D4819,科目余额表[科目编码],科目余额表[抽查项目],"无匹配"),"期间结转")</f>
        <v>0</v>
      </c>
      <c r="J4819" s="38" t="str" cm="1">
        <f t="array" ref="J4819">_xlfn.TEXTJOIN(",", TRUE, _xlfn.UNIQUE(IF((序时账[日期]=B4819)*(序时账[凭证字号]=C4819)*IF(G4819=0,序时账[借方金额]&lt;&gt;0,序时账[借方金额]=0)*(序时账[科目编码]&lt;&gt;D4819), 序时账[科目名称], "")))</f>
        <v/>
      </c>
      <c r="K4819" s="42"/>
      <c r="M4819" s="24"/>
      <c r="N4819" s="23"/>
    </row>
    <row r="4820" spans="1:14">
      <c r="A4820" s="38" t="str" cm="1">
        <f t="array" ref="A4820">_xlfn.TEXTJOIN(",", TRUE, _xlfn.UNIQUE(IF((序时账[日期]=B4820)*(序时账[凭证字号]=C4820), 序时账[科目编码], "")))</f>
        <v>0</v>
      </c>
      <c r="B4820" s="89"/>
      <c r="G4820" s="39"/>
      <c r="H4820" s="39"/>
      <c r="I4820" s="42">
        <f>IF(F4820&lt;&gt;"结转本期损益",_xlfn.XLOOKUP(D4820,科目余额表[科目编码],科目余额表[抽查项目],"无匹配"),"期间结转")</f>
        <v>0</v>
      </c>
      <c r="J4820" s="38" t="str" cm="1">
        <f t="array" ref="J4820">_xlfn.TEXTJOIN(",", TRUE, _xlfn.UNIQUE(IF((序时账[日期]=B4820)*(序时账[凭证字号]=C4820)*IF(G4820=0,序时账[借方金额]&lt;&gt;0,序时账[借方金额]=0)*(序时账[科目编码]&lt;&gt;D4820), 序时账[科目名称], "")))</f>
        <v/>
      </c>
      <c r="K4820" s="42"/>
      <c r="M4820" s="24"/>
      <c r="N4820" s="23"/>
    </row>
    <row r="4821" spans="1:14">
      <c r="A4821" s="38" t="str" cm="1">
        <f t="array" ref="A4821">_xlfn.TEXTJOIN(",", TRUE, _xlfn.UNIQUE(IF((序时账[日期]=B4821)*(序时账[凭证字号]=C4821), 序时账[科目编码], "")))</f>
        <v>0</v>
      </c>
      <c r="B4821" s="89"/>
      <c r="G4821" s="39"/>
      <c r="H4821" s="39"/>
      <c r="I4821" s="42">
        <f>IF(F4821&lt;&gt;"结转本期损益",_xlfn.XLOOKUP(D4821,科目余额表[科目编码],科目余额表[抽查项目],"无匹配"),"期间结转")</f>
        <v>0</v>
      </c>
      <c r="J4821" s="38" t="str" cm="1">
        <f t="array" ref="J4821">_xlfn.TEXTJOIN(",", TRUE, _xlfn.UNIQUE(IF((序时账[日期]=B4821)*(序时账[凭证字号]=C4821)*IF(G4821=0,序时账[借方金额]&lt;&gt;0,序时账[借方金额]=0)*(序时账[科目编码]&lt;&gt;D4821), 序时账[科目名称], "")))</f>
        <v/>
      </c>
      <c r="K4821" s="42"/>
      <c r="M4821" s="24"/>
      <c r="N4821" s="23"/>
    </row>
    <row r="4822" spans="1:14">
      <c r="A4822" s="38" t="str" cm="1">
        <f t="array" ref="A4822">_xlfn.TEXTJOIN(",", TRUE, _xlfn.UNIQUE(IF((序时账[日期]=B4822)*(序时账[凭证字号]=C4822), 序时账[科目编码], "")))</f>
        <v>0</v>
      </c>
      <c r="B4822" s="89"/>
      <c r="G4822" s="39"/>
      <c r="H4822" s="39"/>
      <c r="I4822" s="42">
        <f>IF(F4822&lt;&gt;"结转本期损益",_xlfn.XLOOKUP(D4822,科目余额表[科目编码],科目余额表[抽查项目],"无匹配"),"期间结转")</f>
        <v>0</v>
      </c>
      <c r="J4822" s="38" t="str" cm="1">
        <f t="array" ref="J4822">_xlfn.TEXTJOIN(",", TRUE, _xlfn.UNIQUE(IF((序时账[日期]=B4822)*(序时账[凭证字号]=C4822)*IF(G4822=0,序时账[借方金额]&lt;&gt;0,序时账[借方金额]=0)*(序时账[科目编码]&lt;&gt;D4822), 序时账[科目名称], "")))</f>
        <v/>
      </c>
      <c r="K4822" s="42"/>
      <c r="M4822" s="24"/>
      <c r="N4822" s="23"/>
    </row>
    <row r="4823" spans="1:14">
      <c r="A4823" s="38" t="str" cm="1">
        <f t="array" ref="A4823">_xlfn.TEXTJOIN(",", TRUE, _xlfn.UNIQUE(IF((序时账[日期]=B4823)*(序时账[凭证字号]=C4823), 序时账[科目编码], "")))</f>
        <v>0</v>
      </c>
      <c r="B4823" s="89"/>
      <c r="G4823" s="39"/>
      <c r="H4823" s="39"/>
      <c r="I4823" s="42">
        <f>IF(F4823&lt;&gt;"结转本期损益",_xlfn.XLOOKUP(D4823,科目余额表[科目编码],科目余额表[抽查项目],"无匹配"),"期间结转")</f>
        <v>0</v>
      </c>
      <c r="J4823" s="38" t="str" cm="1">
        <f t="array" ref="J4823">_xlfn.TEXTJOIN(",", TRUE, _xlfn.UNIQUE(IF((序时账[日期]=B4823)*(序时账[凭证字号]=C4823)*IF(G4823=0,序时账[借方金额]&lt;&gt;0,序时账[借方金额]=0)*(序时账[科目编码]&lt;&gt;D4823), 序时账[科目名称], "")))</f>
        <v/>
      </c>
      <c r="K4823" s="42"/>
      <c r="M4823" s="24"/>
      <c r="N4823" s="23"/>
    </row>
    <row r="4824" spans="1:14">
      <c r="A4824" s="38" t="str" cm="1">
        <f t="array" ref="A4824">_xlfn.TEXTJOIN(",", TRUE, _xlfn.UNIQUE(IF((序时账[日期]=B4824)*(序时账[凭证字号]=C4824), 序时账[科目编码], "")))</f>
        <v>0</v>
      </c>
      <c r="B4824" s="89"/>
      <c r="G4824" s="39"/>
      <c r="H4824" s="39"/>
      <c r="I4824" s="42">
        <f>IF(F4824&lt;&gt;"结转本期损益",_xlfn.XLOOKUP(D4824,科目余额表[科目编码],科目余额表[抽查项目],"无匹配"),"期间结转")</f>
        <v>0</v>
      </c>
      <c r="J4824" s="38" t="str" cm="1">
        <f t="array" ref="J4824">_xlfn.TEXTJOIN(",", TRUE, _xlfn.UNIQUE(IF((序时账[日期]=B4824)*(序时账[凭证字号]=C4824)*IF(G4824=0,序时账[借方金额]&lt;&gt;0,序时账[借方金额]=0)*(序时账[科目编码]&lt;&gt;D4824), 序时账[科目名称], "")))</f>
        <v/>
      </c>
      <c r="K4824" s="42"/>
      <c r="M4824" s="24"/>
      <c r="N4824" s="23"/>
    </row>
    <row r="4825" spans="1:14">
      <c r="A4825" s="38" t="str" cm="1">
        <f t="array" ref="A4825">_xlfn.TEXTJOIN(",", TRUE, _xlfn.UNIQUE(IF((序时账[日期]=B4825)*(序时账[凭证字号]=C4825), 序时账[科目编码], "")))</f>
        <v>0</v>
      </c>
      <c r="B4825" s="89"/>
      <c r="G4825" s="39"/>
      <c r="H4825" s="39"/>
      <c r="I4825" s="42">
        <f>IF(F4825&lt;&gt;"结转本期损益",_xlfn.XLOOKUP(D4825,科目余额表[科目编码],科目余额表[抽查项目],"无匹配"),"期间结转")</f>
        <v>0</v>
      </c>
      <c r="J4825" s="38" t="str" cm="1">
        <f t="array" ref="J4825">_xlfn.TEXTJOIN(",", TRUE, _xlfn.UNIQUE(IF((序时账[日期]=B4825)*(序时账[凭证字号]=C4825)*IF(G4825=0,序时账[借方金额]&lt;&gt;0,序时账[借方金额]=0)*(序时账[科目编码]&lt;&gt;D4825), 序时账[科目名称], "")))</f>
        <v/>
      </c>
      <c r="K4825" s="42"/>
      <c r="M4825" s="24"/>
      <c r="N4825" s="23"/>
    </row>
    <row r="4826" spans="1:14">
      <c r="A4826" s="38" t="str" cm="1">
        <f t="array" ref="A4826">_xlfn.TEXTJOIN(",", TRUE, _xlfn.UNIQUE(IF((序时账[日期]=B4826)*(序时账[凭证字号]=C4826), 序时账[科目编码], "")))</f>
        <v>0</v>
      </c>
      <c r="B4826" s="89"/>
      <c r="G4826" s="39"/>
      <c r="H4826" s="39"/>
      <c r="I4826" s="42">
        <f>IF(F4826&lt;&gt;"结转本期损益",_xlfn.XLOOKUP(D4826,科目余额表[科目编码],科目余额表[抽查项目],"无匹配"),"期间结转")</f>
        <v>0</v>
      </c>
      <c r="J4826" s="38" t="str" cm="1">
        <f t="array" ref="J4826">_xlfn.TEXTJOIN(",", TRUE, _xlfn.UNIQUE(IF((序时账[日期]=B4826)*(序时账[凭证字号]=C4826)*IF(G4826=0,序时账[借方金额]&lt;&gt;0,序时账[借方金额]=0)*(序时账[科目编码]&lt;&gt;D4826), 序时账[科目名称], "")))</f>
        <v/>
      </c>
      <c r="K4826" s="42"/>
      <c r="M4826" s="24"/>
      <c r="N4826" s="23"/>
    </row>
    <row r="4827" spans="1:14">
      <c r="A4827" s="38" t="str" cm="1">
        <f t="array" ref="A4827">_xlfn.TEXTJOIN(",", TRUE, _xlfn.UNIQUE(IF((序时账[日期]=B4827)*(序时账[凭证字号]=C4827), 序时账[科目编码], "")))</f>
        <v>0</v>
      </c>
      <c r="B4827" s="89"/>
      <c r="G4827" s="39"/>
      <c r="H4827" s="39"/>
      <c r="I4827" s="42">
        <f>IF(F4827&lt;&gt;"结转本期损益",_xlfn.XLOOKUP(D4827,科目余额表[科目编码],科目余额表[抽查项目],"无匹配"),"期间结转")</f>
        <v>0</v>
      </c>
      <c r="J4827" s="38" t="str" cm="1">
        <f t="array" ref="J4827">_xlfn.TEXTJOIN(",", TRUE, _xlfn.UNIQUE(IF((序时账[日期]=B4827)*(序时账[凭证字号]=C4827)*IF(G4827=0,序时账[借方金额]&lt;&gt;0,序时账[借方金额]=0)*(序时账[科目编码]&lt;&gt;D4827), 序时账[科目名称], "")))</f>
        <v/>
      </c>
      <c r="K4827" s="42"/>
      <c r="M4827" s="24"/>
      <c r="N4827" s="23"/>
    </row>
    <row r="4828" spans="1:14">
      <c r="A4828" s="38" t="str" cm="1">
        <f t="array" ref="A4828">_xlfn.TEXTJOIN(",", TRUE, _xlfn.UNIQUE(IF((序时账[日期]=B4828)*(序时账[凭证字号]=C4828), 序时账[科目编码], "")))</f>
        <v>0</v>
      </c>
      <c r="B4828" s="89"/>
      <c r="G4828" s="39"/>
      <c r="H4828" s="39"/>
      <c r="I4828" s="42">
        <f>IF(F4828&lt;&gt;"结转本期损益",_xlfn.XLOOKUP(D4828,科目余额表[科目编码],科目余额表[抽查项目],"无匹配"),"期间结转")</f>
        <v>0</v>
      </c>
      <c r="J4828" s="38" t="str" cm="1">
        <f t="array" ref="J4828">_xlfn.TEXTJOIN(",", TRUE, _xlfn.UNIQUE(IF((序时账[日期]=B4828)*(序时账[凭证字号]=C4828)*IF(G4828=0,序时账[借方金额]&lt;&gt;0,序时账[借方金额]=0)*(序时账[科目编码]&lt;&gt;D4828), 序时账[科目名称], "")))</f>
        <v/>
      </c>
      <c r="K4828" s="42"/>
      <c r="M4828" s="24"/>
      <c r="N4828" s="23"/>
    </row>
    <row r="4829" spans="1:14">
      <c r="A4829" s="38" t="str" cm="1">
        <f t="array" ref="A4829">_xlfn.TEXTJOIN(",", TRUE, _xlfn.UNIQUE(IF((序时账[日期]=B4829)*(序时账[凭证字号]=C4829), 序时账[科目编码], "")))</f>
        <v>0</v>
      </c>
      <c r="B4829" s="89"/>
      <c r="G4829" s="39"/>
      <c r="H4829" s="39"/>
      <c r="I4829" s="42">
        <f>IF(F4829&lt;&gt;"结转本期损益",_xlfn.XLOOKUP(D4829,科目余额表[科目编码],科目余额表[抽查项目],"无匹配"),"期间结转")</f>
        <v>0</v>
      </c>
      <c r="J4829" s="38" t="str" cm="1">
        <f t="array" ref="J4829">_xlfn.TEXTJOIN(",", TRUE, _xlfn.UNIQUE(IF((序时账[日期]=B4829)*(序时账[凭证字号]=C4829)*IF(G4829=0,序时账[借方金额]&lt;&gt;0,序时账[借方金额]=0)*(序时账[科目编码]&lt;&gt;D4829), 序时账[科目名称], "")))</f>
        <v/>
      </c>
      <c r="K4829" s="42"/>
      <c r="M4829" s="24"/>
      <c r="N4829" s="23"/>
    </row>
    <row r="4830" spans="1:14">
      <c r="A4830" s="38" t="str" cm="1">
        <f t="array" ref="A4830">_xlfn.TEXTJOIN(",", TRUE, _xlfn.UNIQUE(IF((序时账[日期]=B4830)*(序时账[凭证字号]=C4830), 序时账[科目编码], "")))</f>
        <v>0</v>
      </c>
      <c r="B4830" s="89"/>
      <c r="G4830" s="39"/>
      <c r="H4830" s="39"/>
      <c r="I4830" s="42">
        <f>IF(F4830&lt;&gt;"结转本期损益",_xlfn.XLOOKUP(D4830,科目余额表[科目编码],科目余额表[抽查项目],"无匹配"),"期间结转")</f>
        <v>0</v>
      </c>
      <c r="J4830" s="38" t="str" cm="1">
        <f t="array" ref="J4830">_xlfn.TEXTJOIN(",", TRUE, _xlfn.UNIQUE(IF((序时账[日期]=B4830)*(序时账[凭证字号]=C4830)*IF(G4830=0,序时账[借方金额]&lt;&gt;0,序时账[借方金额]=0)*(序时账[科目编码]&lt;&gt;D4830), 序时账[科目名称], "")))</f>
        <v/>
      </c>
      <c r="K4830" s="42"/>
      <c r="M4830" s="24"/>
      <c r="N4830" s="23"/>
    </row>
    <row r="4831" spans="1:14">
      <c r="A4831" s="38" t="str" cm="1">
        <f t="array" ref="A4831">_xlfn.TEXTJOIN(",", TRUE, _xlfn.UNIQUE(IF((序时账[日期]=B4831)*(序时账[凭证字号]=C4831), 序时账[科目编码], "")))</f>
        <v>0</v>
      </c>
      <c r="B4831" s="89"/>
      <c r="G4831" s="39"/>
      <c r="H4831" s="39"/>
      <c r="I4831" s="42">
        <f>IF(F4831&lt;&gt;"结转本期损益",_xlfn.XLOOKUP(D4831,科目余额表[科目编码],科目余额表[抽查项目],"无匹配"),"期间结转")</f>
        <v>0</v>
      </c>
      <c r="J4831" s="38" t="str" cm="1">
        <f t="array" ref="J4831">_xlfn.TEXTJOIN(",", TRUE, _xlfn.UNIQUE(IF((序时账[日期]=B4831)*(序时账[凭证字号]=C4831)*IF(G4831=0,序时账[借方金额]&lt;&gt;0,序时账[借方金额]=0)*(序时账[科目编码]&lt;&gt;D4831), 序时账[科目名称], "")))</f>
        <v/>
      </c>
      <c r="K4831" s="42"/>
      <c r="M4831" s="24"/>
      <c r="N4831" s="23"/>
    </row>
    <row r="4832" spans="1:14">
      <c r="A4832" s="38" t="str" cm="1">
        <f t="array" ref="A4832">_xlfn.TEXTJOIN(",", TRUE, _xlfn.UNIQUE(IF((序时账[日期]=B4832)*(序时账[凭证字号]=C4832), 序时账[科目编码], "")))</f>
        <v>0</v>
      </c>
      <c r="B4832" s="89"/>
      <c r="G4832" s="39"/>
      <c r="H4832" s="39"/>
      <c r="I4832" s="42">
        <f>IF(F4832&lt;&gt;"结转本期损益",_xlfn.XLOOKUP(D4832,科目余额表[科目编码],科目余额表[抽查项目],"无匹配"),"期间结转")</f>
        <v>0</v>
      </c>
      <c r="J4832" s="38" t="str" cm="1">
        <f t="array" ref="J4832">_xlfn.TEXTJOIN(",", TRUE, _xlfn.UNIQUE(IF((序时账[日期]=B4832)*(序时账[凭证字号]=C4832)*IF(G4832=0,序时账[借方金额]&lt;&gt;0,序时账[借方金额]=0)*(序时账[科目编码]&lt;&gt;D4832), 序时账[科目名称], "")))</f>
        <v/>
      </c>
      <c r="K4832" s="42"/>
      <c r="M4832" s="24"/>
      <c r="N4832" s="23"/>
    </row>
    <row r="4833" spans="1:14">
      <c r="A4833" s="38" t="str" cm="1">
        <f t="array" ref="A4833">_xlfn.TEXTJOIN(",", TRUE, _xlfn.UNIQUE(IF((序时账[日期]=B4833)*(序时账[凭证字号]=C4833), 序时账[科目编码], "")))</f>
        <v>0</v>
      </c>
      <c r="B4833" s="89"/>
      <c r="G4833" s="39"/>
      <c r="H4833" s="39"/>
      <c r="I4833" s="42">
        <f>IF(F4833&lt;&gt;"结转本期损益",_xlfn.XLOOKUP(D4833,科目余额表[科目编码],科目余额表[抽查项目],"无匹配"),"期间结转")</f>
        <v>0</v>
      </c>
      <c r="J4833" s="38" t="str" cm="1">
        <f t="array" ref="J4833">_xlfn.TEXTJOIN(",", TRUE, _xlfn.UNIQUE(IF((序时账[日期]=B4833)*(序时账[凭证字号]=C4833)*IF(G4833=0,序时账[借方金额]&lt;&gt;0,序时账[借方金额]=0)*(序时账[科目编码]&lt;&gt;D4833), 序时账[科目名称], "")))</f>
        <v/>
      </c>
      <c r="K4833" s="42"/>
      <c r="M4833" s="24"/>
      <c r="N4833" s="23"/>
    </row>
    <row r="4834" spans="1:14">
      <c r="A4834" s="38" t="str" cm="1">
        <f t="array" ref="A4834">_xlfn.TEXTJOIN(",", TRUE, _xlfn.UNIQUE(IF((序时账[日期]=B4834)*(序时账[凭证字号]=C4834), 序时账[科目编码], "")))</f>
        <v>0</v>
      </c>
      <c r="B4834" s="89"/>
      <c r="G4834" s="39"/>
      <c r="H4834" s="39"/>
      <c r="I4834" s="42">
        <f>IF(F4834&lt;&gt;"结转本期损益",_xlfn.XLOOKUP(D4834,科目余额表[科目编码],科目余额表[抽查项目],"无匹配"),"期间结转")</f>
        <v>0</v>
      </c>
      <c r="J4834" s="38" t="str" cm="1">
        <f t="array" ref="J4834">_xlfn.TEXTJOIN(",", TRUE, _xlfn.UNIQUE(IF((序时账[日期]=B4834)*(序时账[凭证字号]=C4834)*IF(G4834=0,序时账[借方金额]&lt;&gt;0,序时账[借方金额]=0)*(序时账[科目编码]&lt;&gt;D4834), 序时账[科目名称], "")))</f>
        <v/>
      </c>
      <c r="K4834" s="42"/>
      <c r="M4834" s="24"/>
      <c r="N4834" s="23"/>
    </row>
    <row r="4835" spans="1:14">
      <c r="A4835" s="38" t="str" cm="1">
        <f t="array" ref="A4835">_xlfn.TEXTJOIN(",", TRUE, _xlfn.UNIQUE(IF((序时账[日期]=B4835)*(序时账[凭证字号]=C4835), 序时账[科目编码], "")))</f>
        <v>0</v>
      </c>
      <c r="B4835" s="89"/>
      <c r="G4835" s="39"/>
      <c r="H4835" s="39"/>
      <c r="I4835" s="42">
        <f>IF(F4835&lt;&gt;"结转本期损益",_xlfn.XLOOKUP(D4835,科目余额表[科目编码],科目余额表[抽查项目],"无匹配"),"期间结转")</f>
        <v>0</v>
      </c>
      <c r="J4835" s="38" t="str" cm="1">
        <f t="array" ref="J4835">_xlfn.TEXTJOIN(",", TRUE, _xlfn.UNIQUE(IF((序时账[日期]=B4835)*(序时账[凭证字号]=C4835)*IF(G4835=0,序时账[借方金额]&lt;&gt;0,序时账[借方金额]=0)*(序时账[科目编码]&lt;&gt;D4835), 序时账[科目名称], "")))</f>
        <v/>
      </c>
      <c r="K4835" s="42"/>
      <c r="M4835" s="24"/>
      <c r="N4835" s="23"/>
    </row>
    <row r="4836" spans="1:14">
      <c r="A4836" s="38" t="str" cm="1">
        <f t="array" ref="A4836">_xlfn.TEXTJOIN(",", TRUE, _xlfn.UNIQUE(IF((序时账[日期]=B4836)*(序时账[凭证字号]=C4836), 序时账[科目编码], "")))</f>
        <v>0</v>
      </c>
      <c r="B4836" s="89"/>
      <c r="G4836" s="39"/>
      <c r="H4836" s="39"/>
      <c r="I4836" s="42">
        <f>IF(F4836&lt;&gt;"结转本期损益",_xlfn.XLOOKUP(D4836,科目余额表[科目编码],科目余额表[抽查项目],"无匹配"),"期间结转")</f>
        <v>0</v>
      </c>
      <c r="J4836" s="38" t="str" cm="1">
        <f t="array" ref="J4836">_xlfn.TEXTJOIN(",", TRUE, _xlfn.UNIQUE(IF((序时账[日期]=B4836)*(序时账[凭证字号]=C4836)*IF(G4836=0,序时账[借方金额]&lt;&gt;0,序时账[借方金额]=0)*(序时账[科目编码]&lt;&gt;D4836), 序时账[科目名称], "")))</f>
        <v/>
      </c>
      <c r="K4836" s="42"/>
      <c r="M4836" s="24"/>
      <c r="N4836" s="23"/>
    </row>
    <row r="4837" spans="1:14">
      <c r="A4837" s="38" t="str" cm="1">
        <f t="array" ref="A4837">_xlfn.TEXTJOIN(",", TRUE, _xlfn.UNIQUE(IF((序时账[日期]=B4837)*(序时账[凭证字号]=C4837), 序时账[科目编码], "")))</f>
        <v>0</v>
      </c>
      <c r="B4837" s="89"/>
      <c r="G4837" s="39"/>
      <c r="H4837" s="39"/>
      <c r="I4837" s="42">
        <f>IF(F4837&lt;&gt;"结转本期损益",_xlfn.XLOOKUP(D4837,科目余额表[科目编码],科目余额表[抽查项目],"无匹配"),"期间结转")</f>
        <v>0</v>
      </c>
      <c r="J4837" s="38" t="str" cm="1">
        <f t="array" ref="J4837">_xlfn.TEXTJOIN(",", TRUE, _xlfn.UNIQUE(IF((序时账[日期]=B4837)*(序时账[凭证字号]=C4837)*IF(G4837=0,序时账[借方金额]&lt;&gt;0,序时账[借方金额]=0)*(序时账[科目编码]&lt;&gt;D4837), 序时账[科目名称], "")))</f>
        <v/>
      </c>
      <c r="K4837" s="42"/>
      <c r="M4837" s="24"/>
      <c r="N4837" s="23"/>
    </row>
    <row r="4838" spans="1:14">
      <c r="A4838" s="38" t="str" cm="1">
        <f t="array" ref="A4838">_xlfn.TEXTJOIN(",", TRUE, _xlfn.UNIQUE(IF((序时账[日期]=B4838)*(序时账[凭证字号]=C4838), 序时账[科目编码], "")))</f>
        <v>0</v>
      </c>
      <c r="B4838" s="89"/>
      <c r="G4838" s="39"/>
      <c r="H4838" s="39"/>
      <c r="I4838" s="42">
        <f>IF(F4838&lt;&gt;"结转本期损益",_xlfn.XLOOKUP(D4838,科目余额表[科目编码],科目余额表[抽查项目],"无匹配"),"期间结转")</f>
        <v>0</v>
      </c>
      <c r="J4838" s="38" t="str" cm="1">
        <f t="array" ref="J4838">_xlfn.TEXTJOIN(",", TRUE, _xlfn.UNIQUE(IF((序时账[日期]=B4838)*(序时账[凭证字号]=C4838)*IF(G4838=0,序时账[借方金额]&lt;&gt;0,序时账[借方金额]=0)*(序时账[科目编码]&lt;&gt;D4838), 序时账[科目名称], "")))</f>
        <v/>
      </c>
      <c r="K4838" s="42"/>
      <c r="M4838" s="24"/>
      <c r="N4838" s="23"/>
    </row>
    <row r="4839" spans="1:14">
      <c r="A4839" s="38" t="str" cm="1">
        <f t="array" ref="A4839">_xlfn.TEXTJOIN(",", TRUE, _xlfn.UNIQUE(IF((序时账[日期]=B4839)*(序时账[凭证字号]=C4839), 序时账[科目编码], "")))</f>
        <v>0</v>
      </c>
      <c r="B4839" s="89"/>
      <c r="G4839" s="39"/>
      <c r="H4839" s="39"/>
      <c r="I4839" s="42">
        <f>IF(F4839&lt;&gt;"结转本期损益",_xlfn.XLOOKUP(D4839,科目余额表[科目编码],科目余额表[抽查项目],"无匹配"),"期间结转")</f>
        <v>0</v>
      </c>
      <c r="J4839" s="38" t="str" cm="1">
        <f t="array" ref="J4839">_xlfn.TEXTJOIN(",", TRUE, _xlfn.UNIQUE(IF((序时账[日期]=B4839)*(序时账[凭证字号]=C4839)*IF(G4839=0,序时账[借方金额]&lt;&gt;0,序时账[借方金额]=0)*(序时账[科目编码]&lt;&gt;D4839), 序时账[科目名称], "")))</f>
        <v/>
      </c>
      <c r="K4839" s="42"/>
      <c r="M4839" s="24"/>
      <c r="N4839" s="23"/>
    </row>
    <row r="4840" spans="1:14">
      <c r="A4840" s="38" t="str" cm="1">
        <f t="array" ref="A4840">_xlfn.TEXTJOIN(",", TRUE, _xlfn.UNIQUE(IF((序时账[日期]=B4840)*(序时账[凭证字号]=C4840), 序时账[科目编码], "")))</f>
        <v>0</v>
      </c>
      <c r="B4840" s="89"/>
      <c r="G4840" s="39"/>
      <c r="H4840" s="39"/>
      <c r="I4840" s="42">
        <f>IF(F4840&lt;&gt;"结转本期损益",_xlfn.XLOOKUP(D4840,科目余额表[科目编码],科目余额表[抽查项目],"无匹配"),"期间结转")</f>
        <v>0</v>
      </c>
      <c r="J4840" s="38" t="str" cm="1">
        <f t="array" ref="J4840">_xlfn.TEXTJOIN(",", TRUE, _xlfn.UNIQUE(IF((序时账[日期]=B4840)*(序时账[凭证字号]=C4840)*IF(G4840=0,序时账[借方金额]&lt;&gt;0,序时账[借方金额]=0)*(序时账[科目编码]&lt;&gt;D4840), 序时账[科目名称], "")))</f>
        <v/>
      </c>
      <c r="K4840" s="42"/>
      <c r="M4840" s="24"/>
      <c r="N4840" s="23"/>
    </row>
    <row r="4841" spans="1:14">
      <c r="A4841" s="38" t="str" cm="1">
        <f t="array" ref="A4841">_xlfn.TEXTJOIN(",", TRUE, _xlfn.UNIQUE(IF((序时账[日期]=B4841)*(序时账[凭证字号]=C4841), 序时账[科目编码], "")))</f>
        <v>0</v>
      </c>
      <c r="B4841" s="89"/>
      <c r="G4841" s="39"/>
      <c r="H4841" s="39"/>
      <c r="I4841" s="42">
        <f>IF(F4841&lt;&gt;"结转本期损益",_xlfn.XLOOKUP(D4841,科目余额表[科目编码],科目余额表[抽查项目],"无匹配"),"期间结转")</f>
        <v>0</v>
      </c>
      <c r="J4841" s="38" t="str" cm="1">
        <f t="array" ref="J4841">_xlfn.TEXTJOIN(",", TRUE, _xlfn.UNIQUE(IF((序时账[日期]=B4841)*(序时账[凭证字号]=C4841)*IF(G4841=0,序时账[借方金额]&lt;&gt;0,序时账[借方金额]=0)*(序时账[科目编码]&lt;&gt;D4841), 序时账[科目名称], "")))</f>
        <v/>
      </c>
      <c r="K4841" s="42"/>
      <c r="M4841" s="24"/>
      <c r="N4841" s="23"/>
    </row>
    <row r="4842" spans="1:14">
      <c r="A4842" s="38" t="str" cm="1">
        <f t="array" ref="A4842">_xlfn.TEXTJOIN(",", TRUE, _xlfn.UNIQUE(IF((序时账[日期]=B4842)*(序时账[凭证字号]=C4842), 序时账[科目编码], "")))</f>
        <v>0</v>
      </c>
      <c r="B4842" s="89"/>
      <c r="G4842" s="39"/>
      <c r="H4842" s="39"/>
      <c r="I4842" s="42">
        <f>IF(F4842&lt;&gt;"结转本期损益",_xlfn.XLOOKUP(D4842,科目余额表[科目编码],科目余额表[抽查项目],"无匹配"),"期间结转")</f>
        <v>0</v>
      </c>
      <c r="J4842" s="38" t="str" cm="1">
        <f t="array" ref="J4842">_xlfn.TEXTJOIN(",", TRUE, _xlfn.UNIQUE(IF((序时账[日期]=B4842)*(序时账[凭证字号]=C4842)*IF(G4842=0,序时账[借方金额]&lt;&gt;0,序时账[借方金额]=0)*(序时账[科目编码]&lt;&gt;D4842), 序时账[科目名称], "")))</f>
        <v/>
      </c>
      <c r="K4842" s="42"/>
      <c r="M4842" s="24"/>
      <c r="N4842" s="23"/>
    </row>
    <row r="4843" spans="1:14">
      <c r="A4843" s="38" t="str" cm="1">
        <f t="array" ref="A4843">_xlfn.TEXTJOIN(",", TRUE, _xlfn.UNIQUE(IF((序时账[日期]=B4843)*(序时账[凭证字号]=C4843), 序时账[科目编码], "")))</f>
        <v>0</v>
      </c>
      <c r="B4843" s="89"/>
      <c r="G4843" s="39"/>
      <c r="H4843" s="39"/>
      <c r="I4843" s="42">
        <f>IF(F4843&lt;&gt;"结转本期损益",_xlfn.XLOOKUP(D4843,科目余额表[科目编码],科目余额表[抽查项目],"无匹配"),"期间结转")</f>
        <v>0</v>
      </c>
      <c r="J4843" s="38" t="str" cm="1">
        <f t="array" ref="J4843">_xlfn.TEXTJOIN(",", TRUE, _xlfn.UNIQUE(IF((序时账[日期]=B4843)*(序时账[凭证字号]=C4843)*IF(G4843=0,序时账[借方金额]&lt;&gt;0,序时账[借方金额]=0)*(序时账[科目编码]&lt;&gt;D4843), 序时账[科目名称], "")))</f>
        <v/>
      </c>
      <c r="K4843" s="42"/>
      <c r="M4843" s="24"/>
      <c r="N4843" s="23"/>
    </row>
    <row r="4844" spans="1:14">
      <c r="A4844" s="38" t="str" cm="1">
        <f t="array" ref="A4844">_xlfn.TEXTJOIN(",", TRUE, _xlfn.UNIQUE(IF((序时账[日期]=B4844)*(序时账[凭证字号]=C4844), 序时账[科目编码], "")))</f>
        <v>0</v>
      </c>
      <c r="B4844" s="89"/>
      <c r="G4844" s="39"/>
      <c r="H4844" s="39"/>
      <c r="I4844" s="42">
        <f>IF(F4844&lt;&gt;"结转本期损益",_xlfn.XLOOKUP(D4844,科目余额表[科目编码],科目余额表[抽查项目],"无匹配"),"期间结转")</f>
        <v>0</v>
      </c>
      <c r="J4844" s="38" t="str" cm="1">
        <f t="array" ref="J4844">_xlfn.TEXTJOIN(",", TRUE, _xlfn.UNIQUE(IF((序时账[日期]=B4844)*(序时账[凭证字号]=C4844)*IF(G4844=0,序时账[借方金额]&lt;&gt;0,序时账[借方金额]=0)*(序时账[科目编码]&lt;&gt;D4844), 序时账[科目名称], "")))</f>
        <v/>
      </c>
      <c r="K4844" s="42"/>
      <c r="M4844" s="24"/>
      <c r="N4844" s="23"/>
    </row>
    <row r="4845" spans="1:14">
      <c r="A4845" s="38" t="str" cm="1">
        <f t="array" ref="A4845">_xlfn.TEXTJOIN(",", TRUE, _xlfn.UNIQUE(IF((序时账[日期]=B4845)*(序时账[凭证字号]=C4845), 序时账[科目编码], "")))</f>
        <v>0</v>
      </c>
      <c r="B4845" s="89"/>
      <c r="G4845" s="39"/>
      <c r="H4845" s="39"/>
      <c r="I4845" s="42">
        <f>IF(F4845&lt;&gt;"结转本期损益",_xlfn.XLOOKUP(D4845,科目余额表[科目编码],科目余额表[抽查项目],"无匹配"),"期间结转")</f>
        <v>0</v>
      </c>
      <c r="J4845" s="38" t="str" cm="1">
        <f t="array" ref="J4845">_xlfn.TEXTJOIN(",", TRUE, _xlfn.UNIQUE(IF((序时账[日期]=B4845)*(序时账[凭证字号]=C4845)*IF(G4845=0,序时账[借方金额]&lt;&gt;0,序时账[借方金额]=0)*(序时账[科目编码]&lt;&gt;D4845), 序时账[科目名称], "")))</f>
        <v/>
      </c>
      <c r="K4845" s="42"/>
      <c r="M4845" s="24"/>
      <c r="N4845" s="23"/>
    </row>
    <row r="4846" spans="1:14">
      <c r="A4846" s="38" t="str" cm="1">
        <f t="array" ref="A4846">_xlfn.TEXTJOIN(",", TRUE, _xlfn.UNIQUE(IF((序时账[日期]=B4846)*(序时账[凭证字号]=C4846), 序时账[科目编码], "")))</f>
        <v>0</v>
      </c>
      <c r="B4846" s="89"/>
      <c r="G4846" s="39"/>
      <c r="H4846" s="39"/>
      <c r="I4846" s="42">
        <f>IF(F4846&lt;&gt;"结转本期损益",_xlfn.XLOOKUP(D4846,科目余额表[科目编码],科目余额表[抽查项目],"无匹配"),"期间结转")</f>
        <v>0</v>
      </c>
      <c r="J4846" s="38" t="str" cm="1">
        <f t="array" ref="J4846">_xlfn.TEXTJOIN(",", TRUE, _xlfn.UNIQUE(IF((序时账[日期]=B4846)*(序时账[凭证字号]=C4846)*IF(G4846=0,序时账[借方金额]&lt;&gt;0,序时账[借方金额]=0)*(序时账[科目编码]&lt;&gt;D4846), 序时账[科目名称], "")))</f>
        <v/>
      </c>
      <c r="K4846" s="42"/>
      <c r="M4846" s="24"/>
      <c r="N4846" s="23"/>
    </row>
    <row r="4847" spans="1:14">
      <c r="A4847" s="38" t="str" cm="1">
        <f t="array" ref="A4847">_xlfn.TEXTJOIN(",", TRUE, _xlfn.UNIQUE(IF((序时账[日期]=B4847)*(序时账[凭证字号]=C4847), 序时账[科目编码], "")))</f>
        <v>0</v>
      </c>
      <c r="B4847" s="89"/>
      <c r="G4847" s="39"/>
      <c r="H4847" s="39"/>
      <c r="I4847" s="42">
        <f>IF(F4847&lt;&gt;"结转本期损益",_xlfn.XLOOKUP(D4847,科目余额表[科目编码],科目余额表[抽查项目],"无匹配"),"期间结转")</f>
        <v>0</v>
      </c>
      <c r="J4847" s="38" t="str" cm="1">
        <f t="array" ref="J4847">_xlfn.TEXTJOIN(",", TRUE, _xlfn.UNIQUE(IF((序时账[日期]=B4847)*(序时账[凭证字号]=C4847)*IF(G4847=0,序时账[借方金额]&lt;&gt;0,序时账[借方金额]=0)*(序时账[科目编码]&lt;&gt;D4847), 序时账[科目名称], "")))</f>
        <v/>
      </c>
      <c r="K4847" s="42"/>
      <c r="M4847" s="24"/>
      <c r="N4847" s="23"/>
    </row>
    <row r="4848" spans="1:14">
      <c r="A4848" s="38" t="str" cm="1">
        <f t="array" ref="A4848">_xlfn.TEXTJOIN(",", TRUE, _xlfn.UNIQUE(IF((序时账[日期]=B4848)*(序时账[凭证字号]=C4848), 序时账[科目编码], "")))</f>
        <v>0</v>
      </c>
      <c r="B4848" s="89"/>
      <c r="G4848" s="39"/>
      <c r="H4848" s="39"/>
      <c r="I4848" s="42">
        <f>IF(F4848&lt;&gt;"结转本期损益",_xlfn.XLOOKUP(D4848,科目余额表[科目编码],科目余额表[抽查项目],"无匹配"),"期间结转")</f>
        <v>0</v>
      </c>
      <c r="J4848" s="38" t="str" cm="1">
        <f t="array" ref="J4848">_xlfn.TEXTJOIN(",", TRUE, _xlfn.UNIQUE(IF((序时账[日期]=B4848)*(序时账[凭证字号]=C4848)*IF(G4848=0,序时账[借方金额]&lt;&gt;0,序时账[借方金额]=0)*(序时账[科目编码]&lt;&gt;D4848), 序时账[科目名称], "")))</f>
        <v/>
      </c>
      <c r="K4848" s="42"/>
      <c r="M4848" s="24"/>
      <c r="N4848" s="23"/>
    </row>
    <row r="4849" spans="1:14">
      <c r="A4849" s="38" t="str" cm="1">
        <f t="array" ref="A4849">_xlfn.TEXTJOIN(",", TRUE, _xlfn.UNIQUE(IF((序时账[日期]=B4849)*(序时账[凭证字号]=C4849), 序时账[科目编码], "")))</f>
        <v>0</v>
      </c>
      <c r="B4849" s="89"/>
      <c r="G4849" s="39"/>
      <c r="H4849" s="39"/>
      <c r="I4849" s="42">
        <f>IF(F4849&lt;&gt;"结转本期损益",_xlfn.XLOOKUP(D4849,科目余额表[科目编码],科目余额表[抽查项目],"无匹配"),"期间结转")</f>
        <v>0</v>
      </c>
      <c r="J4849" s="38" t="str" cm="1">
        <f t="array" ref="J4849">_xlfn.TEXTJOIN(",", TRUE, _xlfn.UNIQUE(IF((序时账[日期]=B4849)*(序时账[凭证字号]=C4849)*IF(G4849=0,序时账[借方金额]&lt;&gt;0,序时账[借方金额]=0)*(序时账[科目编码]&lt;&gt;D4849), 序时账[科目名称], "")))</f>
        <v/>
      </c>
      <c r="K4849" s="42"/>
      <c r="M4849" s="24"/>
      <c r="N4849" s="23"/>
    </row>
    <row r="4850" spans="1:14">
      <c r="A4850" s="38" t="str" cm="1">
        <f t="array" ref="A4850">_xlfn.TEXTJOIN(",", TRUE, _xlfn.UNIQUE(IF((序时账[日期]=B4850)*(序时账[凭证字号]=C4850), 序时账[科目编码], "")))</f>
        <v>0</v>
      </c>
      <c r="B4850" s="89"/>
      <c r="G4850" s="39"/>
      <c r="H4850" s="39"/>
      <c r="I4850" s="42">
        <f>IF(F4850&lt;&gt;"结转本期损益",_xlfn.XLOOKUP(D4850,科目余额表[科目编码],科目余额表[抽查项目],"无匹配"),"期间结转")</f>
        <v>0</v>
      </c>
      <c r="J4850" s="38" t="str" cm="1">
        <f t="array" ref="J4850">_xlfn.TEXTJOIN(",", TRUE, _xlfn.UNIQUE(IF((序时账[日期]=B4850)*(序时账[凭证字号]=C4850)*IF(G4850=0,序时账[借方金额]&lt;&gt;0,序时账[借方金额]=0)*(序时账[科目编码]&lt;&gt;D4850), 序时账[科目名称], "")))</f>
        <v/>
      </c>
      <c r="K4850" s="42"/>
      <c r="M4850" s="24"/>
      <c r="N4850" s="23"/>
    </row>
    <row r="4851" spans="1:14">
      <c r="A4851" s="38" t="str" cm="1">
        <f t="array" ref="A4851">_xlfn.TEXTJOIN(",", TRUE, _xlfn.UNIQUE(IF((序时账[日期]=B4851)*(序时账[凭证字号]=C4851), 序时账[科目编码], "")))</f>
        <v>0</v>
      </c>
      <c r="B4851" s="89"/>
      <c r="G4851" s="39"/>
      <c r="H4851" s="39"/>
      <c r="I4851" s="42">
        <f>IF(F4851&lt;&gt;"结转本期损益",_xlfn.XLOOKUP(D4851,科目余额表[科目编码],科目余额表[抽查项目],"无匹配"),"期间结转")</f>
        <v>0</v>
      </c>
      <c r="J4851" s="38" t="str" cm="1">
        <f t="array" ref="J4851">_xlfn.TEXTJOIN(",", TRUE, _xlfn.UNIQUE(IF((序时账[日期]=B4851)*(序时账[凭证字号]=C4851)*IF(G4851=0,序时账[借方金额]&lt;&gt;0,序时账[借方金额]=0)*(序时账[科目编码]&lt;&gt;D4851), 序时账[科目名称], "")))</f>
        <v/>
      </c>
      <c r="K4851" s="42"/>
      <c r="M4851" s="24"/>
      <c r="N4851" s="23"/>
    </row>
    <row r="4852" spans="1:14">
      <c r="A4852" s="38" t="str" cm="1">
        <f t="array" ref="A4852">_xlfn.TEXTJOIN(",", TRUE, _xlfn.UNIQUE(IF((序时账[日期]=B4852)*(序时账[凭证字号]=C4852), 序时账[科目编码], "")))</f>
        <v>0</v>
      </c>
      <c r="B4852" s="89"/>
      <c r="G4852" s="39"/>
      <c r="H4852" s="39"/>
      <c r="I4852" s="42">
        <f>IF(F4852&lt;&gt;"结转本期损益",_xlfn.XLOOKUP(D4852,科目余额表[科目编码],科目余额表[抽查项目],"无匹配"),"期间结转")</f>
        <v>0</v>
      </c>
      <c r="J4852" s="38" t="str" cm="1">
        <f t="array" ref="J4852">_xlfn.TEXTJOIN(",", TRUE, _xlfn.UNIQUE(IF((序时账[日期]=B4852)*(序时账[凭证字号]=C4852)*IF(G4852=0,序时账[借方金额]&lt;&gt;0,序时账[借方金额]=0)*(序时账[科目编码]&lt;&gt;D4852), 序时账[科目名称], "")))</f>
        <v/>
      </c>
      <c r="K4852" s="42"/>
      <c r="M4852" s="24"/>
      <c r="N4852" s="23"/>
    </row>
    <row r="4853" spans="1:14">
      <c r="A4853" s="38" t="str" cm="1">
        <f t="array" ref="A4853">_xlfn.TEXTJOIN(",", TRUE, _xlfn.UNIQUE(IF((序时账[日期]=B4853)*(序时账[凭证字号]=C4853), 序时账[科目编码], "")))</f>
        <v>0</v>
      </c>
      <c r="B4853" s="89"/>
      <c r="G4853" s="39"/>
      <c r="H4853" s="39"/>
      <c r="I4853" s="42">
        <f>IF(F4853&lt;&gt;"结转本期损益",_xlfn.XLOOKUP(D4853,科目余额表[科目编码],科目余额表[抽查项目],"无匹配"),"期间结转")</f>
        <v>0</v>
      </c>
      <c r="J4853" s="38" t="str" cm="1">
        <f t="array" ref="J4853">_xlfn.TEXTJOIN(",", TRUE, _xlfn.UNIQUE(IF((序时账[日期]=B4853)*(序时账[凭证字号]=C4853)*IF(G4853=0,序时账[借方金额]&lt;&gt;0,序时账[借方金额]=0)*(序时账[科目编码]&lt;&gt;D4853), 序时账[科目名称], "")))</f>
        <v/>
      </c>
      <c r="K4853" s="42"/>
      <c r="M4853" s="24"/>
      <c r="N4853" s="23"/>
    </row>
    <row r="4854" spans="1:14">
      <c r="A4854" s="38" t="str" cm="1">
        <f t="array" ref="A4854">_xlfn.TEXTJOIN(",", TRUE, _xlfn.UNIQUE(IF((序时账[日期]=B4854)*(序时账[凭证字号]=C4854), 序时账[科目编码], "")))</f>
        <v>0</v>
      </c>
      <c r="B4854" s="89"/>
      <c r="G4854" s="39"/>
      <c r="H4854" s="39"/>
      <c r="I4854" s="42">
        <f>IF(F4854&lt;&gt;"结转本期损益",_xlfn.XLOOKUP(D4854,科目余额表[科目编码],科目余额表[抽查项目],"无匹配"),"期间结转")</f>
        <v>0</v>
      </c>
      <c r="J4854" s="38" t="str" cm="1">
        <f t="array" ref="J4854">_xlfn.TEXTJOIN(",", TRUE, _xlfn.UNIQUE(IF((序时账[日期]=B4854)*(序时账[凭证字号]=C4854)*IF(G4854=0,序时账[借方金额]&lt;&gt;0,序时账[借方金额]=0)*(序时账[科目编码]&lt;&gt;D4854), 序时账[科目名称], "")))</f>
        <v/>
      </c>
      <c r="K4854" s="42"/>
      <c r="M4854" s="24"/>
      <c r="N4854" s="23"/>
    </row>
    <row r="4855" spans="1:14">
      <c r="A4855" s="38" t="str" cm="1">
        <f t="array" ref="A4855">_xlfn.TEXTJOIN(",", TRUE, _xlfn.UNIQUE(IF((序时账[日期]=B4855)*(序时账[凭证字号]=C4855), 序时账[科目编码], "")))</f>
        <v>0</v>
      </c>
      <c r="B4855" s="89"/>
      <c r="G4855" s="39"/>
      <c r="H4855" s="39"/>
      <c r="I4855" s="42">
        <f>IF(F4855&lt;&gt;"结转本期损益",_xlfn.XLOOKUP(D4855,科目余额表[科目编码],科目余额表[抽查项目],"无匹配"),"期间结转")</f>
        <v>0</v>
      </c>
      <c r="J4855" s="38" t="str" cm="1">
        <f t="array" ref="J4855">_xlfn.TEXTJOIN(",", TRUE, _xlfn.UNIQUE(IF((序时账[日期]=B4855)*(序时账[凭证字号]=C4855)*IF(G4855=0,序时账[借方金额]&lt;&gt;0,序时账[借方金额]=0)*(序时账[科目编码]&lt;&gt;D4855), 序时账[科目名称], "")))</f>
        <v/>
      </c>
      <c r="K4855" s="42"/>
      <c r="M4855" s="24"/>
      <c r="N4855" s="23"/>
    </row>
    <row r="4856" spans="1:14">
      <c r="A4856" s="38" t="str" cm="1">
        <f t="array" ref="A4856">_xlfn.TEXTJOIN(",", TRUE, _xlfn.UNIQUE(IF((序时账[日期]=B4856)*(序时账[凭证字号]=C4856), 序时账[科目编码], "")))</f>
        <v>0</v>
      </c>
      <c r="B4856" s="89"/>
      <c r="G4856" s="39"/>
      <c r="H4856" s="39"/>
      <c r="I4856" s="42">
        <f>IF(F4856&lt;&gt;"结转本期损益",_xlfn.XLOOKUP(D4856,科目余额表[科目编码],科目余额表[抽查项目],"无匹配"),"期间结转")</f>
        <v>0</v>
      </c>
      <c r="J4856" s="38" t="str" cm="1">
        <f t="array" ref="J4856">_xlfn.TEXTJOIN(",", TRUE, _xlfn.UNIQUE(IF((序时账[日期]=B4856)*(序时账[凭证字号]=C4856)*IF(G4856=0,序时账[借方金额]&lt;&gt;0,序时账[借方金额]=0)*(序时账[科目编码]&lt;&gt;D4856), 序时账[科目名称], "")))</f>
        <v/>
      </c>
      <c r="K4856" s="42"/>
      <c r="M4856" s="24"/>
      <c r="N4856" s="23"/>
    </row>
    <row r="4857" spans="1:14">
      <c r="A4857" s="38" t="str" cm="1">
        <f t="array" ref="A4857">_xlfn.TEXTJOIN(",", TRUE, _xlfn.UNIQUE(IF((序时账[日期]=B4857)*(序时账[凭证字号]=C4857), 序时账[科目编码], "")))</f>
        <v>0</v>
      </c>
      <c r="B4857" s="89"/>
      <c r="G4857" s="39"/>
      <c r="H4857" s="39"/>
      <c r="I4857" s="42">
        <f>IF(F4857&lt;&gt;"结转本期损益",_xlfn.XLOOKUP(D4857,科目余额表[科目编码],科目余额表[抽查项目],"无匹配"),"期间结转")</f>
        <v>0</v>
      </c>
      <c r="J4857" s="38" t="str" cm="1">
        <f t="array" ref="J4857">_xlfn.TEXTJOIN(",", TRUE, _xlfn.UNIQUE(IF((序时账[日期]=B4857)*(序时账[凭证字号]=C4857)*IF(G4857=0,序时账[借方金额]&lt;&gt;0,序时账[借方金额]=0)*(序时账[科目编码]&lt;&gt;D4857), 序时账[科目名称], "")))</f>
        <v/>
      </c>
      <c r="K4857" s="42"/>
      <c r="M4857" s="24"/>
      <c r="N4857" s="23"/>
    </row>
    <row r="4858" spans="1:14">
      <c r="A4858" s="38" t="str" cm="1">
        <f t="array" ref="A4858">_xlfn.TEXTJOIN(",", TRUE, _xlfn.UNIQUE(IF((序时账[日期]=B4858)*(序时账[凭证字号]=C4858), 序时账[科目编码], "")))</f>
        <v>0</v>
      </c>
      <c r="B4858" s="89"/>
      <c r="G4858" s="39"/>
      <c r="H4858" s="39"/>
      <c r="I4858" s="42">
        <f>IF(F4858&lt;&gt;"结转本期损益",_xlfn.XLOOKUP(D4858,科目余额表[科目编码],科目余额表[抽查项目],"无匹配"),"期间结转")</f>
        <v>0</v>
      </c>
      <c r="J4858" s="38" t="str" cm="1">
        <f t="array" ref="J4858">_xlfn.TEXTJOIN(",", TRUE, _xlfn.UNIQUE(IF((序时账[日期]=B4858)*(序时账[凭证字号]=C4858)*IF(G4858=0,序时账[借方金额]&lt;&gt;0,序时账[借方金额]=0)*(序时账[科目编码]&lt;&gt;D4858), 序时账[科目名称], "")))</f>
        <v/>
      </c>
      <c r="K4858" s="42"/>
      <c r="M4858" s="24"/>
      <c r="N4858" s="23"/>
    </row>
    <row r="4859" spans="1:14">
      <c r="A4859" s="38" t="str" cm="1">
        <f t="array" ref="A4859">_xlfn.TEXTJOIN(",", TRUE, _xlfn.UNIQUE(IF((序时账[日期]=B4859)*(序时账[凭证字号]=C4859), 序时账[科目编码], "")))</f>
        <v>0</v>
      </c>
      <c r="B4859" s="89"/>
      <c r="G4859" s="39"/>
      <c r="H4859" s="39"/>
      <c r="I4859" s="42">
        <f>IF(F4859&lt;&gt;"结转本期损益",_xlfn.XLOOKUP(D4859,科目余额表[科目编码],科目余额表[抽查项目],"无匹配"),"期间结转")</f>
        <v>0</v>
      </c>
      <c r="J4859" s="38" t="str" cm="1">
        <f t="array" ref="J4859">_xlfn.TEXTJOIN(",", TRUE, _xlfn.UNIQUE(IF((序时账[日期]=B4859)*(序时账[凭证字号]=C4859)*IF(G4859=0,序时账[借方金额]&lt;&gt;0,序时账[借方金额]=0)*(序时账[科目编码]&lt;&gt;D4859), 序时账[科目名称], "")))</f>
        <v/>
      </c>
      <c r="K4859" s="42"/>
      <c r="M4859" s="24"/>
      <c r="N4859" s="23"/>
    </row>
    <row r="4860" spans="1:14">
      <c r="A4860" s="38" t="str" cm="1">
        <f t="array" ref="A4860">_xlfn.TEXTJOIN(",", TRUE, _xlfn.UNIQUE(IF((序时账[日期]=B4860)*(序时账[凭证字号]=C4860), 序时账[科目编码], "")))</f>
        <v>0</v>
      </c>
      <c r="B4860" s="89"/>
      <c r="G4860" s="39"/>
      <c r="H4860" s="39"/>
      <c r="I4860" s="42">
        <f>IF(F4860&lt;&gt;"结转本期损益",_xlfn.XLOOKUP(D4860,科目余额表[科目编码],科目余额表[抽查项目],"无匹配"),"期间结转")</f>
        <v>0</v>
      </c>
      <c r="J4860" s="38" t="str" cm="1">
        <f t="array" ref="J4860">_xlfn.TEXTJOIN(",", TRUE, _xlfn.UNIQUE(IF((序时账[日期]=B4860)*(序时账[凭证字号]=C4860)*IF(G4860=0,序时账[借方金额]&lt;&gt;0,序时账[借方金额]=0)*(序时账[科目编码]&lt;&gt;D4860), 序时账[科目名称], "")))</f>
        <v/>
      </c>
      <c r="K4860" s="42"/>
      <c r="M4860" s="24"/>
      <c r="N4860" s="23"/>
    </row>
    <row r="4861" spans="1:14">
      <c r="A4861" s="38" t="str" cm="1">
        <f t="array" ref="A4861">_xlfn.TEXTJOIN(",", TRUE, _xlfn.UNIQUE(IF((序时账[日期]=B4861)*(序时账[凭证字号]=C4861), 序时账[科目编码], "")))</f>
        <v>0</v>
      </c>
      <c r="B4861" s="89"/>
      <c r="G4861" s="39"/>
      <c r="H4861" s="39"/>
      <c r="I4861" s="42">
        <f>IF(F4861&lt;&gt;"结转本期损益",_xlfn.XLOOKUP(D4861,科目余额表[科目编码],科目余额表[抽查项目],"无匹配"),"期间结转")</f>
        <v>0</v>
      </c>
      <c r="J4861" s="38" t="str" cm="1">
        <f t="array" ref="J4861">_xlfn.TEXTJOIN(",", TRUE, _xlfn.UNIQUE(IF((序时账[日期]=B4861)*(序时账[凭证字号]=C4861)*IF(G4861=0,序时账[借方金额]&lt;&gt;0,序时账[借方金额]=0)*(序时账[科目编码]&lt;&gt;D4861), 序时账[科目名称], "")))</f>
        <v/>
      </c>
      <c r="K4861" s="42"/>
      <c r="M4861" s="24"/>
      <c r="N4861" s="23"/>
    </row>
    <row r="4862" spans="1:14">
      <c r="A4862" s="38" t="str" cm="1">
        <f t="array" ref="A4862">_xlfn.TEXTJOIN(",", TRUE, _xlfn.UNIQUE(IF((序时账[日期]=B4862)*(序时账[凭证字号]=C4862), 序时账[科目编码], "")))</f>
        <v>0</v>
      </c>
      <c r="B4862" s="89"/>
      <c r="G4862" s="39"/>
      <c r="H4862" s="39"/>
      <c r="I4862" s="42">
        <f>IF(F4862&lt;&gt;"结转本期损益",_xlfn.XLOOKUP(D4862,科目余额表[科目编码],科目余额表[抽查项目],"无匹配"),"期间结转")</f>
        <v>0</v>
      </c>
      <c r="J4862" s="38" t="str" cm="1">
        <f t="array" ref="J4862">_xlfn.TEXTJOIN(",", TRUE, _xlfn.UNIQUE(IF((序时账[日期]=B4862)*(序时账[凭证字号]=C4862)*IF(G4862=0,序时账[借方金额]&lt;&gt;0,序时账[借方金额]=0)*(序时账[科目编码]&lt;&gt;D4862), 序时账[科目名称], "")))</f>
        <v/>
      </c>
      <c r="K4862" s="42"/>
      <c r="M4862" s="24"/>
      <c r="N4862" s="23"/>
    </row>
    <row r="4863" spans="1:14">
      <c r="A4863" s="38" t="str" cm="1">
        <f t="array" ref="A4863">_xlfn.TEXTJOIN(",", TRUE, _xlfn.UNIQUE(IF((序时账[日期]=B4863)*(序时账[凭证字号]=C4863), 序时账[科目编码], "")))</f>
        <v>0</v>
      </c>
      <c r="B4863" s="89"/>
      <c r="G4863" s="39"/>
      <c r="H4863" s="39"/>
      <c r="I4863" s="42">
        <f>IF(F4863&lt;&gt;"结转本期损益",_xlfn.XLOOKUP(D4863,科目余额表[科目编码],科目余额表[抽查项目],"无匹配"),"期间结转")</f>
        <v>0</v>
      </c>
      <c r="J4863" s="38" t="str" cm="1">
        <f t="array" ref="J4863">_xlfn.TEXTJOIN(",", TRUE, _xlfn.UNIQUE(IF((序时账[日期]=B4863)*(序时账[凭证字号]=C4863)*IF(G4863=0,序时账[借方金额]&lt;&gt;0,序时账[借方金额]=0)*(序时账[科目编码]&lt;&gt;D4863), 序时账[科目名称], "")))</f>
        <v/>
      </c>
      <c r="K4863" s="42"/>
      <c r="M4863" s="24"/>
      <c r="N4863" s="23"/>
    </row>
    <row r="4864" spans="1:14">
      <c r="A4864" s="38" t="str" cm="1">
        <f t="array" ref="A4864">_xlfn.TEXTJOIN(",", TRUE, _xlfn.UNIQUE(IF((序时账[日期]=B4864)*(序时账[凭证字号]=C4864), 序时账[科目编码], "")))</f>
        <v>0</v>
      </c>
      <c r="B4864" s="89"/>
      <c r="G4864" s="39"/>
      <c r="H4864" s="39"/>
      <c r="I4864" s="42">
        <f>IF(F4864&lt;&gt;"结转本期损益",_xlfn.XLOOKUP(D4864,科目余额表[科目编码],科目余额表[抽查项目],"无匹配"),"期间结转")</f>
        <v>0</v>
      </c>
      <c r="J4864" s="38" t="str" cm="1">
        <f t="array" ref="J4864">_xlfn.TEXTJOIN(",", TRUE, _xlfn.UNIQUE(IF((序时账[日期]=B4864)*(序时账[凭证字号]=C4864)*IF(G4864=0,序时账[借方金额]&lt;&gt;0,序时账[借方金额]=0)*(序时账[科目编码]&lt;&gt;D4864), 序时账[科目名称], "")))</f>
        <v/>
      </c>
      <c r="K4864" s="42"/>
      <c r="M4864" s="24"/>
      <c r="N4864" s="23"/>
    </row>
    <row r="4865" spans="1:14">
      <c r="A4865" s="38" t="str" cm="1">
        <f t="array" ref="A4865">_xlfn.TEXTJOIN(",", TRUE, _xlfn.UNIQUE(IF((序时账[日期]=B4865)*(序时账[凭证字号]=C4865), 序时账[科目编码], "")))</f>
        <v>0</v>
      </c>
      <c r="B4865" s="89"/>
      <c r="G4865" s="39"/>
      <c r="H4865" s="39"/>
      <c r="I4865" s="42">
        <f>IF(F4865&lt;&gt;"结转本期损益",_xlfn.XLOOKUP(D4865,科目余额表[科目编码],科目余额表[抽查项目],"无匹配"),"期间结转")</f>
        <v>0</v>
      </c>
      <c r="J4865" s="38" t="str" cm="1">
        <f t="array" ref="J4865">_xlfn.TEXTJOIN(",", TRUE, _xlfn.UNIQUE(IF((序时账[日期]=B4865)*(序时账[凭证字号]=C4865)*IF(G4865=0,序时账[借方金额]&lt;&gt;0,序时账[借方金额]=0)*(序时账[科目编码]&lt;&gt;D4865), 序时账[科目名称], "")))</f>
        <v/>
      </c>
      <c r="K4865" s="42"/>
      <c r="M4865" s="24"/>
      <c r="N4865" s="23"/>
    </row>
    <row r="4866" spans="1:14">
      <c r="A4866" s="38" t="str" cm="1">
        <f t="array" ref="A4866">_xlfn.TEXTJOIN(",", TRUE, _xlfn.UNIQUE(IF((序时账[日期]=B4866)*(序时账[凭证字号]=C4866), 序时账[科目编码], "")))</f>
        <v>0</v>
      </c>
      <c r="B4866" s="89"/>
      <c r="G4866" s="39"/>
      <c r="H4866" s="39"/>
      <c r="I4866" s="42">
        <f>IF(F4866&lt;&gt;"结转本期损益",_xlfn.XLOOKUP(D4866,科目余额表[科目编码],科目余额表[抽查项目],"无匹配"),"期间结转")</f>
        <v>0</v>
      </c>
      <c r="J4866" s="38" t="str" cm="1">
        <f t="array" ref="J4866">_xlfn.TEXTJOIN(",", TRUE, _xlfn.UNIQUE(IF((序时账[日期]=B4866)*(序时账[凭证字号]=C4866)*IF(G4866=0,序时账[借方金额]&lt;&gt;0,序时账[借方金额]=0)*(序时账[科目编码]&lt;&gt;D4866), 序时账[科目名称], "")))</f>
        <v/>
      </c>
      <c r="K4866" s="42"/>
      <c r="M4866" s="24"/>
      <c r="N4866" s="23"/>
    </row>
    <row r="4867" spans="1:14">
      <c r="A4867" s="38" t="str" cm="1">
        <f t="array" ref="A4867">_xlfn.TEXTJOIN(",", TRUE, _xlfn.UNIQUE(IF((序时账[日期]=B4867)*(序时账[凭证字号]=C4867), 序时账[科目编码], "")))</f>
        <v>0</v>
      </c>
      <c r="B4867" s="89"/>
      <c r="G4867" s="39"/>
      <c r="H4867" s="39"/>
      <c r="I4867" s="42">
        <f>IF(F4867&lt;&gt;"结转本期损益",_xlfn.XLOOKUP(D4867,科目余额表[科目编码],科目余额表[抽查项目],"无匹配"),"期间结转")</f>
        <v>0</v>
      </c>
      <c r="J4867" s="38" t="str" cm="1">
        <f t="array" ref="J4867">_xlfn.TEXTJOIN(",", TRUE, _xlfn.UNIQUE(IF((序时账[日期]=B4867)*(序时账[凭证字号]=C4867)*IF(G4867=0,序时账[借方金额]&lt;&gt;0,序时账[借方金额]=0)*(序时账[科目编码]&lt;&gt;D4867), 序时账[科目名称], "")))</f>
        <v/>
      </c>
      <c r="K4867" s="42"/>
      <c r="M4867" s="24"/>
      <c r="N4867" s="23"/>
    </row>
    <row r="4868" spans="1:14">
      <c r="A4868" s="38" t="str" cm="1">
        <f t="array" ref="A4868">_xlfn.TEXTJOIN(",", TRUE, _xlfn.UNIQUE(IF((序时账[日期]=B4868)*(序时账[凭证字号]=C4868), 序时账[科目编码], "")))</f>
        <v>0</v>
      </c>
      <c r="B4868" s="89"/>
      <c r="G4868" s="39"/>
      <c r="H4868" s="39"/>
      <c r="I4868" s="42">
        <f>IF(F4868&lt;&gt;"结转本期损益",_xlfn.XLOOKUP(D4868,科目余额表[科目编码],科目余额表[抽查项目],"无匹配"),"期间结转")</f>
        <v>0</v>
      </c>
      <c r="J4868" s="38" t="str" cm="1">
        <f t="array" ref="J4868">_xlfn.TEXTJOIN(",", TRUE, _xlfn.UNIQUE(IF((序时账[日期]=B4868)*(序时账[凭证字号]=C4868)*IF(G4868=0,序时账[借方金额]&lt;&gt;0,序时账[借方金额]=0)*(序时账[科目编码]&lt;&gt;D4868), 序时账[科目名称], "")))</f>
        <v/>
      </c>
      <c r="K4868" s="42"/>
      <c r="M4868" s="24"/>
      <c r="N4868" s="23"/>
    </row>
    <row r="4869" spans="1:14">
      <c r="A4869" s="38" t="str" cm="1">
        <f t="array" ref="A4869">_xlfn.TEXTJOIN(",", TRUE, _xlfn.UNIQUE(IF((序时账[日期]=B4869)*(序时账[凭证字号]=C4869), 序时账[科目编码], "")))</f>
        <v>0</v>
      </c>
      <c r="B4869" s="89"/>
      <c r="G4869" s="39"/>
      <c r="H4869" s="39"/>
      <c r="I4869" s="42">
        <f>IF(F4869&lt;&gt;"结转本期损益",_xlfn.XLOOKUP(D4869,科目余额表[科目编码],科目余额表[抽查项目],"无匹配"),"期间结转")</f>
        <v>0</v>
      </c>
      <c r="J4869" s="38" t="str" cm="1">
        <f t="array" ref="J4869">_xlfn.TEXTJOIN(",", TRUE, _xlfn.UNIQUE(IF((序时账[日期]=B4869)*(序时账[凭证字号]=C4869)*IF(G4869=0,序时账[借方金额]&lt;&gt;0,序时账[借方金额]=0)*(序时账[科目编码]&lt;&gt;D4869), 序时账[科目名称], "")))</f>
        <v/>
      </c>
      <c r="K4869" s="42"/>
      <c r="M4869" s="24"/>
      <c r="N4869" s="23"/>
    </row>
    <row r="4870" spans="1:14">
      <c r="A4870" s="38" t="str" cm="1">
        <f t="array" ref="A4870">_xlfn.TEXTJOIN(",", TRUE, _xlfn.UNIQUE(IF((序时账[日期]=B4870)*(序时账[凭证字号]=C4870), 序时账[科目编码], "")))</f>
        <v>0</v>
      </c>
      <c r="B4870" s="89"/>
      <c r="G4870" s="39"/>
      <c r="H4870" s="39"/>
      <c r="I4870" s="42">
        <f>IF(F4870&lt;&gt;"结转本期损益",_xlfn.XLOOKUP(D4870,科目余额表[科目编码],科目余额表[抽查项目],"无匹配"),"期间结转")</f>
        <v>0</v>
      </c>
      <c r="J4870" s="38" t="str" cm="1">
        <f t="array" ref="J4870">_xlfn.TEXTJOIN(",", TRUE, _xlfn.UNIQUE(IF((序时账[日期]=B4870)*(序时账[凭证字号]=C4870)*IF(G4870=0,序时账[借方金额]&lt;&gt;0,序时账[借方金额]=0)*(序时账[科目编码]&lt;&gt;D4870), 序时账[科目名称], "")))</f>
        <v/>
      </c>
      <c r="K4870" s="42"/>
      <c r="M4870" s="24"/>
      <c r="N4870" s="23"/>
    </row>
    <row r="4871" spans="1:14">
      <c r="A4871" s="38" t="str" cm="1">
        <f t="array" ref="A4871">_xlfn.TEXTJOIN(",", TRUE, _xlfn.UNIQUE(IF((序时账[日期]=B4871)*(序时账[凭证字号]=C4871), 序时账[科目编码], "")))</f>
        <v>0</v>
      </c>
      <c r="B4871" s="89"/>
      <c r="G4871" s="39"/>
      <c r="H4871" s="39"/>
      <c r="I4871" s="42">
        <f>IF(F4871&lt;&gt;"结转本期损益",_xlfn.XLOOKUP(D4871,科目余额表[科目编码],科目余额表[抽查项目],"无匹配"),"期间结转")</f>
        <v>0</v>
      </c>
      <c r="J4871" s="38" t="str" cm="1">
        <f t="array" ref="J4871">_xlfn.TEXTJOIN(",", TRUE, _xlfn.UNIQUE(IF((序时账[日期]=B4871)*(序时账[凭证字号]=C4871)*IF(G4871=0,序时账[借方金额]&lt;&gt;0,序时账[借方金额]=0)*(序时账[科目编码]&lt;&gt;D4871), 序时账[科目名称], "")))</f>
        <v/>
      </c>
      <c r="K4871" s="42"/>
      <c r="M4871" s="24"/>
      <c r="N4871" s="23"/>
    </row>
    <row r="4872" spans="1:14">
      <c r="A4872" s="38" t="str" cm="1">
        <f t="array" ref="A4872">_xlfn.TEXTJOIN(",", TRUE, _xlfn.UNIQUE(IF((序时账[日期]=B4872)*(序时账[凭证字号]=C4872), 序时账[科目编码], "")))</f>
        <v>0</v>
      </c>
      <c r="B4872" s="89"/>
      <c r="G4872" s="39"/>
      <c r="H4872" s="39"/>
      <c r="I4872" s="42">
        <f>IF(F4872&lt;&gt;"结转本期损益",_xlfn.XLOOKUP(D4872,科目余额表[科目编码],科目余额表[抽查项目],"无匹配"),"期间结转")</f>
        <v>0</v>
      </c>
      <c r="J4872" s="38" t="str" cm="1">
        <f t="array" ref="J4872">_xlfn.TEXTJOIN(",", TRUE, _xlfn.UNIQUE(IF((序时账[日期]=B4872)*(序时账[凭证字号]=C4872)*IF(G4872=0,序时账[借方金额]&lt;&gt;0,序时账[借方金额]=0)*(序时账[科目编码]&lt;&gt;D4872), 序时账[科目名称], "")))</f>
        <v/>
      </c>
      <c r="K4872" s="42"/>
      <c r="M4872" s="24"/>
      <c r="N4872" s="23"/>
    </row>
    <row r="4873" spans="1:14">
      <c r="A4873" s="38" t="str" cm="1">
        <f t="array" ref="A4873">_xlfn.TEXTJOIN(",", TRUE, _xlfn.UNIQUE(IF((序时账[日期]=B4873)*(序时账[凭证字号]=C4873), 序时账[科目编码], "")))</f>
        <v>0</v>
      </c>
      <c r="B4873" s="89"/>
      <c r="G4873" s="39"/>
      <c r="H4873" s="39"/>
      <c r="I4873" s="42">
        <f>IF(F4873&lt;&gt;"结转本期损益",_xlfn.XLOOKUP(D4873,科目余额表[科目编码],科目余额表[抽查项目],"无匹配"),"期间结转")</f>
        <v>0</v>
      </c>
      <c r="J4873" s="38" t="str" cm="1">
        <f t="array" ref="J4873">_xlfn.TEXTJOIN(",", TRUE, _xlfn.UNIQUE(IF((序时账[日期]=B4873)*(序时账[凭证字号]=C4873)*IF(G4873=0,序时账[借方金额]&lt;&gt;0,序时账[借方金额]=0)*(序时账[科目编码]&lt;&gt;D4873), 序时账[科目名称], "")))</f>
        <v/>
      </c>
      <c r="K4873" s="42"/>
      <c r="M4873" s="24"/>
      <c r="N4873" s="23"/>
    </row>
    <row r="4874" spans="1:14">
      <c r="A4874" s="38" t="str" cm="1">
        <f t="array" ref="A4874">_xlfn.TEXTJOIN(",", TRUE, _xlfn.UNIQUE(IF((序时账[日期]=B4874)*(序时账[凭证字号]=C4874), 序时账[科目编码], "")))</f>
        <v>0</v>
      </c>
      <c r="B4874" s="89"/>
      <c r="G4874" s="39"/>
      <c r="H4874" s="39"/>
      <c r="I4874" s="42">
        <f>IF(F4874&lt;&gt;"结转本期损益",_xlfn.XLOOKUP(D4874,科目余额表[科目编码],科目余额表[抽查项目],"无匹配"),"期间结转")</f>
        <v>0</v>
      </c>
      <c r="J4874" s="38" t="str" cm="1">
        <f t="array" ref="J4874">_xlfn.TEXTJOIN(",", TRUE, _xlfn.UNIQUE(IF((序时账[日期]=B4874)*(序时账[凭证字号]=C4874)*IF(G4874=0,序时账[借方金额]&lt;&gt;0,序时账[借方金额]=0)*(序时账[科目编码]&lt;&gt;D4874), 序时账[科目名称], "")))</f>
        <v/>
      </c>
      <c r="K4874" s="42"/>
      <c r="M4874" s="24"/>
      <c r="N4874" s="23"/>
    </row>
    <row r="4875" spans="1:14">
      <c r="A4875" s="38" t="str" cm="1">
        <f t="array" ref="A4875">_xlfn.TEXTJOIN(",", TRUE, _xlfn.UNIQUE(IF((序时账[日期]=B4875)*(序时账[凭证字号]=C4875), 序时账[科目编码], "")))</f>
        <v>0</v>
      </c>
      <c r="B4875" s="89"/>
      <c r="G4875" s="39"/>
      <c r="H4875" s="39"/>
      <c r="I4875" s="42">
        <f>IF(F4875&lt;&gt;"结转本期损益",_xlfn.XLOOKUP(D4875,科目余额表[科目编码],科目余额表[抽查项目],"无匹配"),"期间结转")</f>
        <v>0</v>
      </c>
      <c r="J4875" s="38" t="str" cm="1">
        <f t="array" ref="J4875">_xlfn.TEXTJOIN(",", TRUE, _xlfn.UNIQUE(IF((序时账[日期]=B4875)*(序时账[凭证字号]=C4875)*IF(G4875=0,序时账[借方金额]&lt;&gt;0,序时账[借方金额]=0)*(序时账[科目编码]&lt;&gt;D4875), 序时账[科目名称], "")))</f>
        <v/>
      </c>
      <c r="K4875" s="42"/>
      <c r="M4875" s="24"/>
      <c r="N4875" s="23"/>
    </row>
    <row r="4876" spans="1:14">
      <c r="A4876" s="38" t="str" cm="1">
        <f t="array" ref="A4876">_xlfn.TEXTJOIN(",", TRUE, _xlfn.UNIQUE(IF((序时账[日期]=B4876)*(序时账[凭证字号]=C4876), 序时账[科目编码], "")))</f>
        <v>0</v>
      </c>
      <c r="B4876" s="89"/>
      <c r="G4876" s="39"/>
      <c r="H4876" s="39"/>
      <c r="I4876" s="42">
        <f>IF(F4876&lt;&gt;"结转本期损益",_xlfn.XLOOKUP(D4876,科目余额表[科目编码],科目余额表[抽查项目],"无匹配"),"期间结转")</f>
        <v>0</v>
      </c>
      <c r="J4876" s="38" t="str" cm="1">
        <f t="array" ref="J4876">_xlfn.TEXTJOIN(",", TRUE, _xlfn.UNIQUE(IF((序时账[日期]=B4876)*(序时账[凭证字号]=C4876)*IF(G4876=0,序时账[借方金额]&lt;&gt;0,序时账[借方金额]=0)*(序时账[科目编码]&lt;&gt;D4876), 序时账[科目名称], "")))</f>
        <v/>
      </c>
      <c r="K4876" s="42"/>
      <c r="M4876" s="24"/>
      <c r="N4876" s="23"/>
    </row>
    <row r="4877" spans="1:14">
      <c r="A4877" s="38" t="str" cm="1">
        <f t="array" ref="A4877">_xlfn.TEXTJOIN(",", TRUE, _xlfn.UNIQUE(IF((序时账[日期]=B4877)*(序时账[凭证字号]=C4877), 序时账[科目编码], "")))</f>
        <v>0</v>
      </c>
      <c r="B4877" s="89"/>
      <c r="G4877" s="39"/>
      <c r="H4877" s="39"/>
      <c r="I4877" s="42">
        <f>IF(F4877&lt;&gt;"结转本期损益",_xlfn.XLOOKUP(D4877,科目余额表[科目编码],科目余额表[抽查项目],"无匹配"),"期间结转")</f>
        <v>0</v>
      </c>
      <c r="J4877" s="38" t="str" cm="1">
        <f t="array" ref="J4877">_xlfn.TEXTJOIN(",", TRUE, _xlfn.UNIQUE(IF((序时账[日期]=B4877)*(序时账[凭证字号]=C4877)*IF(G4877=0,序时账[借方金额]&lt;&gt;0,序时账[借方金额]=0)*(序时账[科目编码]&lt;&gt;D4877), 序时账[科目名称], "")))</f>
        <v/>
      </c>
      <c r="K4877" s="42"/>
      <c r="M4877" s="24"/>
      <c r="N4877" s="23"/>
    </row>
    <row r="4878" spans="1:14">
      <c r="A4878" s="38" t="str" cm="1">
        <f t="array" ref="A4878">_xlfn.TEXTJOIN(",", TRUE, _xlfn.UNIQUE(IF((序时账[日期]=B4878)*(序时账[凭证字号]=C4878), 序时账[科目编码], "")))</f>
        <v>0</v>
      </c>
      <c r="B4878" s="89"/>
      <c r="G4878" s="39"/>
      <c r="H4878" s="39"/>
      <c r="I4878" s="42">
        <f>IF(F4878&lt;&gt;"结转本期损益",_xlfn.XLOOKUP(D4878,科目余额表[科目编码],科目余额表[抽查项目],"无匹配"),"期间结转")</f>
        <v>0</v>
      </c>
      <c r="J4878" s="38" t="str" cm="1">
        <f t="array" ref="J4878">_xlfn.TEXTJOIN(",", TRUE, _xlfn.UNIQUE(IF((序时账[日期]=B4878)*(序时账[凭证字号]=C4878)*IF(G4878=0,序时账[借方金额]&lt;&gt;0,序时账[借方金额]=0)*(序时账[科目编码]&lt;&gt;D4878), 序时账[科目名称], "")))</f>
        <v/>
      </c>
      <c r="K4878" s="42"/>
      <c r="M4878" s="24"/>
      <c r="N4878" s="23"/>
    </row>
    <row r="4879" spans="1:14">
      <c r="A4879" s="38" t="str" cm="1">
        <f t="array" ref="A4879">_xlfn.TEXTJOIN(",", TRUE, _xlfn.UNIQUE(IF((序时账[日期]=B4879)*(序时账[凭证字号]=C4879), 序时账[科目编码], "")))</f>
        <v>0</v>
      </c>
      <c r="B4879" s="89"/>
      <c r="G4879" s="39"/>
      <c r="H4879" s="39"/>
      <c r="I4879" s="42">
        <f>IF(F4879&lt;&gt;"结转本期损益",_xlfn.XLOOKUP(D4879,科目余额表[科目编码],科目余额表[抽查项目],"无匹配"),"期间结转")</f>
        <v>0</v>
      </c>
      <c r="J4879" s="38" t="str" cm="1">
        <f t="array" ref="J4879">_xlfn.TEXTJOIN(",", TRUE, _xlfn.UNIQUE(IF((序时账[日期]=B4879)*(序时账[凭证字号]=C4879)*IF(G4879=0,序时账[借方金额]&lt;&gt;0,序时账[借方金额]=0)*(序时账[科目编码]&lt;&gt;D4879), 序时账[科目名称], "")))</f>
        <v/>
      </c>
      <c r="K4879" s="42"/>
      <c r="M4879" s="24"/>
      <c r="N4879" s="23"/>
    </row>
    <row r="4880" spans="1:14">
      <c r="A4880" s="38" t="str" cm="1">
        <f t="array" ref="A4880">_xlfn.TEXTJOIN(",", TRUE, _xlfn.UNIQUE(IF((序时账[日期]=B4880)*(序时账[凭证字号]=C4880), 序时账[科目编码], "")))</f>
        <v>0</v>
      </c>
      <c r="B4880" s="89"/>
      <c r="G4880" s="39"/>
      <c r="H4880" s="39"/>
      <c r="I4880" s="42">
        <f>IF(F4880&lt;&gt;"结转本期损益",_xlfn.XLOOKUP(D4880,科目余额表[科目编码],科目余额表[抽查项目],"无匹配"),"期间结转")</f>
        <v>0</v>
      </c>
      <c r="J4880" s="38" t="str" cm="1">
        <f t="array" ref="J4880">_xlfn.TEXTJOIN(",", TRUE, _xlfn.UNIQUE(IF((序时账[日期]=B4880)*(序时账[凭证字号]=C4880)*IF(G4880=0,序时账[借方金额]&lt;&gt;0,序时账[借方金额]=0)*(序时账[科目编码]&lt;&gt;D4880), 序时账[科目名称], "")))</f>
        <v/>
      </c>
      <c r="K4880" s="42"/>
      <c r="M4880" s="24"/>
      <c r="N4880" s="23"/>
    </row>
    <row r="4881" spans="1:14">
      <c r="A4881" s="38" t="str" cm="1">
        <f t="array" ref="A4881">_xlfn.TEXTJOIN(",", TRUE, _xlfn.UNIQUE(IF((序时账[日期]=B4881)*(序时账[凭证字号]=C4881), 序时账[科目编码], "")))</f>
        <v>0</v>
      </c>
      <c r="B4881" s="89"/>
      <c r="G4881" s="39"/>
      <c r="H4881" s="39"/>
      <c r="I4881" s="42">
        <f>IF(F4881&lt;&gt;"结转本期损益",_xlfn.XLOOKUP(D4881,科目余额表[科目编码],科目余额表[抽查项目],"无匹配"),"期间结转")</f>
        <v>0</v>
      </c>
      <c r="J4881" s="38" t="str" cm="1">
        <f t="array" ref="J4881">_xlfn.TEXTJOIN(",", TRUE, _xlfn.UNIQUE(IF((序时账[日期]=B4881)*(序时账[凭证字号]=C4881)*IF(G4881=0,序时账[借方金额]&lt;&gt;0,序时账[借方金额]=0)*(序时账[科目编码]&lt;&gt;D4881), 序时账[科目名称], "")))</f>
        <v/>
      </c>
      <c r="K4881" s="42"/>
      <c r="M4881" s="24"/>
      <c r="N4881" s="23"/>
    </row>
    <row r="4882" spans="1:14">
      <c r="A4882" s="38" t="str" cm="1">
        <f t="array" ref="A4882">_xlfn.TEXTJOIN(",", TRUE, _xlfn.UNIQUE(IF((序时账[日期]=B4882)*(序时账[凭证字号]=C4882), 序时账[科目编码], "")))</f>
        <v>0</v>
      </c>
      <c r="B4882" s="89"/>
      <c r="G4882" s="39"/>
      <c r="H4882" s="39"/>
      <c r="I4882" s="42">
        <f>IF(F4882&lt;&gt;"结转本期损益",_xlfn.XLOOKUP(D4882,科目余额表[科目编码],科目余额表[抽查项目],"无匹配"),"期间结转")</f>
        <v>0</v>
      </c>
      <c r="J4882" s="38" t="str" cm="1">
        <f t="array" ref="J4882">_xlfn.TEXTJOIN(",", TRUE, _xlfn.UNIQUE(IF((序时账[日期]=B4882)*(序时账[凭证字号]=C4882)*IF(G4882=0,序时账[借方金额]&lt;&gt;0,序时账[借方金额]=0)*(序时账[科目编码]&lt;&gt;D4882), 序时账[科目名称], "")))</f>
        <v/>
      </c>
      <c r="K4882" s="42"/>
      <c r="M4882" s="24"/>
      <c r="N4882" s="23"/>
    </row>
    <row r="4883" spans="1:14">
      <c r="A4883" s="38" t="str" cm="1">
        <f t="array" ref="A4883">_xlfn.TEXTJOIN(",", TRUE, _xlfn.UNIQUE(IF((序时账[日期]=B4883)*(序时账[凭证字号]=C4883), 序时账[科目编码], "")))</f>
        <v>0</v>
      </c>
      <c r="B4883" s="89"/>
      <c r="G4883" s="39"/>
      <c r="H4883" s="39"/>
      <c r="I4883" s="42">
        <f>IF(F4883&lt;&gt;"结转本期损益",_xlfn.XLOOKUP(D4883,科目余额表[科目编码],科目余额表[抽查项目],"无匹配"),"期间结转")</f>
        <v>0</v>
      </c>
      <c r="J4883" s="38" t="str" cm="1">
        <f t="array" ref="J4883">_xlfn.TEXTJOIN(",", TRUE, _xlfn.UNIQUE(IF((序时账[日期]=B4883)*(序时账[凭证字号]=C4883)*IF(G4883=0,序时账[借方金额]&lt;&gt;0,序时账[借方金额]=0)*(序时账[科目编码]&lt;&gt;D4883), 序时账[科目名称], "")))</f>
        <v/>
      </c>
      <c r="K4883" s="42"/>
      <c r="M4883" s="24"/>
      <c r="N4883" s="23"/>
    </row>
    <row r="4884" spans="1:14">
      <c r="A4884" s="38" t="str" cm="1">
        <f t="array" ref="A4884">_xlfn.TEXTJOIN(",", TRUE, _xlfn.UNIQUE(IF((序时账[日期]=B4884)*(序时账[凭证字号]=C4884), 序时账[科目编码], "")))</f>
        <v>0</v>
      </c>
      <c r="B4884" s="89"/>
      <c r="G4884" s="39"/>
      <c r="H4884" s="39"/>
      <c r="I4884" s="42">
        <f>IF(F4884&lt;&gt;"结转本期损益",_xlfn.XLOOKUP(D4884,科目余额表[科目编码],科目余额表[抽查项目],"无匹配"),"期间结转")</f>
        <v>0</v>
      </c>
      <c r="J4884" s="38" t="str" cm="1">
        <f t="array" ref="J4884">_xlfn.TEXTJOIN(",", TRUE, _xlfn.UNIQUE(IF((序时账[日期]=B4884)*(序时账[凭证字号]=C4884)*IF(G4884=0,序时账[借方金额]&lt;&gt;0,序时账[借方金额]=0)*(序时账[科目编码]&lt;&gt;D4884), 序时账[科目名称], "")))</f>
        <v/>
      </c>
      <c r="K4884" s="42"/>
      <c r="M4884" s="24"/>
      <c r="N4884" s="23"/>
    </row>
    <row r="4885" spans="1:14">
      <c r="A4885" s="38" t="str" cm="1">
        <f t="array" ref="A4885">_xlfn.TEXTJOIN(",", TRUE, _xlfn.UNIQUE(IF((序时账[日期]=B4885)*(序时账[凭证字号]=C4885), 序时账[科目编码], "")))</f>
        <v>0</v>
      </c>
      <c r="B4885" s="89"/>
      <c r="G4885" s="39"/>
      <c r="H4885" s="39"/>
      <c r="I4885" s="42">
        <f>IF(F4885&lt;&gt;"结转本期损益",_xlfn.XLOOKUP(D4885,科目余额表[科目编码],科目余额表[抽查项目],"无匹配"),"期间结转")</f>
        <v>0</v>
      </c>
      <c r="J4885" s="38" t="str" cm="1">
        <f t="array" ref="J4885">_xlfn.TEXTJOIN(",", TRUE, _xlfn.UNIQUE(IF((序时账[日期]=B4885)*(序时账[凭证字号]=C4885)*IF(G4885=0,序时账[借方金额]&lt;&gt;0,序时账[借方金额]=0)*(序时账[科目编码]&lt;&gt;D4885), 序时账[科目名称], "")))</f>
        <v/>
      </c>
      <c r="K4885" s="42"/>
      <c r="M4885" s="24"/>
      <c r="N4885" s="23"/>
    </row>
    <row r="4886" spans="1:14">
      <c r="A4886" s="38" t="str" cm="1">
        <f t="array" ref="A4886">_xlfn.TEXTJOIN(",", TRUE, _xlfn.UNIQUE(IF((序时账[日期]=B4886)*(序时账[凭证字号]=C4886), 序时账[科目编码], "")))</f>
        <v>0</v>
      </c>
      <c r="B4886" s="89"/>
      <c r="G4886" s="39"/>
      <c r="H4886" s="39"/>
      <c r="I4886" s="42">
        <f>IF(F4886&lt;&gt;"结转本期损益",_xlfn.XLOOKUP(D4886,科目余额表[科目编码],科目余额表[抽查项目],"无匹配"),"期间结转")</f>
        <v>0</v>
      </c>
      <c r="J4886" s="38" t="str" cm="1">
        <f t="array" ref="J4886">_xlfn.TEXTJOIN(",", TRUE, _xlfn.UNIQUE(IF((序时账[日期]=B4886)*(序时账[凭证字号]=C4886)*IF(G4886=0,序时账[借方金额]&lt;&gt;0,序时账[借方金额]=0)*(序时账[科目编码]&lt;&gt;D4886), 序时账[科目名称], "")))</f>
        <v/>
      </c>
      <c r="K4886" s="42"/>
      <c r="M4886" s="24"/>
      <c r="N4886" s="23"/>
    </row>
    <row r="4887" spans="1:14">
      <c r="A4887" s="38" t="str" cm="1">
        <f t="array" ref="A4887">_xlfn.TEXTJOIN(",", TRUE, _xlfn.UNIQUE(IF((序时账[日期]=B4887)*(序时账[凭证字号]=C4887), 序时账[科目编码], "")))</f>
        <v>0</v>
      </c>
      <c r="B4887" s="89"/>
      <c r="G4887" s="39"/>
      <c r="H4887" s="39"/>
      <c r="I4887" s="42">
        <f>IF(F4887&lt;&gt;"结转本期损益",_xlfn.XLOOKUP(D4887,科目余额表[科目编码],科目余额表[抽查项目],"无匹配"),"期间结转")</f>
        <v>0</v>
      </c>
      <c r="J4887" s="38" t="str" cm="1">
        <f t="array" ref="J4887">_xlfn.TEXTJOIN(",", TRUE, _xlfn.UNIQUE(IF((序时账[日期]=B4887)*(序时账[凭证字号]=C4887)*IF(G4887=0,序时账[借方金额]&lt;&gt;0,序时账[借方金额]=0)*(序时账[科目编码]&lt;&gt;D4887), 序时账[科目名称], "")))</f>
        <v/>
      </c>
      <c r="K4887" s="42"/>
      <c r="M4887" s="24"/>
      <c r="N4887" s="23"/>
    </row>
    <row r="4888" spans="1:14">
      <c r="A4888" s="38" t="str" cm="1">
        <f t="array" ref="A4888">_xlfn.TEXTJOIN(",", TRUE, _xlfn.UNIQUE(IF((序时账[日期]=B4888)*(序时账[凭证字号]=C4888), 序时账[科目编码], "")))</f>
        <v>0</v>
      </c>
      <c r="B4888" s="89"/>
      <c r="G4888" s="39"/>
      <c r="H4888" s="39"/>
      <c r="I4888" s="42">
        <f>IF(F4888&lt;&gt;"结转本期损益",_xlfn.XLOOKUP(D4888,科目余额表[科目编码],科目余额表[抽查项目],"无匹配"),"期间结转")</f>
        <v>0</v>
      </c>
      <c r="J4888" s="38" t="str" cm="1">
        <f t="array" ref="J4888">_xlfn.TEXTJOIN(",", TRUE, _xlfn.UNIQUE(IF((序时账[日期]=B4888)*(序时账[凭证字号]=C4888)*IF(G4888=0,序时账[借方金额]&lt;&gt;0,序时账[借方金额]=0)*(序时账[科目编码]&lt;&gt;D4888), 序时账[科目名称], "")))</f>
        <v/>
      </c>
      <c r="K4888" s="42"/>
      <c r="M4888" s="24"/>
      <c r="N4888" s="23"/>
    </row>
    <row r="4889" spans="1:14">
      <c r="A4889" s="38" t="str" cm="1">
        <f t="array" ref="A4889">_xlfn.TEXTJOIN(",", TRUE, _xlfn.UNIQUE(IF((序时账[日期]=B4889)*(序时账[凭证字号]=C4889), 序时账[科目编码], "")))</f>
        <v>0</v>
      </c>
      <c r="B4889" s="89"/>
      <c r="G4889" s="39"/>
      <c r="H4889" s="39"/>
      <c r="I4889" s="42">
        <f>IF(F4889&lt;&gt;"结转本期损益",_xlfn.XLOOKUP(D4889,科目余额表[科目编码],科目余额表[抽查项目],"无匹配"),"期间结转")</f>
        <v>0</v>
      </c>
      <c r="J4889" s="38" t="str" cm="1">
        <f t="array" ref="J4889">_xlfn.TEXTJOIN(",", TRUE, _xlfn.UNIQUE(IF((序时账[日期]=B4889)*(序时账[凭证字号]=C4889)*IF(G4889=0,序时账[借方金额]&lt;&gt;0,序时账[借方金额]=0)*(序时账[科目编码]&lt;&gt;D4889), 序时账[科目名称], "")))</f>
        <v/>
      </c>
      <c r="K4889" s="42"/>
      <c r="M4889" s="24"/>
      <c r="N4889" s="23"/>
    </row>
    <row r="4890" spans="1:14">
      <c r="A4890" s="38" t="str" cm="1">
        <f t="array" ref="A4890">_xlfn.TEXTJOIN(",", TRUE, _xlfn.UNIQUE(IF((序时账[日期]=B4890)*(序时账[凭证字号]=C4890), 序时账[科目编码], "")))</f>
        <v>0</v>
      </c>
      <c r="B4890" s="89"/>
      <c r="G4890" s="39"/>
      <c r="H4890" s="39"/>
      <c r="I4890" s="42">
        <f>IF(F4890&lt;&gt;"结转本期损益",_xlfn.XLOOKUP(D4890,科目余额表[科目编码],科目余额表[抽查项目],"无匹配"),"期间结转")</f>
        <v>0</v>
      </c>
      <c r="J4890" s="38" t="str" cm="1">
        <f t="array" ref="J4890">_xlfn.TEXTJOIN(",", TRUE, _xlfn.UNIQUE(IF((序时账[日期]=B4890)*(序时账[凭证字号]=C4890)*IF(G4890=0,序时账[借方金额]&lt;&gt;0,序时账[借方金额]=0)*(序时账[科目编码]&lt;&gt;D4890), 序时账[科目名称], "")))</f>
        <v/>
      </c>
      <c r="K4890" s="42"/>
      <c r="M4890" s="24"/>
      <c r="N4890" s="23"/>
    </row>
    <row r="4891" spans="1:14">
      <c r="A4891" s="38" t="str" cm="1">
        <f t="array" ref="A4891">_xlfn.TEXTJOIN(",", TRUE, _xlfn.UNIQUE(IF((序时账[日期]=B4891)*(序时账[凭证字号]=C4891), 序时账[科目编码], "")))</f>
        <v>0</v>
      </c>
      <c r="B4891" s="89"/>
      <c r="G4891" s="39"/>
      <c r="H4891" s="39"/>
      <c r="I4891" s="42">
        <f>IF(F4891&lt;&gt;"结转本期损益",_xlfn.XLOOKUP(D4891,科目余额表[科目编码],科目余额表[抽查项目],"无匹配"),"期间结转")</f>
        <v>0</v>
      </c>
      <c r="J4891" s="38" t="str" cm="1">
        <f t="array" ref="J4891">_xlfn.TEXTJOIN(",", TRUE, _xlfn.UNIQUE(IF((序时账[日期]=B4891)*(序时账[凭证字号]=C4891)*IF(G4891=0,序时账[借方金额]&lt;&gt;0,序时账[借方金额]=0)*(序时账[科目编码]&lt;&gt;D4891), 序时账[科目名称], "")))</f>
        <v/>
      </c>
      <c r="K4891" s="42"/>
      <c r="M4891" s="24"/>
      <c r="N4891" s="23"/>
    </row>
    <row r="4892" spans="1:14">
      <c r="A4892" s="38" t="str" cm="1">
        <f t="array" ref="A4892">_xlfn.TEXTJOIN(",", TRUE, _xlfn.UNIQUE(IF((序时账[日期]=B4892)*(序时账[凭证字号]=C4892), 序时账[科目编码], "")))</f>
        <v>0</v>
      </c>
      <c r="B4892" s="89"/>
      <c r="G4892" s="39"/>
      <c r="H4892" s="39"/>
      <c r="I4892" s="42">
        <f>IF(F4892&lt;&gt;"结转本期损益",_xlfn.XLOOKUP(D4892,科目余额表[科目编码],科目余额表[抽查项目],"无匹配"),"期间结转")</f>
        <v>0</v>
      </c>
      <c r="J4892" s="38" t="str" cm="1">
        <f t="array" ref="J4892">_xlfn.TEXTJOIN(",", TRUE, _xlfn.UNIQUE(IF((序时账[日期]=B4892)*(序时账[凭证字号]=C4892)*IF(G4892=0,序时账[借方金额]&lt;&gt;0,序时账[借方金额]=0)*(序时账[科目编码]&lt;&gt;D4892), 序时账[科目名称], "")))</f>
        <v/>
      </c>
      <c r="K4892" s="42"/>
      <c r="M4892" s="24"/>
      <c r="N4892" s="23"/>
    </row>
    <row r="4893" spans="1:14">
      <c r="A4893" s="38" t="str" cm="1">
        <f t="array" ref="A4893">_xlfn.TEXTJOIN(",", TRUE, _xlfn.UNIQUE(IF((序时账[日期]=B4893)*(序时账[凭证字号]=C4893), 序时账[科目编码], "")))</f>
        <v>0</v>
      </c>
      <c r="B4893" s="89"/>
      <c r="G4893" s="39"/>
      <c r="H4893" s="39"/>
      <c r="I4893" s="42">
        <f>IF(F4893&lt;&gt;"结转本期损益",_xlfn.XLOOKUP(D4893,科目余额表[科目编码],科目余额表[抽查项目],"无匹配"),"期间结转")</f>
        <v>0</v>
      </c>
      <c r="J4893" s="38" t="str" cm="1">
        <f t="array" ref="J4893">_xlfn.TEXTJOIN(",", TRUE, _xlfn.UNIQUE(IF((序时账[日期]=B4893)*(序时账[凭证字号]=C4893)*IF(G4893=0,序时账[借方金额]&lt;&gt;0,序时账[借方金额]=0)*(序时账[科目编码]&lt;&gt;D4893), 序时账[科目名称], "")))</f>
        <v/>
      </c>
      <c r="K4893" s="42"/>
      <c r="M4893" s="24"/>
      <c r="N4893" s="23"/>
    </row>
    <row r="4894" spans="1:14">
      <c r="A4894" s="38" t="str" cm="1">
        <f t="array" ref="A4894">_xlfn.TEXTJOIN(",", TRUE, _xlfn.UNIQUE(IF((序时账[日期]=B4894)*(序时账[凭证字号]=C4894), 序时账[科目编码], "")))</f>
        <v>0</v>
      </c>
      <c r="B4894" s="89"/>
      <c r="G4894" s="39"/>
      <c r="H4894" s="39"/>
      <c r="I4894" s="42">
        <f>IF(F4894&lt;&gt;"结转本期损益",_xlfn.XLOOKUP(D4894,科目余额表[科目编码],科目余额表[抽查项目],"无匹配"),"期间结转")</f>
        <v>0</v>
      </c>
      <c r="J4894" s="38" t="str" cm="1">
        <f t="array" ref="J4894">_xlfn.TEXTJOIN(",", TRUE, _xlfn.UNIQUE(IF((序时账[日期]=B4894)*(序时账[凭证字号]=C4894)*IF(G4894=0,序时账[借方金额]&lt;&gt;0,序时账[借方金额]=0)*(序时账[科目编码]&lt;&gt;D4894), 序时账[科目名称], "")))</f>
        <v/>
      </c>
      <c r="K4894" s="42"/>
      <c r="M4894" s="24"/>
      <c r="N4894" s="23"/>
    </row>
    <row r="4895" spans="1:14">
      <c r="A4895" s="38" t="str" cm="1">
        <f t="array" ref="A4895">_xlfn.TEXTJOIN(",", TRUE, _xlfn.UNIQUE(IF((序时账[日期]=B4895)*(序时账[凭证字号]=C4895), 序时账[科目编码], "")))</f>
        <v>0</v>
      </c>
      <c r="B4895" s="89"/>
      <c r="G4895" s="39"/>
      <c r="H4895" s="39"/>
      <c r="I4895" s="42">
        <f>IF(F4895&lt;&gt;"结转本期损益",_xlfn.XLOOKUP(D4895,科目余额表[科目编码],科目余额表[抽查项目],"无匹配"),"期间结转")</f>
        <v>0</v>
      </c>
      <c r="J4895" s="38" t="str" cm="1">
        <f t="array" ref="J4895">_xlfn.TEXTJOIN(",", TRUE, _xlfn.UNIQUE(IF((序时账[日期]=B4895)*(序时账[凭证字号]=C4895)*IF(G4895=0,序时账[借方金额]&lt;&gt;0,序时账[借方金额]=0)*(序时账[科目编码]&lt;&gt;D4895), 序时账[科目名称], "")))</f>
        <v/>
      </c>
      <c r="K4895" s="42"/>
      <c r="M4895" s="24"/>
      <c r="N4895" s="23"/>
    </row>
    <row r="4896" spans="1:14">
      <c r="A4896" s="38" t="str" cm="1">
        <f t="array" ref="A4896">_xlfn.TEXTJOIN(",", TRUE, _xlfn.UNIQUE(IF((序时账[日期]=B4896)*(序时账[凭证字号]=C4896), 序时账[科目编码], "")))</f>
        <v>0</v>
      </c>
      <c r="B4896" s="89"/>
      <c r="G4896" s="39"/>
      <c r="H4896" s="39"/>
      <c r="I4896" s="42">
        <f>IF(F4896&lt;&gt;"结转本期损益",_xlfn.XLOOKUP(D4896,科目余额表[科目编码],科目余额表[抽查项目],"无匹配"),"期间结转")</f>
        <v>0</v>
      </c>
      <c r="J4896" s="38" t="str" cm="1">
        <f t="array" ref="J4896">_xlfn.TEXTJOIN(",", TRUE, _xlfn.UNIQUE(IF((序时账[日期]=B4896)*(序时账[凭证字号]=C4896)*IF(G4896=0,序时账[借方金额]&lt;&gt;0,序时账[借方金额]=0)*(序时账[科目编码]&lt;&gt;D4896), 序时账[科目名称], "")))</f>
        <v/>
      </c>
      <c r="K4896" s="42"/>
      <c r="M4896" s="24"/>
      <c r="N4896" s="23"/>
    </row>
    <row r="4897" spans="1:14">
      <c r="A4897" s="38" t="str" cm="1">
        <f t="array" ref="A4897">_xlfn.TEXTJOIN(",", TRUE, _xlfn.UNIQUE(IF((序时账[日期]=B4897)*(序时账[凭证字号]=C4897), 序时账[科目编码], "")))</f>
        <v>0</v>
      </c>
      <c r="B4897" s="89"/>
      <c r="G4897" s="39"/>
      <c r="H4897" s="39"/>
      <c r="I4897" s="42">
        <f>IF(F4897&lt;&gt;"结转本期损益",_xlfn.XLOOKUP(D4897,科目余额表[科目编码],科目余额表[抽查项目],"无匹配"),"期间结转")</f>
        <v>0</v>
      </c>
      <c r="J4897" s="38" t="str" cm="1">
        <f t="array" ref="J4897">_xlfn.TEXTJOIN(",", TRUE, _xlfn.UNIQUE(IF((序时账[日期]=B4897)*(序时账[凭证字号]=C4897)*IF(G4897=0,序时账[借方金额]&lt;&gt;0,序时账[借方金额]=0)*(序时账[科目编码]&lt;&gt;D4897), 序时账[科目名称], "")))</f>
        <v/>
      </c>
      <c r="K4897" s="42"/>
      <c r="M4897" s="24"/>
      <c r="N4897" s="23"/>
    </row>
    <row r="4898" spans="1:14">
      <c r="A4898" s="38" t="str" cm="1">
        <f t="array" ref="A4898">_xlfn.TEXTJOIN(",", TRUE, _xlfn.UNIQUE(IF((序时账[日期]=B4898)*(序时账[凭证字号]=C4898), 序时账[科目编码], "")))</f>
        <v>0</v>
      </c>
      <c r="B4898" s="89"/>
      <c r="G4898" s="39"/>
      <c r="H4898" s="39"/>
      <c r="I4898" s="42">
        <f>IF(F4898&lt;&gt;"结转本期损益",_xlfn.XLOOKUP(D4898,科目余额表[科目编码],科目余额表[抽查项目],"无匹配"),"期间结转")</f>
        <v>0</v>
      </c>
      <c r="J4898" s="38" t="str" cm="1">
        <f t="array" ref="J4898">_xlfn.TEXTJOIN(",", TRUE, _xlfn.UNIQUE(IF((序时账[日期]=B4898)*(序时账[凭证字号]=C4898)*IF(G4898=0,序时账[借方金额]&lt;&gt;0,序时账[借方金额]=0)*(序时账[科目编码]&lt;&gt;D4898), 序时账[科目名称], "")))</f>
        <v/>
      </c>
      <c r="K4898" s="42"/>
      <c r="M4898" s="24"/>
      <c r="N4898" s="23"/>
    </row>
    <row r="4899" spans="1:14">
      <c r="A4899" s="38" t="str" cm="1">
        <f t="array" ref="A4899">_xlfn.TEXTJOIN(",", TRUE, _xlfn.UNIQUE(IF((序时账[日期]=B4899)*(序时账[凭证字号]=C4899), 序时账[科目编码], "")))</f>
        <v>0</v>
      </c>
      <c r="B4899" s="89"/>
      <c r="G4899" s="39"/>
      <c r="H4899" s="39"/>
      <c r="I4899" s="42">
        <f>IF(F4899&lt;&gt;"结转本期损益",_xlfn.XLOOKUP(D4899,科目余额表[科目编码],科目余额表[抽查项目],"无匹配"),"期间结转")</f>
        <v>0</v>
      </c>
      <c r="J4899" s="38" t="str" cm="1">
        <f t="array" ref="J4899">_xlfn.TEXTJOIN(",", TRUE, _xlfn.UNIQUE(IF((序时账[日期]=B4899)*(序时账[凭证字号]=C4899)*IF(G4899=0,序时账[借方金额]&lt;&gt;0,序时账[借方金额]=0)*(序时账[科目编码]&lt;&gt;D4899), 序时账[科目名称], "")))</f>
        <v/>
      </c>
      <c r="K4899" s="42"/>
      <c r="M4899" s="24"/>
      <c r="N4899" s="23"/>
    </row>
    <row r="4900" spans="1:14">
      <c r="A4900" s="38" t="str" cm="1">
        <f t="array" ref="A4900">_xlfn.TEXTJOIN(",", TRUE, _xlfn.UNIQUE(IF((序时账[日期]=B4900)*(序时账[凭证字号]=C4900), 序时账[科目编码], "")))</f>
        <v>0</v>
      </c>
      <c r="B4900" s="89"/>
      <c r="G4900" s="39"/>
      <c r="H4900" s="39"/>
      <c r="I4900" s="42">
        <f>IF(F4900&lt;&gt;"结转本期损益",_xlfn.XLOOKUP(D4900,科目余额表[科目编码],科目余额表[抽查项目],"无匹配"),"期间结转")</f>
        <v>0</v>
      </c>
      <c r="J4900" s="38" t="str" cm="1">
        <f t="array" ref="J4900">_xlfn.TEXTJOIN(",", TRUE, _xlfn.UNIQUE(IF((序时账[日期]=B4900)*(序时账[凭证字号]=C4900)*IF(G4900=0,序时账[借方金额]&lt;&gt;0,序时账[借方金额]=0)*(序时账[科目编码]&lt;&gt;D4900), 序时账[科目名称], "")))</f>
        <v/>
      </c>
      <c r="K4900" s="42"/>
      <c r="M4900" s="24"/>
      <c r="N4900" s="23"/>
    </row>
    <row r="4901" spans="1:14">
      <c r="A4901" s="38" t="str" cm="1">
        <f t="array" ref="A4901">_xlfn.TEXTJOIN(",", TRUE, _xlfn.UNIQUE(IF((序时账[日期]=B4901)*(序时账[凭证字号]=C4901), 序时账[科目编码], "")))</f>
        <v>0</v>
      </c>
      <c r="B4901" s="89"/>
      <c r="G4901" s="39"/>
      <c r="H4901" s="39"/>
      <c r="I4901" s="42">
        <f>IF(F4901&lt;&gt;"结转本期损益",_xlfn.XLOOKUP(D4901,科目余额表[科目编码],科目余额表[抽查项目],"无匹配"),"期间结转")</f>
        <v>0</v>
      </c>
      <c r="J4901" s="38" t="str" cm="1">
        <f t="array" ref="J4901">_xlfn.TEXTJOIN(",", TRUE, _xlfn.UNIQUE(IF((序时账[日期]=B4901)*(序时账[凭证字号]=C4901)*IF(G4901=0,序时账[借方金额]&lt;&gt;0,序时账[借方金额]=0)*(序时账[科目编码]&lt;&gt;D4901), 序时账[科目名称], "")))</f>
        <v/>
      </c>
      <c r="K4901" s="42"/>
      <c r="M4901" s="24"/>
      <c r="N4901" s="23"/>
    </row>
    <row r="4902" spans="1:14">
      <c r="A4902" s="38" t="str" cm="1">
        <f t="array" ref="A4902">_xlfn.TEXTJOIN(",", TRUE, _xlfn.UNIQUE(IF((序时账[日期]=B4902)*(序时账[凭证字号]=C4902), 序时账[科目编码], "")))</f>
        <v>0</v>
      </c>
      <c r="B4902" s="89"/>
      <c r="G4902" s="39"/>
      <c r="H4902" s="39"/>
      <c r="I4902" s="42">
        <f>IF(F4902&lt;&gt;"结转本期损益",_xlfn.XLOOKUP(D4902,科目余额表[科目编码],科目余额表[抽查项目],"无匹配"),"期间结转")</f>
        <v>0</v>
      </c>
      <c r="J4902" s="38" t="str" cm="1">
        <f t="array" ref="J4902">_xlfn.TEXTJOIN(",", TRUE, _xlfn.UNIQUE(IF((序时账[日期]=B4902)*(序时账[凭证字号]=C4902)*IF(G4902=0,序时账[借方金额]&lt;&gt;0,序时账[借方金额]=0)*(序时账[科目编码]&lt;&gt;D4902), 序时账[科目名称], "")))</f>
        <v/>
      </c>
      <c r="K4902" s="42"/>
      <c r="M4902" s="24"/>
      <c r="N4902" s="23"/>
    </row>
    <row r="4903" spans="1:14">
      <c r="A4903" s="38" t="str" cm="1">
        <f t="array" ref="A4903">_xlfn.TEXTJOIN(",", TRUE, _xlfn.UNIQUE(IF((序时账[日期]=B4903)*(序时账[凭证字号]=C4903), 序时账[科目编码], "")))</f>
        <v>0</v>
      </c>
      <c r="B4903" s="89"/>
      <c r="G4903" s="39"/>
      <c r="H4903" s="39"/>
      <c r="I4903" s="42">
        <f>IF(F4903&lt;&gt;"结转本期损益",_xlfn.XLOOKUP(D4903,科目余额表[科目编码],科目余额表[抽查项目],"无匹配"),"期间结转")</f>
        <v>0</v>
      </c>
      <c r="J4903" s="38" t="str" cm="1">
        <f t="array" ref="J4903">_xlfn.TEXTJOIN(",", TRUE, _xlfn.UNIQUE(IF((序时账[日期]=B4903)*(序时账[凭证字号]=C4903)*IF(G4903=0,序时账[借方金额]&lt;&gt;0,序时账[借方金额]=0)*(序时账[科目编码]&lt;&gt;D4903), 序时账[科目名称], "")))</f>
        <v/>
      </c>
      <c r="K4903" s="42"/>
      <c r="M4903" s="24"/>
      <c r="N4903" s="23"/>
    </row>
    <row r="4904" spans="1:14">
      <c r="A4904" s="38" t="str" cm="1">
        <f t="array" ref="A4904">_xlfn.TEXTJOIN(",", TRUE, _xlfn.UNIQUE(IF((序时账[日期]=B4904)*(序时账[凭证字号]=C4904), 序时账[科目编码], "")))</f>
        <v>0</v>
      </c>
      <c r="B4904" s="89"/>
      <c r="G4904" s="39"/>
      <c r="H4904" s="39"/>
      <c r="I4904" s="42">
        <f>IF(F4904&lt;&gt;"结转本期损益",_xlfn.XLOOKUP(D4904,科目余额表[科目编码],科目余额表[抽查项目],"无匹配"),"期间结转")</f>
        <v>0</v>
      </c>
      <c r="J4904" s="38" t="str" cm="1">
        <f t="array" ref="J4904">_xlfn.TEXTJOIN(",", TRUE, _xlfn.UNIQUE(IF((序时账[日期]=B4904)*(序时账[凭证字号]=C4904)*IF(G4904=0,序时账[借方金额]&lt;&gt;0,序时账[借方金额]=0)*(序时账[科目编码]&lt;&gt;D4904), 序时账[科目名称], "")))</f>
        <v/>
      </c>
      <c r="K4904" s="42"/>
      <c r="M4904" s="24"/>
      <c r="N4904" s="23"/>
    </row>
    <row r="4905" spans="1:14">
      <c r="A4905" s="38" t="str" cm="1">
        <f t="array" ref="A4905">_xlfn.TEXTJOIN(",", TRUE, _xlfn.UNIQUE(IF((序时账[日期]=B4905)*(序时账[凭证字号]=C4905), 序时账[科目编码], "")))</f>
        <v>0</v>
      </c>
      <c r="B4905" s="89"/>
      <c r="G4905" s="39"/>
      <c r="H4905" s="39"/>
      <c r="I4905" s="42">
        <f>IF(F4905&lt;&gt;"结转本期损益",_xlfn.XLOOKUP(D4905,科目余额表[科目编码],科目余额表[抽查项目],"无匹配"),"期间结转")</f>
        <v>0</v>
      </c>
      <c r="J4905" s="38" t="str" cm="1">
        <f t="array" ref="J4905">_xlfn.TEXTJOIN(",", TRUE, _xlfn.UNIQUE(IF((序时账[日期]=B4905)*(序时账[凭证字号]=C4905)*IF(G4905=0,序时账[借方金额]&lt;&gt;0,序时账[借方金额]=0)*(序时账[科目编码]&lt;&gt;D4905), 序时账[科目名称], "")))</f>
        <v/>
      </c>
      <c r="K4905" s="42"/>
      <c r="M4905" s="24"/>
      <c r="N4905" s="23"/>
    </row>
    <row r="4906" spans="1:14">
      <c r="A4906" s="38" t="str" cm="1">
        <f t="array" ref="A4906">_xlfn.TEXTJOIN(",", TRUE, _xlfn.UNIQUE(IF((序时账[日期]=B4906)*(序时账[凭证字号]=C4906), 序时账[科目编码], "")))</f>
        <v>0</v>
      </c>
      <c r="B4906" s="89"/>
      <c r="G4906" s="39"/>
      <c r="H4906" s="39"/>
      <c r="I4906" s="42">
        <f>IF(F4906&lt;&gt;"结转本期损益",_xlfn.XLOOKUP(D4906,科目余额表[科目编码],科目余额表[抽查项目],"无匹配"),"期间结转")</f>
        <v>0</v>
      </c>
      <c r="J4906" s="38" t="str" cm="1">
        <f t="array" ref="J4906">_xlfn.TEXTJOIN(",", TRUE, _xlfn.UNIQUE(IF((序时账[日期]=B4906)*(序时账[凭证字号]=C4906)*IF(G4906=0,序时账[借方金额]&lt;&gt;0,序时账[借方金额]=0)*(序时账[科目编码]&lt;&gt;D4906), 序时账[科目名称], "")))</f>
        <v/>
      </c>
      <c r="K4906" s="42"/>
      <c r="M4906" s="24"/>
      <c r="N4906" s="23"/>
    </row>
    <row r="4907" spans="1:14">
      <c r="A4907" s="38" t="str" cm="1">
        <f t="array" ref="A4907">_xlfn.TEXTJOIN(",", TRUE, _xlfn.UNIQUE(IF((序时账[日期]=B4907)*(序时账[凭证字号]=C4907), 序时账[科目编码], "")))</f>
        <v>0</v>
      </c>
      <c r="B4907" s="89"/>
      <c r="G4907" s="39"/>
      <c r="H4907" s="39"/>
      <c r="I4907" s="42">
        <f>IF(F4907&lt;&gt;"结转本期损益",_xlfn.XLOOKUP(D4907,科目余额表[科目编码],科目余额表[抽查项目],"无匹配"),"期间结转")</f>
        <v>0</v>
      </c>
      <c r="J4907" s="38" t="str" cm="1">
        <f t="array" ref="J4907">_xlfn.TEXTJOIN(",", TRUE, _xlfn.UNIQUE(IF((序时账[日期]=B4907)*(序时账[凭证字号]=C4907)*IF(G4907=0,序时账[借方金额]&lt;&gt;0,序时账[借方金额]=0)*(序时账[科目编码]&lt;&gt;D4907), 序时账[科目名称], "")))</f>
        <v/>
      </c>
      <c r="K4907" s="42"/>
      <c r="M4907" s="24"/>
      <c r="N4907" s="23"/>
    </row>
    <row r="4908" spans="1:14">
      <c r="A4908" s="38" t="str" cm="1">
        <f t="array" ref="A4908">_xlfn.TEXTJOIN(",", TRUE, _xlfn.UNIQUE(IF((序时账[日期]=B4908)*(序时账[凭证字号]=C4908), 序时账[科目编码], "")))</f>
        <v>0</v>
      </c>
      <c r="B4908" s="89"/>
      <c r="G4908" s="39"/>
      <c r="H4908" s="39"/>
      <c r="I4908" s="42">
        <f>IF(F4908&lt;&gt;"结转本期损益",_xlfn.XLOOKUP(D4908,科目余额表[科目编码],科目余额表[抽查项目],"无匹配"),"期间结转")</f>
        <v>0</v>
      </c>
      <c r="J4908" s="38" t="str" cm="1">
        <f t="array" ref="J4908">_xlfn.TEXTJOIN(",", TRUE, _xlfn.UNIQUE(IF((序时账[日期]=B4908)*(序时账[凭证字号]=C4908)*IF(G4908=0,序时账[借方金额]&lt;&gt;0,序时账[借方金额]=0)*(序时账[科目编码]&lt;&gt;D4908), 序时账[科目名称], "")))</f>
        <v/>
      </c>
      <c r="K4908" s="42"/>
      <c r="M4908" s="24"/>
      <c r="N4908" s="23"/>
    </row>
    <row r="4909" spans="1:14">
      <c r="A4909" s="38" t="str" cm="1">
        <f t="array" ref="A4909">_xlfn.TEXTJOIN(",", TRUE, _xlfn.UNIQUE(IF((序时账[日期]=B4909)*(序时账[凭证字号]=C4909), 序时账[科目编码], "")))</f>
        <v>0</v>
      </c>
      <c r="B4909" s="89"/>
      <c r="G4909" s="39"/>
      <c r="H4909" s="39"/>
      <c r="I4909" s="42">
        <f>IF(F4909&lt;&gt;"结转本期损益",_xlfn.XLOOKUP(D4909,科目余额表[科目编码],科目余额表[抽查项目],"无匹配"),"期间结转")</f>
        <v>0</v>
      </c>
      <c r="J4909" s="38" t="str" cm="1">
        <f t="array" ref="J4909">_xlfn.TEXTJOIN(",", TRUE, _xlfn.UNIQUE(IF((序时账[日期]=B4909)*(序时账[凭证字号]=C4909)*IF(G4909=0,序时账[借方金额]&lt;&gt;0,序时账[借方金额]=0)*(序时账[科目编码]&lt;&gt;D4909), 序时账[科目名称], "")))</f>
        <v/>
      </c>
      <c r="K4909" s="42"/>
      <c r="M4909" s="24"/>
      <c r="N4909" s="23"/>
    </row>
    <row r="4910" spans="1:14">
      <c r="A4910" s="38" t="str" cm="1">
        <f t="array" ref="A4910">_xlfn.TEXTJOIN(",", TRUE, _xlfn.UNIQUE(IF((序时账[日期]=B4910)*(序时账[凭证字号]=C4910), 序时账[科目编码], "")))</f>
        <v>0</v>
      </c>
      <c r="B4910" s="89"/>
      <c r="G4910" s="39"/>
      <c r="H4910" s="39"/>
      <c r="I4910" s="42">
        <f>IF(F4910&lt;&gt;"结转本期损益",_xlfn.XLOOKUP(D4910,科目余额表[科目编码],科目余额表[抽查项目],"无匹配"),"期间结转")</f>
        <v>0</v>
      </c>
      <c r="J4910" s="38" t="str" cm="1">
        <f t="array" ref="J4910">_xlfn.TEXTJOIN(",", TRUE, _xlfn.UNIQUE(IF((序时账[日期]=B4910)*(序时账[凭证字号]=C4910)*IF(G4910=0,序时账[借方金额]&lt;&gt;0,序时账[借方金额]=0)*(序时账[科目编码]&lt;&gt;D4910), 序时账[科目名称], "")))</f>
        <v/>
      </c>
      <c r="K4910" s="42"/>
      <c r="M4910" s="24"/>
      <c r="N4910" s="23"/>
    </row>
    <row r="4911" spans="1:14">
      <c r="A4911" s="38" t="str" cm="1">
        <f t="array" ref="A4911">_xlfn.TEXTJOIN(",", TRUE, _xlfn.UNIQUE(IF((序时账[日期]=B4911)*(序时账[凭证字号]=C4911), 序时账[科目编码], "")))</f>
        <v>0</v>
      </c>
      <c r="B4911" s="89"/>
      <c r="G4911" s="39"/>
      <c r="H4911" s="39"/>
      <c r="I4911" s="42">
        <f>IF(F4911&lt;&gt;"结转本期损益",_xlfn.XLOOKUP(D4911,科目余额表[科目编码],科目余额表[抽查项目],"无匹配"),"期间结转")</f>
        <v>0</v>
      </c>
      <c r="J4911" s="38" t="str" cm="1">
        <f t="array" ref="J4911">_xlfn.TEXTJOIN(",", TRUE, _xlfn.UNIQUE(IF((序时账[日期]=B4911)*(序时账[凭证字号]=C4911)*IF(G4911=0,序时账[借方金额]&lt;&gt;0,序时账[借方金额]=0)*(序时账[科目编码]&lt;&gt;D4911), 序时账[科目名称], "")))</f>
        <v/>
      </c>
      <c r="K4911" s="42"/>
      <c r="M4911" s="24"/>
      <c r="N4911" s="23"/>
    </row>
    <row r="4912" spans="1:14">
      <c r="A4912" s="38" t="str" cm="1">
        <f t="array" ref="A4912">_xlfn.TEXTJOIN(",", TRUE, _xlfn.UNIQUE(IF((序时账[日期]=B4912)*(序时账[凭证字号]=C4912), 序时账[科目编码], "")))</f>
        <v>0</v>
      </c>
      <c r="B4912" s="89"/>
      <c r="G4912" s="39"/>
      <c r="H4912" s="39"/>
      <c r="I4912" s="42">
        <f>IF(F4912&lt;&gt;"结转本期损益",_xlfn.XLOOKUP(D4912,科目余额表[科目编码],科目余额表[抽查项目],"无匹配"),"期间结转")</f>
        <v>0</v>
      </c>
      <c r="J4912" s="38" t="str" cm="1">
        <f t="array" ref="J4912">_xlfn.TEXTJOIN(",", TRUE, _xlfn.UNIQUE(IF((序时账[日期]=B4912)*(序时账[凭证字号]=C4912)*IF(G4912=0,序时账[借方金额]&lt;&gt;0,序时账[借方金额]=0)*(序时账[科目编码]&lt;&gt;D4912), 序时账[科目名称], "")))</f>
        <v/>
      </c>
      <c r="K4912" s="42"/>
      <c r="M4912" s="24"/>
      <c r="N4912" s="23"/>
    </row>
    <row r="4913" spans="1:14">
      <c r="A4913" s="38" t="str" cm="1">
        <f t="array" ref="A4913">_xlfn.TEXTJOIN(",", TRUE, _xlfn.UNIQUE(IF((序时账[日期]=B4913)*(序时账[凭证字号]=C4913), 序时账[科目编码], "")))</f>
        <v>0</v>
      </c>
      <c r="B4913" s="89"/>
      <c r="G4913" s="39"/>
      <c r="H4913" s="39"/>
      <c r="I4913" s="42">
        <f>IF(F4913&lt;&gt;"结转本期损益",_xlfn.XLOOKUP(D4913,科目余额表[科目编码],科目余额表[抽查项目],"无匹配"),"期间结转")</f>
        <v>0</v>
      </c>
      <c r="J4913" s="38" t="str" cm="1">
        <f t="array" ref="J4913">_xlfn.TEXTJOIN(",", TRUE, _xlfn.UNIQUE(IF((序时账[日期]=B4913)*(序时账[凭证字号]=C4913)*IF(G4913=0,序时账[借方金额]&lt;&gt;0,序时账[借方金额]=0)*(序时账[科目编码]&lt;&gt;D4913), 序时账[科目名称], "")))</f>
        <v/>
      </c>
      <c r="K4913" s="42"/>
      <c r="M4913" s="24"/>
      <c r="N4913" s="23"/>
    </row>
    <row r="4914" spans="1:14">
      <c r="A4914" s="38" t="str" cm="1">
        <f t="array" ref="A4914">_xlfn.TEXTJOIN(",", TRUE, _xlfn.UNIQUE(IF((序时账[日期]=B4914)*(序时账[凭证字号]=C4914), 序时账[科目编码], "")))</f>
        <v>0</v>
      </c>
      <c r="B4914" s="89"/>
      <c r="G4914" s="39"/>
      <c r="H4914" s="39"/>
      <c r="I4914" s="42">
        <f>IF(F4914&lt;&gt;"结转本期损益",_xlfn.XLOOKUP(D4914,科目余额表[科目编码],科目余额表[抽查项目],"无匹配"),"期间结转")</f>
        <v>0</v>
      </c>
      <c r="J4914" s="38" t="str" cm="1">
        <f t="array" ref="J4914">_xlfn.TEXTJOIN(",", TRUE, _xlfn.UNIQUE(IF((序时账[日期]=B4914)*(序时账[凭证字号]=C4914)*IF(G4914=0,序时账[借方金额]&lt;&gt;0,序时账[借方金额]=0)*(序时账[科目编码]&lt;&gt;D4914), 序时账[科目名称], "")))</f>
        <v/>
      </c>
      <c r="K4914" s="42"/>
      <c r="M4914" s="24"/>
      <c r="N4914" s="23"/>
    </row>
    <row r="4915" spans="1:14">
      <c r="A4915" s="38" t="str" cm="1">
        <f t="array" ref="A4915">_xlfn.TEXTJOIN(",", TRUE, _xlfn.UNIQUE(IF((序时账[日期]=B4915)*(序时账[凭证字号]=C4915), 序时账[科目编码], "")))</f>
        <v>0</v>
      </c>
      <c r="B4915" s="89"/>
      <c r="G4915" s="39"/>
      <c r="H4915" s="39"/>
      <c r="I4915" s="42">
        <f>IF(F4915&lt;&gt;"结转本期损益",_xlfn.XLOOKUP(D4915,科目余额表[科目编码],科目余额表[抽查项目],"无匹配"),"期间结转")</f>
        <v>0</v>
      </c>
      <c r="J4915" s="38" t="str" cm="1">
        <f t="array" ref="J4915">_xlfn.TEXTJOIN(",", TRUE, _xlfn.UNIQUE(IF((序时账[日期]=B4915)*(序时账[凭证字号]=C4915)*IF(G4915=0,序时账[借方金额]&lt;&gt;0,序时账[借方金额]=0)*(序时账[科目编码]&lt;&gt;D4915), 序时账[科目名称], "")))</f>
        <v/>
      </c>
      <c r="K4915" s="42"/>
      <c r="M4915" s="24"/>
      <c r="N4915" s="23"/>
    </row>
    <row r="4916" spans="1:14">
      <c r="A4916" s="38" t="str" cm="1">
        <f t="array" ref="A4916">_xlfn.TEXTJOIN(",", TRUE, _xlfn.UNIQUE(IF((序时账[日期]=B4916)*(序时账[凭证字号]=C4916), 序时账[科目编码], "")))</f>
        <v>0</v>
      </c>
      <c r="B4916" s="89"/>
      <c r="G4916" s="39"/>
      <c r="H4916" s="39"/>
      <c r="I4916" s="42">
        <f>IF(F4916&lt;&gt;"结转本期损益",_xlfn.XLOOKUP(D4916,科目余额表[科目编码],科目余额表[抽查项目],"无匹配"),"期间结转")</f>
        <v>0</v>
      </c>
      <c r="J4916" s="38" t="str" cm="1">
        <f t="array" ref="J4916">_xlfn.TEXTJOIN(",", TRUE, _xlfn.UNIQUE(IF((序时账[日期]=B4916)*(序时账[凭证字号]=C4916)*IF(G4916=0,序时账[借方金额]&lt;&gt;0,序时账[借方金额]=0)*(序时账[科目编码]&lt;&gt;D4916), 序时账[科目名称], "")))</f>
        <v/>
      </c>
      <c r="K4916" s="42"/>
      <c r="M4916" s="24"/>
      <c r="N4916" s="23"/>
    </row>
    <row r="4917" spans="1:14">
      <c r="A4917" s="38" t="str" cm="1">
        <f t="array" ref="A4917">_xlfn.TEXTJOIN(",", TRUE, _xlfn.UNIQUE(IF((序时账[日期]=B4917)*(序时账[凭证字号]=C4917), 序时账[科目编码], "")))</f>
        <v>0</v>
      </c>
      <c r="B4917" s="89"/>
      <c r="G4917" s="39"/>
      <c r="H4917" s="39"/>
      <c r="I4917" s="42">
        <f>IF(F4917&lt;&gt;"结转本期损益",_xlfn.XLOOKUP(D4917,科目余额表[科目编码],科目余额表[抽查项目],"无匹配"),"期间结转")</f>
        <v>0</v>
      </c>
      <c r="J4917" s="38" t="str" cm="1">
        <f t="array" ref="J4917">_xlfn.TEXTJOIN(",", TRUE, _xlfn.UNIQUE(IF((序时账[日期]=B4917)*(序时账[凭证字号]=C4917)*IF(G4917=0,序时账[借方金额]&lt;&gt;0,序时账[借方金额]=0)*(序时账[科目编码]&lt;&gt;D4917), 序时账[科目名称], "")))</f>
        <v/>
      </c>
      <c r="K4917" s="42"/>
      <c r="M4917" s="24"/>
      <c r="N4917" s="23"/>
    </row>
    <row r="4918" spans="1:14">
      <c r="A4918" s="38" t="str" cm="1">
        <f t="array" ref="A4918">_xlfn.TEXTJOIN(",", TRUE, _xlfn.UNIQUE(IF((序时账[日期]=B4918)*(序时账[凭证字号]=C4918), 序时账[科目编码], "")))</f>
        <v>0</v>
      </c>
      <c r="B4918" s="89"/>
      <c r="G4918" s="39"/>
      <c r="H4918" s="39"/>
      <c r="I4918" s="42">
        <f>IF(F4918&lt;&gt;"结转本期损益",_xlfn.XLOOKUP(D4918,科目余额表[科目编码],科目余额表[抽查项目],"无匹配"),"期间结转")</f>
        <v>0</v>
      </c>
      <c r="J4918" s="38" t="str" cm="1">
        <f t="array" ref="J4918">_xlfn.TEXTJOIN(",", TRUE, _xlfn.UNIQUE(IF((序时账[日期]=B4918)*(序时账[凭证字号]=C4918)*IF(G4918=0,序时账[借方金额]&lt;&gt;0,序时账[借方金额]=0)*(序时账[科目编码]&lt;&gt;D4918), 序时账[科目名称], "")))</f>
        <v/>
      </c>
      <c r="K4918" s="42"/>
      <c r="M4918" s="24"/>
      <c r="N4918" s="23"/>
    </row>
    <row r="4919" spans="1:14">
      <c r="A4919" s="38" t="str" cm="1">
        <f t="array" ref="A4919">_xlfn.TEXTJOIN(",", TRUE, _xlfn.UNIQUE(IF((序时账[日期]=B4919)*(序时账[凭证字号]=C4919), 序时账[科目编码], "")))</f>
        <v>0</v>
      </c>
      <c r="B4919" s="89"/>
      <c r="G4919" s="39"/>
      <c r="H4919" s="39"/>
      <c r="I4919" s="42">
        <f>IF(F4919&lt;&gt;"结转本期损益",_xlfn.XLOOKUP(D4919,科目余额表[科目编码],科目余额表[抽查项目],"无匹配"),"期间结转")</f>
        <v>0</v>
      </c>
      <c r="J4919" s="38" t="str" cm="1">
        <f t="array" ref="J4919">_xlfn.TEXTJOIN(",", TRUE, _xlfn.UNIQUE(IF((序时账[日期]=B4919)*(序时账[凭证字号]=C4919)*IF(G4919=0,序时账[借方金额]&lt;&gt;0,序时账[借方金额]=0)*(序时账[科目编码]&lt;&gt;D4919), 序时账[科目名称], "")))</f>
        <v/>
      </c>
      <c r="K4919" s="42"/>
      <c r="M4919" s="24"/>
      <c r="N4919" s="23"/>
    </row>
    <row r="4920" spans="1:14">
      <c r="A4920" s="38" t="str" cm="1">
        <f t="array" ref="A4920">_xlfn.TEXTJOIN(",", TRUE, _xlfn.UNIQUE(IF((序时账[日期]=B4920)*(序时账[凭证字号]=C4920), 序时账[科目编码], "")))</f>
        <v>0</v>
      </c>
      <c r="B4920" s="89"/>
      <c r="G4920" s="39"/>
      <c r="H4920" s="39"/>
      <c r="I4920" s="42">
        <f>IF(F4920&lt;&gt;"结转本期损益",_xlfn.XLOOKUP(D4920,科目余额表[科目编码],科目余额表[抽查项目],"无匹配"),"期间结转")</f>
        <v>0</v>
      </c>
      <c r="J4920" s="38" t="str" cm="1">
        <f t="array" ref="J4920">_xlfn.TEXTJOIN(",", TRUE, _xlfn.UNIQUE(IF((序时账[日期]=B4920)*(序时账[凭证字号]=C4920)*IF(G4920=0,序时账[借方金额]&lt;&gt;0,序时账[借方金额]=0)*(序时账[科目编码]&lt;&gt;D4920), 序时账[科目名称], "")))</f>
        <v/>
      </c>
      <c r="K4920" s="42"/>
      <c r="M4920" s="24"/>
      <c r="N4920" s="23"/>
    </row>
    <row r="4921" spans="1:14">
      <c r="A4921" s="38" t="str" cm="1">
        <f t="array" ref="A4921">_xlfn.TEXTJOIN(",", TRUE, _xlfn.UNIQUE(IF((序时账[日期]=B4921)*(序时账[凭证字号]=C4921), 序时账[科目编码], "")))</f>
        <v>0</v>
      </c>
      <c r="B4921" s="89"/>
      <c r="G4921" s="39"/>
      <c r="H4921" s="39"/>
      <c r="I4921" s="42">
        <f>IF(F4921&lt;&gt;"结转本期损益",_xlfn.XLOOKUP(D4921,科目余额表[科目编码],科目余额表[抽查项目],"无匹配"),"期间结转")</f>
        <v>0</v>
      </c>
      <c r="J4921" s="38" t="str" cm="1">
        <f t="array" ref="J4921">_xlfn.TEXTJOIN(",", TRUE, _xlfn.UNIQUE(IF((序时账[日期]=B4921)*(序时账[凭证字号]=C4921)*IF(G4921=0,序时账[借方金额]&lt;&gt;0,序时账[借方金额]=0)*(序时账[科目编码]&lt;&gt;D4921), 序时账[科目名称], "")))</f>
        <v/>
      </c>
      <c r="K4921" s="42"/>
      <c r="M4921" s="24"/>
      <c r="N4921" s="23"/>
    </row>
    <row r="4922" spans="1:14">
      <c r="A4922" s="38" t="str" cm="1">
        <f t="array" ref="A4922">_xlfn.TEXTJOIN(",", TRUE, _xlfn.UNIQUE(IF((序时账[日期]=B4922)*(序时账[凭证字号]=C4922), 序时账[科目编码], "")))</f>
        <v>0</v>
      </c>
      <c r="B4922" s="89"/>
      <c r="G4922" s="39"/>
      <c r="H4922" s="39"/>
      <c r="I4922" s="42">
        <f>IF(F4922&lt;&gt;"结转本期损益",_xlfn.XLOOKUP(D4922,科目余额表[科目编码],科目余额表[抽查项目],"无匹配"),"期间结转")</f>
        <v>0</v>
      </c>
      <c r="J4922" s="38" t="str" cm="1">
        <f t="array" ref="J4922">_xlfn.TEXTJOIN(",", TRUE, _xlfn.UNIQUE(IF((序时账[日期]=B4922)*(序时账[凭证字号]=C4922)*IF(G4922=0,序时账[借方金额]&lt;&gt;0,序时账[借方金额]=0)*(序时账[科目编码]&lt;&gt;D4922), 序时账[科目名称], "")))</f>
        <v/>
      </c>
      <c r="K4922" s="42"/>
      <c r="M4922" s="24"/>
      <c r="N4922" s="23"/>
    </row>
    <row r="4923" spans="1:14">
      <c r="A4923" s="38" t="str" cm="1">
        <f t="array" ref="A4923">_xlfn.TEXTJOIN(",", TRUE, _xlfn.UNIQUE(IF((序时账[日期]=B4923)*(序时账[凭证字号]=C4923), 序时账[科目编码], "")))</f>
        <v>0</v>
      </c>
      <c r="B4923" s="89"/>
      <c r="G4923" s="39"/>
      <c r="H4923" s="39"/>
      <c r="I4923" s="42">
        <f>IF(F4923&lt;&gt;"结转本期损益",_xlfn.XLOOKUP(D4923,科目余额表[科目编码],科目余额表[抽查项目],"无匹配"),"期间结转")</f>
        <v>0</v>
      </c>
      <c r="J4923" s="38" t="str" cm="1">
        <f t="array" ref="J4923">_xlfn.TEXTJOIN(",", TRUE, _xlfn.UNIQUE(IF((序时账[日期]=B4923)*(序时账[凭证字号]=C4923)*IF(G4923=0,序时账[借方金额]&lt;&gt;0,序时账[借方金额]=0)*(序时账[科目编码]&lt;&gt;D4923), 序时账[科目名称], "")))</f>
        <v/>
      </c>
      <c r="K4923" s="42"/>
      <c r="M4923" s="24"/>
      <c r="N4923" s="23"/>
    </row>
    <row r="4924" spans="1:14">
      <c r="A4924" s="38" t="str" cm="1">
        <f t="array" ref="A4924">_xlfn.TEXTJOIN(",", TRUE, _xlfn.UNIQUE(IF((序时账[日期]=B4924)*(序时账[凭证字号]=C4924), 序时账[科目编码], "")))</f>
        <v>0</v>
      </c>
      <c r="B4924" s="89"/>
      <c r="G4924" s="39"/>
      <c r="H4924" s="39"/>
      <c r="I4924" s="42">
        <f>IF(F4924&lt;&gt;"结转本期损益",_xlfn.XLOOKUP(D4924,科目余额表[科目编码],科目余额表[抽查项目],"无匹配"),"期间结转")</f>
        <v>0</v>
      </c>
      <c r="J4924" s="38" t="str" cm="1">
        <f t="array" ref="J4924">_xlfn.TEXTJOIN(",", TRUE, _xlfn.UNIQUE(IF((序时账[日期]=B4924)*(序时账[凭证字号]=C4924)*IF(G4924=0,序时账[借方金额]&lt;&gt;0,序时账[借方金额]=0)*(序时账[科目编码]&lt;&gt;D4924), 序时账[科目名称], "")))</f>
        <v/>
      </c>
      <c r="K4924" s="42"/>
      <c r="M4924" s="24"/>
      <c r="N4924" s="23"/>
    </row>
    <row r="4925" spans="1:14">
      <c r="A4925" s="38" t="str" cm="1">
        <f t="array" ref="A4925">_xlfn.TEXTJOIN(",", TRUE, _xlfn.UNIQUE(IF((序时账[日期]=B4925)*(序时账[凭证字号]=C4925), 序时账[科目编码], "")))</f>
        <v>0</v>
      </c>
      <c r="B4925" s="89"/>
      <c r="G4925" s="39"/>
      <c r="H4925" s="39"/>
      <c r="I4925" s="42">
        <f>IF(F4925&lt;&gt;"结转本期损益",_xlfn.XLOOKUP(D4925,科目余额表[科目编码],科目余额表[抽查项目],"无匹配"),"期间结转")</f>
        <v>0</v>
      </c>
      <c r="J4925" s="38" t="str" cm="1">
        <f t="array" ref="J4925">_xlfn.TEXTJOIN(",", TRUE, _xlfn.UNIQUE(IF((序时账[日期]=B4925)*(序时账[凭证字号]=C4925)*IF(G4925=0,序时账[借方金额]&lt;&gt;0,序时账[借方金额]=0)*(序时账[科目编码]&lt;&gt;D4925), 序时账[科目名称], "")))</f>
        <v/>
      </c>
      <c r="K4925" s="42"/>
      <c r="M4925" s="24"/>
      <c r="N4925" s="23"/>
    </row>
    <row r="4926" spans="1:14">
      <c r="A4926" s="38" t="str" cm="1">
        <f t="array" ref="A4926">_xlfn.TEXTJOIN(",", TRUE, _xlfn.UNIQUE(IF((序时账[日期]=B4926)*(序时账[凭证字号]=C4926), 序时账[科目编码], "")))</f>
        <v>0</v>
      </c>
      <c r="B4926" s="89"/>
      <c r="G4926" s="39"/>
      <c r="H4926" s="39"/>
      <c r="I4926" s="42">
        <f>IF(F4926&lt;&gt;"结转本期损益",_xlfn.XLOOKUP(D4926,科目余额表[科目编码],科目余额表[抽查项目],"无匹配"),"期间结转")</f>
        <v>0</v>
      </c>
      <c r="J4926" s="38" t="str" cm="1">
        <f t="array" ref="J4926">_xlfn.TEXTJOIN(",", TRUE, _xlfn.UNIQUE(IF((序时账[日期]=B4926)*(序时账[凭证字号]=C4926)*IF(G4926=0,序时账[借方金额]&lt;&gt;0,序时账[借方金额]=0)*(序时账[科目编码]&lt;&gt;D4926), 序时账[科目名称], "")))</f>
        <v/>
      </c>
      <c r="K4926" s="42"/>
      <c r="M4926" s="24"/>
      <c r="N4926" s="23"/>
    </row>
    <row r="4927" spans="1:14">
      <c r="A4927" s="38" t="str" cm="1">
        <f t="array" ref="A4927">_xlfn.TEXTJOIN(",", TRUE, _xlfn.UNIQUE(IF((序时账[日期]=B4927)*(序时账[凭证字号]=C4927), 序时账[科目编码], "")))</f>
        <v>0</v>
      </c>
      <c r="B4927" s="89"/>
      <c r="G4927" s="39"/>
      <c r="H4927" s="39"/>
      <c r="I4927" s="42">
        <f>IF(F4927&lt;&gt;"结转本期损益",_xlfn.XLOOKUP(D4927,科目余额表[科目编码],科目余额表[抽查项目],"无匹配"),"期间结转")</f>
        <v>0</v>
      </c>
      <c r="J4927" s="38" t="str" cm="1">
        <f t="array" ref="J4927">_xlfn.TEXTJOIN(",", TRUE, _xlfn.UNIQUE(IF((序时账[日期]=B4927)*(序时账[凭证字号]=C4927)*IF(G4927=0,序时账[借方金额]&lt;&gt;0,序时账[借方金额]=0)*(序时账[科目编码]&lt;&gt;D4927), 序时账[科目名称], "")))</f>
        <v/>
      </c>
      <c r="K4927" s="42"/>
      <c r="M4927" s="24"/>
      <c r="N4927" s="23"/>
    </row>
    <row r="4928" spans="1:14">
      <c r="A4928" s="38" t="str" cm="1">
        <f t="array" ref="A4928">_xlfn.TEXTJOIN(",", TRUE, _xlfn.UNIQUE(IF((序时账[日期]=B4928)*(序时账[凭证字号]=C4928), 序时账[科目编码], "")))</f>
        <v>0</v>
      </c>
      <c r="B4928" s="89"/>
      <c r="G4928" s="39"/>
      <c r="H4928" s="39"/>
      <c r="I4928" s="42">
        <f>IF(F4928&lt;&gt;"结转本期损益",_xlfn.XLOOKUP(D4928,科目余额表[科目编码],科目余额表[抽查项目],"无匹配"),"期间结转")</f>
        <v>0</v>
      </c>
      <c r="J4928" s="38" t="str" cm="1">
        <f t="array" ref="J4928">_xlfn.TEXTJOIN(",", TRUE, _xlfn.UNIQUE(IF((序时账[日期]=B4928)*(序时账[凭证字号]=C4928)*IF(G4928=0,序时账[借方金额]&lt;&gt;0,序时账[借方金额]=0)*(序时账[科目编码]&lt;&gt;D4928), 序时账[科目名称], "")))</f>
        <v/>
      </c>
      <c r="K4928" s="42"/>
      <c r="M4928" s="24"/>
      <c r="N4928" s="23"/>
    </row>
    <row r="4929" spans="1:14">
      <c r="A4929" s="38" t="str" cm="1">
        <f t="array" ref="A4929">_xlfn.TEXTJOIN(",", TRUE, _xlfn.UNIQUE(IF((序时账[日期]=B4929)*(序时账[凭证字号]=C4929), 序时账[科目编码], "")))</f>
        <v>0</v>
      </c>
      <c r="B4929" s="89"/>
      <c r="G4929" s="39"/>
      <c r="H4929" s="39"/>
      <c r="I4929" s="42">
        <f>IF(F4929&lt;&gt;"结转本期损益",_xlfn.XLOOKUP(D4929,科目余额表[科目编码],科目余额表[抽查项目],"无匹配"),"期间结转")</f>
        <v>0</v>
      </c>
      <c r="J4929" s="38" t="str" cm="1">
        <f t="array" ref="J4929">_xlfn.TEXTJOIN(",", TRUE, _xlfn.UNIQUE(IF((序时账[日期]=B4929)*(序时账[凭证字号]=C4929)*IF(G4929=0,序时账[借方金额]&lt;&gt;0,序时账[借方金额]=0)*(序时账[科目编码]&lt;&gt;D4929), 序时账[科目名称], "")))</f>
        <v/>
      </c>
      <c r="K4929" s="42"/>
      <c r="M4929" s="24"/>
      <c r="N4929" s="23"/>
    </row>
    <row r="4930" spans="1:14">
      <c r="A4930" s="38" t="str" cm="1">
        <f t="array" ref="A4930">_xlfn.TEXTJOIN(",", TRUE, _xlfn.UNIQUE(IF((序时账[日期]=B4930)*(序时账[凭证字号]=C4930), 序时账[科目编码], "")))</f>
        <v>0</v>
      </c>
      <c r="B4930" s="89"/>
      <c r="G4930" s="39"/>
      <c r="H4930" s="39"/>
      <c r="I4930" s="42">
        <f>IF(F4930&lt;&gt;"结转本期损益",_xlfn.XLOOKUP(D4930,科目余额表[科目编码],科目余额表[抽查项目],"无匹配"),"期间结转")</f>
        <v>0</v>
      </c>
      <c r="J4930" s="38" t="str" cm="1">
        <f t="array" ref="J4930">_xlfn.TEXTJOIN(",", TRUE, _xlfn.UNIQUE(IF((序时账[日期]=B4930)*(序时账[凭证字号]=C4930)*IF(G4930=0,序时账[借方金额]&lt;&gt;0,序时账[借方金额]=0)*(序时账[科目编码]&lt;&gt;D4930), 序时账[科目名称], "")))</f>
        <v/>
      </c>
      <c r="K4930" s="42"/>
      <c r="M4930" s="24"/>
      <c r="N4930" s="23"/>
    </row>
    <row r="4931" spans="1:14">
      <c r="A4931" s="38" t="str" cm="1">
        <f t="array" ref="A4931">_xlfn.TEXTJOIN(",", TRUE, _xlfn.UNIQUE(IF((序时账[日期]=B4931)*(序时账[凭证字号]=C4931), 序时账[科目编码], "")))</f>
        <v>0</v>
      </c>
      <c r="B4931" s="89"/>
      <c r="G4931" s="39"/>
      <c r="H4931" s="39"/>
      <c r="I4931" s="42">
        <f>IF(F4931&lt;&gt;"结转本期损益",_xlfn.XLOOKUP(D4931,科目余额表[科目编码],科目余额表[抽查项目],"无匹配"),"期间结转")</f>
        <v>0</v>
      </c>
      <c r="J4931" s="38" t="str" cm="1">
        <f t="array" ref="J4931">_xlfn.TEXTJOIN(",", TRUE, _xlfn.UNIQUE(IF((序时账[日期]=B4931)*(序时账[凭证字号]=C4931)*IF(G4931=0,序时账[借方金额]&lt;&gt;0,序时账[借方金额]=0)*(序时账[科目编码]&lt;&gt;D4931), 序时账[科目名称], "")))</f>
        <v/>
      </c>
      <c r="K4931" s="42"/>
      <c r="M4931" s="24"/>
      <c r="N4931" s="23"/>
    </row>
    <row r="4932" spans="1:14">
      <c r="A4932" s="38" t="str" cm="1">
        <f t="array" ref="A4932">_xlfn.TEXTJOIN(",", TRUE, _xlfn.UNIQUE(IF((序时账[日期]=B4932)*(序时账[凭证字号]=C4932), 序时账[科目编码], "")))</f>
        <v>0</v>
      </c>
      <c r="B4932" s="89"/>
      <c r="G4932" s="39"/>
      <c r="H4932" s="39"/>
      <c r="I4932" s="42">
        <f>IF(F4932&lt;&gt;"结转本期损益",_xlfn.XLOOKUP(D4932,科目余额表[科目编码],科目余额表[抽查项目],"无匹配"),"期间结转")</f>
        <v>0</v>
      </c>
      <c r="J4932" s="38" t="str" cm="1">
        <f t="array" ref="J4932">_xlfn.TEXTJOIN(",", TRUE, _xlfn.UNIQUE(IF((序时账[日期]=B4932)*(序时账[凭证字号]=C4932)*IF(G4932=0,序时账[借方金额]&lt;&gt;0,序时账[借方金额]=0)*(序时账[科目编码]&lt;&gt;D4932), 序时账[科目名称], "")))</f>
        <v/>
      </c>
      <c r="K4932" s="42"/>
      <c r="M4932" s="24"/>
      <c r="N4932" s="23"/>
    </row>
    <row r="4933" spans="1:14">
      <c r="A4933" s="38" t="str" cm="1">
        <f t="array" ref="A4933">_xlfn.TEXTJOIN(",", TRUE, _xlfn.UNIQUE(IF((序时账[日期]=B4933)*(序时账[凭证字号]=C4933), 序时账[科目编码], "")))</f>
        <v>0</v>
      </c>
      <c r="B4933" s="89"/>
      <c r="G4933" s="39"/>
      <c r="H4933" s="39"/>
      <c r="I4933" s="42">
        <f>IF(F4933&lt;&gt;"结转本期损益",_xlfn.XLOOKUP(D4933,科目余额表[科目编码],科目余额表[抽查项目],"无匹配"),"期间结转")</f>
        <v>0</v>
      </c>
      <c r="J4933" s="38" t="str" cm="1">
        <f t="array" ref="J4933">_xlfn.TEXTJOIN(",", TRUE, _xlfn.UNIQUE(IF((序时账[日期]=B4933)*(序时账[凭证字号]=C4933)*IF(G4933=0,序时账[借方金额]&lt;&gt;0,序时账[借方金额]=0)*(序时账[科目编码]&lt;&gt;D4933), 序时账[科目名称], "")))</f>
        <v/>
      </c>
      <c r="K4933" s="42"/>
      <c r="M4933" s="24"/>
      <c r="N4933" s="23"/>
    </row>
    <row r="4934" spans="1:14">
      <c r="A4934" s="38" t="str" cm="1">
        <f t="array" ref="A4934">_xlfn.TEXTJOIN(",", TRUE, _xlfn.UNIQUE(IF((序时账[日期]=B4934)*(序时账[凭证字号]=C4934), 序时账[科目编码], "")))</f>
        <v>0</v>
      </c>
      <c r="B4934" s="89"/>
      <c r="G4934" s="39"/>
      <c r="H4934" s="39"/>
      <c r="I4934" s="42">
        <f>IF(F4934&lt;&gt;"结转本期损益",_xlfn.XLOOKUP(D4934,科目余额表[科目编码],科目余额表[抽查项目],"无匹配"),"期间结转")</f>
        <v>0</v>
      </c>
      <c r="J4934" s="38" t="str" cm="1">
        <f t="array" ref="J4934">_xlfn.TEXTJOIN(",", TRUE, _xlfn.UNIQUE(IF((序时账[日期]=B4934)*(序时账[凭证字号]=C4934)*IF(G4934=0,序时账[借方金额]&lt;&gt;0,序时账[借方金额]=0)*(序时账[科目编码]&lt;&gt;D4934), 序时账[科目名称], "")))</f>
        <v/>
      </c>
      <c r="K4934" s="42"/>
      <c r="M4934" s="24"/>
      <c r="N4934" s="23"/>
    </row>
    <row r="4935" spans="1:14">
      <c r="A4935" s="38" t="str" cm="1">
        <f t="array" ref="A4935">_xlfn.TEXTJOIN(",", TRUE, _xlfn.UNIQUE(IF((序时账[日期]=B4935)*(序时账[凭证字号]=C4935), 序时账[科目编码], "")))</f>
        <v>0</v>
      </c>
      <c r="B4935" s="89"/>
      <c r="G4935" s="39"/>
      <c r="H4935" s="39"/>
      <c r="I4935" s="42">
        <f>IF(F4935&lt;&gt;"结转本期损益",_xlfn.XLOOKUP(D4935,科目余额表[科目编码],科目余额表[抽查项目],"无匹配"),"期间结转")</f>
        <v>0</v>
      </c>
      <c r="J4935" s="38" t="str" cm="1">
        <f t="array" ref="J4935">_xlfn.TEXTJOIN(",", TRUE, _xlfn.UNIQUE(IF((序时账[日期]=B4935)*(序时账[凭证字号]=C4935)*IF(G4935=0,序时账[借方金额]&lt;&gt;0,序时账[借方金额]=0)*(序时账[科目编码]&lt;&gt;D4935), 序时账[科目名称], "")))</f>
        <v/>
      </c>
      <c r="K4935" s="42"/>
      <c r="M4935" s="24"/>
      <c r="N4935" s="23"/>
    </row>
    <row r="4936" spans="1:14">
      <c r="A4936" s="38" t="str" cm="1">
        <f t="array" ref="A4936">_xlfn.TEXTJOIN(",", TRUE, _xlfn.UNIQUE(IF((序时账[日期]=B4936)*(序时账[凭证字号]=C4936), 序时账[科目编码], "")))</f>
        <v>0</v>
      </c>
      <c r="B4936" s="89"/>
      <c r="G4936" s="39"/>
      <c r="H4936" s="39"/>
      <c r="I4936" s="42">
        <f>IF(F4936&lt;&gt;"结转本期损益",_xlfn.XLOOKUP(D4936,科目余额表[科目编码],科目余额表[抽查项目],"无匹配"),"期间结转")</f>
        <v>0</v>
      </c>
      <c r="J4936" s="38" t="str" cm="1">
        <f t="array" ref="J4936">_xlfn.TEXTJOIN(",", TRUE, _xlfn.UNIQUE(IF((序时账[日期]=B4936)*(序时账[凭证字号]=C4936)*IF(G4936=0,序时账[借方金额]&lt;&gt;0,序时账[借方金额]=0)*(序时账[科目编码]&lt;&gt;D4936), 序时账[科目名称], "")))</f>
        <v/>
      </c>
      <c r="K4936" s="42"/>
      <c r="M4936" s="24"/>
      <c r="N4936" s="23"/>
    </row>
    <row r="4937" spans="1:14">
      <c r="A4937" s="38" t="str" cm="1">
        <f t="array" ref="A4937">_xlfn.TEXTJOIN(",", TRUE, _xlfn.UNIQUE(IF((序时账[日期]=B4937)*(序时账[凭证字号]=C4937), 序时账[科目编码], "")))</f>
        <v>0</v>
      </c>
      <c r="B4937" s="89"/>
      <c r="G4937" s="39"/>
      <c r="H4937" s="39"/>
      <c r="I4937" s="42">
        <f>IF(F4937&lt;&gt;"结转本期损益",_xlfn.XLOOKUP(D4937,科目余额表[科目编码],科目余额表[抽查项目],"无匹配"),"期间结转")</f>
        <v>0</v>
      </c>
      <c r="J4937" s="38" t="str" cm="1">
        <f t="array" ref="J4937">_xlfn.TEXTJOIN(",", TRUE, _xlfn.UNIQUE(IF((序时账[日期]=B4937)*(序时账[凭证字号]=C4937)*IF(G4937=0,序时账[借方金额]&lt;&gt;0,序时账[借方金额]=0)*(序时账[科目编码]&lt;&gt;D4937), 序时账[科目名称], "")))</f>
        <v/>
      </c>
      <c r="K4937" s="42"/>
      <c r="M4937" s="24"/>
      <c r="N4937" s="23"/>
    </row>
    <row r="4938" spans="1:14">
      <c r="A4938" s="38" t="str" cm="1">
        <f t="array" ref="A4938">_xlfn.TEXTJOIN(",", TRUE, _xlfn.UNIQUE(IF((序时账[日期]=B4938)*(序时账[凭证字号]=C4938), 序时账[科目编码], "")))</f>
        <v>0</v>
      </c>
      <c r="B4938" s="89"/>
      <c r="G4938" s="39"/>
      <c r="H4938" s="39"/>
      <c r="I4938" s="42">
        <f>IF(F4938&lt;&gt;"结转本期损益",_xlfn.XLOOKUP(D4938,科目余额表[科目编码],科目余额表[抽查项目],"无匹配"),"期间结转")</f>
        <v>0</v>
      </c>
      <c r="J4938" s="38" t="str" cm="1">
        <f t="array" ref="J4938">_xlfn.TEXTJOIN(",", TRUE, _xlfn.UNIQUE(IF((序时账[日期]=B4938)*(序时账[凭证字号]=C4938)*IF(G4938=0,序时账[借方金额]&lt;&gt;0,序时账[借方金额]=0)*(序时账[科目编码]&lt;&gt;D4938), 序时账[科目名称], "")))</f>
        <v/>
      </c>
      <c r="K4938" s="42"/>
      <c r="M4938" s="24"/>
      <c r="N4938" s="23"/>
    </row>
    <row r="4939" spans="1:14">
      <c r="A4939" s="38" t="str" cm="1">
        <f t="array" ref="A4939">_xlfn.TEXTJOIN(",", TRUE, _xlfn.UNIQUE(IF((序时账[日期]=B4939)*(序时账[凭证字号]=C4939), 序时账[科目编码], "")))</f>
        <v>0</v>
      </c>
      <c r="B4939" s="89"/>
      <c r="G4939" s="39"/>
      <c r="H4939" s="39"/>
      <c r="I4939" s="42">
        <f>IF(F4939&lt;&gt;"结转本期损益",_xlfn.XLOOKUP(D4939,科目余额表[科目编码],科目余额表[抽查项目],"无匹配"),"期间结转")</f>
        <v>0</v>
      </c>
      <c r="J4939" s="38" t="str" cm="1">
        <f t="array" ref="J4939">_xlfn.TEXTJOIN(",", TRUE, _xlfn.UNIQUE(IF((序时账[日期]=B4939)*(序时账[凭证字号]=C4939)*IF(G4939=0,序时账[借方金额]&lt;&gt;0,序时账[借方金额]=0)*(序时账[科目编码]&lt;&gt;D4939), 序时账[科目名称], "")))</f>
        <v/>
      </c>
      <c r="K4939" s="42"/>
      <c r="M4939" s="24"/>
      <c r="N4939" s="23"/>
    </row>
    <row r="4940" spans="1:14">
      <c r="A4940" s="38" t="str" cm="1">
        <f t="array" ref="A4940">_xlfn.TEXTJOIN(",", TRUE, _xlfn.UNIQUE(IF((序时账[日期]=B4940)*(序时账[凭证字号]=C4940), 序时账[科目编码], "")))</f>
        <v>0</v>
      </c>
      <c r="B4940" s="89"/>
      <c r="G4940" s="39"/>
      <c r="H4940" s="39"/>
      <c r="I4940" s="42">
        <f>IF(F4940&lt;&gt;"结转本期损益",_xlfn.XLOOKUP(D4940,科目余额表[科目编码],科目余额表[抽查项目],"无匹配"),"期间结转")</f>
        <v>0</v>
      </c>
      <c r="J4940" s="38" t="str" cm="1">
        <f t="array" ref="J4940">_xlfn.TEXTJOIN(",", TRUE, _xlfn.UNIQUE(IF((序时账[日期]=B4940)*(序时账[凭证字号]=C4940)*IF(G4940=0,序时账[借方金额]&lt;&gt;0,序时账[借方金额]=0)*(序时账[科目编码]&lt;&gt;D4940), 序时账[科目名称], "")))</f>
        <v/>
      </c>
      <c r="K4940" s="42"/>
      <c r="M4940" s="24"/>
      <c r="N4940" s="23"/>
    </row>
    <row r="4941" spans="1:14">
      <c r="A4941" s="38" t="str" cm="1">
        <f t="array" ref="A4941">_xlfn.TEXTJOIN(",", TRUE, _xlfn.UNIQUE(IF((序时账[日期]=B4941)*(序时账[凭证字号]=C4941), 序时账[科目编码], "")))</f>
        <v>0</v>
      </c>
      <c r="B4941" s="89"/>
      <c r="G4941" s="39"/>
      <c r="H4941" s="39"/>
      <c r="I4941" s="42">
        <f>IF(F4941&lt;&gt;"结转本期损益",_xlfn.XLOOKUP(D4941,科目余额表[科目编码],科目余额表[抽查项目],"无匹配"),"期间结转")</f>
        <v>0</v>
      </c>
      <c r="J4941" s="38" t="str" cm="1">
        <f t="array" ref="J4941">_xlfn.TEXTJOIN(",", TRUE, _xlfn.UNIQUE(IF((序时账[日期]=B4941)*(序时账[凭证字号]=C4941)*IF(G4941=0,序时账[借方金额]&lt;&gt;0,序时账[借方金额]=0)*(序时账[科目编码]&lt;&gt;D4941), 序时账[科目名称], "")))</f>
        <v/>
      </c>
      <c r="K4941" s="42"/>
      <c r="M4941" s="24"/>
      <c r="N4941" s="23"/>
    </row>
    <row r="4942" spans="1:14">
      <c r="A4942" s="38" t="str" cm="1">
        <f t="array" ref="A4942">_xlfn.TEXTJOIN(",", TRUE, _xlfn.UNIQUE(IF((序时账[日期]=B4942)*(序时账[凭证字号]=C4942), 序时账[科目编码], "")))</f>
        <v>0</v>
      </c>
      <c r="B4942" s="89"/>
      <c r="G4942" s="39"/>
      <c r="H4942" s="39"/>
      <c r="I4942" s="42">
        <f>IF(F4942&lt;&gt;"结转本期损益",_xlfn.XLOOKUP(D4942,科目余额表[科目编码],科目余额表[抽查项目],"无匹配"),"期间结转")</f>
        <v>0</v>
      </c>
      <c r="J4942" s="38" t="str" cm="1">
        <f t="array" ref="J4942">_xlfn.TEXTJOIN(",", TRUE, _xlfn.UNIQUE(IF((序时账[日期]=B4942)*(序时账[凭证字号]=C4942)*IF(G4942=0,序时账[借方金额]&lt;&gt;0,序时账[借方金额]=0)*(序时账[科目编码]&lt;&gt;D4942), 序时账[科目名称], "")))</f>
        <v/>
      </c>
      <c r="K4942" s="42"/>
      <c r="M4942" s="24"/>
      <c r="N4942" s="23"/>
    </row>
    <row r="4943" spans="1:14">
      <c r="A4943" s="38" t="str" cm="1">
        <f t="array" ref="A4943">_xlfn.TEXTJOIN(",", TRUE, _xlfn.UNIQUE(IF((序时账[日期]=B4943)*(序时账[凭证字号]=C4943), 序时账[科目编码], "")))</f>
        <v>0</v>
      </c>
      <c r="B4943" s="89"/>
      <c r="G4943" s="39"/>
      <c r="H4943" s="39"/>
      <c r="I4943" s="42">
        <f>IF(F4943&lt;&gt;"结转本期损益",_xlfn.XLOOKUP(D4943,科目余额表[科目编码],科目余额表[抽查项目],"无匹配"),"期间结转")</f>
        <v>0</v>
      </c>
      <c r="J4943" s="38" t="str" cm="1">
        <f t="array" ref="J4943">_xlfn.TEXTJOIN(",", TRUE, _xlfn.UNIQUE(IF((序时账[日期]=B4943)*(序时账[凭证字号]=C4943)*IF(G4943=0,序时账[借方金额]&lt;&gt;0,序时账[借方金额]=0)*(序时账[科目编码]&lt;&gt;D4943), 序时账[科目名称], "")))</f>
        <v/>
      </c>
      <c r="K4943" s="42"/>
      <c r="M4943" s="24"/>
      <c r="N4943" s="23"/>
    </row>
    <row r="4944" spans="1:14">
      <c r="A4944" s="38" t="str" cm="1">
        <f t="array" ref="A4944">_xlfn.TEXTJOIN(",", TRUE, _xlfn.UNIQUE(IF((序时账[日期]=B4944)*(序时账[凭证字号]=C4944), 序时账[科目编码], "")))</f>
        <v>0</v>
      </c>
      <c r="B4944" s="89"/>
      <c r="G4944" s="39"/>
      <c r="H4944" s="39"/>
      <c r="I4944" s="42">
        <f>IF(F4944&lt;&gt;"结转本期损益",_xlfn.XLOOKUP(D4944,科目余额表[科目编码],科目余额表[抽查项目],"无匹配"),"期间结转")</f>
        <v>0</v>
      </c>
      <c r="J4944" s="38" t="str" cm="1">
        <f t="array" ref="J4944">_xlfn.TEXTJOIN(",", TRUE, _xlfn.UNIQUE(IF((序时账[日期]=B4944)*(序时账[凭证字号]=C4944)*IF(G4944=0,序时账[借方金额]&lt;&gt;0,序时账[借方金额]=0)*(序时账[科目编码]&lt;&gt;D4944), 序时账[科目名称], "")))</f>
        <v/>
      </c>
      <c r="K4944" s="42"/>
      <c r="M4944" s="24"/>
      <c r="N4944" s="23"/>
    </row>
    <row r="4945" spans="1:14">
      <c r="A4945" s="38" t="str" cm="1">
        <f t="array" ref="A4945">_xlfn.TEXTJOIN(",", TRUE, _xlfn.UNIQUE(IF((序时账[日期]=B4945)*(序时账[凭证字号]=C4945), 序时账[科目编码], "")))</f>
        <v>0</v>
      </c>
      <c r="B4945" s="89"/>
      <c r="G4945" s="39"/>
      <c r="H4945" s="39"/>
      <c r="I4945" s="42">
        <f>IF(F4945&lt;&gt;"结转本期损益",_xlfn.XLOOKUP(D4945,科目余额表[科目编码],科目余额表[抽查项目],"无匹配"),"期间结转")</f>
        <v>0</v>
      </c>
      <c r="J4945" s="38" t="str" cm="1">
        <f t="array" ref="J4945">_xlfn.TEXTJOIN(",", TRUE, _xlfn.UNIQUE(IF((序时账[日期]=B4945)*(序时账[凭证字号]=C4945)*IF(G4945=0,序时账[借方金额]&lt;&gt;0,序时账[借方金额]=0)*(序时账[科目编码]&lt;&gt;D4945), 序时账[科目名称], "")))</f>
        <v/>
      </c>
      <c r="K4945" s="42"/>
      <c r="M4945" s="24"/>
      <c r="N4945" s="23"/>
    </row>
    <row r="4946" spans="1:14">
      <c r="A4946" s="38" t="str" cm="1">
        <f t="array" ref="A4946">_xlfn.TEXTJOIN(",", TRUE, _xlfn.UNIQUE(IF((序时账[日期]=B4946)*(序时账[凭证字号]=C4946), 序时账[科目编码], "")))</f>
        <v>0</v>
      </c>
      <c r="B4946" s="89"/>
      <c r="G4946" s="39"/>
      <c r="H4946" s="39"/>
      <c r="I4946" s="42">
        <f>IF(F4946&lt;&gt;"结转本期损益",_xlfn.XLOOKUP(D4946,科目余额表[科目编码],科目余额表[抽查项目],"无匹配"),"期间结转")</f>
        <v>0</v>
      </c>
      <c r="J4946" s="38" t="str" cm="1">
        <f t="array" ref="J4946">_xlfn.TEXTJOIN(",", TRUE, _xlfn.UNIQUE(IF((序时账[日期]=B4946)*(序时账[凭证字号]=C4946)*IF(G4946=0,序时账[借方金额]&lt;&gt;0,序时账[借方金额]=0)*(序时账[科目编码]&lt;&gt;D4946), 序时账[科目名称], "")))</f>
        <v/>
      </c>
      <c r="K4946" s="42"/>
      <c r="M4946" s="24"/>
      <c r="N4946" s="23"/>
    </row>
    <row r="4947" spans="1:14">
      <c r="A4947" s="38" t="str" cm="1">
        <f t="array" ref="A4947">_xlfn.TEXTJOIN(",", TRUE, _xlfn.UNIQUE(IF((序时账[日期]=B4947)*(序时账[凭证字号]=C4947), 序时账[科目编码], "")))</f>
        <v>0</v>
      </c>
      <c r="B4947" s="89"/>
      <c r="G4947" s="39"/>
      <c r="H4947" s="39"/>
      <c r="I4947" s="42">
        <f>IF(F4947&lt;&gt;"结转本期损益",_xlfn.XLOOKUP(D4947,科目余额表[科目编码],科目余额表[抽查项目],"无匹配"),"期间结转")</f>
        <v>0</v>
      </c>
      <c r="J4947" s="38" t="str" cm="1">
        <f t="array" ref="J4947">_xlfn.TEXTJOIN(",", TRUE, _xlfn.UNIQUE(IF((序时账[日期]=B4947)*(序时账[凭证字号]=C4947)*IF(G4947=0,序时账[借方金额]&lt;&gt;0,序时账[借方金额]=0)*(序时账[科目编码]&lt;&gt;D4947), 序时账[科目名称], "")))</f>
        <v/>
      </c>
      <c r="K4947" s="42"/>
      <c r="M4947" s="24"/>
      <c r="N4947" s="23"/>
    </row>
    <row r="4948" spans="1:14">
      <c r="A4948" s="38" t="str" cm="1">
        <f t="array" ref="A4948">_xlfn.TEXTJOIN(",", TRUE, _xlfn.UNIQUE(IF((序时账[日期]=B4948)*(序时账[凭证字号]=C4948), 序时账[科目编码], "")))</f>
        <v>0</v>
      </c>
      <c r="B4948" s="89"/>
      <c r="G4948" s="39"/>
      <c r="H4948" s="39"/>
      <c r="I4948" s="42">
        <f>IF(F4948&lt;&gt;"结转本期损益",_xlfn.XLOOKUP(D4948,科目余额表[科目编码],科目余额表[抽查项目],"无匹配"),"期间结转")</f>
        <v>0</v>
      </c>
      <c r="J4948" s="38" t="str" cm="1">
        <f t="array" ref="J4948">_xlfn.TEXTJOIN(",", TRUE, _xlfn.UNIQUE(IF((序时账[日期]=B4948)*(序时账[凭证字号]=C4948)*IF(G4948=0,序时账[借方金额]&lt;&gt;0,序时账[借方金额]=0)*(序时账[科目编码]&lt;&gt;D4948), 序时账[科目名称], "")))</f>
        <v/>
      </c>
      <c r="K4948" s="42"/>
      <c r="M4948" s="24"/>
      <c r="N4948" s="23"/>
    </row>
    <row r="4949" spans="1:14">
      <c r="A4949" s="38" t="str" cm="1">
        <f t="array" ref="A4949">_xlfn.TEXTJOIN(",", TRUE, _xlfn.UNIQUE(IF((序时账[日期]=B4949)*(序时账[凭证字号]=C4949), 序时账[科目编码], "")))</f>
        <v>0</v>
      </c>
      <c r="B4949" s="89"/>
      <c r="G4949" s="39"/>
      <c r="H4949" s="39"/>
      <c r="I4949" s="42">
        <f>IF(F4949&lt;&gt;"结转本期损益",_xlfn.XLOOKUP(D4949,科目余额表[科目编码],科目余额表[抽查项目],"无匹配"),"期间结转")</f>
        <v>0</v>
      </c>
      <c r="J4949" s="38" t="str" cm="1">
        <f t="array" ref="J4949">_xlfn.TEXTJOIN(",", TRUE, _xlfn.UNIQUE(IF((序时账[日期]=B4949)*(序时账[凭证字号]=C4949)*IF(G4949=0,序时账[借方金额]&lt;&gt;0,序时账[借方金额]=0)*(序时账[科目编码]&lt;&gt;D4949), 序时账[科目名称], "")))</f>
        <v/>
      </c>
      <c r="K4949" s="42"/>
      <c r="M4949" s="24"/>
      <c r="N4949" s="23"/>
    </row>
    <row r="4950" spans="1:14">
      <c r="A4950" s="38" t="str" cm="1">
        <f t="array" ref="A4950">_xlfn.TEXTJOIN(",", TRUE, _xlfn.UNIQUE(IF((序时账[日期]=B4950)*(序时账[凭证字号]=C4950), 序时账[科目编码], "")))</f>
        <v>0</v>
      </c>
      <c r="B4950" s="89"/>
      <c r="G4950" s="39"/>
      <c r="H4950" s="39"/>
      <c r="I4950" s="42">
        <f>IF(F4950&lt;&gt;"结转本期损益",_xlfn.XLOOKUP(D4950,科目余额表[科目编码],科目余额表[抽查项目],"无匹配"),"期间结转")</f>
        <v>0</v>
      </c>
      <c r="J4950" s="38" t="str" cm="1">
        <f t="array" ref="J4950">_xlfn.TEXTJOIN(",", TRUE, _xlfn.UNIQUE(IF((序时账[日期]=B4950)*(序时账[凭证字号]=C4950)*IF(G4950=0,序时账[借方金额]&lt;&gt;0,序时账[借方金额]=0)*(序时账[科目编码]&lt;&gt;D4950), 序时账[科目名称], "")))</f>
        <v/>
      </c>
      <c r="K4950" s="42"/>
      <c r="M4950" s="24"/>
      <c r="N4950" s="23"/>
    </row>
    <row r="4951" spans="1:14">
      <c r="A4951" s="38" t="str" cm="1">
        <f t="array" ref="A4951">_xlfn.TEXTJOIN(",", TRUE, _xlfn.UNIQUE(IF((序时账[日期]=B4951)*(序时账[凭证字号]=C4951), 序时账[科目编码], "")))</f>
        <v>0</v>
      </c>
      <c r="B4951" s="89"/>
      <c r="G4951" s="39"/>
      <c r="H4951" s="39"/>
      <c r="I4951" s="42">
        <f>IF(F4951&lt;&gt;"结转本期损益",_xlfn.XLOOKUP(D4951,科目余额表[科目编码],科目余额表[抽查项目],"无匹配"),"期间结转")</f>
        <v>0</v>
      </c>
      <c r="J4951" s="38" t="str" cm="1">
        <f t="array" ref="J4951">_xlfn.TEXTJOIN(",", TRUE, _xlfn.UNIQUE(IF((序时账[日期]=B4951)*(序时账[凭证字号]=C4951)*IF(G4951=0,序时账[借方金额]&lt;&gt;0,序时账[借方金额]=0)*(序时账[科目编码]&lt;&gt;D4951), 序时账[科目名称], "")))</f>
        <v/>
      </c>
      <c r="K4951" s="42"/>
      <c r="M4951" s="24"/>
      <c r="N4951" s="23"/>
    </row>
    <row r="4952" spans="1:14">
      <c r="A4952" s="38" t="str" cm="1">
        <f t="array" ref="A4952">_xlfn.TEXTJOIN(",", TRUE, _xlfn.UNIQUE(IF((序时账[日期]=B4952)*(序时账[凭证字号]=C4952), 序时账[科目编码], "")))</f>
        <v>0</v>
      </c>
      <c r="B4952" s="89"/>
      <c r="G4952" s="39"/>
      <c r="H4952" s="39"/>
      <c r="I4952" s="42">
        <f>IF(F4952&lt;&gt;"结转本期损益",_xlfn.XLOOKUP(D4952,科目余额表[科目编码],科目余额表[抽查项目],"无匹配"),"期间结转")</f>
        <v>0</v>
      </c>
      <c r="J4952" s="38" t="str" cm="1">
        <f t="array" ref="J4952">_xlfn.TEXTJOIN(",", TRUE, _xlfn.UNIQUE(IF((序时账[日期]=B4952)*(序时账[凭证字号]=C4952)*IF(G4952=0,序时账[借方金额]&lt;&gt;0,序时账[借方金额]=0)*(序时账[科目编码]&lt;&gt;D4952), 序时账[科目名称], "")))</f>
        <v/>
      </c>
      <c r="K4952" s="42"/>
      <c r="M4952" s="24"/>
      <c r="N4952" s="23"/>
    </row>
    <row r="4953" spans="1:14">
      <c r="A4953" s="38" t="str" cm="1">
        <f t="array" ref="A4953">_xlfn.TEXTJOIN(",", TRUE, _xlfn.UNIQUE(IF((序时账[日期]=B4953)*(序时账[凭证字号]=C4953), 序时账[科目编码], "")))</f>
        <v>0</v>
      </c>
      <c r="B4953" s="89"/>
      <c r="G4953" s="39"/>
      <c r="H4953" s="39"/>
      <c r="I4953" s="42">
        <f>IF(F4953&lt;&gt;"结转本期损益",_xlfn.XLOOKUP(D4953,科目余额表[科目编码],科目余额表[抽查项目],"无匹配"),"期间结转")</f>
        <v>0</v>
      </c>
      <c r="J4953" s="38" t="str" cm="1">
        <f t="array" ref="J4953">_xlfn.TEXTJOIN(",", TRUE, _xlfn.UNIQUE(IF((序时账[日期]=B4953)*(序时账[凭证字号]=C4953)*IF(G4953=0,序时账[借方金额]&lt;&gt;0,序时账[借方金额]=0)*(序时账[科目编码]&lt;&gt;D4953), 序时账[科目名称], "")))</f>
        <v/>
      </c>
      <c r="K4953" s="42"/>
      <c r="M4953" s="24"/>
      <c r="N4953" s="23"/>
    </row>
    <row r="4954" spans="1:14">
      <c r="A4954" s="38" t="str" cm="1">
        <f t="array" ref="A4954">_xlfn.TEXTJOIN(",", TRUE, _xlfn.UNIQUE(IF((序时账[日期]=B4954)*(序时账[凭证字号]=C4954), 序时账[科目编码], "")))</f>
        <v>0</v>
      </c>
      <c r="B4954" s="89"/>
      <c r="G4954" s="39"/>
      <c r="H4954" s="39"/>
      <c r="I4954" s="42">
        <f>IF(F4954&lt;&gt;"结转本期损益",_xlfn.XLOOKUP(D4954,科目余额表[科目编码],科目余额表[抽查项目],"无匹配"),"期间结转")</f>
        <v>0</v>
      </c>
      <c r="J4954" s="38" t="str" cm="1">
        <f t="array" ref="J4954">_xlfn.TEXTJOIN(",", TRUE, _xlfn.UNIQUE(IF((序时账[日期]=B4954)*(序时账[凭证字号]=C4954)*IF(G4954=0,序时账[借方金额]&lt;&gt;0,序时账[借方金额]=0)*(序时账[科目编码]&lt;&gt;D4954), 序时账[科目名称], "")))</f>
        <v/>
      </c>
      <c r="K4954" s="42"/>
      <c r="M4954" s="24"/>
      <c r="N4954" s="23"/>
    </row>
    <row r="4955" spans="1:14">
      <c r="A4955" s="38" t="str" cm="1">
        <f t="array" ref="A4955">_xlfn.TEXTJOIN(",", TRUE, _xlfn.UNIQUE(IF((序时账[日期]=B4955)*(序时账[凭证字号]=C4955), 序时账[科目编码], "")))</f>
        <v>0</v>
      </c>
      <c r="B4955" s="89"/>
      <c r="G4955" s="39"/>
      <c r="H4955" s="39"/>
      <c r="I4955" s="42">
        <f>IF(F4955&lt;&gt;"结转本期损益",_xlfn.XLOOKUP(D4955,科目余额表[科目编码],科目余额表[抽查项目],"无匹配"),"期间结转")</f>
        <v>0</v>
      </c>
      <c r="J4955" s="38" t="str" cm="1">
        <f t="array" ref="J4955">_xlfn.TEXTJOIN(",", TRUE, _xlfn.UNIQUE(IF((序时账[日期]=B4955)*(序时账[凭证字号]=C4955)*IF(G4955=0,序时账[借方金额]&lt;&gt;0,序时账[借方金额]=0)*(序时账[科目编码]&lt;&gt;D4955), 序时账[科目名称], "")))</f>
        <v/>
      </c>
      <c r="K4955" s="42"/>
      <c r="M4955" s="24"/>
      <c r="N4955" s="23"/>
    </row>
    <row r="4956" spans="1:14">
      <c r="A4956" s="38" t="str" cm="1">
        <f t="array" ref="A4956">_xlfn.TEXTJOIN(",", TRUE, _xlfn.UNIQUE(IF((序时账[日期]=B4956)*(序时账[凭证字号]=C4956), 序时账[科目编码], "")))</f>
        <v>0</v>
      </c>
      <c r="B4956" s="89"/>
      <c r="G4956" s="39"/>
      <c r="H4956" s="39"/>
      <c r="I4956" s="42">
        <f>IF(F4956&lt;&gt;"结转本期损益",_xlfn.XLOOKUP(D4956,科目余额表[科目编码],科目余额表[抽查项目],"无匹配"),"期间结转")</f>
        <v>0</v>
      </c>
      <c r="J4956" s="38" t="str" cm="1">
        <f t="array" ref="J4956">_xlfn.TEXTJOIN(",", TRUE, _xlfn.UNIQUE(IF((序时账[日期]=B4956)*(序时账[凭证字号]=C4956)*IF(G4956=0,序时账[借方金额]&lt;&gt;0,序时账[借方金额]=0)*(序时账[科目编码]&lt;&gt;D4956), 序时账[科目名称], "")))</f>
        <v/>
      </c>
      <c r="K4956" s="42"/>
      <c r="M4956" s="24"/>
      <c r="N4956" s="23"/>
    </row>
    <row r="4957" spans="1:14">
      <c r="A4957" s="38" t="str" cm="1">
        <f t="array" ref="A4957">_xlfn.TEXTJOIN(",", TRUE, _xlfn.UNIQUE(IF((序时账[日期]=B4957)*(序时账[凭证字号]=C4957), 序时账[科目编码], "")))</f>
        <v>0</v>
      </c>
      <c r="B4957" s="89"/>
      <c r="G4957" s="39"/>
      <c r="H4957" s="39"/>
      <c r="I4957" s="42">
        <f>IF(F4957&lt;&gt;"结转本期损益",_xlfn.XLOOKUP(D4957,科目余额表[科目编码],科目余额表[抽查项目],"无匹配"),"期间结转")</f>
        <v>0</v>
      </c>
      <c r="J4957" s="38" t="str" cm="1">
        <f t="array" ref="J4957">_xlfn.TEXTJOIN(",", TRUE, _xlfn.UNIQUE(IF((序时账[日期]=B4957)*(序时账[凭证字号]=C4957)*IF(G4957=0,序时账[借方金额]&lt;&gt;0,序时账[借方金额]=0)*(序时账[科目编码]&lt;&gt;D4957), 序时账[科目名称], "")))</f>
        <v/>
      </c>
      <c r="K4957" s="42"/>
      <c r="M4957" s="24"/>
      <c r="N4957" s="23"/>
    </row>
    <row r="4958" spans="1:14">
      <c r="A4958" s="38" t="str" cm="1">
        <f t="array" ref="A4958">_xlfn.TEXTJOIN(",", TRUE, _xlfn.UNIQUE(IF((序时账[日期]=B4958)*(序时账[凭证字号]=C4958), 序时账[科目编码], "")))</f>
        <v>0</v>
      </c>
      <c r="B4958" s="89"/>
      <c r="G4958" s="39"/>
      <c r="H4958" s="39"/>
      <c r="I4958" s="42">
        <f>IF(F4958&lt;&gt;"结转本期损益",_xlfn.XLOOKUP(D4958,科目余额表[科目编码],科目余额表[抽查项目],"无匹配"),"期间结转")</f>
        <v>0</v>
      </c>
      <c r="J4958" s="38" t="str" cm="1">
        <f t="array" ref="J4958">_xlfn.TEXTJOIN(",", TRUE, _xlfn.UNIQUE(IF((序时账[日期]=B4958)*(序时账[凭证字号]=C4958)*IF(G4958=0,序时账[借方金额]&lt;&gt;0,序时账[借方金额]=0)*(序时账[科目编码]&lt;&gt;D4958), 序时账[科目名称], "")))</f>
        <v/>
      </c>
      <c r="K4958" s="42"/>
      <c r="M4958" s="24"/>
      <c r="N4958" s="23"/>
    </row>
    <row r="4959" spans="1:14">
      <c r="A4959" s="38" t="str" cm="1">
        <f t="array" ref="A4959">_xlfn.TEXTJOIN(",", TRUE, _xlfn.UNIQUE(IF((序时账[日期]=B4959)*(序时账[凭证字号]=C4959), 序时账[科目编码], "")))</f>
        <v>0</v>
      </c>
      <c r="B4959" s="89"/>
      <c r="G4959" s="39"/>
      <c r="H4959" s="39"/>
      <c r="I4959" s="42">
        <f>IF(F4959&lt;&gt;"结转本期损益",_xlfn.XLOOKUP(D4959,科目余额表[科目编码],科目余额表[抽查项目],"无匹配"),"期间结转")</f>
        <v>0</v>
      </c>
      <c r="J4959" s="38" t="str" cm="1">
        <f t="array" ref="J4959">_xlfn.TEXTJOIN(",", TRUE, _xlfn.UNIQUE(IF((序时账[日期]=B4959)*(序时账[凭证字号]=C4959)*IF(G4959=0,序时账[借方金额]&lt;&gt;0,序时账[借方金额]=0)*(序时账[科目编码]&lt;&gt;D4959), 序时账[科目名称], "")))</f>
        <v/>
      </c>
      <c r="K4959" s="42"/>
      <c r="M4959" s="24"/>
      <c r="N4959" s="23"/>
    </row>
    <row r="4960" spans="1:14">
      <c r="A4960" s="38" t="str" cm="1">
        <f t="array" ref="A4960">_xlfn.TEXTJOIN(",", TRUE, _xlfn.UNIQUE(IF((序时账[日期]=B4960)*(序时账[凭证字号]=C4960), 序时账[科目编码], "")))</f>
        <v>0</v>
      </c>
      <c r="B4960" s="89"/>
      <c r="G4960" s="39"/>
      <c r="H4960" s="39"/>
      <c r="I4960" s="42">
        <f>IF(F4960&lt;&gt;"结转本期损益",_xlfn.XLOOKUP(D4960,科目余额表[科目编码],科目余额表[抽查项目],"无匹配"),"期间结转")</f>
        <v>0</v>
      </c>
      <c r="J4960" s="38" t="str" cm="1">
        <f t="array" ref="J4960">_xlfn.TEXTJOIN(",", TRUE, _xlfn.UNIQUE(IF((序时账[日期]=B4960)*(序时账[凭证字号]=C4960)*IF(G4960=0,序时账[借方金额]&lt;&gt;0,序时账[借方金额]=0)*(序时账[科目编码]&lt;&gt;D4960), 序时账[科目名称], "")))</f>
        <v/>
      </c>
      <c r="K4960" s="42"/>
      <c r="M4960" s="24"/>
      <c r="N4960" s="23"/>
    </row>
    <row r="4961" spans="1:14">
      <c r="A4961" s="38" t="str" cm="1">
        <f t="array" ref="A4961">_xlfn.TEXTJOIN(",", TRUE, _xlfn.UNIQUE(IF((序时账[日期]=B4961)*(序时账[凭证字号]=C4961), 序时账[科目编码], "")))</f>
        <v>0</v>
      </c>
      <c r="B4961" s="89"/>
      <c r="G4961" s="39"/>
      <c r="H4961" s="39"/>
      <c r="I4961" s="42">
        <f>IF(F4961&lt;&gt;"结转本期损益",_xlfn.XLOOKUP(D4961,科目余额表[科目编码],科目余额表[抽查项目],"无匹配"),"期间结转")</f>
        <v>0</v>
      </c>
      <c r="J4961" s="38" t="str" cm="1">
        <f t="array" ref="J4961">_xlfn.TEXTJOIN(",", TRUE, _xlfn.UNIQUE(IF((序时账[日期]=B4961)*(序时账[凭证字号]=C4961)*IF(G4961=0,序时账[借方金额]&lt;&gt;0,序时账[借方金额]=0)*(序时账[科目编码]&lt;&gt;D4961), 序时账[科目名称], "")))</f>
        <v/>
      </c>
      <c r="K4961" s="42"/>
      <c r="M4961" s="24"/>
      <c r="N4961" s="23"/>
    </row>
    <row r="4962" spans="1:14">
      <c r="A4962" s="38" t="str" cm="1">
        <f t="array" ref="A4962">_xlfn.TEXTJOIN(",", TRUE, _xlfn.UNIQUE(IF((序时账[日期]=B4962)*(序时账[凭证字号]=C4962), 序时账[科目编码], "")))</f>
        <v>0</v>
      </c>
      <c r="B4962" s="89"/>
      <c r="G4962" s="39"/>
      <c r="H4962" s="39"/>
      <c r="I4962" s="42">
        <f>IF(F4962&lt;&gt;"结转本期损益",_xlfn.XLOOKUP(D4962,科目余额表[科目编码],科目余额表[抽查项目],"无匹配"),"期间结转")</f>
        <v>0</v>
      </c>
      <c r="J4962" s="38" t="str" cm="1">
        <f t="array" ref="J4962">_xlfn.TEXTJOIN(",", TRUE, _xlfn.UNIQUE(IF((序时账[日期]=B4962)*(序时账[凭证字号]=C4962)*IF(G4962=0,序时账[借方金额]&lt;&gt;0,序时账[借方金额]=0)*(序时账[科目编码]&lt;&gt;D4962), 序时账[科目名称], "")))</f>
        <v/>
      </c>
      <c r="K4962" s="42"/>
      <c r="M4962" s="24"/>
      <c r="N4962" s="23"/>
    </row>
    <row r="4963" spans="1:14">
      <c r="A4963" s="38" t="str" cm="1">
        <f t="array" ref="A4963">_xlfn.TEXTJOIN(",", TRUE, _xlfn.UNIQUE(IF((序时账[日期]=B4963)*(序时账[凭证字号]=C4963), 序时账[科目编码], "")))</f>
        <v>0</v>
      </c>
      <c r="B4963" s="89"/>
      <c r="G4963" s="39"/>
      <c r="H4963" s="39"/>
      <c r="I4963" s="42">
        <f>IF(F4963&lt;&gt;"结转本期损益",_xlfn.XLOOKUP(D4963,科目余额表[科目编码],科目余额表[抽查项目],"无匹配"),"期间结转")</f>
        <v>0</v>
      </c>
      <c r="J4963" s="38" t="str" cm="1">
        <f t="array" ref="J4963">_xlfn.TEXTJOIN(",", TRUE, _xlfn.UNIQUE(IF((序时账[日期]=B4963)*(序时账[凭证字号]=C4963)*IF(G4963=0,序时账[借方金额]&lt;&gt;0,序时账[借方金额]=0)*(序时账[科目编码]&lt;&gt;D4963), 序时账[科目名称], "")))</f>
        <v/>
      </c>
      <c r="K4963" s="42"/>
      <c r="M4963" s="24"/>
      <c r="N4963" s="23"/>
    </row>
    <row r="4964" spans="1:14">
      <c r="A4964" s="38" t="str" cm="1">
        <f t="array" ref="A4964">_xlfn.TEXTJOIN(",", TRUE, _xlfn.UNIQUE(IF((序时账[日期]=B4964)*(序时账[凭证字号]=C4964), 序时账[科目编码], "")))</f>
        <v>0</v>
      </c>
      <c r="B4964" s="89"/>
      <c r="G4964" s="39"/>
      <c r="H4964" s="39"/>
      <c r="I4964" s="42">
        <f>IF(F4964&lt;&gt;"结转本期损益",_xlfn.XLOOKUP(D4964,科目余额表[科目编码],科目余额表[抽查项目],"无匹配"),"期间结转")</f>
        <v>0</v>
      </c>
      <c r="J4964" s="38" t="str" cm="1">
        <f t="array" ref="J4964">_xlfn.TEXTJOIN(",", TRUE, _xlfn.UNIQUE(IF((序时账[日期]=B4964)*(序时账[凭证字号]=C4964)*IF(G4964=0,序时账[借方金额]&lt;&gt;0,序时账[借方金额]=0)*(序时账[科目编码]&lt;&gt;D4964), 序时账[科目名称], "")))</f>
        <v/>
      </c>
      <c r="K4964" s="42"/>
      <c r="M4964" s="24"/>
      <c r="N4964" s="23"/>
    </row>
    <row r="4965" spans="1:14">
      <c r="A4965" s="38" t="str" cm="1">
        <f t="array" ref="A4965">_xlfn.TEXTJOIN(",", TRUE, _xlfn.UNIQUE(IF((序时账[日期]=B4965)*(序时账[凭证字号]=C4965), 序时账[科目编码], "")))</f>
        <v>0</v>
      </c>
      <c r="B4965" s="89"/>
      <c r="G4965" s="39"/>
      <c r="H4965" s="39"/>
      <c r="I4965" s="42">
        <f>IF(F4965&lt;&gt;"结转本期损益",_xlfn.XLOOKUP(D4965,科目余额表[科目编码],科目余额表[抽查项目],"无匹配"),"期间结转")</f>
        <v>0</v>
      </c>
      <c r="J4965" s="38" t="str" cm="1">
        <f t="array" ref="J4965">_xlfn.TEXTJOIN(",", TRUE, _xlfn.UNIQUE(IF((序时账[日期]=B4965)*(序时账[凭证字号]=C4965)*IF(G4965=0,序时账[借方金额]&lt;&gt;0,序时账[借方金额]=0)*(序时账[科目编码]&lt;&gt;D4965), 序时账[科目名称], "")))</f>
        <v/>
      </c>
      <c r="K4965" s="42"/>
      <c r="M4965" s="24"/>
      <c r="N4965" s="23"/>
    </row>
    <row r="4966" spans="1:14">
      <c r="A4966" s="38" t="str" cm="1">
        <f t="array" ref="A4966">_xlfn.TEXTJOIN(",", TRUE, _xlfn.UNIQUE(IF((序时账[日期]=B4966)*(序时账[凭证字号]=C4966), 序时账[科目编码], "")))</f>
        <v>0</v>
      </c>
      <c r="B4966" s="89"/>
      <c r="G4966" s="39"/>
      <c r="H4966" s="39"/>
      <c r="I4966" s="42">
        <f>IF(F4966&lt;&gt;"结转本期损益",_xlfn.XLOOKUP(D4966,科目余额表[科目编码],科目余额表[抽查项目],"无匹配"),"期间结转")</f>
        <v>0</v>
      </c>
      <c r="J4966" s="38" t="str" cm="1">
        <f t="array" ref="J4966">_xlfn.TEXTJOIN(",", TRUE, _xlfn.UNIQUE(IF((序时账[日期]=B4966)*(序时账[凭证字号]=C4966)*IF(G4966=0,序时账[借方金额]&lt;&gt;0,序时账[借方金额]=0)*(序时账[科目编码]&lt;&gt;D4966), 序时账[科目名称], "")))</f>
        <v/>
      </c>
      <c r="K4966" s="42"/>
      <c r="M4966" s="24"/>
      <c r="N4966" s="23"/>
    </row>
    <row r="4967" spans="1:14">
      <c r="A4967" s="38" t="str" cm="1">
        <f t="array" ref="A4967">_xlfn.TEXTJOIN(",", TRUE, _xlfn.UNIQUE(IF((序时账[日期]=B4967)*(序时账[凭证字号]=C4967), 序时账[科目编码], "")))</f>
        <v>0</v>
      </c>
      <c r="B4967" s="89"/>
      <c r="G4967" s="39"/>
      <c r="H4967" s="39"/>
      <c r="I4967" s="42">
        <f>IF(F4967&lt;&gt;"结转本期损益",_xlfn.XLOOKUP(D4967,科目余额表[科目编码],科目余额表[抽查项目],"无匹配"),"期间结转")</f>
        <v>0</v>
      </c>
      <c r="J4967" s="38" t="str" cm="1">
        <f t="array" ref="J4967">_xlfn.TEXTJOIN(",", TRUE, _xlfn.UNIQUE(IF((序时账[日期]=B4967)*(序时账[凭证字号]=C4967)*IF(G4967=0,序时账[借方金额]&lt;&gt;0,序时账[借方金额]=0)*(序时账[科目编码]&lt;&gt;D4967), 序时账[科目名称], "")))</f>
        <v/>
      </c>
      <c r="K4967" s="42"/>
      <c r="M4967" s="24"/>
      <c r="N4967" s="23"/>
    </row>
    <row r="4968" spans="1:14">
      <c r="A4968" s="38" t="str" cm="1">
        <f t="array" ref="A4968">_xlfn.TEXTJOIN(",", TRUE, _xlfn.UNIQUE(IF((序时账[日期]=B4968)*(序时账[凭证字号]=C4968), 序时账[科目编码], "")))</f>
        <v>0</v>
      </c>
      <c r="B4968" s="89"/>
      <c r="G4968" s="39"/>
      <c r="H4968" s="39"/>
      <c r="I4968" s="42">
        <f>IF(F4968&lt;&gt;"结转本期损益",_xlfn.XLOOKUP(D4968,科目余额表[科目编码],科目余额表[抽查项目],"无匹配"),"期间结转")</f>
        <v>0</v>
      </c>
      <c r="J4968" s="38" t="str" cm="1">
        <f t="array" ref="J4968">_xlfn.TEXTJOIN(",", TRUE, _xlfn.UNIQUE(IF((序时账[日期]=B4968)*(序时账[凭证字号]=C4968)*IF(G4968=0,序时账[借方金额]&lt;&gt;0,序时账[借方金额]=0)*(序时账[科目编码]&lt;&gt;D4968), 序时账[科目名称], "")))</f>
        <v/>
      </c>
      <c r="K4968" s="42"/>
      <c r="M4968" s="24"/>
      <c r="N4968" s="23"/>
    </row>
    <row r="4969" spans="1:14">
      <c r="A4969" s="38" t="str" cm="1">
        <f t="array" ref="A4969">_xlfn.TEXTJOIN(",", TRUE, _xlfn.UNIQUE(IF((序时账[日期]=B4969)*(序时账[凭证字号]=C4969), 序时账[科目编码], "")))</f>
        <v>0</v>
      </c>
      <c r="B4969" s="89"/>
      <c r="G4969" s="39"/>
      <c r="H4969" s="39"/>
      <c r="I4969" s="42">
        <f>IF(F4969&lt;&gt;"结转本期损益",_xlfn.XLOOKUP(D4969,科目余额表[科目编码],科目余额表[抽查项目],"无匹配"),"期间结转")</f>
        <v>0</v>
      </c>
      <c r="J4969" s="38" t="str" cm="1">
        <f t="array" ref="J4969">_xlfn.TEXTJOIN(",", TRUE, _xlfn.UNIQUE(IF((序时账[日期]=B4969)*(序时账[凭证字号]=C4969)*IF(G4969=0,序时账[借方金额]&lt;&gt;0,序时账[借方金额]=0)*(序时账[科目编码]&lt;&gt;D4969), 序时账[科目名称], "")))</f>
        <v/>
      </c>
      <c r="K4969" s="42"/>
      <c r="M4969" s="24"/>
      <c r="N4969" s="23"/>
    </row>
    <row r="4970" spans="1:14">
      <c r="A4970" s="38" t="str" cm="1">
        <f t="array" ref="A4970">_xlfn.TEXTJOIN(",", TRUE, _xlfn.UNIQUE(IF((序时账[日期]=B4970)*(序时账[凭证字号]=C4970), 序时账[科目编码], "")))</f>
        <v>0</v>
      </c>
      <c r="B4970" s="89"/>
      <c r="G4970" s="39"/>
      <c r="H4970" s="39"/>
      <c r="I4970" s="42">
        <f>IF(F4970&lt;&gt;"结转本期损益",_xlfn.XLOOKUP(D4970,科目余额表[科目编码],科目余额表[抽查项目],"无匹配"),"期间结转")</f>
        <v>0</v>
      </c>
      <c r="J4970" s="38" t="str" cm="1">
        <f t="array" ref="J4970">_xlfn.TEXTJOIN(",", TRUE, _xlfn.UNIQUE(IF((序时账[日期]=B4970)*(序时账[凭证字号]=C4970)*IF(G4970=0,序时账[借方金额]&lt;&gt;0,序时账[借方金额]=0)*(序时账[科目编码]&lt;&gt;D4970), 序时账[科目名称], "")))</f>
        <v/>
      </c>
      <c r="K4970" s="42"/>
      <c r="M4970" s="24"/>
      <c r="N4970" s="23"/>
    </row>
    <row r="4971" spans="1:14">
      <c r="A4971" s="38" t="str" cm="1">
        <f t="array" ref="A4971">_xlfn.TEXTJOIN(",", TRUE, _xlfn.UNIQUE(IF((序时账[日期]=B4971)*(序时账[凭证字号]=C4971), 序时账[科目编码], "")))</f>
        <v>0</v>
      </c>
      <c r="B4971" s="89"/>
      <c r="G4971" s="39"/>
      <c r="H4971" s="39"/>
      <c r="I4971" s="42">
        <f>IF(F4971&lt;&gt;"结转本期损益",_xlfn.XLOOKUP(D4971,科目余额表[科目编码],科目余额表[抽查项目],"无匹配"),"期间结转")</f>
        <v>0</v>
      </c>
      <c r="J4971" s="38" t="str" cm="1">
        <f t="array" ref="J4971">_xlfn.TEXTJOIN(",", TRUE, _xlfn.UNIQUE(IF((序时账[日期]=B4971)*(序时账[凭证字号]=C4971)*IF(G4971=0,序时账[借方金额]&lt;&gt;0,序时账[借方金额]=0)*(序时账[科目编码]&lt;&gt;D4971), 序时账[科目名称], "")))</f>
        <v/>
      </c>
      <c r="K4971" s="42"/>
      <c r="M4971" s="24"/>
      <c r="N4971" s="23"/>
    </row>
    <row r="4972" spans="1:14">
      <c r="A4972" s="38" t="str" cm="1">
        <f t="array" ref="A4972">_xlfn.TEXTJOIN(",", TRUE, _xlfn.UNIQUE(IF((序时账[日期]=B4972)*(序时账[凭证字号]=C4972), 序时账[科目编码], "")))</f>
        <v>0</v>
      </c>
      <c r="B4972" s="89"/>
      <c r="G4972" s="39"/>
      <c r="H4972" s="39"/>
      <c r="I4972" s="42">
        <f>IF(F4972&lt;&gt;"结转本期损益",_xlfn.XLOOKUP(D4972,科目余额表[科目编码],科目余额表[抽查项目],"无匹配"),"期间结转")</f>
        <v>0</v>
      </c>
      <c r="J4972" s="38" t="str" cm="1">
        <f t="array" ref="J4972">_xlfn.TEXTJOIN(",", TRUE, _xlfn.UNIQUE(IF((序时账[日期]=B4972)*(序时账[凭证字号]=C4972)*IF(G4972=0,序时账[借方金额]&lt;&gt;0,序时账[借方金额]=0)*(序时账[科目编码]&lt;&gt;D4972), 序时账[科目名称], "")))</f>
        <v/>
      </c>
      <c r="K4972" s="42"/>
      <c r="M4972" s="24"/>
      <c r="N4972" s="23"/>
    </row>
    <row r="4973" spans="1:14">
      <c r="A4973" s="38" t="str" cm="1">
        <f t="array" ref="A4973">_xlfn.TEXTJOIN(",", TRUE, _xlfn.UNIQUE(IF((序时账[日期]=B4973)*(序时账[凭证字号]=C4973), 序时账[科目编码], "")))</f>
        <v>0</v>
      </c>
      <c r="B4973" s="89"/>
      <c r="G4973" s="39"/>
      <c r="H4973" s="39"/>
      <c r="I4973" s="42">
        <f>IF(F4973&lt;&gt;"结转本期损益",_xlfn.XLOOKUP(D4973,科目余额表[科目编码],科目余额表[抽查项目],"无匹配"),"期间结转")</f>
        <v>0</v>
      </c>
      <c r="J4973" s="38" t="str" cm="1">
        <f t="array" ref="J4973">_xlfn.TEXTJOIN(",", TRUE, _xlfn.UNIQUE(IF((序时账[日期]=B4973)*(序时账[凭证字号]=C4973)*IF(G4973=0,序时账[借方金额]&lt;&gt;0,序时账[借方金额]=0)*(序时账[科目编码]&lt;&gt;D4973), 序时账[科目名称], "")))</f>
        <v/>
      </c>
      <c r="K4973" s="42"/>
      <c r="M4973" s="24"/>
      <c r="N4973" s="23"/>
    </row>
    <row r="4974" spans="1:14">
      <c r="A4974" s="38" t="str" cm="1">
        <f t="array" ref="A4974">_xlfn.TEXTJOIN(",", TRUE, _xlfn.UNIQUE(IF((序时账[日期]=B4974)*(序时账[凭证字号]=C4974), 序时账[科目编码], "")))</f>
        <v>0</v>
      </c>
      <c r="B4974" s="89"/>
      <c r="G4974" s="39"/>
      <c r="H4974" s="39"/>
      <c r="I4974" s="42">
        <f>IF(F4974&lt;&gt;"结转本期损益",_xlfn.XLOOKUP(D4974,科目余额表[科目编码],科目余额表[抽查项目],"无匹配"),"期间结转")</f>
        <v>0</v>
      </c>
      <c r="J4974" s="38" t="str" cm="1">
        <f t="array" ref="J4974">_xlfn.TEXTJOIN(",", TRUE, _xlfn.UNIQUE(IF((序时账[日期]=B4974)*(序时账[凭证字号]=C4974)*IF(G4974=0,序时账[借方金额]&lt;&gt;0,序时账[借方金额]=0)*(序时账[科目编码]&lt;&gt;D4974), 序时账[科目名称], "")))</f>
        <v/>
      </c>
      <c r="K4974" s="42"/>
      <c r="M4974" s="24"/>
      <c r="N4974" s="23"/>
    </row>
    <row r="4975" spans="1:14">
      <c r="A4975" s="38" t="str" cm="1">
        <f t="array" ref="A4975">_xlfn.TEXTJOIN(",", TRUE, _xlfn.UNIQUE(IF((序时账[日期]=B4975)*(序时账[凭证字号]=C4975), 序时账[科目编码], "")))</f>
        <v>0</v>
      </c>
      <c r="B4975" s="89"/>
      <c r="G4975" s="39"/>
      <c r="H4975" s="39"/>
      <c r="I4975" s="42">
        <f>IF(F4975&lt;&gt;"结转本期损益",_xlfn.XLOOKUP(D4975,科目余额表[科目编码],科目余额表[抽查项目],"无匹配"),"期间结转")</f>
        <v>0</v>
      </c>
      <c r="J4975" s="38" t="str" cm="1">
        <f t="array" ref="J4975">_xlfn.TEXTJOIN(",", TRUE, _xlfn.UNIQUE(IF((序时账[日期]=B4975)*(序时账[凭证字号]=C4975)*IF(G4975=0,序时账[借方金额]&lt;&gt;0,序时账[借方金额]=0)*(序时账[科目编码]&lt;&gt;D4975), 序时账[科目名称], "")))</f>
        <v/>
      </c>
      <c r="K4975" s="42"/>
      <c r="M4975" s="24"/>
      <c r="N4975" s="23"/>
    </row>
    <row r="4976" spans="1:14">
      <c r="A4976" s="38" t="str" cm="1">
        <f t="array" ref="A4976">_xlfn.TEXTJOIN(",", TRUE, _xlfn.UNIQUE(IF((序时账[日期]=B4976)*(序时账[凭证字号]=C4976), 序时账[科目编码], "")))</f>
        <v>0</v>
      </c>
      <c r="B4976" s="89"/>
      <c r="G4976" s="39"/>
      <c r="H4976" s="39"/>
      <c r="I4976" s="42">
        <f>IF(F4976&lt;&gt;"结转本期损益",_xlfn.XLOOKUP(D4976,科目余额表[科目编码],科目余额表[抽查项目],"无匹配"),"期间结转")</f>
        <v>0</v>
      </c>
      <c r="J4976" s="38" t="str" cm="1">
        <f t="array" ref="J4976">_xlfn.TEXTJOIN(",", TRUE, _xlfn.UNIQUE(IF((序时账[日期]=B4976)*(序时账[凭证字号]=C4976)*IF(G4976=0,序时账[借方金额]&lt;&gt;0,序时账[借方金额]=0)*(序时账[科目编码]&lt;&gt;D4976), 序时账[科目名称], "")))</f>
        <v/>
      </c>
      <c r="K4976" s="42"/>
      <c r="M4976" s="24"/>
      <c r="N4976" s="23"/>
    </row>
    <row r="4977" spans="1:14">
      <c r="A4977" s="38" t="str" cm="1">
        <f t="array" ref="A4977">_xlfn.TEXTJOIN(",", TRUE, _xlfn.UNIQUE(IF((序时账[日期]=B4977)*(序时账[凭证字号]=C4977), 序时账[科目编码], "")))</f>
        <v>0</v>
      </c>
      <c r="B4977" s="89"/>
      <c r="G4977" s="39"/>
      <c r="H4977" s="39"/>
      <c r="I4977" s="42">
        <f>IF(F4977&lt;&gt;"结转本期损益",_xlfn.XLOOKUP(D4977,科目余额表[科目编码],科目余额表[抽查项目],"无匹配"),"期间结转")</f>
        <v>0</v>
      </c>
      <c r="J4977" s="38" t="str" cm="1">
        <f t="array" ref="J4977">_xlfn.TEXTJOIN(",", TRUE, _xlfn.UNIQUE(IF((序时账[日期]=B4977)*(序时账[凭证字号]=C4977)*IF(G4977=0,序时账[借方金额]&lt;&gt;0,序时账[借方金额]=0)*(序时账[科目编码]&lt;&gt;D4977), 序时账[科目名称], "")))</f>
        <v/>
      </c>
      <c r="K4977" s="42"/>
      <c r="M4977" s="24"/>
      <c r="N4977" s="23"/>
    </row>
    <row r="4978" spans="1:14">
      <c r="A4978" s="38" t="str" cm="1">
        <f t="array" ref="A4978">_xlfn.TEXTJOIN(",", TRUE, _xlfn.UNIQUE(IF((序时账[日期]=B4978)*(序时账[凭证字号]=C4978), 序时账[科目编码], "")))</f>
        <v>0</v>
      </c>
      <c r="B4978" s="89"/>
      <c r="G4978" s="39"/>
      <c r="H4978" s="39"/>
      <c r="I4978" s="42">
        <f>IF(F4978&lt;&gt;"结转本期损益",_xlfn.XLOOKUP(D4978,科目余额表[科目编码],科目余额表[抽查项目],"无匹配"),"期间结转")</f>
        <v>0</v>
      </c>
      <c r="J4978" s="38" t="str" cm="1">
        <f t="array" ref="J4978">_xlfn.TEXTJOIN(",", TRUE, _xlfn.UNIQUE(IF((序时账[日期]=B4978)*(序时账[凭证字号]=C4978)*IF(G4978=0,序时账[借方金额]&lt;&gt;0,序时账[借方金额]=0)*(序时账[科目编码]&lt;&gt;D4978), 序时账[科目名称], "")))</f>
        <v/>
      </c>
      <c r="K4978" s="42"/>
      <c r="M4978" s="24"/>
      <c r="N4978" s="23"/>
    </row>
    <row r="4979" spans="1:14">
      <c r="A4979" s="38" t="str" cm="1">
        <f t="array" ref="A4979">_xlfn.TEXTJOIN(",", TRUE, _xlfn.UNIQUE(IF((序时账[日期]=B4979)*(序时账[凭证字号]=C4979), 序时账[科目编码], "")))</f>
        <v>0</v>
      </c>
      <c r="B4979" s="89"/>
      <c r="G4979" s="39"/>
      <c r="H4979" s="39"/>
      <c r="I4979" s="42">
        <f>IF(F4979&lt;&gt;"结转本期损益",_xlfn.XLOOKUP(D4979,科目余额表[科目编码],科目余额表[抽查项目],"无匹配"),"期间结转")</f>
        <v>0</v>
      </c>
      <c r="J4979" s="38" t="str" cm="1">
        <f t="array" ref="J4979">_xlfn.TEXTJOIN(",", TRUE, _xlfn.UNIQUE(IF((序时账[日期]=B4979)*(序时账[凭证字号]=C4979)*IF(G4979=0,序时账[借方金额]&lt;&gt;0,序时账[借方金额]=0)*(序时账[科目编码]&lt;&gt;D4979), 序时账[科目名称], "")))</f>
        <v/>
      </c>
      <c r="K4979" s="42"/>
      <c r="M4979" s="24"/>
      <c r="N4979" s="23"/>
    </row>
    <row r="4980" spans="1:14">
      <c r="A4980" s="38" t="str" cm="1">
        <f t="array" ref="A4980">_xlfn.TEXTJOIN(",", TRUE, _xlfn.UNIQUE(IF((序时账[日期]=B4980)*(序时账[凭证字号]=C4980), 序时账[科目编码], "")))</f>
        <v>0</v>
      </c>
      <c r="B4980" s="89"/>
      <c r="G4980" s="39"/>
      <c r="H4980" s="39"/>
      <c r="I4980" s="42">
        <f>IF(F4980&lt;&gt;"结转本期损益",_xlfn.XLOOKUP(D4980,科目余额表[科目编码],科目余额表[抽查项目],"无匹配"),"期间结转")</f>
        <v>0</v>
      </c>
      <c r="J4980" s="38" t="str" cm="1">
        <f t="array" ref="J4980">_xlfn.TEXTJOIN(",", TRUE, _xlfn.UNIQUE(IF((序时账[日期]=B4980)*(序时账[凭证字号]=C4980)*IF(G4980=0,序时账[借方金额]&lt;&gt;0,序时账[借方金额]=0)*(序时账[科目编码]&lt;&gt;D4980), 序时账[科目名称], "")))</f>
        <v/>
      </c>
      <c r="K4980" s="42"/>
      <c r="M4980" s="24"/>
      <c r="N4980" s="23"/>
    </row>
    <row r="4981" spans="1:14">
      <c r="A4981" s="38" t="str" cm="1">
        <f t="array" ref="A4981">_xlfn.TEXTJOIN(",", TRUE, _xlfn.UNIQUE(IF((序时账[日期]=B4981)*(序时账[凭证字号]=C4981), 序时账[科目编码], "")))</f>
        <v>0</v>
      </c>
      <c r="B4981" s="89"/>
      <c r="G4981" s="39"/>
      <c r="H4981" s="39"/>
      <c r="I4981" s="42">
        <f>IF(F4981&lt;&gt;"结转本期损益",_xlfn.XLOOKUP(D4981,科目余额表[科目编码],科目余额表[抽查项目],"无匹配"),"期间结转")</f>
        <v>0</v>
      </c>
      <c r="J4981" s="38" t="str" cm="1">
        <f t="array" ref="J4981">_xlfn.TEXTJOIN(",", TRUE, _xlfn.UNIQUE(IF((序时账[日期]=B4981)*(序时账[凭证字号]=C4981)*IF(G4981=0,序时账[借方金额]&lt;&gt;0,序时账[借方金额]=0)*(序时账[科目编码]&lt;&gt;D4981), 序时账[科目名称], "")))</f>
        <v/>
      </c>
      <c r="K4981" s="42"/>
      <c r="M4981" s="24"/>
      <c r="N4981" s="23"/>
    </row>
    <row r="4982" spans="1:14">
      <c r="A4982" s="38" t="str" cm="1">
        <f t="array" ref="A4982">_xlfn.TEXTJOIN(",", TRUE, _xlfn.UNIQUE(IF((序时账[日期]=B4982)*(序时账[凭证字号]=C4982), 序时账[科目编码], "")))</f>
        <v>0</v>
      </c>
      <c r="B4982" s="89"/>
      <c r="G4982" s="39"/>
      <c r="H4982" s="39"/>
      <c r="I4982" s="42">
        <f>IF(F4982&lt;&gt;"结转本期损益",_xlfn.XLOOKUP(D4982,科目余额表[科目编码],科目余额表[抽查项目],"无匹配"),"期间结转")</f>
        <v>0</v>
      </c>
      <c r="J4982" s="38" t="str" cm="1">
        <f t="array" ref="J4982">_xlfn.TEXTJOIN(",", TRUE, _xlfn.UNIQUE(IF((序时账[日期]=B4982)*(序时账[凭证字号]=C4982)*IF(G4982=0,序时账[借方金额]&lt;&gt;0,序时账[借方金额]=0)*(序时账[科目编码]&lt;&gt;D4982), 序时账[科目名称], "")))</f>
        <v/>
      </c>
      <c r="K4982" s="42"/>
      <c r="M4982" s="24"/>
      <c r="N4982" s="23"/>
    </row>
    <row r="4983" spans="1:14">
      <c r="A4983" s="38" t="str" cm="1">
        <f t="array" ref="A4983">_xlfn.TEXTJOIN(",", TRUE, _xlfn.UNIQUE(IF((序时账[日期]=B4983)*(序时账[凭证字号]=C4983), 序时账[科目编码], "")))</f>
        <v>0</v>
      </c>
      <c r="B4983" s="89"/>
      <c r="G4983" s="39"/>
      <c r="H4983" s="39"/>
      <c r="I4983" s="42">
        <f>IF(F4983&lt;&gt;"结转本期损益",_xlfn.XLOOKUP(D4983,科目余额表[科目编码],科目余额表[抽查项目],"无匹配"),"期间结转")</f>
        <v>0</v>
      </c>
      <c r="J4983" s="38" t="str" cm="1">
        <f t="array" ref="J4983">_xlfn.TEXTJOIN(",", TRUE, _xlfn.UNIQUE(IF((序时账[日期]=B4983)*(序时账[凭证字号]=C4983)*IF(G4983=0,序时账[借方金额]&lt;&gt;0,序时账[借方金额]=0)*(序时账[科目编码]&lt;&gt;D4983), 序时账[科目名称], "")))</f>
        <v/>
      </c>
      <c r="K4983" s="42"/>
      <c r="M4983" s="24"/>
      <c r="N4983" s="23"/>
    </row>
    <row r="4984" spans="1:14">
      <c r="A4984" s="38" t="str" cm="1">
        <f t="array" ref="A4984">_xlfn.TEXTJOIN(",", TRUE, _xlfn.UNIQUE(IF((序时账[日期]=B4984)*(序时账[凭证字号]=C4984), 序时账[科目编码], "")))</f>
        <v>0</v>
      </c>
      <c r="B4984" s="89"/>
      <c r="G4984" s="39"/>
      <c r="H4984" s="39"/>
      <c r="I4984" s="42">
        <f>IF(F4984&lt;&gt;"结转本期损益",_xlfn.XLOOKUP(D4984,科目余额表[科目编码],科目余额表[抽查项目],"无匹配"),"期间结转")</f>
        <v>0</v>
      </c>
      <c r="J4984" s="38" t="str" cm="1">
        <f t="array" ref="J4984">_xlfn.TEXTJOIN(",", TRUE, _xlfn.UNIQUE(IF((序时账[日期]=B4984)*(序时账[凭证字号]=C4984)*IF(G4984=0,序时账[借方金额]&lt;&gt;0,序时账[借方金额]=0)*(序时账[科目编码]&lt;&gt;D4984), 序时账[科目名称], "")))</f>
        <v/>
      </c>
      <c r="K4984" s="42"/>
      <c r="M4984" s="24"/>
      <c r="N4984" s="23"/>
    </row>
    <row r="4985" spans="1:14">
      <c r="A4985" s="38" t="str" cm="1">
        <f t="array" ref="A4985">_xlfn.TEXTJOIN(",", TRUE, _xlfn.UNIQUE(IF((序时账[日期]=B4985)*(序时账[凭证字号]=C4985), 序时账[科目编码], "")))</f>
        <v>0</v>
      </c>
      <c r="B4985" s="89"/>
      <c r="G4985" s="39"/>
      <c r="H4985" s="39"/>
      <c r="I4985" s="42">
        <f>IF(F4985&lt;&gt;"结转本期损益",_xlfn.XLOOKUP(D4985,科目余额表[科目编码],科目余额表[抽查项目],"无匹配"),"期间结转")</f>
        <v>0</v>
      </c>
      <c r="J4985" s="38" t="str" cm="1">
        <f t="array" ref="J4985">_xlfn.TEXTJOIN(",", TRUE, _xlfn.UNIQUE(IF((序时账[日期]=B4985)*(序时账[凭证字号]=C4985)*IF(G4985=0,序时账[借方金额]&lt;&gt;0,序时账[借方金额]=0)*(序时账[科目编码]&lt;&gt;D4985), 序时账[科目名称], "")))</f>
        <v/>
      </c>
      <c r="K4985" s="42"/>
      <c r="M4985" s="24"/>
      <c r="N4985" s="23"/>
    </row>
    <row r="4986" spans="1:14">
      <c r="A4986" s="38" t="str" cm="1">
        <f t="array" ref="A4986">_xlfn.TEXTJOIN(",", TRUE, _xlfn.UNIQUE(IF((序时账[日期]=B4986)*(序时账[凭证字号]=C4986), 序时账[科目编码], "")))</f>
        <v>0</v>
      </c>
      <c r="B4986" s="89"/>
      <c r="G4986" s="39"/>
      <c r="H4986" s="39"/>
      <c r="I4986" s="42">
        <f>IF(F4986&lt;&gt;"结转本期损益",_xlfn.XLOOKUP(D4986,科目余额表[科目编码],科目余额表[抽查项目],"无匹配"),"期间结转")</f>
        <v>0</v>
      </c>
      <c r="J4986" s="38" t="str" cm="1">
        <f t="array" ref="J4986">_xlfn.TEXTJOIN(",", TRUE, _xlfn.UNIQUE(IF((序时账[日期]=B4986)*(序时账[凭证字号]=C4986)*IF(G4986=0,序时账[借方金额]&lt;&gt;0,序时账[借方金额]=0)*(序时账[科目编码]&lt;&gt;D4986), 序时账[科目名称], "")))</f>
        <v/>
      </c>
      <c r="K4986" s="42"/>
      <c r="M4986" s="24"/>
      <c r="N4986" s="23"/>
    </row>
    <row r="4987" spans="1:14">
      <c r="A4987" s="38" t="str" cm="1">
        <f t="array" ref="A4987">_xlfn.TEXTJOIN(",", TRUE, _xlfn.UNIQUE(IF((序时账[日期]=B4987)*(序时账[凭证字号]=C4987), 序时账[科目编码], "")))</f>
        <v>0</v>
      </c>
      <c r="B4987" s="89"/>
      <c r="G4987" s="39"/>
      <c r="H4987" s="39"/>
      <c r="I4987" s="42">
        <f>IF(F4987&lt;&gt;"结转本期损益",_xlfn.XLOOKUP(D4987,科目余额表[科目编码],科目余额表[抽查项目],"无匹配"),"期间结转")</f>
        <v>0</v>
      </c>
      <c r="J4987" s="38" t="str" cm="1">
        <f t="array" ref="J4987">_xlfn.TEXTJOIN(",", TRUE, _xlfn.UNIQUE(IF((序时账[日期]=B4987)*(序时账[凭证字号]=C4987)*IF(G4987=0,序时账[借方金额]&lt;&gt;0,序时账[借方金额]=0)*(序时账[科目编码]&lt;&gt;D4987), 序时账[科目名称], "")))</f>
        <v/>
      </c>
      <c r="K4987" s="42"/>
      <c r="M4987" s="24"/>
      <c r="N4987" s="23"/>
    </row>
    <row r="4988" spans="1:14">
      <c r="A4988" s="38" t="str" cm="1">
        <f t="array" ref="A4988">_xlfn.TEXTJOIN(",", TRUE, _xlfn.UNIQUE(IF((序时账[日期]=B4988)*(序时账[凭证字号]=C4988), 序时账[科目编码], "")))</f>
        <v>0</v>
      </c>
      <c r="B4988" s="89"/>
      <c r="G4988" s="39"/>
      <c r="H4988" s="39"/>
      <c r="I4988" s="42">
        <f>IF(F4988&lt;&gt;"结转本期损益",_xlfn.XLOOKUP(D4988,科目余额表[科目编码],科目余额表[抽查项目],"无匹配"),"期间结转")</f>
        <v>0</v>
      </c>
      <c r="J4988" s="38" t="str" cm="1">
        <f t="array" ref="J4988">_xlfn.TEXTJOIN(",", TRUE, _xlfn.UNIQUE(IF((序时账[日期]=B4988)*(序时账[凭证字号]=C4988)*IF(G4988=0,序时账[借方金额]&lt;&gt;0,序时账[借方金额]=0)*(序时账[科目编码]&lt;&gt;D4988), 序时账[科目名称], "")))</f>
        <v/>
      </c>
      <c r="K4988" s="42"/>
      <c r="M4988" s="24"/>
      <c r="N4988" s="23"/>
    </row>
    <row r="4989" spans="1:14">
      <c r="A4989" s="38" t="str" cm="1">
        <f t="array" ref="A4989">_xlfn.TEXTJOIN(",", TRUE, _xlfn.UNIQUE(IF((序时账[日期]=B4989)*(序时账[凭证字号]=C4989), 序时账[科目编码], "")))</f>
        <v>0</v>
      </c>
      <c r="B4989" s="89"/>
      <c r="G4989" s="39"/>
      <c r="H4989" s="39"/>
      <c r="I4989" s="42">
        <f>IF(F4989&lt;&gt;"结转本期损益",_xlfn.XLOOKUP(D4989,科目余额表[科目编码],科目余额表[抽查项目],"无匹配"),"期间结转")</f>
        <v>0</v>
      </c>
      <c r="J4989" s="38" t="str" cm="1">
        <f t="array" ref="J4989">_xlfn.TEXTJOIN(",", TRUE, _xlfn.UNIQUE(IF((序时账[日期]=B4989)*(序时账[凭证字号]=C4989)*IF(G4989=0,序时账[借方金额]&lt;&gt;0,序时账[借方金额]=0)*(序时账[科目编码]&lt;&gt;D4989), 序时账[科目名称], "")))</f>
        <v/>
      </c>
      <c r="K4989" s="42"/>
      <c r="M4989" s="24"/>
      <c r="N4989" s="23"/>
    </row>
    <row r="4990" spans="1:14">
      <c r="A4990" s="38" t="str" cm="1">
        <f t="array" ref="A4990">_xlfn.TEXTJOIN(",", TRUE, _xlfn.UNIQUE(IF((序时账[日期]=B4990)*(序时账[凭证字号]=C4990), 序时账[科目编码], "")))</f>
        <v>0</v>
      </c>
      <c r="B4990" s="89"/>
      <c r="G4990" s="39"/>
      <c r="H4990" s="39"/>
      <c r="I4990" s="42">
        <f>IF(F4990&lt;&gt;"结转本期损益",_xlfn.XLOOKUP(D4990,科目余额表[科目编码],科目余额表[抽查项目],"无匹配"),"期间结转")</f>
        <v>0</v>
      </c>
      <c r="J4990" s="38" t="str" cm="1">
        <f t="array" ref="J4990">_xlfn.TEXTJOIN(",", TRUE, _xlfn.UNIQUE(IF((序时账[日期]=B4990)*(序时账[凭证字号]=C4990)*IF(G4990=0,序时账[借方金额]&lt;&gt;0,序时账[借方金额]=0)*(序时账[科目编码]&lt;&gt;D4990), 序时账[科目名称], "")))</f>
        <v/>
      </c>
      <c r="K4990" s="42"/>
      <c r="M4990" s="24"/>
      <c r="N4990" s="23"/>
    </row>
    <row r="4991" spans="1:14">
      <c r="A4991" s="38" t="str" cm="1">
        <f t="array" ref="A4991">_xlfn.TEXTJOIN(",", TRUE, _xlfn.UNIQUE(IF((序时账[日期]=B4991)*(序时账[凭证字号]=C4991), 序时账[科目编码], "")))</f>
        <v>0</v>
      </c>
      <c r="B4991" s="89"/>
      <c r="G4991" s="39"/>
      <c r="H4991" s="39"/>
      <c r="I4991" s="42">
        <f>IF(F4991&lt;&gt;"结转本期损益",_xlfn.XLOOKUP(D4991,科目余额表[科目编码],科目余额表[抽查项目],"无匹配"),"期间结转")</f>
        <v>0</v>
      </c>
      <c r="J4991" s="38" t="str" cm="1">
        <f t="array" ref="J4991">_xlfn.TEXTJOIN(",", TRUE, _xlfn.UNIQUE(IF((序时账[日期]=B4991)*(序时账[凭证字号]=C4991)*IF(G4991=0,序时账[借方金额]&lt;&gt;0,序时账[借方金额]=0)*(序时账[科目编码]&lt;&gt;D4991), 序时账[科目名称], "")))</f>
        <v/>
      </c>
      <c r="K4991" s="42"/>
      <c r="M4991" s="24"/>
      <c r="N4991" s="23"/>
    </row>
    <row r="4992" spans="1:14">
      <c r="A4992" s="38" t="str" cm="1">
        <f t="array" ref="A4992">_xlfn.TEXTJOIN(",", TRUE, _xlfn.UNIQUE(IF((序时账[日期]=B4992)*(序时账[凭证字号]=C4992), 序时账[科目编码], "")))</f>
        <v>0</v>
      </c>
      <c r="B4992" s="89"/>
      <c r="G4992" s="39"/>
      <c r="H4992" s="39"/>
      <c r="I4992" s="42">
        <f>IF(F4992&lt;&gt;"结转本期损益",_xlfn.XLOOKUP(D4992,科目余额表[科目编码],科目余额表[抽查项目],"无匹配"),"期间结转")</f>
        <v>0</v>
      </c>
      <c r="J4992" s="38" t="str" cm="1">
        <f t="array" ref="J4992">_xlfn.TEXTJOIN(",", TRUE, _xlfn.UNIQUE(IF((序时账[日期]=B4992)*(序时账[凭证字号]=C4992)*IF(G4992=0,序时账[借方金额]&lt;&gt;0,序时账[借方金额]=0)*(序时账[科目编码]&lt;&gt;D4992), 序时账[科目名称], "")))</f>
        <v/>
      </c>
      <c r="K4992" s="42"/>
      <c r="M4992" s="24"/>
      <c r="N4992" s="23"/>
    </row>
    <row r="4993" spans="1:14">
      <c r="A4993" s="38" t="str" cm="1">
        <f t="array" ref="A4993">_xlfn.TEXTJOIN(",", TRUE, _xlfn.UNIQUE(IF((序时账[日期]=B4993)*(序时账[凭证字号]=C4993), 序时账[科目编码], "")))</f>
        <v>0</v>
      </c>
      <c r="B4993" s="89"/>
      <c r="G4993" s="39"/>
      <c r="H4993" s="39"/>
      <c r="I4993" s="42">
        <f>IF(F4993&lt;&gt;"结转本期损益",_xlfn.XLOOKUP(D4993,科目余额表[科目编码],科目余额表[抽查项目],"无匹配"),"期间结转")</f>
        <v>0</v>
      </c>
      <c r="J4993" s="38" t="str" cm="1">
        <f t="array" ref="J4993">_xlfn.TEXTJOIN(",", TRUE, _xlfn.UNIQUE(IF((序时账[日期]=B4993)*(序时账[凭证字号]=C4993)*IF(G4993=0,序时账[借方金额]&lt;&gt;0,序时账[借方金额]=0)*(序时账[科目编码]&lt;&gt;D4993), 序时账[科目名称], "")))</f>
        <v/>
      </c>
      <c r="K4993" s="42"/>
      <c r="M4993" s="24"/>
      <c r="N4993" s="23"/>
    </row>
    <row r="4994" spans="1:14">
      <c r="A4994" s="38" t="str" cm="1">
        <f t="array" ref="A4994">_xlfn.TEXTJOIN(",", TRUE, _xlfn.UNIQUE(IF((序时账[日期]=B4994)*(序时账[凭证字号]=C4994), 序时账[科目编码], "")))</f>
        <v>0</v>
      </c>
      <c r="B4994" s="89"/>
      <c r="G4994" s="39"/>
      <c r="H4994" s="39"/>
      <c r="I4994" s="42">
        <f>IF(F4994&lt;&gt;"结转本期损益",_xlfn.XLOOKUP(D4994,科目余额表[科目编码],科目余额表[抽查项目],"无匹配"),"期间结转")</f>
        <v>0</v>
      </c>
      <c r="J4994" s="38" t="str" cm="1">
        <f t="array" ref="J4994">_xlfn.TEXTJOIN(",", TRUE, _xlfn.UNIQUE(IF((序时账[日期]=B4994)*(序时账[凭证字号]=C4994)*IF(G4994=0,序时账[借方金额]&lt;&gt;0,序时账[借方金额]=0)*(序时账[科目编码]&lt;&gt;D4994), 序时账[科目名称], "")))</f>
        <v/>
      </c>
      <c r="K4994" s="42"/>
      <c r="M4994" s="24"/>
      <c r="N4994" s="23"/>
    </row>
    <row r="4995" spans="1:14">
      <c r="A4995" s="38" t="str" cm="1">
        <f t="array" ref="A4995">_xlfn.TEXTJOIN(",", TRUE, _xlfn.UNIQUE(IF((序时账[日期]=B4995)*(序时账[凭证字号]=C4995), 序时账[科目编码], "")))</f>
        <v>0</v>
      </c>
      <c r="B4995" s="89"/>
      <c r="G4995" s="39"/>
      <c r="H4995" s="39"/>
      <c r="I4995" s="42">
        <f>IF(F4995&lt;&gt;"结转本期损益",_xlfn.XLOOKUP(D4995,科目余额表[科目编码],科目余额表[抽查项目],"无匹配"),"期间结转")</f>
        <v>0</v>
      </c>
      <c r="J4995" s="38" t="str" cm="1">
        <f t="array" ref="J4995">_xlfn.TEXTJOIN(",", TRUE, _xlfn.UNIQUE(IF((序时账[日期]=B4995)*(序时账[凭证字号]=C4995)*IF(G4995=0,序时账[借方金额]&lt;&gt;0,序时账[借方金额]=0)*(序时账[科目编码]&lt;&gt;D4995), 序时账[科目名称], "")))</f>
        <v/>
      </c>
      <c r="K4995" s="42"/>
      <c r="M4995" s="24"/>
      <c r="N4995" s="23"/>
    </row>
    <row r="4996" spans="1:14">
      <c r="A4996" s="38" t="str" cm="1">
        <f t="array" ref="A4996">_xlfn.TEXTJOIN(",", TRUE, _xlfn.UNIQUE(IF((序时账[日期]=B4996)*(序时账[凭证字号]=C4996), 序时账[科目编码], "")))</f>
        <v>0</v>
      </c>
      <c r="B4996" s="89"/>
      <c r="G4996" s="39"/>
      <c r="H4996" s="39"/>
      <c r="I4996" s="42">
        <f>IF(F4996&lt;&gt;"结转本期损益",_xlfn.XLOOKUP(D4996,科目余额表[科目编码],科目余额表[抽查项目],"无匹配"),"期间结转")</f>
        <v>0</v>
      </c>
      <c r="J4996" s="38" t="str" cm="1">
        <f t="array" ref="J4996">_xlfn.TEXTJOIN(",", TRUE, _xlfn.UNIQUE(IF((序时账[日期]=B4996)*(序时账[凭证字号]=C4996)*IF(G4996=0,序时账[借方金额]&lt;&gt;0,序时账[借方金额]=0)*(序时账[科目编码]&lt;&gt;D4996), 序时账[科目名称], "")))</f>
        <v/>
      </c>
      <c r="K4996" s="42"/>
      <c r="M4996" s="24"/>
      <c r="N4996" s="23"/>
    </row>
    <row r="4997" spans="1:14">
      <c r="A4997" s="38" t="str" cm="1">
        <f t="array" ref="A4997">_xlfn.TEXTJOIN(",", TRUE, _xlfn.UNIQUE(IF((序时账[日期]=B4997)*(序时账[凭证字号]=C4997), 序时账[科目编码], "")))</f>
        <v>0</v>
      </c>
      <c r="B4997" s="89"/>
      <c r="G4997" s="39"/>
      <c r="H4997" s="39"/>
      <c r="I4997" s="42">
        <f>IF(F4997&lt;&gt;"结转本期损益",_xlfn.XLOOKUP(D4997,科目余额表[科目编码],科目余额表[抽查项目],"无匹配"),"期间结转")</f>
        <v>0</v>
      </c>
      <c r="J4997" s="38" t="str" cm="1">
        <f t="array" ref="J4997">_xlfn.TEXTJOIN(",", TRUE, _xlfn.UNIQUE(IF((序时账[日期]=B4997)*(序时账[凭证字号]=C4997)*IF(G4997=0,序时账[借方金额]&lt;&gt;0,序时账[借方金额]=0)*(序时账[科目编码]&lt;&gt;D4997), 序时账[科目名称], "")))</f>
        <v/>
      </c>
      <c r="K4997" s="42"/>
      <c r="M4997" s="24"/>
      <c r="N4997" s="23"/>
    </row>
    <row r="4998" spans="1:14">
      <c r="A4998" s="38" t="str" cm="1">
        <f t="array" ref="A4998">_xlfn.TEXTJOIN(",", TRUE, _xlfn.UNIQUE(IF((序时账[日期]=B4998)*(序时账[凭证字号]=C4998), 序时账[科目编码], "")))</f>
        <v>0</v>
      </c>
      <c r="B4998" s="89"/>
      <c r="G4998" s="39"/>
      <c r="H4998" s="39"/>
      <c r="I4998" s="42">
        <f>IF(F4998&lt;&gt;"结转本期损益",_xlfn.XLOOKUP(D4998,科目余额表[科目编码],科目余额表[抽查项目],"无匹配"),"期间结转")</f>
        <v>0</v>
      </c>
      <c r="J4998" s="38" t="str" cm="1">
        <f t="array" ref="J4998">_xlfn.TEXTJOIN(",", TRUE, _xlfn.UNIQUE(IF((序时账[日期]=B4998)*(序时账[凭证字号]=C4998)*IF(G4998=0,序时账[借方金额]&lt;&gt;0,序时账[借方金额]=0)*(序时账[科目编码]&lt;&gt;D4998), 序时账[科目名称], "")))</f>
        <v/>
      </c>
      <c r="K4998" s="42"/>
      <c r="M4998" s="24"/>
      <c r="N4998" s="23"/>
    </row>
    <row r="4999" spans="1:14">
      <c r="A4999" s="38" t="str" cm="1">
        <f t="array" ref="A4999">_xlfn.TEXTJOIN(",", TRUE, _xlfn.UNIQUE(IF((序时账[日期]=B4999)*(序时账[凭证字号]=C4999), 序时账[科目编码], "")))</f>
        <v>0</v>
      </c>
      <c r="B4999" s="89"/>
      <c r="G4999" s="39"/>
      <c r="H4999" s="39"/>
      <c r="I4999" s="42">
        <f>IF(F4999&lt;&gt;"结转本期损益",_xlfn.XLOOKUP(D4999,科目余额表[科目编码],科目余额表[抽查项目],"无匹配"),"期间结转")</f>
        <v>0</v>
      </c>
      <c r="J4999" s="38" t="str" cm="1">
        <f t="array" ref="J4999">_xlfn.TEXTJOIN(",", TRUE, _xlfn.UNIQUE(IF((序时账[日期]=B4999)*(序时账[凭证字号]=C4999)*IF(G4999=0,序时账[借方金额]&lt;&gt;0,序时账[借方金额]=0)*(序时账[科目编码]&lt;&gt;D4999), 序时账[科目名称], "")))</f>
        <v/>
      </c>
      <c r="K4999" s="42"/>
      <c r="M4999" s="24"/>
      <c r="N4999" s="23"/>
    </row>
    <row r="5000" spans="1:14">
      <c r="A5000" s="38" t="str" cm="1">
        <f t="array" ref="A5000">_xlfn.TEXTJOIN(",", TRUE, _xlfn.UNIQUE(IF((序时账[日期]=B5000)*(序时账[凭证字号]=C5000), 序时账[科目编码], "")))</f>
        <v>0</v>
      </c>
      <c r="B5000" s="89"/>
      <c r="G5000" s="39"/>
      <c r="H5000" s="39"/>
      <c r="I5000" s="42">
        <f>IF(F5000&lt;&gt;"结转本期损益",_xlfn.XLOOKUP(D5000,科目余额表[科目编码],科目余额表[抽查项目],"无匹配"),"期间结转")</f>
        <v>0</v>
      </c>
      <c r="J5000" s="38" t="str" cm="1">
        <f t="array" ref="J5000">_xlfn.TEXTJOIN(",", TRUE, _xlfn.UNIQUE(IF((序时账[日期]=B5000)*(序时账[凭证字号]=C5000)*IF(G5000=0,序时账[借方金额]&lt;&gt;0,序时账[借方金额]=0)*(序时账[科目编码]&lt;&gt;D5000), 序时账[科目名称], "")))</f>
        <v/>
      </c>
      <c r="K5000" s="42"/>
      <c r="M5000" s="24"/>
      <c r="N5000" s="23"/>
    </row>
    <row r="5001" spans="1:14">
      <c r="A5001" s="38" t="str" cm="1">
        <f t="array" ref="A5001">_xlfn.TEXTJOIN(",", TRUE, _xlfn.UNIQUE(IF((序时账[日期]=B5001)*(序时账[凭证字号]=C5001), 序时账[科目编码], "")))</f>
        <v>0</v>
      </c>
      <c r="B5001" s="89"/>
      <c r="G5001" s="39"/>
      <c r="H5001" s="39"/>
      <c r="I5001" s="42">
        <f>IF(F5001&lt;&gt;"结转本期损益",_xlfn.XLOOKUP(D5001,科目余额表[科目编码],科目余额表[抽查项目],"无匹配"),"期间结转")</f>
        <v>0</v>
      </c>
      <c r="J5001" s="38" t="str" cm="1">
        <f t="array" ref="J5001">_xlfn.TEXTJOIN(",", TRUE, _xlfn.UNIQUE(IF((序时账[日期]=B5001)*(序时账[凭证字号]=C5001)*IF(G5001=0,序时账[借方金额]&lt;&gt;0,序时账[借方金额]=0)*(序时账[科目编码]&lt;&gt;D5001), 序时账[科目名称], "")))</f>
        <v/>
      </c>
      <c r="K5001" s="42"/>
      <c r="M5001" s="24"/>
      <c r="N5001" s="23"/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H79"/>
  <sheetViews>
    <sheetView topLeftCell="A4" zoomScaleNormal="100" workbookViewId="0">
      <selection activeCell="A22" sqref="A22:XFD22"/>
    </sheetView>
  </sheetViews>
  <sheetFormatPr defaultColWidth="9" defaultRowHeight="13.9"/>
  <cols>
    <col min="1" max="1" width="8.73046875" style="42" customWidth="1"/>
    <col min="2" max="3" width="25.59765625" style="23" customWidth="1"/>
    <col min="4" max="7" width="22.59765625" style="23" customWidth="1"/>
    <col min="9" max="16384" width="9" style="23"/>
  </cols>
  <sheetData>
    <row r="1" spans="1:8">
      <c r="A1" s="26" t="s">
        <v>71</v>
      </c>
      <c r="B1" s="26" t="s">
        <v>1</v>
      </c>
      <c r="C1" s="26" t="s">
        <v>72</v>
      </c>
      <c r="D1" s="26" t="s">
        <v>75</v>
      </c>
      <c r="E1" s="26" t="s">
        <v>431</v>
      </c>
      <c r="F1" s="26" t="s">
        <v>73</v>
      </c>
      <c r="G1" s="26" t="s">
        <v>74</v>
      </c>
      <c r="H1" s="23"/>
    </row>
    <row r="2" spans="1:8">
      <c r="A2" s="26" t="s">
        <v>76</v>
      </c>
      <c r="B2" s="27" t="s">
        <v>29</v>
      </c>
      <c r="C2" s="28">
        <v>1010837.34</v>
      </c>
      <c r="D2" s="28">
        <f>IF(A2="借",SUMIF(科目余额表[已审报表项目],B2,科目余额表[期末借方])-SUMIF(科目余额表[已审报表项目],B2,科目余额表[期末贷方]),IF(A2="贷",SUMIF(科目余额表[已审报表项目],B2,科目余额表[期末贷方])-SUMIF(科目余额表[已审报表项目],B2,科目余额表[期末借方]),SUMIF(科目余额表[已审报表项目],B2,科目余额表[本期借方])))</f>
        <v>14462934.98</v>
      </c>
      <c r="E2" s="28">
        <f>试算平衡表[[#This Row],[审定报表金额]]-试算平衡表[[#This Row],[未申报表金额]]</f>
        <v>-9.9999997764825821E-3</v>
      </c>
      <c r="F2" s="28">
        <v>14462934.99</v>
      </c>
      <c r="G2" s="28">
        <f>F2-IF(A2="借",SUMIF(科目余额表[未审报表项目],B2,科目余额表[期末借方])-SUMIF(科目余额表[未审报表项目],B2,科目余额表[期末贷方]),IF(A2="贷",SUMIF(科目余额表[未审报表项目],B2,科目余额表[期末贷方])-SUMIF(科目余额表[未审报表项目],B2,科目余额表[期末借方]),SUMIF(科目余额表[未审报表项目],B2,科目余额表[本期借方])))</f>
        <v>9.9999997764825821E-3</v>
      </c>
      <c r="H2" s="23"/>
    </row>
    <row r="3" spans="1:8">
      <c r="A3" s="26" t="s">
        <v>76</v>
      </c>
      <c r="B3" s="27" t="s">
        <v>77</v>
      </c>
      <c r="C3" s="28">
        <v>0</v>
      </c>
      <c r="D3" s="28">
        <f>IF(A3="借",SUMIF(科目余额表[已审报表项目],B3,科目余额表[期末借方])-SUMIF(科目余额表[已审报表项目],B3,科目余额表[期末贷方]),IF(A3="贷",SUMIF(科目余额表[已审报表项目],B3,科目余额表[期末贷方])-SUMIF(科目余额表[已审报表项目],B3,科目余额表[期末借方]),SUMIF(科目余额表[已审报表项目],B3,科目余额表[本期借方])))</f>
        <v>0</v>
      </c>
      <c r="E3" s="28">
        <f>试算平衡表[[#This Row],[审定报表金额]]-试算平衡表[[#This Row],[未申报表金额]]</f>
        <v>0</v>
      </c>
      <c r="F3" s="28">
        <v>0</v>
      </c>
      <c r="G3" s="28">
        <f>F3-IF(A3="借",SUMIF(科目余额表[未审报表项目],B3,科目余额表[期末借方])-SUMIF(科目余额表[未审报表项目],B3,科目余额表[期末贷方]),IF(A3="贷",SUMIF(科目余额表[未审报表项目],B3,科目余额表[期末贷方])-SUMIF(科目余额表[未审报表项目],B3,科目余额表[期末借方]),SUMIF(科目余额表[未审报表项目],B3,科目余额表[本期借方])))</f>
        <v>0</v>
      </c>
      <c r="H3" s="23"/>
    </row>
    <row r="4" spans="1:8">
      <c r="A4" s="26" t="s">
        <v>76</v>
      </c>
      <c r="B4" s="27" t="s">
        <v>78</v>
      </c>
      <c r="C4" s="28">
        <v>0</v>
      </c>
      <c r="D4" s="28">
        <f>IF(A4="借",SUMIF(科目余额表[已审报表项目],B4,科目余额表[期末借方])-SUMIF(科目余额表[已审报表项目],B4,科目余额表[期末贷方]),IF(A4="贷",SUMIF(科目余额表[已审报表项目],B4,科目余额表[期末贷方])-SUMIF(科目余额表[已审报表项目],B4,科目余额表[期末借方]),SUMIF(科目余额表[已审报表项目],B4,科目余额表[本期借方])))</f>
        <v>0</v>
      </c>
      <c r="E4" s="28">
        <f>试算平衡表[[#This Row],[审定报表金额]]-试算平衡表[[#This Row],[未申报表金额]]</f>
        <v>0</v>
      </c>
      <c r="F4" s="28">
        <v>0</v>
      </c>
      <c r="G4" s="28">
        <f>F4-IF(A4="借",SUMIF(科目余额表[未审报表项目],B4,科目余额表[期末借方])-SUMIF(科目余额表[未审报表项目],B4,科目余额表[期末贷方]),IF(A4="贷",SUMIF(科目余额表[未审报表项目],B4,科目余额表[期末贷方])-SUMIF(科目余额表[未审报表项目],B4,科目余额表[期末借方]),SUMIF(科目余额表[未审报表项目],B4,科目余额表[本期借方])))</f>
        <v>0</v>
      </c>
      <c r="H4" s="23"/>
    </row>
    <row r="5" spans="1:8">
      <c r="A5" s="26" t="s">
        <v>76</v>
      </c>
      <c r="B5" s="27" t="s">
        <v>32</v>
      </c>
      <c r="C5" s="28">
        <v>0</v>
      </c>
      <c r="D5" s="28">
        <f>IF(A5="借",SUMIF(科目余额表[已审报表项目],B5,科目余额表[期末借方])-SUMIF(科目余额表[已审报表项目],B5,科目余额表[期末贷方]),IF(A5="贷",SUMIF(科目余额表[已审报表项目],B5,科目余额表[期末贷方])-SUMIF(科目余额表[已审报表项目],B5,科目余额表[期末借方]),SUMIF(科目余额表[已审报表项目],B5,科目余额表[本期借方])))</f>
        <v>0</v>
      </c>
      <c r="E5" s="28">
        <f>试算平衡表[[#This Row],[审定报表金额]]-试算平衡表[[#This Row],[未申报表金额]]</f>
        <v>0</v>
      </c>
      <c r="F5" s="28">
        <v>0</v>
      </c>
      <c r="G5" s="28">
        <f>F5-IF(A5="借",SUMIF(科目余额表[未审报表项目],B5,科目余额表[期末借方])-SUMIF(科目余额表[未审报表项目],B5,科目余额表[期末贷方]),IF(A5="贷",SUMIF(科目余额表[未审报表项目],B5,科目余额表[期末贷方])-SUMIF(科目余额表[未审报表项目],B5,科目余额表[期末借方]),SUMIF(科目余额表[未审报表项目],B5,科目余额表[本期借方])))</f>
        <v>0</v>
      </c>
      <c r="H5" s="23"/>
    </row>
    <row r="6" spans="1:8">
      <c r="A6" s="26" t="s">
        <v>76</v>
      </c>
      <c r="B6" s="27" t="s">
        <v>33</v>
      </c>
      <c r="C6" s="28">
        <v>5547847.9900000002</v>
      </c>
      <c r="D6" s="28">
        <f>IF(A6="借",SUMIF(科目余额表[已审报表项目],B6,科目余额表[期末借方])-SUMIF(科目余额表[已审报表项目],B6,科目余额表[期末贷方]),IF(A6="贷",SUMIF(科目余额表[已审报表项目],B6,科目余额表[期末贷方])-SUMIF(科目余额表[已审报表项目],B6,科目余额表[期末借方]),SUMIF(科目余额表[已审报表项目],B6,科目余额表[本期借方])))</f>
        <v>8165247.9900000002</v>
      </c>
      <c r="E6" s="28">
        <f>试算平衡表[[#This Row],[审定报表金额]]-试算平衡表[[#This Row],[未申报表金额]]</f>
        <v>0</v>
      </c>
      <c r="F6" s="28">
        <v>8165247.9900000012</v>
      </c>
      <c r="G6" s="28">
        <f>F6-IF(A6="借",SUMIF(科目余额表[未审报表项目],B6,科目余额表[期末借方])-SUMIF(科目余额表[未审报表项目],B6,科目余额表[期末贷方]),IF(A6="贷",SUMIF(科目余额表[未审报表项目],B6,科目余额表[期末贷方])-SUMIF(科目余额表[未审报表项目],B6,科目余额表[期末借方]),SUMIF(科目余额表[未审报表项目],B6,科目余额表[本期借方])))</f>
        <v>0</v>
      </c>
      <c r="H6" s="23"/>
    </row>
    <row r="7" spans="1:8">
      <c r="A7" s="26" t="s">
        <v>76</v>
      </c>
      <c r="B7" s="27" t="s">
        <v>79</v>
      </c>
      <c r="C7" s="28">
        <v>0</v>
      </c>
      <c r="D7" s="28">
        <f>IF(A7="借",SUMIF(科目余额表[已审报表项目],B7,科目余额表[期末借方])-SUMIF(科目余额表[已审报表项目],B7,科目余额表[期末贷方]),IF(A7="贷",SUMIF(科目余额表[已审报表项目],B7,科目余额表[期末贷方])-SUMIF(科目余额表[已审报表项目],B7,科目余额表[期末借方]),SUMIF(科目余额表[已审报表项目],B7,科目余额表[本期借方])))</f>
        <v>0</v>
      </c>
      <c r="E7" s="28">
        <f>试算平衡表[[#This Row],[审定报表金额]]-试算平衡表[[#This Row],[未申报表金额]]</f>
        <v>0</v>
      </c>
      <c r="F7" s="28">
        <v>0</v>
      </c>
      <c r="G7" s="28">
        <f>F7-IF(A7="借",SUMIF(科目余额表[未审报表项目],B7,科目余额表[期末借方])-SUMIF(科目余额表[未审报表项目],B7,科目余额表[期末贷方]),IF(A7="贷",SUMIF(科目余额表[未审报表项目],B7,科目余额表[期末贷方])-SUMIF(科目余额表[未审报表项目],B7,科目余额表[期末借方]),SUMIF(科目余额表[未审报表项目],B7,科目余额表[本期借方])))</f>
        <v>0</v>
      </c>
      <c r="H7" s="23"/>
    </row>
    <row r="8" spans="1:8">
      <c r="A8" s="26" t="s">
        <v>76</v>
      </c>
      <c r="B8" s="27" t="s">
        <v>34</v>
      </c>
      <c r="C8" s="28">
        <v>2001987.24</v>
      </c>
      <c r="D8" s="28">
        <f>IF(A8="借",SUMIF(科目余额表[已审报表项目],B8,科目余额表[期末借方])-SUMIF(科目余额表[已审报表项目],B8,科目余额表[期末贷方]),IF(A8="贷",SUMIF(科目余额表[已审报表项目],B8,科目余额表[期末贷方])-SUMIF(科目余额表[已审报表项目],B8,科目余额表[期末借方]),SUMIF(科目余额表[已审报表项目],B8,科目余额表[本期借方])))</f>
        <v>730048.34</v>
      </c>
      <c r="E8" s="28">
        <f>试算平衡表[[#This Row],[审定报表金额]]-试算平衡表[[#This Row],[未申报表金额]]</f>
        <v>3057325.0999999996</v>
      </c>
      <c r="F8" s="28">
        <v>-2327276.7599999998</v>
      </c>
      <c r="G8" s="28">
        <f>F8-IF(A8="借",SUMIF(科目余额表[未审报表项目],B8,科目余额表[期末借方])-SUMIF(科目余额表[未审报表项目],B8,科目余额表[期末贷方]),IF(A8="贷",SUMIF(科目余额表[未审报表项目],B8,科目余额表[期末贷方])-SUMIF(科目余额表[未审报表项目],B8,科目余额表[期末借方]),SUMIF(科目余额表[未审报表项目],B8,科目余额表[本期借方])))</f>
        <v>0</v>
      </c>
      <c r="H8" s="23"/>
    </row>
    <row r="9" spans="1:8">
      <c r="A9" s="26" t="s">
        <v>76</v>
      </c>
      <c r="B9" s="27" t="s">
        <v>36</v>
      </c>
      <c r="C9" s="28">
        <v>229934.57</v>
      </c>
      <c r="D9" s="28">
        <f>IF(A9="借",SUMIF(科目余额表[已审报表项目],B9,科目余额表[期末借方])-SUMIF(科目余额表[已审报表项目],B9,科目余额表[期末贷方]),IF(A9="贷",SUMIF(科目余额表[已审报表项目],B9,科目余额表[期末贷方])-SUMIF(科目余额表[已审报表项目],B9,科目余额表[期末借方]),SUMIF(科目余额表[已审报表项目],B9,科目余额表[本期借方])))</f>
        <v>219934.57</v>
      </c>
      <c r="E9" s="28">
        <f>试算平衡表[[#This Row],[审定报表金额]]-试算平衡表[[#This Row],[未申报表金额]]</f>
        <v>0</v>
      </c>
      <c r="F9" s="28">
        <v>219934.57</v>
      </c>
      <c r="G9" s="28">
        <f>F9-IF(A9="借",SUMIF(科目余额表[未审报表项目],B9,科目余额表[期末借方])-SUMIF(科目余额表[未审报表项目],B9,科目余额表[期末贷方]),IF(A9="贷",SUMIF(科目余额表[未审报表项目],B9,科目余额表[期末贷方])-SUMIF(科目余额表[未审报表项目],B9,科目余额表[期末借方]),SUMIF(科目余额表[未审报表项目],B9,科目余额表[本期借方])))</f>
        <v>0</v>
      </c>
      <c r="H9" s="23"/>
    </row>
    <row r="10" spans="1:8">
      <c r="A10" s="26" t="s">
        <v>76</v>
      </c>
      <c r="B10" s="27" t="s">
        <v>38</v>
      </c>
      <c r="C10" s="28">
        <v>9987654.6600000001</v>
      </c>
      <c r="D10" s="28">
        <f>IF(A10="借",SUMIF(科目余额表[已审报表项目],B10,科目余额表[期末借方])-SUMIF(科目余额表[已审报表项目],B10,科目余额表[期末贷方]),IF(A10="贷",SUMIF(科目余额表[已审报表项目],B10,科目余额表[期末贷方])-SUMIF(科目余额表[已审报表项目],B10,科目余额表[期末借方]),SUMIF(科目余额表[已审报表项目],B10,科目余额表[本期借方])))</f>
        <v>7655954.6600000001</v>
      </c>
      <c r="E10" s="28">
        <f>试算平衡表[[#This Row],[审定报表金额]]-试算平衡表[[#This Row],[未申报表金额]]</f>
        <v>0</v>
      </c>
      <c r="F10" s="28">
        <v>7655954.6600000001</v>
      </c>
      <c r="G10" s="28">
        <f>F10-IF(A10="借",SUMIF(科目余额表[未审报表项目],B10,科目余额表[期末借方])-SUMIF(科目余额表[未审报表项目],B10,科目余额表[期末贷方]),IF(A10="贷",SUMIF(科目余额表[未审报表项目],B10,科目余额表[期末贷方])-SUMIF(科目余额表[未审报表项目],B10,科目余额表[期末借方]),SUMIF(科目余额表[未审报表项目],B10,科目余额表[本期借方])))</f>
        <v>0</v>
      </c>
      <c r="H10" s="23"/>
    </row>
    <row r="11" spans="1:8">
      <c r="A11" s="26" t="s">
        <v>76</v>
      </c>
      <c r="B11" s="27" t="s">
        <v>80</v>
      </c>
      <c r="C11" s="28">
        <v>0</v>
      </c>
      <c r="D11" s="28">
        <f>IF(A11="借",SUMIF(科目余额表[已审报表项目],B11,科目余额表[期末借方])-SUMIF(科目余额表[已审报表项目],B11,科目余额表[期末贷方]),IF(A11="贷",SUMIF(科目余额表[已审报表项目],B11,科目余额表[期末贷方])-SUMIF(科目余额表[已审报表项目],B11,科目余额表[期末借方]),SUMIF(科目余额表[已审报表项目],B11,科目余额表[本期借方])))</f>
        <v>0</v>
      </c>
      <c r="E11" s="28">
        <f>试算平衡表[[#This Row],[审定报表金额]]-试算平衡表[[#This Row],[未申报表金额]]</f>
        <v>0</v>
      </c>
      <c r="F11" s="28">
        <v>0</v>
      </c>
      <c r="G11" s="28">
        <f>F11-IF(A11="借",SUMIF(科目余额表[未审报表项目],B11,科目余额表[期末借方])-SUMIF(科目余额表[未审报表项目],B11,科目余额表[期末贷方]),IF(A11="贷",SUMIF(科目余额表[未审报表项目],B11,科目余额表[期末贷方])-SUMIF(科目余额表[未审报表项目],B11,科目余额表[期末借方]),SUMIF(科目余额表[未审报表项目],B11,科目余额表[本期借方])))</f>
        <v>0</v>
      </c>
      <c r="H11" s="23"/>
    </row>
    <row r="12" spans="1:8">
      <c r="A12" s="26" t="s">
        <v>76</v>
      </c>
      <c r="B12" s="27" t="s">
        <v>81</v>
      </c>
      <c r="C12" s="28">
        <v>0</v>
      </c>
      <c r="D12" s="28">
        <f>IF(A12="借",SUMIF(科目余额表[已审报表项目],B12,科目余额表[期末借方])-SUMIF(科目余额表[已审报表项目],B12,科目余额表[期末贷方]),IF(A12="贷",SUMIF(科目余额表[已审报表项目],B12,科目余额表[期末贷方])-SUMIF(科目余额表[已审报表项目],B12,科目余额表[期末借方]),SUMIF(科目余额表[已审报表项目],B12,科目余额表[本期借方])))</f>
        <v>0</v>
      </c>
      <c r="E12" s="28">
        <f>试算平衡表[[#This Row],[审定报表金额]]-试算平衡表[[#This Row],[未申报表金额]]</f>
        <v>0</v>
      </c>
      <c r="F12" s="28">
        <v>0</v>
      </c>
      <c r="G12" s="28">
        <f>F12-IF(A12="借",SUMIF(科目余额表[未审报表项目],B12,科目余额表[期末借方])-SUMIF(科目余额表[未审报表项目],B12,科目余额表[期末贷方]),IF(A12="贷",SUMIF(科目余额表[未审报表项目],B12,科目余额表[期末贷方])-SUMIF(科目余额表[未审报表项目],B12,科目余额表[期末借方]),SUMIF(科目余额表[未审报表项目],B12,科目余额表[本期借方])))</f>
        <v>0</v>
      </c>
      <c r="H12" s="23"/>
    </row>
    <row r="13" spans="1:8">
      <c r="A13" s="26" t="s">
        <v>76</v>
      </c>
      <c r="B13" s="27" t="s">
        <v>82</v>
      </c>
      <c r="C13" s="28">
        <v>0</v>
      </c>
      <c r="D13" s="28">
        <f>IF(A13="借",SUMIF(科目余额表[已审报表项目],B13,科目余额表[期末借方])-SUMIF(科目余额表[已审报表项目],B13,科目余额表[期末贷方]),IF(A13="贷",SUMIF(科目余额表[已审报表项目],B13,科目余额表[期末贷方])-SUMIF(科目余额表[已审报表项目],B13,科目余额表[期末借方]),SUMIF(科目余额表[已审报表项目],B13,科目余额表[本期借方])))</f>
        <v>0</v>
      </c>
      <c r="E13" s="28">
        <f>试算平衡表[[#This Row],[审定报表金额]]-试算平衡表[[#This Row],[未申报表金额]]</f>
        <v>0</v>
      </c>
      <c r="F13" s="28">
        <v>0</v>
      </c>
      <c r="G13" s="28">
        <f>F13-IF(A13="借",SUMIF(科目余额表[未审报表项目],B13,科目余额表[期末借方])-SUMIF(科目余额表[未审报表项目],B13,科目余额表[期末贷方]),IF(A13="贷",SUMIF(科目余额表[未审报表项目],B13,科目余额表[期末贷方])-SUMIF(科目余额表[未审报表项目],B13,科目余额表[期末借方]),SUMIF(科目余额表[未审报表项目],B13,科目余额表[本期借方])))</f>
        <v>0</v>
      </c>
      <c r="H13" s="23"/>
    </row>
    <row r="14" spans="1:8">
      <c r="A14" s="26" t="s">
        <v>76</v>
      </c>
      <c r="B14" s="27" t="s">
        <v>83</v>
      </c>
      <c r="C14" s="28">
        <v>0</v>
      </c>
      <c r="D14" s="28">
        <f>IF(A14="借",SUMIF(科目余额表[已审报表项目],B14,科目余额表[期末借方])-SUMIF(科目余额表[已审报表项目],B14,科目余额表[期末贷方]),IF(A14="贷",SUMIF(科目余额表[已审报表项目],B14,科目余额表[期末贷方])-SUMIF(科目余额表[已审报表项目],B14,科目余额表[期末借方]),SUMIF(科目余额表[已审报表项目],B14,科目余额表[本期借方])))</f>
        <v>0</v>
      </c>
      <c r="E14" s="28">
        <f>试算平衡表[[#This Row],[审定报表金额]]-试算平衡表[[#This Row],[未申报表金额]]</f>
        <v>0</v>
      </c>
      <c r="F14" s="28">
        <v>0</v>
      </c>
      <c r="G14" s="28">
        <f>F14-IF(A14="借",SUMIF(科目余额表[未审报表项目],B14,科目余额表[期末借方])-SUMIF(科目余额表[未审报表项目],B14,科目余额表[期末贷方]),IF(A14="贷",SUMIF(科目余额表[未审报表项目],B14,科目余额表[期末贷方])-SUMIF(科目余额表[未审报表项目],B14,科目余额表[期末借方]),SUMIF(科目余额表[未审报表项目],B14,科目余额表[本期借方])))</f>
        <v>0</v>
      </c>
      <c r="H14" s="23"/>
    </row>
    <row r="15" spans="1:8">
      <c r="A15" s="26" t="s">
        <v>76</v>
      </c>
      <c r="B15" s="27" t="s">
        <v>84</v>
      </c>
      <c r="C15" s="28">
        <v>0</v>
      </c>
      <c r="D15" s="28">
        <f>IF(A15="借",SUMIF(科目余额表[已审报表项目],B15,科目余额表[期末借方])-SUMIF(科目余额表[已审报表项目],B15,科目余额表[期末贷方]),IF(A15="贷",SUMIF(科目余额表[已审报表项目],B15,科目余额表[期末贷方])-SUMIF(科目余额表[已审报表项目],B15,科目余额表[期末借方]),SUMIF(科目余额表[已审报表项目],B15,科目余额表[本期借方])))</f>
        <v>0</v>
      </c>
      <c r="E15" s="28">
        <f>试算平衡表[[#This Row],[审定报表金额]]-试算平衡表[[#This Row],[未申报表金额]]</f>
        <v>0</v>
      </c>
      <c r="F15" s="28">
        <v>0</v>
      </c>
      <c r="G15" s="28">
        <f>F15-IF(A15="借",SUMIF(科目余额表[未审报表项目],B15,科目余额表[期末借方])-SUMIF(科目余额表[未审报表项目],B15,科目余额表[期末贷方]),IF(A15="贷",SUMIF(科目余额表[未审报表项目],B15,科目余额表[期末贷方])-SUMIF(科目余额表[未审报表项目],B15,科目余额表[期末借方]),SUMIF(科目余额表[未审报表项目],B15,科目余额表[本期借方])))</f>
        <v>0</v>
      </c>
      <c r="H15" s="23"/>
    </row>
    <row r="16" spans="1:8">
      <c r="A16" s="26" t="s">
        <v>76</v>
      </c>
      <c r="B16" s="27" t="s">
        <v>85</v>
      </c>
      <c r="C16" s="28">
        <v>0</v>
      </c>
      <c r="D16" s="28">
        <f>IF(A16="借",SUMIF(科目余额表[已审报表项目],B16,科目余额表[期末借方])-SUMIF(科目余额表[已审报表项目],B16,科目余额表[期末贷方]),IF(A16="贷",SUMIF(科目余额表[已审报表项目],B16,科目余额表[期末贷方])-SUMIF(科目余额表[已审报表项目],B16,科目余额表[期末借方]),SUMIF(科目余额表[已审报表项目],B16,科目余额表[本期借方])))</f>
        <v>0</v>
      </c>
      <c r="E16" s="28">
        <f>试算平衡表[[#This Row],[审定报表金额]]-试算平衡表[[#This Row],[未申报表金额]]</f>
        <v>0</v>
      </c>
      <c r="F16" s="28">
        <v>0</v>
      </c>
      <c r="G16" s="28">
        <f>F16-IF(A16="借",SUMIF(科目余额表[未审报表项目],B16,科目余额表[期末借方])-SUMIF(科目余额表[未审报表项目],B16,科目余额表[期末贷方]),IF(A16="贷",SUMIF(科目余额表[未审报表项目],B16,科目余额表[期末贷方])-SUMIF(科目余额表[未审报表项目],B16,科目余额表[期末借方]),SUMIF(科目余额表[未审报表项目],B16,科目余额表[本期借方])))</f>
        <v>0</v>
      </c>
      <c r="H16" s="23"/>
    </row>
    <row r="17" spans="1:8">
      <c r="A17" s="26" t="s">
        <v>76</v>
      </c>
      <c r="B17" s="27" t="s">
        <v>86</v>
      </c>
      <c r="C17" s="28">
        <v>0</v>
      </c>
      <c r="D17" s="28">
        <f>IF(A17="借",SUMIF(科目余额表[已审报表项目],B17,科目余额表[期末借方])-SUMIF(科目余额表[已审报表项目],B17,科目余额表[期末贷方]),IF(A17="贷",SUMIF(科目余额表[已审报表项目],B17,科目余额表[期末贷方])-SUMIF(科目余额表[已审报表项目],B17,科目余额表[期末借方]),SUMIF(科目余额表[已审报表项目],B17,科目余额表[本期借方])))</f>
        <v>0</v>
      </c>
      <c r="E17" s="28">
        <f>试算平衡表[[#This Row],[审定报表金额]]-试算平衡表[[#This Row],[未申报表金额]]</f>
        <v>0</v>
      </c>
      <c r="F17" s="28">
        <v>0</v>
      </c>
      <c r="G17" s="28">
        <f>F17-IF(A17="借",SUMIF(科目余额表[未审报表项目],B17,科目余额表[期末借方])-SUMIF(科目余额表[未审报表项目],B17,科目余额表[期末贷方]),IF(A17="贷",SUMIF(科目余额表[未审报表项目],B17,科目余额表[期末贷方])-SUMIF(科目余额表[未审报表项目],B17,科目余额表[期末借方]),SUMIF(科目余额表[未审报表项目],B17,科目余额表[本期借方])))</f>
        <v>0</v>
      </c>
      <c r="H17" s="23"/>
    </row>
    <row r="18" spans="1:8">
      <c r="A18" s="26" t="s">
        <v>76</v>
      </c>
      <c r="B18" s="27" t="s">
        <v>39</v>
      </c>
      <c r="C18" s="28">
        <v>0</v>
      </c>
      <c r="D18" s="28">
        <f>IF(A18="借",SUMIF(科目余额表[已审报表项目],B18,科目余额表[期末借方])-SUMIF(科目余额表[已审报表项目],B18,科目余额表[期末贷方]),IF(A18="贷",SUMIF(科目余额表[已审报表项目],B18,科目余额表[期末贷方])-SUMIF(科目余额表[已审报表项目],B18,科目余额表[期末借方]),SUMIF(科目余额表[已审报表项目],B18,科目余额表[本期借方])))</f>
        <v>0</v>
      </c>
      <c r="E18" s="28">
        <f>试算平衡表[[#This Row],[审定报表金额]]-试算平衡表[[#This Row],[未申报表金额]]</f>
        <v>0</v>
      </c>
      <c r="F18" s="28">
        <v>0</v>
      </c>
      <c r="G18" s="28">
        <f>F18-IF(A18="借",SUMIF(科目余额表[未审报表项目],B18,科目余额表[期末借方])-SUMIF(科目余额表[未审报表项目],B18,科目余额表[期末贷方]),IF(A18="贷",SUMIF(科目余额表[未审报表项目],B18,科目余额表[期末贷方])-SUMIF(科目余额表[未审报表项目],B18,科目余额表[期末借方]),SUMIF(科目余额表[未审报表项目],B18,科目余额表[本期借方])))</f>
        <v>0</v>
      </c>
      <c r="H18" s="23"/>
    </row>
    <row r="19" spans="1:8">
      <c r="A19" s="26" t="s">
        <v>76</v>
      </c>
      <c r="B19" s="27" t="s">
        <v>87</v>
      </c>
      <c r="C19" s="28">
        <v>0</v>
      </c>
      <c r="D19" s="28">
        <f>IF(A19="借",SUMIF(科目余额表[已审报表项目],B19,科目余额表[期末借方])-SUMIF(科目余额表[已审报表项目],B19,科目余额表[期末贷方]),IF(A19="贷",SUMIF(科目余额表[已审报表项目],B19,科目余额表[期末贷方])-SUMIF(科目余额表[已审报表项目],B19,科目余额表[期末借方]),SUMIF(科目余额表[已审报表项目],B19,科目余额表[本期借方])))</f>
        <v>0</v>
      </c>
      <c r="E19" s="28">
        <f>试算平衡表[[#This Row],[审定报表金额]]-试算平衡表[[#This Row],[未申报表金额]]</f>
        <v>0</v>
      </c>
      <c r="F19" s="28">
        <v>0</v>
      </c>
      <c r="G19" s="28">
        <f>F19-IF(A19="借",SUMIF(科目余额表[未审报表项目],B19,科目余额表[期末借方])-SUMIF(科目余额表[未审报表项目],B19,科目余额表[期末贷方]),IF(A19="贷",SUMIF(科目余额表[未审报表项目],B19,科目余额表[期末贷方])-SUMIF(科目余额表[未审报表项目],B19,科目余额表[期末借方]),SUMIF(科目余额表[未审报表项目],B19,科目余额表[本期借方])))</f>
        <v>0</v>
      </c>
      <c r="H19" s="23"/>
    </row>
    <row r="20" spans="1:8">
      <c r="A20" s="26" t="s">
        <v>76</v>
      </c>
      <c r="B20" s="27" t="s">
        <v>88</v>
      </c>
      <c r="C20" s="28">
        <v>0</v>
      </c>
      <c r="D20" s="28">
        <f>IF(A20="借",SUMIF(科目余额表[已审报表项目],B20,科目余额表[期末借方])-SUMIF(科目余额表[已审报表项目],B20,科目余额表[期末贷方]),IF(A20="贷",SUMIF(科目余额表[已审报表项目],B20,科目余额表[期末贷方])-SUMIF(科目余额表[已审报表项目],B20,科目余额表[期末借方]),SUMIF(科目余额表[已审报表项目],B20,科目余额表[本期借方])))</f>
        <v>0</v>
      </c>
      <c r="E20" s="28">
        <f>试算平衡表[[#This Row],[审定报表金额]]-试算平衡表[[#This Row],[未申报表金额]]</f>
        <v>0</v>
      </c>
      <c r="F20" s="28">
        <v>0</v>
      </c>
      <c r="G20" s="28">
        <f>F20-IF(A20="借",SUMIF(科目余额表[未审报表项目],B20,科目余额表[期末借方])-SUMIF(科目余额表[未审报表项目],B20,科目余额表[期末贷方]),IF(A20="贷",SUMIF(科目余额表[未审报表项目],B20,科目余额表[期末贷方])-SUMIF(科目余额表[未审报表项目],B20,科目余额表[期末借方]),SUMIF(科目余额表[未审报表项目],B20,科目余额表[本期借方])))</f>
        <v>0</v>
      </c>
      <c r="H20" s="23"/>
    </row>
    <row r="21" spans="1:8">
      <c r="A21" s="26" t="s">
        <v>76</v>
      </c>
      <c r="B21" s="27" t="s">
        <v>89</v>
      </c>
      <c r="C21" s="28">
        <v>0</v>
      </c>
      <c r="D21" s="28">
        <f>IF(A21="借",SUMIF(科目余额表[已审报表项目],B21,科目余额表[期末借方])-SUMIF(科目余额表[已审报表项目],B21,科目余额表[期末贷方]),IF(A21="贷",SUMIF(科目余额表[已审报表项目],B21,科目余额表[期末贷方])-SUMIF(科目余额表[已审报表项目],B21,科目余额表[期末借方]),SUMIF(科目余额表[已审报表项目],B21,科目余额表[本期借方])))</f>
        <v>0</v>
      </c>
      <c r="E21" s="28">
        <f>试算平衡表[[#This Row],[审定报表金额]]-试算平衡表[[#This Row],[未申报表金额]]</f>
        <v>0</v>
      </c>
      <c r="F21" s="28">
        <v>0</v>
      </c>
      <c r="G21" s="28">
        <f>F21-IF(A21="借",SUMIF(科目余额表[未审报表项目],B21,科目余额表[期末借方])-SUMIF(科目余额表[未审报表项目],B21,科目余额表[期末贷方]),IF(A21="贷",SUMIF(科目余额表[未审报表项目],B21,科目余额表[期末贷方])-SUMIF(科目余额表[未审报表项目],B21,科目余额表[期末借方]),SUMIF(科目余额表[未审报表项目],B21,科目余额表[本期借方])))</f>
        <v>0</v>
      </c>
      <c r="H21" s="23"/>
    </row>
    <row r="22" spans="1:8">
      <c r="A22" s="26" t="s">
        <v>76</v>
      </c>
      <c r="B22" s="27" t="s">
        <v>40</v>
      </c>
      <c r="C22" s="28">
        <v>907134.1100000001</v>
      </c>
      <c r="D22" s="28">
        <f>IF(A22="借",SUMIF(科目余额表[已审报表项目],B22,科目余额表[期末借方])-SUMIF(科目余额表[已审报表项目],B22,科目余额表[期末贷方]),IF(A22="贷",SUMIF(科目余额表[已审报表项目],B22,科目余额表[期末贷方])-SUMIF(科目余额表[已审报表项目],B22,科目余额表[期末借方]),SUMIF(科目余额表[已审报表项目],B22,科目余额表[本期借方])))</f>
        <v>1244774.1099999996</v>
      </c>
      <c r="E22" s="28">
        <f>试算平衡表[[#This Row],[审定报表金额]]-试算平衡表[[#This Row],[未申报表金额]]</f>
        <v>0</v>
      </c>
      <c r="F22" s="28">
        <v>1244774.1100000003</v>
      </c>
      <c r="G22" s="28">
        <f>F22-IF(A22="借",SUMIF(科目余额表[未审报表项目],B22,科目余额表[期末借方])-SUMIF(科目余额表[未审报表项目],B22,科目余额表[期末贷方]),IF(A22="贷",SUMIF(科目余额表[未审报表项目],B22,科目余额表[期末贷方])-SUMIF(科目余额表[未审报表项目],B22,科目余额表[期末借方]),SUMIF(科目余额表[未审报表项目],B22,科目余额表[本期借方])))</f>
        <v>0</v>
      </c>
      <c r="H22" s="23"/>
    </row>
    <row r="23" spans="1:8">
      <c r="A23" s="26" t="s">
        <v>76</v>
      </c>
      <c r="B23" s="27" t="s">
        <v>91</v>
      </c>
      <c r="C23" s="28">
        <v>0</v>
      </c>
      <c r="D23" s="28">
        <f>IF(A23="借",SUMIF(科目余额表[已审报表项目],B23,科目余额表[期末借方])-SUMIF(科目余额表[已审报表项目],B23,科目余额表[期末贷方]),IF(A23="贷",SUMIF(科目余额表[已审报表项目],B23,科目余额表[期末贷方])-SUMIF(科目余额表[已审报表项目],B23,科目余额表[期末借方]),SUMIF(科目余额表[已审报表项目],B23,科目余额表[本期借方])))</f>
        <v>0</v>
      </c>
      <c r="E23" s="28">
        <f>试算平衡表[[#This Row],[审定报表金额]]-试算平衡表[[#This Row],[未申报表金额]]</f>
        <v>0</v>
      </c>
      <c r="F23" s="28">
        <v>0</v>
      </c>
      <c r="G23" s="28">
        <f>F23-IF(A23="借",SUMIF(科目余额表[未审报表项目],B23,科目余额表[期末借方])-SUMIF(科目余额表[未审报表项目],B23,科目余额表[期末贷方]),IF(A23="贷",SUMIF(科目余额表[未审报表项目],B23,科目余额表[期末贷方])-SUMIF(科目余额表[未审报表项目],B23,科目余额表[期末借方]),SUMIF(科目余额表[未审报表项目],B23,科目余额表[本期借方])))</f>
        <v>0</v>
      </c>
      <c r="H23" s="23"/>
    </row>
    <row r="24" spans="1:8">
      <c r="A24" s="26" t="s">
        <v>76</v>
      </c>
      <c r="B24" s="27" t="s">
        <v>92</v>
      </c>
      <c r="C24" s="28">
        <v>0</v>
      </c>
      <c r="D24" s="28">
        <f>IF(A24="借",SUMIF(科目余额表[已审报表项目],B24,科目余额表[期末借方])-SUMIF(科目余额表[已审报表项目],B24,科目余额表[期末贷方]),IF(A24="贷",SUMIF(科目余额表[已审报表项目],B24,科目余额表[期末贷方])-SUMIF(科目余额表[已审报表项目],B24,科目余额表[期末借方]),SUMIF(科目余额表[已审报表项目],B24,科目余额表[本期借方])))</f>
        <v>0</v>
      </c>
      <c r="E24" s="28">
        <f>试算平衡表[[#This Row],[审定报表金额]]-试算平衡表[[#This Row],[未申报表金额]]</f>
        <v>0</v>
      </c>
      <c r="F24" s="28">
        <v>0</v>
      </c>
      <c r="G24" s="28">
        <f>F24-IF(A24="借",SUMIF(科目余额表[未审报表项目],B24,科目余额表[期末借方])-SUMIF(科目余额表[未审报表项目],B24,科目余额表[期末贷方]),IF(A24="贷",SUMIF(科目余额表[未审报表项目],B24,科目余额表[期末贷方])-SUMIF(科目余额表[未审报表项目],B24,科目余额表[期末借方]),SUMIF(科目余额表[未审报表项目],B24,科目余额表[本期借方])))</f>
        <v>0</v>
      </c>
      <c r="H24" s="23"/>
    </row>
    <row r="25" spans="1:8">
      <c r="A25" s="26" t="s">
        <v>76</v>
      </c>
      <c r="B25" s="27" t="s">
        <v>93</v>
      </c>
      <c r="C25" s="28">
        <v>0</v>
      </c>
      <c r="D25" s="28">
        <f>IF(A25="借",SUMIF(科目余额表[已审报表项目],B25,科目余额表[期末借方])-SUMIF(科目余额表[已审报表项目],B25,科目余额表[期末贷方]),IF(A25="贷",SUMIF(科目余额表[已审报表项目],B25,科目余额表[期末贷方])-SUMIF(科目余额表[已审报表项目],B25,科目余额表[期末借方]),SUMIF(科目余额表[已审报表项目],B25,科目余额表[本期借方])))</f>
        <v>0</v>
      </c>
      <c r="E25" s="28">
        <f>试算平衡表[[#This Row],[审定报表金额]]-试算平衡表[[#This Row],[未申报表金额]]</f>
        <v>0</v>
      </c>
      <c r="F25" s="28">
        <v>0</v>
      </c>
      <c r="G25" s="28">
        <f>F25-IF(A25="借",SUMIF(科目余额表[未审报表项目],B25,科目余额表[期末借方])-SUMIF(科目余额表[未审报表项目],B25,科目余额表[期末贷方]),IF(A25="贷",SUMIF(科目余额表[未审报表项目],B25,科目余额表[期末贷方])-SUMIF(科目余额表[未审报表项目],B25,科目余额表[期末借方]),SUMIF(科目余额表[未审报表项目],B25,科目余额表[本期借方])))</f>
        <v>0</v>
      </c>
      <c r="H25" s="23"/>
    </row>
    <row r="26" spans="1:8">
      <c r="A26" s="26" t="s">
        <v>76</v>
      </c>
      <c r="B26" s="27" t="s">
        <v>94</v>
      </c>
      <c r="C26" s="28">
        <v>0</v>
      </c>
      <c r="D26" s="28">
        <f>IF(A26="借",SUMIF(科目余额表[已审报表项目],B26,科目余额表[期末借方])-SUMIF(科目余额表[已审报表项目],B26,科目余额表[期末贷方]),IF(A26="贷",SUMIF(科目余额表[已审报表项目],B26,科目余额表[期末贷方])-SUMIF(科目余额表[已审报表项目],B26,科目余额表[期末借方]),SUMIF(科目余额表[已审报表项目],B26,科目余额表[本期借方])))</f>
        <v>0</v>
      </c>
      <c r="E26" s="28">
        <f>试算平衡表[[#This Row],[审定报表金额]]-试算平衡表[[#This Row],[未申报表金额]]</f>
        <v>0</v>
      </c>
      <c r="F26" s="28">
        <v>0</v>
      </c>
      <c r="G26" s="28">
        <f>F26-IF(A26="借",SUMIF(科目余额表[未审报表项目],B26,科目余额表[期末借方])-SUMIF(科目余额表[未审报表项目],B26,科目余额表[期末贷方]),IF(A26="贷",SUMIF(科目余额表[未审报表项目],B26,科目余额表[期末贷方])-SUMIF(科目余额表[未审报表项目],B26,科目余额表[期末借方]),SUMIF(科目余额表[未审报表项目],B26,科目余额表[本期借方])))</f>
        <v>0</v>
      </c>
      <c r="H26" s="23"/>
    </row>
    <row r="27" spans="1:8">
      <c r="A27" s="26" t="s">
        <v>76</v>
      </c>
      <c r="B27" s="27" t="s">
        <v>95</v>
      </c>
      <c r="C27" s="28">
        <v>0</v>
      </c>
      <c r="D27" s="28">
        <f>IF(A27="借",SUMIF(科目余额表[已审报表项目],B27,科目余额表[期末借方])-SUMIF(科目余额表[已审报表项目],B27,科目余额表[期末贷方]),IF(A27="贷",SUMIF(科目余额表[已审报表项目],B27,科目余额表[期末贷方])-SUMIF(科目余额表[已审报表项目],B27,科目余额表[期末借方]),SUMIF(科目余额表[已审报表项目],B27,科目余额表[本期借方])))</f>
        <v>0</v>
      </c>
      <c r="E27" s="28">
        <f>试算平衡表[[#This Row],[审定报表金额]]-试算平衡表[[#This Row],[未申报表金额]]</f>
        <v>0</v>
      </c>
      <c r="F27" s="28">
        <v>0</v>
      </c>
      <c r="G27" s="28">
        <f>F27-IF(A27="借",SUMIF(科目余额表[未审报表项目],B27,科目余额表[期末借方])-SUMIF(科目余额表[未审报表项目],B27,科目余额表[期末贷方]),IF(A27="贷",SUMIF(科目余额表[未审报表项目],B27,科目余额表[期末贷方])-SUMIF(科目余额表[未审报表项目],B27,科目余额表[期末借方]),SUMIF(科目余额表[未审报表项目],B27,科目余额表[本期借方])))</f>
        <v>0</v>
      </c>
      <c r="H27" s="23"/>
    </row>
    <row r="28" spans="1:8">
      <c r="A28" s="26" t="s">
        <v>76</v>
      </c>
      <c r="B28" s="27" t="s">
        <v>96</v>
      </c>
      <c r="C28" s="28">
        <v>0</v>
      </c>
      <c r="D28" s="28">
        <f>IF(A28="借",SUMIF(科目余额表[已审报表项目],B28,科目余额表[期末借方])-SUMIF(科目余额表[已审报表项目],B28,科目余额表[期末贷方]),IF(A28="贷",SUMIF(科目余额表[已审报表项目],B28,科目余额表[期末贷方])-SUMIF(科目余额表[已审报表项目],B28,科目余额表[期末借方]),SUMIF(科目余额表[已审报表项目],B28,科目余额表[本期借方])))</f>
        <v>0</v>
      </c>
      <c r="E28" s="28">
        <f>试算平衡表[[#This Row],[审定报表金额]]-试算平衡表[[#This Row],[未申报表金额]]</f>
        <v>0</v>
      </c>
      <c r="F28" s="28">
        <v>0</v>
      </c>
      <c r="G28" s="28">
        <f>F28-IF(A28="借",SUMIF(科目余额表[未审报表项目],B28,科目余额表[期末借方])-SUMIF(科目余额表[未审报表项目],B28,科目余额表[期末贷方]),IF(A28="贷",SUMIF(科目余额表[未审报表项目],B28,科目余额表[期末贷方])-SUMIF(科目余额表[未审报表项目],B28,科目余额表[期末借方]),SUMIF(科目余额表[未审报表项目],B28,科目余额表[本期借方])))</f>
        <v>0</v>
      </c>
      <c r="H28" s="23"/>
    </row>
    <row r="29" spans="1:8">
      <c r="A29" s="26" t="s">
        <v>76</v>
      </c>
      <c r="B29" s="27" t="s">
        <v>97</v>
      </c>
      <c r="C29" s="28">
        <v>0</v>
      </c>
      <c r="D29" s="28">
        <f>IF(A29="借",SUMIF(科目余额表[已审报表项目],B29,科目余额表[期末借方])-SUMIF(科目余额表[已审报表项目],B29,科目余额表[期末贷方]),IF(A29="贷",SUMIF(科目余额表[已审报表项目],B29,科目余额表[期末贷方])-SUMIF(科目余额表[已审报表项目],B29,科目余额表[期末借方]),SUMIF(科目余额表[已审报表项目],B29,科目余额表[本期借方])))</f>
        <v>0</v>
      </c>
      <c r="E29" s="28">
        <f>试算平衡表[[#This Row],[审定报表金额]]-试算平衡表[[#This Row],[未申报表金额]]</f>
        <v>0</v>
      </c>
      <c r="F29" s="28">
        <v>0</v>
      </c>
      <c r="G29" s="28">
        <f>F29-IF(A29="借",SUMIF(科目余额表[未审报表项目],B29,科目余额表[期末借方])-SUMIF(科目余额表[未审报表项目],B29,科目余额表[期末贷方]),IF(A29="贷",SUMIF(科目余额表[未审报表项目],B29,科目余额表[期末贷方])-SUMIF(科目余额表[未审报表项目],B29,科目余额表[期末借方]),SUMIF(科目余额表[未审报表项目],B29,科目余额表[本期借方])))</f>
        <v>0</v>
      </c>
      <c r="H29" s="23"/>
    </row>
    <row r="30" spans="1:8">
      <c r="A30" s="26" t="s">
        <v>76</v>
      </c>
      <c r="B30" s="27" t="s">
        <v>42</v>
      </c>
      <c r="C30" s="28">
        <v>0</v>
      </c>
      <c r="D30" s="28">
        <f>IF(A30="借",SUMIF(科目余额表[已审报表项目],B30,科目余额表[期末借方])-SUMIF(科目余额表[已审报表项目],B30,科目余额表[期末贷方]),IF(A30="贷",SUMIF(科目余额表[已审报表项目],B30,科目余额表[期末贷方])-SUMIF(科目余额表[已审报表项目],B30,科目余额表[期末借方]),SUMIF(科目余额表[已审报表项目],B30,科目余额表[本期借方])))</f>
        <v>0</v>
      </c>
      <c r="E30" s="28">
        <f>试算平衡表[[#This Row],[审定报表金额]]-试算平衡表[[#This Row],[未申报表金额]]</f>
        <v>0</v>
      </c>
      <c r="F30" s="28">
        <v>0</v>
      </c>
      <c r="G30" s="28">
        <f>F30-IF(A30="借",SUMIF(科目余额表[未审报表项目],B30,科目余额表[期末借方])-SUMIF(科目余额表[未审报表项目],B30,科目余额表[期末贷方]),IF(A30="贷",SUMIF(科目余额表[未审报表项目],B30,科目余额表[期末贷方])-SUMIF(科目余额表[未审报表项目],B30,科目余额表[期末借方]),SUMIF(科目余额表[未审报表项目],B30,科目余额表[本期借方])))</f>
        <v>0</v>
      </c>
      <c r="H30" s="23"/>
    </row>
    <row r="31" spans="1:8">
      <c r="A31" s="26" t="s">
        <v>76</v>
      </c>
      <c r="B31" s="27" t="s">
        <v>98</v>
      </c>
      <c r="C31" s="28">
        <v>0</v>
      </c>
      <c r="D31" s="28">
        <f>IF(A31="借",SUMIF(科目余额表[已审报表项目],B31,科目余额表[期末借方])-SUMIF(科目余额表[已审报表项目],B31,科目余额表[期末贷方]),IF(A31="贷",SUMIF(科目余额表[已审报表项目],B31,科目余额表[期末贷方])-SUMIF(科目余额表[已审报表项目],B31,科目余额表[期末借方]),SUMIF(科目余额表[已审报表项目],B31,科目余额表[本期借方])))</f>
        <v>0</v>
      </c>
      <c r="E31" s="28">
        <f>试算平衡表[[#This Row],[审定报表金额]]-试算平衡表[[#This Row],[未申报表金额]]</f>
        <v>0</v>
      </c>
      <c r="F31" s="28">
        <v>0</v>
      </c>
      <c r="G31" s="28">
        <f>F31-IF(A31="借",SUMIF(科目余额表[未审报表项目],B31,科目余额表[期末借方])-SUMIF(科目余额表[未审报表项目],B31,科目余额表[期末贷方]),IF(A31="贷",SUMIF(科目余额表[未审报表项目],B31,科目余额表[期末贷方])-SUMIF(科目余额表[未审报表项目],B31,科目余额表[期末借方]),SUMIF(科目余额表[未审报表项目],B31,科目余额表[本期借方])))</f>
        <v>0</v>
      </c>
      <c r="H31" s="23"/>
    </row>
    <row r="32" spans="1:8">
      <c r="A32" s="26" t="s">
        <v>76</v>
      </c>
      <c r="B32" s="27" t="s">
        <v>99</v>
      </c>
      <c r="C32" s="28">
        <v>0</v>
      </c>
      <c r="D32" s="28">
        <f>IF(A32="借",SUMIF(科目余额表[已审报表项目],B32,科目余额表[期末借方])-SUMIF(科目余额表[已审报表项目],B32,科目余额表[期末贷方]),IF(A32="贷",SUMIF(科目余额表[已审报表项目],B32,科目余额表[期末贷方])-SUMIF(科目余额表[已审报表项目],B32,科目余额表[期末借方]),SUMIF(科目余额表[已审报表项目],B32,科目余额表[本期借方])))</f>
        <v>0</v>
      </c>
      <c r="E32" s="28">
        <f>试算平衡表[[#This Row],[审定报表金额]]-试算平衡表[[#This Row],[未申报表金额]]</f>
        <v>0</v>
      </c>
      <c r="F32" s="28">
        <v>0</v>
      </c>
      <c r="G32" s="28">
        <f>F32-IF(A32="借",SUMIF(科目余额表[未审报表项目],B32,科目余额表[期末借方])-SUMIF(科目余额表[未审报表项目],B32,科目余额表[期末贷方]),IF(A32="贷",SUMIF(科目余额表[未审报表项目],B32,科目余额表[期末贷方])-SUMIF(科目余额表[未审报表项目],B32,科目余额表[期末借方]),SUMIF(科目余额表[未审报表项目],B32,科目余额表[本期借方])))</f>
        <v>0</v>
      </c>
      <c r="H32" s="23"/>
    </row>
    <row r="33" spans="1:8">
      <c r="A33" s="26" t="s">
        <v>90</v>
      </c>
      <c r="B33" s="27" t="s">
        <v>43</v>
      </c>
      <c r="C33" s="28">
        <v>0</v>
      </c>
      <c r="D33" s="28">
        <f>IF(A33="借",SUMIF(科目余额表[已审报表项目],B33,科目余额表[期末借方])-SUMIF(科目余额表[已审报表项目],B33,科目余额表[期末贷方]),IF(A33="贷",SUMIF(科目余额表[已审报表项目],B33,科目余额表[期末贷方])-SUMIF(科目余额表[已审报表项目],B33,科目余额表[期末借方]),SUMIF(科目余额表[已审报表项目],B33,科目余额表[本期借方])))</f>
        <v>0</v>
      </c>
      <c r="E33" s="28">
        <f>试算平衡表[[#This Row],[审定报表金额]]-试算平衡表[[#This Row],[未申报表金额]]</f>
        <v>0</v>
      </c>
      <c r="F33" s="28">
        <v>0</v>
      </c>
      <c r="G33" s="28">
        <f>F33-IF(A33="借",SUMIF(科目余额表[未审报表项目],B33,科目余额表[期末借方])-SUMIF(科目余额表[未审报表项目],B33,科目余额表[期末贷方]),IF(A33="贷",SUMIF(科目余额表[未审报表项目],B33,科目余额表[期末贷方])-SUMIF(科目余额表[未审报表项目],B33,科目余额表[期末借方]),SUMIF(科目余额表[未审报表项目],B33,科目余额表[本期借方])))</f>
        <v>0</v>
      </c>
      <c r="H33" s="23"/>
    </row>
    <row r="34" spans="1:8">
      <c r="A34" s="26" t="s">
        <v>90</v>
      </c>
      <c r="B34" s="27" t="s">
        <v>100</v>
      </c>
      <c r="C34" s="28">
        <v>0</v>
      </c>
      <c r="D34" s="28">
        <f>IF(A34="借",SUMIF(科目余额表[已审报表项目],B34,科目余额表[期末借方])-SUMIF(科目余额表[已审报表项目],B34,科目余额表[期末贷方]),IF(A34="贷",SUMIF(科目余额表[已审报表项目],B34,科目余额表[期末贷方])-SUMIF(科目余额表[已审报表项目],B34,科目余额表[期末借方]),SUMIF(科目余额表[已审报表项目],B34,科目余额表[本期借方])))</f>
        <v>0</v>
      </c>
      <c r="E34" s="28">
        <f>试算平衡表[[#This Row],[审定报表金额]]-试算平衡表[[#This Row],[未申报表金额]]</f>
        <v>0</v>
      </c>
      <c r="F34" s="28">
        <v>0</v>
      </c>
      <c r="G34" s="28">
        <f>F34-IF(A34="借",SUMIF(科目余额表[未审报表项目],B34,科目余额表[期末借方])-SUMIF(科目余额表[未审报表项目],B34,科目余额表[期末贷方]),IF(A34="贷",SUMIF(科目余额表[未审报表项目],B34,科目余额表[期末贷方])-SUMIF(科目余额表[未审报表项目],B34,科目余额表[期末借方]),SUMIF(科目余额表[未审报表项目],B34,科目余额表[本期借方])))</f>
        <v>0</v>
      </c>
      <c r="H34" s="23"/>
    </row>
    <row r="35" spans="1:8">
      <c r="A35" s="26" t="s">
        <v>90</v>
      </c>
      <c r="B35" s="27" t="s">
        <v>101</v>
      </c>
      <c r="C35" s="28">
        <v>0</v>
      </c>
      <c r="D35" s="28">
        <f>IF(A35="借",SUMIF(科目余额表[已审报表项目],B35,科目余额表[期末借方])-SUMIF(科目余额表[已审报表项目],B35,科目余额表[期末贷方]),IF(A35="贷",SUMIF(科目余额表[已审报表项目],B35,科目余额表[期末贷方])-SUMIF(科目余额表[已审报表项目],B35,科目余额表[期末借方]),SUMIF(科目余额表[已审报表项目],B35,科目余额表[本期借方])))</f>
        <v>0</v>
      </c>
      <c r="E35" s="28">
        <f>试算平衡表[[#This Row],[审定报表金额]]-试算平衡表[[#This Row],[未申报表金额]]</f>
        <v>0</v>
      </c>
      <c r="F35" s="28">
        <v>0</v>
      </c>
      <c r="G35" s="28">
        <f>F35-IF(A35="借",SUMIF(科目余额表[未审报表项目],B35,科目余额表[期末借方])-SUMIF(科目余额表[未审报表项目],B35,科目余额表[期末贷方]),IF(A35="贷",SUMIF(科目余额表[未审报表项目],B35,科目余额表[期末贷方])-SUMIF(科目余额表[未审报表项目],B35,科目余额表[期末借方]),SUMIF(科目余额表[未审报表项目],B35,科目余额表[本期借方])))</f>
        <v>0</v>
      </c>
      <c r="H35" s="23"/>
    </row>
    <row r="36" spans="1:8">
      <c r="A36" s="26" t="s">
        <v>90</v>
      </c>
      <c r="B36" s="27" t="s">
        <v>102</v>
      </c>
      <c r="C36" s="28">
        <v>0</v>
      </c>
      <c r="D36" s="28">
        <f>IF(A36="借",SUMIF(科目余额表[已审报表项目],B36,科目余额表[期末借方])-SUMIF(科目余额表[已审报表项目],B36,科目余额表[期末贷方]),IF(A36="贷",SUMIF(科目余额表[已审报表项目],B36,科目余额表[期末贷方])-SUMIF(科目余额表[已审报表项目],B36,科目余额表[期末借方]),SUMIF(科目余额表[已审报表项目],B36,科目余额表[本期借方])))</f>
        <v>0</v>
      </c>
      <c r="E36" s="28">
        <f>试算平衡表[[#This Row],[审定报表金额]]-试算平衡表[[#This Row],[未申报表金额]]</f>
        <v>0</v>
      </c>
      <c r="F36" s="28">
        <v>0</v>
      </c>
      <c r="G36" s="28">
        <f>F36-IF(A36="借",SUMIF(科目余额表[未审报表项目],B36,科目余额表[期末借方])-SUMIF(科目余额表[未审报表项目],B36,科目余额表[期末贷方]),IF(A36="贷",SUMIF(科目余额表[未审报表项目],B36,科目余额表[期末贷方])-SUMIF(科目余额表[未审报表项目],B36,科目余额表[期末借方]),SUMIF(科目余额表[未审报表项目],B36,科目余额表[本期借方])))</f>
        <v>0</v>
      </c>
      <c r="H36" s="23"/>
    </row>
    <row r="37" spans="1:8">
      <c r="A37" s="26" t="s">
        <v>90</v>
      </c>
      <c r="B37" s="27" t="s">
        <v>35</v>
      </c>
      <c r="C37" s="28">
        <v>5678890.3300000001</v>
      </c>
      <c r="D37" s="28">
        <f>IF(A37="借",SUMIF(科目余额表[已审报表项目],B37,科目余额表[期末借方])-SUMIF(科目余额表[已审报表项目],B37,科目余额表[期末贷方]),IF(A37="贷",SUMIF(科目余额表[已审报表项目],B37,科目余额表[期末贷方])-SUMIF(科目余额表[已审报表项目],B37,科目余额表[期末借方]),SUMIF(科目余额表[已审报表项目],B37,科目余额表[本期借方])))</f>
        <v>16202270.429999998</v>
      </c>
      <c r="E37" s="28">
        <f>试算平衡表[[#This Row],[审定报表金额]]-试算平衡表[[#This Row],[未申报表金额]]</f>
        <v>3057325.0999999996</v>
      </c>
      <c r="F37" s="28">
        <v>13144945.329999998</v>
      </c>
      <c r="G37" s="28">
        <f>F37-IF(A37="借",SUMIF(科目余额表[未审报表项目],B37,科目余额表[期末借方])-SUMIF(科目余额表[未审报表项目],B37,科目余额表[期末贷方]),IF(A37="贷",SUMIF(科目余额表[未审报表项目],B37,科目余额表[期末贷方])-SUMIF(科目余额表[未审报表项目],B37,科目余额表[期末借方]),SUMIF(科目余额表[未审报表项目],B37,科目余额表[本期借方])))</f>
        <v>0</v>
      </c>
      <c r="H37" s="23"/>
    </row>
    <row r="38" spans="1:8">
      <c r="A38" s="26" t="s">
        <v>90</v>
      </c>
      <c r="B38" s="27" t="s">
        <v>44</v>
      </c>
      <c r="C38" s="28">
        <v>0</v>
      </c>
      <c r="D38" s="28">
        <f>IF(A38="借",SUMIF(科目余额表[已审报表项目],B38,科目余额表[期末借方])-SUMIF(科目余额表[已审报表项目],B38,科目余额表[期末贷方]),IF(A38="贷",SUMIF(科目余额表[已审报表项目],B38,科目余额表[期末贷方])-SUMIF(科目余额表[已审报表项目],B38,科目余额表[期末借方]),SUMIF(科目余额表[已审报表项目],B38,科目余额表[本期借方])))</f>
        <v>0</v>
      </c>
      <c r="E38" s="28">
        <f>试算平衡表[[#This Row],[审定报表金额]]-试算平衡表[[#This Row],[未申报表金额]]</f>
        <v>0</v>
      </c>
      <c r="F38" s="28">
        <v>0</v>
      </c>
      <c r="G38" s="28">
        <f>F38-IF(A38="借",SUMIF(科目余额表[未审报表项目],B38,科目余额表[期末借方])-SUMIF(科目余额表[未审报表项目],B38,科目余额表[期末贷方]),IF(A38="贷",SUMIF(科目余额表[未审报表项目],B38,科目余额表[期末贷方])-SUMIF(科目余额表[未审报表项目],B38,科目余额表[期末借方]),SUMIF(科目余额表[未审报表项目],B38,科目余额表[本期借方])))</f>
        <v>0</v>
      </c>
      <c r="H38" s="23"/>
    </row>
    <row r="39" spans="1:8">
      <c r="A39" s="26" t="s">
        <v>90</v>
      </c>
      <c r="B39" s="27" t="s">
        <v>103</v>
      </c>
      <c r="C39" s="28">
        <v>0</v>
      </c>
      <c r="D39" s="28">
        <f>IF(A39="借",SUMIF(科目余额表[已审报表项目],B39,科目余额表[期末借方])-SUMIF(科目余额表[已审报表项目],B39,科目余额表[期末贷方]),IF(A39="贷",SUMIF(科目余额表[已审报表项目],B39,科目余额表[期末贷方])-SUMIF(科目余额表[已审报表项目],B39,科目余额表[期末借方]),SUMIF(科目余额表[已审报表项目],B39,科目余额表[本期借方])))</f>
        <v>0</v>
      </c>
      <c r="E39" s="28">
        <f>试算平衡表[[#This Row],[审定报表金额]]-试算平衡表[[#This Row],[未申报表金额]]</f>
        <v>0</v>
      </c>
      <c r="F39" s="28">
        <v>0</v>
      </c>
      <c r="G39" s="28">
        <f>F39-IF(A39="借",SUMIF(科目余额表[未审报表项目],B39,科目余额表[期末借方])-SUMIF(科目余额表[未审报表项目],B39,科目余额表[期末贷方]),IF(A39="贷",SUMIF(科目余额表[未审报表项目],B39,科目余额表[期末贷方])-SUMIF(科目余额表[未审报表项目],B39,科目余额表[期末借方]),SUMIF(科目余额表[未审报表项目],B39,科目余额表[本期借方])))</f>
        <v>0</v>
      </c>
      <c r="H39" s="23"/>
    </row>
    <row r="40" spans="1:8">
      <c r="A40" s="26" t="s">
        <v>90</v>
      </c>
      <c r="B40" s="27" t="s">
        <v>45</v>
      </c>
      <c r="C40" s="28">
        <v>0</v>
      </c>
      <c r="D40" s="28">
        <f>IF(A40="借",SUMIF(科目余额表[已审报表项目],B40,科目余额表[期末借方])-SUMIF(科目余额表[已审报表项目],B40,科目余额表[期末贷方]),IF(A40="贷",SUMIF(科目余额表[已审报表项目],B40,科目余额表[期末贷方])-SUMIF(科目余额表[已审报表项目],B40,科目余额表[期末借方]),SUMIF(科目余额表[已审报表项目],B40,科目余额表[本期借方])))</f>
        <v>0</v>
      </c>
      <c r="E40" s="28">
        <f>试算平衡表[[#This Row],[审定报表金额]]-试算平衡表[[#This Row],[未申报表金额]]</f>
        <v>0</v>
      </c>
      <c r="F40" s="28">
        <v>0</v>
      </c>
      <c r="G40" s="28">
        <f>F40-IF(A40="借",SUMIF(科目余额表[未审报表项目],B40,科目余额表[期末借方])-SUMIF(科目余额表[未审报表项目],B40,科目余额表[期末贷方]),IF(A40="贷",SUMIF(科目余额表[未审报表项目],B40,科目余额表[期末贷方])-SUMIF(科目余额表[未审报表项目],B40,科目余额表[期末借方]),SUMIF(科目余额表[未审报表项目],B40,科目余额表[本期借方])))</f>
        <v>0</v>
      </c>
      <c r="H40" s="23"/>
    </row>
    <row r="41" spans="1:8">
      <c r="A41" s="26" t="s">
        <v>90</v>
      </c>
      <c r="B41" s="27" t="s">
        <v>46</v>
      </c>
      <c r="C41" s="28">
        <v>129883.78</v>
      </c>
      <c r="D41" s="28">
        <f>IF(A41="借",SUMIF(科目余额表[已审报表项目],B41,科目余额表[期末借方])-SUMIF(科目余额表[已审报表项目],B41,科目余额表[期末贷方]),IF(A41="贷",SUMIF(科目余额表[已审报表项目],B41,科目余额表[期末贷方])-SUMIF(科目余额表[已审报表项目],B41,科目余额表[期末借方]),SUMIF(科目余额表[已审报表项目],B41,科目余额表[本期借方])))</f>
        <v>662713.12</v>
      </c>
      <c r="E41" s="28">
        <f>试算平衡表[[#This Row],[审定报表金额]]-试算平衡表[[#This Row],[未申报表金额]]</f>
        <v>0</v>
      </c>
      <c r="F41" s="28">
        <v>662713.12</v>
      </c>
      <c r="G41" s="28">
        <f>F41-IF(A41="借",SUMIF(科目余额表[未审报表项目],B41,科目余额表[期末借方])-SUMIF(科目余额表[未审报表项目],B41,科目余额表[期末贷方]),IF(A41="贷",SUMIF(科目余额表[未审报表项目],B41,科目余额表[期末贷方])-SUMIF(科目余额表[未审报表项目],B41,科目余额表[期末借方]),SUMIF(科目余额表[未审报表项目],B41,科目余额表[本期借方])))</f>
        <v>0</v>
      </c>
      <c r="H41" s="23"/>
    </row>
    <row r="42" spans="1:8">
      <c r="A42" s="26" t="s">
        <v>90</v>
      </c>
      <c r="B42" s="27" t="s">
        <v>37</v>
      </c>
      <c r="C42" s="28">
        <v>345998.65</v>
      </c>
      <c r="D42" s="28">
        <f>IF(A42="借",SUMIF(科目余额表[已审报表项目],B42,科目余额表[期末借方])-SUMIF(科目余额表[已审报表项目],B42,科目余额表[期末贷方]),IF(A42="贷",SUMIF(科目余额表[已审报表项目],B42,科目余额表[期末贷方])-SUMIF(科目余额表[已审报表项目],B42,科目余额表[期末借方]),SUMIF(科目余额表[已审报表项目],B42,科目余额表[本期借方])))</f>
        <v>343998.65</v>
      </c>
      <c r="E42" s="28">
        <f>试算平衡表[[#This Row],[审定报表金额]]-试算平衡表[[#This Row],[未申报表金额]]</f>
        <v>0</v>
      </c>
      <c r="F42" s="28">
        <v>343998.65</v>
      </c>
      <c r="G42" s="28">
        <f>F42-IF(A42="借",SUMIF(科目余额表[未审报表项目],B42,科目余额表[期末借方])-SUMIF(科目余额表[未审报表项目],B42,科目余额表[期末贷方]),IF(A42="贷",SUMIF(科目余额表[未审报表项目],B42,科目余额表[期末贷方])-SUMIF(科目余额表[未审报表项目],B42,科目余额表[期末借方]),SUMIF(科目余额表[未审报表项目],B42,科目余额表[本期借方])))</f>
        <v>0</v>
      </c>
      <c r="H42" s="23"/>
    </row>
    <row r="43" spans="1:8">
      <c r="A43" s="26" t="s">
        <v>90</v>
      </c>
      <c r="B43" s="27" t="s">
        <v>104</v>
      </c>
      <c r="C43" s="28">
        <v>0</v>
      </c>
      <c r="D43" s="28">
        <f>IF(A43="借",SUMIF(科目余额表[已审报表项目],B43,科目余额表[期末借方])-SUMIF(科目余额表[已审报表项目],B43,科目余额表[期末贷方]),IF(A43="贷",SUMIF(科目余额表[已审报表项目],B43,科目余额表[期末贷方])-SUMIF(科目余额表[已审报表项目],B43,科目余额表[期末借方]),SUMIF(科目余额表[已审报表项目],B43,科目余额表[本期借方])))</f>
        <v>0</v>
      </c>
      <c r="E43" s="28">
        <f>试算平衡表[[#This Row],[审定报表金额]]-试算平衡表[[#This Row],[未申报表金额]]</f>
        <v>0</v>
      </c>
      <c r="F43" s="28">
        <v>0</v>
      </c>
      <c r="G43" s="28">
        <f>F43-IF(A43="借",SUMIF(科目余额表[未审报表项目],B43,科目余额表[期末借方])-SUMIF(科目余额表[未审报表项目],B43,科目余额表[期末贷方]),IF(A43="贷",SUMIF(科目余额表[未审报表项目],B43,科目余额表[期末贷方])-SUMIF(科目余额表[未审报表项目],B43,科目余额表[期末借方]),SUMIF(科目余额表[未审报表项目],B43,科目余额表[本期借方])))</f>
        <v>0</v>
      </c>
      <c r="H43" s="23"/>
    </row>
    <row r="44" spans="1:8">
      <c r="A44" s="26" t="s">
        <v>90</v>
      </c>
      <c r="B44" s="27" t="s">
        <v>105</v>
      </c>
      <c r="C44" s="28">
        <v>0</v>
      </c>
      <c r="D44" s="28">
        <f>IF(A44="借",SUMIF(科目余额表[已审报表项目],B44,科目余额表[期末借方])-SUMIF(科目余额表[已审报表项目],B44,科目余额表[期末贷方]),IF(A44="贷",SUMIF(科目余额表[已审报表项目],B44,科目余额表[期末贷方])-SUMIF(科目余额表[已审报表项目],B44,科目余额表[期末借方]),SUMIF(科目余额表[已审报表项目],B44,科目余额表[本期借方])))</f>
        <v>0</v>
      </c>
      <c r="E44" s="28">
        <f>试算平衡表[[#This Row],[审定报表金额]]-试算平衡表[[#This Row],[未申报表金额]]</f>
        <v>0</v>
      </c>
      <c r="F44" s="28">
        <v>0</v>
      </c>
      <c r="G44" s="28">
        <f>F44-IF(A44="借",SUMIF(科目余额表[未审报表项目],B44,科目余额表[期末借方])-SUMIF(科目余额表[未审报表项目],B44,科目余额表[期末贷方]),IF(A44="贷",SUMIF(科目余额表[未审报表项目],B44,科目余额表[期末贷方])-SUMIF(科目余额表[未审报表项目],B44,科目余额表[期末借方]),SUMIF(科目余额表[未审报表项目],B44,科目余额表[本期借方])))</f>
        <v>0</v>
      </c>
      <c r="H44" s="23"/>
    </row>
    <row r="45" spans="1:8">
      <c r="A45" s="26" t="s">
        <v>90</v>
      </c>
      <c r="B45" s="27" t="s">
        <v>106</v>
      </c>
      <c r="C45" s="28">
        <v>0</v>
      </c>
      <c r="D45" s="28">
        <f>IF(A45="借",SUMIF(科目余额表[已审报表项目],B45,科目余额表[期末借方])-SUMIF(科目余额表[已审报表项目],B45,科目余额表[期末贷方]),IF(A45="贷",SUMIF(科目余额表[已审报表项目],B45,科目余额表[期末贷方])-SUMIF(科目余额表[已审报表项目],B45,科目余额表[期末借方]),SUMIF(科目余额表[已审报表项目],B45,科目余额表[本期借方])))</f>
        <v>0</v>
      </c>
      <c r="E45" s="28">
        <f>试算平衡表[[#This Row],[审定报表金额]]-试算平衡表[[#This Row],[未申报表金额]]</f>
        <v>0</v>
      </c>
      <c r="F45" s="28">
        <v>0</v>
      </c>
      <c r="G45" s="28">
        <f>F45-IF(A45="借",SUMIF(科目余额表[未审报表项目],B45,科目余额表[期末借方])-SUMIF(科目余额表[未审报表项目],B45,科目余额表[期末贷方]),IF(A45="贷",SUMIF(科目余额表[未审报表项目],B45,科目余额表[期末贷方])-SUMIF(科目余额表[未审报表项目],B45,科目余额表[期末借方]),SUMIF(科目余额表[未审报表项目],B45,科目余额表[本期借方])))</f>
        <v>0</v>
      </c>
      <c r="H45" s="23"/>
    </row>
    <row r="46" spans="1:8">
      <c r="A46" s="26" t="s">
        <v>90</v>
      </c>
      <c r="B46" s="27" t="s">
        <v>54</v>
      </c>
      <c r="C46" s="28">
        <v>0</v>
      </c>
      <c r="D46" s="28">
        <f>IF(A46="借",SUMIF(科目余额表[已审报表项目],B46,科目余额表[期末借方])-SUMIF(科目余额表[已审报表项目],B46,科目余额表[期末贷方]),IF(A46="贷",SUMIF(科目余额表[已审报表项目],B46,科目余额表[期末贷方])-SUMIF(科目余额表[已审报表项目],B46,科目余额表[期末借方]),SUMIF(科目余额表[已审报表项目],B46,科目余额表[本期借方])))</f>
        <v>0</v>
      </c>
      <c r="E46" s="28">
        <f>试算平衡表[[#This Row],[审定报表金额]]-试算平衡表[[#This Row],[未申报表金额]]</f>
        <v>0</v>
      </c>
      <c r="F46" s="28">
        <v>0</v>
      </c>
      <c r="G46" s="28">
        <f>F46-IF(A46="借",SUMIF(科目余额表[未审报表项目],B46,科目余额表[期末借方])-SUMIF(科目余额表[未审报表项目],B46,科目余额表[期末贷方]),IF(A46="贷",SUMIF(科目余额表[未审报表项目],B46,科目余额表[期末贷方])-SUMIF(科目余额表[未审报表项目],B46,科目余额表[期末借方]),SUMIF(科目余额表[未审报表项目],B46,科目余额表[本期借方])))</f>
        <v>0</v>
      </c>
      <c r="H46" s="23"/>
    </row>
    <row r="47" spans="1:8">
      <c r="A47" s="26" t="s">
        <v>90</v>
      </c>
      <c r="B47" s="27" t="s">
        <v>107</v>
      </c>
      <c r="C47" s="28">
        <v>0</v>
      </c>
      <c r="D47" s="28">
        <f>IF(A47="借",SUMIF(科目余额表[已审报表项目],B47,科目余额表[期末借方])-SUMIF(科目余额表[已审报表项目],B47,科目余额表[期末贷方]),IF(A47="贷",SUMIF(科目余额表[已审报表项目],B47,科目余额表[期末贷方])-SUMIF(科目余额表[已审报表项目],B47,科目余额表[期末借方]),SUMIF(科目余额表[已审报表项目],B47,科目余额表[本期借方])))</f>
        <v>0</v>
      </c>
      <c r="E47" s="28">
        <f>试算平衡表[[#This Row],[审定报表金额]]-试算平衡表[[#This Row],[未申报表金额]]</f>
        <v>0</v>
      </c>
      <c r="F47" s="28">
        <v>0</v>
      </c>
      <c r="G47" s="28">
        <f>F47-IF(A47="借",SUMIF(科目余额表[未审报表项目],B47,科目余额表[期末借方])-SUMIF(科目余额表[未审报表项目],B47,科目余额表[期末贷方]),IF(A47="贷",SUMIF(科目余额表[未审报表项目],B47,科目余额表[期末贷方])-SUMIF(科目余额表[未审报表项目],B47,科目余额表[期末借方]),SUMIF(科目余额表[未审报表项目],B47,科目余额表[本期借方])))</f>
        <v>0</v>
      </c>
      <c r="H47" s="23"/>
    </row>
    <row r="48" spans="1:8">
      <c r="A48" s="26" t="s">
        <v>90</v>
      </c>
      <c r="B48" s="27" t="s">
        <v>108</v>
      </c>
      <c r="C48" s="28">
        <v>0</v>
      </c>
      <c r="D48" s="28">
        <f>IF(A48="借",SUMIF(科目余额表[已审报表项目],B48,科目余额表[期末借方])-SUMIF(科目余额表[已审报表项目],B48,科目余额表[期末贷方]),IF(A48="贷",SUMIF(科目余额表[已审报表项目],B48,科目余额表[期末贷方])-SUMIF(科目余额表[已审报表项目],B48,科目余额表[期末借方]),SUMIF(科目余额表[已审报表项目],B48,科目余额表[本期借方])))</f>
        <v>0</v>
      </c>
      <c r="E48" s="28">
        <f>试算平衡表[[#This Row],[审定报表金额]]-试算平衡表[[#This Row],[未申报表金额]]</f>
        <v>0</v>
      </c>
      <c r="F48" s="28">
        <v>0</v>
      </c>
      <c r="G48" s="28">
        <f>F48-IF(A48="借",SUMIF(科目余额表[未审报表项目],B48,科目余额表[期末借方])-SUMIF(科目余额表[未审报表项目],B48,科目余额表[期末贷方]),IF(A48="贷",SUMIF(科目余额表[未审报表项目],B48,科目余额表[期末贷方])-SUMIF(科目余额表[未审报表项目],B48,科目余额表[期末借方]),SUMIF(科目余额表[未审报表项目],B48,科目余额表[本期借方])))</f>
        <v>0</v>
      </c>
      <c r="H48" s="23"/>
    </row>
    <row r="49" spans="1:8">
      <c r="A49" s="26" t="s">
        <v>90</v>
      </c>
      <c r="B49" s="27" t="s">
        <v>109</v>
      </c>
      <c r="C49" s="28">
        <v>0</v>
      </c>
      <c r="D49" s="28">
        <f>IF(A49="借",SUMIF(科目余额表[已审报表项目],B49,科目余额表[期末借方])-SUMIF(科目余额表[已审报表项目],B49,科目余额表[期末贷方]),IF(A49="贷",SUMIF(科目余额表[已审报表项目],B49,科目余额表[期末贷方])-SUMIF(科目余额表[已审报表项目],B49,科目余额表[期末借方]),SUMIF(科目余额表[已审报表项目],B49,科目余额表[本期借方])))</f>
        <v>0</v>
      </c>
      <c r="E49" s="28">
        <f>试算平衡表[[#This Row],[审定报表金额]]-试算平衡表[[#This Row],[未申报表金额]]</f>
        <v>0</v>
      </c>
      <c r="F49" s="28">
        <v>0</v>
      </c>
      <c r="G49" s="28">
        <f>F49-IF(A49="借",SUMIF(科目余额表[未审报表项目],B49,科目余额表[期末借方])-SUMIF(科目余额表[未审报表项目],B49,科目余额表[期末贷方]),IF(A49="贷",SUMIF(科目余额表[未审报表项目],B49,科目余额表[期末贷方])-SUMIF(科目余额表[未审报表项目],B49,科目余额表[期末借方]),SUMIF(科目余额表[未审报表项目],B49,科目余额表[本期借方])))</f>
        <v>0</v>
      </c>
      <c r="H49" s="23"/>
    </row>
    <row r="50" spans="1:8">
      <c r="A50" s="26" t="s">
        <v>90</v>
      </c>
      <c r="B50" s="27" t="s">
        <v>110</v>
      </c>
      <c r="C50" s="28">
        <v>0</v>
      </c>
      <c r="D50" s="28">
        <f>IF(A50="借",SUMIF(科目余额表[已审报表项目],B50,科目余额表[期末借方])-SUMIF(科目余额表[已审报表项目],B50,科目余额表[期末贷方]),IF(A50="贷",SUMIF(科目余额表[已审报表项目],B50,科目余额表[期末贷方])-SUMIF(科目余额表[已审报表项目],B50,科目余额表[期末借方]),SUMIF(科目余额表[已审报表项目],B50,科目余额表[本期借方])))</f>
        <v>0</v>
      </c>
      <c r="E50" s="28">
        <f>试算平衡表[[#This Row],[审定报表金额]]-试算平衡表[[#This Row],[未申报表金额]]</f>
        <v>0</v>
      </c>
      <c r="F50" s="28">
        <v>0</v>
      </c>
      <c r="G50" s="28">
        <f>F50-IF(A50="借",SUMIF(科目余额表[未审报表项目],B50,科目余额表[期末借方])-SUMIF(科目余额表[未审报表项目],B50,科目余额表[期末贷方]),IF(A50="贷",SUMIF(科目余额表[未审报表项目],B50,科目余额表[期末贷方])-SUMIF(科目余额表[未审报表项目],B50,科目余额表[期末借方]),SUMIF(科目余额表[未审报表项目],B50,科目余额表[本期借方])))</f>
        <v>0</v>
      </c>
      <c r="H50" s="23"/>
    </row>
    <row r="51" spans="1:8">
      <c r="A51" s="26" t="s">
        <v>90</v>
      </c>
      <c r="B51" s="27" t="s">
        <v>111</v>
      </c>
      <c r="C51" s="28">
        <v>0</v>
      </c>
      <c r="D51" s="28">
        <f>IF(A51="借",SUMIF(科目余额表[已审报表项目],B51,科目余额表[期末借方])-SUMIF(科目余额表[已审报表项目],B51,科目余额表[期末贷方]),IF(A51="贷",SUMIF(科目余额表[已审报表项目],B51,科目余额表[期末贷方])-SUMIF(科目余额表[已审报表项目],B51,科目余额表[期末借方]),SUMIF(科目余额表[已审报表项目],B51,科目余额表[本期借方])))</f>
        <v>0</v>
      </c>
      <c r="E51" s="28">
        <f>试算平衡表[[#This Row],[审定报表金额]]-试算平衡表[[#This Row],[未申报表金额]]</f>
        <v>0</v>
      </c>
      <c r="F51" s="28">
        <v>0</v>
      </c>
      <c r="G51" s="28">
        <f>F51-IF(A51="借",SUMIF(科目余额表[未审报表项目],B51,科目余额表[期末借方])-SUMIF(科目余额表[未审报表项目],B51,科目余额表[期末贷方]),IF(A51="贷",SUMIF(科目余额表[未审报表项目],B51,科目余额表[期末贷方])-SUMIF(科目余额表[未审报表项目],B51,科目余额表[期末借方]),SUMIF(科目余额表[未审报表项目],B51,科目余额表[本期借方])))</f>
        <v>0</v>
      </c>
      <c r="H51" s="23"/>
    </row>
    <row r="52" spans="1:8">
      <c r="A52" s="26" t="s">
        <v>90</v>
      </c>
      <c r="B52" s="27" t="s">
        <v>112</v>
      </c>
      <c r="C52" s="28">
        <v>0</v>
      </c>
      <c r="D52" s="28">
        <f>IF(A52="借",SUMIF(科目余额表[已审报表项目],B52,科目余额表[期末借方])-SUMIF(科目余额表[已审报表项目],B52,科目余额表[期末贷方]),IF(A52="贷",SUMIF(科目余额表[已审报表项目],B52,科目余额表[期末贷方])-SUMIF(科目余额表[已审报表项目],B52,科目余额表[期末借方]),SUMIF(科目余额表[已审报表项目],B52,科目余额表[本期借方])))</f>
        <v>0</v>
      </c>
      <c r="E52" s="28">
        <f>试算平衡表[[#This Row],[审定报表金额]]-试算平衡表[[#This Row],[未申报表金额]]</f>
        <v>0</v>
      </c>
      <c r="F52" s="28">
        <v>0</v>
      </c>
      <c r="G52" s="28">
        <f>F52-IF(A52="借",SUMIF(科目余额表[未审报表项目],B52,科目余额表[期末借方])-SUMIF(科目余额表[未审报表项目],B52,科目余额表[期末贷方]),IF(A52="贷",SUMIF(科目余额表[未审报表项目],B52,科目余额表[期末贷方])-SUMIF(科目余额表[未审报表项目],B52,科目余额表[期末借方]),SUMIF(科目余额表[未审报表项目],B52,科目余额表[本期借方])))</f>
        <v>0</v>
      </c>
      <c r="H52" s="23"/>
    </row>
    <row r="53" spans="1:8">
      <c r="A53" s="26" t="s">
        <v>90</v>
      </c>
      <c r="B53" s="27" t="s">
        <v>113</v>
      </c>
      <c r="C53" s="28">
        <v>0</v>
      </c>
      <c r="D53" s="28">
        <f>IF(A53="借",SUMIF(科目余额表[已审报表项目],B53,科目余额表[期末借方])-SUMIF(科目余额表[已审报表项目],B53,科目余额表[期末贷方]),IF(A53="贷",SUMIF(科目余额表[已审报表项目],B53,科目余额表[期末贷方])-SUMIF(科目余额表[已审报表项目],B53,科目余额表[期末借方]),SUMIF(科目余额表[已审报表项目],B53,科目余额表[本期借方])))</f>
        <v>0</v>
      </c>
      <c r="E53" s="28">
        <f>试算平衡表[[#This Row],[审定报表金额]]-试算平衡表[[#This Row],[未申报表金额]]</f>
        <v>0</v>
      </c>
      <c r="F53" s="28">
        <v>0</v>
      </c>
      <c r="G53" s="28">
        <f>F53-IF(A53="借",SUMIF(科目余额表[未审报表项目],B53,科目余额表[期末借方])-SUMIF(科目余额表[未审报表项目],B53,科目余额表[期末贷方]),IF(A53="贷",SUMIF(科目余额表[未审报表项目],B53,科目余额表[期末贷方])-SUMIF(科目余额表[未审报表项目],B53,科目余额表[期末借方]),SUMIF(科目余额表[未审报表项目],B53,科目余额表[本期借方])))</f>
        <v>0</v>
      </c>
      <c r="H53" s="23"/>
    </row>
    <row r="54" spans="1:8">
      <c r="A54" s="26" t="s">
        <v>90</v>
      </c>
      <c r="B54" s="27" t="s">
        <v>114</v>
      </c>
      <c r="C54" s="28">
        <v>0</v>
      </c>
      <c r="D54" s="28">
        <f>IF(A54="借",SUMIF(科目余额表[已审报表项目],B54,科目余额表[期末借方])-SUMIF(科目余额表[已审报表项目],B54,科目余额表[期末贷方]),IF(A54="贷",SUMIF(科目余额表[已审报表项目],B54,科目余额表[期末贷方])-SUMIF(科目余额表[已审报表项目],B54,科目余额表[期末借方]),SUMIF(科目余额表[已审报表项目],B54,科目余额表[本期借方])))</f>
        <v>0</v>
      </c>
      <c r="E54" s="28">
        <f>试算平衡表[[#This Row],[审定报表金额]]-试算平衡表[[#This Row],[未申报表金额]]</f>
        <v>0</v>
      </c>
      <c r="F54" s="28">
        <v>0</v>
      </c>
      <c r="G54" s="28">
        <f>F54-IF(A54="借",SUMIF(科目余额表[未审报表项目],B54,科目余额表[期末借方])-SUMIF(科目余额表[未审报表项目],B54,科目余额表[期末贷方]),IF(A54="贷",SUMIF(科目余额表[未审报表项目],B54,科目余额表[期末贷方])-SUMIF(科目余额表[未审报表项目],B54,科目余额表[期末借方]),SUMIF(科目余额表[未审报表项目],B54,科目余额表[本期借方])))</f>
        <v>0</v>
      </c>
      <c r="H54" s="23"/>
    </row>
    <row r="55" spans="1:8">
      <c r="A55" s="26" t="s">
        <v>90</v>
      </c>
      <c r="B55" s="27" t="s">
        <v>115</v>
      </c>
      <c r="C55" s="28">
        <v>10000000</v>
      </c>
      <c r="D55" s="28">
        <f>IF(A55="借",SUMIF(科目余额表[已审报表项目],B55,科目余额表[期末借方])-SUMIF(科目余额表[已审报表项目],B55,科目余额表[期末贷方]),IF(A55="贷",SUMIF(科目余额表[已审报表项目],B55,科目余额表[期末贷方])-SUMIF(科目余额表[已审报表项目],B55,科目余额表[期末借方]),SUMIF(科目余额表[已审报表项目],B55,科目余额表[本期借方])))</f>
        <v>10000000</v>
      </c>
      <c r="E55" s="28">
        <f>试算平衡表[[#This Row],[审定报表金额]]-试算平衡表[[#This Row],[未申报表金额]]</f>
        <v>0</v>
      </c>
      <c r="F55" s="28">
        <v>10000000</v>
      </c>
      <c r="G55" s="28">
        <f>F55-IF(A55="借",SUMIF(科目余额表[未审报表项目],B55,科目余额表[期末借方])-SUMIF(科目余额表[未审报表项目],B55,科目余额表[期末贷方]),IF(A55="贷",SUMIF(科目余额表[未审报表项目],B55,科目余额表[期末贷方])-SUMIF(科目余额表[未审报表项目],B55,科目余额表[期末借方]),SUMIF(科目余额表[未审报表项目],B55,科目余额表[本期借方])))</f>
        <v>0</v>
      </c>
      <c r="H55" s="23"/>
    </row>
    <row r="56" spans="1:8">
      <c r="A56" s="26" t="s">
        <v>90</v>
      </c>
      <c r="B56" s="27" t="s">
        <v>116</v>
      </c>
      <c r="C56" s="28">
        <v>0</v>
      </c>
      <c r="D56" s="28">
        <f>IF(A56="借",SUMIF(科目余额表[已审报表项目],B56,科目余额表[期末借方])-SUMIF(科目余额表[已审报表项目],B56,科目余额表[期末贷方]),IF(A56="贷",SUMIF(科目余额表[已审报表项目],B56,科目余额表[期末贷方])-SUMIF(科目余额表[已审报表项目],B56,科目余额表[期末借方]),SUMIF(科目余额表[已审报表项目],B56,科目余额表[本期借方])))</f>
        <v>0</v>
      </c>
      <c r="E56" s="28">
        <f>试算平衡表[[#This Row],[审定报表金额]]-试算平衡表[[#This Row],[未申报表金额]]</f>
        <v>0</v>
      </c>
      <c r="F56" s="28">
        <v>0</v>
      </c>
      <c r="G56" s="28">
        <f>F56-IF(A56="借",SUMIF(科目余额表[未审报表项目],B56,科目余额表[期末借方])-SUMIF(科目余额表[未审报表项目],B56,科目余额表[期末贷方]),IF(A56="贷",SUMIF(科目余额表[未审报表项目],B56,科目余额表[期末贷方])-SUMIF(科目余额表[未审报表项目],B56,科目余额表[期末借方]),SUMIF(科目余额表[未审报表项目],B56,科目余额表[本期借方])))</f>
        <v>0</v>
      </c>
      <c r="H56" s="23"/>
    </row>
    <row r="57" spans="1:8">
      <c r="A57" s="26" t="s">
        <v>90</v>
      </c>
      <c r="B57" s="27" t="s">
        <v>117</v>
      </c>
      <c r="C57" s="28">
        <v>0</v>
      </c>
      <c r="D57" s="28">
        <f>IF(A57="借",SUMIF(科目余额表[已审报表项目],B57,科目余额表[期末借方])-SUMIF(科目余额表[已审报表项目],B57,科目余额表[期末贷方]),IF(A57="贷",SUMIF(科目余额表[已审报表项目],B57,科目余额表[期末贷方])-SUMIF(科目余额表[已审报表项目],B57,科目余额表[期末借方]),SUMIF(科目余额表[已审报表项目],B57,科目余额表[本期借方])))</f>
        <v>0</v>
      </c>
      <c r="E57" s="28">
        <f>试算平衡表[[#This Row],[审定报表金额]]-试算平衡表[[#This Row],[未申报表金额]]</f>
        <v>0</v>
      </c>
      <c r="F57" s="28">
        <v>0</v>
      </c>
      <c r="G57" s="28">
        <f>F57-IF(A57="借",SUMIF(科目余额表[未审报表项目],B57,科目余额表[期末借方])-SUMIF(科目余额表[未审报表项目],B57,科目余额表[期末贷方]),IF(A57="贷",SUMIF(科目余额表[未审报表项目],B57,科目余额表[期末贷方])-SUMIF(科目余额表[未审报表项目],B57,科目余额表[期末借方]),SUMIF(科目余额表[未审报表项目],B57,科目余额表[本期借方])))</f>
        <v>0</v>
      </c>
      <c r="H57" s="23"/>
    </row>
    <row r="58" spans="1:8">
      <c r="A58" s="26" t="s">
        <v>76</v>
      </c>
      <c r="B58" s="27" t="s">
        <v>118</v>
      </c>
      <c r="C58" s="28">
        <v>0</v>
      </c>
      <c r="D58" s="28">
        <f>IF(A58="借",SUMIF(科目余额表[已审报表项目],B58,科目余额表[期末借方])-SUMIF(科目余额表[已审报表项目],B58,科目余额表[期末贷方]),IF(A58="贷",SUMIF(科目余额表[已审报表项目],B58,科目余额表[期末贷方])-SUMIF(科目余额表[已审报表项目],B58,科目余额表[期末借方]),SUMIF(科目余额表[已审报表项目],B58,科目余额表[本期借方])))</f>
        <v>0</v>
      </c>
      <c r="E58" s="28">
        <f>试算平衡表[[#This Row],[审定报表金额]]-试算平衡表[[#This Row],[未申报表金额]]</f>
        <v>0</v>
      </c>
      <c r="F58" s="28">
        <v>0</v>
      </c>
      <c r="G58" s="28">
        <f>F58-IF(A58="借",SUMIF(科目余额表[未审报表项目],B58,科目余额表[期末借方])-SUMIF(科目余额表[未审报表项目],B58,科目余额表[期末贷方]),IF(A58="贷",SUMIF(科目余额表[未审报表项目],B58,科目余额表[期末贷方])-SUMIF(科目余额表[未审报表项目],B58,科目余额表[期末借方]),SUMIF(科目余额表[未审报表项目],B58,科目余额表[本期借方])))</f>
        <v>0</v>
      </c>
      <c r="H58" s="23"/>
    </row>
    <row r="59" spans="1:8">
      <c r="A59" s="26" t="s">
        <v>90</v>
      </c>
      <c r="B59" s="27" t="s">
        <v>119</v>
      </c>
      <c r="C59" s="28">
        <v>0</v>
      </c>
      <c r="D59" s="28">
        <f>IF(A59="借",SUMIF(科目余额表[已审报表项目],B59,科目余额表[期末借方])-SUMIF(科目余额表[已审报表项目],B59,科目余额表[期末贷方]),IF(A59="贷",SUMIF(科目余额表[已审报表项目],B59,科目余额表[期末贷方])-SUMIF(科目余额表[已审报表项目],B59,科目余额表[期末借方]),SUMIF(科目余额表[已审报表项目],B59,科目余额表[本期借方])))</f>
        <v>0</v>
      </c>
      <c r="E59" s="28">
        <f>试算平衡表[[#This Row],[审定报表金额]]-试算平衡表[[#This Row],[未申报表金额]]</f>
        <v>0</v>
      </c>
      <c r="F59" s="28">
        <v>0</v>
      </c>
      <c r="G59" s="28">
        <f>F59-IF(A59="借",SUMIF(科目余额表[未审报表项目],B59,科目余额表[期末借方])-SUMIF(科目余额表[未审报表项目],B59,科目余额表[期末贷方]),IF(A59="贷",SUMIF(科目余额表[未审报表项目],B59,科目余额表[期末贷方])-SUMIF(科目余额表[未审报表项目],B59,科目余额表[期末借方]),SUMIF(科目余额表[未审报表项目],B59,科目余额表[本期借方])))</f>
        <v>0</v>
      </c>
      <c r="H59" s="23"/>
    </row>
    <row r="60" spans="1:8">
      <c r="A60" s="26" t="s">
        <v>90</v>
      </c>
      <c r="B60" s="27" t="s">
        <v>120</v>
      </c>
      <c r="C60" s="28">
        <v>0</v>
      </c>
      <c r="D60" s="28">
        <f>IF(A60="借",SUMIF(科目余额表[已审报表项目],B60,科目余额表[期末借方])-SUMIF(科目余额表[已审报表项目],B60,科目余额表[期末贷方]),IF(A60="贷",SUMIF(科目余额表[已审报表项目],B60,科目余额表[期末贷方])-SUMIF(科目余额表[已审报表项目],B60,科目余额表[期末借方]),SUMIF(科目余额表[已审报表项目],B60,科目余额表[本期借方])))</f>
        <v>0</v>
      </c>
      <c r="E60" s="28">
        <f>试算平衡表[[#This Row],[审定报表金额]]-试算平衡表[[#This Row],[未申报表金额]]</f>
        <v>0</v>
      </c>
      <c r="F60" s="28">
        <v>0</v>
      </c>
      <c r="G60" s="28">
        <f>F60-IF(A60="借",SUMIF(科目余额表[未审报表项目],B60,科目余额表[期末借方])-SUMIF(科目余额表[未审报表项目],B60,科目余额表[期末贷方]),IF(A60="贷",SUMIF(科目余额表[未审报表项目],B60,科目余额表[期末贷方])-SUMIF(科目余额表[未审报表项目],B60,科目余额表[期末借方]),SUMIF(科目余额表[未审报表项目],B60,科目余额表[本期借方])))</f>
        <v>0</v>
      </c>
      <c r="H60" s="23"/>
    </row>
    <row r="61" spans="1:8">
      <c r="A61" s="26" t="s">
        <v>90</v>
      </c>
      <c r="B61" s="27" t="s">
        <v>121</v>
      </c>
      <c r="C61" s="28">
        <v>0</v>
      </c>
      <c r="D61" s="28">
        <f>IF(A61="借",SUMIF(科目余额表[已审报表项目],B61,科目余额表[期末借方])-SUMIF(科目余额表[已审报表项目],B61,科目余额表[期末贷方]),IF(A61="贷",SUMIF(科目余额表[已审报表项目],B61,科目余额表[期末贷方])-SUMIF(科目余额表[已审报表项目],B61,科目余额表[期末借方]),SUMIF(科目余额表[已审报表项目],B61,科目余额表[本期借方])))</f>
        <v>0</v>
      </c>
      <c r="E61" s="28">
        <f>试算平衡表[[#This Row],[审定报表金额]]-试算平衡表[[#This Row],[未申报表金额]]</f>
        <v>0</v>
      </c>
      <c r="F61" s="28">
        <v>0</v>
      </c>
      <c r="G61" s="28">
        <f>F61-IF(A61="借",SUMIF(科目余额表[未审报表项目],B61,科目余额表[期末借方])-SUMIF(科目余额表[未审报表项目],B61,科目余额表[期末贷方]),IF(A61="贷",SUMIF(科目余额表[未审报表项目],B61,科目余额表[期末贷方])-SUMIF(科目余额表[未审报表项目],B61,科目余额表[期末借方]),SUMIF(科目余额表[未审报表项目],B61,科目余额表[本期借方])))</f>
        <v>0</v>
      </c>
      <c r="H61" s="23"/>
    </row>
    <row r="62" spans="1:8">
      <c r="A62" s="26" t="s">
        <v>90</v>
      </c>
      <c r="B62" s="27" t="s">
        <v>55</v>
      </c>
      <c r="C62" s="28">
        <v>3530623.1499999985</v>
      </c>
      <c r="D62" s="28">
        <f>IF(A62="借",SUMIF(科目余额表[已审报表项目],B62,科目余额表[期末借方])-SUMIF(科目余额表[已审报表项目],B62,科目余额表[期末贷方]),IF(A62="贷",SUMIF(科目余额表[已审报表项目],B62,科目余额表[期末贷方])-SUMIF(科目余额表[已审报表项目],B62,科目余额表[期末借方]),SUMIF(科目余额表[已审报表项目],B62,科目余额表[本期借方])))</f>
        <v>5269912.45</v>
      </c>
      <c r="E62" s="28">
        <f>试算平衡表[[#This Row],[审定报表金额]]-试算平衡表[[#This Row],[未申报表金额]]</f>
        <v>0</v>
      </c>
      <c r="F62" s="28">
        <v>5269912.45</v>
      </c>
      <c r="G62" s="28">
        <f>F62-IF(A62="借",SUMIF(科目余额表[未审报表项目],B62,科目余额表[期末借方])-SUMIF(科目余额表[未审报表项目],B62,科目余额表[期末贷方]),IF(A62="贷",SUMIF(科目余额表[未审报表项目],B62,科目余额表[期末贷方])-SUMIF(科目余额表[未审报表项目],B62,科目余额表[期末借方]),SUMIF(科目余额表[未审报表项目],B62,科目余额表[本期借方])))</f>
        <v>0</v>
      </c>
      <c r="H62" s="23"/>
    </row>
    <row r="63" spans="1:8">
      <c r="A63" s="26" t="s">
        <v>478</v>
      </c>
      <c r="B63" s="27" t="s">
        <v>56</v>
      </c>
      <c r="C63" s="28">
        <v>0</v>
      </c>
      <c r="D63" s="28">
        <f>IF(A63="借",SUMIF(科目余额表[已审报表项目],B63,科目余额表[期末借方])-SUMIF(科目余额表[已审报表项目],B63,科目余额表[期末贷方]),IF(A63="贷",SUMIF(科目余额表[已审报表项目],B63,科目余额表[期末贷方])-SUMIF(科目余额表[已审报表项目],B63,科目余额表[期末借方]),SUMIF(科目余额表[已审报表项目],B63,科目余额表[本期借方])))</f>
        <v>13280000</v>
      </c>
      <c r="E63" s="28">
        <f>试算平衡表[[#This Row],[审定报表金额]]-试算平衡表[[#This Row],[未申报表金额]]</f>
        <v>0</v>
      </c>
      <c r="F63" s="28">
        <v>13280000</v>
      </c>
      <c r="G63" s="28">
        <f>F63-IF(A63="借",SUMIF(科目余额表[未审报表项目],B63,科目余额表[期末借方])-SUMIF(科目余额表[未审报表项目],B63,科目余额表[期末贷方]),IF(A63="贷",SUMIF(科目余额表[未审报表项目],B63,科目余额表[期末贷方])-SUMIF(科目余额表[未审报表项目],B63,科目余额表[期末借方]),SUMIF(科目余额表[未审报表项目],B63,科目余额表[本期借方])))</f>
        <v>0</v>
      </c>
      <c r="H63" s="23"/>
    </row>
    <row r="64" spans="1:8">
      <c r="A64" s="26" t="s">
        <v>478</v>
      </c>
      <c r="B64" s="43" t="s">
        <v>58</v>
      </c>
      <c r="C64" s="28">
        <v>0</v>
      </c>
      <c r="D64" s="28">
        <f>IF(A64="借",SUMIF(科目余额表[已审报表项目],B64,科目余额表[期末借方])-SUMIF(科目余额表[已审报表项目],B64,科目余额表[期末贷方]),IF(A64="贷",SUMIF(科目余额表[已审报表项目],B64,科目余额表[期末贷方])-SUMIF(科目余额表[已审报表项目],B64,科目余额表[期末借方]),SUMIF(科目余额表[已审报表项目],B64,科目余额表[本期借方])))</f>
        <v>10789000</v>
      </c>
      <c r="E64" s="28">
        <f>试算平衡表[[#This Row],[审定报表金额]]-试算平衡表[[#This Row],[未申报表金额]]</f>
        <v>-89000</v>
      </c>
      <c r="F64" s="28">
        <v>10878000</v>
      </c>
      <c r="G64" s="28">
        <f>F64-IF(A64="借",SUMIF(科目余额表[未审报表项目],B64,科目余额表[期末借方])-SUMIF(科目余额表[未审报表项目],B64,科目余额表[期末贷方]),IF(A64="贷",SUMIF(科目余额表[未审报表项目],B64,科目余额表[期末贷方])-SUMIF(科目余额表[未审报表项目],B64,科目余额表[期末借方]),SUMIF(科目余额表[未审报表项目],B64,科目余额表[本期借方])))</f>
        <v>0</v>
      </c>
      <c r="H64" s="23"/>
    </row>
    <row r="65" spans="1:8">
      <c r="A65" s="26" t="s">
        <v>478</v>
      </c>
      <c r="B65" s="27" t="s">
        <v>59</v>
      </c>
      <c r="C65" s="28">
        <v>0</v>
      </c>
      <c r="D65" s="28">
        <f>IF(A65="借",SUMIF(科目余额表[已审报表项目],B65,科目余额表[期末借方])-SUMIF(科目余额表[已审报表项目],B65,科目余额表[期末贷方]),IF(A65="贷",SUMIF(科目余额表[已审报表项目],B65,科目余额表[期末贷方])-SUMIF(科目余额表[已审报表项目],B65,科目余额表[期末借方]),SUMIF(科目余额表[已审报表项目],B65,科目余额表[本期借方])))</f>
        <v>73845.72</v>
      </c>
      <c r="E65" s="28">
        <f>试算平衡表[[#This Row],[审定报表金额]]-试算平衡表[[#This Row],[未申报表金额]]</f>
        <v>0</v>
      </c>
      <c r="F65" s="28">
        <v>73845.72</v>
      </c>
      <c r="G65" s="28">
        <f>F65-IF(A65="借",SUMIF(科目余额表[未审报表项目],B65,科目余额表[期末借方])-SUMIF(科目余额表[未审报表项目],B65,科目余额表[期末贷方]),IF(A65="贷",SUMIF(科目余额表[未审报表项目],B65,科目余额表[期末贷方])-SUMIF(科目余额表[未审报表项目],B65,科目余额表[期末借方]),SUMIF(科目余额表[未审报表项目],B65,科目余额表[本期借方])))</f>
        <v>0</v>
      </c>
      <c r="H65" s="23"/>
    </row>
    <row r="66" spans="1:8">
      <c r="A66" s="26" t="s">
        <v>478</v>
      </c>
      <c r="B66" s="27" t="s">
        <v>123</v>
      </c>
      <c r="C66" s="28">
        <v>0</v>
      </c>
      <c r="D66" s="28">
        <f>IF(A66="借",SUMIF(科目余额表[已审报表项目],B66,科目余额表[期末借方])-SUMIF(科目余额表[已审报表项目],B66,科目余额表[期末贷方]),IF(A66="贷",SUMIF(科目余额表[已审报表项目],B66,科目余额表[期末贷方])-SUMIF(科目余额表[已审报表项目],B66,科目余额表[期末借方]),SUMIF(科目余额表[已审报表项目],B66,科目余额表[本期借方])))</f>
        <v>0</v>
      </c>
      <c r="E66" s="28">
        <f>试算平衡表[[#This Row],[审定报表金额]]-试算平衡表[[#This Row],[未申报表金额]]</f>
        <v>0</v>
      </c>
      <c r="F66" s="28">
        <v>0</v>
      </c>
      <c r="G66" s="28">
        <f>F66-IF(A66="借",SUMIF(科目余额表[未审报表项目],B66,科目余额表[期末借方])-SUMIF(科目余额表[未审报表项目],B66,科目余额表[期末贷方]),IF(A66="贷",SUMIF(科目余额表[未审报表项目],B66,科目余额表[期末贷方])-SUMIF(科目余额表[未审报表项目],B66,科目余额表[期末借方]),SUMIF(科目余额表[未审报表项目],B66,科目余额表[本期借方])))</f>
        <v>0</v>
      </c>
      <c r="H66" s="23"/>
    </row>
    <row r="67" spans="1:8">
      <c r="A67" s="26" t="s">
        <v>122</v>
      </c>
      <c r="B67" s="27" t="s">
        <v>60</v>
      </c>
      <c r="C67" s="28">
        <v>0</v>
      </c>
      <c r="D67" s="28">
        <f>IF(A67="借",SUMIF(科目余额表[已审报表项目],B67,科目余额表[期末借方])-SUMIF(科目余额表[已审报表项目],B67,科目余额表[期末贷方]),IF(A67="贷",SUMIF(科目余额表[已审报表项目],B67,科目余额表[期末贷方])-SUMIF(科目余额表[已审报表项目],B67,科目余额表[期末借方]),SUMIF(科目余额表[已审报表项目],B67,科目余额表[本期借方])))</f>
        <v>17535</v>
      </c>
      <c r="E67" s="28">
        <f>试算平衡表[[#This Row],[审定报表金额]]-试算平衡表[[#This Row],[未申报表金额]]</f>
        <v>-100</v>
      </c>
      <c r="F67" s="28">
        <v>17635</v>
      </c>
      <c r="G67" s="28">
        <f>F67-IF(A67="借",SUMIF(科目余额表[未审报表项目],B67,科目余额表[期末借方])-SUMIF(科目余额表[未审报表项目],B67,科目余额表[期末贷方]),IF(A67="贷",SUMIF(科目余额表[未审报表项目],B67,科目余额表[期末贷方])-SUMIF(科目余额表[未审报表项目],B67,科目余额表[期末借方]),SUMIF(科目余额表[未审报表项目],B67,科目余额表[本期借方])))</f>
        <v>0</v>
      </c>
      <c r="H67" s="23"/>
    </row>
    <row r="68" spans="1:8">
      <c r="A68" s="26" t="s">
        <v>122</v>
      </c>
      <c r="B68" s="27" t="s">
        <v>61</v>
      </c>
      <c r="C68" s="28">
        <v>0</v>
      </c>
      <c r="D68" s="28">
        <f>IF(A68="借",SUMIF(科目余额表[已审报表项目],B68,科目余额表[期末借方])-SUMIF(科目余额表[已审报表项目],B68,科目余额表[期末贷方]),IF(A68="贷",SUMIF(科目余额表[已审报表项目],B68,科目余额表[期末贷方])-SUMIF(科目余额表[已审报表项目],B68,科目余额表[期末借方]),SUMIF(科目余额表[已审报表项目],B68,科目余额表[本期借方])))</f>
        <v>89100</v>
      </c>
      <c r="E68" s="28">
        <f>试算平衡表[[#This Row],[审定报表金额]]-试算平衡表[[#This Row],[未申报表金额]]</f>
        <v>89100</v>
      </c>
      <c r="F68" s="28">
        <v>0</v>
      </c>
      <c r="G68" s="28">
        <f>F68-IF(A68="借",SUMIF(科目余额表[未审报表项目],B68,科目余额表[期末借方])-SUMIF(科目余额表[未审报表项目],B68,科目余额表[期末贷方]),IF(A68="贷",SUMIF(科目余额表[未审报表项目],B68,科目余额表[期末贷方])-SUMIF(科目余额表[未审报表项目],B68,科目余额表[期末借方]),SUMIF(科目余额表[未审报表项目],B68,科目余额表[本期借方])))</f>
        <v>0</v>
      </c>
      <c r="H68" s="23"/>
    </row>
    <row r="69" spans="1:8">
      <c r="A69" s="26" t="s">
        <v>122</v>
      </c>
      <c r="B69" s="27" t="s">
        <v>62</v>
      </c>
      <c r="C69" s="28">
        <v>0</v>
      </c>
      <c r="D69" s="28">
        <f>IF(A69="借",SUMIF(科目余额表[已审报表项目],B69,科目余额表[期末借方])-SUMIF(科目余额表[已审报表项目],B69,科目余额表[期末贷方]),IF(A69="贷",SUMIF(科目余额表[已审报表项目],B69,科目余额表[期末贷方])-SUMIF(科目余额表[已审报表项目],B69,科目余额表[期末借方]),SUMIF(科目余额表[已审报表项目],B69,科目余额表[本期借方])))</f>
        <v>-8549.3799999999992</v>
      </c>
      <c r="E69" s="28">
        <f>试算平衡表[[#This Row],[审定报表金额]]-试算平衡表[[#This Row],[未申报表金额]]</f>
        <v>0</v>
      </c>
      <c r="F69" s="28">
        <v>-8549.3799999999992</v>
      </c>
      <c r="G69" s="28">
        <f>F69-IF(A69="借",SUMIF(科目余额表[未审报表项目],B69,科目余额表[期末借方])-SUMIF(科目余额表[未审报表项目],B69,科目余额表[期末贷方]),IF(A69="贷",SUMIF(科目余额表[未审报表项目],B69,科目余额表[期末贷方])-SUMIF(科目余额表[未审报表项目],B69,科目余额表[期末借方]),SUMIF(科目余额表[未审报表项目],B69,科目余额表[本期借方])))</f>
        <v>0</v>
      </c>
      <c r="H69" s="23"/>
    </row>
    <row r="70" spans="1:8">
      <c r="A70" s="26" t="s">
        <v>122</v>
      </c>
      <c r="B70" s="27" t="s">
        <v>124</v>
      </c>
      <c r="C70" s="28">
        <v>0</v>
      </c>
      <c r="D70" s="28">
        <f>IF(A70="借",SUMIF(科目余额表[已审报表项目],B70,科目余额表[期末借方])-SUMIF(科目余额表[已审报表项目],B70,科目余额表[期末贷方]),IF(A70="贷",SUMIF(科目余额表[已审报表项目],B70,科目余额表[期末贷方])-SUMIF(科目余额表[已审报表项目],B70,科目余额表[期末借方]),SUMIF(科目余额表[已审报表项目],B70,科目余额表[本期借方])))</f>
        <v>0</v>
      </c>
      <c r="E70" s="28">
        <f>试算平衡表[[#This Row],[审定报表金额]]-试算平衡表[[#This Row],[未申报表金额]]</f>
        <v>0</v>
      </c>
      <c r="F70" s="28">
        <v>0</v>
      </c>
      <c r="G70" s="28">
        <f>F70-IF(A70="借",SUMIF(科目余额表[未审报表项目],B70,科目余额表[期末借方])-SUMIF(科目余额表[未审报表项目],B70,科目余额表[期末贷方]),IF(A70="贷",SUMIF(科目余额表[未审报表项目],B70,科目余额表[期末贷方])-SUMIF(科目余额表[未审报表项目],B70,科目余额表[期末借方]),SUMIF(科目余额表[未审报表项目],B70,科目余额表[本期借方])))</f>
        <v>0</v>
      </c>
      <c r="H70" s="23"/>
    </row>
    <row r="71" spans="1:8">
      <c r="A71" s="26" t="s">
        <v>122</v>
      </c>
      <c r="B71" s="27" t="s">
        <v>125</v>
      </c>
      <c r="C71" s="28">
        <v>0</v>
      </c>
      <c r="D71" s="28">
        <f>IF(A71="借",SUMIF(科目余额表[已审报表项目],B71,科目余额表[期末借方])-SUMIF(科目余额表[已审报表项目],B71,科目余额表[期末贷方]),IF(A71="贷",SUMIF(科目余额表[已审报表项目],B71,科目余额表[期末贷方])-SUMIF(科目余额表[已审报表项目],B71,科目余额表[期末借方]),SUMIF(科目余额表[已审报表项目],B71,科目余额表[本期借方])))</f>
        <v>0</v>
      </c>
      <c r="E71" s="28">
        <f>试算平衡表[[#This Row],[审定报表金额]]-试算平衡表[[#This Row],[未申报表金额]]</f>
        <v>0</v>
      </c>
      <c r="F71" s="28">
        <v>0</v>
      </c>
      <c r="G71" s="28">
        <f>F71-IF(A71="借",SUMIF(科目余额表[未审报表项目],B71,科目余额表[期末借方])-SUMIF(科目余额表[未审报表项目],B71,科目余额表[期末贷方]),IF(A71="贷",SUMIF(科目余额表[未审报表项目],B71,科目余额表[期末贷方])-SUMIF(科目余额表[未审报表项目],B71,科目余额表[期末借方]),SUMIF(科目余额表[未审报表项目],B71,科目余额表[本期借方])))</f>
        <v>0</v>
      </c>
      <c r="H71" s="23"/>
    </row>
    <row r="72" spans="1:8">
      <c r="A72" s="26" t="s">
        <v>122</v>
      </c>
      <c r="B72" s="27" t="s">
        <v>126</v>
      </c>
      <c r="C72" s="28">
        <v>0</v>
      </c>
      <c r="D72" s="28">
        <f>IF(A72="借",SUMIF(科目余额表[已审报表项目],B72,科目余额表[期末借方])-SUMIF(科目余额表[已审报表项目],B72,科目余额表[期末贷方]),IF(A72="贷",SUMIF(科目余额表[已审报表项目],B72,科目余额表[期末贷方])-SUMIF(科目余额表[已审报表项目],B72,科目余额表[期末借方]),SUMIF(科目余额表[已审报表项目],B72,科目余额表[本期借方])))</f>
        <v>0</v>
      </c>
      <c r="E72" s="28">
        <f>试算平衡表[[#This Row],[审定报表金额]]-试算平衡表[[#This Row],[未申报表金额]]</f>
        <v>0</v>
      </c>
      <c r="F72" s="28">
        <v>0</v>
      </c>
      <c r="G72" s="28">
        <f>F72-IF(A72="借",SUMIF(科目余额表[未审报表项目],B72,科目余额表[期末借方])-SUMIF(科目余额表[未审报表项目],B72,科目余额表[期末贷方]),IF(A72="贷",SUMIF(科目余额表[未审报表项目],B72,科目余额表[期末贷方])-SUMIF(科目余额表[未审报表项目],B72,科目余额表[期末借方]),SUMIF(科目余额表[未审报表项目],B72,科目余额表[本期借方])))</f>
        <v>0</v>
      </c>
      <c r="H72" s="23"/>
    </row>
    <row r="73" spans="1:8">
      <c r="A73" s="26" t="s">
        <v>122</v>
      </c>
      <c r="B73" s="27" t="s">
        <v>127</v>
      </c>
      <c r="C73" s="28">
        <v>0</v>
      </c>
      <c r="D73" s="28">
        <f>IF(A73="借",SUMIF(科目余额表[已审报表项目],B73,科目余额表[期末借方])-SUMIF(科目余额表[已审报表项目],B73,科目余额表[期末贷方]),IF(A73="贷",SUMIF(科目余额表[已审报表项目],B73,科目余额表[期末贷方])-SUMIF(科目余额表[已审报表项目],B73,科目余额表[期末借方]),SUMIF(科目余额表[已审报表项目],B73,科目余额表[本期借方])))</f>
        <v>0</v>
      </c>
      <c r="E73" s="28">
        <f>试算平衡表[[#This Row],[审定报表金额]]-试算平衡表[[#This Row],[未申报表金额]]</f>
        <v>0</v>
      </c>
      <c r="F73" s="28">
        <v>0</v>
      </c>
      <c r="G73" s="28">
        <f>F73-IF(A73="借",SUMIF(科目余额表[未审报表项目],B73,科目余额表[期末借方])-SUMIF(科目余额表[未审报表项目],B73,科目余额表[期末贷方]),IF(A73="贷",SUMIF(科目余额表[未审报表项目],B73,科目余额表[期末贷方])-SUMIF(科目余额表[未审报表项目],B73,科目余额表[期末借方]),SUMIF(科目余额表[未审报表项目],B73,科目余额表[本期借方])))</f>
        <v>0</v>
      </c>
      <c r="H73" s="23"/>
    </row>
    <row r="74" spans="1:8">
      <c r="A74" s="26" t="s">
        <v>122</v>
      </c>
      <c r="B74" s="27" t="s">
        <v>128</v>
      </c>
      <c r="C74" s="28">
        <v>0</v>
      </c>
      <c r="D74" s="28">
        <f>IF(A74="借",SUMIF(科目余额表[已审报表项目],B74,科目余额表[期末借方])-SUMIF(科目余额表[已审报表项目],B74,科目余额表[期末贷方]),IF(A74="贷",SUMIF(科目余额表[已审报表项目],B74,科目余额表[期末贷方])-SUMIF(科目余额表[已审报表项目],B74,科目余额表[期末借方]),SUMIF(科目余额表[已审报表项目],B74,科目余额表[本期借方])))</f>
        <v>0</v>
      </c>
      <c r="E74" s="28">
        <f>试算平衡表[[#This Row],[审定报表金额]]-试算平衡表[[#This Row],[未申报表金额]]</f>
        <v>0</v>
      </c>
      <c r="F74" s="28">
        <v>0</v>
      </c>
      <c r="G74" s="28">
        <f>F74-IF(A74="借",SUMIF(科目余额表[未审报表项目],B74,科目余额表[期末借方])-SUMIF(科目余额表[未审报表项目],B74,科目余额表[期末贷方]),IF(A74="贷",SUMIF(科目余额表[未审报表项目],B74,科目余额表[期末贷方])-SUMIF(科目余额表[未审报表项目],B74,科目余额表[期末借方]),SUMIF(科目余额表[未审报表项目],B74,科目余额表[本期借方])))</f>
        <v>0</v>
      </c>
      <c r="H74" s="23"/>
    </row>
    <row r="75" spans="1:8">
      <c r="A75" s="26" t="s">
        <v>122</v>
      </c>
      <c r="B75" s="27" t="s">
        <v>129</v>
      </c>
      <c r="C75" s="28">
        <v>0</v>
      </c>
      <c r="D75" s="28">
        <f>IF(A75="借",SUMIF(科目余额表[已审报表项目],B75,科目余额表[期末借方])-SUMIF(科目余额表[已审报表项目],B75,科目余额表[期末贷方]),IF(A75="贷",SUMIF(科目余额表[已审报表项目],B75,科目余额表[期末贷方])-SUMIF(科目余额表[已审报表项目],B75,科目余额表[期末借方]),SUMIF(科目余额表[已审报表项目],B75,科目余额表[本期借方])))</f>
        <v>0</v>
      </c>
      <c r="E75" s="28">
        <f>试算平衡表[[#This Row],[审定报表金额]]-试算平衡表[[#This Row],[未申报表金额]]</f>
        <v>0</v>
      </c>
      <c r="F75" s="28">
        <v>0</v>
      </c>
      <c r="G75" s="28">
        <f>F75-IF(A75="借",SUMIF(科目余额表[未审报表项目],B75,科目余额表[期末借方])-SUMIF(科目余额表[未审报表项目],B75,科目余额表[期末贷方]),IF(A75="贷",SUMIF(科目余额表[未审报表项目],B75,科目余额表[期末贷方])-SUMIF(科目余额表[未审报表项目],B75,科目余额表[期末借方]),SUMIF(科目余额表[未审报表项目],B75,科目余额表[本期借方])))</f>
        <v>0</v>
      </c>
      <c r="H75" s="23"/>
    </row>
    <row r="76" spans="1:8">
      <c r="A76" s="26" t="s">
        <v>122</v>
      </c>
      <c r="B76" s="27" t="s">
        <v>130</v>
      </c>
      <c r="C76" s="28">
        <v>0</v>
      </c>
      <c r="D76" s="28">
        <f>IF(A76="借",SUMIF(科目余额表[已审报表项目],B76,科目余额表[期末借方])-SUMIF(科目余额表[已审报表项目],B76,科目余额表[期末贷方]),IF(A76="贷",SUMIF(科目余额表[已审报表项目],B76,科目余额表[期末贷方])-SUMIF(科目余额表[已审报表项目],B76,科目余额表[期末借方]),SUMIF(科目余额表[已审报表项目],B76,科目余额表[本期借方])))</f>
        <v>0</v>
      </c>
      <c r="E76" s="28">
        <f>试算平衡表[[#This Row],[审定报表金额]]-试算平衡表[[#This Row],[未申报表金额]]</f>
        <v>0</v>
      </c>
      <c r="F76" s="28">
        <v>0</v>
      </c>
      <c r="G76" s="28">
        <f>F76-IF(A76="借",SUMIF(科目余额表[未审报表项目],B76,科目余额表[期末借方])-SUMIF(科目余额表[未审报表项目],B76,科目余额表[期末贷方]),IF(A76="贷",SUMIF(科目余额表[未审报表项目],B76,科目余额表[期末贷方])-SUMIF(科目余额表[未审报表项目],B76,科目余额表[期末借方]),SUMIF(科目余额表[未审报表项目],B76,科目余额表[本期借方])))</f>
        <v>0</v>
      </c>
      <c r="H76" s="23"/>
    </row>
    <row r="77" spans="1:8">
      <c r="A77" s="26" t="s">
        <v>122</v>
      </c>
      <c r="B77" s="27" t="s">
        <v>57</v>
      </c>
      <c r="C77" s="28">
        <v>0</v>
      </c>
      <c r="D77" s="28">
        <f>IF(A77="借",SUMIF(科目余额表[已审报表项目],B77,科目余额表[期末借方])-SUMIF(科目余额表[已审报表项目],B77,科目余额表[期末贷方]),IF(A77="贷",SUMIF(科目余额表[已审报表项目],B77,科目余额表[期末贷方])-SUMIF(科目余额表[已审报表项目],B77,科目余额表[期末借方]),SUMIF(科目余额表[已审报表项目],B77,科目余额表[本期借方])))</f>
        <v>0</v>
      </c>
      <c r="E77" s="28">
        <f>试算平衡表[[#This Row],[审定报表金额]]-试算平衡表[[#This Row],[未申报表金额]]</f>
        <v>0</v>
      </c>
      <c r="F77" s="28">
        <v>0</v>
      </c>
      <c r="G77" s="28">
        <f>F77-IF(A77="借",SUMIF(科目余额表[未审报表项目],B77,科目余额表[期末借方])-SUMIF(科目余额表[未审报表项目],B77,科目余额表[期末贷方]),IF(A77="贷",SUMIF(科目余额表[未审报表项目],B77,科目余额表[期末贷方])-SUMIF(科目余额表[未审报表项目],B77,科目余额表[期末借方]),SUMIF(科目余额表[未审报表项目],B77,科目余额表[本期借方])))</f>
        <v>0</v>
      </c>
      <c r="H77" s="23"/>
    </row>
    <row r="78" spans="1:8">
      <c r="A78" s="26" t="s">
        <v>122</v>
      </c>
      <c r="B78" s="27" t="s">
        <v>131</v>
      </c>
      <c r="C78" s="28">
        <v>0</v>
      </c>
      <c r="D78" s="28">
        <f>IF(A78="借",SUMIF(科目余额表[已审报表项目],B78,科目余额表[期末借方])-SUMIF(科目余额表[已审报表项目],B78,科目余额表[期末贷方]),IF(A78="贷",SUMIF(科目余额表[已审报表项目],B78,科目余额表[期末贷方])-SUMIF(科目余额表[已审报表项目],B78,科目余额表[期末借方]),SUMIF(科目余额表[已审报表项目],B78,科目余额表[本期借方])))</f>
        <v>0</v>
      </c>
      <c r="E78" s="28">
        <f>试算平衡表[[#This Row],[审定报表金额]]-试算平衡表[[#This Row],[未申报表金额]]</f>
        <v>0</v>
      </c>
      <c r="F78" s="28">
        <v>0</v>
      </c>
      <c r="G78" s="28">
        <f>F78-IF(A78="借",SUMIF(科目余额表[未审报表项目],B78,科目余额表[期末借方])-SUMIF(科目余额表[未审报表项目],B78,科目余额表[期末贷方]),IF(A78="贷",SUMIF(科目余额表[未审报表项目],B78,科目余额表[期末贷方])-SUMIF(科目余额表[未审报表项目],B78,科目余额表[期末借方]),SUMIF(科目余额表[未审报表项目],B78,科目余额表[本期借方])))</f>
        <v>0</v>
      </c>
      <c r="H78" s="23"/>
    </row>
    <row r="79" spans="1:8">
      <c r="A79" s="26" t="s">
        <v>122</v>
      </c>
      <c r="B79" s="27" t="s">
        <v>63</v>
      </c>
      <c r="C79" s="28">
        <v>0</v>
      </c>
      <c r="D79" s="28">
        <f>IF(A79="借",SUMIF(科目余额表[已审报表项目],B79,科目余额表[期末借方])-SUMIF(科目余额表[已审报表项目],B79,科目余额表[期末贷方]),IF(A79="贷",SUMIF(科目余额表[已审报表项目],B79,科目余额表[期末贷方])-SUMIF(科目余额表[已审报表项目],B79,科目余额表[期末借方]),SUMIF(科目余额表[已审报表项目],B79,科目余额表[本期借方])))</f>
        <v>579779.36</v>
      </c>
      <c r="E79" s="28">
        <f>试算平衡表[[#This Row],[审定报表金额]]-试算平衡表[[#This Row],[未申报表金额]]</f>
        <v>0</v>
      </c>
      <c r="F79" s="28">
        <v>579779.36</v>
      </c>
      <c r="G79" s="28">
        <f>F79-IF(A79="借",SUMIF(科目余额表[未审报表项目],B79,科目余额表[期末借方])-SUMIF(科目余额表[未审报表项目],B79,科目余额表[期末贷方]),IF(A79="贷",SUMIF(科目余额表[未审报表项目],B79,科目余额表[期末贷方])-SUMIF(科目余额表[未审报表项目],B79,科目余额表[期末借方]),SUMIF(科目余额表[未审报表项目],B79,科目余额表[本期借方])))</f>
        <v>0</v>
      </c>
      <c r="H79" s="23"/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15"/>
  <sheetViews>
    <sheetView zoomScale="90" zoomScaleNormal="90" workbookViewId="0"/>
  </sheetViews>
  <sheetFormatPr defaultColWidth="9" defaultRowHeight="13.9"/>
  <cols>
    <col min="1" max="1" width="15" style="23" customWidth="1"/>
    <col min="2" max="2" width="40" style="23" customWidth="1"/>
    <col min="3" max="8" width="17.59765625" style="24" customWidth="1"/>
    <col min="9" max="10" width="15" style="42" customWidth="1"/>
    <col min="11" max="11" width="9.3984375" style="42" customWidth="1"/>
    <col min="12" max="13" width="13.59765625" style="23" customWidth="1"/>
    <col min="14" max="16384" width="9" style="23"/>
  </cols>
  <sheetData>
    <row r="1" spans="1:13">
      <c r="A1" s="44" t="s">
        <v>21</v>
      </c>
      <c r="B1" s="45" t="s">
        <v>22</v>
      </c>
      <c r="C1" s="46" t="s">
        <v>23</v>
      </c>
      <c r="D1" s="46" t="s">
        <v>24</v>
      </c>
      <c r="E1" s="46" t="s">
        <v>25</v>
      </c>
      <c r="F1" s="46" t="s">
        <v>26</v>
      </c>
      <c r="G1" s="46" t="s">
        <v>27</v>
      </c>
      <c r="H1" s="46" t="s">
        <v>28</v>
      </c>
      <c r="I1" s="45" t="s">
        <v>254</v>
      </c>
      <c r="J1" s="45" t="s">
        <v>255</v>
      </c>
      <c r="K1" s="45" t="s">
        <v>474</v>
      </c>
      <c r="L1" s="45" t="s">
        <v>475</v>
      </c>
      <c r="M1" s="113" t="s">
        <v>433</v>
      </c>
    </row>
    <row r="2" spans="1:13">
      <c r="A2" s="23" cm="1">
        <f t="array" ref="A2:M15">_xlfn._xlws.FILTER(科目余额表!A:M,科目余额表!K:K="是")</f>
        <v>1123001</v>
      </c>
      <c r="B2" s="23" t="str">
        <v>K有限公司</v>
      </c>
      <c r="C2" s="24">
        <v>200199.49</v>
      </c>
      <c r="D2" s="24">
        <v>0</v>
      </c>
      <c r="E2" s="24">
        <v>0</v>
      </c>
      <c r="F2" s="24">
        <v>568842</v>
      </c>
      <c r="G2" s="24">
        <v>-368642.51</v>
      </c>
      <c r="H2" s="24">
        <v>0</v>
      </c>
      <c r="I2" s="42" t="str">
        <v>预付款项</v>
      </c>
      <c r="J2" s="42" t="str">
        <v>应付账款</v>
      </c>
      <c r="K2" s="42" t="str">
        <v>是</v>
      </c>
      <c r="L2" s="23" t="str">
        <v>预付款项</v>
      </c>
      <c r="M2" s="23">
        <v>0</v>
      </c>
    </row>
    <row r="3" spans="1:13">
      <c r="A3" s="23">
        <v>1123002</v>
      </c>
      <c r="B3" s="23" t="str">
        <v>L有限公司</v>
      </c>
      <c r="C3" s="24">
        <v>188355.45</v>
      </c>
      <c r="D3" s="24">
        <v>0</v>
      </c>
      <c r="E3" s="24">
        <v>0</v>
      </c>
      <c r="F3" s="24">
        <v>698000</v>
      </c>
      <c r="G3" s="24">
        <v>-509644.55</v>
      </c>
      <c r="H3" s="24">
        <v>0</v>
      </c>
      <c r="I3" s="42" t="str">
        <v>预付款项</v>
      </c>
      <c r="J3" s="42" t="str">
        <v>应付账款</v>
      </c>
      <c r="K3" s="42" t="str">
        <v>是</v>
      </c>
      <c r="L3" s="23" t="str">
        <v>预付款项</v>
      </c>
      <c r="M3" s="23">
        <v>0</v>
      </c>
    </row>
    <row r="4" spans="1:13">
      <c r="A4" s="23">
        <v>1123003</v>
      </c>
      <c r="B4" s="23" t="str">
        <v>M有限公司</v>
      </c>
      <c r="C4" s="24">
        <v>422009.32</v>
      </c>
      <c r="D4" s="24">
        <v>0</v>
      </c>
      <c r="E4" s="24">
        <v>0</v>
      </c>
      <c r="F4" s="24">
        <v>568842</v>
      </c>
      <c r="G4" s="24">
        <v>-146832.68</v>
      </c>
      <c r="H4" s="24">
        <v>0</v>
      </c>
      <c r="I4" s="42" t="str">
        <v>预付款项</v>
      </c>
      <c r="J4" s="42" t="str">
        <v>应付账款</v>
      </c>
      <c r="K4" s="42" t="str">
        <v>是</v>
      </c>
      <c r="L4" s="23" t="str">
        <v>预付款项</v>
      </c>
      <c r="M4" s="23">
        <v>0</v>
      </c>
    </row>
    <row r="5" spans="1:13">
      <c r="A5" s="23">
        <v>1123005</v>
      </c>
      <c r="B5" s="23" t="str">
        <v>C有限公司</v>
      </c>
      <c r="C5" s="24">
        <v>235333.35</v>
      </c>
      <c r="D5" s="24">
        <v>0</v>
      </c>
      <c r="E5" s="24">
        <v>0</v>
      </c>
      <c r="F5" s="24">
        <v>1361700</v>
      </c>
      <c r="G5" s="24">
        <v>-1126366.6499999999</v>
      </c>
      <c r="H5" s="24">
        <v>0</v>
      </c>
      <c r="I5" s="42" t="str">
        <v>预付款项</v>
      </c>
      <c r="J5" s="42" t="str">
        <v>应付账款</v>
      </c>
      <c r="K5" s="42" t="str">
        <v>是</v>
      </c>
      <c r="L5" s="23" t="str">
        <v>预付款项</v>
      </c>
      <c r="M5" s="23">
        <v>0</v>
      </c>
    </row>
    <row r="6" spans="1:13">
      <c r="A6" s="23">
        <v>1123007</v>
      </c>
      <c r="B6" s="23" t="str">
        <v>P有限公司</v>
      </c>
      <c r="C6" s="24">
        <v>230444.39</v>
      </c>
      <c r="D6" s="24">
        <v>0</v>
      </c>
      <c r="E6" s="24">
        <v>0</v>
      </c>
      <c r="F6" s="24">
        <v>763880</v>
      </c>
      <c r="G6" s="24">
        <v>-533435.61</v>
      </c>
      <c r="H6" s="24">
        <v>0</v>
      </c>
      <c r="I6" s="42" t="str">
        <v>预付款项</v>
      </c>
      <c r="J6" s="42" t="str">
        <v>应付账款</v>
      </c>
      <c r="K6" s="42" t="str">
        <v>是</v>
      </c>
      <c r="L6" s="23" t="str">
        <v>预付款项</v>
      </c>
      <c r="M6" s="23">
        <v>0</v>
      </c>
    </row>
    <row r="7" spans="1:13">
      <c r="A7" s="23">
        <v>1123008</v>
      </c>
      <c r="B7" s="23" t="str">
        <v>Q有限公司</v>
      </c>
      <c r="C7" s="24">
        <v>201007.99999999977</v>
      </c>
      <c r="D7" s="24">
        <v>0</v>
      </c>
      <c r="E7" s="24">
        <v>0</v>
      </c>
      <c r="F7" s="24">
        <v>908000</v>
      </c>
      <c r="G7" s="24">
        <v>-706992.00000000023</v>
      </c>
      <c r="H7" s="24">
        <v>0</v>
      </c>
      <c r="I7" s="42" t="str">
        <v>预付款项</v>
      </c>
      <c r="J7" s="42" t="str">
        <v>应付账款</v>
      </c>
      <c r="K7" s="42" t="str">
        <v>是</v>
      </c>
      <c r="L7" s="23" t="str">
        <v>预付款项</v>
      </c>
      <c r="M7" s="23">
        <v>0</v>
      </c>
    </row>
    <row r="8" spans="1:13">
      <c r="A8" s="23">
        <v>5401</v>
      </c>
      <c r="B8" s="23" t="str">
        <v>主营业务成本</v>
      </c>
      <c r="C8" s="24">
        <v>0</v>
      </c>
      <c r="D8" s="24">
        <v>0</v>
      </c>
      <c r="E8" s="24">
        <v>10878000</v>
      </c>
      <c r="F8" s="24">
        <v>10878000</v>
      </c>
      <c r="G8" s="24">
        <v>0</v>
      </c>
      <c r="H8" s="24">
        <v>0</v>
      </c>
      <c r="I8" s="42" t="str">
        <v>营业成本</v>
      </c>
      <c r="J8" s="42">
        <v>0</v>
      </c>
      <c r="K8" s="42" t="str">
        <v>是</v>
      </c>
      <c r="L8" s="23" t="str">
        <v>营业成本</v>
      </c>
      <c r="M8" s="23">
        <v>0</v>
      </c>
    </row>
    <row r="9" spans="1:13">
      <c r="A9" s="23">
        <v>5602002</v>
      </c>
      <c r="B9" s="23" t="str">
        <v>办公费</v>
      </c>
      <c r="C9" s="24">
        <v>0</v>
      </c>
      <c r="D9" s="24">
        <v>0</v>
      </c>
      <c r="E9" s="24">
        <v>5275</v>
      </c>
      <c r="F9" s="24">
        <v>5275</v>
      </c>
      <c r="G9" s="24">
        <v>0</v>
      </c>
      <c r="H9" s="24">
        <v>0</v>
      </c>
      <c r="I9" s="42" t="str">
        <v>管理费用</v>
      </c>
      <c r="J9" s="42">
        <v>0</v>
      </c>
      <c r="K9" s="42" t="str">
        <v>是</v>
      </c>
      <c r="L9" s="23" t="str">
        <v>管理费用</v>
      </c>
      <c r="M9" s="23">
        <v>0</v>
      </c>
    </row>
    <row r="10" spans="1:13">
      <c r="A10" s="23">
        <v>0</v>
      </c>
      <c r="B10" s="23" t="str">
        <v>N有限公司</v>
      </c>
      <c r="C10" s="24">
        <v>0</v>
      </c>
      <c r="D10" s="24">
        <v>0</v>
      </c>
      <c r="E10" s="24">
        <v>0</v>
      </c>
      <c r="F10" s="24">
        <v>0</v>
      </c>
      <c r="G10" s="24">
        <v>-334588.90000000002</v>
      </c>
      <c r="H10" s="24">
        <v>0</v>
      </c>
      <c r="I10" s="42">
        <v>0</v>
      </c>
      <c r="J10" s="42" t="str">
        <v>预付款项</v>
      </c>
      <c r="K10" s="42" t="str">
        <v>是</v>
      </c>
      <c r="L10" s="23">
        <v>0</v>
      </c>
      <c r="M10" s="23">
        <v>0</v>
      </c>
    </row>
    <row r="11" spans="1:13">
      <c r="A11" s="23">
        <v>0</v>
      </c>
      <c r="B11" s="23" t="str">
        <v>N有限公司</v>
      </c>
      <c r="C11" s="24">
        <v>0</v>
      </c>
      <c r="D11" s="24">
        <v>0</v>
      </c>
      <c r="E11" s="24">
        <v>0</v>
      </c>
      <c r="F11" s="24">
        <v>0</v>
      </c>
      <c r="G11" s="24">
        <v>0</v>
      </c>
      <c r="H11" s="24">
        <v>-334588.90000000002</v>
      </c>
      <c r="I11" s="42">
        <v>0</v>
      </c>
      <c r="J11" s="42" t="str">
        <v>应付账款</v>
      </c>
      <c r="K11" s="42" t="str">
        <v>是</v>
      </c>
      <c r="L11" s="23">
        <v>0</v>
      </c>
      <c r="M11" s="23">
        <v>0</v>
      </c>
    </row>
    <row r="12" spans="1:13">
      <c r="A12" s="23">
        <v>0</v>
      </c>
      <c r="B12" s="23" t="str">
        <v>主营业务成本</v>
      </c>
      <c r="C12" s="24">
        <v>0</v>
      </c>
      <c r="D12" s="24">
        <v>0</v>
      </c>
      <c r="E12" s="24">
        <v>10789000</v>
      </c>
      <c r="F12" s="24">
        <v>10789000</v>
      </c>
      <c r="G12" s="24">
        <v>0</v>
      </c>
      <c r="H12" s="24">
        <v>0</v>
      </c>
      <c r="I12" s="42">
        <v>0</v>
      </c>
      <c r="J12" s="42" t="str">
        <v>营业成本</v>
      </c>
      <c r="K12" s="42" t="str">
        <v>是</v>
      </c>
      <c r="L12" s="23">
        <v>0</v>
      </c>
      <c r="M12" s="23">
        <v>0</v>
      </c>
    </row>
    <row r="13" spans="1:13">
      <c r="A13" s="23">
        <v>0</v>
      </c>
      <c r="B13" s="23" t="str">
        <v>研发费用-直接投入</v>
      </c>
      <c r="C13" s="24">
        <v>0</v>
      </c>
      <c r="D13" s="24">
        <v>0</v>
      </c>
      <c r="E13" s="24">
        <v>89000</v>
      </c>
      <c r="F13" s="24">
        <v>89000</v>
      </c>
      <c r="G13" s="24">
        <v>0</v>
      </c>
      <c r="H13" s="24">
        <v>0</v>
      </c>
      <c r="I13" s="42">
        <v>0</v>
      </c>
      <c r="J13" s="42" t="str">
        <v>研发费用</v>
      </c>
      <c r="K13" s="42" t="str">
        <v>是</v>
      </c>
      <c r="L13" s="23">
        <v>0</v>
      </c>
      <c r="M13" s="23">
        <v>0</v>
      </c>
    </row>
    <row r="14" spans="1:13">
      <c r="A14" s="23">
        <v>0</v>
      </c>
      <c r="B14" s="23" t="str">
        <v>管理费用-办公费</v>
      </c>
      <c r="C14" s="24">
        <v>0</v>
      </c>
      <c r="D14" s="24">
        <v>0</v>
      </c>
      <c r="E14" s="24">
        <v>5175</v>
      </c>
      <c r="F14" s="24">
        <v>5175</v>
      </c>
      <c r="G14" s="24">
        <v>0</v>
      </c>
      <c r="H14" s="24">
        <v>0</v>
      </c>
      <c r="I14" s="42">
        <v>0</v>
      </c>
      <c r="J14" s="42" t="str">
        <v>管理费用</v>
      </c>
      <c r="K14" s="42" t="str">
        <v>是</v>
      </c>
      <c r="L14" s="23">
        <v>0</v>
      </c>
      <c r="M14" s="23">
        <v>0</v>
      </c>
    </row>
    <row r="15" spans="1:13">
      <c r="A15" s="23">
        <v>0</v>
      </c>
      <c r="B15" s="23" t="str">
        <v>研发费用-办公费</v>
      </c>
      <c r="C15" s="24">
        <v>0</v>
      </c>
      <c r="D15" s="24">
        <v>0</v>
      </c>
      <c r="E15" s="24">
        <v>100</v>
      </c>
      <c r="F15" s="24">
        <v>100</v>
      </c>
      <c r="G15" s="24">
        <v>0</v>
      </c>
      <c r="H15" s="24">
        <v>0</v>
      </c>
      <c r="I15" s="42">
        <v>0</v>
      </c>
      <c r="J15" s="42" t="str">
        <v>研发费用</v>
      </c>
      <c r="K15" s="42" t="str">
        <v>是</v>
      </c>
      <c r="L15" s="23">
        <v>0</v>
      </c>
      <c r="M15" s="23">
        <v>0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24"/>
  <sheetViews>
    <sheetView zoomScaleNormal="100" workbookViewId="0"/>
  </sheetViews>
  <sheetFormatPr defaultColWidth="9" defaultRowHeight="13.9"/>
  <cols>
    <col min="1" max="1" width="40.59765625" style="23" customWidth="1"/>
    <col min="2" max="5" width="20.59765625" style="23" customWidth="1"/>
    <col min="6" max="16384" width="9" style="23"/>
  </cols>
  <sheetData>
    <row r="1" spans="1:4">
      <c r="A1" s="47" t="s">
        <v>29</v>
      </c>
      <c r="B1" s="47"/>
      <c r="C1" s="47"/>
    </row>
    <row r="2" spans="1:4" ht="15">
      <c r="A2" s="26" t="s">
        <v>377</v>
      </c>
      <c r="B2" s="26" t="s">
        <v>132</v>
      </c>
      <c r="C2" s="26" t="s">
        <v>133</v>
      </c>
    </row>
    <row r="3" spans="1:4">
      <c r="A3" s="26" t="s">
        <v>30</v>
      </c>
      <c r="B3" s="28">
        <f>SUMIF(科目余额表[测算项目],A3,科目余额表[期末借方])</f>
        <v>14952.34</v>
      </c>
      <c r="C3" s="48">
        <f>SUMIF(科目余额表[测算项目],A3,科目余额表[期初借方])</f>
        <v>15002.34</v>
      </c>
    </row>
    <row r="4" spans="1:4">
      <c r="A4" s="26" t="s">
        <v>31</v>
      </c>
      <c r="B4" s="28">
        <f>SUMIF(科目余额表[测算项目],A4,科目余额表[期末借方])</f>
        <v>14447982.640000001</v>
      </c>
      <c r="C4" s="48">
        <f>SUMIF(科目余额表[测算项目],A4,科目余额表[期初借方])</f>
        <v>995835</v>
      </c>
    </row>
    <row r="5" spans="1:4">
      <c r="A5" s="26" t="s">
        <v>134</v>
      </c>
      <c r="B5" s="28">
        <f>SUMIF(科目余额表[测算项目],A5,科目余额表[期末借方])</f>
        <v>0</v>
      </c>
      <c r="C5" s="48">
        <f>SUMIF(科目余额表[测算项目],A5,科目余额表[期初借方])</f>
        <v>0</v>
      </c>
    </row>
    <row r="6" spans="1:4">
      <c r="A6" s="26" t="s">
        <v>135</v>
      </c>
      <c r="B6" s="48">
        <f>SUM(B3:B5)</f>
        <v>14462934.98</v>
      </c>
      <c r="C6" s="48">
        <f>SUM(C3:C5)</f>
        <v>1010837.34</v>
      </c>
    </row>
    <row r="7" spans="1:4">
      <c r="A7" s="27" t="s">
        <v>2</v>
      </c>
      <c r="B7" s="28">
        <f>试算平衡表!D2</f>
        <v>14462934.98</v>
      </c>
      <c r="C7" s="28">
        <f>试算平衡表!C2</f>
        <v>1010837.34</v>
      </c>
    </row>
    <row r="8" spans="1:4">
      <c r="A8" s="27" t="s">
        <v>20</v>
      </c>
      <c r="B8" s="28">
        <f>B6-B7</f>
        <v>0</v>
      </c>
      <c r="C8" s="28">
        <f>C6-C7</f>
        <v>0</v>
      </c>
    </row>
    <row r="9" spans="1:4">
      <c r="A9" s="47" t="s">
        <v>136</v>
      </c>
      <c r="B9" s="47"/>
    </row>
    <row r="10" spans="1:4">
      <c r="A10" s="105" t="s">
        <v>479</v>
      </c>
      <c r="B10" s="105" t="s">
        <v>132</v>
      </c>
      <c r="C10" s="42"/>
    </row>
    <row r="11" spans="1:4">
      <c r="A11" s="105" t="s">
        <v>468</v>
      </c>
      <c r="B11" s="50">
        <f>SUM(往来项目数据聚合!I:I)</f>
        <v>8036047.1099999994</v>
      </c>
      <c r="C11" s="114"/>
    </row>
    <row r="12" spans="1:4">
      <c r="A12" s="105" t="s">
        <v>469</v>
      </c>
      <c r="B12" s="50">
        <f>SUM(往来项目数据聚合!J:J)</f>
        <v>129200.88</v>
      </c>
      <c r="C12" s="114"/>
    </row>
    <row r="13" spans="1:4">
      <c r="A13" s="26" t="s">
        <v>137</v>
      </c>
      <c r="B13" s="26" t="s">
        <v>132</v>
      </c>
      <c r="C13" s="26" t="s">
        <v>133</v>
      </c>
    </row>
    <row r="14" spans="1:4">
      <c r="A14" s="26" t="s">
        <v>470</v>
      </c>
      <c r="B14" s="28"/>
      <c r="C14" s="48"/>
    </row>
    <row r="15" spans="1:4">
      <c r="A15" s="26" t="s">
        <v>138</v>
      </c>
      <c r="B15" s="28"/>
      <c r="C15" s="48"/>
      <c r="D15" s="23" t="str">
        <f>IF(B15&gt;C14,"年末1-2年（含2年）大于年初1年以内（含1年）","-")</f>
        <v>-</v>
      </c>
    </row>
    <row r="16" spans="1:4">
      <c r="A16" s="26" t="s">
        <v>139</v>
      </c>
      <c r="B16" s="28"/>
      <c r="C16" s="48"/>
      <c r="D16" s="23" t="str">
        <f>IF(B16&gt;C15,"年末2-3年（含3年）大于年初1-2年（含2年）","-")</f>
        <v>-</v>
      </c>
    </row>
    <row r="17" spans="1:5">
      <c r="A17" s="26" t="s">
        <v>140</v>
      </c>
      <c r="B17" s="28"/>
      <c r="C17" s="48"/>
      <c r="D17" s="23" t="str">
        <f>IF(B17&gt;C16,"年末3年以上大于年初2-3年（含3年）","-")</f>
        <v>-</v>
      </c>
    </row>
    <row r="18" spans="1:5">
      <c r="A18" s="26" t="s">
        <v>141</v>
      </c>
      <c r="B18" s="28">
        <f>SUM(B14:B17)</f>
        <v>0</v>
      </c>
      <c r="C18" s="28">
        <f>SUM(C14:C17)</f>
        <v>0</v>
      </c>
    </row>
    <row r="19" spans="1:5">
      <c r="A19" s="26" t="s">
        <v>142</v>
      </c>
      <c r="B19" s="28"/>
      <c r="C19" s="48"/>
    </row>
    <row r="20" spans="1:5">
      <c r="A20" s="26" t="s">
        <v>135</v>
      </c>
      <c r="B20" s="48">
        <f>B18-B19</f>
        <v>0</v>
      </c>
      <c r="C20" s="48">
        <f>C18-C19</f>
        <v>0</v>
      </c>
    </row>
    <row r="21" spans="1:5">
      <c r="A21" s="27" t="s">
        <v>2</v>
      </c>
      <c r="B21" s="28">
        <f>试算平衡表!D6</f>
        <v>8165247.9900000002</v>
      </c>
      <c r="C21" s="28">
        <f>试算平衡表!C6</f>
        <v>5547847.9900000002</v>
      </c>
    </row>
    <row r="22" spans="1:5">
      <c r="A22" s="27" t="s">
        <v>20</v>
      </c>
      <c r="B22" s="28">
        <f>B20-B21</f>
        <v>-8165247.9900000002</v>
      </c>
      <c r="C22" s="28">
        <f>C20-C21</f>
        <v>-5547847.9900000002</v>
      </c>
    </row>
    <row r="23" spans="1:5">
      <c r="A23" s="23" t="s">
        <v>143</v>
      </c>
    </row>
    <row r="24" spans="1:5">
      <c r="A24" s="26" t="s">
        <v>144</v>
      </c>
      <c r="B24" s="26" t="s">
        <v>132</v>
      </c>
      <c r="C24" s="26" t="s">
        <v>145</v>
      </c>
      <c r="D24" s="26" t="s">
        <v>146</v>
      </c>
      <c r="E24" s="26" t="s">
        <v>147</v>
      </c>
    </row>
    <row r="25" spans="1:5">
      <c r="A25" s="27" t="str">
        <f>IF(B25&lt;&gt;0,_xlfn.XLOOKUP(B25,往来项目数据聚合!CE:CE,往来项目数据聚合!CD:CD),0)</f>
        <v>F有限公司</v>
      </c>
      <c r="B25" s="28">
        <f>LARGE(往来项目数据聚合!CE:CE,E25)</f>
        <v>1327000.8799999999</v>
      </c>
      <c r="C25" s="26" t="str">
        <f>IF(COUNTIF(往来项目数据聚合!CD:CD,A25)&gt;1,"有","-")</f>
        <v>-</v>
      </c>
      <c r="D25" s="26" t="str">
        <f>IF(COUNTIF(往来项目数据聚合!CE:CE,B25)&gt;1,"有","-")</f>
        <v>-</v>
      </c>
      <c r="E25" s="26">
        <v>1</v>
      </c>
    </row>
    <row r="26" spans="1:5">
      <c r="A26" s="27" t="str">
        <f>IF(B26&lt;&gt;0,_xlfn.XLOOKUP(B26,往来项目数据聚合!CE:CE,往来项目数据聚合!CD:CD),0)</f>
        <v>H有限公司</v>
      </c>
      <c r="B26" s="28">
        <f>LARGE(往来项目数据聚合!CE:CE,E26)</f>
        <v>1005855.3399999999</v>
      </c>
      <c r="C26" s="26" t="str">
        <f>IF(COUNTIF(往来项目数据聚合!CD:CD,A26)&gt;1,"有","-")</f>
        <v>-</v>
      </c>
      <c r="D26" s="26" t="str">
        <f>IF(COUNTIF(往来项目数据聚合!CE:CE,B26)&gt;1,"有","-")</f>
        <v>-</v>
      </c>
      <c r="E26" s="26">
        <v>2</v>
      </c>
    </row>
    <row r="27" spans="1:5">
      <c r="A27" s="27" t="str">
        <f>IF(B27&lt;&gt;0,_xlfn.XLOOKUP(B27,往来项目数据聚合!CE:CE,往来项目数据聚合!CD:CD),0)</f>
        <v>A有限公司</v>
      </c>
      <c r="B27" s="28">
        <f>LARGE(往来项目数据聚合!CE:CE,E27)</f>
        <v>918044.45000000019</v>
      </c>
      <c r="C27" s="26" t="str">
        <f>IF(COUNTIF(往来项目数据聚合!CD:CD,A27)&gt;1,"有","-")</f>
        <v>-</v>
      </c>
      <c r="D27" s="26" t="str">
        <f>IF(COUNTIF(往来项目数据聚合!CE:CE,B27)&gt;1,"有","-")</f>
        <v>-</v>
      </c>
      <c r="E27" s="26">
        <v>3</v>
      </c>
    </row>
    <row r="28" spans="1:5">
      <c r="A28" s="27" t="str">
        <f>IF(B28&lt;&gt;0,_xlfn.XLOOKUP(B28,往来项目数据聚合!CE:CE,往来项目数据聚合!CD:CD),0)</f>
        <v>I有限公司</v>
      </c>
      <c r="B28" s="28">
        <f>LARGE(往来项目数据聚合!CE:CE,E28)</f>
        <v>917929.43000000017</v>
      </c>
      <c r="C28" s="26" t="str">
        <f>IF(COUNTIF(往来项目数据聚合!CD:CD,A28)&gt;1,"有","-")</f>
        <v>-</v>
      </c>
      <c r="D28" s="26" t="str">
        <f>IF(COUNTIF(往来项目数据聚合!CE:CE,B28)&gt;1,"有","-")</f>
        <v>-</v>
      </c>
      <c r="E28" s="26">
        <v>4</v>
      </c>
    </row>
    <row r="29" spans="1:5">
      <c r="A29" s="27" t="str">
        <f>IF(B29&lt;&gt;0,_xlfn.XLOOKUP(B29,往来项目数据聚合!CE:CE,往来项目数据聚合!CD:CD),0)</f>
        <v>G有限公司</v>
      </c>
      <c r="B29" s="28">
        <f>LARGE(往来项目数据聚合!CE:CE,E29)</f>
        <v>849155.23</v>
      </c>
      <c r="C29" s="26" t="str">
        <f>IF(COUNTIF(往来项目数据聚合!CD:CD,A29)&gt;1,"有","-")</f>
        <v>-</v>
      </c>
      <c r="D29" s="26" t="str">
        <f>IF(COUNTIF(往来项目数据聚合!CE:CE,B29)&gt;1,"有","-")</f>
        <v>-</v>
      </c>
      <c r="E29" s="26">
        <v>5</v>
      </c>
    </row>
    <row r="30" spans="1:5">
      <c r="A30" s="47" t="s">
        <v>148</v>
      </c>
      <c r="B30" s="47"/>
    </row>
    <row r="31" spans="1:5">
      <c r="A31" s="105" t="s">
        <v>479</v>
      </c>
      <c r="B31" s="105" t="s">
        <v>132</v>
      </c>
    </row>
    <row r="32" spans="1:5">
      <c r="A32" s="105" t="s">
        <v>468</v>
      </c>
      <c r="B32" s="50">
        <f>SUM(往来项目数据聚合!S:S)</f>
        <v>205411.09999999998</v>
      </c>
    </row>
    <row r="33" spans="1:5">
      <c r="A33" s="105" t="s">
        <v>469</v>
      </c>
      <c r="B33" s="50">
        <f>SUM(往来项目数据聚合!T:T)</f>
        <v>524637.24</v>
      </c>
    </row>
    <row r="34" spans="1:5">
      <c r="A34" s="26" t="s">
        <v>137</v>
      </c>
      <c r="B34" s="26" t="s">
        <v>132</v>
      </c>
      <c r="C34" s="26" t="s">
        <v>133</v>
      </c>
    </row>
    <row r="35" spans="1:5">
      <c r="A35" s="26" t="s">
        <v>470</v>
      </c>
      <c r="B35" s="28"/>
      <c r="C35" s="48"/>
    </row>
    <row r="36" spans="1:5">
      <c r="A36" s="26" t="s">
        <v>138</v>
      </c>
      <c r="B36" s="28"/>
      <c r="C36" s="48"/>
      <c r="D36" s="23" t="str">
        <f>IF(B36&gt;C35,"年末1-2年（含2年）大于年初1年以内（含1年）","-")</f>
        <v>-</v>
      </c>
    </row>
    <row r="37" spans="1:5">
      <c r="A37" s="26" t="s">
        <v>139</v>
      </c>
      <c r="B37" s="28"/>
      <c r="C37" s="48"/>
      <c r="D37" s="23" t="str">
        <f>IF(B37&gt;C36,"年末2-3年（含3年）大于年初1-2年（含2年）","-")</f>
        <v>-</v>
      </c>
    </row>
    <row r="38" spans="1:5">
      <c r="A38" s="26" t="s">
        <v>140</v>
      </c>
      <c r="B38" s="28"/>
      <c r="C38" s="48"/>
      <c r="D38" s="23" t="str">
        <f>IF(B38&gt;C37,"年末3年以上大于年初2-3年（含3年）","-")</f>
        <v>-</v>
      </c>
    </row>
    <row r="39" spans="1:5">
      <c r="A39" s="26" t="s">
        <v>141</v>
      </c>
      <c r="B39" s="28">
        <f>SUM(B35:B38)</f>
        <v>0</v>
      </c>
      <c r="C39" s="28">
        <f>SUM(C35:C38)</f>
        <v>0</v>
      </c>
    </row>
    <row r="40" spans="1:5">
      <c r="A40" s="26" t="s">
        <v>142</v>
      </c>
      <c r="B40" s="28"/>
      <c r="C40" s="48"/>
    </row>
    <row r="41" spans="1:5">
      <c r="A41" s="26" t="s">
        <v>135</v>
      </c>
      <c r="B41" s="48">
        <f>B39-B40</f>
        <v>0</v>
      </c>
      <c r="C41" s="48">
        <f>C39-C40</f>
        <v>0</v>
      </c>
    </row>
    <row r="42" spans="1:5">
      <c r="A42" s="27" t="s">
        <v>2</v>
      </c>
      <c r="B42" s="28">
        <f>试算平衡表!D8</f>
        <v>730048.34</v>
      </c>
      <c r="C42" s="28">
        <f>试算平衡表!C8</f>
        <v>2001987.24</v>
      </c>
    </row>
    <row r="43" spans="1:5">
      <c r="A43" s="27" t="s">
        <v>20</v>
      </c>
      <c r="B43" s="28">
        <f>B41-B42</f>
        <v>-730048.34</v>
      </c>
      <c r="C43" s="28">
        <f>C41-C42</f>
        <v>-2001987.24</v>
      </c>
    </row>
    <row r="44" spans="1:5">
      <c r="A44" s="23" t="s">
        <v>149</v>
      </c>
    </row>
    <row r="45" spans="1:5">
      <c r="A45" s="26" t="s">
        <v>144</v>
      </c>
      <c r="B45" s="26" t="s">
        <v>132</v>
      </c>
      <c r="C45" s="26" t="s">
        <v>145</v>
      </c>
      <c r="D45" s="26" t="s">
        <v>146</v>
      </c>
      <c r="E45" s="26" t="s">
        <v>147</v>
      </c>
    </row>
    <row r="46" spans="1:5">
      <c r="A46" s="27" t="str">
        <f>IF(B46&lt;&gt;0,_xlfn.XLOOKUP(B46,往来项目数据聚合!CG:CG,往来项目数据聚合!CF:CF),0)</f>
        <v>O有限公司</v>
      </c>
      <c r="B46" s="28">
        <f>LARGE(往来项目数据聚合!CG:CG,E46)</f>
        <v>730048.34</v>
      </c>
      <c r="C46" s="26" t="str">
        <f>IF(COUNTIF(往来项目数据聚合!CF:CF,A46)&gt;1,"有","-")</f>
        <v>-</v>
      </c>
      <c r="D46" s="26" t="str">
        <f>IF(COUNTIF(往来项目数据聚合!CG:CG,B46)&gt;1,"有","-")</f>
        <v>-</v>
      </c>
      <c r="E46" s="26">
        <v>1</v>
      </c>
    </row>
    <row r="47" spans="1:5">
      <c r="A47" s="27">
        <f>IF(B47&lt;&gt;0,_xlfn.XLOOKUP(B47,往来项目数据聚合!CG:CG,往来项目数据聚合!CF:CF),0)</f>
        <v>0</v>
      </c>
      <c r="B47" s="28">
        <f>LARGE(往来项目数据聚合!CG:CG,E47)</f>
        <v>0</v>
      </c>
      <c r="C47" s="26" t="str">
        <f>IF(COUNTIF(往来项目数据聚合!CF:CF,A47)&gt;1,"有","-")</f>
        <v>-</v>
      </c>
      <c r="D47" s="26" t="str">
        <f>IF(COUNTIF(往来项目数据聚合!CG:CG,B47)&gt;1,"有","-")</f>
        <v>有</v>
      </c>
      <c r="E47" s="26">
        <v>2</v>
      </c>
    </row>
    <row r="48" spans="1:5">
      <c r="A48" s="27">
        <f>IF(B48&lt;&gt;0,_xlfn.XLOOKUP(B48,往来项目数据聚合!CG:CG,往来项目数据聚合!CF:CF),0)</f>
        <v>0</v>
      </c>
      <c r="B48" s="28">
        <f>LARGE(往来项目数据聚合!CG:CG,E48)</f>
        <v>0</v>
      </c>
      <c r="C48" s="26" t="str">
        <f>IF(COUNTIF(往来项目数据聚合!CF:CF,A48)&gt;1,"有","-")</f>
        <v>-</v>
      </c>
      <c r="D48" s="26" t="str">
        <f>IF(COUNTIF(往来项目数据聚合!CG:CG,B48)&gt;1,"有","-")</f>
        <v>有</v>
      </c>
      <c r="E48" s="26">
        <v>3</v>
      </c>
    </row>
    <row r="49" spans="1:5">
      <c r="A49" s="27">
        <f>IF(B49&lt;&gt;0,_xlfn.XLOOKUP(B49,往来项目数据聚合!CG:CG,往来项目数据聚合!CF:CF),0)</f>
        <v>0</v>
      </c>
      <c r="B49" s="28">
        <f>LARGE(往来项目数据聚合!CG:CG,E49)</f>
        <v>0</v>
      </c>
      <c r="C49" s="26" t="str">
        <f>IF(COUNTIF(往来项目数据聚合!CF:CF,A49)&gt;1,"有","-")</f>
        <v>-</v>
      </c>
      <c r="D49" s="26" t="str">
        <f>IF(COUNTIF(往来项目数据聚合!CG:CG,B49)&gt;1,"有","-")</f>
        <v>有</v>
      </c>
      <c r="E49" s="26">
        <v>4</v>
      </c>
    </row>
    <row r="50" spans="1:5">
      <c r="A50" s="27">
        <f>IF(B50&lt;&gt;0,_xlfn.XLOOKUP(B50,往来项目数据聚合!CG:CG,往来项目数据聚合!CF:CF),0)</f>
        <v>0</v>
      </c>
      <c r="B50" s="28">
        <f>LARGE(往来项目数据聚合!CG:CG,E50)</f>
        <v>0</v>
      </c>
      <c r="C50" s="26" t="str">
        <f>IF(COUNTIF(往来项目数据聚合!CF:CF,A50)&gt;1,"有","-")</f>
        <v>-</v>
      </c>
      <c r="D50" s="26" t="str">
        <f>IF(COUNTIF(往来项目数据聚合!CG:CG,B50)&gt;1,"有","-")</f>
        <v>有</v>
      </c>
      <c r="E50" s="26">
        <v>5</v>
      </c>
    </row>
    <row r="51" spans="1:5">
      <c r="A51" s="47" t="s">
        <v>258</v>
      </c>
      <c r="B51" s="47"/>
    </row>
    <row r="52" spans="1:5">
      <c r="A52" s="105" t="s">
        <v>479</v>
      </c>
      <c r="B52" s="105" t="s">
        <v>132</v>
      </c>
    </row>
    <row r="53" spans="1:5">
      <c r="A53" s="105" t="s">
        <v>468</v>
      </c>
      <c r="B53" s="50">
        <f>SUM(往来项目数据聚合!AC:AC)</f>
        <v>0</v>
      </c>
    </row>
    <row r="54" spans="1:5">
      <c r="A54" s="105" t="s">
        <v>469</v>
      </c>
      <c r="B54" s="50">
        <f>SUM(往来项目数据聚合!AD:AD)</f>
        <v>0</v>
      </c>
    </row>
    <row r="55" spans="1:5">
      <c r="A55" s="26" t="s">
        <v>137</v>
      </c>
      <c r="B55" s="26" t="s">
        <v>132</v>
      </c>
      <c r="C55" s="26" t="s">
        <v>133</v>
      </c>
    </row>
    <row r="56" spans="1:5">
      <c r="A56" s="26" t="s">
        <v>470</v>
      </c>
      <c r="B56" s="28"/>
      <c r="C56" s="48"/>
    </row>
    <row r="57" spans="1:5">
      <c r="A57" s="26" t="s">
        <v>138</v>
      </c>
      <c r="B57" s="28"/>
      <c r="C57" s="48"/>
      <c r="D57" s="23" t="str">
        <f>IF(B57&gt;C56,"年末1-2年（含2年）大于年初1年以内（含1年）","-")</f>
        <v>-</v>
      </c>
    </row>
    <row r="58" spans="1:5">
      <c r="A58" s="26" t="s">
        <v>139</v>
      </c>
      <c r="B58" s="28"/>
      <c r="C58" s="48"/>
      <c r="D58" s="23" t="str">
        <f>IF(B58&gt;C57,"年末2-3年（含3年）大于年初1-2年（含2年）","-")</f>
        <v>-</v>
      </c>
    </row>
    <row r="59" spans="1:5">
      <c r="A59" s="26" t="s">
        <v>140</v>
      </c>
      <c r="B59" s="28"/>
      <c r="C59" s="48"/>
      <c r="D59" s="23" t="str">
        <f>IF(B59&gt;C58,"年末3年以上大于年初2-3年（含3年）","-")</f>
        <v>-</v>
      </c>
    </row>
    <row r="60" spans="1:5">
      <c r="A60" s="26" t="s">
        <v>141</v>
      </c>
      <c r="B60" s="28">
        <f>SUM(B56:B59)</f>
        <v>0</v>
      </c>
      <c r="C60" s="28">
        <f>SUM(C56:C59)</f>
        <v>0</v>
      </c>
    </row>
    <row r="61" spans="1:5">
      <c r="A61" s="26" t="s">
        <v>142</v>
      </c>
      <c r="B61" s="28"/>
      <c r="C61" s="48"/>
    </row>
    <row r="62" spans="1:5">
      <c r="A62" s="26" t="s">
        <v>135</v>
      </c>
      <c r="B62" s="48">
        <f>B60-B61</f>
        <v>0</v>
      </c>
      <c r="C62" s="48">
        <f>C60-C61</f>
        <v>0</v>
      </c>
    </row>
    <row r="63" spans="1:5">
      <c r="A63" s="27" t="s">
        <v>2</v>
      </c>
      <c r="B63" s="28">
        <f>试算平衡表!D11</f>
        <v>0</v>
      </c>
      <c r="C63" s="28">
        <f>试算平衡表!C11</f>
        <v>0</v>
      </c>
    </row>
    <row r="64" spans="1:5">
      <c r="A64" s="27" t="s">
        <v>20</v>
      </c>
      <c r="B64" s="28">
        <f>B62-B63</f>
        <v>0</v>
      </c>
      <c r="C64" s="28">
        <f>C62-C63</f>
        <v>0</v>
      </c>
    </row>
    <row r="65" spans="1:5">
      <c r="A65" s="23" t="s">
        <v>263</v>
      </c>
    </row>
    <row r="66" spans="1:5">
      <c r="A66" s="26" t="s">
        <v>144</v>
      </c>
      <c r="B66" s="26" t="s">
        <v>132</v>
      </c>
      <c r="C66" s="26" t="s">
        <v>145</v>
      </c>
      <c r="D66" s="26" t="s">
        <v>146</v>
      </c>
      <c r="E66" s="26" t="s">
        <v>147</v>
      </c>
    </row>
    <row r="67" spans="1:5">
      <c r="A67" s="27">
        <f>IF(B67&lt;&gt;0,_xlfn.XLOOKUP(B67,往来项目数据聚合!CI:CI,往来项目数据聚合!CH:CH),0)</f>
        <v>0</v>
      </c>
      <c r="B67" s="28">
        <f>LARGE(往来项目数据聚合!CI:CI,E67)</f>
        <v>0</v>
      </c>
      <c r="C67" s="26" t="str">
        <f>IF(COUNTIF(往来项目数据聚合!CH:CH,A67)&gt;1,"有","-")</f>
        <v>-</v>
      </c>
      <c r="D67" s="26" t="str">
        <f>IF(COUNTIF(往来项目数据聚合!CI:CI,B67)&gt;1,"有","-")</f>
        <v>有</v>
      </c>
      <c r="E67" s="26">
        <v>1</v>
      </c>
    </row>
    <row r="68" spans="1:5">
      <c r="A68" s="27">
        <f>IF(B68&lt;&gt;0,_xlfn.XLOOKUP(B68,往来项目数据聚合!CI:CI,往来项目数据聚合!CH:CH),0)</f>
        <v>0</v>
      </c>
      <c r="B68" s="28">
        <f>LARGE(往来项目数据聚合!CI:CI,E68)</f>
        <v>0</v>
      </c>
      <c r="C68" s="26" t="str">
        <f>IF(COUNTIF(往来项目数据聚合!CH:CH,A68)&gt;1,"有","-")</f>
        <v>-</v>
      </c>
      <c r="D68" s="26" t="str">
        <f>IF(COUNTIF(往来项目数据聚合!CI:CI,B68)&gt;1,"有","-")</f>
        <v>有</v>
      </c>
      <c r="E68" s="26">
        <v>2</v>
      </c>
    </row>
    <row r="69" spans="1:5">
      <c r="A69" s="27">
        <f>IF(B69&lt;&gt;0,_xlfn.XLOOKUP(B69,往来项目数据聚合!CI:CI,往来项目数据聚合!CH:CH),0)</f>
        <v>0</v>
      </c>
      <c r="B69" s="28">
        <f>LARGE(往来项目数据聚合!CI:CI,E69)</f>
        <v>0</v>
      </c>
      <c r="C69" s="26" t="str">
        <f>IF(COUNTIF(往来项目数据聚合!CH:CH,A69)&gt;1,"有","-")</f>
        <v>-</v>
      </c>
      <c r="D69" s="26" t="str">
        <f>IF(COUNTIF(往来项目数据聚合!CI:CI,B69)&gt;1,"有","-")</f>
        <v>有</v>
      </c>
      <c r="E69" s="26">
        <v>3</v>
      </c>
    </row>
    <row r="70" spans="1:5">
      <c r="A70" s="27">
        <f>IF(B70&lt;&gt;0,_xlfn.XLOOKUP(B70,往来项目数据聚合!CI:CI,往来项目数据聚合!CH:CH),0)</f>
        <v>0</v>
      </c>
      <c r="B70" s="28">
        <f>LARGE(往来项目数据聚合!CI:CI,E70)</f>
        <v>0</v>
      </c>
      <c r="C70" s="26" t="str">
        <f>IF(COUNTIF(往来项目数据聚合!CH:CH,A70)&gt;1,"有","-")</f>
        <v>-</v>
      </c>
      <c r="D70" s="26" t="str">
        <f>IF(COUNTIF(往来项目数据聚合!CI:CI,B70)&gt;1,"有","-")</f>
        <v>有</v>
      </c>
      <c r="E70" s="26">
        <v>4</v>
      </c>
    </row>
    <row r="71" spans="1:5">
      <c r="A71" s="27">
        <f>IF(B71&lt;&gt;0,_xlfn.XLOOKUP(B71,往来项目数据聚合!CI:CI,往来项目数据聚合!CH:CH),0)</f>
        <v>0</v>
      </c>
      <c r="B71" s="28">
        <f>LARGE(往来项目数据聚合!CI:CI,E71)</f>
        <v>0</v>
      </c>
      <c r="C71" s="26" t="str">
        <f>IF(COUNTIF(往来项目数据聚合!CH:CH,A71)&gt;1,"有","-")</f>
        <v>-</v>
      </c>
      <c r="D71" s="26" t="str">
        <f>IF(COUNTIF(往来项目数据聚合!CI:CI,B71)&gt;1,"有","-")</f>
        <v>有</v>
      </c>
      <c r="E71" s="26">
        <v>5</v>
      </c>
    </row>
    <row r="72" spans="1:5">
      <c r="A72" s="47" t="s">
        <v>150</v>
      </c>
      <c r="B72" s="47"/>
    </row>
    <row r="73" spans="1:5">
      <c r="A73" s="105" t="s">
        <v>137</v>
      </c>
      <c r="B73" s="105" t="s">
        <v>132</v>
      </c>
    </row>
    <row r="74" spans="1:5">
      <c r="A74" s="105" t="s">
        <v>468</v>
      </c>
      <c r="B74" s="50">
        <f>SUM(往来项目数据聚合!AM:AM)</f>
        <v>0</v>
      </c>
    </row>
    <row r="75" spans="1:5">
      <c r="A75" s="105" t="s">
        <v>469</v>
      </c>
      <c r="B75" s="50">
        <f>SUM(往来项目数据聚合!AN:AN)</f>
        <v>219934.57</v>
      </c>
    </row>
    <row r="76" spans="1:5">
      <c r="A76" s="26" t="s">
        <v>137</v>
      </c>
      <c r="B76" s="26" t="s">
        <v>132</v>
      </c>
      <c r="C76" s="26" t="s">
        <v>133</v>
      </c>
    </row>
    <row r="77" spans="1:5">
      <c r="A77" s="26" t="s">
        <v>470</v>
      </c>
      <c r="B77" s="28"/>
      <c r="C77" s="48"/>
    </row>
    <row r="78" spans="1:5">
      <c r="A78" s="26" t="s">
        <v>138</v>
      </c>
      <c r="B78" s="28"/>
      <c r="C78" s="48"/>
      <c r="D78" s="23" t="str">
        <f>IF(B78&gt;C77,"年末1-2年（含2年）大于年初1年以内（含1年）","-")</f>
        <v>-</v>
      </c>
    </row>
    <row r="79" spans="1:5">
      <c r="A79" s="26" t="s">
        <v>139</v>
      </c>
      <c r="B79" s="28"/>
      <c r="C79" s="48"/>
      <c r="D79" s="23" t="str">
        <f>IF(B79&gt;C78,"年末2-3年（含3年）大于年初1-2年（含2年）","-")</f>
        <v>-</v>
      </c>
    </row>
    <row r="80" spans="1:5">
      <c r="A80" s="26" t="s">
        <v>140</v>
      </c>
      <c r="B80" s="28"/>
      <c r="C80" s="48"/>
      <c r="D80" s="23" t="str">
        <f>IF(B80&gt;C79,"年末3年以上大于年初2-3年（含3年）","-")</f>
        <v>-</v>
      </c>
    </row>
    <row r="81" spans="1:5">
      <c r="A81" s="26" t="s">
        <v>141</v>
      </c>
      <c r="B81" s="28">
        <f>SUM(B77:B80)</f>
        <v>0</v>
      </c>
      <c r="C81" s="28">
        <f>SUM(C77:C80)</f>
        <v>0</v>
      </c>
    </row>
    <row r="82" spans="1:5">
      <c r="A82" s="26" t="s">
        <v>142</v>
      </c>
      <c r="B82" s="28"/>
      <c r="C82" s="48"/>
    </row>
    <row r="83" spans="1:5">
      <c r="A83" s="26" t="s">
        <v>135</v>
      </c>
      <c r="B83" s="48">
        <f>B81-B82</f>
        <v>0</v>
      </c>
      <c r="C83" s="48">
        <f>C81-C82</f>
        <v>0</v>
      </c>
    </row>
    <row r="84" spans="1:5">
      <c r="A84" s="27" t="s">
        <v>2</v>
      </c>
      <c r="B84" s="28">
        <f>试算平衡表!D9</f>
        <v>219934.57</v>
      </c>
      <c r="C84" s="28">
        <f>试算平衡表!C9</f>
        <v>229934.57</v>
      </c>
    </row>
    <row r="85" spans="1:5">
      <c r="A85" s="27" t="s">
        <v>20</v>
      </c>
      <c r="B85" s="28">
        <f>B83-B84</f>
        <v>-219934.57</v>
      </c>
      <c r="C85" s="28">
        <f>C83-C84</f>
        <v>-229934.57</v>
      </c>
    </row>
    <row r="86" spans="1:5">
      <c r="A86" s="23" t="s">
        <v>151</v>
      </c>
    </row>
    <row r="87" spans="1:5">
      <c r="A87" s="26" t="s">
        <v>144</v>
      </c>
      <c r="B87" s="26" t="s">
        <v>132</v>
      </c>
      <c r="C87" s="26" t="s">
        <v>145</v>
      </c>
      <c r="D87" s="26" t="s">
        <v>146</v>
      </c>
      <c r="E87" s="26" t="s">
        <v>147</v>
      </c>
    </row>
    <row r="88" spans="1:5">
      <c r="A88" s="27" t="str">
        <f>IF(B88&lt;&gt;0,_xlfn.XLOOKUP(B88,往来项目数据聚合!CK:CK,往来项目数据聚合!CJ:CJ),0)</f>
        <v>王五</v>
      </c>
      <c r="B88" s="28">
        <f>LARGE(往来项目数据聚合!CK:CK,E88)</f>
        <v>82164.360000000015</v>
      </c>
      <c r="C88" s="26" t="str">
        <f>IF(COUNTIF(往来项目数据聚合!CJ:CJ,A88)&gt;1,"有","-")</f>
        <v>-</v>
      </c>
      <c r="D88" s="26" t="str">
        <f>IF(COUNTIF(往来项目数据聚合!CK:CK,B88)&gt;1,"有","-")</f>
        <v>-</v>
      </c>
      <c r="E88" s="26">
        <v>1</v>
      </c>
    </row>
    <row r="89" spans="1:5">
      <c r="A89" s="27" t="str">
        <f>IF(B89&lt;&gt;0,_xlfn.XLOOKUP(B89,往来项目数据聚合!CK:CK,往来项目数据聚合!CJ:CJ),0)</f>
        <v>张三</v>
      </c>
      <c r="B89" s="28">
        <f>LARGE(往来项目数据聚合!CK:CK,E89)</f>
        <v>78922.34</v>
      </c>
      <c r="C89" s="26" t="str">
        <f>IF(COUNTIF(往来项目数据聚合!CJ:CJ,A89)&gt;1,"有","-")</f>
        <v>-</v>
      </c>
      <c r="D89" s="26" t="str">
        <f>IF(COUNTIF(往来项目数据聚合!CK:CK,B89)&gt;1,"有","-")</f>
        <v>-</v>
      </c>
      <c r="E89" s="26">
        <v>2</v>
      </c>
    </row>
    <row r="90" spans="1:5">
      <c r="A90" s="27" t="str">
        <f>IF(B90&lt;&gt;0,_xlfn.XLOOKUP(B90,往来项目数据聚合!CK:CK,往来项目数据聚合!CJ:CJ),0)</f>
        <v>李四</v>
      </c>
      <c r="B90" s="28">
        <f>LARGE(往来项目数据聚合!CK:CK,E90)</f>
        <v>58847.869999999995</v>
      </c>
      <c r="C90" s="26" t="str">
        <f>IF(COUNTIF(往来项目数据聚合!CJ:CJ,A90)&gt;1,"有","-")</f>
        <v>-</v>
      </c>
      <c r="D90" s="26" t="str">
        <f>IF(COUNTIF(往来项目数据聚合!CK:CK,B90)&gt;1,"有","-")</f>
        <v>-</v>
      </c>
      <c r="E90" s="26">
        <v>3</v>
      </c>
    </row>
    <row r="91" spans="1:5">
      <c r="A91" s="27">
        <f>IF(B91&lt;&gt;0,_xlfn.XLOOKUP(B91,往来项目数据聚合!CK:CK,往来项目数据聚合!CJ:CJ),0)</f>
        <v>0</v>
      </c>
      <c r="B91" s="28">
        <f>LARGE(往来项目数据聚合!CK:CK,E91)</f>
        <v>0</v>
      </c>
      <c r="C91" s="26" t="str">
        <f>IF(COUNTIF(往来项目数据聚合!CJ:CJ,A91)&gt;1,"有","-")</f>
        <v>-</v>
      </c>
      <c r="D91" s="26" t="str">
        <f>IF(COUNTIF(往来项目数据聚合!CK:CK,B91)&gt;1,"有","-")</f>
        <v>有</v>
      </c>
      <c r="E91" s="26">
        <v>4</v>
      </c>
    </row>
    <row r="92" spans="1:5">
      <c r="A92" s="27">
        <f>IF(B92&lt;&gt;0,_xlfn.XLOOKUP(B92,往来项目数据聚合!CK:CK,往来项目数据聚合!CJ:CJ),0)</f>
        <v>0</v>
      </c>
      <c r="B92" s="28">
        <f>LARGE(往来项目数据聚合!CK:CK,E92)</f>
        <v>0</v>
      </c>
      <c r="C92" s="26" t="str">
        <f>IF(COUNTIF(往来项目数据聚合!CJ:CJ,A92)&gt;1,"有","-")</f>
        <v>-</v>
      </c>
      <c r="D92" s="26" t="str">
        <f>IF(COUNTIF(往来项目数据聚合!CK:CK,B92)&gt;1,"有","-")</f>
        <v>有</v>
      </c>
      <c r="E92" s="26">
        <v>5</v>
      </c>
    </row>
    <row r="93" spans="1:5">
      <c r="A93" s="47" t="s">
        <v>40</v>
      </c>
      <c r="B93" s="47"/>
      <c r="C93" s="47"/>
      <c r="D93" s="47"/>
      <c r="E93" s="47"/>
    </row>
    <row r="94" spans="1:5">
      <c r="A94" s="26" t="s">
        <v>144</v>
      </c>
      <c r="B94" s="26" t="s">
        <v>133</v>
      </c>
      <c r="C94" s="26" t="s">
        <v>152</v>
      </c>
      <c r="D94" s="26" t="s">
        <v>153</v>
      </c>
      <c r="E94" s="26" t="s">
        <v>132</v>
      </c>
    </row>
    <row r="95" spans="1:5">
      <c r="A95" s="49" t="s">
        <v>154</v>
      </c>
      <c r="B95" s="50">
        <f>SUM(B96:B100)</f>
        <v>2007688.9899999998</v>
      </c>
      <c r="C95" s="50">
        <f>SUM(C96:C100)</f>
        <v>350000</v>
      </c>
      <c r="D95" s="50">
        <f>SUM(D96:D100)</f>
        <v>0</v>
      </c>
      <c r="E95" s="50">
        <f>SUM(E96:E100)</f>
        <v>2357688.9899999998</v>
      </c>
    </row>
    <row r="96" spans="1:5">
      <c r="A96" s="27" t="s">
        <v>482</v>
      </c>
      <c r="B96" s="28">
        <f>SUMIF(科目余额表[测算项目],A96,科目余额表[期初借方])</f>
        <v>1877654.6099999999</v>
      </c>
      <c r="C96" s="28">
        <f>SUMIF(科目余额表[测算项目],A96,科目余额表[本期借方])</f>
        <v>350000</v>
      </c>
      <c r="D96" s="28">
        <f>SUMIF(科目余额表[测算项目],A96,科目余额表[本期贷方])</f>
        <v>0</v>
      </c>
      <c r="E96" s="28">
        <f>SUMIF(科目余额表[测算项目],A96,科目余额表[期末借方])</f>
        <v>2227654.61</v>
      </c>
    </row>
    <row r="97" spans="1:5">
      <c r="A97" s="27" t="s">
        <v>483</v>
      </c>
      <c r="B97" s="28">
        <f>SUMIF(科目余额表[测算项目],A97,科目余额表[期初借方])</f>
        <v>130034.38</v>
      </c>
      <c r="C97" s="28">
        <f>SUMIF(科目余额表[测算项目],A97,科目余额表[本期借方])</f>
        <v>0</v>
      </c>
      <c r="D97" s="28">
        <f>SUMIF(科目余额表[测算项目],A97,科目余额表[本期贷方])</f>
        <v>0</v>
      </c>
      <c r="E97" s="28">
        <f>SUMIF(科目余额表[测算项目],A97,科目余额表[期末借方])</f>
        <v>130034.38</v>
      </c>
    </row>
    <row r="98" spans="1:5">
      <c r="A98" s="27"/>
      <c r="B98" s="28">
        <f>SUMIF(科目余额表[测算项目],A98,科目余额表[期初借方])</f>
        <v>0</v>
      </c>
      <c r="C98" s="28">
        <f>SUMIF(科目余额表[测算项目],A98,科目余额表[本期借方])</f>
        <v>0</v>
      </c>
      <c r="D98" s="28">
        <f>SUMIF(科目余额表[测算项目],A98,科目余额表[本期贷方])</f>
        <v>0</v>
      </c>
      <c r="E98" s="28">
        <f>SUMIF(科目余额表[测算项目],A98,科目余额表[期末借方])</f>
        <v>0</v>
      </c>
    </row>
    <row r="99" spans="1:5">
      <c r="A99" s="27"/>
      <c r="B99" s="28">
        <f>SUMIF(科目余额表[测算项目],A99,科目余额表[期初借方])</f>
        <v>0</v>
      </c>
      <c r="C99" s="28">
        <f>SUMIF(科目余额表[测算项目],A99,科目余额表[本期借方])</f>
        <v>0</v>
      </c>
      <c r="D99" s="28">
        <f>SUMIF(科目余额表[测算项目],A99,科目余额表[本期贷方])</f>
        <v>0</v>
      </c>
      <c r="E99" s="28">
        <f>SUMIF(科目余额表[测算项目],A99,科目余额表[期末借方])</f>
        <v>0</v>
      </c>
    </row>
    <row r="100" spans="1:5">
      <c r="A100" s="27"/>
      <c r="B100" s="28">
        <f>SUMIF(科目余额表[测算项目],A100,科目余额表[期初借方])</f>
        <v>0</v>
      </c>
      <c r="C100" s="28">
        <f>SUMIF(科目余额表[测算项目],A100,科目余额表[本期借方])</f>
        <v>0</v>
      </c>
      <c r="D100" s="28">
        <f>SUMIF(科目余额表[测算项目],A100,科目余额表[本期贷方])</f>
        <v>0</v>
      </c>
      <c r="E100" s="28">
        <f>SUMIF(科目余额表[测算项目],A100,科目余额表[期末借方])</f>
        <v>0</v>
      </c>
    </row>
    <row r="101" spans="1:5">
      <c r="A101" s="49" t="s">
        <v>41</v>
      </c>
      <c r="B101" s="50">
        <f>SUM(B102:B106)</f>
        <v>1100554.8799999999</v>
      </c>
      <c r="C101" s="50">
        <f>SUM(C102:C106)</f>
        <v>12360</v>
      </c>
      <c r="D101" s="50">
        <f>SUM(D102:D106)</f>
        <v>0</v>
      </c>
      <c r="E101" s="50">
        <f>SUM(E102:E106)</f>
        <v>1112914.8800000001</v>
      </c>
    </row>
    <row r="102" spans="1:5">
      <c r="A102" s="27" t="str">
        <f>"折"&amp;MID(A96,2,99)</f>
        <v>折-运输工具</v>
      </c>
      <c r="B102" s="28">
        <f>SUMIF(科目余额表[测算项目],A102,科目余额表[期初贷方])</f>
        <v>1034677.5399999999</v>
      </c>
      <c r="C102" s="28">
        <f>SUMIF(科目余额表[测算项目],A102,科目余额表[本期贷方])</f>
        <v>0</v>
      </c>
      <c r="D102" s="28">
        <f>SUMIF(科目余额表[测算项目],A102,科目余额表[本期借方])</f>
        <v>0</v>
      </c>
      <c r="E102" s="28">
        <f>SUMIF(科目余额表[测算项目],A102,科目余额表[期末贷方])</f>
        <v>1044677.54</v>
      </c>
    </row>
    <row r="103" spans="1:5">
      <c r="A103" s="27" t="str">
        <f>"折"&amp;MID(A97,2,99)</f>
        <v>折-电子设备</v>
      </c>
      <c r="B103" s="28">
        <f>SUMIF(科目余额表[测算项目],A103,科目余额表[期初贷方])</f>
        <v>65877.34</v>
      </c>
      <c r="C103" s="28">
        <f>SUMIF(科目余额表[测算项目],A103,科目余额表[本期贷方])</f>
        <v>12360</v>
      </c>
      <c r="D103" s="28">
        <f>SUMIF(科目余额表[测算项目],A103,科目余额表[本期借方])</f>
        <v>0</v>
      </c>
      <c r="E103" s="28">
        <f>SUMIF(科目余额表[测算项目],A103,科目余额表[期末贷方])</f>
        <v>68237.34</v>
      </c>
    </row>
    <row r="104" spans="1:5">
      <c r="A104" s="27" t="str">
        <f>"折"&amp;MID(A98,2,99)</f>
        <v>折</v>
      </c>
      <c r="B104" s="28">
        <f>SUMIF(科目余额表[测算项目],A104,科目余额表[期初贷方])</f>
        <v>0</v>
      </c>
      <c r="C104" s="28">
        <f>SUMIF(科目余额表[测算项目],A104,科目余额表[本期贷方])</f>
        <v>0</v>
      </c>
      <c r="D104" s="28">
        <f>SUMIF(科目余额表[测算项目],A104,科目余额表[本期借方])</f>
        <v>0</v>
      </c>
      <c r="E104" s="28">
        <f>SUMIF(科目余额表[测算项目],A104,科目余额表[期末贷方])</f>
        <v>0</v>
      </c>
    </row>
    <row r="105" spans="1:5">
      <c r="A105" s="27" t="str">
        <f>"折"&amp;MID(A99,2,99)</f>
        <v>折</v>
      </c>
      <c r="B105" s="28">
        <f>SUMIF(科目余额表[测算项目],A105,科目余额表[期初贷方])</f>
        <v>0</v>
      </c>
      <c r="C105" s="28">
        <f>SUMIF(科目余额表[测算项目],A105,科目余额表[本期贷方])</f>
        <v>0</v>
      </c>
      <c r="D105" s="28">
        <f>SUMIF(科目余额表[测算项目],A105,科目余额表[本期借方])</f>
        <v>0</v>
      </c>
      <c r="E105" s="28">
        <f>SUMIF(科目余额表[测算项目],A105,科目余额表[期末贷方])</f>
        <v>0</v>
      </c>
    </row>
    <row r="106" spans="1:5">
      <c r="A106" s="27" t="str">
        <f>"折"&amp;MID(A100,2,99)</f>
        <v>折</v>
      </c>
      <c r="B106" s="28">
        <f>SUMIF(科目余额表[测算项目],A106,科目余额表[期初贷方])</f>
        <v>0</v>
      </c>
      <c r="C106" s="28">
        <f>SUMIF(科目余额表[测算项目],A106,科目余额表[本期贷方])</f>
        <v>0</v>
      </c>
      <c r="D106" s="28">
        <f>SUMIF(科目余额表[测算项目],A106,科目余额表[本期借方])</f>
        <v>0</v>
      </c>
      <c r="E106" s="28">
        <f>SUMIF(科目余额表[测算项目],A106,科目余额表[期末贷方])</f>
        <v>0</v>
      </c>
    </row>
    <row r="107" spans="1:5">
      <c r="A107" s="49" t="s">
        <v>155</v>
      </c>
      <c r="B107" s="50">
        <f>SUM(B108:C112)</f>
        <v>0</v>
      </c>
      <c r="C107" s="50">
        <f>SUM(C108:D112)</f>
        <v>0</v>
      </c>
      <c r="D107" s="50">
        <f>SUM(D108:E112)</f>
        <v>0</v>
      </c>
      <c r="E107" s="50">
        <f>SUM(E108:F112)</f>
        <v>0</v>
      </c>
    </row>
    <row r="108" spans="1:5">
      <c r="A108" s="27" t="str">
        <f>"减"&amp;MID(A96,2,99)</f>
        <v>减-运输工具</v>
      </c>
      <c r="B108" s="28">
        <f>SUMIF(科目余额表[测算项目],A108,科目余额表[期初贷方])</f>
        <v>0</v>
      </c>
      <c r="C108" s="28">
        <f>SUMIF(科目余额表[测算项目],A108,科目余额表[本期贷方])</f>
        <v>0</v>
      </c>
      <c r="D108" s="28">
        <f>SUMIF(科目余额表[测算项目],A106,科目余额表[本期借方])</f>
        <v>0</v>
      </c>
      <c r="E108" s="28">
        <f>SUMIF(科目余额表[测算项目],A108,科目余额表[期末贷方])</f>
        <v>0</v>
      </c>
    </row>
    <row r="109" spans="1:5">
      <c r="A109" s="27" t="str">
        <f>"减"&amp;MID(A97,2,99)</f>
        <v>减-电子设备</v>
      </c>
      <c r="B109" s="28">
        <f>SUMIF(科目余额表[测算项目],A109,科目余额表[期初贷方])</f>
        <v>0</v>
      </c>
      <c r="C109" s="28">
        <f>SUMIF(科目余额表[测算项目],A109,科目余额表[本期贷方])</f>
        <v>0</v>
      </c>
      <c r="D109" s="28">
        <f>SUMIF(科目余额表[测算项目],A107,科目余额表[本期借方])</f>
        <v>0</v>
      </c>
      <c r="E109" s="28">
        <f>SUMIF(科目余额表[测算项目],A109,科目余额表[期末贷方])</f>
        <v>0</v>
      </c>
    </row>
    <row r="110" spans="1:5">
      <c r="A110" s="27" t="str">
        <f>"减"&amp;MID(A98,2,99)</f>
        <v>减</v>
      </c>
      <c r="B110" s="28">
        <f>SUMIF(科目余额表[测算项目],A110,科目余额表[期初贷方])</f>
        <v>0</v>
      </c>
      <c r="C110" s="28">
        <f>SUMIF(科目余额表[测算项目],A110,科目余额表[本期贷方])</f>
        <v>0</v>
      </c>
      <c r="D110" s="28">
        <f>SUMIF(科目余额表[测算项目],A108,科目余额表[本期借方])</f>
        <v>0</v>
      </c>
      <c r="E110" s="28">
        <f>SUMIF(科目余额表[测算项目],A110,科目余额表[期末贷方])</f>
        <v>0</v>
      </c>
    </row>
    <row r="111" spans="1:5">
      <c r="A111" s="27" t="str">
        <f>"减"&amp;MID(A99,2,99)</f>
        <v>减</v>
      </c>
      <c r="B111" s="28">
        <f>SUMIF(科目余额表[测算项目],A111,科目余额表[期初贷方])</f>
        <v>0</v>
      </c>
      <c r="C111" s="28">
        <f>SUMIF(科目余额表[测算项目],A111,科目余额表[本期贷方])</f>
        <v>0</v>
      </c>
      <c r="D111" s="28">
        <f>SUMIF(科目余额表[测算项目],A109,科目余额表[本期借方])</f>
        <v>0</v>
      </c>
      <c r="E111" s="28">
        <f>SUMIF(科目余额表[测算项目],A111,科目余额表[期末贷方])</f>
        <v>0</v>
      </c>
    </row>
    <row r="112" spans="1:5">
      <c r="A112" s="27" t="str">
        <f>"减"&amp;MID(A100,2,99)</f>
        <v>减</v>
      </c>
      <c r="B112" s="28">
        <f>SUMIF(科目余额表[测算项目],A112,科目余额表[期初贷方])</f>
        <v>0</v>
      </c>
      <c r="C112" s="28">
        <f>SUMIF(科目余额表[测算项目],A112,科目余额表[本期贷方])</f>
        <v>0</v>
      </c>
      <c r="D112" s="28">
        <f>SUMIF(科目余额表[测算项目],A110,科目余额表[本期借方])</f>
        <v>0</v>
      </c>
      <c r="E112" s="28">
        <f>SUMIF(科目余额表[测算项目],A112,科目余额表[期末贷方])</f>
        <v>0</v>
      </c>
    </row>
    <row r="113" spans="1:5">
      <c r="A113" s="49" t="s">
        <v>156</v>
      </c>
      <c r="B113" s="50">
        <f>SUM(B114:B118)</f>
        <v>907134.11</v>
      </c>
      <c r="C113" s="51" t="s">
        <v>157</v>
      </c>
      <c r="D113" s="51" t="s">
        <v>157</v>
      </c>
      <c r="E113" s="50">
        <f>SUM(E114:E118)</f>
        <v>1244774.1099999999</v>
      </c>
    </row>
    <row r="114" spans="1:5">
      <c r="A114" s="27" t="str">
        <f>MID(A96,3,99)</f>
        <v>运输工具</v>
      </c>
      <c r="B114" s="28">
        <f>B96-B102-B108</f>
        <v>842977.07</v>
      </c>
      <c r="C114" s="52" t="s">
        <v>157</v>
      </c>
      <c r="D114" s="52" t="s">
        <v>157</v>
      </c>
      <c r="E114" s="28">
        <f>E96-E102-E108</f>
        <v>1182977.0699999998</v>
      </c>
    </row>
    <row r="115" spans="1:5">
      <c r="A115" s="27" t="str">
        <f>MID(A97,3,99)</f>
        <v>电子设备</v>
      </c>
      <c r="B115" s="28">
        <f>B97-B103-B109</f>
        <v>64157.040000000008</v>
      </c>
      <c r="C115" s="52" t="s">
        <v>157</v>
      </c>
      <c r="D115" s="52" t="s">
        <v>157</v>
      </c>
      <c r="E115" s="28">
        <f t="shared" ref="E115:E118" si="0">E97-E103-E109</f>
        <v>61797.040000000008</v>
      </c>
    </row>
    <row r="116" spans="1:5">
      <c r="A116" s="27" t="str">
        <f>MID(A98,3,99)</f>
        <v/>
      </c>
      <c r="B116" s="28">
        <f>B98-B104-B110</f>
        <v>0</v>
      </c>
      <c r="C116" s="52" t="s">
        <v>157</v>
      </c>
      <c r="D116" s="52" t="s">
        <v>157</v>
      </c>
      <c r="E116" s="28">
        <f t="shared" si="0"/>
        <v>0</v>
      </c>
    </row>
    <row r="117" spans="1:5">
      <c r="A117" s="27" t="str">
        <f>MID(A99,3,99)</f>
        <v/>
      </c>
      <c r="B117" s="28">
        <f>B99-B105-B111</f>
        <v>0</v>
      </c>
      <c r="C117" s="52" t="s">
        <v>157</v>
      </c>
      <c r="D117" s="52" t="s">
        <v>157</v>
      </c>
      <c r="E117" s="28">
        <f t="shared" si="0"/>
        <v>0</v>
      </c>
    </row>
    <row r="118" spans="1:5">
      <c r="A118" s="27" t="str">
        <f>MID(A100,3,99)</f>
        <v/>
      </c>
      <c r="B118" s="28">
        <f>B100-B106-B112</f>
        <v>0</v>
      </c>
      <c r="C118" s="52" t="s">
        <v>157</v>
      </c>
      <c r="D118" s="52" t="s">
        <v>157</v>
      </c>
      <c r="E118" s="28">
        <f t="shared" si="0"/>
        <v>0</v>
      </c>
    </row>
    <row r="119" spans="1:5">
      <c r="A119" s="27" t="s">
        <v>2</v>
      </c>
      <c r="B119" s="28">
        <f>试算平衡表!C22</f>
        <v>907134.1100000001</v>
      </c>
      <c r="E119" s="28">
        <f>试算平衡表!D22</f>
        <v>1244774.1099999996</v>
      </c>
    </row>
    <row r="120" spans="1:5">
      <c r="A120" s="27" t="s">
        <v>20</v>
      </c>
      <c r="B120" s="28">
        <f>B113-B119</f>
        <v>0</v>
      </c>
      <c r="E120" s="28">
        <f>E113-E119</f>
        <v>0</v>
      </c>
    </row>
    <row r="121" spans="1:5">
      <c r="A121" s="47" t="s">
        <v>95</v>
      </c>
      <c r="B121" s="47"/>
      <c r="C121" s="47"/>
      <c r="D121" s="47"/>
      <c r="E121" s="47"/>
    </row>
    <row r="122" spans="1:5">
      <c r="A122" s="26" t="s">
        <v>144</v>
      </c>
      <c r="B122" s="26" t="s">
        <v>133</v>
      </c>
      <c r="C122" s="26" t="s">
        <v>152</v>
      </c>
      <c r="D122" s="26" t="s">
        <v>153</v>
      </c>
      <c r="E122" s="26" t="s">
        <v>132</v>
      </c>
    </row>
    <row r="123" spans="1:5">
      <c r="A123" s="49" t="s">
        <v>158</v>
      </c>
      <c r="B123" s="50">
        <f>SUM(B124:B128)</f>
        <v>0</v>
      </c>
      <c r="C123" s="50">
        <f>SUM(C124:C128)</f>
        <v>0</v>
      </c>
      <c r="D123" s="50">
        <f>SUM(D124:D128)</f>
        <v>0</v>
      </c>
      <c r="E123" s="50">
        <f>SUM(E124:E128)</f>
        <v>0</v>
      </c>
    </row>
    <row r="124" spans="1:5">
      <c r="A124" s="27" t="s">
        <v>159</v>
      </c>
      <c r="B124" s="28">
        <f>SUMIF(科目余额表[测算项目],A124,科目余额表[期初借方])</f>
        <v>0</v>
      </c>
      <c r="C124" s="28">
        <f>SUMIF(科目余额表[测算项目],A124,科目余额表[本期借方])</f>
        <v>0</v>
      </c>
      <c r="D124" s="28">
        <f>SUMIF(科目余额表[测算项目],A124,科目余额表[本期贷方])</f>
        <v>0</v>
      </c>
      <c r="E124" s="28">
        <f>SUMIF(科目余额表[测算项目],A124,科目余额表[期末借方])</f>
        <v>0</v>
      </c>
    </row>
    <row r="125" spans="1:5">
      <c r="A125" s="27"/>
      <c r="B125" s="28">
        <f>SUMIF(科目余额表[测算项目],A125,科目余额表[期初借方])</f>
        <v>0</v>
      </c>
      <c r="C125" s="28">
        <f>SUMIF(科目余额表[测算项目],A125,科目余额表[本期借方])</f>
        <v>0</v>
      </c>
      <c r="D125" s="28">
        <f>SUMIF(科目余额表[测算项目],A125,科目余额表[本期贷方])</f>
        <v>0</v>
      </c>
      <c r="E125" s="28">
        <f>SUMIF(科目余额表[测算项目],A125,科目余额表[期末借方])</f>
        <v>0</v>
      </c>
    </row>
    <row r="126" spans="1:5">
      <c r="A126" s="27"/>
      <c r="B126" s="28">
        <f>SUMIF(科目余额表[测算项目],A126,科目余额表[期初借方])</f>
        <v>0</v>
      </c>
      <c r="C126" s="28">
        <f>SUMIF(科目余额表[测算项目],A126,科目余额表[本期借方])</f>
        <v>0</v>
      </c>
      <c r="D126" s="28">
        <f>SUMIF(科目余额表[测算项目],A126,科目余额表[本期贷方])</f>
        <v>0</v>
      </c>
      <c r="E126" s="28">
        <f>SUMIF(科目余额表[测算项目],A126,科目余额表[期末借方])</f>
        <v>0</v>
      </c>
    </row>
    <row r="127" spans="1:5">
      <c r="A127" s="27"/>
      <c r="B127" s="28">
        <f>SUMIF(科目余额表[测算项目],A127,科目余额表[期初借方])</f>
        <v>0</v>
      </c>
      <c r="C127" s="28">
        <f>SUMIF(科目余额表[测算项目],A127,科目余额表[本期借方])</f>
        <v>0</v>
      </c>
      <c r="D127" s="28">
        <f>SUMIF(科目余额表[测算项目],A127,科目余额表[本期贷方])</f>
        <v>0</v>
      </c>
      <c r="E127" s="28">
        <f>SUMIF(科目余额表[测算项目],A127,科目余额表[期末借方])</f>
        <v>0</v>
      </c>
    </row>
    <row r="128" spans="1:5">
      <c r="A128" s="27"/>
      <c r="B128" s="28">
        <f>SUMIF(科目余额表[测算项目],A128,科目余额表[期初借方])</f>
        <v>0</v>
      </c>
      <c r="C128" s="28">
        <f>SUMIF(科目余额表[测算项目],A128,科目余额表[本期借方])</f>
        <v>0</v>
      </c>
      <c r="D128" s="28">
        <f>SUMIF(科目余额表[测算项目],A128,科目余额表[本期贷方])</f>
        <v>0</v>
      </c>
      <c r="E128" s="28">
        <f>SUMIF(科目余额表[测算项目],A128,科目余额表[期末借方])</f>
        <v>0</v>
      </c>
    </row>
    <row r="129" spans="1:5">
      <c r="A129" s="49" t="s">
        <v>41</v>
      </c>
      <c r="B129" s="50">
        <f>SUM(B130:B134)</f>
        <v>0</v>
      </c>
      <c r="C129" s="50">
        <f>SUM(C130:C134)</f>
        <v>0</v>
      </c>
      <c r="D129" s="50">
        <f>SUM(D130:D134)</f>
        <v>0</v>
      </c>
      <c r="E129" s="50">
        <f>SUM(E130:E134)</f>
        <v>0</v>
      </c>
    </row>
    <row r="130" spans="1:5">
      <c r="A130" s="27" t="str">
        <f>"摊"&amp;MID(A124,2,99)</f>
        <v>摊-</v>
      </c>
      <c r="B130" s="28">
        <f>SUMIF(科目余额表[测算项目],A130,科目余额表[期末贷方])</f>
        <v>0</v>
      </c>
      <c r="C130" s="28">
        <f>SUMIF(科目余额表[测算项目],A130,科目余额表[本期贷方])</f>
        <v>0</v>
      </c>
      <c r="D130" s="28">
        <f>SUMIF(科目余额表[测算项目],A130,科目余额表[本期借方])</f>
        <v>0</v>
      </c>
      <c r="E130" s="28">
        <f>SUMIF(科目余额表[测算项目],A130,科目余额表[期末贷方])</f>
        <v>0</v>
      </c>
    </row>
    <row r="131" spans="1:5">
      <c r="A131" s="27" t="str">
        <f>"摊"&amp;MID(A125,2,99)</f>
        <v>摊</v>
      </c>
      <c r="B131" s="28">
        <f>SUMIF(科目余额表[测算项目],A131,科目余额表[期末贷方])</f>
        <v>0</v>
      </c>
      <c r="C131" s="28">
        <f>SUMIF(科目余额表[测算项目],A131,科目余额表[本期贷方])</f>
        <v>0</v>
      </c>
      <c r="D131" s="28">
        <f>SUMIF(科目余额表[测算项目],A131,科目余额表[本期借方])</f>
        <v>0</v>
      </c>
      <c r="E131" s="28">
        <f>SUMIF(科目余额表[测算项目],A131,科目余额表[期末贷方])</f>
        <v>0</v>
      </c>
    </row>
    <row r="132" spans="1:5">
      <c r="A132" s="27" t="str">
        <f>"摊"&amp;MID(A126,2,99)</f>
        <v>摊</v>
      </c>
      <c r="B132" s="28">
        <f>SUMIF(科目余额表[测算项目],A132,科目余额表[期末贷方])</f>
        <v>0</v>
      </c>
      <c r="C132" s="28">
        <f>SUMIF(科目余额表[测算项目],A132,科目余额表[本期贷方])</f>
        <v>0</v>
      </c>
      <c r="D132" s="28">
        <f>SUMIF(科目余额表[测算项目],A132,科目余额表[本期借方])</f>
        <v>0</v>
      </c>
      <c r="E132" s="28">
        <f>SUMIF(科目余额表[测算项目],A132,科目余额表[期末贷方])</f>
        <v>0</v>
      </c>
    </row>
    <row r="133" spans="1:5">
      <c r="A133" s="27" t="str">
        <f>"摊"&amp;MID(A127,2,99)</f>
        <v>摊</v>
      </c>
      <c r="B133" s="28">
        <f>SUMIF(科目余额表[测算项目],A133,科目余额表[期末贷方])</f>
        <v>0</v>
      </c>
      <c r="C133" s="28">
        <f>SUMIF(科目余额表[测算项目],A133,科目余额表[本期贷方])</f>
        <v>0</v>
      </c>
      <c r="D133" s="28">
        <f>SUMIF(科目余额表[测算项目],A133,科目余额表[本期借方])</f>
        <v>0</v>
      </c>
      <c r="E133" s="28">
        <f>SUMIF(科目余额表[测算项目],A133,科目余额表[期末贷方])</f>
        <v>0</v>
      </c>
    </row>
    <row r="134" spans="1:5">
      <c r="A134" s="27" t="str">
        <f>"摊"&amp;MID(A128,2,99)</f>
        <v>摊</v>
      </c>
      <c r="B134" s="28">
        <f>SUMIF(科目余额表[测算项目],A134,科目余额表[期末贷方])</f>
        <v>0</v>
      </c>
      <c r="C134" s="28">
        <f>SUMIF(科目余额表[测算项目],A134,科目余额表[本期贷方])</f>
        <v>0</v>
      </c>
      <c r="D134" s="28">
        <f>SUMIF(科目余额表[测算项目],A134,科目余额表[本期借方])</f>
        <v>0</v>
      </c>
      <c r="E134" s="28">
        <f>SUMIF(科目余额表[测算项目],A134,科目余额表[期末贷方])</f>
        <v>0</v>
      </c>
    </row>
    <row r="135" spans="1:5">
      <c r="A135" s="49" t="s">
        <v>155</v>
      </c>
      <c r="B135" s="50">
        <f>SUM(B136:C140)</f>
        <v>0</v>
      </c>
      <c r="C135" s="50">
        <f>SUM(C136:D140)</f>
        <v>0</v>
      </c>
      <c r="D135" s="50">
        <f>SUM(D136:E140)</f>
        <v>0</v>
      </c>
      <c r="E135" s="50">
        <f>SUM(E136:F140)</f>
        <v>0</v>
      </c>
    </row>
    <row r="136" spans="1:5">
      <c r="A136" s="27" t="str">
        <f>"无减"&amp;MID(A124,2,99)</f>
        <v>无减-</v>
      </c>
      <c r="B136" s="28">
        <f>SUMIF(科目余额表[测算项目],A136,科目余额表[期初贷方])</f>
        <v>0</v>
      </c>
      <c r="C136" s="28">
        <f>SUMIF(科目余额表[测算项目],A136,科目余额表[本期贷方])</f>
        <v>0</v>
      </c>
      <c r="D136" s="28">
        <f>SUMIF(科目余额表[测算项目],A134,科目余额表[本期借方])</f>
        <v>0</v>
      </c>
      <c r="E136" s="28">
        <f>SUMIF(科目余额表[测算项目],A136,科目余额表[期末贷方])</f>
        <v>0</v>
      </c>
    </row>
    <row r="137" spans="1:5">
      <c r="A137" s="27" t="str">
        <f>"无减"&amp;MID(A125,2,99)</f>
        <v>无减</v>
      </c>
      <c r="B137" s="28">
        <f>SUMIF(科目余额表[测算项目],A137,科目余额表[期初贷方])</f>
        <v>0</v>
      </c>
      <c r="C137" s="28">
        <f>SUMIF(科目余额表[测算项目],A137,科目余额表[本期贷方])</f>
        <v>0</v>
      </c>
      <c r="D137" s="28">
        <f>SUMIF(科目余额表[测算项目],A135,科目余额表[本期借方])</f>
        <v>0</v>
      </c>
      <c r="E137" s="28">
        <f>SUMIF(科目余额表[测算项目],A137,科目余额表[期末贷方])</f>
        <v>0</v>
      </c>
    </row>
    <row r="138" spans="1:5">
      <c r="A138" s="27" t="str">
        <f>"无减"&amp;MID(A126,2,99)</f>
        <v>无减</v>
      </c>
      <c r="B138" s="28">
        <f>SUMIF(科目余额表[测算项目],A138,科目余额表[期初贷方])</f>
        <v>0</v>
      </c>
      <c r="C138" s="28">
        <f>SUMIF(科目余额表[测算项目],A138,科目余额表[本期贷方])</f>
        <v>0</v>
      </c>
      <c r="D138" s="28">
        <f>SUMIF(科目余额表[测算项目],A136,科目余额表[本期借方])</f>
        <v>0</v>
      </c>
      <c r="E138" s="28">
        <f>SUMIF(科目余额表[测算项目],A138,科目余额表[期末贷方])</f>
        <v>0</v>
      </c>
    </row>
    <row r="139" spans="1:5">
      <c r="A139" s="27" t="str">
        <f>"无减"&amp;MID(A127,2,99)</f>
        <v>无减</v>
      </c>
      <c r="B139" s="28">
        <f>SUMIF(科目余额表[测算项目],A139,科目余额表[期初贷方])</f>
        <v>0</v>
      </c>
      <c r="C139" s="28">
        <f>SUMIF(科目余额表[测算项目],A139,科目余额表[本期贷方])</f>
        <v>0</v>
      </c>
      <c r="D139" s="28">
        <f>SUMIF(科目余额表[测算项目],A137,科目余额表[本期借方])</f>
        <v>0</v>
      </c>
      <c r="E139" s="28">
        <f>SUMIF(科目余额表[测算项目],A139,科目余额表[期末贷方])</f>
        <v>0</v>
      </c>
    </row>
    <row r="140" spans="1:5">
      <c r="A140" s="27" t="str">
        <f>"无减"&amp;MID(A128,2,99)</f>
        <v>无减</v>
      </c>
      <c r="B140" s="28">
        <f>SUMIF(科目余额表[测算项目],A140,科目余额表[期初贷方])</f>
        <v>0</v>
      </c>
      <c r="C140" s="28">
        <f>SUMIF(科目余额表[测算项目],A140,科目余额表[本期贷方])</f>
        <v>0</v>
      </c>
      <c r="D140" s="28">
        <f>SUMIF(科目余额表[测算项目],A138,科目余额表[本期借方])</f>
        <v>0</v>
      </c>
      <c r="E140" s="28">
        <f>SUMIF(科目余额表[测算项目],A140,科目余额表[期末贷方])</f>
        <v>0</v>
      </c>
    </row>
    <row r="141" spans="1:5">
      <c r="A141" s="49" t="s">
        <v>156</v>
      </c>
      <c r="B141" s="50">
        <f>SUM(B142:B146)</f>
        <v>0</v>
      </c>
      <c r="C141" s="51" t="s">
        <v>157</v>
      </c>
      <c r="D141" s="51" t="s">
        <v>157</v>
      </c>
      <c r="E141" s="50">
        <f>SUM(E142:E146)</f>
        <v>0</v>
      </c>
    </row>
    <row r="142" spans="1:5">
      <c r="A142" s="27" t="str">
        <f>MID(A124,3,99)</f>
        <v/>
      </c>
      <c r="B142" s="28">
        <f t="shared" ref="B142:B146" si="1">B124-B130-B136</f>
        <v>0</v>
      </c>
      <c r="C142" s="52" t="s">
        <v>157</v>
      </c>
      <c r="D142" s="52" t="s">
        <v>157</v>
      </c>
      <c r="E142" s="28">
        <f t="shared" ref="E142:E146" si="2">E124-E130-E136</f>
        <v>0</v>
      </c>
    </row>
    <row r="143" spans="1:5">
      <c r="A143" s="27" t="str">
        <f t="shared" ref="A143:A146" si="3">MID(A125,3,99)</f>
        <v/>
      </c>
      <c r="B143" s="28">
        <f t="shared" si="1"/>
        <v>0</v>
      </c>
      <c r="C143" s="52" t="s">
        <v>157</v>
      </c>
      <c r="D143" s="52" t="s">
        <v>157</v>
      </c>
      <c r="E143" s="28">
        <f t="shared" si="2"/>
        <v>0</v>
      </c>
    </row>
    <row r="144" spans="1:5">
      <c r="A144" s="27" t="str">
        <f t="shared" si="3"/>
        <v/>
      </c>
      <c r="B144" s="28">
        <f t="shared" si="1"/>
        <v>0</v>
      </c>
      <c r="C144" s="52" t="s">
        <v>157</v>
      </c>
      <c r="D144" s="52" t="s">
        <v>157</v>
      </c>
      <c r="E144" s="28">
        <f t="shared" si="2"/>
        <v>0</v>
      </c>
    </row>
    <row r="145" spans="1:5">
      <c r="A145" s="27" t="str">
        <f t="shared" si="3"/>
        <v/>
      </c>
      <c r="B145" s="28">
        <f t="shared" si="1"/>
        <v>0</v>
      </c>
      <c r="C145" s="52" t="s">
        <v>157</v>
      </c>
      <c r="D145" s="52" t="s">
        <v>157</v>
      </c>
      <c r="E145" s="28">
        <f t="shared" si="2"/>
        <v>0</v>
      </c>
    </row>
    <row r="146" spans="1:5">
      <c r="A146" s="27" t="str">
        <f t="shared" si="3"/>
        <v/>
      </c>
      <c r="B146" s="28">
        <f t="shared" si="1"/>
        <v>0</v>
      </c>
      <c r="C146" s="52" t="s">
        <v>157</v>
      </c>
      <c r="D146" s="52" t="s">
        <v>157</v>
      </c>
      <c r="E146" s="28">
        <f t="shared" si="2"/>
        <v>0</v>
      </c>
    </row>
    <row r="147" spans="1:5">
      <c r="A147" s="27" t="s">
        <v>2</v>
      </c>
      <c r="B147" s="28">
        <f>试算平衡表!C27</f>
        <v>0</v>
      </c>
      <c r="E147" s="28">
        <f>试算平衡表!D27</f>
        <v>0</v>
      </c>
    </row>
    <row r="148" spans="1:5">
      <c r="A148" s="27" t="s">
        <v>20</v>
      </c>
      <c r="B148" s="28">
        <f>B141-B147</f>
        <v>0</v>
      </c>
      <c r="E148" s="28">
        <f>E141-E147</f>
        <v>0</v>
      </c>
    </row>
    <row r="149" spans="1:5">
      <c r="A149" s="47" t="s">
        <v>160</v>
      </c>
      <c r="B149" s="47"/>
    </row>
    <row r="150" spans="1:5">
      <c r="A150" s="105" t="s">
        <v>479</v>
      </c>
      <c r="B150" s="105" t="s">
        <v>132</v>
      </c>
    </row>
    <row r="151" spans="1:5">
      <c r="A151" s="105" t="s">
        <v>468</v>
      </c>
      <c r="B151" s="50">
        <f>SUM(往来项目数据聚合!AW:AW)</f>
        <v>13256575.779999999</v>
      </c>
    </row>
    <row r="152" spans="1:5">
      <c r="A152" s="105" t="s">
        <v>469</v>
      </c>
      <c r="B152" s="50">
        <f>SUM(往来项目数据聚合!AX:AX)</f>
        <v>2945694.6500000004</v>
      </c>
    </row>
    <row r="153" spans="1:5">
      <c r="A153" s="26" t="s">
        <v>137</v>
      </c>
      <c r="B153" s="26" t="s">
        <v>132</v>
      </c>
      <c r="C153" s="26" t="s">
        <v>133</v>
      </c>
    </row>
    <row r="154" spans="1:5">
      <c r="A154" s="26" t="s">
        <v>470</v>
      </c>
      <c r="B154" s="28"/>
      <c r="C154" s="48"/>
    </row>
    <row r="155" spans="1:5">
      <c r="A155" s="26" t="s">
        <v>138</v>
      </c>
      <c r="B155" s="28"/>
      <c r="C155" s="48"/>
      <c r="D155" s="23" t="str">
        <f>IF(B155&gt;C154,"年末1-2年（含2年）大于年初1年以内（含1年）","-")</f>
        <v>-</v>
      </c>
    </row>
    <row r="156" spans="1:5">
      <c r="A156" s="26" t="s">
        <v>139</v>
      </c>
      <c r="B156" s="28"/>
      <c r="C156" s="48"/>
      <c r="D156" s="23" t="str">
        <f>IF(B156&gt;C155,"年末2-3年（含3年）大于年初1-2年（含2年）","-")</f>
        <v>-</v>
      </c>
    </row>
    <row r="157" spans="1:5">
      <c r="A157" s="26" t="s">
        <v>140</v>
      </c>
      <c r="B157" s="28"/>
      <c r="C157" s="48"/>
      <c r="D157" s="23" t="str">
        <f>IF(B157&gt;C156,"年末3年以上大于年初2-3年（含3年）","-")</f>
        <v>-</v>
      </c>
    </row>
    <row r="158" spans="1:5">
      <c r="A158" s="26" t="s">
        <v>135</v>
      </c>
      <c r="B158" s="48">
        <f>SUM(B154:B157)</f>
        <v>0</v>
      </c>
      <c r="C158" s="48">
        <f>SUM(C154:C157)</f>
        <v>0</v>
      </c>
    </row>
    <row r="159" spans="1:5">
      <c r="A159" s="27" t="s">
        <v>2</v>
      </c>
      <c r="B159" s="28">
        <f>试算平衡表!D37</f>
        <v>16202270.429999998</v>
      </c>
      <c r="C159" s="28">
        <f>试算平衡表!C37</f>
        <v>5678890.3300000001</v>
      </c>
    </row>
    <row r="160" spans="1:5">
      <c r="A160" s="27" t="s">
        <v>20</v>
      </c>
      <c r="B160" s="28">
        <f>B158-B159</f>
        <v>-16202270.429999998</v>
      </c>
      <c r="C160" s="28">
        <f>C158-C159</f>
        <v>-5678890.3300000001</v>
      </c>
    </row>
    <row r="161" spans="1:5">
      <c r="A161" s="23" t="s">
        <v>161</v>
      </c>
    </row>
    <row r="162" spans="1:5">
      <c r="A162" s="26" t="s">
        <v>144</v>
      </c>
      <c r="B162" s="26" t="s">
        <v>132</v>
      </c>
      <c r="C162" s="26" t="s">
        <v>145</v>
      </c>
      <c r="D162" s="26" t="s">
        <v>146</v>
      </c>
      <c r="E162" s="26" t="s">
        <v>147</v>
      </c>
    </row>
    <row r="163" spans="1:5">
      <c r="A163" s="27" t="str">
        <f>IF(B163&lt;&gt;0,_xlfn.XLOOKUP(B163,往来项目数据聚合!CM:CM,往来项目数据聚合!CL:CL),0)</f>
        <v>M有限公司</v>
      </c>
      <c r="B163" s="28">
        <f>LARGE(往来项目数据聚合!CM:CM,E163)</f>
        <v>4365231.55</v>
      </c>
      <c r="C163" s="26" t="str">
        <f>IF(COUNTIF(往来项目数据聚合!CL:CL,A163)&gt;1,"有","-")</f>
        <v>-</v>
      </c>
      <c r="D163" s="26" t="str">
        <f>IF(COUNTIF(往来项目数据聚合!CM:CM,B163)&gt;1,"有","-")</f>
        <v>-</v>
      </c>
      <c r="E163" s="26">
        <v>1</v>
      </c>
    </row>
    <row r="164" spans="1:5">
      <c r="A164" s="27" t="str">
        <f>IF(B164&lt;&gt;0,_xlfn.XLOOKUP(B164,往来项目数据聚合!CM:CM,往来项目数据聚合!CL:CL),0)</f>
        <v>T有限公司</v>
      </c>
      <c r="B164" s="28">
        <f>LARGE(往来项目数据聚合!CM:CM,E164)</f>
        <v>2133003.29</v>
      </c>
      <c r="C164" s="26" t="str">
        <f>IF(COUNTIF(往来项目数据聚合!CL:CL,A164)&gt;1,"有","-")</f>
        <v>-</v>
      </c>
      <c r="D164" s="26" t="str">
        <f>IF(COUNTIF(往来项目数据聚合!CM:CM,B164)&gt;1,"有","-")</f>
        <v>-</v>
      </c>
      <c r="E164" s="26">
        <v>2</v>
      </c>
    </row>
    <row r="165" spans="1:5">
      <c r="A165" s="27" t="str">
        <f>IF(B165&lt;&gt;0,_xlfn.XLOOKUP(B165,往来项目数据聚合!CM:CM,往来项目数据聚合!CL:CL),0)</f>
        <v>X有限公司</v>
      </c>
      <c r="B165" s="28">
        <f>LARGE(往来项目数据聚合!CM:CM,E165)</f>
        <v>1882751.3900000001</v>
      </c>
      <c r="C165" s="26" t="str">
        <f>IF(COUNTIF(往来项目数据聚合!CL:CL,A165)&gt;1,"有","-")</f>
        <v>-</v>
      </c>
      <c r="D165" s="26" t="str">
        <f>IF(COUNTIF(往来项目数据聚合!CM:CM,B165)&gt;1,"有","-")</f>
        <v>-</v>
      </c>
      <c r="E165" s="26">
        <v>3</v>
      </c>
    </row>
    <row r="166" spans="1:5">
      <c r="A166" s="27" t="str">
        <f>IF(B166&lt;&gt;0,_xlfn.XLOOKUP(B166,往来项目数据聚合!CM:CM,往来项目数据聚合!CL:CL),0)</f>
        <v>V有限公司</v>
      </c>
      <c r="B166" s="28">
        <f>LARGE(往来项目数据聚合!CM:CM,E166)</f>
        <v>1697021.38</v>
      </c>
      <c r="C166" s="26" t="str">
        <f>IF(COUNTIF(往来项目数据聚合!CL:CL,A166)&gt;1,"有","-")</f>
        <v>-</v>
      </c>
      <c r="D166" s="26" t="str">
        <f>IF(COUNTIF(往来项目数据聚合!CM:CM,B166)&gt;1,"有","-")</f>
        <v>-</v>
      </c>
      <c r="E166" s="26">
        <v>4</v>
      </c>
    </row>
    <row r="167" spans="1:5">
      <c r="A167" s="27" t="str">
        <f>IF(B167&lt;&gt;0,_xlfn.XLOOKUP(B167,往来项目数据聚合!CM:CM,往来项目数据聚合!CL:CL),0)</f>
        <v>U有限公司</v>
      </c>
      <c r="B167" s="28">
        <f>LARGE(往来项目数据聚合!CM:CM,E167)</f>
        <v>1242166.23</v>
      </c>
      <c r="C167" s="26" t="str">
        <f>IF(COUNTIF(往来项目数据聚合!CL:CL,A167)&gt;1,"有","-")</f>
        <v>-</v>
      </c>
      <c r="D167" s="26" t="str">
        <f>IF(COUNTIF(往来项目数据聚合!CM:CM,B167)&gt;1,"有","-")</f>
        <v>-</v>
      </c>
      <c r="E167" s="26">
        <v>5</v>
      </c>
    </row>
    <row r="168" spans="1:5">
      <c r="A168" s="47" t="s">
        <v>162</v>
      </c>
      <c r="B168" s="47"/>
    </row>
    <row r="169" spans="1:5">
      <c r="A169" s="105" t="s">
        <v>137</v>
      </c>
      <c r="B169" s="105" t="s">
        <v>132</v>
      </c>
    </row>
    <row r="170" spans="1:5">
      <c r="A170" s="105" t="s">
        <v>468</v>
      </c>
      <c r="B170" s="50">
        <f>SUM(往来项目数据聚合!BG:BG)</f>
        <v>0</v>
      </c>
    </row>
    <row r="171" spans="1:5">
      <c r="A171" s="105" t="s">
        <v>469</v>
      </c>
      <c r="B171" s="50">
        <f>SUM(往来项目数据聚合!BH:BH)</f>
        <v>0</v>
      </c>
    </row>
    <row r="172" spans="1:5">
      <c r="A172" s="26" t="s">
        <v>137</v>
      </c>
      <c r="B172" s="26" t="s">
        <v>132</v>
      </c>
      <c r="C172" s="26" t="s">
        <v>133</v>
      </c>
    </row>
    <row r="173" spans="1:5">
      <c r="A173" s="26" t="s">
        <v>470</v>
      </c>
      <c r="B173" s="28"/>
      <c r="C173" s="48"/>
    </row>
    <row r="174" spans="1:5">
      <c r="A174" s="26" t="s">
        <v>138</v>
      </c>
      <c r="B174" s="28"/>
      <c r="C174" s="48"/>
      <c r="D174" s="23" t="str">
        <f>IF(B174&gt;C173,"年末1-2年（含2年）大于年初1年以内（含1年）","-")</f>
        <v>-</v>
      </c>
    </row>
    <row r="175" spans="1:5">
      <c r="A175" s="26" t="s">
        <v>139</v>
      </c>
      <c r="B175" s="28"/>
      <c r="C175" s="48"/>
      <c r="D175" s="23" t="str">
        <f>IF(B175&gt;C174,"年末2-3年（含3年）大于年初1-2年（含2年）","-")</f>
        <v>-</v>
      </c>
    </row>
    <row r="176" spans="1:5">
      <c r="A176" s="26" t="s">
        <v>140</v>
      </c>
      <c r="B176" s="28"/>
      <c r="C176" s="48"/>
      <c r="D176" s="23" t="str">
        <f>IF(B176&gt;C175,"年末3年以上大于年初2-3年（含3年）","-")</f>
        <v>-</v>
      </c>
    </row>
    <row r="177" spans="1:5">
      <c r="A177" s="26" t="s">
        <v>135</v>
      </c>
      <c r="B177" s="48">
        <f>SUM(B173:B176)</f>
        <v>0</v>
      </c>
      <c r="C177" s="48">
        <f>SUM(C173:C176)</f>
        <v>0</v>
      </c>
    </row>
    <row r="178" spans="1:5">
      <c r="A178" s="27" t="s">
        <v>2</v>
      </c>
      <c r="B178" s="28">
        <f>试算平衡表!D38</f>
        <v>0</v>
      </c>
      <c r="C178" s="28">
        <f>试算平衡表!C38</f>
        <v>0</v>
      </c>
    </row>
    <row r="179" spans="1:5">
      <c r="A179" s="27" t="s">
        <v>20</v>
      </c>
      <c r="B179" s="28">
        <f>B177-B178</f>
        <v>0</v>
      </c>
      <c r="C179" s="28">
        <f>C177-C178</f>
        <v>0</v>
      </c>
    </row>
    <row r="180" spans="1:5">
      <c r="A180" s="23" t="s">
        <v>163</v>
      </c>
    </row>
    <row r="181" spans="1:5">
      <c r="A181" s="26" t="s">
        <v>144</v>
      </c>
      <c r="B181" s="26" t="s">
        <v>132</v>
      </c>
      <c r="C181" s="26" t="s">
        <v>145</v>
      </c>
      <c r="D181" s="26" t="s">
        <v>146</v>
      </c>
      <c r="E181" s="26" t="s">
        <v>147</v>
      </c>
    </row>
    <row r="182" spans="1:5">
      <c r="A182" s="27">
        <f>IF(B182&lt;&gt;0,_xlfn.XLOOKUP(B182,往来项目数据聚合!CO:CO,往来项目数据聚合!CN:CN),0)</f>
        <v>0</v>
      </c>
      <c r="B182" s="28">
        <f>LARGE(往来项目数据聚合!CO:CO,E182)</f>
        <v>0</v>
      </c>
      <c r="C182" s="26" t="str">
        <f>IF(COUNTIF(往来项目数据聚合!CN:CN,A182)&gt;1,"有","-")</f>
        <v>-</v>
      </c>
      <c r="D182" s="26" t="str">
        <f>IF(COUNTIF(往来项目数据聚合!CO:CO,B182)&gt;1,"有","-")</f>
        <v>有</v>
      </c>
      <c r="E182" s="26">
        <v>1</v>
      </c>
    </row>
    <row r="183" spans="1:5">
      <c r="A183" s="27">
        <f>IF(B183&lt;&gt;0,_xlfn.XLOOKUP(B183,往来项目数据聚合!CO:CO,往来项目数据聚合!CN:CN),0)</f>
        <v>0</v>
      </c>
      <c r="B183" s="28">
        <f>LARGE(往来项目数据聚合!CO:CO,E183)</f>
        <v>0</v>
      </c>
      <c r="C183" s="26" t="str">
        <f>IF(COUNTIF(往来项目数据聚合!CN:CN,A183)&gt;1,"有","-")</f>
        <v>-</v>
      </c>
      <c r="D183" s="26" t="str">
        <f>IF(COUNTIF(往来项目数据聚合!CO:CO,B183)&gt;1,"有","-")</f>
        <v>有</v>
      </c>
      <c r="E183" s="26">
        <v>2</v>
      </c>
    </row>
    <row r="184" spans="1:5">
      <c r="A184" s="27">
        <f>IF(B184&lt;&gt;0,_xlfn.XLOOKUP(B184,往来项目数据聚合!CO:CO,往来项目数据聚合!CN:CN),0)</f>
        <v>0</v>
      </c>
      <c r="B184" s="28">
        <f>LARGE(往来项目数据聚合!CO:CO,E184)</f>
        <v>0</v>
      </c>
      <c r="C184" s="26" t="str">
        <f>IF(COUNTIF(往来项目数据聚合!CN:CN,A184)&gt;1,"有","-")</f>
        <v>-</v>
      </c>
      <c r="D184" s="26" t="str">
        <f>IF(COUNTIF(往来项目数据聚合!CO:CO,B184)&gt;1,"有","-")</f>
        <v>有</v>
      </c>
      <c r="E184" s="26">
        <v>3</v>
      </c>
    </row>
    <row r="185" spans="1:5">
      <c r="A185" s="27">
        <f>IF(B185&lt;&gt;0,_xlfn.XLOOKUP(B185,往来项目数据聚合!CO:CO,往来项目数据聚合!CN:CN),0)</f>
        <v>0</v>
      </c>
      <c r="B185" s="28">
        <f>LARGE(往来项目数据聚合!CO:CO,E185)</f>
        <v>0</v>
      </c>
      <c r="C185" s="26" t="str">
        <f>IF(COUNTIF(往来项目数据聚合!CN:CN,A185)&gt;1,"有","-")</f>
        <v>-</v>
      </c>
      <c r="D185" s="26" t="str">
        <f>IF(COUNTIF(往来项目数据聚合!CO:CO,B185)&gt;1,"有","-")</f>
        <v>有</v>
      </c>
      <c r="E185" s="26">
        <v>4</v>
      </c>
    </row>
    <row r="186" spans="1:5">
      <c r="A186" s="27">
        <f>IF(B186&lt;&gt;0,_xlfn.XLOOKUP(B186,往来项目数据聚合!CO:CO,往来项目数据聚合!CN:CN),0)</f>
        <v>0</v>
      </c>
      <c r="B186" s="28">
        <f>LARGE(往来项目数据聚合!CO:CO,E186)</f>
        <v>0</v>
      </c>
      <c r="C186" s="26" t="str">
        <f>IF(COUNTIF(往来项目数据聚合!CN:CN,A186)&gt;1,"有","-")</f>
        <v>-</v>
      </c>
      <c r="D186" s="26" t="str">
        <f>IF(COUNTIF(往来项目数据聚合!CO:CO,B186)&gt;1,"有","-")</f>
        <v>有</v>
      </c>
      <c r="E186" s="26">
        <v>5</v>
      </c>
    </row>
    <row r="187" spans="1:5">
      <c r="A187" s="47" t="s">
        <v>265</v>
      </c>
      <c r="B187" s="47"/>
    </row>
    <row r="188" spans="1:5">
      <c r="A188" s="105" t="s">
        <v>137</v>
      </c>
      <c r="B188" s="105" t="s">
        <v>132</v>
      </c>
    </row>
    <row r="189" spans="1:5">
      <c r="A189" s="105" t="s">
        <v>468</v>
      </c>
      <c r="B189" s="50">
        <f>SUM(往来项目数据聚合!BQ:BQ)</f>
        <v>0</v>
      </c>
    </row>
    <row r="190" spans="1:5">
      <c r="A190" s="105" t="s">
        <v>469</v>
      </c>
      <c r="B190" s="50">
        <f>SUM(往来项目数据聚合!BR:BR)</f>
        <v>0</v>
      </c>
    </row>
    <row r="191" spans="1:5">
      <c r="A191" s="26" t="s">
        <v>137</v>
      </c>
      <c r="B191" s="26" t="s">
        <v>132</v>
      </c>
      <c r="C191" s="26" t="s">
        <v>133</v>
      </c>
    </row>
    <row r="192" spans="1:5">
      <c r="A192" s="26" t="s">
        <v>470</v>
      </c>
      <c r="B192" s="28"/>
      <c r="C192" s="48"/>
    </row>
    <row r="193" spans="1:5">
      <c r="A193" s="26" t="s">
        <v>138</v>
      </c>
      <c r="B193" s="28"/>
      <c r="C193" s="48"/>
      <c r="D193" s="23" t="str">
        <f>IF(B193&gt;C192,"年末1-2年（含2年）大于年初1年以内（含1年）","-")</f>
        <v>-</v>
      </c>
    </row>
    <row r="194" spans="1:5">
      <c r="A194" s="26" t="s">
        <v>139</v>
      </c>
      <c r="B194" s="28"/>
      <c r="C194" s="48"/>
      <c r="D194" s="23" t="str">
        <f>IF(B194&gt;C193,"年末2-3年（含3年）大于年初1-2年（含2年）","-")</f>
        <v>-</v>
      </c>
    </row>
    <row r="195" spans="1:5">
      <c r="A195" s="26" t="s">
        <v>140</v>
      </c>
      <c r="B195" s="28"/>
      <c r="C195" s="48"/>
      <c r="D195" s="23" t="str">
        <f>IF(B195&gt;C194,"年末3年以上大于年初2-3年（含3年）","-")</f>
        <v>-</v>
      </c>
    </row>
    <row r="196" spans="1:5">
      <c r="A196" s="26" t="s">
        <v>135</v>
      </c>
      <c r="B196" s="48">
        <f>SUM(B192:B195)</f>
        <v>0</v>
      </c>
      <c r="C196" s="48">
        <f>SUM(C192:C195)</f>
        <v>0</v>
      </c>
    </row>
    <row r="197" spans="1:5">
      <c r="A197" s="27" t="s">
        <v>2</v>
      </c>
      <c r="B197" s="28">
        <f>试算平衡表!D39</f>
        <v>0</v>
      </c>
      <c r="C197" s="28">
        <f>试算平衡表!C39</f>
        <v>0</v>
      </c>
    </row>
    <row r="198" spans="1:5">
      <c r="A198" s="27" t="s">
        <v>20</v>
      </c>
      <c r="B198" s="28">
        <f>B196-B197</f>
        <v>0</v>
      </c>
      <c r="C198" s="28">
        <f>C196-C197</f>
        <v>0</v>
      </c>
    </row>
    <row r="199" spans="1:5">
      <c r="A199" s="23" t="s">
        <v>266</v>
      </c>
    </row>
    <row r="200" spans="1:5">
      <c r="A200" s="26" t="s">
        <v>144</v>
      </c>
      <c r="B200" s="26" t="s">
        <v>132</v>
      </c>
      <c r="C200" s="26" t="s">
        <v>145</v>
      </c>
      <c r="D200" s="26" t="s">
        <v>146</v>
      </c>
      <c r="E200" s="26" t="s">
        <v>147</v>
      </c>
    </row>
    <row r="201" spans="1:5">
      <c r="A201" s="27">
        <f>IF(B201&lt;&gt;0,_xlfn.XLOOKUP(B201,往来项目数据聚合!CQ:CQ,往来项目数据聚合!CP:CP),0)</f>
        <v>0</v>
      </c>
      <c r="B201" s="28">
        <f>LARGE(往来项目数据聚合!CQ:CQ,E201)</f>
        <v>0</v>
      </c>
      <c r="C201" s="26" t="str">
        <f>IF(COUNTIF(往来项目数据聚合!CP:CP,A201)&gt;1,"有","-")</f>
        <v>-</v>
      </c>
      <c r="D201" s="26" t="str">
        <f>IF(COUNTIF(往来项目数据聚合!CQ:CQ,B201)&gt;1,"有","-")</f>
        <v>有</v>
      </c>
      <c r="E201" s="26">
        <v>1</v>
      </c>
    </row>
    <row r="202" spans="1:5">
      <c r="A202" s="27">
        <f>IF(B202&lt;&gt;0,_xlfn.XLOOKUP(B202,往来项目数据聚合!CQ:CQ,往来项目数据聚合!CP:CP),0)</f>
        <v>0</v>
      </c>
      <c r="B202" s="28">
        <f>LARGE(往来项目数据聚合!CQ:CQ,E202)</f>
        <v>0</v>
      </c>
      <c r="C202" s="26" t="str">
        <f>IF(COUNTIF(往来项目数据聚合!CP:CP,A202)&gt;1,"有","-")</f>
        <v>-</v>
      </c>
      <c r="D202" s="26" t="str">
        <f>IF(COUNTIF(往来项目数据聚合!CQ:CQ,B202)&gt;1,"有","-")</f>
        <v>有</v>
      </c>
      <c r="E202" s="26">
        <v>2</v>
      </c>
    </row>
    <row r="203" spans="1:5">
      <c r="A203" s="27">
        <f>IF(B203&lt;&gt;0,_xlfn.XLOOKUP(B203,往来项目数据聚合!CQ:CQ,往来项目数据聚合!CP:CP),0)</f>
        <v>0</v>
      </c>
      <c r="B203" s="28">
        <f>LARGE(往来项目数据聚合!CQ:CQ,E203)</f>
        <v>0</v>
      </c>
      <c r="C203" s="26" t="str">
        <f>IF(COUNTIF(往来项目数据聚合!CP:CP,A203)&gt;1,"有","-")</f>
        <v>-</v>
      </c>
      <c r="D203" s="26" t="str">
        <f>IF(COUNTIF(往来项目数据聚合!CQ:CQ,B203)&gt;1,"有","-")</f>
        <v>有</v>
      </c>
      <c r="E203" s="26">
        <v>3</v>
      </c>
    </row>
    <row r="204" spans="1:5">
      <c r="A204" s="27">
        <f>IF(B204&lt;&gt;0,_xlfn.XLOOKUP(B204,往来项目数据聚合!CQ:CQ,往来项目数据聚合!CP:CP),0)</f>
        <v>0</v>
      </c>
      <c r="B204" s="28">
        <f>LARGE(往来项目数据聚合!CQ:CQ,E204)</f>
        <v>0</v>
      </c>
      <c r="C204" s="26" t="str">
        <f>IF(COUNTIF(往来项目数据聚合!CP:CP,A204)&gt;1,"有","-")</f>
        <v>-</v>
      </c>
      <c r="D204" s="26" t="str">
        <f>IF(COUNTIF(往来项目数据聚合!CQ:CQ,B204)&gt;1,"有","-")</f>
        <v>有</v>
      </c>
      <c r="E204" s="26">
        <v>4</v>
      </c>
    </row>
    <row r="205" spans="1:5">
      <c r="A205" s="27">
        <f>IF(B205&lt;&gt;0,_xlfn.XLOOKUP(B205,往来项目数据聚合!CQ:CQ,往来项目数据聚合!CP:CP),0)</f>
        <v>0</v>
      </c>
      <c r="B205" s="28">
        <f>LARGE(往来项目数据聚合!CQ:CQ,E205)</f>
        <v>0</v>
      </c>
      <c r="C205" s="26" t="str">
        <f>IF(COUNTIF(往来项目数据聚合!CP:CP,A205)&gt;1,"有","-")</f>
        <v>-</v>
      </c>
      <c r="D205" s="26" t="str">
        <f>IF(COUNTIF(往来项目数据聚合!CQ:CQ,B205)&gt;1,"有","-")</f>
        <v>有</v>
      </c>
      <c r="E205" s="26">
        <v>5</v>
      </c>
    </row>
    <row r="206" spans="1:5">
      <c r="A206" s="47" t="s">
        <v>164</v>
      </c>
      <c r="B206" s="47"/>
    </row>
    <row r="207" spans="1:5">
      <c r="A207" s="105" t="s">
        <v>137</v>
      </c>
      <c r="B207" s="105" t="s">
        <v>132</v>
      </c>
    </row>
    <row r="208" spans="1:5">
      <c r="A208" s="105" t="s">
        <v>468</v>
      </c>
      <c r="B208" s="50">
        <f>SUM(往来项目数据聚合!CA:CA)</f>
        <v>5000</v>
      </c>
    </row>
    <row r="209" spans="1:5">
      <c r="A209" s="105" t="s">
        <v>469</v>
      </c>
      <c r="B209" s="50">
        <f>SUM(往来项目数据聚合!CB:CB)</f>
        <v>338998.65</v>
      </c>
    </row>
    <row r="210" spans="1:5">
      <c r="A210" s="26" t="s">
        <v>137</v>
      </c>
      <c r="B210" s="26" t="s">
        <v>132</v>
      </c>
      <c r="C210" s="26" t="s">
        <v>133</v>
      </c>
    </row>
    <row r="211" spans="1:5">
      <c r="A211" s="26" t="s">
        <v>470</v>
      </c>
      <c r="B211" s="28"/>
      <c r="C211" s="48"/>
    </row>
    <row r="212" spans="1:5">
      <c r="A212" s="26" t="s">
        <v>138</v>
      </c>
      <c r="B212" s="28"/>
      <c r="C212" s="48"/>
      <c r="D212" s="23" t="str">
        <f>IF(B212&gt;C211,"年末1-2年（含2年）大于年初1年以内（含1年）","-")</f>
        <v>-</v>
      </c>
    </row>
    <row r="213" spans="1:5">
      <c r="A213" s="26" t="s">
        <v>139</v>
      </c>
      <c r="B213" s="28"/>
      <c r="C213" s="48"/>
      <c r="D213" s="23" t="str">
        <f>IF(B213&gt;C212,"年末2-3年（含3年）大于年初1-2年（含2年）","-")</f>
        <v>-</v>
      </c>
    </row>
    <row r="214" spans="1:5">
      <c r="A214" s="26" t="s">
        <v>140</v>
      </c>
      <c r="B214" s="28"/>
      <c r="C214" s="48"/>
      <c r="D214" s="23" t="str">
        <f>IF(B214&gt;C213,"年末3年以上大于年初2-3年（含3年）","-")</f>
        <v>-</v>
      </c>
    </row>
    <row r="215" spans="1:5">
      <c r="A215" s="26" t="s">
        <v>135</v>
      </c>
      <c r="B215" s="48">
        <f>SUM(B211:B214)</f>
        <v>0</v>
      </c>
      <c r="C215" s="48">
        <f>SUM(C211:C214)</f>
        <v>0</v>
      </c>
    </row>
    <row r="216" spans="1:5">
      <c r="A216" s="27" t="s">
        <v>2</v>
      </c>
      <c r="B216" s="28">
        <f>试算平衡表!D42</f>
        <v>343998.65</v>
      </c>
      <c r="C216" s="28">
        <f>试算平衡表!C42</f>
        <v>345998.65</v>
      </c>
    </row>
    <row r="217" spans="1:5">
      <c r="A217" s="27" t="s">
        <v>20</v>
      </c>
      <c r="B217" s="28">
        <f>B215-B216</f>
        <v>-343998.65</v>
      </c>
      <c r="C217" s="28">
        <f>C215-C216</f>
        <v>-345998.65</v>
      </c>
    </row>
    <row r="218" spans="1:5">
      <c r="A218" s="23" t="s">
        <v>165</v>
      </c>
    </row>
    <row r="219" spans="1:5">
      <c r="A219" s="26" t="s">
        <v>144</v>
      </c>
      <c r="B219" s="26" t="s">
        <v>132</v>
      </c>
      <c r="C219" s="26" t="s">
        <v>145</v>
      </c>
      <c r="D219" s="26" t="s">
        <v>146</v>
      </c>
      <c r="E219" s="26" t="s">
        <v>147</v>
      </c>
    </row>
    <row r="220" spans="1:5">
      <c r="A220" s="27" t="str">
        <f>IF(B220&lt;&gt;0,_xlfn.XLOOKUP(B220,往来项目数据聚合!CS:CS,往来项目数据聚合!CR:CR),0)</f>
        <v>乙</v>
      </c>
      <c r="B220" s="28">
        <f>LARGE(往来项目数据聚合!CS:CS,E220)</f>
        <v>76440.34</v>
      </c>
      <c r="C220" s="26" t="str">
        <f>IF(COUNTIF(往来项目数据聚合!CR:CR,A220)&gt;1,"有","-")</f>
        <v>-</v>
      </c>
      <c r="D220" s="26" t="str">
        <f>IF(COUNTIF(往来项目数据聚合!CS:CS,B220)&gt;1,"有","-")</f>
        <v>-</v>
      </c>
      <c r="E220" s="26">
        <v>1</v>
      </c>
    </row>
    <row r="221" spans="1:5">
      <c r="A221" s="27" t="str">
        <f>IF(B221&lt;&gt;0,_xlfn.XLOOKUP(B221,往来项目数据聚合!CS:CS,往来项目数据聚合!CR:CR),0)</f>
        <v>甲</v>
      </c>
      <c r="B221" s="28">
        <f>LARGE(往来项目数据聚合!CS:CS,E221)</f>
        <v>58834.45</v>
      </c>
      <c r="C221" s="26" t="str">
        <f>IF(COUNTIF(往来项目数据聚合!CR:CR,A221)&gt;1,"有","-")</f>
        <v>-</v>
      </c>
      <c r="D221" s="26" t="str">
        <f>IF(COUNTIF(往来项目数据聚合!CS:CS,B221)&gt;1,"有","-")</f>
        <v>-</v>
      </c>
      <c r="E221" s="26">
        <v>2</v>
      </c>
    </row>
    <row r="222" spans="1:5">
      <c r="A222" s="27" t="str">
        <f>IF(B222&lt;&gt;0,_xlfn.XLOOKUP(B222,往来项目数据聚合!CS:CS,往来项目数据聚合!CR:CR),0)</f>
        <v>丙</v>
      </c>
      <c r="B222" s="28">
        <f>LARGE(往来项目数据聚合!CS:CS,E222)</f>
        <v>53876.38</v>
      </c>
      <c r="C222" s="26" t="str">
        <f>IF(COUNTIF(往来项目数据聚合!CR:CR,A222)&gt;1,"有","-")</f>
        <v>-</v>
      </c>
      <c r="D222" s="26" t="str">
        <f>IF(COUNTIF(往来项目数据聚合!CS:CS,B222)&gt;1,"有","-")</f>
        <v>-</v>
      </c>
      <c r="E222" s="26">
        <v>3</v>
      </c>
    </row>
    <row r="223" spans="1:5">
      <c r="A223" s="27" t="str">
        <f>IF(B223&lt;&gt;0,_xlfn.XLOOKUP(B223,往来项目数据聚合!CS:CS,往来项目数据聚合!CR:CR),0)</f>
        <v>丁</v>
      </c>
      <c r="B223" s="28">
        <f>LARGE(往来项目数据聚合!CS:CS,E223)</f>
        <v>46739.28</v>
      </c>
      <c r="C223" s="26" t="str">
        <f>IF(COUNTIF(往来项目数据聚合!CR:CR,A223)&gt;1,"有","-")</f>
        <v>-</v>
      </c>
      <c r="D223" s="26" t="str">
        <f>IF(COUNTIF(往来项目数据聚合!CS:CS,B223)&gt;1,"有","-")</f>
        <v>-</v>
      </c>
      <c r="E223" s="26">
        <v>4</v>
      </c>
    </row>
    <row r="224" spans="1:5">
      <c r="A224" s="27" t="str">
        <f>IF(B224&lt;&gt;0,_xlfn.XLOOKUP(B224,往来项目数据聚合!CS:CS,往来项目数据聚合!CR:CR),0)</f>
        <v>亥</v>
      </c>
      <c r="B224" s="28">
        <f>LARGE(往来项目数据聚合!CS:CS,E224)</f>
        <v>45692.19</v>
      </c>
      <c r="C224" s="26" t="str">
        <f>IF(COUNTIF(往来项目数据聚合!CR:CR,A224)&gt;1,"有","-")</f>
        <v>-</v>
      </c>
      <c r="D224" s="26" t="str">
        <f>IF(COUNTIF(往来项目数据聚合!CS:CS,B224)&gt;1,"有","-")</f>
        <v>-</v>
      </c>
      <c r="E224" s="26">
        <v>5</v>
      </c>
    </row>
  </sheetData>
  <phoneticPr fontId="3" type="noConversion"/>
  <pageMargins left="0.75" right="0.75" top="1" bottom="1" header="0.5" footer="0.5"/>
  <ignoredErrors>
    <ignoredError sqref="B21:C21 B42:C42 B63:C63 B84:C84 B107:E107 B135:E135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93368-16A7-4C87-9070-3456021D107E}">
  <dimension ref="A1:N254"/>
  <sheetViews>
    <sheetView zoomScale="130" zoomScaleNormal="130" workbookViewId="0">
      <selection activeCell="B2" sqref="B2"/>
    </sheetView>
  </sheetViews>
  <sheetFormatPr defaultColWidth="8.73046875" defaultRowHeight="13.5"/>
  <cols>
    <col min="1" max="1" width="40.59765625" customWidth="1"/>
    <col min="2" max="5" width="20.59765625" style="86" customWidth="1"/>
    <col min="7" max="7" width="15" customWidth="1"/>
    <col min="8" max="8" width="40" customWidth="1"/>
    <col min="9" max="14" width="17.59765625" style="86" customWidth="1"/>
  </cols>
  <sheetData>
    <row r="1" spans="1:14" ht="13.9">
      <c r="A1" s="58" t="s">
        <v>417</v>
      </c>
      <c r="B1" s="63" t="s">
        <v>484</v>
      </c>
      <c r="C1"/>
      <c r="D1"/>
      <c r="E1"/>
      <c r="G1" s="26" t="s">
        <v>21</v>
      </c>
      <c r="H1" s="26" t="s">
        <v>250</v>
      </c>
      <c r="I1" s="26" t="s">
        <v>23</v>
      </c>
      <c r="J1" s="26" t="s">
        <v>24</v>
      </c>
      <c r="K1" s="26" t="s">
        <v>25</v>
      </c>
      <c r="L1" s="26" t="s">
        <v>26</v>
      </c>
      <c r="M1" s="26" t="s">
        <v>27</v>
      </c>
      <c r="N1" s="26" t="s">
        <v>28</v>
      </c>
    </row>
    <row r="2" spans="1:14" ht="13.9">
      <c r="A2" s="58" t="s">
        <v>418</v>
      </c>
      <c r="B2" s="87">
        <f>_xlfn.XLOOKUP(B1,试算平衡表[报表项目],试算平衡表[审定报表金额],0)</f>
        <v>7655954.6600000001</v>
      </c>
      <c r="C2" s="87">
        <f>_xlfn.XLOOKUP(B1,试算平衡表[报表项目],试算平衡表[期初金额],0)</f>
        <v>9987654.6600000001</v>
      </c>
      <c r="D2" s="87">
        <f>_xlfn.XLOOKUP(B1,试算平衡表[报表项目],试算平衡表[审定报表金额],0)</f>
        <v>7655954.6600000001</v>
      </c>
      <c r="E2" s="87">
        <f>_xlfn.XLOOKUP(B1,试算平衡表[报表项目],试算平衡表[审定报表金额],0)</f>
        <v>7655954.6600000001</v>
      </c>
      <c r="G2" cm="1">
        <f t="array" ref="G2:N3">_xlfn._xlws.FILTER(科目余额表[[科目编码]:[期末贷方]],科目余额表[已审报表项目]=B1,0)</f>
        <v>1405001</v>
      </c>
      <c r="H2" t="str">
        <v>R商品</v>
      </c>
      <c r="I2" s="86">
        <v>4590388.4800000004</v>
      </c>
      <c r="J2" s="86">
        <v>0</v>
      </c>
      <c r="K2" s="86">
        <v>5826500</v>
      </c>
      <c r="L2" s="86">
        <v>5436000</v>
      </c>
      <c r="M2" s="86">
        <v>4980888.4800000004</v>
      </c>
      <c r="N2" s="86">
        <v>0</v>
      </c>
    </row>
    <row r="3" spans="1:14" ht="13.9">
      <c r="A3" s="58" t="s">
        <v>419</v>
      </c>
      <c r="B3" s="87">
        <f>SUM(B5:B254)</f>
        <v>7655954.6600000001</v>
      </c>
      <c r="C3" s="87">
        <f>SUM(C5:C254)</f>
        <v>9987654.6600000001</v>
      </c>
      <c r="D3" s="87">
        <f>SUM(D5:D254)</f>
        <v>8546300</v>
      </c>
      <c r="E3" s="87">
        <f>SUM(E5:E254)</f>
        <v>10878000</v>
      </c>
      <c r="G3">
        <v>1405002</v>
      </c>
      <c r="H3" t="str">
        <v>S商品</v>
      </c>
      <c r="I3" s="86">
        <v>5397266.1799999997</v>
      </c>
      <c r="J3" s="86">
        <v>0</v>
      </c>
      <c r="K3" s="86">
        <v>2719800</v>
      </c>
      <c r="L3" s="86">
        <v>5442000</v>
      </c>
      <c r="M3" s="86">
        <v>2675066.1799999997</v>
      </c>
      <c r="N3" s="86">
        <v>0</v>
      </c>
    </row>
    <row r="4" spans="1:14" ht="13.9">
      <c r="A4" s="26" t="str" cm="1">
        <f t="array" ref="A4:A7">_xlfn.UNIQUE(H:H)</f>
        <v>项目</v>
      </c>
      <c r="B4" s="26" t="s">
        <v>132</v>
      </c>
      <c r="C4" s="26" t="s">
        <v>133</v>
      </c>
      <c r="D4" s="26" t="s">
        <v>251</v>
      </c>
      <c r="E4" s="26" t="s">
        <v>252</v>
      </c>
    </row>
    <row r="5" spans="1:14">
      <c r="A5" s="88" t="str">
        <v>R商品</v>
      </c>
      <c r="B5" s="87">
        <f t="shared" ref="B5:B68" si="0">ABS(SUMIF(H:H,A5,M:M)-SUMIF(H:H,A5,N:N))</f>
        <v>4980888.4800000004</v>
      </c>
      <c r="C5" s="87">
        <f t="shared" ref="C5:C68" si="1">ABS(SUMIF(H:H,A5,I:I)-SUMIF(H:H,A5,J:J))</f>
        <v>4590388.4800000004</v>
      </c>
      <c r="D5" s="87">
        <f t="shared" ref="D5:D68" si="2">SUMIF(H:H,A5,K:K)</f>
        <v>5826500</v>
      </c>
      <c r="E5" s="87">
        <f t="shared" ref="E5:E68" si="3">SUMIF(H:H,A5,L:L)</f>
        <v>5436000</v>
      </c>
    </row>
    <row r="6" spans="1:14">
      <c r="A6" s="88" t="str">
        <v>S商品</v>
      </c>
      <c r="B6" s="87">
        <f t="shared" si="0"/>
        <v>2675066.1799999997</v>
      </c>
      <c r="C6" s="87">
        <f t="shared" si="1"/>
        <v>5397266.1799999997</v>
      </c>
      <c r="D6" s="87">
        <f t="shared" si="2"/>
        <v>2719800</v>
      </c>
      <c r="E6" s="87">
        <f t="shared" si="3"/>
        <v>5442000</v>
      </c>
    </row>
    <row r="7" spans="1:14">
      <c r="A7" s="88">
        <v>0</v>
      </c>
      <c r="B7" s="87">
        <f t="shared" si="0"/>
        <v>0</v>
      </c>
      <c r="C7" s="87">
        <f t="shared" si="1"/>
        <v>0</v>
      </c>
      <c r="D7" s="87">
        <f t="shared" si="2"/>
        <v>0</v>
      </c>
      <c r="E7" s="87">
        <f t="shared" si="3"/>
        <v>0</v>
      </c>
    </row>
    <row r="8" spans="1:14">
      <c r="A8" s="88"/>
      <c r="B8" s="87">
        <f t="shared" si="0"/>
        <v>0</v>
      </c>
      <c r="C8" s="87">
        <f t="shared" si="1"/>
        <v>0</v>
      </c>
      <c r="D8" s="87">
        <f t="shared" si="2"/>
        <v>0</v>
      </c>
      <c r="E8" s="87">
        <f t="shared" si="3"/>
        <v>0</v>
      </c>
    </row>
    <row r="9" spans="1:14">
      <c r="A9" s="88"/>
      <c r="B9" s="87">
        <f t="shared" si="0"/>
        <v>0</v>
      </c>
      <c r="C9" s="87">
        <f t="shared" si="1"/>
        <v>0</v>
      </c>
      <c r="D9" s="87">
        <f t="shared" si="2"/>
        <v>0</v>
      </c>
      <c r="E9" s="87">
        <f t="shared" si="3"/>
        <v>0</v>
      </c>
    </row>
    <row r="10" spans="1:14">
      <c r="A10" s="88"/>
      <c r="B10" s="87">
        <f t="shared" si="0"/>
        <v>0</v>
      </c>
      <c r="C10" s="87">
        <f t="shared" si="1"/>
        <v>0</v>
      </c>
      <c r="D10" s="87">
        <f t="shared" si="2"/>
        <v>0</v>
      </c>
      <c r="E10" s="87">
        <f t="shared" si="3"/>
        <v>0</v>
      </c>
    </row>
    <row r="11" spans="1:14">
      <c r="A11" s="88"/>
      <c r="B11" s="87">
        <f t="shared" si="0"/>
        <v>0</v>
      </c>
      <c r="C11" s="87">
        <f t="shared" si="1"/>
        <v>0</v>
      </c>
      <c r="D11" s="87">
        <f t="shared" si="2"/>
        <v>0</v>
      </c>
      <c r="E11" s="87">
        <f t="shared" si="3"/>
        <v>0</v>
      </c>
    </row>
    <row r="12" spans="1:14">
      <c r="A12" s="88"/>
      <c r="B12" s="87">
        <f t="shared" si="0"/>
        <v>0</v>
      </c>
      <c r="C12" s="87">
        <f t="shared" si="1"/>
        <v>0</v>
      </c>
      <c r="D12" s="87">
        <f t="shared" si="2"/>
        <v>0</v>
      </c>
      <c r="E12" s="87">
        <f t="shared" si="3"/>
        <v>0</v>
      </c>
    </row>
    <row r="13" spans="1:14">
      <c r="A13" s="88"/>
      <c r="B13" s="87">
        <f t="shared" si="0"/>
        <v>0</v>
      </c>
      <c r="C13" s="87">
        <f t="shared" si="1"/>
        <v>0</v>
      </c>
      <c r="D13" s="87">
        <f t="shared" si="2"/>
        <v>0</v>
      </c>
      <c r="E13" s="87">
        <f t="shared" si="3"/>
        <v>0</v>
      </c>
    </row>
    <row r="14" spans="1:14">
      <c r="A14" s="88"/>
      <c r="B14" s="87">
        <f t="shared" si="0"/>
        <v>0</v>
      </c>
      <c r="C14" s="87">
        <f t="shared" si="1"/>
        <v>0</v>
      </c>
      <c r="D14" s="87">
        <f t="shared" si="2"/>
        <v>0</v>
      </c>
      <c r="E14" s="87">
        <f t="shared" si="3"/>
        <v>0</v>
      </c>
    </row>
    <row r="15" spans="1:14">
      <c r="A15" s="88"/>
      <c r="B15" s="87">
        <f t="shared" si="0"/>
        <v>0</v>
      </c>
      <c r="C15" s="87">
        <f t="shared" si="1"/>
        <v>0</v>
      </c>
      <c r="D15" s="87">
        <f t="shared" si="2"/>
        <v>0</v>
      </c>
      <c r="E15" s="87">
        <f t="shared" si="3"/>
        <v>0</v>
      </c>
    </row>
    <row r="16" spans="1:14">
      <c r="A16" s="88"/>
      <c r="B16" s="87">
        <f t="shared" si="0"/>
        <v>0</v>
      </c>
      <c r="C16" s="87">
        <f t="shared" si="1"/>
        <v>0</v>
      </c>
      <c r="D16" s="87">
        <f t="shared" si="2"/>
        <v>0</v>
      </c>
      <c r="E16" s="87">
        <f t="shared" si="3"/>
        <v>0</v>
      </c>
    </row>
    <row r="17" spans="1:5">
      <c r="A17" s="88"/>
      <c r="B17" s="87">
        <f t="shared" si="0"/>
        <v>0</v>
      </c>
      <c r="C17" s="87">
        <f t="shared" si="1"/>
        <v>0</v>
      </c>
      <c r="D17" s="87">
        <f t="shared" si="2"/>
        <v>0</v>
      </c>
      <c r="E17" s="87">
        <f t="shared" si="3"/>
        <v>0</v>
      </c>
    </row>
    <row r="18" spans="1:5">
      <c r="A18" s="88"/>
      <c r="B18" s="87">
        <f t="shared" si="0"/>
        <v>0</v>
      </c>
      <c r="C18" s="87">
        <f t="shared" si="1"/>
        <v>0</v>
      </c>
      <c r="D18" s="87">
        <f t="shared" si="2"/>
        <v>0</v>
      </c>
      <c r="E18" s="87">
        <f t="shared" si="3"/>
        <v>0</v>
      </c>
    </row>
    <row r="19" spans="1:5">
      <c r="A19" s="88"/>
      <c r="B19" s="87">
        <f t="shared" si="0"/>
        <v>0</v>
      </c>
      <c r="C19" s="87">
        <f t="shared" si="1"/>
        <v>0</v>
      </c>
      <c r="D19" s="87">
        <f t="shared" si="2"/>
        <v>0</v>
      </c>
      <c r="E19" s="87">
        <f t="shared" si="3"/>
        <v>0</v>
      </c>
    </row>
    <row r="20" spans="1:5">
      <c r="A20" s="88"/>
      <c r="B20" s="87">
        <f t="shared" si="0"/>
        <v>0</v>
      </c>
      <c r="C20" s="87">
        <f t="shared" si="1"/>
        <v>0</v>
      </c>
      <c r="D20" s="87">
        <f t="shared" si="2"/>
        <v>0</v>
      </c>
      <c r="E20" s="87">
        <f t="shared" si="3"/>
        <v>0</v>
      </c>
    </row>
    <row r="21" spans="1:5">
      <c r="A21" s="88"/>
      <c r="B21" s="87">
        <f t="shared" si="0"/>
        <v>0</v>
      </c>
      <c r="C21" s="87">
        <f t="shared" si="1"/>
        <v>0</v>
      </c>
      <c r="D21" s="87">
        <f t="shared" si="2"/>
        <v>0</v>
      </c>
      <c r="E21" s="87">
        <f t="shared" si="3"/>
        <v>0</v>
      </c>
    </row>
    <row r="22" spans="1:5">
      <c r="A22" s="88"/>
      <c r="B22" s="87">
        <f t="shared" si="0"/>
        <v>0</v>
      </c>
      <c r="C22" s="87">
        <f t="shared" si="1"/>
        <v>0</v>
      </c>
      <c r="D22" s="87">
        <f t="shared" si="2"/>
        <v>0</v>
      </c>
      <c r="E22" s="87">
        <f t="shared" si="3"/>
        <v>0</v>
      </c>
    </row>
    <row r="23" spans="1:5">
      <c r="A23" s="88"/>
      <c r="B23" s="87">
        <f t="shared" si="0"/>
        <v>0</v>
      </c>
      <c r="C23" s="87">
        <f t="shared" si="1"/>
        <v>0</v>
      </c>
      <c r="D23" s="87">
        <f t="shared" si="2"/>
        <v>0</v>
      </c>
      <c r="E23" s="87">
        <f t="shared" si="3"/>
        <v>0</v>
      </c>
    </row>
    <row r="24" spans="1:5">
      <c r="A24" s="88"/>
      <c r="B24" s="87">
        <f t="shared" si="0"/>
        <v>0</v>
      </c>
      <c r="C24" s="87">
        <f t="shared" si="1"/>
        <v>0</v>
      </c>
      <c r="D24" s="87">
        <f t="shared" si="2"/>
        <v>0</v>
      </c>
      <c r="E24" s="87">
        <f t="shared" si="3"/>
        <v>0</v>
      </c>
    </row>
    <row r="25" spans="1:5">
      <c r="A25" s="88"/>
      <c r="B25" s="87">
        <f t="shared" si="0"/>
        <v>0</v>
      </c>
      <c r="C25" s="87">
        <f t="shared" si="1"/>
        <v>0</v>
      </c>
      <c r="D25" s="87">
        <f t="shared" si="2"/>
        <v>0</v>
      </c>
      <c r="E25" s="87">
        <f t="shared" si="3"/>
        <v>0</v>
      </c>
    </row>
    <row r="26" spans="1:5">
      <c r="A26" s="88"/>
      <c r="B26" s="87">
        <f t="shared" si="0"/>
        <v>0</v>
      </c>
      <c r="C26" s="87">
        <f t="shared" si="1"/>
        <v>0</v>
      </c>
      <c r="D26" s="87">
        <f t="shared" si="2"/>
        <v>0</v>
      </c>
      <c r="E26" s="87">
        <f t="shared" si="3"/>
        <v>0</v>
      </c>
    </row>
    <row r="27" spans="1:5">
      <c r="A27" s="88"/>
      <c r="B27" s="87">
        <f t="shared" si="0"/>
        <v>0</v>
      </c>
      <c r="C27" s="87">
        <f t="shared" si="1"/>
        <v>0</v>
      </c>
      <c r="D27" s="87">
        <f t="shared" si="2"/>
        <v>0</v>
      </c>
      <c r="E27" s="87">
        <f t="shared" si="3"/>
        <v>0</v>
      </c>
    </row>
    <row r="28" spans="1:5">
      <c r="A28" s="88"/>
      <c r="B28" s="87">
        <f t="shared" si="0"/>
        <v>0</v>
      </c>
      <c r="C28" s="87">
        <f t="shared" si="1"/>
        <v>0</v>
      </c>
      <c r="D28" s="87">
        <f t="shared" si="2"/>
        <v>0</v>
      </c>
      <c r="E28" s="87">
        <f t="shared" si="3"/>
        <v>0</v>
      </c>
    </row>
    <row r="29" spans="1:5">
      <c r="A29" s="88"/>
      <c r="B29" s="87">
        <f t="shared" si="0"/>
        <v>0</v>
      </c>
      <c r="C29" s="87">
        <f t="shared" si="1"/>
        <v>0</v>
      </c>
      <c r="D29" s="87">
        <f t="shared" si="2"/>
        <v>0</v>
      </c>
      <c r="E29" s="87">
        <f t="shared" si="3"/>
        <v>0</v>
      </c>
    </row>
    <row r="30" spans="1:5">
      <c r="A30" s="88"/>
      <c r="B30" s="87">
        <f t="shared" si="0"/>
        <v>0</v>
      </c>
      <c r="C30" s="87">
        <f t="shared" si="1"/>
        <v>0</v>
      </c>
      <c r="D30" s="87">
        <f t="shared" si="2"/>
        <v>0</v>
      </c>
      <c r="E30" s="87">
        <f t="shared" si="3"/>
        <v>0</v>
      </c>
    </row>
    <row r="31" spans="1:5">
      <c r="A31" s="88"/>
      <c r="B31" s="87">
        <f t="shared" si="0"/>
        <v>0</v>
      </c>
      <c r="C31" s="87">
        <f t="shared" si="1"/>
        <v>0</v>
      </c>
      <c r="D31" s="87">
        <f t="shared" si="2"/>
        <v>0</v>
      </c>
      <c r="E31" s="87">
        <f t="shared" si="3"/>
        <v>0</v>
      </c>
    </row>
    <row r="32" spans="1:5">
      <c r="A32" s="88"/>
      <c r="B32" s="87">
        <f t="shared" si="0"/>
        <v>0</v>
      </c>
      <c r="C32" s="87">
        <f t="shared" si="1"/>
        <v>0</v>
      </c>
      <c r="D32" s="87">
        <f t="shared" si="2"/>
        <v>0</v>
      </c>
      <c r="E32" s="87">
        <f t="shared" si="3"/>
        <v>0</v>
      </c>
    </row>
    <row r="33" spans="1:5">
      <c r="A33" s="88"/>
      <c r="B33" s="87">
        <f t="shared" si="0"/>
        <v>0</v>
      </c>
      <c r="C33" s="87">
        <f t="shared" si="1"/>
        <v>0</v>
      </c>
      <c r="D33" s="87">
        <f t="shared" si="2"/>
        <v>0</v>
      </c>
      <c r="E33" s="87">
        <f t="shared" si="3"/>
        <v>0</v>
      </c>
    </row>
    <row r="34" spans="1:5">
      <c r="A34" s="88"/>
      <c r="B34" s="87">
        <f t="shared" si="0"/>
        <v>0</v>
      </c>
      <c r="C34" s="87">
        <f t="shared" si="1"/>
        <v>0</v>
      </c>
      <c r="D34" s="87">
        <f t="shared" si="2"/>
        <v>0</v>
      </c>
      <c r="E34" s="87">
        <f t="shared" si="3"/>
        <v>0</v>
      </c>
    </row>
    <row r="35" spans="1:5">
      <c r="A35" s="88"/>
      <c r="B35" s="87">
        <f t="shared" si="0"/>
        <v>0</v>
      </c>
      <c r="C35" s="87">
        <f t="shared" si="1"/>
        <v>0</v>
      </c>
      <c r="D35" s="87">
        <f t="shared" si="2"/>
        <v>0</v>
      </c>
      <c r="E35" s="87">
        <f t="shared" si="3"/>
        <v>0</v>
      </c>
    </row>
    <row r="36" spans="1:5">
      <c r="A36" s="88"/>
      <c r="B36" s="87">
        <f t="shared" si="0"/>
        <v>0</v>
      </c>
      <c r="C36" s="87">
        <f t="shared" si="1"/>
        <v>0</v>
      </c>
      <c r="D36" s="87">
        <f t="shared" si="2"/>
        <v>0</v>
      </c>
      <c r="E36" s="87">
        <f t="shared" si="3"/>
        <v>0</v>
      </c>
    </row>
    <row r="37" spans="1:5">
      <c r="A37" s="88"/>
      <c r="B37" s="87">
        <f t="shared" si="0"/>
        <v>0</v>
      </c>
      <c r="C37" s="87">
        <f t="shared" si="1"/>
        <v>0</v>
      </c>
      <c r="D37" s="87">
        <f t="shared" si="2"/>
        <v>0</v>
      </c>
      <c r="E37" s="87">
        <f t="shared" si="3"/>
        <v>0</v>
      </c>
    </row>
    <row r="38" spans="1:5">
      <c r="A38" s="88"/>
      <c r="B38" s="87">
        <f t="shared" si="0"/>
        <v>0</v>
      </c>
      <c r="C38" s="87">
        <f t="shared" si="1"/>
        <v>0</v>
      </c>
      <c r="D38" s="87">
        <f t="shared" si="2"/>
        <v>0</v>
      </c>
      <c r="E38" s="87">
        <f t="shared" si="3"/>
        <v>0</v>
      </c>
    </row>
    <row r="39" spans="1:5">
      <c r="A39" s="88"/>
      <c r="B39" s="87">
        <f t="shared" si="0"/>
        <v>0</v>
      </c>
      <c r="C39" s="87">
        <f t="shared" si="1"/>
        <v>0</v>
      </c>
      <c r="D39" s="87">
        <f t="shared" si="2"/>
        <v>0</v>
      </c>
      <c r="E39" s="87">
        <f t="shared" si="3"/>
        <v>0</v>
      </c>
    </row>
    <row r="40" spans="1:5">
      <c r="A40" s="88"/>
      <c r="B40" s="87">
        <f t="shared" si="0"/>
        <v>0</v>
      </c>
      <c r="C40" s="87">
        <f t="shared" si="1"/>
        <v>0</v>
      </c>
      <c r="D40" s="87">
        <f t="shared" si="2"/>
        <v>0</v>
      </c>
      <c r="E40" s="87">
        <f t="shared" si="3"/>
        <v>0</v>
      </c>
    </row>
    <row r="41" spans="1:5">
      <c r="A41" s="88"/>
      <c r="B41" s="87">
        <f t="shared" si="0"/>
        <v>0</v>
      </c>
      <c r="C41" s="87">
        <f t="shared" si="1"/>
        <v>0</v>
      </c>
      <c r="D41" s="87">
        <f t="shared" si="2"/>
        <v>0</v>
      </c>
      <c r="E41" s="87">
        <f t="shared" si="3"/>
        <v>0</v>
      </c>
    </row>
    <row r="42" spans="1:5">
      <c r="A42" s="88"/>
      <c r="B42" s="87">
        <f t="shared" si="0"/>
        <v>0</v>
      </c>
      <c r="C42" s="87">
        <f t="shared" si="1"/>
        <v>0</v>
      </c>
      <c r="D42" s="87">
        <f t="shared" si="2"/>
        <v>0</v>
      </c>
      <c r="E42" s="87">
        <f t="shared" si="3"/>
        <v>0</v>
      </c>
    </row>
    <row r="43" spans="1:5">
      <c r="A43" s="88"/>
      <c r="B43" s="87">
        <f t="shared" si="0"/>
        <v>0</v>
      </c>
      <c r="C43" s="87">
        <f t="shared" si="1"/>
        <v>0</v>
      </c>
      <c r="D43" s="87">
        <f t="shared" si="2"/>
        <v>0</v>
      </c>
      <c r="E43" s="87">
        <f t="shared" si="3"/>
        <v>0</v>
      </c>
    </row>
    <row r="44" spans="1:5">
      <c r="A44" s="88"/>
      <c r="B44" s="87">
        <f t="shared" si="0"/>
        <v>0</v>
      </c>
      <c r="C44" s="87">
        <f t="shared" si="1"/>
        <v>0</v>
      </c>
      <c r="D44" s="87">
        <f t="shared" si="2"/>
        <v>0</v>
      </c>
      <c r="E44" s="87">
        <f t="shared" si="3"/>
        <v>0</v>
      </c>
    </row>
    <row r="45" spans="1:5">
      <c r="A45" s="88"/>
      <c r="B45" s="87">
        <f t="shared" si="0"/>
        <v>0</v>
      </c>
      <c r="C45" s="87">
        <f t="shared" si="1"/>
        <v>0</v>
      </c>
      <c r="D45" s="87">
        <f t="shared" si="2"/>
        <v>0</v>
      </c>
      <c r="E45" s="87">
        <f t="shared" si="3"/>
        <v>0</v>
      </c>
    </row>
    <row r="46" spans="1:5">
      <c r="A46" s="88"/>
      <c r="B46" s="87">
        <f t="shared" si="0"/>
        <v>0</v>
      </c>
      <c r="C46" s="87">
        <f t="shared" si="1"/>
        <v>0</v>
      </c>
      <c r="D46" s="87">
        <f t="shared" si="2"/>
        <v>0</v>
      </c>
      <c r="E46" s="87">
        <f t="shared" si="3"/>
        <v>0</v>
      </c>
    </row>
    <row r="47" spans="1:5">
      <c r="A47" s="88"/>
      <c r="B47" s="87">
        <f t="shared" si="0"/>
        <v>0</v>
      </c>
      <c r="C47" s="87">
        <f t="shared" si="1"/>
        <v>0</v>
      </c>
      <c r="D47" s="87">
        <f t="shared" si="2"/>
        <v>0</v>
      </c>
      <c r="E47" s="87">
        <f t="shared" si="3"/>
        <v>0</v>
      </c>
    </row>
    <row r="48" spans="1:5">
      <c r="A48" s="88"/>
      <c r="B48" s="87">
        <f t="shared" si="0"/>
        <v>0</v>
      </c>
      <c r="C48" s="87">
        <f t="shared" si="1"/>
        <v>0</v>
      </c>
      <c r="D48" s="87">
        <f t="shared" si="2"/>
        <v>0</v>
      </c>
      <c r="E48" s="87">
        <f t="shared" si="3"/>
        <v>0</v>
      </c>
    </row>
    <row r="49" spans="1:5">
      <c r="A49" s="88"/>
      <c r="B49" s="87">
        <f t="shared" si="0"/>
        <v>0</v>
      </c>
      <c r="C49" s="87">
        <f t="shared" si="1"/>
        <v>0</v>
      </c>
      <c r="D49" s="87">
        <f t="shared" si="2"/>
        <v>0</v>
      </c>
      <c r="E49" s="87">
        <f t="shared" si="3"/>
        <v>0</v>
      </c>
    </row>
    <row r="50" spans="1:5">
      <c r="A50" s="88"/>
      <c r="B50" s="87">
        <f t="shared" si="0"/>
        <v>0</v>
      </c>
      <c r="C50" s="87">
        <f t="shared" si="1"/>
        <v>0</v>
      </c>
      <c r="D50" s="87">
        <f t="shared" si="2"/>
        <v>0</v>
      </c>
      <c r="E50" s="87">
        <f t="shared" si="3"/>
        <v>0</v>
      </c>
    </row>
    <row r="51" spans="1:5">
      <c r="A51" s="88"/>
      <c r="B51" s="87">
        <f t="shared" si="0"/>
        <v>0</v>
      </c>
      <c r="C51" s="87">
        <f t="shared" si="1"/>
        <v>0</v>
      </c>
      <c r="D51" s="87">
        <f t="shared" si="2"/>
        <v>0</v>
      </c>
      <c r="E51" s="87">
        <f t="shared" si="3"/>
        <v>0</v>
      </c>
    </row>
    <row r="52" spans="1:5">
      <c r="A52" s="88"/>
      <c r="B52" s="87">
        <f t="shared" si="0"/>
        <v>0</v>
      </c>
      <c r="C52" s="87">
        <f t="shared" si="1"/>
        <v>0</v>
      </c>
      <c r="D52" s="87">
        <f t="shared" si="2"/>
        <v>0</v>
      </c>
      <c r="E52" s="87">
        <f t="shared" si="3"/>
        <v>0</v>
      </c>
    </row>
    <row r="53" spans="1:5">
      <c r="A53" s="88"/>
      <c r="B53" s="87">
        <f t="shared" si="0"/>
        <v>0</v>
      </c>
      <c r="C53" s="87">
        <f t="shared" si="1"/>
        <v>0</v>
      </c>
      <c r="D53" s="87">
        <f t="shared" si="2"/>
        <v>0</v>
      </c>
      <c r="E53" s="87">
        <f t="shared" si="3"/>
        <v>0</v>
      </c>
    </row>
    <row r="54" spans="1:5">
      <c r="A54" s="88"/>
      <c r="B54" s="87">
        <f t="shared" si="0"/>
        <v>0</v>
      </c>
      <c r="C54" s="87">
        <f t="shared" si="1"/>
        <v>0</v>
      </c>
      <c r="D54" s="87">
        <f t="shared" si="2"/>
        <v>0</v>
      </c>
      <c r="E54" s="87">
        <f t="shared" si="3"/>
        <v>0</v>
      </c>
    </row>
    <row r="55" spans="1:5">
      <c r="A55" s="88"/>
      <c r="B55" s="87">
        <f t="shared" si="0"/>
        <v>0</v>
      </c>
      <c r="C55" s="87">
        <f t="shared" si="1"/>
        <v>0</v>
      </c>
      <c r="D55" s="87">
        <f t="shared" si="2"/>
        <v>0</v>
      </c>
      <c r="E55" s="87">
        <f t="shared" si="3"/>
        <v>0</v>
      </c>
    </row>
    <row r="56" spans="1:5">
      <c r="A56" s="88"/>
      <c r="B56" s="87">
        <f t="shared" si="0"/>
        <v>0</v>
      </c>
      <c r="C56" s="87">
        <f t="shared" si="1"/>
        <v>0</v>
      </c>
      <c r="D56" s="87">
        <f t="shared" si="2"/>
        <v>0</v>
      </c>
      <c r="E56" s="87">
        <f t="shared" si="3"/>
        <v>0</v>
      </c>
    </row>
    <row r="57" spans="1:5">
      <c r="A57" s="88"/>
      <c r="B57" s="87">
        <f t="shared" si="0"/>
        <v>0</v>
      </c>
      <c r="C57" s="87">
        <f t="shared" si="1"/>
        <v>0</v>
      </c>
      <c r="D57" s="87">
        <f t="shared" si="2"/>
        <v>0</v>
      </c>
      <c r="E57" s="87">
        <f t="shared" si="3"/>
        <v>0</v>
      </c>
    </row>
    <row r="58" spans="1:5">
      <c r="A58" s="88"/>
      <c r="B58" s="87">
        <f t="shared" si="0"/>
        <v>0</v>
      </c>
      <c r="C58" s="87">
        <f t="shared" si="1"/>
        <v>0</v>
      </c>
      <c r="D58" s="87">
        <f t="shared" si="2"/>
        <v>0</v>
      </c>
      <c r="E58" s="87">
        <f t="shared" si="3"/>
        <v>0</v>
      </c>
    </row>
    <row r="59" spans="1:5">
      <c r="A59" s="88"/>
      <c r="B59" s="87">
        <f t="shared" si="0"/>
        <v>0</v>
      </c>
      <c r="C59" s="87">
        <f t="shared" si="1"/>
        <v>0</v>
      </c>
      <c r="D59" s="87">
        <f t="shared" si="2"/>
        <v>0</v>
      </c>
      <c r="E59" s="87">
        <f t="shared" si="3"/>
        <v>0</v>
      </c>
    </row>
    <row r="60" spans="1:5">
      <c r="A60" s="88"/>
      <c r="B60" s="87">
        <f t="shared" si="0"/>
        <v>0</v>
      </c>
      <c r="C60" s="87">
        <f t="shared" si="1"/>
        <v>0</v>
      </c>
      <c r="D60" s="87">
        <f t="shared" si="2"/>
        <v>0</v>
      </c>
      <c r="E60" s="87">
        <f t="shared" si="3"/>
        <v>0</v>
      </c>
    </row>
    <row r="61" spans="1:5">
      <c r="A61" s="88"/>
      <c r="B61" s="87">
        <f t="shared" si="0"/>
        <v>0</v>
      </c>
      <c r="C61" s="87">
        <f t="shared" si="1"/>
        <v>0</v>
      </c>
      <c r="D61" s="87">
        <f t="shared" si="2"/>
        <v>0</v>
      </c>
      <c r="E61" s="87">
        <f t="shared" si="3"/>
        <v>0</v>
      </c>
    </row>
    <row r="62" spans="1:5">
      <c r="A62" s="88"/>
      <c r="B62" s="87">
        <f t="shared" si="0"/>
        <v>0</v>
      </c>
      <c r="C62" s="87">
        <f t="shared" si="1"/>
        <v>0</v>
      </c>
      <c r="D62" s="87">
        <f t="shared" si="2"/>
        <v>0</v>
      </c>
      <c r="E62" s="87">
        <f t="shared" si="3"/>
        <v>0</v>
      </c>
    </row>
    <row r="63" spans="1:5">
      <c r="A63" s="88"/>
      <c r="B63" s="87">
        <f t="shared" si="0"/>
        <v>0</v>
      </c>
      <c r="C63" s="87">
        <f t="shared" si="1"/>
        <v>0</v>
      </c>
      <c r="D63" s="87">
        <f t="shared" si="2"/>
        <v>0</v>
      </c>
      <c r="E63" s="87">
        <f t="shared" si="3"/>
        <v>0</v>
      </c>
    </row>
    <row r="64" spans="1:5">
      <c r="A64" s="88"/>
      <c r="B64" s="87">
        <f t="shared" si="0"/>
        <v>0</v>
      </c>
      <c r="C64" s="87">
        <f t="shared" si="1"/>
        <v>0</v>
      </c>
      <c r="D64" s="87">
        <f t="shared" si="2"/>
        <v>0</v>
      </c>
      <c r="E64" s="87">
        <f t="shared" si="3"/>
        <v>0</v>
      </c>
    </row>
    <row r="65" spans="1:5">
      <c r="A65" s="88"/>
      <c r="B65" s="87">
        <f t="shared" si="0"/>
        <v>0</v>
      </c>
      <c r="C65" s="87">
        <f t="shared" si="1"/>
        <v>0</v>
      </c>
      <c r="D65" s="87">
        <f t="shared" si="2"/>
        <v>0</v>
      </c>
      <c r="E65" s="87">
        <f t="shared" si="3"/>
        <v>0</v>
      </c>
    </row>
    <row r="66" spans="1:5">
      <c r="A66" s="88"/>
      <c r="B66" s="87">
        <f t="shared" si="0"/>
        <v>0</v>
      </c>
      <c r="C66" s="87">
        <f t="shared" si="1"/>
        <v>0</v>
      </c>
      <c r="D66" s="87">
        <f t="shared" si="2"/>
        <v>0</v>
      </c>
      <c r="E66" s="87">
        <f t="shared" si="3"/>
        <v>0</v>
      </c>
    </row>
    <row r="67" spans="1:5">
      <c r="A67" s="88"/>
      <c r="B67" s="87">
        <f t="shared" si="0"/>
        <v>0</v>
      </c>
      <c r="C67" s="87">
        <f t="shared" si="1"/>
        <v>0</v>
      </c>
      <c r="D67" s="87">
        <f t="shared" si="2"/>
        <v>0</v>
      </c>
      <c r="E67" s="87">
        <f t="shared" si="3"/>
        <v>0</v>
      </c>
    </row>
    <row r="68" spans="1:5">
      <c r="A68" s="88"/>
      <c r="B68" s="87">
        <f t="shared" si="0"/>
        <v>0</v>
      </c>
      <c r="C68" s="87">
        <f t="shared" si="1"/>
        <v>0</v>
      </c>
      <c r="D68" s="87">
        <f t="shared" si="2"/>
        <v>0</v>
      </c>
      <c r="E68" s="87">
        <f t="shared" si="3"/>
        <v>0</v>
      </c>
    </row>
    <row r="69" spans="1:5">
      <c r="A69" s="88"/>
      <c r="B69" s="87">
        <f t="shared" ref="B69:B132" si="4">ABS(SUMIF(H:H,A69,M:M)-SUMIF(H:H,A69,N:N))</f>
        <v>0</v>
      </c>
      <c r="C69" s="87">
        <f t="shared" ref="C69:C132" si="5">ABS(SUMIF(H:H,A69,I:I)-SUMIF(H:H,A69,J:J))</f>
        <v>0</v>
      </c>
      <c r="D69" s="87">
        <f t="shared" ref="D69:D132" si="6">SUMIF(H:H,A69,K:K)</f>
        <v>0</v>
      </c>
      <c r="E69" s="87">
        <f t="shared" ref="E69:E132" si="7">SUMIF(H:H,A69,L:L)</f>
        <v>0</v>
      </c>
    </row>
    <row r="70" spans="1:5">
      <c r="A70" s="88"/>
      <c r="B70" s="87">
        <f t="shared" si="4"/>
        <v>0</v>
      </c>
      <c r="C70" s="87">
        <f t="shared" si="5"/>
        <v>0</v>
      </c>
      <c r="D70" s="87">
        <f t="shared" si="6"/>
        <v>0</v>
      </c>
      <c r="E70" s="87">
        <f t="shared" si="7"/>
        <v>0</v>
      </c>
    </row>
    <row r="71" spans="1:5">
      <c r="A71" s="88"/>
      <c r="B71" s="87">
        <f t="shared" si="4"/>
        <v>0</v>
      </c>
      <c r="C71" s="87">
        <f t="shared" si="5"/>
        <v>0</v>
      </c>
      <c r="D71" s="87">
        <f t="shared" si="6"/>
        <v>0</v>
      </c>
      <c r="E71" s="87">
        <f t="shared" si="7"/>
        <v>0</v>
      </c>
    </row>
    <row r="72" spans="1:5">
      <c r="A72" s="88"/>
      <c r="B72" s="87">
        <f t="shared" si="4"/>
        <v>0</v>
      </c>
      <c r="C72" s="87">
        <f t="shared" si="5"/>
        <v>0</v>
      </c>
      <c r="D72" s="87">
        <f t="shared" si="6"/>
        <v>0</v>
      </c>
      <c r="E72" s="87">
        <f t="shared" si="7"/>
        <v>0</v>
      </c>
    </row>
    <row r="73" spans="1:5">
      <c r="A73" s="88"/>
      <c r="B73" s="87">
        <f t="shared" si="4"/>
        <v>0</v>
      </c>
      <c r="C73" s="87">
        <f t="shared" si="5"/>
        <v>0</v>
      </c>
      <c r="D73" s="87">
        <f t="shared" si="6"/>
        <v>0</v>
      </c>
      <c r="E73" s="87">
        <f t="shared" si="7"/>
        <v>0</v>
      </c>
    </row>
    <row r="74" spans="1:5">
      <c r="A74" s="88"/>
      <c r="B74" s="87">
        <f t="shared" si="4"/>
        <v>0</v>
      </c>
      <c r="C74" s="87">
        <f t="shared" si="5"/>
        <v>0</v>
      </c>
      <c r="D74" s="87">
        <f t="shared" si="6"/>
        <v>0</v>
      </c>
      <c r="E74" s="87">
        <f t="shared" si="7"/>
        <v>0</v>
      </c>
    </row>
    <row r="75" spans="1:5">
      <c r="A75" s="88"/>
      <c r="B75" s="87">
        <f t="shared" si="4"/>
        <v>0</v>
      </c>
      <c r="C75" s="87">
        <f t="shared" si="5"/>
        <v>0</v>
      </c>
      <c r="D75" s="87">
        <f t="shared" si="6"/>
        <v>0</v>
      </c>
      <c r="E75" s="87">
        <f t="shared" si="7"/>
        <v>0</v>
      </c>
    </row>
    <row r="76" spans="1:5">
      <c r="A76" s="88"/>
      <c r="B76" s="87">
        <f t="shared" si="4"/>
        <v>0</v>
      </c>
      <c r="C76" s="87">
        <f t="shared" si="5"/>
        <v>0</v>
      </c>
      <c r="D76" s="87">
        <f t="shared" si="6"/>
        <v>0</v>
      </c>
      <c r="E76" s="87">
        <f t="shared" si="7"/>
        <v>0</v>
      </c>
    </row>
    <row r="77" spans="1:5">
      <c r="A77" s="88"/>
      <c r="B77" s="87">
        <f t="shared" si="4"/>
        <v>0</v>
      </c>
      <c r="C77" s="87">
        <f t="shared" si="5"/>
        <v>0</v>
      </c>
      <c r="D77" s="87">
        <f t="shared" si="6"/>
        <v>0</v>
      </c>
      <c r="E77" s="87">
        <f t="shared" si="7"/>
        <v>0</v>
      </c>
    </row>
    <row r="78" spans="1:5">
      <c r="A78" s="88"/>
      <c r="B78" s="87">
        <f t="shared" si="4"/>
        <v>0</v>
      </c>
      <c r="C78" s="87">
        <f t="shared" si="5"/>
        <v>0</v>
      </c>
      <c r="D78" s="87">
        <f t="shared" si="6"/>
        <v>0</v>
      </c>
      <c r="E78" s="87">
        <f t="shared" si="7"/>
        <v>0</v>
      </c>
    </row>
    <row r="79" spans="1:5">
      <c r="A79" s="88"/>
      <c r="B79" s="87">
        <f t="shared" si="4"/>
        <v>0</v>
      </c>
      <c r="C79" s="87">
        <f t="shared" si="5"/>
        <v>0</v>
      </c>
      <c r="D79" s="87">
        <f t="shared" si="6"/>
        <v>0</v>
      </c>
      <c r="E79" s="87">
        <f t="shared" si="7"/>
        <v>0</v>
      </c>
    </row>
    <row r="80" spans="1:5">
      <c r="A80" s="88"/>
      <c r="B80" s="87">
        <f t="shared" si="4"/>
        <v>0</v>
      </c>
      <c r="C80" s="87">
        <f t="shared" si="5"/>
        <v>0</v>
      </c>
      <c r="D80" s="87">
        <f t="shared" si="6"/>
        <v>0</v>
      </c>
      <c r="E80" s="87">
        <f t="shared" si="7"/>
        <v>0</v>
      </c>
    </row>
    <row r="81" spans="1:5">
      <c r="A81" s="88"/>
      <c r="B81" s="87">
        <f t="shared" si="4"/>
        <v>0</v>
      </c>
      <c r="C81" s="87">
        <f t="shared" si="5"/>
        <v>0</v>
      </c>
      <c r="D81" s="87">
        <f t="shared" si="6"/>
        <v>0</v>
      </c>
      <c r="E81" s="87">
        <f t="shared" si="7"/>
        <v>0</v>
      </c>
    </row>
    <row r="82" spans="1:5">
      <c r="A82" s="88"/>
      <c r="B82" s="87">
        <f t="shared" si="4"/>
        <v>0</v>
      </c>
      <c r="C82" s="87">
        <f t="shared" si="5"/>
        <v>0</v>
      </c>
      <c r="D82" s="87">
        <f t="shared" si="6"/>
        <v>0</v>
      </c>
      <c r="E82" s="87">
        <f t="shared" si="7"/>
        <v>0</v>
      </c>
    </row>
    <row r="83" spans="1:5">
      <c r="A83" s="88"/>
      <c r="B83" s="87">
        <f t="shared" si="4"/>
        <v>0</v>
      </c>
      <c r="C83" s="87">
        <f t="shared" si="5"/>
        <v>0</v>
      </c>
      <c r="D83" s="87">
        <f t="shared" si="6"/>
        <v>0</v>
      </c>
      <c r="E83" s="87">
        <f t="shared" si="7"/>
        <v>0</v>
      </c>
    </row>
    <row r="84" spans="1:5">
      <c r="A84" s="88"/>
      <c r="B84" s="87">
        <f t="shared" si="4"/>
        <v>0</v>
      </c>
      <c r="C84" s="87">
        <f t="shared" si="5"/>
        <v>0</v>
      </c>
      <c r="D84" s="87">
        <f t="shared" si="6"/>
        <v>0</v>
      </c>
      <c r="E84" s="87">
        <f t="shared" si="7"/>
        <v>0</v>
      </c>
    </row>
    <row r="85" spans="1:5">
      <c r="A85" s="88"/>
      <c r="B85" s="87">
        <f t="shared" si="4"/>
        <v>0</v>
      </c>
      <c r="C85" s="87">
        <f t="shared" si="5"/>
        <v>0</v>
      </c>
      <c r="D85" s="87">
        <f t="shared" si="6"/>
        <v>0</v>
      </c>
      <c r="E85" s="87">
        <f t="shared" si="7"/>
        <v>0</v>
      </c>
    </row>
    <row r="86" spans="1:5">
      <c r="A86" s="88"/>
      <c r="B86" s="87">
        <f t="shared" si="4"/>
        <v>0</v>
      </c>
      <c r="C86" s="87">
        <f t="shared" si="5"/>
        <v>0</v>
      </c>
      <c r="D86" s="87">
        <f t="shared" si="6"/>
        <v>0</v>
      </c>
      <c r="E86" s="87">
        <f t="shared" si="7"/>
        <v>0</v>
      </c>
    </row>
    <row r="87" spans="1:5">
      <c r="A87" s="88"/>
      <c r="B87" s="87">
        <f t="shared" si="4"/>
        <v>0</v>
      </c>
      <c r="C87" s="87">
        <f t="shared" si="5"/>
        <v>0</v>
      </c>
      <c r="D87" s="87">
        <f t="shared" si="6"/>
        <v>0</v>
      </c>
      <c r="E87" s="87">
        <f t="shared" si="7"/>
        <v>0</v>
      </c>
    </row>
    <row r="88" spans="1:5">
      <c r="A88" s="88"/>
      <c r="B88" s="87">
        <f t="shared" si="4"/>
        <v>0</v>
      </c>
      <c r="C88" s="87">
        <f t="shared" si="5"/>
        <v>0</v>
      </c>
      <c r="D88" s="87">
        <f t="shared" si="6"/>
        <v>0</v>
      </c>
      <c r="E88" s="87">
        <f t="shared" si="7"/>
        <v>0</v>
      </c>
    </row>
    <row r="89" spans="1:5">
      <c r="A89" s="88"/>
      <c r="B89" s="87">
        <f t="shared" si="4"/>
        <v>0</v>
      </c>
      <c r="C89" s="87">
        <f t="shared" si="5"/>
        <v>0</v>
      </c>
      <c r="D89" s="87">
        <f t="shared" si="6"/>
        <v>0</v>
      </c>
      <c r="E89" s="87">
        <f t="shared" si="7"/>
        <v>0</v>
      </c>
    </row>
    <row r="90" spans="1:5">
      <c r="A90" s="88"/>
      <c r="B90" s="87">
        <f t="shared" si="4"/>
        <v>0</v>
      </c>
      <c r="C90" s="87">
        <f t="shared" si="5"/>
        <v>0</v>
      </c>
      <c r="D90" s="87">
        <f t="shared" si="6"/>
        <v>0</v>
      </c>
      <c r="E90" s="87">
        <f t="shared" si="7"/>
        <v>0</v>
      </c>
    </row>
    <row r="91" spans="1:5">
      <c r="A91" s="88"/>
      <c r="B91" s="87">
        <f t="shared" si="4"/>
        <v>0</v>
      </c>
      <c r="C91" s="87">
        <f t="shared" si="5"/>
        <v>0</v>
      </c>
      <c r="D91" s="87">
        <f t="shared" si="6"/>
        <v>0</v>
      </c>
      <c r="E91" s="87">
        <f t="shared" si="7"/>
        <v>0</v>
      </c>
    </row>
    <row r="92" spans="1:5">
      <c r="A92" s="88"/>
      <c r="B92" s="87">
        <f t="shared" si="4"/>
        <v>0</v>
      </c>
      <c r="C92" s="87">
        <f t="shared" si="5"/>
        <v>0</v>
      </c>
      <c r="D92" s="87">
        <f t="shared" si="6"/>
        <v>0</v>
      </c>
      <c r="E92" s="87">
        <f t="shared" si="7"/>
        <v>0</v>
      </c>
    </row>
    <row r="93" spans="1:5">
      <c r="A93" s="88"/>
      <c r="B93" s="87">
        <f t="shared" si="4"/>
        <v>0</v>
      </c>
      <c r="C93" s="87">
        <f t="shared" si="5"/>
        <v>0</v>
      </c>
      <c r="D93" s="87">
        <f t="shared" si="6"/>
        <v>0</v>
      </c>
      <c r="E93" s="87">
        <f t="shared" si="7"/>
        <v>0</v>
      </c>
    </row>
    <row r="94" spans="1:5">
      <c r="A94" s="88"/>
      <c r="B94" s="87">
        <f t="shared" si="4"/>
        <v>0</v>
      </c>
      <c r="C94" s="87">
        <f t="shared" si="5"/>
        <v>0</v>
      </c>
      <c r="D94" s="87">
        <f t="shared" si="6"/>
        <v>0</v>
      </c>
      <c r="E94" s="87">
        <f t="shared" si="7"/>
        <v>0</v>
      </c>
    </row>
    <row r="95" spans="1:5">
      <c r="A95" s="88"/>
      <c r="B95" s="87">
        <f t="shared" si="4"/>
        <v>0</v>
      </c>
      <c r="C95" s="87">
        <f t="shared" si="5"/>
        <v>0</v>
      </c>
      <c r="D95" s="87">
        <f t="shared" si="6"/>
        <v>0</v>
      </c>
      <c r="E95" s="87">
        <f t="shared" si="7"/>
        <v>0</v>
      </c>
    </row>
    <row r="96" spans="1:5">
      <c r="A96" s="88"/>
      <c r="B96" s="87">
        <f t="shared" si="4"/>
        <v>0</v>
      </c>
      <c r="C96" s="87">
        <f t="shared" si="5"/>
        <v>0</v>
      </c>
      <c r="D96" s="87">
        <f t="shared" si="6"/>
        <v>0</v>
      </c>
      <c r="E96" s="87">
        <f t="shared" si="7"/>
        <v>0</v>
      </c>
    </row>
    <row r="97" spans="1:5">
      <c r="A97" s="88"/>
      <c r="B97" s="87">
        <f t="shared" si="4"/>
        <v>0</v>
      </c>
      <c r="C97" s="87">
        <f t="shared" si="5"/>
        <v>0</v>
      </c>
      <c r="D97" s="87">
        <f t="shared" si="6"/>
        <v>0</v>
      </c>
      <c r="E97" s="87">
        <f t="shared" si="7"/>
        <v>0</v>
      </c>
    </row>
    <row r="98" spans="1:5">
      <c r="A98" s="88"/>
      <c r="B98" s="87">
        <f t="shared" si="4"/>
        <v>0</v>
      </c>
      <c r="C98" s="87">
        <f t="shared" si="5"/>
        <v>0</v>
      </c>
      <c r="D98" s="87">
        <f t="shared" si="6"/>
        <v>0</v>
      </c>
      <c r="E98" s="87">
        <f t="shared" si="7"/>
        <v>0</v>
      </c>
    </row>
    <row r="99" spans="1:5">
      <c r="A99" s="88"/>
      <c r="B99" s="87">
        <f t="shared" si="4"/>
        <v>0</v>
      </c>
      <c r="C99" s="87">
        <f t="shared" si="5"/>
        <v>0</v>
      </c>
      <c r="D99" s="87">
        <f t="shared" si="6"/>
        <v>0</v>
      </c>
      <c r="E99" s="87">
        <f t="shared" si="7"/>
        <v>0</v>
      </c>
    </row>
    <row r="100" spans="1:5">
      <c r="A100" s="88"/>
      <c r="B100" s="87">
        <f t="shared" si="4"/>
        <v>0</v>
      </c>
      <c r="C100" s="87">
        <f t="shared" si="5"/>
        <v>0</v>
      </c>
      <c r="D100" s="87">
        <f t="shared" si="6"/>
        <v>0</v>
      </c>
      <c r="E100" s="87">
        <f t="shared" si="7"/>
        <v>0</v>
      </c>
    </row>
    <row r="101" spans="1:5">
      <c r="A101" s="88"/>
      <c r="B101" s="87">
        <f t="shared" si="4"/>
        <v>0</v>
      </c>
      <c r="C101" s="87">
        <f t="shared" si="5"/>
        <v>0</v>
      </c>
      <c r="D101" s="87">
        <f t="shared" si="6"/>
        <v>0</v>
      </c>
      <c r="E101" s="87">
        <f t="shared" si="7"/>
        <v>0</v>
      </c>
    </row>
    <row r="102" spans="1:5">
      <c r="A102" s="88"/>
      <c r="B102" s="87">
        <f t="shared" si="4"/>
        <v>0</v>
      </c>
      <c r="C102" s="87">
        <f t="shared" si="5"/>
        <v>0</v>
      </c>
      <c r="D102" s="87">
        <f t="shared" si="6"/>
        <v>0</v>
      </c>
      <c r="E102" s="87">
        <f t="shared" si="7"/>
        <v>0</v>
      </c>
    </row>
    <row r="103" spans="1:5">
      <c r="A103" s="88"/>
      <c r="B103" s="87">
        <f t="shared" si="4"/>
        <v>0</v>
      </c>
      <c r="C103" s="87">
        <f t="shared" si="5"/>
        <v>0</v>
      </c>
      <c r="D103" s="87">
        <f t="shared" si="6"/>
        <v>0</v>
      </c>
      <c r="E103" s="87">
        <f t="shared" si="7"/>
        <v>0</v>
      </c>
    </row>
    <row r="104" spans="1:5">
      <c r="A104" s="88"/>
      <c r="B104" s="87">
        <f t="shared" si="4"/>
        <v>0</v>
      </c>
      <c r="C104" s="87">
        <f t="shared" si="5"/>
        <v>0</v>
      </c>
      <c r="D104" s="87">
        <f t="shared" si="6"/>
        <v>0</v>
      </c>
      <c r="E104" s="87">
        <f t="shared" si="7"/>
        <v>0</v>
      </c>
    </row>
    <row r="105" spans="1:5">
      <c r="A105" s="88"/>
      <c r="B105" s="87">
        <f t="shared" si="4"/>
        <v>0</v>
      </c>
      <c r="C105" s="87">
        <f t="shared" si="5"/>
        <v>0</v>
      </c>
      <c r="D105" s="87">
        <f t="shared" si="6"/>
        <v>0</v>
      </c>
      <c r="E105" s="87">
        <f t="shared" si="7"/>
        <v>0</v>
      </c>
    </row>
    <row r="106" spans="1:5">
      <c r="A106" s="88"/>
      <c r="B106" s="87">
        <f t="shared" si="4"/>
        <v>0</v>
      </c>
      <c r="C106" s="87">
        <f t="shared" si="5"/>
        <v>0</v>
      </c>
      <c r="D106" s="87">
        <f t="shared" si="6"/>
        <v>0</v>
      </c>
      <c r="E106" s="87">
        <f t="shared" si="7"/>
        <v>0</v>
      </c>
    </row>
    <row r="107" spans="1:5">
      <c r="A107" s="88"/>
      <c r="B107" s="87">
        <f t="shared" si="4"/>
        <v>0</v>
      </c>
      <c r="C107" s="87">
        <f t="shared" si="5"/>
        <v>0</v>
      </c>
      <c r="D107" s="87">
        <f t="shared" si="6"/>
        <v>0</v>
      </c>
      <c r="E107" s="87">
        <f t="shared" si="7"/>
        <v>0</v>
      </c>
    </row>
    <row r="108" spans="1:5">
      <c r="A108" s="88"/>
      <c r="B108" s="87">
        <f t="shared" si="4"/>
        <v>0</v>
      </c>
      <c r="C108" s="87">
        <f t="shared" si="5"/>
        <v>0</v>
      </c>
      <c r="D108" s="87">
        <f t="shared" si="6"/>
        <v>0</v>
      </c>
      <c r="E108" s="87">
        <f t="shared" si="7"/>
        <v>0</v>
      </c>
    </row>
    <row r="109" spans="1:5">
      <c r="A109" s="88"/>
      <c r="B109" s="87">
        <f t="shared" si="4"/>
        <v>0</v>
      </c>
      <c r="C109" s="87">
        <f t="shared" si="5"/>
        <v>0</v>
      </c>
      <c r="D109" s="87">
        <f t="shared" si="6"/>
        <v>0</v>
      </c>
      <c r="E109" s="87">
        <f t="shared" si="7"/>
        <v>0</v>
      </c>
    </row>
    <row r="110" spans="1:5">
      <c r="A110" s="88"/>
      <c r="B110" s="87">
        <f t="shared" si="4"/>
        <v>0</v>
      </c>
      <c r="C110" s="87">
        <f t="shared" si="5"/>
        <v>0</v>
      </c>
      <c r="D110" s="87">
        <f t="shared" si="6"/>
        <v>0</v>
      </c>
      <c r="E110" s="87">
        <f t="shared" si="7"/>
        <v>0</v>
      </c>
    </row>
    <row r="111" spans="1:5">
      <c r="A111" s="88"/>
      <c r="B111" s="87">
        <f t="shared" si="4"/>
        <v>0</v>
      </c>
      <c r="C111" s="87">
        <f t="shared" si="5"/>
        <v>0</v>
      </c>
      <c r="D111" s="87">
        <f t="shared" si="6"/>
        <v>0</v>
      </c>
      <c r="E111" s="87">
        <f t="shared" si="7"/>
        <v>0</v>
      </c>
    </row>
    <row r="112" spans="1:5">
      <c r="A112" s="88"/>
      <c r="B112" s="87">
        <f t="shared" si="4"/>
        <v>0</v>
      </c>
      <c r="C112" s="87">
        <f t="shared" si="5"/>
        <v>0</v>
      </c>
      <c r="D112" s="87">
        <f t="shared" si="6"/>
        <v>0</v>
      </c>
      <c r="E112" s="87">
        <f t="shared" si="7"/>
        <v>0</v>
      </c>
    </row>
    <row r="113" spans="1:5">
      <c r="A113" s="88"/>
      <c r="B113" s="87">
        <f t="shared" si="4"/>
        <v>0</v>
      </c>
      <c r="C113" s="87">
        <f t="shared" si="5"/>
        <v>0</v>
      </c>
      <c r="D113" s="87">
        <f t="shared" si="6"/>
        <v>0</v>
      </c>
      <c r="E113" s="87">
        <f t="shared" si="7"/>
        <v>0</v>
      </c>
    </row>
    <row r="114" spans="1:5">
      <c r="A114" s="88"/>
      <c r="B114" s="87">
        <f t="shared" si="4"/>
        <v>0</v>
      </c>
      <c r="C114" s="87">
        <f t="shared" si="5"/>
        <v>0</v>
      </c>
      <c r="D114" s="87">
        <f t="shared" si="6"/>
        <v>0</v>
      </c>
      <c r="E114" s="87">
        <f t="shared" si="7"/>
        <v>0</v>
      </c>
    </row>
    <row r="115" spans="1:5">
      <c r="A115" s="88"/>
      <c r="B115" s="87">
        <f t="shared" si="4"/>
        <v>0</v>
      </c>
      <c r="C115" s="87">
        <f t="shared" si="5"/>
        <v>0</v>
      </c>
      <c r="D115" s="87">
        <f t="shared" si="6"/>
        <v>0</v>
      </c>
      <c r="E115" s="87">
        <f t="shared" si="7"/>
        <v>0</v>
      </c>
    </row>
    <row r="116" spans="1:5">
      <c r="A116" s="88"/>
      <c r="B116" s="87">
        <f t="shared" si="4"/>
        <v>0</v>
      </c>
      <c r="C116" s="87">
        <f t="shared" si="5"/>
        <v>0</v>
      </c>
      <c r="D116" s="87">
        <f t="shared" si="6"/>
        <v>0</v>
      </c>
      <c r="E116" s="87">
        <f t="shared" si="7"/>
        <v>0</v>
      </c>
    </row>
    <row r="117" spans="1:5">
      <c r="A117" s="88"/>
      <c r="B117" s="87">
        <f t="shared" si="4"/>
        <v>0</v>
      </c>
      <c r="C117" s="87">
        <f t="shared" si="5"/>
        <v>0</v>
      </c>
      <c r="D117" s="87">
        <f t="shared" si="6"/>
        <v>0</v>
      </c>
      <c r="E117" s="87">
        <f t="shared" si="7"/>
        <v>0</v>
      </c>
    </row>
    <row r="118" spans="1:5">
      <c r="A118" s="88"/>
      <c r="B118" s="87">
        <f t="shared" si="4"/>
        <v>0</v>
      </c>
      <c r="C118" s="87">
        <f t="shared" si="5"/>
        <v>0</v>
      </c>
      <c r="D118" s="87">
        <f t="shared" si="6"/>
        <v>0</v>
      </c>
      <c r="E118" s="87">
        <f t="shared" si="7"/>
        <v>0</v>
      </c>
    </row>
    <row r="119" spans="1:5">
      <c r="A119" s="88"/>
      <c r="B119" s="87">
        <f t="shared" si="4"/>
        <v>0</v>
      </c>
      <c r="C119" s="87">
        <f t="shared" si="5"/>
        <v>0</v>
      </c>
      <c r="D119" s="87">
        <f t="shared" si="6"/>
        <v>0</v>
      </c>
      <c r="E119" s="87">
        <f t="shared" si="7"/>
        <v>0</v>
      </c>
    </row>
    <row r="120" spans="1:5">
      <c r="A120" s="88"/>
      <c r="B120" s="87">
        <f t="shared" si="4"/>
        <v>0</v>
      </c>
      <c r="C120" s="87">
        <f t="shared" si="5"/>
        <v>0</v>
      </c>
      <c r="D120" s="87">
        <f t="shared" si="6"/>
        <v>0</v>
      </c>
      <c r="E120" s="87">
        <f t="shared" si="7"/>
        <v>0</v>
      </c>
    </row>
    <row r="121" spans="1:5">
      <c r="A121" s="88"/>
      <c r="B121" s="87">
        <f t="shared" si="4"/>
        <v>0</v>
      </c>
      <c r="C121" s="87">
        <f t="shared" si="5"/>
        <v>0</v>
      </c>
      <c r="D121" s="87">
        <f t="shared" si="6"/>
        <v>0</v>
      </c>
      <c r="E121" s="87">
        <f t="shared" si="7"/>
        <v>0</v>
      </c>
    </row>
    <row r="122" spans="1:5">
      <c r="A122" s="88"/>
      <c r="B122" s="87">
        <f t="shared" si="4"/>
        <v>0</v>
      </c>
      <c r="C122" s="87">
        <f t="shared" si="5"/>
        <v>0</v>
      </c>
      <c r="D122" s="87">
        <f t="shared" si="6"/>
        <v>0</v>
      </c>
      <c r="E122" s="87">
        <f t="shared" si="7"/>
        <v>0</v>
      </c>
    </row>
    <row r="123" spans="1:5">
      <c r="A123" s="88"/>
      <c r="B123" s="87">
        <f t="shared" si="4"/>
        <v>0</v>
      </c>
      <c r="C123" s="87">
        <f t="shared" si="5"/>
        <v>0</v>
      </c>
      <c r="D123" s="87">
        <f t="shared" si="6"/>
        <v>0</v>
      </c>
      <c r="E123" s="87">
        <f t="shared" si="7"/>
        <v>0</v>
      </c>
    </row>
    <row r="124" spans="1:5">
      <c r="A124" s="88"/>
      <c r="B124" s="87">
        <f t="shared" si="4"/>
        <v>0</v>
      </c>
      <c r="C124" s="87">
        <f t="shared" si="5"/>
        <v>0</v>
      </c>
      <c r="D124" s="87">
        <f t="shared" si="6"/>
        <v>0</v>
      </c>
      <c r="E124" s="87">
        <f t="shared" si="7"/>
        <v>0</v>
      </c>
    </row>
    <row r="125" spans="1:5">
      <c r="A125" s="88"/>
      <c r="B125" s="87">
        <f t="shared" si="4"/>
        <v>0</v>
      </c>
      <c r="C125" s="87">
        <f t="shared" si="5"/>
        <v>0</v>
      </c>
      <c r="D125" s="87">
        <f t="shared" si="6"/>
        <v>0</v>
      </c>
      <c r="E125" s="87">
        <f t="shared" si="7"/>
        <v>0</v>
      </c>
    </row>
    <row r="126" spans="1:5">
      <c r="A126" s="88"/>
      <c r="B126" s="87">
        <f t="shared" si="4"/>
        <v>0</v>
      </c>
      <c r="C126" s="87">
        <f t="shared" si="5"/>
        <v>0</v>
      </c>
      <c r="D126" s="87">
        <f t="shared" si="6"/>
        <v>0</v>
      </c>
      <c r="E126" s="87">
        <f t="shared" si="7"/>
        <v>0</v>
      </c>
    </row>
    <row r="127" spans="1:5">
      <c r="A127" s="88"/>
      <c r="B127" s="87">
        <f t="shared" si="4"/>
        <v>0</v>
      </c>
      <c r="C127" s="87">
        <f t="shared" si="5"/>
        <v>0</v>
      </c>
      <c r="D127" s="87">
        <f t="shared" si="6"/>
        <v>0</v>
      </c>
      <c r="E127" s="87">
        <f t="shared" si="7"/>
        <v>0</v>
      </c>
    </row>
    <row r="128" spans="1:5">
      <c r="A128" s="88"/>
      <c r="B128" s="87">
        <f t="shared" si="4"/>
        <v>0</v>
      </c>
      <c r="C128" s="87">
        <f t="shared" si="5"/>
        <v>0</v>
      </c>
      <c r="D128" s="87">
        <f t="shared" si="6"/>
        <v>0</v>
      </c>
      <c r="E128" s="87">
        <f t="shared" si="7"/>
        <v>0</v>
      </c>
    </row>
    <row r="129" spans="1:5">
      <c r="A129" s="88"/>
      <c r="B129" s="87">
        <f t="shared" si="4"/>
        <v>0</v>
      </c>
      <c r="C129" s="87">
        <f t="shared" si="5"/>
        <v>0</v>
      </c>
      <c r="D129" s="87">
        <f t="shared" si="6"/>
        <v>0</v>
      </c>
      <c r="E129" s="87">
        <f t="shared" si="7"/>
        <v>0</v>
      </c>
    </row>
    <row r="130" spans="1:5">
      <c r="A130" s="88"/>
      <c r="B130" s="87">
        <f t="shared" si="4"/>
        <v>0</v>
      </c>
      <c r="C130" s="87">
        <f t="shared" si="5"/>
        <v>0</v>
      </c>
      <c r="D130" s="87">
        <f t="shared" si="6"/>
        <v>0</v>
      </c>
      <c r="E130" s="87">
        <f t="shared" si="7"/>
        <v>0</v>
      </c>
    </row>
    <row r="131" spans="1:5">
      <c r="A131" s="88"/>
      <c r="B131" s="87">
        <f t="shared" si="4"/>
        <v>0</v>
      </c>
      <c r="C131" s="87">
        <f t="shared" si="5"/>
        <v>0</v>
      </c>
      <c r="D131" s="87">
        <f t="shared" si="6"/>
        <v>0</v>
      </c>
      <c r="E131" s="87">
        <f t="shared" si="7"/>
        <v>0</v>
      </c>
    </row>
    <row r="132" spans="1:5">
      <c r="A132" s="88"/>
      <c r="B132" s="87">
        <f t="shared" si="4"/>
        <v>0</v>
      </c>
      <c r="C132" s="87">
        <f t="shared" si="5"/>
        <v>0</v>
      </c>
      <c r="D132" s="87">
        <f t="shared" si="6"/>
        <v>0</v>
      </c>
      <c r="E132" s="87">
        <f t="shared" si="7"/>
        <v>0</v>
      </c>
    </row>
    <row r="133" spans="1:5">
      <c r="A133" s="88"/>
      <c r="B133" s="87">
        <f t="shared" ref="B133:B196" si="8">ABS(SUMIF(H:H,A133,M:M)-SUMIF(H:H,A133,N:N))</f>
        <v>0</v>
      </c>
      <c r="C133" s="87">
        <f t="shared" ref="C133:C196" si="9">ABS(SUMIF(H:H,A133,I:I)-SUMIF(H:H,A133,J:J))</f>
        <v>0</v>
      </c>
      <c r="D133" s="87">
        <f t="shared" ref="D133:D196" si="10">SUMIF(H:H,A133,K:K)</f>
        <v>0</v>
      </c>
      <c r="E133" s="87">
        <f t="shared" ref="E133:E196" si="11">SUMIF(H:H,A133,L:L)</f>
        <v>0</v>
      </c>
    </row>
    <row r="134" spans="1:5">
      <c r="A134" s="88"/>
      <c r="B134" s="87">
        <f t="shared" si="8"/>
        <v>0</v>
      </c>
      <c r="C134" s="87">
        <f t="shared" si="9"/>
        <v>0</v>
      </c>
      <c r="D134" s="87">
        <f t="shared" si="10"/>
        <v>0</v>
      </c>
      <c r="E134" s="87">
        <f t="shared" si="11"/>
        <v>0</v>
      </c>
    </row>
    <row r="135" spans="1:5">
      <c r="A135" s="88"/>
      <c r="B135" s="87">
        <f t="shared" si="8"/>
        <v>0</v>
      </c>
      <c r="C135" s="87">
        <f t="shared" si="9"/>
        <v>0</v>
      </c>
      <c r="D135" s="87">
        <f t="shared" si="10"/>
        <v>0</v>
      </c>
      <c r="E135" s="87">
        <f t="shared" si="11"/>
        <v>0</v>
      </c>
    </row>
    <row r="136" spans="1:5">
      <c r="A136" s="88"/>
      <c r="B136" s="87">
        <f t="shared" si="8"/>
        <v>0</v>
      </c>
      <c r="C136" s="87">
        <f t="shared" si="9"/>
        <v>0</v>
      </c>
      <c r="D136" s="87">
        <f t="shared" si="10"/>
        <v>0</v>
      </c>
      <c r="E136" s="87">
        <f t="shared" si="11"/>
        <v>0</v>
      </c>
    </row>
    <row r="137" spans="1:5">
      <c r="A137" s="88"/>
      <c r="B137" s="87">
        <f t="shared" si="8"/>
        <v>0</v>
      </c>
      <c r="C137" s="87">
        <f t="shared" si="9"/>
        <v>0</v>
      </c>
      <c r="D137" s="87">
        <f t="shared" si="10"/>
        <v>0</v>
      </c>
      <c r="E137" s="87">
        <f t="shared" si="11"/>
        <v>0</v>
      </c>
    </row>
    <row r="138" spans="1:5">
      <c r="A138" s="88"/>
      <c r="B138" s="87">
        <f t="shared" si="8"/>
        <v>0</v>
      </c>
      <c r="C138" s="87">
        <f t="shared" si="9"/>
        <v>0</v>
      </c>
      <c r="D138" s="87">
        <f t="shared" si="10"/>
        <v>0</v>
      </c>
      <c r="E138" s="87">
        <f t="shared" si="11"/>
        <v>0</v>
      </c>
    </row>
    <row r="139" spans="1:5">
      <c r="A139" s="88"/>
      <c r="B139" s="87">
        <f t="shared" si="8"/>
        <v>0</v>
      </c>
      <c r="C139" s="87">
        <f t="shared" si="9"/>
        <v>0</v>
      </c>
      <c r="D139" s="87">
        <f t="shared" si="10"/>
        <v>0</v>
      </c>
      <c r="E139" s="87">
        <f t="shared" si="11"/>
        <v>0</v>
      </c>
    </row>
    <row r="140" spans="1:5">
      <c r="A140" s="88"/>
      <c r="B140" s="87">
        <f t="shared" si="8"/>
        <v>0</v>
      </c>
      <c r="C140" s="87">
        <f t="shared" si="9"/>
        <v>0</v>
      </c>
      <c r="D140" s="87">
        <f t="shared" si="10"/>
        <v>0</v>
      </c>
      <c r="E140" s="87">
        <f t="shared" si="11"/>
        <v>0</v>
      </c>
    </row>
    <row r="141" spans="1:5">
      <c r="A141" s="88"/>
      <c r="B141" s="87">
        <f t="shared" si="8"/>
        <v>0</v>
      </c>
      <c r="C141" s="87">
        <f t="shared" si="9"/>
        <v>0</v>
      </c>
      <c r="D141" s="87">
        <f t="shared" si="10"/>
        <v>0</v>
      </c>
      <c r="E141" s="87">
        <f t="shared" si="11"/>
        <v>0</v>
      </c>
    </row>
    <row r="142" spans="1:5">
      <c r="A142" s="88"/>
      <c r="B142" s="87">
        <f t="shared" si="8"/>
        <v>0</v>
      </c>
      <c r="C142" s="87">
        <f t="shared" si="9"/>
        <v>0</v>
      </c>
      <c r="D142" s="87">
        <f t="shared" si="10"/>
        <v>0</v>
      </c>
      <c r="E142" s="87">
        <f t="shared" si="11"/>
        <v>0</v>
      </c>
    </row>
    <row r="143" spans="1:5">
      <c r="A143" s="88"/>
      <c r="B143" s="87">
        <f t="shared" si="8"/>
        <v>0</v>
      </c>
      <c r="C143" s="87">
        <f t="shared" si="9"/>
        <v>0</v>
      </c>
      <c r="D143" s="87">
        <f t="shared" si="10"/>
        <v>0</v>
      </c>
      <c r="E143" s="87">
        <f t="shared" si="11"/>
        <v>0</v>
      </c>
    </row>
    <row r="144" spans="1:5">
      <c r="A144" s="88"/>
      <c r="B144" s="87">
        <f t="shared" si="8"/>
        <v>0</v>
      </c>
      <c r="C144" s="87">
        <f t="shared" si="9"/>
        <v>0</v>
      </c>
      <c r="D144" s="87">
        <f t="shared" si="10"/>
        <v>0</v>
      </c>
      <c r="E144" s="87">
        <f t="shared" si="11"/>
        <v>0</v>
      </c>
    </row>
    <row r="145" spans="1:5">
      <c r="A145" s="88"/>
      <c r="B145" s="87">
        <f t="shared" si="8"/>
        <v>0</v>
      </c>
      <c r="C145" s="87">
        <f t="shared" si="9"/>
        <v>0</v>
      </c>
      <c r="D145" s="87">
        <f t="shared" si="10"/>
        <v>0</v>
      </c>
      <c r="E145" s="87">
        <f t="shared" si="11"/>
        <v>0</v>
      </c>
    </row>
    <row r="146" spans="1:5">
      <c r="A146" s="88"/>
      <c r="B146" s="87">
        <f t="shared" si="8"/>
        <v>0</v>
      </c>
      <c r="C146" s="87">
        <f t="shared" si="9"/>
        <v>0</v>
      </c>
      <c r="D146" s="87">
        <f t="shared" si="10"/>
        <v>0</v>
      </c>
      <c r="E146" s="87">
        <f t="shared" si="11"/>
        <v>0</v>
      </c>
    </row>
    <row r="147" spans="1:5">
      <c r="A147" s="88"/>
      <c r="B147" s="87">
        <f t="shared" si="8"/>
        <v>0</v>
      </c>
      <c r="C147" s="87">
        <f t="shared" si="9"/>
        <v>0</v>
      </c>
      <c r="D147" s="87">
        <f t="shared" si="10"/>
        <v>0</v>
      </c>
      <c r="E147" s="87">
        <f t="shared" si="11"/>
        <v>0</v>
      </c>
    </row>
    <row r="148" spans="1:5">
      <c r="A148" s="88"/>
      <c r="B148" s="87">
        <f t="shared" si="8"/>
        <v>0</v>
      </c>
      <c r="C148" s="87">
        <f t="shared" si="9"/>
        <v>0</v>
      </c>
      <c r="D148" s="87">
        <f t="shared" si="10"/>
        <v>0</v>
      </c>
      <c r="E148" s="87">
        <f t="shared" si="11"/>
        <v>0</v>
      </c>
    </row>
    <row r="149" spans="1:5">
      <c r="A149" s="88"/>
      <c r="B149" s="87">
        <f t="shared" si="8"/>
        <v>0</v>
      </c>
      <c r="C149" s="87">
        <f t="shared" si="9"/>
        <v>0</v>
      </c>
      <c r="D149" s="87">
        <f t="shared" si="10"/>
        <v>0</v>
      </c>
      <c r="E149" s="87">
        <f t="shared" si="11"/>
        <v>0</v>
      </c>
    </row>
    <row r="150" spans="1:5">
      <c r="A150" s="88"/>
      <c r="B150" s="87">
        <f t="shared" si="8"/>
        <v>0</v>
      </c>
      <c r="C150" s="87">
        <f t="shared" si="9"/>
        <v>0</v>
      </c>
      <c r="D150" s="87">
        <f t="shared" si="10"/>
        <v>0</v>
      </c>
      <c r="E150" s="87">
        <f t="shared" si="11"/>
        <v>0</v>
      </c>
    </row>
    <row r="151" spans="1:5">
      <c r="A151" s="88"/>
      <c r="B151" s="87">
        <f t="shared" si="8"/>
        <v>0</v>
      </c>
      <c r="C151" s="87">
        <f t="shared" si="9"/>
        <v>0</v>
      </c>
      <c r="D151" s="87">
        <f t="shared" si="10"/>
        <v>0</v>
      </c>
      <c r="E151" s="87">
        <f t="shared" si="11"/>
        <v>0</v>
      </c>
    </row>
    <row r="152" spans="1:5">
      <c r="A152" s="88"/>
      <c r="B152" s="87">
        <f t="shared" si="8"/>
        <v>0</v>
      </c>
      <c r="C152" s="87">
        <f t="shared" si="9"/>
        <v>0</v>
      </c>
      <c r="D152" s="87">
        <f t="shared" si="10"/>
        <v>0</v>
      </c>
      <c r="E152" s="87">
        <f t="shared" si="11"/>
        <v>0</v>
      </c>
    </row>
    <row r="153" spans="1:5">
      <c r="A153" s="88"/>
      <c r="B153" s="87">
        <f t="shared" si="8"/>
        <v>0</v>
      </c>
      <c r="C153" s="87">
        <f t="shared" si="9"/>
        <v>0</v>
      </c>
      <c r="D153" s="87">
        <f t="shared" si="10"/>
        <v>0</v>
      </c>
      <c r="E153" s="87">
        <f t="shared" si="11"/>
        <v>0</v>
      </c>
    </row>
    <row r="154" spans="1:5">
      <c r="A154" s="88"/>
      <c r="B154" s="87">
        <f t="shared" si="8"/>
        <v>0</v>
      </c>
      <c r="C154" s="87">
        <f t="shared" si="9"/>
        <v>0</v>
      </c>
      <c r="D154" s="87">
        <f t="shared" si="10"/>
        <v>0</v>
      </c>
      <c r="E154" s="87">
        <f t="shared" si="11"/>
        <v>0</v>
      </c>
    </row>
    <row r="155" spans="1:5">
      <c r="A155" s="88"/>
      <c r="B155" s="87">
        <f t="shared" si="8"/>
        <v>0</v>
      </c>
      <c r="C155" s="87">
        <f t="shared" si="9"/>
        <v>0</v>
      </c>
      <c r="D155" s="87">
        <f t="shared" si="10"/>
        <v>0</v>
      </c>
      <c r="E155" s="87">
        <f t="shared" si="11"/>
        <v>0</v>
      </c>
    </row>
    <row r="156" spans="1:5">
      <c r="A156" s="88"/>
      <c r="B156" s="87">
        <f t="shared" si="8"/>
        <v>0</v>
      </c>
      <c r="C156" s="87">
        <f t="shared" si="9"/>
        <v>0</v>
      </c>
      <c r="D156" s="87">
        <f t="shared" si="10"/>
        <v>0</v>
      </c>
      <c r="E156" s="87">
        <f t="shared" si="11"/>
        <v>0</v>
      </c>
    </row>
    <row r="157" spans="1:5">
      <c r="A157" s="88"/>
      <c r="B157" s="87">
        <f t="shared" si="8"/>
        <v>0</v>
      </c>
      <c r="C157" s="87">
        <f t="shared" si="9"/>
        <v>0</v>
      </c>
      <c r="D157" s="87">
        <f t="shared" si="10"/>
        <v>0</v>
      </c>
      <c r="E157" s="87">
        <f t="shared" si="11"/>
        <v>0</v>
      </c>
    </row>
    <row r="158" spans="1:5">
      <c r="A158" s="88"/>
      <c r="B158" s="87">
        <f t="shared" si="8"/>
        <v>0</v>
      </c>
      <c r="C158" s="87">
        <f t="shared" si="9"/>
        <v>0</v>
      </c>
      <c r="D158" s="87">
        <f t="shared" si="10"/>
        <v>0</v>
      </c>
      <c r="E158" s="87">
        <f t="shared" si="11"/>
        <v>0</v>
      </c>
    </row>
    <row r="159" spans="1:5">
      <c r="A159" s="88"/>
      <c r="B159" s="87">
        <f t="shared" si="8"/>
        <v>0</v>
      </c>
      <c r="C159" s="87">
        <f t="shared" si="9"/>
        <v>0</v>
      </c>
      <c r="D159" s="87">
        <f t="shared" si="10"/>
        <v>0</v>
      </c>
      <c r="E159" s="87">
        <f t="shared" si="11"/>
        <v>0</v>
      </c>
    </row>
    <row r="160" spans="1:5">
      <c r="A160" s="88"/>
      <c r="B160" s="87">
        <f t="shared" si="8"/>
        <v>0</v>
      </c>
      <c r="C160" s="87">
        <f t="shared" si="9"/>
        <v>0</v>
      </c>
      <c r="D160" s="87">
        <f t="shared" si="10"/>
        <v>0</v>
      </c>
      <c r="E160" s="87">
        <f t="shared" si="11"/>
        <v>0</v>
      </c>
    </row>
    <row r="161" spans="1:5">
      <c r="A161" s="88"/>
      <c r="B161" s="87">
        <f t="shared" si="8"/>
        <v>0</v>
      </c>
      <c r="C161" s="87">
        <f t="shared" si="9"/>
        <v>0</v>
      </c>
      <c r="D161" s="87">
        <f t="shared" si="10"/>
        <v>0</v>
      </c>
      <c r="E161" s="87">
        <f t="shared" si="11"/>
        <v>0</v>
      </c>
    </row>
    <row r="162" spans="1:5">
      <c r="A162" s="88"/>
      <c r="B162" s="87">
        <f t="shared" si="8"/>
        <v>0</v>
      </c>
      <c r="C162" s="87">
        <f t="shared" si="9"/>
        <v>0</v>
      </c>
      <c r="D162" s="87">
        <f t="shared" si="10"/>
        <v>0</v>
      </c>
      <c r="E162" s="87">
        <f t="shared" si="11"/>
        <v>0</v>
      </c>
    </row>
    <row r="163" spans="1:5">
      <c r="A163" s="88"/>
      <c r="B163" s="87">
        <f t="shared" si="8"/>
        <v>0</v>
      </c>
      <c r="C163" s="87">
        <f t="shared" si="9"/>
        <v>0</v>
      </c>
      <c r="D163" s="87">
        <f t="shared" si="10"/>
        <v>0</v>
      </c>
      <c r="E163" s="87">
        <f t="shared" si="11"/>
        <v>0</v>
      </c>
    </row>
    <row r="164" spans="1:5">
      <c r="A164" s="88"/>
      <c r="B164" s="87">
        <f t="shared" si="8"/>
        <v>0</v>
      </c>
      <c r="C164" s="87">
        <f t="shared" si="9"/>
        <v>0</v>
      </c>
      <c r="D164" s="87">
        <f t="shared" si="10"/>
        <v>0</v>
      </c>
      <c r="E164" s="87">
        <f t="shared" si="11"/>
        <v>0</v>
      </c>
    </row>
    <row r="165" spans="1:5">
      <c r="A165" s="88"/>
      <c r="B165" s="87">
        <f t="shared" si="8"/>
        <v>0</v>
      </c>
      <c r="C165" s="87">
        <f t="shared" si="9"/>
        <v>0</v>
      </c>
      <c r="D165" s="87">
        <f t="shared" si="10"/>
        <v>0</v>
      </c>
      <c r="E165" s="87">
        <f t="shared" si="11"/>
        <v>0</v>
      </c>
    </row>
    <row r="166" spans="1:5">
      <c r="A166" s="88"/>
      <c r="B166" s="87">
        <f t="shared" si="8"/>
        <v>0</v>
      </c>
      <c r="C166" s="87">
        <f t="shared" si="9"/>
        <v>0</v>
      </c>
      <c r="D166" s="87">
        <f t="shared" si="10"/>
        <v>0</v>
      </c>
      <c r="E166" s="87">
        <f t="shared" si="11"/>
        <v>0</v>
      </c>
    </row>
    <row r="167" spans="1:5">
      <c r="A167" s="88"/>
      <c r="B167" s="87">
        <f t="shared" si="8"/>
        <v>0</v>
      </c>
      <c r="C167" s="87">
        <f t="shared" si="9"/>
        <v>0</v>
      </c>
      <c r="D167" s="87">
        <f t="shared" si="10"/>
        <v>0</v>
      </c>
      <c r="E167" s="87">
        <f t="shared" si="11"/>
        <v>0</v>
      </c>
    </row>
    <row r="168" spans="1:5">
      <c r="A168" s="88"/>
      <c r="B168" s="87">
        <f t="shared" si="8"/>
        <v>0</v>
      </c>
      <c r="C168" s="87">
        <f t="shared" si="9"/>
        <v>0</v>
      </c>
      <c r="D168" s="87">
        <f t="shared" si="10"/>
        <v>0</v>
      </c>
      <c r="E168" s="87">
        <f t="shared" si="11"/>
        <v>0</v>
      </c>
    </row>
    <row r="169" spans="1:5">
      <c r="A169" s="88"/>
      <c r="B169" s="87">
        <f t="shared" si="8"/>
        <v>0</v>
      </c>
      <c r="C169" s="87">
        <f t="shared" si="9"/>
        <v>0</v>
      </c>
      <c r="D169" s="87">
        <f t="shared" si="10"/>
        <v>0</v>
      </c>
      <c r="E169" s="87">
        <f t="shared" si="11"/>
        <v>0</v>
      </c>
    </row>
    <row r="170" spans="1:5">
      <c r="A170" s="88"/>
      <c r="B170" s="87">
        <f t="shared" si="8"/>
        <v>0</v>
      </c>
      <c r="C170" s="87">
        <f t="shared" si="9"/>
        <v>0</v>
      </c>
      <c r="D170" s="87">
        <f t="shared" si="10"/>
        <v>0</v>
      </c>
      <c r="E170" s="87">
        <f t="shared" si="11"/>
        <v>0</v>
      </c>
    </row>
    <row r="171" spans="1:5">
      <c r="A171" s="88"/>
      <c r="B171" s="87">
        <f t="shared" si="8"/>
        <v>0</v>
      </c>
      <c r="C171" s="87">
        <f t="shared" si="9"/>
        <v>0</v>
      </c>
      <c r="D171" s="87">
        <f t="shared" si="10"/>
        <v>0</v>
      </c>
      <c r="E171" s="87">
        <f t="shared" si="11"/>
        <v>0</v>
      </c>
    </row>
    <row r="172" spans="1:5">
      <c r="A172" s="88"/>
      <c r="B172" s="87">
        <f t="shared" si="8"/>
        <v>0</v>
      </c>
      <c r="C172" s="87">
        <f t="shared" si="9"/>
        <v>0</v>
      </c>
      <c r="D172" s="87">
        <f t="shared" si="10"/>
        <v>0</v>
      </c>
      <c r="E172" s="87">
        <f t="shared" si="11"/>
        <v>0</v>
      </c>
    </row>
    <row r="173" spans="1:5">
      <c r="A173" s="88"/>
      <c r="B173" s="87">
        <f t="shared" si="8"/>
        <v>0</v>
      </c>
      <c r="C173" s="87">
        <f t="shared" si="9"/>
        <v>0</v>
      </c>
      <c r="D173" s="87">
        <f t="shared" si="10"/>
        <v>0</v>
      </c>
      <c r="E173" s="87">
        <f t="shared" si="11"/>
        <v>0</v>
      </c>
    </row>
    <row r="174" spans="1:5">
      <c r="A174" s="88"/>
      <c r="B174" s="87">
        <f t="shared" si="8"/>
        <v>0</v>
      </c>
      <c r="C174" s="87">
        <f t="shared" si="9"/>
        <v>0</v>
      </c>
      <c r="D174" s="87">
        <f t="shared" si="10"/>
        <v>0</v>
      </c>
      <c r="E174" s="87">
        <f t="shared" si="11"/>
        <v>0</v>
      </c>
    </row>
    <row r="175" spans="1:5">
      <c r="A175" s="88"/>
      <c r="B175" s="87">
        <f t="shared" si="8"/>
        <v>0</v>
      </c>
      <c r="C175" s="87">
        <f t="shared" si="9"/>
        <v>0</v>
      </c>
      <c r="D175" s="87">
        <f t="shared" si="10"/>
        <v>0</v>
      </c>
      <c r="E175" s="87">
        <f t="shared" si="11"/>
        <v>0</v>
      </c>
    </row>
    <row r="176" spans="1:5">
      <c r="A176" s="88"/>
      <c r="B176" s="87">
        <f t="shared" si="8"/>
        <v>0</v>
      </c>
      <c r="C176" s="87">
        <f t="shared" si="9"/>
        <v>0</v>
      </c>
      <c r="D176" s="87">
        <f t="shared" si="10"/>
        <v>0</v>
      </c>
      <c r="E176" s="87">
        <f t="shared" si="11"/>
        <v>0</v>
      </c>
    </row>
    <row r="177" spans="1:5">
      <c r="A177" s="88"/>
      <c r="B177" s="87">
        <f t="shared" si="8"/>
        <v>0</v>
      </c>
      <c r="C177" s="87">
        <f t="shared" si="9"/>
        <v>0</v>
      </c>
      <c r="D177" s="87">
        <f t="shared" si="10"/>
        <v>0</v>
      </c>
      <c r="E177" s="87">
        <f t="shared" si="11"/>
        <v>0</v>
      </c>
    </row>
    <row r="178" spans="1:5">
      <c r="A178" s="88"/>
      <c r="B178" s="87">
        <f t="shared" si="8"/>
        <v>0</v>
      </c>
      <c r="C178" s="87">
        <f t="shared" si="9"/>
        <v>0</v>
      </c>
      <c r="D178" s="87">
        <f t="shared" si="10"/>
        <v>0</v>
      </c>
      <c r="E178" s="87">
        <f t="shared" si="11"/>
        <v>0</v>
      </c>
    </row>
    <row r="179" spans="1:5">
      <c r="A179" s="88"/>
      <c r="B179" s="87">
        <f t="shared" si="8"/>
        <v>0</v>
      </c>
      <c r="C179" s="87">
        <f t="shared" si="9"/>
        <v>0</v>
      </c>
      <c r="D179" s="87">
        <f t="shared" si="10"/>
        <v>0</v>
      </c>
      <c r="E179" s="87">
        <f t="shared" si="11"/>
        <v>0</v>
      </c>
    </row>
    <row r="180" spans="1:5">
      <c r="A180" s="88"/>
      <c r="B180" s="87">
        <f t="shared" si="8"/>
        <v>0</v>
      </c>
      <c r="C180" s="87">
        <f t="shared" si="9"/>
        <v>0</v>
      </c>
      <c r="D180" s="87">
        <f t="shared" si="10"/>
        <v>0</v>
      </c>
      <c r="E180" s="87">
        <f t="shared" si="11"/>
        <v>0</v>
      </c>
    </row>
    <row r="181" spans="1:5">
      <c r="A181" s="88"/>
      <c r="B181" s="87">
        <f t="shared" si="8"/>
        <v>0</v>
      </c>
      <c r="C181" s="87">
        <f t="shared" si="9"/>
        <v>0</v>
      </c>
      <c r="D181" s="87">
        <f t="shared" si="10"/>
        <v>0</v>
      </c>
      <c r="E181" s="87">
        <f t="shared" si="11"/>
        <v>0</v>
      </c>
    </row>
    <row r="182" spans="1:5">
      <c r="A182" s="88"/>
      <c r="B182" s="87">
        <f t="shared" si="8"/>
        <v>0</v>
      </c>
      <c r="C182" s="87">
        <f t="shared" si="9"/>
        <v>0</v>
      </c>
      <c r="D182" s="87">
        <f t="shared" si="10"/>
        <v>0</v>
      </c>
      <c r="E182" s="87">
        <f t="shared" si="11"/>
        <v>0</v>
      </c>
    </row>
    <row r="183" spans="1:5">
      <c r="A183" s="88"/>
      <c r="B183" s="87">
        <f t="shared" si="8"/>
        <v>0</v>
      </c>
      <c r="C183" s="87">
        <f t="shared" si="9"/>
        <v>0</v>
      </c>
      <c r="D183" s="87">
        <f t="shared" si="10"/>
        <v>0</v>
      </c>
      <c r="E183" s="87">
        <f t="shared" si="11"/>
        <v>0</v>
      </c>
    </row>
    <row r="184" spans="1:5">
      <c r="A184" s="88"/>
      <c r="B184" s="87">
        <f t="shared" si="8"/>
        <v>0</v>
      </c>
      <c r="C184" s="87">
        <f t="shared" si="9"/>
        <v>0</v>
      </c>
      <c r="D184" s="87">
        <f t="shared" si="10"/>
        <v>0</v>
      </c>
      <c r="E184" s="87">
        <f t="shared" si="11"/>
        <v>0</v>
      </c>
    </row>
    <row r="185" spans="1:5">
      <c r="A185" s="88"/>
      <c r="B185" s="87">
        <f t="shared" si="8"/>
        <v>0</v>
      </c>
      <c r="C185" s="87">
        <f t="shared" si="9"/>
        <v>0</v>
      </c>
      <c r="D185" s="87">
        <f t="shared" si="10"/>
        <v>0</v>
      </c>
      <c r="E185" s="87">
        <f t="shared" si="11"/>
        <v>0</v>
      </c>
    </row>
    <row r="186" spans="1:5">
      <c r="A186" s="88"/>
      <c r="B186" s="87">
        <f t="shared" si="8"/>
        <v>0</v>
      </c>
      <c r="C186" s="87">
        <f t="shared" si="9"/>
        <v>0</v>
      </c>
      <c r="D186" s="87">
        <f t="shared" si="10"/>
        <v>0</v>
      </c>
      <c r="E186" s="87">
        <f t="shared" si="11"/>
        <v>0</v>
      </c>
    </row>
    <row r="187" spans="1:5">
      <c r="A187" s="88"/>
      <c r="B187" s="87">
        <f t="shared" si="8"/>
        <v>0</v>
      </c>
      <c r="C187" s="87">
        <f t="shared" si="9"/>
        <v>0</v>
      </c>
      <c r="D187" s="87">
        <f t="shared" si="10"/>
        <v>0</v>
      </c>
      <c r="E187" s="87">
        <f t="shared" si="11"/>
        <v>0</v>
      </c>
    </row>
    <row r="188" spans="1:5">
      <c r="A188" s="88"/>
      <c r="B188" s="87">
        <f t="shared" si="8"/>
        <v>0</v>
      </c>
      <c r="C188" s="87">
        <f t="shared" si="9"/>
        <v>0</v>
      </c>
      <c r="D188" s="87">
        <f t="shared" si="10"/>
        <v>0</v>
      </c>
      <c r="E188" s="87">
        <f t="shared" si="11"/>
        <v>0</v>
      </c>
    </row>
    <row r="189" spans="1:5">
      <c r="A189" s="88"/>
      <c r="B189" s="87">
        <f t="shared" si="8"/>
        <v>0</v>
      </c>
      <c r="C189" s="87">
        <f t="shared" si="9"/>
        <v>0</v>
      </c>
      <c r="D189" s="87">
        <f t="shared" si="10"/>
        <v>0</v>
      </c>
      <c r="E189" s="87">
        <f t="shared" si="11"/>
        <v>0</v>
      </c>
    </row>
    <row r="190" spans="1:5">
      <c r="A190" s="88"/>
      <c r="B190" s="87">
        <f t="shared" si="8"/>
        <v>0</v>
      </c>
      <c r="C190" s="87">
        <f t="shared" si="9"/>
        <v>0</v>
      </c>
      <c r="D190" s="87">
        <f t="shared" si="10"/>
        <v>0</v>
      </c>
      <c r="E190" s="87">
        <f t="shared" si="11"/>
        <v>0</v>
      </c>
    </row>
    <row r="191" spans="1:5">
      <c r="A191" s="88"/>
      <c r="B191" s="87">
        <f t="shared" si="8"/>
        <v>0</v>
      </c>
      <c r="C191" s="87">
        <f t="shared" si="9"/>
        <v>0</v>
      </c>
      <c r="D191" s="87">
        <f t="shared" si="10"/>
        <v>0</v>
      </c>
      <c r="E191" s="87">
        <f t="shared" si="11"/>
        <v>0</v>
      </c>
    </row>
    <row r="192" spans="1:5">
      <c r="A192" s="88"/>
      <c r="B192" s="87">
        <f t="shared" si="8"/>
        <v>0</v>
      </c>
      <c r="C192" s="87">
        <f t="shared" si="9"/>
        <v>0</v>
      </c>
      <c r="D192" s="87">
        <f t="shared" si="10"/>
        <v>0</v>
      </c>
      <c r="E192" s="87">
        <f t="shared" si="11"/>
        <v>0</v>
      </c>
    </row>
    <row r="193" spans="1:5">
      <c r="A193" s="88"/>
      <c r="B193" s="87">
        <f t="shared" si="8"/>
        <v>0</v>
      </c>
      <c r="C193" s="87">
        <f t="shared" si="9"/>
        <v>0</v>
      </c>
      <c r="D193" s="87">
        <f t="shared" si="10"/>
        <v>0</v>
      </c>
      <c r="E193" s="87">
        <f t="shared" si="11"/>
        <v>0</v>
      </c>
    </row>
    <row r="194" spans="1:5">
      <c r="A194" s="88"/>
      <c r="B194" s="87">
        <f t="shared" si="8"/>
        <v>0</v>
      </c>
      <c r="C194" s="87">
        <f t="shared" si="9"/>
        <v>0</v>
      </c>
      <c r="D194" s="87">
        <f t="shared" si="10"/>
        <v>0</v>
      </c>
      <c r="E194" s="87">
        <f t="shared" si="11"/>
        <v>0</v>
      </c>
    </row>
    <row r="195" spans="1:5">
      <c r="A195" s="88"/>
      <c r="B195" s="87">
        <f t="shared" si="8"/>
        <v>0</v>
      </c>
      <c r="C195" s="87">
        <f t="shared" si="9"/>
        <v>0</v>
      </c>
      <c r="D195" s="87">
        <f t="shared" si="10"/>
        <v>0</v>
      </c>
      <c r="E195" s="87">
        <f t="shared" si="11"/>
        <v>0</v>
      </c>
    </row>
    <row r="196" spans="1:5">
      <c r="A196" s="88"/>
      <c r="B196" s="87">
        <f t="shared" si="8"/>
        <v>0</v>
      </c>
      <c r="C196" s="87">
        <f t="shared" si="9"/>
        <v>0</v>
      </c>
      <c r="D196" s="87">
        <f t="shared" si="10"/>
        <v>0</v>
      </c>
      <c r="E196" s="87">
        <f t="shared" si="11"/>
        <v>0</v>
      </c>
    </row>
    <row r="197" spans="1:5">
      <c r="A197" s="88"/>
      <c r="B197" s="87">
        <f t="shared" ref="B197:B254" si="12">ABS(SUMIF(H:H,A197,M:M)-SUMIF(H:H,A197,N:N))</f>
        <v>0</v>
      </c>
      <c r="C197" s="87">
        <f t="shared" ref="C197:C254" si="13">ABS(SUMIF(H:H,A197,I:I)-SUMIF(H:H,A197,J:J))</f>
        <v>0</v>
      </c>
      <c r="D197" s="87">
        <f t="shared" ref="D197:D254" si="14">SUMIF(H:H,A197,K:K)</f>
        <v>0</v>
      </c>
      <c r="E197" s="87">
        <f t="shared" ref="E197:E254" si="15">SUMIF(H:H,A197,L:L)</f>
        <v>0</v>
      </c>
    </row>
    <row r="198" spans="1:5">
      <c r="A198" s="88"/>
      <c r="B198" s="87">
        <f t="shared" si="12"/>
        <v>0</v>
      </c>
      <c r="C198" s="87">
        <f t="shared" si="13"/>
        <v>0</v>
      </c>
      <c r="D198" s="87">
        <f t="shared" si="14"/>
        <v>0</v>
      </c>
      <c r="E198" s="87">
        <f t="shared" si="15"/>
        <v>0</v>
      </c>
    </row>
    <row r="199" spans="1:5">
      <c r="A199" s="88"/>
      <c r="B199" s="87">
        <f t="shared" si="12"/>
        <v>0</v>
      </c>
      <c r="C199" s="87">
        <f t="shared" si="13"/>
        <v>0</v>
      </c>
      <c r="D199" s="87">
        <f t="shared" si="14"/>
        <v>0</v>
      </c>
      <c r="E199" s="87">
        <f t="shared" si="15"/>
        <v>0</v>
      </c>
    </row>
    <row r="200" spans="1:5">
      <c r="A200" s="88"/>
      <c r="B200" s="87">
        <f t="shared" si="12"/>
        <v>0</v>
      </c>
      <c r="C200" s="87">
        <f t="shared" si="13"/>
        <v>0</v>
      </c>
      <c r="D200" s="87">
        <f t="shared" si="14"/>
        <v>0</v>
      </c>
      <c r="E200" s="87">
        <f t="shared" si="15"/>
        <v>0</v>
      </c>
    </row>
    <row r="201" spans="1:5">
      <c r="A201" s="88"/>
      <c r="B201" s="87">
        <f t="shared" si="12"/>
        <v>0</v>
      </c>
      <c r="C201" s="87">
        <f t="shared" si="13"/>
        <v>0</v>
      </c>
      <c r="D201" s="87">
        <f t="shared" si="14"/>
        <v>0</v>
      </c>
      <c r="E201" s="87">
        <f t="shared" si="15"/>
        <v>0</v>
      </c>
    </row>
    <row r="202" spans="1:5">
      <c r="A202" s="88"/>
      <c r="B202" s="87">
        <f t="shared" si="12"/>
        <v>0</v>
      </c>
      <c r="C202" s="87">
        <f t="shared" si="13"/>
        <v>0</v>
      </c>
      <c r="D202" s="87">
        <f t="shared" si="14"/>
        <v>0</v>
      </c>
      <c r="E202" s="87">
        <f t="shared" si="15"/>
        <v>0</v>
      </c>
    </row>
    <row r="203" spans="1:5">
      <c r="A203" s="88"/>
      <c r="B203" s="87">
        <f t="shared" si="12"/>
        <v>0</v>
      </c>
      <c r="C203" s="87">
        <f t="shared" si="13"/>
        <v>0</v>
      </c>
      <c r="D203" s="87">
        <f t="shared" si="14"/>
        <v>0</v>
      </c>
      <c r="E203" s="87">
        <f t="shared" si="15"/>
        <v>0</v>
      </c>
    </row>
    <row r="204" spans="1:5">
      <c r="A204" s="88"/>
      <c r="B204" s="87">
        <f t="shared" si="12"/>
        <v>0</v>
      </c>
      <c r="C204" s="87">
        <f t="shared" si="13"/>
        <v>0</v>
      </c>
      <c r="D204" s="87">
        <f t="shared" si="14"/>
        <v>0</v>
      </c>
      <c r="E204" s="87">
        <f t="shared" si="15"/>
        <v>0</v>
      </c>
    </row>
    <row r="205" spans="1:5">
      <c r="A205" s="88"/>
      <c r="B205" s="87">
        <f t="shared" si="12"/>
        <v>0</v>
      </c>
      <c r="C205" s="87">
        <f t="shared" si="13"/>
        <v>0</v>
      </c>
      <c r="D205" s="87">
        <f t="shared" si="14"/>
        <v>0</v>
      </c>
      <c r="E205" s="87">
        <f t="shared" si="15"/>
        <v>0</v>
      </c>
    </row>
    <row r="206" spans="1:5">
      <c r="A206" s="88"/>
      <c r="B206" s="87">
        <f t="shared" si="12"/>
        <v>0</v>
      </c>
      <c r="C206" s="87">
        <f t="shared" si="13"/>
        <v>0</v>
      </c>
      <c r="D206" s="87">
        <f t="shared" si="14"/>
        <v>0</v>
      </c>
      <c r="E206" s="87">
        <f t="shared" si="15"/>
        <v>0</v>
      </c>
    </row>
    <row r="207" spans="1:5">
      <c r="A207" s="88"/>
      <c r="B207" s="87">
        <f t="shared" si="12"/>
        <v>0</v>
      </c>
      <c r="C207" s="87">
        <f t="shared" si="13"/>
        <v>0</v>
      </c>
      <c r="D207" s="87">
        <f t="shared" si="14"/>
        <v>0</v>
      </c>
      <c r="E207" s="87">
        <f t="shared" si="15"/>
        <v>0</v>
      </c>
    </row>
    <row r="208" spans="1:5">
      <c r="A208" s="88"/>
      <c r="B208" s="87">
        <f t="shared" si="12"/>
        <v>0</v>
      </c>
      <c r="C208" s="87">
        <f t="shared" si="13"/>
        <v>0</v>
      </c>
      <c r="D208" s="87">
        <f t="shared" si="14"/>
        <v>0</v>
      </c>
      <c r="E208" s="87">
        <f t="shared" si="15"/>
        <v>0</v>
      </c>
    </row>
    <row r="209" spans="1:5">
      <c r="A209" s="88"/>
      <c r="B209" s="87">
        <f t="shared" si="12"/>
        <v>0</v>
      </c>
      <c r="C209" s="87">
        <f t="shared" si="13"/>
        <v>0</v>
      </c>
      <c r="D209" s="87">
        <f t="shared" si="14"/>
        <v>0</v>
      </c>
      <c r="E209" s="87">
        <f t="shared" si="15"/>
        <v>0</v>
      </c>
    </row>
    <row r="210" spans="1:5">
      <c r="A210" s="88"/>
      <c r="B210" s="87">
        <f t="shared" si="12"/>
        <v>0</v>
      </c>
      <c r="C210" s="87">
        <f t="shared" si="13"/>
        <v>0</v>
      </c>
      <c r="D210" s="87">
        <f t="shared" si="14"/>
        <v>0</v>
      </c>
      <c r="E210" s="87">
        <f t="shared" si="15"/>
        <v>0</v>
      </c>
    </row>
    <row r="211" spans="1:5">
      <c r="A211" s="88"/>
      <c r="B211" s="87">
        <f t="shared" si="12"/>
        <v>0</v>
      </c>
      <c r="C211" s="87">
        <f t="shared" si="13"/>
        <v>0</v>
      </c>
      <c r="D211" s="87">
        <f t="shared" si="14"/>
        <v>0</v>
      </c>
      <c r="E211" s="87">
        <f t="shared" si="15"/>
        <v>0</v>
      </c>
    </row>
    <row r="212" spans="1:5">
      <c r="A212" s="88"/>
      <c r="B212" s="87">
        <f t="shared" si="12"/>
        <v>0</v>
      </c>
      <c r="C212" s="87">
        <f t="shared" si="13"/>
        <v>0</v>
      </c>
      <c r="D212" s="87">
        <f t="shared" si="14"/>
        <v>0</v>
      </c>
      <c r="E212" s="87">
        <f t="shared" si="15"/>
        <v>0</v>
      </c>
    </row>
    <row r="213" spans="1:5">
      <c r="A213" s="88"/>
      <c r="B213" s="87">
        <f t="shared" si="12"/>
        <v>0</v>
      </c>
      <c r="C213" s="87">
        <f t="shared" si="13"/>
        <v>0</v>
      </c>
      <c r="D213" s="87">
        <f t="shared" si="14"/>
        <v>0</v>
      </c>
      <c r="E213" s="87">
        <f t="shared" si="15"/>
        <v>0</v>
      </c>
    </row>
    <row r="214" spans="1:5">
      <c r="A214" s="88"/>
      <c r="B214" s="87">
        <f t="shared" si="12"/>
        <v>0</v>
      </c>
      <c r="C214" s="87">
        <f t="shared" si="13"/>
        <v>0</v>
      </c>
      <c r="D214" s="87">
        <f t="shared" si="14"/>
        <v>0</v>
      </c>
      <c r="E214" s="87">
        <f t="shared" si="15"/>
        <v>0</v>
      </c>
    </row>
    <row r="215" spans="1:5">
      <c r="A215" s="88"/>
      <c r="B215" s="87">
        <f t="shared" si="12"/>
        <v>0</v>
      </c>
      <c r="C215" s="87">
        <f t="shared" si="13"/>
        <v>0</v>
      </c>
      <c r="D215" s="87">
        <f t="shared" si="14"/>
        <v>0</v>
      </c>
      <c r="E215" s="87">
        <f t="shared" si="15"/>
        <v>0</v>
      </c>
    </row>
    <row r="216" spans="1:5">
      <c r="A216" s="88"/>
      <c r="B216" s="87">
        <f t="shared" si="12"/>
        <v>0</v>
      </c>
      <c r="C216" s="87">
        <f t="shared" si="13"/>
        <v>0</v>
      </c>
      <c r="D216" s="87">
        <f t="shared" si="14"/>
        <v>0</v>
      </c>
      <c r="E216" s="87">
        <f t="shared" si="15"/>
        <v>0</v>
      </c>
    </row>
    <row r="217" spans="1:5">
      <c r="A217" s="88"/>
      <c r="B217" s="87">
        <f t="shared" si="12"/>
        <v>0</v>
      </c>
      <c r="C217" s="87">
        <f t="shared" si="13"/>
        <v>0</v>
      </c>
      <c r="D217" s="87">
        <f t="shared" si="14"/>
        <v>0</v>
      </c>
      <c r="E217" s="87">
        <f t="shared" si="15"/>
        <v>0</v>
      </c>
    </row>
    <row r="218" spans="1:5">
      <c r="A218" s="88"/>
      <c r="B218" s="87">
        <f t="shared" si="12"/>
        <v>0</v>
      </c>
      <c r="C218" s="87">
        <f t="shared" si="13"/>
        <v>0</v>
      </c>
      <c r="D218" s="87">
        <f t="shared" si="14"/>
        <v>0</v>
      </c>
      <c r="E218" s="87">
        <f t="shared" si="15"/>
        <v>0</v>
      </c>
    </row>
    <row r="219" spans="1:5">
      <c r="A219" s="88"/>
      <c r="B219" s="87">
        <f t="shared" si="12"/>
        <v>0</v>
      </c>
      <c r="C219" s="87">
        <f t="shared" si="13"/>
        <v>0</v>
      </c>
      <c r="D219" s="87">
        <f t="shared" si="14"/>
        <v>0</v>
      </c>
      <c r="E219" s="87">
        <f t="shared" si="15"/>
        <v>0</v>
      </c>
    </row>
    <row r="220" spans="1:5">
      <c r="A220" s="88"/>
      <c r="B220" s="87">
        <f t="shared" si="12"/>
        <v>0</v>
      </c>
      <c r="C220" s="87">
        <f t="shared" si="13"/>
        <v>0</v>
      </c>
      <c r="D220" s="87">
        <f t="shared" si="14"/>
        <v>0</v>
      </c>
      <c r="E220" s="87">
        <f t="shared" si="15"/>
        <v>0</v>
      </c>
    </row>
    <row r="221" spans="1:5">
      <c r="A221" s="88"/>
      <c r="B221" s="87">
        <f t="shared" si="12"/>
        <v>0</v>
      </c>
      <c r="C221" s="87">
        <f t="shared" si="13"/>
        <v>0</v>
      </c>
      <c r="D221" s="87">
        <f t="shared" si="14"/>
        <v>0</v>
      </c>
      <c r="E221" s="87">
        <f t="shared" si="15"/>
        <v>0</v>
      </c>
    </row>
    <row r="222" spans="1:5">
      <c r="A222" s="88"/>
      <c r="B222" s="87">
        <f t="shared" si="12"/>
        <v>0</v>
      </c>
      <c r="C222" s="87">
        <f t="shared" si="13"/>
        <v>0</v>
      </c>
      <c r="D222" s="87">
        <f t="shared" si="14"/>
        <v>0</v>
      </c>
      <c r="E222" s="87">
        <f t="shared" si="15"/>
        <v>0</v>
      </c>
    </row>
    <row r="223" spans="1:5">
      <c r="A223" s="88"/>
      <c r="B223" s="87">
        <f t="shared" si="12"/>
        <v>0</v>
      </c>
      <c r="C223" s="87">
        <f t="shared" si="13"/>
        <v>0</v>
      </c>
      <c r="D223" s="87">
        <f t="shared" si="14"/>
        <v>0</v>
      </c>
      <c r="E223" s="87">
        <f t="shared" si="15"/>
        <v>0</v>
      </c>
    </row>
    <row r="224" spans="1:5">
      <c r="A224" s="88"/>
      <c r="B224" s="87">
        <f t="shared" si="12"/>
        <v>0</v>
      </c>
      <c r="C224" s="87">
        <f t="shared" si="13"/>
        <v>0</v>
      </c>
      <c r="D224" s="87">
        <f t="shared" si="14"/>
        <v>0</v>
      </c>
      <c r="E224" s="87">
        <f t="shared" si="15"/>
        <v>0</v>
      </c>
    </row>
    <row r="225" spans="1:5">
      <c r="A225" s="88"/>
      <c r="B225" s="87">
        <f t="shared" si="12"/>
        <v>0</v>
      </c>
      <c r="C225" s="87">
        <f t="shared" si="13"/>
        <v>0</v>
      </c>
      <c r="D225" s="87">
        <f t="shared" si="14"/>
        <v>0</v>
      </c>
      <c r="E225" s="87">
        <f t="shared" si="15"/>
        <v>0</v>
      </c>
    </row>
    <row r="226" spans="1:5">
      <c r="A226" s="88"/>
      <c r="B226" s="87">
        <f t="shared" si="12"/>
        <v>0</v>
      </c>
      <c r="C226" s="87">
        <f t="shared" si="13"/>
        <v>0</v>
      </c>
      <c r="D226" s="87">
        <f t="shared" si="14"/>
        <v>0</v>
      </c>
      <c r="E226" s="87">
        <f t="shared" si="15"/>
        <v>0</v>
      </c>
    </row>
    <row r="227" spans="1:5">
      <c r="A227" s="88"/>
      <c r="B227" s="87">
        <f t="shared" si="12"/>
        <v>0</v>
      </c>
      <c r="C227" s="87">
        <f t="shared" si="13"/>
        <v>0</v>
      </c>
      <c r="D227" s="87">
        <f t="shared" si="14"/>
        <v>0</v>
      </c>
      <c r="E227" s="87">
        <f t="shared" si="15"/>
        <v>0</v>
      </c>
    </row>
    <row r="228" spans="1:5">
      <c r="A228" s="88"/>
      <c r="B228" s="87">
        <f t="shared" si="12"/>
        <v>0</v>
      </c>
      <c r="C228" s="87">
        <f t="shared" si="13"/>
        <v>0</v>
      </c>
      <c r="D228" s="87">
        <f t="shared" si="14"/>
        <v>0</v>
      </c>
      <c r="E228" s="87">
        <f t="shared" si="15"/>
        <v>0</v>
      </c>
    </row>
    <row r="229" spans="1:5">
      <c r="A229" s="88"/>
      <c r="B229" s="87">
        <f t="shared" si="12"/>
        <v>0</v>
      </c>
      <c r="C229" s="87">
        <f t="shared" si="13"/>
        <v>0</v>
      </c>
      <c r="D229" s="87">
        <f t="shared" si="14"/>
        <v>0</v>
      </c>
      <c r="E229" s="87">
        <f t="shared" si="15"/>
        <v>0</v>
      </c>
    </row>
    <row r="230" spans="1:5">
      <c r="A230" s="88"/>
      <c r="B230" s="87">
        <f t="shared" si="12"/>
        <v>0</v>
      </c>
      <c r="C230" s="87">
        <f t="shared" si="13"/>
        <v>0</v>
      </c>
      <c r="D230" s="87">
        <f t="shared" si="14"/>
        <v>0</v>
      </c>
      <c r="E230" s="87">
        <f t="shared" si="15"/>
        <v>0</v>
      </c>
    </row>
    <row r="231" spans="1:5">
      <c r="A231" s="88"/>
      <c r="B231" s="87">
        <f t="shared" si="12"/>
        <v>0</v>
      </c>
      <c r="C231" s="87">
        <f t="shared" si="13"/>
        <v>0</v>
      </c>
      <c r="D231" s="87">
        <f t="shared" si="14"/>
        <v>0</v>
      </c>
      <c r="E231" s="87">
        <f t="shared" si="15"/>
        <v>0</v>
      </c>
    </row>
    <row r="232" spans="1:5">
      <c r="A232" s="88"/>
      <c r="B232" s="87">
        <f t="shared" si="12"/>
        <v>0</v>
      </c>
      <c r="C232" s="87">
        <f t="shared" si="13"/>
        <v>0</v>
      </c>
      <c r="D232" s="87">
        <f t="shared" si="14"/>
        <v>0</v>
      </c>
      <c r="E232" s="87">
        <f t="shared" si="15"/>
        <v>0</v>
      </c>
    </row>
    <row r="233" spans="1:5">
      <c r="A233" s="88"/>
      <c r="B233" s="87">
        <f t="shared" si="12"/>
        <v>0</v>
      </c>
      <c r="C233" s="87">
        <f t="shared" si="13"/>
        <v>0</v>
      </c>
      <c r="D233" s="87">
        <f t="shared" si="14"/>
        <v>0</v>
      </c>
      <c r="E233" s="87">
        <f t="shared" si="15"/>
        <v>0</v>
      </c>
    </row>
    <row r="234" spans="1:5">
      <c r="A234" s="88"/>
      <c r="B234" s="87">
        <f t="shared" si="12"/>
        <v>0</v>
      </c>
      <c r="C234" s="87">
        <f t="shared" si="13"/>
        <v>0</v>
      </c>
      <c r="D234" s="87">
        <f t="shared" si="14"/>
        <v>0</v>
      </c>
      <c r="E234" s="87">
        <f t="shared" si="15"/>
        <v>0</v>
      </c>
    </row>
    <row r="235" spans="1:5">
      <c r="A235" s="88"/>
      <c r="B235" s="87">
        <f t="shared" si="12"/>
        <v>0</v>
      </c>
      <c r="C235" s="87">
        <f t="shared" si="13"/>
        <v>0</v>
      </c>
      <c r="D235" s="87">
        <f t="shared" si="14"/>
        <v>0</v>
      </c>
      <c r="E235" s="87">
        <f t="shared" si="15"/>
        <v>0</v>
      </c>
    </row>
    <row r="236" spans="1:5">
      <c r="A236" s="88"/>
      <c r="B236" s="87">
        <f t="shared" si="12"/>
        <v>0</v>
      </c>
      <c r="C236" s="87">
        <f t="shared" si="13"/>
        <v>0</v>
      </c>
      <c r="D236" s="87">
        <f t="shared" si="14"/>
        <v>0</v>
      </c>
      <c r="E236" s="87">
        <f t="shared" si="15"/>
        <v>0</v>
      </c>
    </row>
    <row r="237" spans="1:5">
      <c r="A237" s="88"/>
      <c r="B237" s="87">
        <f t="shared" si="12"/>
        <v>0</v>
      </c>
      <c r="C237" s="87">
        <f t="shared" si="13"/>
        <v>0</v>
      </c>
      <c r="D237" s="87">
        <f t="shared" si="14"/>
        <v>0</v>
      </c>
      <c r="E237" s="87">
        <f t="shared" si="15"/>
        <v>0</v>
      </c>
    </row>
    <row r="238" spans="1:5">
      <c r="A238" s="88"/>
      <c r="B238" s="87">
        <f t="shared" si="12"/>
        <v>0</v>
      </c>
      <c r="C238" s="87">
        <f t="shared" si="13"/>
        <v>0</v>
      </c>
      <c r="D238" s="87">
        <f t="shared" si="14"/>
        <v>0</v>
      </c>
      <c r="E238" s="87">
        <f t="shared" si="15"/>
        <v>0</v>
      </c>
    </row>
    <row r="239" spans="1:5">
      <c r="A239" s="88"/>
      <c r="B239" s="87">
        <f t="shared" si="12"/>
        <v>0</v>
      </c>
      <c r="C239" s="87">
        <f t="shared" si="13"/>
        <v>0</v>
      </c>
      <c r="D239" s="87">
        <f t="shared" si="14"/>
        <v>0</v>
      </c>
      <c r="E239" s="87">
        <f t="shared" si="15"/>
        <v>0</v>
      </c>
    </row>
    <row r="240" spans="1:5">
      <c r="A240" s="88"/>
      <c r="B240" s="87">
        <f t="shared" si="12"/>
        <v>0</v>
      </c>
      <c r="C240" s="87">
        <f t="shared" si="13"/>
        <v>0</v>
      </c>
      <c r="D240" s="87">
        <f t="shared" si="14"/>
        <v>0</v>
      </c>
      <c r="E240" s="87">
        <f t="shared" si="15"/>
        <v>0</v>
      </c>
    </row>
    <row r="241" spans="1:5">
      <c r="A241" s="88"/>
      <c r="B241" s="87">
        <f t="shared" si="12"/>
        <v>0</v>
      </c>
      <c r="C241" s="87">
        <f t="shared" si="13"/>
        <v>0</v>
      </c>
      <c r="D241" s="87">
        <f t="shared" si="14"/>
        <v>0</v>
      </c>
      <c r="E241" s="87">
        <f t="shared" si="15"/>
        <v>0</v>
      </c>
    </row>
    <row r="242" spans="1:5">
      <c r="A242" s="88"/>
      <c r="B242" s="87">
        <f t="shared" si="12"/>
        <v>0</v>
      </c>
      <c r="C242" s="87">
        <f t="shared" si="13"/>
        <v>0</v>
      </c>
      <c r="D242" s="87">
        <f t="shared" si="14"/>
        <v>0</v>
      </c>
      <c r="E242" s="87">
        <f t="shared" si="15"/>
        <v>0</v>
      </c>
    </row>
    <row r="243" spans="1:5">
      <c r="A243" s="88"/>
      <c r="B243" s="87">
        <f t="shared" si="12"/>
        <v>0</v>
      </c>
      <c r="C243" s="87">
        <f t="shared" si="13"/>
        <v>0</v>
      </c>
      <c r="D243" s="87">
        <f t="shared" si="14"/>
        <v>0</v>
      </c>
      <c r="E243" s="87">
        <f t="shared" si="15"/>
        <v>0</v>
      </c>
    </row>
    <row r="244" spans="1:5">
      <c r="A244" s="88"/>
      <c r="B244" s="87">
        <f t="shared" si="12"/>
        <v>0</v>
      </c>
      <c r="C244" s="87">
        <f t="shared" si="13"/>
        <v>0</v>
      </c>
      <c r="D244" s="87">
        <f t="shared" si="14"/>
        <v>0</v>
      </c>
      <c r="E244" s="87">
        <f t="shared" si="15"/>
        <v>0</v>
      </c>
    </row>
    <row r="245" spans="1:5">
      <c r="A245" s="88"/>
      <c r="B245" s="87">
        <f t="shared" si="12"/>
        <v>0</v>
      </c>
      <c r="C245" s="87">
        <f t="shared" si="13"/>
        <v>0</v>
      </c>
      <c r="D245" s="87">
        <f t="shared" si="14"/>
        <v>0</v>
      </c>
      <c r="E245" s="87">
        <f t="shared" si="15"/>
        <v>0</v>
      </c>
    </row>
    <row r="246" spans="1:5">
      <c r="A246" s="88"/>
      <c r="B246" s="87">
        <f t="shared" si="12"/>
        <v>0</v>
      </c>
      <c r="C246" s="87">
        <f t="shared" si="13"/>
        <v>0</v>
      </c>
      <c r="D246" s="87">
        <f t="shared" si="14"/>
        <v>0</v>
      </c>
      <c r="E246" s="87">
        <f t="shared" si="15"/>
        <v>0</v>
      </c>
    </row>
    <row r="247" spans="1:5">
      <c r="A247" s="88"/>
      <c r="B247" s="87">
        <f t="shared" si="12"/>
        <v>0</v>
      </c>
      <c r="C247" s="87">
        <f t="shared" si="13"/>
        <v>0</v>
      </c>
      <c r="D247" s="87">
        <f t="shared" si="14"/>
        <v>0</v>
      </c>
      <c r="E247" s="87">
        <f t="shared" si="15"/>
        <v>0</v>
      </c>
    </row>
    <row r="248" spans="1:5">
      <c r="A248" s="88"/>
      <c r="B248" s="87">
        <f t="shared" si="12"/>
        <v>0</v>
      </c>
      <c r="C248" s="87">
        <f t="shared" si="13"/>
        <v>0</v>
      </c>
      <c r="D248" s="87">
        <f t="shared" si="14"/>
        <v>0</v>
      </c>
      <c r="E248" s="87">
        <f t="shared" si="15"/>
        <v>0</v>
      </c>
    </row>
    <row r="249" spans="1:5">
      <c r="A249" s="88"/>
      <c r="B249" s="87">
        <f t="shared" si="12"/>
        <v>0</v>
      </c>
      <c r="C249" s="87">
        <f t="shared" si="13"/>
        <v>0</v>
      </c>
      <c r="D249" s="87">
        <f t="shared" si="14"/>
        <v>0</v>
      </c>
      <c r="E249" s="87">
        <f t="shared" si="15"/>
        <v>0</v>
      </c>
    </row>
    <row r="250" spans="1:5">
      <c r="A250" s="88"/>
      <c r="B250" s="87">
        <f t="shared" si="12"/>
        <v>0</v>
      </c>
      <c r="C250" s="87">
        <f t="shared" si="13"/>
        <v>0</v>
      </c>
      <c r="D250" s="87">
        <f t="shared" si="14"/>
        <v>0</v>
      </c>
      <c r="E250" s="87">
        <f t="shared" si="15"/>
        <v>0</v>
      </c>
    </row>
    <row r="251" spans="1:5">
      <c r="A251" s="88"/>
      <c r="B251" s="87">
        <f t="shared" si="12"/>
        <v>0</v>
      </c>
      <c r="C251" s="87">
        <f t="shared" si="13"/>
        <v>0</v>
      </c>
      <c r="D251" s="87">
        <f t="shared" si="14"/>
        <v>0</v>
      </c>
      <c r="E251" s="87">
        <f t="shared" si="15"/>
        <v>0</v>
      </c>
    </row>
    <row r="252" spans="1:5">
      <c r="A252" s="88"/>
      <c r="B252" s="87">
        <f t="shared" si="12"/>
        <v>0</v>
      </c>
      <c r="C252" s="87">
        <f t="shared" si="13"/>
        <v>0</v>
      </c>
      <c r="D252" s="87">
        <f t="shared" si="14"/>
        <v>0</v>
      </c>
      <c r="E252" s="87">
        <f t="shared" si="15"/>
        <v>0</v>
      </c>
    </row>
    <row r="253" spans="1:5">
      <c r="A253" s="88"/>
      <c r="B253" s="87">
        <f t="shared" si="12"/>
        <v>0</v>
      </c>
      <c r="C253" s="87">
        <f t="shared" si="13"/>
        <v>0</v>
      </c>
      <c r="D253" s="87">
        <f t="shared" si="14"/>
        <v>0</v>
      </c>
      <c r="E253" s="87">
        <f t="shared" si="15"/>
        <v>0</v>
      </c>
    </row>
    <row r="254" spans="1:5">
      <c r="A254" s="88"/>
      <c r="B254" s="87">
        <f t="shared" si="12"/>
        <v>0</v>
      </c>
      <c r="C254" s="87">
        <f t="shared" si="13"/>
        <v>0</v>
      </c>
      <c r="D254" s="87">
        <f t="shared" si="14"/>
        <v>0</v>
      </c>
      <c r="E254" s="87">
        <f t="shared" si="15"/>
        <v>0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1AE6D-25EA-4663-A442-94FDAA0ECBAE}">
  <dimension ref="A1:AE25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1328125" defaultRowHeight="13.9"/>
  <cols>
    <col min="1" max="1" width="35.46484375" style="23" bestFit="1" customWidth="1"/>
    <col min="2" max="3" width="15.59765625" style="42" customWidth="1"/>
    <col min="4" max="4" width="9.1328125" style="42" customWidth="1"/>
    <col min="5" max="9" width="15.59765625" style="42" customWidth="1"/>
    <col min="10" max="10" width="9.1328125" style="42" customWidth="1"/>
    <col min="11" max="20" width="15.59765625" style="24" customWidth="1"/>
    <col min="21" max="21" width="9.1328125" style="24" customWidth="1"/>
    <col min="22" max="31" width="35.59765625" style="23" customWidth="1"/>
    <col min="32" max="16384" width="9.1328125" style="23"/>
  </cols>
  <sheetData>
    <row r="1" spans="1:31">
      <c r="A1" s="42" t="s">
        <v>250</v>
      </c>
      <c r="B1" s="53" t="s">
        <v>272</v>
      </c>
      <c r="C1" s="54" t="s">
        <v>273</v>
      </c>
      <c r="E1" s="53" t="s">
        <v>267</v>
      </c>
      <c r="F1" s="54" t="s">
        <v>268</v>
      </c>
      <c r="G1" s="53" t="s">
        <v>269</v>
      </c>
      <c r="H1" s="54" t="s">
        <v>270</v>
      </c>
      <c r="I1" s="53" t="s">
        <v>271</v>
      </c>
      <c r="K1" s="55" t="s">
        <v>259</v>
      </c>
      <c r="L1" s="55" t="s">
        <v>260</v>
      </c>
      <c r="M1" s="55" t="s">
        <v>244</v>
      </c>
      <c r="N1" s="55" t="s">
        <v>262</v>
      </c>
      <c r="O1" s="55" t="s">
        <v>257</v>
      </c>
      <c r="P1" s="55" t="s">
        <v>243</v>
      </c>
      <c r="Q1" s="55" t="s">
        <v>258</v>
      </c>
      <c r="R1" s="55" t="s">
        <v>261</v>
      </c>
      <c r="S1" s="55" t="s">
        <v>242</v>
      </c>
      <c r="T1" s="55" t="s">
        <v>241</v>
      </c>
      <c r="U1" s="55"/>
      <c r="V1" s="23" t="e" cm="1" vm="1">
        <f t="array" ref="V1">_xlfn._xlws.FILTER(科目余额表[科目名称],科目余额表[未审报表项目]="应收票据")</f>
        <v>#VALUE!</v>
      </c>
      <c r="W1" s="23" t="str" cm="1">
        <f t="array" ref="W1:W10">_xlfn._xlws.FILTER(科目余额表[科目名称],科目余额表[未审报表项目]="应收账款")</f>
        <v>A有限公司</v>
      </c>
      <c r="X1" s="23" t="str" cm="1">
        <f t="array" ref="X1:X8">_xlfn._xlws.FILTER(科目余额表[科目名称],科目余额表[未审报表项目]="预付款项")</f>
        <v>K有限公司</v>
      </c>
      <c r="Y1" s="23" t="e" cm="1" vm="1">
        <f t="array" ref="Y1">_xlfn._xlws.FILTER(科目余额表[科目名称],科目余额表[未审报表项目]="合同资产")</f>
        <v>#VALUE!</v>
      </c>
      <c r="Z1" s="23" t="str" cm="1">
        <f t="array" ref="Z1:Z3">_xlfn._xlws.FILTER(科目余额表[科目名称],科目余额表[未审报表项目]="其他应收款")</f>
        <v>张三</v>
      </c>
      <c r="AA1" s="23" t="e" cm="1" vm="1">
        <f t="array" ref="AA1">_xlfn._xlws.FILTER(科目余额表[科目名称],科目余额表[未审报表项目]="应付票据")</f>
        <v>#VALUE!</v>
      </c>
      <c r="AB1" s="23" t="str" cm="1">
        <f t="array" ref="AB1:AB9">_xlfn._xlws.FILTER(科目余额表[科目名称],科目余额表[未审报表项目]="应付账款")</f>
        <v>T有限公司</v>
      </c>
      <c r="AC1" s="23" t="e" cm="1" vm="1">
        <f t="array" ref="AC1">_xlfn._xlws.FILTER(科目余额表[科目名称],科目余额表[未审报表项目]="预收款项")</f>
        <v>#VALUE!</v>
      </c>
      <c r="AD1" s="23" t="e" cm="1" vm="1">
        <f t="array" ref="AD1">_xlfn._xlws.FILTER(科目余额表[科目名称],科目余额表[未审报表项目]="合同资产")</f>
        <v>#VALUE!</v>
      </c>
      <c r="AE1" s="23" t="str" cm="1">
        <f t="array" ref="AE1:AE7">_xlfn._xlws.FILTER(科目余额表[科目名称],科目余额表[未审报表项目]="其他应付款")</f>
        <v>甲</v>
      </c>
    </row>
    <row r="2" spans="1:31">
      <c r="A2" s="23" t="str" cm="1">
        <f t="array" ref="A2:A35">_xlfn.UNIQUE(_xlfn.TOCOL(V:AE,3,TRUE))</f>
        <v>A有限公司</v>
      </c>
      <c r="B2" s="42" t="str">
        <f>IF(COUNTIF(E2:I2,"是")&gt;0,"是","—")</f>
        <v>—</v>
      </c>
      <c r="C2" s="55" t="str">
        <f>IF(10-COUNTIF(K2:T2,0)&gt;1,"是","—")</f>
        <v>—</v>
      </c>
      <c r="E2" s="42" t="str">
        <f>IF(AND(K2&lt;&gt;0,L2&lt;&gt;0),"是","—")</f>
        <v>—</v>
      </c>
      <c r="F2" s="42" t="str">
        <f>IF(AND(M2&lt;&gt;0,N2&lt;&gt;0),"是","—")</f>
        <v>—</v>
      </c>
      <c r="G2" s="42" t="str">
        <f>IF(AND(O2&lt;&gt;0,P2&lt;&gt;0),"是","—")</f>
        <v>—</v>
      </c>
      <c r="H2" s="42" t="str">
        <f>IF(AND(Q2&lt;&gt;0,R2&lt;&gt;0),"是","—")</f>
        <v>—</v>
      </c>
      <c r="I2" s="42" t="str">
        <f>IF(AND(S2&lt;&gt;0,T2&lt;&gt;0),"是","—")</f>
        <v>—</v>
      </c>
      <c r="K2" s="24">
        <f>SUMIFS(科目余额表[期末借方],科目余额表[已审报表项目],K$1,科目余额表[科目名称],A2)-SUMIFS(科目余额表[期末贷方],科目余额表[已审报表项目],K$1,科目余额表[科目名称],A2)</f>
        <v>0</v>
      </c>
      <c r="L2" s="24">
        <f>SUMIFS(科目余额表[期末贷方],科目余额表[已审报表项目],L$1,科目余额表[科目名称],A2)-SUMIFS(科目余额表[期末借方],科目余额表[已审报表项目],L$1,科目余额表[科目名称],A2)</f>
        <v>0</v>
      </c>
      <c r="M2" s="24">
        <f>SUMIFS(科目余额表[期末借方],科目余额表[已审报表项目],M$1,科目余额表[科目名称],A2)-SUMIFS(科目余额表[期末贷方],科目余额表[已审报表项目],M$1,科目余额表[科目名称],A2)</f>
        <v>918044.45000000019</v>
      </c>
      <c r="N2" s="24">
        <f>SUMIFS(科目余额表[期末贷方],科目余额表[已审报表项目],N$1,科目余额表[科目名称],A2)-SUMIFS(科目余额表[期末借方],科目余额表[已审报表项目],N$1,科目余额表[科目名称],A2)</f>
        <v>0</v>
      </c>
      <c r="O2" s="24">
        <f>SUMIFS(科目余额表[期末借方],科目余额表[已审报表项目],O$1,科目余额表[科目名称],A2)-SUMIFS(科目余额表[期末贷方],科目余额表[已审报表项目],O$1,科目余额表[科目名称],A2)</f>
        <v>0</v>
      </c>
      <c r="P2" s="24">
        <f>SUMIFS(科目余额表[期末贷方],科目余额表[已审报表项目],P$1,科目余额表[科目名称],A2)-SUMIFS(科目余额表[期末借方],科目余额表[已审报表项目],P$1,科目余额表[科目名称],A2)</f>
        <v>0</v>
      </c>
      <c r="Q2" s="24">
        <f>SUMIFS(科目余额表[期末借方],科目余额表[已审报表项目],Q$1,科目余额表[科目名称],A2)-SUMIFS(科目余额表[期末贷方],科目余额表[已审报表项目],Q$1,科目余额表[科目名称],A2)</f>
        <v>0</v>
      </c>
      <c r="R2" s="24">
        <f>SUMIFS(科目余额表[期末贷方],科目余额表[已审报表项目],R$1,科目余额表[科目名称],A2)-SUMIFS(科目余额表[期末借方],科目余额表[已审报表项目],R$1,科目余额表[科目名称],A2)</f>
        <v>0</v>
      </c>
      <c r="S2" s="24">
        <f>SUMIFS(科目余额表[期末借方],科目余额表[已审报表项目],S$1,科目余额表[科目名称],A2)-SUMIFS(科目余额表[期末贷方],科目余额表[已审报表项目],S$1,科目余额表[科目名称],A2)</f>
        <v>0</v>
      </c>
      <c r="T2" s="24">
        <f>SUMIFS(科目余额表[期末贷方],科目余额表[已审报表项目],T$1,科目余额表[科目名称],A2)-SUMIFS(科目余额表[期末借方],科目余额表[已审报表项目],T$1,科目余额表[科目名称],A2)</f>
        <v>0</v>
      </c>
      <c r="W2" s="23" t="str">
        <v>B有限公司</v>
      </c>
      <c r="X2" s="23" t="str">
        <v>L有限公司</v>
      </c>
      <c r="Z2" s="23" t="str">
        <v>李四</v>
      </c>
      <c r="AB2" s="23" t="str">
        <v>U有限公司</v>
      </c>
      <c r="AE2" s="23" t="str">
        <v>乙</v>
      </c>
    </row>
    <row r="3" spans="1:31">
      <c r="A3" s="23" t="str">
        <v>B有限公司</v>
      </c>
      <c r="B3" s="42" t="str">
        <f t="shared" ref="B3:B66" si="0">IF(COUNTIF(E3:I3,"是")&gt;0,"是","—")</f>
        <v>—</v>
      </c>
      <c r="C3" s="55" t="str">
        <f t="shared" ref="C3:C66" si="1">IF(10-COUNTIF(K3:T3,0)&gt;1,"是","—")</f>
        <v>—</v>
      </c>
      <c r="E3" s="42" t="str">
        <f t="shared" ref="E3:E66" si="2">IF(AND(K3&lt;&gt;0,L3&lt;&gt;0),"是","—")</f>
        <v>—</v>
      </c>
      <c r="F3" s="42" t="str">
        <f t="shared" ref="F3:F66" si="3">IF(AND(M3&lt;&gt;0,N3&lt;&gt;0),"是","—")</f>
        <v>—</v>
      </c>
      <c r="G3" s="42" t="str">
        <f t="shared" ref="G3:G66" si="4">IF(AND(O3&lt;&gt;0,P3&lt;&gt;0),"是","—")</f>
        <v>—</v>
      </c>
      <c r="H3" s="42" t="str">
        <f t="shared" ref="H3:H66" si="5">IF(AND(Q3&lt;&gt;0,R3&lt;&gt;0),"是","—")</f>
        <v>—</v>
      </c>
      <c r="I3" s="42" t="str">
        <f t="shared" ref="I3:I66" si="6">IF(AND(S3&lt;&gt;0,T3&lt;&gt;0),"是","—")</f>
        <v>—</v>
      </c>
      <c r="K3" s="24">
        <f>SUMIFS(科目余额表[期末借方],科目余额表[已审报表项目],K$1,科目余额表[科目名称],A3)-SUMIFS(科目余额表[期末贷方],科目余额表[已审报表项目],K$1,科目余额表[科目名称],A3)</f>
        <v>0</v>
      </c>
      <c r="L3" s="24">
        <f>SUMIFS(科目余额表[期末贷方],科目余额表[已审报表项目],L$1,科目余额表[科目名称],A3)-SUMIFS(科目余额表[期末借方],科目余额表[已审报表项目],L$1,科目余额表[科目名称],A3)</f>
        <v>0</v>
      </c>
      <c r="M3" s="24">
        <f>SUMIFS(科目余额表[期末借方],科目余额表[已审报表项目],M$1,科目余额表[科目名称],A3)-SUMIFS(科目余额表[期末贷方],科目余额表[已审报表项目],M$1,科目余额表[科目名称],A3)</f>
        <v>572824.39000000013</v>
      </c>
      <c r="N3" s="24">
        <f>SUMIFS(科目余额表[期末贷方],科目余额表[已审报表项目],N$1,科目余额表[科目名称],A3)-SUMIFS(科目余额表[期末借方],科目余额表[已审报表项目],N$1,科目余额表[科目名称],A3)</f>
        <v>0</v>
      </c>
      <c r="O3" s="24">
        <f>SUMIFS(科目余额表[期末借方],科目余额表[已审报表项目],O$1,科目余额表[科目名称],A3)-SUMIFS(科目余额表[期末贷方],科目余额表[已审报表项目],O$1,科目余额表[科目名称],A3)</f>
        <v>0</v>
      </c>
      <c r="P3" s="24">
        <f>SUMIFS(科目余额表[期末贷方],科目余额表[已审报表项目],P$1,科目余额表[科目名称],A3)-SUMIFS(科目余额表[期末借方],科目余额表[已审报表项目],P$1,科目余额表[科目名称],A3)</f>
        <v>0</v>
      </c>
      <c r="Q3" s="24">
        <f>SUMIFS(科目余额表[期末借方],科目余额表[已审报表项目],Q$1,科目余额表[科目名称],A3)-SUMIFS(科目余额表[期末贷方],科目余额表[已审报表项目],Q$1,科目余额表[科目名称],A3)</f>
        <v>0</v>
      </c>
      <c r="R3" s="24">
        <f>SUMIFS(科目余额表[期末贷方],科目余额表[已审报表项目],R$1,科目余额表[科目名称],A3)-SUMIFS(科目余额表[期末借方],科目余额表[已审报表项目],R$1,科目余额表[科目名称],A3)</f>
        <v>0</v>
      </c>
      <c r="S3" s="24">
        <f>SUMIFS(科目余额表[期末借方],科目余额表[已审报表项目],S$1,科目余额表[科目名称],A3)-SUMIFS(科目余额表[期末贷方],科目余额表[已审报表项目],S$1,科目余额表[科目名称],A3)</f>
        <v>0</v>
      </c>
      <c r="T3" s="24">
        <f>SUMIFS(科目余额表[期末贷方],科目余额表[已审报表项目],T$1,科目余额表[科目名称],A3)-SUMIFS(科目余额表[期末借方],科目余额表[已审报表项目],T$1,科目余额表[科目名称],A3)</f>
        <v>0</v>
      </c>
      <c r="W3" s="23" t="str">
        <v>C有限公司</v>
      </c>
      <c r="X3" s="23" t="str">
        <v>M有限公司</v>
      </c>
      <c r="Z3" s="23" t="str">
        <v>王五</v>
      </c>
      <c r="AB3" s="23" t="str">
        <v>M有限公司</v>
      </c>
      <c r="AE3" s="23" t="str">
        <v>丙</v>
      </c>
    </row>
    <row r="4" spans="1:31">
      <c r="A4" s="23" t="str">
        <v>C有限公司</v>
      </c>
      <c r="B4" s="42" t="str">
        <f t="shared" si="0"/>
        <v>—</v>
      </c>
      <c r="C4" s="55" t="str">
        <f t="shared" si="1"/>
        <v>是</v>
      </c>
      <c r="E4" s="42" t="str">
        <f t="shared" si="2"/>
        <v>—</v>
      </c>
      <c r="F4" s="42" t="str">
        <f t="shared" si="3"/>
        <v>—</v>
      </c>
      <c r="G4" s="42" t="str">
        <f t="shared" si="4"/>
        <v>—</v>
      </c>
      <c r="H4" s="42" t="str">
        <f t="shared" si="5"/>
        <v>—</v>
      </c>
      <c r="I4" s="42" t="str">
        <f t="shared" si="6"/>
        <v>—</v>
      </c>
      <c r="K4" s="24">
        <f>SUMIFS(科目余额表[期末借方],科目余额表[已审报表项目],K$1,科目余额表[科目名称],A4)-SUMIFS(科目余额表[期末贷方],科目余额表[已审报表项目],K$1,科目余额表[科目名称],A4)</f>
        <v>0</v>
      </c>
      <c r="L4" s="24">
        <f>SUMIFS(科目余额表[期末贷方],科目余额表[已审报表项目],L$1,科目余额表[科目名称],A4)-SUMIFS(科目余额表[期末借方],科目余额表[已审报表项目],L$1,科目余额表[科目名称],A4)</f>
        <v>0</v>
      </c>
      <c r="M4" s="24">
        <f>SUMIFS(科目余额表[期末借方],科目余额表[已审报表项目],M$1,科目余额表[科目名称],A4)-SUMIFS(科目余额表[期末贷方],科目余额表[已审报表项目],M$1,科目余额表[科目名称],A4)</f>
        <v>642499.99000000022</v>
      </c>
      <c r="N4" s="24">
        <f>SUMIFS(科目余额表[期末贷方],科目余额表[已审报表项目],N$1,科目余额表[科目名称],A4)-SUMIFS(科目余额表[期末借方],科目余额表[已审报表项目],N$1,科目余额表[科目名称],A4)</f>
        <v>0</v>
      </c>
      <c r="O4" s="24">
        <f>SUMIFS(科目余额表[期末借方],科目余额表[已审报表项目],O$1,科目余额表[科目名称],A4)-SUMIFS(科目余额表[期末贷方],科目余额表[已审报表项目],O$1,科目余额表[科目名称],A4)</f>
        <v>0</v>
      </c>
      <c r="P4" s="24">
        <f>SUMIFS(科目余额表[期末贷方],科目余额表[已审报表项目],P$1,科目余额表[科目名称],A4)-SUMIFS(科目余额表[期末借方],科目余额表[已审报表项目],P$1,科目余额表[科目名称],A4)</f>
        <v>1126366.6499999999</v>
      </c>
      <c r="Q4" s="24">
        <f>SUMIFS(科目余额表[期末借方],科目余额表[已审报表项目],Q$1,科目余额表[科目名称],A4)-SUMIFS(科目余额表[期末贷方],科目余额表[已审报表项目],Q$1,科目余额表[科目名称],A4)</f>
        <v>0</v>
      </c>
      <c r="R4" s="24">
        <f>SUMIFS(科目余额表[期末贷方],科目余额表[已审报表项目],R$1,科目余额表[科目名称],A4)-SUMIFS(科目余额表[期末借方],科目余额表[已审报表项目],R$1,科目余额表[科目名称],A4)</f>
        <v>0</v>
      </c>
      <c r="S4" s="24">
        <f>SUMIFS(科目余额表[期末借方],科目余额表[已审报表项目],S$1,科目余额表[科目名称],A4)-SUMIFS(科目余额表[期末贷方],科目余额表[已审报表项目],S$1,科目余额表[科目名称],A4)</f>
        <v>0</v>
      </c>
      <c r="T4" s="24">
        <f>SUMIFS(科目余额表[期末贷方],科目余额表[已审报表项目],T$1,科目余额表[科目名称],A4)-SUMIFS(科目余额表[期末借方],科目余额表[已审报表项目],T$1,科目余额表[科目名称],A4)</f>
        <v>0</v>
      </c>
      <c r="W4" s="23" t="str">
        <v>D有限公司</v>
      </c>
      <c r="X4" s="23" t="str">
        <v>N有限公司</v>
      </c>
      <c r="AB4" s="23" t="str">
        <v>V有限公司</v>
      </c>
      <c r="AE4" s="23" t="str">
        <v>丁</v>
      </c>
    </row>
    <row r="5" spans="1:31">
      <c r="A5" s="23" t="str">
        <v>D有限公司</v>
      </c>
      <c r="B5" s="42" t="str">
        <f t="shared" si="0"/>
        <v>—</v>
      </c>
      <c r="C5" s="55" t="str">
        <f t="shared" si="1"/>
        <v>—</v>
      </c>
      <c r="E5" s="42" t="str">
        <f t="shared" si="2"/>
        <v>—</v>
      </c>
      <c r="F5" s="42" t="str">
        <f t="shared" si="3"/>
        <v>—</v>
      </c>
      <c r="G5" s="42" t="str">
        <f t="shared" si="4"/>
        <v>—</v>
      </c>
      <c r="H5" s="42" t="str">
        <f t="shared" si="5"/>
        <v>—</v>
      </c>
      <c r="I5" s="42" t="str">
        <f t="shared" si="6"/>
        <v>—</v>
      </c>
      <c r="K5" s="24">
        <f>SUMIFS(科目余额表[期末借方],科目余额表[已审报表项目],K$1,科目余额表[科目名称],A5)-SUMIFS(科目余额表[期末贷方],科目余额表[已审报表项目],K$1,科目余额表[科目名称],A5)</f>
        <v>0</v>
      </c>
      <c r="L5" s="24">
        <f>SUMIFS(科目余额表[期末贷方],科目余额表[已审报表项目],L$1,科目余额表[科目名称],A5)-SUMIFS(科目余额表[期末借方],科目余额表[已审报表项目],L$1,科目余额表[科目名称],A5)</f>
        <v>0</v>
      </c>
      <c r="M5" s="24">
        <f>SUMIFS(科目余额表[期末借方],科目余额表[已审报表项目],M$1,科目余额表[科目名称],A5)-SUMIFS(科目余额表[期末贷方],科目余额表[已审报表项目],M$1,科目余额表[科目名称],A5)</f>
        <v>826988.45</v>
      </c>
      <c r="N5" s="24">
        <f>SUMIFS(科目余额表[期末贷方],科目余额表[已审报表项目],N$1,科目余额表[科目名称],A5)-SUMIFS(科目余额表[期末借方],科目余额表[已审报表项目],N$1,科目余额表[科目名称],A5)</f>
        <v>0</v>
      </c>
      <c r="O5" s="24">
        <f>SUMIFS(科目余额表[期末借方],科目余额表[已审报表项目],O$1,科目余额表[科目名称],A5)-SUMIFS(科目余额表[期末贷方],科目余额表[已审报表项目],O$1,科目余额表[科目名称],A5)</f>
        <v>0</v>
      </c>
      <c r="P5" s="24">
        <f>SUMIFS(科目余额表[期末贷方],科目余额表[已审报表项目],P$1,科目余额表[科目名称],A5)-SUMIFS(科目余额表[期末借方],科目余额表[已审报表项目],P$1,科目余额表[科目名称],A5)</f>
        <v>0</v>
      </c>
      <c r="Q5" s="24">
        <f>SUMIFS(科目余额表[期末借方],科目余额表[已审报表项目],Q$1,科目余额表[科目名称],A5)-SUMIFS(科目余额表[期末贷方],科目余额表[已审报表项目],Q$1,科目余额表[科目名称],A5)</f>
        <v>0</v>
      </c>
      <c r="R5" s="24">
        <f>SUMIFS(科目余额表[期末贷方],科目余额表[已审报表项目],R$1,科目余额表[科目名称],A5)-SUMIFS(科目余额表[期末借方],科目余额表[已审报表项目],R$1,科目余额表[科目名称],A5)</f>
        <v>0</v>
      </c>
      <c r="S5" s="24">
        <f>SUMIFS(科目余额表[期末借方],科目余额表[已审报表项目],S$1,科目余额表[科目名称],A5)-SUMIFS(科目余额表[期末贷方],科目余额表[已审报表项目],S$1,科目余额表[科目名称],A5)</f>
        <v>0</v>
      </c>
      <c r="T5" s="24">
        <f>SUMIFS(科目余额表[期末贷方],科目余额表[已审报表项目],T$1,科目余额表[科目名称],A5)-SUMIFS(科目余额表[期末借方],科目余额表[已审报表项目],T$1,科目余额表[科目名称],A5)</f>
        <v>0</v>
      </c>
      <c r="W5" s="23" t="str">
        <v>E有限公司</v>
      </c>
      <c r="X5" s="23" t="str">
        <v>C有限公司</v>
      </c>
      <c r="AB5" s="23" t="str">
        <v>W有限公司</v>
      </c>
      <c r="AE5" s="23" t="str">
        <v>戊</v>
      </c>
    </row>
    <row r="6" spans="1:31">
      <c r="A6" s="23" t="str">
        <v>E有限公司</v>
      </c>
      <c r="B6" s="42" t="str">
        <f t="shared" si="0"/>
        <v>—</v>
      </c>
      <c r="C6" s="55" t="str">
        <f t="shared" si="1"/>
        <v>—</v>
      </c>
      <c r="E6" s="42" t="str">
        <f t="shared" si="2"/>
        <v>—</v>
      </c>
      <c r="F6" s="42" t="str">
        <f t="shared" si="3"/>
        <v>—</v>
      </c>
      <c r="G6" s="42" t="str">
        <f t="shared" si="4"/>
        <v>—</v>
      </c>
      <c r="H6" s="42" t="str">
        <f t="shared" si="5"/>
        <v>—</v>
      </c>
      <c r="I6" s="42" t="str">
        <f t="shared" si="6"/>
        <v>—</v>
      </c>
      <c r="K6" s="24">
        <f>SUMIFS(科目余额表[期末借方],科目余额表[已审报表项目],K$1,科目余额表[科目名称],A6)-SUMIFS(科目余额表[期末贷方],科目余额表[已审报表项目],K$1,科目余额表[科目名称],A6)</f>
        <v>0</v>
      </c>
      <c r="L6" s="24">
        <f>SUMIFS(科目余额表[期末贷方],科目余额表[已审报表项目],L$1,科目余额表[科目名称],A6)-SUMIFS(科目余额表[期末借方],科目余额表[已审报表项目],L$1,科目余额表[科目名称],A6)</f>
        <v>0</v>
      </c>
      <c r="M6" s="24">
        <f>SUMIFS(科目余额表[期末借方],科目余额表[已审报表项目],M$1,科目余额表[科目名称],A6)-SUMIFS(科目余额表[期末贷方],科目余额表[已审报表项目],M$1,科目余额表[科目名称],A6)</f>
        <v>292833.49000000022</v>
      </c>
      <c r="N6" s="24">
        <f>SUMIFS(科目余额表[期末贷方],科目余额表[已审报表项目],N$1,科目余额表[科目名称],A6)-SUMIFS(科目余额表[期末借方],科目余额表[已审报表项目],N$1,科目余额表[科目名称],A6)</f>
        <v>0</v>
      </c>
      <c r="O6" s="24">
        <f>SUMIFS(科目余额表[期末借方],科目余额表[已审报表项目],O$1,科目余额表[科目名称],A6)-SUMIFS(科目余额表[期末贷方],科目余额表[已审报表项目],O$1,科目余额表[科目名称],A6)</f>
        <v>0</v>
      </c>
      <c r="P6" s="24">
        <f>SUMIFS(科目余额表[期末贷方],科目余额表[已审报表项目],P$1,科目余额表[科目名称],A6)-SUMIFS(科目余额表[期末借方],科目余额表[已审报表项目],P$1,科目余额表[科目名称],A6)</f>
        <v>0</v>
      </c>
      <c r="Q6" s="24">
        <f>SUMIFS(科目余额表[期末借方],科目余额表[已审报表项目],Q$1,科目余额表[科目名称],A6)-SUMIFS(科目余额表[期末贷方],科目余额表[已审报表项目],Q$1,科目余额表[科目名称],A6)</f>
        <v>0</v>
      </c>
      <c r="R6" s="24">
        <f>SUMIFS(科目余额表[期末贷方],科目余额表[已审报表项目],R$1,科目余额表[科目名称],A6)-SUMIFS(科目余额表[期末借方],科目余额表[已审报表项目],R$1,科目余额表[科目名称],A6)</f>
        <v>0</v>
      </c>
      <c r="S6" s="24">
        <f>SUMIFS(科目余额表[期末借方],科目余额表[已审报表项目],S$1,科目余额表[科目名称],A6)-SUMIFS(科目余额表[期末贷方],科目余额表[已审报表项目],S$1,科目余额表[科目名称],A6)</f>
        <v>0</v>
      </c>
      <c r="T6" s="24">
        <f>SUMIFS(科目余额表[期末贷方],科目余额表[已审报表项目],T$1,科目余额表[科目名称],A6)-SUMIFS(科目余额表[期末借方],科目余额表[已审报表项目],T$1,科目余额表[科目名称],A6)</f>
        <v>0</v>
      </c>
      <c r="W6" s="23" t="str">
        <v>F有限公司</v>
      </c>
      <c r="X6" s="23" t="str">
        <v>O有限公司</v>
      </c>
      <c r="AB6" s="23" t="str">
        <v>X有限公司</v>
      </c>
      <c r="AE6" s="23" t="str">
        <v>申</v>
      </c>
    </row>
    <row r="7" spans="1:31">
      <c r="A7" s="23" t="str">
        <v>F有限公司</v>
      </c>
      <c r="B7" s="42" t="str">
        <f t="shared" si="0"/>
        <v>—</v>
      </c>
      <c r="C7" s="55" t="str">
        <f t="shared" si="1"/>
        <v>—</v>
      </c>
      <c r="E7" s="42" t="str">
        <f t="shared" si="2"/>
        <v>—</v>
      </c>
      <c r="F7" s="42" t="str">
        <f t="shared" si="3"/>
        <v>—</v>
      </c>
      <c r="G7" s="42" t="str">
        <f t="shared" si="4"/>
        <v>—</v>
      </c>
      <c r="H7" s="42" t="str">
        <f t="shared" si="5"/>
        <v>—</v>
      </c>
      <c r="I7" s="42" t="str">
        <f t="shared" si="6"/>
        <v>—</v>
      </c>
      <c r="K7" s="24">
        <f>SUMIFS(科目余额表[期末借方],科目余额表[已审报表项目],K$1,科目余额表[科目名称],A7)-SUMIFS(科目余额表[期末贷方],科目余额表[已审报表项目],K$1,科目余额表[科目名称],A7)</f>
        <v>0</v>
      </c>
      <c r="L7" s="24">
        <f>SUMIFS(科目余额表[期末贷方],科目余额表[已审报表项目],L$1,科目余额表[科目名称],A7)-SUMIFS(科目余额表[期末借方],科目余额表[已审报表项目],L$1,科目余额表[科目名称],A7)</f>
        <v>0</v>
      </c>
      <c r="M7" s="24">
        <f>SUMIFS(科目余额表[期末借方],科目余额表[已审报表项目],M$1,科目余额表[科目名称],A7)-SUMIFS(科目余额表[期末贷方],科目余额表[已审报表项目],M$1,科目余额表[科目名称],A7)</f>
        <v>1327000.8799999999</v>
      </c>
      <c r="N7" s="24">
        <f>SUMIFS(科目余额表[期末贷方],科目余额表[已审报表项目],N$1,科目余额表[科目名称],A7)-SUMIFS(科目余额表[期末借方],科目余额表[已审报表项目],N$1,科目余额表[科目名称],A7)</f>
        <v>0</v>
      </c>
      <c r="O7" s="24">
        <f>SUMIFS(科目余额表[期末借方],科目余额表[已审报表项目],O$1,科目余额表[科目名称],A7)-SUMIFS(科目余额表[期末贷方],科目余额表[已审报表项目],O$1,科目余额表[科目名称],A7)</f>
        <v>0</v>
      </c>
      <c r="P7" s="24">
        <f>SUMIFS(科目余额表[期末贷方],科目余额表[已审报表项目],P$1,科目余额表[科目名称],A7)-SUMIFS(科目余额表[期末借方],科目余额表[已审报表项目],P$1,科目余额表[科目名称],A7)</f>
        <v>0</v>
      </c>
      <c r="Q7" s="24">
        <f>SUMIFS(科目余额表[期末借方],科目余额表[已审报表项目],Q$1,科目余额表[科目名称],A7)-SUMIFS(科目余额表[期末贷方],科目余额表[已审报表项目],Q$1,科目余额表[科目名称],A7)</f>
        <v>0</v>
      </c>
      <c r="R7" s="24">
        <f>SUMIFS(科目余额表[期末贷方],科目余额表[已审报表项目],R$1,科目余额表[科目名称],A7)-SUMIFS(科目余额表[期末借方],科目余额表[已审报表项目],R$1,科目余额表[科目名称],A7)</f>
        <v>0</v>
      </c>
      <c r="S7" s="24">
        <f>SUMIFS(科目余额表[期末借方],科目余额表[已审报表项目],S$1,科目余额表[科目名称],A7)-SUMIFS(科目余额表[期末贷方],科目余额表[已审报表项目],S$1,科目余额表[科目名称],A7)</f>
        <v>0</v>
      </c>
      <c r="T7" s="24">
        <f>SUMIFS(科目余额表[期末贷方],科目余额表[已审报表项目],T$1,科目余额表[科目名称],A7)-SUMIFS(科目余额表[期末借方],科目余额表[已审报表项目],T$1,科目余额表[科目名称],A7)</f>
        <v>0</v>
      </c>
      <c r="W7" s="23" t="str">
        <v>G有限公司</v>
      </c>
      <c r="X7" s="23" t="str">
        <v>P有限公司</v>
      </c>
      <c r="AB7" s="23" t="str">
        <v>N有限公司</v>
      </c>
      <c r="AE7" s="23" t="str">
        <v>亥</v>
      </c>
    </row>
    <row r="8" spans="1:31">
      <c r="A8" s="23" t="str">
        <v>G有限公司</v>
      </c>
      <c r="B8" s="42" t="str">
        <f t="shared" si="0"/>
        <v>—</v>
      </c>
      <c r="C8" s="55" t="str">
        <f t="shared" si="1"/>
        <v>—</v>
      </c>
      <c r="E8" s="42" t="str">
        <f t="shared" si="2"/>
        <v>—</v>
      </c>
      <c r="F8" s="42" t="str">
        <f t="shared" si="3"/>
        <v>—</v>
      </c>
      <c r="G8" s="42" t="str">
        <f t="shared" si="4"/>
        <v>—</v>
      </c>
      <c r="H8" s="42" t="str">
        <f t="shared" si="5"/>
        <v>—</v>
      </c>
      <c r="I8" s="42" t="str">
        <f t="shared" si="6"/>
        <v>—</v>
      </c>
      <c r="K8" s="24">
        <f>SUMIFS(科目余额表[期末借方],科目余额表[已审报表项目],K$1,科目余额表[科目名称],A8)-SUMIFS(科目余额表[期末贷方],科目余额表[已审报表项目],K$1,科目余额表[科目名称],A8)</f>
        <v>0</v>
      </c>
      <c r="L8" s="24">
        <f>SUMIFS(科目余额表[期末贷方],科目余额表[已审报表项目],L$1,科目余额表[科目名称],A8)-SUMIFS(科目余额表[期末借方],科目余额表[已审报表项目],L$1,科目余额表[科目名称],A8)</f>
        <v>0</v>
      </c>
      <c r="M8" s="24">
        <f>SUMIFS(科目余额表[期末借方],科目余额表[已审报表项目],M$1,科目余额表[科目名称],A8)-SUMIFS(科目余额表[期末贷方],科目余额表[已审报表项目],M$1,科目余额表[科目名称],A8)</f>
        <v>849155.23</v>
      </c>
      <c r="N8" s="24">
        <f>SUMIFS(科目余额表[期末贷方],科目余额表[已审报表项目],N$1,科目余额表[科目名称],A8)-SUMIFS(科目余额表[期末借方],科目余额表[已审报表项目],N$1,科目余额表[科目名称],A8)</f>
        <v>0</v>
      </c>
      <c r="O8" s="24">
        <f>SUMIFS(科目余额表[期末借方],科目余额表[已审报表项目],O$1,科目余额表[科目名称],A8)-SUMIFS(科目余额表[期末贷方],科目余额表[已审报表项目],O$1,科目余额表[科目名称],A8)</f>
        <v>0</v>
      </c>
      <c r="P8" s="24">
        <f>SUMIFS(科目余额表[期末贷方],科目余额表[已审报表项目],P$1,科目余额表[科目名称],A8)-SUMIFS(科目余额表[期末借方],科目余额表[已审报表项目],P$1,科目余额表[科目名称],A8)</f>
        <v>0</v>
      </c>
      <c r="Q8" s="24">
        <f>SUMIFS(科目余额表[期末借方],科目余额表[已审报表项目],Q$1,科目余额表[科目名称],A8)-SUMIFS(科目余额表[期末贷方],科目余额表[已审报表项目],Q$1,科目余额表[科目名称],A8)</f>
        <v>0</v>
      </c>
      <c r="R8" s="24">
        <f>SUMIFS(科目余额表[期末贷方],科目余额表[已审报表项目],R$1,科目余额表[科目名称],A8)-SUMIFS(科目余额表[期末借方],科目余额表[已审报表项目],R$1,科目余额表[科目名称],A8)</f>
        <v>0</v>
      </c>
      <c r="S8" s="24">
        <f>SUMIFS(科目余额表[期末借方],科目余额表[已审报表项目],S$1,科目余额表[科目名称],A8)-SUMIFS(科目余额表[期末贷方],科目余额表[已审报表项目],S$1,科目余额表[科目名称],A8)</f>
        <v>0</v>
      </c>
      <c r="T8" s="24">
        <f>SUMIFS(科目余额表[期末贷方],科目余额表[已审报表项目],T$1,科目余额表[科目名称],A8)-SUMIFS(科目余额表[期末借方],科目余额表[已审报表项目],T$1,科目余额表[科目名称],A8)</f>
        <v>0</v>
      </c>
      <c r="W8" s="23" t="str">
        <v>H有限公司</v>
      </c>
      <c r="X8" s="23" t="str">
        <v>Q有限公司</v>
      </c>
      <c r="AB8" s="23" t="str">
        <v>Y有限公司</v>
      </c>
    </row>
    <row r="9" spans="1:31">
      <c r="A9" s="23" t="str">
        <v>H有限公司</v>
      </c>
      <c r="B9" s="42" t="str">
        <f t="shared" si="0"/>
        <v>—</v>
      </c>
      <c r="C9" s="55" t="str">
        <f t="shared" si="1"/>
        <v>—</v>
      </c>
      <c r="E9" s="42" t="str">
        <f t="shared" si="2"/>
        <v>—</v>
      </c>
      <c r="F9" s="42" t="str">
        <f t="shared" si="3"/>
        <v>—</v>
      </c>
      <c r="G9" s="42" t="str">
        <f t="shared" si="4"/>
        <v>—</v>
      </c>
      <c r="H9" s="42" t="str">
        <f t="shared" si="5"/>
        <v>—</v>
      </c>
      <c r="I9" s="42" t="str">
        <f t="shared" si="6"/>
        <v>—</v>
      </c>
      <c r="K9" s="24">
        <f>SUMIFS(科目余额表[期末借方],科目余额表[已审报表项目],K$1,科目余额表[科目名称],A9)-SUMIFS(科目余额表[期末贷方],科目余额表[已审报表项目],K$1,科目余额表[科目名称],A9)</f>
        <v>0</v>
      </c>
      <c r="L9" s="24">
        <f>SUMIFS(科目余额表[期末贷方],科目余额表[已审报表项目],L$1,科目余额表[科目名称],A9)-SUMIFS(科目余额表[期末借方],科目余额表[已审报表项目],L$1,科目余额表[科目名称],A9)</f>
        <v>0</v>
      </c>
      <c r="M9" s="24">
        <f>SUMIFS(科目余额表[期末借方],科目余额表[已审报表项目],M$1,科目余额表[科目名称],A9)-SUMIFS(科目余额表[期末贷方],科目余额表[已审报表项目],M$1,科目余额表[科目名称],A9)</f>
        <v>1005855.3399999999</v>
      </c>
      <c r="N9" s="24">
        <f>SUMIFS(科目余额表[期末贷方],科目余额表[已审报表项目],N$1,科目余额表[科目名称],A9)-SUMIFS(科目余额表[期末借方],科目余额表[已审报表项目],N$1,科目余额表[科目名称],A9)</f>
        <v>0</v>
      </c>
      <c r="O9" s="24">
        <f>SUMIFS(科目余额表[期末借方],科目余额表[已审报表项目],O$1,科目余额表[科目名称],A9)-SUMIFS(科目余额表[期末贷方],科目余额表[已审报表项目],O$1,科目余额表[科目名称],A9)</f>
        <v>0</v>
      </c>
      <c r="P9" s="24">
        <f>SUMIFS(科目余额表[期末贷方],科目余额表[已审报表项目],P$1,科目余额表[科目名称],A9)-SUMIFS(科目余额表[期末借方],科目余额表[已审报表项目],P$1,科目余额表[科目名称],A9)</f>
        <v>0</v>
      </c>
      <c r="Q9" s="24">
        <f>SUMIFS(科目余额表[期末借方],科目余额表[已审报表项目],Q$1,科目余额表[科目名称],A9)-SUMIFS(科目余额表[期末贷方],科目余额表[已审报表项目],Q$1,科目余额表[科目名称],A9)</f>
        <v>0</v>
      </c>
      <c r="R9" s="24">
        <f>SUMIFS(科目余额表[期末贷方],科目余额表[已审报表项目],R$1,科目余额表[科目名称],A9)-SUMIFS(科目余额表[期末借方],科目余额表[已审报表项目],R$1,科目余额表[科目名称],A9)</f>
        <v>0</v>
      </c>
      <c r="S9" s="24">
        <f>SUMIFS(科目余额表[期末借方],科目余额表[已审报表项目],S$1,科目余额表[科目名称],A9)-SUMIFS(科目余额表[期末贷方],科目余额表[已审报表项目],S$1,科目余额表[科目名称],A9)</f>
        <v>0</v>
      </c>
      <c r="T9" s="24">
        <f>SUMIFS(科目余额表[期末贷方],科目余额表[已审报表项目],T$1,科目余额表[科目名称],A9)-SUMIFS(科目余额表[期末借方],科目余额表[已审报表项目],T$1,科目余额表[科目名称],A9)</f>
        <v>0</v>
      </c>
      <c r="W9" s="23" t="str">
        <v>I有限公司</v>
      </c>
      <c r="AB9" s="23" t="str">
        <v>Z有限公司</v>
      </c>
    </row>
    <row r="10" spans="1:31">
      <c r="A10" s="23" t="str">
        <v>I有限公司</v>
      </c>
      <c r="B10" s="42" t="str">
        <f t="shared" si="0"/>
        <v>—</v>
      </c>
      <c r="C10" s="55" t="str">
        <f t="shared" si="1"/>
        <v>—</v>
      </c>
      <c r="E10" s="42" t="str">
        <f t="shared" si="2"/>
        <v>—</v>
      </c>
      <c r="F10" s="42" t="str">
        <f t="shared" si="3"/>
        <v>—</v>
      </c>
      <c r="G10" s="42" t="str">
        <f t="shared" si="4"/>
        <v>—</v>
      </c>
      <c r="H10" s="42" t="str">
        <f t="shared" si="5"/>
        <v>—</v>
      </c>
      <c r="I10" s="42" t="str">
        <f t="shared" si="6"/>
        <v>—</v>
      </c>
      <c r="K10" s="24">
        <f>SUMIFS(科目余额表[期末借方],科目余额表[已审报表项目],K$1,科目余额表[科目名称],A10)-SUMIFS(科目余额表[期末贷方],科目余额表[已审报表项目],K$1,科目余额表[科目名称],A10)</f>
        <v>0</v>
      </c>
      <c r="L10" s="24">
        <f>SUMIFS(科目余额表[期末贷方],科目余额表[已审报表项目],L$1,科目余额表[科目名称],A10)-SUMIFS(科目余额表[期末借方],科目余额表[已审报表项目],L$1,科目余额表[科目名称],A10)</f>
        <v>0</v>
      </c>
      <c r="M10" s="24">
        <f>SUMIFS(科目余额表[期末借方],科目余额表[已审报表项目],M$1,科目余额表[科目名称],A10)-SUMIFS(科目余额表[期末贷方],科目余额表[已审报表项目],M$1,科目余额表[科目名称],A10)</f>
        <v>917929.43000000017</v>
      </c>
      <c r="N10" s="24">
        <f>SUMIFS(科目余额表[期末贷方],科目余额表[已审报表项目],N$1,科目余额表[科目名称],A10)-SUMIFS(科目余额表[期末借方],科目余额表[已审报表项目],N$1,科目余额表[科目名称],A10)</f>
        <v>0</v>
      </c>
      <c r="O10" s="24">
        <f>SUMIFS(科目余额表[期末借方],科目余额表[已审报表项目],O$1,科目余额表[科目名称],A10)-SUMIFS(科目余额表[期末贷方],科目余额表[已审报表项目],O$1,科目余额表[科目名称],A10)</f>
        <v>0</v>
      </c>
      <c r="P10" s="24">
        <f>SUMIFS(科目余额表[期末贷方],科目余额表[已审报表项目],P$1,科目余额表[科目名称],A10)-SUMIFS(科目余额表[期末借方],科目余额表[已审报表项目],P$1,科目余额表[科目名称],A10)</f>
        <v>0</v>
      </c>
      <c r="Q10" s="24">
        <f>SUMIFS(科目余额表[期末借方],科目余额表[已审报表项目],Q$1,科目余额表[科目名称],A10)-SUMIFS(科目余额表[期末贷方],科目余额表[已审报表项目],Q$1,科目余额表[科目名称],A10)</f>
        <v>0</v>
      </c>
      <c r="R10" s="24">
        <f>SUMIFS(科目余额表[期末贷方],科目余额表[已审报表项目],R$1,科目余额表[科目名称],A10)-SUMIFS(科目余额表[期末借方],科目余额表[已审报表项目],R$1,科目余额表[科目名称],A10)</f>
        <v>0</v>
      </c>
      <c r="S10" s="24">
        <f>SUMIFS(科目余额表[期末借方],科目余额表[已审报表项目],S$1,科目余额表[科目名称],A10)-SUMIFS(科目余额表[期末贷方],科目余额表[已审报表项目],S$1,科目余额表[科目名称],A10)</f>
        <v>0</v>
      </c>
      <c r="T10" s="24">
        <f>SUMIFS(科目余额表[期末贷方],科目余额表[已审报表项目],T$1,科目余额表[科目名称],A10)-SUMIFS(科目余额表[期末借方],科目余额表[已审报表项目],T$1,科目余额表[科目名称],A10)</f>
        <v>0</v>
      </c>
      <c r="W10" s="23" t="str">
        <v>J有限公司</v>
      </c>
    </row>
    <row r="11" spans="1:31">
      <c r="A11" s="23" t="str">
        <v>J有限公司</v>
      </c>
      <c r="B11" s="42" t="str">
        <f t="shared" si="0"/>
        <v>—</v>
      </c>
      <c r="C11" s="55" t="str">
        <f t="shared" si="1"/>
        <v>—</v>
      </c>
      <c r="E11" s="42" t="str">
        <f t="shared" si="2"/>
        <v>—</v>
      </c>
      <c r="F11" s="42" t="str">
        <f t="shared" si="3"/>
        <v>—</v>
      </c>
      <c r="G11" s="42" t="str">
        <f t="shared" si="4"/>
        <v>—</v>
      </c>
      <c r="H11" s="42" t="str">
        <f t="shared" si="5"/>
        <v>—</v>
      </c>
      <c r="I11" s="42" t="str">
        <f t="shared" si="6"/>
        <v>—</v>
      </c>
      <c r="K11" s="24">
        <f>SUMIFS(科目余额表[期末借方],科目余额表[已审报表项目],K$1,科目余额表[科目名称],A11)-SUMIFS(科目余额表[期末贷方],科目余额表[已审报表项目],K$1,科目余额表[科目名称],A11)</f>
        <v>0</v>
      </c>
      <c r="L11" s="24">
        <f>SUMIFS(科目余额表[期末贷方],科目余额表[已审报表项目],L$1,科目余额表[科目名称],A11)-SUMIFS(科目余额表[期末借方],科目余额表[已审报表项目],L$1,科目余额表[科目名称],A11)</f>
        <v>0</v>
      </c>
      <c r="M11" s="24">
        <f>SUMIFS(科目余额表[期末借方],科目余额表[已审报表项目],M$1,科目余额表[科目名称],A11)-SUMIFS(科目余额表[期末贷方],科目余额表[已审报表项目],M$1,科目余额表[科目名称],A11)</f>
        <v>812116.34</v>
      </c>
      <c r="N11" s="24">
        <f>SUMIFS(科目余额表[期末贷方],科目余额表[已审报表项目],N$1,科目余额表[科目名称],A11)-SUMIFS(科目余额表[期末借方],科目余额表[已审报表项目],N$1,科目余额表[科目名称],A11)</f>
        <v>0</v>
      </c>
      <c r="O11" s="24">
        <f>SUMIFS(科目余额表[期末借方],科目余额表[已审报表项目],O$1,科目余额表[科目名称],A11)-SUMIFS(科目余额表[期末贷方],科目余额表[已审报表项目],O$1,科目余额表[科目名称],A11)</f>
        <v>0</v>
      </c>
      <c r="P11" s="24">
        <f>SUMIFS(科目余额表[期末贷方],科目余额表[已审报表项目],P$1,科目余额表[科目名称],A11)-SUMIFS(科目余额表[期末借方],科目余额表[已审报表项目],P$1,科目余额表[科目名称],A11)</f>
        <v>0</v>
      </c>
      <c r="Q11" s="24">
        <f>SUMIFS(科目余额表[期末借方],科目余额表[已审报表项目],Q$1,科目余额表[科目名称],A11)-SUMIFS(科目余额表[期末贷方],科目余额表[已审报表项目],Q$1,科目余额表[科目名称],A11)</f>
        <v>0</v>
      </c>
      <c r="R11" s="24">
        <f>SUMIFS(科目余额表[期末贷方],科目余额表[已审报表项目],R$1,科目余额表[科目名称],A11)-SUMIFS(科目余额表[期末借方],科目余额表[已审报表项目],R$1,科目余额表[科目名称],A11)</f>
        <v>0</v>
      </c>
      <c r="S11" s="24">
        <f>SUMIFS(科目余额表[期末借方],科目余额表[已审报表项目],S$1,科目余额表[科目名称],A11)-SUMIFS(科目余额表[期末贷方],科目余额表[已审报表项目],S$1,科目余额表[科目名称],A11)</f>
        <v>0</v>
      </c>
      <c r="T11" s="24">
        <f>SUMIFS(科目余额表[期末贷方],科目余额表[已审报表项目],T$1,科目余额表[科目名称],A11)-SUMIFS(科目余额表[期末借方],科目余额表[已审报表项目],T$1,科目余额表[科目名称],A11)</f>
        <v>0</v>
      </c>
    </row>
    <row r="12" spans="1:31">
      <c r="A12" s="23" t="str">
        <v>K有限公司</v>
      </c>
      <c r="B12" s="42" t="str">
        <f t="shared" si="0"/>
        <v>—</v>
      </c>
      <c r="C12" s="55" t="str">
        <f t="shared" si="1"/>
        <v>—</v>
      </c>
      <c r="E12" s="42" t="str">
        <f t="shared" si="2"/>
        <v>—</v>
      </c>
      <c r="F12" s="42" t="str">
        <f t="shared" si="3"/>
        <v>—</v>
      </c>
      <c r="G12" s="42" t="str">
        <f t="shared" si="4"/>
        <v>—</v>
      </c>
      <c r="H12" s="42" t="str">
        <f t="shared" si="5"/>
        <v>—</v>
      </c>
      <c r="I12" s="42" t="str">
        <f t="shared" si="6"/>
        <v>—</v>
      </c>
      <c r="K12" s="24">
        <f>SUMIFS(科目余额表[期末借方],科目余额表[已审报表项目],K$1,科目余额表[科目名称],A12)-SUMIFS(科目余额表[期末贷方],科目余额表[已审报表项目],K$1,科目余额表[科目名称],A12)</f>
        <v>0</v>
      </c>
      <c r="L12" s="24">
        <f>SUMIFS(科目余额表[期末贷方],科目余额表[已审报表项目],L$1,科目余额表[科目名称],A12)-SUMIFS(科目余额表[期末借方],科目余额表[已审报表项目],L$1,科目余额表[科目名称],A12)</f>
        <v>0</v>
      </c>
      <c r="M12" s="24">
        <f>SUMIFS(科目余额表[期末借方],科目余额表[已审报表项目],M$1,科目余额表[科目名称],A12)-SUMIFS(科目余额表[期末贷方],科目余额表[已审报表项目],M$1,科目余额表[科目名称],A12)</f>
        <v>0</v>
      </c>
      <c r="N12" s="24">
        <f>SUMIFS(科目余额表[期末贷方],科目余额表[已审报表项目],N$1,科目余额表[科目名称],A12)-SUMIFS(科目余额表[期末借方],科目余额表[已审报表项目],N$1,科目余额表[科目名称],A12)</f>
        <v>0</v>
      </c>
      <c r="O12" s="24">
        <f>SUMIFS(科目余额表[期末借方],科目余额表[已审报表项目],O$1,科目余额表[科目名称],A12)-SUMIFS(科目余额表[期末贷方],科目余额表[已审报表项目],O$1,科目余额表[科目名称],A12)</f>
        <v>0</v>
      </c>
      <c r="P12" s="24">
        <f>SUMIFS(科目余额表[期末贷方],科目余额表[已审报表项目],P$1,科目余额表[科目名称],A12)-SUMIFS(科目余额表[期末借方],科目余额表[已审报表项目],P$1,科目余额表[科目名称],A12)</f>
        <v>368642.51</v>
      </c>
      <c r="Q12" s="24">
        <f>SUMIFS(科目余额表[期末借方],科目余额表[已审报表项目],Q$1,科目余额表[科目名称],A12)-SUMIFS(科目余额表[期末贷方],科目余额表[已审报表项目],Q$1,科目余额表[科目名称],A12)</f>
        <v>0</v>
      </c>
      <c r="R12" s="24">
        <f>SUMIFS(科目余额表[期末贷方],科目余额表[已审报表项目],R$1,科目余额表[科目名称],A12)-SUMIFS(科目余额表[期末借方],科目余额表[已审报表项目],R$1,科目余额表[科目名称],A12)</f>
        <v>0</v>
      </c>
      <c r="S12" s="24">
        <f>SUMIFS(科目余额表[期末借方],科目余额表[已审报表项目],S$1,科目余额表[科目名称],A12)-SUMIFS(科目余额表[期末贷方],科目余额表[已审报表项目],S$1,科目余额表[科目名称],A12)</f>
        <v>0</v>
      </c>
      <c r="T12" s="24">
        <f>SUMIFS(科目余额表[期末贷方],科目余额表[已审报表项目],T$1,科目余额表[科目名称],A12)-SUMIFS(科目余额表[期末借方],科目余额表[已审报表项目],T$1,科目余额表[科目名称],A12)</f>
        <v>0</v>
      </c>
    </row>
    <row r="13" spans="1:31">
      <c r="A13" s="23" t="str">
        <v>L有限公司</v>
      </c>
      <c r="B13" s="42" t="str">
        <f t="shared" si="0"/>
        <v>—</v>
      </c>
      <c r="C13" s="55" t="str">
        <f t="shared" si="1"/>
        <v>—</v>
      </c>
      <c r="E13" s="42" t="str">
        <f t="shared" si="2"/>
        <v>—</v>
      </c>
      <c r="F13" s="42" t="str">
        <f t="shared" si="3"/>
        <v>—</v>
      </c>
      <c r="G13" s="42" t="str">
        <f t="shared" si="4"/>
        <v>—</v>
      </c>
      <c r="H13" s="42" t="str">
        <f t="shared" si="5"/>
        <v>—</v>
      </c>
      <c r="I13" s="42" t="str">
        <f t="shared" si="6"/>
        <v>—</v>
      </c>
      <c r="K13" s="24">
        <f>SUMIFS(科目余额表[期末借方],科目余额表[已审报表项目],K$1,科目余额表[科目名称],A13)-SUMIFS(科目余额表[期末贷方],科目余额表[已审报表项目],K$1,科目余额表[科目名称],A13)</f>
        <v>0</v>
      </c>
      <c r="L13" s="24">
        <f>SUMIFS(科目余额表[期末贷方],科目余额表[已审报表项目],L$1,科目余额表[科目名称],A13)-SUMIFS(科目余额表[期末借方],科目余额表[已审报表项目],L$1,科目余额表[科目名称],A13)</f>
        <v>0</v>
      </c>
      <c r="M13" s="24">
        <f>SUMIFS(科目余额表[期末借方],科目余额表[已审报表项目],M$1,科目余额表[科目名称],A13)-SUMIFS(科目余额表[期末贷方],科目余额表[已审报表项目],M$1,科目余额表[科目名称],A13)</f>
        <v>0</v>
      </c>
      <c r="N13" s="24">
        <f>SUMIFS(科目余额表[期末贷方],科目余额表[已审报表项目],N$1,科目余额表[科目名称],A13)-SUMIFS(科目余额表[期末借方],科目余额表[已审报表项目],N$1,科目余额表[科目名称],A13)</f>
        <v>0</v>
      </c>
      <c r="O13" s="24">
        <f>SUMIFS(科目余额表[期末借方],科目余额表[已审报表项目],O$1,科目余额表[科目名称],A13)-SUMIFS(科目余额表[期末贷方],科目余额表[已审报表项目],O$1,科目余额表[科目名称],A13)</f>
        <v>0</v>
      </c>
      <c r="P13" s="24">
        <f>SUMIFS(科目余额表[期末贷方],科目余额表[已审报表项目],P$1,科目余额表[科目名称],A13)-SUMIFS(科目余额表[期末借方],科目余额表[已审报表项目],P$1,科目余额表[科目名称],A13)</f>
        <v>509644.55</v>
      </c>
      <c r="Q13" s="24">
        <f>SUMIFS(科目余额表[期末借方],科目余额表[已审报表项目],Q$1,科目余额表[科目名称],A13)-SUMIFS(科目余额表[期末贷方],科目余额表[已审报表项目],Q$1,科目余额表[科目名称],A13)</f>
        <v>0</v>
      </c>
      <c r="R13" s="24">
        <f>SUMIFS(科目余额表[期末贷方],科目余额表[已审报表项目],R$1,科目余额表[科目名称],A13)-SUMIFS(科目余额表[期末借方],科目余额表[已审报表项目],R$1,科目余额表[科目名称],A13)</f>
        <v>0</v>
      </c>
      <c r="S13" s="24">
        <f>SUMIFS(科目余额表[期末借方],科目余额表[已审报表项目],S$1,科目余额表[科目名称],A13)-SUMIFS(科目余额表[期末贷方],科目余额表[已审报表项目],S$1,科目余额表[科目名称],A13)</f>
        <v>0</v>
      </c>
      <c r="T13" s="24">
        <f>SUMIFS(科目余额表[期末贷方],科目余额表[已审报表项目],T$1,科目余额表[科目名称],A13)-SUMIFS(科目余额表[期末借方],科目余额表[已审报表项目],T$1,科目余额表[科目名称],A13)</f>
        <v>0</v>
      </c>
    </row>
    <row r="14" spans="1:31">
      <c r="A14" s="23" t="str">
        <v>M有限公司</v>
      </c>
      <c r="B14" s="42" t="str">
        <f t="shared" si="0"/>
        <v>—</v>
      </c>
      <c r="C14" s="55" t="str">
        <f t="shared" si="1"/>
        <v>—</v>
      </c>
      <c r="E14" s="42" t="str">
        <f t="shared" si="2"/>
        <v>—</v>
      </c>
      <c r="F14" s="42" t="str">
        <f t="shared" si="3"/>
        <v>—</v>
      </c>
      <c r="G14" s="42" t="str">
        <f t="shared" si="4"/>
        <v>—</v>
      </c>
      <c r="H14" s="42" t="str">
        <f t="shared" si="5"/>
        <v>—</v>
      </c>
      <c r="I14" s="42" t="str">
        <f t="shared" si="6"/>
        <v>—</v>
      </c>
      <c r="K14" s="24">
        <f>SUMIFS(科目余额表[期末借方],科目余额表[已审报表项目],K$1,科目余额表[科目名称],A14)-SUMIFS(科目余额表[期末贷方],科目余额表[已审报表项目],K$1,科目余额表[科目名称],A14)</f>
        <v>0</v>
      </c>
      <c r="L14" s="24">
        <f>SUMIFS(科目余额表[期末贷方],科目余额表[已审报表项目],L$1,科目余额表[科目名称],A14)-SUMIFS(科目余额表[期末借方],科目余额表[已审报表项目],L$1,科目余额表[科目名称],A14)</f>
        <v>0</v>
      </c>
      <c r="M14" s="24">
        <f>SUMIFS(科目余额表[期末借方],科目余额表[已审报表项目],M$1,科目余额表[科目名称],A14)-SUMIFS(科目余额表[期末贷方],科目余额表[已审报表项目],M$1,科目余额表[科目名称],A14)</f>
        <v>0</v>
      </c>
      <c r="N14" s="24">
        <f>SUMIFS(科目余额表[期末贷方],科目余额表[已审报表项目],N$1,科目余额表[科目名称],A14)-SUMIFS(科目余额表[期末借方],科目余额表[已审报表项目],N$1,科目余额表[科目名称],A14)</f>
        <v>0</v>
      </c>
      <c r="O14" s="24">
        <f>SUMIFS(科目余额表[期末借方],科目余额表[已审报表项目],O$1,科目余额表[科目名称],A14)-SUMIFS(科目余额表[期末贷方],科目余额表[已审报表项目],O$1,科目余额表[科目名称],A14)</f>
        <v>0</v>
      </c>
      <c r="P14" s="24">
        <f>SUMIFS(科目余额表[期末贷方],科目余额表[已审报表项目],P$1,科目余额表[科目名称],A14)-SUMIFS(科目余额表[期末借方],科目余额表[已审报表项目],P$1,科目余额表[科目名称],A14)</f>
        <v>4365231.55</v>
      </c>
      <c r="Q14" s="24">
        <f>SUMIFS(科目余额表[期末借方],科目余额表[已审报表项目],Q$1,科目余额表[科目名称],A14)-SUMIFS(科目余额表[期末贷方],科目余额表[已审报表项目],Q$1,科目余额表[科目名称],A14)</f>
        <v>0</v>
      </c>
      <c r="R14" s="24">
        <f>SUMIFS(科目余额表[期末贷方],科目余额表[已审报表项目],R$1,科目余额表[科目名称],A14)-SUMIFS(科目余额表[期末借方],科目余额表[已审报表项目],R$1,科目余额表[科目名称],A14)</f>
        <v>0</v>
      </c>
      <c r="S14" s="24">
        <f>SUMIFS(科目余额表[期末借方],科目余额表[已审报表项目],S$1,科目余额表[科目名称],A14)-SUMIFS(科目余额表[期末贷方],科目余额表[已审报表项目],S$1,科目余额表[科目名称],A14)</f>
        <v>0</v>
      </c>
      <c r="T14" s="24">
        <f>SUMIFS(科目余额表[期末贷方],科目余额表[已审报表项目],T$1,科目余额表[科目名称],A14)-SUMIFS(科目余额表[期末借方],科目余额表[已审报表项目],T$1,科目余额表[科目名称],A14)</f>
        <v>0</v>
      </c>
    </row>
    <row r="15" spans="1:31">
      <c r="A15" s="23" t="str">
        <v>N有限公司</v>
      </c>
      <c r="B15" s="42" t="str">
        <f t="shared" si="0"/>
        <v>—</v>
      </c>
      <c r="C15" s="55" t="str">
        <f t="shared" si="1"/>
        <v>—</v>
      </c>
      <c r="E15" s="42" t="str">
        <f t="shared" si="2"/>
        <v>—</v>
      </c>
      <c r="F15" s="42" t="str">
        <f t="shared" si="3"/>
        <v>—</v>
      </c>
      <c r="G15" s="42" t="str">
        <f t="shared" si="4"/>
        <v>—</v>
      </c>
      <c r="H15" s="42" t="str">
        <f t="shared" si="5"/>
        <v>—</v>
      </c>
      <c r="I15" s="42" t="str">
        <f t="shared" si="6"/>
        <v>—</v>
      </c>
      <c r="K15" s="24">
        <f>SUMIFS(科目余额表[期末借方],科目余额表[已审报表项目],K$1,科目余额表[科目名称],A15)-SUMIFS(科目余额表[期末贷方],科目余额表[已审报表项目],K$1,科目余额表[科目名称],A15)</f>
        <v>0</v>
      </c>
      <c r="L15" s="24">
        <f>SUMIFS(科目余额表[期末贷方],科目余额表[已审报表项目],L$1,科目余额表[科目名称],A15)-SUMIFS(科目余额表[期末借方],科目余额表[已审报表项目],L$1,科目余额表[科目名称],A15)</f>
        <v>0</v>
      </c>
      <c r="M15" s="24">
        <f>SUMIFS(科目余额表[期末借方],科目余额表[已审报表项目],M$1,科目余额表[科目名称],A15)-SUMIFS(科目余额表[期末贷方],科目余额表[已审报表项目],M$1,科目余额表[科目名称],A15)</f>
        <v>0</v>
      </c>
      <c r="N15" s="24">
        <f>SUMIFS(科目余额表[期末贷方],科目余额表[已审报表项目],N$1,科目余额表[科目名称],A15)-SUMIFS(科目余额表[期末借方],科目余额表[已审报表项目],N$1,科目余额表[科目名称],A15)</f>
        <v>0</v>
      </c>
      <c r="O15" s="24">
        <f>SUMIFS(科目余额表[期末借方],科目余额表[已审报表项目],O$1,科目余额表[科目名称],A15)-SUMIFS(科目余额表[期末贷方],科目余额表[已审报表项目],O$1,科目余额表[科目名称],A15)</f>
        <v>0</v>
      </c>
      <c r="P15" s="24">
        <f>SUMIFS(科目余额表[期末贷方],科目余额表[已审报表项目],P$1,科目余额表[科目名称],A15)-SUMIFS(科目余额表[期末借方],科目余额表[已审报表项目],P$1,科目余额表[科目名称],A15)</f>
        <v>154547.58999999997</v>
      </c>
      <c r="Q15" s="24">
        <f>SUMIFS(科目余额表[期末借方],科目余额表[已审报表项目],Q$1,科目余额表[科目名称],A15)-SUMIFS(科目余额表[期末贷方],科目余额表[已审报表项目],Q$1,科目余额表[科目名称],A15)</f>
        <v>0</v>
      </c>
      <c r="R15" s="24">
        <f>SUMIFS(科目余额表[期末贷方],科目余额表[已审报表项目],R$1,科目余额表[科目名称],A15)-SUMIFS(科目余额表[期末借方],科目余额表[已审报表项目],R$1,科目余额表[科目名称],A15)</f>
        <v>0</v>
      </c>
      <c r="S15" s="24">
        <f>SUMIFS(科目余额表[期末借方],科目余额表[已审报表项目],S$1,科目余额表[科目名称],A15)-SUMIFS(科目余额表[期末贷方],科目余额表[已审报表项目],S$1,科目余额表[科目名称],A15)</f>
        <v>0</v>
      </c>
      <c r="T15" s="24">
        <f>SUMIFS(科目余额表[期末贷方],科目余额表[已审报表项目],T$1,科目余额表[科目名称],A15)-SUMIFS(科目余额表[期末借方],科目余额表[已审报表项目],T$1,科目余额表[科目名称],A15)</f>
        <v>0</v>
      </c>
    </row>
    <row r="16" spans="1:31">
      <c r="A16" s="23" t="str">
        <v>O有限公司</v>
      </c>
      <c r="B16" s="42" t="str">
        <f t="shared" si="0"/>
        <v>—</v>
      </c>
      <c r="C16" s="55" t="str">
        <f t="shared" si="1"/>
        <v>—</v>
      </c>
      <c r="E16" s="42" t="str">
        <f t="shared" si="2"/>
        <v>—</v>
      </c>
      <c r="F16" s="42" t="str">
        <f t="shared" si="3"/>
        <v>—</v>
      </c>
      <c r="G16" s="42" t="str">
        <f t="shared" si="4"/>
        <v>—</v>
      </c>
      <c r="H16" s="42" t="str">
        <f t="shared" si="5"/>
        <v>—</v>
      </c>
      <c r="I16" s="42" t="str">
        <f t="shared" si="6"/>
        <v>—</v>
      </c>
      <c r="K16" s="24">
        <f>SUMIFS(科目余额表[期末借方],科目余额表[已审报表项目],K$1,科目余额表[科目名称],A16)-SUMIFS(科目余额表[期末贷方],科目余额表[已审报表项目],K$1,科目余额表[科目名称],A16)</f>
        <v>0</v>
      </c>
      <c r="L16" s="24">
        <f>SUMIFS(科目余额表[期末贷方],科目余额表[已审报表项目],L$1,科目余额表[科目名称],A16)-SUMIFS(科目余额表[期末借方],科目余额表[已审报表项目],L$1,科目余额表[科目名称],A16)</f>
        <v>0</v>
      </c>
      <c r="M16" s="24">
        <f>SUMIFS(科目余额表[期末借方],科目余额表[已审报表项目],M$1,科目余额表[科目名称],A16)-SUMIFS(科目余额表[期末贷方],科目余额表[已审报表项目],M$1,科目余额表[科目名称],A16)</f>
        <v>0</v>
      </c>
      <c r="N16" s="24">
        <f>SUMIFS(科目余额表[期末贷方],科目余额表[已审报表项目],N$1,科目余额表[科目名称],A16)-SUMIFS(科目余额表[期末借方],科目余额表[已审报表项目],N$1,科目余额表[科目名称],A16)</f>
        <v>0</v>
      </c>
      <c r="O16" s="24">
        <f>SUMIFS(科目余额表[期末借方],科目余额表[已审报表项目],O$1,科目余额表[科目名称],A16)-SUMIFS(科目余额表[期末贷方],科目余额表[已审报表项目],O$1,科目余额表[科目名称],A16)</f>
        <v>730048.34</v>
      </c>
      <c r="P16" s="24">
        <f>SUMIFS(科目余额表[期末贷方],科目余额表[已审报表项目],P$1,科目余额表[科目名称],A16)-SUMIFS(科目余额表[期末借方],科目余额表[已审报表项目],P$1,科目余额表[科目名称],A16)</f>
        <v>0</v>
      </c>
      <c r="Q16" s="24">
        <f>SUMIFS(科目余额表[期末借方],科目余额表[已审报表项目],Q$1,科目余额表[科目名称],A16)-SUMIFS(科目余额表[期末贷方],科目余额表[已审报表项目],Q$1,科目余额表[科目名称],A16)</f>
        <v>0</v>
      </c>
      <c r="R16" s="24">
        <f>SUMIFS(科目余额表[期末贷方],科目余额表[已审报表项目],R$1,科目余额表[科目名称],A16)-SUMIFS(科目余额表[期末借方],科目余额表[已审报表项目],R$1,科目余额表[科目名称],A16)</f>
        <v>0</v>
      </c>
      <c r="S16" s="24">
        <f>SUMIFS(科目余额表[期末借方],科目余额表[已审报表项目],S$1,科目余额表[科目名称],A16)-SUMIFS(科目余额表[期末贷方],科目余额表[已审报表项目],S$1,科目余额表[科目名称],A16)</f>
        <v>0</v>
      </c>
      <c r="T16" s="24">
        <f>SUMIFS(科目余额表[期末贷方],科目余额表[已审报表项目],T$1,科目余额表[科目名称],A16)-SUMIFS(科目余额表[期末借方],科目余额表[已审报表项目],T$1,科目余额表[科目名称],A16)</f>
        <v>0</v>
      </c>
    </row>
    <row r="17" spans="1:20">
      <c r="A17" s="23" t="str">
        <v>P有限公司</v>
      </c>
      <c r="B17" s="42" t="str">
        <f t="shared" si="0"/>
        <v>—</v>
      </c>
      <c r="C17" s="55" t="str">
        <f t="shared" si="1"/>
        <v>—</v>
      </c>
      <c r="E17" s="42" t="str">
        <f t="shared" si="2"/>
        <v>—</v>
      </c>
      <c r="F17" s="42" t="str">
        <f t="shared" si="3"/>
        <v>—</v>
      </c>
      <c r="G17" s="42" t="str">
        <f t="shared" si="4"/>
        <v>—</v>
      </c>
      <c r="H17" s="42" t="str">
        <f t="shared" si="5"/>
        <v>—</v>
      </c>
      <c r="I17" s="42" t="str">
        <f t="shared" si="6"/>
        <v>—</v>
      </c>
      <c r="K17" s="24">
        <f>SUMIFS(科目余额表[期末借方],科目余额表[已审报表项目],K$1,科目余额表[科目名称],A17)-SUMIFS(科目余额表[期末贷方],科目余额表[已审报表项目],K$1,科目余额表[科目名称],A17)</f>
        <v>0</v>
      </c>
      <c r="L17" s="24">
        <f>SUMIFS(科目余额表[期末贷方],科目余额表[已审报表项目],L$1,科目余额表[科目名称],A17)-SUMIFS(科目余额表[期末借方],科目余额表[已审报表项目],L$1,科目余额表[科目名称],A17)</f>
        <v>0</v>
      </c>
      <c r="M17" s="24">
        <f>SUMIFS(科目余额表[期末借方],科目余额表[已审报表项目],M$1,科目余额表[科目名称],A17)-SUMIFS(科目余额表[期末贷方],科目余额表[已审报表项目],M$1,科目余额表[科目名称],A17)</f>
        <v>0</v>
      </c>
      <c r="N17" s="24">
        <f>SUMIFS(科目余额表[期末贷方],科目余额表[已审报表项目],N$1,科目余额表[科目名称],A17)-SUMIFS(科目余额表[期末借方],科目余额表[已审报表项目],N$1,科目余额表[科目名称],A17)</f>
        <v>0</v>
      </c>
      <c r="O17" s="24">
        <f>SUMIFS(科目余额表[期末借方],科目余额表[已审报表项目],O$1,科目余额表[科目名称],A17)-SUMIFS(科目余额表[期末贷方],科目余额表[已审报表项目],O$1,科目余额表[科目名称],A17)</f>
        <v>0</v>
      </c>
      <c r="P17" s="24">
        <f>SUMIFS(科目余额表[期末贷方],科目余额表[已审报表项目],P$1,科目余额表[科目名称],A17)-SUMIFS(科目余额表[期末借方],科目余额表[已审报表项目],P$1,科目余额表[科目名称],A17)</f>
        <v>533435.61</v>
      </c>
      <c r="Q17" s="24">
        <f>SUMIFS(科目余额表[期末借方],科目余额表[已审报表项目],Q$1,科目余额表[科目名称],A17)-SUMIFS(科目余额表[期末贷方],科目余额表[已审报表项目],Q$1,科目余额表[科目名称],A17)</f>
        <v>0</v>
      </c>
      <c r="R17" s="24">
        <f>SUMIFS(科目余额表[期末贷方],科目余额表[已审报表项目],R$1,科目余额表[科目名称],A17)-SUMIFS(科目余额表[期末借方],科目余额表[已审报表项目],R$1,科目余额表[科目名称],A17)</f>
        <v>0</v>
      </c>
      <c r="S17" s="24">
        <f>SUMIFS(科目余额表[期末借方],科目余额表[已审报表项目],S$1,科目余额表[科目名称],A17)-SUMIFS(科目余额表[期末贷方],科目余额表[已审报表项目],S$1,科目余额表[科目名称],A17)</f>
        <v>0</v>
      </c>
      <c r="T17" s="24">
        <f>SUMIFS(科目余额表[期末贷方],科目余额表[已审报表项目],T$1,科目余额表[科目名称],A17)-SUMIFS(科目余额表[期末借方],科目余额表[已审报表项目],T$1,科目余额表[科目名称],A17)</f>
        <v>0</v>
      </c>
    </row>
    <row r="18" spans="1:20">
      <c r="A18" s="23" t="str">
        <v>Q有限公司</v>
      </c>
      <c r="B18" s="42" t="str">
        <f t="shared" si="0"/>
        <v>—</v>
      </c>
      <c r="C18" s="55" t="str">
        <f t="shared" si="1"/>
        <v>—</v>
      </c>
      <c r="E18" s="42" t="str">
        <f t="shared" si="2"/>
        <v>—</v>
      </c>
      <c r="F18" s="42" t="str">
        <f t="shared" si="3"/>
        <v>—</v>
      </c>
      <c r="G18" s="42" t="str">
        <f t="shared" si="4"/>
        <v>—</v>
      </c>
      <c r="H18" s="42" t="str">
        <f t="shared" si="5"/>
        <v>—</v>
      </c>
      <c r="I18" s="42" t="str">
        <f t="shared" si="6"/>
        <v>—</v>
      </c>
      <c r="K18" s="24">
        <f>SUMIFS(科目余额表[期末借方],科目余额表[已审报表项目],K$1,科目余额表[科目名称],A18)-SUMIFS(科目余额表[期末贷方],科目余额表[已审报表项目],K$1,科目余额表[科目名称],A18)</f>
        <v>0</v>
      </c>
      <c r="L18" s="24">
        <f>SUMIFS(科目余额表[期末贷方],科目余额表[已审报表项目],L$1,科目余额表[科目名称],A18)-SUMIFS(科目余额表[期末借方],科目余额表[已审报表项目],L$1,科目余额表[科目名称],A18)</f>
        <v>0</v>
      </c>
      <c r="M18" s="24">
        <f>SUMIFS(科目余额表[期末借方],科目余额表[已审报表项目],M$1,科目余额表[科目名称],A18)-SUMIFS(科目余额表[期末贷方],科目余额表[已审报表项目],M$1,科目余额表[科目名称],A18)</f>
        <v>0</v>
      </c>
      <c r="N18" s="24">
        <f>SUMIFS(科目余额表[期末贷方],科目余额表[已审报表项目],N$1,科目余额表[科目名称],A18)-SUMIFS(科目余额表[期末借方],科目余额表[已审报表项目],N$1,科目余额表[科目名称],A18)</f>
        <v>0</v>
      </c>
      <c r="O18" s="24">
        <f>SUMIFS(科目余额表[期末借方],科目余额表[已审报表项目],O$1,科目余额表[科目名称],A18)-SUMIFS(科目余额表[期末贷方],科目余额表[已审报表项目],O$1,科目余额表[科目名称],A18)</f>
        <v>0</v>
      </c>
      <c r="P18" s="24">
        <f>SUMIFS(科目余额表[期末贷方],科目余额表[已审报表项目],P$1,科目余额表[科目名称],A18)-SUMIFS(科目余额表[期末借方],科目余额表[已审报表项目],P$1,科目余额表[科目名称],A18)</f>
        <v>706992.00000000023</v>
      </c>
      <c r="Q18" s="24">
        <f>SUMIFS(科目余额表[期末借方],科目余额表[已审报表项目],Q$1,科目余额表[科目名称],A18)-SUMIFS(科目余额表[期末贷方],科目余额表[已审报表项目],Q$1,科目余额表[科目名称],A18)</f>
        <v>0</v>
      </c>
      <c r="R18" s="24">
        <f>SUMIFS(科目余额表[期末贷方],科目余额表[已审报表项目],R$1,科目余额表[科目名称],A18)-SUMIFS(科目余额表[期末借方],科目余额表[已审报表项目],R$1,科目余额表[科目名称],A18)</f>
        <v>0</v>
      </c>
      <c r="S18" s="24">
        <f>SUMIFS(科目余额表[期末借方],科目余额表[已审报表项目],S$1,科目余额表[科目名称],A18)-SUMIFS(科目余额表[期末贷方],科目余额表[已审报表项目],S$1,科目余额表[科目名称],A18)</f>
        <v>0</v>
      </c>
      <c r="T18" s="24">
        <f>SUMIFS(科目余额表[期末贷方],科目余额表[已审报表项目],T$1,科目余额表[科目名称],A18)-SUMIFS(科目余额表[期末借方],科目余额表[已审报表项目],T$1,科目余额表[科目名称],A18)</f>
        <v>0</v>
      </c>
    </row>
    <row r="19" spans="1:20">
      <c r="A19" s="23" t="str">
        <v>张三</v>
      </c>
      <c r="B19" s="42" t="str">
        <f t="shared" si="0"/>
        <v>—</v>
      </c>
      <c r="C19" s="55" t="str">
        <f t="shared" si="1"/>
        <v>—</v>
      </c>
      <c r="E19" s="42" t="str">
        <f t="shared" si="2"/>
        <v>—</v>
      </c>
      <c r="F19" s="42" t="str">
        <f t="shared" si="3"/>
        <v>—</v>
      </c>
      <c r="G19" s="42" t="str">
        <f t="shared" si="4"/>
        <v>—</v>
      </c>
      <c r="H19" s="42" t="str">
        <f t="shared" si="5"/>
        <v>—</v>
      </c>
      <c r="I19" s="42" t="str">
        <f t="shared" si="6"/>
        <v>—</v>
      </c>
      <c r="K19" s="24">
        <f>SUMIFS(科目余额表[期末借方],科目余额表[已审报表项目],K$1,科目余额表[科目名称],A19)-SUMIFS(科目余额表[期末贷方],科目余额表[已审报表项目],K$1,科目余额表[科目名称],A19)</f>
        <v>0</v>
      </c>
      <c r="L19" s="24">
        <f>SUMIFS(科目余额表[期末贷方],科目余额表[已审报表项目],L$1,科目余额表[科目名称],A19)-SUMIFS(科目余额表[期末借方],科目余额表[已审报表项目],L$1,科目余额表[科目名称],A19)</f>
        <v>0</v>
      </c>
      <c r="M19" s="24">
        <f>SUMIFS(科目余额表[期末借方],科目余额表[已审报表项目],M$1,科目余额表[科目名称],A19)-SUMIFS(科目余额表[期末贷方],科目余额表[已审报表项目],M$1,科目余额表[科目名称],A19)</f>
        <v>0</v>
      </c>
      <c r="N19" s="24">
        <f>SUMIFS(科目余额表[期末贷方],科目余额表[已审报表项目],N$1,科目余额表[科目名称],A19)-SUMIFS(科目余额表[期末借方],科目余额表[已审报表项目],N$1,科目余额表[科目名称],A19)</f>
        <v>0</v>
      </c>
      <c r="O19" s="24">
        <f>SUMIFS(科目余额表[期末借方],科目余额表[已审报表项目],O$1,科目余额表[科目名称],A19)-SUMIFS(科目余额表[期末贷方],科目余额表[已审报表项目],O$1,科目余额表[科目名称],A19)</f>
        <v>0</v>
      </c>
      <c r="P19" s="24">
        <f>SUMIFS(科目余额表[期末贷方],科目余额表[已审报表项目],P$1,科目余额表[科目名称],A19)-SUMIFS(科目余额表[期末借方],科目余额表[已审报表项目],P$1,科目余额表[科目名称],A19)</f>
        <v>0</v>
      </c>
      <c r="Q19" s="24">
        <f>SUMIFS(科目余额表[期末借方],科目余额表[已审报表项目],Q$1,科目余额表[科目名称],A19)-SUMIFS(科目余额表[期末贷方],科目余额表[已审报表项目],Q$1,科目余额表[科目名称],A19)</f>
        <v>0</v>
      </c>
      <c r="R19" s="24">
        <f>SUMIFS(科目余额表[期末贷方],科目余额表[已审报表项目],R$1,科目余额表[科目名称],A19)-SUMIFS(科目余额表[期末借方],科目余额表[已审报表项目],R$1,科目余额表[科目名称],A19)</f>
        <v>0</v>
      </c>
      <c r="S19" s="24">
        <f>SUMIFS(科目余额表[期末借方],科目余额表[已审报表项目],S$1,科目余额表[科目名称],A19)-SUMIFS(科目余额表[期末贷方],科目余额表[已审报表项目],S$1,科目余额表[科目名称],A19)</f>
        <v>78922.34</v>
      </c>
      <c r="T19" s="24">
        <f>SUMIFS(科目余额表[期末贷方],科目余额表[已审报表项目],T$1,科目余额表[科目名称],A19)-SUMIFS(科目余额表[期末借方],科目余额表[已审报表项目],T$1,科目余额表[科目名称],A19)</f>
        <v>0</v>
      </c>
    </row>
    <row r="20" spans="1:20">
      <c r="A20" s="23" t="str">
        <v>李四</v>
      </c>
      <c r="B20" s="42" t="str">
        <f t="shared" si="0"/>
        <v>—</v>
      </c>
      <c r="C20" s="55" t="str">
        <f t="shared" si="1"/>
        <v>—</v>
      </c>
      <c r="E20" s="42" t="str">
        <f t="shared" si="2"/>
        <v>—</v>
      </c>
      <c r="F20" s="42" t="str">
        <f t="shared" si="3"/>
        <v>—</v>
      </c>
      <c r="G20" s="42" t="str">
        <f t="shared" si="4"/>
        <v>—</v>
      </c>
      <c r="H20" s="42" t="str">
        <f t="shared" si="5"/>
        <v>—</v>
      </c>
      <c r="I20" s="42" t="str">
        <f t="shared" si="6"/>
        <v>—</v>
      </c>
      <c r="K20" s="24">
        <f>SUMIFS(科目余额表[期末借方],科目余额表[已审报表项目],K$1,科目余额表[科目名称],A20)-SUMIFS(科目余额表[期末贷方],科目余额表[已审报表项目],K$1,科目余额表[科目名称],A20)</f>
        <v>0</v>
      </c>
      <c r="L20" s="24">
        <f>SUMIFS(科目余额表[期末贷方],科目余额表[已审报表项目],L$1,科目余额表[科目名称],A20)-SUMIFS(科目余额表[期末借方],科目余额表[已审报表项目],L$1,科目余额表[科目名称],A20)</f>
        <v>0</v>
      </c>
      <c r="M20" s="24">
        <f>SUMIFS(科目余额表[期末借方],科目余额表[已审报表项目],M$1,科目余额表[科目名称],A20)-SUMIFS(科目余额表[期末贷方],科目余额表[已审报表项目],M$1,科目余额表[科目名称],A20)</f>
        <v>0</v>
      </c>
      <c r="N20" s="24">
        <f>SUMIFS(科目余额表[期末贷方],科目余额表[已审报表项目],N$1,科目余额表[科目名称],A20)-SUMIFS(科目余额表[期末借方],科目余额表[已审报表项目],N$1,科目余额表[科目名称],A20)</f>
        <v>0</v>
      </c>
      <c r="O20" s="24">
        <f>SUMIFS(科目余额表[期末借方],科目余额表[已审报表项目],O$1,科目余额表[科目名称],A20)-SUMIFS(科目余额表[期末贷方],科目余额表[已审报表项目],O$1,科目余额表[科目名称],A20)</f>
        <v>0</v>
      </c>
      <c r="P20" s="24">
        <f>SUMIFS(科目余额表[期末贷方],科目余额表[已审报表项目],P$1,科目余额表[科目名称],A20)-SUMIFS(科目余额表[期末借方],科目余额表[已审报表项目],P$1,科目余额表[科目名称],A20)</f>
        <v>0</v>
      </c>
      <c r="Q20" s="24">
        <f>SUMIFS(科目余额表[期末借方],科目余额表[已审报表项目],Q$1,科目余额表[科目名称],A20)-SUMIFS(科目余额表[期末贷方],科目余额表[已审报表项目],Q$1,科目余额表[科目名称],A20)</f>
        <v>0</v>
      </c>
      <c r="R20" s="24">
        <f>SUMIFS(科目余额表[期末贷方],科目余额表[已审报表项目],R$1,科目余额表[科目名称],A20)-SUMIFS(科目余额表[期末借方],科目余额表[已审报表项目],R$1,科目余额表[科目名称],A20)</f>
        <v>0</v>
      </c>
      <c r="S20" s="24">
        <f>SUMIFS(科目余额表[期末借方],科目余额表[已审报表项目],S$1,科目余额表[科目名称],A20)-SUMIFS(科目余额表[期末贷方],科目余额表[已审报表项目],S$1,科目余额表[科目名称],A20)</f>
        <v>58847.869999999995</v>
      </c>
      <c r="T20" s="24">
        <f>SUMIFS(科目余额表[期末贷方],科目余额表[已审报表项目],T$1,科目余额表[科目名称],A20)-SUMIFS(科目余额表[期末借方],科目余额表[已审报表项目],T$1,科目余额表[科目名称],A20)</f>
        <v>0</v>
      </c>
    </row>
    <row r="21" spans="1:20">
      <c r="A21" s="23" t="str">
        <v>王五</v>
      </c>
      <c r="B21" s="42" t="str">
        <f t="shared" si="0"/>
        <v>—</v>
      </c>
      <c r="C21" s="55" t="str">
        <f t="shared" si="1"/>
        <v>—</v>
      </c>
      <c r="E21" s="42" t="str">
        <f t="shared" si="2"/>
        <v>—</v>
      </c>
      <c r="F21" s="42" t="str">
        <f t="shared" si="3"/>
        <v>—</v>
      </c>
      <c r="G21" s="42" t="str">
        <f t="shared" si="4"/>
        <v>—</v>
      </c>
      <c r="H21" s="42" t="str">
        <f t="shared" si="5"/>
        <v>—</v>
      </c>
      <c r="I21" s="42" t="str">
        <f t="shared" si="6"/>
        <v>—</v>
      </c>
      <c r="K21" s="24">
        <f>SUMIFS(科目余额表[期末借方],科目余额表[已审报表项目],K$1,科目余额表[科目名称],A21)-SUMIFS(科目余额表[期末贷方],科目余额表[已审报表项目],K$1,科目余额表[科目名称],A21)</f>
        <v>0</v>
      </c>
      <c r="L21" s="24">
        <f>SUMIFS(科目余额表[期末贷方],科目余额表[已审报表项目],L$1,科目余额表[科目名称],A21)-SUMIFS(科目余额表[期末借方],科目余额表[已审报表项目],L$1,科目余额表[科目名称],A21)</f>
        <v>0</v>
      </c>
      <c r="M21" s="24">
        <f>SUMIFS(科目余额表[期末借方],科目余额表[已审报表项目],M$1,科目余额表[科目名称],A21)-SUMIFS(科目余额表[期末贷方],科目余额表[已审报表项目],M$1,科目余额表[科目名称],A21)</f>
        <v>0</v>
      </c>
      <c r="N21" s="24">
        <f>SUMIFS(科目余额表[期末贷方],科目余额表[已审报表项目],N$1,科目余额表[科目名称],A21)-SUMIFS(科目余额表[期末借方],科目余额表[已审报表项目],N$1,科目余额表[科目名称],A21)</f>
        <v>0</v>
      </c>
      <c r="O21" s="24">
        <f>SUMIFS(科目余额表[期末借方],科目余额表[已审报表项目],O$1,科目余额表[科目名称],A21)-SUMIFS(科目余额表[期末贷方],科目余额表[已审报表项目],O$1,科目余额表[科目名称],A21)</f>
        <v>0</v>
      </c>
      <c r="P21" s="24">
        <f>SUMIFS(科目余额表[期末贷方],科目余额表[已审报表项目],P$1,科目余额表[科目名称],A21)-SUMIFS(科目余额表[期末借方],科目余额表[已审报表项目],P$1,科目余额表[科目名称],A21)</f>
        <v>0</v>
      </c>
      <c r="Q21" s="24">
        <f>SUMIFS(科目余额表[期末借方],科目余额表[已审报表项目],Q$1,科目余额表[科目名称],A21)-SUMIFS(科目余额表[期末贷方],科目余额表[已审报表项目],Q$1,科目余额表[科目名称],A21)</f>
        <v>0</v>
      </c>
      <c r="R21" s="24">
        <f>SUMIFS(科目余额表[期末贷方],科目余额表[已审报表项目],R$1,科目余额表[科目名称],A21)-SUMIFS(科目余额表[期末借方],科目余额表[已审报表项目],R$1,科目余额表[科目名称],A21)</f>
        <v>0</v>
      </c>
      <c r="S21" s="24">
        <f>SUMIFS(科目余额表[期末借方],科目余额表[已审报表项目],S$1,科目余额表[科目名称],A21)-SUMIFS(科目余额表[期末贷方],科目余额表[已审报表项目],S$1,科目余额表[科目名称],A21)</f>
        <v>82164.360000000015</v>
      </c>
      <c r="T21" s="24">
        <f>SUMIFS(科目余额表[期末贷方],科目余额表[已审报表项目],T$1,科目余额表[科目名称],A21)-SUMIFS(科目余额表[期末借方],科目余额表[已审报表项目],T$1,科目余额表[科目名称],A21)</f>
        <v>0</v>
      </c>
    </row>
    <row r="22" spans="1:20">
      <c r="A22" s="23" t="str">
        <v>T有限公司</v>
      </c>
      <c r="B22" s="42" t="str">
        <f t="shared" si="0"/>
        <v>—</v>
      </c>
      <c r="C22" s="55" t="str">
        <f t="shared" si="1"/>
        <v>—</v>
      </c>
      <c r="E22" s="42" t="str">
        <f t="shared" si="2"/>
        <v>—</v>
      </c>
      <c r="F22" s="42" t="str">
        <f t="shared" si="3"/>
        <v>—</v>
      </c>
      <c r="G22" s="42" t="str">
        <f t="shared" si="4"/>
        <v>—</v>
      </c>
      <c r="H22" s="42" t="str">
        <f t="shared" si="5"/>
        <v>—</v>
      </c>
      <c r="I22" s="42" t="str">
        <f t="shared" si="6"/>
        <v>—</v>
      </c>
      <c r="K22" s="24">
        <f>SUMIFS(科目余额表[期末借方],科目余额表[已审报表项目],K$1,科目余额表[科目名称],A22)-SUMIFS(科目余额表[期末贷方],科目余额表[已审报表项目],K$1,科目余额表[科目名称],A22)</f>
        <v>0</v>
      </c>
      <c r="L22" s="24">
        <f>SUMIFS(科目余额表[期末贷方],科目余额表[已审报表项目],L$1,科目余额表[科目名称],A22)-SUMIFS(科目余额表[期末借方],科目余额表[已审报表项目],L$1,科目余额表[科目名称],A22)</f>
        <v>0</v>
      </c>
      <c r="M22" s="24">
        <f>SUMIFS(科目余额表[期末借方],科目余额表[已审报表项目],M$1,科目余额表[科目名称],A22)-SUMIFS(科目余额表[期末贷方],科目余额表[已审报表项目],M$1,科目余额表[科目名称],A22)</f>
        <v>0</v>
      </c>
      <c r="N22" s="24">
        <f>SUMIFS(科目余额表[期末贷方],科目余额表[已审报表项目],N$1,科目余额表[科目名称],A22)-SUMIFS(科目余额表[期末借方],科目余额表[已审报表项目],N$1,科目余额表[科目名称],A22)</f>
        <v>0</v>
      </c>
      <c r="O22" s="24">
        <f>SUMIFS(科目余额表[期末借方],科目余额表[已审报表项目],O$1,科目余额表[科目名称],A22)-SUMIFS(科目余额表[期末贷方],科目余额表[已审报表项目],O$1,科目余额表[科目名称],A22)</f>
        <v>0</v>
      </c>
      <c r="P22" s="24">
        <f>SUMIFS(科目余额表[期末贷方],科目余额表[已审报表项目],P$1,科目余额表[科目名称],A22)-SUMIFS(科目余额表[期末借方],科目余额表[已审报表项目],P$1,科目余额表[科目名称],A22)</f>
        <v>2133003.29</v>
      </c>
      <c r="Q22" s="24">
        <f>SUMIFS(科目余额表[期末借方],科目余额表[已审报表项目],Q$1,科目余额表[科目名称],A22)-SUMIFS(科目余额表[期末贷方],科目余额表[已审报表项目],Q$1,科目余额表[科目名称],A22)</f>
        <v>0</v>
      </c>
      <c r="R22" s="24">
        <f>SUMIFS(科目余额表[期末贷方],科目余额表[已审报表项目],R$1,科目余额表[科目名称],A22)-SUMIFS(科目余额表[期末借方],科目余额表[已审报表项目],R$1,科目余额表[科目名称],A22)</f>
        <v>0</v>
      </c>
      <c r="S22" s="24">
        <f>SUMIFS(科目余额表[期末借方],科目余额表[已审报表项目],S$1,科目余额表[科目名称],A22)-SUMIFS(科目余额表[期末贷方],科目余额表[已审报表项目],S$1,科目余额表[科目名称],A22)</f>
        <v>0</v>
      </c>
      <c r="T22" s="24">
        <f>SUMIFS(科目余额表[期末贷方],科目余额表[已审报表项目],T$1,科目余额表[科目名称],A22)-SUMIFS(科目余额表[期末借方],科目余额表[已审报表项目],T$1,科目余额表[科目名称],A22)</f>
        <v>0</v>
      </c>
    </row>
    <row r="23" spans="1:20">
      <c r="A23" s="23" t="str">
        <v>U有限公司</v>
      </c>
      <c r="B23" s="42" t="str">
        <f t="shared" si="0"/>
        <v>—</v>
      </c>
      <c r="C23" s="55" t="str">
        <f t="shared" si="1"/>
        <v>—</v>
      </c>
      <c r="E23" s="42" t="str">
        <f t="shared" si="2"/>
        <v>—</v>
      </c>
      <c r="F23" s="42" t="str">
        <f t="shared" si="3"/>
        <v>—</v>
      </c>
      <c r="G23" s="42" t="str">
        <f t="shared" si="4"/>
        <v>—</v>
      </c>
      <c r="H23" s="42" t="str">
        <f t="shared" si="5"/>
        <v>—</v>
      </c>
      <c r="I23" s="42" t="str">
        <f t="shared" si="6"/>
        <v>—</v>
      </c>
      <c r="K23" s="24">
        <f>SUMIFS(科目余额表[期末借方],科目余额表[已审报表项目],K$1,科目余额表[科目名称],A23)-SUMIFS(科目余额表[期末贷方],科目余额表[已审报表项目],K$1,科目余额表[科目名称],A23)</f>
        <v>0</v>
      </c>
      <c r="L23" s="24">
        <f>SUMIFS(科目余额表[期末贷方],科目余额表[已审报表项目],L$1,科目余额表[科目名称],A23)-SUMIFS(科目余额表[期末借方],科目余额表[已审报表项目],L$1,科目余额表[科目名称],A23)</f>
        <v>0</v>
      </c>
      <c r="M23" s="24">
        <f>SUMIFS(科目余额表[期末借方],科目余额表[已审报表项目],M$1,科目余额表[科目名称],A23)-SUMIFS(科目余额表[期末贷方],科目余额表[已审报表项目],M$1,科目余额表[科目名称],A23)</f>
        <v>0</v>
      </c>
      <c r="N23" s="24">
        <f>SUMIFS(科目余额表[期末贷方],科目余额表[已审报表项目],N$1,科目余额表[科目名称],A23)-SUMIFS(科目余额表[期末借方],科目余额表[已审报表项目],N$1,科目余额表[科目名称],A23)</f>
        <v>0</v>
      </c>
      <c r="O23" s="24">
        <f>SUMIFS(科目余额表[期末借方],科目余额表[已审报表项目],O$1,科目余额表[科目名称],A23)-SUMIFS(科目余额表[期末贷方],科目余额表[已审报表项目],O$1,科目余额表[科目名称],A23)</f>
        <v>0</v>
      </c>
      <c r="P23" s="24">
        <f>SUMIFS(科目余额表[期末贷方],科目余额表[已审报表项目],P$1,科目余额表[科目名称],A23)-SUMIFS(科目余额表[期末借方],科目余额表[已审报表项目],P$1,科目余额表[科目名称],A23)</f>
        <v>1242166.23</v>
      </c>
      <c r="Q23" s="24">
        <f>SUMIFS(科目余额表[期末借方],科目余额表[已审报表项目],Q$1,科目余额表[科目名称],A23)-SUMIFS(科目余额表[期末贷方],科目余额表[已审报表项目],Q$1,科目余额表[科目名称],A23)</f>
        <v>0</v>
      </c>
      <c r="R23" s="24">
        <f>SUMIFS(科目余额表[期末贷方],科目余额表[已审报表项目],R$1,科目余额表[科目名称],A23)-SUMIFS(科目余额表[期末借方],科目余额表[已审报表项目],R$1,科目余额表[科目名称],A23)</f>
        <v>0</v>
      </c>
      <c r="S23" s="24">
        <f>SUMIFS(科目余额表[期末借方],科目余额表[已审报表项目],S$1,科目余额表[科目名称],A23)-SUMIFS(科目余额表[期末贷方],科目余额表[已审报表项目],S$1,科目余额表[科目名称],A23)</f>
        <v>0</v>
      </c>
      <c r="T23" s="24">
        <f>SUMIFS(科目余额表[期末贷方],科目余额表[已审报表项目],T$1,科目余额表[科目名称],A23)-SUMIFS(科目余额表[期末借方],科目余额表[已审报表项目],T$1,科目余额表[科目名称],A23)</f>
        <v>0</v>
      </c>
    </row>
    <row r="24" spans="1:20">
      <c r="A24" s="23" t="str">
        <v>V有限公司</v>
      </c>
      <c r="B24" s="42" t="str">
        <f t="shared" si="0"/>
        <v>—</v>
      </c>
      <c r="C24" s="55" t="str">
        <f t="shared" si="1"/>
        <v>—</v>
      </c>
      <c r="E24" s="42" t="str">
        <f t="shared" si="2"/>
        <v>—</v>
      </c>
      <c r="F24" s="42" t="str">
        <f t="shared" si="3"/>
        <v>—</v>
      </c>
      <c r="G24" s="42" t="str">
        <f t="shared" si="4"/>
        <v>—</v>
      </c>
      <c r="H24" s="42" t="str">
        <f t="shared" si="5"/>
        <v>—</v>
      </c>
      <c r="I24" s="42" t="str">
        <f t="shared" si="6"/>
        <v>—</v>
      </c>
      <c r="K24" s="24">
        <f>SUMIFS(科目余额表[期末借方],科目余额表[已审报表项目],K$1,科目余额表[科目名称],A24)-SUMIFS(科目余额表[期末贷方],科目余额表[已审报表项目],K$1,科目余额表[科目名称],A24)</f>
        <v>0</v>
      </c>
      <c r="L24" s="24">
        <f>SUMIFS(科目余额表[期末贷方],科目余额表[已审报表项目],L$1,科目余额表[科目名称],A24)-SUMIFS(科目余额表[期末借方],科目余额表[已审报表项目],L$1,科目余额表[科目名称],A24)</f>
        <v>0</v>
      </c>
      <c r="M24" s="24">
        <f>SUMIFS(科目余额表[期末借方],科目余额表[已审报表项目],M$1,科目余额表[科目名称],A24)-SUMIFS(科目余额表[期末贷方],科目余额表[已审报表项目],M$1,科目余额表[科目名称],A24)</f>
        <v>0</v>
      </c>
      <c r="N24" s="24">
        <f>SUMIFS(科目余额表[期末贷方],科目余额表[已审报表项目],N$1,科目余额表[科目名称],A24)-SUMIFS(科目余额表[期末借方],科目余额表[已审报表项目],N$1,科目余额表[科目名称],A24)</f>
        <v>0</v>
      </c>
      <c r="O24" s="24">
        <f>SUMIFS(科目余额表[期末借方],科目余额表[已审报表项目],O$1,科目余额表[科目名称],A24)-SUMIFS(科目余额表[期末贷方],科目余额表[已审报表项目],O$1,科目余额表[科目名称],A24)</f>
        <v>0</v>
      </c>
      <c r="P24" s="24">
        <f>SUMIFS(科目余额表[期末贷方],科目余额表[已审报表项目],P$1,科目余额表[科目名称],A24)-SUMIFS(科目余额表[期末借方],科目余额表[已审报表项目],P$1,科目余额表[科目名称],A24)</f>
        <v>1697021.38</v>
      </c>
      <c r="Q24" s="24">
        <f>SUMIFS(科目余额表[期末借方],科目余额表[已审报表项目],Q$1,科目余额表[科目名称],A24)-SUMIFS(科目余额表[期末贷方],科目余额表[已审报表项目],Q$1,科目余额表[科目名称],A24)</f>
        <v>0</v>
      </c>
      <c r="R24" s="24">
        <f>SUMIFS(科目余额表[期末贷方],科目余额表[已审报表项目],R$1,科目余额表[科目名称],A24)-SUMIFS(科目余额表[期末借方],科目余额表[已审报表项目],R$1,科目余额表[科目名称],A24)</f>
        <v>0</v>
      </c>
      <c r="S24" s="24">
        <f>SUMIFS(科目余额表[期末借方],科目余额表[已审报表项目],S$1,科目余额表[科目名称],A24)-SUMIFS(科目余额表[期末贷方],科目余额表[已审报表项目],S$1,科目余额表[科目名称],A24)</f>
        <v>0</v>
      </c>
      <c r="T24" s="24">
        <f>SUMIFS(科目余额表[期末贷方],科目余额表[已审报表项目],T$1,科目余额表[科目名称],A24)-SUMIFS(科目余额表[期末借方],科目余额表[已审报表项目],T$1,科目余额表[科目名称],A24)</f>
        <v>0</v>
      </c>
    </row>
    <row r="25" spans="1:20">
      <c r="A25" s="23" t="str">
        <v>W有限公司</v>
      </c>
      <c r="B25" s="42" t="str">
        <f t="shared" si="0"/>
        <v>—</v>
      </c>
      <c r="C25" s="55" t="str">
        <f t="shared" si="1"/>
        <v>—</v>
      </c>
      <c r="E25" s="42" t="str">
        <f t="shared" si="2"/>
        <v>—</v>
      </c>
      <c r="F25" s="42" t="str">
        <f t="shared" si="3"/>
        <v>—</v>
      </c>
      <c r="G25" s="42" t="str">
        <f t="shared" si="4"/>
        <v>—</v>
      </c>
      <c r="H25" s="42" t="str">
        <f t="shared" si="5"/>
        <v>—</v>
      </c>
      <c r="I25" s="42" t="str">
        <f t="shared" si="6"/>
        <v>—</v>
      </c>
      <c r="K25" s="24">
        <f>SUMIFS(科目余额表[期末借方],科目余额表[已审报表项目],K$1,科目余额表[科目名称],A25)-SUMIFS(科目余额表[期末贷方],科目余额表[已审报表项目],K$1,科目余额表[科目名称],A25)</f>
        <v>0</v>
      </c>
      <c r="L25" s="24">
        <f>SUMIFS(科目余额表[期末贷方],科目余额表[已审报表项目],L$1,科目余额表[科目名称],A25)-SUMIFS(科目余额表[期末借方],科目余额表[已审报表项目],L$1,科目余额表[科目名称],A25)</f>
        <v>0</v>
      </c>
      <c r="M25" s="24">
        <f>SUMIFS(科目余额表[期末借方],科目余额表[已审报表项目],M$1,科目余额表[科目名称],A25)-SUMIFS(科目余额表[期末贷方],科目余额表[已审报表项目],M$1,科目余额表[科目名称],A25)</f>
        <v>0</v>
      </c>
      <c r="N25" s="24">
        <f>SUMIFS(科目余额表[期末贷方],科目余额表[已审报表项目],N$1,科目余额表[科目名称],A25)-SUMIFS(科目余额表[期末借方],科目余额表[已审报表项目],N$1,科目余额表[科目名称],A25)</f>
        <v>0</v>
      </c>
      <c r="O25" s="24">
        <f>SUMIFS(科目余额表[期末借方],科目余额表[已审报表项目],O$1,科目余额表[科目名称],A25)-SUMIFS(科目余额表[期末贷方],科目余额表[已审报表项目],O$1,科目余额表[科目名称],A25)</f>
        <v>0</v>
      </c>
      <c r="P25" s="24">
        <f>SUMIFS(科目余额表[期末贷方],科目余额表[已审报表项目],P$1,科目余额表[科目名称],A25)-SUMIFS(科目余额表[期末借方],科目余额表[已审报表项目],P$1,科目余额表[科目名称],A25)</f>
        <v>951952.94999999972</v>
      </c>
      <c r="Q25" s="24">
        <f>SUMIFS(科目余额表[期末借方],科目余额表[已审报表项目],Q$1,科目余额表[科目名称],A25)-SUMIFS(科目余额表[期末贷方],科目余额表[已审报表项目],Q$1,科目余额表[科目名称],A25)</f>
        <v>0</v>
      </c>
      <c r="R25" s="24">
        <f>SUMIFS(科目余额表[期末贷方],科目余额表[已审报表项目],R$1,科目余额表[科目名称],A25)-SUMIFS(科目余额表[期末借方],科目余额表[已审报表项目],R$1,科目余额表[科目名称],A25)</f>
        <v>0</v>
      </c>
      <c r="S25" s="24">
        <f>SUMIFS(科目余额表[期末借方],科目余额表[已审报表项目],S$1,科目余额表[科目名称],A25)-SUMIFS(科目余额表[期末贷方],科目余额表[已审报表项目],S$1,科目余额表[科目名称],A25)</f>
        <v>0</v>
      </c>
      <c r="T25" s="24">
        <f>SUMIFS(科目余额表[期末贷方],科目余额表[已审报表项目],T$1,科目余额表[科目名称],A25)-SUMIFS(科目余额表[期末借方],科目余额表[已审报表项目],T$1,科目余额表[科目名称],A25)</f>
        <v>0</v>
      </c>
    </row>
    <row r="26" spans="1:20">
      <c r="A26" s="23" t="str">
        <v>X有限公司</v>
      </c>
      <c r="B26" s="42" t="str">
        <f t="shared" si="0"/>
        <v>—</v>
      </c>
      <c r="C26" s="55" t="str">
        <f t="shared" si="1"/>
        <v>—</v>
      </c>
      <c r="E26" s="42" t="str">
        <f t="shared" si="2"/>
        <v>—</v>
      </c>
      <c r="F26" s="42" t="str">
        <f t="shared" si="3"/>
        <v>—</v>
      </c>
      <c r="G26" s="42" t="str">
        <f t="shared" si="4"/>
        <v>—</v>
      </c>
      <c r="H26" s="42" t="str">
        <f t="shared" si="5"/>
        <v>—</v>
      </c>
      <c r="I26" s="42" t="str">
        <f t="shared" si="6"/>
        <v>—</v>
      </c>
      <c r="K26" s="24">
        <f>SUMIFS(科目余额表[期末借方],科目余额表[已审报表项目],K$1,科目余额表[科目名称],A26)-SUMIFS(科目余额表[期末贷方],科目余额表[已审报表项目],K$1,科目余额表[科目名称],A26)</f>
        <v>0</v>
      </c>
      <c r="L26" s="24">
        <f>SUMIFS(科目余额表[期末贷方],科目余额表[已审报表项目],L$1,科目余额表[科目名称],A26)-SUMIFS(科目余额表[期末借方],科目余额表[已审报表项目],L$1,科目余额表[科目名称],A26)</f>
        <v>0</v>
      </c>
      <c r="M26" s="24">
        <f>SUMIFS(科目余额表[期末借方],科目余额表[已审报表项目],M$1,科目余额表[科目名称],A26)-SUMIFS(科目余额表[期末贷方],科目余额表[已审报表项目],M$1,科目余额表[科目名称],A26)</f>
        <v>0</v>
      </c>
      <c r="N26" s="24">
        <f>SUMIFS(科目余额表[期末贷方],科目余额表[已审报表项目],N$1,科目余额表[科目名称],A26)-SUMIFS(科目余额表[期末借方],科目余额表[已审报表项目],N$1,科目余额表[科目名称],A26)</f>
        <v>0</v>
      </c>
      <c r="O26" s="24">
        <f>SUMIFS(科目余额表[期末借方],科目余额表[已审报表项目],O$1,科目余额表[科目名称],A26)-SUMIFS(科目余额表[期末贷方],科目余额表[已审报表项目],O$1,科目余额表[科目名称],A26)</f>
        <v>0</v>
      </c>
      <c r="P26" s="24">
        <f>SUMIFS(科目余额表[期末贷方],科目余额表[已审报表项目],P$1,科目余额表[科目名称],A26)-SUMIFS(科目余额表[期末借方],科目余额表[已审报表项目],P$1,科目余额表[科目名称],A26)</f>
        <v>1882751.3900000001</v>
      </c>
      <c r="Q26" s="24">
        <f>SUMIFS(科目余额表[期末借方],科目余额表[已审报表项目],Q$1,科目余额表[科目名称],A26)-SUMIFS(科目余额表[期末贷方],科目余额表[已审报表项目],Q$1,科目余额表[科目名称],A26)</f>
        <v>0</v>
      </c>
      <c r="R26" s="24">
        <f>SUMIFS(科目余额表[期末贷方],科目余额表[已审报表项目],R$1,科目余额表[科目名称],A26)-SUMIFS(科目余额表[期末借方],科目余额表[已审报表项目],R$1,科目余额表[科目名称],A26)</f>
        <v>0</v>
      </c>
      <c r="S26" s="24">
        <f>SUMIFS(科目余额表[期末借方],科目余额表[已审报表项目],S$1,科目余额表[科目名称],A26)-SUMIFS(科目余额表[期末贷方],科目余额表[已审报表项目],S$1,科目余额表[科目名称],A26)</f>
        <v>0</v>
      </c>
      <c r="T26" s="24">
        <f>SUMIFS(科目余额表[期末贷方],科目余额表[已审报表项目],T$1,科目余额表[科目名称],A26)-SUMIFS(科目余额表[期末借方],科目余额表[已审报表项目],T$1,科目余额表[科目名称],A26)</f>
        <v>0</v>
      </c>
    </row>
    <row r="27" spans="1:20">
      <c r="A27" s="23" t="str">
        <v>Y有限公司</v>
      </c>
      <c r="B27" s="42" t="str">
        <f t="shared" si="0"/>
        <v>—</v>
      </c>
      <c r="C27" s="55" t="str">
        <f t="shared" si="1"/>
        <v>—</v>
      </c>
      <c r="E27" s="42" t="str">
        <f t="shared" si="2"/>
        <v>—</v>
      </c>
      <c r="F27" s="42" t="str">
        <f t="shared" si="3"/>
        <v>—</v>
      </c>
      <c r="G27" s="42" t="str">
        <f t="shared" si="4"/>
        <v>—</v>
      </c>
      <c r="H27" s="42" t="str">
        <f t="shared" si="5"/>
        <v>—</v>
      </c>
      <c r="I27" s="42" t="str">
        <f t="shared" si="6"/>
        <v>—</v>
      </c>
      <c r="K27" s="24">
        <f>SUMIFS(科目余额表[期末借方],科目余额表[已审报表项目],K$1,科目余额表[科目名称],A27)-SUMIFS(科目余额表[期末贷方],科目余额表[已审报表项目],K$1,科目余额表[科目名称],A27)</f>
        <v>0</v>
      </c>
      <c r="L27" s="24">
        <f>SUMIFS(科目余额表[期末贷方],科目余额表[已审报表项目],L$1,科目余额表[科目名称],A27)-SUMIFS(科目余额表[期末借方],科目余额表[已审报表项目],L$1,科目余额表[科目名称],A27)</f>
        <v>0</v>
      </c>
      <c r="M27" s="24">
        <f>SUMIFS(科目余额表[期末借方],科目余额表[已审报表项目],M$1,科目余额表[科目名称],A27)-SUMIFS(科目余额表[期末贷方],科目余额表[已审报表项目],M$1,科目余额表[科目名称],A27)</f>
        <v>0</v>
      </c>
      <c r="N27" s="24">
        <f>SUMIFS(科目余额表[期末贷方],科目余额表[已审报表项目],N$1,科目余额表[科目名称],A27)-SUMIFS(科目余额表[期末借方],科目余额表[已审报表项目],N$1,科目余额表[科目名称],A27)</f>
        <v>0</v>
      </c>
      <c r="O27" s="24">
        <f>SUMIFS(科目余额表[期末借方],科目余额表[已审报表项目],O$1,科目余额表[科目名称],A27)-SUMIFS(科目余额表[期末贷方],科目余额表[已审报表项目],O$1,科目余额表[科目名称],A27)</f>
        <v>0</v>
      </c>
      <c r="P27" s="24">
        <f>SUMIFS(科目余额表[期末贷方],科目余额表[已审报表项目],P$1,科目余额表[科目名称],A27)-SUMIFS(科目余额表[期末借方],科目余额表[已审报表项目],P$1,科目余额表[科目名称],A27)</f>
        <v>289896.87000000011</v>
      </c>
      <c r="Q27" s="24">
        <f>SUMIFS(科目余额表[期末借方],科目余额表[已审报表项目],Q$1,科目余额表[科目名称],A27)-SUMIFS(科目余额表[期末贷方],科目余额表[已审报表项目],Q$1,科目余额表[科目名称],A27)</f>
        <v>0</v>
      </c>
      <c r="R27" s="24">
        <f>SUMIFS(科目余额表[期末贷方],科目余额表[已审报表项目],R$1,科目余额表[科目名称],A27)-SUMIFS(科目余额表[期末借方],科目余额表[已审报表项目],R$1,科目余额表[科目名称],A27)</f>
        <v>0</v>
      </c>
      <c r="S27" s="24">
        <f>SUMIFS(科目余额表[期末借方],科目余额表[已审报表项目],S$1,科目余额表[科目名称],A27)-SUMIFS(科目余额表[期末贷方],科目余额表[已审报表项目],S$1,科目余额表[科目名称],A27)</f>
        <v>0</v>
      </c>
      <c r="T27" s="24">
        <f>SUMIFS(科目余额表[期末贷方],科目余额表[已审报表项目],T$1,科目余额表[科目名称],A27)-SUMIFS(科目余额表[期末借方],科目余额表[已审报表项目],T$1,科目余额表[科目名称],A27)</f>
        <v>0</v>
      </c>
    </row>
    <row r="28" spans="1:20">
      <c r="A28" s="23" t="str">
        <v>Z有限公司</v>
      </c>
      <c r="B28" s="42" t="str">
        <f t="shared" si="0"/>
        <v>—</v>
      </c>
      <c r="C28" s="55" t="str">
        <f t="shared" si="1"/>
        <v>—</v>
      </c>
      <c r="E28" s="42" t="str">
        <f t="shared" si="2"/>
        <v>—</v>
      </c>
      <c r="F28" s="42" t="str">
        <f t="shared" si="3"/>
        <v>—</v>
      </c>
      <c r="G28" s="42" t="str">
        <f t="shared" si="4"/>
        <v>—</v>
      </c>
      <c r="H28" s="42" t="str">
        <f t="shared" si="5"/>
        <v>—</v>
      </c>
      <c r="I28" s="42" t="str">
        <f t="shared" si="6"/>
        <v>—</v>
      </c>
      <c r="K28" s="24">
        <f>SUMIFS(科目余额表[期末借方],科目余额表[已审报表项目],K$1,科目余额表[科目名称],A28)-SUMIFS(科目余额表[期末贷方],科目余额表[已审报表项目],K$1,科目余额表[科目名称],A28)</f>
        <v>0</v>
      </c>
      <c r="L28" s="24">
        <f>SUMIFS(科目余额表[期末贷方],科目余额表[已审报表项目],L$1,科目余额表[科目名称],A28)-SUMIFS(科目余额表[期末借方],科目余额表[已审报表项目],L$1,科目余额表[科目名称],A28)</f>
        <v>0</v>
      </c>
      <c r="M28" s="24">
        <f>SUMIFS(科目余额表[期末借方],科目余额表[已审报表项目],M$1,科目余额表[科目名称],A28)-SUMIFS(科目余额表[期末贷方],科目余额表[已审报表项目],M$1,科目余额表[科目名称],A28)</f>
        <v>0</v>
      </c>
      <c r="N28" s="24">
        <f>SUMIFS(科目余额表[期末贷方],科目余额表[已审报表项目],N$1,科目余额表[科目名称],A28)-SUMIFS(科目余额表[期末借方],科目余额表[已审报表项目],N$1,科目余额表[科目名称],A28)</f>
        <v>0</v>
      </c>
      <c r="O28" s="24">
        <f>SUMIFS(科目余额表[期末借方],科目余额表[已审报表项目],O$1,科目余额表[科目名称],A28)-SUMIFS(科目余额表[期末贷方],科目余额表[已审报表项目],O$1,科目余额表[科目名称],A28)</f>
        <v>0</v>
      </c>
      <c r="P28" s="24">
        <f>SUMIFS(科目余额表[期末贷方],科目余额表[已审报表项目],P$1,科目余额表[科目名称],A28)-SUMIFS(科目余额表[期末借方],科目余额表[已审报表项目],P$1,科目余额表[科目名称],A28)</f>
        <v>240617.85999999987</v>
      </c>
      <c r="Q28" s="24">
        <f>SUMIFS(科目余额表[期末借方],科目余额表[已审报表项目],Q$1,科目余额表[科目名称],A28)-SUMIFS(科目余额表[期末贷方],科目余额表[已审报表项目],Q$1,科目余额表[科目名称],A28)</f>
        <v>0</v>
      </c>
      <c r="R28" s="24">
        <f>SUMIFS(科目余额表[期末贷方],科目余额表[已审报表项目],R$1,科目余额表[科目名称],A28)-SUMIFS(科目余额表[期末借方],科目余额表[已审报表项目],R$1,科目余额表[科目名称],A28)</f>
        <v>0</v>
      </c>
      <c r="S28" s="24">
        <f>SUMIFS(科目余额表[期末借方],科目余额表[已审报表项目],S$1,科目余额表[科目名称],A28)-SUMIFS(科目余额表[期末贷方],科目余额表[已审报表项目],S$1,科目余额表[科目名称],A28)</f>
        <v>0</v>
      </c>
      <c r="T28" s="24">
        <f>SUMIFS(科目余额表[期末贷方],科目余额表[已审报表项目],T$1,科目余额表[科目名称],A28)-SUMIFS(科目余额表[期末借方],科目余额表[已审报表项目],T$1,科目余额表[科目名称],A28)</f>
        <v>0</v>
      </c>
    </row>
    <row r="29" spans="1:20">
      <c r="A29" s="23" t="str">
        <v>甲</v>
      </c>
      <c r="B29" s="42" t="str">
        <f t="shared" si="0"/>
        <v>—</v>
      </c>
      <c r="C29" s="55" t="str">
        <f t="shared" si="1"/>
        <v>—</v>
      </c>
      <c r="E29" s="42" t="str">
        <f t="shared" si="2"/>
        <v>—</v>
      </c>
      <c r="F29" s="42" t="str">
        <f t="shared" si="3"/>
        <v>—</v>
      </c>
      <c r="G29" s="42" t="str">
        <f t="shared" si="4"/>
        <v>—</v>
      </c>
      <c r="H29" s="42" t="str">
        <f t="shared" si="5"/>
        <v>—</v>
      </c>
      <c r="I29" s="42" t="str">
        <f t="shared" si="6"/>
        <v>—</v>
      </c>
      <c r="K29" s="24">
        <f>SUMIFS(科目余额表[期末借方],科目余额表[已审报表项目],K$1,科目余额表[科目名称],A29)-SUMIFS(科目余额表[期末贷方],科目余额表[已审报表项目],K$1,科目余额表[科目名称],A29)</f>
        <v>0</v>
      </c>
      <c r="L29" s="24">
        <f>SUMIFS(科目余额表[期末贷方],科目余额表[已审报表项目],L$1,科目余额表[科目名称],A29)-SUMIFS(科目余额表[期末借方],科目余额表[已审报表项目],L$1,科目余额表[科目名称],A29)</f>
        <v>0</v>
      </c>
      <c r="M29" s="24">
        <f>SUMIFS(科目余额表[期末借方],科目余额表[已审报表项目],M$1,科目余额表[科目名称],A29)-SUMIFS(科目余额表[期末贷方],科目余额表[已审报表项目],M$1,科目余额表[科目名称],A29)</f>
        <v>0</v>
      </c>
      <c r="N29" s="24">
        <f>SUMIFS(科目余额表[期末贷方],科目余额表[已审报表项目],N$1,科目余额表[科目名称],A29)-SUMIFS(科目余额表[期末借方],科目余额表[已审报表项目],N$1,科目余额表[科目名称],A29)</f>
        <v>0</v>
      </c>
      <c r="O29" s="24">
        <f>SUMIFS(科目余额表[期末借方],科目余额表[已审报表项目],O$1,科目余额表[科目名称],A29)-SUMIFS(科目余额表[期末贷方],科目余额表[已审报表项目],O$1,科目余额表[科目名称],A29)</f>
        <v>0</v>
      </c>
      <c r="P29" s="24">
        <f>SUMIFS(科目余额表[期末贷方],科目余额表[已审报表项目],P$1,科目余额表[科目名称],A29)-SUMIFS(科目余额表[期末借方],科目余额表[已审报表项目],P$1,科目余额表[科目名称],A29)</f>
        <v>0</v>
      </c>
      <c r="Q29" s="24">
        <f>SUMIFS(科目余额表[期末借方],科目余额表[已审报表项目],Q$1,科目余额表[科目名称],A29)-SUMIFS(科目余额表[期末贷方],科目余额表[已审报表项目],Q$1,科目余额表[科目名称],A29)</f>
        <v>0</v>
      </c>
      <c r="R29" s="24">
        <f>SUMIFS(科目余额表[期末贷方],科目余额表[已审报表项目],R$1,科目余额表[科目名称],A29)-SUMIFS(科目余额表[期末借方],科目余额表[已审报表项目],R$1,科目余额表[科目名称],A29)</f>
        <v>0</v>
      </c>
      <c r="S29" s="24">
        <f>SUMIFS(科目余额表[期末借方],科目余额表[已审报表项目],S$1,科目余额表[科目名称],A29)-SUMIFS(科目余额表[期末贷方],科目余额表[已审报表项目],S$1,科目余额表[科目名称],A29)</f>
        <v>0</v>
      </c>
      <c r="T29" s="24">
        <f>SUMIFS(科目余额表[期末贷方],科目余额表[已审报表项目],T$1,科目余额表[科目名称],A29)-SUMIFS(科目余额表[期末借方],科目余额表[已审报表项目],T$1,科目余额表[科目名称],A29)</f>
        <v>58834.45</v>
      </c>
    </row>
    <row r="30" spans="1:20">
      <c r="A30" s="23" t="str">
        <v>乙</v>
      </c>
      <c r="B30" s="42" t="str">
        <f t="shared" si="0"/>
        <v>—</v>
      </c>
      <c r="C30" s="55" t="str">
        <f t="shared" si="1"/>
        <v>—</v>
      </c>
      <c r="E30" s="42" t="str">
        <f t="shared" si="2"/>
        <v>—</v>
      </c>
      <c r="F30" s="42" t="str">
        <f t="shared" si="3"/>
        <v>—</v>
      </c>
      <c r="G30" s="42" t="str">
        <f t="shared" si="4"/>
        <v>—</v>
      </c>
      <c r="H30" s="42" t="str">
        <f t="shared" si="5"/>
        <v>—</v>
      </c>
      <c r="I30" s="42" t="str">
        <f t="shared" si="6"/>
        <v>—</v>
      </c>
      <c r="K30" s="24">
        <f>SUMIFS(科目余额表[期末借方],科目余额表[已审报表项目],K$1,科目余额表[科目名称],A30)-SUMIFS(科目余额表[期末贷方],科目余额表[已审报表项目],K$1,科目余额表[科目名称],A30)</f>
        <v>0</v>
      </c>
      <c r="L30" s="24">
        <f>SUMIFS(科目余额表[期末贷方],科目余额表[已审报表项目],L$1,科目余额表[科目名称],A30)-SUMIFS(科目余额表[期末借方],科目余额表[已审报表项目],L$1,科目余额表[科目名称],A30)</f>
        <v>0</v>
      </c>
      <c r="M30" s="24">
        <f>SUMIFS(科目余额表[期末借方],科目余额表[已审报表项目],M$1,科目余额表[科目名称],A30)-SUMIFS(科目余额表[期末贷方],科目余额表[已审报表项目],M$1,科目余额表[科目名称],A30)</f>
        <v>0</v>
      </c>
      <c r="N30" s="24">
        <f>SUMIFS(科目余额表[期末贷方],科目余额表[已审报表项目],N$1,科目余额表[科目名称],A30)-SUMIFS(科目余额表[期末借方],科目余额表[已审报表项目],N$1,科目余额表[科目名称],A30)</f>
        <v>0</v>
      </c>
      <c r="O30" s="24">
        <f>SUMIFS(科目余额表[期末借方],科目余额表[已审报表项目],O$1,科目余额表[科目名称],A30)-SUMIFS(科目余额表[期末贷方],科目余额表[已审报表项目],O$1,科目余额表[科目名称],A30)</f>
        <v>0</v>
      </c>
      <c r="P30" s="24">
        <f>SUMIFS(科目余额表[期末贷方],科目余额表[已审报表项目],P$1,科目余额表[科目名称],A30)-SUMIFS(科目余额表[期末借方],科目余额表[已审报表项目],P$1,科目余额表[科目名称],A30)</f>
        <v>0</v>
      </c>
      <c r="Q30" s="24">
        <f>SUMIFS(科目余额表[期末借方],科目余额表[已审报表项目],Q$1,科目余额表[科目名称],A30)-SUMIFS(科目余额表[期末贷方],科目余额表[已审报表项目],Q$1,科目余额表[科目名称],A30)</f>
        <v>0</v>
      </c>
      <c r="R30" s="24">
        <f>SUMIFS(科目余额表[期末贷方],科目余额表[已审报表项目],R$1,科目余额表[科目名称],A30)-SUMIFS(科目余额表[期末借方],科目余额表[已审报表项目],R$1,科目余额表[科目名称],A30)</f>
        <v>0</v>
      </c>
      <c r="S30" s="24">
        <f>SUMIFS(科目余额表[期末借方],科目余额表[已审报表项目],S$1,科目余额表[科目名称],A30)-SUMIFS(科目余额表[期末贷方],科目余额表[已审报表项目],S$1,科目余额表[科目名称],A30)</f>
        <v>0</v>
      </c>
      <c r="T30" s="24">
        <f>SUMIFS(科目余额表[期末贷方],科目余额表[已审报表项目],T$1,科目余额表[科目名称],A30)-SUMIFS(科目余额表[期末借方],科目余额表[已审报表项目],T$1,科目余额表[科目名称],A30)</f>
        <v>76440.34</v>
      </c>
    </row>
    <row r="31" spans="1:20">
      <c r="A31" s="23" t="str">
        <v>丙</v>
      </c>
      <c r="B31" s="42" t="str">
        <f t="shared" si="0"/>
        <v>—</v>
      </c>
      <c r="C31" s="55" t="str">
        <f t="shared" si="1"/>
        <v>—</v>
      </c>
      <c r="E31" s="42" t="str">
        <f t="shared" si="2"/>
        <v>—</v>
      </c>
      <c r="F31" s="42" t="str">
        <f t="shared" si="3"/>
        <v>—</v>
      </c>
      <c r="G31" s="42" t="str">
        <f t="shared" si="4"/>
        <v>—</v>
      </c>
      <c r="H31" s="42" t="str">
        <f t="shared" si="5"/>
        <v>—</v>
      </c>
      <c r="I31" s="42" t="str">
        <f t="shared" si="6"/>
        <v>—</v>
      </c>
      <c r="K31" s="24">
        <f>SUMIFS(科目余额表[期末借方],科目余额表[已审报表项目],K$1,科目余额表[科目名称],A31)-SUMIFS(科目余额表[期末贷方],科目余额表[已审报表项目],K$1,科目余额表[科目名称],A31)</f>
        <v>0</v>
      </c>
      <c r="L31" s="24">
        <f>SUMIFS(科目余额表[期末贷方],科目余额表[已审报表项目],L$1,科目余额表[科目名称],A31)-SUMIFS(科目余额表[期末借方],科目余额表[已审报表项目],L$1,科目余额表[科目名称],A31)</f>
        <v>0</v>
      </c>
      <c r="M31" s="24">
        <f>SUMIFS(科目余额表[期末借方],科目余额表[已审报表项目],M$1,科目余额表[科目名称],A31)-SUMIFS(科目余额表[期末贷方],科目余额表[已审报表项目],M$1,科目余额表[科目名称],A31)</f>
        <v>0</v>
      </c>
      <c r="N31" s="24">
        <f>SUMIFS(科目余额表[期末贷方],科目余额表[已审报表项目],N$1,科目余额表[科目名称],A31)-SUMIFS(科目余额表[期末借方],科目余额表[已审报表项目],N$1,科目余额表[科目名称],A31)</f>
        <v>0</v>
      </c>
      <c r="O31" s="24">
        <f>SUMIFS(科目余额表[期末借方],科目余额表[已审报表项目],O$1,科目余额表[科目名称],A31)-SUMIFS(科目余额表[期末贷方],科目余额表[已审报表项目],O$1,科目余额表[科目名称],A31)</f>
        <v>0</v>
      </c>
      <c r="P31" s="24">
        <f>SUMIFS(科目余额表[期末贷方],科目余额表[已审报表项目],P$1,科目余额表[科目名称],A31)-SUMIFS(科目余额表[期末借方],科目余额表[已审报表项目],P$1,科目余额表[科目名称],A31)</f>
        <v>0</v>
      </c>
      <c r="Q31" s="24">
        <f>SUMIFS(科目余额表[期末借方],科目余额表[已审报表项目],Q$1,科目余额表[科目名称],A31)-SUMIFS(科目余额表[期末贷方],科目余额表[已审报表项目],Q$1,科目余额表[科目名称],A31)</f>
        <v>0</v>
      </c>
      <c r="R31" s="24">
        <f>SUMIFS(科目余额表[期末贷方],科目余额表[已审报表项目],R$1,科目余额表[科目名称],A31)-SUMIFS(科目余额表[期末借方],科目余额表[已审报表项目],R$1,科目余额表[科目名称],A31)</f>
        <v>0</v>
      </c>
      <c r="S31" s="24">
        <f>SUMIFS(科目余额表[期末借方],科目余额表[已审报表项目],S$1,科目余额表[科目名称],A31)-SUMIFS(科目余额表[期末贷方],科目余额表[已审报表项目],S$1,科目余额表[科目名称],A31)</f>
        <v>0</v>
      </c>
      <c r="T31" s="24">
        <f>SUMIFS(科目余额表[期末贷方],科目余额表[已审报表项目],T$1,科目余额表[科目名称],A31)-SUMIFS(科目余额表[期末借方],科目余额表[已审报表项目],T$1,科目余额表[科目名称],A31)</f>
        <v>53876.38</v>
      </c>
    </row>
    <row r="32" spans="1:20">
      <c r="A32" s="23" t="str">
        <v>丁</v>
      </c>
      <c r="B32" s="42" t="str">
        <f t="shared" si="0"/>
        <v>—</v>
      </c>
      <c r="C32" s="55" t="str">
        <f t="shared" si="1"/>
        <v>—</v>
      </c>
      <c r="E32" s="42" t="str">
        <f t="shared" si="2"/>
        <v>—</v>
      </c>
      <c r="F32" s="42" t="str">
        <f t="shared" si="3"/>
        <v>—</v>
      </c>
      <c r="G32" s="42" t="str">
        <f t="shared" si="4"/>
        <v>—</v>
      </c>
      <c r="H32" s="42" t="str">
        <f t="shared" si="5"/>
        <v>—</v>
      </c>
      <c r="I32" s="42" t="str">
        <f t="shared" si="6"/>
        <v>—</v>
      </c>
      <c r="K32" s="24">
        <f>SUMIFS(科目余额表[期末借方],科目余额表[已审报表项目],K$1,科目余额表[科目名称],A32)-SUMIFS(科目余额表[期末贷方],科目余额表[已审报表项目],K$1,科目余额表[科目名称],A32)</f>
        <v>0</v>
      </c>
      <c r="L32" s="24">
        <f>SUMIFS(科目余额表[期末贷方],科目余额表[已审报表项目],L$1,科目余额表[科目名称],A32)-SUMIFS(科目余额表[期末借方],科目余额表[已审报表项目],L$1,科目余额表[科目名称],A32)</f>
        <v>0</v>
      </c>
      <c r="M32" s="24">
        <f>SUMIFS(科目余额表[期末借方],科目余额表[已审报表项目],M$1,科目余额表[科目名称],A32)-SUMIFS(科目余额表[期末贷方],科目余额表[已审报表项目],M$1,科目余额表[科目名称],A32)</f>
        <v>0</v>
      </c>
      <c r="N32" s="24">
        <f>SUMIFS(科目余额表[期末贷方],科目余额表[已审报表项目],N$1,科目余额表[科目名称],A32)-SUMIFS(科目余额表[期末借方],科目余额表[已审报表项目],N$1,科目余额表[科目名称],A32)</f>
        <v>0</v>
      </c>
      <c r="O32" s="24">
        <f>SUMIFS(科目余额表[期末借方],科目余额表[已审报表项目],O$1,科目余额表[科目名称],A32)-SUMIFS(科目余额表[期末贷方],科目余额表[已审报表项目],O$1,科目余额表[科目名称],A32)</f>
        <v>0</v>
      </c>
      <c r="P32" s="24">
        <f>SUMIFS(科目余额表[期末贷方],科目余额表[已审报表项目],P$1,科目余额表[科目名称],A32)-SUMIFS(科目余额表[期末借方],科目余额表[已审报表项目],P$1,科目余额表[科目名称],A32)</f>
        <v>0</v>
      </c>
      <c r="Q32" s="24">
        <f>SUMIFS(科目余额表[期末借方],科目余额表[已审报表项目],Q$1,科目余额表[科目名称],A32)-SUMIFS(科目余额表[期末贷方],科目余额表[已审报表项目],Q$1,科目余额表[科目名称],A32)</f>
        <v>0</v>
      </c>
      <c r="R32" s="24">
        <f>SUMIFS(科目余额表[期末贷方],科目余额表[已审报表项目],R$1,科目余额表[科目名称],A32)-SUMIFS(科目余额表[期末借方],科目余额表[已审报表项目],R$1,科目余额表[科目名称],A32)</f>
        <v>0</v>
      </c>
      <c r="S32" s="24">
        <f>SUMIFS(科目余额表[期末借方],科目余额表[已审报表项目],S$1,科目余额表[科目名称],A32)-SUMIFS(科目余额表[期末贷方],科目余额表[已审报表项目],S$1,科目余额表[科目名称],A32)</f>
        <v>0</v>
      </c>
      <c r="T32" s="24">
        <f>SUMIFS(科目余额表[期末贷方],科目余额表[已审报表项目],T$1,科目余额表[科目名称],A32)-SUMIFS(科目余额表[期末借方],科目余额表[已审报表项目],T$1,科目余额表[科目名称],A32)</f>
        <v>46739.28</v>
      </c>
    </row>
    <row r="33" spans="1:20">
      <c r="A33" s="23" t="str">
        <v>戊</v>
      </c>
      <c r="B33" s="42" t="str">
        <f t="shared" si="0"/>
        <v>—</v>
      </c>
      <c r="C33" s="55" t="str">
        <f t="shared" si="1"/>
        <v>—</v>
      </c>
      <c r="E33" s="42" t="str">
        <f t="shared" si="2"/>
        <v>—</v>
      </c>
      <c r="F33" s="42" t="str">
        <f t="shared" si="3"/>
        <v>—</v>
      </c>
      <c r="G33" s="42" t="str">
        <f t="shared" si="4"/>
        <v>—</v>
      </c>
      <c r="H33" s="42" t="str">
        <f t="shared" si="5"/>
        <v>—</v>
      </c>
      <c r="I33" s="42" t="str">
        <f t="shared" si="6"/>
        <v>—</v>
      </c>
      <c r="K33" s="24">
        <f>SUMIFS(科目余额表[期末借方],科目余额表[已审报表项目],K$1,科目余额表[科目名称],A33)-SUMIFS(科目余额表[期末贷方],科目余额表[已审报表项目],K$1,科目余额表[科目名称],A33)</f>
        <v>0</v>
      </c>
      <c r="L33" s="24">
        <f>SUMIFS(科目余额表[期末贷方],科目余额表[已审报表项目],L$1,科目余额表[科目名称],A33)-SUMIFS(科目余额表[期末借方],科目余额表[已审报表项目],L$1,科目余额表[科目名称],A33)</f>
        <v>0</v>
      </c>
      <c r="M33" s="24">
        <f>SUMIFS(科目余额表[期末借方],科目余额表[已审报表项目],M$1,科目余额表[科目名称],A33)-SUMIFS(科目余额表[期末贷方],科目余额表[已审报表项目],M$1,科目余额表[科目名称],A33)</f>
        <v>0</v>
      </c>
      <c r="N33" s="24">
        <f>SUMIFS(科目余额表[期末贷方],科目余额表[已审报表项目],N$1,科目余额表[科目名称],A33)-SUMIFS(科目余额表[期末借方],科目余额表[已审报表项目],N$1,科目余额表[科目名称],A33)</f>
        <v>0</v>
      </c>
      <c r="O33" s="24">
        <f>SUMIFS(科目余额表[期末借方],科目余额表[已审报表项目],O$1,科目余额表[科目名称],A33)-SUMIFS(科目余额表[期末贷方],科目余额表[已审报表项目],O$1,科目余额表[科目名称],A33)</f>
        <v>0</v>
      </c>
      <c r="P33" s="24">
        <f>SUMIFS(科目余额表[期末贷方],科目余额表[已审报表项目],P$1,科目余额表[科目名称],A33)-SUMIFS(科目余额表[期末借方],科目余额表[已审报表项目],P$1,科目余额表[科目名称],A33)</f>
        <v>0</v>
      </c>
      <c r="Q33" s="24">
        <f>SUMIFS(科目余额表[期末借方],科目余额表[已审报表项目],Q$1,科目余额表[科目名称],A33)-SUMIFS(科目余额表[期末贷方],科目余额表[已审报表项目],Q$1,科目余额表[科目名称],A33)</f>
        <v>0</v>
      </c>
      <c r="R33" s="24">
        <f>SUMIFS(科目余额表[期末贷方],科目余额表[已审报表项目],R$1,科目余额表[科目名称],A33)-SUMIFS(科目余额表[期末借方],科目余额表[已审报表项目],R$1,科目余额表[科目名称],A33)</f>
        <v>0</v>
      </c>
      <c r="S33" s="24">
        <f>SUMIFS(科目余额表[期末借方],科目余额表[已审报表项目],S$1,科目余额表[科目名称],A33)-SUMIFS(科目余额表[期末贷方],科目余额表[已审报表项目],S$1,科目余额表[科目名称],A33)</f>
        <v>0</v>
      </c>
      <c r="T33" s="24">
        <f>SUMIFS(科目余额表[期末贷方],科目余额表[已审报表项目],T$1,科目余额表[科目名称],A33)-SUMIFS(科目余额表[期末借方],科目余额表[已审报表项目],T$1,科目余额表[科目名称],A33)</f>
        <v>33809.67</v>
      </c>
    </row>
    <row r="34" spans="1:20">
      <c r="A34" s="23" t="str">
        <v>申</v>
      </c>
      <c r="B34" s="42" t="str">
        <f t="shared" si="0"/>
        <v>—</v>
      </c>
      <c r="C34" s="55" t="str">
        <f t="shared" si="1"/>
        <v>—</v>
      </c>
      <c r="E34" s="42" t="str">
        <f t="shared" si="2"/>
        <v>—</v>
      </c>
      <c r="F34" s="42" t="str">
        <f t="shared" si="3"/>
        <v>—</v>
      </c>
      <c r="G34" s="42" t="str">
        <f t="shared" si="4"/>
        <v>—</v>
      </c>
      <c r="H34" s="42" t="str">
        <f t="shared" si="5"/>
        <v>—</v>
      </c>
      <c r="I34" s="42" t="str">
        <f t="shared" si="6"/>
        <v>—</v>
      </c>
      <c r="K34" s="24">
        <f>SUMIFS(科目余额表[期末借方],科目余额表[已审报表项目],K$1,科目余额表[科目名称],A34)-SUMIFS(科目余额表[期末贷方],科目余额表[已审报表项目],K$1,科目余额表[科目名称],A34)</f>
        <v>0</v>
      </c>
      <c r="L34" s="24">
        <f>SUMIFS(科目余额表[期末贷方],科目余额表[已审报表项目],L$1,科目余额表[科目名称],A34)-SUMIFS(科目余额表[期末借方],科目余额表[已审报表项目],L$1,科目余额表[科目名称],A34)</f>
        <v>0</v>
      </c>
      <c r="M34" s="24">
        <f>SUMIFS(科目余额表[期末借方],科目余额表[已审报表项目],M$1,科目余额表[科目名称],A34)-SUMIFS(科目余额表[期末贷方],科目余额表[已审报表项目],M$1,科目余额表[科目名称],A34)</f>
        <v>0</v>
      </c>
      <c r="N34" s="24">
        <f>SUMIFS(科目余额表[期末贷方],科目余额表[已审报表项目],N$1,科目余额表[科目名称],A34)-SUMIFS(科目余额表[期末借方],科目余额表[已审报表项目],N$1,科目余额表[科目名称],A34)</f>
        <v>0</v>
      </c>
      <c r="O34" s="24">
        <f>SUMIFS(科目余额表[期末借方],科目余额表[已审报表项目],O$1,科目余额表[科目名称],A34)-SUMIFS(科目余额表[期末贷方],科目余额表[已审报表项目],O$1,科目余额表[科目名称],A34)</f>
        <v>0</v>
      </c>
      <c r="P34" s="24">
        <f>SUMIFS(科目余额表[期末贷方],科目余额表[已审报表项目],P$1,科目余额表[科目名称],A34)-SUMIFS(科目余额表[期末借方],科目余额表[已审报表项目],P$1,科目余额表[科目名称],A34)</f>
        <v>0</v>
      </c>
      <c r="Q34" s="24">
        <f>SUMIFS(科目余额表[期末借方],科目余额表[已审报表项目],Q$1,科目余额表[科目名称],A34)-SUMIFS(科目余额表[期末贷方],科目余额表[已审报表项目],Q$1,科目余额表[科目名称],A34)</f>
        <v>0</v>
      </c>
      <c r="R34" s="24">
        <f>SUMIFS(科目余额表[期末贷方],科目余额表[已审报表项目],R$1,科目余额表[科目名称],A34)-SUMIFS(科目余额表[期末借方],科目余额表[已审报表项目],R$1,科目余额表[科目名称],A34)</f>
        <v>0</v>
      </c>
      <c r="S34" s="24">
        <f>SUMIFS(科目余额表[期末借方],科目余额表[已审报表项目],S$1,科目余额表[科目名称],A34)-SUMIFS(科目余额表[期末贷方],科目余额表[已审报表项目],S$1,科目余额表[科目名称],A34)</f>
        <v>0</v>
      </c>
      <c r="T34" s="24">
        <f>SUMIFS(科目余额表[期末贷方],科目余额表[已审报表项目],T$1,科目余额表[科目名称],A34)-SUMIFS(科目余额表[期末借方],科目余额表[已审报表项目],T$1,科目余额表[科目名称],A34)</f>
        <v>28606.34</v>
      </c>
    </row>
    <row r="35" spans="1:20">
      <c r="A35" s="23" t="str">
        <v>亥</v>
      </c>
      <c r="B35" s="42" t="str">
        <f t="shared" si="0"/>
        <v>—</v>
      </c>
      <c r="C35" s="55" t="str">
        <f t="shared" si="1"/>
        <v>—</v>
      </c>
      <c r="E35" s="42" t="str">
        <f t="shared" si="2"/>
        <v>—</v>
      </c>
      <c r="F35" s="42" t="str">
        <f t="shared" si="3"/>
        <v>—</v>
      </c>
      <c r="G35" s="42" t="str">
        <f t="shared" si="4"/>
        <v>—</v>
      </c>
      <c r="H35" s="42" t="str">
        <f t="shared" si="5"/>
        <v>—</v>
      </c>
      <c r="I35" s="42" t="str">
        <f t="shared" si="6"/>
        <v>—</v>
      </c>
      <c r="K35" s="24">
        <f>SUMIFS(科目余额表[期末借方],科目余额表[已审报表项目],K$1,科目余额表[科目名称],A35)-SUMIFS(科目余额表[期末贷方],科目余额表[已审报表项目],K$1,科目余额表[科目名称],A35)</f>
        <v>0</v>
      </c>
      <c r="L35" s="24">
        <f>SUMIFS(科目余额表[期末贷方],科目余额表[已审报表项目],L$1,科目余额表[科目名称],A35)-SUMIFS(科目余额表[期末借方],科目余额表[已审报表项目],L$1,科目余额表[科目名称],A35)</f>
        <v>0</v>
      </c>
      <c r="M35" s="24">
        <f>SUMIFS(科目余额表[期末借方],科目余额表[已审报表项目],M$1,科目余额表[科目名称],A35)-SUMIFS(科目余额表[期末贷方],科目余额表[已审报表项目],M$1,科目余额表[科目名称],A35)</f>
        <v>0</v>
      </c>
      <c r="N35" s="24">
        <f>SUMIFS(科目余额表[期末贷方],科目余额表[已审报表项目],N$1,科目余额表[科目名称],A35)-SUMIFS(科目余额表[期末借方],科目余额表[已审报表项目],N$1,科目余额表[科目名称],A35)</f>
        <v>0</v>
      </c>
      <c r="O35" s="24">
        <f>SUMIFS(科目余额表[期末借方],科目余额表[已审报表项目],O$1,科目余额表[科目名称],A35)-SUMIFS(科目余额表[期末贷方],科目余额表[已审报表项目],O$1,科目余额表[科目名称],A35)</f>
        <v>0</v>
      </c>
      <c r="P35" s="24">
        <f>SUMIFS(科目余额表[期末贷方],科目余额表[已审报表项目],P$1,科目余额表[科目名称],A35)-SUMIFS(科目余额表[期末借方],科目余额表[已审报表项目],P$1,科目余额表[科目名称],A35)</f>
        <v>0</v>
      </c>
      <c r="Q35" s="24">
        <f>SUMIFS(科目余额表[期末借方],科目余额表[已审报表项目],Q$1,科目余额表[科目名称],A35)-SUMIFS(科目余额表[期末贷方],科目余额表[已审报表项目],Q$1,科目余额表[科目名称],A35)</f>
        <v>0</v>
      </c>
      <c r="R35" s="24">
        <f>SUMIFS(科目余额表[期末贷方],科目余额表[已审报表项目],R$1,科目余额表[科目名称],A35)-SUMIFS(科目余额表[期末借方],科目余额表[已审报表项目],R$1,科目余额表[科目名称],A35)</f>
        <v>0</v>
      </c>
      <c r="S35" s="24">
        <f>SUMIFS(科目余额表[期末借方],科目余额表[已审报表项目],S$1,科目余额表[科目名称],A35)-SUMIFS(科目余额表[期末贷方],科目余额表[已审报表项目],S$1,科目余额表[科目名称],A35)</f>
        <v>0</v>
      </c>
      <c r="T35" s="24">
        <f>SUMIFS(科目余额表[期末贷方],科目余额表[已审报表项目],T$1,科目余额表[科目名称],A35)-SUMIFS(科目余额表[期末借方],科目余额表[已审报表项目],T$1,科目余额表[科目名称],A35)</f>
        <v>45692.19</v>
      </c>
    </row>
    <row r="36" spans="1:20">
      <c r="B36" s="42" t="str">
        <f t="shared" si="0"/>
        <v>—</v>
      </c>
      <c r="C36" s="55" t="str">
        <f t="shared" si="1"/>
        <v>—</v>
      </c>
      <c r="E36" s="42" t="str">
        <f t="shared" si="2"/>
        <v>—</v>
      </c>
      <c r="F36" s="42" t="str">
        <f t="shared" si="3"/>
        <v>—</v>
      </c>
      <c r="G36" s="42" t="str">
        <f t="shared" si="4"/>
        <v>—</v>
      </c>
      <c r="H36" s="42" t="str">
        <f t="shared" si="5"/>
        <v>—</v>
      </c>
      <c r="I36" s="42" t="str">
        <f t="shared" si="6"/>
        <v>—</v>
      </c>
      <c r="K36" s="24">
        <f>SUMIFS(科目余额表[期末借方],科目余额表[已审报表项目],K$1,科目余额表[科目名称],A36)-SUMIFS(科目余额表[期末贷方],科目余额表[已审报表项目],K$1,科目余额表[科目名称],A36)</f>
        <v>0</v>
      </c>
      <c r="L36" s="24">
        <f>SUMIFS(科目余额表[期末贷方],科目余额表[已审报表项目],L$1,科目余额表[科目名称],A36)-SUMIFS(科目余额表[期末借方],科目余额表[已审报表项目],L$1,科目余额表[科目名称],A36)</f>
        <v>0</v>
      </c>
      <c r="M36" s="24">
        <f>SUMIFS(科目余额表[期末借方],科目余额表[已审报表项目],M$1,科目余额表[科目名称],A36)-SUMIFS(科目余额表[期末贷方],科目余额表[已审报表项目],M$1,科目余额表[科目名称],A36)</f>
        <v>0</v>
      </c>
      <c r="N36" s="24">
        <f>SUMIFS(科目余额表[期末贷方],科目余额表[已审报表项目],N$1,科目余额表[科目名称],A36)-SUMIFS(科目余额表[期末借方],科目余额表[已审报表项目],N$1,科目余额表[科目名称],A36)</f>
        <v>0</v>
      </c>
      <c r="O36" s="24">
        <f>SUMIFS(科目余额表[期末借方],科目余额表[已审报表项目],O$1,科目余额表[科目名称],A36)-SUMIFS(科目余额表[期末贷方],科目余额表[已审报表项目],O$1,科目余额表[科目名称],A36)</f>
        <v>0</v>
      </c>
      <c r="P36" s="24">
        <f>SUMIFS(科目余额表[期末贷方],科目余额表[已审报表项目],P$1,科目余额表[科目名称],A36)-SUMIFS(科目余额表[期末借方],科目余额表[已审报表项目],P$1,科目余额表[科目名称],A36)</f>
        <v>0</v>
      </c>
      <c r="Q36" s="24">
        <f>SUMIFS(科目余额表[期末借方],科目余额表[已审报表项目],Q$1,科目余额表[科目名称],A36)-SUMIFS(科目余额表[期末贷方],科目余额表[已审报表项目],Q$1,科目余额表[科目名称],A36)</f>
        <v>0</v>
      </c>
      <c r="R36" s="24">
        <f>SUMIFS(科目余额表[期末贷方],科目余额表[已审报表项目],R$1,科目余额表[科目名称],A36)-SUMIFS(科目余额表[期末借方],科目余额表[已审报表项目],R$1,科目余额表[科目名称],A36)</f>
        <v>0</v>
      </c>
      <c r="S36" s="24">
        <f>SUMIFS(科目余额表[期末借方],科目余额表[已审报表项目],S$1,科目余额表[科目名称],A36)-SUMIFS(科目余额表[期末贷方],科目余额表[已审报表项目],S$1,科目余额表[科目名称],A36)</f>
        <v>0</v>
      </c>
      <c r="T36" s="24">
        <f>SUMIFS(科目余额表[期末贷方],科目余额表[已审报表项目],T$1,科目余额表[科目名称],A36)-SUMIFS(科目余额表[期末借方],科目余额表[已审报表项目],T$1,科目余额表[科目名称],A36)</f>
        <v>0</v>
      </c>
    </row>
    <row r="37" spans="1:20">
      <c r="B37" s="42" t="str">
        <f t="shared" si="0"/>
        <v>—</v>
      </c>
      <c r="C37" s="55" t="str">
        <f t="shared" si="1"/>
        <v>—</v>
      </c>
      <c r="E37" s="42" t="str">
        <f t="shared" si="2"/>
        <v>—</v>
      </c>
      <c r="F37" s="42" t="str">
        <f t="shared" si="3"/>
        <v>—</v>
      </c>
      <c r="G37" s="42" t="str">
        <f t="shared" si="4"/>
        <v>—</v>
      </c>
      <c r="H37" s="42" t="str">
        <f t="shared" si="5"/>
        <v>—</v>
      </c>
      <c r="I37" s="42" t="str">
        <f t="shared" si="6"/>
        <v>—</v>
      </c>
      <c r="K37" s="24">
        <f>SUMIFS(科目余额表[期末借方],科目余额表[已审报表项目],K$1,科目余额表[科目名称],A37)-SUMIFS(科目余额表[期末贷方],科目余额表[已审报表项目],K$1,科目余额表[科目名称],A37)</f>
        <v>0</v>
      </c>
      <c r="L37" s="24">
        <f>SUMIFS(科目余额表[期末贷方],科目余额表[已审报表项目],L$1,科目余额表[科目名称],A37)-SUMIFS(科目余额表[期末借方],科目余额表[已审报表项目],L$1,科目余额表[科目名称],A37)</f>
        <v>0</v>
      </c>
      <c r="M37" s="24">
        <f>SUMIFS(科目余额表[期末借方],科目余额表[已审报表项目],M$1,科目余额表[科目名称],A37)-SUMIFS(科目余额表[期末贷方],科目余额表[已审报表项目],M$1,科目余额表[科目名称],A37)</f>
        <v>0</v>
      </c>
      <c r="N37" s="24">
        <f>SUMIFS(科目余额表[期末贷方],科目余额表[已审报表项目],N$1,科目余额表[科目名称],A37)-SUMIFS(科目余额表[期末借方],科目余额表[已审报表项目],N$1,科目余额表[科目名称],A37)</f>
        <v>0</v>
      </c>
      <c r="O37" s="24">
        <f>SUMIFS(科目余额表[期末借方],科目余额表[已审报表项目],O$1,科目余额表[科目名称],A37)-SUMIFS(科目余额表[期末贷方],科目余额表[已审报表项目],O$1,科目余额表[科目名称],A37)</f>
        <v>0</v>
      </c>
      <c r="P37" s="24">
        <f>SUMIFS(科目余额表[期末贷方],科目余额表[已审报表项目],P$1,科目余额表[科目名称],A37)-SUMIFS(科目余额表[期末借方],科目余额表[已审报表项目],P$1,科目余额表[科目名称],A37)</f>
        <v>0</v>
      </c>
      <c r="Q37" s="24">
        <f>SUMIFS(科目余额表[期末借方],科目余额表[已审报表项目],Q$1,科目余额表[科目名称],A37)-SUMIFS(科目余额表[期末贷方],科目余额表[已审报表项目],Q$1,科目余额表[科目名称],A37)</f>
        <v>0</v>
      </c>
      <c r="R37" s="24">
        <f>SUMIFS(科目余额表[期末贷方],科目余额表[已审报表项目],R$1,科目余额表[科目名称],A37)-SUMIFS(科目余额表[期末借方],科目余额表[已审报表项目],R$1,科目余额表[科目名称],A37)</f>
        <v>0</v>
      </c>
      <c r="S37" s="24">
        <f>SUMIFS(科目余额表[期末借方],科目余额表[已审报表项目],S$1,科目余额表[科目名称],A37)-SUMIFS(科目余额表[期末贷方],科目余额表[已审报表项目],S$1,科目余额表[科目名称],A37)</f>
        <v>0</v>
      </c>
      <c r="T37" s="24">
        <f>SUMIFS(科目余额表[期末贷方],科目余额表[已审报表项目],T$1,科目余额表[科目名称],A37)-SUMIFS(科目余额表[期末借方],科目余额表[已审报表项目],T$1,科目余额表[科目名称],A37)</f>
        <v>0</v>
      </c>
    </row>
    <row r="38" spans="1:20">
      <c r="B38" s="42" t="str">
        <f t="shared" si="0"/>
        <v>—</v>
      </c>
      <c r="C38" s="55" t="str">
        <f t="shared" si="1"/>
        <v>—</v>
      </c>
      <c r="E38" s="42" t="str">
        <f t="shared" si="2"/>
        <v>—</v>
      </c>
      <c r="F38" s="42" t="str">
        <f t="shared" si="3"/>
        <v>—</v>
      </c>
      <c r="G38" s="42" t="str">
        <f t="shared" si="4"/>
        <v>—</v>
      </c>
      <c r="H38" s="42" t="str">
        <f t="shared" si="5"/>
        <v>—</v>
      </c>
      <c r="I38" s="42" t="str">
        <f t="shared" si="6"/>
        <v>—</v>
      </c>
      <c r="K38" s="24">
        <f>SUMIFS(科目余额表[期末借方],科目余额表[已审报表项目],K$1,科目余额表[科目名称],A38)-SUMIFS(科目余额表[期末贷方],科目余额表[已审报表项目],K$1,科目余额表[科目名称],A38)</f>
        <v>0</v>
      </c>
      <c r="L38" s="24">
        <f>SUMIFS(科目余额表[期末贷方],科目余额表[已审报表项目],L$1,科目余额表[科目名称],A38)-SUMIFS(科目余额表[期末借方],科目余额表[已审报表项目],L$1,科目余额表[科目名称],A38)</f>
        <v>0</v>
      </c>
      <c r="M38" s="24">
        <f>SUMIFS(科目余额表[期末借方],科目余额表[已审报表项目],M$1,科目余额表[科目名称],A38)-SUMIFS(科目余额表[期末贷方],科目余额表[已审报表项目],M$1,科目余额表[科目名称],A38)</f>
        <v>0</v>
      </c>
      <c r="N38" s="24">
        <f>SUMIFS(科目余额表[期末贷方],科目余额表[已审报表项目],N$1,科目余额表[科目名称],A38)-SUMIFS(科目余额表[期末借方],科目余额表[已审报表项目],N$1,科目余额表[科目名称],A38)</f>
        <v>0</v>
      </c>
      <c r="O38" s="24">
        <f>SUMIFS(科目余额表[期末借方],科目余额表[已审报表项目],O$1,科目余额表[科目名称],A38)-SUMIFS(科目余额表[期末贷方],科目余额表[已审报表项目],O$1,科目余额表[科目名称],A38)</f>
        <v>0</v>
      </c>
      <c r="P38" s="24">
        <f>SUMIFS(科目余额表[期末贷方],科目余额表[已审报表项目],P$1,科目余额表[科目名称],A38)-SUMIFS(科目余额表[期末借方],科目余额表[已审报表项目],P$1,科目余额表[科目名称],A38)</f>
        <v>0</v>
      </c>
      <c r="Q38" s="24">
        <f>SUMIFS(科目余额表[期末借方],科目余额表[已审报表项目],Q$1,科目余额表[科目名称],A38)-SUMIFS(科目余额表[期末贷方],科目余额表[已审报表项目],Q$1,科目余额表[科目名称],A38)</f>
        <v>0</v>
      </c>
      <c r="R38" s="24">
        <f>SUMIFS(科目余额表[期末贷方],科目余额表[已审报表项目],R$1,科目余额表[科目名称],A38)-SUMIFS(科目余额表[期末借方],科目余额表[已审报表项目],R$1,科目余额表[科目名称],A38)</f>
        <v>0</v>
      </c>
      <c r="S38" s="24">
        <f>SUMIFS(科目余额表[期末借方],科目余额表[已审报表项目],S$1,科目余额表[科目名称],A38)-SUMIFS(科目余额表[期末贷方],科目余额表[已审报表项目],S$1,科目余额表[科目名称],A38)</f>
        <v>0</v>
      </c>
      <c r="T38" s="24">
        <f>SUMIFS(科目余额表[期末贷方],科目余额表[已审报表项目],T$1,科目余额表[科目名称],A38)-SUMIFS(科目余额表[期末借方],科目余额表[已审报表项目],T$1,科目余额表[科目名称],A38)</f>
        <v>0</v>
      </c>
    </row>
    <row r="39" spans="1:20">
      <c r="B39" s="42" t="str">
        <f t="shared" si="0"/>
        <v>—</v>
      </c>
      <c r="C39" s="55" t="str">
        <f t="shared" si="1"/>
        <v>—</v>
      </c>
      <c r="E39" s="42" t="str">
        <f t="shared" si="2"/>
        <v>—</v>
      </c>
      <c r="F39" s="42" t="str">
        <f t="shared" si="3"/>
        <v>—</v>
      </c>
      <c r="G39" s="42" t="str">
        <f t="shared" si="4"/>
        <v>—</v>
      </c>
      <c r="H39" s="42" t="str">
        <f t="shared" si="5"/>
        <v>—</v>
      </c>
      <c r="I39" s="42" t="str">
        <f t="shared" si="6"/>
        <v>—</v>
      </c>
      <c r="K39" s="24">
        <f>SUMIFS(科目余额表[期末借方],科目余额表[已审报表项目],K$1,科目余额表[科目名称],A39)-SUMIFS(科目余额表[期末贷方],科目余额表[已审报表项目],K$1,科目余额表[科目名称],A39)</f>
        <v>0</v>
      </c>
      <c r="L39" s="24">
        <f>SUMIFS(科目余额表[期末贷方],科目余额表[已审报表项目],L$1,科目余额表[科目名称],A39)-SUMIFS(科目余额表[期末借方],科目余额表[已审报表项目],L$1,科目余额表[科目名称],A39)</f>
        <v>0</v>
      </c>
      <c r="M39" s="24">
        <f>SUMIFS(科目余额表[期末借方],科目余额表[已审报表项目],M$1,科目余额表[科目名称],A39)-SUMIFS(科目余额表[期末贷方],科目余额表[已审报表项目],M$1,科目余额表[科目名称],A39)</f>
        <v>0</v>
      </c>
      <c r="N39" s="24">
        <f>SUMIFS(科目余额表[期末贷方],科目余额表[已审报表项目],N$1,科目余额表[科目名称],A39)-SUMIFS(科目余额表[期末借方],科目余额表[已审报表项目],N$1,科目余额表[科目名称],A39)</f>
        <v>0</v>
      </c>
      <c r="O39" s="24">
        <f>SUMIFS(科目余额表[期末借方],科目余额表[已审报表项目],O$1,科目余额表[科目名称],A39)-SUMIFS(科目余额表[期末贷方],科目余额表[已审报表项目],O$1,科目余额表[科目名称],A39)</f>
        <v>0</v>
      </c>
      <c r="P39" s="24">
        <f>SUMIFS(科目余额表[期末贷方],科目余额表[已审报表项目],P$1,科目余额表[科目名称],A39)-SUMIFS(科目余额表[期末借方],科目余额表[已审报表项目],P$1,科目余额表[科目名称],A39)</f>
        <v>0</v>
      </c>
      <c r="Q39" s="24">
        <f>SUMIFS(科目余额表[期末借方],科目余额表[已审报表项目],Q$1,科目余额表[科目名称],A39)-SUMIFS(科目余额表[期末贷方],科目余额表[已审报表项目],Q$1,科目余额表[科目名称],A39)</f>
        <v>0</v>
      </c>
      <c r="R39" s="24">
        <f>SUMIFS(科目余额表[期末贷方],科目余额表[已审报表项目],R$1,科目余额表[科目名称],A39)-SUMIFS(科目余额表[期末借方],科目余额表[已审报表项目],R$1,科目余额表[科目名称],A39)</f>
        <v>0</v>
      </c>
      <c r="S39" s="24">
        <f>SUMIFS(科目余额表[期末借方],科目余额表[已审报表项目],S$1,科目余额表[科目名称],A39)-SUMIFS(科目余额表[期末贷方],科目余额表[已审报表项目],S$1,科目余额表[科目名称],A39)</f>
        <v>0</v>
      </c>
      <c r="T39" s="24">
        <f>SUMIFS(科目余额表[期末贷方],科目余额表[已审报表项目],T$1,科目余额表[科目名称],A39)-SUMIFS(科目余额表[期末借方],科目余额表[已审报表项目],T$1,科目余额表[科目名称],A39)</f>
        <v>0</v>
      </c>
    </row>
    <row r="40" spans="1:20">
      <c r="B40" s="42" t="str">
        <f t="shared" si="0"/>
        <v>—</v>
      </c>
      <c r="C40" s="55" t="str">
        <f t="shared" si="1"/>
        <v>—</v>
      </c>
      <c r="E40" s="42" t="str">
        <f t="shared" si="2"/>
        <v>—</v>
      </c>
      <c r="F40" s="42" t="str">
        <f t="shared" si="3"/>
        <v>—</v>
      </c>
      <c r="G40" s="42" t="str">
        <f t="shared" si="4"/>
        <v>—</v>
      </c>
      <c r="H40" s="42" t="str">
        <f t="shared" si="5"/>
        <v>—</v>
      </c>
      <c r="I40" s="42" t="str">
        <f t="shared" si="6"/>
        <v>—</v>
      </c>
      <c r="K40" s="24">
        <f>SUMIFS(科目余额表[期末借方],科目余额表[已审报表项目],K$1,科目余额表[科目名称],A40)-SUMIFS(科目余额表[期末贷方],科目余额表[已审报表项目],K$1,科目余额表[科目名称],A40)</f>
        <v>0</v>
      </c>
      <c r="L40" s="24">
        <f>SUMIFS(科目余额表[期末贷方],科目余额表[已审报表项目],L$1,科目余额表[科目名称],A40)-SUMIFS(科目余额表[期末借方],科目余额表[已审报表项目],L$1,科目余额表[科目名称],A40)</f>
        <v>0</v>
      </c>
      <c r="M40" s="24">
        <f>SUMIFS(科目余额表[期末借方],科目余额表[已审报表项目],M$1,科目余额表[科目名称],A40)-SUMIFS(科目余额表[期末贷方],科目余额表[已审报表项目],M$1,科目余额表[科目名称],A40)</f>
        <v>0</v>
      </c>
      <c r="N40" s="24">
        <f>SUMIFS(科目余额表[期末贷方],科目余额表[已审报表项目],N$1,科目余额表[科目名称],A40)-SUMIFS(科目余额表[期末借方],科目余额表[已审报表项目],N$1,科目余额表[科目名称],A40)</f>
        <v>0</v>
      </c>
      <c r="O40" s="24">
        <f>SUMIFS(科目余额表[期末借方],科目余额表[已审报表项目],O$1,科目余额表[科目名称],A40)-SUMIFS(科目余额表[期末贷方],科目余额表[已审报表项目],O$1,科目余额表[科目名称],A40)</f>
        <v>0</v>
      </c>
      <c r="P40" s="24">
        <f>SUMIFS(科目余额表[期末贷方],科目余额表[已审报表项目],P$1,科目余额表[科目名称],A40)-SUMIFS(科目余额表[期末借方],科目余额表[已审报表项目],P$1,科目余额表[科目名称],A40)</f>
        <v>0</v>
      </c>
      <c r="Q40" s="24">
        <f>SUMIFS(科目余额表[期末借方],科目余额表[已审报表项目],Q$1,科目余额表[科目名称],A40)-SUMIFS(科目余额表[期末贷方],科目余额表[已审报表项目],Q$1,科目余额表[科目名称],A40)</f>
        <v>0</v>
      </c>
      <c r="R40" s="24">
        <f>SUMIFS(科目余额表[期末贷方],科目余额表[已审报表项目],R$1,科目余额表[科目名称],A40)-SUMIFS(科目余额表[期末借方],科目余额表[已审报表项目],R$1,科目余额表[科目名称],A40)</f>
        <v>0</v>
      </c>
      <c r="S40" s="24">
        <f>SUMIFS(科目余额表[期末借方],科目余额表[已审报表项目],S$1,科目余额表[科目名称],A40)-SUMIFS(科目余额表[期末贷方],科目余额表[已审报表项目],S$1,科目余额表[科目名称],A40)</f>
        <v>0</v>
      </c>
      <c r="T40" s="24">
        <f>SUMIFS(科目余额表[期末贷方],科目余额表[已审报表项目],T$1,科目余额表[科目名称],A40)-SUMIFS(科目余额表[期末借方],科目余额表[已审报表项目],T$1,科目余额表[科目名称],A40)</f>
        <v>0</v>
      </c>
    </row>
    <row r="41" spans="1:20">
      <c r="B41" s="42" t="str">
        <f t="shared" si="0"/>
        <v>—</v>
      </c>
      <c r="C41" s="55" t="str">
        <f t="shared" si="1"/>
        <v>—</v>
      </c>
      <c r="E41" s="42" t="str">
        <f t="shared" si="2"/>
        <v>—</v>
      </c>
      <c r="F41" s="42" t="str">
        <f t="shared" si="3"/>
        <v>—</v>
      </c>
      <c r="G41" s="42" t="str">
        <f t="shared" si="4"/>
        <v>—</v>
      </c>
      <c r="H41" s="42" t="str">
        <f t="shared" si="5"/>
        <v>—</v>
      </c>
      <c r="I41" s="42" t="str">
        <f t="shared" si="6"/>
        <v>—</v>
      </c>
      <c r="K41" s="24">
        <f>SUMIFS(科目余额表[期末借方],科目余额表[已审报表项目],K$1,科目余额表[科目名称],A41)-SUMIFS(科目余额表[期末贷方],科目余额表[已审报表项目],K$1,科目余额表[科目名称],A41)</f>
        <v>0</v>
      </c>
      <c r="L41" s="24">
        <f>SUMIFS(科目余额表[期末贷方],科目余额表[已审报表项目],L$1,科目余额表[科目名称],A41)-SUMIFS(科目余额表[期末借方],科目余额表[已审报表项目],L$1,科目余额表[科目名称],A41)</f>
        <v>0</v>
      </c>
      <c r="M41" s="24">
        <f>SUMIFS(科目余额表[期末借方],科目余额表[已审报表项目],M$1,科目余额表[科目名称],A41)-SUMIFS(科目余额表[期末贷方],科目余额表[已审报表项目],M$1,科目余额表[科目名称],A41)</f>
        <v>0</v>
      </c>
      <c r="N41" s="24">
        <f>SUMIFS(科目余额表[期末贷方],科目余额表[已审报表项目],N$1,科目余额表[科目名称],A41)-SUMIFS(科目余额表[期末借方],科目余额表[已审报表项目],N$1,科目余额表[科目名称],A41)</f>
        <v>0</v>
      </c>
      <c r="O41" s="24">
        <f>SUMIFS(科目余额表[期末借方],科目余额表[已审报表项目],O$1,科目余额表[科目名称],A41)-SUMIFS(科目余额表[期末贷方],科目余额表[已审报表项目],O$1,科目余额表[科目名称],A41)</f>
        <v>0</v>
      </c>
      <c r="P41" s="24">
        <f>SUMIFS(科目余额表[期末贷方],科目余额表[已审报表项目],P$1,科目余额表[科目名称],A41)-SUMIFS(科目余额表[期末借方],科目余额表[已审报表项目],P$1,科目余额表[科目名称],A41)</f>
        <v>0</v>
      </c>
      <c r="Q41" s="24">
        <f>SUMIFS(科目余额表[期末借方],科目余额表[已审报表项目],Q$1,科目余额表[科目名称],A41)-SUMIFS(科目余额表[期末贷方],科目余额表[已审报表项目],Q$1,科目余额表[科目名称],A41)</f>
        <v>0</v>
      </c>
      <c r="R41" s="24">
        <f>SUMIFS(科目余额表[期末贷方],科目余额表[已审报表项目],R$1,科目余额表[科目名称],A41)-SUMIFS(科目余额表[期末借方],科目余额表[已审报表项目],R$1,科目余额表[科目名称],A41)</f>
        <v>0</v>
      </c>
      <c r="S41" s="24">
        <f>SUMIFS(科目余额表[期末借方],科目余额表[已审报表项目],S$1,科目余额表[科目名称],A41)-SUMIFS(科目余额表[期末贷方],科目余额表[已审报表项目],S$1,科目余额表[科目名称],A41)</f>
        <v>0</v>
      </c>
      <c r="T41" s="24">
        <f>SUMIFS(科目余额表[期末贷方],科目余额表[已审报表项目],T$1,科目余额表[科目名称],A41)-SUMIFS(科目余额表[期末借方],科目余额表[已审报表项目],T$1,科目余额表[科目名称],A41)</f>
        <v>0</v>
      </c>
    </row>
    <row r="42" spans="1:20">
      <c r="B42" s="42" t="str">
        <f t="shared" si="0"/>
        <v>—</v>
      </c>
      <c r="C42" s="55" t="str">
        <f t="shared" si="1"/>
        <v>—</v>
      </c>
      <c r="E42" s="42" t="str">
        <f t="shared" si="2"/>
        <v>—</v>
      </c>
      <c r="F42" s="42" t="str">
        <f t="shared" si="3"/>
        <v>—</v>
      </c>
      <c r="G42" s="42" t="str">
        <f t="shared" si="4"/>
        <v>—</v>
      </c>
      <c r="H42" s="42" t="str">
        <f t="shared" si="5"/>
        <v>—</v>
      </c>
      <c r="I42" s="42" t="str">
        <f t="shared" si="6"/>
        <v>—</v>
      </c>
      <c r="K42" s="24">
        <f>SUMIFS(科目余额表[期末借方],科目余额表[已审报表项目],K$1,科目余额表[科目名称],A42)-SUMIFS(科目余额表[期末贷方],科目余额表[已审报表项目],K$1,科目余额表[科目名称],A42)</f>
        <v>0</v>
      </c>
      <c r="L42" s="24">
        <f>SUMIFS(科目余额表[期末贷方],科目余额表[已审报表项目],L$1,科目余额表[科目名称],A42)-SUMIFS(科目余额表[期末借方],科目余额表[已审报表项目],L$1,科目余额表[科目名称],A42)</f>
        <v>0</v>
      </c>
      <c r="M42" s="24">
        <f>SUMIFS(科目余额表[期末借方],科目余额表[已审报表项目],M$1,科目余额表[科目名称],A42)-SUMIFS(科目余额表[期末贷方],科目余额表[已审报表项目],M$1,科目余额表[科目名称],A42)</f>
        <v>0</v>
      </c>
      <c r="N42" s="24">
        <f>SUMIFS(科目余额表[期末贷方],科目余额表[已审报表项目],N$1,科目余额表[科目名称],A42)-SUMIFS(科目余额表[期末借方],科目余额表[已审报表项目],N$1,科目余额表[科目名称],A42)</f>
        <v>0</v>
      </c>
      <c r="O42" s="24">
        <f>SUMIFS(科目余额表[期末借方],科目余额表[已审报表项目],O$1,科目余额表[科目名称],A42)-SUMIFS(科目余额表[期末贷方],科目余额表[已审报表项目],O$1,科目余额表[科目名称],A42)</f>
        <v>0</v>
      </c>
      <c r="P42" s="24">
        <f>SUMIFS(科目余额表[期末贷方],科目余额表[已审报表项目],P$1,科目余额表[科目名称],A42)-SUMIFS(科目余额表[期末借方],科目余额表[已审报表项目],P$1,科目余额表[科目名称],A42)</f>
        <v>0</v>
      </c>
      <c r="Q42" s="24">
        <f>SUMIFS(科目余额表[期末借方],科目余额表[已审报表项目],Q$1,科目余额表[科目名称],A42)-SUMIFS(科目余额表[期末贷方],科目余额表[已审报表项目],Q$1,科目余额表[科目名称],A42)</f>
        <v>0</v>
      </c>
      <c r="R42" s="24">
        <f>SUMIFS(科目余额表[期末贷方],科目余额表[已审报表项目],R$1,科目余额表[科目名称],A42)-SUMIFS(科目余额表[期末借方],科目余额表[已审报表项目],R$1,科目余额表[科目名称],A42)</f>
        <v>0</v>
      </c>
      <c r="S42" s="24">
        <f>SUMIFS(科目余额表[期末借方],科目余额表[已审报表项目],S$1,科目余额表[科目名称],A42)-SUMIFS(科目余额表[期末贷方],科目余额表[已审报表项目],S$1,科目余额表[科目名称],A42)</f>
        <v>0</v>
      </c>
      <c r="T42" s="24">
        <f>SUMIFS(科目余额表[期末贷方],科目余额表[已审报表项目],T$1,科目余额表[科目名称],A42)-SUMIFS(科目余额表[期末借方],科目余额表[已审报表项目],T$1,科目余额表[科目名称],A42)</f>
        <v>0</v>
      </c>
    </row>
    <row r="43" spans="1:20">
      <c r="B43" s="42" t="str">
        <f t="shared" si="0"/>
        <v>—</v>
      </c>
      <c r="C43" s="55" t="str">
        <f t="shared" si="1"/>
        <v>—</v>
      </c>
      <c r="E43" s="42" t="str">
        <f t="shared" si="2"/>
        <v>—</v>
      </c>
      <c r="F43" s="42" t="str">
        <f t="shared" si="3"/>
        <v>—</v>
      </c>
      <c r="G43" s="42" t="str">
        <f t="shared" si="4"/>
        <v>—</v>
      </c>
      <c r="H43" s="42" t="str">
        <f t="shared" si="5"/>
        <v>—</v>
      </c>
      <c r="I43" s="42" t="str">
        <f t="shared" si="6"/>
        <v>—</v>
      </c>
      <c r="K43" s="24">
        <f>SUMIFS(科目余额表[期末借方],科目余额表[已审报表项目],K$1,科目余额表[科目名称],A43)-SUMIFS(科目余额表[期末贷方],科目余额表[已审报表项目],K$1,科目余额表[科目名称],A43)</f>
        <v>0</v>
      </c>
      <c r="L43" s="24">
        <f>SUMIFS(科目余额表[期末贷方],科目余额表[已审报表项目],L$1,科目余额表[科目名称],A43)-SUMIFS(科目余额表[期末借方],科目余额表[已审报表项目],L$1,科目余额表[科目名称],A43)</f>
        <v>0</v>
      </c>
      <c r="M43" s="24">
        <f>SUMIFS(科目余额表[期末借方],科目余额表[已审报表项目],M$1,科目余额表[科目名称],A43)-SUMIFS(科目余额表[期末贷方],科目余额表[已审报表项目],M$1,科目余额表[科目名称],A43)</f>
        <v>0</v>
      </c>
      <c r="N43" s="24">
        <f>SUMIFS(科目余额表[期末贷方],科目余额表[已审报表项目],N$1,科目余额表[科目名称],A43)-SUMIFS(科目余额表[期末借方],科目余额表[已审报表项目],N$1,科目余额表[科目名称],A43)</f>
        <v>0</v>
      </c>
      <c r="O43" s="24">
        <f>SUMIFS(科目余额表[期末借方],科目余额表[已审报表项目],O$1,科目余额表[科目名称],A43)-SUMIFS(科目余额表[期末贷方],科目余额表[已审报表项目],O$1,科目余额表[科目名称],A43)</f>
        <v>0</v>
      </c>
      <c r="P43" s="24">
        <f>SUMIFS(科目余额表[期末贷方],科目余额表[已审报表项目],P$1,科目余额表[科目名称],A43)-SUMIFS(科目余额表[期末借方],科目余额表[已审报表项目],P$1,科目余额表[科目名称],A43)</f>
        <v>0</v>
      </c>
      <c r="Q43" s="24">
        <f>SUMIFS(科目余额表[期末借方],科目余额表[已审报表项目],Q$1,科目余额表[科目名称],A43)-SUMIFS(科目余额表[期末贷方],科目余额表[已审报表项目],Q$1,科目余额表[科目名称],A43)</f>
        <v>0</v>
      </c>
      <c r="R43" s="24">
        <f>SUMIFS(科目余额表[期末贷方],科目余额表[已审报表项目],R$1,科目余额表[科目名称],A43)-SUMIFS(科目余额表[期末借方],科目余额表[已审报表项目],R$1,科目余额表[科目名称],A43)</f>
        <v>0</v>
      </c>
      <c r="S43" s="24">
        <f>SUMIFS(科目余额表[期末借方],科目余额表[已审报表项目],S$1,科目余额表[科目名称],A43)-SUMIFS(科目余额表[期末贷方],科目余额表[已审报表项目],S$1,科目余额表[科目名称],A43)</f>
        <v>0</v>
      </c>
      <c r="T43" s="24">
        <f>SUMIFS(科目余额表[期末贷方],科目余额表[已审报表项目],T$1,科目余额表[科目名称],A43)-SUMIFS(科目余额表[期末借方],科目余额表[已审报表项目],T$1,科目余额表[科目名称],A43)</f>
        <v>0</v>
      </c>
    </row>
    <row r="44" spans="1:20">
      <c r="B44" s="42" t="str">
        <f t="shared" si="0"/>
        <v>—</v>
      </c>
      <c r="C44" s="55" t="str">
        <f t="shared" si="1"/>
        <v>—</v>
      </c>
      <c r="E44" s="42" t="str">
        <f t="shared" si="2"/>
        <v>—</v>
      </c>
      <c r="F44" s="42" t="str">
        <f t="shared" si="3"/>
        <v>—</v>
      </c>
      <c r="G44" s="42" t="str">
        <f t="shared" si="4"/>
        <v>—</v>
      </c>
      <c r="H44" s="42" t="str">
        <f t="shared" si="5"/>
        <v>—</v>
      </c>
      <c r="I44" s="42" t="str">
        <f t="shared" si="6"/>
        <v>—</v>
      </c>
      <c r="K44" s="24">
        <f>SUMIFS(科目余额表[期末借方],科目余额表[已审报表项目],K$1,科目余额表[科目名称],A44)-SUMIFS(科目余额表[期末贷方],科目余额表[已审报表项目],K$1,科目余额表[科目名称],A44)</f>
        <v>0</v>
      </c>
      <c r="L44" s="24">
        <f>SUMIFS(科目余额表[期末贷方],科目余额表[已审报表项目],L$1,科目余额表[科目名称],A44)-SUMIFS(科目余额表[期末借方],科目余额表[已审报表项目],L$1,科目余额表[科目名称],A44)</f>
        <v>0</v>
      </c>
      <c r="M44" s="24">
        <f>SUMIFS(科目余额表[期末借方],科目余额表[已审报表项目],M$1,科目余额表[科目名称],A44)-SUMIFS(科目余额表[期末贷方],科目余额表[已审报表项目],M$1,科目余额表[科目名称],A44)</f>
        <v>0</v>
      </c>
      <c r="N44" s="24">
        <f>SUMIFS(科目余额表[期末贷方],科目余额表[已审报表项目],N$1,科目余额表[科目名称],A44)-SUMIFS(科目余额表[期末借方],科目余额表[已审报表项目],N$1,科目余额表[科目名称],A44)</f>
        <v>0</v>
      </c>
      <c r="O44" s="24">
        <f>SUMIFS(科目余额表[期末借方],科目余额表[已审报表项目],O$1,科目余额表[科目名称],A44)-SUMIFS(科目余额表[期末贷方],科目余额表[已审报表项目],O$1,科目余额表[科目名称],A44)</f>
        <v>0</v>
      </c>
      <c r="P44" s="24">
        <f>SUMIFS(科目余额表[期末贷方],科目余额表[已审报表项目],P$1,科目余额表[科目名称],A44)-SUMIFS(科目余额表[期末借方],科目余额表[已审报表项目],P$1,科目余额表[科目名称],A44)</f>
        <v>0</v>
      </c>
      <c r="Q44" s="24">
        <f>SUMIFS(科目余额表[期末借方],科目余额表[已审报表项目],Q$1,科目余额表[科目名称],A44)-SUMIFS(科目余额表[期末贷方],科目余额表[已审报表项目],Q$1,科目余额表[科目名称],A44)</f>
        <v>0</v>
      </c>
      <c r="R44" s="24">
        <f>SUMIFS(科目余额表[期末贷方],科目余额表[已审报表项目],R$1,科目余额表[科目名称],A44)-SUMIFS(科目余额表[期末借方],科目余额表[已审报表项目],R$1,科目余额表[科目名称],A44)</f>
        <v>0</v>
      </c>
      <c r="S44" s="24">
        <f>SUMIFS(科目余额表[期末借方],科目余额表[已审报表项目],S$1,科目余额表[科目名称],A44)-SUMIFS(科目余额表[期末贷方],科目余额表[已审报表项目],S$1,科目余额表[科目名称],A44)</f>
        <v>0</v>
      </c>
      <c r="T44" s="24">
        <f>SUMIFS(科目余额表[期末贷方],科目余额表[已审报表项目],T$1,科目余额表[科目名称],A44)-SUMIFS(科目余额表[期末借方],科目余额表[已审报表项目],T$1,科目余额表[科目名称],A44)</f>
        <v>0</v>
      </c>
    </row>
    <row r="45" spans="1:20">
      <c r="B45" s="42" t="str">
        <f t="shared" si="0"/>
        <v>—</v>
      </c>
      <c r="C45" s="55" t="str">
        <f t="shared" si="1"/>
        <v>—</v>
      </c>
      <c r="E45" s="42" t="str">
        <f t="shared" si="2"/>
        <v>—</v>
      </c>
      <c r="F45" s="42" t="str">
        <f t="shared" si="3"/>
        <v>—</v>
      </c>
      <c r="G45" s="42" t="str">
        <f t="shared" si="4"/>
        <v>—</v>
      </c>
      <c r="H45" s="42" t="str">
        <f t="shared" si="5"/>
        <v>—</v>
      </c>
      <c r="I45" s="42" t="str">
        <f t="shared" si="6"/>
        <v>—</v>
      </c>
      <c r="K45" s="24">
        <f>SUMIFS(科目余额表[期末借方],科目余额表[已审报表项目],K$1,科目余额表[科目名称],A45)-SUMIFS(科目余额表[期末贷方],科目余额表[已审报表项目],K$1,科目余额表[科目名称],A45)</f>
        <v>0</v>
      </c>
      <c r="L45" s="24">
        <f>SUMIFS(科目余额表[期末贷方],科目余额表[已审报表项目],L$1,科目余额表[科目名称],A45)-SUMIFS(科目余额表[期末借方],科目余额表[已审报表项目],L$1,科目余额表[科目名称],A45)</f>
        <v>0</v>
      </c>
      <c r="M45" s="24">
        <f>SUMIFS(科目余额表[期末借方],科目余额表[已审报表项目],M$1,科目余额表[科目名称],A45)-SUMIFS(科目余额表[期末贷方],科目余额表[已审报表项目],M$1,科目余额表[科目名称],A45)</f>
        <v>0</v>
      </c>
      <c r="N45" s="24">
        <f>SUMIFS(科目余额表[期末贷方],科目余额表[已审报表项目],N$1,科目余额表[科目名称],A45)-SUMIFS(科目余额表[期末借方],科目余额表[已审报表项目],N$1,科目余额表[科目名称],A45)</f>
        <v>0</v>
      </c>
      <c r="O45" s="24">
        <f>SUMIFS(科目余额表[期末借方],科目余额表[已审报表项目],O$1,科目余额表[科目名称],A45)-SUMIFS(科目余额表[期末贷方],科目余额表[已审报表项目],O$1,科目余额表[科目名称],A45)</f>
        <v>0</v>
      </c>
      <c r="P45" s="24">
        <f>SUMIFS(科目余额表[期末贷方],科目余额表[已审报表项目],P$1,科目余额表[科目名称],A45)-SUMIFS(科目余额表[期末借方],科目余额表[已审报表项目],P$1,科目余额表[科目名称],A45)</f>
        <v>0</v>
      </c>
      <c r="Q45" s="24">
        <f>SUMIFS(科目余额表[期末借方],科目余额表[已审报表项目],Q$1,科目余额表[科目名称],A45)-SUMIFS(科目余额表[期末贷方],科目余额表[已审报表项目],Q$1,科目余额表[科目名称],A45)</f>
        <v>0</v>
      </c>
      <c r="R45" s="24">
        <f>SUMIFS(科目余额表[期末贷方],科目余额表[已审报表项目],R$1,科目余额表[科目名称],A45)-SUMIFS(科目余额表[期末借方],科目余额表[已审报表项目],R$1,科目余额表[科目名称],A45)</f>
        <v>0</v>
      </c>
      <c r="S45" s="24">
        <f>SUMIFS(科目余额表[期末借方],科目余额表[已审报表项目],S$1,科目余额表[科目名称],A45)-SUMIFS(科目余额表[期末贷方],科目余额表[已审报表项目],S$1,科目余额表[科目名称],A45)</f>
        <v>0</v>
      </c>
      <c r="T45" s="24">
        <f>SUMIFS(科目余额表[期末贷方],科目余额表[已审报表项目],T$1,科目余额表[科目名称],A45)-SUMIFS(科目余额表[期末借方],科目余额表[已审报表项目],T$1,科目余额表[科目名称],A45)</f>
        <v>0</v>
      </c>
    </row>
    <row r="46" spans="1:20">
      <c r="B46" s="42" t="str">
        <f t="shared" si="0"/>
        <v>—</v>
      </c>
      <c r="C46" s="55" t="str">
        <f t="shared" si="1"/>
        <v>—</v>
      </c>
      <c r="E46" s="42" t="str">
        <f t="shared" si="2"/>
        <v>—</v>
      </c>
      <c r="F46" s="42" t="str">
        <f t="shared" si="3"/>
        <v>—</v>
      </c>
      <c r="G46" s="42" t="str">
        <f t="shared" si="4"/>
        <v>—</v>
      </c>
      <c r="H46" s="42" t="str">
        <f t="shared" si="5"/>
        <v>—</v>
      </c>
      <c r="I46" s="42" t="str">
        <f t="shared" si="6"/>
        <v>—</v>
      </c>
      <c r="K46" s="24">
        <f>SUMIFS(科目余额表[期末借方],科目余额表[已审报表项目],K$1,科目余额表[科目名称],A46)-SUMIFS(科目余额表[期末贷方],科目余额表[已审报表项目],K$1,科目余额表[科目名称],A46)</f>
        <v>0</v>
      </c>
      <c r="L46" s="24">
        <f>SUMIFS(科目余额表[期末贷方],科目余额表[已审报表项目],L$1,科目余额表[科目名称],A46)-SUMIFS(科目余额表[期末借方],科目余额表[已审报表项目],L$1,科目余额表[科目名称],A46)</f>
        <v>0</v>
      </c>
      <c r="M46" s="24">
        <f>SUMIFS(科目余额表[期末借方],科目余额表[已审报表项目],M$1,科目余额表[科目名称],A46)-SUMIFS(科目余额表[期末贷方],科目余额表[已审报表项目],M$1,科目余额表[科目名称],A46)</f>
        <v>0</v>
      </c>
      <c r="N46" s="24">
        <f>SUMIFS(科目余额表[期末贷方],科目余额表[已审报表项目],N$1,科目余额表[科目名称],A46)-SUMIFS(科目余额表[期末借方],科目余额表[已审报表项目],N$1,科目余额表[科目名称],A46)</f>
        <v>0</v>
      </c>
      <c r="O46" s="24">
        <f>SUMIFS(科目余额表[期末借方],科目余额表[已审报表项目],O$1,科目余额表[科目名称],A46)-SUMIFS(科目余额表[期末贷方],科目余额表[已审报表项目],O$1,科目余额表[科目名称],A46)</f>
        <v>0</v>
      </c>
      <c r="P46" s="24">
        <f>SUMIFS(科目余额表[期末贷方],科目余额表[已审报表项目],P$1,科目余额表[科目名称],A46)-SUMIFS(科目余额表[期末借方],科目余额表[已审报表项目],P$1,科目余额表[科目名称],A46)</f>
        <v>0</v>
      </c>
      <c r="Q46" s="24">
        <f>SUMIFS(科目余额表[期末借方],科目余额表[已审报表项目],Q$1,科目余额表[科目名称],A46)-SUMIFS(科目余额表[期末贷方],科目余额表[已审报表项目],Q$1,科目余额表[科目名称],A46)</f>
        <v>0</v>
      </c>
      <c r="R46" s="24">
        <f>SUMIFS(科目余额表[期末贷方],科目余额表[已审报表项目],R$1,科目余额表[科目名称],A46)-SUMIFS(科目余额表[期末借方],科目余额表[已审报表项目],R$1,科目余额表[科目名称],A46)</f>
        <v>0</v>
      </c>
      <c r="S46" s="24">
        <f>SUMIFS(科目余额表[期末借方],科目余额表[已审报表项目],S$1,科目余额表[科目名称],A46)-SUMIFS(科目余额表[期末贷方],科目余额表[已审报表项目],S$1,科目余额表[科目名称],A46)</f>
        <v>0</v>
      </c>
      <c r="T46" s="24">
        <f>SUMIFS(科目余额表[期末贷方],科目余额表[已审报表项目],T$1,科目余额表[科目名称],A46)-SUMIFS(科目余额表[期末借方],科目余额表[已审报表项目],T$1,科目余额表[科目名称],A46)</f>
        <v>0</v>
      </c>
    </row>
    <row r="47" spans="1:20">
      <c r="B47" s="42" t="str">
        <f t="shared" si="0"/>
        <v>—</v>
      </c>
      <c r="C47" s="55" t="str">
        <f t="shared" si="1"/>
        <v>—</v>
      </c>
      <c r="E47" s="42" t="str">
        <f t="shared" si="2"/>
        <v>—</v>
      </c>
      <c r="F47" s="42" t="str">
        <f t="shared" si="3"/>
        <v>—</v>
      </c>
      <c r="G47" s="42" t="str">
        <f t="shared" si="4"/>
        <v>—</v>
      </c>
      <c r="H47" s="42" t="str">
        <f t="shared" si="5"/>
        <v>—</v>
      </c>
      <c r="I47" s="42" t="str">
        <f t="shared" si="6"/>
        <v>—</v>
      </c>
      <c r="K47" s="24">
        <f>SUMIFS(科目余额表[期末借方],科目余额表[已审报表项目],K$1,科目余额表[科目名称],A47)-SUMIFS(科目余额表[期末贷方],科目余额表[已审报表项目],K$1,科目余额表[科目名称],A47)</f>
        <v>0</v>
      </c>
      <c r="L47" s="24">
        <f>SUMIFS(科目余额表[期末贷方],科目余额表[已审报表项目],L$1,科目余额表[科目名称],A47)-SUMIFS(科目余额表[期末借方],科目余额表[已审报表项目],L$1,科目余额表[科目名称],A47)</f>
        <v>0</v>
      </c>
      <c r="M47" s="24">
        <f>SUMIFS(科目余额表[期末借方],科目余额表[已审报表项目],M$1,科目余额表[科目名称],A47)-SUMIFS(科目余额表[期末贷方],科目余额表[已审报表项目],M$1,科目余额表[科目名称],A47)</f>
        <v>0</v>
      </c>
      <c r="N47" s="24">
        <f>SUMIFS(科目余额表[期末贷方],科目余额表[已审报表项目],N$1,科目余额表[科目名称],A47)-SUMIFS(科目余额表[期末借方],科目余额表[已审报表项目],N$1,科目余额表[科目名称],A47)</f>
        <v>0</v>
      </c>
      <c r="O47" s="24">
        <f>SUMIFS(科目余额表[期末借方],科目余额表[已审报表项目],O$1,科目余额表[科目名称],A47)-SUMIFS(科目余额表[期末贷方],科目余额表[已审报表项目],O$1,科目余额表[科目名称],A47)</f>
        <v>0</v>
      </c>
      <c r="P47" s="24">
        <f>SUMIFS(科目余额表[期末贷方],科目余额表[已审报表项目],P$1,科目余额表[科目名称],A47)-SUMIFS(科目余额表[期末借方],科目余额表[已审报表项目],P$1,科目余额表[科目名称],A47)</f>
        <v>0</v>
      </c>
      <c r="Q47" s="24">
        <f>SUMIFS(科目余额表[期末借方],科目余额表[已审报表项目],Q$1,科目余额表[科目名称],A47)-SUMIFS(科目余额表[期末贷方],科目余额表[已审报表项目],Q$1,科目余额表[科目名称],A47)</f>
        <v>0</v>
      </c>
      <c r="R47" s="24">
        <f>SUMIFS(科目余额表[期末贷方],科目余额表[已审报表项目],R$1,科目余额表[科目名称],A47)-SUMIFS(科目余额表[期末借方],科目余额表[已审报表项目],R$1,科目余额表[科目名称],A47)</f>
        <v>0</v>
      </c>
      <c r="S47" s="24">
        <f>SUMIFS(科目余额表[期末借方],科目余额表[已审报表项目],S$1,科目余额表[科目名称],A47)-SUMIFS(科目余额表[期末贷方],科目余额表[已审报表项目],S$1,科目余额表[科目名称],A47)</f>
        <v>0</v>
      </c>
      <c r="T47" s="24">
        <f>SUMIFS(科目余额表[期末贷方],科目余额表[已审报表项目],T$1,科目余额表[科目名称],A47)-SUMIFS(科目余额表[期末借方],科目余额表[已审报表项目],T$1,科目余额表[科目名称],A47)</f>
        <v>0</v>
      </c>
    </row>
    <row r="48" spans="1:20">
      <c r="B48" s="42" t="str">
        <f t="shared" si="0"/>
        <v>—</v>
      </c>
      <c r="C48" s="55" t="str">
        <f t="shared" si="1"/>
        <v>—</v>
      </c>
      <c r="E48" s="42" t="str">
        <f t="shared" si="2"/>
        <v>—</v>
      </c>
      <c r="F48" s="42" t="str">
        <f t="shared" si="3"/>
        <v>—</v>
      </c>
      <c r="G48" s="42" t="str">
        <f t="shared" si="4"/>
        <v>—</v>
      </c>
      <c r="H48" s="42" t="str">
        <f t="shared" si="5"/>
        <v>—</v>
      </c>
      <c r="I48" s="42" t="str">
        <f t="shared" si="6"/>
        <v>—</v>
      </c>
      <c r="K48" s="24">
        <f>SUMIFS(科目余额表[期末借方],科目余额表[已审报表项目],K$1,科目余额表[科目名称],A48)-SUMIFS(科目余额表[期末贷方],科目余额表[已审报表项目],K$1,科目余额表[科目名称],A48)</f>
        <v>0</v>
      </c>
      <c r="L48" s="24">
        <f>SUMIFS(科目余额表[期末贷方],科目余额表[已审报表项目],L$1,科目余额表[科目名称],A48)-SUMIFS(科目余额表[期末借方],科目余额表[已审报表项目],L$1,科目余额表[科目名称],A48)</f>
        <v>0</v>
      </c>
      <c r="M48" s="24">
        <f>SUMIFS(科目余额表[期末借方],科目余额表[已审报表项目],M$1,科目余额表[科目名称],A48)-SUMIFS(科目余额表[期末贷方],科目余额表[已审报表项目],M$1,科目余额表[科目名称],A48)</f>
        <v>0</v>
      </c>
      <c r="N48" s="24">
        <f>SUMIFS(科目余额表[期末贷方],科目余额表[已审报表项目],N$1,科目余额表[科目名称],A48)-SUMIFS(科目余额表[期末借方],科目余额表[已审报表项目],N$1,科目余额表[科目名称],A48)</f>
        <v>0</v>
      </c>
      <c r="O48" s="24">
        <f>SUMIFS(科目余额表[期末借方],科目余额表[已审报表项目],O$1,科目余额表[科目名称],A48)-SUMIFS(科目余额表[期末贷方],科目余额表[已审报表项目],O$1,科目余额表[科目名称],A48)</f>
        <v>0</v>
      </c>
      <c r="P48" s="24">
        <f>SUMIFS(科目余额表[期末贷方],科目余额表[已审报表项目],P$1,科目余额表[科目名称],A48)-SUMIFS(科目余额表[期末借方],科目余额表[已审报表项目],P$1,科目余额表[科目名称],A48)</f>
        <v>0</v>
      </c>
      <c r="Q48" s="24">
        <f>SUMIFS(科目余额表[期末借方],科目余额表[已审报表项目],Q$1,科目余额表[科目名称],A48)-SUMIFS(科目余额表[期末贷方],科目余额表[已审报表项目],Q$1,科目余额表[科目名称],A48)</f>
        <v>0</v>
      </c>
      <c r="R48" s="24">
        <f>SUMIFS(科目余额表[期末贷方],科目余额表[已审报表项目],R$1,科目余额表[科目名称],A48)-SUMIFS(科目余额表[期末借方],科目余额表[已审报表项目],R$1,科目余额表[科目名称],A48)</f>
        <v>0</v>
      </c>
      <c r="S48" s="24">
        <f>SUMIFS(科目余额表[期末借方],科目余额表[已审报表项目],S$1,科目余额表[科目名称],A48)-SUMIFS(科目余额表[期末贷方],科目余额表[已审报表项目],S$1,科目余额表[科目名称],A48)</f>
        <v>0</v>
      </c>
      <c r="T48" s="24">
        <f>SUMIFS(科目余额表[期末贷方],科目余额表[已审报表项目],T$1,科目余额表[科目名称],A48)-SUMIFS(科目余额表[期末借方],科目余额表[已审报表项目],T$1,科目余额表[科目名称],A48)</f>
        <v>0</v>
      </c>
    </row>
    <row r="49" spans="2:20">
      <c r="B49" s="42" t="str">
        <f t="shared" si="0"/>
        <v>—</v>
      </c>
      <c r="C49" s="55" t="str">
        <f t="shared" si="1"/>
        <v>—</v>
      </c>
      <c r="E49" s="42" t="str">
        <f t="shared" si="2"/>
        <v>—</v>
      </c>
      <c r="F49" s="42" t="str">
        <f t="shared" si="3"/>
        <v>—</v>
      </c>
      <c r="G49" s="42" t="str">
        <f t="shared" si="4"/>
        <v>—</v>
      </c>
      <c r="H49" s="42" t="str">
        <f t="shared" si="5"/>
        <v>—</v>
      </c>
      <c r="I49" s="42" t="str">
        <f t="shared" si="6"/>
        <v>—</v>
      </c>
      <c r="K49" s="24">
        <f>SUMIFS(科目余额表[期末借方],科目余额表[已审报表项目],K$1,科目余额表[科目名称],A49)-SUMIFS(科目余额表[期末贷方],科目余额表[已审报表项目],K$1,科目余额表[科目名称],A49)</f>
        <v>0</v>
      </c>
      <c r="L49" s="24">
        <f>SUMIFS(科目余额表[期末贷方],科目余额表[已审报表项目],L$1,科目余额表[科目名称],A49)-SUMIFS(科目余额表[期末借方],科目余额表[已审报表项目],L$1,科目余额表[科目名称],A49)</f>
        <v>0</v>
      </c>
      <c r="M49" s="24">
        <f>SUMIFS(科目余额表[期末借方],科目余额表[已审报表项目],M$1,科目余额表[科目名称],A49)-SUMIFS(科目余额表[期末贷方],科目余额表[已审报表项目],M$1,科目余额表[科目名称],A49)</f>
        <v>0</v>
      </c>
      <c r="N49" s="24">
        <f>SUMIFS(科目余额表[期末贷方],科目余额表[已审报表项目],N$1,科目余额表[科目名称],A49)-SUMIFS(科目余额表[期末借方],科目余额表[已审报表项目],N$1,科目余额表[科目名称],A49)</f>
        <v>0</v>
      </c>
      <c r="O49" s="24">
        <f>SUMIFS(科目余额表[期末借方],科目余额表[已审报表项目],O$1,科目余额表[科目名称],A49)-SUMIFS(科目余额表[期末贷方],科目余额表[已审报表项目],O$1,科目余额表[科目名称],A49)</f>
        <v>0</v>
      </c>
      <c r="P49" s="24">
        <f>SUMIFS(科目余额表[期末贷方],科目余额表[已审报表项目],P$1,科目余额表[科目名称],A49)-SUMIFS(科目余额表[期末借方],科目余额表[已审报表项目],P$1,科目余额表[科目名称],A49)</f>
        <v>0</v>
      </c>
      <c r="Q49" s="24">
        <f>SUMIFS(科目余额表[期末借方],科目余额表[已审报表项目],Q$1,科目余额表[科目名称],A49)-SUMIFS(科目余额表[期末贷方],科目余额表[已审报表项目],Q$1,科目余额表[科目名称],A49)</f>
        <v>0</v>
      </c>
      <c r="R49" s="24">
        <f>SUMIFS(科目余额表[期末贷方],科目余额表[已审报表项目],R$1,科目余额表[科目名称],A49)-SUMIFS(科目余额表[期末借方],科目余额表[已审报表项目],R$1,科目余额表[科目名称],A49)</f>
        <v>0</v>
      </c>
      <c r="S49" s="24">
        <f>SUMIFS(科目余额表[期末借方],科目余额表[已审报表项目],S$1,科目余额表[科目名称],A49)-SUMIFS(科目余额表[期末贷方],科目余额表[已审报表项目],S$1,科目余额表[科目名称],A49)</f>
        <v>0</v>
      </c>
      <c r="T49" s="24">
        <f>SUMIFS(科目余额表[期末贷方],科目余额表[已审报表项目],T$1,科目余额表[科目名称],A49)-SUMIFS(科目余额表[期末借方],科目余额表[已审报表项目],T$1,科目余额表[科目名称],A49)</f>
        <v>0</v>
      </c>
    </row>
    <row r="50" spans="2:20">
      <c r="B50" s="42" t="str">
        <f t="shared" si="0"/>
        <v>—</v>
      </c>
      <c r="C50" s="55" t="str">
        <f t="shared" si="1"/>
        <v>—</v>
      </c>
      <c r="E50" s="42" t="str">
        <f t="shared" si="2"/>
        <v>—</v>
      </c>
      <c r="F50" s="42" t="str">
        <f t="shared" si="3"/>
        <v>—</v>
      </c>
      <c r="G50" s="42" t="str">
        <f t="shared" si="4"/>
        <v>—</v>
      </c>
      <c r="H50" s="42" t="str">
        <f t="shared" si="5"/>
        <v>—</v>
      </c>
      <c r="I50" s="42" t="str">
        <f t="shared" si="6"/>
        <v>—</v>
      </c>
      <c r="K50" s="24">
        <f>SUMIFS(科目余额表[期末借方],科目余额表[已审报表项目],K$1,科目余额表[科目名称],A50)-SUMIFS(科目余额表[期末贷方],科目余额表[已审报表项目],K$1,科目余额表[科目名称],A50)</f>
        <v>0</v>
      </c>
      <c r="L50" s="24">
        <f>SUMIFS(科目余额表[期末贷方],科目余额表[已审报表项目],L$1,科目余额表[科目名称],A50)-SUMIFS(科目余额表[期末借方],科目余额表[已审报表项目],L$1,科目余额表[科目名称],A50)</f>
        <v>0</v>
      </c>
      <c r="M50" s="24">
        <f>SUMIFS(科目余额表[期末借方],科目余额表[已审报表项目],M$1,科目余额表[科目名称],A50)-SUMIFS(科目余额表[期末贷方],科目余额表[已审报表项目],M$1,科目余额表[科目名称],A50)</f>
        <v>0</v>
      </c>
      <c r="N50" s="24">
        <f>SUMIFS(科目余额表[期末贷方],科目余额表[已审报表项目],N$1,科目余额表[科目名称],A50)-SUMIFS(科目余额表[期末借方],科目余额表[已审报表项目],N$1,科目余额表[科目名称],A50)</f>
        <v>0</v>
      </c>
      <c r="O50" s="24">
        <f>SUMIFS(科目余额表[期末借方],科目余额表[已审报表项目],O$1,科目余额表[科目名称],A50)-SUMIFS(科目余额表[期末贷方],科目余额表[已审报表项目],O$1,科目余额表[科目名称],A50)</f>
        <v>0</v>
      </c>
      <c r="P50" s="24">
        <f>SUMIFS(科目余额表[期末贷方],科目余额表[已审报表项目],P$1,科目余额表[科目名称],A50)-SUMIFS(科目余额表[期末借方],科目余额表[已审报表项目],P$1,科目余额表[科目名称],A50)</f>
        <v>0</v>
      </c>
      <c r="Q50" s="24">
        <f>SUMIFS(科目余额表[期末借方],科目余额表[已审报表项目],Q$1,科目余额表[科目名称],A50)-SUMIFS(科目余额表[期末贷方],科目余额表[已审报表项目],Q$1,科目余额表[科目名称],A50)</f>
        <v>0</v>
      </c>
      <c r="R50" s="24">
        <f>SUMIFS(科目余额表[期末贷方],科目余额表[已审报表项目],R$1,科目余额表[科目名称],A50)-SUMIFS(科目余额表[期末借方],科目余额表[已审报表项目],R$1,科目余额表[科目名称],A50)</f>
        <v>0</v>
      </c>
      <c r="S50" s="24">
        <f>SUMIFS(科目余额表[期末借方],科目余额表[已审报表项目],S$1,科目余额表[科目名称],A50)-SUMIFS(科目余额表[期末贷方],科目余额表[已审报表项目],S$1,科目余额表[科目名称],A50)</f>
        <v>0</v>
      </c>
      <c r="T50" s="24">
        <f>SUMIFS(科目余额表[期末贷方],科目余额表[已审报表项目],T$1,科目余额表[科目名称],A50)-SUMIFS(科目余额表[期末借方],科目余额表[已审报表项目],T$1,科目余额表[科目名称],A50)</f>
        <v>0</v>
      </c>
    </row>
    <row r="51" spans="2:20">
      <c r="B51" s="42" t="str">
        <f t="shared" si="0"/>
        <v>—</v>
      </c>
      <c r="C51" s="55" t="str">
        <f t="shared" si="1"/>
        <v>—</v>
      </c>
      <c r="E51" s="42" t="str">
        <f t="shared" si="2"/>
        <v>—</v>
      </c>
      <c r="F51" s="42" t="str">
        <f t="shared" si="3"/>
        <v>—</v>
      </c>
      <c r="G51" s="42" t="str">
        <f t="shared" si="4"/>
        <v>—</v>
      </c>
      <c r="H51" s="42" t="str">
        <f t="shared" si="5"/>
        <v>—</v>
      </c>
      <c r="I51" s="42" t="str">
        <f t="shared" si="6"/>
        <v>—</v>
      </c>
      <c r="K51" s="24">
        <f>SUMIFS(科目余额表[期末借方],科目余额表[已审报表项目],K$1,科目余额表[科目名称],A51)-SUMIFS(科目余额表[期末贷方],科目余额表[已审报表项目],K$1,科目余额表[科目名称],A51)</f>
        <v>0</v>
      </c>
      <c r="L51" s="24">
        <f>SUMIFS(科目余额表[期末贷方],科目余额表[已审报表项目],L$1,科目余额表[科目名称],A51)-SUMIFS(科目余额表[期末借方],科目余额表[已审报表项目],L$1,科目余额表[科目名称],A51)</f>
        <v>0</v>
      </c>
      <c r="M51" s="24">
        <f>SUMIFS(科目余额表[期末借方],科目余额表[已审报表项目],M$1,科目余额表[科目名称],A51)-SUMIFS(科目余额表[期末贷方],科目余额表[已审报表项目],M$1,科目余额表[科目名称],A51)</f>
        <v>0</v>
      </c>
      <c r="N51" s="24">
        <f>SUMIFS(科目余额表[期末贷方],科目余额表[已审报表项目],N$1,科目余额表[科目名称],A51)-SUMIFS(科目余额表[期末借方],科目余额表[已审报表项目],N$1,科目余额表[科目名称],A51)</f>
        <v>0</v>
      </c>
      <c r="O51" s="24">
        <f>SUMIFS(科目余额表[期末借方],科目余额表[已审报表项目],O$1,科目余额表[科目名称],A51)-SUMIFS(科目余额表[期末贷方],科目余额表[已审报表项目],O$1,科目余额表[科目名称],A51)</f>
        <v>0</v>
      </c>
      <c r="P51" s="24">
        <f>SUMIFS(科目余额表[期末贷方],科目余额表[已审报表项目],P$1,科目余额表[科目名称],A51)-SUMIFS(科目余额表[期末借方],科目余额表[已审报表项目],P$1,科目余额表[科目名称],A51)</f>
        <v>0</v>
      </c>
      <c r="Q51" s="24">
        <f>SUMIFS(科目余额表[期末借方],科目余额表[已审报表项目],Q$1,科目余额表[科目名称],A51)-SUMIFS(科目余额表[期末贷方],科目余额表[已审报表项目],Q$1,科目余额表[科目名称],A51)</f>
        <v>0</v>
      </c>
      <c r="R51" s="24">
        <f>SUMIFS(科目余额表[期末贷方],科目余额表[已审报表项目],R$1,科目余额表[科目名称],A51)-SUMIFS(科目余额表[期末借方],科目余额表[已审报表项目],R$1,科目余额表[科目名称],A51)</f>
        <v>0</v>
      </c>
      <c r="S51" s="24">
        <f>SUMIFS(科目余额表[期末借方],科目余额表[已审报表项目],S$1,科目余额表[科目名称],A51)-SUMIFS(科目余额表[期末贷方],科目余额表[已审报表项目],S$1,科目余额表[科目名称],A51)</f>
        <v>0</v>
      </c>
      <c r="T51" s="24">
        <f>SUMIFS(科目余额表[期末贷方],科目余额表[已审报表项目],T$1,科目余额表[科目名称],A51)-SUMIFS(科目余额表[期末借方],科目余额表[已审报表项目],T$1,科目余额表[科目名称],A51)</f>
        <v>0</v>
      </c>
    </row>
    <row r="52" spans="2:20">
      <c r="B52" s="42" t="str">
        <f t="shared" si="0"/>
        <v>—</v>
      </c>
      <c r="C52" s="55" t="str">
        <f t="shared" si="1"/>
        <v>—</v>
      </c>
      <c r="E52" s="42" t="str">
        <f t="shared" si="2"/>
        <v>—</v>
      </c>
      <c r="F52" s="42" t="str">
        <f t="shared" si="3"/>
        <v>—</v>
      </c>
      <c r="G52" s="42" t="str">
        <f t="shared" si="4"/>
        <v>—</v>
      </c>
      <c r="H52" s="42" t="str">
        <f t="shared" si="5"/>
        <v>—</v>
      </c>
      <c r="I52" s="42" t="str">
        <f t="shared" si="6"/>
        <v>—</v>
      </c>
      <c r="K52" s="24">
        <f>SUMIFS(科目余额表[期末借方],科目余额表[已审报表项目],K$1,科目余额表[科目名称],A52)-SUMIFS(科目余额表[期末贷方],科目余额表[已审报表项目],K$1,科目余额表[科目名称],A52)</f>
        <v>0</v>
      </c>
      <c r="L52" s="24">
        <f>SUMIFS(科目余额表[期末贷方],科目余额表[已审报表项目],L$1,科目余额表[科目名称],A52)-SUMIFS(科目余额表[期末借方],科目余额表[已审报表项目],L$1,科目余额表[科目名称],A52)</f>
        <v>0</v>
      </c>
      <c r="M52" s="24">
        <f>SUMIFS(科目余额表[期末借方],科目余额表[已审报表项目],M$1,科目余额表[科目名称],A52)-SUMIFS(科目余额表[期末贷方],科目余额表[已审报表项目],M$1,科目余额表[科目名称],A52)</f>
        <v>0</v>
      </c>
      <c r="N52" s="24">
        <f>SUMIFS(科目余额表[期末贷方],科目余额表[已审报表项目],N$1,科目余额表[科目名称],A52)-SUMIFS(科目余额表[期末借方],科目余额表[已审报表项目],N$1,科目余额表[科目名称],A52)</f>
        <v>0</v>
      </c>
      <c r="O52" s="24">
        <f>SUMIFS(科目余额表[期末借方],科目余额表[已审报表项目],O$1,科目余额表[科目名称],A52)-SUMIFS(科目余额表[期末贷方],科目余额表[已审报表项目],O$1,科目余额表[科目名称],A52)</f>
        <v>0</v>
      </c>
      <c r="P52" s="24">
        <f>SUMIFS(科目余额表[期末贷方],科目余额表[已审报表项目],P$1,科目余额表[科目名称],A52)-SUMIFS(科目余额表[期末借方],科目余额表[已审报表项目],P$1,科目余额表[科目名称],A52)</f>
        <v>0</v>
      </c>
      <c r="Q52" s="24">
        <f>SUMIFS(科目余额表[期末借方],科目余额表[已审报表项目],Q$1,科目余额表[科目名称],A52)-SUMIFS(科目余额表[期末贷方],科目余额表[已审报表项目],Q$1,科目余额表[科目名称],A52)</f>
        <v>0</v>
      </c>
      <c r="R52" s="24">
        <f>SUMIFS(科目余额表[期末贷方],科目余额表[已审报表项目],R$1,科目余额表[科目名称],A52)-SUMIFS(科目余额表[期末借方],科目余额表[已审报表项目],R$1,科目余额表[科目名称],A52)</f>
        <v>0</v>
      </c>
      <c r="S52" s="24">
        <f>SUMIFS(科目余额表[期末借方],科目余额表[已审报表项目],S$1,科目余额表[科目名称],A52)-SUMIFS(科目余额表[期末贷方],科目余额表[已审报表项目],S$1,科目余额表[科目名称],A52)</f>
        <v>0</v>
      </c>
      <c r="T52" s="24">
        <f>SUMIFS(科目余额表[期末贷方],科目余额表[已审报表项目],T$1,科目余额表[科目名称],A52)-SUMIFS(科目余额表[期末借方],科目余额表[已审报表项目],T$1,科目余额表[科目名称],A52)</f>
        <v>0</v>
      </c>
    </row>
    <row r="53" spans="2:20">
      <c r="B53" s="42" t="str">
        <f t="shared" si="0"/>
        <v>—</v>
      </c>
      <c r="C53" s="55" t="str">
        <f t="shared" si="1"/>
        <v>—</v>
      </c>
      <c r="E53" s="42" t="str">
        <f t="shared" si="2"/>
        <v>—</v>
      </c>
      <c r="F53" s="42" t="str">
        <f t="shared" si="3"/>
        <v>—</v>
      </c>
      <c r="G53" s="42" t="str">
        <f t="shared" si="4"/>
        <v>—</v>
      </c>
      <c r="H53" s="42" t="str">
        <f t="shared" si="5"/>
        <v>—</v>
      </c>
      <c r="I53" s="42" t="str">
        <f t="shared" si="6"/>
        <v>—</v>
      </c>
      <c r="K53" s="24">
        <f>SUMIFS(科目余额表[期末借方],科目余额表[已审报表项目],K$1,科目余额表[科目名称],A53)-SUMIFS(科目余额表[期末贷方],科目余额表[已审报表项目],K$1,科目余额表[科目名称],A53)</f>
        <v>0</v>
      </c>
      <c r="L53" s="24">
        <f>SUMIFS(科目余额表[期末贷方],科目余额表[已审报表项目],L$1,科目余额表[科目名称],A53)-SUMIFS(科目余额表[期末借方],科目余额表[已审报表项目],L$1,科目余额表[科目名称],A53)</f>
        <v>0</v>
      </c>
      <c r="M53" s="24">
        <f>SUMIFS(科目余额表[期末借方],科目余额表[已审报表项目],M$1,科目余额表[科目名称],A53)-SUMIFS(科目余额表[期末贷方],科目余额表[已审报表项目],M$1,科目余额表[科目名称],A53)</f>
        <v>0</v>
      </c>
      <c r="N53" s="24">
        <f>SUMIFS(科目余额表[期末贷方],科目余额表[已审报表项目],N$1,科目余额表[科目名称],A53)-SUMIFS(科目余额表[期末借方],科目余额表[已审报表项目],N$1,科目余额表[科目名称],A53)</f>
        <v>0</v>
      </c>
      <c r="O53" s="24">
        <f>SUMIFS(科目余额表[期末借方],科目余额表[已审报表项目],O$1,科目余额表[科目名称],A53)-SUMIFS(科目余额表[期末贷方],科目余额表[已审报表项目],O$1,科目余额表[科目名称],A53)</f>
        <v>0</v>
      </c>
      <c r="P53" s="24">
        <f>SUMIFS(科目余额表[期末贷方],科目余额表[已审报表项目],P$1,科目余额表[科目名称],A53)-SUMIFS(科目余额表[期末借方],科目余额表[已审报表项目],P$1,科目余额表[科目名称],A53)</f>
        <v>0</v>
      </c>
      <c r="Q53" s="24">
        <f>SUMIFS(科目余额表[期末借方],科目余额表[已审报表项目],Q$1,科目余额表[科目名称],A53)-SUMIFS(科目余额表[期末贷方],科目余额表[已审报表项目],Q$1,科目余额表[科目名称],A53)</f>
        <v>0</v>
      </c>
      <c r="R53" s="24">
        <f>SUMIFS(科目余额表[期末贷方],科目余额表[已审报表项目],R$1,科目余额表[科目名称],A53)-SUMIFS(科目余额表[期末借方],科目余额表[已审报表项目],R$1,科目余额表[科目名称],A53)</f>
        <v>0</v>
      </c>
      <c r="S53" s="24">
        <f>SUMIFS(科目余额表[期末借方],科目余额表[已审报表项目],S$1,科目余额表[科目名称],A53)-SUMIFS(科目余额表[期末贷方],科目余额表[已审报表项目],S$1,科目余额表[科目名称],A53)</f>
        <v>0</v>
      </c>
      <c r="T53" s="24">
        <f>SUMIFS(科目余额表[期末贷方],科目余额表[已审报表项目],T$1,科目余额表[科目名称],A53)-SUMIFS(科目余额表[期末借方],科目余额表[已审报表项目],T$1,科目余额表[科目名称],A53)</f>
        <v>0</v>
      </c>
    </row>
    <row r="54" spans="2:20">
      <c r="B54" s="42" t="str">
        <f t="shared" si="0"/>
        <v>—</v>
      </c>
      <c r="C54" s="55" t="str">
        <f t="shared" si="1"/>
        <v>—</v>
      </c>
      <c r="E54" s="42" t="str">
        <f t="shared" si="2"/>
        <v>—</v>
      </c>
      <c r="F54" s="42" t="str">
        <f t="shared" si="3"/>
        <v>—</v>
      </c>
      <c r="G54" s="42" t="str">
        <f t="shared" si="4"/>
        <v>—</v>
      </c>
      <c r="H54" s="42" t="str">
        <f t="shared" si="5"/>
        <v>—</v>
      </c>
      <c r="I54" s="42" t="str">
        <f t="shared" si="6"/>
        <v>—</v>
      </c>
      <c r="K54" s="24">
        <f>SUMIFS(科目余额表[期末借方],科目余额表[已审报表项目],K$1,科目余额表[科目名称],A54)-SUMIFS(科目余额表[期末贷方],科目余额表[已审报表项目],K$1,科目余额表[科目名称],A54)</f>
        <v>0</v>
      </c>
      <c r="L54" s="24">
        <f>SUMIFS(科目余额表[期末贷方],科目余额表[已审报表项目],L$1,科目余额表[科目名称],A54)-SUMIFS(科目余额表[期末借方],科目余额表[已审报表项目],L$1,科目余额表[科目名称],A54)</f>
        <v>0</v>
      </c>
      <c r="M54" s="24">
        <f>SUMIFS(科目余额表[期末借方],科目余额表[已审报表项目],M$1,科目余额表[科目名称],A54)-SUMIFS(科目余额表[期末贷方],科目余额表[已审报表项目],M$1,科目余额表[科目名称],A54)</f>
        <v>0</v>
      </c>
      <c r="N54" s="24">
        <f>SUMIFS(科目余额表[期末贷方],科目余额表[已审报表项目],N$1,科目余额表[科目名称],A54)-SUMIFS(科目余额表[期末借方],科目余额表[已审报表项目],N$1,科目余额表[科目名称],A54)</f>
        <v>0</v>
      </c>
      <c r="O54" s="24">
        <f>SUMIFS(科目余额表[期末借方],科目余额表[已审报表项目],O$1,科目余额表[科目名称],A54)-SUMIFS(科目余额表[期末贷方],科目余额表[已审报表项目],O$1,科目余额表[科目名称],A54)</f>
        <v>0</v>
      </c>
      <c r="P54" s="24">
        <f>SUMIFS(科目余额表[期末贷方],科目余额表[已审报表项目],P$1,科目余额表[科目名称],A54)-SUMIFS(科目余额表[期末借方],科目余额表[已审报表项目],P$1,科目余额表[科目名称],A54)</f>
        <v>0</v>
      </c>
      <c r="Q54" s="24">
        <f>SUMIFS(科目余额表[期末借方],科目余额表[已审报表项目],Q$1,科目余额表[科目名称],A54)-SUMIFS(科目余额表[期末贷方],科目余额表[已审报表项目],Q$1,科目余额表[科目名称],A54)</f>
        <v>0</v>
      </c>
      <c r="R54" s="24">
        <f>SUMIFS(科目余额表[期末贷方],科目余额表[已审报表项目],R$1,科目余额表[科目名称],A54)-SUMIFS(科目余额表[期末借方],科目余额表[已审报表项目],R$1,科目余额表[科目名称],A54)</f>
        <v>0</v>
      </c>
      <c r="S54" s="24">
        <f>SUMIFS(科目余额表[期末借方],科目余额表[已审报表项目],S$1,科目余额表[科目名称],A54)-SUMIFS(科目余额表[期末贷方],科目余额表[已审报表项目],S$1,科目余额表[科目名称],A54)</f>
        <v>0</v>
      </c>
      <c r="T54" s="24">
        <f>SUMIFS(科目余额表[期末贷方],科目余额表[已审报表项目],T$1,科目余额表[科目名称],A54)-SUMIFS(科目余额表[期末借方],科目余额表[已审报表项目],T$1,科目余额表[科目名称],A54)</f>
        <v>0</v>
      </c>
    </row>
    <row r="55" spans="2:20">
      <c r="B55" s="42" t="str">
        <f t="shared" si="0"/>
        <v>—</v>
      </c>
      <c r="C55" s="55" t="str">
        <f t="shared" si="1"/>
        <v>—</v>
      </c>
      <c r="E55" s="42" t="str">
        <f t="shared" si="2"/>
        <v>—</v>
      </c>
      <c r="F55" s="42" t="str">
        <f t="shared" si="3"/>
        <v>—</v>
      </c>
      <c r="G55" s="42" t="str">
        <f t="shared" si="4"/>
        <v>—</v>
      </c>
      <c r="H55" s="42" t="str">
        <f t="shared" si="5"/>
        <v>—</v>
      </c>
      <c r="I55" s="42" t="str">
        <f t="shared" si="6"/>
        <v>—</v>
      </c>
      <c r="K55" s="24">
        <f>SUMIFS(科目余额表[期末借方],科目余额表[已审报表项目],K$1,科目余额表[科目名称],A55)-SUMIFS(科目余额表[期末贷方],科目余额表[已审报表项目],K$1,科目余额表[科目名称],A55)</f>
        <v>0</v>
      </c>
      <c r="L55" s="24">
        <f>SUMIFS(科目余额表[期末贷方],科目余额表[已审报表项目],L$1,科目余额表[科目名称],A55)-SUMIFS(科目余额表[期末借方],科目余额表[已审报表项目],L$1,科目余额表[科目名称],A55)</f>
        <v>0</v>
      </c>
      <c r="M55" s="24">
        <f>SUMIFS(科目余额表[期末借方],科目余额表[已审报表项目],M$1,科目余额表[科目名称],A55)-SUMIFS(科目余额表[期末贷方],科目余额表[已审报表项目],M$1,科目余额表[科目名称],A55)</f>
        <v>0</v>
      </c>
      <c r="N55" s="24">
        <f>SUMIFS(科目余额表[期末贷方],科目余额表[已审报表项目],N$1,科目余额表[科目名称],A55)-SUMIFS(科目余额表[期末借方],科目余额表[已审报表项目],N$1,科目余额表[科目名称],A55)</f>
        <v>0</v>
      </c>
      <c r="O55" s="24">
        <f>SUMIFS(科目余额表[期末借方],科目余额表[已审报表项目],O$1,科目余额表[科目名称],A55)-SUMIFS(科目余额表[期末贷方],科目余额表[已审报表项目],O$1,科目余额表[科目名称],A55)</f>
        <v>0</v>
      </c>
      <c r="P55" s="24">
        <f>SUMIFS(科目余额表[期末贷方],科目余额表[已审报表项目],P$1,科目余额表[科目名称],A55)-SUMIFS(科目余额表[期末借方],科目余额表[已审报表项目],P$1,科目余额表[科目名称],A55)</f>
        <v>0</v>
      </c>
      <c r="Q55" s="24">
        <f>SUMIFS(科目余额表[期末借方],科目余额表[已审报表项目],Q$1,科目余额表[科目名称],A55)-SUMIFS(科目余额表[期末贷方],科目余额表[已审报表项目],Q$1,科目余额表[科目名称],A55)</f>
        <v>0</v>
      </c>
      <c r="R55" s="24">
        <f>SUMIFS(科目余额表[期末贷方],科目余额表[已审报表项目],R$1,科目余额表[科目名称],A55)-SUMIFS(科目余额表[期末借方],科目余额表[已审报表项目],R$1,科目余额表[科目名称],A55)</f>
        <v>0</v>
      </c>
      <c r="S55" s="24">
        <f>SUMIFS(科目余额表[期末借方],科目余额表[已审报表项目],S$1,科目余额表[科目名称],A55)-SUMIFS(科目余额表[期末贷方],科目余额表[已审报表项目],S$1,科目余额表[科目名称],A55)</f>
        <v>0</v>
      </c>
      <c r="T55" s="24">
        <f>SUMIFS(科目余额表[期末贷方],科目余额表[已审报表项目],T$1,科目余额表[科目名称],A55)-SUMIFS(科目余额表[期末借方],科目余额表[已审报表项目],T$1,科目余额表[科目名称],A55)</f>
        <v>0</v>
      </c>
    </row>
    <row r="56" spans="2:20">
      <c r="B56" s="42" t="str">
        <f t="shared" si="0"/>
        <v>—</v>
      </c>
      <c r="C56" s="55" t="str">
        <f t="shared" si="1"/>
        <v>—</v>
      </c>
      <c r="E56" s="42" t="str">
        <f t="shared" si="2"/>
        <v>—</v>
      </c>
      <c r="F56" s="42" t="str">
        <f t="shared" si="3"/>
        <v>—</v>
      </c>
      <c r="G56" s="42" t="str">
        <f t="shared" si="4"/>
        <v>—</v>
      </c>
      <c r="H56" s="42" t="str">
        <f t="shared" si="5"/>
        <v>—</v>
      </c>
      <c r="I56" s="42" t="str">
        <f t="shared" si="6"/>
        <v>—</v>
      </c>
      <c r="K56" s="24">
        <f>SUMIFS(科目余额表[期末借方],科目余额表[已审报表项目],K$1,科目余额表[科目名称],A56)-SUMIFS(科目余额表[期末贷方],科目余额表[已审报表项目],K$1,科目余额表[科目名称],A56)</f>
        <v>0</v>
      </c>
      <c r="L56" s="24">
        <f>SUMIFS(科目余额表[期末贷方],科目余额表[已审报表项目],L$1,科目余额表[科目名称],A56)-SUMIFS(科目余额表[期末借方],科目余额表[已审报表项目],L$1,科目余额表[科目名称],A56)</f>
        <v>0</v>
      </c>
      <c r="M56" s="24">
        <f>SUMIFS(科目余额表[期末借方],科目余额表[已审报表项目],M$1,科目余额表[科目名称],A56)-SUMIFS(科目余额表[期末贷方],科目余额表[已审报表项目],M$1,科目余额表[科目名称],A56)</f>
        <v>0</v>
      </c>
      <c r="N56" s="24">
        <f>SUMIFS(科目余额表[期末贷方],科目余额表[已审报表项目],N$1,科目余额表[科目名称],A56)-SUMIFS(科目余额表[期末借方],科目余额表[已审报表项目],N$1,科目余额表[科目名称],A56)</f>
        <v>0</v>
      </c>
      <c r="O56" s="24">
        <f>SUMIFS(科目余额表[期末借方],科目余额表[已审报表项目],O$1,科目余额表[科目名称],A56)-SUMIFS(科目余额表[期末贷方],科目余额表[已审报表项目],O$1,科目余额表[科目名称],A56)</f>
        <v>0</v>
      </c>
      <c r="P56" s="24">
        <f>SUMIFS(科目余额表[期末贷方],科目余额表[已审报表项目],P$1,科目余额表[科目名称],A56)-SUMIFS(科目余额表[期末借方],科目余额表[已审报表项目],P$1,科目余额表[科目名称],A56)</f>
        <v>0</v>
      </c>
      <c r="Q56" s="24">
        <f>SUMIFS(科目余额表[期末借方],科目余额表[已审报表项目],Q$1,科目余额表[科目名称],A56)-SUMIFS(科目余额表[期末贷方],科目余额表[已审报表项目],Q$1,科目余额表[科目名称],A56)</f>
        <v>0</v>
      </c>
      <c r="R56" s="24">
        <f>SUMIFS(科目余额表[期末贷方],科目余额表[已审报表项目],R$1,科目余额表[科目名称],A56)-SUMIFS(科目余额表[期末借方],科目余额表[已审报表项目],R$1,科目余额表[科目名称],A56)</f>
        <v>0</v>
      </c>
      <c r="S56" s="24">
        <f>SUMIFS(科目余额表[期末借方],科目余额表[已审报表项目],S$1,科目余额表[科目名称],A56)-SUMIFS(科目余额表[期末贷方],科目余额表[已审报表项目],S$1,科目余额表[科目名称],A56)</f>
        <v>0</v>
      </c>
      <c r="T56" s="24">
        <f>SUMIFS(科目余额表[期末贷方],科目余额表[已审报表项目],T$1,科目余额表[科目名称],A56)-SUMIFS(科目余额表[期末借方],科目余额表[已审报表项目],T$1,科目余额表[科目名称],A56)</f>
        <v>0</v>
      </c>
    </row>
    <row r="57" spans="2:20">
      <c r="B57" s="42" t="str">
        <f t="shared" si="0"/>
        <v>—</v>
      </c>
      <c r="C57" s="55" t="str">
        <f t="shared" si="1"/>
        <v>—</v>
      </c>
      <c r="E57" s="42" t="str">
        <f t="shared" si="2"/>
        <v>—</v>
      </c>
      <c r="F57" s="42" t="str">
        <f t="shared" si="3"/>
        <v>—</v>
      </c>
      <c r="G57" s="42" t="str">
        <f t="shared" si="4"/>
        <v>—</v>
      </c>
      <c r="H57" s="42" t="str">
        <f t="shared" si="5"/>
        <v>—</v>
      </c>
      <c r="I57" s="42" t="str">
        <f t="shared" si="6"/>
        <v>—</v>
      </c>
      <c r="K57" s="24">
        <f>SUMIFS(科目余额表[期末借方],科目余额表[已审报表项目],K$1,科目余额表[科目名称],A57)-SUMIFS(科目余额表[期末贷方],科目余额表[已审报表项目],K$1,科目余额表[科目名称],A57)</f>
        <v>0</v>
      </c>
      <c r="L57" s="24">
        <f>SUMIFS(科目余额表[期末贷方],科目余额表[已审报表项目],L$1,科目余额表[科目名称],A57)-SUMIFS(科目余额表[期末借方],科目余额表[已审报表项目],L$1,科目余额表[科目名称],A57)</f>
        <v>0</v>
      </c>
      <c r="M57" s="24">
        <f>SUMIFS(科目余额表[期末借方],科目余额表[已审报表项目],M$1,科目余额表[科目名称],A57)-SUMIFS(科目余额表[期末贷方],科目余额表[已审报表项目],M$1,科目余额表[科目名称],A57)</f>
        <v>0</v>
      </c>
      <c r="N57" s="24">
        <f>SUMIFS(科目余额表[期末贷方],科目余额表[已审报表项目],N$1,科目余额表[科目名称],A57)-SUMIFS(科目余额表[期末借方],科目余额表[已审报表项目],N$1,科目余额表[科目名称],A57)</f>
        <v>0</v>
      </c>
      <c r="O57" s="24">
        <f>SUMIFS(科目余额表[期末借方],科目余额表[已审报表项目],O$1,科目余额表[科目名称],A57)-SUMIFS(科目余额表[期末贷方],科目余额表[已审报表项目],O$1,科目余额表[科目名称],A57)</f>
        <v>0</v>
      </c>
      <c r="P57" s="24">
        <f>SUMIFS(科目余额表[期末贷方],科目余额表[已审报表项目],P$1,科目余额表[科目名称],A57)-SUMIFS(科目余额表[期末借方],科目余额表[已审报表项目],P$1,科目余额表[科目名称],A57)</f>
        <v>0</v>
      </c>
      <c r="Q57" s="24">
        <f>SUMIFS(科目余额表[期末借方],科目余额表[已审报表项目],Q$1,科目余额表[科目名称],A57)-SUMIFS(科目余额表[期末贷方],科目余额表[已审报表项目],Q$1,科目余额表[科目名称],A57)</f>
        <v>0</v>
      </c>
      <c r="R57" s="24">
        <f>SUMIFS(科目余额表[期末贷方],科目余额表[已审报表项目],R$1,科目余额表[科目名称],A57)-SUMIFS(科目余额表[期末借方],科目余额表[已审报表项目],R$1,科目余额表[科目名称],A57)</f>
        <v>0</v>
      </c>
      <c r="S57" s="24">
        <f>SUMIFS(科目余额表[期末借方],科目余额表[已审报表项目],S$1,科目余额表[科目名称],A57)-SUMIFS(科目余额表[期末贷方],科目余额表[已审报表项目],S$1,科目余额表[科目名称],A57)</f>
        <v>0</v>
      </c>
      <c r="T57" s="24">
        <f>SUMIFS(科目余额表[期末贷方],科目余额表[已审报表项目],T$1,科目余额表[科目名称],A57)-SUMIFS(科目余额表[期末借方],科目余额表[已审报表项目],T$1,科目余额表[科目名称],A57)</f>
        <v>0</v>
      </c>
    </row>
    <row r="58" spans="2:20">
      <c r="B58" s="42" t="str">
        <f t="shared" si="0"/>
        <v>—</v>
      </c>
      <c r="C58" s="55" t="str">
        <f t="shared" si="1"/>
        <v>—</v>
      </c>
      <c r="E58" s="42" t="str">
        <f t="shared" si="2"/>
        <v>—</v>
      </c>
      <c r="F58" s="42" t="str">
        <f t="shared" si="3"/>
        <v>—</v>
      </c>
      <c r="G58" s="42" t="str">
        <f t="shared" si="4"/>
        <v>—</v>
      </c>
      <c r="H58" s="42" t="str">
        <f t="shared" si="5"/>
        <v>—</v>
      </c>
      <c r="I58" s="42" t="str">
        <f t="shared" si="6"/>
        <v>—</v>
      </c>
      <c r="K58" s="24">
        <f>SUMIFS(科目余额表[期末借方],科目余额表[已审报表项目],K$1,科目余额表[科目名称],A58)-SUMIFS(科目余额表[期末贷方],科目余额表[已审报表项目],K$1,科目余额表[科目名称],A58)</f>
        <v>0</v>
      </c>
      <c r="L58" s="24">
        <f>SUMIFS(科目余额表[期末贷方],科目余额表[已审报表项目],L$1,科目余额表[科目名称],A58)-SUMIFS(科目余额表[期末借方],科目余额表[已审报表项目],L$1,科目余额表[科目名称],A58)</f>
        <v>0</v>
      </c>
      <c r="M58" s="24">
        <f>SUMIFS(科目余额表[期末借方],科目余额表[已审报表项目],M$1,科目余额表[科目名称],A58)-SUMIFS(科目余额表[期末贷方],科目余额表[已审报表项目],M$1,科目余额表[科目名称],A58)</f>
        <v>0</v>
      </c>
      <c r="N58" s="24">
        <f>SUMIFS(科目余额表[期末贷方],科目余额表[已审报表项目],N$1,科目余额表[科目名称],A58)-SUMIFS(科目余额表[期末借方],科目余额表[已审报表项目],N$1,科目余额表[科目名称],A58)</f>
        <v>0</v>
      </c>
      <c r="O58" s="24">
        <f>SUMIFS(科目余额表[期末借方],科目余额表[已审报表项目],O$1,科目余额表[科目名称],A58)-SUMIFS(科目余额表[期末贷方],科目余额表[已审报表项目],O$1,科目余额表[科目名称],A58)</f>
        <v>0</v>
      </c>
      <c r="P58" s="24">
        <f>SUMIFS(科目余额表[期末贷方],科目余额表[已审报表项目],P$1,科目余额表[科目名称],A58)-SUMIFS(科目余额表[期末借方],科目余额表[已审报表项目],P$1,科目余额表[科目名称],A58)</f>
        <v>0</v>
      </c>
      <c r="Q58" s="24">
        <f>SUMIFS(科目余额表[期末借方],科目余额表[已审报表项目],Q$1,科目余额表[科目名称],A58)-SUMIFS(科目余额表[期末贷方],科目余额表[已审报表项目],Q$1,科目余额表[科目名称],A58)</f>
        <v>0</v>
      </c>
      <c r="R58" s="24">
        <f>SUMIFS(科目余额表[期末贷方],科目余额表[已审报表项目],R$1,科目余额表[科目名称],A58)-SUMIFS(科目余额表[期末借方],科目余额表[已审报表项目],R$1,科目余额表[科目名称],A58)</f>
        <v>0</v>
      </c>
      <c r="S58" s="24">
        <f>SUMIFS(科目余额表[期末借方],科目余额表[已审报表项目],S$1,科目余额表[科目名称],A58)-SUMIFS(科目余额表[期末贷方],科目余额表[已审报表项目],S$1,科目余额表[科目名称],A58)</f>
        <v>0</v>
      </c>
      <c r="T58" s="24">
        <f>SUMIFS(科目余额表[期末贷方],科目余额表[已审报表项目],T$1,科目余额表[科目名称],A58)-SUMIFS(科目余额表[期末借方],科目余额表[已审报表项目],T$1,科目余额表[科目名称],A58)</f>
        <v>0</v>
      </c>
    </row>
    <row r="59" spans="2:20">
      <c r="B59" s="42" t="str">
        <f t="shared" si="0"/>
        <v>—</v>
      </c>
      <c r="C59" s="55" t="str">
        <f t="shared" si="1"/>
        <v>—</v>
      </c>
      <c r="E59" s="42" t="str">
        <f t="shared" si="2"/>
        <v>—</v>
      </c>
      <c r="F59" s="42" t="str">
        <f t="shared" si="3"/>
        <v>—</v>
      </c>
      <c r="G59" s="42" t="str">
        <f t="shared" si="4"/>
        <v>—</v>
      </c>
      <c r="H59" s="42" t="str">
        <f t="shared" si="5"/>
        <v>—</v>
      </c>
      <c r="I59" s="42" t="str">
        <f t="shared" si="6"/>
        <v>—</v>
      </c>
      <c r="K59" s="24">
        <f>SUMIFS(科目余额表[期末借方],科目余额表[已审报表项目],K$1,科目余额表[科目名称],A59)-SUMIFS(科目余额表[期末贷方],科目余额表[已审报表项目],K$1,科目余额表[科目名称],A59)</f>
        <v>0</v>
      </c>
      <c r="L59" s="24">
        <f>SUMIFS(科目余额表[期末贷方],科目余额表[已审报表项目],L$1,科目余额表[科目名称],A59)-SUMIFS(科目余额表[期末借方],科目余额表[已审报表项目],L$1,科目余额表[科目名称],A59)</f>
        <v>0</v>
      </c>
      <c r="M59" s="24">
        <f>SUMIFS(科目余额表[期末借方],科目余额表[已审报表项目],M$1,科目余额表[科目名称],A59)-SUMIFS(科目余额表[期末贷方],科目余额表[已审报表项目],M$1,科目余额表[科目名称],A59)</f>
        <v>0</v>
      </c>
      <c r="N59" s="24">
        <f>SUMIFS(科目余额表[期末贷方],科目余额表[已审报表项目],N$1,科目余额表[科目名称],A59)-SUMIFS(科目余额表[期末借方],科目余额表[已审报表项目],N$1,科目余额表[科目名称],A59)</f>
        <v>0</v>
      </c>
      <c r="O59" s="24">
        <f>SUMIFS(科目余额表[期末借方],科目余额表[已审报表项目],O$1,科目余额表[科目名称],A59)-SUMIFS(科目余额表[期末贷方],科目余额表[已审报表项目],O$1,科目余额表[科目名称],A59)</f>
        <v>0</v>
      </c>
      <c r="P59" s="24">
        <f>SUMIFS(科目余额表[期末贷方],科目余额表[已审报表项目],P$1,科目余额表[科目名称],A59)-SUMIFS(科目余额表[期末借方],科目余额表[已审报表项目],P$1,科目余额表[科目名称],A59)</f>
        <v>0</v>
      </c>
      <c r="Q59" s="24">
        <f>SUMIFS(科目余额表[期末借方],科目余额表[已审报表项目],Q$1,科目余额表[科目名称],A59)-SUMIFS(科目余额表[期末贷方],科目余额表[已审报表项目],Q$1,科目余额表[科目名称],A59)</f>
        <v>0</v>
      </c>
      <c r="R59" s="24">
        <f>SUMIFS(科目余额表[期末贷方],科目余额表[已审报表项目],R$1,科目余额表[科目名称],A59)-SUMIFS(科目余额表[期末借方],科目余额表[已审报表项目],R$1,科目余额表[科目名称],A59)</f>
        <v>0</v>
      </c>
      <c r="S59" s="24">
        <f>SUMIFS(科目余额表[期末借方],科目余额表[已审报表项目],S$1,科目余额表[科目名称],A59)-SUMIFS(科目余额表[期末贷方],科目余额表[已审报表项目],S$1,科目余额表[科目名称],A59)</f>
        <v>0</v>
      </c>
      <c r="T59" s="24">
        <f>SUMIFS(科目余额表[期末贷方],科目余额表[已审报表项目],T$1,科目余额表[科目名称],A59)-SUMIFS(科目余额表[期末借方],科目余额表[已审报表项目],T$1,科目余额表[科目名称],A59)</f>
        <v>0</v>
      </c>
    </row>
    <row r="60" spans="2:20">
      <c r="B60" s="42" t="str">
        <f t="shared" si="0"/>
        <v>—</v>
      </c>
      <c r="C60" s="55" t="str">
        <f t="shared" si="1"/>
        <v>—</v>
      </c>
      <c r="E60" s="42" t="str">
        <f t="shared" si="2"/>
        <v>—</v>
      </c>
      <c r="F60" s="42" t="str">
        <f t="shared" si="3"/>
        <v>—</v>
      </c>
      <c r="G60" s="42" t="str">
        <f t="shared" si="4"/>
        <v>—</v>
      </c>
      <c r="H60" s="42" t="str">
        <f t="shared" si="5"/>
        <v>—</v>
      </c>
      <c r="I60" s="42" t="str">
        <f t="shared" si="6"/>
        <v>—</v>
      </c>
      <c r="K60" s="24">
        <f>SUMIFS(科目余额表[期末借方],科目余额表[已审报表项目],K$1,科目余额表[科目名称],A60)-SUMIFS(科目余额表[期末贷方],科目余额表[已审报表项目],K$1,科目余额表[科目名称],A60)</f>
        <v>0</v>
      </c>
      <c r="L60" s="24">
        <f>SUMIFS(科目余额表[期末贷方],科目余额表[已审报表项目],L$1,科目余额表[科目名称],A60)-SUMIFS(科目余额表[期末借方],科目余额表[已审报表项目],L$1,科目余额表[科目名称],A60)</f>
        <v>0</v>
      </c>
      <c r="M60" s="24">
        <f>SUMIFS(科目余额表[期末借方],科目余额表[已审报表项目],M$1,科目余额表[科目名称],A60)-SUMIFS(科目余额表[期末贷方],科目余额表[已审报表项目],M$1,科目余额表[科目名称],A60)</f>
        <v>0</v>
      </c>
      <c r="N60" s="24">
        <f>SUMIFS(科目余额表[期末贷方],科目余额表[已审报表项目],N$1,科目余额表[科目名称],A60)-SUMIFS(科目余额表[期末借方],科目余额表[已审报表项目],N$1,科目余额表[科目名称],A60)</f>
        <v>0</v>
      </c>
      <c r="O60" s="24">
        <f>SUMIFS(科目余额表[期末借方],科目余额表[已审报表项目],O$1,科目余额表[科目名称],A60)-SUMIFS(科目余额表[期末贷方],科目余额表[已审报表项目],O$1,科目余额表[科目名称],A60)</f>
        <v>0</v>
      </c>
      <c r="P60" s="24">
        <f>SUMIFS(科目余额表[期末贷方],科目余额表[已审报表项目],P$1,科目余额表[科目名称],A60)-SUMIFS(科目余额表[期末借方],科目余额表[已审报表项目],P$1,科目余额表[科目名称],A60)</f>
        <v>0</v>
      </c>
      <c r="Q60" s="24">
        <f>SUMIFS(科目余额表[期末借方],科目余额表[已审报表项目],Q$1,科目余额表[科目名称],A60)-SUMIFS(科目余额表[期末贷方],科目余额表[已审报表项目],Q$1,科目余额表[科目名称],A60)</f>
        <v>0</v>
      </c>
      <c r="R60" s="24">
        <f>SUMIFS(科目余额表[期末贷方],科目余额表[已审报表项目],R$1,科目余额表[科目名称],A60)-SUMIFS(科目余额表[期末借方],科目余额表[已审报表项目],R$1,科目余额表[科目名称],A60)</f>
        <v>0</v>
      </c>
      <c r="S60" s="24">
        <f>SUMIFS(科目余额表[期末借方],科目余额表[已审报表项目],S$1,科目余额表[科目名称],A60)-SUMIFS(科目余额表[期末贷方],科目余额表[已审报表项目],S$1,科目余额表[科目名称],A60)</f>
        <v>0</v>
      </c>
      <c r="T60" s="24">
        <f>SUMIFS(科目余额表[期末贷方],科目余额表[已审报表项目],T$1,科目余额表[科目名称],A60)-SUMIFS(科目余额表[期末借方],科目余额表[已审报表项目],T$1,科目余额表[科目名称],A60)</f>
        <v>0</v>
      </c>
    </row>
    <row r="61" spans="2:20">
      <c r="B61" s="42" t="str">
        <f t="shared" si="0"/>
        <v>—</v>
      </c>
      <c r="C61" s="55" t="str">
        <f t="shared" si="1"/>
        <v>—</v>
      </c>
      <c r="E61" s="42" t="str">
        <f t="shared" si="2"/>
        <v>—</v>
      </c>
      <c r="F61" s="42" t="str">
        <f t="shared" si="3"/>
        <v>—</v>
      </c>
      <c r="G61" s="42" t="str">
        <f t="shared" si="4"/>
        <v>—</v>
      </c>
      <c r="H61" s="42" t="str">
        <f t="shared" si="5"/>
        <v>—</v>
      </c>
      <c r="I61" s="42" t="str">
        <f t="shared" si="6"/>
        <v>—</v>
      </c>
      <c r="K61" s="24">
        <f>SUMIFS(科目余额表[期末借方],科目余额表[已审报表项目],K$1,科目余额表[科目名称],A61)-SUMIFS(科目余额表[期末贷方],科目余额表[已审报表项目],K$1,科目余额表[科目名称],A61)</f>
        <v>0</v>
      </c>
      <c r="L61" s="24">
        <f>SUMIFS(科目余额表[期末贷方],科目余额表[已审报表项目],L$1,科目余额表[科目名称],A61)-SUMIFS(科目余额表[期末借方],科目余额表[已审报表项目],L$1,科目余额表[科目名称],A61)</f>
        <v>0</v>
      </c>
      <c r="M61" s="24">
        <f>SUMIFS(科目余额表[期末借方],科目余额表[已审报表项目],M$1,科目余额表[科目名称],A61)-SUMIFS(科目余额表[期末贷方],科目余额表[已审报表项目],M$1,科目余额表[科目名称],A61)</f>
        <v>0</v>
      </c>
      <c r="N61" s="24">
        <f>SUMIFS(科目余额表[期末贷方],科目余额表[已审报表项目],N$1,科目余额表[科目名称],A61)-SUMIFS(科目余额表[期末借方],科目余额表[已审报表项目],N$1,科目余额表[科目名称],A61)</f>
        <v>0</v>
      </c>
      <c r="O61" s="24">
        <f>SUMIFS(科目余额表[期末借方],科目余额表[已审报表项目],O$1,科目余额表[科目名称],A61)-SUMIFS(科目余额表[期末贷方],科目余额表[已审报表项目],O$1,科目余额表[科目名称],A61)</f>
        <v>0</v>
      </c>
      <c r="P61" s="24">
        <f>SUMIFS(科目余额表[期末贷方],科目余额表[已审报表项目],P$1,科目余额表[科目名称],A61)-SUMIFS(科目余额表[期末借方],科目余额表[已审报表项目],P$1,科目余额表[科目名称],A61)</f>
        <v>0</v>
      </c>
      <c r="Q61" s="24">
        <f>SUMIFS(科目余额表[期末借方],科目余额表[已审报表项目],Q$1,科目余额表[科目名称],A61)-SUMIFS(科目余额表[期末贷方],科目余额表[已审报表项目],Q$1,科目余额表[科目名称],A61)</f>
        <v>0</v>
      </c>
      <c r="R61" s="24">
        <f>SUMIFS(科目余额表[期末贷方],科目余额表[已审报表项目],R$1,科目余额表[科目名称],A61)-SUMIFS(科目余额表[期末借方],科目余额表[已审报表项目],R$1,科目余额表[科目名称],A61)</f>
        <v>0</v>
      </c>
      <c r="S61" s="24">
        <f>SUMIFS(科目余额表[期末借方],科目余额表[已审报表项目],S$1,科目余额表[科目名称],A61)-SUMIFS(科目余额表[期末贷方],科目余额表[已审报表项目],S$1,科目余额表[科目名称],A61)</f>
        <v>0</v>
      </c>
      <c r="T61" s="24">
        <f>SUMIFS(科目余额表[期末贷方],科目余额表[已审报表项目],T$1,科目余额表[科目名称],A61)-SUMIFS(科目余额表[期末借方],科目余额表[已审报表项目],T$1,科目余额表[科目名称],A61)</f>
        <v>0</v>
      </c>
    </row>
    <row r="62" spans="2:20">
      <c r="B62" s="42" t="str">
        <f t="shared" si="0"/>
        <v>—</v>
      </c>
      <c r="C62" s="55" t="str">
        <f t="shared" si="1"/>
        <v>—</v>
      </c>
      <c r="E62" s="42" t="str">
        <f t="shared" si="2"/>
        <v>—</v>
      </c>
      <c r="F62" s="42" t="str">
        <f t="shared" si="3"/>
        <v>—</v>
      </c>
      <c r="G62" s="42" t="str">
        <f t="shared" si="4"/>
        <v>—</v>
      </c>
      <c r="H62" s="42" t="str">
        <f t="shared" si="5"/>
        <v>—</v>
      </c>
      <c r="I62" s="42" t="str">
        <f t="shared" si="6"/>
        <v>—</v>
      </c>
      <c r="K62" s="24">
        <f>SUMIFS(科目余额表[期末借方],科目余额表[已审报表项目],K$1,科目余额表[科目名称],A62)-SUMIFS(科目余额表[期末贷方],科目余额表[已审报表项目],K$1,科目余额表[科目名称],A62)</f>
        <v>0</v>
      </c>
      <c r="L62" s="24">
        <f>SUMIFS(科目余额表[期末贷方],科目余额表[已审报表项目],L$1,科目余额表[科目名称],A62)-SUMIFS(科目余额表[期末借方],科目余额表[已审报表项目],L$1,科目余额表[科目名称],A62)</f>
        <v>0</v>
      </c>
      <c r="M62" s="24">
        <f>SUMIFS(科目余额表[期末借方],科目余额表[已审报表项目],M$1,科目余额表[科目名称],A62)-SUMIFS(科目余额表[期末贷方],科目余额表[已审报表项目],M$1,科目余额表[科目名称],A62)</f>
        <v>0</v>
      </c>
      <c r="N62" s="24">
        <f>SUMIFS(科目余额表[期末贷方],科目余额表[已审报表项目],N$1,科目余额表[科目名称],A62)-SUMIFS(科目余额表[期末借方],科目余额表[已审报表项目],N$1,科目余额表[科目名称],A62)</f>
        <v>0</v>
      </c>
      <c r="O62" s="24">
        <f>SUMIFS(科目余额表[期末借方],科目余额表[已审报表项目],O$1,科目余额表[科目名称],A62)-SUMIFS(科目余额表[期末贷方],科目余额表[已审报表项目],O$1,科目余额表[科目名称],A62)</f>
        <v>0</v>
      </c>
      <c r="P62" s="24">
        <f>SUMIFS(科目余额表[期末贷方],科目余额表[已审报表项目],P$1,科目余额表[科目名称],A62)-SUMIFS(科目余额表[期末借方],科目余额表[已审报表项目],P$1,科目余额表[科目名称],A62)</f>
        <v>0</v>
      </c>
      <c r="Q62" s="24">
        <f>SUMIFS(科目余额表[期末借方],科目余额表[已审报表项目],Q$1,科目余额表[科目名称],A62)-SUMIFS(科目余额表[期末贷方],科目余额表[已审报表项目],Q$1,科目余额表[科目名称],A62)</f>
        <v>0</v>
      </c>
      <c r="R62" s="24">
        <f>SUMIFS(科目余额表[期末贷方],科目余额表[已审报表项目],R$1,科目余额表[科目名称],A62)-SUMIFS(科目余额表[期末借方],科目余额表[已审报表项目],R$1,科目余额表[科目名称],A62)</f>
        <v>0</v>
      </c>
      <c r="S62" s="24">
        <f>SUMIFS(科目余额表[期末借方],科目余额表[已审报表项目],S$1,科目余额表[科目名称],A62)-SUMIFS(科目余额表[期末贷方],科目余额表[已审报表项目],S$1,科目余额表[科目名称],A62)</f>
        <v>0</v>
      </c>
      <c r="T62" s="24">
        <f>SUMIFS(科目余额表[期末贷方],科目余额表[已审报表项目],T$1,科目余额表[科目名称],A62)-SUMIFS(科目余额表[期末借方],科目余额表[已审报表项目],T$1,科目余额表[科目名称],A62)</f>
        <v>0</v>
      </c>
    </row>
    <row r="63" spans="2:20">
      <c r="B63" s="42" t="str">
        <f t="shared" si="0"/>
        <v>—</v>
      </c>
      <c r="C63" s="55" t="str">
        <f t="shared" si="1"/>
        <v>—</v>
      </c>
      <c r="E63" s="42" t="str">
        <f t="shared" si="2"/>
        <v>—</v>
      </c>
      <c r="F63" s="42" t="str">
        <f t="shared" si="3"/>
        <v>—</v>
      </c>
      <c r="G63" s="42" t="str">
        <f t="shared" si="4"/>
        <v>—</v>
      </c>
      <c r="H63" s="42" t="str">
        <f t="shared" si="5"/>
        <v>—</v>
      </c>
      <c r="I63" s="42" t="str">
        <f t="shared" si="6"/>
        <v>—</v>
      </c>
      <c r="K63" s="24">
        <f>SUMIFS(科目余额表[期末借方],科目余额表[已审报表项目],K$1,科目余额表[科目名称],A63)-SUMIFS(科目余额表[期末贷方],科目余额表[已审报表项目],K$1,科目余额表[科目名称],A63)</f>
        <v>0</v>
      </c>
      <c r="L63" s="24">
        <f>SUMIFS(科目余额表[期末贷方],科目余额表[已审报表项目],L$1,科目余额表[科目名称],A63)-SUMIFS(科目余额表[期末借方],科目余额表[已审报表项目],L$1,科目余额表[科目名称],A63)</f>
        <v>0</v>
      </c>
      <c r="M63" s="24">
        <f>SUMIFS(科目余额表[期末借方],科目余额表[已审报表项目],M$1,科目余额表[科目名称],A63)-SUMIFS(科目余额表[期末贷方],科目余额表[已审报表项目],M$1,科目余额表[科目名称],A63)</f>
        <v>0</v>
      </c>
      <c r="N63" s="24">
        <f>SUMIFS(科目余额表[期末贷方],科目余额表[已审报表项目],N$1,科目余额表[科目名称],A63)-SUMIFS(科目余额表[期末借方],科目余额表[已审报表项目],N$1,科目余额表[科目名称],A63)</f>
        <v>0</v>
      </c>
      <c r="O63" s="24">
        <f>SUMIFS(科目余额表[期末借方],科目余额表[已审报表项目],O$1,科目余额表[科目名称],A63)-SUMIFS(科目余额表[期末贷方],科目余额表[已审报表项目],O$1,科目余额表[科目名称],A63)</f>
        <v>0</v>
      </c>
      <c r="P63" s="24">
        <f>SUMIFS(科目余额表[期末贷方],科目余额表[已审报表项目],P$1,科目余额表[科目名称],A63)-SUMIFS(科目余额表[期末借方],科目余额表[已审报表项目],P$1,科目余额表[科目名称],A63)</f>
        <v>0</v>
      </c>
      <c r="Q63" s="24">
        <f>SUMIFS(科目余额表[期末借方],科目余额表[已审报表项目],Q$1,科目余额表[科目名称],A63)-SUMIFS(科目余额表[期末贷方],科目余额表[已审报表项目],Q$1,科目余额表[科目名称],A63)</f>
        <v>0</v>
      </c>
      <c r="R63" s="24">
        <f>SUMIFS(科目余额表[期末贷方],科目余额表[已审报表项目],R$1,科目余额表[科目名称],A63)-SUMIFS(科目余额表[期末借方],科目余额表[已审报表项目],R$1,科目余额表[科目名称],A63)</f>
        <v>0</v>
      </c>
      <c r="S63" s="24">
        <f>SUMIFS(科目余额表[期末借方],科目余额表[已审报表项目],S$1,科目余额表[科目名称],A63)-SUMIFS(科目余额表[期末贷方],科目余额表[已审报表项目],S$1,科目余额表[科目名称],A63)</f>
        <v>0</v>
      </c>
      <c r="T63" s="24">
        <f>SUMIFS(科目余额表[期末贷方],科目余额表[已审报表项目],T$1,科目余额表[科目名称],A63)-SUMIFS(科目余额表[期末借方],科目余额表[已审报表项目],T$1,科目余额表[科目名称],A63)</f>
        <v>0</v>
      </c>
    </row>
    <row r="64" spans="2:20">
      <c r="B64" s="42" t="str">
        <f t="shared" si="0"/>
        <v>—</v>
      </c>
      <c r="C64" s="55" t="str">
        <f t="shared" si="1"/>
        <v>—</v>
      </c>
      <c r="E64" s="42" t="str">
        <f t="shared" si="2"/>
        <v>—</v>
      </c>
      <c r="F64" s="42" t="str">
        <f t="shared" si="3"/>
        <v>—</v>
      </c>
      <c r="G64" s="42" t="str">
        <f t="shared" si="4"/>
        <v>—</v>
      </c>
      <c r="H64" s="42" t="str">
        <f t="shared" si="5"/>
        <v>—</v>
      </c>
      <c r="I64" s="42" t="str">
        <f t="shared" si="6"/>
        <v>—</v>
      </c>
      <c r="K64" s="24">
        <f>SUMIFS(科目余额表[期末借方],科目余额表[已审报表项目],K$1,科目余额表[科目名称],A64)-SUMIFS(科目余额表[期末贷方],科目余额表[已审报表项目],K$1,科目余额表[科目名称],A64)</f>
        <v>0</v>
      </c>
      <c r="L64" s="24">
        <f>SUMIFS(科目余额表[期末贷方],科目余额表[已审报表项目],L$1,科目余额表[科目名称],A64)-SUMIFS(科目余额表[期末借方],科目余额表[已审报表项目],L$1,科目余额表[科目名称],A64)</f>
        <v>0</v>
      </c>
      <c r="M64" s="24">
        <f>SUMIFS(科目余额表[期末借方],科目余额表[已审报表项目],M$1,科目余额表[科目名称],A64)-SUMIFS(科目余额表[期末贷方],科目余额表[已审报表项目],M$1,科目余额表[科目名称],A64)</f>
        <v>0</v>
      </c>
      <c r="N64" s="24">
        <f>SUMIFS(科目余额表[期末贷方],科目余额表[已审报表项目],N$1,科目余额表[科目名称],A64)-SUMIFS(科目余额表[期末借方],科目余额表[已审报表项目],N$1,科目余额表[科目名称],A64)</f>
        <v>0</v>
      </c>
      <c r="O64" s="24">
        <f>SUMIFS(科目余额表[期末借方],科目余额表[已审报表项目],O$1,科目余额表[科目名称],A64)-SUMIFS(科目余额表[期末贷方],科目余额表[已审报表项目],O$1,科目余额表[科目名称],A64)</f>
        <v>0</v>
      </c>
      <c r="P64" s="24">
        <f>SUMIFS(科目余额表[期末贷方],科目余额表[已审报表项目],P$1,科目余额表[科目名称],A64)-SUMIFS(科目余额表[期末借方],科目余额表[已审报表项目],P$1,科目余额表[科目名称],A64)</f>
        <v>0</v>
      </c>
      <c r="Q64" s="24">
        <f>SUMIFS(科目余额表[期末借方],科目余额表[已审报表项目],Q$1,科目余额表[科目名称],A64)-SUMIFS(科目余额表[期末贷方],科目余额表[已审报表项目],Q$1,科目余额表[科目名称],A64)</f>
        <v>0</v>
      </c>
      <c r="R64" s="24">
        <f>SUMIFS(科目余额表[期末贷方],科目余额表[已审报表项目],R$1,科目余额表[科目名称],A64)-SUMIFS(科目余额表[期末借方],科目余额表[已审报表项目],R$1,科目余额表[科目名称],A64)</f>
        <v>0</v>
      </c>
      <c r="S64" s="24">
        <f>SUMIFS(科目余额表[期末借方],科目余额表[已审报表项目],S$1,科目余额表[科目名称],A64)-SUMIFS(科目余额表[期末贷方],科目余额表[已审报表项目],S$1,科目余额表[科目名称],A64)</f>
        <v>0</v>
      </c>
      <c r="T64" s="24">
        <f>SUMIFS(科目余额表[期末贷方],科目余额表[已审报表项目],T$1,科目余额表[科目名称],A64)-SUMIFS(科目余额表[期末借方],科目余额表[已审报表项目],T$1,科目余额表[科目名称],A64)</f>
        <v>0</v>
      </c>
    </row>
    <row r="65" spans="2:20">
      <c r="B65" s="42" t="str">
        <f t="shared" si="0"/>
        <v>—</v>
      </c>
      <c r="C65" s="55" t="str">
        <f t="shared" si="1"/>
        <v>—</v>
      </c>
      <c r="E65" s="42" t="str">
        <f t="shared" si="2"/>
        <v>—</v>
      </c>
      <c r="F65" s="42" t="str">
        <f t="shared" si="3"/>
        <v>—</v>
      </c>
      <c r="G65" s="42" t="str">
        <f t="shared" si="4"/>
        <v>—</v>
      </c>
      <c r="H65" s="42" t="str">
        <f t="shared" si="5"/>
        <v>—</v>
      </c>
      <c r="I65" s="42" t="str">
        <f t="shared" si="6"/>
        <v>—</v>
      </c>
      <c r="K65" s="24">
        <f>SUMIFS(科目余额表[期末借方],科目余额表[已审报表项目],K$1,科目余额表[科目名称],A65)-SUMIFS(科目余额表[期末贷方],科目余额表[已审报表项目],K$1,科目余额表[科目名称],A65)</f>
        <v>0</v>
      </c>
      <c r="L65" s="24">
        <f>SUMIFS(科目余额表[期末贷方],科目余额表[已审报表项目],L$1,科目余额表[科目名称],A65)-SUMIFS(科目余额表[期末借方],科目余额表[已审报表项目],L$1,科目余额表[科目名称],A65)</f>
        <v>0</v>
      </c>
      <c r="M65" s="24">
        <f>SUMIFS(科目余额表[期末借方],科目余额表[已审报表项目],M$1,科目余额表[科目名称],A65)-SUMIFS(科目余额表[期末贷方],科目余额表[已审报表项目],M$1,科目余额表[科目名称],A65)</f>
        <v>0</v>
      </c>
      <c r="N65" s="24">
        <f>SUMIFS(科目余额表[期末贷方],科目余额表[已审报表项目],N$1,科目余额表[科目名称],A65)-SUMIFS(科目余额表[期末借方],科目余额表[已审报表项目],N$1,科目余额表[科目名称],A65)</f>
        <v>0</v>
      </c>
      <c r="O65" s="24">
        <f>SUMIFS(科目余额表[期末借方],科目余额表[已审报表项目],O$1,科目余额表[科目名称],A65)-SUMIFS(科目余额表[期末贷方],科目余额表[已审报表项目],O$1,科目余额表[科目名称],A65)</f>
        <v>0</v>
      </c>
      <c r="P65" s="24">
        <f>SUMIFS(科目余额表[期末贷方],科目余额表[已审报表项目],P$1,科目余额表[科目名称],A65)-SUMIFS(科目余额表[期末借方],科目余额表[已审报表项目],P$1,科目余额表[科目名称],A65)</f>
        <v>0</v>
      </c>
      <c r="Q65" s="24">
        <f>SUMIFS(科目余额表[期末借方],科目余额表[已审报表项目],Q$1,科目余额表[科目名称],A65)-SUMIFS(科目余额表[期末贷方],科目余额表[已审报表项目],Q$1,科目余额表[科目名称],A65)</f>
        <v>0</v>
      </c>
      <c r="R65" s="24">
        <f>SUMIFS(科目余额表[期末贷方],科目余额表[已审报表项目],R$1,科目余额表[科目名称],A65)-SUMIFS(科目余额表[期末借方],科目余额表[已审报表项目],R$1,科目余额表[科目名称],A65)</f>
        <v>0</v>
      </c>
      <c r="S65" s="24">
        <f>SUMIFS(科目余额表[期末借方],科目余额表[已审报表项目],S$1,科目余额表[科目名称],A65)-SUMIFS(科目余额表[期末贷方],科目余额表[已审报表项目],S$1,科目余额表[科目名称],A65)</f>
        <v>0</v>
      </c>
      <c r="T65" s="24">
        <f>SUMIFS(科目余额表[期末贷方],科目余额表[已审报表项目],T$1,科目余额表[科目名称],A65)-SUMIFS(科目余额表[期末借方],科目余额表[已审报表项目],T$1,科目余额表[科目名称],A65)</f>
        <v>0</v>
      </c>
    </row>
    <row r="66" spans="2:20">
      <c r="B66" s="42" t="str">
        <f t="shared" si="0"/>
        <v>—</v>
      </c>
      <c r="C66" s="55" t="str">
        <f t="shared" si="1"/>
        <v>—</v>
      </c>
      <c r="E66" s="42" t="str">
        <f t="shared" si="2"/>
        <v>—</v>
      </c>
      <c r="F66" s="42" t="str">
        <f t="shared" si="3"/>
        <v>—</v>
      </c>
      <c r="G66" s="42" t="str">
        <f t="shared" si="4"/>
        <v>—</v>
      </c>
      <c r="H66" s="42" t="str">
        <f t="shared" si="5"/>
        <v>—</v>
      </c>
      <c r="I66" s="42" t="str">
        <f t="shared" si="6"/>
        <v>—</v>
      </c>
      <c r="K66" s="24">
        <f>SUMIFS(科目余额表[期末借方],科目余额表[已审报表项目],K$1,科目余额表[科目名称],A66)-SUMIFS(科目余额表[期末贷方],科目余额表[已审报表项目],K$1,科目余额表[科目名称],A66)</f>
        <v>0</v>
      </c>
      <c r="L66" s="24">
        <f>SUMIFS(科目余额表[期末贷方],科目余额表[已审报表项目],L$1,科目余额表[科目名称],A66)-SUMIFS(科目余额表[期末借方],科目余额表[已审报表项目],L$1,科目余额表[科目名称],A66)</f>
        <v>0</v>
      </c>
      <c r="M66" s="24">
        <f>SUMIFS(科目余额表[期末借方],科目余额表[已审报表项目],M$1,科目余额表[科目名称],A66)-SUMIFS(科目余额表[期末贷方],科目余额表[已审报表项目],M$1,科目余额表[科目名称],A66)</f>
        <v>0</v>
      </c>
      <c r="N66" s="24">
        <f>SUMIFS(科目余额表[期末贷方],科目余额表[已审报表项目],N$1,科目余额表[科目名称],A66)-SUMIFS(科目余额表[期末借方],科目余额表[已审报表项目],N$1,科目余额表[科目名称],A66)</f>
        <v>0</v>
      </c>
      <c r="O66" s="24">
        <f>SUMIFS(科目余额表[期末借方],科目余额表[已审报表项目],O$1,科目余额表[科目名称],A66)-SUMIFS(科目余额表[期末贷方],科目余额表[已审报表项目],O$1,科目余额表[科目名称],A66)</f>
        <v>0</v>
      </c>
      <c r="P66" s="24">
        <f>SUMIFS(科目余额表[期末贷方],科目余额表[已审报表项目],P$1,科目余额表[科目名称],A66)-SUMIFS(科目余额表[期末借方],科目余额表[已审报表项目],P$1,科目余额表[科目名称],A66)</f>
        <v>0</v>
      </c>
      <c r="Q66" s="24">
        <f>SUMIFS(科目余额表[期末借方],科目余额表[已审报表项目],Q$1,科目余额表[科目名称],A66)-SUMIFS(科目余额表[期末贷方],科目余额表[已审报表项目],Q$1,科目余额表[科目名称],A66)</f>
        <v>0</v>
      </c>
      <c r="R66" s="24">
        <f>SUMIFS(科目余额表[期末贷方],科目余额表[已审报表项目],R$1,科目余额表[科目名称],A66)-SUMIFS(科目余额表[期末借方],科目余额表[已审报表项目],R$1,科目余额表[科目名称],A66)</f>
        <v>0</v>
      </c>
      <c r="S66" s="24">
        <f>SUMIFS(科目余额表[期末借方],科目余额表[已审报表项目],S$1,科目余额表[科目名称],A66)-SUMIFS(科目余额表[期末贷方],科目余额表[已审报表项目],S$1,科目余额表[科目名称],A66)</f>
        <v>0</v>
      </c>
      <c r="T66" s="24">
        <f>SUMIFS(科目余额表[期末贷方],科目余额表[已审报表项目],T$1,科目余额表[科目名称],A66)-SUMIFS(科目余额表[期末借方],科目余额表[已审报表项目],T$1,科目余额表[科目名称],A66)</f>
        <v>0</v>
      </c>
    </row>
    <row r="67" spans="2:20">
      <c r="B67" s="42" t="str">
        <f t="shared" ref="B67:B130" si="7">IF(COUNTIF(E67:I67,"是")&gt;0,"是","—")</f>
        <v>—</v>
      </c>
      <c r="C67" s="55" t="str">
        <f t="shared" ref="C67:C130" si="8">IF(10-COUNTIF(K67:T67,0)&gt;1,"是","—")</f>
        <v>—</v>
      </c>
      <c r="E67" s="42" t="str">
        <f t="shared" ref="E67:E130" si="9">IF(AND(K67&lt;&gt;0,L67&lt;&gt;0),"是","—")</f>
        <v>—</v>
      </c>
      <c r="F67" s="42" t="str">
        <f t="shared" ref="F67:F130" si="10">IF(AND(M67&lt;&gt;0,N67&lt;&gt;0),"是","—")</f>
        <v>—</v>
      </c>
      <c r="G67" s="42" t="str">
        <f t="shared" ref="G67:G130" si="11">IF(AND(O67&lt;&gt;0,P67&lt;&gt;0),"是","—")</f>
        <v>—</v>
      </c>
      <c r="H67" s="42" t="str">
        <f t="shared" ref="H67:H130" si="12">IF(AND(Q67&lt;&gt;0,R67&lt;&gt;0),"是","—")</f>
        <v>—</v>
      </c>
      <c r="I67" s="42" t="str">
        <f t="shared" ref="I67:I130" si="13">IF(AND(S67&lt;&gt;0,T67&lt;&gt;0),"是","—")</f>
        <v>—</v>
      </c>
      <c r="K67" s="24">
        <f>SUMIFS(科目余额表[期末借方],科目余额表[已审报表项目],K$1,科目余额表[科目名称],A67)-SUMIFS(科目余额表[期末贷方],科目余额表[已审报表项目],K$1,科目余额表[科目名称],A67)</f>
        <v>0</v>
      </c>
      <c r="L67" s="24">
        <f>SUMIFS(科目余额表[期末贷方],科目余额表[已审报表项目],L$1,科目余额表[科目名称],A67)-SUMIFS(科目余额表[期末借方],科目余额表[已审报表项目],L$1,科目余额表[科目名称],A67)</f>
        <v>0</v>
      </c>
      <c r="M67" s="24">
        <f>SUMIFS(科目余额表[期末借方],科目余额表[已审报表项目],M$1,科目余额表[科目名称],A67)-SUMIFS(科目余额表[期末贷方],科目余额表[已审报表项目],M$1,科目余额表[科目名称],A67)</f>
        <v>0</v>
      </c>
      <c r="N67" s="24">
        <f>SUMIFS(科目余额表[期末贷方],科目余额表[已审报表项目],N$1,科目余额表[科目名称],A67)-SUMIFS(科目余额表[期末借方],科目余额表[已审报表项目],N$1,科目余额表[科目名称],A67)</f>
        <v>0</v>
      </c>
      <c r="O67" s="24">
        <f>SUMIFS(科目余额表[期末借方],科目余额表[已审报表项目],O$1,科目余额表[科目名称],A67)-SUMIFS(科目余额表[期末贷方],科目余额表[已审报表项目],O$1,科目余额表[科目名称],A67)</f>
        <v>0</v>
      </c>
      <c r="P67" s="24">
        <f>SUMIFS(科目余额表[期末贷方],科目余额表[已审报表项目],P$1,科目余额表[科目名称],A67)-SUMIFS(科目余额表[期末借方],科目余额表[已审报表项目],P$1,科目余额表[科目名称],A67)</f>
        <v>0</v>
      </c>
      <c r="Q67" s="24">
        <f>SUMIFS(科目余额表[期末借方],科目余额表[已审报表项目],Q$1,科目余额表[科目名称],A67)-SUMIFS(科目余额表[期末贷方],科目余额表[已审报表项目],Q$1,科目余额表[科目名称],A67)</f>
        <v>0</v>
      </c>
      <c r="R67" s="24">
        <f>SUMIFS(科目余额表[期末贷方],科目余额表[已审报表项目],R$1,科目余额表[科目名称],A67)-SUMIFS(科目余额表[期末借方],科目余额表[已审报表项目],R$1,科目余额表[科目名称],A67)</f>
        <v>0</v>
      </c>
      <c r="S67" s="24">
        <f>SUMIFS(科目余额表[期末借方],科目余额表[已审报表项目],S$1,科目余额表[科目名称],A67)-SUMIFS(科目余额表[期末贷方],科目余额表[已审报表项目],S$1,科目余额表[科目名称],A67)</f>
        <v>0</v>
      </c>
      <c r="T67" s="24">
        <f>SUMIFS(科目余额表[期末贷方],科目余额表[已审报表项目],T$1,科目余额表[科目名称],A67)-SUMIFS(科目余额表[期末借方],科目余额表[已审报表项目],T$1,科目余额表[科目名称],A67)</f>
        <v>0</v>
      </c>
    </row>
    <row r="68" spans="2:20">
      <c r="B68" s="42" t="str">
        <f t="shared" si="7"/>
        <v>—</v>
      </c>
      <c r="C68" s="55" t="str">
        <f t="shared" si="8"/>
        <v>—</v>
      </c>
      <c r="E68" s="42" t="str">
        <f t="shared" si="9"/>
        <v>—</v>
      </c>
      <c r="F68" s="42" t="str">
        <f t="shared" si="10"/>
        <v>—</v>
      </c>
      <c r="G68" s="42" t="str">
        <f t="shared" si="11"/>
        <v>—</v>
      </c>
      <c r="H68" s="42" t="str">
        <f t="shared" si="12"/>
        <v>—</v>
      </c>
      <c r="I68" s="42" t="str">
        <f t="shared" si="13"/>
        <v>—</v>
      </c>
      <c r="K68" s="24">
        <f>SUMIFS(科目余额表[期末借方],科目余额表[已审报表项目],K$1,科目余额表[科目名称],A68)-SUMIFS(科目余额表[期末贷方],科目余额表[已审报表项目],K$1,科目余额表[科目名称],A68)</f>
        <v>0</v>
      </c>
      <c r="L68" s="24">
        <f>SUMIFS(科目余额表[期末贷方],科目余额表[已审报表项目],L$1,科目余额表[科目名称],A68)-SUMIFS(科目余额表[期末借方],科目余额表[已审报表项目],L$1,科目余额表[科目名称],A68)</f>
        <v>0</v>
      </c>
      <c r="M68" s="24">
        <f>SUMIFS(科目余额表[期末借方],科目余额表[已审报表项目],M$1,科目余额表[科目名称],A68)-SUMIFS(科目余额表[期末贷方],科目余额表[已审报表项目],M$1,科目余额表[科目名称],A68)</f>
        <v>0</v>
      </c>
      <c r="N68" s="24">
        <f>SUMIFS(科目余额表[期末贷方],科目余额表[已审报表项目],N$1,科目余额表[科目名称],A68)-SUMIFS(科目余额表[期末借方],科目余额表[已审报表项目],N$1,科目余额表[科目名称],A68)</f>
        <v>0</v>
      </c>
      <c r="O68" s="24">
        <f>SUMIFS(科目余额表[期末借方],科目余额表[已审报表项目],O$1,科目余额表[科目名称],A68)-SUMIFS(科目余额表[期末贷方],科目余额表[已审报表项目],O$1,科目余额表[科目名称],A68)</f>
        <v>0</v>
      </c>
      <c r="P68" s="24">
        <f>SUMIFS(科目余额表[期末贷方],科目余额表[已审报表项目],P$1,科目余额表[科目名称],A68)-SUMIFS(科目余额表[期末借方],科目余额表[已审报表项目],P$1,科目余额表[科目名称],A68)</f>
        <v>0</v>
      </c>
      <c r="Q68" s="24">
        <f>SUMIFS(科目余额表[期末借方],科目余额表[已审报表项目],Q$1,科目余额表[科目名称],A68)-SUMIFS(科目余额表[期末贷方],科目余额表[已审报表项目],Q$1,科目余额表[科目名称],A68)</f>
        <v>0</v>
      </c>
      <c r="R68" s="24">
        <f>SUMIFS(科目余额表[期末贷方],科目余额表[已审报表项目],R$1,科目余额表[科目名称],A68)-SUMIFS(科目余额表[期末借方],科目余额表[已审报表项目],R$1,科目余额表[科目名称],A68)</f>
        <v>0</v>
      </c>
      <c r="S68" s="24">
        <f>SUMIFS(科目余额表[期末借方],科目余额表[已审报表项目],S$1,科目余额表[科目名称],A68)-SUMIFS(科目余额表[期末贷方],科目余额表[已审报表项目],S$1,科目余额表[科目名称],A68)</f>
        <v>0</v>
      </c>
      <c r="T68" s="24">
        <f>SUMIFS(科目余额表[期末贷方],科目余额表[已审报表项目],T$1,科目余额表[科目名称],A68)-SUMIFS(科目余额表[期末借方],科目余额表[已审报表项目],T$1,科目余额表[科目名称],A68)</f>
        <v>0</v>
      </c>
    </row>
    <row r="69" spans="2:20">
      <c r="B69" s="42" t="str">
        <f t="shared" si="7"/>
        <v>—</v>
      </c>
      <c r="C69" s="55" t="str">
        <f t="shared" si="8"/>
        <v>—</v>
      </c>
      <c r="E69" s="42" t="str">
        <f t="shared" si="9"/>
        <v>—</v>
      </c>
      <c r="F69" s="42" t="str">
        <f t="shared" si="10"/>
        <v>—</v>
      </c>
      <c r="G69" s="42" t="str">
        <f t="shared" si="11"/>
        <v>—</v>
      </c>
      <c r="H69" s="42" t="str">
        <f t="shared" si="12"/>
        <v>—</v>
      </c>
      <c r="I69" s="42" t="str">
        <f t="shared" si="13"/>
        <v>—</v>
      </c>
      <c r="K69" s="24">
        <f>SUMIFS(科目余额表[期末借方],科目余额表[已审报表项目],K$1,科目余额表[科目名称],A69)-SUMIFS(科目余额表[期末贷方],科目余额表[已审报表项目],K$1,科目余额表[科目名称],A69)</f>
        <v>0</v>
      </c>
      <c r="L69" s="24">
        <f>SUMIFS(科目余额表[期末贷方],科目余额表[已审报表项目],L$1,科目余额表[科目名称],A69)-SUMIFS(科目余额表[期末借方],科目余额表[已审报表项目],L$1,科目余额表[科目名称],A69)</f>
        <v>0</v>
      </c>
      <c r="M69" s="24">
        <f>SUMIFS(科目余额表[期末借方],科目余额表[已审报表项目],M$1,科目余额表[科目名称],A69)-SUMIFS(科目余额表[期末贷方],科目余额表[已审报表项目],M$1,科目余额表[科目名称],A69)</f>
        <v>0</v>
      </c>
      <c r="N69" s="24">
        <f>SUMIFS(科目余额表[期末贷方],科目余额表[已审报表项目],N$1,科目余额表[科目名称],A69)-SUMIFS(科目余额表[期末借方],科目余额表[已审报表项目],N$1,科目余额表[科目名称],A69)</f>
        <v>0</v>
      </c>
      <c r="O69" s="24">
        <f>SUMIFS(科目余额表[期末借方],科目余额表[已审报表项目],O$1,科目余额表[科目名称],A69)-SUMIFS(科目余额表[期末贷方],科目余额表[已审报表项目],O$1,科目余额表[科目名称],A69)</f>
        <v>0</v>
      </c>
      <c r="P69" s="24">
        <f>SUMIFS(科目余额表[期末贷方],科目余额表[已审报表项目],P$1,科目余额表[科目名称],A69)-SUMIFS(科目余额表[期末借方],科目余额表[已审报表项目],P$1,科目余额表[科目名称],A69)</f>
        <v>0</v>
      </c>
      <c r="Q69" s="24">
        <f>SUMIFS(科目余额表[期末借方],科目余额表[已审报表项目],Q$1,科目余额表[科目名称],A69)-SUMIFS(科目余额表[期末贷方],科目余额表[已审报表项目],Q$1,科目余额表[科目名称],A69)</f>
        <v>0</v>
      </c>
      <c r="R69" s="24">
        <f>SUMIFS(科目余额表[期末贷方],科目余额表[已审报表项目],R$1,科目余额表[科目名称],A69)-SUMIFS(科目余额表[期末借方],科目余额表[已审报表项目],R$1,科目余额表[科目名称],A69)</f>
        <v>0</v>
      </c>
      <c r="S69" s="24">
        <f>SUMIFS(科目余额表[期末借方],科目余额表[已审报表项目],S$1,科目余额表[科目名称],A69)-SUMIFS(科目余额表[期末贷方],科目余额表[已审报表项目],S$1,科目余额表[科目名称],A69)</f>
        <v>0</v>
      </c>
      <c r="T69" s="24">
        <f>SUMIFS(科目余额表[期末贷方],科目余额表[已审报表项目],T$1,科目余额表[科目名称],A69)-SUMIFS(科目余额表[期末借方],科目余额表[已审报表项目],T$1,科目余额表[科目名称],A69)</f>
        <v>0</v>
      </c>
    </row>
    <row r="70" spans="2:20">
      <c r="B70" s="42" t="str">
        <f t="shared" si="7"/>
        <v>—</v>
      </c>
      <c r="C70" s="55" t="str">
        <f t="shared" si="8"/>
        <v>—</v>
      </c>
      <c r="E70" s="42" t="str">
        <f t="shared" si="9"/>
        <v>—</v>
      </c>
      <c r="F70" s="42" t="str">
        <f t="shared" si="10"/>
        <v>—</v>
      </c>
      <c r="G70" s="42" t="str">
        <f t="shared" si="11"/>
        <v>—</v>
      </c>
      <c r="H70" s="42" t="str">
        <f t="shared" si="12"/>
        <v>—</v>
      </c>
      <c r="I70" s="42" t="str">
        <f t="shared" si="13"/>
        <v>—</v>
      </c>
      <c r="K70" s="24">
        <f>SUMIFS(科目余额表[期末借方],科目余额表[已审报表项目],K$1,科目余额表[科目名称],A70)-SUMIFS(科目余额表[期末贷方],科目余额表[已审报表项目],K$1,科目余额表[科目名称],A70)</f>
        <v>0</v>
      </c>
      <c r="L70" s="24">
        <f>SUMIFS(科目余额表[期末贷方],科目余额表[已审报表项目],L$1,科目余额表[科目名称],A70)-SUMIFS(科目余额表[期末借方],科目余额表[已审报表项目],L$1,科目余额表[科目名称],A70)</f>
        <v>0</v>
      </c>
      <c r="M70" s="24">
        <f>SUMIFS(科目余额表[期末借方],科目余额表[已审报表项目],M$1,科目余额表[科目名称],A70)-SUMIFS(科目余额表[期末贷方],科目余额表[已审报表项目],M$1,科目余额表[科目名称],A70)</f>
        <v>0</v>
      </c>
      <c r="N70" s="24">
        <f>SUMIFS(科目余额表[期末贷方],科目余额表[已审报表项目],N$1,科目余额表[科目名称],A70)-SUMIFS(科目余额表[期末借方],科目余额表[已审报表项目],N$1,科目余额表[科目名称],A70)</f>
        <v>0</v>
      </c>
      <c r="O70" s="24">
        <f>SUMIFS(科目余额表[期末借方],科目余额表[已审报表项目],O$1,科目余额表[科目名称],A70)-SUMIFS(科目余额表[期末贷方],科目余额表[已审报表项目],O$1,科目余额表[科目名称],A70)</f>
        <v>0</v>
      </c>
      <c r="P70" s="24">
        <f>SUMIFS(科目余额表[期末贷方],科目余额表[已审报表项目],P$1,科目余额表[科目名称],A70)-SUMIFS(科目余额表[期末借方],科目余额表[已审报表项目],P$1,科目余额表[科目名称],A70)</f>
        <v>0</v>
      </c>
      <c r="Q70" s="24">
        <f>SUMIFS(科目余额表[期末借方],科目余额表[已审报表项目],Q$1,科目余额表[科目名称],A70)-SUMIFS(科目余额表[期末贷方],科目余额表[已审报表项目],Q$1,科目余额表[科目名称],A70)</f>
        <v>0</v>
      </c>
      <c r="R70" s="24">
        <f>SUMIFS(科目余额表[期末贷方],科目余额表[已审报表项目],R$1,科目余额表[科目名称],A70)-SUMIFS(科目余额表[期末借方],科目余额表[已审报表项目],R$1,科目余额表[科目名称],A70)</f>
        <v>0</v>
      </c>
      <c r="S70" s="24">
        <f>SUMIFS(科目余额表[期末借方],科目余额表[已审报表项目],S$1,科目余额表[科目名称],A70)-SUMIFS(科目余额表[期末贷方],科目余额表[已审报表项目],S$1,科目余额表[科目名称],A70)</f>
        <v>0</v>
      </c>
      <c r="T70" s="24">
        <f>SUMIFS(科目余额表[期末贷方],科目余额表[已审报表项目],T$1,科目余额表[科目名称],A70)-SUMIFS(科目余额表[期末借方],科目余额表[已审报表项目],T$1,科目余额表[科目名称],A70)</f>
        <v>0</v>
      </c>
    </row>
    <row r="71" spans="2:20">
      <c r="B71" s="42" t="str">
        <f t="shared" si="7"/>
        <v>—</v>
      </c>
      <c r="C71" s="55" t="str">
        <f t="shared" si="8"/>
        <v>—</v>
      </c>
      <c r="E71" s="42" t="str">
        <f t="shared" si="9"/>
        <v>—</v>
      </c>
      <c r="F71" s="42" t="str">
        <f t="shared" si="10"/>
        <v>—</v>
      </c>
      <c r="G71" s="42" t="str">
        <f t="shared" si="11"/>
        <v>—</v>
      </c>
      <c r="H71" s="42" t="str">
        <f t="shared" si="12"/>
        <v>—</v>
      </c>
      <c r="I71" s="42" t="str">
        <f t="shared" si="13"/>
        <v>—</v>
      </c>
      <c r="K71" s="24">
        <f>SUMIFS(科目余额表[期末借方],科目余额表[已审报表项目],K$1,科目余额表[科目名称],A71)-SUMIFS(科目余额表[期末贷方],科目余额表[已审报表项目],K$1,科目余额表[科目名称],A71)</f>
        <v>0</v>
      </c>
      <c r="L71" s="24">
        <f>SUMIFS(科目余额表[期末贷方],科目余额表[已审报表项目],L$1,科目余额表[科目名称],A71)-SUMIFS(科目余额表[期末借方],科目余额表[已审报表项目],L$1,科目余额表[科目名称],A71)</f>
        <v>0</v>
      </c>
      <c r="M71" s="24">
        <f>SUMIFS(科目余额表[期末借方],科目余额表[已审报表项目],M$1,科目余额表[科目名称],A71)-SUMIFS(科目余额表[期末贷方],科目余额表[已审报表项目],M$1,科目余额表[科目名称],A71)</f>
        <v>0</v>
      </c>
      <c r="N71" s="24">
        <f>SUMIFS(科目余额表[期末贷方],科目余额表[已审报表项目],N$1,科目余额表[科目名称],A71)-SUMIFS(科目余额表[期末借方],科目余额表[已审报表项目],N$1,科目余额表[科目名称],A71)</f>
        <v>0</v>
      </c>
      <c r="O71" s="24">
        <f>SUMIFS(科目余额表[期末借方],科目余额表[已审报表项目],O$1,科目余额表[科目名称],A71)-SUMIFS(科目余额表[期末贷方],科目余额表[已审报表项目],O$1,科目余额表[科目名称],A71)</f>
        <v>0</v>
      </c>
      <c r="P71" s="24">
        <f>SUMIFS(科目余额表[期末贷方],科目余额表[已审报表项目],P$1,科目余额表[科目名称],A71)-SUMIFS(科目余额表[期末借方],科目余额表[已审报表项目],P$1,科目余额表[科目名称],A71)</f>
        <v>0</v>
      </c>
      <c r="Q71" s="24">
        <f>SUMIFS(科目余额表[期末借方],科目余额表[已审报表项目],Q$1,科目余额表[科目名称],A71)-SUMIFS(科目余额表[期末贷方],科目余额表[已审报表项目],Q$1,科目余额表[科目名称],A71)</f>
        <v>0</v>
      </c>
      <c r="R71" s="24">
        <f>SUMIFS(科目余额表[期末贷方],科目余额表[已审报表项目],R$1,科目余额表[科目名称],A71)-SUMIFS(科目余额表[期末借方],科目余额表[已审报表项目],R$1,科目余额表[科目名称],A71)</f>
        <v>0</v>
      </c>
      <c r="S71" s="24">
        <f>SUMIFS(科目余额表[期末借方],科目余额表[已审报表项目],S$1,科目余额表[科目名称],A71)-SUMIFS(科目余额表[期末贷方],科目余额表[已审报表项目],S$1,科目余额表[科目名称],A71)</f>
        <v>0</v>
      </c>
      <c r="T71" s="24">
        <f>SUMIFS(科目余额表[期末贷方],科目余额表[已审报表项目],T$1,科目余额表[科目名称],A71)-SUMIFS(科目余额表[期末借方],科目余额表[已审报表项目],T$1,科目余额表[科目名称],A71)</f>
        <v>0</v>
      </c>
    </row>
    <row r="72" spans="2:20">
      <c r="B72" s="42" t="str">
        <f t="shared" si="7"/>
        <v>—</v>
      </c>
      <c r="C72" s="55" t="str">
        <f t="shared" si="8"/>
        <v>—</v>
      </c>
      <c r="E72" s="42" t="str">
        <f t="shared" si="9"/>
        <v>—</v>
      </c>
      <c r="F72" s="42" t="str">
        <f t="shared" si="10"/>
        <v>—</v>
      </c>
      <c r="G72" s="42" t="str">
        <f t="shared" si="11"/>
        <v>—</v>
      </c>
      <c r="H72" s="42" t="str">
        <f t="shared" si="12"/>
        <v>—</v>
      </c>
      <c r="I72" s="42" t="str">
        <f t="shared" si="13"/>
        <v>—</v>
      </c>
      <c r="K72" s="24">
        <f>SUMIFS(科目余额表[期末借方],科目余额表[已审报表项目],K$1,科目余额表[科目名称],A72)-SUMIFS(科目余额表[期末贷方],科目余额表[已审报表项目],K$1,科目余额表[科目名称],A72)</f>
        <v>0</v>
      </c>
      <c r="L72" s="24">
        <f>SUMIFS(科目余额表[期末贷方],科目余额表[已审报表项目],L$1,科目余额表[科目名称],A72)-SUMIFS(科目余额表[期末借方],科目余额表[已审报表项目],L$1,科目余额表[科目名称],A72)</f>
        <v>0</v>
      </c>
      <c r="M72" s="24">
        <f>SUMIFS(科目余额表[期末借方],科目余额表[已审报表项目],M$1,科目余额表[科目名称],A72)-SUMIFS(科目余额表[期末贷方],科目余额表[已审报表项目],M$1,科目余额表[科目名称],A72)</f>
        <v>0</v>
      </c>
      <c r="N72" s="24">
        <f>SUMIFS(科目余额表[期末贷方],科目余额表[已审报表项目],N$1,科目余额表[科目名称],A72)-SUMIFS(科目余额表[期末借方],科目余额表[已审报表项目],N$1,科目余额表[科目名称],A72)</f>
        <v>0</v>
      </c>
      <c r="O72" s="24">
        <f>SUMIFS(科目余额表[期末借方],科目余额表[已审报表项目],O$1,科目余额表[科目名称],A72)-SUMIFS(科目余额表[期末贷方],科目余额表[已审报表项目],O$1,科目余额表[科目名称],A72)</f>
        <v>0</v>
      </c>
      <c r="P72" s="24">
        <f>SUMIFS(科目余额表[期末贷方],科目余额表[已审报表项目],P$1,科目余额表[科目名称],A72)-SUMIFS(科目余额表[期末借方],科目余额表[已审报表项目],P$1,科目余额表[科目名称],A72)</f>
        <v>0</v>
      </c>
      <c r="Q72" s="24">
        <f>SUMIFS(科目余额表[期末借方],科目余额表[已审报表项目],Q$1,科目余额表[科目名称],A72)-SUMIFS(科目余额表[期末贷方],科目余额表[已审报表项目],Q$1,科目余额表[科目名称],A72)</f>
        <v>0</v>
      </c>
      <c r="R72" s="24">
        <f>SUMIFS(科目余额表[期末贷方],科目余额表[已审报表项目],R$1,科目余额表[科目名称],A72)-SUMIFS(科目余额表[期末借方],科目余额表[已审报表项目],R$1,科目余额表[科目名称],A72)</f>
        <v>0</v>
      </c>
      <c r="S72" s="24">
        <f>SUMIFS(科目余额表[期末借方],科目余额表[已审报表项目],S$1,科目余额表[科目名称],A72)-SUMIFS(科目余额表[期末贷方],科目余额表[已审报表项目],S$1,科目余额表[科目名称],A72)</f>
        <v>0</v>
      </c>
      <c r="T72" s="24">
        <f>SUMIFS(科目余额表[期末贷方],科目余额表[已审报表项目],T$1,科目余额表[科目名称],A72)-SUMIFS(科目余额表[期末借方],科目余额表[已审报表项目],T$1,科目余额表[科目名称],A72)</f>
        <v>0</v>
      </c>
    </row>
    <row r="73" spans="2:20">
      <c r="B73" s="42" t="str">
        <f t="shared" si="7"/>
        <v>—</v>
      </c>
      <c r="C73" s="55" t="str">
        <f t="shared" si="8"/>
        <v>—</v>
      </c>
      <c r="E73" s="42" t="str">
        <f t="shared" si="9"/>
        <v>—</v>
      </c>
      <c r="F73" s="42" t="str">
        <f t="shared" si="10"/>
        <v>—</v>
      </c>
      <c r="G73" s="42" t="str">
        <f t="shared" si="11"/>
        <v>—</v>
      </c>
      <c r="H73" s="42" t="str">
        <f t="shared" si="12"/>
        <v>—</v>
      </c>
      <c r="I73" s="42" t="str">
        <f t="shared" si="13"/>
        <v>—</v>
      </c>
      <c r="K73" s="24">
        <f>SUMIFS(科目余额表[期末借方],科目余额表[已审报表项目],K$1,科目余额表[科目名称],A73)-SUMIFS(科目余额表[期末贷方],科目余额表[已审报表项目],K$1,科目余额表[科目名称],A73)</f>
        <v>0</v>
      </c>
      <c r="L73" s="24">
        <f>SUMIFS(科目余额表[期末贷方],科目余额表[已审报表项目],L$1,科目余额表[科目名称],A73)-SUMIFS(科目余额表[期末借方],科目余额表[已审报表项目],L$1,科目余额表[科目名称],A73)</f>
        <v>0</v>
      </c>
      <c r="M73" s="24">
        <f>SUMIFS(科目余额表[期末借方],科目余额表[已审报表项目],M$1,科目余额表[科目名称],A73)-SUMIFS(科目余额表[期末贷方],科目余额表[已审报表项目],M$1,科目余额表[科目名称],A73)</f>
        <v>0</v>
      </c>
      <c r="N73" s="24">
        <f>SUMIFS(科目余额表[期末贷方],科目余额表[已审报表项目],N$1,科目余额表[科目名称],A73)-SUMIFS(科目余额表[期末借方],科目余额表[已审报表项目],N$1,科目余额表[科目名称],A73)</f>
        <v>0</v>
      </c>
      <c r="O73" s="24">
        <f>SUMIFS(科目余额表[期末借方],科目余额表[已审报表项目],O$1,科目余额表[科目名称],A73)-SUMIFS(科目余额表[期末贷方],科目余额表[已审报表项目],O$1,科目余额表[科目名称],A73)</f>
        <v>0</v>
      </c>
      <c r="P73" s="24">
        <f>SUMIFS(科目余额表[期末贷方],科目余额表[已审报表项目],P$1,科目余额表[科目名称],A73)-SUMIFS(科目余额表[期末借方],科目余额表[已审报表项目],P$1,科目余额表[科目名称],A73)</f>
        <v>0</v>
      </c>
      <c r="Q73" s="24">
        <f>SUMIFS(科目余额表[期末借方],科目余额表[已审报表项目],Q$1,科目余额表[科目名称],A73)-SUMIFS(科目余额表[期末贷方],科目余额表[已审报表项目],Q$1,科目余额表[科目名称],A73)</f>
        <v>0</v>
      </c>
      <c r="R73" s="24">
        <f>SUMIFS(科目余额表[期末贷方],科目余额表[已审报表项目],R$1,科目余额表[科目名称],A73)-SUMIFS(科目余额表[期末借方],科目余额表[已审报表项目],R$1,科目余额表[科目名称],A73)</f>
        <v>0</v>
      </c>
      <c r="S73" s="24">
        <f>SUMIFS(科目余额表[期末借方],科目余额表[已审报表项目],S$1,科目余额表[科目名称],A73)-SUMIFS(科目余额表[期末贷方],科目余额表[已审报表项目],S$1,科目余额表[科目名称],A73)</f>
        <v>0</v>
      </c>
      <c r="T73" s="24">
        <f>SUMIFS(科目余额表[期末贷方],科目余额表[已审报表项目],T$1,科目余额表[科目名称],A73)-SUMIFS(科目余额表[期末借方],科目余额表[已审报表项目],T$1,科目余额表[科目名称],A73)</f>
        <v>0</v>
      </c>
    </row>
    <row r="74" spans="2:20">
      <c r="B74" s="42" t="str">
        <f t="shared" si="7"/>
        <v>—</v>
      </c>
      <c r="C74" s="55" t="str">
        <f t="shared" si="8"/>
        <v>—</v>
      </c>
      <c r="E74" s="42" t="str">
        <f t="shared" si="9"/>
        <v>—</v>
      </c>
      <c r="F74" s="42" t="str">
        <f t="shared" si="10"/>
        <v>—</v>
      </c>
      <c r="G74" s="42" t="str">
        <f t="shared" si="11"/>
        <v>—</v>
      </c>
      <c r="H74" s="42" t="str">
        <f t="shared" si="12"/>
        <v>—</v>
      </c>
      <c r="I74" s="42" t="str">
        <f t="shared" si="13"/>
        <v>—</v>
      </c>
      <c r="K74" s="24">
        <f>SUMIFS(科目余额表[期末借方],科目余额表[已审报表项目],K$1,科目余额表[科目名称],A74)-SUMIFS(科目余额表[期末贷方],科目余额表[已审报表项目],K$1,科目余额表[科目名称],A74)</f>
        <v>0</v>
      </c>
      <c r="L74" s="24">
        <f>SUMIFS(科目余额表[期末贷方],科目余额表[已审报表项目],L$1,科目余额表[科目名称],A74)-SUMIFS(科目余额表[期末借方],科目余额表[已审报表项目],L$1,科目余额表[科目名称],A74)</f>
        <v>0</v>
      </c>
      <c r="M74" s="24">
        <f>SUMIFS(科目余额表[期末借方],科目余额表[已审报表项目],M$1,科目余额表[科目名称],A74)-SUMIFS(科目余额表[期末贷方],科目余额表[已审报表项目],M$1,科目余额表[科目名称],A74)</f>
        <v>0</v>
      </c>
      <c r="N74" s="24">
        <f>SUMIFS(科目余额表[期末贷方],科目余额表[已审报表项目],N$1,科目余额表[科目名称],A74)-SUMIFS(科目余额表[期末借方],科目余额表[已审报表项目],N$1,科目余额表[科目名称],A74)</f>
        <v>0</v>
      </c>
      <c r="O74" s="24">
        <f>SUMIFS(科目余额表[期末借方],科目余额表[已审报表项目],O$1,科目余额表[科目名称],A74)-SUMIFS(科目余额表[期末贷方],科目余额表[已审报表项目],O$1,科目余额表[科目名称],A74)</f>
        <v>0</v>
      </c>
      <c r="P74" s="24">
        <f>SUMIFS(科目余额表[期末贷方],科目余额表[已审报表项目],P$1,科目余额表[科目名称],A74)-SUMIFS(科目余额表[期末借方],科目余额表[已审报表项目],P$1,科目余额表[科目名称],A74)</f>
        <v>0</v>
      </c>
      <c r="Q74" s="24">
        <f>SUMIFS(科目余额表[期末借方],科目余额表[已审报表项目],Q$1,科目余额表[科目名称],A74)-SUMIFS(科目余额表[期末贷方],科目余额表[已审报表项目],Q$1,科目余额表[科目名称],A74)</f>
        <v>0</v>
      </c>
      <c r="R74" s="24">
        <f>SUMIFS(科目余额表[期末贷方],科目余额表[已审报表项目],R$1,科目余额表[科目名称],A74)-SUMIFS(科目余额表[期末借方],科目余额表[已审报表项目],R$1,科目余额表[科目名称],A74)</f>
        <v>0</v>
      </c>
      <c r="S74" s="24">
        <f>SUMIFS(科目余额表[期末借方],科目余额表[已审报表项目],S$1,科目余额表[科目名称],A74)-SUMIFS(科目余额表[期末贷方],科目余额表[已审报表项目],S$1,科目余额表[科目名称],A74)</f>
        <v>0</v>
      </c>
      <c r="T74" s="24">
        <f>SUMIFS(科目余额表[期末贷方],科目余额表[已审报表项目],T$1,科目余额表[科目名称],A74)-SUMIFS(科目余额表[期末借方],科目余额表[已审报表项目],T$1,科目余额表[科目名称],A74)</f>
        <v>0</v>
      </c>
    </row>
    <row r="75" spans="2:20">
      <c r="B75" s="42" t="str">
        <f t="shared" si="7"/>
        <v>—</v>
      </c>
      <c r="C75" s="55" t="str">
        <f t="shared" si="8"/>
        <v>—</v>
      </c>
      <c r="E75" s="42" t="str">
        <f t="shared" si="9"/>
        <v>—</v>
      </c>
      <c r="F75" s="42" t="str">
        <f t="shared" si="10"/>
        <v>—</v>
      </c>
      <c r="G75" s="42" t="str">
        <f t="shared" si="11"/>
        <v>—</v>
      </c>
      <c r="H75" s="42" t="str">
        <f t="shared" si="12"/>
        <v>—</v>
      </c>
      <c r="I75" s="42" t="str">
        <f t="shared" si="13"/>
        <v>—</v>
      </c>
      <c r="K75" s="24">
        <f>SUMIFS(科目余额表[期末借方],科目余额表[已审报表项目],K$1,科目余额表[科目名称],A75)-SUMIFS(科目余额表[期末贷方],科目余额表[已审报表项目],K$1,科目余额表[科目名称],A75)</f>
        <v>0</v>
      </c>
      <c r="L75" s="24">
        <f>SUMIFS(科目余额表[期末贷方],科目余额表[已审报表项目],L$1,科目余额表[科目名称],A75)-SUMIFS(科目余额表[期末借方],科目余额表[已审报表项目],L$1,科目余额表[科目名称],A75)</f>
        <v>0</v>
      </c>
      <c r="M75" s="24">
        <f>SUMIFS(科目余额表[期末借方],科目余额表[已审报表项目],M$1,科目余额表[科目名称],A75)-SUMIFS(科目余额表[期末贷方],科目余额表[已审报表项目],M$1,科目余额表[科目名称],A75)</f>
        <v>0</v>
      </c>
      <c r="N75" s="24">
        <f>SUMIFS(科目余额表[期末贷方],科目余额表[已审报表项目],N$1,科目余额表[科目名称],A75)-SUMIFS(科目余额表[期末借方],科目余额表[已审报表项目],N$1,科目余额表[科目名称],A75)</f>
        <v>0</v>
      </c>
      <c r="O75" s="24">
        <f>SUMIFS(科目余额表[期末借方],科目余额表[已审报表项目],O$1,科目余额表[科目名称],A75)-SUMIFS(科目余额表[期末贷方],科目余额表[已审报表项目],O$1,科目余额表[科目名称],A75)</f>
        <v>0</v>
      </c>
      <c r="P75" s="24">
        <f>SUMIFS(科目余额表[期末贷方],科目余额表[已审报表项目],P$1,科目余额表[科目名称],A75)-SUMIFS(科目余额表[期末借方],科目余额表[已审报表项目],P$1,科目余额表[科目名称],A75)</f>
        <v>0</v>
      </c>
      <c r="Q75" s="24">
        <f>SUMIFS(科目余额表[期末借方],科目余额表[已审报表项目],Q$1,科目余额表[科目名称],A75)-SUMIFS(科目余额表[期末贷方],科目余额表[已审报表项目],Q$1,科目余额表[科目名称],A75)</f>
        <v>0</v>
      </c>
      <c r="R75" s="24">
        <f>SUMIFS(科目余额表[期末贷方],科目余额表[已审报表项目],R$1,科目余额表[科目名称],A75)-SUMIFS(科目余额表[期末借方],科目余额表[已审报表项目],R$1,科目余额表[科目名称],A75)</f>
        <v>0</v>
      </c>
      <c r="S75" s="24">
        <f>SUMIFS(科目余额表[期末借方],科目余额表[已审报表项目],S$1,科目余额表[科目名称],A75)-SUMIFS(科目余额表[期末贷方],科目余额表[已审报表项目],S$1,科目余额表[科目名称],A75)</f>
        <v>0</v>
      </c>
      <c r="T75" s="24">
        <f>SUMIFS(科目余额表[期末贷方],科目余额表[已审报表项目],T$1,科目余额表[科目名称],A75)-SUMIFS(科目余额表[期末借方],科目余额表[已审报表项目],T$1,科目余额表[科目名称],A75)</f>
        <v>0</v>
      </c>
    </row>
    <row r="76" spans="2:20">
      <c r="B76" s="42" t="str">
        <f t="shared" si="7"/>
        <v>—</v>
      </c>
      <c r="C76" s="55" t="str">
        <f t="shared" si="8"/>
        <v>—</v>
      </c>
      <c r="E76" s="42" t="str">
        <f t="shared" si="9"/>
        <v>—</v>
      </c>
      <c r="F76" s="42" t="str">
        <f t="shared" si="10"/>
        <v>—</v>
      </c>
      <c r="G76" s="42" t="str">
        <f t="shared" si="11"/>
        <v>—</v>
      </c>
      <c r="H76" s="42" t="str">
        <f t="shared" si="12"/>
        <v>—</v>
      </c>
      <c r="I76" s="42" t="str">
        <f t="shared" si="13"/>
        <v>—</v>
      </c>
      <c r="K76" s="24">
        <f>SUMIFS(科目余额表[期末借方],科目余额表[已审报表项目],K$1,科目余额表[科目名称],A76)-SUMIFS(科目余额表[期末贷方],科目余额表[已审报表项目],K$1,科目余额表[科目名称],A76)</f>
        <v>0</v>
      </c>
      <c r="L76" s="24">
        <f>SUMIFS(科目余额表[期末贷方],科目余额表[已审报表项目],L$1,科目余额表[科目名称],A76)-SUMIFS(科目余额表[期末借方],科目余额表[已审报表项目],L$1,科目余额表[科目名称],A76)</f>
        <v>0</v>
      </c>
      <c r="M76" s="24">
        <f>SUMIFS(科目余额表[期末借方],科目余额表[已审报表项目],M$1,科目余额表[科目名称],A76)-SUMIFS(科目余额表[期末贷方],科目余额表[已审报表项目],M$1,科目余额表[科目名称],A76)</f>
        <v>0</v>
      </c>
      <c r="N76" s="24">
        <f>SUMIFS(科目余额表[期末贷方],科目余额表[已审报表项目],N$1,科目余额表[科目名称],A76)-SUMIFS(科目余额表[期末借方],科目余额表[已审报表项目],N$1,科目余额表[科目名称],A76)</f>
        <v>0</v>
      </c>
      <c r="O76" s="24">
        <f>SUMIFS(科目余额表[期末借方],科目余额表[已审报表项目],O$1,科目余额表[科目名称],A76)-SUMIFS(科目余额表[期末贷方],科目余额表[已审报表项目],O$1,科目余额表[科目名称],A76)</f>
        <v>0</v>
      </c>
      <c r="P76" s="24">
        <f>SUMIFS(科目余额表[期末贷方],科目余额表[已审报表项目],P$1,科目余额表[科目名称],A76)-SUMIFS(科目余额表[期末借方],科目余额表[已审报表项目],P$1,科目余额表[科目名称],A76)</f>
        <v>0</v>
      </c>
      <c r="Q76" s="24">
        <f>SUMIFS(科目余额表[期末借方],科目余额表[已审报表项目],Q$1,科目余额表[科目名称],A76)-SUMIFS(科目余额表[期末贷方],科目余额表[已审报表项目],Q$1,科目余额表[科目名称],A76)</f>
        <v>0</v>
      </c>
      <c r="R76" s="24">
        <f>SUMIFS(科目余额表[期末贷方],科目余额表[已审报表项目],R$1,科目余额表[科目名称],A76)-SUMIFS(科目余额表[期末借方],科目余额表[已审报表项目],R$1,科目余额表[科目名称],A76)</f>
        <v>0</v>
      </c>
      <c r="S76" s="24">
        <f>SUMIFS(科目余额表[期末借方],科目余额表[已审报表项目],S$1,科目余额表[科目名称],A76)-SUMIFS(科目余额表[期末贷方],科目余额表[已审报表项目],S$1,科目余额表[科目名称],A76)</f>
        <v>0</v>
      </c>
      <c r="T76" s="24">
        <f>SUMIFS(科目余额表[期末贷方],科目余额表[已审报表项目],T$1,科目余额表[科目名称],A76)-SUMIFS(科目余额表[期末借方],科目余额表[已审报表项目],T$1,科目余额表[科目名称],A76)</f>
        <v>0</v>
      </c>
    </row>
    <row r="77" spans="2:20">
      <c r="B77" s="42" t="str">
        <f t="shared" si="7"/>
        <v>—</v>
      </c>
      <c r="C77" s="55" t="str">
        <f t="shared" si="8"/>
        <v>—</v>
      </c>
      <c r="E77" s="42" t="str">
        <f t="shared" si="9"/>
        <v>—</v>
      </c>
      <c r="F77" s="42" t="str">
        <f t="shared" si="10"/>
        <v>—</v>
      </c>
      <c r="G77" s="42" t="str">
        <f t="shared" si="11"/>
        <v>—</v>
      </c>
      <c r="H77" s="42" t="str">
        <f t="shared" si="12"/>
        <v>—</v>
      </c>
      <c r="I77" s="42" t="str">
        <f t="shared" si="13"/>
        <v>—</v>
      </c>
      <c r="K77" s="24">
        <f>SUMIFS(科目余额表[期末借方],科目余额表[已审报表项目],K$1,科目余额表[科目名称],A77)-SUMIFS(科目余额表[期末贷方],科目余额表[已审报表项目],K$1,科目余额表[科目名称],A77)</f>
        <v>0</v>
      </c>
      <c r="L77" s="24">
        <f>SUMIFS(科目余额表[期末贷方],科目余额表[已审报表项目],L$1,科目余额表[科目名称],A77)-SUMIFS(科目余额表[期末借方],科目余额表[已审报表项目],L$1,科目余额表[科目名称],A77)</f>
        <v>0</v>
      </c>
      <c r="M77" s="24">
        <f>SUMIFS(科目余额表[期末借方],科目余额表[已审报表项目],M$1,科目余额表[科目名称],A77)-SUMIFS(科目余额表[期末贷方],科目余额表[已审报表项目],M$1,科目余额表[科目名称],A77)</f>
        <v>0</v>
      </c>
      <c r="N77" s="24">
        <f>SUMIFS(科目余额表[期末贷方],科目余额表[已审报表项目],N$1,科目余额表[科目名称],A77)-SUMIFS(科目余额表[期末借方],科目余额表[已审报表项目],N$1,科目余额表[科目名称],A77)</f>
        <v>0</v>
      </c>
      <c r="O77" s="24">
        <f>SUMIFS(科目余额表[期末借方],科目余额表[已审报表项目],O$1,科目余额表[科目名称],A77)-SUMIFS(科目余额表[期末贷方],科目余额表[已审报表项目],O$1,科目余额表[科目名称],A77)</f>
        <v>0</v>
      </c>
      <c r="P77" s="24">
        <f>SUMIFS(科目余额表[期末贷方],科目余额表[已审报表项目],P$1,科目余额表[科目名称],A77)-SUMIFS(科目余额表[期末借方],科目余额表[已审报表项目],P$1,科目余额表[科目名称],A77)</f>
        <v>0</v>
      </c>
      <c r="Q77" s="24">
        <f>SUMIFS(科目余额表[期末借方],科目余额表[已审报表项目],Q$1,科目余额表[科目名称],A77)-SUMIFS(科目余额表[期末贷方],科目余额表[已审报表项目],Q$1,科目余额表[科目名称],A77)</f>
        <v>0</v>
      </c>
      <c r="R77" s="24">
        <f>SUMIFS(科目余额表[期末贷方],科目余额表[已审报表项目],R$1,科目余额表[科目名称],A77)-SUMIFS(科目余额表[期末借方],科目余额表[已审报表项目],R$1,科目余额表[科目名称],A77)</f>
        <v>0</v>
      </c>
      <c r="S77" s="24">
        <f>SUMIFS(科目余额表[期末借方],科目余额表[已审报表项目],S$1,科目余额表[科目名称],A77)-SUMIFS(科目余额表[期末贷方],科目余额表[已审报表项目],S$1,科目余额表[科目名称],A77)</f>
        <v>0</v>
      </c>
      <c r="T77" s="24">
        <f>SUMIFS(科目余额表[期末贷方],科目余额表[已审报表项目],T$1,科目余额表[科目名称],A77)-SUMIFS(科目余额表[期末借方],科目余额表[已审报表项目],T$1,科目余额表[科目名称],A77)</f>
        <v>0</v>
      </c>
    </row>
    <row r="78" spans="2:20">
      <c r="B78" s="42" t="str">
        <f t="shared" si="7"/>
        <v>—</v>
      </c>
      <c r="C78" s="55" t="str">
        <f t="shared" si="8"/>
        <v>—</v>
      </c>
      <c r="E78" s="42" t="str">
        <f t="shared" si="9"/>
        <v>—</v>
      </c>
      <c r="F78" s="42" t="str">
        <f t="shared" si="10"/>
        <v>—</v>
      </c>
      <c r="G78" s="42" t="str">
        <f t="shared" si="11"/>
        <v>—</v>
      </c>
      <c r="H78" s="42" t="str">
        <f t="shared" si="12"/>
        <v>—</v>
      </c>
      <c r="I78" s="42" t="str">
        <f t="shared" si="13"/>
        <v>—</v>
      </c>
      <c r="K78" s="24">
        <f>SUMIFS(科目余额表[期末借方],科目余额表[已审报表项目],K$1,科目余额表[科目名称],A78)-SUMIFS(科目余额表[期末贷方],科目余额表[已审报表项目],K$1,科目余额表[科目名称],A78)</f>
        <v>0</v>
      </c>
      <c r="L78" s="24">
        <f>SUMIFS(科目余额表[期末贷方],科目余额表[已审报表项目],L$1,科目余额表[科目名称],A78)-SUMIFS(科目余额表[期末借方],科目余额表[已审报表项目],L$1,科目余额表[科目名称],A78)</f>
        <v>0</v>
      </c>
      <c r="M78" s="24">
        <f>SUMIFS(科目余额表[期末借方],科目余额表[已审报表项目],M$1,科目余额表[科目名称],A78)-SUMIFS(科目余额表[期末贷方],科目余额表[已审报表项目],M$1,科目余额表[科目名称],A78)</f>
        <v>0</v>
      </c>
      <c r="N78" s="24">
        <f>SUMIFS(科目余额表[期末贷方],科目余额表[已审报表项目],N$1,科目余额表[科目名称],A78)-SUMIFS(科目余额表[期末借方],科目余额表[已审报表项目],N$1,科目余额表[科目名称],A78)</f>
        <v>0</v>
      </c>
      <c r="O78" s="24">
        <f>SUMIFS(科目余额表[期末借方],科目余额表[已审报表项目],O$1,科目余额表[科目名称],A78)-SUMIFS(科目余额表[期末贷方],科目余额表[已审报表项目],O$1,科目余额表[科目名称],A78)</f>
        <v>0</v>
      </c>
      <c r="P78" s="24">
        <f>SUMIFS(科目余额表[期末贷方],科目余额表[已审报表项目],P$1,科目余额表[科目名称],A78)-SUMIFS(科目余额表[期末借方],科目余额表[已审报表项目],P$1,科目余额表[科目名称],A78)</f>
        <v>0</v>
      </c>
      <c r="Q78" s="24">
        <f>SUMIFS(科目余额表[期末借方],科目余额表[已审报表项目],Q$1,科目余额表[科目名称],A78)-SUMIFS(科目余额表[期末贷方],科目余额表[已审报表项目],Q$1,科目余额表[科目名称],A78)</f>
        <v>0</v>
      </c>
      <c r="R78" s="24">
        <f>SUMIFS(科目余额表[期末贷方],科目余额表[已审报表项目],R$1,科目余额表[科目名称],A78)-SUMIFS(科目余额表[期末借方],科目余额表[已审报表项目],R$1,科目余额表[科目名称],A78)</f>
        <v>0</v>
      </c>
      <c r="S78" s="24">
        <f>SUMIFS(科目余额表[期末借方],科目余额表[已审报表项目],S$1,科目余额表[科目名称],A78)-SUMIFS(科目余额表[期末贷方],科目余额表[已审报表项目],S$1,科目余额表[科目名称],A78)</f>
        <v>0</v>
      </c>
      <c r="T78" s="24">
        <f>SUMIFS(科目余额表[期末贷方],科目余额表[已审报表项目],T$1,科目余额表[科目名称],A78)-SUMIFS(科目余额表[期末借方],科目余额表[已审报表项目],T$1,科目余额表[科目名称],A78)</f>
        <v>0</v>
      </c>
    </row>
    <row r="79" spans="2:20">
      <c r="B79" s="42" t="str">
        <f t="shared" si="7"/>
        <v>—</v>
      </c>
      <c r="C79" s="55" t="str">
        <f t="shared" si="8"/>
        <v>—</v>
      </c>
      <c r="E79" s="42" t="str">
        <f t="shared" si="9"/>
        <v>—</v>
      </c>
      <c r="F79" s="42" t="str">
        <f t="shared" si="10"/>
        <v>—</v>
      </c>
      <c r="G79" s="42" t="str">
        <f t="shared" si="11"/>
        <v>—</v>
      </c>
      <c r="H79" s="42" t="str">
        <f t="shared" si="12"/>
        <v>—</v>
      </c>
      <c r="I79" s="42" t="str">
        <f t="shared" si="13"/>
        <v>—</v>
      </c>
      <c r="K79" s="24">
        <f>SUMIFS(科目余额表[期末借方],科目余额表[已审报表项目],K$1,科目余额表[科目名称],A79)-SUMIFS(科目余额表[期末贷方],科目余额表[已审报表项目],K$1,科目余额表[科目名称],A79)</f>
        <v>0</v>
      </c>
      <c r="L79" s="24">
        <f>SUMIFS(科目余额表[期末贷方],科目余额表[已审报表项目],L$1,科目余额表[科目名称],A79)-SUMIFS(科目余额表[期末借方],科目余额表[已审报表项目],L$1,科目余额表[科目名称],A79)</f>
        <v>0</v>
      </c>
      <c r="M79" s="24">
        <f>SUMIFS(科目余额表[期末借方],科目余额表[已审报表项目],M$1,科目余额表[科目名称],A79)-SUMIFS(科目余额表[期末贷方],科目余额表[已审报表项目],M$1,科目余额表[科目名称],A79)</f>
        <v>0</v>
      </c>
      <c r="N79" s="24">
        <f>SUMIFS(科目余额表[期末贷方],科目余额表[已审报表项目],N$1,科目余额表[科目名称],A79)-SUMIFS(科目余额表[期末借方],科目余额表[已审报表项目],N$1,科目余额表[科目名称],A79)</f>
        <v>0</v>
      </c>
      <c r="O79" s="24">
        <f>SUMIFS(科目余额表[期末借方],科目余额表[已审报表项目],O$1,科目余额表[科目名称],A79)-SUMIFS(科目余额表[期末贷方],科目余额表[已审报表项目],O$1,科目余额表[科目名称],A79)</f>
        <v>0</v>
      </c>
      <c r="P79" s="24">
        <f>SUMIFS(科目余额表[期末贷方],科目余额表[已审报表项目],P$1,科目余额表[科目名称],A79)-SUMIFS(科目余额表[期末借方],科目余额表[已审报表项目],P$1,科目余额表[科目名称],A79)</f>
        <v>0</v>
      </c>
      <c r="Q79" s="24">
        <f>SUMIFS(科目余额表[期末借方],科目余额表[已审报表项目],Q$1,科目余额表[科目名称],A79)-SUMIFS(科目余额表[期末贷方],科目余额表[已审报表项目],Q$1,科目余额表[科目名称],A79)</f>
        <v>0</v>
      </c>
      <c r="R79" s="24">
        <f>SUMIFS(科目余额表[期末贷方],科目余额表[已审报表项目],R$1,科目余额表[科目名称],A79)-SUMIFS(科目余额表[期末借方],科目余额表[已审报表项目],R$1,科目余额表[科目名称],A79)</f>
        <v>0</v>
      </c>
      <c r="S79" s="24">
        <f>SUMIFS(科目余额表[期末借方],科目余额表[已审报表项目],S$1,科目余额表[科目名称],A79)-SUMIFS(科目余额表[期末贷方],科目余额表[已审报表项目],S$1,科目余额表[科目名称],A79)</f>
        <v>0</v>
      </c>
      <c r="T79" s="24">
        <f>SUMIFS(科目余额表[期末贷方],科目余额表[已审报表项目],T$1,科目余额表[科目名称],A79)-SUMIFS(科目余额表[期末借方],科目余额表[已审报表项目],T$1,科目余额表[科目名称],A79)</f>
        <v>0</v>
      </c>
    </row>
    <row r="80" spans="2:20">
      <c r="B80" s="42" t="str">
        <f t="shared" si="7"/>
        <v>—</v>
      </c>
      <c r="C80" s="55" t="str">
        <f t="shared" si="8"/>
        <v>—</v>
      </c>
      <c r="E80" s="42" t="str">
        <f t="shared" si="9"/>
        <v>—</v>
      </c>
      <c r="F80" s="42" t="str">
        <f t="shared" si="10"/>
        <v>—</v>
      </c>
      <c r="G80" s="42" t="str">
        <f t="shared" si="11"/>
        <v>—</v>
      </c>
      <c r="H80" s="42" t="str">
        <f t="shared" si="12"/>
        <v>—</v>
      </c>
      <c r="I80" s="42" t="str">
        <f t="shared" si="13"/>
        <v>—</v>
      </c>
      <c r="K80" s="24">
        <f>SUMIFS(科目余额表[期末借方],科目余额表[已审报表项目],K$1,科目余额表[科目名称],A80)-SUMIFS(科目余额表[期末贷方],科目余额表[已审报表项目],K$1,科目余额表[科目名称],A80)</f>
        <v>0</v>
      </c>
      <c r="L80" s="24">
        <f>SUMIFS(科目余额表[期末贷方],科目余额表[已审报表项目],L$1,科目余额表[科目名称],A80)-SUMIFS(科目余额表[期末借方],科目余额表[已审报表项目],L$1,科目余额表[科目名称],A80)</f>
        <v>0</v>
      </c>
      <c r="M80" s="24">
        <f>SUMIFS(科目余额表[期末借方],科目余额表[已审报表项目],M$1,科目余额表[科目名称],A80)-SUMIFS(科目余额表[期末贷方],科目余额表[已审报表项目],M$1,科目余额表[科目名称],A80)</f>
        <v>0</v>
      </c>
      <c r="N80" s="24">
        <f>SUMIFS(科目余额表[期末贷方],科目余额表[已审报表项目],N$1,科目余额表[科目名称],A80)-SUMIFS(科目余额表[期末借方],科目余额表[已审报表项目],N$1,科目余额表[科目名称],A80)</f>
        <v>0</v>
      </c>
      <c r="O80" s="24">
        <f>SUMIFS(科目余额表[期末借方],科目余额表[已审报表项目],O$1,科目余额表[科目名称],A80)-SUMIFS(科目余额表[期末贷方],科目余额表[已审报表项目],O$1,科目余额表[科目名称],A80)</f>
        <v>0</v>
      </c>
      <c r="P80" s="24">
        <f>SUMIFS(科目余额表[期末贷方],科目余额表[已审报表项目],P$1,科目余额表[科目名称],A80)-SUMIFS(科目余额表[期末借方],科目余额表[已审报表项目],P$1,科目余额表[科目名称],A80)</f>
        <v>0</v>
      </c>
      <c r="Q80" s="24">
        <f>SUMIFS(科目余额表[期末借方],科目余额表[已审报表项目],Q$1,科目余额表[科目名称],A80)-SUMIFS(科目余额表[期末贷方],科目余额表[已审报表项目],Q$1,科目余额表[科目名称],A80)</f>
        <v>0</v>
      </c>
      <c r="R80" s="24">
        <f>SUMIFS(科目余额表[期末贷方],科目余额表[已审报表项目],R$1,科目余额表[科目名称],A80)-SUMIFS(科目余额表[期末借方],科目余额表[已审报表项目],R$1,科目余额表[科目名称],A80)</f>
        <v>0</v>
      </c>
      <c r="S80" s="24">
        <f>SUMIFS(科目余额表[期末借方],科目余额表[已审报表项目],S$1,科目余额表[科目名称],A80)-SUMIFS(科目余额表[期末贷方],科目余额表[已审报表项目],S$1,科目余额表[科目名称],A80)</f>
        <v>0</v>
      </c>
      <c r="T80" s="24">
        <f>SUMIFS(科目余额表[期末贷方],科目余额表[已审报表项目],T$1,科目余额表[科目名称],A80)-SUMIFS(科目余额表[期末借方],科目余额表[已审报表项目],T$1,科目余额表[科目名称],A80)</f>
        <v>0</v>
      </c>
    </row>
    <row r="81" spans="2:20">
      <c r="B81" s="42" t="str">
        <f t="shared" si="7"/>
        <v>—</v>
      </c>
      <c r="C81" s="55" t="str">
        <f t="shared" si="8"/>
        <v>—</v>
      </c>
      <c r="E81" s="42" t="str">
        <f t="shared" si="9"/>
        <v>—</v>
      </c>
      <c r="F81" s="42" t="str">
        <f t="shared" si="10"/>
        <v>—</v>
      </c>
      <c r="G81" s="42" t="str">
        <f t="shared" si="11"/>
        <v>—</v>
      </c>
      <c r="H81" s="42" t="str">
        <f t="shared" si="12"/>
        <v>—</v>
      </c>
      <c r="I81" s="42" t="str">
        <f t="shared" si="13"/>
        <v>—</v>
      </c>
      <c r="K81" s="24">
        <f>SUMIFS(科目余额表[期末借方],科目余额表[已审报表项目],K$1,科目余额表[科目名称],A81)-SUMIFS(科目余额表[期末贷方],科目余额表[已审报表项目],K$1,科目余额表[科目名称],A81)</f>
        <v>0</v>
      </c>
      <c r="L81" s="24">
        <f>SUMIFS(科目余额表[期末贷方],科目余额表[已审报表项目],L$1,科目余额表[科目名称],A81)-SUMIFS(科目余额表[期末借方],科目余额表[已审报表项目],L$1,科目余额表[科目名称],A81)</f>
        <v>0</v>
      </c>
      <c r="M81" s="24">
        <f>SUMIFS(科目余额表[期末借方],科目余额表[已审报表项目],M$1,科目余额表[科目名称],A81)-SUMIFS(科目余额表[期末贷方],科目余额表[已审报表项目],M$1,科目余额表[科目名称],A81)</f>
        <v>0</v>
      </c>
      <c r="N81" s="24">
        <f>SUMIFS(科目余额表[期末贷方],科目余额表[已审报表项目],N$1,科目余额表[科目名称],A81)-SUMIFS(科目余额表[期末借方],科目余额表[已审报表项目],N$1,科目余额表[科目名称],A81)</f>
        <v>0</v>
      </c>
      <c r="O81" s="24">
        <f>SUMIFS(科目余额表[期末借方],科目余额表[已审报表项目],O$1,科目余额表[科目名称],A81)-SUMIFS(科目余额表[期末贷方],科目余额表[已审报表项目],O$1,科目余额表[科目名称],A81)</f>
        <v>0</v>
      </c>
      <c r="P81" s="24">
        <f>SUMIFS(科目余额表[期末贷方],科目余额表[已审报表项目],P$1,科目余额表[科目名称],A81)-SUMIFS(科目余额表[期末借方],科目余额表[已审报表项目],P$1,科目余额表[科目名称],A81)</f>
        <v>0</v>
      </c>
      <c r="Q81" s="24">
        <f>SUMIFS(科目余额表[期末借方],科目余额表[已审报表项目],Q$1,科目余额表[科目名称],A81)-SUMIFS(科目余额表[期末贷方],科目余额表[已审报表项目],Q$1,科目余额表[科目名称],A81)</f>
        <v>0</v>
      </c>
      <c r="R81" s="24">
        <f>SUMIFS(科目余额表[期末贷方],科目余额表[已审报表项目],R$1,科目余额表[科目名称],A81)-SUMIFS(科目余额表[期末借方],科目余额表[已审报表项目],R$1,科目余额表[科目名称],A81)</f>
        <v>0</v>
      </c>
      <c r="S81" s="24">
        <f>SUMIFS(科目余额表[期末借方],科目余额表[已审报表项目],S$1,科目余额表[科目名称],A81)-SUMIFS(科目余额表[期末贷方],科目余额表[已审报表项目],S$1,科目余额表[科目名称],A81)</f>
        <v>0</v>
      </c>
      <c r="T81" s="24">
        <f>SUMIFS(科目余额表[期末贷方],科目余额表[已审报表项目],T$1,科目余额表[科目名称],A81)-SUMIFS(科目余额表[期末借方],科目余额表[已审报表项目],T$1,科目余额表[科目名称],A81)</f>
        <v>0</v>
      </c>
    </row>
    <row r="82" spans="2:20">
      <c r="B82" s="42" t="str">
        <f t="shared" si="7"/>
        <v>—</v>
      </c>
      <c r="C82" s="55" t="str">
        <f t="shared" si="8"/>
        <v>—</v>
      </c>
      <c r="E82" s="42" t="str">
        <f t="shared" si="9"/>
        <v>—</v>
      </c>
      <c r="F82" s="42" t="str">
        <f t="shared" si="10"/>
        <v>—</v>
      </c>
      <c r="G82" s="42" t="str">
        <f t="shared" si="11"/>
        <v>—</v>
      </c>
      <c r="H82" s="42" t="str">
        <f t="shared" si="12"/>
        <v>—</v>
      </c>
      <c r="I82" s="42" t="str">
        <f t="shared" si="13"/>
        <v>—</v>
      </c>
      <c r="K82" s="24">
        <f>SUMIFS(科目余额表[期末借方],科目余额表[已审报表项目],K$1,科目余额表[科目名称],A82)-SUMIFS(科目余额表[期末贷方],科目余额表[已审报表项目],K$1,科目余额表[科目名称],A82)</f>
        <v>0</v>
      </c>
      <c r="L82" s="24">
        <f>SUMIFS(科目余额表[期末贷方],科目余额表[已审报表项目],L$1,科目余额表[科目名称],A82)-SUMIFS(科目余额表[期末借方],科目余额表[已审报表项目],L$1,科目余额表[科目名称],A82)</f>
        <v>0</v>
      </c>
      <c r="M82" s="24">
        <f>SUMIFS(科目余额表[期末借方],科目余额表[已审报表项目],M$1,科目余额表[科目名称],A82)-SUMIFS(科目余额表[期末贷方],科目余额表[已审报表项目],M$1,科目余额表[科目名称],A82)</f>
        <v>0</v>
      </c>
      <c r="N82" s="24">
        <f>SUMIFS(科目余额表[期末贷方],科目余额表[已审报表项目],N$1,科目余额表[科目名称],A82)-SUMIFS(科目余额表[期末借方],科目余额表[已审报表项目],N$1,科目余额表[科目名称],A82)</f>
        <v>0</v>
      </c>
      <c r="O82" s="24">
        <f>SUMIFS(科目余额表[期末借方],科目余额表[已审报表项目],O$1,科目余额表[科目名称],A82)-SUMIFS(科目余额表[期末贷方],科目余额表[已审报表项目],O$1,科目余额表[科目名称],A82)</f>
        <v>0</v>
      </c>
      <c r="P82" s="24">
        <f>SUMIFS(科目余额表[期末贷方],科目余额表[已审报表项目],P$1,科目余额表[科目名称],A82)-SUMIFS(科目余额表[期末借方],科目余额表[已审报表项目],P$1,科目余额表[科目名称],A82)</f>
        <v>0</v>
      </c>
      <c r="Q82" s="24">
        <f>SUMIFS(科目余额表[期末借方],科目余额表[已审报表项目],Q$1,科目余额表[科目名称],A82)-SUMIFS(科目余额表[期末贷方],科目余额表[已审报表项目],Q$1,科目余额表[科目名称],A82)</f>
        <v>0</v>
      </c>
      <c r="R82" s="24">
        <f>SUMIFS(科目余额表[期末贷方],科目余额表[已审报表项目],R$1,科目余额表[科目名称],A82)-SUMIFS(科目余额表[期末借方],科目余额表[已审报表项目],R$1,科目余额表[科目名称],A82)</f>
        <v>0</v>
      </c>
      <c r="S82" s="24">
        <f>SUMIFS(科目余额表[期末借方],科目余额表[已审报表项目],S$1,科目余额表[科目名称],A82)-SUMIFS(科目余额表[期末贷方],科目余额表[已审报表项目],S$1,科目余额表[科目名称],A82)</f>
        <v>0</v>
      </c>
      <c r="T82" s="24">
        <f>SUMIFS(科目余额表[期末贷方],科目余额表[已审报表项目],T$1,科目余额表[科目名称],A82)-SUMIFS(科目余额表[期末借方],科目余额表[已审报表项目],T$1,科目余额表[科目名称],A82)</f>
        <v>0</v>
      </c>
    </row>
    <row r="83" spans="2:20">
      <c r="B83" s="42" t="str">
        <f t="shared" si="7"/>
        <v>—</v>
      </c>
      <c r="C83" s="55" t="str">
        <f t="shared" si="8"/>
        <v>—</v>
      </c>
      <c r="E83" s="42" t="str">
        <f t="shared" si="9"/>
        <v>—</v>
      </c>
      <c r="F83" s="42" t="str">
        <f t="shared" si="10"/>
        <v>—</v>
      </c>
      <c r="G83" s="42" t="str">
        <f t="shared" si="11"/>
        <v>—</v>
      </c>
      <c r="H83" s="42" t="str">
        <f t="shared" si="12"/>
        <v>—</v>
      </c>
      <c r="I83" s="42" t="str">
        <f t="shared" si="13"/>
        <v>—</v>
      </c>
      <c r="K83" s="24">
        <f>SUMIFS(科目余额表[期末借方],科目余额表[已审报表项目],K$1,科目余额表[科目名称],A83)-SUMIFS(科目余额表[期末贷方],科目余额表[已审报表项目],K$1,科目余额表[科目名称],A83)</f>
        <v>0</v>
      </c>
      <c r="L83" s="24">
        <f>SUMIFS(科目余额表[期末贷方],科目余额表[已审报表项目],L$1,科目余额表[科目名称],A83)-SUMIFS(科目余额表[期末借方],科目余额表[已审报表项目],L$1,科目余额表[科目名称],A83)</f>
        <v>0</v>
      </c>
      <c r="M83" s="24">
        <f>SUMIFS(科目余额表[期末借方],科目余额表[已审报表项目],M$1,科目余额表[科目名称],A83)-SUMIFS(科目余额表[期末贷方],科目余额表[已审报表项目],M$1,科目余额表[科目名称],A83)</f>
        <v>0</v>
      </c>
      <c r="N83" s="24">
        <f>SUMIFS(科目余额表[期末贷方],科目余额表[已审报表项目],N$1,科目余额表[科目名称],A83)-SUMIFS(科目余额表[期末借方],科目余额表[已审报表项目],N$1,科目余额表[科目名称],A83)</f>
        <v>0</v>
      </c>
      <c r="O83" s="24">
        <f>SUMIFS(科目余额表[期末借方],科目余额表[已审报表项目],O$1,科目余额表[科目名称],A83)-SUMIFS(科目余额表[期末贷方],科目余额表[已审报表项目],O$1,科目余额表[科目名称],A83)</f>
        <v>0</v>
      </c>
      <c r="P83" s="24">
        <f>SUMIFS(科目余额表[期末贷方],科目余额表[已审报表项目],P$1,科目余额表[科目名称],A83)-SUMIFS(科目余额表[期末借方],科目余额表[已审报表项目],P$1,科目余额表[科目名称],A83)</f>
        <v>0</v>
      </c>
      <c r="Q83" s="24">
        <f>SUMIFS(科目余额表[期末借方],科目余额表[已审报表项目],Q$1,科目余额表[科目名称],A83)-SUMIFS(科目余额表[期末贷方],科目余额表[已审报表项目],Q$1,科目余额表[科目名称],A83)</f>
        <v>0</v>
      </c>
      <c r="R83" s="24">
        <f>SUMIFS(科目余额表[期末贷方],科目余额表[已审报表项目],R$1,科目余额表[科目名称],A83)-SUMIFS(科目余额表[期末借方],科目余额表[已审报表项目],R$1,科目余额表[科目名称],A83)</f>
        <v>0</v>
      </c>
      <c r="S83" s="24">
        <f>SUMIFS(科目余额表[期末借方],科目余额表[已审报表项目],S$1,科目余额表[科目名称],A83)-SUMIFS(科目余额表[期末贷方],科目余额表[已审报表项目],S$1,科目余额表[科目名称],A83)</f>
        <v>0</v>
      </c>
      <c r="T83" s="24">
        <f>SUMIFS(科目余额表[期末贷方],科目余额表[已审报表项目],T$1,科目余额表[科目名称],A83)-SUMIFS(科目余额表[期末借方],科目余额表[已审报表项目],T$1,科目余额表[科目名称],A83)</f>
        <v>0</v>
      </c>
    </row>
    <row r="84" spans="2:20">
      <c r="B84" s="42" t="str">
        <f t="shared" si="7"/>
        <v>—</v>
      </c>
      <c r="C84" s="55" t="str">
        <f t="shared" si="8"/>
        <v>—</v>
      </c>
      <c r="E84" s="42" t="str">
        <f t="shared" si="9"/>
        <v>—</v>
      </c>
      <c r="F84" s="42" t="str">
        <f t="shared" si="10"/>
        <v>—</v>
      </c>
      <c r="G84" s="42" t="str">
        <f t="shared" si="11"/>
        <v>—</v>
      </c>
      <c r="H84" s="42" t="str">
        <f t="shared" si="12"/>
        <v>—</v>
      </c>
      <c r="I84" s="42" t="str">
        <f t="shared" si="13"/>
        <v>—</v>
      </c>
      <c r="K84" s="24">
        <f>SUMIFS(科目余额表[期末借方],科目余额表[已审报表项目],K$1,科目余额表[科目名称],A84)-SUMIFS(科目余额表[期末贷方],科目余额表[已审报表项目],K$1,科目余额表[科目名称],A84)</f>
        <v>0</v>
      </c>
      <c r="L84" s="24">
        <f>SUMIFS(科目余额表[期末贷方],科目余额表[已审报表项目],L$1,科目余额表[科目名称],A84)-SUMIFS(科目余额表[期末借方],科目余额表[已审报表项目],L$1,科目余额表[科目名称],A84)</f>
        <v>0</v>
      </c>
      <c r="M84" s="24">
        <f>SUMIFS(科目余额表[期末借方],科目余额表[已审报表项目],M$1,科目余额表[科目名称],A84)-SUMIFS(科目余额表[期末贷方],科目余额表[已审报表项目],M$1,科目余额表[科目名称],A84)</f>
        <v>0</v>
      </c>
      <c r="N84" s="24">
        <f>SUMIFS(科目余额表[期末贷方],科目余额表[已审报表项目],N$1,科目余额表[科目名称],A84)-SUMIFS(科目余额表[期末借方],科目余额表[已审报表项目],N$1,科目余额表[科目名称],A84)</f>
        <v>0</v>
      </c>
      <c r="O84" s="24">
        <f>SUMIFS(科目余额表[期末借方],科目余额表[已审报表项目],O$1,科目余额表[科目名称],A84)-SUMIFS(科目余额表[期末贷方],科目余额表[已审报表项目],O$1,科目余额表[科目名称],A84)</f>
        <v>0</v>
      </c>
      <c r="P84" s="24">
        <f>SUMIFS(科目余额表[期末贷方],科目余额表[已审报表项目],P$1,科目余额表[科目名称],A84)-SUMIFS(科目余额表[期末借方],科目余额表[已审报表项目],P$1,科目余额表[科目名称],A84)</f>
        <v>0</v>
      </c>
      <c r="Q84" s="24">
        <f>SUMIFS(科目余额表[期末借方],科目余额表[已审报表项目],Q$1,科目余额表[科目名称],A84)-SUMIFS(科目余额表[期末贷方],科目余额表[已审报表项目],Q$1,科目余额表[科目名称],A84)</f>
        <v>0</v>
      </c>
      <c r="R84" s="24">
        <f>SUMIFS(科目余额表[期末贷方],科目余额表[已审报表项目],R$1,科目余额表[科目名称],A84)-SUMIFS(科目余额表[期末借方],科目余额表[已审报表项目],R$1,科目余额表[科目名称],A84)</f>
        <v>0</v>
      </c>
      <c r="S84" s="24">
        <f>SUMIFS(科目余额表[期末借方],科目余额表[已审报表项目],S$1,科目余额表[科目名称],A84)-SUMIFS(科目余额表[期末贷方],科目余额表[已审报表项目],S$1,科目余额表[科目名称],A84)</f>
        <v>0</v>
      </c>
      <c r="T84" s="24">
        <f>SUMIFS(科目余额表[期末贷方],科目余额表[已审报表项目],T$1,科目余额表[科目名称],A84)-SUMIFS(科目余额表[期末借方],科目余额表[已审报表项目],T$1,科目余额表[科目名称],A84)</f>
        <v>0</v>
      </c>
    </row>
    <row r="85" spans="2:20">
      <c r="B85" s="42" t="str">
        <f t="shared" si="7"/>
        <v>—</v>
      </c>
      <c r="C85" s="55" t="str">
        <f t="shared" si="8"/>
        <v>—</v>
      </c>
      <c r="E85" s="42" t="str">
        <f t="shared" si="9"/>
        <v>—</v>
      </c>
      <c r="F85" s="42" t="str">
        <f t="shared" si="10"/>
        <v>—</v>
      </c>
      <c r="G85" s="42" t="str">
        <f t="shared" si="11"/>
        <v>—</v>
      </c>
      <c r="H85" s="42" t="str">
        <f t="shared" si="12"/>
        <v>—</v>
      </c>
      <c r="I85" s="42" t="str">
        <f t="shared" si="13"/>
        <v>—</v>
      </c>
      <c r="K85" s="24">
        <f>SUMIFS(科目余额表[期末借方],科目余额表[已审报表项目],K$1,科目余额表[科目名称],A85)-SUMIFS(科目余额表[期末贷方],科目余额表[已审报表项目],K$1,科目余额表[科目名称],A85)</f>
        <v>0</v>
      </c>
      <c r="L85" s="24">
        <f>SUMIFS(科目余额表[期末贷方],科目余额表[已审报表项目],L$1,科目余额表[科目名称],A85)-SUMIFS(科目余额表[期末借方],科目余额表[已审报表项目],L$1,科目余额表[科目名称],A85)</f>
        <v>0</v>
      </c>
      <c r="M85" s="24">
        <f>SUMIFS(科目余额表[期末借方],科目余额表[已审报表项目],M$1,科目余额表[科目名称],A85)-SUMIFS(科目余额表[期末贷方],科目余额表[已审报表项目],M$1,科目余额表[科目名称],A85)</f>
        <v>0</v>
      </c>
      <c r="N85" s="24">
        <f>SUMIFS(科目余额表[期末贷方],科目余额表[已审报表项目],N$1,科目余额表[科目名称],A85)-SUMIFS(科目余额表[期末借方],科目余额表[已审报表项目],N$1,科目余额表[科目名称],A85)</f>
        <v>0</v>
      </c>
      <c r="O85" s="24">
        <f>SUMIFS(科目余额表[期末借方],科目余额表[已审报表项目],O$1,科目余额表[科目名称],A85)-SUMIFS(科目余额表[期末贷方],科目余额表[已审报表项目],O$1,科目余额表[科目名称],A85)</f>
        <v>0</v>
      </c>
      <c r="P85" s="24">
        <f>SUMIFS(科目余额表[期末贷方],科目余额表[已审报表项目],P$1,科目余额表[科目名称],A85)-SUMIFS(科目余额表[期末借方],科目余额表[已审报表项目],P$1,科目余额表[科目名称],A85)</f>
        <v>0</v>
      </c>
      <c r="Q85" s="24">
        <f>SUMIFS(科目余额表[期末借方],科目余额表[已审报表项目],Q$1,科目余额表[科目名称],A85)-SUMIFS(科目余额表[期末贷方],科目余额表[已审报表项目],Q$1,科目余额表[科目名称],A85)</f>
        <v>0</v>
      </c>
      <c r="R85" s="24">
        <f>SUMIFS(科目余额表[期末贷方],科目余额表[已审报表项目],R$1,科目余额表[科目名称],A85)-SUMIFS(科目余额表[期末借方],科目余额表[已审报表项目],R$1,科目余额表[科目名称],A85)</f>
        <v>0</v>
      </c>
      <c r="S85" s="24">
        <f>SUMIFS(科目余额表[期末借方],科目余额表[已审报表项目],S$1,科目余额表[科目名称],A85)-SUMIFS(科目余额表[期末贷方],科目余额表[已审报表项目],S$1,科目余额表[科目名称],A85)</f>
        <v>0</v>
      </c>
      <c r="T85" s="24">
        <f>SUMIFS(科目余额表[期末贷方],科目余额表[已审报表项目],T$1,科目余额表[科目名称],A85)-SUMIFS(科目余额表[期末借方],科目余额表[已审报表项目],T$1,科目余额表[科目名称],A85)</f>
        <v>0</v>
      </c>
    </row>
    <row r="86" spans="2:20">
      <c r="B86" s="42" t="str">
        <f t="shared" si="7"/>
        <v>—</v>
      </c>
      <c r="C86" s="55" t="str">
        <f t="shared" si="8"/>
        <v>—</v>
      </c>
      <c r="E86" s="42" t="str">
        <f t="shared" si="9"/>
        <v>—</v>
      </c>
      <c r="F86" s="42" t="str">
        <f t="shared" si="10"/>
        <v>—</v>
      </c>
      <c r="G86" s="42" t="str">
        <f t="shared" si="11"/>
        <v>—</v>
      </c>
      <c r="H86" s="42" t="str">
        <f t="shared" si="12"/>
        <v>—</v>
      </c>
      <c r="I86" s="42" t="str">
        <f t="shared" si="13"/>
        <v>—</v>
      </c>
      <c r="K86" s="24">
        <f>SUMIFS(科目余额表[期末借方],科目余额表[已审报表项目],K$1,科目余额表[科目名称],A86)-SUMIFS(科目余额表[期末贷方],科目余额表[已审报表项目],K$1,科目余额表[科目名称],A86)</f>
        <v>0</v>
      </c>
      <c r="L86" s="24">
        <f>SUMIFS(科目余额表[期末贷方],科目余额表[已审报表项目],L$1,科目余额表[科目名称],A86)-SUMIFS(科目余额表[期末借方],科目余额表[已审报表项目],L$1,科目余额表[科目名称],A86)</f>
        <v>0</v>
      </c>
      <c r="M86" s="24">
        <f>SUMIFS(科目余额表[期末借方],科目余额表[已审报表项目],M$1,科目余额表[科目名称],A86)-SUMIFS(科目余额表[期末贷方],科目余额表[已审报表项目],M$1,科目余额表[科目名称],A86)</f>
        <v>0</v>
      </c>
      <c r="N86" s="24">
        <f>SUMIFS(科目余额表[期末贷方],科目余额表[已审报表项目],N$1,科目余额表[科目名称],A86)-SUMIFS(科目余额表[期末借方],科目余额表[已审报表项目],N$1,科目余额表[科目名称],A86)</f>
        <v>0</v>
      </c>
      <c r="O86" s="24">
        <f>SUMIFS(科目余额表[期末借方],科目余额表[已审报表项目],O$1,科目余额表[科目名称],A86)-SUMIFS(科目余额表[期末贷方],科目余额表[已审报表项目],O$1,科目余额表[科目名称],A86)</f>
        <v>0</v>
      </c>
      <c r="P86" s="24">
        <f>SUMIFS(科目余额表[期末贷方],科目余额表[已审报表项目],P$1,科目余额表[科目名称],A86)-SUMIFS(科目余额表[期末借方],科目余额表[已审报表项目],P$1,科目余额表[科目名称],A86)</f>
        <v>0</v>
      </c>
      <c r="Q86" s="24">
        <f>SUMIFS(科目余额表[期末借方],科目余额表[已审报表项目],Q$1,科目余额表[科目名称],A86)-SUMIFS(科目余额表[期末贷方],科目余额表[已审报表项目],Q$1,科目余额表[科目名称],A86)</f>
        <v>0</v>
      </c>
      <c r="R86" s="24">
        <f>SUMIFS(科目余额表[期末贷方],科目余额表[已审报表项目],R$1,科目余额表[科目名称],A86)-SUMIFS(科目余额表[期末借方],科目余额表[已审报表项目],R$1,科目余额表[科目名称],A86)</f>
        <v>0</v>
      </c>
      <c r="S86" s="24">
        <f>SUMIFS(科目余额表[期末借方],科目余额表[已审报表项目],S$1,科目余额表[科目名称],A86)-SUMIFS(科目余额表[期末贷方],科目余额表[已审报表项目],S$1,科目余额表[科目名称],A86)</f>
        <v>0</v>
      </c>
      <c r="T86" s="24">
        <f>SUMIFS(科目余额表[期末贷方],科目余额表[已审报表项目],T$1,科目余额表[科目名称],A86)-SUMIFS(科目余额表[期末借方],科目余额表[已审报表项目],T$1,科目余额表[科目名称],A86)</f>
        <v>0</v>
      </c>
    </row>
    <row r="87" spans="2:20">
      <c r="B87" s="42" t="str">
        <f t="shared" si="7"/>
        <v>—</v>
      </c>
      <c r="C87" s="55" t="str">
        <f t="shared" si="8"/>
        <v>—</v>
      </c>
      <c r="E87" s="42" t="str">
        <f t="shared" si="9"/>
        <v>—</v>
      </c>
      <c r="F87" s="42" t="str">
        <f t="shared" si="10"/>
        <v>—</v>
      </c>
      <c r="G87" s="42" t="str">
        <f t="shared" si="11"/>
        <v>—</v>
      </c>
      <c r="H87" s="42" t="str">
        <f t="shared" si="12"/>
        <v>—</v>
      </c>
      <c r="I87" s="42" t="str">
        <f t="shared" si="13"/>
        <v>—</v>
      </c>
      <c r="K87" s="24">
        <f>SUMIFS(科目余额表[期末借方],科目余额表[已审报表项目],K$1,科目余额表[科目名称],A87)-SUMIFS(科目余额表[期末贷方],科目余额表[已审报表项目],K$1,科目余额表[科目名称],A87)</f>
        <v>0</v>
      </c>
      <c r="L87" s="24">
        <f>SUMIFS(科目余额表[期末贷方],科目余额表[已审报表项目],L$1,科目余额表[科目名称],A87)-SUMIFS(科目余额表[期末借方],科目余额表[已审报表项目],L$1,科目余额表[科目名称],A87)</f>
        <v>0</v>
      </c>
      <c r="M87" s="24">
        <f>SUMIFS(科目余额表[期末借方],科目余额表[已审报表项目],M$1,科目余额表[科目名称],A87)-SUMIFS(科目余额表[期末贷方],科目余额表[已审报表项目],M$1,科目余额表[科目名称],A87)</f>
        <v>0</v>
      </c>
      <c r="N87" s="24">
        <f>SUMIFS(科目余额表[期末贷方],科目余额表[已审报表项目],N$1,科目余额表[科目名称],A87)-SUMIFS(科目余额表[期末借方],科目余额表[已审报表项目],N$1,科目余额表[科目名称],A87)</f>
        <v>0</v>
      </c>
      <c r="O87" s="24">
        <f>SUMIFS(科目余额表[期末借方],科目余额表[已审报表项目],O$1,科目余额表[科目名称],A87)-SUMIFS(科目余额表[期末贷方],科目余额表[已审报表项目],O$1,科目余额表[科目名称],A87)</f>
        <v>0</v>
      </c>
      <c r="P87" s="24">
        <f>SUMIFS(科目余额表[期末贷方],科目余额表[已审报表项目],P$1,科目余额表[科目名称],A87)-SUMIFS(科目余额表[期末借方],科目余额表[已审报表项目],P$1,科目余额表[科目名称],A87)</f>
        <v>0</v>
      </c>
      <c r="Q87" s="24">
        <f>SUMIFS(科目余额表[期末借方],科目余额表[已审报表项目],Q$1,科目余额表[科目名称],A87)-SUMIFS(科目余额表[期末贷方],科目余额表[已审报表项目],Q$1,科目余额表[科目名称],A87)</f>
        <v>0</v>
      </c>
      <c r="R87" s="24">
        <f>SUMIFS(科目余额表[期末贷方],科目余额表[已审报表项目],R$1,科目余额表[科目名称],A87)-SUMIFS(科目余额表[期末借方],科目余额表[已审报表项目],R$1,科目余额表[科目名称],A87)</f>
        <v>0</v>
      </c>
      <c r="S87" s="24">
        <f>SUMIFS(科目余额表[期末借方],科目余额表[已审报表项目],S$1,科目余额表[科目名称],A87)-SUMIFS(科目余额表[期末贷方],科目余额表[已审报表项目],S$1,科目余额表[科目名称],A87)</f>
        <v>0</v>
      </c>
      <c r="T87" s="24">
        <f>SUMIFS(科目余额表[期末贷方],科目余额表[已审报表项目],T$1,科目余额表[科目名称],A87)-SUMIFS(科目余额表[期末借方],科目余额表[已审报表项目],T$1,科目余额表[科目名称],A87)</f>
        <v>0</v>
      </c>
    </row>
    <row r="88" spans="2:20">
      <c r="B88" s="42" t="str">
        <f t="shared" si="7"/>
        <v>—</v>
      </c>
      <c r="C88" s="55" t="str">
        <f t="shared" si="8"/>
        <v>—</v>
      </c>
      <c r="E88" s="42" t="str">
        <f t="shared" si="9"/>
        <v>—</v>
      </c>
      <c r="F88" s="42" t="str">
        <f t="shared" si="10"/>
        <v>—</v>
      </c>
      <c r="G88" s="42" t="str">
        <f t="shared" si="11"/>
        <v>—</v>
      </c>
      <c r="H88" s="42" t="str">
        <f t="shared" si="12"/>
        <v>—</v>
      </c>
      <c r="I88" s="42" t="str">
        <f t="shared" si="13"/>
        <v>—</v>
      </c>
      <c r="K88" s="24">
        <f>SUMIFS(科目余额表[期末借方],科目余额表[已审报表项目],K$1,科目余额表[科目名称],A88)-SUMIFS(科目余额表[期末贷方],科目余额表[已审报表项目],K$1,科目余额表[科目名称],A88)</f>
        <v>0</v>
      </c>
      <c r="L88" s="24">
        <f>SUMIFS(科目余额表[期末贷方],科目余额表[已审报表项目],L$1,科目余额表[科目名称],A88)-SUMIFS(科目余额表[期末借方],科目余额表[已审报表项目],L$1,科目余额表[科目名称],A88)</f>
        <v>0</v>
      </c>
      <c r="M88" s="24">
        <f>SUMIFS(科目余额表[期末借方],科目余额表[已审报表项目],M$1,科目余额表[科目名称],A88)-SUMIFS(科目余额表[期末贷方],科目余额表[已审报表项目],M$1,科目余额表[科目名称],A88)</f>
        <v>0</v>
      </c>
      <c r="N88" s="24">
        <f>SUMIFS(科目余额表[期末贷方],科目余额表[已审报表项目],N$1,科目余额表[科目名称],A88)-SUMIFS(科目余额表[期末借方],科目余额表[已审报表项目],N$1,科目余额表[科目名称],A88)</f>
        <v>0</v>
      </c>
      <c r="O88" s="24">
        <f>SUMIFS(科目余额表[期末借方],科目余额表[已审报表项目],O$1,科目余额表[科目名称],A88)-SUMIFS(科目余额表[期末贷方],科目余额表[已审报表项目],O$1,科目余额表[科目名称],A88)</f>
        <v>0</v>
      </c>
      <c r="P88" s="24">
        <f>SUMIFS(科目余额表[期末贷方],科目余额表[已审报表项目],P$1,科目余额表[科目名称],A88)-SUMIFS(科目余额表[期末借方],科目余额表[已审报表项目],P$1,科目余额表[科目名称],A88)</f>
        <v>0</v>
      </c>
      <c r="Q88" s="24">
        <f>SUMIFS(科目余额表[期末借方],科目余额表[已审报表项目],Q$1,科目余额表[科目名称],A88)-SUMIFS(科目余额表[期末贷方],科目余额表[已审报表项目],Q$1,科目余额表[科目名称],A88)</f>
        <v>0</v>
      </c>
      <c r="R88" s="24">
        <f>SUMIFS(科目余额表[期末贷方],科目余额表[已审报表项目],R$1,科目余额表[科目名称],A88)-SUMIFS(科目余额表[期末借方],科目余额表[已审报表项目],R$1,科目余额表[科目名称],A88)</f>
        <v>0</v>
      </c>
      <c r="S88" s="24">
        <f>SUMIFS(科目余额表[期末借方],科目余额表[已审报表项目],S$1,科目余额表[科目名称],A88)-SUMIFS(科目余额表[期末贷方],科目余额表[已审报表项目],S$1,科目余额表[科目名称],A88)</f>
        <v>0</v>
      </c>
      <c r="T88" s="24">
        <f>SUMIFS(科目余额表[期末贷方],科目余额表[已审报表项目],T$1,科目余额表[科目名称],A88)-SUMIFS(科目余额表[期末借方],科目余额表[已审报表项目],T$1,科目余额表[科目名称],A88)</f>
        <v>0</v>
      </c>
    </row>
    <row r="89" spans="2:20">
      <c r="B89" s="42" t="str">
        <f t="shared" si="7"/>
        <v>—</v>
      </c>
      <c r="C89" s="55" t="str">
        <f t="shared" si="8"/>
        <v>—</v>
      </c>
      <c r="E89" s="42" t="str">
        <f t="shared" si="9"/>
        <v>—</v>
      </c>
      <c r="F89" s="42" t="str">
        <f t="shared" si="10"/>
        <v>—</v>
      </c>
      <c r="G89" s="42" t="str">
        <f t="shared" si="11"/>
        <v>—</v>
      </c>
      <c r="H89" s="42" t="str">
        <f t="shared" si="12"/>
        <v>—</v>
      </c>
      <c r="I89" s="42" t="str">
        <f t="shared" si="13"/>
        <v>—</v>
      </c>
      <c r="K89" s="24">
        <f>SUMIFS(科目余额表[期末借方],科目余额表[已审报表项目],K$1,科目余额表[科目名称],A89)-SUMIFS(科目余额表[期末贷方],科目余额表[已审报表项目],K$1,科目余额表[科目名称],A89)</f>
        <v>0</v>
      </c>
      <c r="L89" s="24">
        <f>SUMIFS(科目余额表[期末贷方],科目余额表[已审报表项目],L$1,科目余额表[科目名称],A89)-SUMIFS(科目余额表[期末借方],科目余额表[已审报表项目],L$1,科目余额表[科目名称],A89)</f>
        <v>0</v>
      </c>
      <c r="M89" s="24">
        <f>SUMIFS(科目余额表[期末借方],科目余额表[已审报表项目],M$1,科目余额表[科目名称],A89)-SUMIFS(科目余额表[期末贷方],科目余额表[已审报表项目],M$1,科目余额表[科目名称],A89)</f>
        <v>0</v>
      </c>
      <c r="N89" s="24">
        <f>SUMIFS(科目余额表[期末贷方],科目余额表[已审报表项目],N$1,科目余额表[科目名称],A89)-SUMIFS(科目余额表[期末借方],科目余额表[已审报表项目],N$1,科目余额表[科目名称],A89)</f>
        <v>0</v>
      </c>
      <c r="O89" s="24">
        <f>SUMIFS(科目余额表[期末借方],科目余额表[已审报表项目],O$1,科目余额表[科目名称],A89)-SUMIFS(科目余额表[期末贷方],科目余额表[已审报表项目],O$1,科目余额表[科目名称],A89)</f>
        <v>0</v>
      </c>
      <c r="P89" s="24">
        <f>SUMIFS(科目余额表[期末贷方],科目余额表[已审报表项目],P$1,科目余额表[科目名称],A89)-SUMIFS(科目余额表[期末借方],科目余额表[已审报表项目],P$1,科目余额表[科目名称],A89)</f>
        <v>0</v>
      </c>
      <c r="Q89" s="24">
        <f>SUMIFS(科目余额表[期末借方],科目余额表[已审报表项目],Q$1,科目余额表[科目名称],A89)-SUMIFS(科目余额表[期末贷方],科目余额表[已审报表项目],Q$1,科目余额表[科目名称],A89)</f>
        <v>0</v>
      </c>
      <c r="R89" s="24">
        <f>SUMIFS(科目余额表[期末贷方],科目余额表[已审报表项目],R$1,科目余额表[科目名称],A89)-SUMIFS(科目余额表[期末借方],科目余额表[已审报表项目],R$1,科目余额表[科目名称],A89)</f>
        <v>0</v>
      </c>
      <c r="S89" s="24">
        <f>SUMIFS(科目余额表[期末借方],科目余额表[已审报表项目],S$1,科目余额表[科目名称],A89)-SUMIFS(科目余额表[期末贷方],科目余额表[已审报表项目],S$1,科目余额表[科目名称],A89)</f>
        <v>0</v>
      </c>
      <c r="T89" s="24">
        <f>SUMIFS(科目余额表[期末贷方],科目余额表[已审报表项目],T$1,科目余额表[科目名称],A89)-SUMIFS(科目余额表[期末借方],科目余额表[已审报表项目],T$1,科目余额表[科目名称],A89)</f>
        <v>0</v>
      </c>
    </row>
    <row r="90" spans="2:20">
      <c r="B90" s="42" t="str">
        <f t="shared" si="7"/>
        <v>—</v>
      </c>
      <c r="C90" s="55" t="str">
        <f t="shared" si="8"/>
        <v>—</v>
      </c>
      <c r="E90" s="42" t="str">
        <f t="shared" si="9"/>
        <v>—</v>
      </c>
      <c r="F90" s="42" t="str">
        <f t="shared" si="10"/>
        <v>—</v>
      </c>
      <c r="G90" s="42" t="str">
        <f t="shared" si="11"/>
        <v>—</v>
      </c>
      <c r="H90" s="42" t="str">
        <f t="shared" si="12"/>
        <v>—</v>
      </c>
      <c r="I90" s="42" t="str">
        <f t="shared" si="13"/>
        <v>—</v>
      </c>
      <c r="K90" s="24">
        <f>SUMIFS(科目余额表[期末借方],科目余额表[已审报表项目],K$1,科目余额表[科目名称],A90)-SUMIFS(科目余额表[期末贷方],科目余额表[已审报表项目],K$1,科目余额表[科目名称],A90)</f>
        <v>0</v>
      </c>
      <c r="L90" s="24">
        <f>SUMIFS(科目余额表[期末贷方],科目余额表[已审报表项目],L$1,科目余额表[科目名称],A90)-SUMIFS(科目余额表[期末借方],科目余额表[已审报表项目],L$1,科目余额表[科目名称],A90)</f>
        <v>0</v>
      </c>
      <c r="M90" s="24">
        <f>SUMIFS(科目余额表[期末借方],科目余额表[已审报表项目],M$1,科目余额表[科目名称],A90)-SUMIFS(科目余额表[期末贷方],科目余额表[已审报表项目],M$1,科目余额表[科目名称],A90)</f>
        <v>0</v>
      </c>
      <c r="N90" s="24">
        <f>SUMIFS(科目余额表[期末贷方],科目余额表[已审报表项目],N$1,科目余额表[科目名称],A90)-SUMIFS(科目余额表[期末借方],科目余额表[已审报表项目],N$1,科目余额表[科目名称],A90)</f>
        <v>0</v>
      </c>
      <c r="O90" s="24">
        <f>SUMIFS(科目余额表[期末借方],科目余额表[已审报表项目],O$1,科目余额表[科目名称],A90)-SUMIFS(科目余额表[期末贷方],科目余额表[已审报表项目],O$1,科目余额表[科目名称],A90)</f>
        <v>0</v>
      </c>
      <c r="P90" s="24">
        <f>SUMIFS(科目余额表[期末贷方],科目余额表[已审报表项目],P$1,科目余额表[科目名称],A90)-SUMIFS(科目余额表[期末借方],科目余额表[已审报表项目],P$1,科目余额表[科目名称],A90)</f>
        <v>0</v>
      </c>
      <c r="Q90" s="24">
        <f>SUMIFS(科目余额表[期末借方],科目余额表[已审报表项目],Q$1,科目余额表[科目名称],A90)-SUMIFS(科目余额表[期末贷方],科目余额表[已审报表项目],Q$1,科目余额表[科目名称],A90)</f>
        <v>0</v>
      </c>
      <c r="R90" s="24">
        <f>SUMIFS(科目余额表[期末贷方],科目余额表[已审报表项目],R$1,科目余额表[科目名称],A90)-SUMIFS(科目余额表[期末借方],科目余额表[已审报表项目],R$1,科目余额表[科目名称],A90)</f>
        <v>0</v>
      </c>
      <c r="S90" s="24">
        <f>SUMIFS(科目余额表[期末借方],科目余额表[已审报表项目],S$1,科目余额表[科目名称],A90)-SUMIFS(科目余额表[期末贷方],科目余额表[已审报表项目],S$1,科目余额表[科目名称],A90)</f>
        <v>0</v>
      </c>
      <c r="T90" s="24">
        <f>SUMIFS(科目余额表[期末贷方],科目余额表[已审报表项目],T$1,科目余额表[科目名称],A90)-SUMIFS(科目余额表[期末借方],科目余额表[已审报表项目],T$1,科目余额表[科目名称],A90)</f>
        <v>0</v>
      </c>
    </row>
    <row r="91" spans="2:20">
      <c r="B91" s="42" t="str">
        <f t="shared" si="7"/>
        <v>—</v>
      </c>
      <c r="C91" s="55" t="str">
        <f t="shared" si="8"/>
        <v>—</v>
      </c>
      <c r="E91" s="42" t="str">
        <f t="shared" si="9"/>
        <v>—</v>
      </c>
      <c r="F91" s="42" t="str">
        <f t="shared" si="10"/>
        <v>—</v>
      </c>
      <c r="G91" s="42" t="str">
        <f t="shared" si="11"/>
        <v>—</v>
      </c>
      <c r="H91" s="42" t="str">
        <f t="shared" si="12"/>
        <v>—</v>
      </c>
      <c r="I91" s="42" t="str">
        <f t="shared" si="13"/>
        <v>—</v>
      </c>
      <c r="K91" s="24">
        <f>SUMIFS(科目余额表[期末借方],科目余额表[已审报表项目],K$1,科目余额表[科目名称],A91)-SUMIFS(科目余额表[期末贷方],科目余额表[已审报表项目],K$1,科目余额表[科目名称],A91)</f>
        <v>0</v>
      </c>
      <c r="L91" s="24">
        <f>SUMIFS(科目余额表[期末贷方],科目余额表[已审报表项目],L$1,科目余额表[科目名称],A91)-SUMIFS(科目余额表[期末借方],科目余额表[已审报表项目],L$1,科目余额表[科目名称],A91)</f>
        <v>0</v>
      </c>
      <c r="M91" s="24">
        <f>SUMIFS(科目余额表[期末借方],科目余额表[已审报表项目],M$1,科目余额表[科目名称],A91)-SUMIFS(科目余额表[期末贷方],科目余额表[已审报表项目],M$1,科目余额表[科目名称],A91)</f>
        <v>0</v>
      </c>
      <c r="N91" s="24">
        <f>SUMIFS(科目余额表[期末贷方],科目余额表[已审报表项目],N$1,科目余额表[科目名称],A91)-SUMIFS(科目余额表[期末借方],科目余额表[已审报表项目],N$1,科目余额表[科目名称],A91)</f>
        <v>0</v>
      </c>
      <c r="O91" s="24">
        <f>SUMIFS(科目余额表[期末借方],科目余额表[已审报表项目],O$1,科目余额表[科目名称],A91)-SUMIFS(科目余额表[期末贷方],科目余额表[已审报表项目],O$1,科目余额表[科目名称],A91)</f>
        <v>0</v>
      </c>
      <c r="P91" s="24">
        <f>SUMIFS(科目余额表[期末贷方],科目余额表[已审报表项目],P$1,科目余额表[科目名称],A91)-SUMIFS(科目余额表[期末借方],科目余额表[已审报表项目],P$1,科目余额表[科目名称],A91)</f>
        <v>0</v>
      </c>
      <c r="Q91" s="24">
        <f>SUMIFS(科目余额表[期末借方],科目余额表[已审报表项目],Q$1,科目余额表[科目名称],A91)-SUMIFS(科目余额表[期末贷方],科目余额表[已审报表项目],Q$1,科目余额表[科目名称],A91)</f>
        <v>0</v>
      </c>
      <c r="R91" s="24">
        <f>SUMIFS(科目余额表[期末贷方],科目余额表[已审报表项目],R$1,科目余额表[科目名称],A91)-SUMIFS(科目余额表[期末借方],科目余额表[已审报表项目],R$1,科目余额表[科目名称],A91)</f>
        <v>0</v>
      </c>
      <c r="S91" s="24">
        <f>SUMIFS(科目余额表[期末借方],科目余额表[已审报表项目],S$1,科目余额表[科目名称],A91)-SUMIFS(科目余额表[期末贷方],科目余额表[已审报表项目],S$1,科目余额表[科目名称],A91)</f>
        <v>0</v>
      </c>
      <c r="T91" s="24">
        <f>SUMIFS(科目余额表[期末贷方],科目余额表[已审报表项目],T$1,科目余额表[科目名称],A91)-SUMIFS(科目余额表[期末借方],科目余额表[已审报表项目],T$1,科目余额表[科目名称],A91)</f>
        <v>0</v>
      </c>
    </row>
    <row r="92" spans="2:20">
      <c r="B92" s="42" t="str">
        <f t="shared" si="7"/>
        <v>—</v>
      </c>
      <c r="C92" s="55" t="str">
        <f t="shared" si="8"/>
        <v>—</v>
      </c>
      <c r="E92" s="42" t="str">
        <f t="shared" si="9"/>
        <v>—</v>
      </c>
      <c r="F92" s="42" t="str">
        <f t="shared" si="10"/>
        <v>—</v>
      </c>
      <c r="G92" s="42" t="str">
        <f t="shared" si="11"/>
        <v>—</v>
      </c>
      <c r="H92" s="42" t="str">
        <f t="shared" si="12"/>
        <v>—</v>
      </c>
      <c r="I92" s="42" t="str">
        <f t="shared" si="13"/>
        <v>—</v>
      </c>
      <c r="K92" s="24">
        <f>SUMIFS(科目余额表[期末借方],科目余额表[已审报表项目],K$1,科目余额表[科目名称],A92)-SUMIFS(科目余额表[期末贷方],科目余额表[已审报表项目],K$1,科目余额表[科目名称],A92)</f>
        <v>0</v>
      </c>
      <c r="L92" s="24">
        <f>SUMIFS(科目余额表[期末贷方],科目余额表[已审报表项目],L$1,科目余额表[科目名称],A92)-SUMIFS(科目余额表[期末借方],科目余额表[已审报表项目],L$1,科目余额表[科目名称],A92)</f>
        <v>0</v>
      </c>
      <c r="M92" s="24">
        <f>SUMIFS(科目余额表[期末借方],科目余额表[已审报表项目],M$1,科目余额表[科目名称],A92)-SUMIFS(科目余额表[期末贷方],科目余额表[已审报表项目],M$1,科目余额表[科目名称],A92)</f>
        <v>0</v>
      </c>
      <c r="N92" s="24">
        <f>SUMIFS(科目余额表[期末贷方],科目余额表[已审报表项目],N$1,科目余额表[科目名称],A92)-SUMIFS(科目余额表[期末借方],科目余额表[已审报表项目],N$1,科目余额表[科目名称],A92)</f>
        <v>0</v>
      </c>
      <c r="O92" s="24">
        <f>SUMIFS(科目余额表[期末借方],科目余额表[已审报表项目],O$1,科目余额表[科目名称],A92)-SUMIFS(科目余额表[期末贷方],科目余额表[已审报表项目],O$1,科目余额表[科目名称],A92)</f>
        <v>0</v>
      </c>
      <c r="P92" s="24">
        <f>SUMIFS(科目余额表[期末贷方],科目余额表[已审报表项目],P$1,科目余额表[科目名称],A92)-SUMIFS(科目余额表[期末借方],科目余额表[已审报表项目],P$1,科目余额表[科目名称],A92)</f>
        <v>0</v>
      </c>
      <c r="Q92" s="24">
        <f>SUMIFS(科目余额表[期末借方],科目余额表[已审报表项目],Q$1,科目余额表[科目名称],A92)-SUMIFS(科目余额表[期末贷方],科目余额表[已审报表项目],Q$1,科目余额表[科目名称],A92)</f>
        <v>0</v>
      </c>
      <c r="R92" s="24">
        <f>SUMIFS(科目余额表[期末贷方],科目余额表[已审报表项目],R$1,科目余额表[科目名称],A92)-SUMIFS(科目余额表[期末借方],科目余额表[已审报表项目],R$1,科目余额表[科目名称],A92)</f>
        <v>0</v>
      </c>
      <c r="S92" s="24">
        <f>SUMIFS(科目余额表[期末借方],科目余额表[已审报表项目],S$1,科目余额表[科目名称],A92)-SUMIFS(科目余额表[期末贷方],科目余额表[已审报表项目],S$1,科目余额表[科目名称],A92)</f>
        <v>0</v>
      </c>
      <c r="T92" s="24">
        <f>SUMIFS(科目余额表[期末贷方],科目余额表[已审报表项目],T$1,科目余额表[科目名称],A92)-SUMIFS(科目余额表[期末借方],科目余额表[已审报表项目],T$1,科目余额表[科目名称],A92)</f>
        <v>0</v>
      </c>
    </row>
    <row r="93" spans="2:20">
      <c r="B93" s="42" t="str">
        <f t="shared" si="7"/>
        <v>—</v>
      </c>
      <c r="C93" s="55" t="str">
        <f t="shared" si="8"/>
        <v>—</v>
      </c>
      <c r="E93" s="42" t="str">
        <f t="shared" si="9"/>
        <v>—</v>
      </c>
      <c r="F93" s="42" t="str">
        <f t="shared" si="10"/>
        <v>—</v>
      </c>
      <c r="G93" s="42" t="str">
        <f t="shared" si="11"/>
        <v>—</v>
      </c>
      <c r="H93" s="42" t="str">
        <f t="shared" si="12"/>
        <v>—</v>
      </c>
      <c r="I93" s="42" t="str">
        <f t="shared" si="13"/>
        <v>—</v>
      </c>
      <c r="K93" s="24">
        <f>SUMIFS(科目余额表[期末借方],科目余额表[已审报表项目],K$1,科目余额表[科目名称],A93)-SUMIFS(科目余额表[期末贷方],科目余额表[已审报表项目],K$1,科目余额表[科目名称],A93)</f>
        <v>0</v>
      </c>
      <c r="L93" s="24">
        <f>SUMIFS(科目余额表[期末贷方],科目余额表[已审报表项目],L$1,科目余额表[科目名称],A93)-SUMIFS(科目余额表[期末借方],科目余额表[已审报表项目],L$1,科目余额表[科目名称],A93)</f>
        <v>0</v>
      </c>
      <c r="M93" s="24">
        <f>SUMIFS(科目余额表[期末借方],科目余额表[已审报表项目],M$1,科目余额表[科目名称],A93)-SUMIFS(科目余额表[期末贷方],科目余额表[已审报表项目],M$1,科目余额表[科目名称],A93)</f>
        <v>0</v>
      </c>
      <c r="N93" s="24">
        <f>SUMIFS(科目余额表[期末贷方],科目余额表[已审报表项目],N$1,科目余额表[科目名称],A93)-SUMIFS(科目余额表[期末借方],科目余额表[已审报表项目],N$1,科目余额表[科目名称],A93)</f>
        <v>0</v>
      </c>
      <c r="O93" s="24">
        <f>SUMIFS(科目余额表[期末借方],科目余额表[已审报表项目],O$1,科目余额表[科目名称],A93)-SUMIFS(科目余额表[期末贷方],科目余额表[已审报表项目],O$1,科目余额表[科目名称],A93)</f>
        <v>0</v>
      </c>
      <c r="P93" s="24">
        <f>SUMIFS(科目余额表[期末贷方],科目余额表[已审报表项目],P$1,科目余额表[科目名称],A93)-SUMIFS(科目余额表[期末借方],科目余额表[已审报表项目],P$1,科目余额表[科目名称],A93)</f>
        <v>0</v>
      </c>
      <c r="Q93" s="24">
        <f>SUMIFS(科目余额表[期末借方],科目余额表[已审报表项目],Q$1,科目余额表[科目名称],A93)-SUMIFS(科目余额表[期末贷方],科目余额表[已审报表项目],Q$1,科目余额表[科目名称],A93)</f>
        <v>0</v>
      </c>
      <c r="R93" s="24">
        <f>SUMIFS(科目余额表[期末贷方],科目余额表[已审报表项目],R$1,科目余额表[科目名称],A93)-SUMIFS(科目余额表[期末借方],科目余额表[已审报表项目],R$1,科目余额表[科目名称],A93)</f>
        <v>0</v>
      </c>
      <c r="S93" s="24">
        <f>SUMIFS(科目余额表[期末借方],科目余额表[已审报表项目],S$1,科目余额表[科目名称],A93)-SUMIFS(科目余额表[期末贷方],科目余额表[已审报表项目],S$1,科目余额表[科目名称],A93)</f>
        <v>0</v>
      </c>
      <c r="T93" s="24">
        <f>SUMIFS(科目余额表[期末贷方],科目余额表[已审报表项目],T$1,科目余额表[科目名称],A93)-SUMIFS(科目余额表[期末借方],科目余额表[已审报表项目],T$1,科目余额表[科目名称],A93)</f>
        <v>0</v>
      </c>
    </row>
    <row r="94" spans="2:20">
      <c r="B94" s="42" t="str">
        <f t="shared" si="7"/>
        <v>—</v>
      </c>
      <c r="C94" s="55" t="str">
        <f t="shared" si="8"/>
        <v>—</v>
      </c>
      <c r="E94" s="42" t="str">
        <f t="shared" si="9"/>
        <v>—</v>
      </c>
      <c r="F94" s="42" t="str">
        <f t="shared" si="10"/>
        <v>—</v>
      </c>
      <c r="G94" s="42" t="str">
        <f t="shared" si="11"/>
        <v>—</v>
      </c>
      <c r="H94" s="42" t="str">
        <f t="shared" si="12"/>
        <v>—</v>
      </c>
      <c r="I94" s="42" t="str">
        <f t="shared" si="13"/>
        <v>—</v>
      </c>
      <c r="K94" s="24">
        <f>SUMIFS(科目余额表[期末借方],科目余额表[已审报表项目],K$1,科目余额表[科目名称],A94)-SUMIFS(科目余额表[期末贷方],科目余额表[已审报表项目],K$1,科目余额表[科目名称],A94)</f>
        <v>0</v>
      </c>
      <c r="L94" s="24">
        <f>SUMIFS(科目余额表[期末贷方],科目余额表[已审报表项目],L$1,科目余额表[科目名称],A94)-SUMIFS(科目余额表[期末借方],科目余额表[已审报表项目],L$1,科目余额表[科目名称],A94)</f>
        <v>0</v>
      </c>
      <c r="M94" s="24">
        <f>SUMIFS(科目余额表[期末借方],科目余额表[已审报表项目],M$1,科目余额表[科目名称],A94)-SUMIFS(科目余额表[期末贷方],科目余额表[已审报表项目],M$1,科目余额表[科目名称],A94)</f>
        <v>0</v>
      </c>
      <c r="N94" s="24">
        <f>SUMIFS(科目余额表[期末贷方],科目余额表[已审报表项目],N$1,科目余额表[科目名称],A94)-SUMIFS(科目余额表[期末借方],科目余额表[已审报表项目],N$1,科目余额表[科目名称],A94)</f>
        <v>0</v>
      </c>
      <c r="O94" s="24">
        <f>SUMIFS(科目余额表[期末借方],科目余额表[已审报表项目],O$1,科目余额表[科目名称],A94)-SUMIFS(科目余额表[期末贷方],科目余额表[已审报表项目],O$1,科目余额表[科目名称],A94)</f>
        <v>0</v>
      </c>
      <c r="P94" s="24">
        <f>SUMIFS(科目余额表[期末贷方],科目余额表[已审报表项目],P$1,科目余额表[科目名称],A94)-SUMIFS(科目余额表[期末借方],科目余额表[已审报表项目],P$1,科目余额表[科目名称],A94)</f>
        <v>0</v>
      </c>
      <c r="Q94" s="24">
        <f>SUMIFS(科目余额表[期末借方],科目余额表[已审报表项目],Q$1,科目余额表[科目名称],A94)-SUMIFS(科目余额表[期末贷方],科目余额表[已审报表项目],Q$1,科目余额表[科目名称],A94)</f>
        <v>0</v>
      </c>
      <c r="R94" s="24">
        <f>SUMIFS(科目余额表[期末贷方],科目余额表[已审报表项目],R$1,科目余额表[科目名称],A94)-SUMIFS(科目余额表[期末借方],科目余额表[已审报表项目],R$1,科目余额表[科目名称],A94)</f>
        <v>0</v>
      </c>
      <c r="S94" s="24">
        <f>SUMIFS(科目余额表[期末借方],科目余额表[已审报表项目],S$1,科目余额表[科目名称],A94)-SUMIFS(科目余额表[期末贷方],科目余额表[已审报表项目],S$1,科目余额表[科目名称],A94)</f>
        <v>0</v>
      </c>
      <c r="T94" s="24">
        <f>SUMIFS(科目余额表[期末贷方],科目余额表[已审报表项目],T$1,科目余额表[科目名称],A94)-SUMIFS(科目余额表[期末借方],科目余额表[已审报表项目],T$1,科目余额表[科目名称],A94)</f>
        <v>0</v>
      </c>
    </row>
    <row r="95" spans="2:20">
      <c r="B95" s="42" t="str">
        <f t="shared" si="7"/>
        <v>—</v>
      </c>
      <c r="C95" s="55" t="str">
        <f t="shared" si="8"/>
        <v>—</v>
      </c>
      <c r="E95" s="42" t="str">
        <f t="shared" si="9"/>
        <v>—</v>
      </c>
      <c r="F95" s="42" t="str">
        <f t="shared" si="10"/>
        <v>—</v>
      </c>
      <c r="G95" s="42" t="str">
        <f t="shared" si="11"/>
        <v>—</v>
      </c>
      <c r="H95" s="42" t="str">
        <f t="shared" si="12"/>
        <v>—</v>
      </c>
      <c r="I95" s="42" t="str">
        <f t="shared" si="13"/>
        <v>—</v>
      </c>
      <c r="K95" s="24">
        <f>SUMIFS(科目余额表[期末借方],科目余额表[已审报表项目],K$1,科目余额表[科目名称],A95)-SUMIFS(科目余额表[期末贷方],科目余额表[已审报表项目],K$1,科目余额表[科目名称],A95)</f>
        <v>0</v>
      </c>
      <c r="L95" s="24">
        <f>SUMIFS(科目余额表[期末贷方],科目余额表[已审报表项目],L$1,科目余额表[科目名称],A95)-SUMIFS(科目余额表[期末借方],科目余额表[已审报表项目],L$1,科目余额表[科目名称],A95)</f>
        <v>0</v>
      </c>
      <c r="M95" s="24">
        <f>SUMIFS(科目余额表[期末借方],科目余额表[已审报表项目],M$1,科目余额表[科目名称],A95)-SUMIFS(科目余额表[期末贷方],科目余额表[已审报表项目],M$1,科目余额表[科目名称],A95)</f>
        <v>0</v>
      </c>
      <c r="N95" s="24">
        <f>SUMIFS(科目余额表[期末贷方],科目余额表[已审报表项目],N$1,科目余额表[科目名称],A95)-SUMIFS(科目余额表[期末借方],科目余额表[已审报表项目],N$1,科目余额表[科目名称],A95)</f>
        <v>0</v>
      </c>
      <c r="O95" s="24">
        <f>SUMIFS(科目余额表[期末借方],科目余额表[已审报表项目],O$1,科目余额表[科目名称],A95)-SUMIFS(科目余额表[期末贷方],科目余额表[已审报表项目],O$1,科目余额表[科目名称],A95)</f>
        <v>0</v>
      </c>
      <c r="P95" s="24">
        <f>SUMIFS(科目余额表[期末贷方],科目余额表[已审报表项目],P$1,科目余额表[科目名称],A95)-SUMIFS(科目余额表[期末借方],科目余额表[已审报表项目],P$1,科目余额表[科目名称],A95)</f>
        <v>0</v>
      </c>
      <c r="Q95" s="24">
        <f>SUMIFS(科目余额表[期末借方],科目余额表[已审报表项目],Q$1,科目余额表[科目名称],A95)-SUMIFS(科目余额表[期末贷方],科目余额表[已审报表项目],Q$1,科目余额表[科目名称],A95)</f>
        <v>0</v>
      </c>
      <c r="R95" s="24">
        <f>SUMIFS(科目余额表[期末贷方],科目余额表[已审报表项目],R$1,科目余额表[科目名称],A95)-SUMIFS(科目余额表[期末借方],科目余额表[已审报表项目],R$1,科目余额表[科目名称],A95)</f>
        <v>0</v>
      </c>
      <c r="S95" s="24">
        <f>SUMIFS(科目余额表[期末借方],科目余额表[已审报表项目],S$1,科目余额表[科目名称],A95)-SUMIFS(科目余额表[期末贷方],科目余额表[已审报表项目],S$1,科目余额表[科目名称],A95)</f>
        <v>0</v>
      </c>
      <c r="T95" s="24">
        <f>SUMIFS(科目余额表[期末贷方],科目余额表[已审报表项目],T$1,科目余额表[科目名称],A95)-SUMIFS(科目余额表[期末借方],科目余额表[已审报表项目],T$1,科目余额表[科目名称],A95)</f>
        <v>0</v>
      </c>
    </row>
    <row r="96" spans="2:20">
      <c r="B96" s="42" t="str">
        <f t="shared" si="7"/>
        <v>—</v>
      </c>
      <c r="C96" s="55" t="str">
        <f t="shared" si="8"/>
        <v>—</v>
      </c>
      <c r="E96" s="42" t="str">
        <f t="shared" si="9"/>
        <v>—</v>
      </c>
      <c r="F96" s="42" t="str">
        <f t="shared" si="10"/>
        <v>—</v>
      </c>
      <c r="G96" s="42" t="str">
        <f t="shared" si="11"/>
        <v>—</v>
      </c>
      <c r="H96" s="42" t="str">
        <f t="shared" si="12"/>
        <v>—</v>
      </c>
      <c r="I96" s="42" t="str">
        <f t="shared" si="13"/>
        <v>—</v>
      </c>
      <c r="K96" s="24">
        <f>SUMIFS(科目余额表[期末借方],科目余额表[已审报表项目],K$1,科目余额表[科目名称],A96)-SUMIFS(科目余额表[期末贷方],科目余额表[已审报表项目],K$1,科目余额表[科目名称],A96)</f>
        <v>0</v>
      </c>
      <c r="L96" s="24">
        <f>SUMIFS(科目余额表[期末贷方],科目余额表[已审报表项目],L$1,科目余额表[科目名称],A96)-SUMIFS(科目余额表[期末借方],科目余额表[已审报表项目],L$1,科目余额表[科目名称],A96)</f>
        <v>0</v>
      </c>
      <c r="M96" s="24">
        <f>SUMIFS(科目余额表[期末借方],科目余额表[已审报表项目],M$1,科目余额表[科目名称],A96)-SUMIFS(科目余额表[期末贷方],科目余额表[已审报表项目],M$1,科目余额表[科目名称],A96)</f>
        <v>0</v>
      </c>
      <c r="N96" s="24">
        <f>SUMIFS(科目余额表[期末贷方],科目余额表[已审报表项目],N$1,科目余额表[科目名称],A96)-SUMIFS(科目余额表[期末借方],科目余额表[已审报表项目],N$1,科目余额表[科目名称],A96)</f>
        <v>0</v>
      </c>
      <c r="O96" s="24">
        <f>SUMIFS(科目余额表[期末借方],科目余额表[已审报表项目],O$1,科目余额表[科目名称],A96)-SUMIFS(科目余额表[期末贷方],科目余额表[已审报表项目],O$1,科目余额表[科目名称],A96)</f>
        <v>0</v>
      </c>
      <c r="P96" s="24">
        <f>SUMIFS(科目余额表[期末贷方],科目余额表[已审报表项目],P$1,科目余额表[科目名称],A96)-SUMIFS(科目余额表[期末借方],科目余额表[已审报表项目],P$1,科目余额表[科目名称],A96)</f>
        <v>0</v>
      </c>
      <c r="Q96" s="24">
        <f>SUMIFS(科目余额表[期末借方],科目余额表[已审报表项目],Q$1,科目余额表[科目名称],A96)-SUMIFS(科目余额表[期末贷方],科目余额表[已审报表项目],Q$1,科目余额表[科目名称],A96)</f>
        <v>0</v>
      </c>
      <c r="R96" s="24">
        <f>SUMIFS(科目余额表[期末贷方],科目余额表[已审报表项目],R$1,科目余额表[科目名称],A96)-SUMIFS(科目余额表[期末借方],科目余额表[已审报表项目],R$1,科目余额表[科目名称],A96)</f>
        <v>0</v>
      </c>
      <c r="S96" s="24">
        <f>SUMIFS(科目余额表[期末借方],科目余额表[已审报表项目],S$1,科目余额表[科目名称],A96)-SUMIFS(科目余额表[期末贷方],科目余额表[已审报表项目],S$1,科目余额表[科目名称],A96)</f>
        <v>0</v>
      </c>
      <c r="T96" s="24">
        <f>SUMIFS(科目余额表[期末贷方],科目余额表[已审报表项目],T$1,科目余额表[科目名称],A96)-SUMIFS(科目余额表[期末借方],科目余额表[已审报表项目],T$1,科目余额表[科目名称],A96)</f>
        <v>0</v>
      </c>
    </row>
    <row r="97" spans="2:20">
      <c r="B97" s="42" t="str">
        <f t="shared" si="7"/>
        <v>—</v>
      </c>
      <c r="C97" s="55" t="str">
        <f t="shared" si="8"/>
        <v>—</v>
      </c>
      <c r="E97" s="42" t="str">
        <f t="shared" si="9"/>
        <v>—</v>
      </c>
      <c r="F97" s="42" t="str">
        <f t="shared" si="10"/>
        <v>—</v>
      </c>
      <c r="G97" s="42" t="str">
        <f t="shared" si="11"/>
        <v>—</v>
      </c>
      <c r="H97" s="42" t="str">
        <f t="shared" si="12"/>
        <v>—</v>
      </c>
      <c r="I97" s="42" t="str">
        <f t="shared" si="13"/>
        <v>—</v>
      </c>
      <c r="K97" s="24">
        <f>SUMIFS(科目余额表[期末借方],科目余额表[已审报表项目],K$1,科目余额表[科目名称],A97)-SUMIFS(科目余额表[期末贷方],科目余额表[已审报表项目],K$1,科目余额表[科目名称],A97)</f>
        <v>0</v>
      </c>
      <c r="L97" s="24">
        <f>SUMIFS(科目余额表[期末贷方],科目余额表[已审报表项目],L$1,科目余额表[科目名称],A97)-SUMIFS(科目余额表[期末借方],科目余额表[已审报表项目],L$1,科目余额表[科目名称],A97)</f>
        <v>0</v>
      </c>
      <c r="M97" s="24">
        <f>SUMIFS(科目余额表[期末借方],科目余额表[已审报表项目],M$1,科目余额表[科目名称],A97)-SUMIFS(科目余额表[期末贷方],科目余额表[已审报表项目],M$1,科目余额表[科目名称],A97)</f>
        <v>0</v>
      </c>
      <c r="N97" s="24">
        <f>SUMIFS(科目余额表[期末贷方],科目余额表[已审报表项目],N$1,科目余额表[科目名称],A97)-SUMIFS(科目余额表[期末借方],科目余额表[已审报表项目],N$1,科目余额表[科目名称],A97)</f>
        <v>0</v>
      </c>
      <c r="O97" s="24">
        <f>SUMIFS(科目余额表[期末借方],科目余额表[已审报表项目],O$1,科目余额表[科目名称],A97)-SUMIFS(科目余额表[期末贷方],科目余额表[已审报表项目],O$1,科目余额表[科目名称],A97)</f>
        <v>0</v>
      </c>
      <c r="P97" s="24">
        <f>SUMIFS(科目余额表[期末贷方],科目余额表[已审报表项目],P$1,科目余额表[科目名称],A97)-SUMIFS(科目余额表[期末借方],科目余额表[已审报表项目],P$1,科目余额表[科目名称],A97)</f>
        <v>0</v>
      </c>
      <c r="Q97" s="24">
        <f>SUMIFS(科目余额表[期末借方],科目余额表[已审报表项目],Q$1,科目余额表[科目名称],A97)-SUMIFS(科目余额表[期末贷方],科目余额表[已审报表项目],Q$1,科目余额表[科目名称],A97)</f>
        <v>0</v>
      </c>
      <c r="R97" s="24">
        <f>SUMIFS(科目余额表[期末贷方],科目余额表[已审报表项目],R$1,科目余额表[科目名称],A97)-SUMIFS(科目余额表[期末借方],科目余额表[已审报表项目],R$1,科目余额表[科目名称],A97)</f>
        <v>0</v>
      </c>
      <c r="S97" s="24">
        <f>SUMIFS(科目余额表[期末借方],科目余额表[已审报表项目],S$1,科目余额表[科目名称],A97)-SUMIFS(科目余额表[期末贷方],科目余额表[已审报表项目],S$1,科目余额表[科目名称],A97)</f>
        <v>0</v>
      </c>
      <c r="T97" s="24">
        <f>SUMIFS(科目余额表[期末贷方],科目余额表[已审报表项目],T$1,科目余额表[科目名称],A97)-SUMIFS(科目余额表[期末借方],科目余额表[已审报表项目],T$1,科目余额表[科目名称],A97)</f>
        <v>0</v>
      </c>
    </row>
    <row r="98" spans="2:20">
      <c r="B98" s="42" t="str">
        <f t="shared" si="7"/>
        <v>—</v>
      </c>
      <c r="C98" s="55" t="str">
        <f t="shared" si="8"/>
        <v>—</v>
      </c>
      <c r="E98" s="42" t="str">
        <f t="shared" si="9"/>
        <v>—</v>
      </c>
      <c r="F98" s="42" t="str">
        <f t="shared" si="10"/>
        <v>—</v>
      </c>
      <c r="G98" s="42" t="str">
        <f t="shared" si="11"/>
        <v>—</v>
      </c>
      <c r="H98" s="42" t="str">
        <f t="shared" si="12"/>
        <v>—</v>
      </c>
      <c r="I98" s="42" t="str">
        <f t="shared" si="13"/>
        <v>—</v>
      </c>
      <c r="K98" s="24">
        <f>SUMIFS(科目余额表[期末借方],科目余额表[已审报表项目],K$1,科目余额表[科目名称],A98)-SUMIFS(科目余额表[期末贷方],科目余额表[已审报表项目],K$1,科目余额表[科目名称],A98)</f>
        <v>0</v>
      </c>
      <c r="L98" s="24">
        <f>SUMIFS(科目余额表[期末贷方],科目余额表[已审报表项目],L$1,科目余额表[科目名称],A98)-SUMIFS(科目余额表[期末借方],科目余额表[已审报表项目],L$1,科目余额表[科目名称],A98)</f>
        <v>0</v>
      </c>
      <c r="M98" s="24">
        <f>SUMIFS(科目余额表[期末借方],科目余额表[已审报表项目],M$1,科目余额表[科目名称],A98)-SUMIFS(科目余额表[期末贷方],科目余额表[已审报表项目],M$1,科目余额表[科目名称],A98)</f>
        <v>0</v>
      </c>
      <c r="N98" s="24">
        <f>SUMIFS(科目余额表[期末贷方],科目余额表[已审报表项目],N$1,科目余额表[科目名称],A98)-SUMIFS(科目余额表[期末借方],科目余额表[已审报表项目],N$1,科目余额表[科目名称],A98)</f>
        <v>0</v>
      </c>
      <c r="O98" s="24">
        <f>SUMIFS(科目余额表[期末借方],科目余额表[已审报表项目],O$1,科目余额表[科目名称],A98)-SUMIFS(科目余额表[期末贷方],科目余额表[已审报表项目],O$1,科目余额表[科目名称],A98)</f>
        <v>0</v>
      </c>
      <c r="P98" s="24">
        <f>SUMIFS(科目余额表[期末贷方],科目余额表[已审报表项目],P$1,科目余额表[科目名称],A98)-SUMIFS(科目余额表[期末借方],科目余额表[已审报表项目],P$1,科目余额表[科目名称],A98)</f>
        <v>0</v>
      </c>
      <c r="Q98" s="24">
        <f>SUMIFS(科目余额表[期末借方],科目余额表[已审报表项目],Q$1,科目余额表[科目名称],A98)-SUMIFS(科目余额表[期末贷方],科目余额表[已审报表项目],Q$1,科目余额表[科目名称],A98)</f>
        <v>0</v>
      </c>
      <c r="R98" s="24">
        <f>SUMIFS(科目余额表[期末贷方],科目余额表[已审报表项目],R$1,科目余额表[科目名称],A98)-SUMIFS(科目余额表[期末借方],科目余额表[已审报表项目],R$1,科目余额表[科目名称],A98)</f>
        <v>0</v>
      </c>
      <c r="S98" s="24">
        <f>SUMIFS(科目余额表[期末借方],科目余额表[已审报表项目],S$1,科目余额表[科目名称],A98)-SUMIFS(科目余额表[期末贷方],科目余额表[已审报表项目],S$1,科目余额表[科目名称],A98)</f>
        <v>0</v>
      </c>
      <c r="T98" s="24">
        <f>SUMIFS(科目余额表[期末贷方],科目余额表[已审报表项目],T$1,科目余额表[科目名称],A98)-SUMIFS(科目余额表[期末借方],科目余额表[已审报表项目],T$1,科目余额表[科目名称],A98)</f>
        <v>0</v>
      </c>
    </row>
    <row r="99" spans="2:20">
      <c r="B99" s="42" t="str">
        <f t="shared" si="7"/>
        <v>—</v>
      </c>
      <c r="C99" s="55" t="str">
        <f t="shared" si="8"/>
        <v>—</v>
      </c>
      <c r="E99" s="42" t="str">
        <f t="shared" si="9"/>
        <v>—</v>
      </c>
      <c r="F99" s="42" t="str">
        <f t="shared" si="10"/>
        <v>—</v>
      </c>
      <c r="G99" s="42" t="str">
        <f t="shared" si="11"/>
        <v>—</v>
      </c>
      <c r="H99" s="42" t="str">
        <f t="shared" si="12"/>
        <v>—</v>
      </c>
      <c r="I99" s="42" t="str">
        <f t="shared" si="13"/>
        <v>—</v>
      </c>
      <c r="K99" s="24">
        <f>SUMIFS(科目余额表[期末借方],科目余额表[已审报表项目],K$1,科目余额表[科目名称],A99)-SUMIFS(科目余额表[期末贷方],科目余额表[已审报表项目],K$1,科目余额表[科目名称],A99)</f>
        <v>0</v>
      </c>
      <c r="L99" s="24">
        <f>SUMIFS(科目余额表[期末贷方],科目余额表[已审报表项目],L$1,科目余额表[科目名称],A99)-SUMIFS(科目余额表[期末借方],科目余额表[已审报表项目],L$1,科目余额表[科目名称],A99)</f>
        <v>0</v>
      </c>
      <c r="M99" s="24">
        <f>SUMIFS(科目余额表[期末借方],科目余额表[已审报表项目],M$1,科目余额表[科目名称],A99)-SUMIFS(科目余额表[期末贷方],科目余额表[已审报表项目],M$1,科目余额表[科目名称],A99)</f>
        <v>0</v>
      </c>
      <c r="N99" s="24">
        <f>SUMIFS(科目余额表[期末贷方],科目余额表[已审报表项目],N$1,科目余额表[科目名称],A99)-SUMIFS(科目余额表[期末借方],科目余额表[已审报表项目],N$1,科目余额表[科目名称],A99)</f>
        <v>0</v>
      </c>
      <c r="O99" s="24">
        <f>SUMIFS(科目余额表[期末借方],科目余额表[已审报表项目],O$1,科目余额表[科目名称],A99)-SUMIFS(科目余额表[期末贷方],科目余额表[已审报表项目],O$1,科目余额表[科目名称],A99)</f>
        <v>0</v>
      </c>
      <c r="P99" s="24">
        <f>SUMIFS(科目余额表[期末贷方],科目余额表[已审报表项目],P$1,科目余额表[科目名称],A99)-SUMIFS(科目余额表[期末借方],科目余额表[已审报表项目],P$1,科目余额表[科目名称],A99)</f>
        <v>0</v>
      </c>
      <c r="Q99" s="24">
        <f>SUMIFS(科目余额表[期末借方],科目余额表[已审报表项目],Q$1,科目余额表[科目名称],A99)-SUMIFS(科目余额表[期末贷方],科目余额表[已审报表项目],Q$1,科目余额表[科目名称],A99)</f>
        <v>0</v>
      </c>
      <c r="R99" s="24">
        <f>SUMIFS(科目余额表[期末贷方],科目余额表[已审报表项目],R$1,科目余额表[科目名称],A99)-SUMIFS(科目余额表[期末借方],科目余额表[已审报表项目],R$1,科目余额表[科目名称],A99)</f>
        <v>0</v>
      </c>
      <c r="S99" s="24">
        <f>SUMIFS(科目余额表[期末借方],科目余额表[已审报表项目],S$1,科目余额表[科目名称],A99)-SUMIFS(科目余额表[期末贷方],科目余额表[已审报表项目],S$1,科目余额表[科目名称],A99)</f>
        <v>0</v>
      </c>
      <c r="T99" s="24">
        <f>SUMIFS(科目余额表[期末贷方],科目余额表[已审报表项目],T$1,科目余额表[科目名称],A99)-SUMIFS(科目余额表[期末借方],科目余额表[已审报表项目],T$1,科目余额表[科目名称],A99)</f>
        <v>0</v>
      </c>
    </row>
    <row r="100" spans="2:20">
      <c r="B100" s="42" t="str">
        <f t="shared" si="7"/>
        <v>—</v>
      </c>
      <c r="C100" s="55" t="str">
        <f t="shared" si="8"/>
        <v>—</v>
      </c>
      <c r="E100" s="42" t="str">
        <f t="shared" si="9"/>
        <v>—</v>
      </c>
      <c r="F100" s="42" t="str">
        <f t="shared" si="10"/>
        <v>—</v>
      </c>
      <c r="G100" s="42" t="str">
        <f t="shared" si="11"/>
        <v>—</v>
      </c>
      <c r="H100" s="42" t="str">
        <f t="shared" si="12"/>
        <v>—</v>
      </c>
      <c r="I100" s="42" t="str">
        <f t="shared" si="13"/>
        <v>—</v>
      </c>
      <c r="K100" s="24">
        <f>SUMIFS(科目余额表[期末借方],科目余额表[已审报表项目],K$1,科目余额表[科目名称],A100)-SUMIFS(科目余额表[期末贷方],科目余额表[已审报表项目],K$1,科目余额表[科目名称],A100)</f>
        <v>0</v>
      </c>
      <c r="L100" s="24">
        <f>SUMIFS(科目余额表[期末贷方],科目余额表[已审报表项目],L$1,科目余额表[科目名称],A100)-SUMIFS(科目余额表[期末借方],科目余额表[已审报表项目],L$1,科目余额表[科目名称],A100)</f>
        <v>0</v>
      </c>
      <c r="M100" s="24">
        <f>SUMIFS(科目余额表[期末借方],科目余额表[已审报表项目],M$1,科目余额表[科目名称],A100)-SUMIFS(科目余额表[期末贷方],科目余额表[已审报表项目],M$1,科目余额表[科目名称],A100)</f>
        <v>0</v>
      </c>
      <c r="N100" s="24">
        <f>SUMIFS(科目余额表[期末贷方],科目余额表[已审报表项目],N$1,科目余额表[科目名称],A100)-SUMIFS(科目余额表[期末借方],科目余额表[已审报表项目],N$1,科目余额表[科目名称],A100)</f>
        <v>0</v>
      </c>
      <c r="O100" s="24">
        <f>SUMIFS(科目余额表[期末借方],科目余额表[已审报表项目],O$1,科目余额表[科目名称],A100)-SUMIFS(科目余额表[期末贷方],科目余额表[已审报表项目],O$1,科目余额表[科目名称],A100)</f>
        <v>0</v>
      </c>
      <c r="P100" s="24">
        <f>SUMIFS(科目余额表[期末贷方],科目余额表[已审报表项目],P$1,科目余额表[科目名称],A100)-SUMIFS(科目余额表[期末借方],科目余额表[已审报表项目],P$1,科目余额表[科目名称],A100)</f>
        <v>0</v>
      </c>
      <c r="Q100" s="24">
        <f>SUMIFS(科目余额表[期末借方],科目余额表[已审报表项目],Q$1,科目余额表[科目名称],A100)-SUMIFS(科目余额表[期末贷方],科目余额表[已审报表项目],Q$1,科目余额表[科目名称],A100)</f>
        <v>0</v>
      </c>
      <c r="R100" s="24">
        <f>SUMIFS(科目余额表[期末贷方],科目余额表[已审报表项目],R$1,科目余额表[科目名称],A100)-SUMIFS(科目余额表[期末借方],科目余额表[已审报表项目],R$1,科目余额表[科目名称],A100)</f>
        <v>0</v>
      </c>
      <c r="S100" s="24">
        <f>SUMIFS(科目余额表[期末借方],科目余额表[已审报表项目],S$1,科目余额表[科目名称],A100)-SUMIFS(科目余额表[期末贷方],科目余额表[已审报表项目],S$1,科目余额表[科目名称],A100)</f>
        <v>0</v>
      </c>
      <c r="T100" s="24">
        <f>SUMIFS(科目余额表[期末贷方],科目余额表[已审报表项目],T$1,科目余额表[科目名称],A100)-SUMIFS(科目余额表[期末借方],科目余额表[已审报表项目],T$1,科目余额表[科目名称],A100)</f>
        <v>0</v>
      </c>
    </row>
    <row r="101" spans="2:20">
      <c r="B101" s="42" t="str">
        <f t="shared" si="7"/>
        <v>—</v>
      </c>
      <c r="C101" s="55" t="str">
        <f t="shared" si="8"/>
        <v>—</v>
      </c>
      <c r="E101" s="42" t="str">
        <f t="shared" si="9"/>
        <v>—</v>
      </c>
      <c r="F101" s="42" t="str">
        <f t="shared" si="10"/>
        <v>—</v>
      </c>
      <c r="G101" s="42" t="str">
        <f t="shared" si="11"/>
        <v>—</v>
      </c>
      <c r="H101" s="42" t="str">
        <f t="shared" si="12"/>
        <v>—</v>
      </c>
      <c r="I101" s="42" t="str">
        <f t="shared" si="13"/>
        <v>—</v>
      </c>
      <c r="K101" s="24">
        <f>SUMIFS(科目余额表[期末借方],科目余额表[已审报表项目],K$1,科目余额表[科目名称],A101)-SUMIFS(科目余额表[期末贷方],科目余额表[已审报表项目],K$1,科目余额表[科目名称],A101)</f>
        <v>0</v>
      </c>
      <c r="L101" s="24">
        <f>SUMIFS(科目余额表[期末贷方],科目余额表[已审报表项目],L$1,科目余额表[科目名称],A101)-SUMIFS(科目余额表[期末借方],科目余额表[已审报表项目],L$1,科目余额表[科目名称],A101)</f>
        <v>0</v>
      </c>
      <c r="M101" s="24">
        <f>SUMIFS(科目余额表[期末借方],科目余额表[已审报表项目],M$1,科目余额表[科目名称],A101)-SUMIFS(科目余额表[期末贷方],科目余额表[已审报表项目],M$1,科目余额表[科目名称],A101)</f>
        <v>0</v>
      </c>
      <c r="N101" s="24">
        <f>SUMIFS(科目余额表[期末贷方],科目余额表[已审报表项目],N$1,科目余额表[科目名称],A101)-SUMIFS(科目余额表[期末借方],科目余额表[已审报表项目],N$1,科目余额表[科目名称],A101)</f>
        <v>0</v>
      </c>
      <c r="O101" s="24">
        <f>SUMIFS(科目余额表[期末借方],科目余额表[已审报表项目],O$1,科目余额表[科目名称],A101)-SUMIFS(科目余额表[期末贷方],科目余额表[已审报表项目],O$1,科目余额表[科目名称],A101)</f>
        <v>0</v>
      </c>
      <c r="P101" s="24">
        <f>SUMIFS(科目余额表[期末贷方],科目余额表[已审报表项目],P$1,科目余额表[科目名称],A101)-SUMIFS(科目余额表[期末借方],科目余额表[已审报表项目],P$1,科目余额表[科目名称],A101)</f>
        <v>0</v>
      </c>
      <c r="Q101" s="24">
        <f>SUMIFS(科目余额表[期末借方],科目余额表[已审报表项目],Q$1,科目余额表[科目名称],A101)-SUMIFS(科目余额表[期末贷方],科目余额表[已审报表项目],Q$1,科目余额表[科目名称],A101)</f>
        <v>0</v>
      </c>
      <c r="R101" s="24">
        <f>SUMIFS(科目余额表[期末贷方],科目余额表[已审报表项目],R$1,科目余额表[科目名称],A101)-SUMIFS(科目余额表[期末借方],科目余额表[已审报表项目],R$1,科目余额表[科目名称],A101)</f>
        <v>0</v>
      </c>
      <c r="S101" s="24">
        <f>SUMIFS(科目余额表[期末借方],科目余额表[已审报表项目],S$1,科目余额表[科目名称],A101)-SUMIFS(科目余额表[期末贷方],科目余额表[已审报表项目],S$1,科目余额表[科目名称],A101)</f>
        <v>0</v>
      </c>
      <c r="T101" s="24">
        <f>SUMIFS(科目余额表[期末贷方],科目余额表[已审报表项目],T$1,科目余额表[科目名称],A101)-SUMIFS(科目余额表[期末借方],科目余额表[已审报表项目],T$1,科目余额表[科目名称],A101)</f>
        <v>0</v>
      </c>
    </row>
    <row r="102" spans="2:20">
      <c r="B102" s="42" t="str">
        <f t="shared" si="7"/>
        <v>—</v>
      </c>
      <c r="C102" s="55" t="str">
        <f t="shared" si="8"/>
        <v>—</v>
      </c>
      <c r="E102" s="42" t="str">
        <f t="shared" si="9"/>
        <v>—</v>
      </c>
      <c r="F102" s="42" t="str">
        <f t="shared" si="10"/>
        <v>—</v>
      </c>
      <c r="G102" s="42" t="str">
        <f t="shared" si="11"/>
        <v>—</v>
      </c>
      <c r="H102" s="42" t="str">
        <f t="shared" si="12"/>
        <v>—</v>
      </c>
      <c r="I102" s="42" t="str">
        <f t="shared" si="13"/>
        <v>—</v>
      </c>
      <c r="K102" s="24">
        <f>SUMIFS(科目余额表[期末借方],科目余额表[已审报表项目],K$1,科目余额表[科目名称],A102)-SUMIFS(科目余额表[期末贷方],科目余额表[已审报表项目],K$1,科目余额表[科目名称],A102)</f>
        <v>0</v>
      </c>
      <c r="L102" s="24">
        <f>SUMIFS(科目余额表[期末贷方],科目余额表[已审报表项目],L$1,科目余额表[科目名称],A102)-SUMIFS(科目余额表[期末借方],科目余额表[已审报表项目],L$1,科目余额表[科目名称],A102)</f>
        <v>0</v>
      </c>
      <c r="M102" s="24">
        <f>SUMIFS(科目余额表[期末借方],科目余额表[已审报表项目],M$1,科目余额表[科目名称],A102)-SUMIFS(科目余额表[期末贷方],科目余额表[已审报表项目],M$1,科目余额表[科目名称],A102)</f>
        <v>0</v>
      </c>
      <c r="N102" s="24">
        <f>SUMIFS(科目余额表[期末贷方],科目余额表[已审报表项目],N$1,科目余额表[科目名称],A102)-SUMIFS(科目余额表[期末借方],科目余额表[已审报表项目],N$1,科目余额表[科目名称],A102)</f>
        <v>0</v>
      </c>
      <c r="O102" s="24">
        <f>SUMIFS(科目余额表[期末借方],科目余额表[已审报表项目],O$1,科目余额表[科目名称],A102)-SUMIFS(科目余额表[期末贷方],科目余额表[已审报表项目],O$1,科目余额表[科目名称],A102)</f>
        <v>0</v>
      </c>
      <c r="P102" s="24">
        <f>SUMIFS(科目余额表[期末贷方],科目余额表[已审报表项目],P$1,科目余额表[科目名称],A102)-SUMIFS(科目余额表[期末借方],科目余额表[已审报表项目],P$1,科目余额表[科目名称],A102)</f>
        <v>0</v>
      </c>
      <c r="Q102" s="24">
        <f>SUMIFS(科目余额表[期末借方],科目余额表[已审报表项目],Q$1,科目余额表[科目名称],A102)-SUMIFS(科目余额表[期末贷方],科目余额表[已审报表项目],Q$1,科目余额表[科目名称],A102)</f>
        <v>0</v>
      </c>
      <c r="R102" s="24">
        <f>SUMIFS(科目余额表[期末贷方],科目余额表[已审报表项目],R$1,科目余额表[科目名称],A102)-SUMIFS(科目余额表[期末借方],科目余额表[已审报表项目],R$1,科目余额表[科目名称],A102)</f>
        <v>0</v>
      </c>
      <c r="S102" s="24">
        <f>SUMIFS(科目余额表[期末借方],科目余额表[已审报表项目],S$1,科目余额表[科目名称],A102)-SUMIFS(科目余额表[期末贷方],科目余额表[已审报表项目],S$1,科目余额表[科目名称],A102)</f>
        <v>0</v>
      </c>
      <c r="T102" s="24">
        <f>SUMIFS(科目余额表[期末贷方],科目余额表[已审报表项目],T$1,科目余额表[科目名称],A102)-SUMIFS(科目余额表[期末借方],科目余额表[已审报表项目],T$1,科目余额表[科目名称],A102)</f>
        <v>0</v>
      </c>
    </row>
    <row r="103" spans="2:20">
      <c r="B103" s="42" t="str">
        <f t="shared" si="7"/>
        <v>—</v>
      </c>
      <c r="C103" s="55" t="str">
        <f t="shared" si="8"/>
        <v>—</v>
      </c>
      <c r="E103" s="42" t="str">
        <f t="shared" si="9"/>
        <v>—</v>
      </c>
      <c r="F103" s="42" t="str">
        <f t="shared" si="10"/>
        <v>—</v>
      </c>
      <c r="G103" s="42" t="str">
        <f t="shared" si="11"/>
        <v>—</v>
      </c>
      <c r="H103" s="42" t="str">
        <f t="shared" si="12"/>
        <v>—</v>
      </c>
      <c r="I103" s="42" t="str">
        <f t="shared" si="13"/>
        <v>—</v>
      </c>
      <c r="K103" s="24">
        <f>SUMIFS(科目余额表[期末借方],科目余额表[已审报表项目],K$1,科目余额表[科目名称],A103)-SUMIFS(科目余额表[期末贷方],科目余额表[已审报表项目],K$1,科目余额表[科目名称],A103)</f>
        <v>0</v>
      </c>
      <c r="L103" s="24">
        <f>SUMIFS(科目余额表[期末贷方],科目余额表[已审报表项目],L$1,科目余额表[科目名称],A103)-SUMIFS(科目余额表[期末借方],科目余额表[已审报表项目],L$1,科目余额表[科目名称],A103)</f>
        <v>0</v>
      </c>
      <c r="M103" s="24">
        <f>SUMIFS(科目余额表[期末借方],科目余额表[已审报表项目],M$1,科目余额表[科目名称],A103)-SUMIFS(科目余额表[期末贷方],科目余额表[已审报表项目],M$1,科目余额表[科目名称],A103)</f>
        <v>0</v>
      </c>
      <c r="N103" s="24">
        <f>SUMIFS(科目余额表[期末贷方],科目余额表[已审报表项目],N$1,科目余额表[科目名称],A103)-SUMIFS(科目余额表[期末借方],科目余额表[已审报表项目],N$1,科目余额表[科目名称],A103)</f>
        <v>0</v>
      </c>
      <c r="O103" s="24">
        <f>SUMIFS(科目余额表[期末借方],科目余额表[已审报表项目],O$1,科目余额表[科目名称],A103)-SUMIFS(科目余额表[期末贷方],科目余额表[已审报表项目],O$1,科目余额表[科目名称],A103)</f>
        <v>0</v>
      </c>
      <c r="P103" s="24">
        <f>SUMIFS(科目余额表[期末贷方],科目余额表[已审报表项目],P$1,科目余额表[科目名称],A103)-SUMIFS(科目余额表[期末借方],科目余额表[已审报表项目],P$1,科目余额表[科目名称],A103)</f>
        <v>0</v>
      </c>
      <c r="Q103" s="24">
        <f>SUMIFS(科目余额表[期末借方],科目余额表[已审报表项目],Q$1,科目余额表[科目名称],A103)-SUMIFS(科目余额表[期末贷方],科目余额表[已审报表项目],Q$1,科目余额表[科目名称],A103)</f>
        <v>0</v>
      </c>
      <c r="R103" s="24">
        <f>SUMIFS(科目余额表[期末贷方],科目余额表[已审报表项目],R$1,科目余额表[科目名称],A103)-SUMIFS(科目余额表[期末借方],科目余额表[已审报表项目],R$1,科目余额表[科目名称],A103)</f>
        <v>0</v>
      </c>
      <c r="S103" s="24">
        <f>SUMIFS(科目余额表[期末借方],科目余额表[已审报表项目],S$1,科目余额表[科目名称],A103)-SUMIFS(科目余额表[期末贷方],科目余额表[已审报表项目],S$1,科目余额表[科目名称],A103)</f>
        <v>0</v>
      </c>
      <c r="T103" s="24">
        <f>SUMIFS(科目余额表[期末贷方],科目余额表[已审报表项目],T$1,科目余额表[科目名称],A103)-SUMIFS(科目余额表[期末借方],科目余额表[已审报表项目],T$1,科目余额表[科目名称],A103)</f>
        <v>0</v>
      </c>
    </row>
    <row r="104" spans="2:20">
      <c r="B104" s="42" t="str">
        <f t="shared" si="7"/>
        <v>—</v>
      </c>
      <c r="C104" s="55" t="str">
        <f t="shared" si="8"/>
        <v>—</v>
      </c>
      <c r="E104" s="42" t="str">
        <f t="shared" si="9"/>
        <v>—</v>
      </c>
      <c r="F104" s="42" t="str">
        <f t="shared" si="10"/>
        <v>—</v>
      </c>
      <c r="G104" s="42" t="str">
        <f t="shared" si="11"/>
        <v>—</v>
      </c>
      <c r="H104" s="42" t="str">
        <f t="shared" si="12"/>
        <v>—</v>
      </c>
      <c r="I104" s="42" t="str">
        <f t="shared" si="13"/>
        <v>—</v>
      </c>
      <c r="K104" s="24">
        <f>SUMIFS(科目余额表[期末借方],科目余额表[已审报表项目],K$1,科目余额表[科目名称],A104)-SUMIFS(科目余额表[期末贷方],科目余额表[已审报表项目],K$1,科目余额表[科目名称],A104)</f>
        <v>0</v>
      </c>
      <c r="L104" s="24">
        <f>SUMIFS(科目余额表[期末贷方],科目余额表[已审报表项目],L$1,科目余额表[科目名称],A104)-SUMIFS(科目余额表[期末借方],科目余额表[已审报表项目],L$1,科目余额表[科目名称],A104)</f>
        <v>0</v>
      </c>
      <c r="M104" s="24">
        <f>SUMIFS(科目余额表[期末借方],科目余额表[已审报表项目],M$1,科目余额表[科目名称],A104)-SUMIFS(科目余额表[期末贷方],科目余额表[已审报表项目],M$1,科目余额表[科目名称],A104)</f>
        <v>0</v>
      </c>
      <c r="N104" s="24">
        <f>SUMIFS(科目余额表[期末贷方],科目余额表[已审报表项目],N$1,科目余额表[科目名称],A104)-SUMIFS(科目余额表[期末借方],科目余额表[已审报表项目],N$1,科目余额表[科目名称],A104)</f>
        <v>0</v>
      </c>
      <c r="O104" s="24">
        <f>SUMIFS(科目余额表[期末借方],科目余额表[已审报表项目],O$1,科目余额表[科目名称],A104)-SUMIFS(科目余额表[期末贷方],科目余额表[已审报表项目],O$1,科目余额表[科目名称],A104)</f>
        <v>0</v>
      </c>
      <c r="P104" s="24">
        <f>SUMIFS(科目余额表[期末贷方],科目余额表[已审报表项目],P$1,科目余额表[科目名称],A104)-SUMIFS(科目余额表[期末借方],科目余额表[已审报表项目],P$1,科目余额表[科目名称],A104)</f>
        <v>0</v>
      </c>
      <c r="Q104" s="24">
        <f>SUMIFS(科目余额表[期末借方],科目余额表[已审报表项目],Q$1,科目余额表[科目名称],A104)-SUMIFS(科目余额表[期末贷方],科目余额表[已审报表项目],Q$1,科目余额表[科目名称],A104)</f>
        <v>0</v>
      </c>
      <c r="R104" s="24">
        <f>SUMIFS(科目余额表[期末贷方],科目余额表[已审报表项目],R$1,科目余额表[科目名称],A104)-SUMIFS(科目余额表[期末借方],科目余额表[已审报表项目],R$1,科目余额表[科目名称],A104)</f>
        <v>0</v>
      </c>
      <c r="S104" s="24">
        <f>SUMIFS(科目余额表[期末借方],科目余额表[已审报表项目],S$1,科目余额表[科目名称],A104)-SUMIFS(科目余额表[期末贷方],科目余额表[已审报表项目],S$1,科目余额表[科目名称],A104)</f>
        <v>0</v>
      </c>
      <c r="T104" s="24">
        <f>SUMIFS(科目余额表[期末贷方],科目余额表[已审报表项目],T$1,科目余额表[科目名称],A104)-SUMIFS(科目余额表[期末借方],科目余额表[已审报表项目],T$1,科目余额表[科目名称],A104)</f>
        <v>0</v>
      </c>
    </row>
    <row r="105" spans="2:20">
      <c r="B105" s="42" t="str">
        <f t="shared" si="7"/>
        <v>—</v>
      </c>
      <c r="C105" s="55" t="str">
        <f t="shared" si="8"/>
        <v>—</v>
      </c>
      <c r="E105" s="42" t="str">
        <f t="shared" si="9"/>
        <v>—</v>
      </c>
      <c r="F105" s="42" t="str">
        <f t="shared" si="10"/>
        <v>—</v>
      </c>
      <c r="G105" s="42" t="str">
        <f t="shared" si="11"/>
        <v>—</v>
      </c>
      <c r="H105" s="42" t="str">
        <f t="shared" si="12"/>
        <v>—</v>
      </c>
      <c r="I105" s="42" t="str">
        <f t="shared" si="13"/>
        <v>—</v>
      </c>
      <c r="K105" s="24">
        <f>SUMIFS(科目余额表[期末借方],科目余额表[已审报表项目],K$1,科目余额表[科目名称],A105)-SUMIFS(科目余额表[期末贷方],科目余额表[已审报表项目],K$1,科目余额表[科目名称],A105)</f>
        <v>0</v>
      </c>
      <c r="L105" s="24">
        <f>SUMIFS(科目余额表[期末贷方],科目余额表[已审报表项目],L$1,科目余额表[科目名称],A105)-SUMIFS(科目余额表[期末借方],科目余额表[已审报表项目],L$1,科目余额表[科目名称],A105)</f>
        <v>0</v>
      </c>
      <c r="M105" s="24">
        <f>SUMIFS(科目余额表[期末借方],科目余额表[已审报表项目],M$1,科目余额表[科目名称],A105)-SUMIFS(科目余额表[期末贷方],科目余额表[已审报表项目],M$1,科目余额表[科目名称],A105)</f>
        <v>0</v>
      </c>
      <c r="N105" s="24">
        <f>SUMIFS(科目余额表[期末贷方],科目余额表[已审报表项目],N$1,科目余额表[科目名称],A105)-SUMIFS(科目余额表[期末借方],科目余额表[已审报表项目],N$1,科目余额表[科目名称],A105)</f>
        <v>0</v>
      </c>
      <c r="O105" s="24">
        <f>SUMIFS(科目余额表[期末借方],科目余额表[已审报表项目],O$1,科目余额表[科目名称],A105)-SUMIFS(科目余额表[期末贷方],科目余额表[已审报表项目],O$1,科目余额表[科目名称],A105)</f>
        <v>0</v>
      </c>
      <c r="P105" s="24">
        <f>SUMIFS(科目余额表[期末贷方],科目余额表[已审报表项目],P$1,科目余额表[科目名称],A105)-SUMIFS(科目余额表[期末借方],科目余额表[已审报表项目],P$1,科目余额表[科目名称],A105)</f>
        <v>0</v>
      </c>
      <c r="Q105" s="24">
        <f>SUMIFS(科目余额表[期末借方],科目余额表[已审报表项目],Q$1,科目余额表[科目名称],A105)-SUMIFS(科目余额表[期末贷方],科目余额表[已审报表项目],Q$1,科目余额表[科目名称],A105)</f>
        <v>0</v>
      </c>
      <c r="R105" s="24">
        <f>SUMIFS(科目余额表[期末贷方],科目余额表[已审报表项目],R$1,科目余额表[科目名称],A105)-SUMIFS(科目余额表[期末借方],科目余额表[已审报表项目],R$1,科目余额表[科目名称],A105)</f>
        <v>0</v>
      </c>
      <c r="S105" s="24">
        <f>SUMIFS(科目余额表[期末借方],科目余额表[已审报表项目],S$1,科目余额表[科目名称],A105)-SUMIFS(科目余额表[期末贷方],科目余额表[已审报表项目],S$1,科目余额表[科目名称],A105)</f>
        <v>0</v>
      </c>
      <c r="T105" s="24">
        <f>SUMIFS(科目余额表[期末贷方],科目余额表[已审报表项目],T$1,科目余额表[科目名称],A105)-SUMIFS(科目余额表[期末借方],科目余额表[已审报表项目],T$1,科目余额表[科目名称],A105)</f>
        <v>0</v>
      </c>
    </row>
    <row r="106" spans="2:20">
      <c r="B106" s="42" t="str">
        <f t="shared" si="7"/>
        <v>—</v>
      </c>
      <c r="C106" s="55" t="str">
        <f t="shared" si="8"/>
        <v>—</v>
      </c>
      <c r="E106" s="42" t="str">
        <f t="shared" si="9"/>
        <v>—</v>
      </c>
      <c r="F106" s="42" t="str">
        <f t="shared" si="10"/>
        <v>—</v>
      </c>
      <c r="G106" s="42" t="str">
        <f t="shared" si="11"/>
        <v>—</v>
      </c>
      <c r="H106" s="42" t="str">
        <f t="shared" si="12"/>
        <v>—</v>
      </c>
      <c r="I106" s="42" t="str">
        <f t="shared" si="13"/>
        <v>—</v>
      </c>
      <c r="K106" s="24">
        <f>SUMIFS(科目余额表[期末借方],科目余额表[已审报表项目],K$1,科目余额表[科目名称],A106)-SUMIFS(科目余额表[期末贷方],科目余额表[已审报表项目],K$1,科目余额表[科目名称],A106)</f>
        <v>0</v>
      </c>
      <c r="L106" s="24">
        <f>SUMIFS(科目余额表[期末贷方],科目余额表[已审报表项目],L$1,科目余额表[科目名称],A106)-SUMIFS(科目余额表[期末借方],科目余额表[已审报表项目],L$1,科目余额表[科目名称],A106)</f>
        <v>0</v>
      </c>
      <c r="M106" s="24">
        <f>SUMIFS(科目余额表[期末借方],科目余额表[已审报表项目],M$1,科目余额表[科目名称],A106)-SUMIFS(科目余额表[期末贷方],科目余额表[已审报表项目],M$1,科目余额表[科目名称],A106)</f>
        <v>0</v>
      </c>
      <c r="N106" s="24">
        <f>SUMIFS(科目余额表[期末贷方],科目余额表[已审报表项目],N$1,科目余额表[科目名称],A106)-SUMIFS(科目余额表[期末借方],科目余额表[已审报表项目],N$1,科目余额表[科目名称],A106)</f>
        <v>0</v>
      </c>
      <c r="O106" s="24">
        <f>SUMIFS(科目余额表[期末借方],科目余额表[已审报表项目],O$1,科目余额表[科目名称],A106)-SUMIFS(科目余额表[期末贷方],科目余额表[已审报表项目],O$1,科目余额表[科目名称],A106)</f>
        <v>0</v>
      </c>
      <c r="P106" s="24">
        <f>SUMIFS(科目余额表[期末贷方],科目余额表[已审报表项目],P$1,科目余额表[科目名称],A106)-SUMIFS(科目余额表[期末借方],科目余额表[已审报表项目],P$1,科目余额表[科目名称],A106)</f>
        <v>0</v>
      </c>
      <c r="Q106" s="24">
        <f>SUMIFS(科目余额表[期末借方],科目余额表[已审报表项目],Q$1,科目余额表[科目名称],A106)-SUMIFS(科目余额表[期末贷方],科目余额表[已审报表项目],Q$1,科目余额表[科目名称],A106)</f>
        <v>0</v>
      </c>
      <c r="R106" s="24">
        <f>SUMIFS(科目余额表[期末贷方],科目余额表[已审报表项目],R$1,科目余额表[科目名称],A106)-SUMIFS(科目余额表[期末借方],科目余额表[已审报表项目],R$1,科目余额表[科目名称],A106)</f>
        <v>0</v>
      </c>
      <c r="S106" s="24">
        <f>SUMIFS(科目余额表[期末借方],科目余额表[已审报表项目],S$1,科目余额表[科目名称],A106)-SUMIFS(科目余额表[期末贷方],科目余额表[已审报表项目],S$1,科目余额表[科目名称],A106)</f>
        <v>0</v>
      </c>
      <c r="T106" s="24">
        <f>SUMIFS(科目余额表[期末贷方],科目余额表[已审报表项目],T$1,科目余额表[科目名称],A106)-SUMIFS(科目余额表[期末借方],科目余额表[已审报表项目],T$1,科目余额表[科目名称],A106)</f>
        <v>0</v>
      </c>
    </row>
    <row r="107" spans="2:20">
      <c r="B107" s="42" t="str">
        <f t="shared" si="7"/>
        <v>—</v>
      </c>
      <c r="C107" s="55" t="str">
        <f t="shared" si="8"/>
        <v>—</v>
      </c>
      <c r="E107" s="42" t="str">
        <f t="shared" si="9"/>
        <v>—</v>
      </c>
      <c r="F107" s="42" t="str">
        <f t="shared" si="10"/>
        <v>—</v>
      </c>
      <c r="G107" s="42" t="str">
        <f t="shared" si="11"/>
        <v>—</v>
      </c>
      <c r="H107" s="42" t="str">
        <f t="shared" si="12"/>
        <v>—</v>
      </c>
      <c r="I107" s="42" t="str">
        <f t="shared" si="13"/>
        <v>—</v>
      </c>
      <c r="K107" s="24">
        <f>SUMIFS(科目余额表[期末借方],科目余额表[已审报表项目],K$1,科目余额表[科目名称],A107)-SUMIFS(科目余额表[期末贷方],科目余额表[已审报表项目],K$1,科目余额表[科目名称],A107)</f>
        <v>0</v>
      </c>
      <c r="L107" s="24">
        <f>SUMIFS(科目余额表[期末贷方],科目余额表[已审报表项目],L$1,科目余额表[科目名称],A107)-SUMIFS(科目余额表[期末借方],科目余额表[已审报表项目],L$1,科目余额表[科目名称],A107)</f>
        <v>0</v>
      </c>
      <c r="M107" s="24">
        <f>SUMIFS(科目余额表[期末借方],科目余额表[已审报表项目],M$1,科目余额表[科目名称],A107)-SUMIFS(科目余额表[期末贷方],科目余额表[已审报表项目],M$1,科目余额表[科目名称],A107)</f>
        <v>0</v>
      </c>
      <c r="N107" s="24">
        <f>SUMIFS(科目余额表[期末贷方],科目余额表[已审报表项目],N$1,科目余额表[科目名称],A107)-SUMIFS(科目余额表[期末借方],科目余额表[已审报表项目],N$1,科目余额表[科目名称],A107)</f>
        <v>0</v>
      </c>
      <c r="O107" s="24">
        <f>SUMIFS(科目余额表[期末借方],科目余额表[已审报表项目],O$1,科目余额表[科目名称],A107)-SUMIFS(科目余额表[期末贷方],科目余额表[已审报表项目],O$1,科目余额表[科目名称],A107)</f>
        <v>0</v>
      </c>
      <c r="P107" s="24">
        <f>SUMIFS(科目余额表[期末贷方],科目余额表[已审报表项目],P$1,科目余额表[科目名称],A107)-SUMIFS(科目余额表[期末借方],科目余额表[已审报表项目],P$1,科目余额表[科目名称],A107)</f>
        <v>0</v>
      </c>
      <c r="Q107" s="24">
        <f>SUMIFS(科目余额表[期末借方],科目余额表[已审报表项目],Q$1,科目余额表[科目名称],A107)-SUMIFS(科目余额表[期末贷方],科目余额表[已审报表项目],Q$1,科目余额表[科目名称],A107)</f>
        <v>0</v>
      </c>
      <c r="R107" s="24">
        <f>SUMIFS(科目余额表[期末贷方],科目余额表[已审报表项目],R$1,科目余额表[科目名称],A107)-SUMIFS(科目余额表[期末借方],科目余额表[已审报表项目],R$1,科目余额表[科目名称],A107)</f>
        <v>0</v>
      </c>
      <c r="S107" s="24">
        <f>SUMIFS(科目余额表[期末借方],科目余额表[已审报表项目],S$1,科目余额表[科目名称],A107)-SUMIFS(科目余额表[期末贷方],科目余额表[已审报表项目],S$1,科目余额表[科目名称],A107)</f>
        <v>0</v>
      </c>
      <c r="T107" s="24">
        <f>SUMIFS(科目余额表[期末贷方],科目余额表[已审报表项目],T$1,科目余额表[科目名称],A107)-SUMIFS(科目余额表[期末借方],科目余额表[已审报表项目],T$1,科目余额表[科目名称],A107)</f>
        <v>0</v>
      </c>
    </row>
    <row r="108" spans="2:20">
      <c r="B108" s="42" t="str">
        <f t="shared" si="7"/>
        <v>—</v>
      </c>
      <c r="C108" s="55" t="str">
        <f t="shared" si="8"/>
        <v>—</v>
      </c>
      <c r="E108" s="42" t="str">
        <f t="shared" si="9"/>
        <v>—</v>
      </c>
      <c r="F108" s="42" t="str">
        <f t="shared" si="10"/>
        <v>—</v>
      </c>
      <c r="G108" s="42" t="str">
        <f t="shared" si="11"/>
        <v>—</v>
      </c>
      <c r="H108" s="42" t="str">
        <f t="shared" si="12"/>
        <v>—</v>
      </c>
      <c r="I108" s="42" t="str">
        <f t="shared" si="13"/>
        <v>—</v>
      </c>
      <c r="K108" s="24">
        <f>SUMIFS(科目余额表[期末借方],科目余额表[已审报表项目],K$1,科目余额表[科目名称],A108)-SUMIFS(科目余额表[期末贷方],科目余额表[已审报表项目],K$1,科目余额表[科目名称],A108)</f>
        <v>0</v>
      </c>
      <c r="L108" s="24">
        <f>SUMIFS(科目余额表[期末贷方],科目余额表[已审报表项目],L$1,科目余额表[科目名称],A108)-SUMIFS(科目余额表[期末借方],科目余额表[已审报表项目],L$1,科目余额表[科目名称],A108)</f>
        <v>0</v>
      </c>
      <c r="M108" s="24">
        <f>SUMIFS(科目余额表[期末借方],科目余额表[已审报表项目],M$1,科目余额表[科目名称],A108)-SUMIFS(科目余额表[期末贷方],科目余额表[已审报表项目],M$1,科目余额表[科目名称],A108)</f>
        <v>0</v>
      </c>
      <c r="N108" s="24">
        <f>SUMIFS(科目余额表[期末贷方],科目余额表[已审报表项目],N$1,科目余额表[科目名称],A108)-SUMIFS(科目余额表[期末借方],科目余额表[已审报表项目],N$1,科目余额表[科目名称],A108)</f>
        <v>0</v>
      </c>
      <c r="O108" s="24">
        <f>SUMIFS(科目余额表[期末借方],科目余额表[已审报表项目],O$1,科目余额表[科目名称],A108)-SUMIFS(科目余额表[期末贷方],科目余额表[已审报表项目],O$1,科目余额表[科目名称],A108)</f>
        <v>0</v>
      </c>
      <c r="P108" s="24">
        <f>SUMIFS(科目余额表[期末贷方],科目余额表[已审报表项目],P$1,科目余额表[科目名称],A108)-SUMIFS(科目余额表[期末借方],科目余额表[已审报表项目],P$1,科目余额表[科目名称],A108)</f>
        <v>0</v>
      </c>
      <c r="Q108" s="24">
        <f>SUMIFS(科目余额表[期末借方],科目余额表[已审报表项目],Q$1,科目余额表[科目名称],A108)-SUMIFS(科目余额表[期末贷方],科目余额表[已审报表项目],Q$1,科目余额表[科目名称],A108)</f>
        <v>0</v>
      </c>
      <c r="R108" s="24">
        <f>SUMIFS(科目余额表[期末贷方],科目余额表[已审报表项目],R$1,科目余额表[科目名称],A108)-SUMIFS(科目余额表[期末借方],科目余额表[已审报表项目],R$1,科目余额表[科目名称],A108)</f>
        <v>0</v>
      </c>
      <c r="S108" s="24">
        <f>SUMIFS(科目余额表[期末借方],科目余额表[已审报表项目],S$1,科目余额表[科目名称],A108)-SUMIFS(科目余额表[期末贷方],科目余额表[已审报表项目],S$1,科目余额表[科目名称],A108)</f>
        <v>0</v>
      </c>
      <c r="T108" s="24">
        <f>SUMIFS(科目余额表[期末贷方],科目余额表[已审报表项目],T$1,科目余额表[科目名称],A108)-SUMIFS(科目余额表[期末借方],科目余额表[已审报表项目],T$1,科目余额表[科目名称],A108)</f>
        <v>0</v>
      </c>
    </row>
    <row r="109" spans="2:20">
      <c r="B109" s="42" t="str">
        <f t="shared" si="7"/>
        <v>—</v>
      </c>
      <c r="C109" s="55" t="str">
        <f t="shared" si="8"/>
        <v>—</v>
      </c>
      <c r="E109" s="42" t="str">
        <f t="shared" si="9"/>
        <v>—</v>
      </c>
      <c r="F109" s="42" t="str">
        <f t="shared" si="10"/>
        <v>—</v>
      </c>
      <c r="G109" s="42" t="str">
        <f t="shared" si="11"/>
        <v>—</v>
      </c>
      <c r="H109" s="42" t="str">
        <f t="shared" si="12"/>
        <v>—</v>
      </c>
      <c r="I109" s="42" t="str">
        <f t="shared" si="13"/>
        <v>—</v>
      </c>
      <c r="K109" s="24">
        <f>SUMIFS(科目余额表[期末借方],科目余额表[已审报表项目],K$1,科目余额表[科目名称],A109)-SUMIFS(科目余额表[期末贷方],科目余额表[已审报表项目],K$1,科目余额表[科目名称],A109)</f>
        <v>0</v>
      </c>
      <c r="L109" s="24">
        <f>SUMIFS(科目余额表[期末贷方],科目余额表[已审报表项目],L$1,科目余额表[科目名称],A109)-SUMIFS(科目余额表[期末借方],科目余额表[已审报表项目],L$1,科目余额表[科目名称],A109)</f>
        <v>0</v>
      </c>
      <c r="M109" s="24">
        <f>SUMIFS(科目余额表[期末借方],科目余额表[已审报表项目],M$1,科目余额表[科目名称],A109)-SUMIFS(科目余额表[期末贷方],科目余额表[已审报表项目],M$1,科目余额表[科目名称],A109)</f>
        <v>0</v>
      </c>
      <c r="N109" s="24">
        <f>SUMIFS(科目余额表[期末贷方],科目余额表[已审报表项目],N$1,科目余额表[科目名称],A109)-SUMIFS(科目余额表[期末借方],科目余额表[已审报表项目],N$1,科目余额表[科目名称],A109)</f>
        <v>0</v>
      </c>
      <c r="O109" s="24">
        <f>SUMIFS(科目余额表[期末借方],科目余额表[已审报表项目],O$1,科目余额表[科目名称],A109)-SUMIFS(科目余额表[期末贷方],科目余额表[已审报表项目],O$1,科目余额表[科目名称],A109)</f>
        <v>0</v>
      </c>
      <c r="P109" s="24">
        <f>SUMIFS(科目余额表[期末贷方],科目余额表[已审报表项目],P$1,科目余额表[科目名称],A109)-SUMIFS(科目余额表[期末借方],科目余额表[已审报表项目],P$1,科目余额表[科目名称],A109)</f>
        <v>0</v>
      </c>
      <c r="Q109" s="24">
        <f>SUMIFS(科目余额表[期末借方],科目余额表[已审报表项目],Q$1,科目余额表[科目名称],A109)-SUMIFS(科目余额表[期末贷方],科目余额表[已审报表项目],Q$1,科目余额表[科目名称],A109)</f>
        <v>0</v>
      </c>
      <c r="R109" s="24">
        <f>SUMIFS(科目余额表[期末贷方],科目余额表[已审报表项目],R$1,科目余额表[科目名称],A109)-SUMIFS(科目余额表[期末借方],科目余额表[已审报表项目],R$1,科目余额表[科目名称],A109)</f>
        <v>0</v>
      </c>
      <c r="S109" s="24">
        <f>SUMIFS(科目余额表[期末借方],科目余额表[已审报表项目],S$1,科目余额表[科目名称],A109)-SUMIFS(科目余额表[期末贷方],科目余额表[已审报表项目],S$1,科目余额表[科目名称],A109)</f>
        <v>0</v>
      </c>
      <c r="T109" s="24">
        <f>SUMIFS(科目余额表[期末贷方],科目余额表[已审报表项目],T$1,科目余额表[科目名称],A109)-SUMIFS(科目余额表[期末借方],科目余额表[已审报表项目],T$1,科目余额表[科目名称],A109)</f>
        <v>0</v>
      </c>
    </row>
    <row r="110" spans="2:20">
      <c r="B110" s="42" t="str">
        <f t="shared" si="7"/>
        <v>—</v>
      </c>
      <c r="C110" s="55" t="str">
        <f t="shared" si="8"/>
        <v>—</v>
      </c>
      <c r="E110" s="42" t="str">
        <f t="shared" si="9"/>
        <v>—</v>
      </c>
      <c r="F110" s="42" t="str">
        <f t="shared" si="10"/>
        <v>—</v>
      </c>
      <c r="G110" s="42" t="str">
        <f t="shared" si="11"/>
        <v>—</v>
      </c>
      <c r="H110" s="42" t="str">
        <f t="shared" si="12"/>
        <v>—</v>
      </c>
      <c r="I110" s="42" t="str">
        <f t="shared" si="13"/>
        <v>—</v>
      </c>
      <c r="K110" s="24">
        <f>SUMIFS(科目余额表[期末借方],科目余额表[已审报表项目],K$1,科目余额表[科目名称],A110)-SUMIFS(科目余额表[期末贷方],科目余额表[已审报表项目],K$1,科目余额表[科目名称],A110)</f>
        <v>0</v>
      </c>
      <c r="L110" s="24">
        <f>SUMIFS(科目余额表[期末贷方],科目余额表[已审报表项目],L$1,科目余额表[科目名称],A110)-SUMIFS(科目余额表[期末借方],科目余额表[已审报表项目],L$1,科目余额表[科目名称],A110)</f>
        <v>0</v>
      </c>
      <c r="M110" s="24">
        <f>SUMIFS(科目余额表[期末借方],科目余额表[已审报表项目],M$1,科目余额表[科目名称],A110)-SUMIFS(科目余额表[期末贷方],科目余额表[已审报表项目],M$1,科目余额表[科目名称],A110)</f>
        <v>0</v>
      </c>
      <c r="N110" s="24">
        <f>SUMIFS(科目余额表[期末贷方],科目余额表[已审报表项目],N$1,科目余额表[科目名称],A110)-SUMIFS(科目余额表[期末借方],科目余额表[已审报表项目],N$1,科目余额表[科目名称],A110)</f>
        <v>0</v>
      </c>
      <c r="O110" s="24">
        <f>SUMIFS(科目余额表[期末借方],科目余额表[已审报表项目],O$1,科目余额表[科目名称],A110)-SUMIFS(科目余额表[期末贷方],科目余额表[已审报表项目],O$1,科目余额表[科目名称],A110)</f>
        <v>0</v>
      </c>
      <c r="P110" s="24">
        <f>SUMIFS(科目余额表[期末贷方],科目余额表[已审报表项目],P$1,科目余额表[科目名称],A110)-SUMIFS(科目余额表[期末借方],科目余额表[已审报表项目],P$1,科目余额表[科目名称],A110)</f>
        <v>0</v>
      </c>
      <c r="Q110" s="24">
        <f>SUMIFS(科目余额表[期末借方],科目余额表[已审报表项目],Q$1,科目余额表[科目名称],A110)-SUMIFS(科目余额表[期末贷方],科目余额表[已审报表项目],Q$1,科目余额表[科目名称],A110)</f>
        <v>0</v>
      </c>
      <c r="R110" s="24">
        <f>SUMIFS(科目余额表[期末贷方],科目余额表[已审报表项目],R$1,科目余额表[科目名称],A110)-SUMIFS(科目余额表[期末借方],科目余额表[已审报表项目],R$1,科目余额表[科目名称],A110)</f>
        <v>0</v>
      </c>
      <c r="S110" s="24">
        <f>SUMIFS(科目余额表[期末借方],科目余额表[已审报表项目],S$1,科目余额表[科目名称],A110)-SUMIFS(科目余额表[期末贷方],科目余额表[已审报表项目],S$1,科目余额表[科目名称],A110)</f>
        <v>0</v>
      </c>
      <c r="T110" s="24">
        <f>SUMIFS(科目余额表[期末贷方],科目余额表[已审报表项目],T$1,科目余额表[科目名称],A110)-SUMIFS(科目余额表[期末借方],科目余额表[已审报表项目],T$1,科目余额表[科目名称],A110)</f>
        <v>0</v>
      </c>
    </row>
    <row r="111" spans="2:20">
      <c r="B111" s="42" t="str">
        <f t="shared" si="7"/>
        <v>—</v>
      </c>
      <c r="C111" s="55" t="str">
        <f t="shared" si="8"/>
        <v>—</v>
      </c>
      <c r="E111" s="42" t="str">
        <f t="shared" si="9"/>
        <v>—</v>
      </c>
      <c r="F111" s="42" t="str">
        <f t="shared" si="10"/>
        <v>—</v>
      </c>
      <c r="G111" s="42" t="str">
        <f t="shared" si="11"/>
        <v>—</v>
      </c>
      <c r="H111" s="42" t="str">
        <f t="shared" si="12"/>
        <v>—</v>
      </c>
      <c r="I111" s="42" t="str">
        <f t="shared" si="13"/>
        <v>—</v>
      </c>
      <c r="K111" s="24">
        <f>SUMIFS(科目余额表[期末借方],科目余额表[已审报表项目],K$1,科目余额表[科目名称],A111)-SUMIFS(科目余额表[期末贷方],科目余额表[已审报表项目],K$1,科目余额表[科目名称],A111)</f>
        <v>0</v>
      </c>
      <c r="L111" s="24">
        <f>SUMIFS(科目余额表[期末贷方],科目余额表[已审报表项目],L$1,科目余额表[科目名称],A111)-SUMIFS(科目余额表[期末借方],科目余额表[已审报表项目],L$1,科目余额表[科目名称],A111)</f>
        <v>0</v>
      </c>
      <c r="M111" s="24">
        <f>SUMIFS(科目余额表[期末借方],科目余额表[已审报表项目],M$1,科目余额表[科目名称],A111)-SUMIFS(科目余额表[期末贷方],科目余额表[已审报表项目],M$1,科目余额表[科目名称],A111)</f>
        <v>0</v>
      </c>
      <c r="N111" s="24">
        <f>SUMIFS(科目余额表[期末贷方],科目余额表[已审报表项目],N$1,科目余额表[科目名称],A111)-SUMIFS(科目余额表[期末借方],科目余额表[已审报表项目],N$1,科目余额表[科目名称],A111)</f>
        <v>0</v>
      </c>
      <c r="O111" s="24">
        <f>SUMIFS(科目余额表[期末借方],科目余额表[已审报表项目],O$1,科目余额表[科目名称],A111)-SUMIFS(科目余额表[期末贷方],科目余额表[已审报表项目],O$1,科目余额表[科目名称],A111)</f>
        <v>0</v>
      </c>
      <c r="P111" s="24">
        <f>SUMIFS(科目余额表[期末贷方],科目余额表[已审报表项目],P$1,科目余额表[科目名称],A111)-SUMIFS(科目余额表[期末借方],科目余额表[已审报表项目],P$1,科目余额表[科目名称],A111)</f>
        <v>0</v>
      </c>
      <c r="Q111" s="24">
        <f>SUMIFS(科目余额表[期末借方],科目余额表[已审报表项目],Q$1,科目余额表[科目名称],A111)-SUMIFS(科目余额表[期末贷方],科目余额表[已审报表项目],Q$1,科目余额表[科目名称],A111)</f>
        <v>0</v>
      </c>
      <c r="R111" s="24">
        <f>SUMIFS(科目余额表[期末贷方],科目余额表[已审报表项目],R$1,科目余额表[科目名称],A111)-SUMIFS(科目余额表[期末借方],科目余额表[已审报表项目],R$1,科目余额表[科目名称],A111)</f>
        <v>0</v>
      </c>
      <c r="S111" s="24">
        <f>SUMIFS(科目余额表[期末借方],科目余额表[已审报表项目],S$1,科目余额表[科目名称],A111)-SUMIFS(科目余额表[期末贷方],科目余额表[已审报表项目],S$1,科目余额表[科目名称],A111)</f>
        <v>0</v>
      </c>
      <c r="T111" s="24">
        <f>SUMIFS(科目余额表[期末贷方],科目余额表[已审报表项目],T$1,科目余额表[科目名称],A111)-SUMIFS(科目余额表[期末借方],科目余额表[已审报表项目],T$1,科目余额表[科目名称],A111)</f>
        <v>0</v>
      </c>
    </row>
    <row r="112" spans="2:20">
      <c r="B112" s="42" t="str">
        <f t="shared" si="7"/>
        <v>—</v>
      </c>
      <c r="C112" s="55" t="str">
        <f t="shared" si="8"/>
        <v>—</v>
      </c>
      <c r="E112" s="42" t="str">
        <f t="shared" si="9"/>
        <v>—</v>
      </c>
      <c r="F112" s="42" t="str">
        <f t="shared" si="10"/>
        <v>—</v>
      </c>
      <c r="G112" s="42" t="str">
        <f t="shared" si="11"/>
        <v>—</v>
      </c>
      <c r="H112" s="42" t="str">
        <f t="shared" si="12"/>
        <v>—</v>
      </c>
      <c r="I112" s="42" t="str">
        <f t="shared" si="13"/>
        <v>—</v>
      </c>
      <c r="K112" s="24">
        <f>SUMIFS(科目余额表[期末借方],科目余额表[已审报表项目],K$1,科目余额表[科目名称],A112)-SUMIFS(科目余额表[期末贷方],科目余额表[已审报表项目],K$1,科目余额表[科目名称],A112)</f>
        <v>0</v>
      </c>
      <c r="L112" s="24">
        <f>SUMIFS(科目余额表[期末贷方],科目余额表[已审报表项目],L$1,科目余额表[科目名称],A112)-SUMIFS(科目余额表[期末借方],科目余额表[已审报表项目],L$1,科目余额表[科目名称],A112)</f>
        <v>0</v>
      </c>
      <c r="M112" s="24">
        <f>SUMIFS(科目余额表[期末借方],科目余额表[已审报表项目],M$1,科目余额表[科目名称],A112)-SUMIFS(科目余额表[期末贷方],科目余额表[已审报表项目],M$1,科目余额表[科目名称],A112)</f>
        <v>0</v>
      </c>
      <c r="N112" s="24">
        <f>SUMIFS(科目余额表[期末贷方],科目余额表[已审报表项目],N$1,科目余额表[科目名称],A112)-SUMIFS(科目余额表[期末借方],科目余额表[已审报表项目],N$1,科目余额表[科目名称],A112)</f>
        <v>0</v>
      </c>
      <c r="O112" s="24">
        <f>SUMIFS(科目余额表[期末借方],科目余额表[已审报表项目],O$1,科目余额表[科目名称],A112)-SUMIFS(科目余额表[期末贷方],科目余额表[已审报表项目],O$1,科目余额表[科目名称],A112)</f>
        <v>0</v>
      </c>
      <c r="P112" s="24">
        <f>SUMIFS(科目余额表[期末贷方],科目余额表[已审报表项目],P$1,科目余额表[科目名称],A112)-SUMIFS(科目余额表[期末借方],科目余额表[已审报表项目],P$1,科目余额表[科目名称],A112)</f>
        <v>0</v>
      </c>
      <c r="Q112" s="24">
        <f>SUMIFS(科目余额表[期末借方],科目余额表[已审报表项目],Q$1,科目余额表[科目名称],A112)-SUMIFS(科目余额表[期末贷方],科目余额表[已审报表项目],Q$1,科目余额表[科目名称],A112)</f>
        <v>0</v>
      </c>
      <c r="R112" s="24">
        <f>SUMIFS(科目余额表[期末贷方],科目余额表[已审报表项目],R$1,科目余额表[科目名称],A112)-SUMIFS(科目余额表[期末借方],科目余额表[已审报表项目],R$1,科目余额表[科目名称],A112)</f>
        <v>0</v>
      </c>
      <c r="S112" s="24">
        <f>SUMIFS(科目余额表[期末借方],科目余额表[已审报表项目],S$1,科目余额表[科目名称],A112)-SUMIFS(科目余额表[期末贷方],科目余额表[已审报表项目],S$1,科目余额表[科目名称],A112)</f>
        <v>0</v>
      </c>
      <c r="T112" s="24">
        <f>SUMIFS(科目余额表[期末贷方],科目余额表[已审报表项目],T$1,科目余额表[科目名称],A112)-SUMIFS(科目余额表[期末借方],科目余额表[已审报表项目],T$1,科目余额表[科目名称],A112)</f>
        <v>0</v>
      </c>
    </row>
    <row r="113" spans="2:20">
      <c r="B113" s="42" t="str">
        <f t="shared" si="7"/>
        <v>—</v>
      </c>
      <c r="C113" s="55" t="str">
        <f t="shared" si="8"/>
        <v>—</v>
      </c>
      <c r="E113" s="42" t="str">
        <f t="shared" si="9"/>
        <v>—</v>
      </c>
      <c r="F113" s="42" t="str">
        <f t="shared" si="10"/>
        <v>—</v>
      </c>
      <c r="G113" s="42" t="str">
        <f t="shared" si="11"/>
        <v>—</v>
      </c>
      <c r="H113" s="42" t="str">
        <f t="shared" si="12"/>
        <v>—</v>
      </c>
      <c r="I113" s="42" t="str">
        <f t="shared" si="13"/>
        <v>—</v>
      </c>
      <c r="K113" s="24">
        <f>SUMIFS(科目余额表[期末借方],科目余额表[已审报表项目],K$1,科目余额表[科目名称],A113)-SUMIFS(科目余额表[期末贷方],科目余额表[已审报表项目],K$1,科目余额表[科目名称],A113)</f>
        <v>0</v>
      </c>
      <c r="L113" s="24">
        <f>SUMIFS(科目余额表[期末贷方],科目余额表[已审报表项目],L$1,科目余额表[科目名称],A113)-SUMIFS(科目余额表[期末借方],科目余额表[已审报表项目],L$1,科目余额表[科目名称],A113)</f>
        <v>0</v>
      </c>
      <c r="M113" s="24">
        <f>SUMIFS(科目余额表[期末借方],科目余额表[已审报表项目],M$1,科目余额表[科目名称],A113)-SUMIFS(科目余额表[期末贷方],科目余额表[已审报表项目],M$1,科目余额表[科目名称],A113)</f>
        <v>0</v>
      </c>
      <c r="N113" s="24">
        <f>SUMIFS(科目余额表[期末贷方],科目余额表[已审报表项目],N$1,科目余额表[科目名称],A113)-SUMIFS(科目余额表[期末借方],科目余额表[已审报表项目],N$1,科目余额表[科目名称],A113)</f>
        <v>0</v>
      </c>
      <c r="O113" s="24">
        <f>SUMIFS(科目余额表[期末借方],科目余额表[已审报表项目],O$1,科目余额表[科目名称],A113)-SUMIFS(科目余额表[期末贷方],科目余额表[已审报表项目],O$1,科目余额表[科目名称],A113)</f>
        <v>0</v>
      </c>
      <c r="P113" s="24">
        <f>SUMIFS(科目余额表[期末贷方],科目余额表[已审报表项目],P$1,科目余额表[科目名称],A113)-SUMIFS(科目余额表[期末借方],科目余额表[已审报表项目],P$1,科目余额表[科目名称],A113)</f>
        <v>0</v>
      </c>
      <c r="Q113" s="24">
        <f>SUMIFS(科目余额表[期末借方],科目余额表[已审报表项目],Q$1,科目余额表[科目名称],A113)-SUMIFS(科目余额表[期末贷方],科目余额表[已审报表项目],Q$1,科目余额表[科目名称],A113)</f>
        <v>0</v>
      </c>
      <c r="R113" s="24">
        <f>SUMIFS(科目余额表[期末贷方],科目余额表[已审报表项目],R$1,科目余额表[科目名称],A113)-SUMIFS(科目余额表[期末借方],科目余额表[已审报表项目],R$1,科目余额表[科目名称],A113)</f>
        <v>0</v>
      </c>
      <c r="S113" s="24">
        <f>SUMIFS(科目余额表[期末借方],科目余额表[已审报表项目],S$1,科目余额表[科目名称],A113)-SUMIFS(科目余额表[期末贷方],科目余额表[已审报表项目],S$1,科目余额表[科目名称],A113)</f>
        <v>0</v>
      </c>
      <c r="T113" s="24">
        <f>SUMIFS(科目余额表[期末贷方],科目余额表[已审报表项目],T$1,科目余额表[科目名称],A113)-SUMIFS(科目余额表[期末借方],科目余额表[已审报表项目],T$1,科目余额表[科目名称],A113)</f>
        <v>0</v>
      </c>
    </row>
    <row r="114" spans="2:20">
      <c r="B114" s="42" t="str">
        <f t="shared" si="7"/>
        <v>—</v>
      </c>
      <c r="C114" s="55" t="str">
        <f t="shared" si="8"/>
        <v>—</v>
      </c>
      <c r="E114" s="42" t="str">
        <f t="shared" si="9"/>
        <v>—</v>
      </c>
      <c r="F114" s="42" t="str">
        <f t="shared" si="10"/>
        <v>—</v>
      </c>
      <c r="G114" s="42" t="str">
        <f t="shared" si="11"/>
        <v>—</v>
      </c>
      <c r="H114" s="42" t="str">
        <f t="shared" si="12"/>
        <v>—</v>
      </c>
      <c r="I114" s="42" t="str">
        <f t="shared" si="13"/>
        <v>—</v>
      </c>
      <c r="K114" s="24">
        <f>SUMIFS(科目余额表[期末借方],科目余额表[已审报表项目],K$1,科目余额表[科目名称],A114)-SUMIFS(科目余额表[期末贷方],科目余额表[已审报表项目],K$1,科目余额表[科目名称],A114)</f>
        <v>0</v>
      </c>
      <c r="L114" s="24">
        <f>SUMIFS(科目余额表[期末贷方],科目余额表[已审报表项目],L$1,科目余额表[科目名称],A114)-SUMIFS(科目余额表[期末借方],科目余额表[已审报表项目],L$1,科目余额表[科目名称],A114)</f>
        <v>0</v>
      </c>
      <c r="M114" s="24">
        <f>SUMIFS(科目余额表[期末借方],科目余额表[已审报表项目],M$1,科目余额表[科目名称],A114)-SUMIFS(科目余额表[期末贷方],科目余额表[已审报表项目],M$1,科目余额表[科目名称],A114)</f>
        <v>0</v>
      </c>
      <c r="N114" s="24">
        <f>SUMIFS(科目余额表[期末贷方],科目余额表[已审报表项目],N$1,科目余额表[科目名称],A114)-SUMIFS(科目余额表[期末借方],科目余额表[已审报表项目],N$1,科目余额表[科目名称],A114)</f>
        <v>0</v>
      </c>
      <c r="O114" s="24">
        <f>SUMIFS(科目余额表[期末借方],科目余额表[已审报表项目],O$1,科目余额表[科目名称],A114)-SUMIFS(科目余额表[期末贷方],科目余额表[已审报表项目],O$1,科目余额表[科目名称],A114)</f>
        <v>0</v>
      </c>
      <c r="P114" s="24">
        <f>SUMIFS(科目余额表[期末贷方],科目余额表[已审报表项目],P$1,科目余额表[科目名称],A114)-SUMIFS(科目余额表[期末借方],科目余额表[已审报表项目],P$1,科目余额表[科目名称],A114)</f>
        <v>0</v>
      </c>
      <c r="Q114" s="24">
        <f>SUMIFS(科目余额表[期末借方],科目余额表[已审报表项目],Q$1,科目余额表[科目名称],A114)-SUMIFS(科目余额表[期末贷方],科目余额表[已审报表项目],Q$1,科目余额表[科目名称],A114)</f>
        <v>0</v>
      </c>
      <c r="R114" s="24">
        <f>SUMIFS(科目余额表[期末贷方],科目余额表[已审报表项目],R$1,科目余额表[科目名称],A114)-SUMIFS(科目余额表[期末借方],科目余额表[已审报表项目],R$1,科目余额表[科目名称],A114)</f>
        <v>0</v>
      </c>
      <c r="S114" s="24">
        <f>SUMIFS(科目余额表[期末借方],科目余额表[已审报表项目],S$1,科目余额表[科目名称],A114)-SUMIFS(科目余额表[期末贷方],科目余额表[已审报表项目],S$1,科目余额表[科目名称],A114)</f>
        <v>0</v>
      </c>
      <c r="T114" s="24">
        <f>SUMIFS(科目余额表[期末贷方],科目余额表[已审报表项目],T$1,科目余额表[科目名称],A114)-SUMIFS(科目余额表[期末借方],科目余额表[已审报表项目],T$1,科目余额表[科目名称],A114)</f>
        <v>0</v>
      </c>
    </row>
    <row r="115" spans="2:20">
      <c r="B115" s="42" t="str">
        <f t="shared" si="7"/>
        <v>—</v>
      </c>
      <c r="C115" s="55" t="str">
        <f t="shared" si="8"/>
        <v>—</v>
      </c>
      <c r="E115" s="42" t="str">
        <f t="shared" si="9"/>
        <v>—</v>
      </c>
      <c r="F115" s="42" t="str">
        <f t="shared" si="10"/>
        <v>—</v>
      </c>
      <c r="G115" s="42" t="str">
        <f t="shared" si="11"/>
        <v>—</v>
      </c>
      <c r="H115" s="42" t="str">
        <f t="shared" si="12"/>
        <v>—</v>
      </c>
      <c r="I115" s="42" t="str">
        <f t="shared" si="13"/>
        <v>—</v>
      </c>
      <c r="K115" s="24">
        <f>SUMIFS(科目余额表[期末借方],科目余额表[已审报表项目],K$1,科目余额表[科目名称],A115)-SUMIFS(科目余额表[期末贷方],科目余额表[已审报表项目],K$1,科目余额表[科目名称],A115)</f>
        <v>0</v>
      </c>
      <c r="L115" s="24">
        <f>SUMIFS(科目余额表[期末贷方],科目余额表[已审报表项目],L$1,科目余额表[科目名称],A115)-SUMIFS(科目余额表[期末借方],科目余额表[已审报表项目],L$1,科目余额表[科目名称],A115)</f>
        <v>0</v>
      </c>
      <c r="M115" s="24">
        <f>SUMIFS(科目余额表[期末借方],科目余额表[已审报表项目],M$1,科目余额表[科目名称],A115)-SUMIFS(科目余额表[期末贷方],科目余额表[已审报表项目],M$1,科目余额表[科目名称],A115)</f>
        <v>0</v>
      </c>
      <c r="N115" s="24">
        <f>SUMIFS(科目余额表[期末贷方],科目余额表[已审报表项目],N$1,科目余额表[科目名称],A115)-SUMIFS(科目余额表[期末借方],科目余额表[已审报表项目],N$1,科目余额表[科目名称],A115)</f>
        <v>0</v>
      </c>
      <c r="O115" s="24">
        <f>SUMIFS(科目余额表[期末借方],科目余额表[已审报表项目],O$1,科目余额表[科目名称],A115)-SUMIFS(科目余额表[期末贷方],科目余额表[已审报表项目],O$1,科目余额表[科目名称],A115)</f>
        <v>0</v>
      </c>
      <c r="P115" s="24">
        <f>SUMIFS(科目余额表[期末贷方],科目余额表[已审报表项目],P$1,科目余额表[科目名称],A115)-SUMIFS(科目余额表[期末借方],科目余额表[已审报表项目],P$1,科目余额表[科目名称],A115)</f>
        <v>0</v>
      </c>
      <c r="Q115" s="24">
        <f>SUMIFS(科目余额表[期末借方],科目余额表[已审报表项目],Q$1,科目余额表[科目名称],A115)-SUMIFS(科目余额表[期末贷方],科目余额表[已审报表项目],Q$1,科目余额表[科目名称],A115)</f>
        <v>0</v>
      </c>
      <c r="R115" s="24">
        <f>SUMIFS(科目余额表[期末贷方],科目余额表[已审报表项目],R$1,科目余额表[科目名称],A115)-SUMIFS(科目余额表[期末借方],科目余额表[已审报表项目],R$1,科目余额表[科目名称],A115)</f>
        <v>0</v>
      </c>
      <c r="S115" s="24">
        <f>SUMIFS(科目余额表[期末借方],科目余额表[已审报表项目],S$1,科目余额表[科目名称],A115)-SUMIFS(科目余额表[期末贷方],科目余额表[已审报表项目],S$1,科目余额表[科目名称],A115)</f>
        <v>0</v>
      </c>
      <c r="T115" s="24">
        <f>SUMIFS(科目余额表[期末贷方],科目余额表[已审报表项目],T$1,科目余额表[科目名称],A115)-SUMIFS(科目余额表[期末借方],科目余额表[已审报表项目],T$1,科目余额表[科目名称],A115)</f>
        <v>0</v>
      </c>
    </row>
    <row r="116" spans="2:20">
      <c r="B116" s="42" t="str">
        <f t="shared" si="7"/>
        <v>—</v>
      </c>
      <c r="C116" s="55" t="str">
        <f t="shared" si="8"/>
        <v>—</v>
      </c>
      <c r="E116" s="42" t="str">
        <f t="shared" si="9"/>
        <v>—</v>
      </c>
      <c r="F116" s="42" t="str">
        <f t="shared" si="10"/>
        <v>—</v>
      </c>
      <c r="G116" s="42" t="str">
        <f t="shared" si="11"/>
        <v>—</v>
      </c>
      <c r="H116" s="42" t="str">
        <f t="shared" si="12"/>
        <v>—</v>
      </c>
      <c r="I116" s="42" t="str">
        <f t="shared" si="13"/>
        <v>—</v>
      </c>
      <c r="K116" s="24">
        <f>SUMIFS(科目余额表[期末借方],科目余额表[已审报表项目],K$1,科目余额表[科目名称],A116)-SUMIFS(科目余额表[期末贷方],科目余额表[已审报表项目],K$1,科目余额表[科目名称],A116)</f>
        <v>0</v>
      </c>
      <c r="L116" s="24">
        <f>SUMIFS(科目余额表[期末贷方],科目余额表[已审报表项目],L$1,科目余额表[科目名称],A116)-SUMIFS(科目余额表[期末借方],科目余额表[已审报表项目],L$1,科目余额表[科目名称],A116)</f>
        <v>0</v>
      </c>
      <c r="M116" s="24">
        <f>SUMIFS(科目余额表[期末借方],科目余额表[已审报表项目],M$1,科目余额表[科目名称],A116)-SUMIFS(科目余额表[期末贷方],科目余额表[已审报表项目],M$1,科目余额表[科目名称],A116)</f>
        <v>0</v>
      </c>
      <c r="N116" s="24">
        <f>SUMIFS(科目余额表[期末贷方],科目余额表[已审报表项目],N$1,科目余额表[科目名称],A116)-SUMIFS(科目余额表[期末借方],科目余额表[已审报表项目],N$1,科目余额表[科目名称],A116)</f>
        <v>0</v>
      </c>
      <c r="O116" s="24">
        <f>SUMIFS(科目余额表[期末借方],科目余额表[已审报表项目],O$1,科目余额表[科目名称],A116)-SUMIFS(科目余额表[期末贷方],科目余额表[已审报表项目],O$1,科目余额表[科目名称],A116)</f>
        <v>0</v>
      </c>
      <c r="P116" s="24">
        <f>SUMIFS(科目余额表[期末贷方],科目余额表[已审报表项目],P$1,科目余额表[科目名称],A116)-SUMIFS(科目余额表[期末借方],科目余额表[已审报表项目],P$1,科目余额表[科目名称],A116)</f>
        <v>0</v>
      </c>
      <c r="Q116" s="24">
        <f>SUMIFS(科目余额表[期末借方],科目余额表[已审报表项目],Q$1,科目余额表[科目名称],A116)-SUMIFS(科目余额表[期末贷方],科目余额表[已审报表项目],Q$1,科目余额表[科目名称],A116)</f>
        <v>0</v>
      </c>
      <c r="R116" s="24">
        <f>SUMIFS(科目余额表[期末贷方],科目余额表[已审报表项目],R$1,科目余额表[科目名称],A116)-SUMIFS(科目余额表[期末借方],科目余额表[已审报表项目],R$1,科目余额表[科目名称],A116)</f>
        <v>0</v>
      </c>
      <c r="S116" s="24">
        <f>SUMIFS(科目余额表[期末借方],科目余额表[已审报表项目],S$1,科目余额表[科目名称],A116)-SUMIFS(科目余额表[期末贷方],科目余额表[已审报表项目],S$1,科目余额表[科目名称],A116)</f>
        <v>0</v>
      </c>
      <c r="T116" s="24">
        <f>SUMIFS(科目余额表[期末贷方],科目余额表[已审报表项目],T$1,科目余额表[科目名称],A116)-SUMIFS(科目余额表[期末借方],科目余额表[已审报表项目],T$1,科目余额表[科目名称],A116)</f>
        <v>0</v>
      </c>
    </row>
    <row r="117" spans="2:20">
      <c r="B117" s="42" t="str">
        <f t="shared" si="7"/>
        <v>—</v>
      </c>
      <c r="C117" s="55" t="str">
        <f t="shared" si="8"/>
        <v>—</v>
      </c>
      <c r="E117" s="42" t="str">
        <f t="shared" si="9"/>
        <v>—</v>
      </c>
      <c r="F117" s="42" t="str">
        <f t="shared" si="10"/>
        <v>—</v>
      </c>
      <c r="G117" s="42" t="str">
        <f t="shared" si="11"/>
        <v>—</v>
      </c>
      <c r="H117" s="42" t="str">
        <f t="shared" si="12"/>
        <v>—</v>
      </c>
      <c r="I117" s="42" t="str">
        <f t="shared" si="13"/>
        <v>—</v>
      </c>
      <c r="K117" s="24">
        <f>SUMIFS(科目余额表[期末借方],科目余额表[已审报表项目],K$1,科目余额表[科目名称],A117)-SUMIFS(科目余额表[期末贷方],科目余额表[已审报表项目],K$1,科目余额表[科目名称],A117)</f>
        <v>0</v>
      </c>
      <c r="L117" s="24">
        <f>SUMIFS(科目余额表[期末贷方],科目余额表[已审报表项目],L$1,科目余额表[科目名称],A117)-SUMIFS(科目余额表[期末借方],科目余额表[已审报表项目],L$1,科目余额表[科目名称],A117)</f>
        <v>0</v>
      </c>
      <c r="M117" s="24">
        <f>SUMIFS(科目余额表[期末借方],科目余额表[已审报表项目],M$1,科目余额表[科目名称],A117)-SUMIFS(科目余额表[期末贷方],科目余额表[已审报表项目],M$1,科目余额表[科目名称],A117)</f>
        <v>0</v>
      </c>
      <c r="N117" s="24">
        <f>SUMIFS(科目余额表[期末贷方],科目余额表[已审报表项目],N$1,科目余额表[科目名称],A117)-SUMIFS(科目余额表[期末借方],科目余额表[已审报表项目],N$1,科目余额表[科目名称],A117)</f>
        <v>0</v>
      </c>
      <c r="O117" s="24">
        <f>SUMIFS(科目余额表[期末借方],科目余额表[已审报表项目],O$1,科目余额表[科目名称],A117)-SUMIFS(科目余额表[期末贷方],科目余额表[已审报表项目],O$1,科目余额表[科目名称],A117)</f>
        <v>0</v>
      </c>
      <c r="P117" s="24">
        <f>SUMIFS(科目余额表[期末贷方],科目余额表[已审报表项目],P$1,科目余额表[科目名称],A117)-SUMIFS(科目余额表[期末借方],科目余额表[已审报表项目],P$1,科目余额表[科目名称],A117)</f>
        <v>0</v>
      </c>
      <c r="Q117" s="24">
        <f>SUMIFS(科目余额表[期末借方],科目余额表[已审报表项目],Q$1,科目余额表[科目名称],A117)-SUMIFS(科目余额表[期末贷方],科目余额表[已审报表项目],Q$1,科目余额表[科目名称],A117)</f>
        <v>0</v>
      </c>
      <c r="R117" s="24">
        <f>SUMIFS(科目余额表[期末贷方],科目余额表[已审报表项目],R$1,科目余额表[科目名称],A117)-SUMIFS(科目余额表[期末借方],科目余额表[已审报表项目],R$1,科目余额表[科目名称],A117)</f>
        <v>0</v>
      </c>
      <c r="S117" s="24">
        <f>SUMIFS(科目余额表[期末借方],科目余额表[已审报表项目],S$1,科目余额表[科目名称],A117)-SUMIFS(科目余额表[期末贷方],科目余额表[已审报表项目],S$1,科目余额表[科目名称],A117)</f>
        <v>0</v>
      </c>
      <c r="T117" s="24">
        <f>SUMIFS(科目余额表[期末贷方],科目余额表[已审报表项目],T$1,科目余额表[科目名称],A117)-SUMIFS(科目余额表[期末借方],科目余额表[已审报表项目],T$1,科目余额表[科目名称],A117)</f>
        <v>0</v>
      </c>
    </row>
    <row r="118" spans="2:20">
      <c r="B118" s="42" t="str">
        <f t="shared" si="7"/>
        <v>—</v>
      </c>
      <c r="C118" s="55" t="str">
        <f t="shared" si="8"/>
        <v>—</v>
      </c>
      <c r="E118" s="42" t="str">
        <f t="shared" si="9"/>
        <v>—</v>
      </c>
      <c r="F118" s="42" t="str">
        <f t="shared" si="10"/>
        <v>—</v>
      </c>
      <c r="G118" s="42" t="str">
        <f t="shared" si="11"/>
        <v>—</v>
      </c>
      <c r="H118" s="42" t="str">
        <f t="shared" si="12"/>
        <v>—</v>
      </c>
      <c r="I118" s="42" t="str">
        <f t="shared" si="13"/>
        <v>—</v>
      </c>
      <c r="K118" s="24">
        <f>SUMIFS(科目余额表[期末借方],科目余额表[已审报表项目],K$1,科目余额表[科目名称],A118)-SUMIFS(科目余额表[期末贷方],科目余额表[已审报表项目],K$1,科目余额表[科目名称],A118)</f>
        <v>0</v>
      </c>
      <c r="L118" s="24">
        <f>SUMIFS(科目余额表[期末贷方],科目余额表[已审报表项目],L$1,科目余额表[科目名称],A118)-SUMIFS(科目余额表[期末借方],科目余额表[已审报表项目],L$1,科目余额表[科目名称],A118)</f>
        <v>0</v>
      </c>
      <c r="M118" s="24">
        <f>SUMIFS(科目余额表[期末借方],科目余额表[已审报表项目],M$1,科目余额表[科目名称],A118)-SUMIFS(科目余额表[期末贷方],科目余额表[已审报表项目],M$1,科目余额表[科目名称],A118)</f>
        <v>0</v>
      </c>
      <c r="N118" s="24">
        <f>SUMIFS(科目余额表[期末贷方],科目余额表[已审报表项目],N$1,科目余额表[科目名称],A118)-SUMIFS(科目余额表[期末借方],科目余额表[已审报表项目],N$1,科目余额表[科目名称],A118)</f>
        <v>0</v>
      </c>
      <c r="O118" s="24">
        <f>SUMIFS(科目余额表[期末借方],科目余额表[已审报表项目],O$1,科目余额表[科目名称],A118)-SUMIFS(科目余额表[期末贷方],科目余额表[已审报表项目],O$1,科目余额表[科目名称],A118)</f>
        <v>0</v>
      </c>
      <c r="P118" s="24">
        <f>SUMIFS(科目余额表[期末贷方],科目余额表[已审报表项目],P$1,科目余额表[科目名称],A118)-SUMIFS(科目余额表[期末借方],科目余额表[已审报表项目],P$1,科目余额表[科目名称],A118)</f>
        <v>0</v>
      </c>
      <c r="Q118" s="24">
        <f>SUMIFS(科目余额表[期末借方],科目余额表[已审报表项目],Q$1,科目余额表[科目名称],A118)-SUMIFS(科目余额表[期末贷方],科目余额表[已审报表项目],Q$1,科目余额表[科目名称],A118)</f>
        <v>0</v>
      </c>
      <c r="R118" s="24">
        <f>SUMIFS(科目余额表[期末贷方],科目余额表[已审报表项目],R$1,科目余额表[科目名称],A118)-SUMIFS(科目余额表[期末借方],科目余额表[已审报表项目],R$1,科目余额表[科目名称],A118)</f>
        <v>0</v>
      </c>
      <c r="S118" s="24">
        <f>SUMIFS(科目余额表[期末借方],科目余额表[已审报表项目],S$1,科目余额表[科目名称],A118)-SUMIFS(科目余额表[期末贷方],科目余额表[已审报表项目],S$1,科目余额表[科目名称],A118)</f>
        <v>0</v>
      </c>
      <c r="T118" s="24">
        <f>SUMIFS(科目余额表[期末贷方],科目余额表[已审报表项目],T$1,科目余额表[科目名称],A118)-SUMIFS(科目余额表[期末借方],科目余额表[已审报表项目],T$1,科目余额表[科目名称],A118)</f>
        <v>0</v>
      </c>
    </row>
    <row r="119" spans="2:20">
      <c r="B119" s="42" t="str">
        <f t="shared" si="7"/>
        <v>—</v>
      </c>
      <c r="C119" s="55" t="str">
        <f t="shared" si="8"/>
        <v>—</v>
      </c>
      <c r="E119" s="42" t="str">
        <f t="shared" si="9"/>
        <v>—</v>
      </c>
      <c r="F119" s="42" t="str">
        <f t="shared" si="10"/>
        <v>—</v>
      </c>
      <c r="G119" s="42" t="str">
        <f t="shared" si="11"/>
        <v>—</v>
      </c>
      <c r="H119" s="42" t="str">
        <f t="shared" si="12"/>
        <v>—</v>
      </c>
      <c r="I119" s="42" t="str">
        <f t="shared" si="13"/>
        <v>—</v>
      </c>
      <c r="K119" s="24">
        <f>SUMIFS(科目余额表[期末借方],科目余额表[已审报表项目],K$1,科目余额表[科目名称],A119)-SUMIFS(科目余额表[期末贷方],科目余额表[已审报表项目],K$1,科目余额表[科目名称],A119)</f>
        <v>0</v>
      </c>
      <c r="L119" s="24">
        <f>SUMIFS(科目余额表[期末贷方],科目余额表[已审报表项目],L$1,科目余额表[科目名称],A119)-SUMIFS(科目余额表[期末借方],科目余额表[已审报表项目],L$1,科目余额表[科目名称],A119)</f>
        <v>0</v>
      </c>
      <c r="M119" s="24">
        <f>SUMIFS(科目余额表[期末借方],科目余额表[已审报表项目],M$1,科目余额表[科目名称],A119)-SUMIFS(科目余额表[期末贷方],科目余额表[已审报表项目],M$1,科目余额表[科目名称],A119)</f>
        <v>0</v>
      </c>
      <c r="N119" s="24">
        <f>SUMIFS(科目余额表[期末贷方],科目余额表[已审报表项目],N$1,科目余额表[科目名称],A119)-SUMIFS(科目余额表[期末借方],科目余额表[已审报表项目],N$1,科目余额表[科目名称],A119)</f>
        <v>0</v>
      </c>
      <c r="O119" s="24">
        <f>SUMIFS(科目余额表[期末借方],科目余额表[已审报表项目],O$1,科目余额表[科目名称],A119)-SUMIFS(科目余额表[期末贷方],科目余额表[已审报表项目],O$1,科目余额表[科目名称],A119)</f>
        <v>0</v>
      </c>
      <c r="P119" s="24">
        <f>SUMIFS(科目余额表[期末贷方],科目余额表[已审报表项目],P$1,科目余额表[科目名称],A119)-SUMIFS(科目余额表[期末借方],科目余额表[已审报表项目],P$1,科目余额表[科目名称],A119)</f>
        <v>0</v>
      </c>
      <c r="Q119" s="24">
        <f>SUMIFS(科目余额表[期末借方],科目余额表[已审报表项目],Q$1,科目余额表[科目名称],A119)-SUMIFS(科目余额表[期末贷方],科目余额表[已审报表项目],Q$1,科目余额表[科目名称],A119)</f>
        <v>0</v>
      </c>
      <c r="R119" s="24">
        <f>SUMIFS(科目余额表[期末贷方],科目余额表[已审报表项目],R$1,科目余额表[科目名称],A119)-SUMIFS(科目余额表[期末借方],科目余额表[已审报表项目],R$1,科目余额表[科目名称],A119)</f>
        <v>0</v>
      </c>
      <c r="S119" s="24">
        <f>SUMIFS(科目余额表[期末借方],科目余额表[已审报表项目],S$1,科目余额表[科目名称],A119)-SUMIFS(科目余额表[期末贷方],科目余额表[已审报表项目],S$1,科目余额表[科目名称],A119)</f>
        <v>0</v>
      </c>
      <c r="T119" s="24">
        <f>SUMIFS(科目余额表[期末贷方],科目余额表[已审报表项目],T$1,科目余额表[科目名称],A119)-SUMIFS(科目余额表[期末借方],科目余额表[已审报表项目],T$1,科目余额表[科目名称],A119)</f>
        <v>0</v>
      </c>
    </row>
    <row r="120" spans="2:20">
      <c r="B120" s="42" t="str">
        <f t="shared" si="7"/>
        <v>—</v>
      </c>
      <c r="C120" s="55" t="str">
        <f t="shared" si="8"/>
        <v>—</v>
      </c>
      <c r="E120" s="42" t="str">
        <f t="shared" si="9"/>
        <v>—</v>
      </c>
      <c r="F120" s="42" t="str">
        <f t="shared" si="10"/>
        <v>—</v>
      </c>
      <c r="G120" s="42" t="str">
        <f t="shared" si="11"/>
        <v>—</v>
      </c>
      <c r="H120" s="42" t="str">
        <f t="shared" si="12"/>
        <v>—</v>
      </c>
      <c r="I120" s="42" t="str">
        <f t="shared" si="13"/>
        <v>—</v>
      </c>
      <c r="K120" s="24">
        <f>SUMIFS(科目余额表[期末借方],科目余额表[已审报表项目],K$1,科目余额表[科目名称],A120)-SUMIFS(科目余额表[期末贷方],科目余额表[已审报表项目],K$1,科目余额表[科目名称],A120)</f>
        <v>0</v>
      </c>
      <c r="L120" s="24">
        <f>SUMIFS(科目余额表[期末贷方],科目余额表[已审报表项目],L$1,科目余额表[科目名称],A120)-SUMIFS(科目余额表[期末借方],科目余额表[已审报表项目],L$1,科目余额表[科目名称],A120)</f>
        <v>0</v>
      </c>
      <c r="M120" s="24">
        <f>SUMIFS(科目余额表[期末借方],科目余额表[已审报表项目],M$1,科目余额表[科目名称],A120)-SUMIFS(科目余额表[期末贷方],科目余额表[已审报表项目],M$1,科目余额表[科目名称],A120)</f>
        <v>0</v>
      </c>
      <c r="N120" s="24">
        <f>SUMIFS(科目余额表[期末贷方],科目余额表[已审报表项目],N$1,科目余额表[科目名称],A120)-SUMIFS(科目余额表[期末借方],科目余额表[已审报表项目],N$1,科目余额表[科目名称],A120)</f>
        <v>0</v>
      </c>
      <c r="O120" s="24">
        <f>SUMIFS(科目余额表[期末借方],科目余额表[已审报表项目],O$1,科目余额表[科目名称],A120)-SUMIFS(科目余额表[期末贷方],科目余额表[已审报表项目],O$1,科目余额表[科目名称],A120)</f>
        <v>0</v>
      </c>
      <c r="P120" s="24">
        <f>SUMIFS(科目余额表[期末贷方],科目余额表[已审报表项目],P$1,科目余额表[科目名称],A120)-SUMIFS(科目余额表[期末借方],科目余额表[已审报表项目],P$1,科目余额表[科目名称],A120)</f>
        <v>0</v>
      </c>
      <c r="Q120" s="24">
        <f>SUMIFS(科目余额表[期末借方],科目余额表[已审报表项目],Q$1,科目余额表[科目名称],A120)-SUMIFS(科目余额表[期末贷方],科目余额表[已审报表项目],Q$1,科目余额表[科目名称],A120)</f>
        <v>0</v>
      </c>
      <c r="R120" s="24">
        <f>SUMIFS(科目余额表[期末贷方],科目余额表[已审报表项目],R$1,科目余额表[科目名称],A120)-SUMIFS(科目余额表[期末借方],科目余额表[已审报表项目],R$1,科目余额表[科目名称],A120)</f>
        <v>0</v>
      </c>
      <c r="S120" s="24">
        <f>SUMIFS(科目余额表[期末借方],科目余额表[已审报表项目],S$1,科目余额表[科目名称],A120)-SUMIFS(科目余额表[期末贷方],科目余额表[已审报表项目],S$1,科目余额表[科目名称],A120)</f>
        <v>0</v>
      </c>
      <c r="T120" s="24">
        <f>SUMIFS(科目余额表[期末贷方],科目余额表[已审报表项目],T$1,科目余额表[科目名称],A120)-SUMIFS(科目余额表[期末借方],科目余额表[已审报表项目],T$1,科目余额表[科目名称],A120)</f>
        <v>0</v>
      </c>
    </row>
    <row r="121" spans="2:20">
      <c r="B121" s="42" t="str">
        <f t="shared" si="7"/>
        <v>—</v>
      </c>
      <c r="C121" s="55" t="str">
        <f t="shared" si="8"/>
        <v>—</v>
      </c>
      <c r="E121" s="42" t="str">
        <f t="shared" si="9"/>
        <v>—</v>
      </c>
      <c r="F121" s="42" t="str">
        <f t="shared" si="10"/>
        <v>—</v>
      </c>
      <c r="G121" s="42" t="str">
        <f t="shared" si="11"/>
        <v>—</v>
      </c>
      <c r="H121" s="42" t="str">
        <f t="shared" si="12"/>
        <v>—</v>
      </c>
      <c r="I121" s="42" t="str">
        <f t="shared" si="13"/>
        <v>—</v>
      </c>
      <c r="K121" s="24">
        <f>SUMIFS(科目余额表[期末借方],科目余额表[已审报表项目],K$1,科目余额表[科目名称],A121)-SUMIFS(科目余额表[期末贷方],科目余额表[已审报表项目],K$1,科目余额表[科目名称],A121)</f>
        <v>0</v>
      </c>
      <c r="L121" s="24">
        <f>SUMIFS(科目余额表[期末贷方],科目余额表[已审报表项目],L$1,科目余额表[科目名称],A121)-SUMIFS(科目余额表[期末借方],科目余额表[已审报表项目],L$1,科目余额表[科目名称],A121)</f>
        <v>0</v>
      </c>
      <c r="M121" s="24">
        <f>SUMIFS(科目余额表[期末借方],科目余额表[已审报表项目],M$1,科目余额表[科目名称],A121)-SUMIFS(科目余额表[期末贷方],科目余额表[已审报表项目],M$1,科目余额表[科目名称],A121)</f>
        <v>0</v>
      </c>
      <c r="N121" s="24">
        <f>SUMIFS(科目余额表[期末贷方],科目余额表[已审报表项目],N$1,科目余额表[科目名称],A121)-SUMIFS(科目余额表[期末借方],科目余额表[已审报表项目],N$1,科目余额表[科目名称],A121)</f>
        <v>0</v>
      </c>
      <c r="O121" s="24">
        <f>SUMIFS(科目余额表[期末借方],科目余额表[已审报表项目],O$1,科目余额表[科目名称],A121)-SUMIFS(科目余额表[期末贷方],科目余额表[已审报表项目],O$1,科目余额表[科目名称],A121)</f>
        <v>0</v>
      </c>
      <c r="P121" s="24">
        <f>SUMIFS(科目余额表[期末贷方],科目余额表[已审报表项目],P$1,科目余额表[科目名称],A121)-SUMIFS(科目余额表[期末借方],科目余额表[已审报表项目],P$1,科目余额表[科目名称],A121)</f>
        <v>0</v>
      </c>
      <c r="Q121" s="24">
        <f>SUMIFS(科目余额表[期末借方],科目余额表[已审报表项目],Q$1,科目余额表[科目名称],A121)-SUMIFS(科目余额表[期末贷方],科目余额表[已审报表项目],Q$1,科目余额表[科目名称],A121)</f>
        <v>0</v>
      </c>
      <c r="R121" s="24">
        <f>SUMIFS(科目余额表[期末贷方],科目余额表[已审报表项目],R$1,科目余额表[科目名称],A121)-SUMIFS(科目余额表[期末借方],科目余额表[已审报表项目],R$1,科目余额表[科目名称],A121)</f>
        <v>0</v>
      </c>
      <c r="S121" s="24">
        <f>SUMIFS(科目余额表[期末借方],科目余额表[已审报表项目],S$1,科目余额表[科目名称],A121)-SUMIFS(科目余额表[期末贷方],科目余额表[已审报表项目],S$1,科目余额表[科目名称],A121)</f>
        <v>0</v>
      </c>
      <c r="T121" s="24">
        <f>SUMIFS(科目余额表[期末贷方],科目余额表[已审报表项目],T$1,科目余额表[科目名称],A121)-SUMIFS(科目余额表[期末借方],科目余额表[已审报表项目],T$1,科目余额表[科目名称],A121)</f>
        <v>0</v>
      </c>
    </row>
    <row r="122" spans="2:20">
      <c r="B122" s="42" t="str">
        <f t="shared" si="7"/>
        <v>—</v>
      </c>
      <c r="C122" s="55" t="str">
        <f t="shared" si="8"/>
        <v>—</v>
      </c>
      <c r="E122" s="42" t="str">
        <f t="shared" si="9"/>
        <v>—</v>
      </c>
      <c r="F122" s="42" t="str">
        <f t="shared" si="10"/>
        <v>—</v>
      </c>
      <c r="G122" s="42" t="str">
        <f t="shared" si="11"/>
        <v>—</v>
      </c>
      <c r="H122" s="42" t="str">
        <f t="shared" si="12"/>
        <v>—</v>
      </c>
      <c r="I122" s="42" t="str">
        <f t="shared" si="13"/>
        <v>—</v>
      </c>
      <c r="K122" s="24">
        <f>SUMIFS(科目余额表[期末借方],科目余额表[已审报表项目],K$1,科目余额表[科目名称],A122)-SUMIFS(科目余额表[期末贷方],科目余额表[已审报表项目],K$1,科目余额表[科目名称],A122)</f>
        <v>0</v>
      </c>
      <c r="L122" s="24">
        <f>SUMIFS(科目余额表[期末贷方],科目余额表[已审报表项目],L$1,科目余额表[科目名称],A122)-SUMIFS(科目余额表[期末借方],科目余额表[已审报表项目],L$1,科目余额表[科目名称],A122)</f>
        <v>0</v>
      </c>
      <c r="M122" s="24">
        <f>SUMIFS(科目余额表[期末借方],科目余额表[已审报表项目],M$1,科目余额表[科目名称],A122)-SUMIFS(科目余额表[期末贷方],科目余额表[已审报表项目],M$1,科目余额表[科目名称],A122)</f>
        <v>0</v>
      </c>
      <c r="N122" s="24">
        <f>SUMIFS(科目余额表[期末贷方],科目余额表[已审报表项目],N$1,科目余额表[科目名称],A122)-SUMIFS(科目余额表[期末借方],科目余额表[已审报表项目],N$1,科目余额表[科目名称],A122)</f>
        <v>0</v>
      </c>
      <c r="O122" s="24">
        <f>SUMIFS(科目余额表[期末借方],科目余额表[已审报表项目],O$1,科目余额表[科目名称],A122)-SUMIFS(科目余额表[期末贷方],科目余额表[已审报表项目],O$1,科目余额表[科目名称],A122)</f>
        <v>0</v>
      </c>
      <c r="P122" s="24">
        <f>SUMIFS(科目余额表[期末贷方],科目余额表[已审报表项目],P$1,科目余额表[科目名称],A122)-SUMIFS(科目余额表[期末借方],科目余额表[已审报表项目],P$1,科目余额表[科目名称],A122)</f>
        <v>0</v>
      </c>
      <c r="Q122" s="24">
        <f>SUMIFS(科目余额表[期末借方],科目余额表[已审报表项目],Q$1,科目余额表[科目名称],A122)-SUMIFS(科目余额表[期末贷方],科目余额表[已审报表项目],Q$1,科目余额表[科目名称],A122)</f>
        <v>0</v>
      </c>
      <c r="R122" s="24">
        <f>SUMIFS(科目余额表[期末贷方],科目余额表[已审报表项目],R$1,科目余额表[科目名称],A122)-SUMIFS(科目余额表[期末借方],科目余额表[已审报表项目],R$1,科目余额表[科目名称],A122)</f>
        <v>0</v>
      </c>
      <c r="S122" s="24">
        <f>SUMIFS(科目余额表[期末借方],科目余额表[已审报表项目],S$1,科目余额表[科目名称],A122)-SUMIFS(科目余额表[期末贷方],科目余额表[已审报表项目],S$1,科目余额表[科目名称],A122)</f>
        <v>0</v>
      </c>
      <c r="T122" s="24">
        <f>SUMIFS(科目余额表[期末贷方],科目余额表[已审报表项目],T$1,科目余额表[科目名称],A122)-SUMIFS(科目余额表[期末借方],科目余额表[已审报表项目],T$1,科目余额表[科目名称],A122)</f>
        <v>0</v>
      </c>
    </row>
    <row r="123" spans="2:20">
      <c r="B123" s="42" t="str">
        <f t="shared" si="7"/>
        <v>—</v>
      </c>
      <c r="C123" s="55" t="str">
        <f t="shared" si="8"/>
        <v>—</v>
      </c>
      <c r="E123" s="42" t="str">
        <f t="shared" si="9"/>
        <v>—</v>
      </c>
      <c r="F123" s="42" t="str">
        <f t="shared" si="10"/>
        <v>—</v>
      </c>
      <c r="G123" s="42" t="str">
        <f t="shared" si="11"/>
        <v>—</v>
      </c>
      <c r="H123" s="42" t="str">
        <f t="shared" si="12"/>
        <v>—</v>
      </c>
      <c r="I123" s="42" t="str">
        <f t="shared" si="13"/>
        <v>—</v>
      </c>
      <c r="K123" s="24">
        <f>SUMIFS(科目余额表[期末借方],科目余额表[已审报表项目],K$1,科目余额表[科目名称],A123)-SUMIFS(科目余额表[期末贷方],科目余额表[已审报表项目],K$1,科目余额表[科目名称],A123)</f>
        <v>0</v>
      </c>
      <c r="L123" s="24">
        <f>SUMIFS(科目余额表[期末贷方],科目余额表[已审报表项目],L$1,科目余额表[科目名称],A123)-SUMIFS(科目余额表[期末借方],科目余额表[已审报表项目],L$1,科目余额表[科目名称],A123)</f>
        <v>0</v>
      </c>
      <c r="M123" s="24">
        <f>SUMIFS(科目余额表[期末借方],科目余额表[已审报表项目],M$1,科目余额表[科目名称],A123)-SUMIFS(科目余额表[期末贷方],科目余额表[已审报表项目],M$1,科目余额表[科目名称],A123)</f>
        <v>0</v>
      </c>
      <c r="N123" s="24">
        <f>SUMIFS(科目余额表[期末贷方],科目余额表[已审报表项目],N$1,科目余额表[科目名称],A123)-SUMIFS(科目余额表[期末借方],科目余额表[已审报表项目],N$1,科目余额表[科目名称],A123)</f>
        <v>0</v>
      </c>
      <c r="O123" s="24">
        <f>SUMIFS(科目余额表[期末借方],科目余额表[已审报表项目],O$1,科目余额表[科目名称],A123)-SUMIFS(科目余额表[期末贷方],科目余额表[已审报表项目],O$1,科目余额表[科目名称],A123)</f>
        <v>0</v>
      </c>
      <c r="P123" s="24">
        <f>SUMIFS(科目余额表[期末贷方],科目余额表[已审报表项目],P$1,科目余额表[科目名称],A123)-SUMIFS(科目余额表[期末借方],科目余额表[已审报表项目],P$1,科目余额表[科目名称],A123)</f>
        <v>0</v>
      </c>
      <c r="Q123" s="24">
        <f>SUMIFS(科目余额表[期末借方],科目余额表[已审报表项目],Q$1,科目余额表[科目名称],A123)-SUMIFS(科目余额表[期末贷方],科目余额表[已审报表项目],Q$1,科目余额表[科目名称],A123)</f>
        <v>0</v>
      </c>
      <c r="R123" s="24">
        <f>SUMIFS(科目余额表[期末贷方],科目余额表[已审报表项目],R$1,科目余额表[科目名称],A123)-SUMIFS(科目余额表[期末借方],科目余额表[已审报表项目],R$1,科目余额表[科目名称],A123)</f>
        <v>0</v>
      </c>
      <c r="S123" s="24">
        <f>SUMIFS(科目余额表[期末借方],科目余额表[已审报表项目],S$1,科目余额表[科目名称],A123)-SUMIFS(科目余额表[期末贷方],科目余额表[已审报表项目],S$1,科目余额表[科目名称],A123)</f>
        <v>0</v>
      </c>
      <c r="T123" s="24">
        <f>SUMIFS(科目余额表[期末贷方],科目余额表[已审报表项目],T$1,科目余额表[科目名称],A123)-SUMIFS(科目余额表[期末借方],科目余额表[已审报表项目],T$1,科目余额表[科目名称],A123)</f>
        <v>0</v>
      </c>
    </row>
    <row r="124" spans="2:20">
      <c r="B124" s="42" t="str">
        <f t="shared" si="7"/>
        <v>—</v>
      </c>
      <c r="C124" s="55" t="str">
        <f t="shared" si="8"/>
        <v>—</v>
      </c>
      <c r="E124" s="42" t="str">
        <f t="shared" si="9"/>
        <v>—</v>
      </c>
      <c r="F124" s="42" t="str">
        <f t="shared" si="10"/>
        <v>—</v>
      </c>
      <c r="G124" s="42" t="str">
        <f t="shared" si="11"/>
        <v>—</v>
      </c>
      <c r="H124" s="42" t="str">
        <f t="shared" si="12"/>
        <v>—</v>
      </c>
      <c r="I124" s="42" t="str">
        <f t="shared" si="13"/>
        <v>—</v>
      </c>
      <c r="K124" s="24">
        <f>SUMIFS(科目余额表[期末借方],科目余额表[已审报表项目],K$1,科目余额表[科目名称],A124)-SUMIFS(科目余额表[期末贷方],科目余额表[已审报表项目],K$1,科目余额表[科目名称],A124)</f>
        <v>0</v>
      </c>
      <c r="L124" s="24">
        <f>SUMIFS(科目余额表[期末贷方],科目余额表[已审报表项目],L$1,科目余额表[科目名称],A124)-SUMIFS(科目余额表[期末借方],科目余额表[已审报表项目],L$1,科目余额表[科目名称],A124)</f>
        <v>0</v>
      </c>
      <c r="M124" s="24">
        <f>SUMIFS(科目余额表[期末借方],科目余额表[已审报表项目],M$1,科目余额表[科目名称],A124)-SUMIFS(科目余额表[期末贷方],科目余额表[已审报表项目],M$1,科目余额表[科目名称],A124)</f>
        <v>0</v>
      </c>
      <c r="N124" s="24">
        <f>SUMIFS(科目余额表[期末贷方],科目余额表[已审报表项目],N$1,科目余额表[科目名称],A124)-SUMIFS(科目余额表[期末借方],科目余额表[已审报表项目],N$1,科目余额表[科目名称],A124)</f>
        <v>0</v>
      </c>
      <c r="O124" s="24">
        <f>SUMIFS(科目余额表[期末借方],科目余额表[已审报表项目],O$1,科目余额表[科目名称],A124)-SUMIFS(科目余额表[期末贷方],科目余额表[已审报表项目],O$1,科目余额表[科目名称],A124)</f>
        <v>0</v>
      </c>
      <c r="P124" s="24">
        <f>SUMIFS(科目余额表[期末贷方],科目余额表[已审报表项目],P$1,科目余额表[科目名称],A124)-SUMIFS(科目余额表[期末借方],科目余额表[已审报表项目],P$1,科目余额表[科目名称],A124)</f>
        <v>0</v>
      </c>
      <c r="Q124" s="24">
        <f>SUMIFS(科目余额表[期末借方],科目余额表[已审报表项目],Q$1,科目余额表[科目名称],A124)-SUMIFS(科目余额表[期末贷方],科目余额表[已审报表项目],Q$1,科目余额表[科目名称],A124)</f>
        <v>0</v>
      </c>
      <c r="R124" s="24">
        <f>SUMIFS(科目余额表[期末贷方],科目余额表[已审报表项目],R$1,科目余额表[科目名称],A124)-SUMIFS(科目余额表[期末借方],科目余额表[已审报表项目],R$1,科目余额表[科目名称],A124)</f>
        <v>0</v>
      </c>
      <c r="S124" s="24">
        <f>SUMIFS(科目余额表[期末借方],科目余额表[已审报表项目],S$1,科目余额表[科目名称],A124)-SUMIFS(科目余额表[期末贷方],科目余额表[已审报表项目],S$1,科目余额表[科目名称],A124)</f>
        <v>0</v>
      </c>
      <c r="T124" s="24">
        <f>SUMIFS(科目余额表[期末贷方],科目余额表[已审报表项目],T$1,科目余额表[科目名称],A124)-SUMIFS(科目余额表[期末借方],科目余额表[已审报表项目],T$1,科目余额表[科目名称],A124)</f>
        <v>0</v>
      </c>
    </row>
    <row r="125" spans="2:20">
      <c r="B125" s="42" t="str">
        <f t="shared" si="7"/>
        <v>—</v>
      </c>
      <c r="C125" s="55" t="str">
        <f t="shared" si="8"/>
        <v>—</v>
      </c>
      <c r="E125" s="42" t="str">
        <f t="shared" si="9"/>
        <v>—</v>
      </c>
      <c r="F125" s="42" t="str">
        <f t="shared" si="10"/>
        <v>—</v>
      </c>
      <c r="G125" s="42" t="str">
        <f t="shared" si="11"/>
        <v>—</v>
      </c>
      <c r="H125" s="42" t="str">
        <f t="shared" si="12"/>
        <v>—</v>
      </c>
      <c r="I125" s="42" t="str">
        <f t="shared" si="13"/>
        <v>—</v>
      </c>
      <c r="K125" s="24">
        <f>SUMIFS(科目余额表[期末借方],科目余额表[已审报表项目],K$1,科目余额表[科目名称],A125)-SUMIFS(科目余额表[期末贷方],科目余额表[已审报表项目],K$1,科目余额表[科目名称],A125)</f>
        <v>0</v>
      </c>
      <c r="L125" s="24">
        <f>SUMIFS(科目余额表[期末贷方],科目余额表[已审报表项目],L$1,科目余额表[科目名称],A125)-SUMIFS(科目余额表[期末借方],科目余额表[已审报表项目],L$1,科目余额表[科目名称],A125)</f>
        <v>0</v>
      </c>
      <c r="M125" s="24">
        <f>SUMIFS(科目余额表[期末借方],科目余额表[已审报表项目],M$1,科目余额表[科目名称],A125)-SUMIFS(科目余额表[期末贷方],科目余额表[已审报表项目],M$1,科目余额表[科目名称],A125)</f>
        <v>0</v>
      </c>
      <c r="N125" s="24">
        <f>SUMIFS(科目余额表[期末贷方],科目余额表[已审报表项目],N$1,科目余额表[科目名称],A125)-SUMIFS(科目余额表[期末借方],科目余额表[已审报表项目],N$1,科目余额表[科目名称],A125)</f>
        <v>0</v>
      </c>
      <c r="O125" s="24">
        <f>SUMIFS(科目余额表[期末借方],科目余额表[已审报表项目],O$1,科目余额表[科目名称],A125)-SUMIFS(科目余额表[期末贷方],科目余额表[已审报表项目],O$1,科目余额表[科目名称],A125)</f>
        <v>0</v>
      </c>
      <c r="P125" s="24">
        <f>SUMIFS(科目余额表[期末贷方],科目余额表[已审报表项目],P$1,科目余额表[科目名称],A125)-SUMIFS(科目余额表[期末借方],科目余额表[已审报表项目],P$1,科目余额表[科目名称],A125)</f>
        <v>0</v>
      </c>
      <c r="Q125" s="24">
        <f>SUMIFS(科目余额表[期末借方],科目余额表[已审报表项目],Q$1,科目余额表[科目名称],A125)-SUMIFS(科目余额表[期末贷方],科目余额表[已审报表项目],Q$1,科目余额表[科目名称],A125)</f>
        <v>0</v>
      </c>
      <c r="R125" s="24">
        <f>SUMIFS(科目余额表[期末贷方],科目余额表[已审报表项目],R$1,科目余额表[科目名称],A125)-SUMIFS(科目余额表[期末借方],科目余额表[已审报表项目],R$1,科目余额表[科目名称],A125)</f>
        <v>0</v>
      </c>
      <c r="S125" s="24">
        <f>SUMIFS(科目余额表[期末借方],科目余额表[已审报表项目],S$1,科目余额表[科目名称],A125)-SUMIFS(科目余额表[期末贷方],科目余额表[已审报表项目],S$1,科目余额表[科目名称],A125)</f>
        <v>0</v>
      </c>
      <c r="T125" s="24">
        <f>SUMIFS(科目余额表[期末贷方],科目余额表[已审报表项目],T$1,科目余额表[科目名称],A125)-SUMIFS(科目余额表[期末借方],科目余额表[已审报表项目],T$1,科目余额表[科目名称],A125)</f>
        <v>0</v>
      </c>
    </row>
    <row r="126" spans="2:20">
      <c r="B126" s="42" t="str">
        <f t="shared" si="7"/>
        <v>—</v>
      </c>
      <c r="C126" s="55" t="str">
        <f t="shared" si="8"/>
        <v>—</v>
      </c>
      <c r="E126" s="42" t="str">
        <f t="shared" si="9"/>
        <v>—</v>
      </c>
      <c r="F126" s="42" t="str">
        <f t="shared" si="10"/>
        <v>—</v>
      </c>
      <c r="G126" s="42" t="str">
        <f t="shared" si="11"/>
        <v>—</v>
      </c>
      <c r="H126" s="42" t="str">
        <f t="shared" si="12"/>
        <v>—</v>
      </c>
      <c r="I126" s="42" t="str">
        <f t="shared" si="13"/>
        <v>—</v>
      </c>
      <c r="K126" s="24">
        <f>SUMIFS(科目余额表[期末借方],科目余额表[已审报表项目],K$1,科目余额表[科目名称],A126)-SUMIFS(科目余额表[期末贷方],科目余额表[已审报表项目],K$1,科目余额表[科目名称],A126)</f>
        <v>0</v>
      </c>
      <c r="L126" s="24">
        <f>SUMIFS(科目余额表[期末贷方],科目余额表[已审报表项目],L$1,科目余额表[科目名称],A126)-SUMIFS(科目余额表[期末借方],科目余额表[已审报表项目],L$1,科目余额表[科目名称],A126)</f>
        <v>0</v>
      </c>
      <c r="M126" s="24">
        <f>SUMIFS(科目余额表[期末借方],科目余额表[已审报表项目],M$1,科目余额表[科目名称],A126)-SUMIFS(科目余额表[期末贷方],科目余额表[已审报表项目],M$1,科目余额表[科目名称],A126)</f>
        <v>0</v>
      </c>
      <c r="N126" s="24">
        <f>SUMIFS(科目余额表[期末贷方],科目余额表[已审报表项目],N$1,科目余额表[科目名称],A126)-SUMIFS(科目余额表[期末借方],科目余额表[已审报表项目],N$1,科目余额表[科目名称],A126)</f>
        <v>0</v>
      </c>
      <c r="O126" s="24">
        <f>SUMIFS(科目余额表[期末借方],科目余额表[已审报表项目],O$1,科目余额表[科目名称],A126)-SUMIFS(科目余额表[期末贷方],科目余额表[已审报表项目],O$1,科目余额表[科目名称],A126)</f>
        <v>0</v>
      </c>
      <c r="P126" s="24">
        <f>SUMIFS(科目余额表[期末贷方],科目余额表[已审报表项目],P$1,科目余额表[科目名称],A126)-SUMIFS(科目余额表[期末借方],科目余额表[已审报表项目],P$1,科目余额表[科目名称],A126)</f>
        <v>0</v>
      </c>
      <c r="Q126" s="24">
        <f>SUMIFS(科目余额表[期末借方],科目余额表[已审报表项目],Q$1,科目余额表[科目名称],A126)-SUMIFS(科目余额表[期末贷方],科目余额表[已审报表项目],Q$1,科目余额表[科目名称],A126)</f>
        <v>0</v>
      </c>
      <c r="R126" s="24">
        <f>SUMIFS(科目余额表[期末贷方],科目余额表[已审报表项目],R$1,科目余额表[科目名称],A126)-SUMIFS(科目余额表[期末借方],科目余额表[已审报表项目],R$1,科目余额表[科目名称],A126)</f>
        <v>0</v>
      </c>
      <c r="S126" s="24">
        <f>SUMIFS(科目余额表[期末借方],科目余额表[已审报表项目],S$1,科目余额表[科目名称],A126)-SUMIFS(科目余额表[期末贷方],科目余额表[已审报表项目],S$1,科目余额表[科目名称],A126)</f>
        <v>0</v>
      </c>
      <c r="T126" s="24">
        <f>SUMIFS(科目余额表[期末贷方],科目余额表[已审报表项目],T$1,科目余额表[科目名称],A126)-SUMIFS(科目余额表[期末借方],科目余额表[已审报表项目],T$1,科目余额表[科目名称],A126)</f>
        <v>0</v>
      </c>
    </row>
    <row r="127" spans="2:20">
      <c r="B127" s="42" t="str">
        <f t="shared" si="7"/>
        <v>—</v>
      </c>
      <c r="C127" s="55" t="str">
        <f t="shared" si="8"/>
        <v>—</v>
      </c>
      <c r="E127" s="42" t="str">
        <f t="shared" si="9"/>
        <v>—</v>
      </c>
      <c r="F127" s="42" t="str">
        <f t="shared" si="10"/>
        <v>—</v>
      </c>
      <c r="G127" s="42" t="str">
        <f t="shared" si="11"/>
        <v>—</v>
      </c>
      <c r="H127" s="42" t="str">
        <f t="shared" si="12"/>
        <v>—</v>
      </c>
      <c r="I127" s="42" t="str">
        <f t="shared" si="13"/>
        <v>—</v>
      </c>
      <c r="K127" s="24">
        <f>SUMIFS(科目余额表[期末借方],科目余额表[已审报表项目],K$1,科目余额表[科目名称],A127)-SUMIFS(科目余额表[期末贷方],科目余额表[已审报表项目],K$1,科目余额表[科目名称],A127)</f>
        <v>0</v>
      </c>
      <c r="L127" s="24">
        <f>SUMIFS(科目余额表[期末贷方],科目余额表[已审报表项目],L$1,科目余额表[科目名称],A127)-SUMIFS(科目余额表[期末借方],科目余额表[已审报表项目],L$1,科目余额表[科目名称],A127)</f>
        <v>0</v>
      </c>
      <c r="M127" s="24">
        <f>SUMIFS(科目余额表[期末借方],科目余额表[已审报表项目],M$1,科目余额表[科目名称],A127)-SUMIFS(科目余额表[期末贷方],科目余额表[已审报表项目],M$1,科目余额表[科目名称],A127)</f>
        <v>0</v>
      </c>
      <c r="N127" s="24">
        <f>SUMIFS(科目余额表[期末贷方],科目余额表[已审报表项目],N$1,科目余额表[科目名称],A127)-SUMIFS(科目余额表[期末借方],科目余额表[已审报表项目],N$1,科目余额表[科目名称],A127)</f>
        <v>0</v>
      </c>
      <c r="O127" s="24">
        <f>SUMIFS(科目余额表[期末借方],科目余额表[已审报表项目],O$1,科目余额表[科目名称],A127)-SUMIFS(科目余额表[期末贷方],科目余额表[已审报表项目],O$1,科目余额表[科目名称],A127)</f>
        <v>0</v>
      </c>
      <c r="P127" s="24">
        <f>SUMIFS(科目余额表[期末贷方],科目余额表[已审报表项目],P$1,科目余额表[科目名称],A127)-SUMIFS(科目余额表[期末借方],科目余额表[已审报表项目],P$1,科目余额表[科目名称],A127)</f>
        <v>0</v>
      </c>
      <c r="Q127" s="24">
        <f>SUMIFS(科目余额表[期末借方],科目余额表[已审报表项目],Q$1,科目余额表[科目名称],A127)-SUMIFS(科目余额表[期末贷方],科目余额表[已审报表项目],Q$1,科目余额表[科目名称],A127)</f>
        <v>0</v>
      </c>
      <c r="R127" s="24">
        <f>SUMIFS(科目余额表[期末贷方],科目余额表[已审报表项目],R$1,科目余额表[科目名称],A127)-SUMIFS(科目余额表[期末借方],科目余额表[已审报表项目],R$1,科目余额表[科目名称],A127)</f>
        <v>0</v>
      </c>
      <c r="S127" s="24">
        <f>SUMIFS(科目余额表[期末借方],科目余额表[已审报表项目],S$1,科目余额表[科目名称],A127)-SUMIFS(科目余额表[期末贷方],科目余额表[已审报表项目],S$1,科目余额表[科目名称],A127)</f>
        <v>0</v>
      </c>
      <c r="T127" s="24">
        <f>SUMIFS(科目余额表[期末贷方],科目余额表[已审报表项目],T$1,科目余额表[科目名称],A127)-SUMIFS(科目余额表[期末借方],科目余额表[已审报表项目],T$1,科目余额表[科目名称],A127)</f>
        <v>0</v>
      </c>
    </row>
    <row r="128" spans="2:20">
      <c r="B128" s="42" t="str">
        <f t="shared" si="7"/>
        <v>—</v>
      </c>
      <c r="C128" s="55" t="str">
        <f t="shared" si="8"/>
        <v>—</v>
      </c>
      <c r="E128" s="42" t="str">
        <f t="shared" si="9"/>
        <v>—</v>
      </c>
      <c r="F128" s="42" t="str">
        <f t="shared" si="10"/>
        <v>—</v>
      </c>
      <c r="G128" s="42" t="str">
        <f t="shared" si="11"/>
        <v>—</v>
      </c>
      <c r="H128" s="42" t="str">
        <f t="shared" si="12"/>
        <v>—</v>
      </c>
      <c r="I128" s="42" t="str">
        <f t="shared" si="13"/>
        <v>—</v>
      </c>
      <c r="K128" s="24">
        <f>SUMIFS(科目余额表[期末借方],科目余额表[已审报表项目],K$1,科目余额表[科目名称],A128)-SUMIFS(科目余额表[期末贷方],科目余额表[已审报表项目],K$1,科目余额表[科目名称],A128)</f>
        <v>0</v>
      </c>
      <c r="L128" s="24">
        <f>SUMIFS(科目余额表[期末贷方],科目余额表[已审报表项目],L$1,科目余额表[科目名称],A128)-SUMIFS(科目余额表[期末借方],科目余额表[已审报表项目],L$1,科目余额表[科目名称],A128)</f>
        <v>0</v>
      </c>
      <c r="M128" s="24">
        <f>SUMIFS(科目余额表[期末借方],科目余额表[已审报表项目],M$1,科目余额表[科目名称],A128)-SUMIFS(科目余额表[期末贷方],科目余额表[已审报表项目],M$1,科目余额表[科目名称],A128)</f>
        <v>0</v>
      </c>
      <c r="N128" s="24">
        <f>SUMIFS(科目余额表[期末贷方],科目余额表[已审报表项目],N$1,科目余额表[科目名称],A128)-SUMIFS(科目余额表[期末借方],科目余额表[已审报表项目],N$1,科目余额表[科目名称],A128)</f>
        <v>0</v>
      </c>
      <c r="O128" s="24">
        <f>SUMIFS(科目余额表[期末借方],科目余额表[已审报表项目],O$1,科目余额表[科目名称],A128)-SUMIFS(科目余额表[期末贷方],科目余额表[已审报表项目],O$1,科目余额表[科目名称],A128)</f>
        <v>0</v>
      </c>
      <c r="P128" s="24">
        <f>SUMIFS(科目余额表[期末贷方],科目余额表[已审报表项目],P$1,科目余额表[科目名称],A128)-SUMIFS(科目余额表[期末借方],科目余额表[已审报表项目],P$1,科目余额表[科目名称],A128)</f>
        <v>0</v>
      </c>
      <c r="Q128" s="24">
        <f>SUMIFS(科目余额表[期末借方],科目余额表[已审报表项目],Q$1,科目余额表[科目名称],A128)-SUMIFS(科目余额表[期末贷方],科目余额表[已审报表项目],Q$1,科目余额表[科目名称],A128)</f>
        <v>0</v>
      </c>
      <c r="R128" s="24">
        <f>SUMIFS(科目余额表[期末贷方],科目余额表[已审报表项目],R$1,科目余额表[科目名称],A128)-SUMIFS(科目余额表[期末借方],科目余额表[已审报表项目],R$1,科目余额表[科目名称],A128)</f>
        <v>0</v>
      </c>
      <c r="S128" s="24">
        <f>SUMIFS(科目余额表[期末借方],科目余额表[已审报表项目],S$1,科目余额表[科目名称],A128)-SUMIFS(科目余额表[期末贷方],科目余额表[已审报表项目],S$1,科目余额表[科目名称],A128)</f>
        <v>0</v>
      </c>
      <c r="T128" s="24">
        <f>SUMIFS(科目余额表[期末贷方],科目余额表[已审报表项目],T$1,科目余额表[科目名称],A128)-SUMIFS(科目余额表[期末借方],科目余额表[已审报表项目],T$1,科目余额表[科目名称],A128)</f>
        <v>0</v>
      </c>
    </row>
    <row r="129" spans="2:20">
      <c r="B129" s="42" t="str">
        <f t="shared" si="7"/>
        <v>—</v>
      </c>
      <c r="C129" s="55" t="str">
        <f t="shared" si="8"/>
        <v>—</v>
      </c>
      <c r="E129" s="42" t="str">
        <f t="shared" si="9"/>
        <v>—</v>
      </c>
      <c r="F129" s="42" t="str">
        <f t="shared" si="10"/>
        <v>—</v>
      </c>
      <c r="G129" s="42" t="str">
        <f t="shared" si="11"/>
        <v>—</v>
      </c>
      <c r="H129" s="42" t="str">
        <f t="shared" si="12"/>
        <v>—</v>
      </c>
      <c r="I129" s="42" t="str">
        <f t="shared" si="13"/>
        <v>—</v>
      </c>
      <c r="K129" s="24">
        <f>SUMIFS(科目余额表[期末借方],科目余额表[已审报表项目],K$1,科目余额表[科目名称],A129)-SUMIFS(科目余额表[期末贷方],科目余额表[已审报表项目],K$1,科目余额表[科目名称],A129)</f>
        <v>0</v>
      </c>
      <c r="L129" s="24">
        <f>SUMIFS(科目余额表[期末贷方],科目余额表[已审报表项目],L$1,科目余额表[科目名称],A129)-SUMIFS(科目余额表[期末借方],科目余额表[已审报表项目],L$1,科目余额表[科目名称],A129)</f>
        <v>0</v>
      </c>
      <c r="M129" s="24">
        <f>SUMIFS(科目余额表[期末借方],科目余额表[已审报表项目],M$1,科目余额表[科目名称],A129)-SUMIFS(科目余额表[期末贷方],科目余额表[已审报表项目],M$1,科目余额表[科目名称],A129)</f>
        <v>0</v>
      </c>
      <c r="N129" s="24">
        <f>SUMIFS(科目余额表[期末贷方],科目余额表[已审报表项目],N$1,科目余额表[科目名称],A129)-SUMIFS(科目余额表[期末借方],科目余额表[已审报表项目],N$1,科目余额表[科目名称],A129)</f>
        <v>0</v>
      </c>
      <c r="O129" s="24">
        <f>SUMIFS(科目余额表[期末借方],科目余额表[已审报表项目],O$1,科目余额表[科目名称],A129)-SUMIFS(科目余额表[期末贷方],科目余额表[已审报表项目],O$1,科目余额表[科目名称],A129)</f>
        <v>0</v>
      </c>
      <c r="P129" s="24">
        <f>SUMIFS(科目余额表[期末贷方],科目余额表[已审报表项目],P$1,科目余额表[科目名称],A129)-SUMIFS(科目余额表[期末借方],科目余额表[已审报表项目],P$1,科目余额表[科目名称],A129)</f>
        <v>0</v>
      </c>
      <c r="Q129" s="24">
        <f>SUMIFS(科目余额表[期末借方],科目余额表[已审报表项目],Q$1,科目余额表[科目名称],A129)-SUMIFS(科目余额表[期末贷方],科目余额表[已审报表项目],Q$1,科目余额表[科目名称],A129)</f>
        <v>0</v>
      </c>
      <c r="R129" s="24">
        <f>SUMIFS(科目余额表[期末贷方],科目余额表[已审报表项目],R$1,科目余额表[科目名称],A129)-SUMIFS(科目余额表[期末借方],科目余额表[已审报表项目],R$1,科目余额表[科目名称],A129)</f>
        <v>0</v>
      </c>
      <c r="S129" s="24">
        <f>SUMIFS(科目余额表[期末借方],科目余额表[已审报表项目],S$1,科目余额表[科目名称],A129)-SUMIFS(科目余额表[期末贷方],科目余额表[已审报表项目],S$1,科目余额表[科目名称],A129)</f>
        <v>0</v>
      </c>
      <c r="T129" s="24">
        <f>SUMIFS(科目余额表[期末贷方],科目余额表[已审报表项目],T$1,科目余额表[科目名称],A129)-SUMIFS(科目余额表[期末借方],科目余额表[已审报表项目],T$1,科目余额表[科目名称],A129)</f>
        <v>0</v>
      </c>
    </row>
    <row r="130" spans="2:20">
      <c r="B130" s="42" t="str">
        <f t="shared" si="7"/>
        <v>—</v>
      </c>
      <c r="C130" s="55" t="str">
        <f t="shared" si="8"/>
        <v>—</v>
      </c>
      <c r="E130" s="42" t="str">
        <f t="shared" si="9"/>
        <v>—</v>
      </c>
      <c r="F130" s="42" t="str">
        <f t="shared" si="10"/>
        <v>—</v>
      </c>
      <c r="G130" s="42" t="str">
        <f t="shared" si="11"/>
        <v>—</v>
      </c>
      <c r="H130" s="42" t="str">
        <f t="shared" si="12"/>
        <v>—</v>
      </c>
      <c r="I130" s="42" t="str">
        <f t="shared" si="13"/>
        <v>—</v>
      </c>
      <c r="K130" s="24">
        <f>SUMIFS(科目余额表[期末借方],科目余额表[已审报表项目],K$1,科目余额表[科目名称],A130)-SUMIFS(科目余额表[期末贷方],科目余额表[已审报表项目],K$1,科目余额表[科目名称],A130)</f>
        <v>0</v>
      </c>
      <c r="L130" s="24">
        <f>SUMIFS(科目余额表[期末贷方],科目余额表[已审报表项目],L$1,科目余额表[科目名称],A130)-SUMIFS(科目余额表[期末借方],科目余额表[已审报表项目],L$1,科目余额表[科目名称],A130)</f>
        <v>0</v>
      </c>
      <c r="M130" s="24">
        <f>SUMIFS(科目余额表[期末借方],科目余额表[已审报表项目],M$1,科目余额表[科目名称],A130)-SUMIFS(科目余额表[期末贷方],科目余额表[已审报表项目],M$1,科目余额表[科目名称],A130)</f>
        <v>0</v>
      </c>
      <c r="N130" s="24">
        <f>SUMIFS(科目余额表[期末贷方],科目余额表[已审报表项目],N$1,科目余额表[科目名称],A130)-SUMIFS(科目余额表[期末借方],科目余额表[已审报表项目],N$1,科目余额表[科目名称],A130)</f>
        <v>0</v>
      </c>
      <c r="O130" s="24">
        <f>SUMIFS(科目余额表[期末借方],科目余额表[已审报表项目],O$1,科目余额表[科目名称],A130)-SUMIFS(科目余额表[期末贷方],科目余额表[已审报表项目],O$1,科目余额表[科目名称],A130)</f>
        <v>0</v>
      </c>
      <c r="P130" s="24">
        <f>SUMIFS(科目余额表[期末贷方],科目余额表[已审报表项目],P$1,科目余额表[科目名称],A130)-SUMIFS(科目余额表[期末借方],科目余额表[已审报表项目],P$1,科目余额表[科目名称],A130)</f>
        <v>0</v>
      </c>
      <c r="Q130" s="24">
        <f>SUMIFS(科目余额表[期末借方],科目余额表[已审报表项目],Q$1,科目余额表[科目名称],A130)-SUMIFS(科目余额表[期末贷方],科目余额表[已审报表项目],Q$1,科目余额表[科目名称],A130)</f>
        <v>0</v>
      </c>
      <c r="R130" s="24">
        <f>SUMIFS(科目余额表[期末贷方],科目余额表[已审报表项目],R$1,科目余额表[科目名称],A130)-SUMIFS(科目余额表[期末借方],科目余额表[已审报表项目],R$1,科目余额表[科目名称],A130)</f>
        <v>0</v>
      </c>
      <c r="S130" s="24">
        <f>SUMIFS(科目余额表[期末借方],科目余额表[已审报表项目],S$1,科目余额表[科目名称],A130)-SUMIFS(科目余额表[期末贷方],科目余额表[已审报表项目],S$1,科目余额表[科目名称],A130)</f>
        <v>0</v>
      </c>
      <c r="T130" s="24">
        <f>SUMIFS(科目余额表[期末贷方],科目余额表[已审报表项目],T$1,科目余额表[科目名称],A130)-SUMIFS(科目余额表[期末借方],科目余额表[已审报表项目],T$1,科目余额表[科目名称],A130)</f>
        <v>0</v>
      </c>
    </row>
    <row r="131" spans="2:20">
      <c r="B131" s="42" t="str">
        <f t="shared" ref="B131:B194" si="14">IF(COUNTIF(E131:I131,"是")&gt;0,"是","—")</f>
        <v>—</v>
      </c>
      <c r="C131" s="55" t="str">
        <f t="shared" ref="C131:C194" si="15">IF(10-COUNTIF(K131:T131,0)&gt;1,"是","—")</f>
        <v>—</v>
      </c>
      <c r="E131" s="42" t="str">
        <f t="shared" ref="E131:E194" si="16">IF(AND(K131&lt;&gt;0,L131&lt;&gt;0),"是","—")</f>
        <v>—</v>
      </c>
      <c r="F131" s="42" t="str">
        <f t="shared" ref="F131:F194" si="17">IF(AND(M131&lt;&gt;0,N131&lt;&gt;0),"是","—")</f>
        <v>—</v>
      </c>
      <c r="G131" s="42" t="str">
        <f t="shared" ref="G131:G194" si="18">IF(AND(O131&lt;&gt;0,P131&lt;&gt;0),"是","—")</f>
        <v>—</v>
      </c>
      <c r="H131" s="42" t="str">
        <f t="shared" ref="H131:H194" si="19">IF(AND(Q131&lt;&gt;0,R131&lt;&gt;0),"是","—")</f>
        <v>—</v>
      </c>
      <c r="I131" s="42" t="str">
        <f t="shared" ref="I131:I194" si="20">IF(AND(S131&lt;&gt;0,T131&lt;&gt;0),"是","—")</f>
        <v>—</v>
      </c>
      <c r="K131" s="24">
        <f>SUMIFS(科目余额表[期末借方],科目余额表[已审报表项目],K$1,科目余额表[科目名称],A131)-SUMIFS(科目余额表[期末贷方],科目余额表[已审报表项目],K$1,科目余额表[科目名称],A131)</f>
        <v>0</v>
      </c>
      <c r="L131" s="24">
        <f>SUMIFS(科目余额表[期末贷方],科目余额表[已审报表项目],L$1,科目余额表[科目名称],A131)-SUMIFS(科目余额表[期末借方],科目余额表[已审报表项目],L$1,科目余额表[科目名称],A131)</f>
        <v>0</v>
      </c>
      <c r="M131" s="24">
        <f>SUMIFS(科目余额表[期末借方],科目余额表[已审报表项目],M$1,科目余额表[科目名称],A131)-SUMIFS(科目余额表[期末贷方],科目余额表[已审报表项目],M$1,科目余额表[科目名称],A131)</f>
        <v>0</v>
      </c>
      <c r="N131" s="24">
        <f>SUMIFS(科目余额表[期末贷方],科目余额表[已审报表项目],N$1,科目余额表[科目名称],A131)-SUMIFS(科目余额表[期末借方],科目余额表[已审报表项目],N$1,科目余额表[科目名称],A131)</f>
        <v>0</v>
      </c>
      <c r="O131" s="24">
        <f>SUMIFS(科目余额表[期末借方],科目余额表[已审报表项目],O$1,科目余额表[科目名称],A131)-SUMIFS(科目余额表[期末贷方],科目余额表[已审报表项目],O$1,科目余额表[科目名称],A131)</f>
        <v>0</v>
      </c>
      <c r="P131" s="24">
        <f>SUMIFS(科目余额表[期末贷方],科目余额表[已审报表项目],P$1,科目余额表[科目名称],A131)-SUMIFS(科目余额表[期末借方],科目余额表[已审报表项目],P$1,科目余额表[科目名称],A131)</f>
        <v>0</v>
      </c>
      <c r="Q131" s="24">
        <f>SUMIFS(科目余额表[期末借方],科目余额表[已审报表项目],Q$1,科目余额表[科目名称],A131)-SUMIFS(科目余额表[期末贷方],科目余额表[已审报表项目],Q$1,科目余额表[科目名称],A131)</f>
        <v>0</v>
      </c>
      <c r="R131" s="24">
        <f>SUMIFS(科目余额表[期末贷方],科目余额表[已审报表项目],R$1,科目余额表[科目名称],A131)-SUMIFS(科目余额表[期末借方],科目余额表[已审报表项目],R$1,科目余额表[科目名称],A131)</f>
        <v>0</v>
      </c>
      <c r="S131" s="24">
        <f>SUMIFS(科目余额表[期末借方],科目余额表[已审报表项目],S$1,科目余额表[科目名称],A131)-SUMIFS(科目余额表[期末贷方],科目余额表[已审报表项目],S$1,科目余额表[科目名称],A131)</f>
        <v>0</v>
      </c>
      <c r="T131" s="24">
        <f>SUMIFS(科目余额表[期末贷方],科目余额表[已审报表项目],T$1,科目余额表[科目名称],A131)-SUMIFS(科目余额表[期末借方],科目余额表[已审报表项目],T$1,科目余额表[科目名称],A131)</f>
        <v>0</v>
      </c>
    </row>
    <row r="132" spans="2:20">
      <c r="B132" s="42" t="str">
        <f t="shared" si="14"/>
        <v>—</v>
      </c>
      <c r="C132" s="55" t="str">
        <f t="shared" si="15"/>
        <v>—</v>
      </c>
      <c r="E132" s="42" t="str">
        <f t="shared" si="16"/>
        <v>—</v>
      </c>
      <c r="F132" s="42" t="str">
        <f t="shared" si="17"/>
        <v>—</v>
      </c>
      <c r="G132" s="42" t="str">
        <f t="shared" si="18"/>
        <v>—</v>
      </c>
      <c r="H132" s="42" t="str">
        <f t="shared" si="19"/>
        <v>—</v>
      </c>
      <c r="I132" s="42" t="str">
        <f t="shared" si="20"/>
        <v>—</v>
      </c>
      <c r="K132" s="24">
        <f>SUMIFS(科目余额表[期末借方],科目余额表[已审报表项目],K$1,科目余额表[科目名称],A132)-SUMIFS(科目余额表[期末贷方],科目余额表[已审报表项目],K$1,科目余额表[科目名称],A132)</f>
        <v>0</v>
      </c>
      <c r="L132" s="24">
        <f>SUMIFS(科目余额表[期末贷方],科目余额表[已审报表项目],L$1,科目余额表[科目名称],A132)-SUMIFS(科目余额表[期末借方],科目余额表[已审报表项目],L$1,科目余额表[科目名称],A132)</f>
        <v>0</v>
      </c>
      <c r="M132" s="24">
        <f>SUMIFS(科目余额表[期末借方],科目余额表[已审报表项目],M$1,科目余额表[科目名称],A132)-SUMIFS(科目余额表[期末贷方],科目余额表[已审报表项目],M$1,科目余额表[科目名称],A132)</f>
        <v>0</v>
      </c>
      <c r="N132" s="24">
        <f>SUMIFS(科目余额表[期末贷方],科目余额表[已审报表项目],N$1,科目余额表[科目名称],A132)-SUMIFS(科目余额表[期末借方],科目余额表[已审报表项目],N$1,科目余额表[科目名称],A132)</f>
        <v>0</v>
      </c>
      <c r="O132" s="24">
        <f>SUMIFS(科目余额表[期末借方],科目余额表[已审报表项目],O$1,科目余额表[科目名称],A132)-SUMIFS(科目余额表[期末贷方],科目余额表[已审报表项目],O$1,科目余额表[科目名称],A132)</f>
        <v>0</v>
      </c>
      <c r="P132" s="24">
        <f>SUMIFS(科目余额表[期末贷方],科目余额表[已审报表项目],P$1,科目余额表[科目名称],A132)-SUMIFS(科目余额表[期末借方],科目余额表[已审报表项目],P$1,科目余额表[科目名称],A132)</f>
        <v>0</v>
      </c>
      <c r="Q132" s="24">
        <f>SUMIFS(科目余额表[期末借方],科目余额表[已审报表项目],Q$1,科目余额表[科目名称],A132)-SUMIFS(科目余额表[期末贷方],科目余额表[已审报表项目],Q$1,科目余额表[科目名称],A132)</f>
        <v>0</v>
      </c>
      <c r="R132" s="24">
        <f>SUMIFS(科目余额表[期末贷方],科目余额表[已审报表项目],R$1,科目余额表[科目名称],A132)-SUMIFS(科目余额表[期末借方],科目余额表[已审报表项目],R$1,科目余额表[科目名称],A132)</f>
        <v>0</v>
      </c>
      <c r="S132" s="24">
        <f>SUMIFS(科目余额表[期末借方],科目余额表[已审报表项目],S$1,科目余额表[科目名称],A132)-SUMIFS(科目余额表[期末贷方],科目余额表[已审报表项目],S$1,科目余额表[科目名称],A132)</f>
        <v>0</v>
      </c>
      <c r="T132" s="24">
        <f>SUMIFS(科目余额表[期末贷方],科目余额表[已审报表项目],T$1,科目余额表[科目名称],A132)-SUMIFS(科目余额表[期末借方],科目余额表[已审报表项目],T$1,科目余额表[科目名称],A132)</f>
        <v>0</v>
      </c>
    </row>
    <row r="133" spans="2:20">
      <c r="B133" s="42" t="str">
        <f t="shared" si="14"/>
        <v>—</v>
      </c>
      <c r="C133" s="55" t="str">
        <f t="shared" si="15"/>
        <v>—</v>
      </c>
      <c r="E133" s="42" t="str">
        <f t="shared" si="16"/>
        <v>—</v>
      </c>
      <c r="F133" s="42" t="str">
        <f t="shared" si="17"/>
        <v>—</v>
      </c>
      <c r="G133" s="42" t="str">
        <f t="shared" si="18"/>
        <v>—</v>
      </c>
      <c r="H133" s="42" t="str">
        <f t="shared" si="19"/>
        <v>—</v>
      </c>
      <c r="I133" s="42" t="str">
        <f t="shared" si="20"/>
        <v>—</v>
      </c>
      <c r="K133" s="24">
        <f>SUMIFS(科目余额表[期末借方],科目余额表[已审报表项目],K$1,科目余额表[科目名称],A133)-SUMIFS(科目余额表[期末贷方],科目余额表[已审报表项目],K$1,科目余额表[科目名称],A133)</f>
        <v>0</v>
      </c>
      <c r="L133" s="24">
        <f>SUMIFS(科目余额表[期末贷方],科目余额表[已审报表项目],L$1,科目余额表[科目名称],A133)-SUMIFS(科目余额表[期末借方],科目余额表[已审报表项目],L$1,科目余额表[科目名称],A133)</f>
        <v>0</v>
      </c>
      <c r="M133" s="24">
        <f>SUMIFS(科目余额表[期末借方],科目余额表[已审报表项目],M$1,科目余额表[科目名称],A133)-SUMIFS(科目余额表[期末贷方],科目余额表[已审报表项目],M$1,科目余额表[科目名称],A133)</f>
        <v>0</v>
      </c>
      <c r="N133" s="24">
        <f>SUMIFS(科目余额表[期末贷方],科目余额表[已审报表项目],N$1,科目余额表[科目名称],A133)-SUMIFS(科目余额表[期末借方],科目余额表[已审报表项目],N$1,科目余额表[科目名称],A133)</f>
        <v>0</v>
      </c>
      <c r="O133" s="24">
        <f>SUMIFS(科目余额表[期末借方],科目余额表[已审报表项目],O$1,科目余额表[科目名称],A133)-SUMIFS(科目余额表[期末贷方],科目余额表[已审报表项目],O$1,科目余额表[科目名称],A133)</f>
        <v>0</v>
      </c>
      <c r="P133" s="24">
        <f>SUMIFS(科目余额表[期末贷方],科目余额表[已审报表项目],P$1,科目余额表[科目名称],A133)-SUMIFS(科目余额表[期末借方],科目余额表[已审报表项目],P$1,科目余额表[科目名称],A133)</f>
        <v>0</v>
      </c>
      <c r="Q133" s="24">
        <f>SUMIFS(科目余额表[期末借方],科目余额表[已审报表项目],Q$1,科目余额表[科目名称],A133)-SUMIFS(科目余额表[期末贷方],科目余额表[已审报表项目],Q$1,科目余额表[科目名称],A133)</f>
        <v>0</v>
      </c>
      <c r="R133" s="24">
        <f>SUMIFS(科目余额表[期末贷方],科目余额表[已审报表项目],R$1,科目余额表[科目名称],A133)-SUMIFS(科目余额表[期末借方],科目余额表[已审报表项目],R$1,科目余额表[科目名称],A133)</f>
        <v>0</v>
      </c>
      <c r="S133" s="24">
        <f>SUMIFS(科目余额表[期末借方],科目余额表[已审报表项目],S$1,科目余额表[科目名称],A133)-SUMIFS(科目余额表[期末贷方],科目余额表[已审报表项目],S$1,科目余额表[科目名称],A133)</f>
        <v>0</v>
      </c>
      <c r="T133" s="24">
        <f>SUMIFS(科目余额表[期末贷方],科目余额表[已审报表项目],T$1,科目余额表[科目名称],A133)-SUMIFS(科目余额表[期末借方],科目余额表[已审报表项目],T$1,科目余额表[科目名称],A133)</f>
        <v>0</v>
      </c>
    </row>
    <row r="134" spans="2:20">
      <c r="B134" s="42" t="str">
        <f t="shared" si="14"/>
        <v>—</v>
      </c>
      <c r="C134" s="55" t="str">
        <f t="shared" si="15"/>
        <v>—</v>
      </c>
      <c r="E134" s="42" t="str">
        <f t="shared" si="16"/>
        <v>—</v>
      </c>
      <c r="F134" s="42" t="str">
        <f t="shared" si="17"/>
        <v>—</v>
      </c>
      <c r="G134" s="42" t="str">
        <f t="shared" si="18"/>
        <v>—</v>
      </c>
      <c r="H134" s="42" t="str">
        <f t="shared" si="19"/>
        <v>—</v>
      </c>
      <c r="I134" s="42" t="str">
        <f t="shared" si="20"/>
        <v>—</v>
      </c>
      <c r="K134" s="24">
        <f>SUMIFS(科目余额表[期末借方],科目余额表[已审报表项目],K$1,科目余额表[科目名称],A134)-SUMIFS(科目余额表[期末贷方],科目余额表[已审报表项目],K$1,科目余额表[科目名称],A134)</f>
        <v>0</v>
      </c>
      <c r="L134" s="24">
        <f>SUMIFS(科目余额表[期末贷方],科目余额表[已审报表项目],L$1,科目余额表[科目名称],A134)-SUMIFS(科目余额表[期末借方],科目余额表[已审报表项目],L$1,科目余额表[科目名称],A134)</f>
        <v>0</v>
      </c>
      <c r="M134" s="24">
        <f>SUMIFS(科目余额表[期末借方],科目余额表[已审报表项目],M$1,科目余额表[科目名称],A134)-SUMIFS(科目余额表[期末贷方],科目余额表[已审报表项目],M$1,科目余额表[科目名称],A134)</f>
        <v>0</v>
      </c>
      <c r="N134" s="24">
        <f>SUMIFS(科目余额表[期末贷方],科目余额表[已审报表项目],N$1,科目余额表[科目名称],A134)-SUMIFS(科目余额表[期末借方],科目余额表[已审报表项目],N$1,科目余额表[科目名称],A134)</f>
        <v>0</v>
      </c>
      <c r="O134" s="24">
        <f>SUMIFS(科目余额表[期末借方],科目余额表[已审报表项目],O$1,科目余额表[科目名称],A134)-SUMIFS(科目余额表[期末贷方],科目余额表[已审报表项目],O$1,科目余额表[科目名称],A134)</f>
        <v>0</v>
      </c>
      <c r="P134" s="24">
        <f>SUMIFS(科目余额表[期末贷方],科目余额表[已审报表项目],P$1,科目余额表[科目名称],A134)-SUMIFS(科目余额表[期末借方],科目余额表[已审报表项目],P$1,科目余额表[科目名称],A134)</f>
        <v>0</v>
      </c>
      <c r="Q134" s="24">
        <f>SUMIFS(科目余额表[期末借方],科目余额表[已审报表项目],Q$1,科目余额表[科目名称],A134)-SUMIFS(科目余额表[期末贷方],科目余额表[已审报表项目],Q$1,科目余额表[科目名称],A134)</f>
        <v>0</v>
      </c>
      <c r="R134" s="24">
        <f>SUMIFS(科目余额表[期末贷方],科目余额表[已审报表项目],R$1,科目余额表[科目名称],A134)-SUMIFS(科目余额表[期末借方],科目余额表[已审报表项目],R$1,科目余额表[科目名称],A134)</f>
        <v>0</v>
      </c>
      <c r="S134" s="24">
        <f>SUMIFS(科目余额表[期末借方],科目余额表[已审报表项目],S$1,科目余额表[科目名称],A134)-SUMIFS(科目余额表[期末贷方],科目余额表[已审报表项目],S$1,科目余额表[科目名称],A134)</f>
        <v>0</v>
      </c>
      <c r="T134" s="24">
        <f>SUMIFS(科目余额表[期末贷方],科目余额表[已审报表项目],T$1,科目余额表[科目名称],A134)-SUMIFS(科目余额表[期末借方],科目余额表[已审报表项目],T$1,科目余额表[科目名称],A134)</f>
        <v>0</v>
      </c>
    </row>
    <row r="135" spans="2:20">
      <c r="B135" s="42" t="str">
        <f t="shared" si="14"/>
        <v>—</v>
      </c>
      <c r="C135" s="55" t="str">
        <f t="shared" si="15"/>
        <v>—</v>
      </c>
      <c r="E135" s="42" t="str">
        <f t="shared" si="16"/>
        <v>—</v>
      </c>
      <c r="F135" s="42" t="str">
        <f t="shared" si="17"/>
        <v>—</v>
      </c>
      <c r="G135" s="42" t="str">
        <f t="shared" si="18"/>
        <v>—</v>
      </c>
      <c r="H135" s="42" t="str">
        <f t="shared" si="19"/>
        <v>—</v>
      </c>
      <c r="I135" s="42" t="str">
        <f t="shared" si="20"/>
        <v>—</v>
      </c>
      <c r="K135" s="24">
        <f>SUMIFS(科目余额表[期末借方],科目余额表[已审报表项目],K$1,科目余额表[科目名称],A135)-SUMIFS(科目余额表[期末贷方],科目余额表[已审报表项目],K$1,科目余额表[科目名称],A135)</f>
        <v>0</v>
      </c>
      <c r="L135" s="24">
        <f>SUMIFS(科目余额表[期末贷方],科目余额表[已审报表项目],L$1,科目余额表[科目名称],A135)-SUMIFS(科目余额表[期末借方],科目余额表[已审报表项目],L$1,科目余额表[科目名称],A135)</f>
        <v>0</v>
      </c>
      <c r="M135" s="24">
        <f>SUMIFS(科目余额表[期末借方],科目余额表[已审报表项目],M$1,科目余额表[科目名称],A135)-SUMIFS(科目余额表[期末贷方],科目余额表[已审报表项目],M$1,科目余额表[科目名称],A135)</f>
        <v>0</v>
      </c>
      <c r="N135" s="24">
        <f>SUMIFS(科目余额表[期末贷方],科目余额表[已审报表项目],N$1,科目余额表[科目名称],A135)-SUMIFS(科目余额表[期末借方],科目余额表[已审报表项目],N$1,科目余额表[科目名称],A135)</f>
        <v>0</v>
      </c>
      <c r="O135" s="24">
        <f>SUMIFS(科目余额表[期末借方],科目余额表[已审报表项目],O$1,科目余额表[科目名称],A135)-SUMIFS(科目余额表[期末贷方],科目余额表[已审报表项目],O$1,科目余额表[科目名称],A135)</f>
        <v>0</v>
      </c>
      <c r="P135" s="24">
        <f>SUMIFS(科目余额表[期末贷方],科目余额表[已审报表项目],P$1,科目余额表[科目名称],A135)-SUMIFS(科目余额表[期末借方],科目余额表[已审报表项目],P$1,科目余额表[科目名称],A135)</f>
        <v>0</v>
      </c>
      <c r="Q135" s="24">
        <f>SUMIFS(科目余额表[期末借方],科目余额表[已审报表项目],Q$1,科目余额表[科目名称],A135)-SUMIFS(科目余额表[期末贷方],科目余额表[已审报表项目],Q$1,科目余额表[科目名称],A135)</f>
        <v>0</v>
      </c>
      <c r="R135" s="24">
        <f>SUMIFS(科目余额表[期末贷方],科目余额表[已审报表项目],R$1,科目余额表[科目名称],A135)-SUMIFS(科目余额表[期末借方],科目余额表[已审报表项目],R$1,科目余额表[科目名称],A135)</f>
        <v>0</v>
      </c>
      <c r="S135" s="24">
        <f>SUMIFS(科目余额表[期末借方],科目余额表[已审报表项目],S$1,科目余额表[科目名称],A135)-SUMIFS(科目余额表[期末贷方],科目余额表[已审报表项目],S$1,科目余额表[科目名称],A135)</f>
        <v>0</v>
      </c>
      <c r="T135" s="24">
        <f>SUMIFS(科目余额表[期末贷方],科目余额表[已审报表项目],T$1,科目余额表[科目名称],A135)-SUMIFS(科目余额表[期末借方],科目余额表[已审报表项目],T$1,科目余额表[科目名称],A135)</f>
        <v>0</v>
      </c>
    </row>
    <row r="136" spans="2:20">
      <c r="B136" s="42" t="str">
        <f t="shared" si="14"/>
        <v>—</v>
      </c>
      <c r="C136" s="55" t="str">
        <f t="shared" si="15"/>
        <v>—</v>
      </c>
      <c r="E136" s="42" t="str">
        <f t="shared" si="16"/>
        <v>—</v>
      </c>
      <c r="F136" s="42" t="str">
        <f t="shared" si="17"/>
        <v>—</v>
      </c>
      <c r="G136" s="42" t="str">
        <f t="shared" si="18"/>
        <v>—</v>
      </c>
      <c r="H136" s="42" t="str">
        <f t="shared" si="19"/>
        <v>—</v>
      </c>
      <c r="I136" s="42" t="str">
        <f t="shared" si="20"/>
        <v>—</v>
      </c>
      <c r="K136" s="24">
        <f>SUMIFS(科目余额表[期末借方],科目余额表[已审报表项目],K$1,科目余额表[科目名称],A136)-SUMIFS(科目余额表[期末贷方],科目余额表[已审报表项目],K$1,科目余额表[科目名称],A136)</f>
        <v>0</v>
      </c>
      <c r="L136" s="24">
        <f>SUMIFS(科目余额表[期末贷方],科目余额表[已审报表项目],L$1,科目余额表[科目名称],A136)-SUMIFS(科目余额表[期末借方],科目余额表[已审报表项目],L$1,科目余额表[科目名称],A136)</f>
        <v>0</v>
      </c>
      <c r="M136" s="24">
        <f>SUMIFS(科目余额表[期末借方],科目余额表[已审报表项目],M$1,科目余额表[科目名称],A136)-SUMIFS(科目余额表[期末贷方],科目余额表[已审报表项目],M$1,科目余额表[科目名称],A136)</f>
        <v>0</v>
      </c>
      <c r="N136" s="24">
        <f>SUMIFS(科目余额表[期末贷方],科目余额表[已审报表项目],N$1,科目余额表[科目名称],A136)-SUMIFS(科目余额表[期末借方],科目余额表[已审报表项目],N$1,科目余额表[科目名称],A136)</f>
        <v>0</v>
      </c>
      <c r="O136" s="24">
        <f>SUMIFS(科目余额表[期末借方],科目余额表[已审报表项目],O$1,科目余额表[科目名称],A136)-SUMIFS(科目余额表[期末贷方],科目余额表[已审报表项目],O$1,科目余额表[科目名称],A136)</f>
        <v>0</v>
      </c>
      <c r="P136" s="24">
        <f>SUMIFS(科目余额表[期末贷方],科目余额表[已审报表项目],P$1,科目余额表[科目名称],A136)-SUMIFS(科目余额表[期末借方],科目余额表[已审报表项目],P$1,科目余额表[科目名称],A136)</f>
        <v>0</v>
      </c>
      <c r="Q136" s="24">
        <f>SUMIFS(科目余额表[期末借方],科目余额表[已审报表项目],Q$1,科目余额表[科目名称],A136)-SUMIFS(科目余额表[期末贷方],科目余额表[已审报表项目],Q$1,科目余额表[科目名称],A136)</f>
        <v>0</v>
      </c>
      <c r="R136" s="24">
        <f>SUMIFS(科目余额表[期末贷方],科目余额表[已审报表项目],R$1,科目余额表[科目名称],A136)-SUMIFS(科目余额表[期末借方],科目余额表[已审报表项目],R$1,科目余额表[科目名称],A136)</f>
        <v>0</v>
      </c>
      <c r="S136" s="24">
        <f>SUMIFS(科目余额表[期末借方],科目余额表[已审报表项目],S$1,科目余额表[科目名称],A136)-SUMIFS(科目余额表[期末贷方],科目余额表[已审报表项目],S$1,科目余额表[科目名称],A136)</f>
        <v>0</v>
      </c>
      <c r="T136" s="24">
        <f>SUMIFS(科目余额表[期末贷方],科目余额表[已审报表项目],T$1,科目余额表[科目名称],A136)-SUMIFS(科目余额表[期末借方],科目余额表[已审报表项目],T$1,科目余额表[科目名称],A136)</f>
        <v>0</v>
      </c>
    </row>
    <row r="137" spans="2:20">
      <c r="B137" s="42" t="str">
        <f t="shared" si="14"/>
        <v>—</v>
      </c>
      <c r="C137" s="55" t="str">
        <f t="shared" si="15"/>
        <v>—</v>
      </c>
      <c r="E137" s="42" t="str">
        <f t="shared" si="16"/>
        <v>—</v>
      </c>
      <c r="F137" s="42" t="str">
        <f t="shared" si="17"/>
        <v>—</v>
      </c>
      <c r="G137" s="42" t="str">
        <f t="shared" si="18"/>
        <v>—</v>
      </c>
      <c r="H137" s="42" t="str">
        <f t="shared" si="19"/>
        <v>—</v>
      </c>
      <c r="I137" s="42" t="str">
        <f t="shared" si="20"/>
        <v>—</v>
      </c>
      <c r="K137" s="24">
        <f>SUMIFS(科目余额表[期末借方],科目余额表[已审报表项目],K$1,科目余额表[科目名称],A137)-SUMIFS(科目余额表[期末贷方],科目余额表[已审报表项目],K$1,科目余额表[科目名称],A137)</f>
        <v>0</v>
      </c>
      <c r="L137" s="24">
        <f>SUMIFS(科目余额表[期末贷方],科目余额表[已审报表项目],L$1,科目余额表[科目名称],A137)-SUMIFS(科目余额表[期末借方],科目余额表[已审报表项目],L$1,科目余额表[科目名称],A137)</f>
        <v>0</v>
      </c>
      <c r="M137" s="24">
        <f>SUMIFS(科目余额表[期末借方],科目余额表[已审报表项目],M$1,科目余额表[科目名称],A137)-SUMIFS(科目余额表[期末贷方],科目余额表[已审报表项目],M$1,科目余额表[科目名称],A137)</f>
        <v>0</v>
      </c>
      <c r="N137" s="24">
        <f>SUMIFS(科目余额表[期末贷方],科目余额表[已审报表项目],N$1,科目余额表[科目名称],A137)-SUMIFS(科目余额表[期末借方],科目余额表[已审报表项目],N$1,科目余额表[科目名称],A137)</f>
        <v>0</v>
      </c>
      <c r="O137" s="24">
        <f>SUMIFS(科目余额表[期末借方],科目余额表[已审报表项目],O$1,科目余额表[科目名称],A137)-SUMIFS(科目余额表[期末贷方],科目余额表[已审报表项目],O$1,科目余额表[科目名称],A137)</f>
        <v>0</v>
      </c>
      <c r="P137" s="24">
        <f>SUMIFS(科目余额表[期末贷方],科目余额表[已审报表项目],P$1,科目余额表[科目名称],A137)-SUMIFS(科目余额表[期末借方],科目余额表[已审报表项目],P$1,科目余额表[科目名称],A137)</f>
        <v>0</v>
      </c>
      <c r="Q137" s="24">
        <f>SUMIFS(科目余额表[期末借方],科目余额表[已审报表项目],Q$1,科目余额表[科目名称],A137)-SUMIFS(科目余额表[期末贷方],科目余额表[已审报表项目],Q$1,科目余额表[科目名称],A137)</f>
        <v>0</v>
      </c>
      <c r="R137" s="24">
        <f>SUMIFS(科目余额表[期末贷方],科目余额表[已审报表项目],R$1,科目余额表[科目名称],A137)-SUMIFS(科目余额表[期末借方],科目余额表[已审报表项目],R$1,科目余额表[科目名称],A137)</f>
        <v>0</v>
      </c>
      <c r="S137" s="24">
        <f>SUMIFS(科目余额表[期末借方],科目余额表[已审报表项目],S$1,科目余额表[科目名称],A137)-SUMIFS(科目余额表[期末贷方],科目余额表[已审报表项目],S$1,科目余额表[科目名称],A137)</f>
        <v>0</v>
      </c>
      <c r="T137" s="24">
        <f>SUMIFS(科目余额表[期末贷方],科目余额表[已审报表项目],T$1,科目余额表[科目名称],A137)-SUMIFS(科目余额表[期末借方],科目余额表[已审报表项目],T$1,科目余额表[科目名称],A137)</f>
        <v>0</v>
      </c>
    </row>
    <row r="138" spans="2:20">
      <c r="B138" s="42" t="str">
        <f t="shared" si="14"/>
        <v>—</v>
      </c>
      <c r="C138" s="55" t="str">
        <f t="shared" si="15"/>
        <v>—</v>
      </c>
      <c r="E138" s="42" t="str">
        <f t="shared" si="16"/>
        <v>—</v>
      </c>
      <c r="F138" s="42" t="str">
        <f t="shared" si="17"/>
        <v>—</v>
      </c>
      <c r="G138" s="42" t="str">
        <f t="shared" si="18"/>
        <v>—</v>
      </c>
      <c r="H138" s="42" t="str">
        <f t="shared" si="19"/>
        <v>—</v>
      </c>
      <c r="I138" s="42" t="str">
        <f t="shared" si="20"/>
        <v>—</v>
      </c>
      <c r="K138" s="24">
        <f>SUMIFS(科目余额表[期末借方],科目余额表[已审报表项目],K$1,科目余额表[科目名称],A138)-SUMIFS(科目余额表[期末贷方],科目余额表[已审报表项目],K$1,科目余额表[科目名称],A138)</f>
        <v>0</v>
      </c>
      <c r="L138" s="24">
        <f>SUMIFS(科目余额表[期末贷方],科目余额表[已审报表项目],L$1,科目余额表[科目名称],A138)-SUMIFS(科目余额表[期末借方],科目余额表[已审报表项目],L$1,科目余额表[科目名称],A138)</f>
        <v>0</v>
      </c>
      <c r="M138" s="24">
        <f>SUMIFS(科目余额表[期末借方],科目余额表[已审报表项目],M$1,科目余额表[科目名称],A138)-SUMIFS(科目余额表[期末贷方],科目余额表[已审报表项目],M$1,科目余额表[科目名称],A138)</f>
        <v>0</v>
      </c>
      <c r="N138" s="24">
        <f>SUMIFS(科目余额表[期末贷方],科目余额表[已审报表项目],N$1,科目余额表[科目名称],A138)-SUMIFS(科目余额表[期末借方],科目余额表[已审报表项目],N$1,科目余额表[科目名称],A138)</f>
        <v>0</v>
      </c>
      <c r="O138" s="24">
        <f>SUMIFS(科目余额表[期末借方],科目余额表[已审报表项目],O$1,科目余额表[科目名称],A138)-SUMIFS(科目余额表[期末贷方],科目余额表[已审报表项目],O$1,科目余额表[科目名称],A138)</f>
        <v>0</v>
      </c>
      <c r="P138" s="24">
        <f>SUMIFS(科目余额表[期末贷方],科目余额表[已审报表项目],P$1,科目余额表[科目名称],A138)-SUMIFS(科目余额表[期末借方],科目余额表[已审报表项目],P$1,科目余额表[科目名称],A138)</f>
        <v>0</v>
      </c>
      <c r="Q138" s="24">
        <f>SUMIFS(科目余额表[期末借方],科目余额表[已审报表项目],Q$1,科目余额表[科目名称],A138)-SUMIFS(科目余额表[期末贷方],科目余额表[已审报表项目],Q$1,科目余额表[科目名称],A138)</f>
        <v>0</v>
      </c>
      <c r="R138" s="24">
        <f>SUMIFS(科目余额表[期末贷方],科目余额表[已审报表项目],R$1,科目余额表[科目名称],A138)-SUMIFS(科目余额表[期末借方],科目余额表[已审报表项目],R$1,科目余额表[科目名称],A138)</f>
        <v>0</v>
      </c>
      <c r="S138" s="24">
        <f>SUMIFS(科目余额表[期末借方],科目余额表[已审报表项目],S$1,科目余额表[科目名称],A138)-SUMIFS(科目余额表[期末贷方],科目余额表[已审报表项目],S$1,科目余额表[科目名称],A138)</f>
        <v>0</v>
      </c>
      <c r="T138" s="24">
        <f>SUMIFS(科目余额表[期末贷方],科目余额表[已审报表项目],T$1,科目余额表[科目名称],A138)-SUMIFS(科目余额表[期末借方],科目余额表[已审报表项目],T$1,科目余额表[科目名称],A138)</f>
        <v>0</v>
      </c>
    </row>
    <row r="139" spans="2:20">
      <c r="B139" s="42" t="str">
        <f t="shared" si="14"/>
        <v>—</v>
      </c>
      <c r="C139" s="55" t="str">
        <f t="shared" si="15"/>
        <v>—</v>
      </c>
      <c r="E139" s="42" t="str">
        <f t="shared" si="16"/>
        <v>—</v>
      </c>
      <c r="F139" s="42" t="str">
        <f t="shared" si="17"/>
        <v>—</v>
      </c>
      <c r="G139" s="42" t="str">
        <f t="shared" si="18"/>
        <v>—</v>
      </c>
      <c r="H139" s="42" t="str">
        <f t="shared" si="19"/>
        <v>—</v>
      </c>
      <c r="I139" s="42" t="str">
        <f t="shared" si="20"/>
        <v>—</v>
      </c>
      <c r="K139" s="24">
        <f>SUMIFS(科目余额表[期末借方],科目余额表[已审报表项目],K$1,科目余额表[科目名称],A139)-SUMIFS(科目余额表[期末贷方],科目余额表[已审报表项目],K$1,科目余额表[科目名称],A139)</f>
        <v>0</v>
      </c>
      <c r="L139" s="24">
        <f>SUMIFS(科目余额表[期末贷方],科目余额表[已审报表项目],L$1,科目余额表[科目名称],A139)-SUMIFS(科目余额表[期末借方],科目余额表[已审报表项目],L$1,科目余额表[科目名称],A139)</f>
        <v>0</v>
      </c>
      <c r="M139" s="24">
        <f>SUMIFS(科目余额表[期末借方],科目余额表[已审报表项目],M$1,科目余额表[科目名称],A139)-SUMIFS(科目余额表[期末贷方],科目余额表[已审报表项目],M$1,科目余额表[科目名称],A139)</f>
        <v>0</v>
      </c>
      <c r="N139" s="24">
        <f>SUMIFS(科目余额表[期末贷方],科目余额表[已审报表项目],N$1,科目余额表[科目名称],A139)-SUMIFS(科目余额表[期末借方],科目余额表[已审报表项目],N$1,科目余额表[科目名称],A139)</f>
        <v>0</v>
      </c>
      <c r="O139" s="24">
        <f>SUMIFS(科目余额表[期末借方],科目余额表[已审报表项目],O$1,科目余额表[科目名称],A139)-SUMIFS(科目余额表[期末贷方],科目余额表[已审报表项目],O$1,科目余额表[科目名称],A139)</f>
        <v>0</v>
      </c>
      <c r="P139" s="24">
        <f>SUMIFS(科目余额表[期末贷方],科目余额表[已审报表项目],P$1,科目余额表[科目名称],A139)-SUMIFS(科目余额表[期末借方],科目余额表[已审报表项目],P$1,科目余额表[科目名称],A139)</f>
        <v>0</v>
      </c>
      <c r="Q139" s="24">
        <f>SUMIFS(科目余额表[期末借方],科目余额表[已审报表项目],Q$1,科目余额表[科目名称],A139)-SUMIFS(科目余额表[期末贷方],科目余额表[已审报表项目],Q$1,科目余额表[科目名称],A139)</f>
        <v>0</v>
      </c>
      <c r="R139" s="24">
        <f>SUMIFS(科目余额表[期末贷方],科目余额表[已审报表项目],R$1,科目余额表[科目名称],A139)-SUMIFS(科目余额表[期末借方],科目余额表[已审报表项目],R$1,科目余额表[科目名称],A139)</f>
        <v>0</v>
      </c>
      <c r="S139" s="24">
        <f>SUMIFS(科目余额表[期末借方],科目余额表[已审报表项目],S$1,科目余额表[科目名称],A139)-SUMIFS(科目余额表[期末贷方],科目余额表[已审报表项目],S$1,科目余额表[科目名称],A139)</f>
        <v>0</v>
      </c>
      <c r="T139" s="24">
        <f>SUMIFS(科目余额表[期末贷方],科目余额表[已审报表项目],T$1,科目余额表[科目名称],A139)-SUMIFS(科目余额表[期末借方],科目余额表[已审报表项目],T$1,科目余额表[科目名称],A139)</f>
        <v>0</v>
      </c>
    </row>
    <row r="140" spans="2:20">
      <c r="B140" s="42" t="str">
        <f t="shared" si="14"/>
        <v>—</v>
      </c>
      <c r="C140" s="55" t="str">
        <f t="shared" si="15"/>
        <v>—</v>
      </c>
      <c r="E140" s="42" t="str">
        <f t="shared" si="16"/>
        <v>—</v>
      </c>
      <c r="F140" s="42" t="str">
        <f t="shared" si="17"/>
        <v>—</v>
      </c>
      <c r="G140" s="42" t="str">
        <f t="shared" si="18"/>
        <v>—</v>
      </c>
      <c r="H140" s="42" t="str">
        <f t="shared" si="19"/>
        <v>—</v>
      </c>
      <c r="I140" s="42" t="str">
        <f t="shared" si="20"/>
        <v>—</v>
      </c>
      <c r="K140" s="24">
        <f>SUMIFS(科目余额表[期末借方],科目余额表[已审报表项目],K$1,科目余额表[科目名称],A140)-SUMIFS(科目余额表[期末贷方],科目余额表[已审报表项目],K$1,科目余额表[科目名称],A140)</f>
        <v>0</v>
      </c>
      <c r="L140" s="24">
        <f>SUMIFS(科目余额表[期末贷方],科目余额表[已审报表项目],L$1,科目余额表[科目名称],A140)-SUMIFS(科目余额表[期末借方],科目余额表[已审报表项目],L$1,科目余额表[科目名称],A140)</f>
        <v>0</v>
      </c>
      <c r="M140" s="24">
        <f>SUMIFS(科目余额表[期末借方],科目余额表[已审报表项目],M$1,科目余额表[科目名称],A140)-SUMIFS(科目余额表[期末贷方],科目余额表[已审报表项目],M$1,科目余额表[科目名称],A140)</f>
        <v>0</v>
      </c>
      <c r="N140" s="24">
        <f>SUMIFS(科目余额表[期末贷方],科目余额表[已审报表项目],N$1,科目余额表[科目名称],A140)-SUMIFS(科目余额表[期末借方],科目余额表[已审报表项目],N$1,科目余额表[科目名称],A140)</f>
        <v>0</v>
      </c>
      <c r="O140" s="24">
        <f>SUMIFS(科目余额表[期末借方],科目余额表[已审报表项目],O$1,科目余额表[科目名称],A140)-SUMIFS(科目余额表[期末贷方],科目余额表[已审报表项目],O$1,科目余额表[科目名称],A140)</f>
        <v>0</v>
      </c>
      <c r="P140" s="24">
        <f>SUMIFS(科目余额表[期末贷方],科目余额表[已审报表项目],P$1,科目余额表[科目名称],A140)-SUMIFS(科目余额表[期末借方],科目余额表[已审报表项目],P$1,科目余额表[科目名称],A140)</f>
        <v>0</v>
      </c>
      <c r="Q140" s="24">
        <f>SUMIFS(科目余额表[期末借方],科目余额表[已审报表项目],Q$1,科目余额表[科目名称],A140)-SUMIFS(科目余额表[期末贷方],科目余额表[已审报表项目],Q$1,科目余额表[科目名称],A140)</f>
        <v>0</v>
      </c>
      <c r="R140" s="24">
        <f>SUMIFS(科目余额表[期末贷方],科目余额表[已审报表项目],R$1,科目余额表[科目名称],A140)-SUMIFS(科目余额表[期末借方],科目余额表[已审报表项目],R$1,科目余额表[科目名称],A140)</f>
        <v>0</v>
      </c>
      <c r="S140" s="24">
        <f>SUMIFS(科目余额表[期末借方],科目余额表[已审报表项目],S$1,科目余额表[科目名称],A140)-SUMIFS(科目余额表[期末贷方],科目余额表[已审报表项目],S$1,科目余额表[科目名称],A140)</f>
        <v>0</v>
      </c>
      <c r="T140" s="24">
        <f>SUMIFS(科目余额表[期末贷方],科目余额表[已审报表项目],T$1,科目余额表[科目名称],A140)-SUMIFS(科目余额表[期末借方],科目余额表[已审报表项目],T$1,科目余额表[科目名称],A140)</f>
        <v>0</v>
      </c>
    </row>
    <row r="141" spans="2:20">
      <c r="B141" s="42" t="str">
        <f t="shared" si="14"/>
        <v>—</v>
      </c>
      <c r="C141" s="55" t="str">
        <f t="shared" si="15"/>
        <v>—</v>
      </c>
      <c r="E141" s="42" t="str">
        <f t="shared" si="16"/>
        <v>—</v>
      </c>
      <c r="F141" s="42" t="str">
        <f t="shared" si="17"/>
        <v>—</v>
      </c>
      <c r="G141" s="42" t="str">
        <f t="shared" si="18"/>
        <v>—</v>
      </c>
      <c r="H141" s="42" t="str">
        <f t="shared" si="19"/>
        <v>—</v>
      </c>
      <c r="I141" s="42" t="str">
        <f t="shared" si="20"/>
        <v>—</v>
      </c>
      <c r="K141" s="24">
        <f>SUMIFS(科目余额表[期末借方],科目余额表[已审报表项目],K$1,科目余额表[科目名称],A141)-SUMIFS(科目余额表[期末贷方],科目余额表[已审报表项目],K$1,科目余额表[科目名称],A141)</f>
        <v>0</v>
      </c>
      <c r="L141" s="24">
        <f>SUMIFS(科目余额表[期末贷方],科目余额表[已审报表项目],L$1,科目余额表[科目名称],A141)-SUMIFS(科目余额表[期末借方],科目余额表[已审报表项目],L$1,科目余额表[科目名称],A141)</f>
        <v>0</v>
      </c>
      <c r="M141" s="24">
        <f>SUMIFS(科目余额表[期末借方],科目余额表[已审报表项目],M$1,科目余额表[科目名称],A141)-SUMIFS(科目余额表[期末贷方],科目余额表[已审报表项目],M$1,科目余额表[科目名称],A141)</f>
        <v>0</v>
      </c>
      <c r="N141" s="24">
        <f>SUMIFS(科目余额表[期末贷方],科目余额表[已审报表项目],N$1,科目余额表[科目名称],A141)-SUMIFS(科目余额表[期末借方],科目余额表[已审报表项目],N$1,科目余额表[科目名称],A141)</f>
        <v>0</v>
      </c>
      <c r="O141" s="24">
        <f>SUMIFS(科目余额表[期末借方],科目余额表[已审报表项目],O$1,科目余额表[科目名称],A141)-SUMIFS(科目余额表[期末贷方],科目余额表[已审报表项目],O$1,科目余额表[科目名称],A141)</f>
        <v>0</v>
      </c>
      <c r="P141" s="24">
        <f>SUMIFS(科目余额表[期末贷方],科目余额表[已审报表项目],P$1,科目余额表[科目名称],A141)-SUMIFS(科目余额表[期末借方],科目余额表[已审报表项目],P$1,科目余额表[科目名称],A141)</f>
        <v>0</v>
      </c>
      <c r="Q141" s="24">
        <f>SUMIFS(科目余额表[期末借方],科目余额表[已审报表项目],Q$1,科目余额表[科目名称],A141)-SUMIFS(科目余额表[期末贷方],科目余额表[已审报表项目],Q$1,科目余额表[科目名称],A141)</f>
        <v>0</v>
      </c>
      <c r="R141" s="24">
        <f>SUMIFS(科目余额表[期末贷方],科目余额表[已审报表项目],R$1,科目余额表[科目名称],A141)-SUMIFS(科目余额表[期末借方],科目余额表[已审报表项目],R$1,科目余额表[科目名称],A141)</f>
        <v>0</v>
      </c>
      <c r="S141" s="24">
        <f>SUMIFS(科目余额表[期末借方],科目余额表[已审报表项目],S$1,科目余额表[科目名称],A141)-SUMIFS(科目余额表[期末贷方],科目余额表[已审报表项目],S$1,科目余额表[科目名称],A141)</f>
        <v>0</v>
      </c>
      <c r="T141" s="24">
        <f>SUMIFS(科目余额表[期末贷方],科目余额表[已审报表项目],T$1,科目余额表[科目名称],A141)-SUMIFS(科目余额表[期末借方],科目余额表[已审报表项目],T$1,科目余额表[科目名称],A141)</f>
        <v>0</v>
      </c>
    </row>
    <row r="142" spans="2:20">
      <c r="B142" s="42" t="str">
        <f t="shared" si="14"/>
        <v>—</v>
      </c>
      <c r="C142" s="55" t="str">
        <f t="shared" si="15"/>
        <v>—</v>
      </c>
      <c r="E142" s="42" t="str">
        <f t="shared" si="16"/>
        <v>—</v>
      </c>
      <c r="F142" s="42" t="str">
        <f t="shared" si="17"/>
        <v>—</v>
      </c>
      <c r="G142" s="42" t="str">
        <f t="shared" si="18"/>
        <v>—</v>
      </c>
      <c r="H142" s="42" t="str">
        <f t="shared" si="19"/>
        <v>—</v>
      </c>
      <c r="I142" s="42" t="str">
        <f t="shared" si="20"/>
        <v>—</v>
      </c>
      <c r="K142" s="24">
        <f>SUMIFS(科目余额表[期末借方],科目余额表[已审报表项目],K$1,科目余额表[科目名称],A142)-SUMIFS(科目余额表[期末贷方],科目余额表[已审报表项目],K$1,科目余额表[科目名称],A142)</f>
        <v>0</v>
      </c>
      <c r="L142" s="24">
        <f>SUMIFS(科目余额表[期末贷方],科目余额表[已审报表项目],L$1,科目余额表[科目名称],A142)-SUMIFS(科目余额表[期末借方],科目余额表[已审报表项目],L$1,科目余额表[科目名称],A142)</f>
        <v>0</v>
      </c>
      <c r="M142" s="24">
        <f>SUMIFS(科目余额表[期末借方],科目余额表[已审报表项目],M$1,科目余额表[科目名称],A142)-SUMIFS(科目余额表[期末贷方],科目余额表[已审报表项目],M$1,科目余额表[科目名称],A142)</f>
        <v>0</v>
      </c>
      <c r="N142" s="24">
        <f>SUMIFS(科目余额表[期末贷方],科目余额表[已审报表项目],N$1,科目余额表[科目名称],A142)-SUMIFS(科目余额表[期末借方],科目余额表[已审报表项目],N$1,科目余额表[科目名称],A142)</f>
        <v>0</v>
      </c>
      <c r="O142" s="24">
        <f>SUMIFS(科目余额表[期末借方],科目余额表[已审报表项目],O$1,科目余额表[科目名称],A142)-SUMIFS(科目余额表[期末贷方],科目余额表[已审报表项目],O$1,科目余额表[科目名称],A142)</f>
        <v>0</v>
      </c>
      <c r="P142" s="24">
        <f>SUMIFS(科目余额表[期末贷方],科目余额表[已审报表项目],P$1,科目余额表[科目名称],A142)-SUMIFS(科目余额表[期末借方],科目余额表[已审报表项目],P$1,科目余额表[科目名称],A142)</f>
        <v>0</v>
      </c>
      <c r="Q142" s="24">
        <f>SUMIFS(科目余额表[期末借方],科目余额表[已审报表项目],Q$1,科目余额表[科目名称],A142)-SUMIFS(科目余额表[期末贷方],科目余额表[已审报表项目],Q$1,科目余额表[科目名称],A142)</f>
        <v>0</v>
      </c>
      <c r="R142" s="24">
        <f>SUMIFS(科目余额表[期末贷方],科目余额表[已审报表项目],R$1,科目余额表[科目名称],A142)-SUMIFS(科目余额表[期末借方],科目余额表[已审报表项目],R$1,科目余额表[科目名称],A142)</f>
        <v>0</v>
      </c>
      <c r="S142" s="24">
        <f>SUMIFS(科目余额表[期末借方],科目余额表[已审报表项目],S$1,科目余额表[科目名称],A142)-SUMIFS(科目余额表[期末贷方],科目余额表[已审报表项目],S$1,科目余额表[科目名称],A142)</f>
        <v>0</v>
      </c>
      <c r="T142" s="24">
        <f>SUMIFS(科目余额表[期末贷方],科目余额表[已审报表项目],T$1,科目余额表[科目名称],A142)-SUMIFS(科目余额表[期末借方],科目余额表[已审报表项目],T$1,科目余额表[科目名称],A142)</f>
        <v>0</v>
      </c>
    </row>
    <row r="143" spans="2:20">
      <c r="B143" s="42" t="str">
        <f t="shared" si="14"/>
        <v>—</v>
      </c>
      <c r="C143" s="55" t="str">
        <f t="shared" si="15"/>
        <v>—</v>
      </c>
      <c r="E143" s="42" t="str">
        <f t="shared" si="16"/>
        <v>—</v>
      </c>
      <c r="F143" s="42" t="str">
        <f t="shared" si="17"/>
        <v>—</v>
      </c>
      <c r="G143" s="42" t="str">
        <f t="shared" si="18"/>
        <v>—</v>
      </c>
      <c r="H143" s="42" t="str">
        <f t="shared" si="19"/>
        <v>—</v>
      </c>
      <c r="I143" s="42" t="str">
        <f t="shared" si="20"/>
        <v>—</v>
      </c>
      <c r="K143" s="24">
        <f>SUMIFS(科目余额表[期末借方],科目余额表[已审报表项目],K$1,科目余额表[科目名称],A143)-SUMIFS(科目余额表[期末贷方],科目余额表[已审报表项目],K$1,科目余额表[科目名称],A143)</f>
        <v>0</v>
      </c>
      <c r="L143" s="24">
        <f>SUMIFS(科目余额表[期末贷方],科目余额表[已审报表项目],L$1,科目余额表[科目名称],A143)-SUMIFS(科目余额表[期末借方],科目余额表[已审报表项目],L$1,科目余额表[科目名称],A143)</f>
        <v>0</v>
      </c>
      <c r="M143" s="24">
        <f>SUMIFS(科目余额表[期末借方],科目余额表[已审报表项目],M$1,科目余额表[科目名称],A143)-SUMIFS(科目余额表[期末贷方],科目余额表[已审报表项目],M$1,科目余额表[科目名称],A143)</f>
        <v>0</v>
      </c>
      <c r="N143" s="24">
        <f>SUMIFS(科目余额表[期末贷方],科目余额表[已审报表项目],N$1,科目余额表[科目名称],A143)-SUMIFS(科目余额表[期末借方],科目余额表[已审报表项目],N$1,科目余额表[科目名称],A143)</f>
        <v>0</v>
      </c>
      <c r="O143" s="24">
        <f>SUMIFS(科目余额表[期末借方],科目余额表[已审报表项目],O$1,科目余额表[科目名称],A143)-SUMIFS(科目余额表[期末贷方],科目余额表[已审报表项目],O$1,科目余额表[科目名称],A143)</f>
        <v>0</v>
      </c>
      <c r="P143" s="24">
        <f>SUMIFS(科目余额表[期末贷方],科目余额表[已审报表项目],P$1,科目余额表[科目名称],A143)-SUMIFS(科目余额表[期末借方],科目余额表[已审报表项目],P$1,科目余额表[科目名称],A143)</f>
        <v>0</v>
      </c>
      <c r="Q143" s="24">
        <f>SUMIFS(科目余额表[期末借方],科目余额表[已审报表项目],Q$1,科目余额表[科目名称],A143)-SUMIFS(科目余额表[期末贷方],科目余额表[已审报表项目],Q$1,科目余额表[科目名称],A143)</f>
        <v>0</v>
      </c>
      <c r="R143" s="24">
        <f>SUMIFS(科目余额表[期末贷方],科目余额表[已审报表项目],R$1,科目余额表[科目名称],A143)-SUMIFS(科目余额表[期末借方],科目余额表[已审报表项目],R$1,科目余额表[科目名称],A143)</f>
        <v>0</v>
      </c>
      <c r="S143" s="24">
        <f>SUMIFS(科目余额表[期末借方],科目余额表[已审报表项目],S$1,科目余额表[科目名称],A143)-SUMIFS(科目余额表[期末贷方],科目余额表[已审报表项目],S$1,科目余额表[科目名称],A143)</f>
        <v>0</v>
      </c>
      <c r="T143" s="24">
        <f>SUMIFS(科目余额表[期末贷方],科目余额表[已审报表项目],T$1,科目余额表[科目名称],A143)-SUMIFS(科目余额表[期末借方],科目余额表[已审报表项目],T$1,科目余额表[科目名称],A143)</f>
        <v>0</v>
      </c>
    </row>
    <row r="144" spans="2:20">
      <c r="B144" s="42" t="str">
        <f t="shared" si="14"/>
        <v>—</v>
      </c>
      <c r="C144" s="55" t="str">
        <f t="shared" si="15"/>
        <v>—</v>
      </c>
      <c r="E144" s="42" t="str">
        <f t="shared" si="16"/>
        <v>—</v>
      </c>
      <c r="F144" s="42" t="str">
        <f t="shared" si="17"/>
        <v>—</v>
      </c>
      <c r="G144" s="42" t="str">
        <f t="shared" si="18"/>
        <v>—</v>
      </c>
      <c r="H144" s="42" t="str">
        <f t="shared" si="19"/>
        <v>—</v>
      </c>
      <c r="I144" s="42" t="str">
        <f t="shared" si="20"/>
        <v>—</v>
      </c>
      <c r="K144" s="24">
        <f>SUMIFS(科目余额表[期末借方],科目余额表[已审报表项目],K$1,科目余额表[科目名称],A144)-SUMIFS(科目余额表[期末贷方],科目余额表[已审报表项目],K$1,科目余额表[科目名称],A144)</f>
        <v>0</v>
      </c>
      <c r="L144" s="24">
        <f>SUMIFS(科目余额表[期末贷方],科目余额表[已审报表项目],L$1,科目余额表[科目名称],A144)-SUMIFS(科目余额表[期末借方],科目余额表[已审报表项目],L$1,科目余额表[科目名称],A144)</f>
        <v>0</v>
      </c>
      <c r="M144" s="24">
        <f>SUMIFS(科目余额表[期末借方],科目余额表[已审报表项目],M$1,科目余额表[科目名称],A144)-SUMIFS(科目余额表[期末贷方],科目余额表[已审报表项目],M$1,科目余额表[科目名称],A144)</f>
        <v>0</v>
      </c>
      <c r="N144" s="24">
        <f>SUMIFS(科目余额表[期末贷方],科目余额表[已审报表项目],N$1,科目余额表[科目名称],A144)-SUMIFS(科目余额表[期末借方],科目余额表[已审报表项目],N$1,科目余额表[科目名称],A144)</f>
        <v>0</v>
      </c>
      <c r="O144" s="24">
        <f>SUMIFS(科目余额表[期末借方],科目余额表[已审报表项目],O$1,科目余额表[科目名称],A144)-SUMIFS(科目余额表[期末贷方],科目余额表[已审报表项目],O$1,科目余额表[科目名称],A144)</f>
        <v>0</v>
      </c>
      <c r="P144" s="24">
        <f>SUMIFS(科目余额表[期末贷方],科目余额表[已审报表项目],P$1,科目余额表[科目名称],A144)-SUMIFS(科目余额表[期末借方],科目余额表[已审报表项目],P$1,科目余额表[科目名称],A144)</f>
        <v>0</v>
      </c>
      <c r="Q144" s="24">
        <f>SUMIFS(科目余额表[期末借方],科目余额表[已审报表项目],Q$1,科目余额表[科目名称],A144)-SUMIFS(科目余额表[期末贷方],科目余额表[已审报表项目],Q$1,科目余额表[科目名称],A144)</f>
        <v>0</v>
      </c>
      <c r="R144" s="24">
        <f>SUMIFS(科目余额表[期末贷方],科目余额表[已审报表项目],R$1,科目余额表[科目名称],A144)-SUMIFS(科目余额表[期末借方],科目余额表[已审报表项目],R$1,科目余额表[科目名称],A144)</f>
        <v>0</v>
      </c>
      <c r="S144" s="24">
        <f>SUMIFS(科目余额表[期末借方],科目余额表[已审报表项目],S$1,科目余额表[科目名称],A144)-SUMIFS(科目余额表[期末贷方],科目余额表[已审报表项目],S$1,科目余额表[科目名称],A144)</f>
        <v>0</v>
      </c>
      <c r="T144" s="24">
        <f>SUMIFS(科目余额表[期末贷方],科目余额表[已审报表项目],T$1,科目余额表[科目名称],A144)-SUMIFS(科目余额表[期末借方],科目余额表[已审报表项目],T$1,科目余额表[科目名称],A144)</f>
        <v>0</v>
      </c>
    </row>
    <row r="145" spans="2:20">
      <c r="B145" s="42" t="str">
        <f t="shared" si="14"/>
        <v>—</v>
      </c>
      <c r="C145" s="55" t="str">
        <f t="shared" si="15"/>
        <v>—</v>
      </c>
      <c r="E145" s="42" t="str">
        <f t="shared" si="16"/>
        <v>—</v>
      </c>
      <c r="F145" s="42" t="str">
        <f t="shared" si="17"/>
        <v>—</v>
      </c>
      <c r="G145" s="42" t="str">
        <f t="shared" si="18"/>
        <v>—</v>
      </c>
      <c r="H145" s="42" t="str">
        <f t="shared" si="19"/>
        <v>—</v>
      </c>
      <c r="I145" s="42" t="str">
        <f t="shared" si="20"/>
        <v>—</v>
      </c>
      <c r="K145" s="24">
        <f>SUMIFS(科目余额表[期末借方],科目余额表[已审报表项目],K$1,科目余额表[科目名称],A145)-SUMIFS(科目余额表[期末贷方],科目余额表[已审报表项目],K$1,科目余额表[科目名称],A145)</f>
        <v>0</v>
      </c>
      <c r="L145" s="24">
        <f>SUMIFS(科目余额表[期末贷方],科目余额表[已审报表项目],L$1,科目余额表[科目名称],A145)-SUMIFS(科目余额表[期末借方],科目余额表[已审报表项目],L$1,科目余额表[科目名称],A145)</f>
        <v>0</v>
      </c>
      <c r="M145" s="24">
        <f>SUMIFS(科目余额表[期末借方],科目余额表[已审报表项目],M$1,科目余额表[科目名称],A145)-SUMIFS(科目余额表[期末贷方],科目余额表[已审报表项目],M$1,科目余额表[科目名称],A145)</f>
        <v>0</v>
      </c>
      <c r="N145" s="24">
        <f>SUMIFS(科目余额表[期末贷方],科目余额表[已审报表项目],N$1,科目余额表[科目名称],A145)-SUMIFS(科目余额表[期末借方],科目余额表[已审报表项目],N$1,科目余额表[科目名称],A145)</f>
        <v>0</v>
      </c>
      <c r="O145" s="24">
        <f>SUMIFS(科目余额表[期末借方],科目余额表[已审报表项目],O$1,科目余额表[科目名称],A145)-SUMIFS(科目余额表[期末贷方],科目余额表[已审报表项目],O$1,科目余额表[科目名称],A145)</f>
        <v>0</v>
      </c>
      <c r="P145" s="24">
        <f>SUMIFS(科目余额表[期末贷方],科目余额表[已审报表项目],P$1,科目余额表[科目名称],A145)-SUMIFS(科目余额表[期末借方],科目余额表[已审报表项目],P$1,科目余额表[科目名称],A145)</f>
        <v>0</v>
      </c>
      <c r="Q145" s="24">
        <f>SUMIFS(科目余额表[期末借方],科目余额表[已审报表项目],Q$1,科目余额表[科目名称],A145)-SUMIFS(科目余额表[期末贷方],科目余额表[已审报表项目],Q$1,科目余额表[科目名称],A145)</f>
        <v>0</v>
      </c>
      <c r="R145" s="24">
        <f>SUMIFS(科目余额表[期末贷方],科目余额表[已审报表项目],R$1,科目余额表[科目名称],A145)-SUMIFS(科目余额表[期末借方],科目余额表[已审报表项目],R$1,科目余额表[科目名称],A145)</f>
        <v>0</v>
      </c>
      <c r="S145" s="24">
        <f>SUMIFS(科目余额表[期末借方],科目余额表[已审报表项目],S$1,科目余额表[科目名称],A145)-SUMIFS(科目余额表[期末贷方],科目余额表[已审报表项目],S$1,科目余额表[科目名称],A145)</f>
        <v>0</v>
      </c>
      <c r="T145" s="24">
        <f>SUMIFS(科目余额表[期末贷方],科目余额表[已审报表项目],T$1,科目余额表[科目名称],A145)-SUMIFS(科目余额表[期末借方],科目余额表[已审报表项目],T$1,科目余额表[科目名称],A145)</f>
        <v>0</v>
      </c>
    </row>
    <row r="146" spans="2:20">
      <c r="B146" s="42" t="str">
        <f t="shared" si="14"/>
        <v>—</v>
      </c>
      <c r="C146" s="55" t="str">
        <f t="shared" si="15"/>
        <v>—</v>
      </c>
      <c r="E146" s="42" t="str">
        <f t="shared" si="16"/>
        <v>—</v>
      </c>
      <c r="F146" s="42" t="str">
        <f t="shared" si="17"/>
        <v>—</v>
      </c>
      <c r="G146" s="42" t="str">
        <f t="shared" si="18"/>
        <v>—</v>
      </c>
      <c r="H146" s="42" t="str">
        <f t="shared" si="19"/>
        <v>—</v>
      </c>
      <c r="I146" s="42" t="str">
        <f t="shared" si="20"/>
        <v>—</v>
      </c>
      <c r="K146" s="24">
        <f>SUMIFS(科目余额表[期末借方],科目余额表[已审报表项目],K$1,科目余额表[科目名称],A146)-SUMIFS(科目余额表[期末贷方],科目余额表[已审报表项目],K$1,科目余额表[科目名称],A146)</f>
        <v>0</v>
      </c>
      <c r="L146" s="24">
        <f>SUMIFS(科目余额表[期末贷方],科目余额表[已审报表项目],L$1,科目余额表[科目名称],A146)-SUMIFS(科目余额表[期末借方],科目余额表[已审报表项目],L$1,科目余额表[科目名称],A146)</f>
        <v>0</v>
      </c>
      <c r="M146" s="24">
        <f>SUMIFS(科目余额表[期末借方],科目余额表[已审报表项目],M$1,科目余额表[科目名称],A146)-SUMIFS(科目余额表[期末贷方],科目余额表[已审报表项目],M$1,科目余额表[科目名称],A146)</f>
        <v>0</v>
      </c>
      <c r="N146" s="24">
        <f>SUMIFS(科目余额表[期末贷方],科目余额表[已审报表项目],N$1,科目余额表[科目名称],A146)-SUMIFS(科目余额表[期末借方],科目余额表[已审报表项目],N$1,科目余额表[科目名称],A146)</f>
        <v>0</v>
      </c>
      <c r="O146" s="24">
        <f>SUMIFS(科目余额表[期末借方],科目余额表[已审报表项目],O$1,科目余额表[科目名称],A146)-SUMIFS(科目余额表[期末贷方],科目余额表[已审报表项目],O$1,科目余额表[科目名称],A146)</f>
        <v>0</v>
      </c>
      <c r="P146" s="24">
        <f>SUMIFS(科目余额表[期末贷方],科目余额表[已审报表项目],P$1,科目余额表[科目名称],A146)-SUMIFS(科目余额表[期末借方],科目余额表[已审报表项目],P$1,科目余额表[科目名称],A146)</f>
        <v>0</v>
      </c>
      <c r="Q146" s="24">
        <f>SUMIFS(科目余额表[期末借方],科目余额表[已审报表项目],Q$1,科目余额表[科目名称],A146)-SUMIFS(科目余额表[期末贷方],科目余额表[已审报表项目],Q$1,科目余额表[科目名称],A146)</f>
        <v>0</v>
      </c>
      <c r="R146" s="24">
        <f>SUMIFS(科目余额表[期末贷方],科目余额表[已审报表项目],R$1,科目余额表[科目名称],A146)-SUMIFS(科目余额表[期末借方],科目余额表[已审报表项目],R$1,科目余额表[科目名称],A146)</f>
        <v>0</v>
      </c>
      <c r="S146" s="24">
        <f>SUMIFS(科目余额表[期末借方],科目余额表[已审报表项目],S$1,科目余额表[科目名称],A146)-SUMIFS(科目余额表[期末贷方],科目余额表[已审报表项目],S$1,科目余额表[科目名称],A146)</f>
        <v>0</v>
      </c>
      <c r="T146" s="24">
        <f>SUMIFS(科目余额表[期末贷方],科目余额表[已审报表项目],T$1,科目余额表[科目名称],A146)-SUMIFS(科目余额表[期末借方],科目余额表[已审报表项目],T$1,科目余额表[科目名称],A146)</f>
        <v>0</v>
      </c>
    </row>
    <row r="147" spans="2:20">
      <c r="B147" s="42" t="str">
        <f t="shared" si="14"/>
        <v>—</v>
      </c>
      <c r="C147" s="55" t="str">
        <f t="shared" si="15"/>
        <v>—</v>
      </c>
      <c r="E147" s="42" t="str">
        <f t="shared" si="16"/>
        <v>—</v>
      </c>
      <c r="F147" s="42" t="str">
        <f t="shared" si="17"/>
        <v>—</v>
      </c>
      <c r="G147" s="42" t="str">
        <f t="shared" si="18"/>
        <v>—</v>
      </c>
      <c r="H147" s="42" t="str">
        <f t="shared" si="19"/>
        <v>—</v>
      </c>
      <c r="I147" s="42" t="str">
        <f t="shared" si="20"/>
        <v>—</v>
      </c>
      <c r="K147" s="24">
        <f>SUMIFS(科目余额表[期末借方],科目余额表[已审报表项目],K$1,科目余额表[科目名称],A147)-SUMIFS(科目余额表[期末贷方],科目余额表[已审报表项目],K$1,科目余额表[科目名称],A147)</f>
        <v>0</v>
      </c>
      <c r="L147" s="24">
        <f>SUMIFS(科目余额表[期末贷方],科目余额表[已审报表项目],L$1,科目余额表[科目名称],A147)-SUMIFS(科目余额表[期末借方],科目余额表[已审报表项目],L$1,科目余额表[科目名称],A147)</f>
        <v>0</v>
      </c>
      <c r="M147" s="24">
        <f>SUMIFS(科目余额表[期末借方],科目余额表[已审报表项目],M$1,科目余额表[科目名称],A147)-SUMIFS(科目余额表[期末贷方],科目余额表[已审报表项目],M$1,科目余额表[科目名称],A147)</f>
        <v>0</v>
      </c>
      <c r="N147" s="24">
        <f>SUMIFS(科目余额表[期末贷方],科目余额表[已审报表项目],N$1,科目余额表[科目名称],A147)-SUMIFS(科目余额表[期末借方],科目余额表[已审报表项目],N$1,科目余额表[科目名称],A147)</f>
        <v>0</v>
      </c>
      <c r="O147" s="24">
        <f>SUMIFS(科目余额表[期末借方],科目余额表[已审报表项目],O$1,科目余额表[科目名称],A147)-SUMIFS(科目余额表[期末贷方],科目余额表[已审报表项目],O$1,科目余额表[科目名称],A147)</f>
        <v>0</v>
      </c>
      <c r="P147" s="24">
        <f>SUMIFS(科目余额表[期末贷方],科目余额表[已审报表项目],P$1,科目余额表[科目名称],A147)-SUMIFS(科目余额表[期末借方],科目余额表[已审报表项目],P$1,科目余额表[科目名称],A147)</f>
        <v>0</v>
      </c>
      <c r="Q147" s="24">
        <f>SUMIFS(科目余额表[期末借方],科目余额表[已审报表项目],Q$1,科目余额表[科目名称],A147)-SUMIFS(科目余额表[期末贷方],科目余额表[已审报表项目],Q$1,科目余额表[科目名称],A147)</f>
        <v>0</v>
      </c>
      <c r="R147" s="24">
        <f>SUMIFS(科目余额表[期末贷方],科目余额表[已审报表项目],R$1,科目余额表[科目名称],A147)-SUMIFS(科目余额表[期末借方],科目余额表[已审报表项目],R$1,科目余额表[科目名称],A147)</f>
        <v>0</v>
      </c>
      <c r="S147" s="24">
        <f>SUMIFS(科目余额表[期末借方],科目余额表[已审报表项目],S$1,科目余额表[科目名称],A147)-SUMIFS(科目余额表[期末贷方],科目余额表[已审报表项目],S$1,科目余额表[科目名称],A147)</f>
        <v>0</v>
      </c>
      <c r="T147" s="24">
        <f>SUMIFS(科目余额表[期末贷方],科目余额表[已审报表项目],T$1,科目余额表[科目名称],A147)-SUMIFS(科目余额表[期末借方],科目余额表[已审报表项目],T$1,科目余额表[科目名称],A147)</f>
        <v>0</v>
      </c>
    </row>
    <row r="148" spans="2:20">
      <c r="B148" s="42" t="str">
        <f t="shared" si="14"/>
        <v>—</v>
      </c>
      <c r="C148" s="55" t="str">
        <f t="shared" si="15"/>
        <v>—</v>
      </c>
      <c r="E148" s="42" t="str">
        <f t="shared" si="16"/>
        <v>—</v>
      </c>
      <c r="F148" s="42" t="str">
        <f t="shared" si="17"/>
        <v>—</v>
      </c>
      <c r="G148" s="42" t="str">
        <f t="shared" si="18"/>
        <v>—</v>
      </c>
      <c r="H148" s="42" t="str">
        <f t="shared" si="19"/>
        <v>—</v>
      </c>
      <c r="I148" s="42" t="str">
        <f t="shared" si="20"/>
        <v>—</v>
      </c>
      <c r="K148" s="24">
        <f>SUMIFS(科目余额表[期末借方],科目余额表[已审报表项目],K$1,科目余额表[科目名称],A148)-SUMIFS(科目余额表[期末贷方],科目余额表[已审报表项目],K$1,科目余额表[科目名称],A148)</f>
        <v>0</v>
      </c>
      <c r="L148" s="24">
        <f>SUMIFS(科目余额表[期末贷方],科目余额表[已审报表项目],L$1,科目余额表[科目名称],A148)-SUMIFS(科目余额表[期末借方],科目余额表[已审报表项目],L$1,科目余额表[科目名称],A148)</f>
        <v>0</v>
      </c>
      <c r="M148" s="24">
        <f>SUMIFS(科目余额表[期末借方],科目余额表[已审报表项目],M$1,科目余额表[科目名称],A148)-SUMIFS(科目余额表[期末贷方],科目余额表[已审报表项目],M$1,科目余额表[科目名称],A148)</f>
        <v>0</v>
      </c>
      <c r="N148" s="24">
        <f>SUMIFS(科目余额表[期末贷方],科目余额表[已审报表项目],N$1,科目余额表[科目名称],A148)-SUMIFS(科目余额表[期末借方],科目余额表[已审报表项目],N$1,科目余额表[科目名称],A148)</f>
        <v>0</v>
      </c>
      <c r="O148" s="24">
        <f>SUMIFS(科目余额表[期末借方],科目余额表[已审报表项目],O$1,科目余额表[科目名称],A148)-SUMIFS(科目余额表[期末贷方],科目余额表[已审报表项目],O$1,科目余额表[科目名称],A148)</f>
        <v>0</v>
      </c>
      <c r="P148" s="24">
        <f>SUMIFS(科目余额表[期末贷方],科目余额表[已审报表项目],P$1,科目余额表[科目名称],A148)-SUMIFS(科目余额表[期末借方],科目余额表[已审报表项目],P$1,科目余额表[科目名称],A148)</f>
        <v>0</v>
      </c>
      <c r="Q148" s="24">
        <f>SUMIFS(科目余额表[期末借方],科目余额表[已审报表项目],Q$1,科目余额表[科目名称],A148)-SUMIFS(科目余额表[期末贷方],科目余额表[已审报表项目],Q$1,科目余额表[科目名称],A148)</f>
        <v>0</v>
      </c>
      <c r="R148" s="24">
        <f>SUMIFS(科目余额表[期末贷方],科目余额表[已审报表项目],R$1,科目余额表[科目名称],A148)-SUMIFS(科目余额表[期末借方],科目余额表[已审报表项目],R$1,科目余额表[科目名称],A148)</f>
        <v>0</v>
      </c>
      <c r="S148" s="24">
        <f>SUMIFS(科目余额表[期末借方],科目余额表[已审报表项目],S$1,科目余额表[科目名称],A148)-SUMIFS(科目余额表[期末贷方],科目余额表[已审报表项目],S$1,科目余额表[科目名称],A148)</f>
        <v>0</v>
      </c>
      <c r="T148" s="24">
        <f>SUMIFS(科目余额表[期末贷方],科目余额表[已审报表项目],T$1,科目余额表[科目名称],A148)-SUMIFS(科目余额表[期末借方],科目余额表[已审报表项目],T$1,科目余额表[科目名称],A148)</f>
        <v>0</v>
      </c>
    </row>
    <row r="149" spans="2:20">
      <c r="B149" s="42" t="str">
        <f t="shared" si="14"/>
        <v>—</v>
      </c>
      <c r="C149" s="55" t="str">
        <f t="shared" si="15"/>
        <v>—</v>
      </c>
      <c r="E149" s="42" t="str">
        <f t="shared" si="16"/>
        <v>—</v>
      </c>
      <c r="F149" s="42" t="str">
        <f t="shared" si="17"/>
        <v>—</v>
      </c>
      <c r="G149" s="42" t="str">
        <f t="shared" si="18"/>
        <v>—</v>
      </c>
      <c r="H149" s="42" t="str">
        <f t="shared" si="19"/>
        <v>—</v>
      </c>
      <c r="I149" s="42" t="str">
        <f t="shared" si="20"/>
        <v>—</v>
      </c>
      <c r="K149" s="24">
        <f>SUMIFS(科目余额表[期末借方],科目余额表[已审报表项目],K$1,科目余额表[科目名称],A149)-SUMIFS(科目余额表[期末贷方],科目余额表[已审报表项目],K$1,科目余额表[科目名称],A149)</f>
        <v>0</v>
      </c>
      <c r="L149" s="24">
        <f>SUMIFS(科目余额表[期末贷方],科目余额表[已审报表项目],L$1,科目余额表[科目名称],A149)-SUMIFS(科目余额表[期末借方],科目余额表[已审报表项目],L$1,科目余额表[科目名称],A149)</f>
        <v>0</v>
      </c>
      <c r="M149" s="24">
        <f>SUMIFS(科目余额表[期末借方],科目余额表[已审报表项目],M$1,科目余额表[科目名称],A149)-SUMIFS(科目余额表[期末贷方],科目余额表[已审报表项目],M$1,科目余额表[科目名称],A149)</f>
        <v>0</v>
      </c>
      <c r="N149" s="24">
        <f>SUMIFS(科目余额表[期末贷方],科目余额表[已审报表项目],N$1,科目余额表[科目名称],A149)-SUMIFS(科目余额表[期末借方],科目余额表[已审报表项目],N$1,科目余额表[科目名称],A149)</f>
        <v>0</v>
      </c>
      <c r="O149" s="24">
        <f>SUMIFS(科目余额表[期末借方],科目余额表[已审报表项目],O$1,科目余额表[科目名称],A149)-SUMIFS(科目余额表[期末贷方],科目余额表[已审报表项目],O$1,科目余额表[科目名称],A149)</f>
        <v>0</v>
      </c>
      <c r="P149" s="24">
        <f>SUMIFS(科目余额表[期末贷方],科目余额表[已审报表项目],P$1,科目余额表[科目名称],A149)-SUMIFS(科目余额表[期末借方],科目余额表[已审报表项目],P$1,科目余额表[科目名称],A149)</f>
        <v>0</v>
      </c>
      <c r="Q149" s="24">
        <f>SUMIFS(科目余额表[期末借方],科目余额表[已审报表项目],Q$1,科目余额表[科目名称],A149)-SUMIFS(科目余额表[期末贷方],科目余额表[已审报表项目],Q$1,科目余额表[科目名称],A149)</f>
        <v>0</v>
      </c>
      <c r="R149" s="24">
        <f>SUMIFS(科目余额表[期末贷方],科目余额表[已审报表项目],R$1,科目余额表[科目名称],A149)-SUMIFS(科目余额表[期末借方],科目余额表[已审报表项目],R$1,科目余额表[科目名称],A149)</f>
        <v>0</v>
      </c>
      <c r="S149" s="24">
        <f>SUMIFS(科目余额表[期末借方],科目余额表[已审报表项目],S$1,科目余额表[科目名称],A149)-SUMIFS(科目余额表[期末贷方],科目余额表[已审报表项目],S$1,科目余额表[科目名称],A149)</f>
        <v>0</v>
      </c>
      <c r="T149" s="24">
        <f>SUMIFS(科目余额表[期末贷方],科目余额表[已审报表项目],T$1,科目余额表[科目名称],A149)-SUMIFS(科目余额表[期末借方],科目余额表[已审报表项目],T$1,科目余额表[科目名称],A149)</f>
        <v>0</v>
      </c>
    </row>
    <row r="150" spans="2:20">
      <c r="B150" s="42" t="str">
        <f t="shared" si="14"/>
        <v>—</v>
      </c>
      <c r="C150" s="55" t="str">
        <f t="shared" si="15"/>
        <v>—</v>
      </c>
      <c r="E150" s="42" t="str">
        <f t="shared" si="16"/>
        <v>—</v>
      </c>
      <c r="F150" s="42" t="str">
        <f t="shared" si="17"/>
        <v>—</v>
      </c>
      <c r="G150" s="42" t="str">
        <f t="shared" si="18"/>
        <v>—</v>
      </c>
      <c r="H150" s="42" t="str">
        <f t="shared" si="19"/>
        <v>—</v>
      </c>
      <c r="I150" s="42" t="str">
        <f t="shared" si="20"/>
        <v>—</v>
      </c>
      <c r="K150" s="24">
        <f>SUMIFS(科目余额表[期末借方],科目余额表[已审报表项目],K$1,科目余额表[科目名称],A150)-SUMIFS(科目余额表[期末贷方],科目余额表[已审报表项目],K$1,科目余额表[科目名称],A150)</f>
        <v>0</v>
      </c>
      <c r="L150" s="24">
        <f>SUMIFS(科目余额表[期末贷方],科目余额表[已审报表项目],L$1,科目余额表[科目名称],A150)-SUMIFS(科目余额表[期末借方],科目余额表[已审报表项目],L$1,科目余额表[科目名称],A150)</f>
        <v>0</v>
      </c>
      <c r="M150" s="24">
        <f>SUMIFS(科目余额表[期末借方],科目余额表[已审报表项目],M$1,科目余额表[科目名称],A150)-SUMIFS(科目余额表[期末贷方],科目余额表[已审报表项目],M$1,科目余额表[科目名称],A150)</f>
        <v>0</v>
      </c>
      <c r="N150" s="24">
        <f>SUMIFS(科目余额表[期末贷方],科目余额表[已审报表项目],N$1,科目余额表[科目名称],A150)-SUMIFS(科目余额表[期末借方],科目余额表[已审报表项目],N$1,科目余额表[科目名称],A150)</f>
        <v>0</v>
      </c>
      <c r="O150" s="24">
        <f>SUMIFS(科目余额表[期末借方],科目余额表[已审报表项目],O$1,科目余额表[科目名称],A150)-SUMIFS(科目余额表[期末贷方],科目余额表[已审报表项目],O$1,科目余额表[科目名称],A150)</f>
        <v>0</v>
      </c>
      <c r="P150" s="24">
        <f>SUMIFS(科目余额表[期末贷方],科目余额表[已审报表项目],P$1,科目余额表[科目名称],A150)-SUMIFS(科目余额表[期末借方],科目余额表[已审报表项目],P$1,科目余额表[科目名称],A150)</f>
        <v>0</v>
      </c>
      <c r="Q150" s="24">
        <f>SUMIFS(科目余额表[期末借方],科目余额表[已审报表项目],Q$1,科目余额表[科目名称],A150)-SUMIFS(科目余额表[期末贷方],科目余额表[已审报表项目],Q$1,科目余额表[科目名称],A150)</f>
        <v>0</v>
      </c>
      <c r="R150" s="24">
        <f>SUMIFS(科目余额表[期末贷方],科目余额表[已审报表项目],R$1,科目余额表[科目名称],A150)-SUMIFS(科目余额表[期末借方],科目余额表[已审报表项目],R$1,科目余额表[科目名称],A150)</f>
        <v>0</v>
      </c>
      <c r="S150" s="24">
        <f>SUMIFS(科目余额表[期末借方],科目余额表[已审报表项目],S$1,科目余额表[科目名称],A150)-SUMIFS(科目余额表[期末贷方],科目余额表[已审报表项目],S$1,科目余额表[科目名称],A150)</f>
        <v>0</v>
      </c>
      <c r="T150" s="24">
        <f>SUMIFS(科目余额表[期末贷方],科目余额表[已审报表项目],T$1,科目余额表[科目名称],A150)-SUMIFS(科目余额表[期末借方],科目余额表[已审报表项目],T$1,科目余额表[科目名称],A150)</f>
        <v>0</v>
      </c>
    </row>
    <row r="151" spans="2:20">
      <c r="B151" s="42" t="str">
        <f t="shared" si="14"/>
        <v>—</v>
      </c>
      <c r="C151" s="55" t="str">
        <f t="shared" si="15"/>
        <v>—</v>
      </c>
      <c r="E151" s="42" t="str">
        <f t="shared" si="16"/>
        <v>—</v>
      </c>
      <c r="F151" s="42" t="str">
        <f t="shared" si="17"/>
        <v>—</v>
      </c>
      <c r="G151" s="42" t="str">
        <f t="shared" si="18"/>
        <v>—</v>
      </c>
      <c r="H151" s="42" t="str">
        <f t="shared" si="19"/>
        <v>—</v>
      </c>
      <c r="I151" s="42" t="str">
        <f t="shared" si="20"/>
        <v>—</v>
      </c>
      <c r="K151" s="24">
        <f>SUMIFS(科目余额表[期末借方],科目余额表[已审报表项目],K$1,科目余额表[科目名称],A151)-SUMIFS(科目余额表[期末贷方],科目余额表[已审报表项目],K$1,科目余额表[科目名称],A151)</f>
        <v>0</v>
      </c>
      <c r="L151" s="24">
        <f>SUMIFS(科目余额表[期末贷方],科目余额表[已审报表项目],L$1,科目余额表[科目名称],A151)-SUMIFS(科目余额表[期末借方],科目余额表[已审报表项目],L$1,科目余额表[科目名称],A151)</f>
        <v>0</v>
      </c>
      <c r="M151" s="24">
        <f>SUMIFS(科目余额表[期末借方],科目余额表[已审报表项目],M$1,科目余额表[科目名称],A151)-SUMIFS(科目余额表[期末贷方],科目余额表[已审报表项目],M$1,科目余额表[科目名称],A151)</f>
        <v>0</v>
      </c>
      <c r="N151" s="24">
        <f>SUMIFS(科目余额表[期末贷方],科目余额表[已审报表项目],N$1,科目余额表[科目名称],A151)-SUMIFS(科目余额表[期末借方],科目余额表[已审报表项目],N$1,科目余额表[科目名称],A151)</f>
        <v>0</v>
      </c>
      <c r="O151" s="24">
        <f>SUMIFS(科目余额表[期末借方],科目余额表[已审报表项目],O$1,科目余额表[科目名称],A151)-SUMIFS(科目余额表[期末贷方],科目余额表[已审报表项目],O$1,科目余额表[科目名称],A151)</f>
        <v>0</v>
      </c>
      <c r="P151" s="24">
        <f>SUMIFS(科目余额表[期末贷方],科目余额表[已审报表项目],P$1,科目余额表[科目名称],A151)-SUMIFS(科目余额表[期末借方],科目余额表[已审报表项目],P$1,科目余额表[科目名称],A151)</f>
        <v>0</v>
      </c>
      <c r="Q151" s="24">
        <f>SUMIFS(科目余额表[期末借方],科目余额表[已审报表项目],Q$1,科目余额表[科目名称],A151)-SUMIFS(科目余额表[期末贷方],科目余额表[已审报表项目],Q$1,科目余额表[科目名称],A151)</f>
        <v>0</v>
      </c>
      <c r="R151" s="24">
        <f>SUMIFS(科目余额表[期末贷方],科目余额表[已审报表项目],R$1,科目余额表[科目名称],A151)-SUMIFS(科目余额表[期末借方],科目余额表[已审报表项目],R$1,科目余额表[科目名称],A151)</f>
        <v>0</v>
      </c>
      <c r="S151" s="24">
        <f>SUMIFS(科目余额表[期末借方],科目余额表[已审报表项目],S$1,科目余额表[科目名称],A151)-SUMIFS(科目余额表[期末贷方],科目余额表[已审报表项目],S$1,科目余额表[科目名称],A151)</f>
        <v>0</v>
      </c>
      <c r="T151" s="24">
        <f>SUMIFS(科目余额表[期末贷方],科目余额表[已审报表项目],T$1,科目余额表[科目名称],A151)-SUMIFS(科目余额表[期末借方],科目余额表[已审报表项目],T$1,科目余额表[科目名称],A151)</f>
        <v>0</v>
      </c>
    </row>
    <row r="152" spans="2:20">
      <c r="B152" s="42" t="str">
        <f t="shared" si="14"/>
        <v>—</v>
      </c>
      <c r="C152" s="55" t="str">
        <f t="shared" si="15"/>
        <v>—</v>
      </c>
      <c r="E152" s="42" t="str">
        <f t="shared" si="16"/>
        <v>—</v>
      </c>
      <c r="F152" s="42" t="str">
        <f t="shared" si="17"/>
        <v>—</v>
      </c>
      <c r="G152" s="42" t="str">
        <f t="shared" si="18"/>
        <v>—</v>
      </c>
      <c r="H152" s="42" t="str">
        <f t="shared" si="19"/>
        <v>—</v>
      </c>
      <c r="I152" s="42" t="str">
        <f t="shared" si="20"/>
        <v>—</v>
      </c>
      <c r="K152" s="24">
        <f>SUMIFS(科目余额表[期末借方],科目余额表[已审报表项目],K$1,科目余额表[科目名称],A152)-SUMIFS(科目余额表[期末贷方],科目余额表[已审报表项目],K$1,科目余额表[科目名称],A152)</f>
        <v>0</v>
      </c>
      <c r="L152" s="24">
        <f>SUMIFS(科目余额表[期末贷方],科目余额表[已审报表项目],L$1,科目余额表[科目名称],A152)-SUMIFS(科目余额表[期末借方],科目余额表[已审报表项目],L$1,科目余额表[科目名称],A152)</f>
        <v>0</v>
      </c>
      <c r="M152" s="24">
        <f>SUMIFS(科目余额表[期末借方],科目余额表[已审报表项目],M$1,科目余额表[科目名称],A152)-SUMIFS(科目余额表[期末贷方],科目余额表[已审报表项目],M$1,科目余额表[科目名称],A152)</f>
        <v>0</v>
      </c>
      <c r="N152" s="24">
        <f>SUMIFS(科目余额表[期末贷方],科目余额表[已审报表项目],N$1,科目余额表[科目名称],A152)-SUMIFS(科目余额表[期末借方],科目余额表[已审报表项目],N$1,科目余额表[科目名称],A152)</f>
        <v>0</v>
      </c>
      <c r="O152" s="24">
        <f>SUMIFS(科目余额表[期末借方],科目余额表[已审报表项目],O$1,科目余额表[科目名称],A152)-SUMIFS(科目余额表[期末贷方],科目余额表[已审报表项目],O$1,科目余额表[科目名称],A152)</f>
        <v>0</v>
      </c>
      <c r="P152" s="24">
        <f>SUMIFS(科目余额表[期末贷方],科目余额表[已审报表项目],P$1,科目余额表[科目名称],A152)-SUMIFS(科目余额表[期末借方],科目余额表[已审报表项目],P$1,科目余额表[科目名称],A152)</f>
        <v>0</v>
      </c>
      <c r="Q152" s="24">
        <f>SUMIFS(科目余额表[期末借方],科目余额表[已审报表项目],Q$1,科目余额表[科目名称],A152)-SUMIFS(科目余额表[期末贷方],科目余额表[已审报表项目],Q$1,科目余额表[科目名称],A152)</f>
        <v>0</v>
      </c>
      <c r="R152" s="24">
        <f>SUMIFS(科目余额表[期末贷方],科目余额表[已审报表项目],R$1,科目余额表[科目名称],A152)-SUMIFS(科目余额表[期末借方],科目余额表[已审报表项目],R$1,科目余额表[科目名称],A152)</f>
        <v>0</v>
      </c>
      <c r="S152" s="24">
        <f>SUMIFS(科目余额表[期末借方],科目余额表[已审报表项目],S$1,科目余额表[科目名称],A152)-SUMIFS(科目余额表[期末贷方],科目余额表[已审报表项目],S$1,科目余额表[科目名称],A152)</f>
        <v>0</v>
      </c>
      <c r="T152" s="24">
        <f>SUMIFS(科目余额表[期末贷方],科目余额表[已审报表项目],T$1,科目余额表[科目名称],A152)-SUMIFS(科目余额表[期末借方],科目余额表[已审报表项目],T$1,科目余额表[科目名称],A152)</f>
        <v>0</v>
      </c>
    </row>
    <row r="153" spans="2:20">
      <c r="B153" s="42" t="str">
        <f t="shared" si="14"/>
        <v>—</v>
      </c>
      <c r="C153" s="55" t="str">
        <f t="shared" si="15"/>
        <v>—</v>
      </c>
      <c r="E153" s="42" t="str">
        <f t="shared" si="16"/>
        <v>—</v>
      </c>
      <c r="F153" s="42" t="str">
        <f t="shared" si="17"/>
        <v>—</v>
      </c>
      <c r="G153" s="42" t="str">
        <f t="shared" si="18"/>
        <v>—</v>
      </c>
      <c r="H153" s="42" t="str">
        <f t="shared" si="19"/>
        <v>—</v>
      </c>
      <c r="I153" s="42" t="str">
        <f t="shared" si="20"/>
        <v>—</v>
      </c>
      <c r="K153" s="24">
        <f>SUMIFS(科目余额表[期末借方],科目余额表[已审报表项目],K$1,科目余额表[科目名称],A153)-SUMIFS(科目余额表[期末贷方],科目余额表[已审报表项目],K$1,科目余额表[科目名称],A153)</f>
        <v>0</v>
      </c>
      <c r="L153" s="24">
        <f>SUMIFS(科目余额表[期末贷方],科目余额表[已审报表项目],L$1,科目余额表[科目名称],A153)-SUMIFS(科目余额表[期末借方],科目余额表[已审报表项目],L$1,科目余额表[科目名称],A153)</f>
        <v>0</v>
      </c>
      <c r="M153" s="24">
        <f>SUMIFS(科目余额表[期末借方],科目余额表[已审报表项目],M$1,科目余额表[科目名称],A153)-SUMIFS(科目余额表[期末贷方],科目余额表[已审报表项目],M$1,科目余额表[科目名称],A153)</f>
        <v>0</v>
      </c>
      <c r="N153" s="24">
        <f>SUMIFS(科目余额表[期末贷方],科目余额表[已审报表项目],N$1,科目余额表[科目名称],A153)-SUMIFS(科目余额表[期末借方],科目余额表[已审报表项目],N$1,科目余额表[科目名称],A153)</f>
        <v>0</v>
      </c>
      <c r="O153" s="24">
        <f>SUMIFS(科目余额表[期末借方],科目余额表[已审报表项目],O$1,科目余额表[科目名称],A153)-SUMIFS(科目余额表[期末贷方],科目余额表[已审报表项目],O$1,科目余额表[科目名称],A153)</f>
        <v>0</v>
      </c>
      <c r="P153" s="24">
        <f>SUMIFS(科目余额表[期末贷方],科目余额表[已审报表项目],P$1,科目余额表[科目名称],A153)-SUMIFS(科目余额表[期末借方],科目余额表[已审报表项目],P$1,科目余额表[科目名称],A153)</f>
        <v>0</v>
      </c>
      <c r="Q153" s="24">
        <f>SUMIFS(科目余额表[期末借方],科目余额表[已审报表项目],Q$1,科目余额表[科目名称],A153)-SUMIFS(科目余额表[期末贷方],科目余额表[已审报表项目],Q$1,科目余额表[科目名称],A153)</f>
        <v>0</v>
      </c>
      <c r="R153" s="24">
        <f>SUMIFS(科目余额表[期末贷方],科目余额表[已审报表项目],R$1,科目余额表[科目名称],A153)-SUMIFS(科目余额表[期末借方],科目余额表[已审报表项目],R$1,科目余额表[科目名称],A153)</f>
        <v>0</v>
      </c>
      <c r="S153" s="24">
        <f>SUMIFS(科目余额表[期末借方],科目余额表[已审报表项目],S$1,科目余额表[科目名称],A153)-SUMIFS(科目余额表[期末贷方],科目余额表[已审报表项目],S$1,科目余额表[科目名称],A153)</f>
        <v>0</v>
      </c>
      <c r="T153" s="24">
        <f>SUMIFS(科目余额表[期末贷方],科目余额表[已审报表项目],T$1,科目余额表[科目名称],A153)-SUMIFS(科目余额表[期末借方],科目余额表[已审报表项目],T$1,科目余额表[科目名称],A153)</f>
        <v>0</v>
      </c>
    </row>
    <row r="154" spans="2:20">
      <c r="B154" s="42" t="str">
        <f t="shared" si="14"/>
        <v>—</v>
      </c>
      <c r="C154" s="55" t="str">
        <f t="shared" si="15"/>
        <v>—</v>
      </c>
      <c r="E154" s="42" t="str">
        <f t="shared" si="16"/>
        <v>—</v>
      </c>
      <c r="F154" s="42" t="str">
        <f t="shared" si="17"/>
        <v>—</v>
      </c>
      <c r="G154" s="42" t="str">
        <f t="shared" si="18"/>
        <v>—</v>
      </c>
      <c r="H154" s="42" t="str">
        <f t="shared" si="19"/>
        <v>—</v>
      </c>
      <c r="I154" s="42" t="str">
        <f t="shared" si="20"/>
        <v>—</v>
      </c>
      <c r="K154" s="24">
        <f>SUMIFS(科目余额表[期末借方],科目余额表[已审报表项目],K$1,科目余额表[科目名称],A154)-SUMIFS(科目余额表[期末贷方],科目余额表[已审报表项目],K$1,科目余额表[科目名称],A154)</f>
        <v>0</v>
      </c>
      <c r="L154" s="24">
        <f>SUMIFS(科目余额表[期末贷方],科目余额表[已审报表项目],L$1,科目余额表[科目名称],A154)-SUMIFS(科目余额表[期末借方],科目余额表[已审报表项目],L$1,科目余额表[科目名称],A154)</f>
        <v>0</v>
      </c>
      <c r="M154" s="24">
        <f>SUMIFS(科目余额表[期末借方],科目余额表[已审报表项目],M$1,科目余额表[科目名称],A154)-SUMIFS(科目余额表[期末贷方],科目余额表[已审报表项目],M$1,科目余额表[科目名称],A154)</f>
        <v>0</v>
      </c>
      <c r="N154" s="24">
        <f>SUMIFS(科目余额表[期末贷方],科目余额表[已审报表项目],N$1,科目余额表[科目名称],A154)-SUMIFS(科目余额表[期末借方],科目余额表[已审报表项目],N$1,科目余额表[科目名称],A154)</f>
        <v>0</v>
      </c>
      <c r="O154" s="24">
        <f>SUMIFS(科目余额表[期末借方],科目余额表[已审报表项目],O$1,科目余额表[科目名称],A154)-SUMIFS(科目余额表[期末贷方],科目余额表[已审报表项目],O$1,科目余额表[科目名称],A154)</f>
        <v>0</v>
      </c>
      <c r="P154" s="24">
        <f>SUMIFS(科目余额表[期末贷方],科目余额表[已审报表项目],P$1,科目余额表[科目名称],A154)-SUMIFS(科目余额表[期末借方],科目余额表[已审报表项目],P$1,科目余额表[科目名称],A154)</f>
        <v>0</v>
      </c>
      <c r="Q154" s="24">
        <f>SUMIFS(科目余额表[期末借方],科目余额表[已审报表项目],Q$1,科目余额表[科目名称],A154)-SUMIFS(科目余额表[期末贷方],科目余额表[已审报表项目],Q$1,科目余额表[科目名称],A154)</f>
        <v>0</v>
      </c>
      <c r="R154" s="24">
        <f>SUMIFS(科目余额表[期末贷方],科目余额表[已审报表项目],R$1,科目余额表[科目名称],A154)-SUMIFS(科目余额表[期末借方],科目余额表[已审报表项目],R$1,科目余额表[科目名称],A154)</f>
        <v>0</v>
      </c>
      <c r="S154" s="24">
        <f>SUMIFS(科目余额表[期末借方],科目余额表[已审报表项目],S$1,科目余额表[科目名称],A154)-SUMIFS(科目余额表[期末贷方],科目余额表[已审报表项目],S$1,科目余额表[科目名称],A154)</f>
        <v>0</v>
      </c>
      <c r="T154" s="24">
        <f>SUMIFS(科目余额表[期末贷方],科目余额表[已审报表项目],T$1,科目余额表[科目名称],A154)-SUMIFS(科目余额表[期末借方],科目余额表[已审报表项目],T$1,科目余额表[科目名称],A154)</f>
        <v>0</v>
      </c>
    </row>
    <row r="155" spans="2:20">
      <c r="B155" s="42" t="str">
        <f t="shared" si="14"/>
        <v>—</v>
      </c>
      <c r="C155" s="55" t="str">
        <f t="shared" si="15"/>
        <v>—</v>
      </c>
      <c r="E155" s="42" t="str">
        <f t="shared" si="16"/>
        <v>—</v>
      </c>
      <c r="F155" s="42" t="str">
        <f t="shared" si="17"/>
        <v>—</v>
      </c>
      <c r="G155" s="42" t="str">
        <f t="shared" si="18"/>
        <v>—</v>
      </c>
      <c r="H155" s="42" t="str">
        <f t="shared" si="19"/>
        <v>—</v>
      </c>
      <c r="I155" s="42" t="str">
        <f t="shared" si="20"/>
        <v>—</v>
      </c>
      <c r="K155" s="24">
        <f>SUMIFS(科目余额表[期末借方],科目余额表[已审报表项目],K$1,科目余额表[科目名称],A155)-SUMIFS(科目余额表[期末贷方],科目余额表[已审报表项目],K$1,科目余额表[科目名称],A155)</f>
        <v>0</v>
      </c>
      <c r="L155" s="24">
        <f>SUMIFS(科目余额表[期末贷方],科目余额表[已审报表项目],L$1,科目余额表[科目名称],A155)-SUMIFS(科目余额表[期末借方],科目余额表[已审报表项目],L$1,科目余额表[科目名称],A155)</f>
        <v>0</v>
      </c>
      <c r="M155" s="24">
        <f>SUMIFS(科目余额表[期末借方],科目余额表[已审报表项目],M$1,科目余额表[科目名称],A155)-SUMIFS(科目余额表[期末贷方],科目余额表[已审报表项目],M$1,科目余额表[科目名称],A155)</f>
        <v>0</v>
      </c>
      <c r="N155" s="24">
        <f>SUMIFS(科目余额表[期末贷方],科目余额表[已审报表项目],N$1,科目余额表[科目名称],A155)-SUMIFS(科目余额表[期末借方],科目余额表[已审报表项目],N$1,科目余额表[科目名称],A155)</f>
        <v>0</v>
      </c>
      <c r="O155" s="24">
        <f>SUMIFS(科目余额表[期末借方],科目余额表[已审报表项目],O$1,科目余额表[科目名称],A155)-SUMIFS(科目余额表[期末贷方],科目余额表[已审报表项目],O$1,科目余额表[科目名称],A155)</f>
        <v>0</v>
      </c>
      <c r="P155" s="24">
        <f>SUMIFS(科目余额表[期末贷方],科目余额表[已审报表项目],P$1,科目余额表[科目名称],A155)-SUMIFS(科目余额表[期末借方],科目余额表[已审报表项目],P$1,科目余额表[科目名称],A155)</f>
        <v>0</v>
      </c>
      <c r="Q155" s="24">
        <f>SUMIFS(科目余额表[期末借方],科目余额表[已审报表项目],Q$1,科目余额表[科目名称],A155)-SUMIFS(科目余额表[期末贷方],科目余额表[已审报表项目],Q$1,科目余额表[科目名称],A155)</f>
        <v>0</v>
      </c>
      <c r="R155" s="24">
        <f>SUMIFS(科目余额表[期末贷方],科目余额表[已审报表项目],R$1,科目余额表[科目名称],A155)-SUMIFS(科目余额表[期末借方],科目余额表[已审报表项目],R$1,科目余额表[科目名称],A155)</f>
        <v>0</v>
      </c>
      <c r="S155" s="24">
        <f>SUMIFS(科目余额表[期末借方],科目余额表[已审报表项目],S$1,科目余额表[科目名称],A155)-SUMIFS(科目余额表[期末贷方],科目余额表[已审报表项目],S$1,科目余额表[科目名称],A155)</f>
        <v>0</v>
      </c>
      <c r="T155" s="24">
        <f>SUMIFS(科目余额表[期末贷方],科目余额表[已审报表项目],T$1,科目余额表[科目名称],A155)-SUMIFS(科目余额表[期末借方],科目余额表[已审报表项目],T$1,科目余额表[科目名称],A155)</f>
        <v>0</v>
      </c>
    </row>
    <row r="156" spans="2:20">
      <c r="B156" s="42" t="str">
        <f t="shared" si="14"/>
        <v>—</v>
      </c>
      <c r="C156" s="55" t="str">
        <f t="shared" si="15"/>
        <v>—</v>
      </c>
      <c r="E156" s="42" t="str">
        <f t="shared" si="16"/>
        <v>—</v>
      </c>
      <c r="F156" s="42" t="str">
        <f t="shared" si="17"/>
        <v>—</v>
      </c>
      <c r="G156" s="42" t="str">
        <f t="shared" si="18"/>
        <v>—</v>
      </c>
      <c r="H156" s="42" t="str">
        <f t="shared" si="19"/>
        <v>—</v>
      </c>
      <c r="I156" s="42" t="str">
        <f t="shared" si="20"/>
        <v>—</v>
      </c>
      <c r="K156" s="24">
        <f>SUMIFS(科目余额表[期末借方],科目余额表[已审报表项目],K$1,科目余额表[科目名称],A156)-SUMIFS(科目余额表[期末贷方],科目余额表[已审报表项目],K$1,科目余额表[科目名称],A156)</f>
        <v>0</v>
      </c>
      <c r="L156" s="24">
        <f>SUMIFS(科目余额表[期末贷方],科目余额表[已审报表项目],L$1,科目余额表[科目名称],A156)-SUMIFS(科目余额表[期末借方],科目余额表[已审报表项目],L$1,科目余额表[科目名称],A156)</f>
        <v>0</v>
      </c>
      <c r="M156" s="24">
        <f>SUMIFS(科目余额表[期末借方],科目余额表[已审报表项目],M$1,科目余额表[科目名称],A156)-SUMIFS(科目余额表[期末贷方],科目余额表[已审报表项目],M$1,科目余额表[科目名称],A156)</f>
        <v>0</v>
      </c>
      <c r="N156" s="24">
        <f>SUMIFS(科目余额表[期末贷方],科目余额表[已审报表项目],N$1,科目余额表[科目名称],A156)-SUMIFS(科目余额表[期末借方],科目余额表[已审报表项目],N$1,科目余额表[科目名称],A156)</f>
        <v>0</v>
      </c>
      <c r="O156" s="24">
        <f>SUMIFS(科目余额表[期末借方],科目余额表[已审报表项目],O$1,科目余额表[科目名称],A156)-SUMIFS(科目余额表[期末贷方],科目余额表[已审报表项目],O$1,科目余额表[科目名称],A156)</f>
        <v>0</v>
      </c>
      <c r="P156" s="24">
        <f>SUMIFS(科目余额表[期末贷方],科目余额表[已审报表项目],P$1,科目余额表[科目名称],A156)-SUMIFS(科目余额表[期末借方],科目余额表[已审报表项目],P$1,科目余额表[科目名称],A156)</f>
        <v>0</v>
      </c>
      <c r="Q156" s="24">
        <f>SUMIFS(科目余额表[期末借方],科目余额表[已审报表项目],Q$1,科目余额表[科目名称],A156)-SUMIFS(科目余额表[期末贷方],科目余额表[已审报表项目],Q$1,科目余额表[科目名称],A156)</f>
        <v>0</v>
      </c>
      <c r="R156" s="24">
        <f>SUMIFS(科目余额表[期末贷方],科目余额表[已审报表项目],R$1,科目余额表[科目名称],A156)-SUMIFS(科目余额表[期末借方],科目余额表[已审报表项目],R$1,科目余额表[科目名称],A156)</f>
        <v>0</v>
      </c>
      <c r="S156" s="24">
        <f>SUMIFS(科目余额表[期末借方],科目余额表[已审报表项目],S$1,科目余额表[科目名称],A156)-SUMIFS(科目余额表[期末贷方],科目余额表[已审报表项目],S$1,科目余额表[科目名称],A156)</f>
        <v>0</v>
      </c>
      <c r="T156" s="24">
        <f>SUMIFS(科目余额表[期末贷方],科目余额表[已审报表项目],T$1,科目余额表[科目名称],A156)-SUMIFS(科目余额表[期末借方],科目余额表[已审报表项目],T$1,科目余额表[科目名称],A156)</f>
        <v>0</v>
      </c>
    </row>
    <row r="157" spans="2:20">
      <c r="B157" s="42" t="str">
        <f t="shared" si="14"/>
        <v>—</v>
      </c>
      <c r="C157" s="55" t="str">
        <f t="shared" si="15"/>
        <v>—</v>
      </c>
      <c r="E157" s="42" t="str">
        <f t="shared" si="16"/>
        <v>—</v>
      </c>
      <c r="F157" s="42" t="str">
        <f t="shared" si="17"/>
        <v>—</v>
      </c>
      <c r="G157" s="42" t="str">
        <f t="shared" si="18"/>
        <v>—</v>
      </c>
      <c r="H157" s="42" t="str">
        <f t="shared" si="19"/>
        <v>—</v>
      </c>
      <c r="I157" s="42" t="str">
        <f t="shared" si="20"/>
        <v>—</v>
      </c>
      <c r="K157" s="24">
        <f>SUMIFS(科目余额表[期末借方],科目余额表[已审报表项目],K$1,科目余额表[科目名称],A157)-SUMIFS(科目余额表[期末贷方],科目余额表[已审报表项目],K$1,科目余额表[科目名称],A157)</f>
        <v>0</v>
      </c>
      <c r="L157" s="24">
        <f>SUMIFS(科目余额表[期末贷方],科目余额表[已审报表项目],L$1,科目余额表[科目名称],A157)-SUMIFS(科目余额表[期末借方],科目余额表[已审报表项目],L$1,科目余额表[科目名称],A157)</f>
        <v>0</v>
      </c>
      <c r="M157" s="24">
        <f>SUMIFS(科目余额表[期末借方],科目余额表[已审报表项目],M$1,科目余额表[科目名称],A157)-SUMIFS(科目余额表[期末贷方],科目余额表[已审报表项目],M$1,科目余额表[科目名称],A157)</f>
        <v>0</v>
      </c>
      <c r="N157" s="24">
        <f>SUMIFS(科目余额表[期末贷方],科目余额表[已审报表项目],N$1,科目余额表[科目名称],A157)-SUMIFS(科目余额表[期末借方],科目余额表[已审报表项目],N$1,科目余额表[科目名称],A157)</f>
        <v>0</v>
      </c>
      <c r="O157" s="24">
        <f>SUMIFS(科目余额表[期末借方],科目余额表[已审报表项目],O$1,科目余额表[科目名称],A157)-SUMIFS(科目余额表[期末贷方],科目余额表[已审报表项目],O$1,科目余额表[科目名称],A157)</f>
        <v>0</v>
      </c>
      <c r="P157" s="24">
        <f>SUMIFS(科目余额表[期末贷方],科目余额表[已审报表项目],P$1,科目余额表[科目名称],A157)-SUMIFS(科目余额表[期末借方],科目余额表[已审报表项目],P$1,科目余额表[科目名称],A157)</f>
        <v>0</v>
      </c>
      <c r="Q157" s="24">
        <f>SUMIFS(科目余额表[期末借方],科目余额表[已审报表项目],Q$1,科目余额表[科目名称],A157)-SUMIFS(科目余额表[期末贷方],科目余额表[已审报表项目],Q$1,科目余额表[科目名称],A157)</f>
        <v>0</v>
      </c>
      <c r="R157" s="24">
        <f>SUMIFS(科目余额表[期末贷方],科目余额表[已审报表项目],R$1,科目余额表[科目名称],A157)-SUMIFS(科目余额表[期末借方],科目余额表[已审报表项目],R$1,科目余额表[科目名称],A157)</f>
        <v>0</v>
      </c>
      <c r="S157" s="24">
        <f>SUMIFS(科目余额表[期末借方],科目余额表[已审报表项目],S$1,科目余额表[科目名称],A157)-SUMIFS(科目余额表[期末贷方],科目余额表[已审报表项目],S$1,科目余额表[科目名称],A157)</f>
        <v>0</v>
      </c>
      <c r="T157" s="24">
        <f>SUMIFS(科目余额表[期末贷方],科目余额表[已审报表项目],T$1,科目余额表[科目名称],A157)-SUMIFS(科目余额表[期末借方],科目余额表[已审报表项目],T$1,科目余额表[科目名称],A157)</f>
        <v>0</v>
      </c>
    </row>
    <row r="158" spans="2:20">
      <c r="B158" s="42" t="str">
        <f t="shared" si="14"/>
        <v>—</v>
      </c>
      <c r="C158" s="55" t="str">
        <f t="shared" si="15"/>
        <v>—</v>
      </c>
      <c r="E158" s="42" t="str">
        <f t="shared" si="16"/>
        <v>—</v>
      </c>
      <c r="F158" s="42" t="str">
        <f t="shared" si="17"/>
        <v>—</v>
      </c>
      <c r="G158" s="42" t="str">
        <f t="shared" si="18"/>
        <v>—</v>
      </c>
      <c r="H158" s="42" t="str">
        <f t="shared" si="19"/>
        <v>—</v>
      </c>
      <c r="I158" s="42" t="str">
        <f t="shared" si="20"/>
        <v>—</v>
      </c>
      <c r="K158" s="24">
        <f>SUMIFS(科目余额表[期末借方],科目余额表[已审报表项目],K$1,科目余额表[科目名称],A158)-SUMIFS(科目余额表[期末贷方],科目余额表[已审报表项目],K$1,科目余额表[科目名称],A158)</f>
        <v>0</v>
      </c>
      <c r="L158" s="24">
        <f>SUMIFS(科目余额表[期末贷方],科目余额表[已审报表项目],L$1,科目余额表[科目名称],A158)-SUMIFS(科目余额表[期末借方],科目余额表[已审报表项目],L$1,科目余额表[科目名称],A158)</f>
        <v>0</v>
      </c>
      <c r="M158" s="24">
        <f>SUMIFS(科目余额表[期末借方],科目余额表[已审报表项目],M$1,科目余额表[科目名称],A158)-SUMIFS(科目余额表[期末贷方],科目余额表[已审报表项目],M$1,科目余额表[科目名称],A158)</f>
        <v>0</v>
      </c>
      <c r="N158" s="24">
        <f>SUMIFS(科目余额表[期末贷方],科目余额表[已审报表项目],N$1,科目余额表[科目名称],A158)-SUMIFS(科目余额表[期末借方],科目余额表[已审报表项目],N$1,科目余额表[科目名称],A158)</f>
        <v>0</v>
      </c>
      <c r="O158" s="24">
        <f>SUMIFS(科目余额表[期末借方],科目余额表[已审报表项目],O$1,科目余额表[科目名称],A158)-SUMIFS(科目余额表[期末贷方],科目余额表[已审报表项目],O$1,科目余额表[科目名称],A158)</f>
        <v>0</v>
      </c>
      <c r="P158" s="24">
        <f>SUMIFS(科目余额表[期末贷方],科目余额表[已审报表项目],P$1,科目余额表[科目名称],A158)-SUMIFS(科目余额表[期末借方],科目余额表[已审报表项目],P$1,科目余额表[科目名称],A158)</f>
        <v>0</v>
      </c>
      <c r="Q158" s="24">
        <f>SUMIFS(科目余额表[期末借方],科目余额表[已审报表项目],Q$1,科目余额表[科目名称],A158)-SUMIFS(科目余额表[期末贷方],科目余额表[已审报表项目],Q$1,科目余额表[科目名称],A158)</f>
        <v>0</v>
      </c>
      <c r="R158" s="24">
        <f>SUMIFS(科目余额表[期末贷方],科目余额表[已审报表项目],R$1,科目余额表[科目名称],A158)-SUMIFS(科目余额表[期末借方],科目余额表[已审报表项目],R$1,科目余额表[科目名称],A158)</f>
        <v>0</v>
      </c>
      <c r="S158" s="24">
        <f>SUMIFS(科目余额表[期末借方],科目余额表[已审报表项目],S$1,科目余额表[科目名称],A158)-SUMIFS(科目余额表[期末贷方],科目余额表[已审报表项目],S$1,科目余额表[科目名称],A158)</f>
        <v>0</v>
      </c>
      <c r="T158" s="24">
        <f>SUMIFS(科目余额表[期末贷方],科目余额表[已审报表项目],T$1,科目余额表[科目名称],A158)-SUMIFS(科目余额表[期末借方],科目余额表[已审报表项目],T$1,科目余额表[科目名称],A158)</f>
        <v>0</v>
      </c>
    </row>
    <row r="159" spans="2:20">
      <c r="B159" s="42" t="str">
        <f t="shared" si="14"/>
        <v>—</v>
      </c>
      <c r="C159" s="55" t="str">
        <f t="shared" si="15"/>
        <v>—</v>
      </c>
      <c r="E159" s="42" t="str">
        <f t="shared" si="16"/>
        <v>—</v>
      </c>
      <c r="F159" s="42" t="str">
        <f t="shared" si="17"/>
        <v>—</v>
      </c>
      <c r="G159" s="42" t="str">
        <f t="shared" si="18"/>
        <v>—</v>
      </c>
      <c r="H159" s="42" t="str">
        <f t="shared" si="19"/>
        <v>—</v>
      </c>
      <c r="I159" s="42" t="str">
        <f t="shared" si="20"/>
        <v>—</v>
      </c>
      <c r="K159" s="24">
        <f>SUMIFS(科目余额表[期末借方],科目余额表[已审报表项目],K$1,科目余额表[科目名称],A159)-SUMIFS(科目余额表[期末贷方],科目余额表[已审报表项目],K$1,科目余额表[科目名称],A159)</f>
        <v>0</v>
      </c>
      <c r="L159" s="24">
        <f>SUMIFS(科目余额表[期末贷方],科目余额表[已审报表项目],L$1,科目余额表[科目名称],A159)-SUMIFS(科目余额表[期末借方],科目余额表[已审报表项目],L$1,科目余额表[科目名称],A159)</f>
        <v>0</v>
      </c>
      <c r="M159" s="24">
        <f>SUMIFS(科目余额表[期末借方],科目余额表[已审报表项目],M$1,科目余额表[科目名称],A159)-SUMIFS(科目余额表[期末贷方],科目余额表[已审报表项目],M$1,科目余额表[科目名称],A159)</f>
        <v>0</v>
      </c>
      <c r="N159" s="24">
        <f>SUMIFS(科目余额表[期末贷方],科目余额表[已审报表项目],N$1,科目余额表[科目名称],A159)-SUMIFS(科目余额表[期末借方],科目余额表[已审报表项目],N$1,科目余额表[科目名称],A159)</f>
        <v>0</v>
      </c>
      <c r="O159" s="24">
        <f>SUMIFS(科目余额表[期末借方],科目余额表[已审报表项目],O$1,科目余额表[科目名称],A159)-SUMIFS(科目余额表[期末贷方],科目余额表[已审报表项目],O$1,科目余额表[科目名称],A159)</f>
        <v>0</v>
      </c>
      <c r="P159" s="24">
        <f>SUMIFS(科目余额表[期末贷方],科目余额表[已审报表项目],P$1,科目余额表[科目名称],A159)-SUMIFS(科目余额表[期末借方],科目余额表[已审报表项目],P$1,科目余额表[科目名称],A159)</f>
        <v>0</v>
      </c>
      <c r="Q159" s="24">
        <f>SUMIFS(科目余额表[期末借方],科目余额表[已审报表项目],Q$1,科目余额表[科目名称],A159)-SUMIFS(科目余额表[期末贷方],科目余额表[已审报表项目],Q$1,科目余额表[科目名称],A159)</f>
        <v>0</v>
      </c>
      <c r="R159" s="24">
        <f>SUMIFS(科目余额表[期末贷方],科目余额表[已审报表项目],R$1,科目余额表[科目名称],A159)-SUMIFS(科目余额表[期末借方],科目余额表[已审报表项目],R$1,科目余额表[科目名称],A159)</f>
        <v>0</v>
      </c>
      <c r="S159" s="24">
        <f>SUMIFS(科目余额表[期末借方],科目余额表[已审报表项目],S$1,科目余额表[科目名称],A159)-SUMIFS(科目余额表[期末贷方],科目余额表[已审报表项目],S$1,科目余额表[科目名称],A159)</f>
        <v>0</v>
      </c>
      <c r="T159" s="24">
        <f>SUMIFS(科目余额表[期末贷方],科目余额表[已审报表项目],T$1,科目余额表[科目名称],A159)-SUMIFS(科目余额表[期末借方],科目余额表[已审报表项目],T$1,科目余额表[科目名称],A159)</f>
        <v>0</v>
      </c>
    </row>
    <row r="160" spans="2:20">
      <c r="B160" s="42" t="str">
        <f t="shared" si="14"/>
        <v>—</v>
      </c>
      <c r="C160" s="55" t="str">
        <f t="shared" si="15"/>
        <v>—</v>
      </c>
      <c r="E160" s="42" t="str">
        <f t="shared" si="16"/>
        <v>—</v>
      </c>
      <c r="F160" s="42" t="str">
        <f t="shared" si="17"/>
        <v>—</v>
      </c>
      <c r="G160" s="42" t="str">
        <f t="shared" si="18"/>
        <v>—</v>
      </c>
      <c r="H160" s="42" t="str">
        <f t="shared" si="19"/>
        <v>—</v>
      </c>
      <c r="I160" s="42" t="str">
        <f t="shared" si="20"/>
        <v>—</v>
      </c>
      <c r="K160" s="24">
        <f>SUMIFS(科目余额表[期末借方],科目余额表[已审报表项目],K$1,科目余额表[科目名称],A160)-SUMIFS(科目余额表[期末贷方],科目余额表[已审报表项目],K$1,科目余额表[科目名称],A160)</f>
        <v>0</v>
      </c>
      <c r="L160" s="24">
        <f>SUMIFS(科目余额表[期末贷方],科目余额表[已审报表项目],L$1,科目余额表[科目名称],A160)-SUMIFS(科目余额表[期末借方],科目余额表[已审报表项目],L$1,科目余额表[科目名称],A160)</f>
        <v>0</v>
      </c>
      <c r="M160" s="24">
        <f>SUMIFS(科目余额表[期末借方],科目余额表[已审报表项目],M$1,科目余额表[科目名称],A160)-SUMIFS(科目余额表[期末贷方],科目余额表[已审报表项目],M$1,科目余额表[科目名称],A160)</f>
        <v>0</v>
      </c>
      <c r="N160" s="24">
        <f>SUMIFS(科目余额表[期末贷方],科目余额表[已审报表项目],N$1,科目余额表[科目名称],A160)-SUMIFS(科目余额表[期末借方],科目余额表[已审报表项目],N$1,科目余额表[科目名称],A160)</f>
        <v>0</v>
      </c>
      <c r="O160" s="24">
        <f>SUMIFS(科目余额表[期末借方],科目余额表[已审报表项目],O$1,科目余额表[科目名称],A160)-SUMIFS(科目余额表[期末贷方],科目余额表[已审报表项目],O$1,科目余额表[科目名称],A160)</f>
        <v>0</v>
      </c>
      <c r="P160" s="24">
        <f>SUMIFS(科目余额表[期末贷方],科目余额表[已审报表项目],P$1,科目余额表[科目名称],A160)-SUMIFS(科目余额表[期末借方],科目余额表[已审报表项目],P$1,科目余额表[科目名称],A160)</f>
        <v>0</v>
      </c>
      <c r="Q160" s="24">
        <f>SUMIFS(科目余额表[期末借方],科目余额表[已审报表项目],Q$1,科目余额表[科目名称],A160)-SUMIFS(科目余额表[期末贷方],科目余额表[已审报表项目],Q$1,科目余额表[科目名称],A160)</f>
        <v>0</v>
      </c>
      <c r="R160" s="24">
        <f>SUMIFS(科目余额表[期末贷方],科目余额表[已审报表项目],R$1,科目余额表[科目名称],A160)-SUMIFS(科目余额表[期末借方],科目余额表[已审报表项目],R$1,科目余额表[科目名称],A160)</f>
        <v>0</v>
      </c>
      <c r="S160" s="24">
        <f>SUMIFS(科目余额表[期末借方],科目余额表[已审报表项目],S$1,科目余额表[科目名称],A160)-SUMIFS(科目余额表[期末贷方],科目余额表[已审报表项目],S$1,科目余额表[科目名称],A160)</f>
        <v>0</v>
      </c>
      <c r="T160" s="24">
        <f>SUMIFS(科目余额表[期末贷方],科目余额表[已审报表项目],T$1,科目余额表[科目名称],A160)-SUMIFS(科目余额表[期末借方],科目余额表[已审报表项目],T$1,科目余额表[科目名称],A160)</f>
        <v>0</v>
      </c>
    </row>
    <row r="161" spans="2:20">
      <c r="B161" s="42" t="str">
        <f t="shared" si="14"/>
        <v>—</v>
      </c>
      <c r="C161" s="55" t="str">
        <f t="shared" si="15"/>
        <v>—</v>
      </c>
      <c r="E161" s="42" t="str">
        <f t="shared" si="16"/>
        <v>—</v>
      </c>
      <c r="F161" s="42" t="str">
        <f t="shared" si="17"/>
        <v>—</v>
      </c>
      <c r="G161" s="42" t="str">
        <f t="shared" si="18"/>
        <v>—</v>
      </c>
      <c r="H161" s="42" t="str">
        <f t="shared" si="19"/>
        <v>—</v>
      </c>
      <c r="I161" s="42" t="str">
        <f t="shared" si="20"/>
        <v>—</v>
      </c>
      <c r="K161" s="24">
        <f>SUMIFS(科目余额表[期末借方],科目余额表[已审报表项目],K$1,科目余额表[科目名称],A161)-SUMIFS(科目余额表[期末贷方],科目余额表[已审报表项目],K$1,科目余额表[科目名称],A161)</f>
        <v>0</v>
      </c>
      <c r="L161" s="24">
        <f>SUMIFS(科目余额表[期末贷方],科目余额表[已审报表项目],L$1,科目余额表[科目名称],A161)-SUMIFS(科目余额表[期末借方],科目余额表[已审报表项目],L$1,科目余额表[科目名称],A161)</f>
        <v>0</v>
      </c>
      <c r="M161" s="24">
        <f>SUMIFS(科目余额表[期末借方],科目余额表[已审报表项目],M$1,科目余额表[科目名称],A161)-SUMIFS(科目余额表[期末贷方],科目余额表[已审报表项目],M$1,科目余额表[科目名称],A161)</f>
        <v>0</v>
      </c>
      <c r="N161" s="24">
        <f>SUMIFS(科目余额表[期末贷方],科目余额表[已审报表项目],N$1,科目余额表[科目名称],A161)-SUMIFS(科目余额表[期末借方],科目余额表[已审报表项目],N$1,科目余额表[科目名称],A161)</f>
        <v>0</v>
      </c>
      <c r="O161" s="24">
        <f>SUMIFS(科目余额表[期末借方],科目余额表[已审报表项目],O$1,科目余额表[科目名称],A161)-SUMIFS(科目余额表[期末贷方],科目余额表[已审报表项目],O$1,科目余额表[科目名称],A161)</f>
        <v>0</v>
      </c>
      <c r="P161" s="24">
        <f>SUMIFS(科目余额表[期末贷方],科目余额表[已审报表项目],P$1,科目余额表[科目名称],A161)-SUMIFS(科目余额表[期末借方],科目余额表[已审报表项目],P$1,科目余额表[科目名称],A161)</f>
        <v>0</v>
      </c>
      <c r="Q161" s="24">
        <f>SUMIFS(科目余额表[期末借方],科目余额表[已审报表项目],Q$1,科目余额表[科目名称],A161)-SUMIFS(科目余额表[期末贷方],科目余额表[已审报表项目],Q$1,科目余额表[科目名称],A161)</f>
        <v>0</v>
      </c>
      <c r="R161" s="24">
        <f>SUMIFS(科目余额表[期末贷方],科目余额表[已审报表项目],R$1,科目余额表[科目名称],A161)-SUMIFS(科目余额表[期末借方],科目余额表[已审报表项目],R$1,科目余额表[科目名称],A161)</f>
        <v>0</v>
      </c>
      <c r="S161" s="24">
        <f>SUMIFS(科目余额表[期末借方],科目余额表[已审报表项目],S$1,科目余额表[科目名称],A161)-SUMIFS(科目余额表[期末贷方],科目余额表[已审报表项目],S$1,科目余额表[科目名称],A161)</f>
        <v>0</v>
      </c>
      <c r="T161" s="24">
        <f>SUMIFS(科目余额表[期末贷方],科目余额表[已审报表项目],T$1,科目余额表[科目名称],A161)-SUMIFS(科目余额表[期末借方],科目余额表[已审报表项目],T$1,科目余额表[科目名称],A161)</f>
        <v>0</v>
      </c>
    </row>
    <row r="162" spans="2:20">
      <c r="B162" s="42" t="str">
        <f t="shared" si="14"/>
        <v>—</v>
      </c>
      <c r="C162" s="55" t="str">
        <f t="shared" si="15"/>
        <v>—</v>
      </c>
      <c r="E162" s="42" t="str">
        <f t="shared" si="16"/>
        <v>—</v>
      </c>
      <c r="F162" s="42" t="str">
        <f t="shared" si="17"/>
        <v>—</v>
      </c>
      <c r="G162" s="42" t="str">
        <f t="shared" si="18"/>
        <v>—</v>
      </c>
      <c r="H162" s="42" t="str">
        <f t="shared" si="19"/>
        <v>—</v>
      </c>
      <c r="I162" s="42" t="str">
        <f t="shared" si="20"/>
        <v>—</v>
      </c>
      <c r="K162" s="24">
        <f>SUMIFS(科目余额表[期末借方],科目余额表[已审报表项目],K$1,科目余额表[科目名称],A162)-SUMIFS(科目余额表[期末贷方],科目余额表[已审报表项目],K$1,科目余额表[科目名称],A162)</f>
        <v>0</v>
      </c>
      <c r="L162" s="24">
        <f>SUMIFS(科目余额表[期末贷方],科目余额表[已审报表项目],L$1,科目余额表[科目名称],A162)-SUMIFS(科目余额表[期末借方],科目余额表[已审报表项目],L$1,科目余额表[科目名称],A162)</f>
        <v>0</v>
      </c>
      <c r="M162" s="24">
        <f>SUMIFS(科目余额表[期末借方],科目余额表[已审报表项目],M$1,科目余额表[科目名称],A162)-SUMIFS(科目余额表[期末贷方],科目余额表[已审报表项目],M$1,科目余额表[科目名称],A162)</f>
        <v>0</v>
      </c>
      <c r="N162" s="24">
        <f>SUMIFS(科目余额表[期末贷方],科目余额表[已审报表项目],N$1,科目余额表[科目名称],A162)-SUMIFS(科目余额表[期末借方],科目余额表[已审报表项目],N$1,科目余额表[科目名称],A162)</f>
        <v>0</v>
      </c>
      <c r="O162" s="24">
        <f>SUMIFS(科目余额表[期末借方],科目余额表[已审报表项目],O$1,科目余额表[科目名称],A162)-SUMIFS(科目余额表[期末贷方],科目余额表[已审报表项目],O$1,科目余额表[科目名称],A162)</f>
        <v>0</v>
      </c>
      <c r="P162" s="24">
        <f>SUMIFS(科目余额表[期末贷方],科目余额表[已审报表项目],P$1,科目余额表[科目名称],A162)-SUMIFS(科目余额表[期末借方],科目余额表[已审报表项目],P$1,科目余额表[科目名称],A162)</f>
        <v>0</v>
      </c>
      <c r="Q162" s="24">
        <f>SUMIFS(科目余额表[期末借方],科目余额表[已审报表项目],Q$1,科目余额表[科目名称],A162)-SUMIFS(科目余额表[期末贷方],科目余额表[已审报表项目],Q$1,科目余额表[科目名称],A162)</f>
        <v>0</v>
      </c>
      <c r="R162" s="24">
        <f>SUMIFS(科目余额表[期末贷方],科目余额表[已审报表项目],R$1,科目余额表[科目名称],A162)-SUMIFS(科目余额表[期末借方],科目余额表[已审报表项目],R$1,科目余额表[科目名称],A162)</f>
        <v>0</v>
      </c>
      <c r="S162" s="24">
        <f>SUMIFS(科目余额表[期末借方],科目余额表[已审报表项目],S$1,科目余额表[科目名称],A162)-SUMIFS(科目余额表[期末贷方],科目余额表[已审报表项目],S$1,科目余额表[科目名称],A162)</f>
        <v>0</v>
      </c>
      <c r="T162" s="24">
        <f>SUMIFS(科目余额表[期末贷方],科目余额表[已审报表项目],T$1,科目余额表[科目名称],A162)-SUMIFS(科目余额表[期末借方],科目余额表[已审报表项目],T$1,科目余额表[科目名称],A162)</f>
        <v>0</v>
      </c>
    </row>
    <row r="163" spans="2:20">
      <c r="B163" s="42" t="str">
        <f t="shared" si="14"/>
        <v>—</v>
      </c>
      <c r="C163" s="55" t="str">
        <f t="shared" si="15"/>
        <v>—</v>
      </c>
      <c r="E163" s="42" t="str">
        <f t="shared" si="16"/>
        <v>—</v>
      </c>
      <c r="F163" s="42" t="str">
        <f t="shared" si="17"/>
        <v>—</v>
      </c>
      <c r="G163" s="42" t="str">
        <f t="shared" si="18"/>
        <v>—</v>
      </c>
      <c r="H163" s="42" t="str">
        <f t="shared" si="19"/>
        <v>—</v>
      </c>
      <c r="I163" s="42" t="str">
        <f t="shared" si="20"/>
        <v>—</v>
      </c>
      <c r="K163" s="24">
        <f>SUMIFS(科目余额表[期末借方],科目余额表[已审报表项目],K$1,科目余额表[科目名称],A163)-SUMIFS(科目余额表[期末贷方],科目余额表[已审报表项目],K$1,科目余额表[科目名称],A163)</f>
        <v>0</v>
      </c>
      <c r="L163" s="24">
        <f>SUMIFS(科目余额表[期末贷方],科目余额表[已审报表项目],L$1,科目余额表[科目名称],A163)-SUMIFS(科目余额表[期末借方],科目余额表[已审报表项目],L$1,科目余额表[科目名称],A163)</f>
        <v>0</v>
      </c>
      <c r="M163" s="24">
        <f>SUMIFS(科目余额表[期末借方],科目余额表[已审报表项目],M$1,科目余额表[科目名称],A163)-SUMIFS(科目余额表[期末贷方],科目余额表[已审报表项目],M$1,科目余额表[科目名称],A163)</f>
        <v>0</v>
      </c>
      <c r="N163" s="24">
        <f>SUMIFS(科目余额表[期末贷方],科目余额表[已审报表项目],N$1,科目余额表[科目名称],A163)-SUMIFS(科目余额表[期末借方],科目余额表[已审报表项目],N$1,科目余额表[科目名称],A163)</f>
        <v>0</v>
      </c>
      <c r="O163" s="24">
        <f>SUMIFS(科目余额表[期末借方],科目余额表[已审报表项目],O$1,科目余额表[科目名称],A163)-SUMIFS(科目余额表[期末贷方],科目余额表[已审报表项目],O$1,科目余额表[科目名称],A163)</f>
        <v>0</v>
      </c>
      <c r="P163" s="24">
        <f>SUMIFS(科目余额表[期末贷方],科目余额表[已审报表项目],P$1,科目余额表[科目名称],A163)-SUMIFS(科目余额表[期末借方],科目余额表[已审报表项目],P$1,科目余额表[科目名称],A163)</f>
        <v>0</v>
      </c>
      <c r="Q163" s="24">
        <f>SUMIFS(科目余额表[期末借方],科目余额表[已审报表项目],Q$1,科目余额表[科目名称],A163)-SUMIFS(科目余额表[期末贷方],科目余额表[已审报表项目],Q$1,科目余额表[科目名称],A163)</f>
        <v>0</v>
      </c>
      <c r="R163" s="24">
        <f>SUMIFS(科目余额表[期末贷方],科目余额表[已审报表项目],R$1,科目余额表[科目名称],A163)-SUMIFS(科目余额表[期末借方],科目余额表[已审报表项目],R$1,科目余额表[科目名称],A163)</f>
        <v>0</v>
      </c>
      <c r="S163" s="24">
        <f>SUMIFS(科目余额表[期末借方],科目余额表[已审报表项目],S$1,科目余额表[科目名称],A163)-SUMIFS(科目余额表[期末贷方],科目余额表[已审报表项目],S$1,科目余额表[科目名称],A163)</f>
        <v>0</v>
      </c>
      <c r="T163" s="24">
        <f>SUMIFS(科目余额表[期末贷方],科目余额表[已审报表项目],T$1,科目余额表[科目名称],A163)-SUMIFS(科目余额表[期末借方],科目余额表[已审报表项目],T$1,科目余额表[科目名称],A163)</f>
        <v>0</v>
      </c>
    </row>
    <row r="164" spans="2:20">
      <c r="B164" s="42" t="str">
        <f t="shared" si="14"/>
        <v>—</v>
      </c>
      <c r="C164" s="55" t="str">
        <f t="shared" si="15"/>
        <v>—</v>
      </c>
      <c r="E164" s="42" t="str">
        <f t="shared" si="16"/>
        <v>—</v>
      </c>
      <c r="F164" s="42" t="str">
        <f t="shared" si="17"/>
        <v>—</v>
      </c>
      <c r="G164" s="42" t="str">
        <f t="shared" si="18"/>
        <v>—</v>
      </c>
      <c r="H164" s="42" t="str">
        <f t="shared" si="19"/>
        <v>—</v>
      </c>
      <c r="I164" s="42" t="str">
        <f t="shared" si="20"/>
        <v>—</v>
      </c>
      <c r="K164" s="24">
        <f>SUMIFS(科目余额表[期末借方],科目余额表[已审报表项目],K$1,科目余额表[科目名称],A164)-SUMIFS(科目余额表[期末贷方],科目余额表[已审报表项目],K$1,科目余额表[科目名称],A164)</f>
        <v>0</v>
      </c>
      <c r="L164" s="24">
        <f>SUMIFS(科目余额表[期末贷方],科目余额表[已审报表项目],L$1,科目余额表[科目名称],A164)-SUMIFS(科目余额表[期末借方],科目余额表[已审报表项目],L$1,科目余额表[科目名称],A164)</f>
        <v>0</v>
      </c>
      <c r="M164" s="24">
        <f>SUMIFS(科目余额表[期末借方],科目余额表[已审报表项目],M$1,科目余额表[科目名称],A164)-SUMIFS(科目余额表[期末贷方],科目余额表[已审报表项目],M$1,科目余额表[科目名称],A164)</f>
        <v>0</v>
      </c>
      <c r="N164" s="24">
        <f>SUMIFS(科目余额表[期末贷方],科目余额表[已审报表项目],N$1,科目余额表[科目名称],A164)-SUMIFS(科目余额表[期末借方],科目余额表[已审报表项目],N$1,科目余额表[科目名称],A164)</f>
        <v>0</v>
      </c>
      <c r="O164" s="24">
        <f>SUMIFS(科目余额表[期末借方],科目余额表[已审报表项目],O$1,科目余额表[科目名称],A164)-SUMIFS(科目余额表[期末贷方],科目余额表[已审报表项目],O$1,科目余额表[科目名称],A164)</f>
        <v>0</v>
      </c>
      <c r="P164" s="24">
        <f>SUMIFS(科目余额表[期末贷方],科目余额表[已审报表项目],P$1,科目余额表[科目名称],A164)-SUMIFS(科目余额表[期末借方],科目余额表[已审报表项目],P$1,科目余额表[科目名称],A164)</f>
        <v>0</v>
      </c>
      <c r="Q164" s="24">
        <f>SUMIFS(科目余额表[期末借方],科目余额表[已审报表项目],Q$1,科目余额表[科目名称],A164)-SUMIFS(科目余额表[期末贷方],科目余额表[已审报表项目],Q$1,科目余额表[科目名称],A164)</f>
        <v>0</v>
      </c>
      <c r="R164" s="24">
        <f>SUMIFS(科目余额表[期末贷方],科目余额表[已审报表项目],R$1,科目余额表[科目名称],A164)-SUMIFS(科目余额表[期末借方],科目余额表[已审报表项目],R$1,科目余额表[科目名称],A164)</f>
        <v>0</v>
      </c>
      <c r="S164" s="24">
        <f>SUMIFS(科目余额表[期末借方],科目余额表[已审报表项目],S$1,科目余额表[科目名称],A164)-SUMIFS(科目余额表[期末贷方],科目余额表[已审报表项目],S$1,科目余额表[科目名称],A164)</f>
        <v>0</v>
      </c>
      <c r="T164" s="24">
        <f>SUMIFS(科目余额表[期末贷方],科目余额表[已审报表项目],T$1,科目余额表[科目名称],A164)-SUMIFS(科目余额表[期末借方],科目余额表[已审报表项目],T$1,科目余额表[科目名称],A164)</f>
        <v>0</v>
      </c>
    </row>
    <row r="165" spans="2:20">
      <c r="B165" s="42" t="str">
        <f t="shared" si="14"/>
        <v>—</v>
      </c>
      <c r="C165" s="55" t="str">
        <f t="shared" si="15"/>
        <v>—</v>
      </c>
      <c r="E165" s="42" t="str">
        <f t="shared" si="16"/>
        <v>—</v>
      </c>
      <c r="F165" s="42" t="str">
        <f t="shared" si="17"/>
        <v>—</v>
      </c>
      <c r="G165" s="42" t="str">
        <f t="shared" si="18"/>
        <v>—</v>
      </c>
      <c r="H165" s="42" t="str">
        <f t="shared" si="19"/>
        <v>—</v>
      </c>
      <c r="I165" s="42" t="str">
        <f t="shared" si="20"/>
        <v>—</v>
      </c>
      <c r="K165" s="24">
        <f>SUMIFS(科目余额表[期末借方],科目余额表[已审报表项目],K$1,科目余额表[科目名称],A165)-SUMIFS(科目余额表[期末贷方],科目余额表[已审报表项目],K$1,科目余额表[科目名称],A165)</f>
        <v>0</v>
      </c>
      <c r="L165" s="24">
        <f>SUMIFS(科目余额表[期末贷方],科目余额表[已审报表项目],L$1,科目余额表[科目名称],A165)-SUMIFS(科目余额表[期末借方],科目余额表[已审报表项目],L$1,科目余额表[科目名称],A165)</f>
        <v>0</v>
      </c>
      <c r="M165" s="24">
        <f>SUMIFS(科目余额表[期末借方],科目余额表[已审报表项目],M$1,科目余额表[科目名称],A165)-SUMIFS(科目余额表[期末贷方],科目余额表[已审报表项目],M$1,科目余额表[科目名称],A165)</f>
        <v>0</v>
      </c>
      <c r="N165" s="24">
        <f>SUMIFS(科目余额表[期末贷方],科目余额表[已审报表项目],N$1,科目余额表[科目名称],A165)-SUMIFS(科目余额表[期末借方],科目余额表[已审报表项目],N$1,科目余额表[科目名称],A165)</f>
        <v>0</v>
      </c>
      <c r="O165" s="24">
        <f>SUMIFS(科目余额表[期末借方],科目余额表[已审报表项目],O$1,科目余额表[科目名称],A165)-SUMIFS(科目余额表[期末贷方],科目余额表[已审报表项目],O$1,科目余额表[科目名称],A165)</f>
        <v>0</v>
      </c>
      <c r="P165" s="24">
        <f>SUMIFS(科目余额表[期末贷方],科目余额表[已审报表项目],P$1,科目余额表[科目名称],A165)-SUMIFS(科目余额表[期末借方],科目余额表[已审报表项目],P$1,科目余额表[科目名称],A165)</f>
        <v>0</v>
      </c>
      <c r="Q165" s="24">
        <f>SUMIFS(科目余额表[期末借方],科目余额表[已审报表项目],Q$1,科目余额表[科目名称],A165)-SUMIFS(科目余额表[期末贷方],科目余额表[已审报表项目],Q$1,科目余额表[科目名称],A165)</f>
        <v>0</v>
      </c>
      <c r="R165" s="24">
        <f>SUMIFS(科目余额表[期末贷方],科目余额表[已审报表项目],R$1,科目余额表[科目名称],A165)-SUMIFS(科目余额表[期末借方],科目余额表[已审报表项目],R$1,科目余额表[科目名称],A165)</f>
        <v>0</v>
      </c>
      <c r="S165" s="24">
        <f>SUMIFS(科目余额表[期末借方],科目余额表[已审报表项目],S$1,科目余额表[科目名称],A165)-SUMIFS(科目余额表[期末贷方],科目余额表[已审报表项目],S$1,科目余额表[科目名称],A165)</f>
        <v>0</v>
      </c>
      <c r="T165" s="24">
        <f>SUMIFS(科目余额表[期末贷方],科目余额表[已审报表项目],T$1,科目余额表[科目名称],A165)-SUMIFS(科目余额表[期末借方],科目余额表[已审报表项目],T$1,科目余额表[科目名称],A165)</f>
        <v>0</v>
      </c>
    </row>
    <row r="166" spans="2:20">
      <c r="B166" s="42" t="str">
        <f t="shared" si="14"/>
        <v>—</v>
      </c>
      <c r="C166" s="55" t="str">
        <f t="shared" si="15"/>
        <v>—</v>
      </c>
      <c r="E166" s="42" t="str">
        <f t="shared" si="16"/>
        <v>—</v>
      </c>
      <c r="F166" s="42" t="str">
        <f t="shared" si="17"/>
        <v>—</v>
      </c>
      <c r="G166" s="42" t="str">
        <f t="shared" si="18"/>
        <v>—</v>
      </c>
      <c r="H166" s="42" t="str">
        <f t="shared" si="19"/>
        <v>—</v>
      </c>
      <c r="I166" s="42" t="str">
        <f t="shared" si="20"/>
        <v>—</v>
      </c>
      <c r="K166" s="24">
        <f>SUMIFS(科目余额表[期末借方],科目余额表[已审报表项目],K$1,科目余额表[科目名称],A166)-SUMIFS(科目余额表[期末贷方],科目余额表[已审报表项目],K$1,科目余额表[科目名称],A166)</f>
        <v>0</v>
      </c>
      <c r="L166" s="24">
        <f>SUMIFS(科目余额表[期末贷方],科目余额表[已审报表项目],L$1,科目余额表[科目名称],A166)-SUMIFS(科目余额表[期末借方],科目余额表[已审报表项目],L$1,科目余额表[科目名称],A166)</f>
        <v>0</v>
      </c>
      <c r="M166" s="24">
        <f>SUMIFS(科目余额表[期末借方],科目余额表[已审报表项目],M$1,科目余额表[科目名称],A166)-SUMIFS(科目余额表[期末贷方],科目余额表[已审报表项目],M$1,科目余额表[科目名称],A166)</f>
        <v>0</v>
      </c>
      <c r="N166" s="24">
        <f>SUMIFS(科目余额表[期末贷方],科目余额表[已审报表项目],N$1,科目余额表[科目名称],A166)-SUMIFS(科目余额表[期末借方],科目余额表[已审报表项目],N$1,科目余额表[科目名称],A166)</f>
        <v>0</v>
      </c>
      <c r="O166" s="24">
        <f>SUMIFS(科目余额表[期末借方],科目余额表[已审报表项目],O$1,科目余额表[科目名称],A166)-SUMIFS(科目余额表[期末贷方],科目余额表[已审报表项目],O$1,科目余额表[科目名称],A166)</f>
        <v>0</v>
      </c>
      <c r="P166" s="24">
        <f>SUMIFS(科目余额表[期末贷方],科目余额表[已审报表项目],P$1,科目余额表[科目名称],A166)-SUMIFS(科目余额表[期末借方],科目余额表[已审报表项目],P$1,科目余额表[科目名称],A166)</f>
        <v>0</v>
      </c>
      <c r="Q166" s="24">
        <f>SUMIFS(科目余额表[期末借方],科目余额表[已审报表项目],Q$1,科目余额表[科目名称],A166)-SUMIFS(科目余额表[期末贷方],科目余额表[已审报表项目],Q$1,科目余额表[科目名称],A166)</f>
        <v>0</v>
      </c>
      <c r="R166" s="24">
        <f>SUMIFS(科目余额表[期末贷方],科目余额表[已审报表项目],R$1,科目余额表[科目名称],A166)-SUMIFS(科目余额表[期末借方],科目余额表[已审报表项目],R$1,科目余额表[科目名称],A166)</f>
        <v>0</v>
      </c>
      <c r="S166" s="24">
        <f>SUMIFS(科目余额表[期末借方],科目余额表[已审报表项目],S$1,科目余额表[科目名称],A166)-SUMIFS(科目余额表[期末贷方],科目余额表[已审报表项目],S$1,科目余额表[科目名称],A166)</f>
        <v>0</v>
      </c>
      <c r="T166" s="24">
        <f>SUMIFS(科目余额表[期末贷方],科目余额表[已审报表项目],T$1,科目余额表[科目名称],A166)-SUMIFS(科目余额表[期末借方],科目余额表[已审报表项目],T$1,科目余额表[科目名称],A166)</f>
        <v>0</v>
      </c>
    </row>
    <row r="167" spans="2:20">
      <c r="B167" s="42" t="str">
        <f t="shared" si="14"/>
        <v>—</v>
      </c>
      <c r="C167" s="55" t="str">
        <f t="shared" si="15"/>
        <v>—</v>
      </c>
      <c r="E167" s="42" t="str">
        <f t="shared" si="16"/>
        <v>—</v>
      </c>
      <c r="F167" s="42" t="str">
        <f t="shared" si="17"/>
        <v>—</v>
      </c>
      <c r="G167" s="42" t="str">
        <f t="shared" si="18"/>
        <v>—</v>
      </c>
      <c r="H167" s="42" t="str">
        <f t="shared" si="19"/>
        <v>—</v>
      </c>
      <c r="I167" s="42" t="str">
        <f t="shared" si="20"/>
        <v>—</v>
      </c>
      <c r="K167" s="24">
        <f>SUMIFS(科目余额表[期末借方],科目余额表[已审报表项目],K$1,科目余额表[科目名称],A167)-SUMIFS(科目余额表[期末贷方],科目余额表[已审报表项目],K$1,科目余额表[科目名称],A167)</f>
        <v>0</v>
      </c>
      <c r="L167" s="24">
        <f>SUMIFS(科目余额表[期末贷方],科目余额表[已审报表项目],L$1,科目余额表[科目名称],A167)-SUMIFS(科目余额表[期末借方],科目余额表[已审报表项目],L$1,科目余额表[科目名称],A167)</f>
        <v>0</v>
      </c>
      <c r="M167" s="24">
        <f>SUMIFS(科目余额表[期末借方],科目余额表[已审报表项目],M$1,科目余额表[科目名称],A167)-SUMIFS(科目余额表[期末贷方],科目余额表[已审报表项目],M$1,科目余额表[科目名称],A167)</f>
        <v>0</v>
      </c>
      <c r="N167" s="24">
        <f>SUMIFS(科目余额表[期末贷方],科目余额表[已审报表项目],N$1,科目余额表[科目名称],A167)-SUMIFS(科目余额表[期末借方],科目余额表[已审报表项目],N$1,科目余额表[科目名称],A167)</f>
        <v>0</v>
      </c>
      <c r="O167" s="24">
        <f>SUMIFS(科目余额表[期末借方],科目余额表[已审报表项目],O$1,科目余额表[科目名称],A167)-SUMIFS(科目余额表[期末贷方],科目余额表[已审报表项目],O$1,科目余额表[科目名称],A167)</f>
        <v>0</v>
      </c>
      <c r="P167" s="24">
        <f>SUMIFS(科目余额表[期末贷方],科目余额表[已审报表项目],P$1,科目余额表[科目名称],A167)-SUMIFS(科目余额表[期末借方],科目余额表[已审报表项目],P$1,科目余额表[科目名称],A167)</f>
        <v>0</v>
      </c>
      <c r="Q167" s="24">
        <f>SUMIFS(科目余额表[期末借方],科目余额表[已审报表项目],Q$1,科目余额表[科目名称],A167)-SUMIFS(科目余额表[期末贷方],科目余额表[已审报表项目],Q$1,科目余额表[科目名称],A167)</f>
        <v>0</v>
      </c>
      <c r="R167" s="24">
        <f>SUMIFS(科目余额表[期末贷方],科目余额表[已审报表项目],R$1,科目余额表[科目名称],A167)-SUMIFS(科目余额表[期末借方],科目余额表[已审报表项目],R$1,科目余额表[科目名称],A167)</f>
        <v>0</v>
      </c>
      <c r="S167" s="24">
        <f>SUMIFS(科目余额表[期末借方],科目余额表[已审报表项目],S$1,科目余额表[科目名称],A167)-SUMIFS(科目余额表[期末贷方],科目余额表[已审报表项目],S$1,科目余额表[科目名称],A167)</f>
        <v>0</v>
      </c>
      <c r="T167" s="24">
        <f>SUMIFS(科目余额表[期末贷方],科目余额表[已审报表项目],T$1,科目余额表[科目名称],A167)-SUMIFS(科目余额表[期末借方],科目余额表[已审报表项目],T$1,科目余额表[科目名称],A167)</f>
        <v>0</v>
      </c>
    </row>
    <row r="168" spans="2:20">
      <c r="B168" s="42" t="str">
        <f t="shared" si="14"/>
        <v>—</v>
      </c>
      <c r="C168" s="55" t="str">
        <f t="shared" si="15"/>
        <v>—</v>
      </c>
      <c r="E168" s="42" t="str">
        <f t="shared" si="16"/>
        <v>—</v>
      </c>
      <c r="F168" s="42" t="str">
        <f t="shared" si="17"/>
        <v>—</v>
      </c>
      <c r="G168" s="42" t="str">
        <f t="shared" si="18"/>
        <v>—</v>
      </c>
      <c r="H168" s="42" t="str">
        <f t="shared" si="19"/>
        <v>—</v>
      </c>
      <c r="I168" s="42" t="str">
        <f t="shared" si="20"/>
        <v>—</v>
      </c>
      <c r="K168" s="24">
        <f>SUMIFS(科目余额表[期末借方],科目余额表[已审报表项目],K$1,科目余额表[科目名称],A168)-SUMIFS(科目余额表[期末贷方],科目余额表[已审报表项目],K$1,科目余额表[科目名称],A168)</f>
        <v>0</v>
      </c>
      <c r="L168" s="24">
        <f>SUMIFS(科目余额表[期末贷方],科目余额表[已审报表项目],L$1,科目余额表[科目名称],A168)-SUMIFS(科目余额表[期末借方],科目余额表[已审报表项目],L$1,科目余额表[科目名称],A168)</f>
        <v>0</v>
      </c>
      <c r="M168" s="24">
        <f>SUMIFS(科目余额表[期末借方],科目余额表[已审报表项目],M$1,科目余额表[科目名称],A168)-SUMIFS(科目余额表[期末贷方],科目余额表[已审报表项目],M$1,科目余额表[科目名称],A168)</f>
        <v>0</v>
      </c>
      <c r="N168" s="24">
        <f>SUMIFS(科目余额表[期末贷方],科目余额表[已审报表项目],N$1,科目余额表[科目名称],A168)-SUMIFS(科目余额表[期末借方],科目余额表[已审报表项目],N$1,科目余额表[科目名称],A168)</f>
        <v>0</v>
      </c>
      <c r="O168" s="24">
        <f>SUMIFS(科目余额表[期末借方],科目余额表[已审报表项目],O$1,科目余额表[科目名称],A168)-SUMIFS(科目余额表[期末贷方],科目余额表[已审报表项目],O$1,科目余额表[科目名称],A168)</f>
        <v>0</v>
      </c>
      <c r="P168" s="24">
        <f>SUMIFS(科目余额表[期末贷方],科目余额表[已审报表项目],P$1,科目余额表[科目名称],A168)-SUMIFS(科目余额表[期末借方],科目余额表[已审报表项目],P$1,科目余额表[科目名称],A168)</f>
        <v>0</v>
      </c>
      <c r="Q168" s="24">
        <f>SUMIFS(科目余额表[期末借方],科目余额表[已审报表项目],Q$1,科目余额表[科目名称],A168)-SUMIFS(科目余额表[期末贷方],科目余额表[已审报表项目],Q$1,科目余额表[科目名称],A168)</f>
        <v>0</v>
      </c>
      <c r="R168" s="24">
        <f>SUMIFS(科目余额表[期末贷方],科目余额表[已审报表项目],R$1,科目余额表[科目名称],A168)-SUMIFS(科目余额表[期末借方],科目余额表[已审报表项目],R$1,科目余额表[科目名称],A168)</f>
        <v>0</v>
      </c>
      <c r="S168" s="24">
        <f>SUMIFS(科目余额表[期末借方],科目余额表[已审报表项目],S$1,科目余额表[科目名称],A168)-SUMIFS(科目余额表[期末贷方],科目余额表[已审报表项目],S$1,科目余额表[科目名称],A168)</f>
        <v>0</v>
      </c>
      <c r="T168" s="24">
        <f>SUMIFS(科目余额表[期末贷方],科目余额表[已审报表项目],T$1,科目余额表[科目名称],A168)-SUMIFS(科目余额表[期末借方],科目余额表[已审报表项目],T$1,科目余额表[科目名称],A168)</f>
        <v>0</v>
      </c>
    </row>
    <row r="169" spans="2:20">
      <c r="B169" s="42" t="str">
        <f t="shared" si="14"/>
        <v>—</v>
      </c>
      <c r="C169" s="55" t="str">
        <f t="shared" si="15"/>
        <v>—</v>
      </c>
      <c r="E169" s="42" t="str">
        <f t="shared" si="16"/>
        <v>—</v>
      </c>
      <c r="F169" s="42" t="str">
        <f t="shared" si="17"/>
        <v>—</v>
      </c>
      <c r="G169" s="42" t="str">
        <f t="shared" si="18"/>
        <v>—</v>
      </c>
      <c r="H169" s="42" t="str">
        <f t="shared" si="19"/>
        <v>—</v>
      </c>
      <c r="I169" s="42" t="str">
        <f t="shared" si="20"/>
        <v>—</v>
      </c>
      <c r="K169" s="24">
        <f>SUMIFS(科目余额表[期末借方],科目余额表[已审报表项目],K$1,科目余额表[科目名称],A169)-SUMIFS(科目余额表[期末贷方],科目余额表[已审报表项目],K$1,科目余额表[科目名称],A169)</f>
        <v>0</v>
      </c>
      <c r="L169" s="24">
        <f>SUMIFS(科目余额表[期末贷方],科目余额表[已审报表项目],L$1,科目余额表[科目名称],A169)-SUMIFS(科目余额表[期末借方],科目余额表[已审报表项目],L$1,科目余额表[科目名称],A169)</f>
        <v>0</v>
      </c>
      <c r="M169" s="24">
        <f>SUMIFS(科目余额表[期末借方],科目余额表[已审报表项目],M$1,科目余额表[科目名称],A169)-SUMIFS(科目余额表[期末贷方],科目余额表[已审报表项目],M$1,科目余额表[科目名称],A169)</f>
        <v>0</v>
      </c>
      <c r="N169" s="24">
        <f>SUMIFS(科目余额表[期末贷方],科目余额表[已审报表项目],N$1,科目余额表[科目名称],A169)-SUMIFS(科目余额表[期末借方],科目余额表[已审报表项目],N$1,科目余额表[科目名称],A169)</f>
        <v>0</v>
      </c>
      <c r="O169" s="24">
        <f>SUMIFS(科目余额表[期末借方],科目余额表[已审报表项目],O$1,科目余额表[科目名称],A169)-SUMIFS(科目余额表[期末贷方],科目余额表[已审报表项目],O$1,科目余额表[科目名称],A169)</f>
        <v>0</v>
      </c>
      <c r="P169" s="24">
        <f>SUMIFS(科目余额表[期末贷方],科目余额表[已审报表项目],P$1,科目余额表[科目名称],A169)-SUMIFS(科目余额表[期末借方],科目余额表[已审报表项目],P$1,科目余额表[科目名称],A169)</f>
        <v>0</v>
      </c>
      <c r="Q169" s="24">
        <f>SUMIFS(科目余额表[期末借方],科目余额表[已审报表项目],Q$1,科目余额表[科目名称],A169)-SUMIFS(科目余额表[期末贷方],科目余额表[已审报表项目],Q$1,科目余额表[科目名称],A169)</f>
        <v>0</v>
      </c>
      <c r="R169" s="24">
        <f>SUMIFS(科目余额表[期末贷方],科目余额表[已审报表项目],R$1,科目余额表[科目名称],A169)-SUMIFS(科目余额表[期末借方],科目余额表[已审报表项目],R$1,科目余额表[科目名称],A169)</f>
        <v>0</v>
      </c>
      <c r="S169" s="24">
        <f>SUMIFS(科目余额表[期末借方],科目余额表[已审报表项目],S$1,科目余额表[科目名称],A169)-SUMIFS(科目余额表[期末贷方],科目余额表[已审报表项目],S$1,科目余额表[科目名称],A169)</f>
        <v>0</v>
      </c>
      <c r="T169" s="24">
        <f>SUMIFS(科目余额表[期末贷方],科目余额表[已审报表项目],T$1,科目余额表[科目名称],A169)-SUMIFS(科目余额表[期末借方],科目余额表[已审报表项目],T$1,科目余额表[科目名称],A169)</f>
        <v>0</v>
      </c>
    </row>
    <row r="170" spans="2:20">
      <c r="B170" s="42" t="str">
        <f t="shared" si="14"/>
        <v>—</v>
      </c>
      <c r="C170" s="55" t="str">
        <f t="shared" si="15"/>
        <v>—</v>
      </c>
      <c r="E170" s="42" t="str">
        <f t="shared" si="16"/>
        <v>—</v>
      </c>
      <c r="F170" s="42" t="str">
        <f t="shared" si="17"/>
        <v>—</v>
      </c>
      <c r="G170" s="42" t="str">
        <f t="shared" si="18"/>
        <v>—</v>
      </c>
      <c r="H170" s="42" t="str">
        <f t="shared" si="19"/>
        <v>—</v>
      </c>
      <c r="I170" s="42" t="str">
        <f t="shared" si="20"/>
        <v>—</v>
      </c>
      <c r="K170" s="24">
        <f>SUMIFS(科目余额表[期末借方],科目余额表[已审报表项目],K$1,科目余额表[科目名称],A170)-SUMIFS(科目余额表[期末贷方],科目余额表[已审报表项目],K$1,科目余额表[科目名称],A170)</f>
        <v>0</v>
      </c>
      <c r="L170" s="24">
        <f>SUMIFS(科目余额表[期末贷方],科目余额表[已审报表项目],L$1,科目余额表[科目名称],A170)-SUMIFS(科目余额表[期末借方],科目余额表[已审报表项目],L$1,科目余额表[科目名称],A170)</f>
        <v>0</v>
      </c>
      <c r="M170" s="24">
        <f>SUMIFS(科目余额表[期末借方],科目余额表[已审报表项目],M$1,科目余额表[科目名称],A170)-SUMIFS(科目余额表[期末贷方],科目余额表[已审报表项目],M$1,科目余额表[科目名称],A170)</f>
        <v>0</v>
      </c>
      <c r="N170" s="24">
        <f>SUMIFS(科目余额表[期末贷方],科目余额表[已审报表项目],N$1,科目余额表[科目名称],A170)-SUMIFS(科目余额表[期末借方],科目余额表[已审报表项目],N$1,科目余额表[科目名称],A170)</f>
        <v>0</v>
      </c>
      <c r="O170" s="24">
        <f>SUMIFS(科目余额表[期末借方],科目余额表[已审报表项目],O$1,科目余额表[科目名称],A170)-SUMIFS(科目余额表[期末贷方],科目余额表[已审报表项目],O$1,科目余额表[科目名称],A170)</f>
        <v>0</v>
      </c>
      <c r="P170" s="24">
        <f>SUMIFS(科目余额表[期末贷方],科目余额表[已审报表项目],P$1,科目余额表[科目名称],A170)-SUMIFS(科目余额表[期末借方],科目余额表[已审报表项目],P$1,科目余额表[科目名称],A170)</f>
        <v>0</v>
      </c>
      <c r="Q170" s="24">
        <f>SUMIFS(科目余额表[期末借方],科目余额表[已审报表项目],Q$1,科目余额表[科目名称],A170)-SUMIFS(科目余额表[期末贷方],科目余额表[已审报表项目],Q$1,科目余额表[科目名称],A170)</f>
        <v>0</v>
      </c>
      <c r="R170" s="24">
        <f>SUMIFS(科目余额表[期末贷方],科目余额表[已审报表项目],R$1,科目余额表[科目名称],A170)-SUMIFS(科目余额表[期末借方],科目余额表[已审报表项目],R$1,科目余额表[科目名称],A170)</f>
        <v>0</v>
      </c>
      <c r="S170" s="24">
        <f>SUMIFS(科目余额表[期末借方],科目余额表[已审报表项目],S$1,科目余额表[科目名称],A170)-SUMIFS(科目余额表[期末贷方],科目余额表[已审报表项目],S$1,科目余额表[科目名称],A170)</f>
        <v>0</v>
      </c>
      <c r="T170" s="24">
        <f>SUMIFS(科目余额表[期末贷方],科目余额表[已审报表项目],T$1,科目余额表[科目名称],A170)-SUMIFS(科目余额表[期末借方],科目余额表[已审报表项目],T$1,科目余额表[科目名称],A170)</f>
        <v>0</v>
      </c>
    </row>
    <row r="171" spans="2:20">
      <c r="B171" s="42" t="str">
        <f t="shared" si="14"/>
        <v>—</v>
      </c>
      <c r="C171" s="55" t="str">
        <f t="shared" si="15"/>
        <v>—</v>
      </c>
      <c r="E171" s="42" t="str">
        <f t="shared" si="16"/>
        <v>—</v>
      </c>
      <c r="F171" s="42" t="str">
        <f t="shared" si="17"/>
        <v>—</v>
      </c>
      <c r="G171" s="42" t="str">
        <f t="shared" si="18"/>
        <v>—</v>
      </c>
      <c r="H171" s="42" t="str">
        <f t="shared" si="19"/>
        <v>—</v>
      </c>
      <c r="I171" s="42" t="str">
        <f t="shared" si="20"/>
        <v>—</v>
      </c>
      <c r="K171" s="24">
        <f>SUMIFS(科目余额表[期末借方],科目余额表[已审报表项目],K$1,科目余额表[科目名称],A171)-SUMIFS(科目余额表[期末贷方],科目余额表[已审报表项目],K$1,科目余额表[科目名称],A171)</f>
        <v>0</v>
      </c>
      <c r="L171" s="24">
        <f>SUMIFS(科目余额表[期末贷方],科目余额表[已审报表项目],L$1,科目余额表[科目名称],A171)-SUMIFS(科目余额表[期末借方],科目余额表[已审报表项目],L$1,科目余额表[科目名称],A171)</f>
        <v>0</v>
      </c>
      <c r="M171" s="24">
        <f>SUMIFS(科目余额表[期末借方],科目余额表[已审报表项目],M$1,科目余额表[科目名称],A171)-SUMIFS(科目余额表[期末贷方],科目余额表[已审报表项目],M$1,科目余额表[科目名称],A171)</f>
        <v>0</v>
      </c>
      <c r="N171" s="24">
        <f>SUMIFS(科目余额表[期末贷方],科目余额表[已审报表项目],N$1,科目余额表[科目名称],A171)-SUMIFS(科目余额表[期末借方],科目余额表[已审报表项目],N$1,科目余额表[科目名称],A171)</f>
        <v>0</v>
      </c>
      <c r="O171" s="24">
        <f>SUMIFS(科目余额表[期末借方],科目余额表[已审报表项目],O$1,科目余额表[科目名称],A171)-SUMIFS(科目余额表[期末贷方],科目余额表[已审报表项目],O$1,科目余额表[科目名称],A171)</f>
        <v>0</v>
      </c>
      <c r="P171" s="24">
        <f>SUMIFS(科目余额表[期末贷方],科目余额表[已审报表项目],P$1,科目余额表[科目名称],A171)-SUMIFS(科目余额表[期末借方],科目余额表[已审报表项目],P$1,科目余额表[科目名称],A171)</f>
        <v>0</v>
      </c>
      <c r="Q171" s="24">
        <f>SUMIFS(科目余额表[期末借方],科目余额表[已审报表项目],Q$1,科目余额表[科目名称],A171)-SUMIFS(科目余额表[期末贷方],科目余额表[已审报表项目],Q$1,科目余额表[科目名称],A171)</f>
        <v>0</v>
      </c>
      <c r="R171" s="24">
        <f>SUMIFS(科目余额表[期末贷方],科目余额表[已审报表项目],R$1,科目余额表[科目名称],A171)-SUMIFS(科目余额表[期末借方],科目余额表[已审报表项目],R$1,科目余额表[科目名称],A171)</f>
        <v>0</v>
      </c>
      <c r="S171" s="24">
        <f>SUMIFS(科目余额表[期末借方],科目余额表[已审报表项目],S$1,科目余额表[科目名称],A171)-SUMIFS(科目余额表[期末贷方],科目余额表[已审报表项目],S$1,科目余额表[科目名称],A171)</f>
        <v>0</v>
      </c>
      <c r="T171" s="24">
        <f>SUMIFS(科目余额表[期末贷方],科目余额表[已审报表项目],T$1,科目余额表[科目名称],A171)-SUMIFS(科目余额表[期末借方],科目余额表[已审报表项目],T$1,科目余额表[科目名称],A171)</f>
        <v>0</v>
      </c>
    </row>
    <row r="172" spans="2:20">
      <c r="B172" s="42" t="str">
        <f t="shared" si="14"/>
        <v>—</v>
      </c>
      <c r="C172" s="55" t="str">
        <f t="shared" si="15"/>
        <v>—</v>
      </c>
      <c r="E172" s="42" t="str">
        <f t="shared" si="16"/>
        <v>—</v>
      </c>
      <c r="F172" s="42" t="str">
        <f t="shared" si="17"/>
        <v>—</v>
      </c>
      <c r="G172" s="42" t="str">
        <f t="shared" si="18"/>
        <v>—</v>
      </c>
      <c r="H172" s="42" t="str">
        <f t="shared" si="19"/>
        <v>—</v>
      </c>
      <c r="I172" s="42" t="str">
        <f t="shared" si="20"/>
        <v>—</v>
      </c>
      <c r="K172" s="24">
        <f>SUMIFS(科目余额表[期末借方],科目余额表[已审报表项目],K$1,科目余额表[科目名称],A172)-SUMIFS(科目余额表[期末贷方],科目余额表[已审报表项目],K$1,科目余额表[科目名称],A172)</f>
        <v>0</v>
      </c>
      <c r="L172" s="24">
        <f>SUMIFS(科目余额表[期末贷方],科目余额表[已审报表项目],L$1,科目余额表[科目名称],A172)-SUMIFS(科目余额表[期末借方],科目余额表[已审报表项目],L$1,科目余额表[科目名称],A172)</f>
        <v>0</v>
      </c>
      <c r="M172" s="24">
        <f>SUMIFS(科目余额表[期末借方],科目余额表[已审报表项目],M$1,科目余额表[科目名称],A172)-SUMIFS(科目余额表[期末贷方],科目余额表[已审报表项目],M$1,科目余额表[科目名称],A172)</f>
        <v>0</v>
      </c>
      <c r="N172" s="24">
        <f>SUMIFS(科目余额表[期末贷方],科目余额表[已审报表项目],N$1,科目余额表[科目名称],A172)-SUMIFS(科目余额表[期末借方],科目余额表[已审报表项目],N$1,科目余额表[科目名称],A172)</f>
        <v>0</v>
      </c>
      <c r="O172" s="24">
        <f>SUMIFS(科目余额表[期末借方],科目余额表[已审报表项目],O$1,科目余额表[科目名称],A172)-SUMIFS(科目余额表[期末贷方],科目余额表[已审报表项目],O$1,科目余额表[科目名称],A172)</f>
        <v>0</v>
      </c>
      <c r="P172" s="24">
        <f>SUMIFS(科目余额表[期末贷方],科目余额表[已审报表项目],P$1,科目余额表[科目名称],A172)-SUMIFS(科目余额表[期末借方],科目余额表[已审报表项目],P$1,科目余额表[科目名称],A172)</f>
        <v>0</v>
      </c>
      <c r="Q172" s="24">
        <f>SUMIFS(科目余额表[期末借方],科目余额表[已审报表项目],Q$1,科目余额表[科目名称],A172)-SUMIFS(科目余额表[期末贷方],科目余额表[已审报表项目],Q$1,科目余额表[科目名称],A172)</f>
        <v>0</v>
      </c>
      <c r="R172" s="24">
        <f>SUMIFS(科目余额表[期末贷方],科目余额表[已审报表项目],R$1,科目余额表[科目名称],A172)-SUMIFS(科目余额表[期末借方],科目余额表[已审报表项目],R$1,科目余额表[科目名称],A172)</f>
        <v>0</v>
      </c>
      <c r="S172" s="24">
        <f>SUMIFS(科目余额表[期末借方],科目余额表[已审报表项目],S$1,科目余额表[科目名称],A172)-SUMIFS(科目余额表[期末贷方],科目余额表[已审报表项目],S$1,科目余额表[科目名称],A172)</f>
        <v>0</v>
      </c>
      <c r="T172" s="24">
        <f>SUMIFS(科目余额表[期末贷方],科目余额表[已审报表项目],T$1,科目余额表[科目名称],A172)-SUMIFS(科目余额表[期末借方],科目余额表[已审报表项目],T$1,科目余额表[科目名称],A172)</f>
        <v>0</v>
      </c>
    </row>
    <row r="173" spans="2:20">
      <c r="B173" s="42" t="str">
        <f t="shared" si="14"/>
        <v>—</v>
      </c>
      <c r="C173" s="55" t="str">
        <f t="shared" si="15"/>
        <v>—</v>
      </c>
      <c r="E173" s="42" t="str">
        <f t="shared" si="16"/>
        <v>—</v>
      </c>
      <c r="F173" s="42" t="str">
        <f t="shared" si="17"/>
        <v>—</v>
      </c>
      <c r="G173" s="42" t="str">
        <f t="shared" si="18"/>
        <v>—</v>
      </c>
      <c r="H173" s="42" t="str">
        <f t="shared" si="19"/>
        <v>—</v>
      </c>
      <c r="I173" s="42" t="str">
        <f t="shared" si="20"/>
        <v>—</v>
      </c>
      <c r="K173" s="24">
        <f>SUMIFS(科目余额表[期末借方],科目余额表[已审报表项目],K$1,科目余额表[科目名称],A173)-SUMIFS(科目余额表[期末贷方],科目余额表[已审报表项目],K$1,科目余额表[科目名称],A173)</f>
        <v>0</v>
      </c>
      <c r="L173" s="24">
        <f>SUMIFS(科目余额表[期末贷方],科目余额表[已审报表项目],L$1,科目余额表[科目名称],A173)-SUMIFS(科目余额表[期末借方],科目余额表[已审报表项目],L$1,科目余额表[科目名称],A173)</f>
        <v>0</v>
      </c>
      <c r="M173" s="24">
        <f>SUMIFS(科目余额表[期末借方],科目余额表[已审报表项目],M$1,科目余额表[科目名称],A173)-SUMIFS(科目余额表[期末贷方],科目余额表[已审报表项目],M$1,科目余额表[科目名称],A173)</f>
        <v>0</v>
      </c>
      <c r="N173" s="24">
        <f>SUMIFS(科目余额表[期末贷方],科目余额表[已审报表项目],N$1,科目余额表[科目名称],A173)-SUMIFS(科目余额表[期末借方],科目余额表[已审报表项目],N$1,科目余额表[科目名称],A173)</f>
        <v>0</v>
      </c>
      <c r="O173" s="24">
        <f>SUMIFS(科目余额表[期末借方],科目余额表[已审报表项目],O$1,科目余额表[科目名称],A173)-SUMIFS(科目余额表[期末贷方],科目余额表[已审报表项目],O$1,科目余额表[科目名称],A173)</f>
        <v>0</v>
      </c>
      <c r="P173" s="24">
        <f>SUMIFS(科目余额表[期末贷方],科目余额表[已审报表项目],P$1,科目余额表[科目名称],A173)-SUMIFS(科目余额表[期末借方],科目余额表[已审报表项目],P$1,科目余额表[科目名称],A173)</f>
        <v>0</v>
      </c>
      <c r="Q173" s="24">
        <f>SUMIFS(科目余额表[期末借方],科目余额表[已审报表项目],Q$1,科目余额表[科目名称],A173)-SUMIFS(科目余额表[期末贷方],科目余额表[已审报表项目],Q$1,科目余额表[科目名称],A173)</f>
        <v>0</v>
      </c>
      <c r="R173" s="24">
        <f>SUMIFS(科目余额表[期末贷方],科目余额表[已审报表项目],R$1,科目余额表[科目名称],A173)-SUMIFS(科目余额表[期末借方],科目余额表[已审报表项目],R$1,科目余额表[科目名称],A173)</f>
        <v>0</v>
      </c>
      <c r="S173" s="24">
        <f>SUMIFS(科目余额表[期末借方],科目余额表[已审报表项目],S$1,科目余额表[科目名称],A173)-SUMIFS(科目余额表[期末贷方],科目余额表[已审报表项目],S$1,科目余额表[科目名称],A173)</f>
        <v>0</v>
      </c>
      <c r="T173" s="24">
        <f>SUMIFS(科目余额表[期末贷方],科目余额表[已审报表项目],T$1,科目余额表[科目名称],A173)-SUMIFS(科目余额表[期末借方],科目余额表[已审报表项目],T$1,科目余额表[科目名称],A173)</f>
        <v>0</v>
      </c>
    </row>
    <row r="174" spans="2:20">
      <c r="B174" s="42" t="str">
        <f t="shared" si="14"/>
        <v>—</v>
      </c>
      <c r="C174" s="55" t="str">
        <f t="shared" si="15"/>
        <v>—</v>
      </c>
      <c r="E174" s="42" t="str">
        <f t="shared" si="16"/>
        <v>—</v>
      </c>
      <c r="F174" s="42" t="str">
        <f t="shared" si="17"/>
        <v>—</v>
      </c>
      <c r="G174" s="42" t="str">
        <f t="shared" si="18"/>
        <v>—</v>
      </c>
      <c r="H174" s="42" t="str">
        <f t="shared" si="19"/>
        <v>—</v>
      </c>
      <c r="I174" s="42" t="str">
        <f t="shared" si="20"/>
        <v>—</v>
      </c>
      <c r="K174" s="24">
        <f>SUMIFS(科目余额表[期末借方],科目余额表[已审报表项目],K$1,科目余额表[科目名称],A174)-SUMIFS(科目余额表[期末贷方],科目余额表[已审报表项目],K$1,科目余额表[科目名称],A174)</f>
        <v>0</v>
      </c>
      <c r="L174" s="24">
        <f>SUMIFS(科目余额表[期末贷方],科目余额表[已审报表项目],L$1,科目余额表[科目名称],A174)-SUMIFS(科目余额表[期末借方],科目余额表[已审报表项目],L$1,科目余额表[科目名称],A174)</f>
        <v>0</v>
      </c>
      <c r="M174" s="24">
        <f>SUMIFS(科目余额表[期末借方],科目余额表[已审报表项目],M$1,科目余额表[科目名称],A174)-SUMIFS(科目余额表[期末贷方],科目余额表[已审报表项目],M$1,科目余额表[科目名称],A174)</f>
        <v>0</v>
      </c>
      <c r="N174" s="24">
        <f>SUMIFS(科目余额表[期末贷方],科目余额表[已审报表项目],N$1,科目余额表[科目名称],A174)-SUMIFS(科目余额表[期末借方],科目余额表[已审报表项目],N$1,科目余额表[科目名称],A174)</f>
        <v>0</v>
      </c>
      <c r="O174" s="24">
        <f>SUMIFS(科目余额表[期末借方],科目余额表[已审报表项目],O$1,科目余额表[科目名称],A174)-SUMIFS(科目余额表[期末贷方],科目余额表[已审报表项目],O$1,科目余额表[科目名称],A174)</f>
        <v>0</v>
      </c>
      <c r="P174" s="24">
        <f>SUMIFS(科目余额表[期末贷方],科目余额表[已审报表项目],P$1,科目余额表[科目名称],A174)-SUMIFS(科目余额表[期末借方],科目余额表[已审报表项目],P$1,科目余额表[科目名称],A174)</f>
        <v>0</v>
      </c>
      <c r="Q174" s="24">
        <f>SUMIFS(科目余额表[期末借方],科目余额表[已审报表项目],Q$1,科目余额表[科目名称],A174)-SUMIFS(科目余额表[期末贷方],科目余额表[已审报表项目],Q$1,科目余额表[科目名称],A174)</f>
        <v>0</v>
      </c>
      <c r="R174" s="24">
        <f>SUMIFS(科目余额表[期末贷方],科目余额表[已审报表项目],R$1,科目余额表[科目名称],A174)-SUMIFS(科目余额表[期末借方],科目余额表[已审报表项目],R$1,科目余额表[科目名称],A174)</f>
        <v>0</v>
      </c>
      <c r="S174" s="24">
        <f>SUMIFS(科目余额表[期末借方],科目余额表[已审报表项目],S$1,科目余额表[科目名称],A174)-SUMIFS(科目余额表[期末贷方],科目余额表[已审报表项目],S$1,科目余额表[科目名称],A174)</f>
        <v>0</v>
      </c>
      <c r="T174" s="24">
        <f>SUMIFS(科目余额表[期末贷方],科目余额表[已审报表项目],T$1,科目余额表[科目名称],A174)-SUMIFS(科目余额表[期末借方],科目余额表[已审报表项目],T$1,科目余额表[科目名称],A174)</f>
        <v>0</v>
      </c>
    </row>
    <row r="175" spans="2:20">
      <c r="B175" s="42" t="str">
        <f t="shared" si="14"/>
        <v>—</v>
      </c>
      <c r="C175" s="55" t="str">
        <f t="shared" si="15"/>
        <v>—</v>
      </c>
      <c r="E175" s="42" t="str">
        <f t="shared" si="16"/>
        <v>—</v>
      </c>
      <c r="F175" s="42" t="str">
        <f t="shared" si="17"/>
        <v>—</v>
      </c>
      <c r="G175" s="42" t="str">
        <f t="shared" si="18"/>
        <v>—</v>
      </c>
      <c r="H175" s="42" t="str">
        <f t="shared" si="19"/>
        <v>—</v>
      </c>
      <c r="I175" s="42" t="str">
        <f t="shared" si="20"/>
        <v>—</v>
      </c>
      <c r="K175" s="24">
        <f>SUMIFS(科目余额表[期末借方],科目余额表[已审报表项目],K$1,科目余额表[科目名称],A175)-SUMIFS(科目余额表[期末贷方],科目余额表[已审报表项目],K$1,科目余额表[科目名称],A175)</f>
        <v>0</v>
      </c>
      <c r="L175" s="24">
        <f>SUMIFS(科目余额表[期末贷方],科目余额表[已审报表项目],L$1,科目余额表[科目名称],A175)-SUMIFS(科目余额表[期末借方],科目余额表[已审报表项目],L$1,科目余额表[科目名称],A175)</f>
        <v>0</v>
      </c>
      <c r="M175" s="24">
        <f>SUMIFS(科目余额表[期末借方],科目余额表[已审报表项目],M$1,科目余额表[科目名称],A175)-SUMIFS(科目余额表[期末贷方],科目余额表[已审报表项目],M$1,科目余额表[科目名称],A175)</f>
        <v>0</v>
      </c>
      <c r="N175" s="24">
        <f>SUMIFS(科目余额表[期末贷方],科目余额表[已审报表项目],N$1,科目余额表[科目名称],A175)-SUMIFS(科目余额表[期末借方],科目余额表[已审报表项目],N$1,科目余额表[科目名称],A175)</f>
        <v>0</v>
      </c>
      <c r="O175" s="24">
        <f>SUMIFS(科目余额表[期末借方],科目余额表[已审报表项目],O$1,科目余额表[科目名称],A175)-SUMIFS(科目余额表[期末贷方],科目余额表[已审报表项目],O$1,科目余额表[科目名称],A175)</f>
        <v>0</v>
      </c>
      <c r="P175" s="24">
        <f>SUMIFS(科目余额表[期末贷方],科目余额表[已审报表项目],P$1,科目余额表[科目名称],A175)-SUMIFS(科目余额表[期末借方],科目余额表[已审报表项目],P$1,科目余额表[科目名称],A175)</f>
        <v>0</v>
      </c>
      <c r="Q175" s="24">
        <f>SUMIFS(科目余额表[期末借方],科目余额表[已审报表项目],Q$1,科目余额表[科目名称],A175)-SUMIFS(科目余额表[期末贷方],科目余额表[已审报表项目],Q$1,科目余额表[科目名称],A175)</f>
        <v>0</v>
      </c>
      <c r="R175" s="24">
        <f>SUMIFS(科目余额表[期末贷方],科目余额表[已审报表项目],R$1,科目余额表[科目名称],A175)-SUMIFS(科目余额表[期末借方],科目余额表[已审报表项目],R$1,科目余额表[科目名称],A175)</f>
        <v>0</v>
      </c>
      <c r="S175" s="24">
        <f>SUMIFS(科目余额表[期末借方],科目余额表[已审报表项目],S$1,科目余额表[科目名称],A175)-SUMIFS(科目余额表[期末贷方],科目余额表[已审报表项目],S$1,科目余额表[科目名称],A175)</f>
        <v>0</v>
      </c>
      <c r="T175" s="24">
        <f>SUMIFS(科目余额表[期末贷方],科目余额表[已审报表项目],T$1,科目余额表[科目名称],A175)-SUMIFS(科目余额表[期末借方],科目余额表[已审报表项目],T$1,科目余额表[科目名称],A175)</f>
        <v>0</v>
      </c>
    </row>
    <row r="176" spans="2:20">
      <c r="B176" s="42" t="str">
        <f t="shared" si="14"/>
        <v>—</v>
      </c>
      <c r="C176" s="55" t="str">
        <f t="shared" si="15"/>
        <v>—</v>
      </c>
      <c r="E176" s="42" t="str">
        <f t="shared" si="16"/>
        <v>—</v>
      </c>
      <c r="F176" s="42" t="str">
        <f t="shared" si="17"/>
        <v>—</v>
      </c>
      <c r="G176" s="42" t="str">
        <f t="shared" si="18"/>
        <v>—</v>
      </c>
      <c r="H176" s="42" t="str">
        <f t="shared" si="19"/>
        <v>—</v>
      </c>
      <c r="I176" s="42" t="str">
        <f t="shared" si="20"/>
        <v>—</v>
      </c>
      <c r="K176" s="24">
        <f>SUMIFS(科目余额表[期末借方],科目余额表[已审报表项目],K$1,科目余额表[科目名称],A176)-SUMIFS(科目余额表[期末贷方],科目余额表[已审报表项目],K$1,科目余额表[科目名称],A176)</f>
        <v>0</v>
      </c>
      <c r="L176" s="24">
        <f>SUMIFS(科目余额表[期末贷方],科目余额表[已审报表项目],L$1,科目余额表[科目名称],A176)-SUMIFS(科目余额表[期末借方],科目余额表[已审报表项目],L$1,科目余额表[科目名称],A176)</f>
        <v>0</v>
      </c>
      <c r="M176" s="24">
        <f>SUMIFS(科目余额表[期末借方],科目余额表[已审报表项目],M$1,科目余额表[科目名称],A176)-SUMIFS(科目余额表[期末贷方],科目余额表[已审报表项目],M$1,科目余额表[科目名称],A176)</f>
        <v>0</v>
      </c>
      <c r="N176" s="24">
        <f>SUMIFS(科目余额表[期末贷方],科目余额表[已审报表项目],N$1,科目余额表[科目名称],A176)-SUMIFS(科目余额表[期末借方],科目余额表[已审报表项目],N$1,科目余额表[科目名称],A176)</f>
        <v>0</v>
      </c>
      <c r="O176" s="24">
        <f>SUMIFS(科目余额表[期末借方],科目余额表[已审报表项目],O$1,科目余额表[科目名称],A176)-SUMIFS(科目余额表[期末贷方],科目余额表[已审报表项目],O$1,科目余额表[科目名称],A176)</f>
        <v>0</v>
      </c>
      <c r="P176" s="24">
        <f>SUMIFS(科目余额表[期末贷方],科目余额表[已审报表项目],P$1,科目余额表[科目名称],A176)-SUMIFS(科目余额表[期末借方],科目余额表[已审报表项目],P$1,科目余额表[科目名称],A176)</f>
        <v>0</v>
      </c>
      <c r="Q176" s="24">
        <f>SUMIFS(科目余额表[期末借方],科目余额表[已审报表项目],Q$1,科目余额表[科目名称],A176)-SUMIFS(科目余额表[期末贷方],科目余额表[已审报表项目],Q$1,科目余额表[科目名称],A176)</f>
        <v>0</v>
      </c>
      <c r="R176" s="24">
        <f>SUMIFS(科目余额表[期末贷方],科目余额表[已审报表项目],R$1,科目余额表[科目名称],A176)-SUMIFS(科目余额表[期末借方],科目余额表[已审报表项目],R$1,科目余额表[科目名称],A176)</f>
        <v>0</v>
      </c>
      <c r="S176" s="24">
        <f>SUMIFS(科目余额表[期末借方],科目余额表[已审报表项目],S$1,科目余额表[科目名称],A176)-SUMIFS(科目余额表[期末贷方],科目余额表[已审报表项目],S$1,科目余额表[科目名称],A176)</f>
        <v>0</v>
      </c>
      <c r="T176" s="24">
        <f>SUMIFS(科目余额表[期末贷方],科目余额表[已审报表项目],T$1,科目余额表[科目名称],A176)-SUMIFS(科目余额表[期末借方],科目余额表[已审报表项目],T$1,科目余额表[科目名称],A176)</f>
        <v>0</v>
      </c>
    </row>
    <row r="177" spans="2:20">
      <c r="B177" s="42" t="str">
        <f t="shared" si="14"/>
        <v>—</v>
      </c>
      <c r="C177" s="55" t="str">
        <f t="shared" si="15"/>
        <v>—</v>
      </c>
      <c r="E177" s="42" t="str">
        <f t="shared" si="16"/>
        <v>—</v>
      </c>
      <c r="F177" s="42" t="str">
        <f t="shared" si="17"/>
        <v>—</v>
      </c>
      <c r="G177" s="42" t="str">
        <f t="shared" si="18"/>
        <v>—</v>
      </c>
      <c r="H177" s="42" t="str">
        <f t="shared" si="19"/>
        <v>—</v>
      </c>
      <c r="I177" s="42" t="str">
        <f t="shared" si="20"/>
        <v>—</v>
      </c>
      <c r="K177" s="24">
        <f>SUMIFS(科目余额表[期末借方],科目余额表[已审报表项目],K$1,科目余额表[科目名称],A177)-SUMIFS(科目余额表[期末贷方],科目余额表[已审报表项目],K$1,科目余额表[科目名称],A177)</f>
        <v>0</v>
      </c>
      <c r="L177" s="24">
        <f>SUMIFS(科目余额表[期末贷方],科目余额表[已审报表项目],L$1,科目余额表[科目名称],A177)-SUMIFS(科目余额表[期末借方],科目余额表[已审报表项目],L$1,科目余额表[科目名称],A177)</f>
        <v>0</v>
      </c>
      <c r="M177" s="24">
        <f>SUMIFS(科目余额表[期末借方],科目余额表[已审报表项目],M$1,科目余额表[科目名称],A177)-SUMIFS(科目余额表[期末贷方],科目余额表[已审报表项目],M$1,科目余额表[科目名称],A177)</f>
        <v>0</v>
      </c>
      <c r="N177" s="24">
        <f>SUMIFS(科目余额表[期末贷方],科目余额表[已审报表项目],N$1,科目余额表[科目名称],A177)-SUMIFS(科目余额表[期末借方],科目余额表[已审报表项目],N$1,科目余额表[科目名称],A177)</f>
        <v>0</v>
      </c>
      <c r="O177" s="24">
        <f>SUMIFS(科目余额表[期末借方],科目余额表[已审报表项目],O$1,科目余额表[科目名称],A177)-SUMIFS(科目余额表[期末贷方],科目余额表[已审报表项目],O$1,科目余额表[科目名称],A177)</f>
        <v>0</v>
      </c>
      <c r="P177" s="24">
        <f>SUMIFS(科目余额表[期末贷方],科目余额表[已审报表项目],P$1,科目余额表[科目名称],A177)-SUMIFS(科目余额表[期末借方],科目余额表[已审报表项目],P$1,科目余额表[科目名称],A177)</f>
        <v>0</v>
      </c>
      <c r="Q177" s="24">
        <f>SUMIFS(科目余额表[期末借方],科目余额表[已审报表项目],Q$1,科目余额表[科目名称],A177)-SUMIFS(科目余额表[期末贷方],科目余额表[已审报表项目],Q$1,科目余额表[科目名称],A177)</f>
        <v>0</v>
      </c>
      <c r="R177" s="24">
        <f>SUMIFS(科目余额表[期末贷方],科目余额表[已审报表项目],R$1,科目余额表[科目名称],A177)-SUMIFS(科目余额表[期末借方],科目余额表[已审报表项目],R$1,科目余额表[科目名称],A177)</f>
        <v>0</v>
      </c>
      <c r="S177" s="24">
        <f>SUMIFS(科目余额表[期末借方],科目余额表[已审报表项目],S$1,科目余额表[科目名称],A177)-SUMIFS(科目余额表[期末贷方],科目余额表[已审报表项目],S$1,科目余额表[科目名称],A177)</f>
        <v>0</v>
      </c>
      <c r="T177" s="24">
        <f>SUMIFS(科目余额表[期末贷方],科目余额表[已审报表项目],T$1,科目余额表[科目名称],A177)-SUMIFS(科目余额表[期末借方],科目余额表[已审报表项目],T$1,科目余额表[科目名称],A177)</f>
        <v>0</v>
      </c>
    </row>
    <row r="178" spans="2:20">
      <c r="B178" s="42" t="str">
        <f t="shared" si="14"/>
        <v>—</v>
      </c>
      <c r="C178" s="55" t="str">
        <f t="shared" si="15"/>
        <v>—</v>
      </c>
      <c r="E178" s="42" t="str">
        <f t="shared" si="16"/>
        <v>—</v>
      </c>
      <c r="F178" s="42" t="str">
        <f t="shared" si="17"/>
        <v>—</v>
      </c>
      <c r="G178" s="42" t="str">
        <f t="shared" si="18"/>
        <v>—</v>
      </c>
      <c r="H178" s="42" t="str">
        <f t="shared" si="19"/>
        <v>—</v>
      </c>
      <c r="I178" s="42" t="str">
        <f t="shared" si="20"/>
        <v>—</v>
      </c>
      <c r="K178" s="24">
        <f>SUMIFS(科目余额表[期末借方],科目余额表[已审报表项目],K$1,科目余额表[科目名称],A178)-SUMIFS(科目余额表[期末贷方],科目余额表[已审报表项目],K$1,科目余额表[科目名称],A178)</f>
        <v>0</v>
      </c>
      <c r="L178" s="24">
        <f>SUMIFS(科目余额表[期末贷方],科目余额表[已审报表项目],L$1,科目余额表[科目名称],A178)-SUMIFS(科目余额表[期末借方],科目余额表[已审报表项目],L$1,科目余额表[科目名称],A178)</f>
        <v>0</v>
      </c>
      <c r="M178" s="24">
        <f>SUMIFS(科目余额表[期末借方],科目余额表[已审报表项目],M$1,科目余额表[科目名称],A178)-SUMIFS(科目余额表[期末贷方],科目余额表[已审报表项目],M$1,科目余额表[科目名称],A178)</f>
        <v>0</v>
      </c>
      <c r="N178" s="24">
        <f>SUMIFS(科目余额表[期末贷方],科目余额表[已审报表项目],N$1,科目余额表[科目名称],A178)-SUMIFS(科目余额表[期末借方],科目余额表[已审报表项目],N$1,科目余额表[科目名称],A178)</f>
        <v>0</v>
      </c>
      <c r="O178" s="24">
        <f>SUMIFS(科目余额表[期末借方],科目余额表[已审报表项目],O$1,科目余额表[科目名称],A178)-SUMIFS(科目余额表[期末贷方],科目余额表[已审报表项目],O$1,科目余额表[科目名称],A178)</f>
        <v>0</v>
      </c>
      <c r="P178" s="24">
        <f>SUMIFS(科目余额表[期末贷方],科目余额表[已审报表项目],P$1,科目余额表[科目名称],A178)-SUMIFS(科目余额表[期末借方],科目余额表[已审报表项目],P$1,科目余额表[科目名称],A178)</f>
        <v>0</v>
      </c>
      <c r="Q178" s="24">
        <f>SUMIFS(科目余额表[期末借方],科目余额表[已审报表项目],Q$1,科目余额表[科目名称],A178)-SUMIFS(科目余额表[期末贷方],科目余额表[已审报表项目],Q$1,科目余额表[科目名称],A178)</f>
        <v>0</v>
      </c>
      <c r="R178" s="24">
        <f>SUMIFS(科目余额表[期末贷方],科目余额表[已审报表项目],R$1,科目余额表[科目名称],A178)-SUMIFS(科目余额表[期末借方],科目余额表[已审报表项目],R$1,科目余额表[科目名称],A178)</f>
        <v>0</v>
      </c>
      <c r="S178" s="24">
        <f>SUMIFS(科目余额表[期末借方],科目余额表[已审报表项目],S$1,科目余额表[科目名称],A178)-SUMIFS(科目余额表[期末贷方],科目余额表[已审报表项目],S$1,科目余额表[科目名称],A178)</f>
        <v>0</v>
      </c>
      <c r="T178" s="24">
        <f>SUMIFS(科目余额表[期末贷方],科目余额表[已审报表项目],T$1,科目余额表[科目名称],A178)-SUMIFS(科目余额表[期末借方],科目余额表[已审报表项目],T$1,科目余额表[科目名称],A178)</f>
        <v>0</v>
      </c>
    </row>
    <row r="179" spans="2:20">
      <c r="B179" s="42" t="str">
        <f t="shared" si="14"/>
        <v>—</v>
      </c>
      <c r="C179" s="55" t="str">
        <f t="shared" si="15"/>
        <v>—</v>
      </c>
      <c r="E179" s="42" t="str">
        <f t="shared" si="16"/>
        <v>—</v>
      </c>
      <c r="F179" s="42" t="str">
        <f t="shared" si="17"/>
        <v>—</v>
      </c>
      <c r="G179" s="42" t="str">
        <f t="shared" si="18"/>
        <v>—</v>
      </c>
      <c r="H179" s="42" t="str">
        <f t="shared" si="19"/>
        <v>—</v>
      </c>
      <c r="I179" s="42" t="str">
        <f t="shared" si="20"/>
        <v>—</v>
      </c>
      <c r="K179" s="24">
        <f>SUMIFS(科目余额表[期末借方],科目余额表[已审报表项目],K$1,科目余额表[科目名称],A179)-SUMIFS(科目余额表[期末贷方],科目余额表[已审报表项目],K$1,科目余额表[科目名称],A179)</f>
        <v>0</v>
      </c>
      <c r="L179" s="24">
        <f>SUMIFS(科目余额表[期末贷方],科目余额表[已审报表项目],L$1,科目余额表[科目名称],A179)-SUMIFS(科目余额表[期末借方],科目余额表[已审报表项目],L$1,科目余额表[科目名称],A179)</f>
        <v>0</v>
      </c>
      <c r="M179" s="24">
        <f>SUMIFS(科目余额表[期末借方],科目余额表[已审报表项目],M$1,科目余额表[科目名称],A179)-SUMIFS(科目余额表[期末贷方],科目余额表[已审报表项目],M$1,科目余额表[科目名称],A179)</f>
        <v>0</v>
      </c>
      <c r="N179" s="24">
        <f>SUMIFS(科目余额表[期末贷方],科目余额表[已审报表项目],N$1,科目余额表[科目名称],A179)-SUMIFS(科目余额表[期末借方],科目余额表[已审报表项目],N$1,科目余额表[科目名称],A179)</f>
        <v>0</v>
      </c>
      <c r="O179" s="24">
        <f>SUMIFS(科目余额表[期末借方],科目余额表[已审报表项目],O$1,科目余额表[科目名称],A179)-SUMIFS(科目余额表[期末贷方],科目余额表[已审报表项目],O$1,科目余额表[科目名称],A179)</f>
        <v>0</v>
      </c>
      <c r="P179" s="24">
        <f>SUMIFS(科目余额表[期末贷方],科目余额表[已审报表项目],P$1,科目余额表[科目名称],A179)-SUMIFS(科目余额表[期末借方],科目余额表[已审报表项目],P$1,科目余额表[科目名称],A179)</f>
        <v>0</v>
      </c>
      <c r="Q179" s="24">
        <f>SUMIFS(科目余额表[期末借方],科目余额表[已审报表项目],Q$1,科目余额表[科目名称],A179)-SUMIFS(科目余额表[期末贷方],科目余额表[已审报表项目],Q$1,科目余额表[科目名称],A179)</f>
        <v>0</v>
      </c>
      <c r="R179" s="24">
        <f>SUMIFS(科目余额表[期末贷方],科目余额表[已审报表项目],R$1,科目余额表[科目名称],A179)-SUMIFS(科目余额表[期末借方],科目余额表[已审报表项目],R$1,科目余额表[科目名称],A179)</f>
        <v>0</v>
      </c>
      <c r="S179" s="24">
        <f>SUMIFS(科目余额表[期末借方],科目余额表[已审报表项目],S$1,科目余额表[科目名称],A179)-SUMIFS(科目余额表[期末贷方],科目余额表[已审报表项目],S$1,科目余额表[科目名称],A179)</f>
        <v>0</v>
      </c>
      <c r="T179" s="24">
        <f>SUMIFS(科目余额表[期末贷方],科目余额表[已审报表项目],T$1,科目余额表[科目名称],A179)-SUMIFS(科目余额表[期末借方],科目余额表[已审报表项目],T$1,科目余额表[科目名称],A179)</f>
        <v>0</v>
      </c>
    </row>
    <row r="180" spans="2:20">
      <c r="B180" s="42" t="str">
        <f t="shared" si="14"/>
        <v>—</v>
      </c>
      <c r="C180" s="55" t="str">
        <f t="shared" si="15"/>
        <v>—</v>
      </c>
      <c r="E180" s="42" t="str">
        <f t="shared" si="16"/>
        <v>—</v>
      </c>
      <c r="F180" s="42" t="str">
        <f t="shared" si="17"/>
        <v>—</v>
      </c>
      <c r="G180" s="42" t="str">
        <f t="shared" si="18"/>
        <v>—</v>
      </c>
      <c r="H180" s="42" t="str">
        <f t="shared" si="19"/>
        <v>—</v>
      </c>
      <c r="I180" s="42" t="str">
        <f t="shared" si="20"/>
        <v>—</v>
      </c>
      <c r="K180" s="24">
        <f>SUMIFS(科目余额表[期末借方],科目余额表[已审报表项目],K$1,科目余额表[科目名称],A180)-SUMIFS(科目余额表[期末贷方],科目余额表[已审报表项目],K$1,科目余额表[科目名称],A180)</f>
        <v>0</v>
      </c>
      <c r="L180" s="24">
        <f>SUMIFS(科目余额表[期末贷方],科目余额表[已审报表项目],L$1,科目余额表[科目名称],A180)-SUMIFS(科目余额表[期末借方],科目余额表[已审报表项目],L$1,科目余额表[科目名称],A180)</f>
        <v>0</v>
      </c>
      <c r="M180" s="24">
        <f>SUMIFS(科目余额表[期末借方],科目余额表[已审报表项目],M$1,科目余额表[科目名称],A180)-SUMIFS(科目余额表[期末贷方],科目余额表[已审报表项目],M$1,科目余额表[科目名称],A180)</f>
        <v>0</v>
      </c>
      <c r="N180" s="24">
        <f>SUMIFS(科目余额表[期末贷方],科目余额表[已审报表项目],N$1,科目余额表[科目名称],A180)-SUMIFS(科目余额表[期末借方],科目余额表[已审报表项目],N$1,科目余额表[科目名称],A180)</f>
        <v>0</v>
      </c>
      <c r="O180" s="24">
        <f>SUMIFS(科目余额表[期末借方],科目余额表[已审报表项目],O$1,科目余额表[科目名称],A180)-SUMIFS(科目余额表[期末贷方],科目余额表[已审报表项目],O$1,科目余额表[科目名称],A180)</f>
        <v>0</v>
      </c>
      <c r="P180" s="24">
        <f>SUMIFS(科目余额表[期末贷方],科目余额表[已审报表项目],P$1,科目余额表[科目名称],A180)-SUMIFS(科目余额表[期末借方],科目余额表[已审报表项目],P$1,科目余额表[科目名称],A180)</f>
        <v>0</v>
      </c>
      <c r="Q180" s="24">
        <f>SUMIFS(科目余额表[期末借方],科目余额表[已审报表项目],Q$1,科目余额表[科目名称],A180)-SUMIFS(科目余额表[期末贷方],科目余额表[已审报表项目],Q$1,科目余额表[科目名称],A180)</f>
        <v>0</v>
      </c>
      <c r="R180" s="24">
        <f>SUMIFS(科目余额表[期末贷方],科目余额表[已审报表项目],R$1,科目余额表[科目名称],A180)-SUMIFS(科目余额表[期末借方],科目余额表[已审报表项目],R$1,科目余额表[科目名称],A180)</f>
        <v>0</v>
      </c>
      <c r="S180" s="24">
        <f>SUMIFS(科目余额表[期末借方],科目余额表[已审报表项目],S$1,科目余额表[科目名称],A180)-SUMIFS(科目余额表[期末贷方],科目余额表[已审报表项目],S$1,科目余额表[科目名称],A180)</f>
        <v>0</v>
      </c>
      <c r="T180" s="24">
        <f>SUMIFS(科目余额表[期末贷方],科目余额表[已审报表项目],T$1,科目余额表[科目名称],A180)-SUMIFS(科目余额表[期末借方],科目余额表[已审报表项目],T$1,科目余额表[科目名称],A180)</f>
        <v>0</v>
      </c>
    </row>
    <row r="181" spans="2:20">
      <c r="B181" s="42" t="str">
        <f t="shared" si="14"/>
        <v>—</v>
      </c>
      <c r="C181" s="55" t="str">
        <f t="shared" si="15"/>
        <v>—</v>
      </c>
      <c r="E181" s="42" t="str">
        <f t="shared" si="16"/>
        <v>—</v>
      </c>
      <c r="F181" s="42" t="str">
        <f t="shared" si="17"/>
        <v>—</v>
      </c>
      <c r="G181" s="42" t="str">
        <f t="shared" si="18"/>
        <v>—</v>
      </c>
      <c r="H181" s="42" t="str">
        <f t="shared" si="19"/>
        <v>—</v>
      </c>
      <c r="I181" s="42" t="str">
        <f t="shared" si="20"/>
        <v>—</v>
      </c>
      <c r="K181" s="24">
        <f>SUMIFS(科目余额表[期末借方],科目余额表[已审报表项目],K$1,科目余额表[科目名称],A181)-SUMIFS(科目余额表[期末贷方],科目余额表[已审报表项目],K$1,科目余额表[科目名称],A181)</f>
        <v>0</v>
      </c>
      <c r="L181" s="24">
        <f>SUMIFS(科目余额表[期末贷方],科目余额表[已审报表项目],L$1,科目余额表[科目名称],A181)-SUMIFS(科目余额表[期末借方],科目余额表[已审报表项目],L$1,科目余额表[科目名称],A181)</f>
        <v>0</v>
      </c>
      <c r="M181" s="24">
        <f>SUMIFS(科目余额表[期末借方],科目余额表[已审报表项目],M$1,科目余额表[科目名称],A181)-SUMIFS(科目余额表[期末贷方],科目余额表[已审报表项目],M$1,科目余额表[科目名称],A181)</f>
        <v>0</v>
      </c>
      <c r="N181" s="24">
        <f>SUMIFS(科目余额表[期末贷方],科目余额表[已审报表项目],N$1,科目余额表[科目名称],A181)-SUMIFS(科目余额表[期末借方],科目余额表[已审报表项目],N$1,科目余额表[科目名称],A181)</f>
        <v>0</v>
      </c>
      <c r="O181" s="24">
        <f>SUMIFS(科目余额表[期末借方],科目余额表[已审报表项目],O$1,科目余额表[科目名称],A181)-SUMIFS(科目余额表[期末贷方],科目余额表[已审报表项目],O$1,科目余额表[科目名称],A181)</f>
        <v>0</v>
      </c>
      <c r="P181" s="24">
        <f>SUMIFS(科目余额表[期末贷方],科目余额表[已审报表项目],P$1,科目余额表[科目名称],A181)-SUMIFS(科目余额表[期末借方],科目余额表[已审报表项目],P$1,科目余额表[科目名称],A181)</f>
        <v>0</v>
      </c>
      <c r="Q181" s="24">
        <f>SUMIFS(科目余额表[期末借方],科目余额表[已审报表项目],Q$1,科目余额表[科目名称],A181)-SUMIFS(科目余额表[期末贷方],科目余额表[已审报表项目],Q$1,科目余额表[科目名称],A181)</f>
        <v>0</v>
      </c>
      <c r="R181" s="24">
        <f>SUMIFS(科目余额表[期末贷方],科目余额表[已审报表项目],R$1,科目余额表[科目名称],A181)-SUMIFS(科目余额表[期末借方],科目余额表[已审报表项目],R$1,科目余额表[科目名称],A181)</f>
        <v>0</v>
      </c>
      <c r="S181" s="24">
        <f>SUMIFS(科目余额表[期末借方],科目余额表[已审报表项目],S$1,科目余额表[科目名称],A181)-SUMIFS(科目余额表[期末贷方],科目余额表[已审报表项目],S$1,科目余额表[科目名称],A181)</f>
        <v>0</v>
      </c>
      <c r="T181" s="24">
        <f>SUMIFS(科目余额表[期末贷方],科目余额表[已审报表项目],T$1,科目余额表[科目名称],A181)-SUMIFS(科目余额表[期末借方],科目余额表[已审报表项目],T$1,科目余额表[科目名称],A181)</f>
        <v>0</v>
      </c>
    </row>
    <row r="182" spans="2:20">
      <c r="B182" s="42" t="str">
        <f t="shared" si="14"/>
        <v>—</v>
      </c>
      <c r="C182" s="55" t="str">
        <f t="shared" si="15"/>
        <v>—</v>
      </c>
      <c r="E182" s="42" t="str">
        <f t="shared" si="16"/>
        <v>—</v>
      </c>
      <c r="F182" s="42" t="str">
        <f t="shared" si="17"/>
        <v>—</v>
      </c>
      <c r="G182" s="42" t="str">
        <f t="shared" si="18"/>
        <v>—</v>
      </c>
      <c r="H182" s="42" t="str">
        <f t="shared" si="19"/>
        <v>—</v>
      </c>
      <c r="I182" s="42" t="str">
        <f t="shared" si="20"/>
        <v>—</v>
      </c>
      <c r="K182" s="24">
        <f>SUMIFS(科目余额表[期末借方],科目余额表[已审报表项目],K$1,科目余额表[科目名称],A182)-SUMIFS(科目余额表[期末贷方],科目余额表[已审报表项目],K$1,科目余额表[科目名称],A182)</f>
        <v>0</v>
      </c>
      <c r="L182" s="24">
        <f>SUMIFS(科目余额表[期末贷方],科目余额表[已审报表项目],L$1,科目余额表[科目名称],A182)-SUMIFS(科目余额表[期末借方],科目余额表[已审报表项目],L$1,科目余额表[科目名称],A182)</f>
        <v>0</v>
      </c>
      <c r="M182" s="24">
        <f>SUMIFS(科目余额表[期末借方],科目余额表[已审报表项目],M$1,科目余额表[科目名称],A182)-SUMIFS(科目余额表[期末贷方],科目余额表[已审报表项目],M$1,科目余额表[科目名称],A182)</f>
        <v>0</v>
      </c>
      <c r="N182" s="24">
        <f>SUMIFS(科目余额表[期末贷方],科目余额表[已审报表项目],N$1,科目余额表[科目名称],A182)-SUMIFS(科目余额表[期末借方],科目余额表[已审报表项目],N$1,科目余额表[科目名称],A182)</f>
        <v>0</v>
      </c>
      <c r="O182" s="24">
        <f>SUMIFS(科目余额表[期末借方],科目余额表[已审报表项目],O$1,科目余额表[科目名称],A182)-SUMIFS(科目余额表[期末贷方],科目余额表[已审报表项目],O$1,科目余额表[科目名称],A182)</f>
        <v>0</v>
      </c>
      <c r="P182" s="24">
        <f>SUMIFS(科目余额表[期末贷方],科目余额表[已审报表项目],P$1,科目余额表[科目名称],A182)-SUMIFS(科目余额表[期末借方],科目余额表[已审报表项目],P$1,科目余额表[科目名称],A182)</f>
        <v>0</v>
      </c>
      <c r="Q182" s="24">
        <f>SUMIFS(科目余额表[期末借方],科目余额表[已审报表项目],Q$1,科目余额表[科目名称],A182)-SUMIFS(科目余额表[期末贷方],科目余额表[已审报表项目],Q$1,科目余额表[科目名称],A182)</f>
        <v>0</v>
      </c>
      <c r="R182" s="24">
        <f>SUMIFS(科目余额表[期末贷方],科目余额表[已审报表项目],R$1,科目余额表[科目名称],A182)-SUMIFS(科目余额表[期末借方],科目余额表[已审报表项目],R$1,科目余额表[科目名称],A182)</f>
        <v>0</v>
      </c>
      <c r="S182" s="24">
        <f>SUMIFS(科目余额表[期末借方],科目余额表[已审报表项目],S$1,科目余额表[科目名称],A182)-SUMIFS(科目余额表[期末贷方],科目余额表[已审报表项目],S$1,科目余额表[科目名称],A182)</f>
        <v>0</v>
      </c>
      <c r="T182" s="24">
        <f>SUMIFS(科目余额表[期末贷方],科目余额表[已审报表项目],T$1,科目余额表[科目名称],A182)-SUMIFS(科目余额表[期末借方],科目余额表[已审报表项目],T$1,科目余额表[科目名称],A182)</f>
        <v>0</v>
      </c>
    </row>
    <row r="183" spans="2:20">
      <c r="B183" s="42" t="str">
        <f t="shared" si="14"/>
        <v>—</v>
      </c>
      <c r="C183" s="55" t="str">
        <f t="shared" si="15"/>
        <v>—</v>
      </c>
      <c r="E183" s="42" t="str">
        <f t="shared" si="16"/>
        <v>—</v>
      </c>
      <c r="F183" s="42" t="str">
        <f t="shared" si="17"/>
        <v>—</v>
      </c>
      <c r="G183" s="42" t="str">
        <f t="shared" si="18"/>
        <v>—</v>
      </c>
      <c r="H183" s="42" t="str">
        <f t="shared" si="19"/>
        <v>—</v>
      </c>
      <c r="I183" s="42" t="str">
        <f t="shared" si="20"/>
        <v>—</v>
      </c>
      <c r="K183" s="24">
        <f>SUMIFS(科目余额表[期末借方],科目余额表[已审报表项目],K$1,科目余额表[科目名称],A183)-SUMIFS(科目余额表[期末贷方],科目余额表[已审报表项目],K$1,科目余额表[科目名称],A183)</f>
        <v>0</v>
      </c>
      <c r="L183" s="24">
        <f>SUMIFS(科目余额表[期末贷方],科目余额表[已审报表项目],L$1,科目余额表[科目名称],A183)-SUMIFS(科目余额表[期末借方],科目余额表[已审报表项目],L$1,科目余额表[科目名称],A183)</f>
        <v>0</v>
      </c>
      <c r="M183" s="24">
        <f>SUMIFS(科目余额表[期末借方],科目余额表[已审报表项目],M$1,科目余额表[科目名称],A183)-SUMIFS(科目余额表[期末贷方],科目余额表[已审报表项目],M$1,科目余额表[科目名称],A183)</f>
        <v>0</v>
      </c>
      <c r="N183" s="24">
        <f>SUMIFS(科目余额表[期末贷方],科目余额表[已审报表项目],N$1,科目余额表[科目名称],A183)-SUMIFS(科目余额表[期末借方],科目余额表[已审报表项目],N$1,科目余额表[科目名称],A183)</f>
        <v>0</v>
      </c>
      <c r="O183" s="24">
        <f>SUMIFS(科目余额表[期末借方],科目余额表[已审报表项目],O$1,科目余额表[科目名称],A183)-SUMIFS(科目余额表[期末贷方],科目余额表[已审报表项目],O$1,科目余额表[科目名称],A183)</f>
        <v>0</v>
      </c>
      <c r="P183" s="24">
        <f>SUMIFS(科目余额表[期末贷方],科目余额表[已审报表项目],P$1,科目余额表[科目名称],A183)-SUMIFS(科目余额表[期末借方],科目余额表[已审报表项目],P$1,科目余额表[科目名称],A183)</f>
        <v>0</v>
      </c>
      <c r="Q183" s="24">
        <f>SUMIFS(科目余额表[期末借方],科目余额表[已审报表项目],Q$1,科目余额表[科目名称],A183)-SUMIFS(科目余额表[期末贷方],科目余额表[已审报表项目],Q$1,科目余额表[科目名称],A183)</f>
        <v>0</v>
      </c>
      <c r="R183" s="24">
        <f>SUMIFS(科目余额表[期末贷方],科目余额表[已审报表项目],R$1,科目余额表[科目名称],A183)-SUMIFS(科目余额表[期末借方],科目余额表[已审报表项目],R$1,科目余额表[科目名称],A183)</f>
        <v>0</v>
      </c>
      <c r="S183" s="24">
        <f>SUMIFS(科目余额表[期末借方],科目余额表[已审报表项目],S$1,科目余额表[科目名称],A183)-SUMIFS(科目余额表[期末贷方],科目余额表[已审报表项目],S$1,科目余额表[科目名称],A183)</f>
        <v>0</v>
      </c>
      <c r="T183" s="24">
        <f>SUMIFS(科目余额表[期末贷方],科目余额表[已审报表项目],T$1,科目余额表[科目名称],A183)-SUMIFS(科目余额表[期末借方],科目余额表[已审报表项目],T$1,科目余额表[科目名称],A183)</f>
        <v>0</v>
      </c>
    </row>
    <row r="184" spans="2:20">
      <c r="B184" s="42" t="str">
        <f t="shared" si="14"/>
        <v>—</v>
      </c>
      <c r="C184" s="55" t="str">
        <f t="shared" si="15"/>
        <v>—</v>
      </c>
      <c r="E184" s="42" t="str">
        <f t="shared" si="16"/>
        <v>—</v>
      </c>
      <c r="F184" s="42" t="str">
        <f t="shared" si="17"/>
        <v>—</v>
      </c>
      <c r="G184" s="42" t="str">
        <f t="shared" si="18"/>
        <v>—</v>
      </c>
      <c r="H184" s="42" t="str">
        <f t="shared" si="19"/>
        <v>—</v>
      </c>
      <c r="I184" s="42" t="str">
        <f t="shared" si="20"/>
        <v>—</v>
      </c>
      <c r="K184" s="24">
        <f>SUMIFS(科目余额表[期末借方],科目余额表[已审报表项目],K$1,科目余额表[科目名称],A184)-SUMIFS(科目余额表[期末贷方],科目余额表[已审报表项目],K$1,科目余额表[科目名称],A184)</f>
        <v>0</v>
      </c>
      <c r="L184" s="24">
        <f>SUMIFS(科目余额表[期末贷方],科目余额表[已审报表项目],L$1,科目余额表[科目名称],A184)-SUMIFS(科目余额表[期末借方],科目余额表[已审报表项目],L$1,科目余额表[科目名称],A184)</f>
        <v>0</v>
      </c>
      <c r="M184" s="24">
        <f>SUMIFS(科目余额表[期末借方],科目余额表[已审报表项目],M$1,科目余额表[科目名称],A184)-SUMIFS(科目余额表[期末贷方],科目余额表[已审报表项目],M$1,科目余额表[科目名称],A184)</f>
        <v>0</v>
      </c>
      <c r="N184" s="24">
        <f>SUMIFS(科目余额表[期末贷方],科目余额表[已审报表项目],N$1,科目余额表[科目名称],A184)-SUMIFS(科目余额表[期末借方],科目余额表[已审报表项目],N$1,科目余额表[科目名称],A184)</f>
        <v>0</v>
      </c>
      <c r="O184" s="24">
        <f>SUMIFS(科目余额表[期末借方],科目余额表[已审报表项目],O$1,科目余额表[科目名称],A184)-SUMIFS(科目余额表[期末贷方],科目余额表[已审报表项目],O$1,科目余额表[科目名称],A184)</f>
        <v>0</v>
      </c>
      <c r="P184" s="24">
        <f>SUMIFS(科目余额表[期末贷方],科目余额表[已审报表项目],P$1,科目余额表[科目名称],A184)-SUMIFS(科目余额表[期末借方],科目余额表[已审报表项目],P$1,科目余额表[科目名称],A184)</f>
        <v>0</v>
      </c>
      <c r="Q184" s="24">
        <f>SUMIFS(科目余额表[期末借方],科目余额表[已审报表项目],Q$1,科目余额表[科目名称],A184)-SUMIFS(科目余额表[期末贷方],科目余额表[已审报表项目],Q$1,科目余额表[科目名称],A184)</f>
        <v>0</v>
      </c>
      <c r="R184" s="24">
        <f>SUMIFS(科目余额表[期末贷方],科目余额表[已审报表项目],R$1,科目余额表[科目名称],A184)-SUMIFS(科目余额表[期末借方],科目余额表[已审报表项目],R$1,科目余额表[科目名称],A184)</f>
        <v>0</v>
      </c>
      <c r="S184" s="24">
        <f>SUMIFS(科目余额表[期末借方],科目余额表[已审报表项目],S$1,科目余额表[科目名称],A184)-SUMIFS(科目余额表[期末贷方],科目余额表[已审报表项目],S$1,科目余额表[科目名称],A184)</f>
        <v>0</v>
      </c>
      <c r="T184" s="24">
        <f>SUMIFS(科目余额表[期末贷方],科目余额表[已审报表项目],T$1,科目余额表[科目名称],A184)-SUMIFS(科目余额表[期末借方],科目余额表[已审报表项目],T$1,科目余额表[科目名称],A184)</f>
        <v>0</v>
      </c>
    </row>
    <row r="185" spans="2:20">
      <c r="B185" s="42" t="str">
        <f t="shared" si="14"/>
        <v>—</v>
      </c>
      <c r="C185" s="55" t="str">
        <f t="shared" si="15"/>
        <v>—</v>
      </c>
      <c r="E185" s="42" t="str">
        <f t="shared" si="16"/>
        <v>—</v>
      </c>
      <c r="F185" s="42" t="str">
        <f t="shared" si="17"/>
        <v>—</v>
      </c>
      <c r="G185" s="42" t="str">
        <f t="shared" si="18"/>
        <v>—</v>
      </c>
      <c r="H185" s="42" t="str">
        <f t="shared" si="19"/>
        <v>—</v>
      </c>
      <c r="I185" s="42" t="str">
        <f t="shared" si="20"/>
        <v>—</v>
      </c>
      <c r="K185" s="24">
        <f>SUMIFS(科目余额表[期末借方],科目余额表[已审报表项目],K$1,科目余额表[科目名称],A185)-SUMIFS(科目余额表[期末贷方],科目余额表[已审报表项目],K$1,科目余额表[科目名称],A185)</f>
        <v>0</v>
      </c>
      <c r="L185" s="24">
        <f>SUMIFS(科目余额表[期末贷方],科目余额表[已审报表项目],L$1,科目余额表[科目名称],A185)-SUMIFS(科目余额表[期末借方],科目余额表[已审报表项目],L$1,科目余额表[科目名称],A185)</f>
        <v>0</v>
      </c>
      <c r="M185" s="24">
        <f>SUMIFS(科目余额表[期末借方],科目余额表[已审报表项目],M$1,科目余额表[科目名称],A185)-SUMIFS(科目余额表[期末贷方],科目余额表[已审报表项目],M$1,科目余额表[科目名称],A185)</f>
        <v>0</v>
      </c>
      <c r="N185" s="24">
        <f>SUMIFS(科目余额表[期末贷方],科目余额表[已审报表项目],N$1,科目余额表[科目名称],A185)-SUMIFS(科目余额表[期末借方],科目余额表[已审报表项目],N$1,科目余额表[科目名称],A185)</f>
        <v>0</v>
      </c>
      <c r="O185" s="24">
        <f>SUMIFS(科目余额表[期末借方],科目余额表[已审报表项目],O$1,科目余额表[科目名称],A185)-SUMIFS(科目余额表[期末贷方],科目余额表[已审报表项目],O$1,科目余额表[科目名称],A185)</f>
        <v>0</v>
      </c>
      <c r="P185" s="24">
        <f>SUMIFS(科目余额表[期末贷方],科目余额表[已审报表项目],P$1,科目余额表[科目名称],A185)-SUMIFS(科目余额表[期末借方],科目余额表[已审报表项目],P$1,科目余额表[科目名称],A185)</f>
        <v>0</v>
      </c>
      <c r="Q185" s="24">
        <f>SUMIFS(科目余额表[期末借方],科目余额表[已审报表项目],Q$1,科目余额表[科目名称],A185)-SUMIFS(科目余额表[期末贷方],科目余额表[已审报表项目],Q$1,科目余额表[科目名称],A185)</f>
        <v>0</v>
      </c>
      <c r="R185" s="24">
        <f>SUMIFS(科目余额表[期末贷方],科目余额表[已审报表项目],R$1,科目余额表[科目名称],A185)-SUMIFS(科目余额表[期末借方],科目余额表[已审报表项目],R$1,科目余额表[科目名称],A185)</f>
        <v>0</v>
      </c>
      <c r="S185" s="24">
        <f>SUMIFS(科目余额表[期末借方],科目余额表[已审报表项目],S$1,科目余额表[科目名称],A185)-SUMIFS(科目余额表[期末贷方],科目余额表[已审报表项目],S$1,科目余额表[科目名称],A185)</f>
        <v>0</v>
      </c>
      <c r="T185" s="24">
        <f>SUMIFS(科目余额表[期末贷方],科目余额表[已审报表项目],T$1,科目余额表[科目名称],A185)-SUMIFS(科目余额表[期末借方],科目余额表[已审报表项目],T$1,科目余额表[科目名称],A185)</f>
        <v>0</v>
      </c>
    </row>
    <row r="186" spans="2:20">
      <c r="B186" s="42" t="str">
        <f t="shared" si="14"/>
        <v>—</v>
      </c>
      <c r="C186" s="55" t="str">
        <f t="shared" si="15"/>
        <v>—</v>
      </c>
      <c r="E186" s="42" t="str">
        <f t="shared" si="16"/>
        <v>—</v>
      </c>
      <c r="F186" s="42" t="str">
        <f t="shared" si="17"/>
        <v>—</v>
      </c>
      <c r="G186" s="42" t="str">
        <f t="shared" si="18"/>
        <v>—</v>
      </c>
      <c r="H186" s="42" t="str">
        <f t="shared" si="19"/>
        <v>—</v>
      </c>
      <c r="I186" s="42" t="str">
        <f t="shared" si="20"/>
        <v>—</v>
      </c>
      <c r="K186" s="24">
        <f>SUMIFS(科目余额表[期末借方],科目余额表[已审报表项目],K$1,科目余额表[科目名称],A186)-SUMIFS(科目余额表[期末贷方],科目余额表[已审报表项目],K$1,科目余额表[科目名称],A186)</f>
        <v>0</v>
      </c>
      <c r="L186" s="24">
        <f>SUMIFS(科目余额表[期末贷方],科目余额表[已审报表项目],L$1,科目余额表[科目名称],A186)-SUMIFS(科目余额表[期末借方],科目余额表[已审报表项目],L$1,科目余额表[科目名称],A186)</f>
        <v>0</v>
      </c>
      <c r="M186" s="24">
        <f>SUMIFS(科目余额表[期末借方],科目余额表[已审报表项目],M$1,科目余额表[科目名称],A186)-SUMIFS(科目余额表[期末贷方],科目余额表[已审报表项目],M$1,科目余额表[科目名称],A186)</f>
        <v>0</v>
      </c>
      <c r="N186" s="24">
        <f>SUMIFS(科目余额表[期末贷方],科目余额表[已审报表项目],N$1,科目余额表[科目名称],A186)-SUMIFS(科目余额表[期末借方],科目余额表[已审报表项目],N$1,科目余额表[科目名称],A186)</f>
        <v>0</v>
      </c>
      <c r="O186" s="24">
        <f>SUMIFS(科目余额表[期末借方],科目余额表[已审报表项目],O$1,科目余额表[科目名称],A186)-SUMIFS(科目余额表[期末贷方],科目余额表[已审报表项目],O$1,科目余额表[科目名称],A186)</f>
        <v>0</v>
      </c>
      <c r="P186" s="24">
        <f>SUMIFS(科目余额表[期末贷方],科目余额表[已审报表项目],P$1,科目余额表[科目名称],A186)-SUMIFS(科目余额表[期末借方],科目余额表[已审报表项目],P$1,科目余额表[科目名称],A186)</f>
        <v>0</v>
      </c>
      <c r="Q186" s="24">
        <f>SUMIFS(科目余额表[期末借方],科目余额表[已审报表项目],Q$1,科目余额表[科目名称],A186)-SUMIFS(科目余额表[期末贷方],科目余额表[已审报表项目],Q$1,科目余额表[科目名称],A186)</f>
        <v>0</v>
      </c>
      <c r="R186" s="24">
        <f>SUMIFS(科目余额表[期末贷方],科目余额表[已审报表项目],R$1,科目余额表[科目名称],A186)-SUMIFS(科目余额表[期末借方],科目余额表[已审报表项目],R$1,科目余额表[科目名称],A186)</f>
        <v>0</v>
      </c>
      <c r="S186" s="24">
        <f>SUMIFS(科目余额表[期末借方],科目余额表[已审报表项目],S$1,科目余额表[科目名称],A186)-SUMIFS(科目余额表[期末贷方],科目余额表[已审报表项目],S$1,科目余额表[科目名称],A186)</f>
        <v>0</v>
      </c>
      <c r="T186" s="24">
        <f>SUMIFS(科目余额表[期末贷方],科目余额表[已审报表项目],T$1,科目余额表[科目名称],A186)-SUMIFS(科目余额表[期末借方],科目余额表[已审报表项目],T$1,科目余额表[科目名称],A186)</f>
        <v>0</v>
      </c>
    </row>
    <row r="187" spans="2:20">
      <c r="B187" s="42" t="str">
        <f t="shared" si="14"/>
        <v>—</v>
      </c>
      <c r="C187" s="55" t="str">
        <f t="shared" si="15"/>
        <v>—</v>
      </c>
      <c r="E187" s="42" t="str">
        <f t="shared" si="16"/>
        <v>—</v>
      </c>
      <c r="F187" s="42" t="str">
        <f t="shared" si="17"/>
        <v>—</v>
      </c>
      <c r="G187" s="42" t="str">
        <f t="shared" si="18"/>
        <v>—</v>
      </c>
      <c r="H187" s="42" t="str">
        <f t="shared" si="19"/>
        <v>—</v>
      </c>
      <c r="I187" s="42" t="str">
        <f t="shared" si="20"/>
        <v>—</v>
      </c>
      <c r="K187" s="24">
        <f>SUMIFS(科目余额表[期末借方],科目余额表[已审报表项目],K$1,科目余额表[科目名称],A187)-SUMIFS(科目余额表[期末贷方],科目余额表[已审报表项目],K$1,科目余额表[科目名称],A187)</f>
        <v>0</v>
      </c>
      <c r="L187" s="24">
        <f>SUMIFS(科目余额表[期末贷方],科目余额表[已审报表项目],L$1,科目余额表[科目名称],A187)-SUMIFS(科目余额表[期末借方],科目余额表[已审报表项目],L$1,科目余额表[科目名称],A187)</f>
        <v>0</v>
      </c>
      <c r="M187" s="24">
        <f>SUMIFS(科目余额表[期末借方],科目余额表[已审报表项目],M$1,科目余额表[科目名称],A187)-SUMIFS(科目余额表[期末贷方],科目余额表[已审报表项目],M$1,科目余额表[科目名称],A187)</f>
        <v>0</v>
      </c>
      <c r="N187" s="24">
        <f>SUMIFS(科目余额表[期末贷方],科目余额表[已审报表项目],N$1,科目余额表[科目名称],A187)-SUMIFS(科目余额表[期末借方],科目余额表[已审报表项目],N$1,科目余额表[科目名称],A187)</f>
        <v>0</v>
      </c>
      <c r="O187" s="24">
        <f>SUMIFS(科目余额表[期末借方],科目余额表[已审报表项目],O$1,科目余额表[科目名称],A187)-SUMIFS(科目余额表[期末贷方],科目余额表[已审报表项目],O$1,科目余额表[科目名称],A187)</f>
        <v>0</v>
      </c>
      <c r="P187" s="24">
        <f>SUMIFS(科目余额表[期末贷方],科目余额表[已审报表项目],P$1,科目余额表[科目名称],A187)-SUMIFS(科目余额表[期末借方],科目余额表[已审报表项目],P$1,科目余额表[科目名称],A187)</f>
        <v>0</v>
      </c>
      <c r="Q187" s="24">
        <f>SUMIFS(科目余额表[期末借方],科目余额表[已审报表项目],Q$1,科目余额表[科目名称],A187)-SUMIFS(科目余额表[期末贷方],科目余额表[已审报表项目],Q$1,科目余额表[科目名称],A187)</f>
        <v>0</v>
      </c>
      <c r="R187" s="24">
        <f>SUMIFS(科目余额表[期末贷方],科目余额表[已审报表项目],R$1,科目余额表[科目名称],A187)-SUMIFS(科目余额表[期末借方],科目余额表[已审报表项目],R$1,科目余额表[科目名称],A187)</f>
        <v>0</v>
      </c>
      <c r="S187" s="24">
        <f>SUMIFS(科目余额表[期末借方],科目余额表[已审报表项目],S$1,科目余额表[科目名称],A187)-SUMIFS(科目余额表[期末贷方],科目余额表[已审报表项目],S$1,科目余额表[科目名称],A187)</f>
        <v>0</v>
      </c>
      <c r="T187" s="24">
        <f>SUMIFS(科目余额表[期末贷方],科目余额表[已审报表项目],T$1,科目余额表[科目名称],A187)-SUMIFS(科目余额表[期末借方],科目余额表[已审报表项目],T$1,科目余额表[科目名称],A187)</f>
        <v>0</v>
      </c>
    </row>
    <row r="188" spans="2:20">
      <c r="B188" s="42" t="str">
        <f t="shared" si="14"/>
        <v>—</v>
      </c>
      <c r="C188" s="55" t="str">
        <f t="shared" si="15"/>
        <v>—</v>
      </c>
      <c r="E188" s="42" t="str">
        <f t="shared" si="16"/>
        <v>—</v>
      </c>
      <c r="F188" s="42" t="str">
        <f t="shared" si="17"/>
        <v>—</v>
      </c>
      <c r="G188" s="42" t="str">
        <f t="shared" si="18"/>
        <v>—</v>
      </c>
      <c r="H188" s="42" t="str">
        <f t="shared" si="19"/>
        <v>—</v>
      </c>
      <c r="I188" s="42" t="str">
        <f t="shared" si="20"/>
        <v>—</v>
      </c>
      <c r="K188" s="24">
        <f>SUMIFS(科目余额表[期末借方],科目余额表[已审报表项目],K$1,科目余额表[科目名称],A188)-SUMIFS(科目余额表[期末贷方],科目余额表[已审报表项目],K$1,科目余额表[科目名称],A188)</f>
        <v>0</v>
      </c>
      <c r="L188" s="24">
        <f>SUMIFS(科目余额表[期末贷方],科目余额表[已审报表项目],L$1,科目余额表[科目名称],A188)-SUMIFS(科目余额表[期末借方],科目余额表[已审报表项目],L$1,科目余额表[科目名称],A188)</f>
        <v>0</v>
      </c>
      <c r="M188" s="24">
        <f>SUMIFS(科目余额表[期末借方],科目余额表[已审报表项目],M$1,科目余额表[科目名称],A188)-SUMIFS(科目余额表[期末贷方],科目余额表[已审报表项目],M$1,科目余额表[科目名称],A188)</f>
        <v>0</v>
      </c>
      <c r="N188" s="24">
        <f>SUMIFS(科目余额表[期末贷方],科目余额表[已审报表项目],N$1,科目余额表[科目名称],A188)-SUMIFS(科目余额表[期末借方],科目余额表[已审报表项目],N$1,科目余额表[科目名称],A188)</f>
        <v>0</v>
      </c>
      <c r="O188" s="24">
        <f>SUMIFS(科目余额表[期末借方],科目余额表[已审报表项目],O$1,科目余额表[科目名称],A188)-SUMIFS(科目余额表[期末贷方],科目余额表[已审报表项目],O$1,科目余额表[科目名称],A188)</f>
        <v>0</v>
      </c>
      <c r="P188" s="24">
        <f>SUMIFS(科目余额表[期末贷方],科目余额表[已审报表项目],P$1,科目余额表[科目名称],A188)-SUMIFS(科目余额表[期末借方],科目余额表[已审报表项目],P$1,科目余额表[科目名称],A188)</f>
        <v>0</v>
      </c>
      <c r="Q188" s="24">
        <f>SUMIFS(科目余额表[期末借方],科目余额表[已审报表项目],Q$1,科目余额表[科目名称],A188)-SUMIFS(科目余额表[期末贷方],科目余额表[已审报表项目],Q$1,科目余额表[科目名称],A188)</f>
        <v>0</v>
      </c>
      <c r="R188" s="24">
        <f>SUMIFS(科目余额表[期末贷方],科目余额表[已审报表项目],R$1,科目余额表[科目名称],A188)-SUMIFS(科目余额表[期末借方],科目余额表[已审报表项目],R$1,科目余额表[科目名称],A188)</f>
        <v>0</v>
      </c>
      <c r="S188" s="24">
        <f>SUMIFS(科目余额表[期末借方],科目余额表[已审报表项目],S$1,科目余额表[科目名称],A188)-SUMIFS(科目余额表[期末贷方],科目余额表[已审报表项目],S$1,科目余额表[科目名称],A188)</f>
        <v>0</v>
      </c>
      <c r="T188" s="24">
        <f>SUMIFS(科目余额表[期末贷方],科目余额表[已审报表项目],T$1,科目余额表[科目名称],A188)-SUMIFS(科目余额表[期末借方],科目余额表[已审报表项目],T$1,科目余额表[科目名称],A188)</f>
        <v>0</v>
      </c>
    </row>
    <row r="189" spans="2:20">
      <c r="B189" s="42" t="str">
        <f t="shared" si="14"/>
        <v>—</v>
      </c>
      <c r="C189" s="55" t="str">
        <f t="shared" si="15"/>
        <v>—</v>
      </c>
      <c r="E189" s="42" t="str">
        <f t="shared" si="16"/>
        <v>—</v>
      </c>
      <c r="F189" s="42" t="str">
        <f t="shared" si="17"/>
        <v>—</v>
      </c>
      <c r="G189" s="42" t="str">
        <f t="shared" si="18"/>
        <v>—</v>
      </c>
      <c r="H189" s="42" t="str">
        <f t="shared" si="19"/>
        <v>—</v>
      </c>
      <c r="I189" s="42" t="str">
        <f t="shared" si="20"/>
        <v>—</v>
      </c>
      <c r="K189" s="24">
        <f>SUMIFS(科目余额表[期末借方],科目余额表[已审报表项目],K$1,科目余额表[科目名称],A189)-SUMIFS(科目余额表[期末贷方],科目余额表[已审报表项目],K$1,科目余额表[科目名称],A189)</f>
        <v>0</v>
      </c>
      <c r="L189" s="24">
        <f>SUMIFS(科目余额表[期末贷方],科目余额表[已审报表项目],L$1,科目余额表[科目名称],A189)-SUMIFS(科目余额表[期末借方],科目余额表[已审报表项目],L$1,科目余额表[科目名称],A189)</f>
        <v>0</v>
      </c>
      <c r="M189" s="24">
        <f>SUMIFS(科目余额表[期末借方],科目余额表[已审报表项目],M$1,科目余额表[科目名称],A189)-SUMIFS(科目余额表[期末贷方],科目余额表[已审报表项目],M$1,科目余额表[科目名称],A189)</f>
        <v>0</v>
      </c>
      <c r="N189" s="24">
        <f>SUMIFS(科目余额表[期末贷方],科目余额表[已审报表项目],N$1,科目余额表[科目名称],A189)-SUMIFS(科目余额表[期末借方],科目余额表[已审报表项目],N$1,科目余额表[科目名称],A189)</f>
        <v>0</v>
      </c>
      <c r="O189" s="24">
        <f>SUMIFS(科目余额表[期末借方],科目余额表[已审报表项目],O$1,科目余额表[科目名称],A189)-SUMIFS(科目余额表[期末贷方],科目余额表[已审报表项目],O$1,科目余额表[科目名称],A189)</f>
        <v>0</v>
      </c>
      <c r="P189" s="24">
        <f>SUMIFS(科目余额表[期末贷方],科目余额表[已审报表项目],P$1,科目余额表[科目名称],A189)-SUMIFS(科目余额表[期末借方],科目余额表[已审报表项目],P$1,科目余额表[科目名称],A189)</f>
        <v>0</v>
      </c>
      <c r="Q189" s="24">
        <f>SUMIFS(科目余额表[期末借方],科目余额表[已审报表项目],Q$1,科目余额表[科目名称],A189)-SUMIFS(科目余额表[期末贷方],科目余额表[已审报表项目],Q$1,科目余额表[科目名称],A189)</f>
        <v>0</v>
      </c>
      <c r="R189" s="24">
        <f>SUMIFS(科目余额表[期末贷方],科目余额表[已审报表项目],R$1,科目余额表[科目名称],A189)-SUMIFS(科目余额表[期末借方],科目余额表[已审报表项目],R$1,科目余额表[科目名称],A189)</f>
        <v>0</v>
      </c>
      <c r="S189" s="24">
        <f>SUMIFS(科目余额表[期末借方],科目余额表[已审报表项目],S$1,科目余额表[科目名称],A189)-SUMIFS(科目余额表[期末贷方],科目余额表[已审报表项目],S$1,科目余额表[科目名称],A189)</f>
        <v>0</v>
      </c>
      <c r="T189" s="24">
        <f>SUMIFS(科目余额表[期末贷方],科目余额表[已审报表项目],T$1,科目余额表[科目名称],A189)-SUMIFS(科目余额表[期末借方],科目余额表[已审报表项目],T$1,科目余额表[科目名称],A189)</f>
        <v>0</v>
      </c>
    </row>
    <row r="190" spans="2:20">
      <c r="B190" s="42" t="str">
        <f t="shared" si="14"/>
        <v>—</v>
      </c>
      <c r="C190" s="55" t="str">
        <f t="shared" si="15"/>
        <v>—</v>
      </c>
      <c r="E190" s="42" t="str">
        <f t="shared" si="16"/>
        <v>—</v>
      </c>
      <c r="F190" s="42" t="str">
        <f t="shared" si="17"/>
        <v>—</v>
      </c>
      <c r="G190" s="42" t="str">
        <f t="shared" si="18"/>
        <v>—</v>
      </c>
      <c r="H190" s="42" t="str">
        <f t="shared" si="19"/>
        <v>—</v>
      </c>
      <c r="I190" s="42" t="str">
        <f t="shared" si="20"/>
        <v>—</v>
      </c>
      <c r="K190" s="24">
        <f>SUMIFS(科目余额表[期末借方],科目余额表[已审报表项目],K$1,科目余额表[科目名称],A190)-SUMIFS(科目余额表[期末贷方],科目余额表[已审报表项目],K$1,科目余额表[科目名称],A190)</f>
        <v>0</v>
      </c>
      <c r="L190" s="24">
        <f>SUMIFS(科目余额表[期末贷方],科目余额表[已审报表项目],L$1,科目余额表[科目名称],A190)-SUMIFS(科目余额表[期末借方],科目余额表[已审报表项目],L$1,科目余额表[科目名称],A190)</f>
        <v>0</v>
      </c>
      <c r="M190" s="24">
        <f>SUMIFS(科目余额表[期末借方],科目余额表[已审报表项目],M$1,科目余额表[科目名称],A190)-SUMIFS(科目余额表[期末贷方],科目余额表[已审报表项目],M$1,科目余额表[科目名称],A190)</f>
        <v>0</v>
      </c>
      <c r="N190" s="24">
        <f>SUMIFS(科目余额表[期末贷方],科目余额表[已审报表项目],N$1,科目余额表[科目名称],A190)-SUMIFS(科目余额表[期末借方],科目余额表[已审报表项目],N$1,科目余额表[科目名称],A190)</f>
        <v>0</v>
      </c>
      <c r="O190" s="24">
        <f>SUMIFS(科目余额表[期末借方],科目余额表[已审报表项目],O$1,科目余额表[科目名称],A190)-SUMIFS(科目余额表[期末贷方],科目余额表[已审报表项目],O$1,科目余额表[科目名称],A190)</f>
        <v>0</v>
      </c>
      <c r="P190" s="24">
        <f>SUMIFS(科目余额表[期末贷方],科目余额表[已审报表项目],P$1,科目余额表[科目名称],A190)-SUMIFS(科目余额表[期末借方],科目余额表[已审报表项目],P$1,科目余额表[科目名称],A190)</f>
        <v>0</v>
      </c>
      <c r="Q190" s="24">
        <f>SUMIFS(科目余额表[期末借方],科目余额表[已审报表项目],Q$1,科目余额表[科目名称],A190)-SUMIFS(科目余额表[期末贷方],科目余额表[已审报表项目],Q$1,科目余额表[科目名称],A190)</f>
        <v>0</v>
      </c>
      <c r="R190" s="24">
        <f>SUMIFS(科目余额表[期末贷方],科目余额表[已审报表项目],R$1,科目余额表[科目名称],A190)-SUMIFS(科目余额表[期末借方],科目余额表[已审报表项目],R$1,科目余额表[科目名称],A190)</f>
        <v>0</v>
      </c>
      <c r="S190" s="24">
        <f>SUMIFS(科目余额表[期末借方],科目余额表[已审报表项目],S$1,科目余额表[科目名称],A190)-SUMIFS(科目余额表[期末贷方],科目余额表[已审报表项目],S$1,科目余额表[科目名称],A190)</f>
        <v>0</v>
      </c>
      <c r="T190" s="24">
        <f>SUMIFS(科目余额表[期末贷方],科目余额表[已审报表项目],T$1,科目余额表[科目名称],A190)-SUMIFS(科目余额表[期末借方],科目余额表[已审报表项目],T$1,科目余额表[科目名称],A190)</f>
        <v>0</v>
      </c>
    </row>
    <row r="191" spans="2:20">
      <c r="B191" s="42" t="str">
        <f t="shared" si="14"/>
        <v>—</v>
      </c>
      <c r="C191" s="55" t="str">
        <f t="shared" si="15"/>
        <v>—</v>
      </c>
      <c r="E191" s="42" t="str">
        <f t="shared" si="16"/>
        <v>—</v>
      </c>
      <c r="F191" s="42" t="str">
        <f t="shared" si="17"/>
        <v>—</v>
      </c>
      <c r="G191" s="42" t="str">
        <f t="shared" si="18"/>
        <v>—</v>
      </c>
      <c r="H191" s="42" t="str">
        <f t="shared" si="19"/>
        <v>—</v>
      </c>
      <c r="I191" s="42" t="str">
        <f t="shared" si="20"/>
        <v>—</v>
      </c>
      <c r="K191" s="24">
        <f>SUMIFS(科目余额表[期末借方],科目余额表[已审报表项目],K$1,科目余额表[科目名称],A191)-SUMIFS(科目余额表[期末贷方],科目余额表[已审报表项目],K$1,科目余额表[科目名称],A191)</f>
        <v>0</v>
      </c>
      <c r="L191" s="24">
        <f>SUMIFS(科目余额表[期末贷方],科目余额表[已审报表项目],L$1,科目余额表[科目名称],A191)-SUMIFS(科目余额表[期末借方],科目余额表[已审报表项目],L$1,科目余额表[科目名称],A191)</f>
        <v>0</v>
      </c>
      <c r="M191" s="24">
        <f>SUMIFS(科目余额表[期末借方],科目余额表[已审报表项目],M$1,科目余额表[科目名称],A191)-SUMIFS(科目余额表[期末贷方],科目余额表[已审报表项目],M$1,科目余额表[科目名称],A191)</f>
        <v>0</v>
      </c>
      <c r="N191" s="24">
        <f>SUMIFS(科目余额表[期末贷方],科目余额表[已审报表项目],N$1,科目余额表[科目名称],A191)-SUMIFS(科目余额表[期末借方],科目余额表[已审报表项目],N$1,科目余额表[科目名称],A191)</f>
        <v>0</v>
      </c>
      <c r="O191" s="24">
        <f>SUMIFS(科目余额表[期末借方],科目余额表[已审报表项目],O$1,科目余额表[科目名称],A191)-SUMIFS(科目余额表[期末贷方],科目余额表[已审报表项目],O$1,科目余额表[科目名称],A191)</f>
        <v>0</v>
      </c>
      <c r="P191" s="24">
        <f>SUMIFS(科目余额表[期末贷方],科目余额表[已审报表项目],P$1,科目余额表[科目名称],A191)-SUMIFS(科目余额表[期末借方],科目余额表[已审报表项目],P$1,科目余额表[科目名称],A191)</f>
        <v>0</v>
      </c>
      <c r="Q191" s="24">
        <f>SUMIFS(科目余额表[期末借方],科目余额表[已审报表项目],Q$1,科目余额表[科目名称],A191)-SUMIFS(科目余额表[期末贷方],科目余额表[已审报表项目],Q$1,科目余额表[科目名称],A191)</f>
        <v>0</v>
      </c>
      <c r="R191" s="24">
        <f>SUMIFS(科目余额表[期末贷方],科目余额表[已审报表项目],R$1,科目余额表[科目名称],A191)-SUMIFS(科目余额表[期末借方],科目余额表[已审报表项目],R$1,科目余额表[科目名称],A191)</f>
        <v>0</v>
      </c>
      <c r="S191" s="24">
        <f>SUMIFS(科目余额表[期末借方],科目余额表[已审报表项目],S$1,科目余额表[科目名称],A191)-SUMIFS(科目余额表[期末贷方],科目余额表[已审报表项目],S$1,科目余额表[科目名称],A191)</f>
        <v>0</v>
      </c>
      <c r="T191" s="24">
        <f>SUMIFS(科目余额表[期末贷方],科目余额表[已审报表项目],T$1,科目余额表[科目名称],A191)-SUMIFS(科目余额表[期末借方],科目余额表[已审报表项目],T$1,科目余额表[科目名称],A191)</f>
        <v>0</v>
      </c>
    </row>
    <row r="192" spans="2:20">
      <c r="B192" s="42" t="str">
        <f t="shared" si="14"/>
        <v>—</v>
      </c>
      <c r="C192" s="55" t="str">
        <f t="shared" si="15"/>
        <v>—</v>
      </c>
      <c r="E192" s="42" t="str">
        <f t="shared" si="16"/>
        <v>—</v>
      </c>
      <c r="F192" s="42" t="str">
        <f t="shared" si="17"/>
        <v>—</v>
      </c>
      <c r="G192" s="42" t="str">
        <f t="shared" si="18"/>
        <v>—</v>
      </c>
      <c r="H192" s="42" t="str">
        <f t="shared" si="19"/>
        <v>—</v>
      </c>
      <c r="I192" s="42" t="str">
        <f t="shared" si="20"/>
        <v>—</v>
      </c>
      <c r="K192" s="24">
        <f>SUMIFS(科目余额表[期末借方],科目余额表[已审报表项目],K$1,科目余额表[科目名称],A192)-SUMIFS(科目余额表[期末贷方],科目余额表[已审报表项目],K$1,科目余额表[科目名称],A192)</f>
        <v>0</v>
      </c>
      <c r="L192" s="24">
        <f>SUMIFS(科目余额表[期末贷方],科目余额表[已审报表项目],L$1,科目余额表[科目名称],A192)-SUMIFS(科目余额表[期末借方],科目余额表[已审报表项目],L$1,科目余额表[科目名称],A192)</f>
        <v>0</v>
      </c>
      <c r="M192" s="24">
        <f>SUMIFS(科目余额表[期末借方],科目余额表[已审报表项目],M$1,科目余额表[科目名称],A192)-SUMIFS(科目余额表[期末贷方],科目余额表[已审报表项目],M$1,科目余额表[科目名称],A192)</f>
        <v>0</v>
      </c>
      <c r="N192" s="24">
        <f>SUMIFS(科目余额表[期末贷方],科目余额表[已审报表项目],N$1,科目余额表[科目名称],A192)-SUMIFS(科目余额表[期末借方],科目余额表[已审报表项目],N$1,科目余额表[科目名称],A192)</f>
        <v>0</v>
      </c>
      <c r="O192" s="24">
        <f>SUMIFS(科目余额表[期末借方],科目余额表[已审报表项目],O$1,科目余额表[科目名称],A192)-SUMIFS(科目余额表[期末贷方],科目余额表[已审报表项目],O$1,科目余额表[科目名称],A192)</f>
        <v>0</v>
      </c>
      <c r="P192" s="24">
        <f>SUMIFS(科目余额表[期末贷方],科目余额表[已审报表项目],P$1,科目余额表[科目名称],A192)-SUMIFS(科目余额表[期末借方],科目余额表[已审报表项目],P$1,科目余额表[科目名称],A192)</f>
        <v>0</v>
      </c>
      <c r="Q192" s="24">
        <f>SUMIFS(科目余额表[期末借方],科目余额表[已审报表项目],Q$1,科目余额表[科目名称],A192)-SUMIFS(科目余额表[期末贷方],科目余额表[已审报表项目],Q$1,科目余额表[科目名称],A192)</f>
        <v>0</v>
      </c>
      <c r="R192" s="24">
        <f>SUMIFS(科目余额表[期末贷方],科目余额表[已审报表项目],R$1,科目余额表[科目名称],A192)-SUMIFS(科目余额表[期末借方],科目余额表[已审报表项目],R$1,科目余额表[科目名称],A192)</f>
        <v>0</v>
      </c>
      <c r="S192" s="24">
        <f>SUMIFS(科目余额表[期末借方],科目余额表[已审报表项目],S$1,科目余额表[科目名称],A192)-SUMIFS(科目余额表[期末贷方],科目余额表[已审报表项目],S$1,科目余额表[科目名称],A192)</f>
        <v>0</v>
      </c>
      <c r="T192" s="24">
        <f>SUMIFS(科目余额表[期末贷方],科目余额表[已审报表项目],T$1,科目余额表[科目名称],A192)-SUMIFS(科目余额表[期末借方],科目余额表[已审报表项目],T$1,科目余额表[科目名称],A192)</f>
        <v>0</v>
      </c>
    </row>
    <row r="193" spans="2:20">
      <c r="B193" s="42" t="str">
        <f t="shared" si="14"/>
        <v>—</v>
      </c>
      <c r="C193" s="55" t="str">
        <f t="shared" si="15"/>
        <v>—</v>
      </c>
      <c r="E193" s="42" t="str">
        <f t="shared" si="16"/>
        <v>—</v>
      </c>
      <c r="F193" s="42" t="str">
        <f t="shared" si="17"/>
        <v>—</v>
      </c>
      <c r="G193" s="42" t="str">
        <f t="shared" si="18"/>
        <v>—</v>
      </c>
      <c r="H193" s="42" t="str">
        <f t="shared" si="19"/>
        <v>—</v>
      </c>
      <c r="I193" s="42" t="str">
        <f t="shared" si="20"/>
        <v>—</v>
      </c>
      <c r="K193" s="24">
        <f>SUMIFS(科目余额表[期末借方],科目余额表[已审报表项目],K$1,科目余额表[科目名称],A193)-SUMIFS(科目余额表[期末贷方],科目余额表[已审报表项目],K$1,科目余额表[科目名称],A193)</f>
        <v>0</v>
      </c>
      <c r="L193" s="24">
        <f>SUMIFS(科目余额表[期末贷方],科目余额表[已审报表项目],L$1,科目余额表[科目名称],A193)-SUMIFS(科目余额表[期末借方],科目余额表[已审报表项目],L$1,科目余额表[科目名称],A193)</f>
        <v>0</v>
      </c>
      <c r="M193" s="24">
        <f>SUMIFS(科目余额表[期末借方],科目余额表[已审报表项目],M$1,科目余额表[科目名称],A193)-SUMIFS(科目余额表[期末贷方],科目余额表[已审报表项目],M$1,科目余额表[科目名称],A193)</f>
        <v>0</v>
      </c>
      <c r="N193" s="24">
        <f>SUMIFS(科目余额表[期末贷方],科目余额表[已审报表项目],N$1,科目余额表[科目名称],A193)-SUMIFS(科目余额表[期末借方],科目余额表[已审报表项目],N$1,科目余额表[科目名称],A193)</f>
        <v>0</v>
      </c>
      <c r="O193" s="24">
        <f>SUMIFS(科目余额表[期末借方],科目余额表[已审报表项目],O$1,科目余额表[科目名称],A193)-SUMIFS(科目余额表[期末贷方],科目余额表[已审报表项目],O$1,科目余额表[科目名称],A193)</f>
        <v>0</v>
      </c>
      <c r="P193" s="24">
        <f>SUMIFS(科目余额表[期末贷方],科目余额表[已审报表项目],P$1,科目余额表[科目名称],A193)-SUMIFS(科目余额表[期末借方],科目余额表[已审报表项目],P$1,科目余额表[科目名称],A193)</f>
        <v>0</v>
      </c>
      <c r="Q193" s="24">
        <f>SUMIFS(科目余额表[期末借方],科目余额表[已审报表项目],Q$1,科目余额表[科目名称],A193)-SUMIFS(科目余额表[期末贷方],科目余额表[已审报表项目],Q$1,科目余额表[科目名称],A193)</f>
        <v>0</v>
      </c>
      <c r="R193" s="24">
        <f>SUMIFS(科目余额表[期末贷方],科目余额表[已审报表项目],R$1,科目余额表[科目名称],A193)-SUMIFS(科目余额表[期末借方],科目余额表[已审报表项目],R$1,科目余额表[科目名称],A193)</f>
        <v>0</v>
      </c>
      <c r="S193" s="24">
        <f>SUMIFS(科目余额表[期末借方],科目余额表[已审报表项目],S$1,科目余额表[科目名称],A193)-SUMIFS(科目余额表[期末贷方],科目余额表[已审报表项目],S$1,科目余额表[科目名称],A193)</f>
        <v>0</v>
      </c>
      <c r="T193" s="24">
        <f>SUMIFS(科目余额表[期末贷方],科目余额表[已审报表项目],T$1,科目余额表[科目名称],A193)-SUMIFS(科目余额表[期末借方],科目余额表[已审报表项目],T$1,科目余额表[科目名称],A193)</f>
        <v>0</v>
      </c>
    </row>
    <row r="194" spans="2:20">
      <c r="B194" s="42" t="str">
        <f t="shared" si="14"/>
        <v>—</v>
      </c>
      <c r="C194" s="55" t="str">
        <f t="shared" si="15"/>
        <v>—</v>
      </c>
      <c r="E194" s="42" t="str">
        <f t="shared" si="16"/>
        <v>—</v>
      </c>
      <c r="F194" s="42" t="str">
        <f t="shared" si="17"/>
        <v>—</v>
      </c>
      <c r="G194" s="42" t="str">
        <f t="shared" si="18"/>
        <v>—</v>
      </c>
      <c r="H194" s="42" t="str">
        <f t="shared" si="19"/>
        <v>—</v>
      </c>
      <c r="I194" s="42" t="str">
        <f t="shared" si="20"/>
        <v>—</v>
      </c>
      <c r="K194" s="24">
        <f>SUMIFS(科目余额表[期末借方],科目余额表[已审报表项目],K$1,科目余额表[科目名称],A194)-SUMIFS(科目余额表[期末贷方],科目余额表[已审报表项目],K$1,科目余额表[科目名称],A194)</f>
        <v>0</v>
      </c>
      <c r="L194" s="24">
        <f>SUMIFS(科目余额表[期末贷方],科目余额表[已审报表项目],L$1,科目余额表[科目名称],A194)-SUMIFS(科目余额表[期末借方],科目余额表[已审报表项目],L$1,科目余额表[科目名称],A194)</f>
        <v>0</v>
      </c>
      <c r="M194" s="24">
        <f>SUMIFS(科目余额表[期末借方],科目余额表[已审报表项目],M$1,科目余额表[科目名称],A194)-SUMIFS(科目余额表[期末贷方],科目余额表[已审报表项目],M$1,科目余额表[科目名称],A194)</f>
        <v>0</v>
      </c>
      <c r="N194" s="24">
        <f>SUMIFS(科目余额表[期末贷方],科目余额表[已审报表项目],N$1,科目余额表[科目名称],A194)-SUMIFS(科目余额表[期末借方],科目余额表[已审报表项目],N$1,科目余额表[科目名称],A194)</f>
        <v>0</v>
      </c>
      <c r="O194" s="24">
        <f>SUMIFS(科目余额表[期末借方],科目余额表[已审报表项目],O$1,科目余额表[科目名称],A194)-SUMIFS(科目余额表[期末贷方],科目余额表[已审报表项目],O$1,科目余额表[科目名称],A194)</f>
        <v>0</v>
      </c>
      <c r="P194" s="24">
        <f>SUMIFS(科目余额表[期末贷方],科目余额表[已审报表项目],P$1,科目余额表[科目名称],A194)-SUMIFS(科目余额表[期末借方],科目余额表[已审报表项目],P$1,科目余额表[科目名称],A194)</f>
        <v>0</v>
      </c>
      <c r="Q194" s="24">
        <f>SUMIFS(科目余额表[期末借方],科目余额表[已审报表项目],Q$1,科目余额表[科目名称],A194)-SUMIFS(科目余额表[期末贷方],科目余额表[已审报表项目],Q$1,科目余额表[科目名称],A194)</f>
        <v>0</v>
      </c>
      <c r="R194" s="24">
        <f>SUMIFS(科目余额表[期末贷方],科目余额表[已审报表项目],R$1,科目余额表[科目名称],A194)-SUMIFS(科目余额表[期末借方],科目余额表[已审报表项目],R$1,科目余额表[科目名称],A194)</f>
        <v>0</v>
      </c>
      <c r="S194" s="24">
        <f>SUMIFS(科目余额表[期末借方],科目余额表[已审报表项目],S$1,科目余额表[科目名称],A194)-SUMIFS(科目余额表[期末贷方],科目余额表[已审报表项目],S$1,科目余额表[科目名称],A194)</f>
        <v>0</v>
      </c>
      <c r="T194" s="24">
        <f>SUMIFS(科目余额表[期末贷方],科目余额表[已审报表项目],T$1,科目余额表[科目名称],A194)-SUMIFS(科目余额表[期末借方],科目余额表[已审报表项目],T$1,科目余额表[科目名称],A194)</f>
        <v>0</v>
      </c>
    </row>
    <row r="195" spans="2:20">
      <c r="B195" s="42" t="str">
        <f t="shared" ref="B195:B251" si="21">IF(COUNTIF(E195:I195,"是")&gt;0,"是","—")</f>
        <v>—</v>
      </c>
      <c r="C195" s="55" t="str">
        <f t="shared" ref="C195:C251" si="22">IF(10-COUNTIF(K195:T195,0)&gt;1,"是","—")</f>
        <v>—</v>
      </c>
      <c r="E195" s="42" t="str">
        <f t="shared" ref="E195:E251" si="23">IF(AND(K195&lt;&gt;0,L195&lt;&gt;0),"是","—")</f>
        <v>—</v>
      </c>
      <c r="F195" s="42" t="str">
        <f t="shared" ref="F195:F251" si="24">IF(AND(M195&lt;&gt;0,N195&lt;&gt;0),"是","—")</f>
        <v>—</v>
      </c>
      <c r="G195" s="42" t="str">
        <f t="shared" ref="G195:G251" si="25">IF(AND(O195&lt;&gt;0,P195&lt;&gt;0),"是","—")</f>
        <v>—</v>
      </c>
      <c r="H195" s="42" t="str">
        <f t="shared" ref="H195:H251" si="26">IF(AND(Q195&lt;&gt;0,R195&lt;&gt;0),"是","—")</f>
        <v>—</v>
      </c>
      <c r="I195" s="42" t="str">
        <f t="shared" ref="I195:I251" si="27">IF(AND(S195&lt;&gt;0,T195&lt;&gt;0),"是","—")</f>
        <v>—</v>
      </c>
      <c r="K195" s="24">
        <f>SUMIFS(科目余额表[期末借方],科目余额表[已审报表项目],K$1,科目余额表[科目名称],A195)-SUMIFS(科目余额表[期末贷方],科目余额表[已审报表项目],K$1,科目余额表[科目名称],A195)</f>
        <v>0</v>
      </c>
      <c r="L195" s="24">
        <f>SUMIFS(科目余额表[期末贷方],科目余额表[已审报表项目],L$1,科目余额表[科目名称],A195)-SUMIFS(科目余额表[期末借方],科目余额表[已审报表项目],L$1,科目余额表[科目名称],A195)</f>
        <v>0</v>
      </c>
      <c r="M195" s="24">
        <f>SUMIFS(科目余额表[期末借方],科目余额表[已审报表项目],M$1,科目余额表[科目名称],A195)-SUMIFS(科目余额表[期末贷方],科目余额表[已审报表项目],M$1,科目余额表[科目名称],A195)</f>
        <v>0</v>
      </c>
      <c r="N195" s="24">
        <f>SUMIFS(科目余额表[期末贷方],科目余额表[已审报表项目],N$1,科目余额表[科目名称],A195)-SUMIFS(科目余额表[期末借方],科目余额表[已审报表项目],N$1,科目余额表[科目名称],A195)</f>
        <v>0</v>
      </c>
      <c r="O195" s="24">
        <f>SUMIFS(科目余额表[期末借方],科目余额表[已审报表项目],O$1,科目余额表[科目名称],A195)-SUMIFS(科目余额表[期末贷方],科目余额表[已审报表项目],O$1,科目余额表[科目名称],A195)</f>
        <v>0</v>
      </c>
      <c r="P195" s="24">
        <f>SUMIFS(科目余额表[期末贷方],科目余额表[已审报表项目],P$1,科目余额表[科目名称],A195)-SUMIFS(科目余额表[期末借方],科目余额表[已审报表项目],P$1,科目余额表[科目名称],A195)</f>
        <v>0</v>
      </c>
      <c r="Q195" s="24">
        <f>SUMIFS(科目余额表[期末借方],科目余额表[已审报表项目],Q$1,科目余额表[科目名称],A195)-SUMIFS(科目余额表[期末贷方],科目余额表[已审报表项目],Q$1,科目余额表[科目名称],A195)</f>
        <v>0</v>
      </c>
      <c r="R195" s="24">
        <f>SUMIFS(科目余额表[期末贷方],科目余额表[已审报表项目],R$1,科目余额表[科目名称],A195)-SUMIFS(科目余额表[期末借方],科目余额表[已审报表项目],R$1,科目余额表[科目名称],A195)</f>
        <v>0</v>
      </c>
      <c r="S195" s="24">
        <f>SUMIFS(科目余额表[期末借方],科目余额表[已审报表项目],S$1,科目余额表[科目名称],A195)-SUMIFS(科目余额表[期末贷方],科目余额表[已审报表项目],S$1,科目余额表[科目名称],A195)</f>
        <v>0</v>
      </c>
      <c r="T195" s="24">
        <f>SUMIFS(科目余额表[期末贷方],科目余额表[已审报表项目],T$1,科目余额表[科目名称],A195)-SUMIFS(科目余额表[期末借方],科目余额表[已审报表项目],T$1,科目余额表[科目名称],A195)</f>
        <v>0</v>
      </c>
    </row>
    <row r="196" spans="2:20">
      <c r="B196" s="42" t="str">
        <f t="shared" si="21"/>
        <v>—</v>
      </c>
      <c r="C196" s="55" t="str">
        <f t="shared" si="22"/>
        <v>—</v>
      </c>
      <c r="E196" s="42" t="str">
        <f t="shared" si="23"/>
        <v>—</v>
      </c>
      <c r="F196" s="42" t="str">
        <f t="shared" si="24"/>
        <v>—</v>
      </c>
      <c r="G196" s="42" t="str">
        <f t="shared" si="25"/>
        <v>—</v>
      </c>
      <c r="H196" s="42" t="str">
        <f t="shared" si="26"/>
        <v>—</v>
      </c>
      <c r="I196" s="42" t="str">
        <f t="shared" si="27"/>
        <v>—</v>
      </c>
      <c r="K196" s="24">
        <f>SUMIFS(科目余额表[期末借方],科目余额表[已审报表项目],K$1,科目余额表[科目名称],A196)-SUMIFS(科目余额表[期末贷方],科目余额表[已审报表项目],K$1,科目余额表[科目名称],A196)</f>
        <v>0</v>
      </c>
      <c r="L196" s="24">
        <f>SUMIFS(科目余额表[期末贷方],科目余额表[已审报表项目],L$1,科目余额表[科目名称],A196)-SUMIFS(科目余额表[期末借方],科目余额表[已审报表项目],L$1,科目余额表[科目名称],A196)</f>
        <v>0</v>
      </c>
      <c r="M196" s="24">
        <f>SUMIFS(科目余额表[期末借方],科目余额表[已审报表项目],M$1,科目余额表[科目名称],A196)-SUMIFS(科目余额表[期末贷方],科目余额表[已审报表项目],M$1,科目余额表[科目名称],A196)</f>
        <v>0</v>
      </c>
      <c r="N196" s="24">
        <f>SUMIFS(科目余额表[期末贷方],科目余额表[已审报表项目],N$1,科目余额表[科目名称],A196)-SUMIFS(科目余额表[期末借方],科目余额表[已审报表项目],N$1,科目余额表[科目名称],A196)</f>
        <v>0</v>
      </c>
      <c r="O196" s="24">
        <f>SUMIFS(科目余额表[期末借方],科目余额表[已审报表项目],O$1,科目余额表[科目名称],A196)-SUMIFS(科目余额表[期末贷方],科目余额表[已审报表项目],O$1,科目余额表[科目名称],A196)</f>
        <v>0</v>
      </c>
      <c r="P196" s="24">
        <f>SUMIFS(科目余额表[期末贷方],科目余额表[已审报表项目],P$1,科目余额表[科目名称],A196)-SUMIFS(科目余额表[期末借方],科目余额表[已审报表项目],P$1,科目余额表[科目名称],A196)</f>
        <v>0</v>
      </c>
      <c r="Q196" s="24">
        <f>SUMIFS(科目余额表[期末借方],科目余额表[已审报表项目],Q$1,科目余额表[科目名称],A196)-SUMIFS(科目余额表[期末贷方],科目余额表[已审报表项目],Q$1,科目余额表[科目名称],A196)</f>
        <v>0</v>
      </c>
      <c r="R196" s="24">
        <f>SUMIFS(科目余额表[期末贷方],科目余额表[已审报表项目],R$1,科目余额表[科目名称],A196)-SUMIFS(科目余额表[期末借方],科目余额表[已审报表项目],R$1,科目余额表[科目名称],A196)</f>
        <v>0</v>
      </c>
      <c r="S196" s="24">
        <f>SUMIFS(科目余额表[期末借方],科目余额表[已审报表项目],S$1,科目余额表[科目名称],A196)-SUMIFS(科目余额表[期末贷方],科目余额表[已审报表项目],S$1,科目余额表[科目名称],A196)</f>
        <v>0</v>
      </c>
      <c r="T196" s="24">
        <f>SUMIFS(科目余额表[期末贷方],科目余额表[已审报表项目],T$1,科目余额表[科目名称],A196)-SUMIFS(科目余额表[期末借方],科目余额表[已审报表项目],T$1,科目余额表[科目名称],A196)</f>
        <v>0</v>
      </c>
    </row>
    <row r="197" spans="2:20">
      <c r="B197" s="42" t="str">
        <f t="shared" si="21"/>
        <v>—</v>
      </c>
      <c r="C197" s="55" t="str">
        <f t="shared" si="22"/>
        <v>—</v>
      </c>
      <c r="E197" s="42" t="str">
        <f t="shared" si="23"/>
        <v>—</v>
      </c>
      <c r="F197" s="42" t="str">
        <f t="shared" si="24"/>
        <v>—</v>
      </c>
      <c r="G197" s="42" t="str">
        <f t="shared" si="25"/>
        <v>—</v>
      </c>
      <c r="H197" s="42" t="str">
        <f t="shared" si="26"/>
        <v>—</v>
      </c>
      <c r="I197" s="42" t="str">
        <f t="shared" si="27"/>
        <v>—</v>
      </c>
      <c r="K197" s="24">
        <f>SUMIFS(科目余额表[期末借方],科目余额表[已审报表项目],K$1,科目余额表[科目名称],A197)-SUMIFS(科目余额表[期末贷方],科目余额表[已审报表项目],K$1,科目余额表[科目名称],A197)</f>
        <v>0</v>
      </c>
      <c r="L197" s="24">
        <f>SUMIFS(科目余额表[期末贷方],科目余额表[已审报表项目],L$1,科目余额表[科目名称],A197)-SUMIFS(科目余额表[期末借方],科目余额表[已审报表项目],L$1,科目余额表[科目名称],A197)</f>
        <v>0</v>
      </c>
      <c r="M197" s="24">
        <f>SUMIFS(科目余额表[期末借方],科目余额表[已审报表项目],M$1,科目余额表[科目名称],A197)-SUMIFS(科目余额表[期末贷方],科目余额表[已审报表项目],M$1,科目余额表[科目名称],A197)</f>
        <v>0</v>
      </c>
      <c r="N197" s="24">
        <f>SUMIFS(科目余额表[期末贷方],科目余额表[已审报表项目],N$1,科目余额表[科目名称],A197)-SUMIFS(科目余额表[期末借方],科目余额表[已审报表项目],N$1,科目余额表[科目名称],A197)</f>
        <v>0</v>
      </c>
      <c r="O197" s="24">
        <f>SUMIFS(科目余额表[期末借方],科目余额表[已审报表项目],O$1,科目余额表[科目名称],A197)-SUMIFS(科目余额表[期末贷方],科目余额表[已审报表项目],O$1,科目余额表[科目名称],A197)</f>
        <v>0</v>
      </c>
      <c r="P197" s="24">
        <f>SUMIFS(科目余额表[期末贷方],科目余额表[已审报表项目],P$1,科目余额表[科目名称],A197)-SUMIFS(科目余额表[期末借方],科目余额表[已审报表项目],P$1,科目余额表[科目名称],A197)</f>
        <v>0</v>
      </c>
      <c r="Q197" s="24">
        <f>SUMIFS(科目余额表[期末借方],科目余额表[已审报表项目],Q$1,科目余额表[科目名称],A197)-SUMIFS(科目余额表[期末贷方],科目余额表[已审报表项目],Q$1,科目余额表[科目名称],A197)</f>
        <v>0</v>
      </c>
      <c r="R197" s="24">
        <f>SUMIFS(科目余额表[期末贷方],科目余额表[已审报表项目],R$1,科目余额表[科目名称],A197)-SUMIFS(科目余额表[期末借方],科目余额表[已审报表项目],R$1,科目余额表[科目名称],A197)</f>
        <v>0</v>
      </c>
      <c r="S197" s="24">
        <f>SUMIFS(科目余额表[期末借方],科目余额表[已审报表项目],S$1,科目余额表[科目名称],A197)-SUMIFS(科目余额表[期末贷方],科目余额表[已审报表项目],S$1,科目余额表[科目名称],A197)</f>
        <v>0</v>
      </c>
      <c r="T197" s="24">
        <f>SUMIFS(科目余额表[期末贷方],科目余额表[已审报表项目],T$1,科目余额表[科目名称],A197)-SUMIFS(科目余额表[期末借方],科目余额表[已审报表项目],T$1,科目余额表[科目名称],A197)</f>
        <v>0</v>
      </c>
    </row>
    <row r="198" spans="2:20">
      <c r="B198" s="42" t="str">
        <f t="shared" si="21"/>
        <v>—</v>
      </c>
      <c r="C198" s="55" t="str">
        <f t="shared" si="22"/>
        <v>—</v>
      </c>
      <c r="E198" s="42" t="str">
        <f t="shared" si="23"/>
        <v>—</v>
      </c>
      <c r="F198" s="42" t="str">
        <f t="shared" si="24"/>
        <v>—</v>
      </c>
      <c r="G198" s="42" t="str">
        <f t="shared" si="25"/>
        <v>—</v>
      </c>
      <c r="H198" s="42" t="str">
        <f t="shared" si="26"/>
        <v>—</v>
      </c>
      <c r="I198" s="42" t="str">
        <f t="shared" si="27"/>
        <v>—</v>
      </c>
      <c r="K198" s="24">
        <f>SUMIFS(科目余额表[期末借方],科目余额表[已审报表项目],K$1,科目余额表[科目名称],A198)-SUMIFS(科目余额表[期末贷方],科目余额表[已审报表项目],K$1,科目余额表[科目名称],A198)</f>
        <v>0</v>
      </c>
      <c r="L198" s="24">
        <f>SUMIFS(科目余额表[期末贷方],科目余额表[已审报表项目],L$1,科目余额表[科目名称],A198)-SUMIFS(科目余额表[期末借方],科目余额表[已审报表项目],L$1,科目余额表[科目名称],A198)</f>
        <v>0</v>
      </c>
      <c r="M198" s="24">
        <f>SUMIFS(科目余额表[期末借方],科目余额表[已审报表项目],M$1,科目余额表[科目名称],A198)-SUMIFS(科目余额表[期末贷方],科目余额表[已审报表项目],M$1,科目余额表[科目名称],A198)</f>
        <v>0</v>
      </c>
      <c r="N198" s="24">
        <f>SUMIFS(科目余额表[期末贷方],科目余额表[已审报表项目],N$1,科目余额表[科目名称],A198)-SUMIFS(科目余额表[期末借方],科目余额表[已审报表项目],N$1,科目余额表[科目名称],A198)</f>
        <v>0</v>
      </c>
      <c r="O198" s="24">
        <f>SUMIFS(科目余额表[期末借方],科目余额表[已审报表项目],O$1,科目余额表[科目名称],A198)-SUMIFS(科目余额表[期末贷方],科目余额表[已审报表项目],O$1,科目余额表[科目名称],A198)</f>
        <v>0</v>
      </c>
      <c r="P198" s="24">
        <f>SUMIFS(科目余额表[期末贷方],科目余额表[已审报表项目],P$1,科目余额表[科目名称],A198)-SUMIFS(科目余额表[期末借方],科目余额表[已审报表项目],P$1,科目余额表[科目名称],A198)</f>
        <v>0</v>
      </c>
      <c r="Q198" s="24">
        <f>SUMIFS(科目余额表[期末借方],科目余额表[已审报表项目],Q$1,科目余额表[科目名称],A198)-SUMIFS(科目余额表[期末贷方],科目余额表[已审报表项目],Q$1,科目余额表[科目名称],A198)</f>
        <v>0</v>
      </c>
      <c r="R198" s="24">
        <f>SUMIFS(科目余额表[期末贷方],科目余额表[已审报表项目],R$1,科目余额表[科目名称],A198)-SUMIFS(科目余额表[期末借方],科目余额表[已审报表项目],R$1,科目余额表[科目名称],A198)</f>
        <v>0</v>
      </c>
      <c r="S198" s="24">
        <f>SUMIFS(科目余额表[期末借方],科目余额表[已审报表项目],S$1,科目余额表[科目名称],A198)-SUMIFS(科目余额表[期末贷方],科目余额表[已审报表项目],S$1,科目余额表[科目名称],A198)</f>
        <v>0</v>
      </c>
      <c r="T198" s="24">
        <f>SUMIFS(科目余额表[期末贷方],科目余额表[已审报表项目],T$1,科目余额表[科目名称],A198)-SUMIFS(科目余额表[期末借方],科目余额表[已审报表项目],T$1,科目余额表[科目名称],A198)</f>
        <v>0</v>
      </c>
    </row>
    <row r="199" spans="2:20">
      <c r="B199" s="42" t="str">
        <f t="shared" si="21"/>
        <v>—</v>
      </c>
      <c r="C199" s="55" t="str">
        <f t="shared" si="22"/>
        <v>—</v>
      </c>
      <c r="E199" s="42" t="str">
        <f t="shared" si="23"/>
        <v>—</v>
      </c>
      <c r="F199" s="42" t="str">
        <f t="shared" si="24"/>
        <v>—</v>
      </c>
      <c r="G199" s="42" t="str">
        <f t="shared" si="25"/>
        <v>—</v>
      </c>
      <c r="H199" s="42" t="str">
        <f t="shared" si="26"/>
        <v>—</v>
      </c>
      <c r="I199" s="42" t="str">
        <f t="shared" si="27"/>
        <v>—</v>
      </c>
      <c r="K199" s="24">
        <f>SUMIFS(科目余额表[期末借方],科目余额表[已审报表项目],K$1,科目余额表[科目名称],A199)-SUMIFS(科目余额表[期末贷方],科目余额表[已审报表项目],K$1,科目余额表[科目名称],A199)</f>
        <v>0</v>
      </c>
      <c r="L199" s="24">
        <f>SUMIFS(科目余额表[期末贷方],科目余额表[已审报表项目],L$1,科目余额表[科目名称],A199)-SUMIFS(科目余额表[期末借方],科目余额表[已审报表项目],L$1,科目余额表[科目名称],A199)</f>
        <v>0</v>
      </c>
      <c r="M199" s="24">
        <f>SUMIFS(科目余额表[期末借方],科目余额表[已审报表项目],M$1,科目余额表[科目名称],A199)-SUMIFS(科目余额表[期末贷方],科目余额表[已审报表项目],M$1,科目余额表[科目名称],A199)</f>
        <v>0</v>
      </c>
      <c r="N199" s="24">
        <f>SUMIFS(科目余额表[期末贷方],科目余额表[已审报表项目],N$1,科目余额表[科目名称],A199)-SUMIFS(科目余额表[期末借方],科目余额表[已审报表项目],N$1,科目余额表[科目名称],A199)</f>
        <v>0</v>
      </c>
      <c r="O199" s="24">
        <f>SUMIFS(科目余额表[期末借方],科目余额表[已审报表项目],O$1,科目余额表[科目名称],A199)-SUMIFS(科目余额表[期末贷方],科目余额表[已审报表项目],O$1,科目余额表[科目名称],A199)</f>
        <v>0</v>
      </c>
      <c r="P199" s="24">
        <f>SUMIFS(科目余额表[期末贷方],科目余额表[已审报表项目],P$1,科目余额表[科目名称],A199)-SUMIFS(科目余额表[期末借方],科目余额表[已审报表项目],P$1,科目余额表[科目名称],A199)</f>
        <v>0</v>
      </c>
      <c r="Q199" s="24">
        <f>SUMIFS(科目余额表[期末借方],科目余额表[已审报表项目],Q$1,科目余额表[科目名称],A199)-SUMIFS(科目余额表[期末贷方],科目余额表[已审报表项目],Q$1,科目余额表[科目名称],A199)</f>
        <v>0</v>
      </c>
      <c r="R199" s="24">
        <f>SUMIFS(科目余额表[期末贷方],科目余额表[已审报表项目],R$1,科目余额表[科目名称],A199)-SUMIFS(科目余额表[期末借方],科目余额表[已审报表项目],R$1,科目余额表[科目名称],A199)</f>
        <v>0</v>
      </c>
      <c r="S199" s="24">
        <f>SUMIFS(科目余额表[期末借方],科目余额表[已审报表项目],S$1,科目余额表[科目名称],A199)-SUMIFS(科目余额表[期末贷方],科目余额表[已审报表项目],S$1,科目余额表[科目名称],A199)</f>
        <v>0</v>
      </c>
      <c r="T199" s="24">
        <f>SUMIFS(科目余额表[期末贷方],科目余额表[已审报表项目],T$1,科目余额表[科目名称],A199)-SUMIFS(科目余额表[期末借方],科目余额表[已审报表项目],T$1,科目余额表[科目名称],A199)</f>
        <v>0</v>
      </c>
    </row>
    <row r="200" spans="2:20">
      <c r="B200" s="42" t="str">
        <f t="shared" si="21"/>
        <v>—</v>
      </c>
      <c r="C200" s="55" t="str">
        <f t="shared" si="22"/>
        <v>—</v>
      </c>
      <c r="E200" s="42" t="str">
        <f t="shared" si="23"/>
        <v>—</v>
      </c>
      <c r="F200" s="42" t="str">
        <f t="shared" si="24"/>
        <v>—</v>
      </c>
      <c r="G200" s="42" t="str">
        <f t="shared" si="25"/>
        <v>—</v>
      </c>
      <c r="H200" s="42" t="str">
        <f t="shared" si="26"/>
        <v>—</v>
      </c>
      <c r="I200" s="42" t="str">
        <f t="shared" si="27"/>
        <v>—</v>
      </c>
      <c r="K200" s="24">
        <f>SUMIFS(科目余额表[期末借方],科目余额表[已审报表项目],K$1,科目余额表[科目名称],A200)-SUMIFS(科目余额表[期末贷方],科目余额表[已审报表项目],K$1,科目余额表[科目名称],A200)</f>
        <v>0</v>
      </c>
      <c r="L200" s="24">
        <f>SUMIFS(科目余额表[期末贷方],科目余额表[已审报表项目],L$1,科目余额表[科目名称],A200)-SUMIFS(科目余额表[期末借方],科目余额表[已审报表项目],L$1,科目余额表[科目名称],A200)</f>
        <v>0</v>
      </c>
      <c r="M200" s="24">
        <f>SUMIFS(科目余额表[期末借方],科目余额表[已审报表项目],M$1,科目余额表[科目名称],A200)-SUMIFS(科目余额表[期末贷方],科目余额表[已审报表项目],M$1,科目余额表[科目名称],A200)</f>
        <v>0</v>
      </c>
      <c r="N200" s="24">
        <f>SUMIFS(科目余额表[期末贷方],科目余额表[已审报表项目],N$1,科目余额表[科目名称],A200)-SUMIFS(科目余额表[期末借方],科目余额表[已审报表项目],N$1,科目余额表[科目名称],A200)</f>
        <v>0</v>
      </c>
      <c r="O200" s="24">
        <f>SUMIFS(科目余额表[期末借方],科目余额表[已审报表项目],O$1,科目余额表[科目名称],A200)-SUMIFS(科目余额表[期末贷方],科目余额表[已审报表项目],O$1,科目余额表[科目名称],A200)</f>
        <v>0</v>
      </c>
      <c r="P200" s="24">
        <f>SUMIFS(科目余额表[期末贷方],科目余额表[已审报表项目],P$1,科目余额表[科目名称],A200)-SUMIFS(科目余额表[期末借方],科目余额表[已审报表项目],P$1,科目余额表[科目名称],A200)</f>
        <v>0</v>
      </c>
      <c r="Q200" s="24">
        <f>SUMIFS(科目余额表[期末借方],科目余额表[已审报表项目],Q$1,科目余额表[科目名称],A200)-SUMIFS(科目余额表[期末贷方],科目余额表[已审报表项目],Q$1,科目余额表[科目名称],A200)</f>
        <v>0</v>
      </c>
      <c r="R200" s="24">
        <f>SUMIFS(科目余额表[期末贷方],科目余额表[已审报表项目],R$1,科目余额表[科目名称],A200)-SUMIFS(科目余额表[期末借方],科目余额表[已审报表项目],R$1,科目余额表[科目名称],A200)</f>
        <v>0</v>
      </c>
      <c r="S200" s="24">
        <f>SUMIFS(科目余额表[期末借方],科目余额表[已审报表项目],S$1,科目余额表[科目名称],A200)-SUMIFS(科目余额表[期末贷方],科目余额表[已审报表项目],S$1,科目余额表[科目名称],A200)</f>
        <v>0</v>
      </c>
      <c r="T200" s="24">
        <f>SUMIFS(科目余额表[期末贷方],科目余额表[已审报表项目],T$1,科目余额表[科目名称],A200)-SUMIFS(科目余额表[期末借方],科目余额表[已审报表项目],T$1,科目余额表[科目名称],A200)</f>
        <v>0</v>
      </c>
    </row>
    <row r="201" spans="2:20">
      <c r="B201" s="42" t="str">
        <f t="shared" si="21"/>
        <v>—</v>
      </c>
      <c r="C201" s="55" t="str">
        <f t="shared" si="22"/>
        <v>—</v>
      </c>
      <c r="E201" s="42" t="str">
        <f t="shared" si="23"/>
        <v>—</v>
      </c>
      <c r="F201" s="42" t="str">
        <f t="shared" si="24"/>
        <v>—</v>
      </c>
      <c r="G201" s="42" t="str">
        <f t="shared" si="25"/>
        <v>—</v>
      </c>
      <c r="H201" s="42" t="str">
        <f t="shared" si="26"/>
        <v>—</v>
      </c>
      <c r="I201" s="42" t="str">
        <f t="shared" si="27"/>
        <v>—</v>
      </c>
      <c r="K201" s="24">
        <f>SUMIFS(科目余额表[期末借方],科目余额表[已审报表项目],K$1,科目余额表[科目名称],A201)-SUMIFS(科目余额表[期末贷方],科目余额表[已审报表项目],K$1,科目余额表[科目名称],A201)</f>
        <v>0</v>
      </c>
      <c r="L201" s="24">
        <f>SUMIFS(科目余额表[期末贷方],科目余额表[已审报表项目],L$1,科目余额表[科目名称],A201)-SUMIFS(科目余额表[期末借方],科目余额表[已审报表项目],L$1,科目余额表[科目名称],A201)</f>
        <v>0</v>
      </c>
      <c r="M201" s="24">
        <f>SUMIFS(科目余额表[期末借方],科目余额表[已审报表项目],M$1,科目余额表[科目名称],A201)-SUMIFS(科目余额表[期末贷方],科目余额表[已审报表项目],M$1,科目余额表[科目名称],A201)</f>
        <v>0</v>
      </c>
      <c r="N201" s="24">
        <f>SUMIFS(科目余额表[期末贷方],科目余额表[已审报表项目],N$1,科目余额表[科目名称],A201)-SUMIFS(科目余额表[期末借方],科目余额表[已审报表项目],N$1,科目余额表[科目名称],A201)</f>
        <v>0</v>
      </c>
      <c r="O201" s="24">
        <f>SUMIFS(科目余额表[期末借方],科目余额表[已审报表项目],O$1,科目余额表[科目名称],A201)-SUMIFS(科目余额表[期末贷方],科目余额表[已审报表项目],O$1,科目余额表[科目名称],A201)</f>
        <v>0</v>
      </c>
      <c r="P201" s="24">
        <f>SUMIFS(科目余额表[期末贷方],科目余额表[已审报表项目],P$1,科目余额表[科目名称],A201)-SUMIFS(科目余额表[期末借方],科目余额表[已审报表项目],P$1,科目余额表[科目名称],A201)</f>
        <v>0</v>
      </c>
      <c r="Q201" s="24">
        <f>SUMIFS(科目余额表[期末借方],科目余额表[已审报表项目],Q$1,科目余额表[科目名称],A201)-SUMIFS(科目余额表[期末贷方],科目余额表[已审报表项目],Q$1,科目余额表[科目名称],A201)</f>
        <v>0</v>
      </c>
      <c r="R201" s="24">
        <f>SUMIFS(科目余额表[期末贷方],科目余额表[已审报表项目],R$1,科目余额表[科目名称],A201)-SUMIFS(科目余额表[期末借方],科目余额表[已审报表项目],R$1,科目余额表[科目名称],A201)</f>
        <v>0</v>
      </c>
      <c r="S201" s="24">
        <f>SUMIFS(科目余额表[期末借方],科目余额表[已审报表项目],S$1,科目余额表[科目名称],A201)-SUMIFS(科目余额表[期末贷方],科目余额表[已审报表项目],S$1,科目余额表[科目名称],A201)</f>
        <v>0</v>
      </c>
      <c r="T201" s="24">
        <f>SUMIFS(科目余额表[期末贷方],科目余额表[已审报表项目],T$1,科目余额表[科目名称],A201)-SUMIFS(科目余额表[期末借方],科目余额表[已审报表项目],T$1,科目余额表[科目名称],A201)</f>
        <v>0</v>
      </c>
    </row>
    <row r="202" spans="2:20">
      <c r="B202" s="42" t="str">
        <f t="shared" si="21"/>
        <v>—</v>
      </c>
      <c r="C202" s="55" t="str">
        <f t="shared" si="22"/>
        <v>—</v>
      </c>
      <c r="E202" s="42" t="str">
        <f t="shared" si="23"/>
        <v>—</v>
      </c>
      <c r="F202" s="42" t="str">
        <f t="shared" si="24"/>
        <v>—</v>
      </c>
      <c r="G202" s="42" t="str">
        <f t="shared" si="25"/>
        <v>—</v>
      </c>
      <c r="H202" s="42" t="str">
        <f t="shared" si="26"/>
        <v>—</v>
      </c>
      <c r="I202" s="42" t="str">
        <f t="shared" si="27"/>
        <v>—</v>
      </c>
      <c r="K202" s="24">
        <f>SUMIFS(科目余额表[期末借方],科目余额表[已审报表项目],K$1,科目余额表[科目名称],A202)-SUMIFS(科目余额表[期末贷方],科目余额表[已审报表项目],K$1,科目余额表[科目名称],A202)</f>
        <v>0</v>
      </c>
      <c r="L202" s="24">
        <f>SUMIFS(科目余额表[期末贷方],科目余额表[已审报表项目],L$1,科目余额表[科目名称],A202)-SUMIFS(科目余额表[期末借方],科目余额表[已审报表项目],L$1,科目余额表[科目名称],A202)</f>
        <v>0</v>
      </c>
      <c r="M202" s="24">
        <f>SUMIFS(科目余额表[期末借方],科目余额表[已审报表项目],M$1,科目余额表[科目名称],A202)-SUMIFS(科目余额表[期末贷方],科目余额表[已审报表项目],M$1,科目余额表[科目名称],A202)</f>
        <v>0</v>
      </c>
      <c r="N202" s="24">
        <f>SUMIFS(科目余额表[期末贷方],科目余额表[已审报表项目],N$1,科目余额表[科目名称],A202)-SUMIFS(科目余额表[期末借方],科目余额表[已审报表项目],N$1,科目余额表[科目名称],A202)</f>
        <v>0</v>
      </c>
      <c r="O202" s="24">
        <f>SUMIFS(科目余额表[期末借方],科目余额表[已审报表项目],O$1,科目余额表[科目名称],A202)-SUMIFS(科目余额表[期末贷方],科目余额表[已审报表项目],O$1,科目余额表[科目名称],A202)</f>
        <v>0</v>
      </c>
      <c r="P202" s="24">
        <f>SUMIFS(科目余额表[期末贷方],科目余额表[已审报表项目],P$1,科目余额表[科目名称],A202)-SUMIFS(科目余额表[期末借方],科目余额表[已审报表项目],P$1,科目余额表[科目名称],A202)</f>
        <v>0</v>
      </c>
      <c r="Q202" s="24">
        <f>SUMIFS(科目余额表[期末借方],科目余额表[已审报表项目],Q$1,科目余额表[科目名称],A202)-SUMIFS(科目余额表[期末贷方],科目余额表[已审报表项目],Q$1,科目余额表[科目名称],A202)</f>
        <v>0</v>
      </c>
      <c r="R202" s="24">
        <f>SUMIFS(科目余额表[期末贷方],科目余额表[已审报表项目],R$1,科目余额表[科目名称],A202)-SUMIFS(科目余额表[期末借方],科目余额表[已审报表项目],R$1,科目余额表[科目名称],A202)</f>
        <v>0</v>
      </c>
      <c r="S202" s="24">
        <f>SUMIFS(科目余额表[期末借方],科目余额表[已审报表项目],S$1,科目余额表[科目名称],A202)-SUMIFS(科目余额表[期末贷方],科目余额表[已审报表项目],S$1,科目余额表[科目名称],A202)</f>
        <v>0</v>
      </c>
      <c r="T202" s="24">
        <f>SUMIFS(科目余额表[期末贷方],科目余额表[已审报表项目],T$1,科目余额表[科目名称],A202)-SUMIFS(科目余额表[期末借方],科目余额表[已审报表项目],T$1,科目余额表[科目名称],A202)</f>
        <v>0</v>
      </c>
    </row>
    <row r="203" spans="2:20">
      <c r="B203" s="42" t="str">
        <f t="shared" si="21"/>
        <v>—</v>
      </c>
      <c r="C203" s="55" t="str">
        <f t="shared" si="22"/>
        <v>—</v>
      </c>
      <c r="E203" s="42" t="str">
        <f t="shared" si="23"/>
        <v>—</v>
      </c>
      <c r="F203" s="42" t="str">
        <f t="shared" si="24"/>
        <v>—</v>
      </c>
      <c r="G203" s="42" t="str">
        <f t="shared" si="25"/>
        <v>—</v>
      </c>
      <c r="H203" s="42" t="str">
        <f t="shared" si="26"/>
        <v>—</v>
      </c>
      <c r="I203" s="42" t="str">
        <f t="shared" si="27"/>
        <v>—</v>
      </c>
      <c r="K203" s="24">
        <f>SUMIFS(科目余额表[期末借方],科目余额表[已审报表项目],K$1,科目余额表[科目名称],A203)-SUMIFS(科目余额表[期末贷方],科目余额表[已审报表项目],K$1,科目余额表[科目名称],A203)</f>
        <v>0</v>
      </c>
      <c r="L203" s="24">
        <f>SUMIFS(科目余额表[期末贷方],科目余额表[已审报表项目],L$1,科目余额表[科目名称],A203)-SUMIFS(科目余额表[期末借方],科目余额表[已审报表项目],L$1,科目余额表[科目名称],A203)</f>
        <v>0</v>
      </c>
      <c r="M203" s="24">
        <f>SUMIFS(科目余额表[期末借方],科目余额表[已审报表项目],M$1,科目余额表[科目名称],A203)-SUMIFS(科目余额表[期末贷方],科目余额表[已审报表项目],M$1,科目余额表[科目名称],A203)</f>
        <v>0</v>
      </c>
      <c r="N203" s="24">
        <f>SUMIFS(科目余额表[期末贷方],科目余额表[已审报表项目],N$1,科目余额表[科目名称],A203)-SUMIFS(科目余额表[期末借方],科目余额表[已审报表项目],N$1,科目余额表[科目名称],A203)</f>
        <v>0</v>
      </c>
      <c r="O203" s="24">
        <f>SUMIFS(科目余额表[期末借方],科目余额表[已审报表项目],O$1,科目余额表[科目名称],A203)-SUMIFS(科目余额表[期末贷方],科目余额表[已审报表项目],O$1,科目余额表[科目名称],A203)</f>
        <v>0</v>
      </c>
      <c r="P203" s="24">
        <f>SUMIFS(科目余额表[期末贷方],科目余额表[已审报表项目],P$1,科目余额表[科目名称],A203)-SUMIFS(科目余额表[期末借方],科目余额表[已审报表项目],P$1,科目余额表[科目名称],A203)</f>
        <v>0</v>
      </c>
      <c r="Q203" s="24">
        <f>SUMIFS(科目余额表[期末借方],科目余额表[已审报表项目],Q$1,科目余额表[科目名称],A203)-SUMIFS(科目余额表[期末贷方],科目余额表[已审报表项目],Q$1,科目余额表[科目名称],A203)</f>
        <v>0</v>
      </c>
      <c r="R203" s="24">
        <f>SUMIFS(科目余额表[期末贷方],科目余额表[已审报表项目],R$1,科目余额表[科目名称],A203)-SUMIFS(科目余额表[期末借方],科目余额表[已审报表项目],R$1,科目余额表[科目名称],A203)</f>
        <v>0</v>
      </c>
      <c r="S203" s="24">
        <f>SUMIFS(科目余额表[期末借方],科目余额表[已审报表项目],S$1,科目余额表[科目名称],A203)-SUMIFS(科目余额表[期末贷方],科目余额表[已审报表项目],S$1,科目余额表[科目名称],A203)</f>
        <v>0</v>
      </c>
      <c r="T203" s="24">
        <f>SUMIFS(科目余额表[期末贷方],科目余额表[已审报表项目],T$1,科目余额表[科目名称],A203)-SUMIFS(科目余额表[期末借方],科目余额表[已审报表项目],T$1,科目余额表[科目名称],A203)</f>
        <v>0</v>
      </c>
    </row>
    <row r="204" spans="2:20">
      <c r="B204" s="42" t="str">
        <f t="shared" si="21"/>
        <v>—</v>
      </c>
      <c r="C204" s="55" t="str">
        <f t="shared" si="22"/>
        <v>—</v>
      </c>
      <c r="E204" s="42" t="str">
        <f t="shared" si="23"/>
        <v>—</v>
      </c>
      <c r="F204" s="42" t="str">
        <f t="shared" si="24"/>
        <v>—</v>
      </c>
      <c r="G204" s="42" t="str">
        <f t="shared" si="25"/>
        <v>—</v>
      </c>
      <c r="H204" s="42" t="str">
        <f t="shared" si="26"/>
        <v>—</v>
      </c>
      <c r="I204" s="42" t="str">
        <f t="shared" si="27"/>
        <v>—</v>
      </c>
      <c r="K204" s="24">
        <f>SUMIFS(科目余额表[期末借方],科目余额表[已审报表项目],K$1,科目余额表[科目名称],A204)-SUMIFS(科目余额表[期末贷方],科目余额表[已审报表项目],K$1,科目余额表[科目名称],A204)</f>
        <v>0</v>
      </c>
      <c r="L204" s="24">
        <f>SUMIFS(科目余额表[期末贷方],科目余额表[已审报表项目],L$1,科目余额表[科目名称],A204)-SUMIFS(科目余额表[期末借方],科目余额表[已审报表项目],L$1,科目余额表[科目名称],A204)</f>
        <v>0</v>
      </c>
      <c r="M204" s="24">
        <f>SUMIFS(科目余额表[期末借方],科目余额表[已审报表项目],M$1,科目余额表[科目名称],A204)-SUMIFS(科目余额表[期末贷方],科目余额表[已审报表项目],M$1,科目余额表[科目名称],A204)</f>
        <v>0</v>
      </c>
      <c r="N204" s="24">
        <f>SUMIFS(科目余额表[期末贷方],科目余额表[已审报表项目],N$1,科目余额表[科目名称],A204)-SUMIFS(科目余额表[期末借方],科目余额表[已审报表项目],N$1,科目余额表[科目名称],A204)</f>
        <v>0</v>
      </c>
      <c r="O204" s="24">
        <f>SUMIFS(科目余额表[期末借方],科目余额表[已审报表项目],O$1,科目余额表[科目名称],A204)-SUMIFS(科目余额表[期末贷方],科目余额表[已审报表项目],O$1,科目余额表[科目名称],A204)</f>
        <v>0</v>
      </c>
      <c r="P204" s="24">
        <f>SUMIFS(科目余额表[期末贷方],科目余额表[已审报表项目],P$1,科目余额表[科目名称],A204)-SUMIFS(科目余额表[期末借方],科目余额表[已审报表项目],P$1,科目余额表[科目名称],A204)</f>
        <v>0</v>
      </c>
      <c r="Q204" s="24">
        <f>SUMIFS(科目余额表[期末借方],科目余额表[已审报表项目],Q$1,科目余额表[科目名称],A204)-SUMIFS(科目余额表[期末贷方],科目余额表[已审报表项目],Q$1,科目余额表[科目名称],A204)</f>
        <v>0</v>
      </c>
      <c r="R204" s="24">
        <f>SUMIFS(科目余额表[期末贷方],科目余额表[已审报表项目],R$1,科目余额表[科目名称],A204)-SUMIFS(科目余额表[期末借方],科目余额表[已审报表项目],R$1,科目余额表[科目名称],A204)</f>
        <v>0</v>
      </c>
      <c r="S204" s="24">
        <f>SUMIFS(科目余额表[期末借方],科目余额表[已审报表项目],S$1,科目余额表[科目名称],A204)-SUMIFS(科目余额表[期末贷方],科目余额表[已审报表项目],S$1,科目余额表[科目名称],A204)</f>
        <v>0</v>
      </c>
      <c r="T204" s="24">
        <f>SUMIFS(科目余额表[期末贷方],科目余额表[已审报表项目],T$1,科目余额表[科目名称],A204)-SUMIFS(科目余额表[期末借方],科目余额表[已审报表项目],T$1,科目余额表[科目名称],A204)</f>
        <v>0</v>
      </c>
    </row>
    <row r="205" spans="2:20">
      <c r="B205" s="42" t="str">
        <f t="shared" si="21"/>
        <v>—</v>
      </c>
      <c r="C205" s="55" t="str">
        <f t="shared" si="22"/>
        <v>—</v>
      </c>
      <c r="E205" s="42" t="str">
        <f t="shared" si="23"/>
        <v>—</v>
      </c>
      <c r="F205" s="42" t="str">
        <f t="shared" si="24"/>
        <v>—</v>
      </c>
      <c r="G205" s="42" t="str">
        <f t="shared" si="25"/>
        <v>—</v>
      </c>
      <c r="H205" s="42" t="str">
        <f t="shared" si="26"/>
        <v>—</v>
      </c>
      <c r="I205" s="42" t="str">
        <f t="shared" si="27"/>
        <v>—</v>
      </c>
      <c r="K205" s="24">
        <f>SUMIFS(科目余额表[期末借方],科目余额表[已审报表项目],K$1,科目余额表[科目名称],A205)-SUMIFS(科目余额表[期末贷方],科目余额表[已审报表项目],K$1,科目余额表[科目名称],A205)</f>
        <v>0</v>
      </c>
      <c r="L205" s="24">
        <f>SUMIFS(科目余额表[期末贷方],科目余额表[已审报表项目],L$1,科目余额表[科目名称],A205)-SUMIFS(科目余额表[期末借方],科目余额表[已审报表项目],L$1,科目余额表[科目名称],A205)</f>
        <v>0</v>
      </c>
      <c r="M205" s="24">
        <f>SUMIFS(科目余额表[期末借方],科目余额表[已审报表项目],M$1,科目余额表[科目名称],A205)-SUMIFS(科目余额表[期末贷方],科目余额表[已审报表项目],M$1,科目余额表[科目名称],A205)</f>
        <v>0</v>
      </c>
      <c r="N205" s="24">
        <f>SUMIFS(科目余额表[期末贷方],科目余额表[已审报表项目],N$1,科目余额表[科目名称],A205)-SUMIFS(科目余额表[期末借方],科目余额表[已审报表项目],N$1,科目余额表[科目名称],A205)</f>
        <v>0</v>
      </c>
      <c r="O205" s="24">
        <f>SUMIFS(科目余额表[期末借方],科目余额表[已审报表项目],O$1,科目余额表[科目名称],A205)-SUMIFS(科目余额表[期末贷方],科目余额表[已审报表项目],O$1,科目余额表[科目名称],A205)</f>
        <v>0</v>
      </c>
      <c r="P205" s="24">
        <f>SUMIFS(科目余额表[期末贷方],科目余额表[已审报表项目],P$1,科目余额表[科目名称],A205)-SUMIFS(科目余额表[期末借方],科目余额表[已审报表项目],P$1,科目余额表[科目名称],A205)</f>
        <v>0</v>
      </c>
      <c r="Q205" s="24">
        <f>SUMIFS(科目余额表[期末借方],科目余额表[已审报表项目],Q$1,科目余额表[科目名称],A205)-SUMIFS(科目余额表[期末贷方],科目余额表[已审报表项目],Q$1,科目余额表[科目名称],A205)</f>
        <v>0</v>
      </c>
      <c r="R205" s="24">
        <f>SUMIFS(科目余额表[期末贷方],科目余额表[已审报表项目],R$1,科目余额表[科目名称],A205)-SUMIFS(科目余额表[期末借方],科目余额表[已审报表项目],R$1,科目余额表[科目名称],A205)</f>
        <v>0</v>
      </c>
      <c r="S205" s="24">
        <f>SUMIFS(科目余额表[期末借方],科目余额表[已审报表项目],S$1,科目余额表[科目名称],A205)-SUMIFS(科目余额表[期末贷方],科目余额表[已审报表项目],S$1,科目余额表[科目名称],A205)</f>
        <v>0</v>
      </c>
      <c r="T205" s="24">
        <f>SUMIFS(科目余额表[期末贷方],科目余额表[已审报表项目],T$1,科目余额表[科目名称],A205)-SUMIFS(科目余额表[期末借方],科目余额表[已审报表项目],T$1,科目余额表[科目名称],A205)</f>
        <v>0</v>
      </c>
    </row>
    <row r="206" spans="2:20">
      <c r="B206" s="42" t="str">
        <f t="shared" si="21"/>
        <v>—</v>
      </c>
      <c r="C206" s="55" t="str">
        <f t="shared" si="22"/>
        <v>—</v>
      </c>
      <c r="E206" s="42" t="str">
        <f t="shared" si="23"/>
        <v>—</v>
      </c>
      <c r="F206" s="42" t="str">
        <f t="shared" si="24"/>
        <v>—</v>
      </c>
      <c r="G206" s="42" t="str">
        <f t="shared" si="25"/>
        <v>—</v>
      </c>
      <c r="H206" s="42" t="str">
        <f t="shared" si="26"/>
        <v>—</v>
      </c>
      <c r="I206" s="42" t="str">
        <f t="shared" si="27"/>
        <v>—</v>
      </c>
      <c r="K206" s="24">
        <f>SUMIFS(科目余额表[期末借方],科目余额表[已审报表项目],K$1,科目余额表[科目名称],A206)-SUMIFS(科目余额表[期末贷方],科目余额表[已审报表项目],K$1,科目余额表[科目名称],A206)</f>
        <v>0</v>
      </c>
      <c r="L206" s="24">
        <f>SUMIFS(科目余额表[期末贷方],科目余额表[已审报表项目],L$1,科目余额表[科目名称],A206)-SUMIFS(科目余额表[期末借方],科目余额表[已审报表项目],L$1,科目余额表[科目名称],A206)</f>
        <v>0</v>
      </c>
      <c r="M206" s="24">
        <f>SUMIFS(科目余额表[期末借方],科目余额表[已审报表项目],M$1,科目余额表[科目名称],A206)-SUMIFS(科目余额表[期末贷方],科目余额表[已审报表项目],M$1,科目余额表[科目名称],A206)</f>
        <v>0</v>
      </c>
      <c r="N206" s="24">
        <f>SUMIFS(科目余额表[期末贷方],科目余额表[已审报表项目],N$1,科目余额表[科目名称],A206)-SUMIFS(科目余额表[期末借方],科目余额表[已审报表项目],N$1,科目余额表[科目名称],A206)</f>
        <v>0</v>
      </c>
      <c r="O206" s="24">
        <f>SUMIFS(科目余额表[期末借方],科目余额表[已审报表项目],O$1,科目余额表[科目名称],A206)-SUMIFS(科目余额表[期末贷方],科目余额表[已审报表项目],O$1,科目余额表[科目名称],A206)</f>
        <v>0</v>
      </c>
      <c r="P206" s="24">
        <f>SUMIFS(科目余额表[期末贷方],科目余额表[已审报表项目],P$1,科目余额表[科目名称],A206)-SUMIFS(科目余额表[期末借方],科目余额表[已审报表项目],P$1,科目余额表[科目名称],A206)</f>
        <v>0</v>
      </c>
      <c r="Q206" s="24">
        <f>SUMIFS(科目余额表[期末借方],科目余额表[已审报表项目],Q$1,科目余额表[科目名称],A206)-SUMIFS(科目余额表[期末贷方],科目余额表[已审报表项目],Q$1,科目余额表[科目名称],A206)</f>
        <v>0</v>
      </c>
      <c r="R206" s="24">
        <f>SUMIFS(科目余额表[期末贷方],科目余额表[已审报表项目],R$1,科目余额表[科目名称],A206)-SUMIFS(科目余额表[期末借方],科目余额表[已审报表项目],R$1,科目余额表[科目名称],A206)</f>
        <v>0</v>
      </c>
      <c r="S206" s="24">
        <f>SUMIFS(科目余额表[期末借方],科目余额表[已审报表项目],S$1,科目余额表[科目名称],A206)-SUMIFS(科目余额表[期末贷方],科目余额表[已审报表项目],S$1,科目余额表[科目名称],A206)</f>
        <v>0</v>
      </c>
      <c r="T206" s="24">
        <f>SUMIFS(科目余额表[期末贷方],科目余额表[已审报表项目],T$1,科目余额表[科目名称],A206)-SUMIFS(科目余额表[期末借方],科目余额表[已审报表项目],T$1,科目余额表[科目名称],A206)</f>
        <v>0</v>
      </c>
    </row>
    <row r="207" spans="2:20">
      <c r="B207" s="42" t="str">
        <f t="shared" si="21"/>
        <v>—</v>
      </c>
      <c r="C207" s="55" t="str">
        <f t="shared" si="22"/>
        <v>—</v>
      </c>
      <c r="E207" s="42" t="str">
        <f t="shared" si="23"/>
        <v>—</v>
      </c>
      <c r="F207" s="42" t="str">
        <f t="shared" si="24"/>
        <v>—</v>
      </c>
      <c r="G207" s="42" t="str">
        <f t="shared" si="25"/>
        <v>—</v>
      </c>
      <c r="H207" s="42" t="str">
        <f t="shared" si="26"/>
        <v>—</v>
      </c>
      <c r="I207" s="42" t="str">
        <f t="shared" si="27"/>
        <v>—</v>
      </c>
      <c r="K207" s="24">
        <f>SUMIFS(科目余额表[期末借方],科目余额表[已审报表项目],K$1,科目余额表[科目名称],A207)-SUMIFS(科目余额表[期末贷方],科目余额表[已审报表项目],K$1,科目余额表[科目名称],A207)</f>
        <v>0</v>
      </c>
      <c r="L207" s="24">
        <f>SUMIFS(科目余额表[期末贷方],科目余额表[已审报表项目],L$1,科目余额表[科目名称],A207)-SUMIFS(科目余额表[期末借方],科目余额表[已审报表项目],L$1,科目余额表[科目名称],A207)</f>
        <v>0</v>
      </c>
      <c r="M207" s="24">
        <f>SUMIFS(科目余额表[期末借方],科目余额表[已审报表项目],M$1,科目余额表[科目名称],A207)-SUMIFS(科目余额表[期末贷方],科目余额表[已审报表项目],M$1,科目余额表[科目名称],A207)</f>
        <v>0</v>
      </c>
      <c r="N207" s="24">
        <f>SUMIFS(科目余额表[期末贷方],科目余额表[已审报表项目],N$1,科目余额表[科目名称],A207)-SUMIFS(科目余额表[期末借方],科目余额表[已审报表项目],N$1,科目余额表[科目名称],A207)</f>
        <v>0</v>
      </c>
      <c r="O207" s="24">
        <f>SUMIFS(科目余额表[期末借方],科目余额表[已审报表项目],O$1,科目余额表[科目名称],A207)-SUMIFS(科目余额表[期末贷方],科目余额表[已审报表项目],O$1,科目余额表[科目名称],A207)</f>
        <v>0</v>
      </c>
      <c r="P207" s="24">
        <f>SUMIFS(科目余额表[期末贷方],科目余额表[已审报表项目],P$1,科目余额表[科目名称],A207)-SUMIFS(科目余额表[期末借方],科目余额表[已审报表项目],P$1,科目余额表[科目名称],A207)</f>
        <v>0</v>
      </c>
      <c r="Q207" s="24">
        <f>SUMIFS(科目余额表[期末借方],科目余额表[已审报表项目],Q$1,科目余额表[科目名称],A207)-SUMIFS(科目余额表[期末贷方],科目余额表[已审报表项目],Q$1,科目余额表[科目名称],A207)</f>
        <v>0</v>
      </c>
      <c r="R207" s="24">
        <f>SUMIFS(科目余额表[期末贷方],科目余额表[已审报表项目],R$1,科目余额表[科目名称],A207)-SUMIFS(科目余额表[期末借方],科目余额表[已审报表项目],R$1,科目余额表[科目名称],A207)</f>
        <v>0</v>
      </c>
      <c r="S207" s="24">
        <f>SUMIFS(科目余额表[期末借方],科目余额表[已审报表项目],S$1,科目余额表[科目名称],A207)-SUMIFS(科目余额表[期末贷方],科目余额表[已审报表项目],S$1,科目余额表[科目名称],A207)</f>
        <v>0</v>
      </c>
      <c r="T207" s="24">
        <f>SUMIFS(科目余额表[期末贷方],科目余额表[已审报表项目],T$1,科目余额表[科目名称],A207)-SUMIFS(科目余额表[期末借方],科目余额表[已审报表项目],T$1,科目余额表[科目名称],A207)</f>
        <v>0</v>
      </c>
    </row>
    <row r="208" spans="2:20">
      <c r="B208" s="42" t="str">
        <f t="shared" si="21"/>
        <v>—</v>
      </c>
      <c r="C208" s="55" t="str">
        <f t="shared" si="22"/>
        <v>—</v>
      </c>
      <c r="E208" s="42" t="str">
        <f t="shared" si="23"/>
        <v>—</v>
      </c>
      <c r="F208" s="42" t="str">
        <f t="shared" si="24"/>
        <v>—</v>
      </c>
      <c r="G208" s="42" t="str">
        <f t="shared" si="25"/>
        <v>—</v>
      </c>
      <c r="H208" s="42" t="str">
        <f t="shared" si="26"/>
        <v>—</v>
      </c>
      <c r="I208" s="42" t="str">
        <f t="shared" si="27"/>
        <v>—</v>
      </c>
      <c r="K208" s="24">
        <f>SUMIFS(科目余额表[期末借方],科目余额表[已审报表项目],K$1,科目余额表[科目名称],A208)-SUMIFS(科目余额表[期末贷方],科目余额表[已审报表项目],K$1,科目余额表[科目名称],A208)</f>
        <v>0</v>
      </c>
      <c r="L208" s="24">
        <f>SUMIFS(科目余额表[期末贷方],科目余额表[已审报表项目],L$1,科目余额表[科目名称],A208)-SUMIFS(科目余额表[期末借方],科目余额表[已审报表项目],L$1,科目余额表[科目名称],A208)</f>
        <v>0</v>
      </c>
      <c r="M208" s="24">
        <f>SUMIFS(科目余额表[期末借方],科目余额表[已审报表项目],M$1,科目余额表[科目名称],A208)-SUMIFS(科目余额表[期末贷方],科目余额表[已审报表项目],M$1,科目余额表[科目名称],A208)</f>
        <v>0</v>
      </c>
      <c r="N208" s="24">
        <f>SUMIFS(科目余额表[期末贷方],科目余额表[已审报表项目],N$1,科目余额表[科目名称],A208)-SUMIFS(科目余额表[期末借方],科目余额表[已审报表项目],N$1,科目余额表[科目名称],A208)</f>
        <v>0</v>
      </c>
      <c r="O208" s="24">
        <f>SUMIFS(科目余额表[期末借方],科目余额表[已审报表项目],O$1,科目余额表[科目名称],A208)-SUMIFS(科目余额表[期末贷方],科目余额表[已审报表项目],O$1,科目余额表[科目名称],A208)</f>
        <v>0</v>
      </c>
      <c r="P208" s="24">
        <f>SUMIFS(科目余额表[期末贷方],科目余额表[已审报表项目],P$1,科目余额表[科目名称],A208)-SUMIFS(科目余额表[期末借方],科目余额表[已审报表项目],P$1,科目余额表[科目名称],A208)</f>
        <v>0</v>
      </c>
      <c r="Q208" s="24">
        <f>SUMIFS(科目余额表[期末借方],科目余额表[已审报表项目],Q$1,科目余额表[科目名称],A208)-SUMIFS(科目余额表[期末贷方],科目余额表[已审报表项目],Q$1,科目余额表[科目名称],A208)</f>
        <v>0</v>
      </c>
      <c r="R208" s="24">
        <f>SUMIFS(科目余额表[期末贷方],科目余额表[已审报表项目],R$1,科目余额表[科目名称],A208)-SUMIFS(科目余额表[期末借方],科目余额表[已审报表项目],R$1,科目余额表[科目名称],A208)</f>
        <v>0</v>
      </c>
      <c r="S208" s="24">
        <f>SUMIFS(科目余额表[期末借方],科目余额表[已审报表项目],S$1,科目余额表[科目名称],A208)-SUMIFS(科目余额表[期末贷方],科目余额表[已审报表项目],S$1,科目余额表[科目名称],A208)</f>
        <v>0</v>
      </c>
      <c r="T208" s="24">
        <f>SUMIFS(科目余额表[期末贷方],科目余额表[已审报表项目],T$1,科目余额表[科目名称],A208)-SUMIFS(科目余额表[期末借方],科目余额表[已审报表项目],T$1,科目余额表[科目名称],A208)</f>
        <v>0</v>
      </c>
    </row>
    <row r="209" spans="2:20">
      <c r="B209" s="42" t="str">
        <f t="shared" si="21"/>
        <v>—</v>
      </c>
      <c r="C209" s="55" t="str">
        <f t="shared" si="22"/>
        <v>—</v>
      </c>
      <c r="E209" s="42" t="str">
        <f t="shared" si="23"/>
        <v>—</v>
      </c>
      <c r="F209" s="42" t="str">
        <f t="shared" si="24"/>
        <v>—</v>
      </c>
      <c r="G209" s="42" t="str">
        <f t="shared" si="25"/>
        <v>—</v>
      </c>
      <c r="H209" s="42" t="str">
        <f t="shared" si="26"/>
        <v>—</v>
      </c>
      <c r="I209" s="42" t="str">
        <f t="shared" si="27"/>
        <v>—</v>
      </c>
      <c r="K209" s="24">
        <f>SUMIFS(科目余额表[期末借方],科目余额表[已审报表项目],K$1,科目余额表[科目名称],A209)-SUMIFS(科目余额表[期末贷方],科目余额表[已审报表项目],K$1,科目余额表[科目名称],A209)</f>
        <v>0</v>
      </c>
      <c r="L209" s="24">
        <f>SUMIFS(科目余额表[期末贷方],科目余额表[已审报表项目],L$1,科目余额表[科目名称],A209)-SUMIFS(科目余额表[期末借方],科目余额表[已审报表项目],L$1,科目余额表[科目名称],A209)</f>
        <v>0</v>
      </c>
      <c r="M209" s="24">
        <f>SUMIFS(科目余额表[期末借方],科目余额表[已审报表项目],M$1,科目余额表[科目名称],A209)-SUMIFS(科目余额表[期末贷方],科目余额表[已审报表项目],M$1,科目余额表[科目名称],A209)</f>
        <v>0</v>
      </c>
      <c r="N209" s="24">
        <f>SUMIFS(科目余额表[期末贷方],科目余额表[已审报表项目],N$1,科目余额表[科目名称],A209)-SUMIFS(科目余额表[期末借方],科目余额表[已审报表项目],N$1,科目余额表[科目名称],A209)</f>
        <v>0</v>
      </c>
      <c r="O209" s="24">
        <f>SUMIFS(科目余额表[期末借方],科目余额表[已审报表项目],O$1,科目余额表[科目名称],A209)-SUMIFS(科目余额表[期末贷方],科目余额表[已审报表项目],O$1,科目余额表[科目名称],A209)</f>
        <v>0</v>
      </c>
      <c r="P209" s="24">
        <f>SUMIFS(科目余额表[期末贷方],科目余额表[已审报表项目],P$1,科目余额表[科目名称],A209)-SUMIFS(科目余额表[期末借方],科目余额表[已审报表项目],P$1,科目余额表[科目名称],A209)</f>
        <v>0</v>
      </c>
      <c r="Q209" s="24">
        <f>SUMIFS(科目余额表[期末借方],科目余额表[已审报表项目],Q$1,科目余额表[科目名称],A209)-SUMIFS(科目余额表[期末贷方],科目余额表[已审报表项目],Q$1,科目余额表[科目名称],A209)</f>
        <v>0</v>
      </c>
      <c r="R209" s="24">
        <f>SUMIFS(科目余额表[期末贷方],科目余额表[已审报表项目],R$1,科目余额表[科目名称],A209)-SUMIFS(科目余额表[期末借方],科目余额表[已审报表项目],R$1,科目余额表[科目名称],A209)</f>
        <v>0</v>
      </c>
      <c r="S209" s="24">
        <f>SUMIFS(科目余额表[期末借方],科目余额表[已审报表项目],S$1,科目余额表[科目名称],A209)-SUMIFS(科目余额表[期末贷方],科目余额表[已审报表项目],S$1,科目余额表[科目名称],A209)</f>
        <v>0</v>
      </c>
      <c r="T209" s="24">
        <f>SUMIFS(科目余额表[期末贷方],科目余额表[已审报表项目],T$1,科目余额表[科目名称],A209)-SUMIFS(科目余额表[期末借方],科目余额表[已审报表项目],T$1,科目余额表[科目名称],A209)</f>
        <v>0</v>
      </c>
    </row>
    <row r="210" spans="2:20">
      <c r="B210" s="42" t="str">
        <f t="shared" si="21"/>
        <v>—</v>
      </c>
      <c r="C210" s="55" t="str">
        <f t="shared" si="22"/>
        <v>—</v>
      </c>
      <c r="E210" s="42" t="str">
        <f t="shared" si="23"/>
        <v>—</v>
      </c>
      <c r="F210" s="42" t="str">
        <f t="shared" si="24"/>
        <v>—</v>
      </c>
      <c r="G210" s="42" t="str">
        <f t="shared" si="25"/>
        <v>—</v>
      </c>
      <c r="H210" s="42" t="str">
        <f t="shared" si="26"/>
        <v>—</v>
      </c>
      <c r="I210" s="42" t="str">
        <f t="shared" si="27"/>
        <v>—</v>
      </c>
      <c r="K210" s="24">
        <f>SUMIFS(科目余额表[期末借方],科目余额表[已审报表项目],K$1,科目余额表[科目名称],A210)-SUMIFS(科目余额表[期末贷方],科目余额表[已审报表项目],K$1,科目余额表[科目名称],A210)</f>
        <v>0</v>
      </c>
      <c r="L210" s="24">
        <f>SUMIFS(科目余额表[期末贷方],科目余额表[已审报表项目],L$1,科目余额表[科目名称],A210)-SUMIFS(科目余额表[期末借方],科目余额表[已审报表项目],L$1,科目余额表[科目名称],A210)</f>
        <v>0</v>
      </c>
      <c r="M210" s="24">
        <f>SUMIFS(科目余额表[期末借方],科目余额表[已审报表项目],M$1,科目余额表[科目名称],A210)-SUMIFS(科目余额表[期末贷方],科目余额表[已审报表项目],M$1,科目余额表[科目名称],A210)</f>
        <v>0</v>
      </c>
      <c r="N210" s="24">
        <f>SUMIFS(科目余额表[期末贷方],科目余额表[已审报表项目],N$1,科目余额表[科目名称],A210)-SUMIFS(科目余额表[期末借方],科目余额表[已审报表项目],N$1,科目余额表[科目名称],A210)</f>
        <v>0</v>
      </c>
      <c r="O210" s="24">
        <f>SUMIFS(科目余额表[期末借方],科目余额表[已审报表项目],O$1,科目余额表[科目名称],A210)-SUMIFS(科目余额表[期末贷方],科目余额表[已审报表项目],O$1,科目余额表[科目名称],A210)</f>
        <v>0</v>
      </c>
      <c r="P210" s="24">
        <f>SUMIFS(科目余额表[期末贷方],科目余额表[已审报表项目],P$1,科目余额表[科目名称],A210)-SUMIFS(科目余额表[期末借方],科目余额表[已审报表项目],P$1,科目余额表[科目名称],A210)</f>
        <v>0</v>
      </c>
      <c r="Q210" s="24">
        <f>SUMIFS(科目余额表[期末借方],科目余额表[已审报表项目],Q$1,科目余额表[科目名称],A210)-SUMIFS(科目余额表[期末贷方],科目余额表[已审报表项目],Q$1,科目余额表[科目名称],A210)</f>
        <v>0</v>
      </c>
      <c r="R210" s="24">
        <f>SUMIFS(科目余额表[期末贷方],科目余额表[已审报表项目],R$1,科目余额表[科目名称],A210)-SUMIFS(科目余额表[期末借方],科目余额表[已审报表项目],R$1,科目余额表[科目名称],A210)</f>
        <v>0</v>
      </c>
      <c r="S210" s="24">
        <f>SUMIFS(科目余额表[期末借方],科目余额表[已审报表项目],S$1,科目余额表[科目名称],A210)-SUMIFS(科目余额表[期末贷方],科目余额表[已审报表项目],S$1,科目余额表[科目名称],A210)</f>
        <v>0</v>
      </c>
      <c r="T210" s="24">
        <f>SUMIFS(科目余额表[期末贷方],科目余额表[已审报表项目],T$1,科目余额表[科目名称],A210)-SUMIFS(科目余额表[期末借方],科目余额表[已审报表项目],T$1,科目余额表[科目名称],A210)</f>
        <v>0</v>
      </c>
    </row>
    <row r="211" spans="2:20">
      <c r="B211" s="42" t="str">
        <f t="shared" si="21"/>
        <v>—</v>
      </c>
      <c r="C211" s="55" t="str">
        <f t="shared" si="22"/>
        <v>—</v>
      </c>
      <c r="E211" s="42" t="str">
        <f t="shared" si="23"/>
        <v>—</v>
      </c>
      <c r="F211" s="42" t="str">
        <f t="shared" si="24"/>
        <v>—</v>
      </c>
      <c r="G211" s="42" t="str">
        <f t="shared" si="25"/>
        <v>—</v>
      </c>
      <c r="H211" s="42" t="str">
        <f t="shared" si="26"/>
        <v>—</v>
      </c>
      <c r="I211" s="42" t="str">
        <f t="shared" si="27"/>
        <v>—</v>
      </c>
      <c r="K211" s="24">
        <f>SUMIFS(科目余额表[期末借方],科目余额表[已审报表项目],K$1,科目余额表[科目名称],A211)-SUMIFS(科目余额表[期末贷方],科目余额表[已审报表项目],K$1,科目余额表[科目名称],A211)</f>
        <v>0</v>
      </c>
      <c r="L211" s="24">
        <f>SUMIFS(科目余额表[期末贷方],科目余额表[已审报表项目],L$1,科目余额表[科目名称],A211)-SUMIFS(科目余额表[期末借方],科目余额表[已审报表项目],L$1,科目余额表[科目名称],A211)</f>
        <v>0</v>
      </c>
      <c r="M211" s="24">
        <f>SUMIFS(科目余额表[期末借方],科目余额表[已审报表项目],M$1,科目余额表[科目名称],A211)-SUMIFS(科目余额表[期末贷方],科目余额表[已审报表项目],M$1,科目余额表[科目名称],A211)</f>
        <v>0</v>
      </c>
      <c r="N211" s="24">
        <f>SUMIFS(科目余额表[期末贷方],科目余额表[已审报表项目],N$1,科目余额表[科目名称],A211)-SUMIFS(科目余额表[期末借方],科目余额表[已审报表项目],N$1,科目余额表[科目名称],A211)</f>
        <v>0</v>
      </c>
      <c r="O211" s="24">
        <f>SUMIFS(科目余额表[期末借方],科目余额表[已审报表项目],O$1,科目余额表[科目名称],A211)-SUMIFS(科目余额表[期末贷方],科目余额表[已审报表项目],O$1,科目余额表[科目名称],A211)</f>
        <v>0</v>
      </c>
      <c r="P211" s="24">
        <f>SUMIFS(科目余额表[期末贷方],科目余额表[已审报表项目],P$1,科目余额表[科目名称],A211)-SUMIFS(科目余额表[期末借方],科目余额表[已审报表项目],P$1,科目余额表[科目名称],A211)</f>
        <v>0</v>
      </c>
      <c r="Q211" s="24">
        <f>SUMIFS(科目余额表[期末借方],科目余额表[已审报表项目],Q$1,科目余额表[科目名称],A211)-SUMIFS(科目余额表[期末贷方],科目余额表[已审报表项目],Q$1,科目余额表[科目名称],A211)</f>
        <v>0</v>
      </c>
      <c r="R211" s="24">
        <f>SUMIFS(科目余额表[期末贷方],科目余额表[已审报表项目],R$1,科目余额表[科目名称],A211)-SUMIFS(科目余额表[期末借方],科目余额表[已审报表项目],R$1,科目余额表[科目名称],A211)</f>
        <v>0</v>
      </c>
      <c r="S211" s="24">
        <f>SUMIFS(科目余额表[期末借方],科目余额表[已审报表项目],S$1,科目余额表[科目名称],A211)-SUMIFS(科目余额表[期末贷方],科目余额表[已审报表项目],S$1,科目余额表[科目名称],A211)</f>
        <v>0</v>
      </c>
      <c r="T211" s="24">
        <f>SUMIFS(科目余额表[期末贷方],科目余额表[已审报表项目],T$1,科目余额表[科目名称],A211)-SUMIFS(科目余额表[期末借方],科目余额表[已审报表项目],T$1,科目余额表[科目名称],A211)</f>
        <v>0</v>
      </c>
    </row>
    <row r="212" spans="2:20">
      <c r="B212" s="42" t="str">
        <f t="shared" si="21"/>
        <v>—</v>
      </c>
      <c r="C212" s="55" t="str">
        <f t="shared" si="22"/>
        <v>—</v>
      </c>
      <c r="E212" s="42" t="str">
        <f t="shared" si="23"/>
        <v>—</v>
      </c>
      <c r="F212" s="42" t="str">
        <f t="shared" si="24"/>
        <v>—</v>
      </c>
      <c r="G212" s="42" t="str">
        <f t="shared" si="25"/>
        <v>—</v>
      </c>
      <c r="H212" s="42" t="str">
        <f t="shared" si="26"/>
        <v>—</v>
      </c>
      <c r="I212" s="42" t="str">
        <f t="shared" si="27"/>
        <v>—</v>
      </c>
      <c r="K212" s="24">
        <f>SUMIFS(科目余额表[期末借方],科目余额表[已审报表项目],K$1,科目余额表[科目名称],A212)-SUMIFS(科目余额表[期末贷方],科目余额表[已审报表项目],K$1,科目余额表[科目名称],A212)</f>
        <v>0</v>
      </c>
      <c r="L212" s="24">
        <f>SUMIFS(科目余额表[期末贷方],科目余额表[已审报表项目],L$1,科目余额表[科目名称],A212)-SUMIFS(科目余额表[期末借方],科目余额表[已审报表项目],L$1,科目余额表[科目名称],A212)</f>
        <v>0</v>
      </c>
      <c r="M212" s="24">
        <f>SUMIFS(科目余额表[期末借方],科目余额表[已审报表项目],M$1,科目余额表[科目名称],A212)-SUMIFS(科目余额表[期末贷方],科目余额表[已审报表项目],M$1,科目余额表[科目名称],A212)</f>
        <v>0</v>
      </c>
      <c r="N212" s="24">
        <f>SUMIFS(科目余额表[期末贷方],科目余额表[已审报表项目],N$1,科目余额表[科目名称],A212)-SUMIFS(科目余额表[期末借方],科目余额表[已审报表项目],N$1,科目余额表[科目名称],A212)</f>
        <v>0</v>
      </c>
      <c r="O212" s="24">
        <f>SUMIFS(科目余额表[期末借方],科目余额表[已审报表项目],O$1,科目余额表[科目名称],A212)-SUMIFS(科目余额表[期末贷方],科目余额表[已审报表项目],O$1,科目余额表[科目名称],A212)</f>
        <v>0</v>
      </c>
      <c r="P212" s="24">
        <f>SUMIFS(科目余额表[期末贷方],科目余额表[已审报表项目],P$1,科目余额表[科目名称],A212)-SUMIFS(科目余额表[期末借方],科目余额表[已审报表项目],P$1,科目余额表[科目名称],A212)</f>
        <v>0</v>
      </c>
      <c r="Q212" s="24">
        <f>SUMIFS(科目余额表[期末借方],科目余额表[已审报表项目],Q$1,科目余额表[科目名称],A212)-SUMIFS(科目余额表[期末贷方],科目余额表[已审报表项目],Q$1,科目余额表[科目名称],A212)</f>
        <v>0</v>
      </c>
      <c r="R212" s="24">
        <f>SUMIFS(科目余额表[期末贷方],科目余额表[已审报表项目],R$1,科目余额表[科目名称],A212)-SUMIFS(科目余额表[期末借方],科目余额表[已审报表项目],R$1,科目余额表[科目名称],A212)</f>
        <v>0</v>
      </c>
      <c r="S212" s="24">
        <f>SUMIFS(科目余额表[期末借方],科目余额表[已审报表项目],S$1,科目余额表[科目名称],A212)-SUMIFS(科目余额表[期末贷方],科目余额表[已审报表项目],S$1,科目余额表[科目名称],A212)</f>
        <v>0</v>
      </c>
      <c r="T212" s="24">
        <f>SUMIFS(科目余额表[期末贷方],科目余额表[已审报表项目],T$1,科目余额表[科目名称],A212)-SUMIFS(科目余额表[期末借方],科目余额表[已审报表项目],T$1,科目余额表[科目名称],A212)</f>
        <v>0</v>
      </c>
    </row>
    <row r="213" spans="2:20">
      <c r="B213" s="42" t="str">
        <f t="shared" si="21"/>
        <v>—</v>
      </c>
      <c r="C213" s="55" t="str">
        <f t="shared" si="22"/>
        <v>—</v>
      </c>
      <c r="E213" s="42" t="str">
        <f t="shared" si="23"/>
        <v>—</v>
      </c>
      <c r="F213" s="42" t="str">
        <f t="shared" si="24"/>
        <v>—</v>
      </c>
      <c r="G213" s="42" t="str">
        <f t="shared" si="25"/>
        <v>—</v>
      </c>
      <c r="H213" s="42" t="str">
        <f t="shared" si="26"/>
        <v>—</v>
      </c>
      <c r="I213" s="42" t="str">
        <f t="shared" si="27"/>
        <v>—</v>
      </c>
      <c r="K213" s="24">
        <f>SUMIFS(科目余额表[期末借方],科目余额表[已审报表项目],K$1,科目余额表[科目名称],A213)-SUMIFS(科目余额表[期末贷方],科目余额表[已审报表项目],K$1,科目余额表[科目名称],A213)</f>
        <v>0</v>
      </c>
      <c r="L213" s="24">
        <f>SUMIFS(科目余额表[期末贷方],科目余额表[已审报表项目],L$1,科目余额表[科目名称],A213)-SUMIFS(科目余额表[期末借方],科目余额表[已审报表项目],L$1,科目余额表[科目名称],A213)</f>
        <v>0</v>
      </c>
      <c r="M213" s="24">
        <f>SUMIFS(科目余额表[期末借方],科目余额表[已审报表项目],M$1,科目余额表[科目名称],A213)-SUMIFS(科目余额表[期末贷方],科目余额表[已审报表项目],M$1,科目余额表[科目名称],A213)</f>
        <v>0</v>
      </c>
      <c r="N213" s="24">
        <f>SUMIFS(科目余额表[期末贷方],科目余额表[已审报表项目],N$1,科目余额表[科目名称],A213)-SUMIFS(科目余额表[期末借方],科目余额表[已审报表项目],N$1,科目余额表[科目名称],A213)</f>
        <v>0</v>
      </c>
      <c r="O213" s="24">
        <f>SUMIFS(科目余额表[期末借方],科目余额表[已审报表项目],O$1,科目余额表[科目名称],A213)-SUMIFS(科目余额表[期末贷方],科目余额表[已审报表项目],O$1,科目余额表[科目名称],A213)</f>
        <v>0</v>
      </c>
      <c r="P213" s="24">
        <f>SUMIFS(科目余额表[期末贷方],科目余额表[已审报表项目],P$1,科目余额表[科目名称],A213)-SUMIFS(科目余额表[期末借方],科目余额表[已审报表项目],P$1,科目余额表[科目名称],A213)</f>
        <v>0</v>
      </c>
      <c r="Q213" s="24">
        <f>SUMIFS(科目余额表[期末借方],科目余额表[已审报表项目],Q$1,科目余额表[科目名称],A213)-SUMIFS(科目余额表[期末贷方],科目余额表[已审报表项目],Q$1,科目余额表[科目名称],A213)</f>
        <v>0</v>
      </c>
      <c r="R213" s="24">
        <f>SUMIFS(科目余额表[期末贷方],科目余额表[已审报表项目],R$1,科目余额表[科目名称],A213)-SUMIFS(科目余额表[期末借方],科目余额表[已审报表项目],R$1,科目余额表[科目名称],A213)</f>
        <v>0</v>
      </c>
      <c r="S213" s="24">
        <f>SUMIFS(科目余额表[期末借方],科目余额表[已审报表项目],S$1,科目余额表[科目名称],A213)-SUMIFS(科目余额表[期末贷方],科目余额表[已审报表项目],S$1,科目余额表[科目名称],A213)</f>
        <v>0</v>
      </c>
      <c r="T213" s="24">
        <f>SUMIFS(科目余额表[期末贷方],科目余额表[已审报表项目],T$1,科目余额表[科目名称],A213)-SUMIFS(科目余额表[期末借方],科目余额表[已审报表项目],T$1,科目余额表[科目名称],A213)</f>
        <v>0</v>
      </c>
    </row>
    <row r="214" spans="2:20">
      <c r="B214" s="42" t="str">
        <f t="shared" si="21"/>
        <v>—</v>
      </c>
      <c r="C214" s="55" t="str">
        <f t="shared" si="22"/>
        <v>—</v>
      </c>
      <c r="E214" s="42" t="str">
        <f t="shared" si="23"/>
        <v>—</v>
      </c>
      <c r="F214" s="42" t="str">
        <f t="shared" si="24"/>
        <v>—</v>
      </c>
      <c r="G214" s="42" t="str">
        <f t="shared" si="25"/>
        <v>—</v>
      </c>
      <c r="H214" s="42" t="str">
        <f t="shared" si="26"/>
        <v>—</v>
      </c>
      <c r="I214" s="42" t="str">
        <f t="shared" si="27"/>
        <v>—</v>
      </c>
      <c r="K214" s="24">
        <f>SUMIFS(科目余额表[期末借方],科目余额表[已审报表项目],K$1,科目余额表[科目名称],A214)-SUMIFS(科目余额表[期末贷方],科目余额表[已审报表项目],K$1,科目余额表[科目名称],A214)</f>
        <v>0</v>
      </c>
      <c r="L214" s="24">
        <f>SUMIFS(科目余额表[期末贷方],科目余额表[已审报表项目],L$1,科目余额表[科目名称],A214)-SUMIFS(科目余额表[期末借方],科目余额表[已审报表项目],L$1,科目余额表[科目名称],A214)</f>
        <v>0</v>
      </c>
      <c r="M214" s="24">
        <f>SUMIFS(科目余额表[期末借方],科目余额表[已审报表项目],M$1,科目余额表[科目名称],A214)-SUMIFS(科目余额表[期末贷方],科目余额表[已审报表项目],M$1,科目余额表[科目名称],A214)</f>
        <v>0</v>
      </c>
      <c r="N214" s="24">
        <f>SUMIFS(科目余额表[期末贷方],科目余额表[已审报表项目],N$1,科目余额表[科目名称],A214)-SUMIFS(科目余额表[期末借方],科目余额表[已审报表项目],N$1,科目余额表[科目名称],A214)</f>
        <v>0</v>
      </c>
      <c r="O214" s="24">
        <f>SUMIFS(科目余额表[期末借方],科目余额表[已审报表项目],O$1,科目余额表[科目名称],A214)-SUMIFS(科目余额表[期末贷方],科目余额表[已审报表项目],O$1,科目余额表[科目名称],A214)</f>
        <v>0</v>
      </c>
      <c r="P214" s="24">
        <f>SUMIFS(科目余额表[期末贷方],科目余额表[已审报表项目],P$1,科目余额表[科目名称],A214)-SUMIFS(科目余额表[期末借方],科目余额表[已审报表项目],P$1,科目余额表[科目名称],A214)</f>
        <v>0</v>
      </c>
      <c r="Q214" s="24">
        <f>SUMIFS(科目余额表[期末借方],科目余额表[已审报表项目],Q$1,科目余额表[科目名称],A214)-SUMIFS(科目余额表[期末贷方],科目余额表[已审报表项目],Q$1,科目余额表[科目名称],A214)</f>
        <v>0</v>
      </c>
      <c r="R214" s="24">
        <f>SUMIFS(科目余额表[期末贷方],科目余额表[已审报表项目],R$1,科目余额表[科目名称],A214)-SUMIFS(科目余额表[期末借方],科目余额表[已审报表项目],R$1,科目余额表[科目名称],A214)</f>
        <v>0</v>
      </c>
      <c r="S214" s="24">
        <f>SUMIFS(科目余额表[期末借方],科目余额表[已审报表项目],S$1,科目余额表[科目名称],A214)-SUMIFS(科目余额表[期末贷方],科目余额表[已审报表项目],S$1,科目余额表[科目名称],A214)</f>
        <v>0</v>
      </c>
      <c r="T214" s="24">
        <f>SUMIFS(科目余额表[期末贷方],科目余额表[已审报表项目],T$1,科目余额表[科目名称],A214)-SUMIFS(科目余额表[期末借方],科目余额表[已审报表项目],T$1,科目余额表[科目名称],A214)</f>
        <v>0</v>
      </c>
    </row>
    <row r="215" spans="2:20">
      <c r="B215" s="42" t="str">
        <f t="shared" si="21"/>
        <v>—</v>
      </c>
      <c r="C215" s="55" t="str">
        <f t="shared" si="22"/>
        <v>—</v>
      </c>
      <c r="E215" s="42" t="str">
        <f t="shared" si="23"/>
        <v>—</v>
      </c>
      <c r="F215" s="42" t="str">
        <f t="shared" si="24"/>
        <v>—</v>
      </c>
      <c r="G215" s="42" t="str">
        <f t="shared" si="25"/>
        <v>—</v>
      </c>
      <c r="H215" s="42" t="str">
        <f t="shared" si="26"/>
        <v>—</v>
      </c>
      <c r="I215" s="42" t="str">
        <f t="shared" si="27"/>
        <v>—</v>
      </c>
      <c r="K215" s="24">
        <f>SUMIFS(科目余额表[期末借方],科目余额表[已审报表项目],K$1,科目余额表[科目名称],A215)-SUMIFS(科目余额表[期末贷方],科目余额表[已审报表项目],K$1,科目余额表[科目名称],A215)</f>
        <v>0</v>
      </c>
      <c r="L215" s="24">
        <f>SUMIFS(科目余额表[期末贷方],科目余额表[已审报表项目],L$1,科目余额表[科目名称],A215)-SUMIFS(科目余额表[期末借方],科目余额表[已审报表项目],L$1,科目余额表[科目名称],A215)</f>
        <v>0</v>
      </c>
      <c r="M215" s="24">
        <f>SUMIFS(科目余额表[期末借方],科目余额表[已审报表项目],M$1,科目余额表[科目名称],A215)-SUMIFS(科目余额表[期末贷方],科目余额表[已审报表项目],M$1,科目余额表[科目名称],A215)</f>
        <v>0</v>
      </c>
      <c r="N215" s="24">
        <f>SUMIFS(科目余额表[期末贷方],科目余额表[已审报表项目],N$1,科目余额表[科目名称],A215)-SUMIFS(科目余额表[期末借方],科目余额表[已审报表项目],N$1,科目余额表[科目名称],A215)</f>
        <v>0</v>
      </c>
      <c r="O215" s="24">
        <f>SUMIFS(科目余额表[期末借方],科目余额表[已审报表项目],O$1,科目余额表[科目名称],A215)-SUMIFS(科目余额表[期末贷方],科目余额表[已审报表项目],O$1,科目余额表[科目名称],A215)</f>
        <v>0</v>
      </c>
      <c r="P215" s="24">
        <f>SUMIFS(科目余额表[期末贷方],科目余额表[已审报表项目],P$1,科目余额表[科目名称],A215)-SUMIFS(科目余额表[期末借方],科目余额表[已审报表项目],P$1,科目余额表[科目名称],A215)</f>
        <v>0</v>
      </c>
      <c r="Q215" s="24">
        <f>SUMIFS(科目余额表[期末借方],科目余额表[已审报表项目],Q$1,科目余额表[科目名称],A215)-SUMIFS(科目余额表[期末贷方],科目余额表[已审报表项目],Q$1,科目余额表[科目名称],A215)</f>
        <v>0</v>
      </c>
      <c r="R215" s="24">
        <f>SUMIFS(科目余额表[期末贷方],科目余额表[已审报表项目],R$1,科目余额表[科目名称],A215)-SUMIFS(科目余额表[期末借方],科目余额表[已审报表项目],R$1,科目余额表[科目名称],A215)</f>
        <v>0</v>
      </c>
      <c r="S215" s="24">
        <f>SUMIFS(科目余额表[期末借方],科目余额表[已审报表项目],S$1,科目余额表[科目名称],A215)-SUMIFS(科目余额表[期末贷方],科目余额表[已审报表项目],S$1,科目余额表[科目名称],A215)</f>
        <v>0</v>
      </c>
      <c r="T215" s="24">
        <f>SUMIFS(科目余额表[期末贷方],科目余额表[已审报表项目],T$1,科目余额表[科目名称],A215)-SUMIFS(科目余额表[期末借方],科目余额表[已审报表项目],T$1,科目余额表[科目名称],A215)</f>
        <v>0</v>
      </c>
    </row>
    <row r="216" spans="2:20">
      <c r="B216" s="42" t="str">
        <f t="shared" si="21"/>
        <v>—</v>
      </c>
      <c r="C216" s="55" t="str">
        <f t="shared" si="22"/>
        <v>—</v>
      </c>
      <c r="E216" s="42" t="str">
        <f t="shared" si="23"/>
        <v>—</v>
      </c>
      <c r="F216" s="42" t="str">
        <f t="shared" si="24"/>
        <v>—</v>
      </c>
      <c r="G216" s="42" t="str">
        <f t="shared" si="25"/>
        <v>—</v>
      </c>
      <c r="H216" s="42" t="str">
        <f t="shared" si="26"/>
        <v>—</v>
      </c>
      <c r="I216" s="42" t="str">
        <f t="shared" si="27"/>
        <v>—</v>
      </c>
      <c r="K216" s="24">
        <f>SUMIFS(科目余额表[期末借方],科目余额表[已审报表项目],K$1,科目余额表[科目名称],A216)-SUMIFS(科目余额表[期末贷方],科目余额表[已审报表项目],K$1,科目余额表[科目名称],A216)</f>
        <v>0</v>
      </c>
      <c r="L216" s="24">
        <f>SUMIFS(科目余额表[期末贷方],科目余额表[已审报表项目],L$1,科目余额表[科目名称],A216)-SUMIFS(科目余额表[期末借方],科目余额表[已审报表项目],L$1,科目余额表[科目名称],A216)</f>
        <v>0</v>
      </c>
      <c r="M216" s="24">
        <f>SUMIFS(科目余额表[期末借方],科目余额表[已审报表项目],M$1,科目余额表[科目名称],A216)-SUMIFS(科目余额表[期末贷方],科目余额表[已审报表项目],M$1,科目余额表[科目名称],A216)</f>
        <v>0</v>
      </c>
      <c r="N216" s="24">
        <f>SUMIFS(科目余额表[期末贷方],科目余额表[已审报表项目],N$1,科目余额表[科目名称],A216)-SUMIFS(科目余额表[期末借方],科目余额表[已审报表项目],N$1,科目余额表[科目名称],A216)</f>
        <v>0</v>
      </c>
      <c r="O216" s="24">
        <f>SUMIFS(科目余额表[期末借方],科目余额表[已审报表项目],O$1,科目余额表[科目名称],A216)-SUMIFS(科目余额表[期末贷方],科目余额表[已审报表项目],O$1,科目余额表[科目名称],A216)</f>
        <v>0</v>
      </c>
      <c r="P216" s="24">
        <f>SUMIFS(科目余额表[期末贷方],科目余额表[已审报表项目],P$1,科目余额表[科目名称],A216)-SUMIFS(科目余额表[期末借方],科目余额表[已审报表项目],P$1,科目余额表[科目名称],A216)</f>
        <v>0</v>
      </c>
      <c r="Q216" s="24">
        <f>SUMIFS(科目余额表[期末借方],科目余额表[已审报表项目],Q$1,科目余额表[科目名称],A216)-SUMIFS(科目余额表[期末贷方],科目余额表[已审报表项目],Q$1,科目余额表[科目名称],A216)</f>
        <v>0</v>
      </c>
      <c r="R216" s="24">
        <f>SUMIFS(科目余额表[期末贷方],科目余额表[已审报表项目],R$1,科目余额表[科目名称],A216)-SUMIFS(科目余额表[期末借方],科目余额表[已审报表项目],R$1,科目余额表[科目名称],A216)</f>
        <v>0</v>
      </c>
      <c r="S216" s="24">
        <f>SUMIFS(科目余额表[期末借方],科目余额表[已审报表项目],S$1,科目余额表[科目名称],A216)-SUMIFS(科目余额表[期末贷方],科目余额表[已审报表项目],S$1,科目余额表[科目名称],A216)</f>
        <v>0</v>
      </c>
      <c r="T216" s="24">
        <f>SUMIFS(科目余额表[期末贷方],科目余额表[已审报表项目],T$1,科目余额表[科目名称],A216)-SUMIFS(科目余额表[期末借方],科目余额表[已审报表项目],T$1,科目余额表[科目名称],A216)</f>
        <v>0</v>
      </c>
    </row>
    <row r="217" spans="2:20">
      <c r="B217" s="42" t="str">
        <f t="shared" si="21"/>
        <v>—</v>
      </c>
      <c r="C217" s="55" t="str">
        <f t="shared" si="22"/>
        <v>—</v>
      </c>
      <c r="E217" s="42" t="str">
        <f t="shared" si="23"/>
        <v>—</v>
      </c>
      <c r="F217" s="42" t="str">
        <f t="shared" si="24"/>
        <v>—</v>
      </c>
      <c r="G217" s="42" t="str">
        <f t="shared" si="25"/>
        <v>—</v>
      </c>
      <c r="H217" s="42" t="str">
        <f t="shared" si="26"/>
        <v>—</v>
      </c>
      <c r="I217" s="42" t="str">
        <f t="shared" si="27"/>
        <v>—</v>
      </c>
      <c r="K217" s="24">
        <f>SUMIFS(科目余额表[期末借方],科目余额表[已审报表项目],K$1,科目余额表[科目名称],A217)-SUMIFS(科目余额表[期末贷方],科目余额表[已审报表项目],K$1,科目余额表[科目名称],A217)</f>
        <v>0</v>
      </c>
      <c r="L217" s="24">
        <f>SUMIFS(科目余额表[期末贷方],科目余额表[已审报表项目],L$1,科目余额表[科目名称],A217)-SUMIFS(科目余额表[期末借方],科目余额表[已审报表项目],L$1,科目余额表[科目名称],A217)</f>
        <v>0</v>
      </c>
      <c r="M217" s="24">
        <f>SUMIFS(科目余额表[期末借方],科目余额表[已审报表项目],M$1,科目余额表[科目名称],A217)-SUMIFS(科目余额表[期末贷方],科目余额表[已审报表项目],M$1,科目余额表[科目名称],A217)</f>
        <v>0</v>
      </c>
      <c r="N217" s="24">
        <f>SUMIFS(科目余额表[期末贷方],科目余额表[已审报表项目],N$1,科目余额表[科目名称],A217)-SUMIFS(科目余额表[期末借方],科目余额表[已审报表项目],N$1,科目余额表[科目名称],A217)</f>
        <v>0</v>
      </c>
      <c r="O217" s="24">
        <f>SUMIFS(科目余额表[期末借方],科目余额表[已审报表项目],O$1,科目余额表[科目名称],A217)-SUMIFS(科目余额表[期末贷方],科目余额表[已审报表项目],O$1,科目余额表[科目名称],A217)</f>
        <v>0</v>
      </c>
      <c r="P217" s="24">
        <f>SUMIFS(科目余额表[期末贷方],科目余额表[已审报表项目],P$1,科目余额表[科目名称],A217)-SUMIFS(科目余额表[期末借方],科目余额表[已审报表项目],P$1,科目余额表[科目名称],A217)</f>
        <v>0</v>
      </c>
      <c r="Q217" s="24">
        <f>SUMIFS(科目余额表[期末借方],科目余额表[已审报表项目],Q$1,科目余额表[科目名称],A217)-SUMIFS(科目余额表[期末贷方],科目余额表[已审报表项目],Q$1,科目余额表[科目名称],A217)</f>
        <v>0</v>
      </c>
      <c r="R217" s="24">
        <f>SUMIFS(科目余额表[期末贷方],科目余额表[已审报表项目],R$1,科目余额表[科目名称],A217)-SUMIFS(科目余额表[期末借方],科目余额表[已审报表项目],R$1,科目余额表[科目名称],A217)</f>
        <v>0</v>
      </c>
      <c r="S217" s="24">
        <f>SUMIFS(科目余额表[期末借方],科目余额表[已审报表项目],S$1,科目余额表[科目名称],A217)-SUMIFS(科目余额表[期末贷方],科目余额表[已审报表项目],S$1,科目余额表[科目名称],A217)</f>
        <v>0</v>
      </c>
      <c r="T217" s="24">
        <f>SUMIFS(科目余额表[期末贷方],科目余额表[已审报表项目],T$1,科目余额表[科目名称],A217)-SUMIFS(科目余额表[期末借方],科目余额表[已审报表项目],T$1,科目余额表[科目名称],A217)</f>
        <v>0</v>
      </c>
    </row>
    <row r="218" spans="2:20">
      <c r="B218" s="42" t="str">
        <f t="shared" si="21"/>
        <v>—</v>
      </c>
      <c r="C218" s="55" t="str">
        <f t="shared" si="22"/>
        <v>—</v>
      </c>
      <c r="E218" s="42" t="str">
        <f t="shared" si="23"/>
        <v>—</v>
      </c>
      <c r="F218" s="42" t="str">
        <f t="shared" si="24"/>
        <v>—</v>
      </c>
      <c r="G218" s="42" t="str">
        <f t="shared" si="25"/>
        <v>—</v>
      </c>
      <c r="H218" s="42" t="str">
        <f t="shared" si="26"/>
        <v>—</v>
      </c>
      <c r="I218" s="42" t="str">
        <f t="shared" si="27"/>
        <v>—</v>
      </c>
      <c r="K218" s="24">
        <f>SUMIFS(科目余额表[期末借方],科目余额表[已审报表项目],K$1,科目余额表[科目名称],A218)-SUMIFS(科目余额表[期末贷方],科目余额表[已审报表项目],K$1,科目余额表[科目名称],A218)</f>
        <v>0</v>
      </c>
      <c r="L218" s="24">
        <f>SUMIFS(科目余额表[期末贷方],科目余额表[已审报表项目],L$1,科目余额表[科目名称],A218)-SUMIFS(科目余额表[期末借方],科目余额表[已审报表项目],L$1,科目余额表[科目名称],A218)</f>
        <v>0</v>
      </c>
      <c r="M218" s="24">
        <f>SUMIFS(科目余额表[期末借方],科目余额表[已审报表项目],M$1,科目余额表[科目名称],A218)-SUMIFS(科目余额表[期末贷方],科目余额表[已审报表项目],M$1,科目余额表[科目名称],A218)</f>
        <v>0</v>
      </c>
      <c r="N218" s="24">
        <f>SUMIFS(科目余额表[期末贷方],科目余额表[已审报表项目],N$1,科目余额表[科目名称],A218)-SUMIFS(科目余额表[期末借方],科目余额表[已审报表项目],N$1,科目余额表[科目名称],A218)</f>
        <v>0</v>
      </c>
      <c r="O218" s="24">
        <f>SUMIFS(科目余额表[期末借方],科目余额表[已审报表项目],O$1,科目余额表[科目名称],A218)-SUMIFS(科目余额表[期末贷方],科目余额表[已审报表项目],O$1,科目余额表[科目名称],A218)</f>
        <v>0</v>
      </c>
      <c r="P218" s="24">
        <f>SUMIFS(科目余额表[期末贷方],科目余额表[已审报表项目],P$1,科目余额表[科目名称],A218)-SUMIFS(科目余额表[期末借方],科目余额表[已审报表项目],P$1,科目余额表[科目名称],A218)</f>
        <v>0</v>
      </c>
      <c r="Q218" s="24">
        <f>SUMIFS(科目余额表[期末借方],科目余额表[已审报表项目],Q$1,科目余额表[科目名称],A218)-SUMIFS(科目余额表[期末贷方],科目余额表[已审报表项目],Q$1,科目余额表[科目名称],A218)</f>
        <v>0</v>
      </c>
      <c r="R218" s="24">
        <f>SUMIFS(科目余额表[期末贷方],科目余额表[已审报表项目],R$1,科目余额表[科目名称],A218)-SUMIFS(科目余额表[期末借方],科目余额表[已审报表项目],R$1,科目余额表[科目名称],A218)</f>
        <v>0</v>
      </c>
      <c r="S218" s="24">
        <f>SUMIFS(科目余额表[期末借方],科目余额表[已审报表项目],S$1,科目余额表[科目名称],A218)-SUMIFS(科目余额表[期末贷方],科目余额表[已审报表项目],S$1,科目余额表[科目名称],A218)</f>
        <v>0</v>
      </c>
      <c r="T218" s="24">
        <f>SUMIFS(科目余额表[期末贷方],科目余额表[已审报表项目],T$1,科目余额表[科目名称],A218)-SUMIFS(科目余额表[期末借方],科目余额表[已审报表项目],T$1,科目余额表[科目名称],A218)</f>
        <v>0</v>
      </c>
    </row>
    <row r="219" spans="2:20">
      <c r="B219" s="42" t="str">
        <f t="shared" si="21"/>
        <v>—</v>
      </c>
      <c r="C219" s="55" t="str">
        <f t="shared" si="22"/>
        <v>—</v>
      </c>
      <c r="E219" s="42" t="str">
        <f t="shared" si="23"/>
        <v>—</v>
      </c>
      <c r="F219" s="42" t="str">
        <f t="shared" si="24"/>
        <v>—</v>
      </c>
      <c r="G219" s="42" t="str">
        <f t="shared" si="25"/>
        <v>—</v>
      </c>
      <c r="H219" s="42" t="str">
        <f t="shared" si="26"/>
        <v>—</v>
      </c>
      <c r="I219" s="42" t="str">
        <f t="shared" si="27"/>
        <v>—</v>
      </c>
      <c r="K219" s="24">
        <f>SUMIFS(科目余额表[期末借方],科目余额表[已审报表项目],K$1,科目余额表[科目名称],A219)-SUMIFS(科目余额表[期末贷方],科目余额表[已审报表项目],K$1,科目余额表[科目名称],A219)</f>
        <v>0</v>
      </c>
      <c r="L219" s="24">
        <f>SUMIFS(科目余额表[期末贷方],科目余额表[已审报表项目],L$1,科目余额表[科目名称],A219)-SUMIFS(科目余额表[期末借方],科目余额表[已审报表项目],L$1,科目余额表[科目名称],A219)</f>
        <v>0</v>
      </c>
      <c r="M219" s="24">
        <f>SUMIFS(科目余额表[期末借方],科目余额表[已审报表项目],M$1,科目余额表[科目名称],A219)-SUMIFS(科目余额表[期末贷方],科目余额表[已审报表项目],M$1,科目余额表[科目名称],A219)</f>
        <v>0</v>
      </c>
      <c r="N219" s="24">
        <f>SUMIFS(科目余额表[期末贷方],科目余额表[已审报表项目],N$1,科目余额表[科目名称],A219)-SUMIFS(科目余额表[期末借方],科目余额表[已审报表项目],N$1,科目余额表[科目名称],A219)</f>
        <v>0</v>
      </c>
      <c r="O219" s="24">
        <f>SUMIFS(科目余额表[期末借方],科目余额表[已审报表项目],O$1,科目余额表[科目名称],A219)-SUMIFS(科目余额表[期末贷方],科目余额表[已审报表项目],O$1,科目余额表[科目名称],A219)</f>
        <v>0</v>
      </c>
      <c r="P219" s="24">
        <f>SUMIFS(科目余额表[期末贷方],科目余额表[已审报表项目],P$1,科目余额表[科目名称],A219)-SUMIFS(科目余额表[期末借方],科目余额表[已审报表项目],P$1,科目余额表[科目名称],A219)</f>
        <v>0</v>
      </c>
      <c r="Q219" s="24">
        <f>SUMIFS(科目余额表[期末借方],科目余额表[已审报表项目],Q$1,科目余额表[科目名称],A219)-SUMIFS(科目余额表[期末贷方],科目余额表[已审报表项目],Q$1,科目余额表[科目名称],A219)</f>
        <v>0</v>
      </c>
      <c r="R219" s="24">
        <f>SUMIFS(科目余额表[期末贷方],科目余额表[已审报表项目],R$1,科目余额表[科目名称],A219)-SUMIFS(科目余额表[期末借方],科目余额表[已审报表项目],R$1,科目余额表[科目名称],A219)</f>
        <v>0</v>
      </c>
      <c r="S219" s="24">
        <f>SUMIFS(科目余额表[期末借方],科目余额表[已审报表项目],S$1,科目余额表[科目名称],A219)-SUMIFS(科目余额表[期末贷方],科目余额表[已审报表项目],S$1,科目余额表[科目名称],A219)</f>
        <v>0</v>
      </c>
      <c r="T219" s="24">
        <f>SUMIFS(科目余额表[期末贷方],科目余额表[已审报表项目],T$1,科目余额表[科目名称],A219)-SUMIFS(科目余额表[期末借方],科目余额表[已审报表项目],T$1,科目余额表[科目名称],A219)</f>
        <v>0</v>
      </c>
    </row>
    <row r="220" spans="2:20">
      <c r="B220" s="42" t="str">
        <f t="shared" si="21"/>
        <v>—</v>
      </c>
      <c r="C220" s="55" t="str">
        <f t="shared" si="22"/>
        <v>—</v>
      </c>
      <c r="E220" s="42" t="str">
        <f t="shared" si="23"/>
        <v>—</v>
      </c>
      <c r="F220" s="42" t="str">
        <f t="shared" si="24"/>
        <v>—</v>
      </c>
      <c r="G220" s="42" t="str">
        <f t="shared" si="25"/>
        <v>—</v>
      </c>
      <c r="H220" s="42" t="str">
        <f t="shared" si="26"/>
        <v>—</v>
      </c>
      <c r="I220" s="42" t="str">
        <f t="shared" si="27"/>
        <v>—</v>
      </c>
      <c r="K220" s="24">
        <f>SUMIFS(科目余额表[期末借方],科目余额表[已审报表项目],K$1,科目余额表[科目名称],A220)-SUMIFS(科目余额表[期末贷方],科目余额表[已审报表项目],K$1,科目余额表[科目名称],A220)</f>
        <v>0</v>
      </c>
      <c r="L220" s="24">
        <f>SUMIFS(科目余额表[期末贷方],科目余额表[已审报表项目],L$1,科目余额表[科目名称],A220)-SUMIFS(科目余额表[期末借方],科目余额表[已审报表项目],L$1,科目余额表[科目名称],A220)</f>
        <v>0</v>
      </c>
      <c r="M220" s="24">
        <f>SUMIFS(科目余额表[期末借方],科目余额表[已审报表项目],M$1,科目余额表[科目名称],A220)-SUMIFS(科目余额表[期末贷方],科目余额表[已审报表项目],M$1,科目余额表[科目名称],A220)</f>
        <v>0</v>
      </c>
      <c r="N220" s="24">
        <f>SUMIFS(科目余额表[期末贷方],科目余额表[已审报表项目],N$1,科目余额表[科目名称],A220)-SUMIFS(科目余额表[期末借方],科目余额表[已审报表项目],N$1,科目余额表[科目名称],A220)</f>
        <v>0</v>
      </c>
      <c r="O220" s="24">
        <f>SUMIFS(科目余额表[期末借方],科目余额表[已审报表项目],O$1,科目余额表[科目名称],A220)-SUMIFS(科目余额表[期末贷方],科目余额表[已审报表项目],O$1,科目余额表[科目名称],A220)</f>
        <v>0</v>
      </c>
      <c r="P220" s="24">
        <f>SUMIFS(科目余额表[期末贷方],科目余额表[已审报表项目],P$1,科目余额表[科目名称],A220)-SUMIFS(科目余额表[期末借方],科目余额表[已审报表项目],P$1,科目余额表[科目名称],A220)</f>
        <v>0</v>
      </c>
      <c r="Q220" s="24">
        <f>SUMIFS(科目余额表[期末借方],科目余额表[已审报表项目],Q$1,科目余额表[科目名称],A220)-SUMIFS(科目余额表[期末贷方],科目余额表[已审报表项目],Q$1,科目余额表[科目名称],A220)</f>
        <v>0</v>
      </c>
      <c r="R220" s="24">
        <f>SUMIFS(科目余额表[期末贷方],科目余额表[已审报表项目],R$1,科目余额表[科目名称],A220)-SUMIFS(科目余额表[期末借方],科目余额表[已审报表项目],R$1,科目余额表[科目名称],A220)</f>
        <v>0</v>
      </c>
      <c r="S220" s="24">
        <f>SUMIFS(科目余额表[期末借方],科目余额表[已审报表项目],S$1,科目余额表[科目名称],A220)-SUMIFS(科目余额表[期末贷方],科目余额表[已审报表项目],S$1,科目余额表[科目名称],A220)</f>
        <v>0</v>
      </c>
      <c r="T220" s="24">
        <f>SUMIFS(科目余额表[期末贷方],科目余额表[已审报表项目],T$1,科目余额表[科目名称],A220)-SUMIFS(科目余额表[期末借方],科目余额表[已审报表项目],T$1,科目余额表[科目名称],A220)</f>
        <v>0</v>
      </c>
    </row>
    <row r="221" spans="2:20">
      <c r="B221" s="42" t="str">
        <f t="shared" si="21"/>
        <v>—</v>
      </c>
      <c r="C221" s="55" t="str">
        <f t="shared" si="22"/>
        <v>—</v>
      </c>
      <c r="E221" s="42" t="str">
        <f t="shared" si="23"/>
        <v>—</v>
      </c>
      <c r="F221" s="42" t="str">
        <f t="shared" si="24"/>
        <v>—</v>
      </c>
      <c r="G221" s="42" t="str">
        <f t="shared" si="25"/>
        <v>—</v>
      </c>
      <c r="H221" s="42" t="str">
        <f t="shared" si="26"/>
        <v>—</v>
      </c>
      <c r="I221" s="42" t="str">
        <f t="shared" si="27"/>
        <v>—</v>
      </c>
      <c r="K221" s="24">
        <f>SUMIFS(科目余额表[期末借方],科目余额表[已审报表项目],K$1,科目余额表[科目名称],A221)-SUMIFS(科目余额表[期末贷方],科目余额表[已审报表项目],K$1,科目余额表[科目名称],A221)</f>
        <v>0</v>
      </c>
      <c r="L221" s="24">
        <f>SUMIFS(科目余额表[期末贷方],科目余额表[已审报表项目],L$1,科目余额表[科目名称],A221)-SUMIFS(科目余额表[期末借方],科目余额表[已审报表项目],L$1,科目余额表[科目名称],A221)</f>
        <v>0</v>
      </c>
      <c r="M221" s="24">
        <f>SUMIFS(科目余额表[期末借方],科目余额表[已审报表项目],M$1,科目余额表[科目名称],A221)-SUMIFS(科目余额表[期末贷方],科目余额表[已审报表项目],M$1,科目余额表[科目名称],A221)</f>
        <v>0</v>
      </c>
      <c r="N221" s="24">
        <f>SUMIFS(科目余额表[期末贷方],科目余额表[已审报表项目],N$1,科目余额表[科目名称],A221)-SUMIFS(科目余额表[期末借方],科目余额表[已审报表项目],N$1,科目余额表[科目名称],A221)</f>
        <v>0</v>
      </c>
      <c r="O221" s="24">
        <f>SUMIFS(科目余额表[期末借方],科目余额表[已审报表项目],O$1,科目余额表[科目名称],A221)-SUMIFS(科目余额表[期末贷方],科目余额表[已审报表项目],O$1,科目余额表[科目名称],A221)</f>
        <v>0</v>
      </c>
      <c r="P221" s="24">
        <f>SUMIFS(科目余额表[期末贷方],科目余额表[已审报表项目],P$1,科目余额表[科目名称],A221)-SUMIFS(科目余额表[期末借方],科目余额表[已审报表项目],P$1,科目余额表[科目名称],A221)</f>
        <v>0</v>
      </c>
      <c r="Q221" s="24">
        <f>SUMIFS(科目余额表[期末借方],科目余额表[已审报表项目],Q$1,科目余额表[科目名称],A221)-SUMIFS(科目余额表[期末贷方],科目余额表[已审报表项目],Q$1,科目余额表[科目名称],A221)</f>
        <v>0</v>
      </c>
      <c r="R221" s="24">
        <f>SUMIFS(科目余额表[期末贷方],科目余额表[已审报表项目],R$1,科目余额表[科目名称],A221)-SUMIFS(科目余额表[期末借方],科目余额表[已审报表项目],R$1,科目余额表[科目名称],A221)</f>
        <v>0</v>
      </c>
      <c r="S221" s="24">
        <f>SUMIFS(科目余额表[期末借方],科目余额表[已审报表项目],S$1,科目余额表[科目名称],A221)-SUMIFS(科目余额表[期末贷方],科目余额表[已审报表项目],S$1,科目余额表[科目名称],A221)</f>
        <v>0</v>
      </c>
      <c r="T221" s="24">
        <f>SUMIFS(科目余额表[期末贷方],科目余额表[已审报表项目],T$1,科目余额表[科目名称],A221)-SUMIFS(科目余额表[期末借方],科目余额表[已审报表项目],T$1,科目余额表[科目名称],A221)</f>
        <v>0</v>
      </c>
    </row>
    <row r="222" spans="2:20">
      <c r="B222" s="42" t="str">
        <f t="shared" si="21"/>
        <v>—</v>
      </c>
      <c r="C222" s="55" t="str">
        <f t="shared" si="22"/>
        <v>—</v>
      </c>
      <c r="E222" s="42" t="str">
        <f t="shared" si="23"/>
        <v>—</v>
      </c>
      <c r="F222" s="42" t="str">
        <f t="shared" si="24"/>
        <v>—</v>
      </c>
      <c r="G222" s="42" t="str">
        <f t="shared" si="25"/>
        <v>—</v>
      </c>
      <c r="H222" s="42" t="str">
        <f t="shared" si="26"/>
        <v>—</v>
      </c>
      <c r="I222" s="42" t="str">
        <f t="shared" si="27"/>
        <v>—</v>
      </c>
      <c r="K222" s="24">
        <f>SUMIFS(科目余额表[期末借方],科目余额表[已审报表项目],K$1,科目余额表[科目名称],A222)-SUMIFS(科目余额表[期末贷方],科目余额表[已审报表项目],K$1,科目余额表[科目名称],A222)</f>
        <v>0</v>
      </c>
      <c r="L222" s="24">
        <f>SUMIFS(科目余额表[期末贷方],科目余额表[已审报表项目],L$1,科目余额表[科目名称],A222)-SUMIFS(科目余额表[期末借方],科目余额表[已审报表项目],L$1,科目余额表[科目名称],A222)</f>
        <v>0</v>
      </c>
      <c r="M222" s="24">
        <f>SUMIFS(科目余额表[期末借方],科目余额表[已审报表项目],M$1,科目余额表[科目名称],A222)-SUMIFS(科目余额表[期末贷方],科目余额表[已审报表项目],M$1,科目余额表[科目名称],A222)</f>
        <v>0</v>
      </c>
      <c r="N222" s="24">
        <f>SUMIFS(科目余额表[期末贷方],科目余额表[已审报表项目],N$1,科目余额表[科目名称],A222)-SUMIFS(科目余额表[期末借方],科目余额表[已审报表项目],N$1,科目余额表[科目名称],A222)</f>
        <v>0</v>
      </c>
      <c r="O222" s="24">
        <f>SUMIFS(科目余额表[期末借方],科目余额表[已审报表项目],O$1,科目余额表[科目名称],A222)-SUMIFS(科目余额表[期末贷方],科目余额表[已审报表项目],O$1,科目余额表[科目名称],A222)</f>
        <v>0</v>
      </c>
      <c r="P222" s="24">
        <f>SUMIFS(科目余额表[期末贷方],科目余额表[已审报表项目],P$1,科目余额表[科目名称],A222)-SUMIFS(科目余额表[期末借方],科目余额表[已审报表项目],P$1,科目余额表[科目名称],A222)</f>
        <v>0</v>
      </c>
      <c r="Q222" s="24">
        <f>SUMIFS(科目余额表[期末借方],科目余额表[已审报表项目],Q$1,科目余额表[科目名称],A222)-SUMIFS(科目余额表[期末贷方],科目余额表[已审报表项目],Q$1,科目余额表[科目名称],A222)</f>
        <v>0</v>
      </c>
      <c r="R222" s="24">
        <f>SUMIFS(科目余额表[期末贷方],科目余额表[已审报表项目],R$1,科目余额表[科目名称],A222)-SUMIFS(科目余额表[期末借方],科目余额表[已审报表项目],R$1,科目余额表[科目名称],A222)</f>
        <v>0</v>
      </c>
      <c r="S222" s="24">
        <f>SUMIFS(科目余额表[期末借方],科目余额表[已审报表项目],S$1,科目余额表[科目名称],A222)-SUMIFS(科目余额表[期末贷方],科目余额表[已审报表项目],S$1,科目余额表[科目名称],A222)</f>
        <v>0</v>
      </c>
      <c r="T222" s="24">
        <f>SUMIFS(科目余额表[期末贷方],科目余额表[已审报表项目],T$1,科目余额表[科目名称],A222)-SUMIFS(科目余额表[期末借方],科目余额表[已审报表项目],T$1,科目余额表[科目名称],A222)</f>
        <v>0</v>
      </c>
    </row>
    <row r="223" spans="2:20">
      <c r="B223" s="42" t="str">
        <f t="shared" si="21"/>
        <v>—</v>
      </c>
      <c r="C223" s="55" t="str">
        <f t="shared" si="22"/>
        <v>—</v>
      </c>
      <c r="E223" s="42" t="str">
        <f t="shared" si="23"/>
        <v>—</v>
      </c>
      <c r="F223" s="42" t="str">
        <f t="shared" si="24"/>
        <v>—</v>
      </c>
      <c r="G223" s="42" t="str">
        <f t="shared" si="25"/>
        <v>—</v>
      </c>
      <c r="H223" s="42" t="str">
        <f t="shared" si="26"/>
        <v>—</v>
      </c>
      <c r="I223" s="42" t="str">
        <f t="shared" si="27"/>
        <v>—</v>
      </c>
      <c r="K223" s="24">
        <f>SUMIFS(科目余额表[期末借方],科目余额表[已审报表项目],K$1,科目余额表[科目名称],A223)-SUMIFS(科目余额表[期末贷方],科目余额表[已审报表项目],K$1,科目余额表[科目名称],A223)</f>
        <v>0</v>
      </c>
      <c r="L223" s="24">
        <f>SUMIFS(科目余额表[期末贷方],科目余额表[已审报表项目],L$1,科目余额表[科目名称],A223)-SUMIFS(科目余额表[期末借方],科目余额表[已审报表项目],L$1,科目余额表[科目名称],A223)</f>
        <v>0</v>
      </c>
      <c r="M223" s="24">
        <f>SUMIFS(科目余额表[期末借方],科目余额表[已审报表项目],M$1,科目余额表[科目名称],A223)-SUMIFS(科目余额表[期末贷方],科目余额表[已审报表项目],M$1,科目余额表[科目名称],A223)</f>
        <v>0</v>
      </c>
      <c r="N223" s="24">
        <f>SUMIFS(科目余额表[期末贷方],科目余额表[已审报表项目],N$1,科目余额表[科目名称],A223)-SUMIFS(科目余额表[期末借方],科目余额表[已审报表项目],N$1,科目余额表[科目名称],A223)</f>
        <v>0</v>
      </c>
      <c r="O223" s="24">
        <f>SUMIFS(科目余额表[期末借方],科目余额表[已审报表项目],O$1,科目余额表[科目名称],A223)-SUMIFS(科目余额表[期末贷方],科目余额表[已审报表项目],O$1,科目余额表[科目名称],A223)</f>
        <v>0</v>
      </c>
      <c r="P223" s="24">
        <f>SUMIFS(科目余额表[期末贷方],科目余额表[已审报表项目],P$1,科目余额表[科目名称],A223)-SUMIFS(科目余额表[期末借方],科目余额表[已审报表项目],P$1,科目余额表[科目名称],A223)</f>
        <v>0</v>
      </c>
      <c r="Q223" s="24">
        <f>SUMIFS(科目余额表[期末借方],科目余额表[已审报表项目],Q$1,科目余额表[科目名称],A223)-SUMIFS(科目余额表[期末贷方],科目余额表[已审报表项目],Q$1,科目余额表[科目名称],A223)</f>
        <v>0</v>
      </c>
      <c r="R223" s="24">
        <f>SUMIFS(科目余额表[期末贷方],科目余额表[已审报表项目],R$1,科目余额表[科目名称],A223)-SUMIFS(科目余额表[期末借方],科目余额表[已审报表项目],R$1,科目余额表[科目名称],A223)</f>
        <v>0</v>
      </c>
      <c r="S223" s="24">
        <f>SUMIFS(科目余额表[期末借方],科目余额表[已审报表项目],S$1,科目余额表[科目名称],A223)-SUMIFS(科目余额表[期末贷方],科目余额表[已审报表项目],S$1,科目余额表[科目名称],A223)</f>
        <v>0</v>
      </c>
      <c r="T223" s="24">
        <f>SUMIFS(科目余额表[期末贷方],科目余额表[已审报表项目],T$1,科目余额表[科目名称],A223)-SUMIFS(科目余额表[期末借方],科目余额表[已审报表项目],T$1,科目余额表[科目名称],A223)</f>
        <v>0</v>
      </c>
    </row>
    <row r="224" spans="2:20">
      <c r="B224" s="42" t="str">
        <f t="shared" si="21"/>
        <v>—</v>
      </c>
      <c r="C224" s="55" t="str">
        <f t="shared" si="22"/>
        <v>—</v>
      </c>
      <c r="E224" s="42" t="str">
        <f t="shared" si="23"/>
        <v>—</v>
      </c>
      <c r="F224" s="42" t="str">
        <f t="shared" si="24"/>
        <v>—</v>
      </c>
      <c r="G224" s="42" t="str">
        <f t="shared" si="25"/>
        <v>—</v>
      </c>
      <c r="H224" s="42" t="str">
        <f t="shared" si="26"/>
        <v>—</v>
      </c>
      <c r="I224" s="42" t="str">
        <f t="shared" si="27"/>
        <v>—</v>
      </c>
      <c r="K224" s="24">
        <f>SUMIFS(科目余额表[期末借方],科目余额表[已审报表项目],K$1,科目余额表[科目名称],A224)-SUMIFS(科目余额表[期末贷方],科目余额表[已审报表项目],K$1,科目余额表[科目名称],A224)</f>
        <v>0</v>
      </c>
      <c r="L224" s="24">
        <f>SUMIFS(科目余额表[期末贷方],科目余额表[已审报表项目],L$1,科目余额表[科目名称],A224)-SUMIFS(科目余额表[期末借方],科目余额表[已审报表项目],L$1,科目余额表[科目名称],A224)</f>
        <v>0</v>
      </c>
      <c r="M224" s="24">
        <f>SUMIFS(科目余额表[期末借方],科目余额表[已审报表项目],M$1,科目余额表[科目名称],A224)-SUMIFS(科目余额表[期末贷方],科目余额表[已审报表项目],M$1,科目余额表[科目名称],A224)</f>
        <v>0</v>
      </c>
      <c r="N224" s="24">
        <f>SUMIFS(科目余额表[期末贷方],科目余额表[已审报表项目],N$1,科目余额表[科目名称],A224)-SUMIFS(科目余额表[期末借方],科目余额表[已审报表项目],N$1,科目余额表[科目名称],A224)</f>
        <v>0</v>
      </c>
      <c r="O224" s="24">
        <f>SUMIFS(科目余额表[期末借方],科目余额表[已审报表项目],O$1,科目余额表[科目名称],A224)-SUMIFS(科目余额表[期末贷方],科目余额表[已审报表项目],O$1,科目余额表[科目名称],A224)</f>
        <v>0</v>
      </c>
      <c r="P224" s="24">
        <f>SUMIFS(科目余额表[期末贷方],科目余额表[已审报表项目],P$1,科目余额表[科目名称],A224)-SUMIFS(科目余额表[期末借方],科目余额表[已审报表项目],P$1,科目余额表[科目名称],A224)</f>
        <v>0</v>
      </c>
      <c r="Q224" s="24">
        <f>SUMIFS(科目余额表[期末借方],科目余额表[已审报表项目],Q$1,科目余额表[科目名称],A224)-SUMIFS(科目余额表[期末贷方],科目余额表[已审报表项目],Q$1,科目余额表[科目名称],A224)</f>
        <v>0</v>
      </c>
      <c r="R224" s="24">
        <f>SUMIFS(科目余额表[期末贷方],科目余额表[已审报表项目],R$1,科目余额表[科目名称],A224)-SUMIFS(科目余额表[期末借方],科目余额表[已审报表项目],R$1,科目余额表[科目名称],A224)</f>
        <v>0</v>
      </c>
      <c r="S224" s="24">
        <f>SUMIFS(科目余额表[期末借方],科目余额表[已审报表项目],S$1,科目余额表[科目名称],A224)-SUMIFS(科目余额表[期末贷方],科目余额表[已审报表项目],S$1,科目余额表[科目名称],A224)</f>
        <v>0</v>
      </c>
      <c r="T224" s="24">
        <f>SUMIFS(科目余额表[期末贷方],科目余额表[已审报表项目],T$1,科目余额表[科目名称],A224)-SUMIFS(科目余额表[期末借方],科目余额表[已审报表项目],T$1,科目余额表[科目名称],A224)</f>
        <v>0</v>
      </c>
    </row>
    <row r="225" spans="2:20">
      <c r="B225" s="42" t="str">
        <f t="shared" si="21"/>
        <v>—</v>
      </c>
      <c r="C225" s="55" t="str">
        <f t="shared" si="22"/>
        <v>—</v>
      </c>
      <c r="E225" s="42" t="str">
        <f t="shared" si="23"/>
        <v>—</v>
      </c>
      <c r="F225" s="42" t="str">
        <f t="shared" si="24"/>
        <v>—</v>
      </c>
      <c r="G225" s="42" t="str">
        <f t="shared" si="25"/>
        <v>—</v>
      </c>
      <c r="H225" s="42" t="str">
        <f t="shared" si="26"/>
        <v>—</v>
      </c>
      <c r="I225" s="42" t="str">
        <f t="shared" si="27"/>
        <v>—</v>
      </c>
      <c r="K225" s="24">
        <f>SUMIFS(科目余额表[期末借方],科目余额表[已审报表项目],K$1,科目余额表[科目名称],A225)-SUMIFS(科目余额表[期末贷方],科目余额表[已审报表项目],K$1,科目余额表[科目名称],A225)</f>
        <v>0</v>
      </c>
      <c r="L225" s="24">
        <f>SUMIFS(科目余额表[期末贷方],科目余额表[已审报表项目],L$1,科目余额表[科目名称],A225)-SUMIFS(科目余额表[期末借方],科目余额表[已审报表项目],L$1,科目余额表[科目名称],A225)</f>
        <v>0</v>
      </c>
      <c r="M225" s="24">
        <f>SUMIFS(科目余额表[期末借方],科目余额表[已审报表项目],M$1,科目余额表[科目名称],A225)-SUMIFS(科目余额表[期末贷方],科目余额表[已审报表项目],M$1,科目余额表[科目名称],A225)</f>
        <v>0</v>
      </c>
      <c r="N225" s="24">
        <f>SUMIFS(科目余额表[期末贷方],科目余额表[已审报表项目],N$1,科目余额表[科目名称],A225)-SUMIFS(科目余额表[期末借方],科目余额表[已审报表项目],N$1,科目余额表[科目名称],A225)</f>
        <v>0</v>
      </c>
      <c r="O225" s="24">
        <f>SUMIFS(科目余额表[期末借方],科目余额表[已审报表项目],O$1,科目余额表[科目名称],A225)-SUMIFS(科目余额表[期末贷方],科目余额表[已审报表项目],O$1,科目余额表[科目名称],A225)</f>
        <v>0</v>
      </c>
      <c r="P225" s="24">
        <f>SUMIFS(科目余额表[期末贷方],科目余额表[已审报表项目],P$1,科目余额表[科目名称],A225)-SUMIFS(科目余额表[期末借方],科目余额表[已审报表项目],P$1,科目余额表[科目名称],A225)</f>
        <v>0</v>
      </c>
      <c r="Q225" s="24">
        <f>SUMIFS(科目余额表[期末借方],科目余额表[已审报表项目],Q$1,科目余额表[科目名称],A225)-SUMIFS(科目余额表[期末贷方],科目余额表[已审报表项目],Q$1,科目余额表[科目名称],A225)</f>
        <v>0</v>
      </c>
      <c r="R225" s="24">
        <f>SUMIFS(科目余额表[期末贷方],科目余额表[已审报表项目],R$1,科目余额表[科目名称],A225)-SUMIFS(科目余额表[期末借方],科目余额表[已审报表项目],R$1,科目余额表[科目名称],A225)</f>
        <v>0</v>
      </c>
      <c r="S225" s="24">
        <f>SUMIFS(科目余额表[期末借方],科目余额表[已审报表项目],S$1,科目余额表[科目名称],A225)-SUMIFS(科目余额表[期末贷方],科目余额表[已审报表项目],S$1,科目余额表[科目名称],A225)</f>
        <v>0</v>
      </c>
      <c r="T225" s="24">
        <f>SUMIFS(科目余额表[期末贷方],科目余额表[已审报表项目],T$1,科目余额表[科目名称],A225)-SUMIFS(科目余额表[期末借方],科目余额表[已审报表项目],T$1,科目余额表[科目名称],A225)</f>
        <v>0</v>
      </c>
    </row>
    <row r="226" spans="2:20">
      <c r="B226" s="42" t="str">
        <f t="shared" si="21"/>
        <v>—</v>
      </c>
      <c r="C226" s="55" t="str">
        <f t="shared" si="22"/>
        <v>—</v>
      </c>
      <c r="E226" s="42" t="str">
        <f t="shared" si="23"/>
        <v>—</v>
      </c>
      <c r="F226" s="42" t="str">
        <f t="shared" si="24"/>
        <v>—</v>
      </c>
      <c r="G226" s="42" t="str">
        <f t="shared" si="25"/>
        <v>—</v>
      </c>
      <c r="H226" s="42" t="str">
        <f t="shared" si="26"/>
        <v>—</v>
      </c>
      <c r="I226" s="42" t="str">
        <f t="shared" si="27"/>
        <v>—</v>
      </c>
      <c r="K226" s="24">
        <f>SUMIFS(科目余额表[期末借方],科目余额表[已审报表项目],K$1,科目余额表[科目名称],A226)-SUMIFS(科目余额表[期末贷方],科目余额表[已审报表项目],K$1,科目余额表[科目名称],A226)</f>
        <v>0</v>
      </c>
      <c r="L226" s="24">
        <f>SUMIFS(科目余额表[期末贷方],科目余额表[已审报表项目],L$1,科目余额表[科目名称],A226)-SUMIFS(科目余额表[期末借方],科目余额表[已审报表项目],L$1,科目余额表[科目名称],A226)</f>
        <v>0</v>
      </c>
      <c r="M226" s="24">
        <f>SUMIFS(科目余额表[期末借方],科目余额表[已审报表项目],M$1,科目余额表[科目名称],A226)-SUMIFS(科目余额表[期末贷方],科目余额表[已审报表项目],M$1,科目余额表[科目名称],A226)</f>
        <v>0</v>
      </c>
      <c r="N226" s="24">
        <f>SUMIFS(科目余额表[期末贷方],科目余额表[已审报表项目],N$1,科目余额表[科目名称],A226)-SUMIFS(科目余额表[期末借方],科目余额表[已审报表项目],N$1,科目余额表[科目名称],A226)</f>
        <v>0</v>
      </c>
      <c r="O226" s="24">
        <f>SUMIFS(科目余额表[期末借方],科目余额表[已审报表项目],O$1,科目余额表[科目名称],A226)-SUMIFS(科目余额表[期末贷方],科目余额表[已审报表项目],O$1,科目余额表[科目名称],A226)</f>
        <v>0</v>
      </c>
      <c r="P226" s="24">
        <f>SUMIFS(科目余额表[期末贷方],科目余额表[已审报表项目],P$1,科目余额表[科目名称],A226)-SUMIFS(科目余额表[期末借方],科目余额表[已审报表项目],P$1,科目余额表[科目名称],A226)</f>
        <v>0</v>
      </c>
      <c r="Q226" s="24">
        <f>SUMIFS(科目余额表[期末借方],科目余额表[已审报表项目],Q$1,科目余额表[科目名称],A226)-SUMIFS(科目余额表[期末贷方],科目余额表[已审报表项目],Q$1,科目余额表[科目名称],A226)</f>
        <v>0</v>
      </c>
      <c r="R226" s="24">
        <f>SUMIFS(科目余额表[期末贷方],科目余额表[已审报表项目],R$1,科目余额表[科目名称],A226)-SUMIFS(科目余额表[期末借方],科目余额表[已审报表项目],R$1,科目余额表[科目名称],A226)</f>
        <v>0</v>
      </c>
      <c r="S226" s="24">
        <f>SUMIFS(科目余额表[期末借方],科目余额表[已审报表项目],S$1,科目余额表[科目名称],A226)-SUMIFS(科目余额表[期末贷方],科目余额表[已审报表项目],S$1,科目余额表[科目名称],A226)</f>
        <v>0</v>
      </c>
      <c r="T226" s="24">
        <f>SUMIFS(科目余额表[期末贷方],科目余额表[已审报表项目],T$1,科目余额表[科目名称],A226)-SUMIFS(科目余额表[期末借方],科目余额表[已审报表项目],T$1,科目余额表[科目名称],A226)</f>
        <v>0</v>
      </c>
    </row>
    <row r="227" spans="2:20">
      <c r="B227" s="42" t="str">
        <f t="shared" si="21"/>
        <v>—</v>
      </c>
      <c r="C227" s="55" t="str">
        <f t="shared" si="22"/>
        <v>—</v>
      </c>
      <c r="E227" s="42" t="str">
        <f t="shared" si="23"/>
        <v>—</v>
      </c>
      <c r="F227" s="42" t="str">
        <f t="shared" si="24"/>
        <v>—</v>
      </c>
      <c r="G227" s="42" t="str">
        <f t="shared" si="25"/>
        <v>—</v>
      </c>
      <c r="H227" s="42" t="str">
        <f t="shared" si="26"/>
        <v>—</v>
      </c>
      <c r="I227" s="42" t="str">
        <f t="shared" si="27"/>
        <v>—</v>
      </c>
      <c r="K227" s="24">
        <f>SUMIFS(科目余额表[期末借方],科目余额表[已审报表项目],K$1,科目余额表[科目名称],A227)-SUMIFS(科目余额表[期末贷方],科目余额表[已审报表项目],K$1,科目余额表[科目名称],A227)</f>
        <v>0</v>
      </c>
      <c r="L227" s="24">
        <f>SUMIFS(科目余额表[期末贷方],科目余额表[已审报表项目],L$1,科目余额表[科目名称],A227)-SUMIFS(科目余额表[期末借方],科目余额表[已审报表项目],L$1,科目余额表[科目名称],A227)</f>
        <v>0</v>
      </c>
      <c r="M227" s="24">
        <f>SUMIFS(科目余额表[期末借方],科目余额表[已审报表项目],M$1,科目余额表[科目名称],A227)-SUMIFS(科目余额表[期末贷方],科目余额表[已审报表项目],M$1,科目余额表[科目名称],A227)</f>
        <v>0</v>
      </c>
      <c r="N227" s="24">
        <f>SUMIFS(科目余额表[期末贷方],科目余额表[已审报表项目],N$1,科目余额表[科目名称],A227)-SUMIFS(科目余额表[期末借方],科目余额表[已审报表项目],N$1,科目余额表[科目名称],A227)</f>
        <v>0</v>
      </c>
      <c r="O227" s="24">
        <f>SUMIFS(科目余额表[期末借方],科目余额表[已审报表项目],O$1,科目余额表[科目名称],A227)-SUMIFS(科目余额表[期末贷方],科目余额表[已审报表项目],O$1,科目余额表[科目名称],A227)</f>
        <v>0</v>
      </c>
      <c r="P227" s="24">
        <f>SUMIFS(科目余额表[期末贷方],科目余额表[已审报表项目],P$1,科目余额表[科目名称],A227)-SUMIFS(科目余额表[期末借方],科目余额表[已审报表项目],P$1,科目余额表[科目名称],A227)</f>
        <v>0</v>
      </c>
      <c r="Q227" s="24">
        <f>SUMIFS(科目余额表[期末借方],科目余额表[已审报表项目],Q$1,科目余额表[科目名称],A227)-SUMIFS(科目余额表[期末贷方],科目余额表[已审报表项目],Q$1,科目余额表[科目名称],A227)</f>
        <v>0</v>
      </c>
      <c r="R227" s="24">
        <f>SUMIFS(科目余额表[期末贷方],科目余额表[已审报表项目],R$1,科目余额表[科目名称],A227)-SUMIFS(科目余额表[期末借方],科目余额表[已审报表项目],R$1,科目余额表[科目名称],A227)</f>
        <v>0</v>
      </c>
      <c r="S227" s="24">
        <f>SUMIFS(科目余额表[期末借方],科目余额表[已审报表项目],S$1,科目余额表[科目名称],A227)-SUMIFS(科目余额表[期末贷方],科目余额表[已审报表项目],S$1,科目余额表[科目名称],A227)</f>
        <v>0</v>
      </c>
      <c r="T227" s="24">
        <f>SUMIFS(科目余额表[期末贷方],科目余额表[已审报表项目],T$1,科目余额表[科目名称],A227)-SUMIFS(科目余额表[期末借方],科目余额表[已审报表项目],T$1,科目余额表[科目名称],A227)</f>
        <v>0</v>
      </c>
    </row>
    <row r="228" spans="2:20">
      <c r="B228" s="42" t="str">
        <f t="shared" si="21"/>
        <v>—</v>
      </c>
      <c r="C228" s="55" t="str">
        <f t="shared" si="22"/>
        <v>—</v>
      </c>
      <c r="E228" s="42" t="str">
        <f t="shared" si="23"/>
        <v>—</v>
      </c>
      <c r="F228" s="42" t="str">
        <f t="shared" si="24"/>
        <v>—</v>
      </c>
      <c r="G228" s="42" t="str">
        <f t="shared" si="25"/>
        <v>—</v>
      </c>
      <c r="H228" s="42" t="str">
        <f t="shared" si="26"/>
        <v>—</v>
      </c>
      <c r="I228" s="42" t="str">
        <f t="shared" si="27"/>
        <v>—</v>
      </c>
      <c r="K228" s="24">
        <f>SUMIFS(科目余额表[期末借方],科目余额表[已审报表项目],K$1,科目余额表[科目名称],A228)-SUMIFS(科目余额表[期末贷方],科目余额表[已审报表项目],K$1,科目余额表[科目名称],A228)</f>
        <v>0</v>
      </c>
      <c r="L228" s="24">
        <f>SUMIFS(科目余额表[期末贷方],科目余额表[已审报表项目],L$1,科目余额表[科目名称],A228)-SUMIFS(科目余额表[期末借方],科目余额表[已审报表项目],L$1,科目余额表[科目名称],A228)</f>
        <v>0</v>
      </c>
      <c r="M228" s="24">
        <f>SUMIFS(科目余额表[期末借方],科目余额表[已审报表项目],M$1,科目余额表[科目名称],A228)-SUMIFS(科目余额表[期末贷方],科目余额表[已审报表项目],M$1,科目余额表[科目名称],A228)</f>
        <v>0</v>
      </c>
      <c r="N228" s="24">
        <f>SUMIFS(科目余额表[期末贷方],科目余额表[已审报表项目],N$1,科目余额表[科目名称],A228)-SUMIFS(科目余额表[期末借方],科目余额表[已审报表项目],N$1,科目余额表[科目名称],A228)</f>
        <v>0</v>
      </c>
      <c r="O228" s="24">
        <f>SUMIFS(科目余额表[期末借方],科目余额表[已审报表项目],O$1,科目余额表[科目名称],A228)-SUMIFS(科目余额表[期末贷方],科目余额表[已审报表项目],O$1,科目余额表[科目名称],A228)</f>
        <v>0</v>
      </c>
      <c r="P228" s="24">
        <f>SUMIFS(科目余额表[期末贷方],科目余额表[已审报表项目],P$1,科目余额表[科目名称],A228)-SUMIFS(科目余额表[期末借方],科目余额表[已审报表项目],P$1,科目余额表[科目名称],A228)</f>
        <v>0</v>
      </c>
      <c r="Q228" s="24">
        <f>SUMIFS(科目余额表[期末借方],科目余额表[已审报表项目],Q$1,科目余额表[科目名称],A228)-SUMIFS(科目余额表[期末贷方],科目余额表[已审报表项目],Q$1,科目余额表[科目名称],A228)</f>
        <v>0</v>
      </c>
      <c r="R228" s="24">
        <f>SUMIFS(科目余额表[期末贷方],科目余额表[已审报表项目],R$1,科目余额表[科目名称],A228)-SUMIFS(科目余额表[期末借方],科目余额表[已审报表项目],R$1,科目余额表[科目名称],A228)</f>
        <v>0</v>
      </c>
      <c r="S228" s="24">
        <f>SUMIFS(科目余额表[期末借方],科目余额表[已审报表项目],S$1,科目余额表[科目名称],A228)-SUMIFS(科目余额表[期末贷方],科目余额表[已审报表项目],S$1,科目余额表[科目名称],A228)</f>
        <v>0</v>
      </c>
      <c r="T228" s="24">
        <f>SUMIFS(科目余额表[期末贷方],科目余额表[已审报表项目],T$1,科目余额表[科目名称],A228)-SUMIFS(科目余额表[期末借方],科目余额表[已审报表项目],T$1,科目余额表[科目名称],A228)</f>
        <v>0</v>
      </c>
    </row>
    <row r="229" spans="2:20">
      <c r="B229" s="42" t="str">
        <f t="shared" si="21"/>
        <v>—</v>
      </c>
      <c r="C229" s="55" t="str">
        <f t="shared" si="22"/>
        <v>—</v>
      </c>
      <c r="E229" s="42" t="str">
        <f t="shared" si="23"/>
        <v>—</v>
      </c>
      <c r="F229" s="42" t="str">
        <f t="shared" si="24"/>
        <v>—</v>
      </c>
      <c r="G229" s="42" t="str">
        <f t="shared" si="25"/>
        <v>—</v>
      </c>
      <c r="H229" s="42" t="str">
        <f t="shared" si="26"/>
        <v>—</v>
      </c>
      <c r="I229" s="42" t="str">
        <f t="shared" si="27"/>
        <v>—</v>
      </c>
      <c r="K229" s="24">
        <f>SUMIFS(科目余额表[期末借方],科目余额表[已审报表项目],K$1,科目余额表[科目名称],A229)-SUMIFS(科目余额表[期末贷方],科目余额表[已审报表项目],K$1,科目余额表[科目名称],A229)</f>
        <v>0</v>
      </c>
      <c r="L229" s="24">
        <f>SUMIFS(科目余额表[期末贷方],科目余额表[已审报表项目],L$1,科目余额表[科目名称],A229)-SUMIFS(科目余额表[期末借方],科目余额表[已审报表项目],L$1,科目余额表[科目名称],A229)</f>
        <v>0</v>
      </c>
      <c r="M229" s="24">
        <f>SUMIFS(科目余额表[期末借方],科目余额表[已审报表项目],M$1,科目余额表[科目名称],A229)-SUMIFS(科目余额表[期末贷方],科目余额表[已审报表项目],M$1,科目余额表[科目名称],A229)</f>
        <v>0</v>
      </c>
      <c r="N229" s="24">
        <f>SUMIFS(科目余额表[期末贷方],科目余额表[已审报表项目],N$1,科目余额表[科目名称],A229)-SUMIFS(科目余额表[期末借方],科目余额表[已审报表项目],N$1,科目余额表[科目名称],A229)</f>
        <v>0</v>
      </c>
      <c r="O229" s="24">
        <f>SUMIFS(科目余额表[期末借方],科目余额表[已审报表项目],O$1,科目余额表[科目名称],A229)-SUMIFS(科目余额表[期末贷方],科目余额表[已审报表项目],O$1,科目余额表[科目名称],A229)</f>
        <v>0</v>
      </c>
      <c r="P229" s="24">
        <f>SUMIFS(科目余额表[期末贷方],科目余额表[已审报表项目],P$1,科目余额表[科目名称],A229)-SUMIFS(科目余额表[期末借方],科目余额表[已审报表项目],P$1,科目余额表[科目名称],A229)</f>
        <v>0</v>
      </c>
      <c r="Q229" s="24">
        <f>SUMIFS(科目余额表[期末借方],科目余额表[已审报表项目],Q$1,科目余额表[科目名称],A229)-SUMIFS(科目余额表[期末贷方],科目余额表[已审报表项目],Q$1,科目余额表[科目名称],A229)</f>
        <v>0</v>
      </c>
      <c r="R229" s="24">
        <f>SUMIFS(科目余额表[期末贷方],科目余额表[已审报表项目],R$1,科目余额表[科目名称],A229)-SUMIFS(科目余额表[期末借方],科目余额表[已审报表项目],R$1,科目余额表[科目名称],A229)</f>
        <v>0</v>
      </c>
      <c r="S229" s="24">
        <f>SUMIFS(科目余额表[期末借方],科目余额表[已审报表项目],S$1,科目余额表[科目名称],A229)-SUMIFS(科目余额表[期末贷方],科目余额表[已审报表项目],S$1,科目余额表[科目名称],A229)</f>
        <v>0</v>
      </c>
      <c r="T229" s="24">
        <f>SUMIFS(科目余额表[期末贷方],科目余额表[已审报表项目],T$1,科目余额表[科目名称],A229)-SUMIFS(科目余额表[期末借方],科目余额表[已审报表项目],T$1,科目余额表[科目名称],A229)</f>
        <v>0</v>
      </c>
    </row>
    <row r="230" spans="2:20">
      <c r="B230" s="42" t="str">
        <f t="shared" si="21"/>
        <v>—</v>
      </c>
      <c r="C230" s="55" t="str">
        <f t="shared" si="22"/>
        <v>—</v>
      </c>
      <c r="E230" s="42" t="str">
        <f t="shared" si="23"/>
        <v>—</v>
      </c>
      <c r="F230" s="42" t="str">
        <f t="shared" si="24"/>
        <v>—</v>
      </c>
      <c r="G230" s="42" t="str">
        <f t="shared" si="25"/>
        <v>—</v>
      </c>
      <c r="H230" s="42" t="str">
        <f t="shared" si="26"/>
        <v>—</v>
      </c>
      <c r="I230" s="42" t="str">
        <f t="shared" si="27"/>
        <v>—</v>
      </c>
      <c r="K230" s="24">
        <f>SUMIFS(科目余额表[期末借方],科目余额表[已审报表项目],K$1,科目余额表[科目名称],A230)-SUMIFS(科目余额表[期末贷方],科目余额表[已审报表项目],K$1,科目余额表[科目名称],A230)</f>
        <v>0</v>
      </c>
      <c r="L230" s="24">
        <f>SUMIFS(科目余额表[期末贷方],科目余额表[已审报表项目],L$1,科目余额表[科目名称],A230)-SUMIFS(科目余额表[期末借方],科目余额表[已审报表项目],L$1,科目余额表[科目名称],A230)</f>
        <v>0</v>
      </c>
      <c r="M230" s="24">
        <f>SUMIFS(科目余额表[期末借方],科目余额表[已审报表项目],M$1,科目余额表[科目名称],A230)-SUMIFS(科目余额表[期末贷方],科目余额表[已审报表项目],M$1,科目余额表[科目名称],A230)</f>
        <v>0</v>
      </c>
      <c r="N230" s="24">
        <f>SUMIFS(科目余额表[期末贷方],科目余额表[已审报表项目],N$1,科目余额表[科目名称],A230)-SUMIFS(科目余额表[期末借方],科目余额表[已审报表项目],N$1,科目余额表[科目名称],A230)</f>
        <v>0</v>
      </c>
      <c r="O230" s="24">
        <f>SUMIFS(科目余额表[期末借方],科目余额表[已审报表项目],O$1,科目余额表[科目名称],A230)-SUMIFS(科目余额表[期末贷方],科目余额表[已审报表项目],O$1,科目余额表[科目名称],A230)</f>
        <v>0</v>
      </c>
      <c r="P230" s="24">
        <f>SUMIFS(科目余额表[期末贷方],科目余额表[已审报表项目],P$1,科目余额表[科目名称],A230)-SUMIFS(科目余额表[期末借方],科目余额表[已审报表项目],P$1,科目余额表[科目名称],A230)</f>
        <v>0</v>
      </c>
      <c r="Q230" s="24">
        <f>SUMIFS(科目余额表[期末借方],科目余额表[已审报表项目],Q$1,科目余额表[科目名称],A230)-SUMIFS(科目余额表[期末贷方],科目余额表[已审报表项目],Q$1,科目余额表[科目名称],A230)</f>
        <v>0</v>
      </c>
      <c r="R230" s="24">
        <f>SUMIFS(科目余额表[期末贷方],科目余额表[已审报表项目],R$1,科目余额表[科目名称],A230)-SUMIFS(科目余额表[期末借方],科目余额表[已审报表项目],R$1,科目余额表[科目名称],A230)</f>
        <v>0</v>
      </c>
      <c r="S230" s="24">
        <f>SUMIFS(科目余额表[期末借方],科目余额表[已审报表项目],S$1,科目余额表[科目名称],A230)-SUMIFS(科目余额表[期末贷方],科目余额表[已审报表项目],S$1,科目余额表[科目名称],A230)</f>
        <v>0</v>
      </c>
      <c r="T230" s="24">
        <f>SUMIFS(科目余额表[期末贷方],科目余额表[已审报表项目],T$1,科目余额表[科目名称],A230)-SUMIFS(科目余额表[期末借方],科目余额表[已审报表项目],T$1,科目余额表[科目名称],A230)</f>
        <v>0</v>
      </c>
    </row>
    <row r="231" spans="2:20">
      <c r="B231" s="42" t="str">
        <f t="shared" si="21"/>
        <v>—</v>
      </c>
      <c r="C231" s="55" t="str">
        <f t="shared" si="22"/>
        <v>—</v>
      </c>
      <c r="E231" s="42" t="str">
        <f t="shared" si="23"/>
        <v>—</v>
      </c>
      <c r="F231" s="42" t="str">
        <f t="shared" si="24"/>
        <v>—</v>
      </c>
      <c r="G231" s="42" t="str">
        <f t="shared" si="25"/>
        <v>—</v>
      </c>
      <c r="H231" s="42" t="str">
        <f t="shared" si="26"/>
        <v>—</v>
      </c>
      <c r="I231" s="42" t="str">
        <f t="shared" si="27"/>
        <v>—</v>
      </c>
      <c r="K231" s="24">
        <f>SUMIFS(科目余额表[期末借方],科目余额表[已审报表项目],K$1,科目余额表[科目名称],A231)-SUMIFS(科目余额表[期末贷方],科目余额表[已审报表项目],K$1,科目余额表[科目名称],A231)</f>
        <v>0</v>
      </c>
      <c r="L231" s="24">
        <f>SUMIFS(科目余额表[期末贷方],科目余额表[已审报表项目],L$1,科目余额表[科目名称],A231)-SUMIFS(科目余额表[期末借方],科目余额表[已审报表项目],L$1,科目余额表[科目名称],A231)</f>
        <v>0</v>
      </c>
      <c r="M231" s="24">
        <f>SUMIFS(科目余额表[期末借方],科目余额表[已审报表项目],M$1,科目余额表[科目名称],A231)-SUMIFS(科目余额表[期末贷方],科目余额表[已审报表项目],M$1,科目余额表[科目名称],A231)</f>
        <v>0</v>
      </c>
      <c r="N231" s="24">
        <f>SUMIFS(科目余额表[期末贷方],科目余额表[已审报表项目],N$1,科目余额表[科目名称],A231)-SUMIFS(科目余额表[期末借方],科目余额表[已审报表项目],N$1,科目余额表[科目名称],A231)</f>
        <v>0</v>
      </c>
      <c r="O231" s="24">
        <f>SUMIFS(科目余额表[期末借方],科目余额表[已审报表项目],O$1,科目余额表[科目名称],A231)-SUMIFS(科目余额表[期末贷方],科目余额表[已审报表项目],O$1,科目余额表[科目名称],A231)</f>
        <v>0</v>
      </c>
      <c r="P231" s="24">
        <f>SUMIFS(科目余额表[期末贷方],科目余额表[已审报表项目],P$1,科目余额表[科目名称],A231)-SUMIFS(科目余额表[期末借方],科目余额表[已审报表项目],P$1,科目余额表[科目名称],A231)</f>
        <v>0</v>
      </c>
      <c r="Q231" s="24">
        <f>SUMIFS(科目余额表[期末借方],科目余额表[已审报表项目],Q$1,科目余额表[科目名称],A231)-SUMIFS(科目余额表[期末贷方],科目余额表[已审报表项目],Q$1,科目余额表[科目名称],A231)</f>
        <v>0</v>
      </c>
      <c r="R231" s="24">
        <f>SUMIFS(科目余额表[期末贷方],科目余额表[已审报表项目],R$1,科目余额表[科目名称],A231)-SUMIFS(科目余额表[期末借方],科目余额表[已审报表项目],R$1,科目余额表[科目名称],A231)</f>
        <v>0</v>
      </c>
      <c r="S231" s="24">
        <f>SUMIFS(科目余额表[期末借方],科目余额表[已审报表项目],S$1,科目余额表[科目名称],A231)-SUMIFS(科目余额表[期末贷方],科目余额表[已审报表项目],S$1,科目余额表[科目名称],A231)</f>
        <v>0</v>
      </c>
      <c r="T231" s="24">
        <f>SUMIFS(科目余额表[期末贷方],科目余额表[已审报表项目],T$1,科目余额表[科目名称],A231)-SUMIFS(科目余额表[期末借方],科目余额表[已审报表项目],T$1,科目余额表[科目名称],A231)</f>
        <v>0</v>
      </c>
    </row>
    <row r="232" spans="2:20">
      <c r="B232" s="42" t="str">
        <f t="shared" si="21"/>
        <v>—</v>
      </c>
      <c r="C232" s="55" t="str">
        <f t="shared" si="22"/>
        <v>—</v>
      </c>
      <c r="E232" s="42" t="str">
        <f t="shared" si="23"/>
        <v>—</v>
      </c>
      <c r="F232" s="42" t="str">
        <f t="shared" si="24"/>
        <v>—</v>
      </c>
      <c r="G232" s="42" t="str">
        <f t="shared" si="25"/>
        <v>—</v>
      </c>
      <c r="H232" s="42" t="str">
        <f t="shared" si="26"/>
        <v>—</v>
      </c>
      <c r="I232" s="42" t="str">
        <f t="shared" si="27"/>
        <v>—</v>
      </c>
      <c r="K232" s="24">
        <f>SUMIFS(科目余额表[期末借方],科目余额表[已审报表项目],K$1,科目余额表[科目名称],A232)-SUMIFS(科目余额表[期末贷方],科目余额表[已审报表项目],K$1,科目余额表[科目名称],A232)</f>
        <v>0</v>
      </c>
      <c r="L232" s="24">
        <f>SUMIFS(科目余额表[期末贷方],科目余额表[已审报表项目],L$1,科目余额表[科目名称],A232)-SUMIFS(科目余额表[期末借方],科目余额表[已审报表项目],L$1,科目余额表[科目名称],A232)</f>
        <v>0</v>
      </c>
      <c r="M232" s="24">
        <f>SUMIFS(科目余额表[期末借方],科目余额表[已审报表项目],M$1,科目余额表[科目名称],A232)-SUMIFS(科目余额表[期末贷方],科目余额表[已审报表项目],M$1,科目余额表[科目名称],A232)</f>
        <v>0</v>
      </c>
      <c r="N232" s="24">
        <f>SUMIFS(科目余额表[期末贷方],科目余额表[已审报表项目],N$1,科目余额表[科目名称],A232)-SUMIFS(科目余额表[期末借方],科目余额表[已审报表项目],N$1,科目余额表[科目名称],A232)</f>
        <v>0</v>
      </c>
      <c r="O232" s="24">
        <f>SUMIFS(科目余额表[期末借方],科目余额表[已审报表项目],O$1,科目余额表[科目名称],A232)-SUMIFS(科目余额表[期末贷方],科目余额表[已审报表项目],O$1,科目余额表[科目名称],A232)</f>
        <v>0</v>
      </c>
      <c r="P232" s="24">
        <f>SUMIFS(科目余额表[期末贷方],科目余额表[已审报表项目],P$1,科目余额表[科目名称],A232)-SUMIFS(科目余额表[期末借方],科目余额表[已审报表项目],P$1,科目余额表[科目名称],A232)</f>
        <v>0</v>
      </c>
      <c r="Q232" s="24">
        <f>SUMIFS(科目余额表[期末借方],科目余额表[已审报表项目],Q$1,科目余额表[科目名称],A232)-SUMIFS(科目余额表[期末贷方],科目余额表[已审报表项目],Q$1,科目余额表[科目名称],A232)</f>
        <v>0</v>
      </c>
      <c r="R232" s="24">
        <f>SUMIFS(科目余额表[期末贷方],科目余额表[已审报表项目],R$1,科目余额表[科目名称],A232)-SUMIFS(科目余额表[期末借方],科目余额表[已审报表项目],R$1,科目余额表[科目名称],A232)</f>
        <v>0</v>
      </c>
      <c r="S232" s="24">
        <f>SUMIFS(科目余额表[期末借方],科目余额表[已审报表项目],S$1,科目余额表[科目名称],A232)-SUMIFS(科目余额表[期末贷方],科目余额表[已审报表项目],S$1,科目余额表[科目名称],A232)</f>
        <v>0</v>
      </c>
      <c r="T232" s="24">
        <f>SUMIFS(科目余额表[期末贷方],科目余额表[已审报表项目],T$1,科目余额表[科目名称],A232)-SUMIFS(科目余额表[期末借方],科目余额表[已审报表项目],T$1,科目余额表[科目名称],A232)</f>
        <v>0</v>
      </c>
    </row>
    <row r="233" spans="2:20">
      <c r="B233" s="42" t="str">
        <f t="shared" si="21"/>
        <v>—</v>
      </c>
      <c r="C233" s="55" t="str">
        <f t="shared" si="22"/>
        <v>—</v>
      </c>
      <c r="E233" s="42" t="str">
        <f t="shared" si="23"/>
        <v>—</v>
      </c>
      <c r="F233" s="42" t="str">
        <f t="shared" si="24"/>
        <v>—</v>
      </c>
      <c r="G233" s="42" t="str">
        <f t="shared" si="25"/>
        <v>—</v>
      </c>
      <c r="H233" s="42" t="str">
        <f t="shared" si="26"/>
        <v>—</v>
      </c>
      <c r="I233" s="42" t="str">
        <f t="shared" si="27"/>
        <v>—</v>
      </c>
      <c r="K233" s="24">
        <f>SUMIFS(科目余额表[期末借方],科目余额表[已审报表项目],K$1,科目余额表[科目名称],A233)-SUMIFS(科目余额表[期末贷方],科目余额表[已审报表项目],K$1,科目余额表[科目名称],A233)</f>
        <v>0</v>
      </c>
      <c r="L233" s="24">
        <f>SUMIFS(科目余额表[期末贷方],科目余额表[已审报表项目],L$1,科目余额表[科目名称],A233)-SUMIFS(科目余额表[期末借方],科目余额表[已审报表项目],L$1,科目余额表[科目名称],A233)</f>
        <v>0</v>
      </c>
      <c r="M233" s="24">
        <f>SUMIFS(科目余额表[期末借方],科目余额表[已审报表项目],M$1,科目余额表[科目名称],A233)-SUMIFS(科目余额表[期末贷方],科目余额表[已审报表项目],M$1,科目余额表[科目名称],A233)</f>
        <v>0</v>
      </c>
      <c r="N233" s="24">
        <f>SUMIFS(科目余额表[期末贷方],科目余额表[已审报表项目],N$1,科目余额表[科目名称],A233)-SUMIFS(科目余额表[期末借方],科目余额表[已审报表项目],N$1,科目余额表[科目名称],A233)</f>
        <v>0</v>
      </c>
      <c r="O233" s="24">
        <f>SUMIFS(科目余额表[期末借方],科目余额表[已审报表项目],O$1,科目余额表[科目名称],A233)-SUMIFS(科目余额表[期末贷方],科目余额表[已审报表项目],O$1,科目余额表[科目名称],A233)</f>
        <v>0</v>
      </c>
      <c r="P233" s="24">
        <f>SUMIFS(科目余额表[期末贷方],科目余额表[已审报表项目],P$1,科目余额表[科目名称],A233)-SUMIFS(科目余额表[期末借方],科目余额表[已审报表项目],P$1,科目余额表[科目名称],A233)</f>
        <v>0</v>
      </c>
      <c r="Q233" s="24">
        <f>SUMIFS(科目余额表[期末借方],科目余额表[已审报表项目],Q$1,科目余额表[科目名称],A233)-SUMIFS(科目余额表[期末贷方],科目余额表[已审报表项目],Q$1,科目余额表[科目名称],A233)</f>
        <v>0</v>
      </c>
      <c r="R233" s="24">
        <f>SUMIFS(科目余额表[期末贷方],科目余额表[已审报表项目],R$1,科目余额表[科目名称],A233)-SUMIFS(科目余额表[期末借方],科目余额表[已审报表项目],R$1,科目余额表[科目名称],A233)</f>
        <v>0</v>
      </c>
      <c r="S233" s="24">
        <f>SUMIFS(科目余额表[期末借方],科目余额表[已审报表项目],S$1,科目余额表[科目名称],A233)-SUMIFS(科目余额表[期末贷方],科目余额表[已审报表项目],S$1,科目余额表[科目名称],A233)</f>
        <v>0</v>
      </c>
      <c r="T233" s="24">
        <f>SUMIFS(科目余额表[期末贷方],科目余额表[已审报表项目],T$1,科目余额表[科目名称],A233)-SUMIFS(科目余额表[期末借方],科目余额表[已审报表项目],T$1,科目余额表[科目名称],A233)</f>
        <v>0</v>
      </c>
    </row>
    <row r="234" spans="2:20">
      <c r="B234" s="42" t="str">
        <f t="shared" si="21"/>
        <v>—</v>
      </c>
      <c r="C234" s="55" t="str">
        <f t="shared" si="22"/>
        <v>—</v>
      </c>
      <c r="E234" s="42" t="str">
        <f t="shared" si="23"/>
        <v>—</v>
      </c>
      <c r="F234" s="42" t="str">
        <f t="shared" si="24"/>
        <v>—</v>
      </c>
      <c r="G234" s="42" t="str">
        <f t="shared" si="25"/>
        <v>—</v>
      </c>
      <c r="H234" s="42" t="str">
        <f t="shared" si="26"/>
        <v>—</v>
      </c>
      <c r="I234" s="42" t="str">
        <f t="shared" si="27"/>
        <v>—</v>
      </c>
      <c r="K234" s="24">
        <f>SUMIFS(科目余额表[期末借方],科目余额表[已审报表项目],K$1,科目余额表[科目名称],A234)-SUMIFS(科目余额表[期末贷方],科目余额表[已审报表项目],K$1,科目余额表[科目名称],A234)</f>
        <v>0</v>
      </c>
      <c r="L234" s="24">
        <f>SUMIFS(科目余额表[期末贷方],科目余额表[已审报表项目],L$1,科目余额表[科目名称],A234)-SUMIFS(科目余额表[期末借方],科目余额表[已审报表项目],L$1,科目余额表[科目名称],A234)</f>
        <v>0</v>
      </c>
      <c r="M234" s="24">
        <f>SUMIFS(科目余额表[期末借方],科目余额表[已审报表项目],M$1,科目余额表[科目名称],A234)-SUMIFS(科目余额表[期末贷方],科目余额表[已审报表项目],M$1,科目余额表[科目名称],A234)</f>
        <v>0</v>
      </c>
      <c r="N234" s="24">
        <f>SUMIFS(科目余额表[期末贷方],科目余额表[已审报表项目],N$1,科目余额表[科目名称],A234)-SUMIFS(科目余额表[期末借方],科目余额表[已审报表项目],N$1,科目余额表[科目名称],A234)</f>
        <v>0</v>
      </c>
      <c r="O234" s="24">
        <f>SUMIFS(科目余额表[期末借方],科目余额表[已审报表项目],O$1,科目余额表[科目名称],A234)-SUMIFS(科目余额表[期末贷方],科目余额表[已审报表项目],O$1,科目余额表[科目名称],A234)</f>
        <v>0</v>
      </c>
      <c r="P234" s="24">
        <f>SUMIFS(科目余额表[期末贷方],科目余额表[已审报表项目],P$1,科目余额表[科目名称],A234)-SUMIFS(科目余额表[期末借方],科目余额表[已审报表项目],P$1,科目余额表[科目名称],A234)</f>
        <v>0</v>
      </c>
      <c r="Q234" s="24">
        <f>SUMIFS(科目余额表[期末借方],科目余额表[已审报表项目],Q$1,科目余额表[科目名称],A234)-SUMIFS(科目余额表[期末贷方],科目余额表[已审报表项目],Q$1,科目余额表[科目名称],A234)</f>
        <v>0</v>
      </c>
      <c r="R234" s="24">
        <f>SUMIFS(科目余额表[期末贷方],科目余额表[已审报表项目],R$1,科目余额表[科目名称],A234)-SUMIFS(科目余额表[期末借方],科目余额表[已审报表项目],R$1,科目余额表[科目名称],A234)</f>
        <v>0</v>
      </c>
      <c r="S234" s="24">
        <f>SUMIFS(科目余额表[期末借方],科目余额表[已审报表项目],S$1,科目余额表[科目名称],A234)-SUMIFS(科目余额表[期末贷方],科目余额表[已审报表项目],S$1,科目余额表[科目名称],A234)</f>
        <v>0</v>
      </c>
      <c r="T234" s="24">
        <f>SUMIFS(科目余额表[期末贷方],科目余额表[已审报表项目],T$1,科目余额表[科目名称],A234)-SUMIFS(科目余额表[期末借方],科目余额表[已审报表项目],T$1,科目余额表[科目名称],A234)</f>
        <v>0</v>
      </c>
    </row>
    <row r="235" spans="2:20">
      <c r="B235" s="42" t="str">
        <f t="shared" si="21"/>
        <v>—</v>
      </c>
      <c r="C235" s="55" t="str">
        <f t="shared" si="22"/>
        <v>—</v>
      </c>
      <c r="E235" s="42" t="str">
        <f t="shared" si="23"/>
        <v>—</v>
      </c>
      <c r="F235" s="42" t="str">
        <f t="shared" si="24"/>
        <v>—</v>
      </c>
      <c r="G235" s="42" t="str">
        <f t="shared" si="25"/>
        <v>—</v>
      </c>
      <c r="H235" s="42" t="str">
        <f t="shared" si="26"/>
        <v>—</v>
      </c>
      <c r="I235" s="42" t="str">
        <f t="shared" si="27"/>
        <v>—</v>
      </c>
      <c r="K235" s="24">
        <f>SUMIFS(科目余额表[期末借方],科目余额表[已审报表项目],K$1,科目余额表[科目名称],A235)-SUMIFS(科目余额表[期末贷方],科目余额表[已审报表项目],K$1,科目余额表[科目名称],A235)</f>
        <v>0</v>
      </c>
      <c r="L235" s="24">
        <f>SUMIFS(科目余额表[期末贷方],科目余额表[已审报表项目],L$1,科目余额表[科目名称],A235)-SUMIFS(科目余额表[期末借方],科目余额表[已审报表项目],L$1,科目余额表[科目名称],A235)</f>
        <v>0</v>
      </c>
      <c r="M235" s="24">
        <f>SUMIFS(科目余额表[期末借方],科目余额表[已审报表项目],M$1,科目余额表[科目名称],A235)-SUMIFS(科目余额表[期末贷方],科目余额表[已审报表项目],M$1,科目余额表[科目名称],A235)</f>
        <v>0</v>
      </c>
      <c r="N235" s="24">
        <f>SUMIFS(科目余额表[期末贷方],科目余额表[已审报表项目],N$1,科目余额表[科目名称],A235)-SUMIFS(科目余额表[期末借方],科目余额表[已审报表项目],N$1,科目余额表[科目名称],A235)</f>
        <v>0</v>
      </c>
      <c r="O235" s="24">
        <f>SUMIFS(科目余额表[期末借方],科目余额表[已审报表项目],O$1,科目余额表[科目名称],A235)-SUMIFS(科目余额表[期末贷方],科目余额表[已审报表项目],O$1,科目余额表[科目名称],A235)</f>
        <v>0</v>
      </c>
      <c r="P235" s="24">
        <f>SUMIFS(科目余额表[期末贷方],科目余额表[已审报表项目],P$1,科目余额表[科目名称],A235)-SUMIFS(科目余额表[期末借方],科目余额表[已审报表项目],P$1,科目余额表[科目名称],A235)</f>
        <v>0</v>
      </c>
      <c r="Q235" s="24">
        <f>SUMIFS(科目余额表[期末借方],科目余额表[已审报表项目],Q$1,科目余额表[科目名称],A235)-SUMIFS(科目余额表[期末贷方],科目余额表[已审报表项目],Q$1,科目余额表[科目名称],A235)</f>
        <v>0</v>
      </c>
      <c r="R235" s="24">
        <f>SUMIFS(科目余额表[期末贷方],科目余额表[已审报表项目],R$1,科目余额表[科目名称],A235)-SUMIFS(科目余额表[期末借方],科目余额表[已审报表项目],R$1,科目余额表[科目名称],A235)</f>
        <v>0</v>
      </c>
      <c r="S235" s="24">
        <f>SUMIFS(科目余额表[期末借方],科目余额表[已审报表项目],S$1,科目余额表[科目名称],A235)-SUMIFS(科目余额表[期末贷方],科目余额表[已审报表项目],S$1,科目余额表[科目名称],A235)</f>
        <v>0</v>
      </c>
      <c r="T235" s="24">
        <f>SUMIFS(科目余额表[期末贷方],科目余额表[已审报表项目],T$1,科目余额表[科目名称],A235)-SUMIFS(科目余额表[期末借方],科目余额表[已审报表项目],T$1,科目余额表[科目名称],A235)</f>
        <v>0</v>
      </c>
    </row>
    <row r="236" spans="2:20">
      <c r="B236" s="42" t="str">
        <f t="shared" si="21"/>
        <v>—</v>
      </c>
      <c r="C236" s="55" t="str">
        <f t="shared" si="22"/>
        <v>—</v>
      </c>
      <c r="E236" s="42" t="str">
        <f t="shared" si="23"/>
        <v>—</v>
      </c>
      <c r="F236" s="42" t="str">
        <f t="shared" si="24"/>
        <v>—</v>
      </c>
      <c r="G236" s="42" t="str">
        <f t="shared" si="25"/>
        <v>—</v>
      </c>
      <c r="H236" s="42" t="str">
        <f t="shared" si="26"/>
        <v>—</v>
      </c>
      <c r="I236" s="42" t="str">
        <f t="shared" si="27"/>
        <v>—</v>
      </c>
      <c r="K236" s="24">
        <f>SUMIFS(科目余额表[期末借方],科目余额表[已审报表项目],K$1,科目余额表[科目名称],A236)-SUMIFS(科目余额表[期末贷方],科目余额表[已审报表项目],K$1,科目余额表[科目名称],A236)</f>
        <v>0</v>
      </c>
      <c r="L236" s="24">
        <f>SUMIFS(科目余额表[期末贷方],科目余额表[已审报表项目],L$1,科目余额表[科目名称],A236)-SUMIFS(科目余额表[期末借方],科目余额表[已审报表项目],L$1,科目余额表[科目名称],A236)</f>
        <v>0</v>
      </c>
      <c r="M236" s="24">
        <f>SUMIFS(科目余额表[期末借方],科目余额表[已审报表项目],M$1,科目余额表[科目名称],A236)-SUMIFS(科目余额表[期末贷方],科目余额表[已审报表项目],M$1,科目余额表[科目名称],A236)</f>
        <v>0</v>
      </c>
      <c r="N236" s="24">
        <f>SUMIFS(科目余额表[期末贷方],科目余额表[已审报表项目],N$1,科目余额表[科目名称],A236)-SUMIFS(科目余额表[期末借方],科目余额表[已审报表项目],N$1,科目余额表[科目名称],A236)</f>
        <v>0</v>
      </c>
      <c r="O236" s="24">
        <f>SUMIFS(科目余额表[期末借方],科目余额表[已审报表项目],O$1,科目余额表[科目名称],A236)-SUMIFS(科目余额表[期末贷方],科目余额表[已审报表项目],O$1,科目余额表[科目名称],A236)</f>
        <v>0</v>
      </c>
      <c r="P236" s="24">
        <f>SUMIFS(科目余额表[期末贷方],科目余额表[已审报表项目],P$1,科目余额表[科目名称],A236)-SUMIFS(科目余额表[期末借方],科目余额表[已审报表项目],P$1,科目余额表[科目名称],A236)</f>
        <v>0</v>
      </c>
      <c r="Q236" s="24">
        <f>SUMIFS(科目余额表[期末借方],科目余额表[已审报表项目],Q$1,科目余额表[科目名称],A236)-SUMIFS(科目余额表[期末贷方],科目余额表[已审报表项目],Q$1,科目余额表[科目名称],A236)</f>
        <v>0</v>
      </c>
      <c r="R236" s="24">
        <f>SUMIFS(科目余额表[期末贷方],科目余额表[已审报表项目],R$1,科目余额表[科目名称],A236)-SUMIFS(科目余额表[期末借方],科目余额表[已审报表项目],R$1,科目余额表[科目名称],A236)</f>
        <v>0</v>
      </c>
      <c r="S236" s="24">
        <f>SUMIFS(科目余额表[期末借方],科目余额表[已审报表项目],S$1,科目余额表[科目名称],A236)-SUMIFS(科目余额表[期末贷方],科目余额表[已审报表项目],S$1,科目余额表[科目名称],A236)</f>
        <v>0</v>
      </c>
      <c r="T236" s="24">
        <f>SUMIFS(科目余额表[期末贷方],科目余额表[已审报表项目],T$1,科目余额表[科目名称],A236)-SUMIFS(科目余额表[期末借方],科目余额表[已审报表项目],T$1,科目余额表[科目名称],A236)</f>
        <v>0</v>
      </c>
    </row>
    <row r="237" spans="2:20">
      <c r="B237" s="42" t="str">
        <f t="shared" si="21"/>
        <v>—</v>
      </c>
      <c r="C237" s="55" t="str">
        <f t="shared" si="22"/>
        <v>—</v>
      </c>
      <c r="E237" s="42" t="str">
        <f t="shared" si="23"/>
        <v>—</v>
      </c>
      <c r="F237" s="42" t="str">
        <f t="shared" si="24"/>
        <v>—</v>
      </c>
      <c r="G237" s="42" t="str">
        <f t="shared" si="25"/>
        <v>—</v>
      </c>
      <c r="H237" s="42" t="str">
        <f t="shared" si="26"/>
        <v>—</v>
      </c>
      <c r="I237" s="42" t="str">
        <f t="shared" si="27"/>
        <v>—</v>
      </c>
      <c r="K237" s="24">
        <f>SUMIFS(科目余额表[期末借方],科目余额表[已审报表项目],K$1,科目余额表[科目名称],A237)-SUMIFS(科目余额表[期末贷方],科目余额表[已审报表项目],K$1,科目余额表[科目名称],A237)</f>
        <v>0</v>
      </c>
      <c r="L237" s="24">
        <f>SUMIFS(科目余额表[期末贷方],科目余额表[已审报表项目],L$1,科目余额表[科目名称],A237)-SUMIFS(科目余额表[期末借方],科目余额表[已审报表项目],L$1,科目余额表[科目名称],A237)</f>
        <v>0</v>
      </c>
      <c r="M237" s="24">
        <f>SUMIFS(科目余额表[期末借方],科目余额表[已审报表项目],M$1,科目余额表[科目名称],A237)-SUMIFS(科目余额表[期末贷方],科目余额表[已审报表项目],M$1,科目余额表[科目名称],A237)</f>
        <v>0</v>
      </c>
      <c r="N237" s="24">
        <f>SUMIFS(科目余额表[期末贷方],科目余额表[已审报表项目],N$1,科目余额表[科目名称],A237)-SUMIFS(科目余额表[期末借方],科目余额表[已审报表项目],N$1,科目余额表[科目名称],A237)</f>
        <v>0</v>
      </c>
      <c r="O237" s="24">
        <f>SUMIFS(科目余额表[期末借方],科目余额表[已审报表项目],O$1,科目余额表[科目名称],A237)-SUMIFS(科目余额表[期末贷方],科目余额表[已审报表项目],O$1,科目余额表[科目名称],A237)</f>
        <v>0</v>
      </c>
      <c r="P237" s="24">
        <f>SUMIFS(科目余额表[期末贷方],科目余额表[已审报表项目],P$1,科目余额表[科目名称],A237)-SUMIFS(科目余额表[期末借方],科目余额表[已审报表项目],P$1,科目余额表[科目名称],A237)</f>
        <v>0</v>
      </c>
      <c r="Q237" s="24">
        <f>SUMIFS(科目余额表[期末借方],科目余额表[已审报表项目],Q$1,科目余额表[科目名称],A237)-SUMIFS(科目余额表[期末贷方],科目余额表[已审报表项目],Q$1,科目余额表[科目名称],A237)</f>
        <v>0</v>
      </c>
      <c r="R237" s="24">
        <f>SUMIFS(科目余额表[期末贷方],科目余额表[已审报表项目],R$1,科目余额表[科目名称],A237)-SUMIFS(科目余额表[期末借方],科目余额表[已审报表项目],R$1,科目余额表[科目名称],A237)</f>
        <v>0</v>
      </c>
      <c r="S237" s="24">
        <f>SUMIFS(科目余额表[期末借方],科目余额表[已审报表项目],S$1,科目余额表[科目名称],A237)-SUMIFS(科目余额表[期末贷方],科目余额表[已审报表项目],S$1,科目余额表[科目名称],A237)</f>
        <v>0</v>
      </c>
      <c r="T237" s="24">
        <f>SUMIFS(科目余额表[期末贷方],科目余额表[已审报表项目],T$1,科目余额表[科目名称],A237)-SUMIFS(科目余额表[期末借方],科目余额表[已审报表项目],T$1,科目余额表[科目名称],A237)</f>
        <v>0</v>
      </c>
    </row>
    <row r="238" spans="2:20">
      <c r="B238" s="42" t="str">
        <f t="shared" si="21"/>
        <v>—</v>
      </c>
      <c r="C238" s="55" t="str">
        <f t="shared" si="22"/>
        <v>—</v>
      </c>
      <c r="E238" s="42" t="str">
        <f t="shared" si="23"/>
        <v>—</v>
      </c>
      <c r="F238" s="42" t="str">
        <f t="shared" si="24"/>
        <v>—</v>
      </c>
      <c r="G238" s="42" t="str">
        <f t="shared" si="25"/>
        <v>—</v>
      </c>
      <c r="H238" s="42" t="str">
        <f t="shared" si="26"/>
        <v>—</v>
      </c>
      <c r="I238" s="42" t="str">
        <f t="shared" si="27"/>
        <v>—</v>
      </c>
      <c r="K238" s="24">
        <f>SUMIFS(科目余额表[期末借方],科目余额表[已审报表项目],K$1,科目余额表[科目名称],A238)-SUMIFS(科目余额表[期末贷方],科目余额表[已审报表项目],K$1,科目余额表[科目名称],A238)</f>
        <v>0</v>
      </c>
      <c r="L238" s="24">
        <f>SUMIFS(科目余额表[期末贷方],科目余额表[已审报表项目],L$1,科目余额表[科目名称],A238)-SUMIFS(科目余额表[期末借方],科目余额表[已审报表项目],L$1,科目余额表[科目名称],A238)</f>
        <v>0</v>
      </c>
      <c r="M238" s="24">
        <f>SUMIFS(科目余额表[期末借方],科目余额表[已审报表项目],M$1,科目余额表[科目名称],A238)-SUMIFS(科目余额表[期末贷方],科目余额表[已审报表项目],M$1,科目余额表[科目名称],A238)</f>
        <v>0</v>
      </c>
      <c r="N238" s="24">
        <f>SUMIFS(科目余额表[期末贷方],科目余额表[已审报表项目],N$1,科目余额表[科目名称],A238)-SUMIFS(科目余额表[期末借方],科目余额表[已审报表项目],N$1,科目余额表[科目名称],A238)</f>
        <v>0</v>
      </c>
      <c r="O238" s="24">
        <f>SUMIFS(科目余额表[期末借方],科目余额表[已审报表项目],O$1,科目余额表[科目名称],A238)-SUMIFS(科目余额表[期末贷方],科目余额表[已审报表项目],O$1,科目余额表[科目名称],A238)</f>
        <v>0</v>
      </c>
      <c r="P238" s="24">
        <f>SUMIFS(科目余额表[期末贷方],科目余额表[已审报表项目],P$1,科目余额表[科目名称],A238)-SUMIFS(科目余额表[期末借方],科目余额表[已审报表项目],P$1,科目余额表[科目名称],A238)</f>
        <v>0</v>
      </c>
      <c r="Q238" s="24">
        <f>SUMIFS(科目余额表[期末借方],科目余额表[已审报表项目],Q$1,科目余额表[科目名称],A238)-SUMIFS(科目余额表[期末贷方],科目余额表[已审报表项目],Q$1,科目余额表[科目名称],A238)</f>
        <v>0</v>
      </c>
      <c r="R238" s="24">
        <f>SUMIFS(科目余额表[期末贷方],科目余额表[已审报表项目],R$1,科目余额表[科目名称],A238)-SUMIFS(科目余额表[期末借方],科目余额表[已审报表项目],R$1,科目余额表[科目名称],A238)</f>
        <v>0</v>
      </c>
      <c r="S238" s="24">
        <f>SUMIFS(科目余额表[期末借方],科目余额表[已审报表项目],S$1,科目余额表[科目名称],A238)-SUMIFS(科目余额表[期末贷方],科目余额表[已审报表项目],S$1,科目余额表[科目名称],A238)</f>
        <v>0</v>
      </c>
      <c r="T238" s="24">
        <f>SUMIFS(科目余额表[期末贷方],科目余额表[已审报表项目],T$1,科目余额表[科目名称],A238)-SUMIFS(科目余额表[期末借方],科目余额表[已审报表项目],T$1,科目余额表[科目名称],A238)</f>
        <v>0</v>
      </c>
    </row>
    <row r="239" spans="2:20">
      <c r="B239" s="42" t="str">
        <f t="shared" si="21"/>
        <v>—</v>
      </c>
      <c r="C239" s="55" t="str">
        <f t="shared" si="22"/>
        <v>—</v>
      </c>
      <c r="E239" s="42" t="str">
        <f t="shared" si="23"/>
        <v>—</v>
      </c>
      <c r="F239" s="42" t="str">
        <f t="shared" si="24"/>
        <v>—</v>
      </c>
      <c r="G239" s="42" t="str">
        <f t="shared" si="25"/>
        <v>—</v>
      </c>
      <c r="H239" s="42" t="str">
        <f t="shared" si="26"/>
        <v>—</v>
      </c>
      <c r="I239" s="42" t="str">
        <f t="shared" si="27"/>
        <v>—</v>
      </c>
      <c r="K239" s="24">
        <f>SUMIFS(科目余额表[期末借方],科目余额表[已审报表项目],K$1,科目余额表[科目名称],A239)-SUMIFS(科目余额表[期末贷方],科目余额表[已审报表项目],K$1,科目余额表[科目名称],A239)</f>
        <v>0</v>
      </c>
      <c r="L239" s="24">
        <f>SUMIFS(科目余额表[期末贷方],科目余额表[已审报表项目],L$1,科目余额表[科目名称],A239)-SUMIFS(科目余额表[期末借方],科目余额表[已审报表项目],L$1,科目余额表[科目名称],A239)</f>
        <v>0</v>
      </c>
      <c r="M239" s="24">
        <f>SUMIFS(科目余额表[期末借方],科目余额表[已审报表项目],M$1,科目余额表[科目名称],A239)-SUMIFS(科目余额表[期末贷方],科目余额表[已审报表项目],M$1,科目余额表[科目名称],A239)</f>
        <v>0</v>
      </c>
      <c r="N239" s="24">
        <f>SUMIFS(科目余额表[期末贷方],科目余额表[已审报表项目],N$1,科目余额表[科目名称],A239)-SUMIFS(科目余额表[期末借方],科目余额表[已审报表项目],N$1,科目余额表[科目名称],A239)</f>
        <v>0</v>
      </c>
      <c r="O239" s="24">
        <f>SUMIFS(科目余额表[期末借方],科目余额表[已审报表项目],O$1,科目余额表[科目名称],A239)-SUMIFS(科目余额表[期末贷方],科目余额表[已审报表项目],O$1,科目余额表[科目名称],A239)</f>
        <v>0</v>
      </c>
      <c r="P239" s="24">
        <f>SUMIFS(科目余额表[期末贷方],科目余额表[已审报表项目],P$1,科目余额表[科目名称],A239)-SUMIFS(科目余额表[期末借方],科目余额表[已审报表项目],P$1,科目余额表[科目名称],A239)</f>
        <v>0</v>
      </c>
      <c r="Q239" s="24">
        <f>SUMIFS(科目余额表[期末借方],科目余额表[已审报表项目],Q$1,科目余额表[科目名称],A239)-SUMIFS(科目余额表[期末贷方],科目余额表[已审报表项目],Q$1,科目余额表[科目名称],A239)</f>
        <v>0</v>
      </c>
      <c r="R239" s="24">
        <f>SUMIFS(科目余额表[期末贷方],科目余额表[已审报表项目],R$1,科目余额表[科目名称],A239)-SUMIFS(科目余额表[期末借方],科目余额表[已审报表项目],R$1,科目余额表[科目名称],A239)</f>
        <v>0</v>
      </c>
      <c r="S239" s="24">
        <f>SUMIFS(科目余额表[期末借方],科目余额表[已审报表项目],S$1,科目余额表[科目名称],A239)-SUMIFS(科目余额表[期末贷方],科目余额表[已审报表项目],S$1,科目余额表[科目名称],A239)</f>
        <v>0</v>
      </c>
      <c r="T239" s="24">
        <f>SUMIFS(科目余额表[期末贷方],科目余额表[已审报表项目],T$1,科目余额表[科目名称],A239)-SUMIFS(科目余额表[期末借方],科目余额表[已审报表项目],T$1,科目余额表[科目名称],A239)</f>
        <v>0</v>
      </c>
    </row>
    <row r="240" spans="2:20">
      <c r="B240" s="42" t="str">
        <f t="shared" si="21"/>
        <v>—</v>
      </c>
      <c r="C240" s="55" t="str">
        <f t="shared" si="22"/>
        <v>—</v>
      </c>
      <c r="E240" s="42" t="str">
        <f t="shared" si="23"/>
        <v>—</v>
      </c>
      <c r="F240" s="42" t="str">
        <f t="shared" si="24"/>
        <v>—</v>
      </c>
      <c r="G240" s="42" t="str">
        <f t="shared" si="25"/>
        <v>—</v>
      </c>
      <c r="H240" s="42" t="str">
        <f t="shared" si="26"/>
        <v>—</v>
      </c>
      <c r="I240" s="42" t="str">
        <f t="shared" si="27"/>
        <v>—</v>
      </c>
      <c r="K240" s="24">
        <f>SUMIFS(科目余额表[期末借方],科目余额表[已审报表项目],K$1,科目余额表[科目名称],A240)-SUMIFS(科目余额表[期末贷方],科目余额表[已审报表项目],K$1,科目余额表[科目名称],A240)</f>
        <v>0</v>
      </c>
      <c r="L240" s="24">
        <f>SUMIFS(科目余额表[期末贷方],科目余额表[已审报表项目],L$1,科目余额表[科目名称],A240)-SUMIFS(科目余额表[期末借方],科目余额表[已审报表项目],L$1,科目余额表[科目名称],A240)</f>
        <v>0</v>
      </c>
      <c r="M240" s="24">
        <f>SUMIFS(科目余额表[期末借方],科目余额表[已审报表项目],M$1,科目余额表[科目名称],A240)-SUMIFS(科目余额表[期末贷方],科目余额表[已审报表项目],M$1,科目余额表[科目名称],A240)</f>
        <v>0</v>
      </c>
      <c r="N240" s="24">
        <f>SUMIFS(科目余额表[期末贷方],科目余额表[已审报表项目],N$1,科目余额表[科目名称],A240)-SUMIFS(科目余额表[期末借方],科目余额表[已审报表项目],N$1,科目余额表[科目名称],A240)</f>
        <v>0</v>
      </c>
      <c r="O240" s="24">
        <f>SUMIFS(科目余额表[期末借方],科目余额表[已审报表项目],O$1,科目余额表[科目名称],A240)-SUMIFS(科目余额表[期末贷方],科目余额表[已审报表项目],O$1,科目余额表[科目名称],A240)</f>
        <v>0</v>
      </c>
      <c r="P240" s="24">
        <f>SUMIFS(科目余额表[期末贷方],科目余额表[已审报表项目],P$1,科目余额表[科目名称],A240)-SUMIFS(科目余额表[期末借方],科目余额表[已审报表项目],P$1,科目余额表[科目名称],A240)</f>
        <v>0</v>
      </c>
      <c r="Q240" s="24">
        <f>SUMIFS(科目余额表[期末借方],科目余额表[已审报表项目],Q$1,科目余额表[科目名称],A240)-SUMIFS(科目余额表[期末贷方],科目余额表[已审报表项目],Q$1,科目余额表[科目名称],A240)</f>
        <v>0</v>
      </c>
      <c r="R240" s="24">
        <f>SUMIFS(科目余额表[期末贷方],科目余额表[已审报表项目],R$1,科目余额表[科目名称],A240)-SUMIFS(科目余额表[期末借方],科目余额表[已审报表项目],R$1,科目余额表[科目名称],A240)</f>
        <v>0</v>
      </c>
      <c r="S240" s="24">
        <f>SUMIFS(科目余额表[期末借方],科目余额表[已审报表项目],S$1,科目余额表[科目名称],A240)-SUMIFS(科目余额表[期末贷方],科目余额表[已审报表项目],S$1,科目余额表[科目名称],A240)</f>
        <v>0</v>
      </c>
      <c r="T240" s="24">
        <f>SUMIFS(科目余额表[期末贷方],科目余额表[已审报表项目],T$1,科目余额表[科目名称],A240)-SUMIFS(科目余额表[期末借方],科目余额表[已审报表项目],T$1,科目余额表[科目名称],A240)</f>
        <v>0</v>
      </c>
    </row>
    <row r="241" spans="2:20">
      <c r="B241" s="42" t="str">
        <f t="shared" si="21"/>
        <v>—</v>
      </c>
      <c r="C241" s="55" t="str">
        <f t="shared" si="22"/>
        <v>—</v>
      </c>
      <c r="E241" s="42" t="str">
        <f t="shared" si="23"/>
        <v>—</v>
      </c>
      <c r="F241" s="42" t="str">
        <f t="shared" si="24"/>
        <v>—</v>
      </c>
      <c r="G241" s="42" t="str">
        <f t="shared" si="25"/>
        <v>—</v>
      </c>
      <c r="H241" s="42" t="str">
        <f t="shared" si="26"/>
        <v>—</v>
      </c>
      <c r="I241" s="42" t="str">
        <f t="shared" si="27"/>
        <v>—</v>
      </c>
      <c r="K241" s="24">
        <f>SUMIFS(科目余额表[期末借方],科目余额表[已审报表项目],K$1,科目余额表[科目名称],A241)-SUMIFS(科目余额表[期末贷方],科目余额表[已审报表项目],K$1,科目余额表[科目名称],A241)</f>
        <v>0</v>
      </c>
      <c r="L241" s="24">
        <f>SUMIFS(科目余额表[期末贷方],科目余额表[已审报表项目],L$1,科目余额表[科目名称],A241)-SUMIFS(科目余额表[期末借方],科目余额表[已审报表项目],L$1,科目余额表[科目名称],A241)</f>
        <v>0</v>
      </c>
      <c r="M241" s="24">
        <f>SUMIFS(科目余额表[期末借方],科目余额表[已审报表项目],M$1,科目余额表[科目名称],A241)-SUMIFS(科目余额表[期末贷方],科目余额表[已审报表项目],M$1,科目余额表[科目名称],A241)</f>
        <v>0</v>
      </c>
      <c r="N241" s="24">
        <f>SUMIFS(科目余额表[期末贷方],科目余额表[已审报表项目],N$1,科目余额表[科目名称],A241)-SUMIFS(科目余额表[期末借方],科目余额表[已审报表项目],N$1,科目余额表[科目名称],A241)</f>
        <v>0</v>
      </c>
      <c r="O241" s="24">
        <f>SUMIFS(科目余额表[期末借方],科目余额表[已审报表项目],O$1,科目余额表[科目名称],A241)-SUMIFS(科目余额表[期末贷方],科目余额表[已审报表项目],O$1,科目余额表[科目名称],A241)</f>
        <v>0</v>
      </c>
      <c r="P241" s="24">
        <f>SUMIFS(科目余额表[期末贷方],科目余额表[已审报表项目],P$1,科目余额表[科目名称],A241)-SUMIFS(科目余额表[期末借方],科目余额表[已审报表项目],P$1,科目余额表[科目名称],A241)</f>
        <v>0</v>
      </c>
      <c r="Q241" s="24">
        <f>SUMIFS(科目余额表[期末借方],科目余额表[已审报表项目],Q$1,科目余额表[科目名称],A241)-SUMIFS(科目余额表[期末贷方],科目余额表[已审报表项目],Q$1,科目余额表[科目名称],A241)</f>
        <v>0</v>
      </c>
      <c r="R241" s="24">
        <f>SUMIFS(科目余额表[期末贷方],科目余额表[已审报表项目],R$1,科目余额表[科目名称],A241)-SUMIFS(科目余额表[期末借方],科目余额表[已审报表项目],R$1,科目余额表[科目名称],A241)</f>
        <v>0</v>
      </c>
      <c r="S241" s="24">
        <f>SUMIFS(科目余额表[期末借方],科目余额表[已审报表项目],S$1,科目余额表[科目名称],A241)-SUMIFS(科目余额表[期末贷方],科目余额表[已审报表项目],S$1,科目余额表[科目名称],A241)</f>
        <v>0</v>
      </c>
      <c r="T241" s="24">
        <f>SUMIFS(科目余额表[期末贷方],科目余额表[已审报表项目],T$1,科目余额表[科目名称],A241)-SUMIFS(科目余额表[期末借方],科目余额表[已审报表项目],T$1,科目余额表[科目名称],A241)</f>
        <v>0</v>
      </c>
    </row>
    <row r="242" spans="2:20">
      <c r="B242" s="42" t="str">
        <f t="shared" si="21"/>
        <v>—</v>
      </c>
      <c r="C242" s="55" t="str">
        <f t="shared" si="22"/>
        <v>—</v>
      </c>
      <c r="E242" s="42" t="str">
        <f t="shared" si="23"/>
        <v>—</v>
      </c>
      <c r="F242" s="42" t="str">
        <f t="shared" si="24"/>
        <v>—</v>
      </c>
      <c r="G242" s="42" t="str">
        <f t="shared" si="25"/>
        <v>—</v>
      </c>
      <c r="H242" s="42" t="str">
        <f t="shared" si="26"/>
        <v>—</v>
      </c>
      <c r="I242" s="42" t="str">
        <f t="shared" si="27"/>
        <v>—</v>
      </c>
      <c r="K242" s="24">
        <f>SUMIFS(科目余额表[期末借方],科目余额表[已审报表项目],K$1,科目余额表[科目名称],A242)-SUMIFS(科目余额表[期末贷方],科目余额表[已审报表项目],K$1,科目余额表[科目名称],A242)</f>
        <v>0</v>
      </c>
      <c r="L242" s="24">
        <f>SUMIFS(科目余额表[期末贷方],科目余额表[已审报表项目],L$1,科目余额表[科目名称],A242)-SUMIFS(科目余额表[期末借方],科目余额表[已审报表项目],L$1,科目余额表[科目名称],A242)</f>
        <v>0</v>
      </c>
      <c r="M242" s="24">
        <f>SUMIFS(科目余额表[期末借方],科目余额表[已审报表项目],M$1,科目余额表[科目名称],A242)-SUMIFS(科目余额表[期末贷方],科目余额表[已审报表项目],M$1,科目余额表[科目名称],A242)</f>
        <v>0</v>
      </c>
      <c r="N242" s="24">
        <f>SUMIFS(科目余额表[期末贷方],科目余额表[已审报表项目],N$1,科目余额表[科目名称],A242)-SUMIFS(科目余额表[期末借方],科目余额表[已审报表项目],N$1,科目余额表[科目名称],A242)</f>
        <v>0</v>
      </c>
      <c r="O242" s="24">
        <f>SUMIFS(科目余额表[期末借方],科目余额表[已审报表项目],O$1,科目余额表[科目名称],A242)-SUMIFS(科目余额表[期末贷方],科目余额表[已审报表项目],O$1,科目余额表[科目名称],A242)</f>
        <v>0</v>
      </c>
      <c r="P242" s="24">
        <f>SUMIFS(科目余额表[期末贷方],科目余额表[已审报表项目],P$1,科目余额表[科目名称],A242)-SUMIFS(科目余额表[期末借方],科目余额表[已审报表项目],P$1,科目余额表[科目名称],A242)</f>
        <v>0</v>
      </c>
      <c r="Q242" s="24">
        <f>SUMIFS(科目余额表[期末借方],科目余额表[已审报表项目],Q$1,科目余额表[科目名称],A242)-SUMIFS(科目余额表[期末贷方],科目余额表[已审报表项目],Q$1,科目余额表[科目名称],A242)</f>
        <v>0</v>
      </c>
      <c r="R242" s="24">
        <f>SUMIFS(科目余额表[期末贷方],科目余额表[已审报表项目],R$1,科目余额表[科目名称],A242)-SUMIFS(科目余额表[期末借方],科目余额表[已审报表项目],R$1,科目余额表[科目名称],A242)</f>
        <v>0</v>
      </c>
      <c r="S242" s="24">
        <f>SUMIFS(科目余额表[期末借方],科目余额表[已审报表项目],S$1,科目余额表[科目名称],A242)-SUMIFS(科目余额表[期末贷方],科目余额表[已审报表项目],S$1,科目余额表[科目名称],A242)</f>
        <v>0</v>
      </c>
      <c r="T242" s="24">
        <f>SUMIFS(科目余额表[期末贷方],科目余额表[已审报表项目],T$1,科目余额表[科目名称],A242)-SUMIFS(科目余额表[期末借方],科目余额表[已审报表项目],T$1,科目余额表[科目名称],A242)</f>
        <v>0</v>
      </c>
    </row>
    <row r="243" spans="2:20">
      <c r="B243" s="42" t="str">
        <f t="shared" si="21"/>
        <v>—</v>
      </c>
      <c r="C243" s="55" t="str">
        <f t="shared" si="22"/>
        <v>—</v>
      </c>
      <c r="E243" s="42" t="str">
        <f t="shared" si="23"/>
        <v>—</v>
      </c>
      <c r="F243" s="42" t="str">
        <f t="shared" si="24"/>
        <v>—</v>
      </c>
      <c r="G243" s="42" t="str">
        <f t="shared" si="25"/>
        <v>—</v>
      </c>
      <c r="H243" s="42" t="str">
        <f t="shared" si="26"/>
        <v>—</v>
      </c>
      <c r="I243" s="42" t="str">
        <f t="shared" si="27"/>
        <v>—</v>
      </c>
      <c r="K243" s="24">
        <f>SUMIFS(科目余额表[期末借方],科目余额表[已审报表项目],K$1,科目余额表[科目名称],A243)-SUMIFS(科目余额表[期末贷方],科目余额表[已审报表项目],K$1,科目余额表[科目名称],A243)</f>
        <v>0</v>
      </c>
      <c r="L243" s="24">
        <f>SUMIFS(科目余额表[期末贷方],科目余额表[已审报表项目],L$1,科目余额表[科目名称],A243)-SUMIFS(科目余额表[期末借方],科目余额表[已审报表项目],L$1,科目余额表[科目名称],A243)</f>
        <v>0</v>
      </c>
      <c r="M243" s="24">
        <f>SUMIFS(科目余额表[期末借方],科目余额表[已审报表项目],M$1,科目余额表[科目名称],A243)-SUMIFS(科目余额表[期末贷方],科目余额表[已审报表项目],M$1,科目余额表[科目名称],A243)</f>
        <v>0</v>
      </c>
      <c r="N243" s="24">
        <f>SUMIFS(科目余额表[期末贷方],科目余额表[已审报表项目],N$1,科目余额表[科目名称],A243)-SUMIFS(科目余额表[期末借方],科目余额表[已审报表项目],N$1,科目余额表[科目名称],A243)</f>
        <v>0</v>
      </c>
      <c r="O243" s="24">
        <f>SUMIFS(科目余额表[期末借方],科目余额表[已审报表项目],O$1,科目余额表[科目名称],A243)-SUMIFS(科目余额表[期末贷方],科目余额表[已审报表项目],O$1,科目余额表[科目名称],A243)</f>
        <v>0</v>
      </c>
      <c r="P243" s="24">
        <f>SUMIFS(科目余额表[期末贷方],科目余额表[已审报表项目],P$1,科目余额表[科目名称],A243)-SUMIFS(科目余额表[期末借方],科目余额表[已审报表项目],P$1,科目余额表[科目名称],A243)</f>
        <v>0</v>
      </c>
      <c r="Q243" s="24">
        <f>SUMIFS(科目余额表[期末借方],科目余额表[已审报表项目],Q$1,科目余额表[科目名称],A243)-SUMIFS(科目余额表[期末贷方],科目余额表[已审报表项目],Q$1,科目余额表[科目名称],A243)</f>
        <v>0</v>
      </c>
      <c r="R243" s="24">
        <f>SUMIFS(科目余额表[期末贷方],科目余额表[已审报表项目],R$1,科目余额表[科目名称],A243)-SUMIFS(科目余额表[期末借方],科目余额表[已审报表项目],R$1,科目余额表[科目名称],A243)</f>
        <v>0</v>
      </c>
      <c r="S243" s="24">
        <f>SUMIFS(科目余额表[期末借方],科目余额表[已审报表项目],S$1,科目余额表[科目名称],A243)-SUMIFS(科目余额表[期末贷方],科目余额表[已审报表项目],S$1,科目余额表[科目名称],A243)</f>
        <v>0</v>
      </c>
      <c r="T243" s="24">
        <f>SUMIFS(科目余额表[期末贷方],科目余额表[已审报表项目],T$1,科目余额表[科目名称],A243)-SUMIFS(科目余额表[期末借方],科目余额表[已审报表项目],T$1,科目余额表[科目名称],A243)</f>
        <v>0</v>
      </c>
    </row>
    <row r="244" spans="2:20">
      <c r="B244" s="42" t="str">
        <f t="shared" si="21"/>
        <v>—</v>
      </c>
      <c r="C244" s="55" t="str">
        <f t="shared" si="22"/>
        <v>—</v>
      </c>
      <c r="E244" s="42" t="str">
        <f t="shared" si="23"/>
        <v>—</v>
      </c>
      <c r="F244" s="42" t="str">
        <f t="shared" si="24"/>
        <v>—</v>
      </c>
      <c r="G244" s="42" t="str">
        <f t="shared" si="25"/>
        <v>—</v>
      </c>
      <c r="H244" s="42" t="str">
        <f t="shared" si="26"/>
        <v>—</v>
      </c>
      <c r="I244" s="42" t="str">
        <f t="shared" si="27"/>
        <v>—</v>
      </c>
      <c r="K244" s="24">
        <f>SUMIFS(科目余额表[期末借方],科目余额表[已审报表项目],K$1,科目余额表[科目名称],A244)-SUMIFS(科目余额表[期末贷方],科目余额表[已审报表项目],K$1,科目余额表[科目名称],A244)</f>
        <v>0</v>
      </c>
      <c r="L244" s="24">
        <f>SUMIFS(科目余额表[期末贷方],科目余额表[已审报表项目],L$1,科目余额表[科目名称],A244)-SUMIFS(科目余额表[期末借方],科目余额表[已审报表项目],L$1,科目余额表[科目名称],A244)</f>
        <v>0</v>
      </c>
      <c r="M244" s="24">
        <f>SUMIFS(科目余额表[期末借方],科目余额表[已审报表项目],M$1,科目余额表[科目名称],A244)-SUMIFS(科目余额表[期末贷方],科目余额表[已审报表项目],M$1,科目余额表[科目名称],A244)</f>
        <v>0</v>
      </c>
      <c r="N244" s="24">
        <f>SUMIFS(科目余额表[期末贷方],科目余额表[已审报表项目],N$1,科目余额表[科目名称],A244)-SUMIFS(科目余额表[期末借方],科目余额表[已审报表项目],N$1,科目余额表[科目名称],A244)</f>
        <v>0</v>
      </c>
      <c r="O244" s="24">
        <f>SUMIFS(科目余额表[期末借方],科目余额表[已审报表项目],O$1,科目余额表[科目名称],A244)-SUMIFS(科目余额表[期末贷方],科目余额表[已审报表项目],O$1,科目余额表[科目名称],A244)</f>
        <v>0</v>
      </c>
      <c r="P244" s="24">
        <f>SUMIFS(科目余额表[期末贷方],科目余额表[已审报表项目],P$1,科目余额表[科目名称],A244)-SUMIFS(科目余额表[期末借方],科目余额表[已审报表项目],P$1,科目余额表[科目名称],A244)</f>
        <v>0</v>
      </c>
      <c r="Q244" s="24">
        <f>SUMIFS(科目余额表[期末借方],科目余额表[已审报表项目],Q$1,科目余额表[科目名称],A244)-SUMIFS(科目余额表[期末贷方],科目余额表[已审报表项目],Q$1,科目余额表[科目名称],A244)</f>
        <v>0</v>
      </c>
      <c r="R244" s="24">
        <f>SUMIFS(科目余额表[期末贷方],科目余额表[已审报表项目],R$1,科目余额表[科目名称],A244)-SUMIFS(科目余额表[期末借方],科目余额表[已审报表项目],R$1,科目余额表[科目名称],A244)</f>
        <v>0</v>
      </c>
      <c r="S244" s="24">
        <f>SUMIFS(科目余额表[期末借方],科目余额表[已审报表项目],S$1,科目余额表[科目名称],A244)-SUMIFS(科目余额表[期末贷方],科目余额表[已审报表项目],S$1,科目余额表[科目名称],A244)</f>
        <v>0</v>
      </c>
      <c r="T244" s="24">
        <f>SUMIFS(科目余额表[期末贷方],科目余额表[已审报表项目],T$1,科目余额表[科目名称],A244)-SUMIFS(科目余额表[期末借方],科目余额表[已审报表项目],T$1,科目余额表[科目名称],A244)</f>
        <v>0</v>
      </c>
    </row>
    <row r="245" spans="2:20">
      <c r="B245" s="42" t="str">
        <f t="shared" si="21"/>
        <v>—</v>
      </c>
      <c r="C245" s="55" t="str">
        <f t="shared" si="22"/>
        <v>—</v>
      </c>
      <c r="E245" s="42" t="str">
        <f t="shared" si="23"/>
        <v>—</v>
      </c>
      <c r="F245" s="42" t="str">
        <f t="shared" si="24"/>
        <v>—</v>
      </c>
      <c r="G245" s="42" t="str">
        <f t="shared" si="25"/>
        <v>—</v>
      </c>
      <c r="H245" s="42" t="str">
        <f t="shared" si="26"/>
        <v>—</v>
      </c>
      <c r="I245" s="42" t="str">
        <f t="shared" si="27"/>
        <v>—</v>
      </c>
      <c r="K245" s="24">
        <f>SUMIFS(科目余额表[期末借方],科目余额表[已审报表项目],K$1,科目余额表[科目名称],A245)-SUMIFS(科目余额表[期末贷方],科目余额表[已审报表项目],K$1,科目余额表[科目名称],A245)</f>
        <v>0</v>
      </c>
      <c r="L245" s="24">
        <f>SUMIFS(科目余额表[期末贷方],科目余额表[已审报表项目],L$1,科目余额表[科目名称],A245)-SUMIFS(科目余额表[期末借方],科目余额表[已审报表项目],L$1,科目余额表[科目名称],A245)</f>
        <v>0</v>
      </c>
      <c r="M245" s="24">
        <f>SUMIFS(科目余额表[期末借方],科目余额表[已审报表项目],M$1,科目余额表[科目名称],A245)-SUMIFS(科目余额表[期末贷方],科目余额表[已审报表项目],M$1,科目余额表[科目名称],A245)</f>
        <v>0</v>
      </c>
      <c r="N245" s="24">
        <f>SUMIFS(科目余额表[期末贷方],科目余额表[已审报表项目],N$1,科目余额表[科目名称],A245)-SUMIFS(科目余额表[期末借方],科目余额表[已审报表项目],N$1,科目余额表[科目名称],A245)</f>
        <v>0</v>
      </c>
      <c r="O245" s="24">
        <f>SUMIFS(科目余额表[期末借方],科目余额表[已审报表项目],O$1,科目余额表[科目名称],A245)-SUMIFS(科目余额表[期末贷方],科目余额表[已审报表项目],O$1,科目余额表[科目名称],A245)</f>
        <v>0</v>
      </c>
      <c r="P245" s="24">
        <f>SUMIFS(科目余额表[期末贷方],科目余额表[已审报表项目],P$1,科目余额表[科目名称],A245)-SUMIFS(科目余额表[期末借方],科目余额表[已审报表项目],P$1,科目余额表[科目名称],A245)</f>
        <v>0</v>
      </c>
      <c r="Q245" s="24">
        <f>SUMIFS(科目余额表[期末借方],科目余额表[已审报表项目],Q$1,科目余额表[科目名称],A245)-SUMIFS(科目余额表[期末贷方],科目余额表[已审报表项目],Q$1,科目余额表[科目名称],A245)</f>
        <v>0</v>
      </c>
      <c r="R245" s="24">
        <f>SUMIFS(科目余额表[期末贷方],科目余额表[已审报表项目],R$1,科目余额表[科目名称],A245)-SUMIFS(科目余额表[期末借方],科目余额表[已审报表项目],R$1,科目余额表[科目名称],A245)</f>
        <v>0</v>
      </c>
      <c r="S245" s="24">
        <f>SUMIFS(科目余额表[期末借方],科目余额表[已审报表项目],S$1,科目余额表[科目名称],A245)-SUMIFS(科目余额表[期末贷方],科目余额表[已审报表项目],S$1,科目余额表[科目名称],A245)</f>
        <v>0</v>
      </c>
      <c r="T245" s="24">
        <f>SUMIFS(科目余额表[期末贷方],科目余额表[已审报表项目],T$1,科目余额表[科目名称],A245)-SUMIFS(科目余额表[期末借方],科目余额表[已审报表项目],T$1,科目余额表[科目名称],A245)</f>
        <v>0</v>
      </c>
    </row>
    <row r="246" spans="2:20">
      <c r="B246" s="42" t="str">
        <f t="shared" si="21"/>
        <v>—</v>
      </c>
      <c r="C246" s="55" t="str">
        <f t="shared" si="22"/>
        <v>—</v>
      </c>
      <c r="E246" s="42" t="str">
        <f t="shared" si="23"/>
        <v>—</v>
      </c>
      <c r="F246" s="42" t="str">
        <f t="shared" si="24"/>
        <v>—</v>
      </c>
      <c r="G246" s="42" t="str">
        <f t="shared" si="25"/>
        <v>—</v>
      </c>
      <c r="H246" s="42" t="str">
        <f t="shared" si="26"/>
        <v>—</v>
      </c>
      <c r="I246" s="42" t="str">
        <f t="shared" si="27"/>
        <v>—</v>
      </c>
      <c r="K246" s="24">
        <f>SUMIFS(科目余额表[期末借方],科目余额表[已审报表项目],K$1,科目余额表[科目名称],A246)-SUMIFS(科目余额表[期末贷方],科目余额表[已审报表项目],K$1,科目余额表[科目名称],A246)</f>
        <v>0</v>
      </c>
      <c r="L246" s="24">
        <f>SUMIFS(科目余额表[期末贷方],科目余额表[已审报表项目],L$1,科目余额表[科目名称],A246)-SUMIFS(科目余额表[期末借方],科目余额表[已审报表项目],L$1,科目余额表[科目名称],A246)</f>
        <v>0</v>
      </c>
      <c r="M246" s="24">
        <f>SUMIFS(科目余额表[期末借方],科目余额表[已审报表项目],M$1,科目余额表[科目名称],A246)-SUMIFS(科目余额表[期末贷方],科目余额表[已审报表项目],M$1,科目余额表[科目名称],A246)</f>
        <v>0</v>
      </c>
      <c r="N246" s="24">
        <f>SUMIFS(科目余额表[期末贷方],科目余额表[已审报表项目],N$1,科目余额表[科目名称],A246)-SUMIFS(科目余额表[期末借方],科目余额表[已审报表项目],N$1,科目余额表[科目名称],A246)</f>
        <v>0</v>
      </c>
      <c r="O246" s="24">
        <f>SUMIFS(科目余额表[期末借方],科目余额表[已审报表项目],O$1,科目余额表[科目名称],A246)-SUMIFS(科目余额表[期末贷方],科目余额表[已审报表项目],O$1,科目余额表[科目名称],A246)</f>
        <v>0</v>
      </c>
      <c r="P246" s="24">
        <f>SUMIFS(科目余额表[期末贷方],科目余额表[已审报表项目],P$1,科目余额表[科目名称],A246)-SUMIFS(科目余额表[期末借方],科目余额表[已审报表项目],P$1,科目余额表[科目名称],A246)</f>
        <v>0</v>
      </c>
      <c r="Q246" s="24">
        <f>SUMIFS(科目余额表[期末借方],科目余额表[已审报表项目],Q$1,科目余额表[科目名称],A246)-SUMIFS(科目余额表[期末贷方],科目余额表[已审报表项目],Q$1,科目余额表[科目名称],A246)</f>
        <v>0</v>
      </c>
      <c r="R246" s="24">
        <f>SUMIFS(科目余额表[期末贷方],科目余额表[已审报表项目],R$1,科目余额表[科目名称],A246)-SUMIFS(科目余额表[期末借方],科目余额表[已审报表项目],R$1,科目余额表[科目名称],A246)</f>
        <v>0</v>
      </c>
      <c r="S246" s="24">
        <f>SUMIFS(科目余额表[期末借方],科目余额表[已审报表项目],S$1,科目余额表[科目名称],A246)-SUMIFS(科目余额表[期末贷方],科目余额表[已审报表项目],S$1,科目余额表[科目名称],A246)</f>
        <v>0</v>
      </c>
      <c r="T246" s="24">
        <f>SUMIFS(科目余额表[期末贷方],科目余额表[已审报表项目],T$1,科目余额表[科目名称],A246)-SUMIFS(科目余额表[期末借方],科目余额表[已审报表项目],T$1,科目余额表[科目名称],A246)</f>
        <v>0</v>
      </c>
    </row>
    <row r="247" spans="2:20">
      <c r="B247" s="42" t="str">
        <f t="shared" si="21"/>
        <v>—</v>
      </c>
      <c r="C247" s="55" t="str">
        <f t="shared" si="22"/>
        <v>—</v>
      </c>
      <c r="E247" s="42" t="str">
        <f t="shared" si="23"/>
        <v>—</v>
      </c>
      <c r="F247" s="42" t="str">
        <f t="shared" si="24"/>
        <v>—</v>
      </c>
      <c r="G247" s="42" t="str">
        <f t="shared" si="25"/>
        <v>—</v>
      </c>
      <c r="H247" s="42" t="str">
        <f t="shared" si="26"/>
        <v>—</v>
      </c>
      <c r="I247" s="42" t="str">
        <f t="shared" si="27"/>
        <v>—</v>
      </c>
      <c r="K247" s="24">
        <f>SUMIFS(科目余额表[期末借方],科目余额表[已审报表项目],K$1,科目余额表[科目名称],A247)-SUMIFS(科目余额表[期末贷方],科目余额表[已审报表项目],K$1,科目余额表[科目名称],A247)</f>
        <v>0</v>
      </c>
      <c r="L247" s="24">
        <f>SUMIFS(科目余额表[期末贷方],科目余额表[已审报表项目],L$1,科目余额表[科目名称],A247)-SUMIFS(科目余额表[期末借方],科目余额表[已审报表项目],L$1,科目余额表[科目名称],A247)</f>
        <v>0</v>
      </c>
      <c r="M247" s="24">
        <f>SUMIFS(科目余额表[期末借方],科目余额表[已审报表项目],M$1,科目余额表[科目名称],A247)-SUMIFS(科目余额表[期末贷方],科目余额表[已审报表项目],M$1,科目余额表[科目名称],A247)</f>
        <v>0</v>
      </c>
      <c r="N247" s="24">
        <f>SUMIFS(科目余额表[期末贷方],科目余额表[已审报表项目],N$1,科目余额表[科目名称],A247)-SUMIFS(科目余额表[期末借方],科目余额表[已审报表项目],N$1,科目余额表[科目名称],A247)</f>
        <v>0</v>
      </c>
      <c r="O247" s="24">
        <f>SUMIFS(科目余额表[期末借方],科目余额表[已审报表项目],O$1,科目余额表[科目名称],A247)-SUMIFS(科目余额表[期末贷方],科目余额表[已审报表项目],O$1,科目余额表[科目名称],A247)</f>
        <v>0</v>
      </c>
      <c r="P247" s="24">
        <f>SUMIFS(科目余额表[期末贷方],科目余额表[已审报表项目],P$1,科目余额表[科目名称],A247)-SUMIFS(科目余额表[期末借方],科目余额表[已审报表项目],P$1,科目余额表[科目名称],A247)</f>
        <v>0</v>
      </c>
      <c r="Q247" s="24">
        <f>SUMIFS(科目余额表[期末借方],科目余额表[已审报表项目],Q$1,科目余额表[科目名称],A247)-SUMIFS(科目余额表[期末贷方],科目余额表[已审报表项目],Q$1,科目余额表[科目名称],A247)</f>
        <v>0</v>
      </c>
      <c r="R247" s="24">
        <f>SUMIFS(科目余额表[期末贷方],科目余额表[已审报表项目],R$1,科目余额表[科目名称],A247)-SUMIFS(科目余额表[期末借方],科目余额表[已审报表项目],R$1,科目余额表[科目名称],A247)</f>
        <v>0</v>
      </c>
      <c r="S247" s="24">
        <f>SUMIFS(科目余额表[期末借方],科目余额表[已审报表项目],S$1,科目余额表[科目名称],A247)-SUMIFS(科目余额表[期末贷方],科目余额表[已审报表项目],S$1,科目余额表[科目名称],A247)</f>
        <v>0</v>
      </c>
      <c r="T247" s="24">
        <f>SUMIFS(科目余额表[期末贷方],科目余额表[已审报表项目],T$1,科目余额表[科目名称],A247)-SUMIFS(科目余额表[期末借方],科目余额表[已审报表项目],T$1,科目余额表[科目名称],A247)</f>
        <v>0</v>
      </c>
    </row>
    <row r="248" spans="2:20">
      <c r="B248" s="42" t="str">
        <f t="shared" si="21"/>
        <v>—</v>
      </c>
      <c r="C248" s="55" t="str">
        <f t="shared" si="22"/>
        <v>—</v>
      </c>
      <c r="E248" s="42" t="str">
        <f t="shared" si="23"/>
        <v>—</v>
      </c>
      <c r="F248" s="42" t="str">
        <f t="shared" si="24"/>
        <v>—</v>
      </c>
      <c r="G248" s="42" t="str">
        <f t="shared" si="25"/>
        <v>—</v>
      </c>
      <c r="H248" s="42" t="str">
        <f t="shared" si="26"/>
        <v>—</v>
      </c>
      <c r="I248" s="42" t="str">
        <f t="shared" si="27"/>
        <v>—</v>
      </c>
      <c r="K248" s="24">
        <f>SUMIFS(科目余额表[期末借方],科目余额表[已审报表项目],K$1,科目余额表[科目名称],A248)-SUMIFS(科目余额表[期末贷方],科目余额表[已审报表项目],K$1,科目余额表[科目名称],A248)</f>
        <v>0</v>
      </c>
      <c r="L248" s="24">
        <f>SUMIFS(科目余额表[期末贷方],科目余额表[已审报表项目],L$1,科目余额表[科目名称],A248)-SUMIFS(科目余额表[期末借方],科目余额表[已审报表项目],L$1,科目余额表[科目名称],A248)</f>
        <v>0</v>
      </c>
      <c r="M248" s="24">
        <f>SUMIFS(科目余额表[期末借方],科目余额表[已审报表项目],M$1,科目余额表[科目名称],A248)-SUMIFS(科目余额表[期末贷方],科目余额表[已审报表项目],M$1,科目余额表[科目名称],A248)</f>
        <v>0</v>
      </c>
      <c r="N248" s="24">
        <f>SUMIFS(科目余额表[期末贷方],科目余额表[已审报表项目],N$1,科目余额表[科目名称],A248)-SUMIFS(科目余额表[期末借方],科目余额表[已审报表项目],N$1,科目余额表[科目名称],A248)</f>
        <v>0</v>
      </c>
      <c r="O248" s="24">
        <f>SUMIFS(科目余额表[期末借方],科目余额表[已审报表项目],O$1,科目余额表[科目名称],A248)-SUMIFS(科目余额表[期末贷方],科目余额表[已审报表项目],O$1,科目余额表[科目名称],A248)</f>
        <v>0</v>
      </c>
      <c r="P248" s="24">
        <f>SUMIFS(科目余额表[期末贷方],科目余额表[已审报表项目],P$1,科目余额表[科目名称],A248)-SUMIFS(科目余额表[期末借方],科目余额表[已审报表项目],P$1,科目余额表[科目名称],A248)</f>
        <v>0</v>
      </c>
      <c r="Q248" s="24">
        <f>SUMIFS(科目余额表[期末借方],科目余额表[已审报表项目],Q$1,科目余额表[科目名称],A248)-SUMIFS(科目余额表[期末贷方],科目余额表[已审报表项目],Q$1,科目余额表[科目名称],A248)</f>
        <v>0</v>
      </c>
      <c r="R248" s="24">
        <f>SUMIFS(科目余额表[期末贷方],科目余额表[已审报表项目],R$1,科目余额表[科目名称],A248)-SUMIFS(科目余额表[期末借方],科目余额表[已审报表项目],R$1,科目余额表[科目名称],A248)</f>
        <v>0</v>
      </c>
      <c r="S248" s="24">
        <f>SUMIFS(科目余额表[期末借方],科目余额表[已审报表项目],S$1,科目余额表[科目名称],A248)-SUMIFS(科目余额表[期末贷方],科目余额表[已审报表项目],S$1,科目余额表[科目名称],A248)</f>
        <v>0</v>
      </c>
      <c r="T248" s="24">
        <f>SUMIFS(科目余额表[期末贷方],科目余额表[已审报表项目],T$1,科目余额表[科目名称],A248)-SUMIFS(科目余额表[期末借方],科目余额表[已审报表项目],T$1,科目余额表[科目名称],A248)</f>
        <v>0</v>
      </c>
    </row>
    <row r="249" spans="2:20">
      <c r="B249" s="42" t="str">
        <f t="shared" si="21"/>
        <v>—</v>
      </c>
      <c r="C249" s="55" t="str">
        <f t="shared" si="22"/>
        <v>—</v>
      </c>
      <c r="E249" s="42" t="str">
        <f t="shared" si="23"/>
        <v>—</v>
      </c>
      <c r="F249" s="42" t="str">
        <f t="shared" si="24"/>
        <v>—</v>
      </c>
      <c r="G249" s="42" t="str">
        <f t="shared" si="25"/>
        <v>—</v>
      </c>
      <c r="H249" s="42" t="str">
        <f t="shared" si="26"/>
        <v>—</v>
      </c>
      <c r="I249" s="42" t="str">
        <f t="shared" si="27"/>
        <v>—</v>
      </c>
      <c r="K249" s="24">
        <f>SUMIFS(科目余额表[期末借方],科目余额表[已审报表项目],K$1,科目余额表[科目名称],A249)-SUMIFS(科目余额表[期末贷方],科目余额表[已审报表项目],K$1,科目余额表[科目名称],A249)</f>
        <v>0</v>
      </c>
      <c r="L249" s="24">
        <f>SUMIFS(科目余额表[期末贷方],科目余额表[已审报表项目],L$1,科目余额表[科目名称],A249)-SUMIFS(科目余额表[期末借方],科目余额表[已审报表项目],L$1,科目余额表[科目名称],A249)</f>
        <v>0</v>
      </c>
      <c r="M249" s="24">
        <f>SUMIFS(科目余额表[期末借方],科目余额表[已审报表项目],M$1,科目余额表[科目名称],A249)-SUMIFS(科目余额表[期末贷方],科目余额表[已审报表项目],M$1,科目余额表[科目名称],A249)</f>
        <v>0</v>
      </c>
      <c r="N249" s="24">
        <f>SUMIFS(科目余额表[期末贷方],科目余额表[已审报表项目],N$1,科目余额表[科目名称],A249)-SUMIFS(科目余额表[期末借方],科目余额表[已审报表项目],N$1,科目余额表[科目名称],A249)</f>
        <v>0</v>
      </c>
      <c r="O249" s="24">
        <f>SUMIFS(科目余额表[期末借方],科目余额表[已审报表项目],O$1,科目余额表[科目名称],A249)-SUMIFS(科目余额表[期末贷方],科目余额表[已审报表项目],O$1,科目余额表[科目名称],A249)</f>
        <v>0</v>
      </c>
      <c r="P249" s="24">
        <f>SUMIFS(科目余额表[期末贷方],科目余额表[已审报表项目],P$1,科目余额表[科目名称],A249)-SUMIFS(科目余额表[期末借方],科目余额表[已审报表项目],P$1,科目余额表[科目名称],A249)</f>
        <v>0</v>
      </c>
      <c r="Q249" s="24">
        <f>SUMIFS(科目余额表[期末借方],科目余额表[已审报表项目],Q$1,科目余额表[科目名称],A249)-SUMIFS(科目余额表[期末贷方],科目余额表[已审报表项目],Q$1,科目余额表[科目名称],A249)</f>
        <v>0</v>
      </c>
      <c r="R249" s="24">
        <f>SUMIFS(科目余额表[期末贷方],科目余额表[已审报表项目],R$1,科目余额表[科目名称],A249)-SUMIFS(科目余额表[期末借方],科目余额表[已审报表项目],R$1,科目余额表[科目名称],A249)</f>
        <v>0</v>
      </c>
      <c r="S249" s="24">
        <f>SUMIFS(科目余额表[期末借方],科目余额表[已审报表项目],S$1,科目余额表[科目名称],A249)-SUMIFS(科目余额表[期末贷方],科目余额表[已审报表项目],S$1,科目余额表[科目名称],A249)</f>
        <v>0</v>
      </c>
      <c r="T249" s="24">
        <f>SUMIFS(科目余额表[期末贷方],科目余额表[已审报表项目],T$1,科目余额表[科目名称],A249)-SUMIFS(科目余额表[期末借方],科目余额表[已审报表项目],T$1,科目余额表[科目名称],A249)</f>
        <v>0</v>
      </c>
    </row>
    <row r="250" spans="2:20">
      <c r="B250" s="42" t="str">
        <f t="shared" si="21"/>
        <v>—</v>
      </c>
      <c r="C250" s="55" t="str">
        <f t="shared" si="22"/>
        <v>—</v>
      </c>
      <c r="E250" s="42" t="str">
        <f t="shared" si="23"/>
        <v>—</v>
      </c>
      <c r="F250" s="42" t="str">
        <f t="shared" si="24"/>
        <v>—</v>
      </c>
      <c r="G250" s="42" t="str">
        <f t="shared" si="25"/>
        <v>—</v>
      </c>
      <c r="H250" s="42" t="str">
        <f t="shared" si="26"/>
        <v>—</v>
      </c>
      <c r="I250" s="42" t="str">
        <f t="shared" si="27"/>
        <v>—</v>
      </c>
      <c r="K250" s="24">
        <f>SUMIFS(科目余额表[期末借方],科目余额表[已审报表项目],K$1,科目余额表[科目名称],A250)-SUMIFS(科目余额表[期末贷方],科目余额表[已审报表项目],K$1,科目余额表[科目名称],A250)</f>
        <v>0</v>
      </c>
      <c r="L250" s="24">
        <f>SUMIFS(科目余额表[期末贷方],科目余额表[已审报表项目],L$1,科目余额表[科目名称],A250)-SUMIFS(科目余额表[期末借方],科目余额表[已审报表项目],L$1,科目余额表[科目名称],A250)</f>
        <v>0</v>
      </c>
      <c r="M250" s="24">
        <f>SUMIFS(科目余额表[期末借方],科目余额表[已审报表项目],M$1,科目余额表[科目名称],A250)-SUMIFS(科目余额表[期末贷方],科目余额表[已审报表项目],M$1,科目余额表[科目名称],A250)</f>
        <v>0</v>
      </c>
      <c r="N250" s="24">
        <f>SUMIFS(科目余额表[期末贷方],科目余额表[已审报表项目],N$1,科目余额表[科目名称],A250)-SUMIFS(科目余额表[期末借方],科目余额表[已审报表项目],N$1,科目余额表[科目名称],A250)</f>
        <v>0</v>
      </c>
      <c r="O250" s="24">
        <f>SUMIFS(科目余额表[期末借方],科目余额表[已审报表项目],O$1,科目余额表[科目名称],A250)-SUMIFS(科目余额表[期末贷方],科目余额表[已审报表项目],O$1,科目余额表[科目名称],A250)</f>
        <v>0</v>
      </c>
      <c r="P250" s="24">
        <f>SUMIFS(科目余额表[期末贷方],科目余额表[已审报表项目],P$1,科目余额表[科目名称],A250)-SUMIFS(科目余额表[期末借方],科目余额表[已审报表项目],P$1,科目余额表[科目名称],A250)</f>
        <v>0</v>
      </c>
      <c r="Q250" s="24">
        <f>SUMIFS(科目余额表[期末借方],科目余额表[已审报表项目],Q$1,科目余额表[科目名称],A250)-SUMIFS(科目余额表[期末贷方],科目余额表[已审报表项目],Q$1,科目余额表[科目名称],A250)</f>
        <v>0</v>
      </c>
      <c r="R250" s="24">
        <f>SUMIFS(科目余额表[期末贷方],科目余额表[已审报表项目],R$1,科目余额表[科目名称],A250)-SUMIFS(科目余额表[期末借方],科目余额表[已审报表项目],R$1,科目余额表[科目名称],A250)</f>
        <v>0</v>
      </c>
      <c r="S250" s="24">
        <f>SUMIFS(科目余额表[期末借方],科目余额表[已审报表项目],S$1,科目余额表[科目名称],A250)-SUMIFS(科目余额表[期末贷方],科目余额表[已审报表项目],S$1,科目余额表[科目名称],A250)</f>
        <v>0</v>
      </c>
      <c r="T250" s="24">
        <f>SUMIFS(科目余额表[期末贷方],科目余额表[已审报表项目],T$1,科目余额表[科目名称],A250)-SUMIFS(科目余额表[期末借方],科目余额表[已审报表项目],T$1,科目余额表[科目名称],A250)</f>
        <v>0</v>
      </c>
    </row>
    <row r="251" spans="2:20">
      <c r="B251" s="42" t="str">
        <f t="shared" si="21"/>
        <v>—</v>
      </c>
      <c r="C251" s="55" t="str">
        <f t="shared" si="22"/>
        <v>—</v>
      </c>
      <c r="E251" s="42" t="str">
        <f t="shared" si="23"/>
        <v>—</v>
      </c>
      <c r="F251" s="42" t="str">
        <f t="shared" si="24"/>
        <v>—</v>
      </c>
      <c r="G251" s="42" t="str">
        <f t="shared" si="25"/>
        <v>—</v>
      </c>
      <c r="H251" s="42" t="str">
        <f t="shared" si="26"/>
        <v>—</v>
      </c>
      <c r="I251" s="42" t="str">
        <f t="shared" si="27"/>
        <v>—</v>
      </c>
      <c r="K251" s="24">
        <f>SUMIFS(科目余额表[期末借方],科目余额表[已审报表项目],K$1,科目余额表[科目名称],A251)-SUMIFS(科目余额表[期末贷方],科目余额表[已审报表项目],K$1,科目余额表[科目名称],A251)</f>
        <v>0</v>
      </c>
      <c r="L251" s="24">
        <f>SUMIFS(科目余额表[期末贷方],科目余额表[已审报表项目],L$1,科目余额表[科目名称],A251)-SUMIFS(科目余额表[期末借方],科目余额表[已审报表项目],L$1,科目余额表[科目名称],A251)</f>
        <v>0</v>
      </c>
      <c r="M251" s="24">
        <f>SUMIFS(科目余额表[期末借方],科目余额表[已审报表项目],M$1,科目余额表[科目名称],A251)-SUMIFS(科目余额表[期末贷方],科目余额表[已审报表项目],M$1,科目余额表[科目名称],A251)</f>
        <v>0</v>
      </c>
      <c r="N251" s="24">
        <f>SUMIFS(科目余额表[期末贷方],科目余额表[已审报表项目],N$1,科目余额表[科目名称],A251)-SUMIFS(科目余额表[期末借方],科目余额表[已审报表项目],N$1,科目余额表[科目名称],A251)</f>
        <v>0</v>
      </c>
      <c r="O251" s="24">
        <f>SUMIFS(科目余额表[期末借方],科目余额表[已审报表项目],O$1,科目余额表[科目名称],A251)-SUMIFS(科目余额表[期末贷方],科目余额表[已审报表项目],O$1,科目余额表[科目名称],A251)</f>
        <v>0</v>
      </c>
      <c r="P251" s="24">
        <f>SUMIFS(科目余额表[期末贷方],科目余额表[已审报表项目],P$1,科目余额表[科目名称],A251)-SUMIFS(科目余额表[期末借方],科目余额表[已审报表项目],P$1,科目余额表[科目名称],A251)</f>
        <v>0</v>
      </c>
      <c r="Q251" s="24">
        <f>SUMIFS(科目余额表[期末借方],科目余额表[已审报表项目],Q$1,科目余额表[科目名称],A251)-SUMIFS(科目余额表[期末贷方],科目余额表[已审报表项目],Q$1,科目余额表[科目名称],A251)</f>
        <v>0</v>
      </c>
      <c r="R251" s="24">
        <f>SUMIFS(科目余额表[期末贷方],科目余额表[已审报表项目],R$1,科目余额表[科目名称],A251)-SUMIFS(科目余额表[期末借方],科目余额表[已审报表项目],R$1,科目余额表[科目名称],A251)</f>
        <v>0</v>
      </c>
      <c r="S251" s="24">
        <f>SUMIFS(科目余额表[期末借方],科目余额表[已审报表项目],S$1,科目余额表[科目名称],A251)-SUMIFS(科目余额表[期末贷方],科目余额表[已审报表项目],S$1,科目余额表[科目名称],A251)</f>
        <v>0</v>
      </c>
      <c r="T251" s="24">
        <f>SUMIFS(科目余额表[期末贷方],科目余额表[已审报表项目],T$1,科目余额表[科目名称],A251)-SUMIFS(科目余额表[期末借方],科目余额表[已审报表项目],T$1,科目余额表[科目名称],A251)</f>
        <v>0</v>
      </c>
    </row>
  </sheetData>
  <autoFilter ref="A1:C251" xr:uid="{9321AE6D-25EA-4663-A442-94FDAA0ECBAE}"/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4"/>
  <sheetViews>
    <sheetView zoomScaleNormal="100" workbookViewId="0"/>
  </sheetViews>
  <sheetFormatPr defaultColWidth="9" defaultRowHeight="13.9"/>
  <cols>
    <col min="1" max="5" width="15.59765625" style="23" customWidth="1"/>
    <col min="6" max="6" width="5.59765625" style="23" customWidth="1"/>
    <col min="7" max="7" width="30.59765625" style="23" customWidth="1"/>
    <col min="8" max="10" width="15.59765625" style="23" customWidth="1"/>
    <col min="11" max="11" width="70.59765625" style="23" customWidth="1"/>
    <col min="12" max="16384" width="9" style="23"/>
  </cols>
  <sheetData>
    <row r="1" spans="1:11">
      <c r="A1" s="23" t="s">
        <v>480</v>
      </c>
      <c r="G1" s="23" t="s">
        <v>453</v>
      </c>
    </row>
    <row r="2" spans="1:11">
      <c r="A2" s="26" t="s">
        <v>454</v>
      </c>
      <c r="B2" s="26" t="s">
        <v>166</v>
      </c>
      <c r="C2" s="90" t="s">
        <v>455</v>
      </c>
      <c r="D2" s="26" t="s">
        <v>20</v>
      </c>
      <c r="E2" s="26" t="s">
        <v>452</v>
      </c>
      <c r="G2" s="26" t="s">
        <v>181</v>
      </c>
      <c r="H2" s="26" t="s">
        <v>436</v>
      </c>
      <c r="I2" s="26" t="s">
        <v>182</v>
      </c>
    </row>
    <row r="3" spans="1:11">
      <c r="A3" s="27" t="s">
        <v>47</v>
      </c>
      <c r="B3" s="28">
        <f>SUMIF(科目余额表[测算项目],A3,科目余额表[本期贷方])</f>
        <v>615381</v>
      </c>
      <c r="C3" s="28"/>
      <c r="D3" s="28"/>
      <c r="E3" s="27"/>
      <c r="G3" s="27" t="s">
        <v>183</v>
      </c>
      <c r="H3" s="56">
        <f>IFERROR(B6/(B3+B5),0)</f>
        <v>6.9999999999999993E-2</v>
      </c>
      <c r="I3" s="27" t="s">
        <v>437</v>
      </c>
    </row>
    <row r="4" spans="1:11">
      <c r="A4" s="27" t="s">
        <v>167</v>
      </c>
      <c r="B4" s="28">
        <f>SUMIF(科目余额表[测算项目],A4,科目余额表[本期贷方])</f>
        <v>0</v>
      </c>
      <c r="C4" s="28"/>
      <c r="D4" s="28"/>
      <c r="E4" s="27"/>
      <c r="G4" s="27" t="s">
        <v>184</v>
      </c>
      <c r="H4" s="56">
        <f>IFERROR(B7/(B3+B5),0)</f>
        <v>0.03</v>
      </c>
      <c r="I4" s="27" t="s">
        <v>437</v>
      </c>
    </row>
    <row r="5" spans="1:11">
      <c r="A5" s="27" t="s">
        <v>168</v>
      </c>
      <c r="B5" s="28">
        <f>SUMIF(科目余额表[测算项目],A5,科目余额表[本期贷方])</f>
        <v>0</v>
      </c>
      <c r="C5" s="28">
        <f>SUMIF(科目余额表[测算项目],"税-消费税",科目余额表[本期借方])</f>
        <v>0</v>
      </c>
      <c r="D5" s="28">
        <f t="shared" ref="D5:D22" si="0">B5-C5</f>
        <v>0</v>
      </c>
      <c r="E5" s="27"/>
      <c r="G5" s="27" t="s">
        <v>185</v>
      </c>
      <c r="H5" s="56">
        <f>IFERROR(B8/(B3+B5),0)</f>
        <v>0.02</v>
      </c>
      <c r="I5" s="27" t="s">
        <v>437</v>
      </c>
    </row>
    <row r="6" spans="1:11">
      <c r="A6" s="27" t="s">
        <v>48</v>
      </c>
      <c r="B6" s="28">
        <f>SUMIF(科目余额表[测算项目],A6,科目余额表[本期贷方])</f>
        <v>43076.67</v>
      </c>
      <c r="C6" s="28">
        <f>SUMIF(科目余额表[测算项目],"税-城建税",科目余额表[本期借方])</f>
        <v>43076.67</v>
      </c>
      <c r="D6" s="28">
        <f t="shared" si="0"/>
        <v>0</v>
      </c>
      <c r="E6" s="27"/>
    </row>
    <row r="7" spans="1:11">
      <c r="A7" s="27" t="s">
        <v>50</v>
      </c>
      <c r="B7" s="28">
        <f>SUMIF(科目余额表[测算项目],A7,科目余额表[本期贷方])</f>
        <v>18461.43</v>
      </c>
      <c r="C7" s="28">
        <f>SUMIF(科目余额表[测算项目],"税-教育",科目余额表[本期借方])</f>
        <v>18461.43</v>
      </c>
      <c r="D7" s="28">
        <f t="shared" si="0"/>
        <v>0</v>
      </c>
      <c r="E7" s="27"/>
      <c r="G7" s="23" t="s">
        <v>432</v>
      </c>
    </row>
    <row r="8" spans="1:11">
      <c r="A8" s="27" t="s">
        <v>53</v>
      </c>
      <c r="B8" s="28">
        <f>SUMIF(科目余额表[测算项目],A8,科目余额表[本期贷方])</f>
        <v>12307.62</v>
      </c>
      <c r="C8" s="28">
        <f>SUMIF(科目余额表[测算项目],"税-地方教育",科目余额表[本期借方])</f>
        <v>12307.62</v>
      </c>
      <c r="D8" s="28">
        <f t="shared" si="0"/>
        <v>0</v>
      </c>
      <c r="E8" s="27"/>
      <c r="G8" s="26" t="s">
        <v>433</v>
      </c>
      <c r="H8" s="26" t="s">
        <v>436</v>
      </c>
      <c r="I8" s="26" t="s">
        <v>182</v>
      </c>
    </row>
    <row r="9" spans="1:11">
      <c r="A9" s="27" t="s">
        <v>169</v>
      </c>
      <c r="B9" s="28">
        <f>SUMIF(科目余额表[测算项目],A9,科目余额表[本期贷方])</f>
        <v>0</v>
      </c>
      <c r="C9" s="28">
        <f>SUMIF(科目余额表[测算项目],"税-关税",科目余额表[本期借方])</f>
        <v>0</v>
      </c>
      <c r="D9" s="28">
        <f t="shared" si="0"/>
        <v>0</v>
      </c>
      <c r="E9" s="27"/>
      <c r="G9" s="27" t="s">
        <v>434</v>
      </c>
      <c r="H9" s="56">
        <f>IFERROR(C10/(试算平衡表!D63-SUM(试算平衡表!D64:'试算平衡表'!D69)+SUM(试算平衡表!D70:'试算平衡表'!D77)-SUM(试算平衡表!D78:'试算平衡表'!D78)),0)</f>
        <v>0.25000525857651834</v>
      </c>
      <c r="I9" s="27" t="s">
        <v>435</v>
      </c>
    </row>
    <row r="10" spans="1:11">
      <c r="A10" s="27" t="s">
        <v>49</v>
      </c>
      <c r="B10" s="28">
        <f>SUMIF(科目余额表[测算项目],A10,科目余额表[本期贷方])</f>
        <v>579779.36</v>
      </c>
      <c r="C10" s="28">
        <f>SUMIF(科目余额表[测算项目],"税-企所",科目余额表[本期借方])</f>
        <v>579779.36</v>
      </c>
      <c r="D10" s="28">
        <f t="shared" si="0"/>
        <v>0</v>
      </c>
      <c r="E10" s="27"/>
    </row>
    <row r="11" spans="1:11">
      <c r="A11" s="27" t="s">
        <v>51</v>
      </c>
      <c r="B11" s="28">
        <f>SUMIF(科目余额表[测算项目],A11,科目余额表[本期贷方])</f>
        <v>0</v>
      </c>
      <c r="C11" s="28"/>
      <c r="D11" s="28"/>
      <c r="E11" s="27"/>
      <c r="G11" s="23" t="s">
        <v>438</v>
      </c>
    </row>
    <row r="12" spans="1:11">
      <c r="A12" s="27" t="s">
        <v>170</v>
      </c>
      <c r="B12" s="28">
        <f>SUMIF(科目余额表[测算项目],A12,科目余额表[本期贷方])</f>
        <v>0</v>
      </c>
      <c r="C12" s="28">
        <f>SUMIF(科目余额表[测算项目],"税-土增税",科目余额表[本期借方])</f>
        <v>0</v>
      </c>
      <c r="D12" s="28">
        <f t="shared" si="0"/>
        <v>0</v>
      </c>
      <c r="E12" s="27"/>
      <c r="G12" s="26" t="s">
        <v>433</v>
      </c>
      <c r="H12" s="26" t="s">
        <v>449</v>
      </c>
      <c r="I12" s="26" t="s">
        <v>450</v>
      </c>
      <c r="J12" s="26" t="s">
        <v>451</v>
      </c>
      <c r="K12" s="26" t="s">
        <v>452</v>
      </c>
    </row>
    <row r="13" spans="1:11">
      <c r="A13" s="27" t="s">
        <v>171</v>
      </c>
      <c r="B13" s="28">
        <f>SUMIF(科目余额表[测算项目],A13,科目余额表[本期贷方])</f>
        <v>0</v>
      </c>
      <c r="C13" s="28">
        <f>SUMIF(科目余额表[测算项目],"税-房产税",科目余额表[本期借方])</f>
        <v>0</v>
      </c>
      <c r="D13" s="28">
        <f t="shared" si="0"/>
        <v>0</v>
      </c>
      <c r="E13" s="27"/>
      <c r="G13" s="57" t="s">
        <v>441</v>
      </c>
      <c r="H13" s="31">
        <f>SUMIF(科目余额表[测算项目],G13,科目余额表[本期借方])</f>
        <v>0</v>
      </c>
      <c r="I13" s="31"/>
      <c r="J13" s="31"/>
      <c r="K13" s="57" t="s">
        <v>459</v>
      </c>
    </row>
    <row r="14" spans="1:11">
      <c r="A14" s="27" t="s">
        <v>172</v>
      </c>
      <c r="B14" s="28">
        <f>SUMIF(科目余额表[测算项目],A14,科目余额表[本期贷方])</f>
        <v>0</v>
      </c>
      <c r="C14" s="28">
        <f>SUMIF(科目余额表[测算项目],"税-车船",科目余额表[本期借方])</f>
        <v>0</v>
      </c>
      <c r="D14" s="28">
        <f t="shared" si="0"/>
        <v>0</v>
      </c>
      <c r="E14" s="27"/>
      <c r="G14" s="27" t="s">
        <v>442</v>
      </c>
      <c r="H14" s="28">
        <f>SUMIF(科目余额表[测算项目],G14,科目余额表[本期借方])</f>
        <v>0</v>
      </c>
      <c r="I14" s="28">
        <f>H13*0.14</f>
        <v>0</v>
      </c>
      <c r="J14" s="28">
        <f t="shared" ref="J14:J24" si="1">IF(H14&gt;I14,H14-I14,0)</f>
        <v>0</v>
      </c>
      <c r="K14" s="27" t="s">
        <v>456</v>
      </c>
    </row>
    <row r="15" spans="1:11">
      <c r="A15" s="27" t="s">
        <v>52</v>
      </c>
      <c r="B15" s="28">
        <f>SUMIF(科目余额表[测算项目],A15,科目余额表[本期贷方])</f>
        <v>0</v>
      </c>
      <c r="C15" s="28">
        <f>SUMIF(科目余额表[测算项目],"税-印花税",科目余额表[本期借方])</f>
        <v>0</v>
      </c>
      <c r="D15" s="28">
        <f t="shared" si="0"/>
        <v>0</v>
      </c>
      <c r="E15" s="27"/>
      <c r="G15" s="27" t="s">
        <v>443</v>
      </c>
      <c r="H15" s="28">
        <f>SUMIF(科目余额表[测算项目],G15,科目余额表[本期借方])</f>
        <v>0</v>
      </c>
      <c r="I15" s="28">
        <f>H13*0.08</f>
        <v>0</v>
      </c>
      <c r="J15" s="28">
        <f t="shared" si="1"/>
        <v>0</v>
      </c>
      <c r="K15" s="27" t="s">
        <v>458</v>
      </c>
    </row>
    <row r="16" spans="1:11">
      <c r="A16" s="27" t="s">
        <v>173</v>
      </c>
      <c r="B16" s="28">
        <f>SUMIF(科目余额表[测算项目],A16,科目余额表[本期贷方])</f>
        <v>0</v>
      </c>
      <c r="C16" s="28">
        <f>SUMIF(科目余额表[测算项目],"税-契税",科目余额表[本期借方])</f>
        <v>0</v>
      </c>
      <c r="D16" s="28">
        <f t="shared" si="0"/>
        <v>0</v>
      </c>
      <c r="E16" s="27"/>
      <c r="G16" s="27" t="s">
        <v>444</v>
      </c>
      <c r="H16" s="28">
        <f>SUMIF(科目余额表[测算项目],G16,科目余额表[本期借方])</f>
        <v>0</v>
      </c>
      <c r="I16" s="28">
        <f>H13*0.02</f>
        <v>0</v>
      </c>
      <c r="J16" s="28">
        <f t="shared" si="1"/>
        <v>0</v>
      </c>
      <c r="K16" s="27" t="s">
        <v>457</v>
      </c>
    </row>
    <row r="17" spans="1:11">
      <c r="A17" s="27" t="s">
        <v>174</v>
      </c>
      <c r="B17" s="28">
        <f>SUMIF(科目余额表[测算项目],A17,科目余额表[本期贷方])</f>
        <v>0</v>
      </c>
      <c r="C17" s="28">
        <f>SUMIF(科目余额表[测算项目],"税-资源税",科目余额表[本期借方])</f>
        <v>0</v>
      </c>
      <c r="D17" s="28">
        <f t="shared" si="0"/>
        <v>0</v>
      </c>
      <c r="E17" s="27"/>
      <c r="G17" s="27" t="s">
        <v>447</v>
      </c>
      <c r="H17" s="28">
        <f>SUMIF(科目余额表[测算项目],G17,科目余额表[本期借方])</f>
        <v>0</v>
      </c>
      <c r="I17" s="28">
        <f>H13*0.05</f>
        <v>0</v>
      </c>
      <c r="J17" s="28">
        <f t="shared" si="1"/>
        <v>0</v>
      </c>
      <c r="K17" s="27" t="s">
        <v>461</v>
      </c>
    </row>
    <row r="18" spans="1:11">
      <c r="A18" s="27" t="s">
        <v>175</v>
      </c>
      <c r="B18" s="28">
        <f>SUMIF(科目余额表[测算项目],A18,科目余额表[本期贷方])</f>
        <v>0</v>
      </c>
      <c r="C18" s="28">
        <f>SUMIF(科目余额表[测算项目],"税-环保",科目余额表[本期借方])</f>
        <v>0</v>
      </c>
      <c r="D18" s="28">
        <f t="shared" si="0"/>
        <v>0</v>
      </c>
      <c r="E18" s="27"/>
      <c r="G18" s="27" t="s">
        <v>448</v>
      </c>
      <c r="H18" s="28">
        <f>SUMIF(科目余额表[测算项目],G18,科目余额表[本期借方])</f>
        <v>0</v>
      </c>
      <c r="I18" s="28">
        <f>H13*0.05</f>
        <v>0</v>
      </c>
      <c r="J18" s="28">
        <f t="shared" si="1"/>
        <v>0</v>
      </c>
      <c r="K18" s="27" t="s">
        <v>461</v>
      </c>
    </row>
    <row r="19" spans="1:11">
      <c r="A19" s="27" t="s">
        <v>176</v>
      </c>
      <c r="B19" s="28">
        <f>SUMIF(科目余额表[测算项目],A19,科目余额表[本期贷方])</f>
        <v>0</v>
      </c>
      <c r="C19" s="28">
        <f>SUMIF(科目余额表[测算项目],"税-土地使用税",科目余额表[本期借方])</f>
        <v>0</v>
      </c>
      <c r="D19" s="28">
        <f t="shared" si="0"/>
        <v>0</v>
      </c>
      <c r="E19" s="27"/>
      <c r="G19" s="27" t="s">
        <v>446</v>
      </c>
      <c r="H19" s="28">
        <f>SUMIF(科目余额表[测算项目],G19,科目余额表[本期借方])</f>
        <v>0</v>
      </c>
      <c r="I19" s="28">
        <f>H13*0.01</f>
        <v>0</v>
      </c>
      <c r="J19" s="28">
        <f>IF(H19&gt;I19,H19-I19,0)</f>
        <v>0</v>
      </c>
      <c r="K19" s="27" t="s">
        <v>467</v>
      </c>
    </row>
    <row r="20" spans="1:11">
      <c r="A20" s="27" t="s">
        <v>177</v>
      </c>
      <c r="B20" s="28">
        <f>SUMIF(科目余额表[测算项目],A20,科目余额表[本期贷方])</f>
        <v>0</v>
      </c>
      <c r="C20" s="28">
        <f>SUMIF(科目余额表[测算项目],"税-车船购置税",科目余额表[本期借方])</f>
        <v>0</v>
      </c>
      <c r="D20" s="28">
        <f t="shared" si="0"/>
        <v>0</v>
      </c>
      <c r="E20" s="27"/>
      <c r="G20" s="57" t="s">
        <v>462</v>
      </c>
      <c r="H20" s="31">
        <f>SUMIF(科目余额表[测算项目],G20,科目余额表[本期贷方])</f>
        <v>0</v>
      </c>
      <c r="I20" s="31"/>
      <c r="J20" s="31"/>
      <c r="K20" s="57" t="s">
        <v>460</v>
      </c>
    </row>
    <row r="21" spans="1:11">
      <c r="A21" s="27" t="s">
        <v>178</v>
      </c>
      <c r="B21" s="28">
        <f>SUMIF(科目余额表[测算项目],A21,科目余额表[本期贷方])</f>
        <v>0</v>
      </c>
      <c r="C21" s="28">
        <f>SUMIF(科目余额表[测算项目],"税-耕地占用税",科目余额表[本期借方])</f>
        <v>0</v>
      </c>
      <c r="D21" s="28">
        <f t="shared" si="0"/>
        <v>0</v>
      </c>
      <c r="E21" s="27"/>
      <c r="G21" s="27" t="s">
        <v>439</v>
      </c>
      <c r="H21" s="28">
        <f>SUMIF(科目余额表[测算项目],G21,科目余额表[本期借方])</f>
        <v>0</v>
      </c>
      <c r="I21" s="28">
        <f>MIN(H21*0.6,H20*0.005)</f>
        <v>0</v>
      </c>
      <c r="J21" s="28">
        <f t="shared" si="1"/>
        <v>0</v>
      </c>
      <c r="K21" s="27" t="s">
        <v>463</v>
      </c>
    </row>
    <row r="22" spans="1:11">
      <c r="A22" s="27" t="s">
        <v>179</v>
      </c>
      <c r="B22" s="28">
        <f>SUMIF(科目余额表[测算项目],A22,科目余额表[本期贷方])</f>
        <v>0</v>
      </c>
      <c r="C22" s="28">
        <f>SUMIF(科目余额表[测算项目],"税-船舶吨税",科目余额表[本期借方])</f>
        <v>0</v>
      </c>
      <c r="D22" s="28">
        <f t="shared" si="0"/>
        <v>0</v>
      </c>
      <c r="E22" s="27"/>
      <c r="G22" s="27" t="s">
        <v>440</v>
      </c>
      <c r="H22" s="28">
        <f>SUMIF(科目余额表[测算项目],G22,科目余额表[本期借方])</f>
        <v>0</v>
      </c>
      <c r="I22" s="28">
        <f>H20*0.15</f>
        <v>0</v>
      </c>
      <c r="J22" s="28">
        <f t="shared" si="1"/>
        <v>0</v>
      </c>
      <c r="K22" s="27" t="s">
        <v>464</v>
      </c>
    </row>
    <row r="23" spans="1:11">
      <c r="A23" s="27" t="s">
        <v>180</v>
      </c>
      <c r="B23" s="28">
        <f>SUMIF(科目余额表[测算项目],A23,科目余额表[本期贷方])</f>
        <v>0</v>
      </c>
      <c r="C23" s="28">
        <f>SUMIF(科目余额表[测算项目],"税-烟叶税",科目余额表[本期借方])</f>
        <v>0</v>
      </c>
      <c r="D23" s="28">
        <f>B23-C23</f>
        <v>0</v>
      </c>
      <c r="E23" s="27"/>
      <c r="G23" s="57" t="s">
        <v>465</v>
      </c>
      <c r="H23" s="31">
        <f>试算平衡表!D63-SUM(试算平衡表!D64:'试算平衡表'!D69)+SUM(试算平衡表!D70:'试算平衡表'!D77)-SUM(试算平衡表!D78:'试算平衡表'!D78)</f>
        <v>2319068.66</v>
      </c>
      <c r="I23" s="31"/>
      <c r="J23" s="31"/>
      <c r="K23" s="57" t="s">
        <v>460</v>
      </c>
    </row>
    <row r="24" spans="1:11">
      <c r="A24" s="26" t="s">
        <v>135</v>
      </c>
      <c r="B24" s="28">
        <f>SUM(B3:B23)</f>
        <v>1269006.08</v>
      </c>
      <c r="C24" s="28">
        <f>SUM(C3:C23)</f>
        <v>653625.07999999996</v>
      </c>
      <c r="D24" s="28"/>
      <c r="E24" s="27"/>
      <c r="G24" s="27" t="s">
        <v>445</v>
      </c>
      <c r="H24" s="28">
        <f>SUMIF(科目余额表[测算项目],G24,科目余额表[本期借方])</f>
        <v>0</v>
      </c>
      <c r="I24" s="28">
        <f>H23*0.12</f>
        <v>278288.23920000001</v>
      </c>
      <c r="J24" s="28">
        <f t="shared" si="1"/>
        <v>0</v>
      </c>
      <c r="K24" s="27" t="s">
        <v>466</v>
      </c>
    </row>
  </sheetData>
  <phoneticPr fontId="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BF713-9B4B-4BE1-86CE-148F2D02AD77}">
  <sheetPr>
    <pageSetUpPr fitToPage="1"/>
  </sheetPr>
  <dimension ref="A1:J131"/>
  <sheetViews>
    <sheetView zoomScale="85" zoomScaleNormal="85" zoomScaleSheetLayoutView="80" workbookViewId="0">
      <pane ySplit="1" topLeftCell="A2" activePane="bottomLeft" state="frozen"/>
      <selection pane="bottomLeft"/>
    </sheetView>
  </sheetViews>
  <sheetFormatPr defaultColWidth="10.1328125" defaultRowHeight="13.9"/>
  <cols>
    <col min="1" max="1" width="40.59765625" style="4" customWidth="1"/>
    <col min="2" max="2" width="20.59765625" style="4" customWidth="1"/>
    <col min="3" max="3" width="40.59765625" style="4" customWidth="1"/>
    <col min="4" max="4" width="20.59765625" style="4" customWidth="1"/>
    <col min="5" max="5" width="40.59765625" style="4" customWidth="1"/>
    <col min="6" max="6" width="20.59765625" style="4" customWidth="1"/>
    <col min="11" max="16384" width="10.1328125" style="4"/>
  </cols>
  <sheetData>
    <row r="1" spans="1:6" ht="15" customHeight="1">
      <c r="A1" s="1" t="s">
        <v>215</v>
      </c>
      <c r="B1" s="97" t="s">
        <v>426</v>
      </c>
      <c r="C1" s="1" t="s">
        <v>289</v>
      </c>
      <c r="D1" s="102" t="s">
        <v>204</v>
      </c>
      <c r="E1" s="103" t="s">
        <v>290</v>
      </c>
      <c r="F1" s="2" t="s">
        <v>216</v>
      </c>
    </row>
    <row r="2" spans="1:6" ht="15" customHeight="1">
      <c r="A2" s="5" t="s">
        <v>217</v>
      </c>
      <c r="B2" s="98"/>
      <c r="C2" s="5"/>
      <c r="D2" s="9"/>
      <c r="E2" s="104"/>
      <c r="F2" s="6"/>
    </row>
    <row r="3" spans="1:6" ht="15" customHeight="1">
      <c r="A3" s="5" t="s">
        <v>218</v>
      </c>
      <c r="B3" s="98"/>
      <c r="C3" s="8" t="s">
        <v>218</v>
      </c>
      <c r="D3" s="9">
        <f>SUM(D4:D10,-D11,-D12,-D13,D5:D14)</f>
        <v>8045200</v>
      </c>
      <c r="E3" s="8" t="s">
        <v>218</v>
      </c>
      <c r="F3" s="9">
        <f>SUM(F4:F14)</f>
        <v>12389000</v>
      </c>
    </row>
    <row r="4" spans="1:6" ht="15" customHeight="1">
      <c r="A4" s="10"/>
      <c r="B4" s="99"/>
      <c r="C4" s="11" t="s">
        <v>291</v>
      </c>
      <c r="D4" s="13">
        <f>试算平衡表!D63</f>
        <v>13280000</v>
      </c>
      <c r="E4" s="14" t="s">
        <v>329</v>
      </c>
      <c r="F4" s="13">
        <f>SUMIF(现金流数据聚合!D:D,E4,现金流数据聚合!B:B)-SUMIF(现金流数据聚合!D:D,E4,现金流数据聚合!C:C)</f>
        <v>0</v>
      </c>
    </row>
    <row r="5" spans="1:6" ht="15" customHeight="1">
      <c r="A5" s="10"/>
      <c r="B5" s="99"/>
      <c r="C5" s="11" t="s">
        <v>312</v>
      </c>
      <c r="D5" s="13"/>
      <c r="E5" s="14" t="s">
        <v>330</v>
      </c>
      <c r="F5" s="13">
        <f>SUMIF(现金流数据聚合!D:D,E5,现金流数据聚合!B:B)-SUMIF(现金流数据聚合!D:D,E5,现金流数据聚合!C:C)</f>
        <v>0</v>
      </c>
    </row>
    <row r="6" spans="1:6" ht="15" customHeight="1">
      <c r="A6" s="10"/>
      <c r="B6" s="99"/>
      <c r="C6" s="11" t="s">
        <v>294</v>
      </c>
      <c r="D6" s="13">
        <f>试算平衡表!C5-试算平衡表!D5</f>
        <v>0</v>
      </c>
      <c r="E6" s="14" t="s">
        <v>303</v>
      </c>
      <c r="F6" s="13">
        <f>SUMIF(现金流数据聚合!D:D,E6,现金流数据聚合!B:B)-SUMIF(现金流数据聚合!D:D,E6,现金流数据聚合!C:C)</f>
        <v>0</v>
      </c>
    </row>
    <row r="7" spans="1:6" ht="15" customHeight="1">
      <c r="A7" s="10"/>
      <c r="B7" s="99"/>
      <c r="C7" s="11" t="s">
        <v>292</v>
      </c>
      <c r="D7" s="13">
        <f>试算平衡表!C6-试算平衡表!D6</f>
        <v>-2617400</v>
      </c>
      <c r="E7" s="14" t="s">
        <v>304</v>
      </c>
      <c r="F7" s="13">
        <f>SUMIF(现金流数据聚合!D:D,E7,现金流数据聚合!B:B)-SUMIF(现金流数据聚合!D:D,E7,现金流数据聚合!C:C)</f>
        <v>12389000</v>
      </c>
    </row>
    <row r="8" spans="1:6" ht="15" customHeight="1">
      <c r="A8" s="10"/>
      <c r="B8" s="99"/>
      <c r="C8" s="11" t="s">
        <v>293</v>
      </c>
      <c r="D8" s="13">
        <f>试算平衡表!C11-试算平衡表!D11</f>
        <v>0</v>
      </c>
      <c r="E8" s="14" t="s">
        <v>305</v>
      </c>
      <c r="F8" s="13">
        <f>SUMIF(现金流数据聚合!D:D,E8,现金流数据聚合!B:B)-SUMIF(现金流数据聚合!D:D,E8,现金流数据聚合!C:C)</f>
        <v>0</v>
      </c>
    </row>
    <row r="9" spans="1:6" ht="15" customHeight="1">
      <c r="A9" s="10"/>
      <c r="B9" s="99"/>
      <c r="C9" s="11" t="s">
        <v>295</v>
      </c>
      <c r="D9" s="13">
        <f>试算平衡表!D38-试算平衡表!C38</f>
        <v>0</v>
      </c>
      <c r="E9" s="14" t="s">
        <v>306</v>
      </c>
      <c r="F9" s="13">
        <f>SUMIF(现金流数据聚合!D:D,E9,现金流数据聚合!B:B)-SUMIF(现金流数据聚合!D:D,E9,现金流数据聚合!C:C)</f>
        <v>0</v>
      </c>
    </row>
    <row r="10" spans="1:6" ht="15" customHeight="1">
      <c r="A10" s="10"/>
      <c r="B10" s="99"/>
      <c r="C10" s="11" t="s">
        <v>296</v>
      </c>
      <c r="D10" s="13"/>
      <c r="E10" s="14"/>
      <c r="F10" s="13"/>
    </row>
    <row r="11" spans="1:6" ht="15" customHeight="1">
      <c r="A11" s="10"/>
      <c r="B11" s="99"/>
      <c r="C11" s="14" t="s">
        <v>297</v>
      </c>
      <c r="D11" s="13"/>
      <c r="E11" s="14"/>
      <c r="F11" s="13"/>
    </row>
    <row r="12" spans="1:6" ht="15" customHeight="1">
      <c r="A12" s="10"/>
      <c r="B12" s="99"/>
      <c r="C12" s="11" t="s">
        <v>298</v>
      </c>
      <c r="D12" s="13"/>
      <c r="E12" s="14"/>
      <c r="F12" s="13"/>
    </row>
    <row r="13" spans="1:6" ht="15" customHeight="1">
      <c r="A13" s="10"/>
      <c r="B13" s="99"/>
      <c r="C13" s="11" t="s">
        <v>299</v>
      </c>
      <c r="D13" s="13"/>
      <c r="E13" s="14"/>
      <c r="F13" s="13"/>
    </row>
    <row r="14" spans="1:6" ht="15" customHeight="1">
      <c r="A14" s="10"/>
      <c r="B14" s="99"/>
      <c r="C14" s="11" t="s">
        <v>300</v>
      </c>
      <c r="D14" s="13"/>
      <c r="E14" s="14"/>
      <c r="F14" s="13"/>
    </row>
    <row r="15" spans="1:6" ht="15" customHeight="1">
      <c r="A15" s="5" t="s">
        <v>219</v>
      </c>
      <c r="B15" s="98"/>
      <c r="C15" s="8" t="s">
        <v>219</v>
      </c>
      <c r="D15" s="9">
        <f>SUM(D16:D19)</f>
        <v>0</v>
      </c>
      <c r="E15" s="8" t="s">
        <v>219</v>
      </c>
      <c r="F15" s="9">
        <f>SUM(F16:F19)</f>
        <v>0</v>
      </c>
    </row>
    <row r="16" spans="1:6" ht="15" customHeight="1">
      <c r="A16" s="10"/>
      <c r="B16" s="99"/>
      <c r="C16" s="11" t="s">
        <v>308</v>
      </c>
      <c r="D16" s="13"/>
      <c r="E16" s="14"/>
      <c r="F16" s="13"/>
    </row>
    <row r="17" spans="1:6" ht="15" customHeight="1">
      <c r="A17" s="10"/>
      <c r="B17" s="99"/>
      <c r="C17" s="11" t="s">
        <v>309</v>
      </c>
      <c r="D17" s="13"/>
      <c r="E17" s="14"/>
      <c r="F17" s="13"/>
    </row>
    <row r="18" spans="1:6" ht="15" customHeight="1">
      <c r="A18" s="10"/>
      <c r="B18" s="99"/>
      <c r="C18" s="11" t="s">
        <v>310</v>
      </c>
      <c r="D18" s="13"/>
      <c r="E18" s="14"/>
      <c r="F18" s="13"/>
    </row>
    <row r="19" spans="1:6" ht="15" customHeight="1">
      <c r="A19" s="10"/>
      <c r="B19" s="99"/>
      <c r="C19" s="11" t="s">
        <v>311</v>
      </c>
      <c r="D19" s="13"/>
      <c r="E19" s="14"/>
      <c r="F19" s="13"/>
    </row>
    <row r="20" spans="1:6" ht="15" customHeight="1">
      <c r="A20" s="5" t="s">
        <v>220</v>
      </c>
      <c r="B20" s="98"/>
      <c r="C20" s="8" t="s">
        <v>220</v>
      </c>
      <c r="D20" s="9">
        <f>SUM(D21:D25)</f>
        <v>15000</v>
      </c>
      <c r="E20" s="8" t="s">
        <v>220</v>
      </c>
      <c r="F20" s="9">
        <f>SUM(F21:F25)</f>
        <v>18749.379999999997</v>
      </c>
    </row>
    <row r="21" spans="1:6" ht="15" customHeight="1">
      <c r="A21" s="10"/>
      <c r="B21" s="99"/>
      <c r="C21" s="11" t="s">
        <v>313</v>
      </c>
      <c r="D21" s="13"/>
      <c r="E21" s="14" t="s">
        <v>316</v>
      </c>
      <c r="F21" s="13">
        <f>SUMIF(现金流数据聚合!D:D,E21,现金流数据聚合!B:B)</f>
        <v>10000</v>
      </c>
    </row>
    <row r="22" spans="1:6" ht="15" customHeight="1">
      <c r="A22" s="10"/>
      <c r="B22" s="99"/>
      <c r="C22" s="11" t="s">
        <v>347</v>
      </c>
      <c r="D22" s="13">
        <f>SUMIF(科目余额表[科目名称],"其他应收款",科目余额表[本期贷方])</f>
        <v>10000</v>
      </c>
      <c r="E22" s="14" t="s">
        <v>318</v>
      </c>
      <c r="F22" s="13">
        <f>SUMIF(现金流数据聚合!D:D,E22,现金流数据聚合!B:B)</f>
        <v>0</v>
      </c>
    </row>
    <row r="23" spans="1:6" ht="15" customHeight="1">
      <c r="A23" s="10"/>
      <c r="B23" s="99"/>
      <c r="C23" s="11" t="s">
        <v>362</v>
      </c>
      <c r="D23" s="13">
        <f>SUMIF(科目余额表[科目名称],"其他应付款",科目余额表[本期贷方])</f>
        <v>5000</v>
      </c>
      <c r="E23" s="14" t="s">
        <v>331</v>
      </c>
      <c r="F23" s="13">
        <f>SUMIF(现金流数据聚合!D:D,E23,现金流数据聚合!B:B)-SUMIF(现金流数据聚合!D:D,E23,现金流数据聚合!C:C)</f>
        <v>8749.3799999999974</v>
      </c>
    </row>
    <row r="24" spans="1:6" ht="15" customHeight="1">
      <c r="A24" s="10"/>
      <c r="B24" s="99"/>
      <c r="C24" s="11"/>
      <c r="D24" s="13"/>
      <c r="E24" s="14" t="s">
        <v>332</v>
      </c>
      <c r="F24" s="13">
        <f>SUMIF(现金流数据聚合!D:D,E24,现金流数据聚合!B:B)-SUMIF(现金流数据聚合!D:D,E24,现金流数据聚合!C:C)</f>
        <v>0</v>
      </c>
    </row>
    <row r="25" spans="1:6" ht="15" customHeight="1">
      <c r="A25" s="10"/>
      <c r="B25" s="99"/>
      <c r="C25" s="11"/>
      <c r="D25" s="13"/>
      <c r="E25" s="14" t="s">
        <v>420</v>
      </c>
      <c r="F25" s="13">
        <f>SUMIF(现金流数据聚合!D:D,E25,现金流数据聚合!B:B)</f>
        <v>0</v>
      </c>
    </row>
    <row r="26" spans="1:6" ht="15" customHeight="1">
      <c r="A26" s="15" t="s">
        <v>314</v>
      </c>
      <c r="B26" s="100">
        <f>SUM(B3,B15,B20)</f>
        <v>0</v>
      </c>
      <c r="C26" s="16" t="s">
        <v>314</v>
      </c>
      <c r="D26" s="17">
        <f>D3+D15+D20</f>
        <v>8060200</v>
      </c>
      <c r="E26" s="16" t="s">
        <v>314</v>
      </c>
      <c r="F26" s="17">
        <f>F3+F15+F20</f>
        <v>12407749.380000001</v>
      </c>
    </row>
    <row r="27" spans="1:6" ht="15" customHeight="1">
      <c r="A27" s="5" t="s">
        <v>221</v>
      </c>
      <c r="B27" s="98"/>
      <c r="C27" s="8" t="s">
        <v>221</v>
      </c>
      <c r="D27" s="9">
        <f>SUM(D28:D34,-D35,-D36,D37)</f>
        <v>-3338018.9999999977</v>
      </c>
      <c r="E27" s="8" t="s">
        <v>221</v>
      </c>
      <c r="F27" s="9">
        <f>SUM(F28:F37)</f>
        <v>-2138000</v>
      </c>
    </row>
    <row r="28" spans="1:6" ht="15" customHeight="1">
      <c r="A28" s="10"/>
      <c r="B28" s="99"/>
      <c r="C28" s="11" t="s">
        <v>320</v>
      </c>
      <c r="D28" s="13">
        <f>试算平衡表!D64</f>
        <v>10789000</v>
      </c>
      <c r="E28" s="14" t="s">
        <v>334</v>
      </c>
      <c r="F28" s="13">
        <f>SUMIF(现金流数据聚合!D:D,E28,现金流数据聚合!C:C)-SUMIF(现金流数据聚合!D:D,E28,现金流数据聚合!B:B)</f>
        <v>0</v>
      </c>
    </row>
    <row r="29" spans="1:6" ht="15" customHeight="1">
      <c r="A29" s="10"/>
      <c r="B29" s="99"/>
      <c r="C29" s="18" t="s">
        <v>319</v>
      </c>
      <c r="D29" s="13"/>
      <c r="E29" s="14" t="s">
        <v>333</v>
      </c>
      <c r="F29" s="13">
        <f>SUMIF(现金流数据聚合!D:D,E29,现金流数据聚合!C:C)-SUMIF(现金流数据聚合!D:D,E29,现金流数据聚合!B:B)</f>
        <v>0</v>
      </c>
    </row>
    <row r="30" spans="1:6" ht="15" customHeight="1">
      <c r="A30" s="10"/>
      <c r="B30" s="99"/>
      <c r="C30" s="18" t="s">
        <v>321</v>
      </c>
      <c r="D30" s="13">
        <f>试算平衡表!D10-试算平衡表!C10</f>
        <v>-2331700</v>
      </c>
      <c r="E30" s="14" t="s">
        <v>335</v>
      </c>
      <c r="F30" s="13">
        <f>SUMIF(现金流数据聚合!D:D,E30,现金流数据聚合!C:C)-SUMIF(现金流数据聚合!D:D,E30,现金流数据聚合!B:B)</f>
        <v>0</v>
      </c>
    </row>
    <row r="31" spans="1:6" ht="15" customHeight="1">
      <c r="A31" s="10"/>
      <c r="B31" s="99"/>
      <c r="C31" s="18" t="s">
        <v>322</v>
      </c>
      <c r="D31" s="13">
        <f>试算平衡表!C36-试算平衡表!D36</f>
        <v>0</v>
      </c>
      <c r="E31" s="14" t="s">
        <v>336</v>
      </c>
      <c r="F31" s="13">
        <f>SUMIF(现金流数据聚合!D:D,E31,现金流数据聚合!C:C)-SUMIF(现金流数据聚合!D:D,E31,现金流数据聚合!B:B)</f>
        <v>0</v>
      </c>
    </row>
    <row r="32" spans="1:6" ht="15" customHeight="1">
      <c r="A32" s="10"/>
      <c r="B32" s="99"/>
      <c r="C32" s="18" t="s">
        <v>323</v>
      </c>
      <c r="D32" s="13">
        <f>试算平衡表!C37-试算平衡表!D37</f>
        <v>-10523380.099999998</v>
      </c>
      <c r="E32" s="14" t="s">
        <v>337</v>
      </c>
      <c r="F32" s="13">
        <f>SUMIF(现金流数据聚合!D:D,E32,现金流数据聚合!C:C)-SUMIF(现金流数据聚合!D:D,E32,现金流数据聚合!B:B)</f>
        <v>-264000</v>
      </c>
    </row>
    <row r="33" spans="1:6" ht="15" customHeight="1">
      <c r="A33" s="10"/>
      <c r="B33" s="99"/>
      <c r="C33" s="11" t="s">
        <v>324</v>
      </c>
      <c r="D33" s="13">
        <f>试算平衡表!C39-试算平衡表!D39</f>
        <v>0</v>
      </c>
      <c r="E33" s="14" t="s">
        <v>338</v>
      </c>
      <c r="F33" s="13">
        <f>SUMIF(现金流数据聚合!D:D,E33,现金流数据聚合!C:C)-SUMIF(现金流数据聚合!D:D,E33,现金流数据聚合!B:B)</f>
        <v>0</v>
      </c>
    </row>
    <row r="34" spans="1:6" ht="15" customHeight="1">
      <c r="A34" s="10"/>
      <c r="B34" s="99"/>
      <c r="C34" s="18" t="s">
        <v>325</v>
      </c>
      <c r="D34" s="13">
        <f>试算平衡表!D8-试算平衡表!C8</f>
        <v>-1271938.8999999999</v>
      </c>
      <c r="E34" s="14" t="s">
        <v>339</v>
      </c>
      <c r="F34" s="13">
        <f>SUMIF(现金流数据聚合!D:D,E34,现金流数据聚合!C:C)-SUMIF(现金流数据聚合!D:D,E34,现金流数据聚合!B:B)</f>
        <v>-1874000</v>
      </c>
    </row>
    <row r="35" spans="1:6" ht="15" customHeight="1">
      <c r="A35" s="10"/>
      <c r="B35" s="99"/>
      <c r="C35" s="14" t="s">
        <v>326</v>
      </c>
      <c r="D35" s="13"/>
      <c r="E35" s="14"/>
      <c r="F35" s="13"/>
    </row>
    <row r="36" spans="1:6" ht="15" customHeight="1">
      <c r="A36" s="10"/>
      <c r="B36" s="99"/>
      <c r="C36" s="14" t="s">
        <v>327</v>
      </c>
      <c r="D36" s="13"/>
      <c r="E36" s="14"/>
      <c r="F36" s="13"/>
    </row>
    <row r="37" spans="1:6" ht="15" customHeight="1">
      <c r="A37" s="10"/>
      <c r="B37" s="99"/>
      <c r="C37" s="14" t="s">
        <v>328</v>
      </c>
      <c r="D37" s="13"/>
      <c r="E37" s="14"/>
      <c r="F37" s="13"/>
    </row>
    <row r="38" spans="1:6" ht="15" customHeight="1">
      <c r="A38" s="5" t="s">
        <v>222</v>
      </c>
      <c r="B38" s="98"/>
      <c r="C38" s="8" t="s">
        <v>222</v>
      </c>
      <c r="D38" s="9">
        <f>SUM(D39:D45)</f>
        <v>0</v>
      </c>
      <c r="E38" s="8" t="s">
        <v>222</v>
      </c>
      <c r="F38" s="9">
        <f>SUM(F39:F45)</f>
        <v>0</v>
      </c>
    </row>
    <row r="39" spans="1:6" ht="15" customHeight="1">
      <c r="A39" s="10"/>
      <c r="B39" s="99"/>
      <c r="C39" s="18" t="s">
        <v>340</v>
      </c>
      <c r="D39" s="13">
        <f>SUMIF(科目余额表[科目名称],"职工工资",科目余额表[本期借方])</f>
        <v>0</v>
      </c>
      <c r="E39" s="14" t="s">
        <v>342</v>
      </c>
      <c r="F39" s="13">
        <f>SUMIF(现金流数据聚合!D:D,E39,现金流数据聚合!C:C)-SUMIF(现金流数据聚合!D:D,E39,现金流数据聚合!B:B)</f>
        <v>0</v>
      </c>
    </row>
    <row r="40" spans="1:6" ht="15" customHeight="1">
      <c r="A40" s="10"/>
      <c r="B40" s="99"/>
      <c r="C40" s="14" t="s">
        <v>341</v>
      </c>
      <c r="D40" s="13"/>
      <c r="E40" s="14" t="s">
        <v>343</v>
      </c>
      <c r="F40" s="13">
        <f>SUMIF(现金流数据聚合!D:D,E40,现金流数据聚合!C:C)-SUMIF(现金流数据聚合!D:D,E40,现金流数据聚合!B:B)</f>
        <v>0</v>
      </c>
    </row>
    <row r="41" spans="1:6" ht="15" customHeight="1">
      <c r="A41" s="10"/>
      <c r="B41" s="99"/>
      <c r="C41" s="18" t="s">
        <v>300</v>
      </c>
      <c r="D41" s="13"/>
      <c r="E41" s="14" t="s">
        <v>344</v>
      </c>
      <c r="F41" s="13">
        <f>SUMIF(现金流数据聚合!D:D,E41,现金流数据聚合!C:C)-SUMIF(现金流数据聚合!D:D,E41,现金流数据聚合!B:B)</f>
        <v>0</v>
      </c>
    </row>
    <row r="42" spans="1:6" ht="15" customHeight="1">
      <c r="A42" s="10"/>
      <c r="B42" s="99"/>
      <c r="C42" s="18"/>
      <c r="D42" s="13"/>
      <c r="E42" s="14" t="s">
        <v>346</v>
      </c>
      <c r="F42" s="13">
        <f>SUMIF(现金流数据聚合!D:D,E42,现金流数据聚合!C:C)-SUMIF(现金流数据聚合!D:D,E42,现金流数据聚合!B:B)</f>
        <v>0</v>
      </c>
    </row>
    <row r="43" spans="1:6" ht="15" customHeight="1">
      <c r="A43" s="10"/>
      <c r="B43" s="99"/>
      <c r="C43" s="18"/>
      <c r="D43" s="13"/>
      <c r="E43" s="14" t="s">
        <v>345</v>
      </c>
      <c r="F43" s="13">
        <f>SUMIF(现金流数据聚合!D:D,E43,现金流数据聚合!C:C)-SUMIF(现金流数据聚合!D:D,E43,现金流数据聚合!B:B)</f>
        <v>0</v>
      </c>
    </row>
    <row r="44" spans="1:6" ht="15" customHeight="1">
      <c r="A44" s="10"/>
      <c r="B44" s="99"/>
      <c r="C44" s="18"/>
      <c r="D44" s="13"/>
      <c r="E44" s="14" t="s">
        <v>407</v>
      </c>
      <c r="F44" s="13">
        <f>SUMIF(现金流数据聚合!D:D,E44,现金流数据聚合!C:C)-SUMIF(现金流数据聚合!D:D,E44,现金流数据聚合!B:B)</f>
        <v>0</v>
      </c>
    </row>
    <row r="45" spans="1:6" ht="15" customHeight="1">
      <c r="A45" s="10"/>
      <c r="B45" s="99"/>
      <c r="C45" s="18"/>
      <c r="D45" s="13"/>
      <c r="E45" s="14" t="s">
        <v>421</v>
      </c>
      <c r="F45" s="13">
        <f>SUMIF(现金流数据聚合!D:D,E45,现金流数据聚合!C:C)</f>
        <v>0</v>
      </c>
    </row>
    <row r="46" spans="1:6" ht="15" customHeight="1">
      <c r="A46" s="5" t="s">
        <v>223</v>
      </c>
      <c r="B46" s="98"/>
      <c r="C46" s="5" t="s">
        <v>223</v>
      </c>
      <c r="D46" s="9">
        <f>SUM(D47:D54)</f>
        <v>727896.33</v>
      </c>
      <c r="E46" s="5" t="s">
        <v>223</v>
      </c>
      <c r="F46" s="9">
        <f>SUM(F47:F54)</f>
        <v>736176.74</v>
      </c>
    </row>
    <row r="47" spans="1:6" ht="15" customHeight="1">
      <c r="A47" s="10"/>
      <c r="B47" s="99"/>
      <c r="C47" s="18" t="s">
        <v>349</v>
      </c>
      <c r="D47" s="13">
        <f>SUMIF(科目余额表[科目名称],"未交增值税",科目余额表[本期借方])</f>
        <v>557849.49</v>
      </c>
      <c r="E47" s="14" t="s">
        <v>356</v>
      </c>
      <c r="F47" s="13">
        <f>SUMIF(现金流数据聚合!D:D,E47,现金流数据聚合!C:C)-SUMIF(现金流数据聚合!D:D,E47,现金流数据聚合!B:B)</f>
        <v>736176.74</v>
      </c>
    </row>
    <row r="48" spans="1:6" ht="15" customHeight="1">
      <c r="A48" s="10"/>
      <c r="B48" s="99"/>
      <c r="C48" s="11" t="s">
        <v>350</v>
      </c>
      <c r="D48" s="13">
        <f>SUMIF(科目余额表[科目名称],"企业所得税",科目余额表[本期借方])</f>
        <v>111385.31999999996</v>
      </c>
      <c r="E48" s="14" t="s">
        <v>357</v>
      </c>
      <c r="F48" s="13">
        <f>SUMIF(现金流数据聚合!D:D,E48,现金流数据聚合!C:C)-SUMIF(现金流数据聚合!D:D,E48,现金流数据聚合!B:B)</f>
        <v>0</v>
      </c>
    </row>
    <row r="49" spans="1:6" ht="15" customHeight="1">
      <c r="A49" s="10"/>
      <c r="B49" s="99"/>
      <c r="C49" s="11" t="s">
        <v>351</v>
      </c>
      <c r="D49" s="13">
        <f>SUMIF(科目余额表[科目名称],"消费税",科目余额表[本期借方])</f>
        <v>0</v>
      </c>
      <c r="E49" s="14"/>
      <c r="F49" s="13"/>
    </row>
    <row r="50" spans="1:6" ht="15" customHeight="1">
      <c r="A50" s="10"/>
      <c r="B50" s="99"/>
      <c r="C50" s="11" t="s">
        <v>355</v>
      </c>
      <c r="D50" s="13">
        <f>SUMIF(科目余额表[科目名称],"城市维护税",科目余额表[本期借方])</f>
        <v>0</v>
      </c>
      <c r="E50" s="14"/>
      <c r="F50" s="13"/>
    </row>
    <row r="51" spans="1:6" ht="15" customHeight="1">
      <c r="A51" s="10"/>
      <c r="B51" s="99"/>
      <c r="C51" s="11" t="s">
        <v>352</v>
      </c>
      <c r="D51" s="13">
        <f>SUMIF(科目余额表[科目名称],"教育费附加",科目余额表[本期借方])</f>
        <v>35196.910000000003</v>
      </c>
      <c r="E51" s="14"/>
      <c r="F51" s="13"/>
    </row>
    <row r="52" spans="1:6" ht="15" customHeight="1">
      <c r="A52" s="10"/>
      <c r="B52" s="99"/>
      <c r="C52" s="11" t="s">
        <v>353</v>
      </c>
      <c r="D52" s="13">
        <f>SUMIF(科目余额表[科目名称],"地方教育费附加",科目余额表[本期借方])</f>
        <v>23464.61</v>
      </c>
      <c r="E52" s="14"/>
      <c r="F52" s="13"/>
    </row>
    <row r="53" spans="1:6" ht="15" customHeight="1">
      <c r="A53" s="10"/>
      <c r="B53" s="99"/>
      <c r="C53" s="11" t="s">
        <v>354</v>
      </c>
      <c r="D53" s="13">
        <f>SUMIF(科目余额表[科目名称],"印花税",科目余额表[本期借方])</f>
        <v>0</v>
      </c>
      <c r="E53" s="14"/>
      <c r="F53" s="13"/>
    </row>
    <row r="54" spans="1:6" ht="15" customHeight="1">
      <c r="A54" s="10"/>
      <c r="B54" s="99"/>
      <c r="C54" s="11" t="s">
        <v>300</v>
      </c>
      <c r="D54" s="13"/>
      <c r="E54" s="14"/>
      <c r="F54" s="13"/>
    </row>
    <row r="55" spans="1:6" ht="15" customHeight="1">
      <c r="A55" s="5" t="s">
        <v>224</v>
      </c>
      <c r="B55" s="98"/>
      <c r="C55" s="8" t="s">
        <v>224</v>
      </c>
      <c r="D55" s="9">
        <f>SUM(D56,-D57,D58:D63)</f>
        <v>105085.62</v>
      </c>
      <c r="E55" s="8" t="s">
        <v>224</v>
      </c>
      <c r="F55" s="9">
        <f>SUM(F56:F63)</f>
        <v>7475</v>
      </c>
    </row>
    <row r="56" spans="1:6" ht="15" customHeight="1">
      <c r="A56" s="10"/>
      <c r="B56" s="99"/>
      <c r="C56" s="11" t="s">
        <v>358</v>
      </c>
      <c r="D56" s="13">
        <f>SUM(试算平衡表!D66:D69)</f>
        <v>98085.62</v>
      </c>
      <c r="E56" s="14" t="s">
        <v>363</v>
      </c>
      <c r="F56" s="13">
        <f>SUMIF(现金流数据聚合!D:D,E56,现金流数据聚合!C:C)-SUMIF(现金流数据聚合!D:D,E56,现金流数据聚合!B:B)</f>
        <v>0</v>
      </c>
    </row>
    <row r="57" spans="1:6" ht="15" customHeight="1">
      <c r="A57" s="10"/>
      <c r="B57" s="99"/>
      <c r="C57" s="11" t="s">
        <v>359</v>
      </c>
      <c r="D57" s="13"/>
      <c r="E57" s="14" t="s">
        <v>364</v>
      </c>
      <c r="F57" s="13">
        <f>SUMIF(现金流数据聚合!D:D,E57,现金流数据聚合!C:C)-SUMIF(现金流数据聚合!D:D,E57,现金流数据聚合!B:B)</f>
        <v>275</v>
      </c>
    </row>
    <row r="58" spans="1:6" ht="15" customHeight="1">
      <c r="A58" s="10"/>
      <c r="B58" s="99"/>
      <c r="C58" s="11" t="s">
        <v>361</v>
      </c>
      <c r="D58" s="13">
        <f>SUMIF(科目余额表[科目名称],"其他应收款",科目余额表[本期借方])</f>
        <v>0</v>
      </c>
      <c r="E58" s="14" t="s">
        <v>367</v>
      </c>
      <c r="F58" s="13">
        <f>SUMIF(现金流数据聚合!D:D,E58,现金流数据聚合!C:C)-SUMIF(现金流数据聚合!D:D,E58,现金流数据聚合!B:B)</f>
        <v>0</v>
      </c>
    </row>
    <row r="59" spans="1:6" ht="15" customHeight="1">
      <c r="A59" s="10"/>
      <c r="B59" s="99"/>
      <c r="C59" s="11" t="s">
        <v>348</v>
      </c>
      <c r="D59" s="13">
        <f>SUMIF(科目余额表[科目名称],"其他应付款",科目余额表[本期借方])</f>
        <v>7000</v>
      </c>
      <c r="E59" s="14" t="s">
        <v>365</v>
      </c>
      <c r="F59" s="13">
        <f>SUMIF(现金流数据聚合!D:D,E59,现金流数据聚合!C:C)-SUMIF(现金流数据聚合!D:D,E59,现金流数据聚合!B:B)</f>
        <v>200</v>
      </c>
    </row>
    <row r="60" spans="1:6" ht="15" customHeight="1">
      <c r="A60" s="19"/>
      <c r="B60" s="99"/>
      <c r="C60" s="11" t="s">
        <v>360</v>
      </c>
      <c r="D60" s="13">
        <f>试算平衡表!D78</f>
        <v>0</v>
      </c>
      <c r="E60" s="14" t="s">
        <v>366</v>
      </c>
      <c r="F60" s="13">
        <f>SUMIF(现金流数据聚合!D:D,E60,现金流数据聚合!C:C)-SUMIF(现金流数据聚合!D:D,E60,现金流数据聚合!B:B)</f>
        <v>0</v>
      </c>
    </row>
    <row r="61" spans="1:6" ht="15" customHeight="1">
      <c r="A61" s="19"/>
      <c r="B61" s="99"/>
      <c r="C61" s="11" t="s">
        <v>300</v>
      </c>
      <c r="D61" s="13"/>
      <c r="E61" s="14" t="s">
        <v>315</v>
      </c>
      <c r="F61" s="13">
        <f>SUMIF(现金流数据聚合!D:D,E61,现金流数据聚合!C:C)</f>
        <v>0</v>
      </c>
    </row>
    <row r="62" spans="1:6" ht="15" customHeight="1">
      <c r="A62" s="19"/>
      <c r="B62" s="99"/>
      <c r="C62" s="11"/>
      <c r="D62" s="13"/>
      <c r="E62" s="14" t="s">
        <v>317</v>
      </c>
      <c r="F62" s="13">
        <f>SUMIF(现金流数据聚合!D:D,E62,现金流数据聚合!C:C)</f>
        <v>7000</v>
      </c>
    </row>
    <row r="63" spans="1:6" ht="15" customHeight="1">
      <c r="A63" s="19"/>
      <c r="B63" s="99"/>
      <c r="C63" s="11"/>
      <c r="D63" s="13"/>
      <c r="E63" s="14" t="s">
        <v>422</v>
      </c>
      <c r="F63" s="13">
        <f>SUMIF(现金流数据聚合!D:D,E63,现金流数据聚合!C:C)</f>
        <v>0</v>
      </c>
    </row>
    <row r="64" spans="1:6" ht="15" customHeight="1">
      <c r="A64" s="16" t="s">
        <v>205</v>
      </c>
      <c r="B64" s="100">
        <f>SUM(B27,B38,B46,B55)</f>
        <v>0</v>
      </c>
      <c r="C64" s="16" t="s">
        <v>205</v>
      </c>
      <c r="D64" s="17">
        <f>D27+D38+D46+D55</f>
        <v>-2505037.0499999975</v>
      </c>
      <c r="E64" s="16" t="s">
        <v>205</v>
      </c>
      <c r="F64" s="17">
        <f>F27+F38+F46+F55</f>
        <v>-1394348.26</v>
      </c>
    </row>
    <row r="65" spans="1:6" ht="15" customHeight="1">
      <c r="A65" s="16" t="s">
        <v>206</v>
      </c>
      <c r="B65" s="100">
        <f>B26-B64</f>
        <v>0</v>
      </c>
      <c r="C65" s="16" t="s">
        <v>206</v>
      </c>
      <c r="D65" s="17">
        <f>D26-D64</f>
        <v>10565237.049999997</v>
      </c>
      <c r="E65" s="16" t="s">
        <v>206</v>
      </c>
      <c r="F65" s="17">
        <f>F26-F64</f>
        <v>13802097.640000001</v>
      </c>
    </row>
    <row r="66" spans="1:6" ht="15" customHeight="1">
      <c r="A66" s="8" t="s">
        <v>225</v>
      </c>
      <c r="B66" s="98"/>
      <c r="C66" s="8"/>
      <c r="D66" s="9"/>
      <c r="E66" s="104"/>
      <c r="F66" s="9"/>
    </row>
    <row r="67" spans="1:6" ht="15" customHeight="1">
      <c r="A67" s="5" t="s">
        <v>226</v>
      </c>
      <c r="B67" s="98"/>
      <c r="C67" s="8" t="s">
        <v>226</v>
      </c>
      <c r="D67" s="9">
        <f>SUM(D68:D71)</f>
        <v>0</v>
      </c>
      <c r="E67" s="8" t="s">
        <v>226</v>
      </c>
      <c r="F67" s="9">
        <f>SUM(F68:F71)</f>
        <v>0</v>
      </c>
    </row>
    <row r="68" spans="1:6" ht="15" customHeight="1">
      <c r="A68" s="10"/>
      <c r="B68" s="99"/>
      <c r="C68" s="11" t="s">
        <v>376</v>
      </c>
      <c r="D68" s="13">
        <f>SUMIF(科目余额表[科目名称],"交易性金融资产",科目余额表[本期贷方])</f>
        <v>0</v>
      </c>
      <c r="E68" s="14" t="s">
        <v>387</v>
      </c>
      <c r="F68" s="13">
        <f>SUMIF(现金流数据聚合!D:D,E68,现金流数据聚合!B:B)</f>
        <v>0</v>
      </c>
    </row>
    <row r="69" spans="1:6" ht="15" customHeight="1">
      <c r="A69" s="10"/>
      <c r="B69" s="99"/>
      <c r="C69" s="11" t="s">
        <v>368</v>
      </c>
      <c r="D69" s="13">
        <f>SUMIF(科目余额表[科目名称],"长期股权投资",科目余额表[本期贷方])</f>
        <v>0</v>
      </c>
      <c r="E69" s="14" t="s">
        <v>388</v>
      </c>
      <c r="F69" s="13">
        <f>SUMIF(现金流数据聚合!D:D,E69,现金流数据聚合!B:B)</f>
        <v>0</v>
      </c>
    </row>
    <row r="70" spans="1:6" ht="15" customHeight="1">
      <c r="A70" s="10"/>
      <c r="B70" s="99"/>
      <c r="C70" s="11" t="s">
        <v>369</v>
      </c>
      <c r="D70" s="13">
        <f>SUMIF(科目余额表[科目名称],"长期债权投资",科目余额表[本期贷方])</f>
        <v>0</v>
      </c>
      <c r="E70" s="14" t="s">
        <v>389</v>
      </c>
      <c r="F70" s="13">
        <f>SUMIF(现金流数据聚合!D:D,E70,现金流数据聚合!B:B)</f>
        <v>0</v>
      </c>
    </row>
    <row r="71" spans="1:6" ht="15" customHeight="1">
      <c r="A71" s="10"/>
      <c r="B71" s="99"/>
      <c r="C71" s="11" t="s">
        <v>370</v>
      </c>
      <c r="D71" s="13"/>
      <c r="E71" s="14"/>
      <c r="F71" s="13"/>
    </row>
    <row r="72" spans="1:6" ht="15" customHeight="1">
      <c r="A72" s="5" t="s">
        <v>227</v>
      </c>
      <c r="B72" s="98"/>
      <c r="C72" s="8" t="s">
        <v>227</v>
      </c>
      <c r="D72" s="9">
        <f>SUM(D73:D76)</f>
        <v>0</v>
      </c>
      <c r="E72" s="8" t="s">
        <v>227</v>
      </c>
      <c r="F72" s="9">
        <f>SUM(F73:F76)</f>
        <v>0</v>
      </c>
    </row>
    <row r="73" spans="1:6" ht="15" customHeight="1">
      <c r="A73" s="10"/>
      <c r="B73" s="99"/>
      <c r="C73" s="11" t="s">
        <v>371</v>
      </c>
      <c r="D73" s="13">
        <f>试算平衡表!D71</f>
        <v>0</v>
      </c>
      <c r="E73" s="11" t="s">
        <v>390</v>
      </c>
      <c r="F73" s="13">
        <f>SUMIF(现金流数据聚合!D:D,E73,现金流数据聚合!B:B)-SUMIF(现金流数据聚合!D:D,E73,现金流数据聚合!C:C)</f>
        <v>0</v>
      </c>
    </row>
    <row r="74" spans="1:6" ht="15" customHeight="1">
      <c r="A74" s="10"/>
      <c r="B74" s="99"/>
      <c r="C74" s="11" t="s">
        <v>373</v>
      </c>
      <c r="D74" s="13"/>
      <c r="E74" s="11" t="s">
        <v>391</v>
      </c>
      <c r="F74" s="13">
        <f>SUMIF(现金流数据聚合!D:D,E74,现金流数据聚合!B:B)-SUMIF(现金流数据聚合!D:D,E74,现金流数据聚合!C:C)</f>
        <v>0</v>
      </c>
    </row>
    <row r="75" spans="1:6" ht="15" customHeight="1">
      <c r="A75" s="10"/>
      <c r="B75" s="99"/>
      <c r="C75" s="11" t="s">
        <v>374</v>
      </c>
      <c r="D75" s="13"/>
      <c r="E75" s="11"/>
      <c r="F75" s="13"/>
    </row>
    <row r="76" spans="1:6" ht="15" customHeight="1">
      <c r="A76" s="10"/>
      <c r="B76" s="99"/>
      <c r="C76" s="11" t="s">
        <v>372</v>
      </c>
      <c r="D76" s="13"/>
      <c r="E76" s="11"/>
      <c r="F76" s="13"/>
    </row>
    <row r="77" spans="1:6" ht="15" customHeight="1">
      <c r="A77" s="5" t="s">
        <v>375</v>
      </c>
      <c r="B77" s="98"/>
      <c r="C77" s="8" t="s">
        <v>375</v>
      </c>
      <c r="D77" s="9">
        <f>SUM(D78:D80)</f>
        <v>0</v>
      </c>
      <c r="E77" s="8" t="s">
        <v>375</v>
      </c>
      <c r="F77" s="9">
        <f>SUM(F78:F80)</f>
        <v>0</v>
      </c>
    </row>
    <row r="78" spans="1:6" ht="15" customHeight="1">
      <c r="A78" s="10"/>
      <c r="B78" s="99"/>
      <c r="C78" s="11" t="s">
        <v>404</v>
      </c>
      <c r="D78" s="13">
        <f>SUMIF(科目余额表[科目名称],"固定资产",科目余额表[本期贷方])</f>
        <v>0</v>
      </c>
      <c r="E78" s="11" t="s">
        <v>392</v>
      </c>
      <c r="F78" s="13">
        <f>SUMIF(现金流数据聚合!D:D,E78,现金流数据聚合!B:B)</f>
        <v>0</v>
      </c>
    </row>
    <row r="79" spans="1:6" ht="15" customHeight="1">
      <c r="A79" s="10"/>
      <c r="B79" s="99"/>
      <c r="C79" s="11" t="s">
        <v>405</v>
      </c>
      <c r="D79" s="13">
        <f>SUMIF(科目余额表[科目名称],"无形资产",科目余额表[本期贷方])</f>
        <v>0</v>
      </c>
      <c r="E79" s="14" t="s">
        <v>393</v>
      </c>
      <c r="F79" s="13">
        <f>SUMIF(现金流数据聚合!D:D,E79,现金流数据聚合!B:B)</f>
        <v>0</v>
      </c>
    </row>
    <row r="80" spans="1:6" ht="15" customHeight="1">
      <c r="A80" s="10"/>
      <c r="B80" s="99"/>
      <c r="C80" s="11" t="s">
        <v>406</v>
      </c>
      <c r="D80" s="13"/>
      <c r="E80" s="14" t="s">
        <v>394</v>
      </c>
      <c r="F80" s="13"/>
    </row>
    <row r="81" spans="1:6" ht="15" customHeight="1">
      <c r="A81" s="5" t="s">
        <v>228</v>
      </c>
      <c r="B81" s="98"/>
      <c r="C81" s="8" t="s">
        <v>228</v>
      </c>
      <c r="D81" s="9"/>
      <c r="E81" s="8" t="s">
        <v>228</v>
      </c>
      <c r="F81" s="9"/>
    </row>
    <row r="82" spans="1:6" ht="15" customHeight="1">
      <c r="A82" s="5" t="s">
        <v>229</v>
      </c>
      <c r="B82" s="98"/>
      <c r="C82" s="8" t="s">
        <v>229</v>
      </c>
      <c r="D82" s="9"/>
      <c r="E82" s="8" t="s">
        <v>229</v>
      </c>
      <c r="F82" s="9"/>
    </row>
    <row r="83" spans="1:6" ht="15" customHeight="1">
      <c r="A83" s="16" t="s">
        <v>207</v>
      </c>
      <c r="B83" s="100">
        <f>SUM(B67,B72,B77,B81:B82)</f>
        <v>0</v>
      </c>
      <c r="C83" s="16" t="s">
        <v>207</v>
      </c>
      <c r="D83" s="17">
        <f>D67+D72+D77+D81+D82</f>
        <v>0</v>
      </c>
      <c r="E83" s="16" t="s">
        <v>207</v>
      </c>
      <c r="F83" s="17">
        <f>F67+F72+F77+F81+F82</f>
        <v>0</v>
      </c>
    </row>
    <row r="84" spans="1:6" ht="15" customHeight="1">
      <c r="A84" s="5" t="s">
        <v>230</v>
      </c>
      <c r="B84" s="98"/>
      <c r="C84" s="8" t="s">
        <v>230</v>
      </c>
      <c r="D84" s="9">
        <f>SUM(D85:D88)</f>
        <v>350000</v>
      </c>
      <c r="E84" s="8" t="s">
        <v>230</v>
      </c>
      <c r="F84" s="9">
        <f>SUM(F85:F88)</f>
        <v>350000</v>
      </c>
    </row>
    <row r="85" spans="1:6" ht="15" customHeight="1">
      <c r="A85" s="10"/>
      <c r="B85" s="99"/>
      <c r="C85" s="11" t="s">
        <v>378</v>
      </c>
      <c r="D85" s="13">
        <f>SUMIF(科目余额表[科目名称],"固定资产",科目余额表[本期借方])</f>
        <v>350000</v>
      </c>
      <c r="E85" s="11" t="s">
        <v>392</v>
      </c>
      <c r="F85" s="13">
        <f>SUMIF(现金流数据聚合!D:D,E85,现金流数据聚合!C:C)</f>
        <v>350000</v>
      </c>
    </row>
    <row r="86" spans="1:6" ht="15" customHeight="1">
      <c r="A86" s="10"/>
      <c r="B86" s="99"/>
      <c r="C86" s="11" t="s">
        <v>379</v>
      </c>
      <c r="D86" s="13">
        <f>SUMIF(科目余额表[科目名称],"在建工程",科目余额表[本期借方])</f>
        <v>0</v>
      </c>
      <c r="E86" s="14" t="s">
        <v>393</v>
      </c>
      <c r="F86" s="13">
        <f>SUMIF(现金流数据聚合!D:D,E86,现金流数据聚合!C:C)</f>
        <v>0</v>
      </c>
    </row>
    <row r="87" spans="1:6" ht="15" customHeight="1">
      <c r="A87" s="10"/>
      <c r="B87" s="99"/>
      <c r="C87" s="11" t="s">
        <v>380</v>
      </c>
      <c r="D87" s="13">
        <f>SUMIF(科目余额表[科目名称],"无形资产",科目余额表[本期借方])</f>
        <v>0</v>
      </c>
      <c r="E87" s="14" t="s">
        <v>394</v>
      </c>
      <c r="F87" s="13">
        <f>SUMIF(现金流数据聚合!D:D,E87,现金流数据聚合!C:C)</f>
        <v>0</v>
      </c>
    </row>
    <row r="88" spans="1:6" ht="15" customHeight="1">
      <c r="A88" s="10"/>
      <c r="B88" s="99"/>
      <c r="C88" s="11" t="s">
        <v>381</v>
      </c>
      <c r="D88" s="13"/>
      <c r="E88" s="14"/>
      <c r="F88" s="13"/>
    </row>
    <row r="89" spans="1:6" ht="15" customHeight="1">
      <c r="A89" s="5" t="s">
        <v>231</v>
      </c>
      <c r="B89" s="98"/>
      <c r="C89" s="8" t="s">
        <v>231</v>
      </c>
      <c r="D89" s="9">
        <f>SUM(D90:D93)</f>
        <v>0</v>
      </c>
      <c r="E89" s="8" t="s">
        <v>231</v>
      </c>
      <c r="F89" s="9">
        <f>SUM(F90:F93)</f>
        <v>0</v>
      </c>
    </row>
    <row r="90" spans="1:6" ht="15" customHeight="1">
      <c r="A90" s="10"/>
      <c r="B90" s="99"/>
      <c r="C90" s="11" t="s">
        <v>382</v>
      </c>
      <c r="D90" s="13"/>
      <c r="E90" s="14" t="s">
        <v>387</v>
      </c>
      <c r="F90" s="13">
        <f>SUMIF(现金流数据聚合!D:D,E90,现金流数据聚合!C:C)</f>
        <v>0</v>
      </c>
    </row>
    <row r="91" spans="1:6" ht="15" customHeight="1">
      <c r="A91" s="10"/>
      <c r="B91" s="99"/>
      <c r="C91" s="11"/>
      <c r="D91" s="13"/>
      <c r="E91" s="14" t="s">
        <v>388</v>
      </c>
      <c r="F91" s="13">
        <f>SUMIF(现金流数据聚合!D:D,E91,现金流数据聚合!C:C)</f>
        <v>0</v>
      </c>
    </row>
    <row r="92" spans="1:6" ht="15" customHeight="1">
      <c r="A92" s="10"/>
      <c r="B92" s="99"/>
      <c r="C92" s="11"/>
      <c r="D92" s="13"/>
      <c r="E92" s="14" t="s">
        <v>389</v>
      </c>
      <c r="F92" s="13">
        <f>SUMIF(现金流数据聚合!D:D,E92,现金流数据聚合!C:C)</f>
        <v>0</v>
      </c>
    </row>
    <row r="93" spans="1:6" ht="15" customHeight="1">
      <c r="A93" s="10"/>
      <c r="B93" s="99"/>
      <c r="C93" s="11"/>
      <c r="D93" s="13"/>
      <c r="E93" s="14"/>
      <c r="F93" s="13"/>
    </row>
    <row r="94" spans="1:6" ht="15" customHeight="1">
      <c r="A94" s="5" t="s">
        <v>232</v>
      </c>
      <c r="B94" s="98"/>
      <c r="C94" s="8" t="s">
        <v>232</v>
      </c>
      <c r="D94" s="9"/>
      <c r="E94" s="8" t="s">
        <v>232</v>
      </c>
      <c r="F94" s="9"/>
    </row>
    <row r="95" spans="1:6" ht="15" customHeight="1">
      <c r="A95" s="5" t="s">
        <v>233</v>
      </c>
      <c r="B95" s="98"/>
      <c r="C95" s="8" t="s">
        <v>233</v>
      </c>
      <c r="D95" s="9"/>
      <c r="E95" s="8" t="s">
        <v>233</v>
      </c>
      <c r="F95" s="9"/>
    </row>
    <row r="96" spans="1:6" ht="15" customHeight="1">
      <c r="A96" s="16" t="s">
        <v>208</v>
      </c>
      <c r="B96" s="100">
        <f>SUM(B84,B89,B94:B95)</f>
        <v>0</v>
      </c>
      <c r="C96" s="16" t="s">
        <v>208</v>
      </c>
      <c r="D96" s="17">
        <f>D84+D89+D94+D95</f>
        <v>350000</v>
      </c>
      <c r="E96" s="16" t="s">
        <v>208</v>
      </c>
      <c r="F96" s="17">
        <f>F84+F89+F94+F95</f>
        <v>350000</v>
      </c>
    </row>
    <row r="97" spans="1:6" ht="15" customHeight="1">
      <c r="A97" s="16" t="s">
        <v>209</v>
      </c>
      <c r="B97" s="100">
        <f>B83-B96</f>
        <v>0</v>
      </c>
      <c r="C97" s="16" t="s">
        <v>209</v>
      </c>
      <c r="D97" s="17">
        <f>D83-D96</f>
        <v>-350000</v>
      </c>
      <c r="E97" s="16" t="s">
        <v>209</v>
      </c>
      <c r="F97" s="17">
        <f>F83-F96</f>
        <v>-350000</v>
      </c>
    </row>
    <row r="98" spans="1:6" ht="15" customHeight="1">
      <c r="A98" s="8" t="s">
        <v>234</v>
      </c>
      <c r="B98" s="98"/>
      <c r="C98" s="8"/>
      <c r="D98" s="9"/>
      <c r="E98" s="104"/>
      <c r="F98" s="9"/>
    </row>
    <row r="99" spans="1:6" ht="15" customHeight="1">
      <c r="A99" s="5" t="s">
        <v>235</v>
      </c>
      <c r="B99" s="98"/>
      <c r="C99" s="8" t="s">
        <v>235</v>
      </c>
      <c r="D99" s="9">
        <f>SUM(D100:D103)</f>
        <v>0</v>
      </c>
      <c r="E99" s="8" t="s">
        <v>235</v>
      </c>
      <c r="F99" s="9">
        <f>SUM(F100:F103)</f>
        <v>0</v>
      </c>
    </row>
    <row r="100" spans="1:6" ht="15" customHeight="1">
      <c r="A100" s="10"/>
      <c r="B100" s="99"/>
      <c r="C100" s="11" t="s">
        <v>386</v>
      </c>
      <c r="D100" s="13">
        <f>SUMIF(科目余额表[科目名称],"实收资本",科目余额表[本期贷方])</f>
        <v>0</v>
      </c>
      <c r="E100" s="14" t="s">
        <v>397</v>
      </c>
      <c r="F100" s="13">
        <f>SUMIF(现金流数据聚合!D:D,E100,现金流数据聚合!B:B)</f>
        <v>0</v>
      </c>
    </row>
    <row r="101" spans="1:6" ht="15" customHeight="1">
      <c r="A101" s="10"/>
      <c r="B101" s="99"/>
      <c r="C101" s="11" t="s">
        <v>384</v>
      </c>
      <c r="D101" s="13">
        <f>SUMIF(科目余额表[科目名称],"股本溢价",科目余额表[本期贷方])</f>
        <v>0</v>
      </c>
      <c r="E101" s="14" t="s">
        <v>398</v>
      </c>
      <c r="F101" s="13">
        <f>SUMIF(现金流数据聚合!D:D,E101,现金流数据聚合!B:B)</f>
        <v>0</v>
      </c>
    </row>
    <row r="102" spans="1:6" ht="15" customHeight="1">
      <c r="A102" s="10"/>
      <c r="B102" s="99"/>
      <c r="C102" s="11" t="s">
        <v>385</v>
      </c>
      <c r="D102" s="13">
        <f>SUMIF(科目余额表[科目名称],"应付债券",科目余额表[本期贷方])</f>
        <v>0</v>
      </c>
      <c r="E102" s="14" t="s">
        <v>399</v>
      </c>
      <c r="F102" s="13">
        <f>SUMIF(现金流数据聚合!D:D,E102,现金流数据聚合!B:B)</f>
        <v>0</v>
      </c>
    </row>
    <row r="103" spans="1:6" ht="15" customHeight="1">
      <c r="A103" s="10"/>
      <c r="B103" s="99"/>
      <c r="C103" s="11"/>
      <c r="D103" s="13"/>
      <c r="E103" s="14"/>
      <c r="F103" s="13"/>
    </row>
    <row r="104" spans="1:6" ht="15" customHeight="1">
      <c r="A104" s="5" t="s">
        <v>236</v>
      </c>
      <c r="B104" s="98"/>
      <c r="C104" s="8" t="s">
        <v>236</v>
      </c>
      <c r="D104" s="9">
        <f>SUM(D105:D107)</f>
        <v>0</v>
      </c>
      <c r="E104" s="8" t="s">
        <v>236</v>
      </c>
      <c r="F104" s="9">
        <f>SUM(F105:F107)</f>
        <v>0</v>
      </c>
    </row>
    <row r="105" spans="1:6" ht="15" customHeight="1">
      <c r="A105" s="10"/>
      <c r="B105" s="99"/>
      <c r="C105" s="11" t="s">
        <v>400</v>
      </c>
      <c r="D105" s="13">
        <f>SUMIF(科目余额表[科目名称],"短期借款",科目余额表[本期贷方])</f>
        <v>0</v>
      </c>
      <c r="E105" s="14" t="s">
        <v>396</v>
      </c>
      <c r="F105" s="13">
        <f>SUMIF(现金流数据聚合!D:D,E105,现金流数据聚合!B:B)</f>
        <v>0</v>
      </c>
    </row>
    <row r="106" spans="1:6" ht="15" customHeight="1">
      <c r="A106" s="10"/>
      <c r="B106" s="99"/>
      <c r="C106" s="11" t="s">
        <v>401</v>
      </c>
      <c r="D106" s="13">
        <f>SUMIF(科目余额表[科目名称],"长期借款",科目余额表[本期贷方])</f>
        <v>0</v>
      </c>
      <c r="E106" s="14" t="s">
        <v>395</v>
      </c>
      <c r="F106" s="13">
        <f>SUMIF(现金流数据聚合!D:D,E106,现金流数据聚合!B:B)</f>
        <v>0</v>
      </c>
    </row>
    <row r="107" spans="1:6" ht="15" customHeight="1">
      <c r="A107" s="10"/>
      <c r="B107" s="99"/>
      <c r="C107" s="11"/>
      <c r="D107" s="13"/>
      <c r="E107" s="14"/>
      <c r="F107" s="13"/>
    </row>
    <row r="108" spans="1:6" ht="15" customHeight="1">
      <c r="A108" s="5" t="s">
        <v>237</v>
      </c>
      <c r="B108" s="98"/>
      <c r="C108" s="8" t="s">
        <v>237</v>
      </c>
      <c r="D108" s="9">
        <f>SUM(D109:D110)</f>
        <v>0</v>
      </c>
      <c r="E108" s="8" t="s">
        <v>237</v>
      </c>
      <c r="F108" s="9">
        <f>SUM(F109:F110)</f>
        <v>0</v>
      </c>
    </row>
    <row r="109" spans="1:6" ht="15" customHeight="1">
      <c r="A109" s="10"/>
      <c r="B109" s="99"/>
      <c r="C109" s="11" t="s">
        <v>402</v>
      </c>
      <c r="D109" s="13"/>
      <c r="E109" s="14"/>
      <c r="F109" s="13"/>
    </row>
    <row r="110" spans="1:6" ht="15" customHeight="1">
      <c r="A110" s="10"/>
      <c r="B110" s="99"/>
      <c r="C110" s="11" t="s">
        <v>403</v>
      </c>
      <c r="D110" s="13"/>
      <c r="E110" s="14"/>
      <c r="F110" s="13"/>
    </row>
    <row r="111" spans="1:6" ht="15" customHeight="1">
      <c r="A111" s="15" t="s">
        <v>383</v>
      </c>
      <c r="B111" s="100">
        <f>SUM(B99,B104,B108)</f>
        <v>0</v>
      </c>
      <c r="C111" s="16" t="s">
        <v>383</v>
      </c>
      <c r="D111" s="17">
        <f>D99+D104+D108</f>
        <v>0</v>
      </c>
      <c r="E111" s="16" t="s">
        <v>383</v>
      </c>
      <c r="F111" s="17">
        <f>F99+F104+F108</f>
        <v>0</v>
      </c>
    </row>
    <row r="112" spans="1:6" ht="15" customHeight="1">
      <c r="A112" s="5" t="s">
        <v>238</v>
      </c>
      <c r="B112" s="98"/>
      <c r="C112" s="8" t="s">
        <v>238</v>
      </c>
      <c r="D112" s="9">
        <f>SUM(D113:D115)</f>
        <v>0</v>
      </c>
      <c r="E112" s="8" t="s">
        <v>238</v>
      </c>
      <c r="F112" s="9">
        <f>SUM(F113:F115)</f>
        <v>0</v>
      </c>
    </row>
    <row r="113" spans="1:6" ht="15" customHeight="1">
      <c r="A113" s="10"/>
      <c r="B113" s="99"/>
      <c r="C113" s="11" t="s">
        <v>400</v>
      </c>
      <c r="D113" s="13">
        <f>SUMIF(科目余额表[科目名称],"短期借款",科目余额表[本期借方])</f>
        <v>0</v>
      </c>
      <c r="E113" s="14" t="s">
        <v>396</v>
      </c>
      <c r="F113" s="13">
        <f>SUMIF(现金流数据聚合!D:D,E113,现金流数据聚合!C:C)</f>
        <v>0</v>
      </c>
    </row>
    <row r="114" spans="1:6" ht="15" customHeight="1">
      <c r="A114" s="10"/>
      <c r="B114" s="99"/>
      <c r="C114" s="11" t="s">
        <v>401</v>
      </c>
      <c r="D114" s="13"/>
      <c r="E114" s="14" t="s">
        <v>395</v>
      </c>
      <c r="F114" s="13">
        <f>SUMIF(现金流数据聚合!D:D,E114,现金流数据聚合!C:C)</f>
        <v>0</v>
      </c>
    </row>
    <row r="115" spans="1:6" ht="15" customHeight="1">
      <c r="A115" s="10"/>
      <c r="B115" s="99"/>
      <c r="C115" s="11"/>
      <c r="D115" s="13"/>
      <c r="E115" s="14"/>
      <c r="F115" s="13"/>
    </row>
    <row r="116" spans="1:6" ht="15" customHeight="1">
      <c r="A116" s="5" t="s">
        <v>239</v>
      </c>
      <c r="B116" s="98"/>
      <c r="C116" s="8" t="s">
        <v>239</v>
      </c>
      <c r="D116" s="9">
        <f>SUM(D117:D119)</f>
        <v>0</v>
      </c>
      <c r="E116" s="8" t="s">
        <v>239</v>
      </c>
      <c r="F116" s="9">
        <f>SUM(F117:F119)</f>
        <v>0</v>
      </c>
    </row>
    <row r="117" spans="1:6" ht="15" customHeight="1">
      <c r="A117" s="10"/>
      <c r="B117" s="99"/>
      <c r="C117" s="11" t="s">
        <v>408</v>
      </c>
      <c r="D117" s="13"/>
      <c r="E117" s="14" t="s">
        <v>409</v>
      </c>
      <c r="F117" s="13">
        <f>SUMIF(现金流数据聚合!D:D,E117,现金流数据聚合!C:C)-SUMIF(现金流数据聚合!D:D,E117,现金流数据聚合!B:B)</f>
        <v>0</v>
      </c>
    </row>
    <row r="118" spans="1:6" ht="15" customHeight="1">
      <c r="A118" s="10"/>
      <c r="B118" s="99"/>
      <c r="C118" s="11"/>
      <c r="D118" s="13"/>
      <c r="E118" s="14"/>
      <c r="F118" s="13"/>
    </row>
    <row r="119" spans="1:6" ht="15" customHeight="1">
      <c r="A119" s="10"/>
      <c r="B119" s="99"/>
      <c r="C119" s="11"/>
      <c r="D119" s="13"/>
      <c r="E119" s="14"/>
      <c r="F119" s="13"/>
    </row>
    <row r="120" spans="1:6" ht="15" customHeight="1">
      <c r="A120" s="5" t="s">
        <v>240</v>
      </c>
      <c r="B120" s="98"/>
      <c r="C120" s="8" t="s">
        <v>240</v>
      </c>
      <c r="D120" s="9">
        <f>SUM(D121:D122)</f>
        <v>0</v>
      </c>
      <c r="E120" s="8" t="s">
        <v>240</v>
      </c>
      <c r="F120" s="9">
        <f>SUM(F121:F122)</f>
        <v>0</v>
      </c>
    </row>
    <row r="121" spans="1:6" ht="15" customHeight="1">
      <c r="A121" s="10"/>
      <c r="B121" s="99"/>
      <c r="C121" s="11" t="s">
        <v>410</v>
      </c>
      <c r="D121" s="13"/>
      <c r="E121" s="14"/>
      <c r="F121" s="13"/>
    </row>
    <row r="122" spans="1:6" ht="15" customHeight="1">
      <c r="A122" s="19"/>
      <c r="B122" s="99"/>
      <c r="C122" s="11"/>
      <c r="D122" s="13"/>
      <c r="E122" s="14"/>
      <c r="F122" s="13"/>
    </row>
    <row r="123" spans="1:6" ht="15" customHeight="1">
      <c r="A123" s="16" t="s">
        <v>210</v>
      </c>
      <c r="B123" s="100">
        <f>SUM(B112,B116,B120)</f>
        <v>0</v>
      </c>
      <c r="C123" s="16" t="s">
        <v>210</v>
      </c>
      <c r="D123" s="17">
        <f>D112+D116+D120</f>
        <v>0</v>
      </c>
      <c r="E123" s="16" t="s">
        <v>210</v>
      </c>
      <c r="F123" s="17">
        <f>F112+F116+F120</f>
        <v>0</v>
      </c>
    </row>
    <row r="124" spans="1:6" ht="15" customHeight="1">
      <c r="A124" s="16" t="s">
        <v>211</v>
      </c>
      <c r="B124" s="100">
        <f>B111-B123</f>
        <v>0</v>
      </c>
      <c r="C124" s="16" t="s">
        <v>211</v>
      </c>
      <c r="D124" s="17">
        <f>D111-D123</f>
        <v>0</v>
      </c>
      <c r="E124" s="16" t="s">
        <v>211</v>
      </c>
      <c r="F124" s="17">
        <f>F111-F123</f>
        <v>0</v>
      </c>
    </row>
    <row r="125" spans="1:6" ht="15" customHeight="1">
      <c r="A125" s="11" t="s">
        <v>212</v>
      </c>
      <c r="B125" s="99"/>
      <c r="C125" s="11" t="s">
        <v>212</v>
      </c>
      <c r="D125" s="13"/>
      <c r="E125" s="11" t="s">
        <v>212</v>
      </c>
      <c r="F125" s="13"/>
    </row>
    <row r="126" spans="1:6" ht="15" customHeight="1">
      <c r="A126" s="11" t="s">
        <v>213</v>
      </c>
      <c r="B126" s="99">
        <f>B65+B97+B124+B125</f>
        <v>0</v>
      </c>
      <c r="C126" s="11" t="s">
        <v>213</v>
      </c>
      <c r="D126" s="13">
        <f>D65+D97+D124+D125</f>
        <v>10215237.049999997</v>
      </c>
      <c r="E126" s="11" t="s">
        <v>213</v>
      </c>
      <c r="F126" s="13">
        <f>F65+F97+F124+F125</f>
        <v>13452097.640000001</v>
      </c>
    </row>
    <row r="127" spans="1:6" ht="15" customHeight="1">
      <c r="A127" s="11" t="s">
        <v>423</v>
      </c>
      <c r="B127" s="99">
        <f>试算平衡表!C2</f>
        <v>1010837.34</v>
      </c>
      <c r="C127" s="11" t="s">
        <v>423</v>
      </c>
      <c r="D127" s="13">
        <f>试算平衡表!C2</f>
        <v>1010837.34</v>
      </c>
      <c r="E127" s="11" t="s">
        <v>423</v>
      </c>
      <c r="F127" s="13">
        <f>试算平衡表!C2</f>
        <v>1010837.34</v>
      </c>
    </row>
    <row r="128" spans="1:6" ht="15" customHeight="1" thickBot="1">
      <c r="A128" s="20" t="s">
        <v>214</v>
      </c>
      <c r="B128" s="101">
        <f>B126+B127</f>
        <v>1010837.34</v>
      </c>
      <c r="C128" s="20" t="s">
        <v>214</v>
      </c>
      <c r="D128" s="21">
        <f>D126+D127</f>
        <v>11226074.389999997</v>
      </c>
      <c r="E128" s="20" t="s">
        <v>214</v>
      </c>
      <c r="F128" s="21">
        <f>F126+F127</f>
        <v>14462934.98</v>
      </c>
    </row>
    <row r="129" spans="1:6" ht="15" customHeight="1"/>
    <row r="130" spans="1:6" ht="15" customHeight="1">
      <c r="A130" s="22" t="s">
        <v>256</v>
      </c>
      <c r="B130" s="12">
        <f>试算平衡表!D2</f>
        <v>14462934.98</v>
      </c>
      <c r="C130" s="22" t="s">
        <v>256</v>
      </c>
      <c r="D130" s="12">
        <f>试算平衡表!D2</f>
        <v>14462934.98</v>
      </c>
      <c r="E130" s="22" t="s">
        <v>256</v>
      </c>
      <c r="F130" s="13">
        <f>试算平衡表!D2</f>
        <v>14462934.98</v>
      </c>
    </row>
    <row r="131" spans="1:6">
      <c r="A131" s="22" t="s">
        <v>253</v>
      </c>
      <c r="B131" s="12">
        <f>B128-B130</f>
        <v>-13452097.640000001</v>
      </c>
      <c r="C131" s="22" t="s">
        <v>253</v>
      </c>
      <c r="D131" s="12">
        <f>D128-D130</f>
        <v>-3236860.5900000036</v>
      </c>
      <c r="E131" s="22" t="s">
        <v>253</v>
      </c>
      <c r="F131" s="12">
        <f>F128-F130</f>
        <v>0</v>
      </c>
    </row>
  </sheetData>
  <phoneticPr fontId="3" type="noConversion"/>
  <printOptions horizontalCentered="1"/>
  <pageMargins left="0.75138888888888899" right="0.75138888888888899" top="1" bottom="1" header="0.156944444444444" footer="0.31458333333333299"/>
  <pageSetup paperSize="9" scale="60" fitToHeight="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70A87-B63A-46E1-A471-7CA474AD1ADF}">
  <dimension ref="A1:D251"/>
  <sheetViews>
    <sheetView zoomScaleNormal="100" workbookViewId="0"/>
  </sheetViews>
  <sheetFormatPr defaultRowHeight="13.9"/>
  <cols>
    <col min="1" max="1" width="102.796875" style="4" customWidth="1"/>
    <col min="2" max="3" width="12.86328125" style="7" bestFit="1" customWidth="1"/>
    <col min="4" max="4" width="33.86328125" style="4" bestFit="1" customWidth="1"/>
  </cols>
  <sheetData>
    <row r="1" spans="1:4">
      <c r="A1" s="3" t="s">
        <v>430</v>
      </c>
      <c r="B1" s="3" t="s">
        <v>301</v>
      </c>
      <c r="C1" s="3" t="s">
        <v>302</v>
      </c>
      <c r="D1" s="3" t="s">
        <v>307</v>
      </c>
    </row>
    <row r="2" spans="1:4">
      <c r="A2" s="4" t="str" cm="1">
        <f t="array" ref="A2:A31">_xlfn._xlws.SORT(_xlfn.UNIQUE(序时账[现金流分类]))</f>
        <v>办公费</v>
      </c>
      <c r="B2" s="7">
        <f>SUMIF(序时账[现金流分类],A2,序时账[借方金额])</f>
        <v>0</v>
      </c>
      <c r="C2" s="7">
        <f>SUMIF(序时账[现金流分类],A2,序时账[贷方金额])</f>
        <v>275</v>
      </c>
      <c r="D2" s="4" t="s">
        <v>603</v>
      </c>
    </row>
    <row r="3" spans="1:4">
      <c r="A3" s="4" t="str">
        <v>轿车</v>
      </c>
      <c r="B3" s="7">
        <f>SUMIF(序时账[现金流分类],A3,序时账[借方金额])</f>
        <v>0</v>
      </c>
      <c r="C3" s="7">
        <f>SUMIF(序时账[现金流分类],A3,序时账[贷方金额])</f>
        <v>350000</v>
      </c>
      <c r="D3" s="4" t="s">
        <v>604</v>
      </c>
    </row>
    <row r="4" spans="1:4">
      <c r="A4" s="4" t="str">
        <v>利息收入</v>
      </c>
      <c r="B4" s="7">
        <f>SUMIF(序时账[现金流分类],A4,序时账[借方金额])</f>
        <v>8749.3799999999974</v>
      </c>
      <c r="C4" s="7">
        <f>SUMIF(序时账[现金流分类],A4,序时账[贷方金额])</f>
        <v>0</v>
      </c>
      <c r="D4" s="4" t="s">
        <v>605</v>
      </c>
    </row>
    <row r="5" spans="1:4">
      <c r="A5" s="4" t="str">
        <v>其他应付款-亥</v>
      </c>
      <c r="B5" s="7">
        <f>SUMIF(序时账[现金流分类],A5,序时账[借方金额])</f>
        <v>0</v>
      </c>
      <c r="C5" s="7">
        <f>SUMIF(序时账[现金流分类],A5,序时账[贷方金额])</f>
        <v>7000</v>
      </c>
      <c r="D5" s="4" t="s">
        <v>317</v>
      </c>
    </row>
    <row r="6" spans="1:4">
      <c r="A6" s="4" t="str">
        <v>其他应收款-李四</v>
      </c>
      <c r="B6" s="7">
        <f>SUMIF(序时账[现金流分类],A6,序时账[借方金额])</f>
        <v>10000</v>
      </c>
      <c r="C6" s="7">
        <f>SUMIF(序时账[现金流分类],A6,序时账[贷方金额])</f>
        <v>0</v>
      </c>
      <c r="D6" s="4" t="s">
        <v>315</v>
      </c>
    </row>
    <row r="7" spans="1:4">
      <c r="A7" s="4" t="str">
        <v>企业所得税</v>
      </c>
      <c r="B7" s="7">
        <f>SUMIF(序时账[现金流分类],A7,序时账[借方金额])</f>
        <v>0</v>
      </c>
      <c r="C7" s="7">
        <f>SUMIF(序时账[现金流分类],A7,序时账[贷方金额])</f>
        <v>111385.31999999996</v>
      </c>
      <c r="D7" s="4" t="s">
        <v>606</v>
      </c>
    </row>
    <row r="8" spans="1:4">
      <c r="A8" s="4" t="str">
        <v>未交增值税</v>
      </c>
      <c r="B8" s="7">
        <f>SUMIF(序时账[现金流分类],A8,序时账[借方金额])</f>
        <v>0</v>
      </c>
      <c r="C8" s="7">
        <f>SUMIF(序时账[现金流分类],A8,序时账[贷方金额])</f>
        <v>624791.42000000004</v>
      </c>
      <c r="D8" s="4" t="s">
        <v>606</v>
      </c>
    </row>
    <row r="9" spans="1:4">
      <c r="A9" s="4" t="str">
        <v>银行手续费</v>
      </c>
      <c r="B9" s="7">
        <f>SUMIF(序时账[现金流分类],A9,序时账[借方金额])</f>
        <v>0</v>
      </c>
      <c r="C9" s="7">
        <f>SUMIF(序时账[现金流分类],A9,序时账[贷方金额])</f>
        <v>200</v>
      </c>
      <c r="D9" s="4" t="s">
        <v>607</v>
      </c>
    </row>
    <row r="10" spans="1:4">
      <c r="A10" s="4" t="str">
        <v>应付账款-N有限公司</v>
      </c>
      <c r="B10" s="7">
        <f>SUMIF(序时账[现金流分类],A10,序时账[借方金额])</f>
        <v>0</v>
      </c>
      <c r="C10" s="7">
        <f>SUMIF(序时账[现金流分类],A10,序时账[贷方金额])</f>
        <v>720000</v>
      </c>
      <c r="D10" s="4" t="s">
        <v>608</v>
      </c>
    </row>
    <row r="11" spans="1:4">
      <c r="A11" s="4" t="str">
        <v>应付账款-T有限公司</v>
      </c>
      <c r="B11" s="7">
        <f>SUMIF(序时账[现金流分类],A11,序时账[借方金额])</f>
        <v>1012000</v>
      </c>
      <c r="C11" s="7">
        <f>SUMIF(序时账[现金流分类],A11,序时账[贷方金额])</f>
        <v>0</v>
      </c>
      <c r="D11" s="4" t="s">
        <v>608</v>
      </c>
    </row>
    <row r="12" spans="1:4">
      <c r="A12" s="4" t="str">
        <v>应付账款-V有限公司</v>
      </c>
      <c r="B12" s="7">
        <f>SUMIF(序时账[现金流分类],A12,序时账[借方金额])</f>
        <v>799000</v>
      </c>
      <c r="C12" s="7">
        <f>SUMIF(序时账[现金流分类],A12,序时账[贷方金额])</f>
        <v>0</v>
      </c>
      <c r="D12" s="4" t="s">
        <v>608</v>
      </c>
    </row>
    <row r="13" spans="1:4">
      <c r="A13" s="4" t="str">
        <v>应付账款-W有限公司</v>
      </c>
      <c r="B13" s="7">
        <f>SUMIF(序时账[现金流分类],A13,序时账[借方金额])</f>
        <v>1003000</v>
      </c>
      <c r="C13" s="7">
        <f>SUMIF(序时账[现金流分类],A13,序时账[贷方金额])</f>
        <v>640000</v>
      </c>
      <c r="D13" s="4" t="s">
        <v>608</v>
      </c>
    </row>
    <row r="14" spans="1:4">
      <c r="A14" s="4" t="str">
        <v>应付账款-X有限公司</v>
      </c>
      <c r="B14" s="7">
        <f>SUMIF(序时账[现金流分类],A14,序时账[借方金额])</f>
        <v>850000</v>
      </c>
      <c r="C14" s="7">
        <f>SUMIF(序时账[现金流分类],A14,序时账[贷方金额])</f>
        <v>0</v>
      </c>
      <c r="D14" s="4" t="s">
        <v>608</v>
      </c>
    </row>
    <row r="15" spans="1:4">
      <c r="A15" s="4" t="str">
        <v>应付账款-Y有限公司</v>
      </c>
      <c r="B15" s="7">
        <f>SUMIF(序时账[现金流分类],A15,序时账[借方金额])</f>
        <v>0</v>
      </c>
      <c r="C15" s="7">
        <f>SUMIF(序时账[现金流分类],A15,序时账[贷方金额])</f>
        <v>820000</v>
      </c>
      <c r="D15" s="4" t="s">
        <v>608</v>
      </c>
    </row>
    <row r="16" spans="1:4">
      <c r="A16" s="4" t="str">
        <v>应付账款-Z有限公司</v>
      </c>
      <c r="B16" s="7">
        <f>SUMIF(序时账[现金流分类],A16,序时账[借方金额])</f>
        <v>0</v>
      </c>
      <c r="C16" s="7">
        <f>SUMIF(序时账[现金流分类],A16,序时账[贷方金额])</f>
        <v>1220000</v>
      </c>
      <c r="D16" s="4" t="s">
        <v>608</v>
      </c>
    </row>
    <row r="17" spans="1:4">
      <c r="A17" s="4" t="str">
        <v>应收账款-A有限公司</v>
      </c>
      <c r="B17" s="7">
        <f>SUMIF(序时账[现金流分类],A17,序时账[借方金额])</f>
        <v>2030000</v>
      </c>
      <c r="C17" s="7">
        <f>SUMIF(序时账[现金流分类],A17,序时账[贷方金额])</f>
        <v>0</v>
      </c>
      <c r="D17" s="4" t="s">
        <v>609</v>
      </c>
    </row>
    <row r="18" spans="1:4">
      <c r="A18" s="4" t="str">
        <v>应收账款-B有限公司</v>
      </c>
      <c r="B18" s="7">
        <f>SUMIF(序时账[现金流分类],A18,序时账[借方金额])</f>
        <v>1029000</v>
      </c>
      <c r="C18" s="7">
        <f>SUMIF(序时账[现金流分类],A18,序时账[贷方金额])</f>
        <v>0</v>
      </c>
      <c r="D18" s="4" t="s">
        <v>609</v>
      </c>
    </row>
    <row r="19" spans="1:4">
      <c r="A19" s="4" t="str">
        <v>应收账款-C有限公司</v>
      </c>
      <c r="B19" s="7">
        <f>SUMIF(序时账[现金流分类],A19,序时账[借方金额])</f>
        <v>1993000</v>
      </c>
      <c r="C19" s="7">
        <f>SUMIF(序时账[现金流分类],A19,序时账[贷方金额])</f>
        <v>0</v>
      </c>
      <c r="D19" s="4" t="s">
        <v>609</v>
      </c>
    </row>
    <row r="20" spans="1:4">
      <c r="A20" s="4" t="str">
        <v>应收账款-D有限公司</v>
      </c>
      <c r="B20" s="7">
        <f>SUMIF(序时账[现金流分类],A20,序时账[借方金额])</f>
        <v>1018000</v>
      </c>
      <c r="C20" s="7">
        <f>SUMIF(序时账[现金流分类],A20,序时账[贷方金额])</f>
        <v>0</v>
      </c>
      <c r="D20" s="4" t="s">
        <v>609</v>
      </c>
    </row>
    <row r="21" spans="1:4">
      <c r="A21" s="4" t="str">
        <v>应收账款-E有限公司</v>
      </c>
      <c r="B21" s="7">
        <f>SUMIF(序时账[现金流分类],A21,序时账[借方金额])</f>
        <v>2009000</v>
      </c>
      <c r="C21" s="7">
        <f>SUMIF(序时账[现金流分类],A21,序时账[贷方金额])</f>
        <v>0</v>
      </c>
      <c r="D21" s="4" t="s">
        <v>609</v>
      </c>
    </row>
    <row r="22" spans="1:4">
      <c r="A22" s="4" t="str">
        <v>应收账款-F有限公司</v>
      </c>
      <c r="B22" s="7">
        <f>SUMIF(序时账[现金流分类],A22,序时账[借方金额])</f>
        <v>870000</v>
      </c>
      <c r="C22" s="7">
        <f>SUMIF(序时账[现金流分类],A22,序时账[贷方金额])</f>
        <v>0</v>
      </c>
      <c r="D22" s="4" t="s">
        <v>609</v>
      </c>
    </row>
    <row r="23" spans="1:4">
      <c r="A23" s="4" t="str">
        <v>应收账款-G有限公司</v>
      </c>
      <c r="B23" s="7">
        <f>SUMIF(序时账[现金流分类],A23,序时账[借方金额])</f>
        <v>810000</v>
      </c>
      <c r="C23" s="7">
        <f>SUMIF(序时账[现金流分类],A23,序时账[贷方金额])</f>
        <v>0</v>
      </c>
      <c r="D23" s="4" t="s">
        <v>609</v>
      </c>
    </row>
    <row r="24" spans="1:4">
      <c r="A24" s="4" t="str">
        <v>应收账款-H有限公司</v>
      </c>
      <c r="B24" s="7">
        <f>SUMIF(序时账[现金流分类],A24,序时账[借方金额])</f>
        <v>770000</v>
      </c>
      <c r="C24" s="7">
        <f>SUMIF(序时账[现金流分类],A24,序时账[贷方金额])</f>
        <v>0</v>
      </c>
      <c r="D24" s="4" t="s">
        <v>609</v>
      </c>
    </row>
    <row r="25" spans="1:4">
      <c r="A25" s="4" t="str">
        <v>应收账款-I有限公司</v>
      </c>
      <c r="B25" s="7">
        <f>SUMIF(序时账[现金流分类],A25,序时账[借方金额])</f>
        <v>880000</v>
      </c>
      <c r="C25" s="7">
        <f>SUMIF(序时账[现金流分类],A25,序时账[贷方金额])</f>
        <v>0</v>
      </c>
      <c r="D25" s="4" t="s">
        <v>609</v>
      </c>
    </row>
    <row r="26" spans="1:4">
      <c r="A26" s="4" t="str">
        <v>应收账款-J有限公司</v>
      </c>
      <c r="B26" s="7">
        <f>SUMIF(序时账[现金流分类],A26,序时账[借方金额])</f>
        <v>980000</v>
      </c>
      <c r="C26" s="7">
        <f>SUMIF(序时账[现金流分类],A26,序时账[贷方金额])</f>
        <v>0</v>
      </c>
      <c r="D26" s="4" t="s">
        <v>609</v>
      </c>
    </row>
    <row r="27" spans="1:4">
      <c r="A27" s="4" t="str">
        <v>预付账款-C有限公司</v>
      </c>
      <c r="B27" s="7">
        <f>SUMIF(序时账[现金流分类],A27,序时账[借方金额])</f>
        <v>808000</v>
      </c>
      <c r="C27" s="7">
        <f>SUMIF(序时账[现金流分类],A27,序时账[贷方金额])</f>
        <v>0</v>
      </c>
      <c r="D27" s="4" t="s">
        <v>610</v>
      </c>
    </row>
    <row r="28" spans="1:4">
      <c r="A28" s="4" t="str">
        <v>预付账款-L有限公司</v>
      </c>
      <c r="B28" s="7">
        <f>SUMIF(序时账[现金流分类],A28,序时账[借方金额])</f>
        <v>698000</v>
      </c>
      <c r="C28" s="7">
        <f>SUMIF(序时账[现金流分类],A28,序时账[贷方金额])</f>
        <v>0</v>
      </c>
      <c r="D28" s="4" t="s">
        <v>610</v>
      </c>
    </row>
    <row r="29" spans="1:4">
      <c r="A29" s="4" t="str">
        <v>预付账款-O有限公司</v>
      </c>
      <c r="B29" s="7">
        <f>SUMIF(序时账[现金流分类],A29,序时账[借方金额])</f>
        <v>0</v>
      </c>
      <c r="C29" s="7">
        <f>SUMIF(序时账[现金流分类],A29,序时账[贷方金额])</f>
        <v>540000</v>
      </c>
      <c r="D29" s="4" t="s">
        <v>610</v>
      </c>
    </row>
    <row r="30" spans="1:4">
      <c r="A30" s="4" t="str">
        <v>预付账款-Q有限公司</v>
      </c>
      <c r="B30" s="7">
        <f>SUMIF(序时账[现金流分类],A30,序时账[借方金额])</f>
        <v>908000</v>
      </c>
      <c r="C30" s="7">
        <f>SUMIF(序时账[现金流分类],A30,序时账[贷方金额])</f>
        <v>0</v>
      </c>
      <c r="D30" s="4" t="s">
        <v>610</v>
      </c>
    </row>
    <row r="31" spans="1:4">
      <c r="A31" s="4">
        <v>0</v>
      </c>
      <c r="B31" s="7">
        <f>SUMIF(序时账[现金流分类],A31,序时账[借方金额])</f>
        <v>0</v>
      </c>
      <c r="C31" s="7">
        <f>SUMIF(序时账[现金流分类],A31,序时账[贷方金额])</f>
        <v>0</v>
      </c>
    </row>
    <row r="32" spans="1:4">
      <c r="B32" s="7">
        <f>SUMIF(序时账[现金流分类],A32,序时账[借方金额])</f>
        <v>0</v>
      </c>
      <c r="C32" s="7">
        <f>SUMIF(序时账[现金流分类],A32,序时账[贷方金额])</f>
        <v>0</v>
      </c>
    </row>
    <row r="33" spans="2:3">
      <c r="B33" s="7">
        <f>SUMIF(序时账[现金流分类],A33,序时账[借方金额])</f>
        <v>0</v>
      </c>
      <c r="C33" s="7">
        <f>SUMIF(序时账[现金流分类],A33,序时账[贷方金额])</f>
        <v>0</v>
      </c>
    </row>
    <row r="34" spans="2:3">
      <c r="B34" s="7">
        <f>SUMIF(序时账[现金流分类],A34,序时账[借方金额])</f>
        <v>0</v>
      </c>
      <c r="C34" s="7">
        <f>SUMIF(序时账[现金流分类],A34,序时账[贷方金额])</f>
        <v>0</v>
      </c>
    </row>
    <row r="35" spans="2:3">
      <c r="B35" s="7">
        <f>SUMIF(序时账[现金流分类],A35,序时账[借方金额])</f>
        <v>0</v>
      </c>
      <c r="C35" s="7">
        <f>SUMIF(序时账[现金流分类],A35,序时账[贷方金额])</f>
        <v>0</v>
      </c>
    </row>
    <row r="36" spans="2:3">
      <c r="B36" s="7">
        <f>SUMIF(序时账[现金流分类],A36,序时账[借方金额])</f>
        <v>0</v>
      </c>
      <c r="C36" s="7">
        <f>SUMIF(序时账[现金流分类],A36,序时账[贷方金额])</f>
        <v>0</v>
      </c>
    </row>
    <row r="37" spans="2:3">
      <c r="B37" s="7">
        <f>SUMIF(序时账[现金流分类],A37,序时账[借方金额])</f>
        <v>0</v>
      </c>
      <c r="C37" s="7">
        <f>SUMIF(序时账[现金流分类],A37,序时账[贷方金额])</f>
        <v>0</v>
      </c>
    </row>
    <row r="38" spans="2:3">
      <c r="B38" s="7">
        <f>SUMIF(序时账[现金流分类],A38,序时账[借方金额])</f>
        <v>0</v>
      </c>
      <c r="C38" s="7">
        <f>SUMIF(序时账[现金流分类],A38,序时账[贷方金额])</f>
        <v>0</v>
      </c>
    </row>
    <row r="39" spans="2:3">
      <c r="B39" s="7">
        <f>SUMIF(序时账[现金流分类],A39,序时账[借方金额])</f>
        <v>0</v>
      </c>
      <c r="C39" s="7">
        <f>SUMIF(序时账[现金流分类],A39,序时账[贷方金额])</f>
        <v>0</v>
      </c>
    </row>
    <row r="40" spans="2:3">
      <c r="B40" s="7">
        <f>SUMIF(序时账[现金流分类],A40,序时账[借方金额])</f>
        <v>0</v>
      </c>
      <c r="C40" s="7">
        <f>SUMIF(序时账[现金流分类],A40,序时账[贷方金额])</f>
        <v>0</v>
      </c>
    </row>
    <row r="41" spans="2:3">
      <c r="B41" s="7">
        <f>SUMIF(序时账[现金流分类],A41,序时账[借方金额])</f>
        <v>0</v>
      </c>
      <c r="C41" s="7">
        <f>SUMIF(序时账[现金流分类],A41,序时账[贷方金额])</f>
        <v>0</v>
      </c>
    </row>
    <row r="42" spans="2:3">
      <c r="B42" s="7">
        <f>SUMIF(序时账[现金流分类],A42,序时账[借方金额])</f>
        <v>0</v>
      </c>
      <c r="C42" s="7">
        <f>SUMIF(序时账[现金流分类],A42,序时账[贷方金额])</f>
        <v>0</v>
      </c>
    </row>
    <row r="43" spans="2:3">
      <c r="B43" s="7">
        <f>SUMIF(序时账[现金流分类],A43,序时账[借方金额])</f>
        <v>0</v>
      </c>
      <c r="C43" s="7">
        <f>SUMIF(序时账[现金流分类],A43,序时账[贷方金额])</f>
        <v>0</v>
      </c>
    </row>
    <row r="44" spans="2:3">
      <c r="B44" s="7">
        <f>SUMIF(序时账[现金流分类],A44,序时账[借方金额])</f>
        <v>0</v>
      </c>
      <c r="C44" s="7">
        <f>SUMIF(序时账[现金流分类],A44,序时账[贷方金额])</f>
        <v>0</v>
      </c>
    </row>
    <row r="45" spans="2:3">
      <c r="B45" s="7">
        <f>SUMIF(序时账[现金流分类],A45,序时账[借方金额])</f>
        <v>0</v>
      </c>
      <c r="C45" s="7">
        <f>SUMIF(序时账[现金流分类],A45,序时账[贷方金额])</f>
        <v>0</v>
      </c>
    </row>
    <row r="46" spans="2:3">
      <c r="B46" s="7">
        <f>SUMIF(序时账[现金流分类],A46,序时账[借方金额])</f>
        <v>0</v>
      </c>
      <c r="C46" s="7">
        <f>SUMIF(序时账[现金流分类],A46,序时账[贷方金额])</f>
        <v>0</v>
      </c>
    </row>
    <row r="47" spans="2:3">
      <c r="B47" s="7">
        <f>SUMIF(序时账[现金流分类],A47,序时账[借方金额])</f>
        <v>0</v>
      </c>
      <c r="C47" s="7">
        <f>SUMIF(序时账[现金流分类],A47,序时账[贷方金额])</f>
        <v>0</v>
      </c>
    </row>
    <row r="48" spans="2:3">
      <c r="B48" s="7">
        <f>SUMIF(序时账[现金流分类],A48,序时账[借方金额])</f>
        <v>0</v>
      </c>
      <c r="C48" s="7">
        <f>SUMIF(序时账[现金流分类],A48,序时账[贷方金额])</f>
        <v>0</v>
      </c>
    </row>
    <row r="49" spans="2:3">
      <c r="B49" s="7">
        <f>SUMIF(序时账[现金流分类],A49,序时账[借方金额])</f>
        <v>0</v>
      </c>
      <c r="C49" s="7">
        <f>SUMIF(序时账[现金流分类],A49,序时账[贷方金额])</f>
        <v>0</v>
      </c>
    </row>
    <row r="50" spans="2:3">
      <c r="B50" s="7">
        <f>SUMIF(序时账[现金流分类],A50,序时账[借方金额])</f>
        <v>0</v>
      </c>
      <c r="C50" s="7">
        <f>SUMIF(序时账[现金流分类],A50,序时账[贷方金额])</f>
        <v>0</v>
      </c>
    </row>
    <row r="51" spans="2:3">
      <c r="B51" s="7">
        <f>SUMIF(序时账[现金流分类],A51,序时账[借方金额])</f>
        <v>0</v>
      </c>
      <c r="C51" s="7">
        <f>SUMIF(序时账[现金流分类],A51,序时账[贷方金额])</f>
        <v>0</v>
      </c>
    </row>
    <row r="52" spans="2:3">
      <c r="B52" s="7">
        <f>SUMIF(序时账[现金流分类],A52,序时账[借方金额])</f>
        <v>0</v>
      </c>
      <c r="C52" s="7">
        <f>SUMIF(序时账[现金流分类],A52,序时账[贷方金额])</f>
        <v>0</v>
      </c>
    </row>
    <row r="53" spans="2:3">
      <c r="B53" s="7">
        <f>SUMIF(序时账[现金流分类],A53,序时账[借方金额])</f>
        <v>0</v>
      </c>
      <c r="C53" s="7">
        <f>SUMIF(序时账[现金流分类],A53,序时账[贷方金额])</f>
        <v>0</v>
      </c>
    </row>
    <row r="54" spans="2:3">
      <c r="B54" s="7">
        <f>SUMIF(序时账[现金流分类],A54,序时账[借方金额])</f>
        <v>0</v>
      </c>
      <c r="C54" s="7">
        <f>SUMIF(序时账[现金流分类],A54,序时账[贷方金额])</f>
        <v>0</v>
      </c>
    </row>
    <row r="55" spans="2:3">
      <c r="B55" s="7">
        <f>SUMIF(序时账[现金流分类],A55,序时账[借方金额])</f>
        <v>0</v>
      </c>
      <c r="C55" s="7">
        <f>SUMIF(序时账[现金流分类],A55,序时账[贷方金额])</f>
        <v>0</v>
      </c>
    </row>
    <row r="56" spans="2:3">
      <c r="B56" s="7">
        <f>SUMIF(序时账[现金流分类],A56,序时账[借方金额])</f>
        <v>0</v>
      </c>
      <c r="C56" s="7">
        <f>SUMIF(序时账[现金流分类],A56,序时账[贷方金额])</f>
        <v>0</v>
      </c>
    </row>
    <row r="57" spans="2:3">
      <c r="B57" s="7">
        <f>SUMIF(序时账[现金流分类],A57,序时账[借方金额])</f>
        <v>0</v>
      </c>
      <c r="C57" s="7">
        <f>SUMIF(序时账[现金流分类],A57,序时账[贷方金额])</f>
        <v>0</v>
      </c>
    </row>
    <row r="58" spans="2:3">
      <c r="B58" s="7">
        <f>SUMIF(序时账[现金流分类],A58,序时账[借方金额])</f>
        <v>0</v>
      </c>
      <c r="C58" s="7">
        <f>SUMIF(序时账[现金流分类],A58,序时账[贷方金额])</f>
        <v>0</v>
      </c>
    </row>
    <row r="59" spans="2:3">
      <c r="B59" s="7">
        <f>SUMIF(序时账[现金流分类],A59,序时账[借方金额])</f>
        <v>0</v>
      </c>
      <c r="C59" s="7">
        <f>SUMIF(序时账[现金流分类],A59,序时账[贷方金额])</f>
        <v>0</v>
      </c>
    </row>
    <row r="60" spans="2:3">
      <c r="B60" s="7">
        <f>SUMIF(序时账[现金流分类],A60,序时账[借方金额])</f>
        <v>0</v>
      </c>
      <c r="C60" s="7">
        <f>SUMIF(序时账[现金流分类],A60,序时账[贷方金额])</f>
        <v>0</v>
      </c>
    </row>
    <row r="61" spans="2:3">
      <c r="B61" s="7">
        <f>SUMIF(序时账[现金流分类],A61,序时账[借方金额])</f>
        <v>0</v>
      </c>
      <c r="C61" s="7">
        <f>SUMIF(序时账[现金流分类],A61,序时账[贷方金额])</f>
        <v>0</v>
      </c>
    </row>
    <row r="62" spans="2:3">
      <c r="B62" s="7">
        <f>SUMIF(序时账[现金流分类],A62,序时账[借方金额])</f>
        <v>0</v>
      </c>
      <c r="C62" s="7">
        <f>SUMIF(序时账[现金流分类],A62,序时账[贷方金额])</f>
        <v>0</v>
      </c>
    </row>
    <row r="63" spans="2:3">
      <c r="B63" s="7">
        <f>SUMIF(序时账[现金流分类],A63,序时账[借方金额])</f>
        <v>0</v>
      </c>
      <c r="C63" s="7">
        <f>SUMIF(序时账[现金流分类],A63,序时账[贷方金额])</f>
        <v>0</v>
      </c>
    </row>
    <row r="64" spans="2:3">
      <c r="B64" s="7">
        <f>SUMIF(序时账[现金流分类],A64,序时账[借方金额])</f>
        <v>0</v>
      </c>
      <c r="C64" s="7">
        <f>SUMIF(序时账[现金流分类],A64,序时账[贷方金额])</f>
        <v>0</v>
      </c>
    </row>
    <row r="65" spans="2:3">
      <c r="B65" s="7">
        <f>SUMIF(序时账[现金流分类],A65,序时账[借方金额])</f>
        <v>0</v>
      </c>
      <c r="C65" s="7">
        <f>SUMIF(序时账[现金流分类],A65,序时账[贷方金额])</f>
        <v>0</v>
      </c>
    </row>
    <row r="66" spans="2:3">
      <c r="B66" s="7">
        <f>SUMIF(序时账[现金流分类],A66,序时账[借方金额])</f>
        <v>0</v>
      </c>
      <c r="C66" s="7">
        <f>SUMIF(序时账[现金流分类],A66,序时账[贷方金额])</f>
        <v>0</v>
      </c>
    </row>
    <row r="67" spans="2:3">
      <c r="B67" s="7">
        <f>SUMIF(序时账[现金流分类],A67,序时账[借方金额])</f>
        <v>0</v>
      </c>
      <c r="C67" s="7">
        <f>SUMIF(序时账[现金流分类],A67,序时账[贷方金额])</f>
        <v>0</v>
      </c>
    </row>
    <row r="68" spans="2:3">
      <c r="B68" s="7">
        <f>SUMIF(序时账[现金流分类],A68,序时账[借方金额])</f>
        <v>0</v>
      </c>
      <c r="C68" s="7">
        <f>SUMIF(序时账[现金流分类],A68,序时账[贷方金额])</f>
        <v>0</v>
      </c>
    </row>
    <row r="69" spans="2:3">
      <c r="B69" s="7">
        <f>SUMIF(序时账[现金流分类],A69,序时账[借方金额])</f>
        <v>0</v>
      </c>
      <c r="C69" s="7">
        <f>SUMIF(序时账[现金流分类],A69,序时账[贷方金额])</f>
        <v>0</v>
      </c>
    </row>
    <row r="70" spans="2:3">
      <c r="B70" s="7">
        <f>SUMIF(序时账[现金流分类],A70,序时账[借方金额])</f>
        <v>0</v>
      </c>
      <c r="C70" s="7">
        <f>SUMIF(序时账[现金流分类],A70,序时账[贷方金额])</f>
        <v>0</v>
      </c>
    </row>
    <row r="71" spans="2:3">
      <c r="B71" s="7">
        <f>SUMIF(序时账[现金流分类],A71,序时账[借方金额])</f>
        <v>0</v>
      </c>
      <c r="C71" s="7">
        <f>SUMIF(序时账[现金流分类],A71,序时账[贷方金额])</f>
        <v>0</v>
      </c>
    </row>
    <row r="72" spans="2:3">
      <c r="B72" s="7">
        <f>SUMIF(序时账[现金流分类],A72,序时账[借方金额])</f>
        <v>0</v>
      </c>
      <c r="C72" s="7">
        <f>SUMIF(序时账[现金流分类],A72,序时账[贷方金额])</f>
        <v>0</v>
      </c>
    </row>
    <row r="73" spans="2:3">
      <c r="B73" s="7">
        <f>SUMIF(序时账[现金流分类],A73,序时账[借方金额])</f>
        <v>0</v>
      </c>
      <c r="C73" s="7">
        <f>SUMIF(序时账[现金流分类],A73,序时账[贷方金额])</f>
        <v>0</v>
      </c>
    </row>
    <row r="74" spans="2:3">
      <c r="B74" s="7">
        <f>SUMIF(序时账[现金流分类],A74,序时账[借方金额])</f>
        <v>0</v>
      </c>
      <c r="C74" s="7">
        <f>SUMIF(序时账[现金流分类],A74,序时账[贷方金额])</f>
        <v>0</v>
      </c>
    </row>
    <row r="75" spans="2:3">
      <c r="B75" s="7">
        <f>SUMIF(序时账[现金流分类],A75,序时账[借方金额])</f>
        <v>0</v>
      </c>
      <c r="C75" s="7">
        <f>SUMIF(序时账[现金流分类],A75,序时账[贷方金额])</f>
        <v>0</v>
      </c>
    </row>
    <row r="76" spans="2:3">
      <c r="B76" s="7">
        <f>SUMIF(序时账[现金流分类],A76,序时账[借方金额])</f>
        <v>0</v>
      </c>
      <c r="C76" s="7">
        <f>SUMIF(序时账[现金流分类],A76,序时账[贷方金额])</f>
        <v>0</v>
      </c>
    </row>
    <row r="77" spans="2:3">
      <c r="B77" s="7">
        <f>SUMIF(序时账[现金流分类],A77,序时账[借方金额])</f>
        <v>0</v>
      </c>
      <c r="C77" s="7">
        <f>SUMIF(序时账[现金流分类],A77,序时账[贷方金额])</f>
        <v>0</v>
      </c>
    </row>
    <row r="78" spans="2:3">
      <c r="B78" s="7">
        <f>SUMIF(序时账[现金流分类],A78,序时账[借方金额])</f>
        <v>0</v>
      </c>
      <c r="C78" s="7">
        <f>SUMIF(序时账[现金流分类],A78,序时账[贷方金额])</f>
        <v>0</v>
      </c>
    </row>
    <row r="79" spans="2:3">
      <c r="B79" s="7">
        <f>SUMIF(序时账[现金流分类],A79,序时账[借方金额])</f>
        <v>0</v>
      </c>
      <c r="C79" s="7">
        <f>SUMIF(序时账[现金流分类],A79,序时账[贷方金额])</f>
        <v>0</v>
      </c>
    </row>
    <row r="80" spans="2:3">
      <c r="B80" s="7">
        <f>SUMIF(序时账[现金流分类],A80,序时账[借方金额])</f>
        <v>0</v>
      </c>
      <c r="C80" s="7">
        <f>SUMIF(序时账[现金流分类],A80,序时账[贷方金额])</f>
        <v>0</v>
      </c>
    </row>
    <row r="81" spans="2:3">
      <c r="B81" s="7">
        <f>SUMIF(序时账[现金流分类],A81,序时账[借方金额])</f>
        <v>0</v>
      </c>
      <c r="C81" s="7">
        <f>SUMIF(序时账[现金流分类],A81,序时账[贷方金额])</f>
        <v>0</v>
      </c>
    </row>
    <row r="82" spans="2:3">
      <c r="B82" s="7">
        <f>SUMIF(序时账[现金流分类],A82,序时账[借方金额])</f>
        <v>0</v>
      </c>
      <c r="C82" s="7">
        <f>SUMIF(序时账[现金流分类],A82,序时账[贷方金额])</f>
        <v>0</v>
      </c>
    </row>
    <row r="83" spans="2:3">
      <c r="B83" s="7">
        <f>SUMIF(序时账[现金流分类],A83,序时账[借方金额])</f>
        <v>0</v>
      </c>
      <c r="C83" s="7">
        <f>SUMIF(序时账[现金流分类],A83,序时账[贷方金额])</f>
        <v>0</v>
      </c>
    </row>
    <row r="84" spans="2:3">
      <c r="B84" s="7">
        <f>SUMIF(序时账[现金流分类],A84,序时账[借方金额])</f>
        <v>0</v>
      </c>
      <c r="C84" s="7">
        <f>SUMIF(序时账[现金流分类],A84,序时账[贷方金额])</f>
        <v>0</v>
      </c>
    </row>
    <row r="85" spans="2:3">
      <c r="B85" s="7">
        <f>SUMIF(序时账[现金流分类],A85,序时账[借方金额])</f>
        <v>0</v>
      </c>
      <c r="C85" s="7">
        <f>SUMIF(序时账[现金流分类],A85,序时账[贷方金额])</f>
        <v>0</v>
      </c>
    </row>
    <row r="86" spans="2:3">
      <c r="B86" s="7">
        <f>SUMIF(序时账[现金流分类],A86,序时账[借方金额])</f>
        <v>0</v>
      </c>
      <c r="C86" s="7">
        <f>SUMIF(序时账[现金流分类],A86,序时账[贷方金额])</f>
        <v>0</v>
      </c>
    </row>
    <row r="87" spans="2:3">
      <c r="B87" s="7">
        <f>SUMIF(序时账[现金流分类],A87,序时账[借方金额])</f>
        <v>0</v>
      </c>
      <c r="C87" s="7">
        <f>SUMIF(序时账[现金流分类],A87,序时账[贷方金额])</f>
        <v>0</v>
      </c>
    </row>
    <row r="88" spans="2:3">
      <c r="B88" s="7">
        <f>SUMIF(序时账[现金流分类],A88,序时账[借方金额])</f>
        <v>0</v>
      </c>
      <c r="C88" s="7">
        <f>SUMIF(序时账[现金流分类],A88,序时账[贷方金额])</f>
        <v>0</v>
      </c>
    </row>
    <row r="89" spans="2:3">
      <c r="B89" s="7">
        <f>SUMIF(序时账[现金流分类],A89,序时账[借方金额])</f>
        <v>0</v>
      </c>
      <c r="C89" s="7">
        <f>SUMIF(序时账[现金流分类],A89,序时账[贷方金额])</f>
        <v>0</v>
      </c>
    </row>
    <row r="90" spans="2:3">
      <c r="B90" s="7">
        <f>SUMIF(序时账[现金流分类],A90,序时账[借方金额])</f>
        <v>0</v>
      </c>
      <c r="C90" s="7">
        <f>SUMIF(序时账[现金流分类],A90,序时账[贷方金额])</f>
        <v>0</v>
      </c>
    </row>
    <row r="91" spans="2:3">
      <c r="B91" s="7">
        <f>SUMIF(序时账[现金流分类],A91,序时账[借方金额])</f>
        <v>0</v>
      </c>
      <c r="C91" s="7">
        <f>SUMIF(序时账[现金流分类],A91,序时账[贷方金额])</f>
        <v>0</v>
      </c>
    </row>
    <row r="92" spans="2:3">
      <c r="B92" s="7">
        <f>SUMIF(序时账[现金流分类],A92,序时账[借方金额])</f>
        <v>0</v>
      </c>
      <c r="C92" s="7">
        <f>SUMIF(序时账[现金流分类],A92,序时账[贷方金额])</f>
        <v>0</v>
      </c>
    </row>
    <row r="93" spans="2:3">
      <c r="B93" s="7">
        <f>SUMIF(序时账[现金流分类],A93,序时账[借方金额])</f>
        <v>0</v>
      </c>
      <c r="C93" s="7">
        <f>SUMIF(序时账[现金流分类],A93,序时账[贷方金额])</f>
        <v>0</v>
      </c>
    </row>
    <row r="94" spans="2:3">
      <c r="B94" s="7">
        <f>SUMIF(序时账[现金流分类],A94,序时账[借方金额])</f>
        <v>0</v>
      </c>
      <c r="C94" s="7">
        <f>SUMIF(序时账[现金流分类],A94,序时账[贷方金额])</f>
        <v>0</v>
      </c>
    </row>
    <row r="95" spans="2:3">
      <c r="B95" s="7">
        <f>SUMIF(序时账[现金流分类],A95,序时账[借方金额])</f>
        <v>0</v>
      </c>
      <c r="C95" s="7">
        <f>SUMIF(序时账[现金流分类],A95,序时账[贷方金额])</f>
        <v>0</v>
      </c>
    </row>
    <row r="96" spans="2:3">
      <c r="B96" s="7">
        <f>SUMIF(序时账[现金流分类],A96,序时账[借方金额])</f>
        <v>0</v>
      </c>
      <c r="C96" s="7">
        <f>SUMIF(序时账[现金流分类],A96,序时账[贷方金额])</f>
        <v>0</v>
      </c>
    </row>
    <row r="97" spans="2:3">
      <c r="B97" s="7">
        <f>SUMIF(序时账[现金流分类],A97,序时账[借方金额])</f>
        <v>0</v>
      </c>
      <c r="C97" s="7">
        <f>SUMIF(序时账[现金流分类],A97,序时账[贷方金额])</f>
        <v>0</v>
      </c>
    </row>
    <row r="98" spans="2:3">
      <c r="B98" s="7">
        <f>SUMIF(序时账[现金流分类],A98,序时账[借方金额])</f>
        <v>0</v>
      </c>
      <c r="C98" s="7">
        <f>SUMIF(序时账[现金流分类],A98,序时账[贷方金额])</f>
        <v>0</v>
      </c>
    </row>
    <row r="99" spans="2:3">
      <c r="B99" s="7">
        <f>SUMIF(序时账[现金流分类],A99,序时账[借方金额])</f>
        <v>0</v>
      </c>
      <c r="C99" s="7">
        <f>SUMIF(序时账[现金流分类],A99,序时账[贷方金额])</f>
        <v>0</v>
      </c>
    </row>
    <row r="100" spans="2:3">
      <c r="B100" s="7">
        <f>SUMIF(序时账[现金流分类],A100,序时账[借方金额])</f>
        <v>0</v>
      </c>
      <c r="C100" s="7">
        <f>SUMIF(序时账[现金流分类],A100,序时账[贷方金额])</f>
        <v>0</v>
      </c>
    </row>
    <row r="101" spans="2:3">
      <c r="B101" s="7">
        <f>SUMIF(序时账[现金流分类],A101,序时账[借方金额])</f>
        <v>0</v>
      </c>
      <c r="C101" s="7">
        <f>SUMIF(序时账[现金流分类],A101,序时账[贷方金额])</f>
        <v>0</v>
      </c>
    </row>
    <row r="102" spans="2:3">
      <c r="B102" s="7">
        <f>SUMIF(序时账[现金流分类],A102,序时账[借方金额])</f>
        <v>0</v>
      </c>
      <c r="C102" s="7">
        <f>SUMIF(序时账[现金流分类],A102,序时账[贷方金额])</f>
        <v>0</v>
      </c>
    </row>
    <row r="103" spans="2:3">
      <c r="B103" s="7">
        <f>SUMIF(序时账[现金流分类],A103,序时账[借方金额])</f>
        <v>0</v>
      </c>
      <c r="C103" s="7">
        <f>SUMIF(序时账[现金流分类],A103,序时账[贷方金额])</f>
        <v>0</v>
      </c>
    </row>
    <row r="104" spans="2:3">
      <c r="B104" s="7">
        <f>SUMIF(序时账[现金流分类],A104,序时账[借方金额])</f>
        <v>0</v>
      </c>
      <c r="C104" s="7">
        <f>SUMIF(序时账[现金流分类],A104,序时账[贷方金额])</f>
        <v>0</v>
      </c>
    </row>
    <row r="105" spans="2:3">
      <c r="B105" s="7">
        <f>SUMIF(序时账[现金流分类],A105,序时账[借方金额])</f>
        <v>0</v>
      </c>
      <c r="C105" s="7">
        <f>SUMIF(序时账[现金流分类],A105,序时账[贷方金额])</f>
        <v>0</v>
      </c>
    </row>
    <row r="106" spans="2:3">
      <c r="B106" s="7">
        <f>SUMIF(序时账[现金流分类],A106,序时账[借方金额])</f>
        <v>0</v>
      </c>
      <c r="C106" s="7">
        <f>SUMIF(序时账[现金流分类],A106,序时账[贷方金额])</f>
        <v>0</v>
      </c>
    </row>
    <row r="107" spans="2:3">
      <c r="B107" s="7">
        <f>SUMIF(序时账[现金流分类],A107,序时账[借方金额])</f>
        <v>0</v>
      </c>
      <c r="C107" s="7">
        <f>SUMIF(序时账[现金流分类],A107,序时账[贷方金额])</f>
        <v>0</v>
      </c>
    </row>
    <row r="108" spans="2:3">
      <c r="B108" s="7">
        <f>SUMIF(序时账[现金流分类],A108,序时账[借方金额])</f>
        <v>0</v>
      </c>
      <c r="C108" s="7">
        <f>SUMIF(序时账[现金流分类],A108,序时账[贷方金额])</f>
        <v>0</v>
      </c>
    </row>
    <row r="109" spans="2:3">
      <c r="B109" s="7">
        <f>SUMIF(序时账[现金流分类],A109,序时账[借方金额])</f>
        <v>0</v>
      </c>
      <c r="C109" s="7">
        <f>SUMIF(序时账[现金流分类],A109,序时账[贷方金额])</f>
        <v>0</v>
      </c>
    </row>
    <row r="110" spans="2:3">
      <c r="B110" s="7">
        <f>SUMIF(序时账[现金流分类],A110,序时账[借方金额])</f>
        <v>0</v>
      </c>
      <c r="C110" s="7">
        <f>SUMIF(序时账[现金流分类],A110,序时账[贷方金额])</f>
        <v>0</v>
      </c>
    </row>
    <row r="111" spans="2:3">
      <c r="B111" s="7">
        <f>SUMIF(序时账[现金流分类],A111,序时账[借方金额])</f>
        <v>0</v>
      </c>
      <c r="C111" s="7">
        <f>SUMIF(序时账[现金流分类],A111,序时账[贷方金额])</f>
        <v>0</v>
      </c>
    </row>
    <row r="112" spans="2:3">
      <c r="B112" s="7">
        <f>SUMIF(序时账[现金流分类],A112,序时账[借方金额])</f>
        <v>0</v>
      </c>
      <c r="C112" s="7">
        <f>SUMIF(序时账[现金流分类],A112,序时账[贷方金额])</f>
        <v>0</v>
      </c>
    </row>
    <row r="113" spans="2:3">
      <c r="B113" s="7">
        <f>SUMIF(序时账[现金流分类],A113,序时账[借方金额])</f>
        <v>0</v>
      </c>
      <c r="C113" s="7">
        <f>SUMIF(序时账[现金流分类],A113,序时账[贷方金额])</f>
        <v>0</v>
      </c>
    </row>
    <row r="114" spans="2:3">
      <c r="B114" s="7">
        <f>SUMIF(序时账[现金流分类],A114,序时账[借方金额])</f>
        <v>0</v>
      </c>
      <c r="C114" s="7">
        <f>SUMIF(序时账[现金流分类],A114,序时账[贷方金额])</f>
        <v>0</v>
      </c>
    </row>
    <row r="115" spans="2:3">
      <c r="B115" s="7">
        <f>SUMIF(序时账[现金流分类],A115,序时账[借方金额])</f>
        <v>0</v>
      </c>
      <c r="C115" s="7">
        <f>SUMIF(序时账[现金流分类],A115,序时账[贷方金额])</f>
        <v>0</v>
      </c>
    </row>
    <row r="116" spans="2:3">
      <c r="B116" s="7">
        <f>SUMIF(序时账[现金流分类],A116,序时账[借方金额])</f>
        <v>0</v>
      </c>
      <c r="C116" s="7">
        <f>SUMIF(序时账[现金流分类],A116,序时账[贷方金额])</f>
        <v>0</v>
      </c>
    </row>
    <row r="117" spans="2:3">
      <c r="B117" s="7">
        <f>SUMIF(序时账[现金流分类],A117,序时账[借方金额])</f>
        <v>0</v>
      </c>
      <c r="C117" s="7">
        <f>SUMIF(序时账[现金流分类],A117,序时账[贷方金额])</f>
        <v>0</v>
      </c>
    </row>
    <row r="118" spans="2:3">
      <c r="B118" s="7">
        <f>SUMIF(序时账[现金流分类],A118,序时账[借方金额])</f>
        <v>0</v>
      </c>
      <c r="C118" s="7">
        <f>SUMIF(序时账[现金流分类],A118,序时账[贷方金额])</f>
        <v>0</v>
      </c>
    </row>
    <row r="119" spans="2:3">
      <c r="B119" s="7">
        <f>SUMIF(序时账[现金流分类],A119,序时账[借方金额])</f>
        <v>0</v>
      </c>
      <c r="C119" s="7">
        <f>SUMIF(序时账[现金流分类],A119,序时账[贷方金额])</f>
        <v>0</v>
      </c>
    </row>
    <row r="120" spans="2:3">
      <c r="B120" s="7">
        <f>SUMIF(序时账[现金流分类],A120,序时账[借方金额])</f>
        <v>0</v>
      </c>
      <c r="C120" s="7">
        <f>SUMIF(序时账[现金流分类],A120,序时账[贷方金额])</f>
        <v>0</v>
      </c>
    </row>
    <row r="121" spans="2:3">
      <c r="B121" s="7">
        <f>SUMIF(序时账[现金流分类],A121,序时账[借方金额])</f>
        <v>0</v>
      </c>
      <c r="C121" s="7">
        <f>SUMIF(序时账[现金流分类],A121,序时账[贷方金额])</f>
        <v>0</v>
      </c>
    </row>
    <row r="122" spans="2:3">
      <c r="B122" s="7">
        <f>SUMIF(序时账[现金流分类],A122,序时账[借方金额])</f>
        <v>0</v>
      </c>
      <c r="C122" s="7">
        <f>SUMIF(序时账[现金流分类],A122,序时账[贷方金额])</f>
        <v>0</v>
      </c>
    </row>
    <row r="123" spans="2:3">
      <c r="B123" s="7">
        <f>SUMIF(序时账[现金流分类],A123,序时账[借方金额])</f>
        <v>0</v>
      </c>
      <c r="C123" s="7">
        <f>SUMIF(序时账[现金流分类],A123,序时账[贷方金额])</f>
        <v>0</v>
      </c>
    </row>
    <row r="124" spans="2:3">
      <c r="B124" s="7">
        <f>SUMIF(序时账[现金流分类],A124,序时账[借方金额])</f>
        <v>0</v>
      </c>
      <c r="C124" s="7">
        <f>SUMIF(序时账[现金流分类],A124,序时账[贷方金额])</f>
        <v>0</v>
      </c>
    </row>
    <row r="125" spans="2:3">
      <c r="B125" s="7">
        <f>SUMIF(序时账[现金流分类],A125,序时账[借方金额])</f>
        <v>0</v>
      </c>
      <c r="C125" s="7">
        <f>SUMIF(序时账[现金流分类],A125,序时账[贷方金额])</f>
        <v>0</v>
      </c>
    </row>
    <row r="126" spans="2:3">
      <c r="B126" s="7">
        <f>SUMIF(序时账[现金流分类],A126,序时账[借方金额])</f>
        <v>0</v>
      </c>
      <c r="C126" s="7">
        <f>SUMIF(序时账[现金流分类],A126,序时账[贷方金额])</f>
        <v>0</v>
      </c>
    </row>
    <row r="127" spans="2:3">
      <c r="B127" s="7">
        <f>SUMIF(序时账[现金流分类],A127,序时账[借方金额])</f>
        <v>0</v>
      </c>
      <c r="C127" s="7">
        <f>SUMIF(序时账[现金流分类],A127,序时账[贷方金额])</f>
        <v>0</v>
      </c>
    </row>
    <row r="128" spans="2:3">
      <c r="B128" s="7">
        <f>SUMIF(序时账[现金流分类],A128,序时账[借方金额])</f>
        <v>0</v>
      </c>
      <c r="C128" s="7">
        <f>SUMIF(序时账[现金流分类],A128,序时账[贷方金额])</f>
        <v>0</v>
      </c>
    </row>
    <row r="129" spans="2:3">
      <c r="B129" s="7">
        <f>SUMIF(序时账[现金流分类],A129,序时账[借方金额])</f>
        <v>0</v>
      </c>
      <c r="C129" s="7">
        <f>SUMIF(序时账[现金流分类],A129,序时账[贷方金额])</f>
        <v>0</v>
      </c>
    </row>
    <row r="130" spans="2:3">
      <c r="B130" s="7">
        <f>SUMIF(序时账[现金流分类],A130,序时账[借方金额])</f>
        <v>0</v>
      </c>
      <c r="C130" s="7">
        <f>SUMIF(序时账[现金流分类],A130,序时账[贷方金额])</f>
        <v>0</v>
      </c>
    </row>
    <row r="131" spans="2:3">
      <c r="B131" s="7">
        <f>SUMIF(序时账[现金流分类],A131,序时账[借方金额])</f>
        <v>0</v>
      </c>
      <c r="C131" s="7">
        <f>SUMIF(序时账[现金流分类],A131,序时账[贷方金额])</f>
        <v>0</v>
      </c>
    </row>
    <row r="132" spans="2:3">
      <c r="B132" s="7">
        <f>SUMIF(序时账[现金流分类],A132,序时账[借方金额])</f>
        <v>0</v>
      </c>
      <c r="C132" s="7">
        <f>SUMIF(序时账[现金流分类],A132,序时账[贷方金额])</f>
        <v>0</v>
      </c>
    </row>
    <row r="133" spans="2:3">
      <c r="B133" s="7">
        <f>SUMIF(序时账[现金流分类],A133,序时账[借方金额])</f>
        <v>0</v>
      </c>
      <c r="C133" s="7">
        <f>SUMIF(序时账[现金流分类],A133,序时账[贷方金额])</f>
        <v>0</v>
      </c>
    </row>
    <row r="134" spans="2:3">
      <c r="B134" s="7">
        <f>SUMIF(序时账[现金流分类],A134,序时账[借方金额])</f>
        <v>0</v>
      </c>
      <c r="C134" s="7">
        <f>SUMIF(序时账[现金流分类],A134,序时账[贷方金额])</f>
        <v>0</v>
      </c>
    </row>
    <row r="135" spans="2:3">
      <c r="B135" s="7">
        <f>SUMIF(序时账[现金流分类],A135,序时账[借方金额])</f>
        <v>0</v>
      </c>
      <c r="C135" s="7">
        <f>SUMIF(序时账[现金流分类],A135,序时账[贷方金额])</f>
        <v>0</v>
      </c>
    </row>
    <row r="136" spans="2:3">
      <c r="B136" s="7">
        <f>SUMIF(序时账[现金流分类],A136,序时账[借方金额])</f>
        <v>0</v>
      </c>
      <c r="C136" s="7">
        <f>SUMIF(序时账[现金流分类],A136,序时账[贷方金额])</f>
        <v>0</v>
      </c>
    </row>
    <row r="137" spans="2:3">
      <c r="B137" s="7">
        <f>SUMIF(序时账[现金流分类],A137,序时账[借方金额])</f>
        <v>0</v>
      </c>
      <c r="C137" s="7">
        <f>SUMIF(序时账[现金流分类],A137,序时账[贷方金额])</f>
        <v>0</v>
      </c>
    </row>
    <row r="138" spans="2:3">
      <c r="B138" s="7">
        <f>SUMIF(序时账[现金流分类],A138,序时账[借方金额])</f>
        <v>0</v>
      </c>
      <c r="C138" s="7">
        <f>SUMIF(序时账[现金流分类],A138,序时账[贷方金额])</f>
        <v>0</v>
      </c>
    </row>
    <row r="139" spans="2:3">
      <c r="B139" s="7">
        <f>SUMIF(序时账[现金流分类],A139,序时账[借方金额])</f>
        <v>0</v>
      </c>
      <c r="C139" s="7">
        <f>SUMIF(序时账[现金流分类],A139,序时账[贷方金额])</f>
        <v>0</v>
      </c>
    </row>
    <row r="140" spans="2:3">
      <c r="B140" s="7">
        <f>SUMIF(序时账[现金流分类],A140,序时账[借方金额])</f>
        <v>0</v>
      </c>
      <c r="C140" s="7">
        <f>SUMIF(序时账[现金流分类],A140,序时账[贷方金额])</f>
        <v>0</v>
      </c>
    </row>
    <row r="141" spans="2:3">
      <c r="B141" s="7">
        <f>SUMIF(序时账[现金流分类],A141,序时账[借方金额])</f>
        <v>0</v>
      </c>
      <c r="C141" s="7">
        <f>SUMIF(序时账[现金流分类],A141,序时账[贷方金额])</f>
        <v>0</v>
      </c>
    </row>
    <row r="142" spans="2:3">
      <c r="B142" s="7">
        <f>SUMIF(序时账[现金流分类],A142,序时账[借方金额])</f>
        <v>0</v>
      </c>
      <c r="C142" s="7">
        <f>SUMIF(序时账[现金流分类],A142,序时账[贷方金额])</f>
        <v>0</v>
      </c>
    </row>
    <row r="143" spans="2:3">
      <c r="B143" s="7">
        <f>SUMIF(序时账[现金流分类],A143,序时账[借方金额])</f>
        <v>0</v>
      </c>
      <c r="C143" s="7">
        <f>SUMIF(序时账[现金流分类],A143,序时账[贷方金额])</f>
        <v>0</v>
      </c>
    </row>
    <row r="144" spans="2:3">
      <c r="B144" s="7">
        <f>SUMIF(序时账[现金流分类],A144,序时账[借方金额])</f>
        <v>0</v>
      </c>
      <c r="C144" s="7">
        <f>SUMIF(序时账[现金流分类],A144,序时账[贷方金额])</f>
        <v>0</v>
      </c>
    </row>
    <row r="145" spans="2:3">
      <c r="B145" s="7">
        <f>SUMIF(序时账[现金流分类],A145,序时账[借方金额])</f>
        <v>0</v>
      </c>
      <c r="C145" s="7">
        <f>SUMIF(序时账[现金流分类],A145,序时账[贷方金额])</f>
        <v>0</v>
      </c>
    </row>
    <row r="146" spans="2:3">
      <c r="B146" s="7">
        <f>SUMIF(序时账[现金流分类],A146,序时账[借方金额])</f>
        <v>0</v>
      </c>
      <c r="C146" s="7">
        <f>SUMIF(序时账[现金流分类],A146,序时账[贷方金额])</f>
        <v>0</v>
      </c>
    </row>
    <row r="147" spans="2:3">
      <c r="B147" s="7">
        <f>SUMIF(序时账[现金流分类],A147,序时账[借方金额])</f>
        <v>0</v>
      </c>
      <c r="C147" s="7">
        <f>SUMIF(序时账[现金流分类],A147,序时账[贷方金额])</f>
        <v>0</v>
      </c>
    </row>
    <row r="148" spans="2:3">
      <c r="B148" s="7">
        <f>SUMIF(序时账[现金流分类],A148,序时账[借方金额])</f>
        <v>0</v>
      </c>
      <c r="C148" s="7">
        <f>SUMIF(序时账[现金流分类],A148,序时账[贷方金额])</f>
        <v>0</v>
      </c>
    </row>
    <row r="149" spans="2:3">
      <c r="B149" s="7">
        <f>SUMIF(序时账[现金流分类],A149,序时账[借方金额])</f>
        <v>0</v>
      </c>
      <c r="C149" s="7">
        <f>SUMIF(序时账[现金流分类],A149,序时账[贷方金额])</f>
        <v>0</v>
      </c>
    </row>
    <row r="150" spans="2:3">
      <c r="B150" s="7">
        <f>SUMIF(序时账[现金流分类],A150,序时账[借方金额])</f>
        <v>0</v>
      </c>
      <c r="C150" s="7">
        <f>SUMIF(序时账[现金流分类],A150,序时账[贷方金额])</f>
        <v>0</v>
      </c>
    </row>
    <row r="151" spans="2:3">
      <c r="B151" s="7">
        <f>SUMIF(序时账[现金流分类],A151,序时账[借方金额])</f>
        <v>0</v>
      </c>
      <c r="C151" s="7">
        <f>SUMIF(序时账[现金流分类],A151,序时账[贷方金额])</f>
        <v>0</v>
      </c>
    </row>
    <row r="152" spans="2:3">
      <c r="B152" s="7">
        <f>SUMIF(序时账[现金流分类],A152,序时账[借方金额])</f>
        <v>0</v>
      </c>
      <c r="C152" s="7">
        <f>SUMIF(序时账[现金流分类],A152,序时账[贷方金额])</f>
        <v>0</v>
      </c>
    </row>
    <row r="153" spans="2:3">
      <c r="B153" s="7">
        <f>SUMIF(序时账[现金流分类],A153,序时账[借方金额])</f>
        <v>0</v>
      </c>
      <c r="C153" s="7">
        <f>SUMIF(序时账[现金流分类],A153,序时账[贷方金额])</f>
        <v>0</v>
      </c>
    </row>
    <row r="154" spans="2:3">
      <c r="B154" s="7">
        <f>SUMIF(序时账[现金流分类],A154,序时账[借方金额])</f>
        <v>0</v>
      </c>
      <c r="C154" s="7">
        <f>SUMIF(序时账[现金流分类],A154,序时账[贷方金额])</f>
        <v>0</v>
      </c>
    </row>
    <row r="155" spans="2:3">
      <c r="B155" s="7">
        <f>SUMIF(序时账[现金流分类],A155,序时账[借方金额])</f>
        <v>0</v>
      </c>
      <c r="C155" s="7">
        <f>SUMIF(序时账[现金流分类],A155,序时账[贷方金额])</f>
        <v>0</v>
      </c>
    </row>
    <row r="156" spans="2:3">
      <c r="B156" s="7">
        <f>SUMIF(序时账[现金流分类],A156,序时账[借方金额])</f>
        <v>0</v>
      </c>
      <c r="C156" s="7">
        <f>SUMIF(序时账[现金流分类],A156,序时账[贷方金额])</f>
        <v>0</v>
      </c>
    </row>
    <row r="157" spans="2:3">
      <c r="B157" s="7">
        <f>SUMIF(序时账[现金流分类],A157,序时账[借方金额])</f>
        <v>0</v>
      </c>
      <c r="C157" s="7">
        <f>SUMIF(序时账[现金流分类],A157,序时账[贷方金额])</f>
        <v>0</v>
      </c>
    </row>
    <row r="158" spans="2:3">
      <c r="B158" s="7">
        <f>SUMIF(序时账[现金流分类],A158,序时账[借方金额])</f>
        <v>0</v>
      </c>
      <c r="C158" s="7">
        <f>SUMIF(序时账[现金流分类],A158,序时账[贷方金额])</f>
        <v>0</v>
      </c>
    </row>
    <row r="159" spans="2:3">
      <c r="B159" s="7">
        <f>SUMIF(序时账[现金流分类],A159,序时账[借方金额])</f>
        <v>0</v>
      </c>
      <c r="C159" s="7">
        <f>SUMIF(序时账[现金流分类],A159,序时账[贷方金额])</f>
        <v>0</v>
      </c>
    </row>
    <row r="160" spans="2:3">
      <c r="B160" s="7">
        <f>SUMIF(序时账[现金流分类],A160,序时账[借方金额])</f>
        <v>0</v>
      </c>
      <c r="C160" s="7">
        <f>SUMIF(序时账[现金流分类],A160,序时账[贷方金额])</f>
        <v>0</v>
      </c>
    </row>
    <row r="161" spans="2:3">
      <c r="B161" s="7">
        <f>SUMIF(序时账[现金流分类],A161,序时账[借方金额])</f>
        <v>0</v>
      </c>
      <c r="C161" s="7">
        <f>SUMIF(序时账[现金流分类],A161,序时账[贷方金额])</f>
        <v>0</v>
      </c>
    </row>
    <row r="162" spans="2:3">
      <c r="B162" s="7">
        <f>SUMIF(序时账[现金流分类],A162,序时账[借方金额])</f>
        <v>0</v>
      </c>
      <c r="C162" s="7">
        <f>SUMIF(序时账[现金流分类],A162,序时账[贷方金额])</f>
        <v>0</v>
      </c>
    </row>
    <row r="163" spans="2:3">
      <c r="B163" s="7">
        <f>SUMIF(序时账[现金流分类],A163,序时账[借方金额])</f>
        <v>0</v>
      </c>
      <c r="C163" s="7">
        <f>SUMIF(序时账[现金流分类],A163,序时账[贷方金额])</f>
        <v>0</v>
      </c>
    </row>
    <row r="164" spans="2:3">
      <c r="B164" s="7">
        <f>SUMIF(序时账[现金流分类],A164,序时账[借方金额])</f>
        <v>0</v>
      </c>
      <c r="C164" s="7">
        <f>SUMIF(序时账[现金流分类],A164,序时账[贷方金额])</f>
        <v>0</v>
      </c>
    </row>
    <row r="165" spans="2:3">
      <c r="B165" s="7">
        <f>SUMIF(序时账[现金流分类],A165,序时账[借方金额])</f>
        <v>0</v>
      </c>
      <c r="C165" s="7">
        <f>SUMIF(序时账[现金流分类],A165,序时账[贷方金额])</f>
        <v>0</v>
      </c>
    </row>
    <row r="166" spans="2:3">
      <c r="B166" s="7">
        <f>SUMIF(序时账[现金流分类],A166,序时账[借方金额])</f>
        <v>0</v>
      </c>
      <c r="C166" s="7">
        <f>SUMIF(序时账[现金流分类],A166,序时账[贷方金额])</f>
        <v>0</v>
      </c>
    </row>
    <row r="167" spans="2:3">
      <c r="B167" s="7">
        <f>SUMIF(序时账[现金流分类],A167,序时账[借方金额])</f>
        <v>0</v>
      </c>
      <c r="C167" s="7">
        <f>SUMIF(序时账[现金流分类],A167,序时账[贷方金额])</f>
        <v>0</v>
      </c>
    </row>
    <row r="168" spans="2:3">
      <c r="B168" s="7">
        <f>SUMIF(序时账[现金流分类],A168,序时账[借方金额])</f>
        <v>0</v>
      </c>
      <c r="C168" s="7">
        <f>SUMIF(序时账[现金流分类],A168,序时账[贷方金额])</f>
        <v>0</v>
      </c>
    </row>
    <row r="169" spans="2:3">
      <c r="B169" s="7">
        <f>SUMIF(序时账[现金流分类],A169,序时账[借方金额])</f>
        <v>0</v>
      </c>
      <c r="C169" s="7">
        <f>SUMIF(序时账[现金流分类],A169,序时账[贷方金额])</f>
        <v>0</v>
      </c>
    </row>
    <row r="170" spans="2:3">
      <c r="B170" s="7">
        <f>SUMIF(序时账[现金流分类],A170,序时账[借方金额])</f>
        <v>0</v>
      </c>
      <c r="C170" s="7">
        <f>SUMIF(序时账[现金流分类],A170,序时账[贷方金额])</f>
        <v>0</v>
      </c>
    </row>
    <row r="171" spans="2:3">
      <c r="B171" s="7">
        <f>SUMIF(序时账[现金流分类],A171,序时账[借方金额])</f>
        <v>0</v>
      </c>
      <c r="C171" s="7">
        <f>SUMIF(序时账[现金流分类],A171,序时账[贷方金额])</f>
        <v>0</v>
      </c>
    </row>
    <row r="172" spans="2:3">
      <c r="B172" s="7">
        <f>SUMIF(序时账[现金流分类],A172,序时账[借方金额])</f>
        <v>0</v>
      </c>
      <c r="C172" s="7">
        <f>SUMIF(序时账[现金流分类],A172,序时账[贷方金额])</f>
        <v>0</v>
      </c>
    </row>
    <row r="173" spans="2:3">
      <c r="B173" s="7">
        <f>SUMIF(序时账[现金流分类],A173,序时账[借方金额])</f>
        <v>0</v>
      </c>
      <c r="C173" s="7">
        <f>SUMIF(序时账[现金流分类],A173,序时账[贷方金额])</f>
        <v>0</v>
      </c>
    </row>
    <row r="174" spans="2:3">
      <c r="B174" s="7">
        <f>SUMIF(序时账[现金流分类],A174,序时账[借方金额])</f>
        <v>0</v>
      </c>
      <c r="C174" s="7">
        <f>SUMIF(序时账[现金流分类],A174,序时账[贷方金额])</f>
        <v>0</v>
      </c>
    </row>
    <row r="175" spans="2:3">
      <c r="B175" s="7">
        <f>SUMIF(序时账[现金流分类],A175,序时账[借方金额])</f>
        <v>0</v>
      </c>
      <c r="C175" s="7">
        <f>SUMIF(序时账[现金流分类],A175,序时账[贷方金额])</f>
        <v>0</v>
      </c>
    </row>
    <row r="176" spans="2:3">
      <c r="B176" s="7">
        <f>SUMIF(序时账[现金流分类],A176,序时账[借方金额])</f>
        <v>0</v>
      </c>
      <c r="C176" s="7">
        <f>SUMIF(序时账[现金流分类],A176,序时账[贷方金额])</f>
        <v>0</v>
      </c>
    </row>
    <row r="177" spans="2:3">
      <c r="B177" s="7">
        <f>SUMIF(序时账[现金流分类],A177,序时账[借方金额])</f>
        <v>0</v>
      </c>
      <c r="C177" s="7">
        <f>SUMIF(序时账[现金流分类],A177,序时账[贷方金额])</f>
        <v>0</v>
      </c>
    </row>
    <row r="178" spans="2:3">
      <c r="B178" s="7">
        <f>SUMIF(序时账[现金流分类],A178,序时账[借方金额])</f>
        <v>0</v>
      </c>
      <c r="C178" s="7">
        <f>SUMIF(序时账[现金流分类],A178,序时账[贷方金额])</f>
        <v>0</v>
      </c>
    </row>
    <row r="179" spans="2:3">
      <c r="B179" s="7">
        <f>SUMIF(序时账[现金流分类],A179,序时账[借方金额])</f>
        <v>0</v>
      </c>
      <c r="C179" s="7">
        <f>SUMIF(序时账[现金流分类],A179,序时账[贷方金额])</f>
        <v>0</v>
      </c>
    </row>
    <row r="180" spans="2:3">
      <c r="B180" s="7">
        <f>SUMIF(序时账[现金流分类],A180,序时账[借方金额])</f>
        <v>0</v>
      </c>
      <c r="C180" s="7">
        <f>SUMIF(序时账[现金流分类],A180,序时账[贷方金额])</f>
        <v>0</v>
      </c>
    </row>
    <row r="181" spans="2:3">
      <c r="B181" s="7">
        <f>SUMIF(序时账[现金流分类],A181,序时账[借方金额])</f>
        <v>0</v>
      </c>
      <c r="C181" s="7">
        <f>SUMIF(序时账[现金流分类],A181,序时账[贷方金额])</f>
        <v>0</v>
      </c>
    </row>
    <row r="182" spans="2:3">
      <c r="B182" s="7">
        <f>SUMIF(序时账[现金流分类],A182,序时账[借方金额])</f>
        <v>0</v>
      </c>
      <c r="C182" s="7">
        <f>SUMIF(序时账[现金流分类],A182,序时账[贷方金额])</f>
        <v>0</v>
      </c>
    </row>
    <row r="183" spans="2:3">
      <c r="B183" s="7">
        <f>SUMIF(序时账[现金流分类],A183,序时账[借方金额])</f>
        <v>0</v>
      </c>
      <c r="C183" s="7">
        <f>SUMIF(序时账[现金流分类],A183,序时账[贷方金额])</f>
        <v>0</v>
      </c>
    </row>
    <row r="184" spans="2:3">
      <c r="B184" s="7">
        <f>SUMIF(序时账[现金流分类],A184,序时账[借方金额])</f>
        <v>0</v>
      </c>
      <c r="C184" s="7">
        <f>SUMIF(序时账[现金流分类],A184,序时账[贷方金额])</f>
        <v>0</v>
      </c>
    </row>
    <row r="185" spans="2:3">
      <c r="B185" s="7">
        <f>SUMIF(序时账[现金流分类],A185,序时账[借方金额])</f>
        <v>0</v>
      </c>
      <c r="C185" s="7">
        <f>SUMIF(序时账[现金流分类],A185,序时账[贷方金额])</f>
        <v>0</v>
      </c>
    </row>
    <row r="186" spans="2:3">
      <c r="B186" s="7">
        <f>SUMIF(序时账[现金流分类],A186,序时账[借方金额])</f>
        <v>0</v>
      </c>
      <c r="C186" s="7">
        <f>SUMIF(序时账[现金流分类],A186,序时账[贷方金额])</f>
        <v>0</v>
      </c>
    </row>
    <row r="187" spans="2:3">
      <c r="B187" s="7">
        <f>SUMIF(序时账[现金流分类],A187,序时账[借方金额])</f>
        <v>0</v>
      </c>
      <c r="C187" s="7">
        <f>SUMIF(序时账[现金流分类],A187,序时账[贷方金额])</f>
        <v>0</v>
      </c>
    </row>
    <row r="188" spans="2:3">
      <c r="B188" s="7">
        <f>SUMIF(序时账[现金流分类],A188,序时账[借方金额])</f>
        <v>0</v>
      </c>
      <c r="C188" s="7">
        <f>SUMIF(序时账[现金流分类],A188,序时账[贷方金额])</f>
        <v>0</v>
      </c>
    </row>
    <row r="189" spans="2:3">
      <c r="B189" s="7">
        <f>SUMIF(序时账[现金流分类],A189,序时账[借方金额])</f>
        <v>0</v>
      </c>
      <c r="C189" s="7">
        <f>SUMIF(序时账[现金流分类],A189,序时账[贷方金额])</f>
        <v>0</v>
      </c>
    </row>
    <row r="190" spans="2:3">
      <c r="B190" s="7">
        <f>SUMIF(序时账[现金流分类],A190,序时账[借方金额])</f>
        <v>0</v>
      </c>
      <c r="C190" s="7">
        <f>SUMIF(序时账[现金流分类],A190,序时账[贷方金额])</f>
        <v>0</v>
      </c>
    </row>
    <row r="191" spans="2:3">
      <c r="B191" s="7">
        <f>SUMIF(序时账[现金流分类],A191,序时账[借方金额])</f>
        <v>0</v>
      </c>
      <c r="C191" s="7">
        <f>SUMIF(序时账[现金流分类],A191,序时账[贷方金额])</f>
        <v>0</v>
      </c>
    </row>
    <row r="192" spans="2:3">
      <c r="B192" s="7">
        <f>SUMIF(序时账[现金流分类],A192,序时账[借方金额])</f>
        <v>0</v>
      </c>
      <c r="C192" s="7">
        <f>SUMIF(序时账[现金流分类],A192,序时账[贷方金额])</f>
        <v>0</v>
      </c>
    </row>
    <row r="193" spans="2:3">
      <c r="B193" s="7">
        <f>SUMIF(序时账[现金流分类],A193,序时账[借方金额])</f>
        <v>0</v>
      </c>
      <c r="C193" s="7">
        <f>SUMIF(序时账[现金流分类],A193,序时账[贷方金额])</f>
        <v>0</v>
      </c>
    </row>
    <row r="194" spans="2:3">
      <c r="B194" s="7">
        <f>SUMIF(序时账[现金流分类],A194,序时账[借方金额])</f>
        <v>0</v>
      </c>
      <c r="C194" s="7">
        <f>SUMIF(序时账[现金流分类],A194,序时账[贷方金额])</f>
        <v>0</v>
      </c>
    </row>
    <row r="195" spans="2:3">
      <c r="B195" s="7">
        <f>SUMIF(序时账[现金流分类],A195,序时账[借方金额])</f>
        <v>0</v>
      </c>
      <c r="C195" s="7">
        <f>SUMIF(序时账[现金流分类],A195,序时账[贷方金额])</f>
        <v>0</v>
      </c>
    </row>
    <row r="196" spans="2:3">
      <c r="B196" s="7">
        <f>SUMIF(序时账[现金流分类],A196,序时账[借方金额])</f>
        <v>0</v>
      </c>
      <c r="C196" s="7">
        <f>SUMIF(序时账[现金流分类],A196,序时账[贷方金额])</f>
        <v>0</v>
      </c>
    </row>
    <row r="197" spans="2:3">
      <c r="B197" s="7">
        <f>SUMIF(序时账[现金流分类],A197,序时账[借方金额])</f>
        <v>0</v>
      </c>
      <c r="C197" s="7">
        <f>SUMIF(序时账[现金流分类],A197,序时账[贷方金额])</f>
        <v>0</v>
      </c>
    </row>
    <row r="198" spans="2:3">
      <c r="B198" s="7">
        <f>SUMIF(序时账[现金流分类],A198,序时账[借方金额])</f>
        <v>0</v>
      </c>
      <c r="C198" s="7">
        <f>SUMIF(序时账[现金流分类],A198,序时账[贷方金额])</f>
        <v>0</v>
      </c>
    </row>
    <row r="199" spans="2:3">
      <c r="B199" s="7">
        <f>SUMIF(序时账[现金流分类],A199,序时账[借方金额])</f>
        <v>0</v>
      </c>
      <c r="C199" s="7">
        <f>SUMIF(序时账[现金流分类],A199,序时账[贷方金额])</f>
        <v>0</v>
      </c>
    </row>
    <row r="200" spans="2:3">
      <c r="B200" s="7">
        <f>SUMIF(序时账[现金流分类],A200,序时账[借方金额])</f>
        <v>0</v>
      </c>
      <c r="C200" s="7">
        <f>SUMIF(序时账[现金流分类],A200,序时账[贷方金额])</f>
        <v>0</v>
      </c>
    </row>
    <row r="201" spans="2:3">
      <c r="B201" s="7">
        <f>SUMIF(序时账[现金流分类],A201,序时账[借方金额])</f>
        <v>0</v>
      </c>
      <c r="C201" s="7">
        <f>SUMIF(序时账[现金流分类],A201,序时账[贷方金额])</f>
        <v>0</v>
      </c>
    </row>
    <row r="202" spans="2:3">
      <c r="B202" s="7">
        <f>SUMIF(序时账[现金流分类],A202,序时账[借方金额])</f>
        <v>0</v>
      </c>
      <c r="C202" s="7">
        <f>SUMIF(序时账[现金流分类],A202,序时账[贷方金额])</f>
        <v>0</v>
      </c>
    </row>
    <row r="203" spans="2:3">
      <c r="B203" s="7">
        <f>SUMIF(序时账[现金流分类],A203,序时账[借方金额])</f>
        <v>0</v>
      </c>
      <c r="C203" s="7">
        <f>SUMIF(序时账[现金流分类],A203,序时账[贷方金额])</f>
        <v>0</v>
      </c>
    </row>
    <row r="204" spans="2:3">
      <c r="B204" s="7">
        <f>SUMIF(序时账[现金流分类],A204,序时账[借方金额])</f>
        <v>0</v>
      </c>
      <c r="C204" s="7">
        <f>SUMIF(序时账[现金流分类],A204,序时账[贷方金额])</f>
        <v>0</v>
      </c>
    </row>
    <row r="205" spans="2:3">
      <c r="B205" s="7">
        <f>SUMIF(序时账[现金流分类],A205,序时账[借方金额])</f>
        <v>0</v>
      </c>
      <c r="C205" s="7">
        <f>SUMIF(序时账[现金流分类],A205,序时账[贷方金额])</f>
        <v>0</v>
      </c>
    </row>
    <row r="206" spans="2:3">
      <c r="B206" s="7">
        <f>SUMIF(序时账[现金流分类],A206,序时账[借方金额])</f>
        <v>0</v>
      </c>
      <c r="C206" s="7">
        <f>SUMIF(序时账[现金流分类],A206,序时账[贷方金额])</f>
        <v>0</v>
      </c>
    </row>
    <row r="207" spans="2:3">
      <c r="B207" s="7">
        <f>SUMIF(序时账[现金流分类],A207,序时账[借方金额])</f>
        <v>0</v>
      </c>
      <c r="C207" s="7">
        <f>SUMIF(序时账[现金流分类],A207,序时账[贷方金额])</f>
        <v>0</v>
      </c>
    </row>
    <row r="208" spans="2:3">
      <c r="B208" s="7">
        <f>SUMIF(序时账[现金流分类],A208,序时账[借方金额])</f>
        <v>0</v>
      </c>
      <c r="C208" s="7">
        <f>SUMIF(序时账[现金流分类],A208,序时账[贷方金额])</f>
        <v>0</v>
      </c>
    </row>
    <row r="209" spans="2:3">
      <c r="B209" s="7">
        <f>SUMIF(序时账[现金流分类],A209,序时账[借方金额])</f>
        <v>0</v>
      </c>
      <c r="C209" s="7">
        <f>SUMIF(序时账[现金流分类],A209,序时账[贷方金额])</f>
        <v>0</v>
      </c>
    </row>
    <row r="210" spans="2:3">
      <c r="B210" s="7">
        <f>SUMIF(序时账[现金流分类],A210,序时账[借方金额])</f>
        <v>0</v>
      </c>
      <c r="C210" s="7">
        <f>SUMIF(序时账[现金流分类],A210,序时账[贷方金额])</f>
        <v>0</v>
      </c>
    </row>
    <row r="211" spans="2:3">
      <c r="B211" s="7">
        <f>SUMIF(序时账[现金流分类],A211,序时账[借方金额])</f>
        <v>0</v>
      </c>
      <c r="C211" s="7">
        <f>SUMIF(序时账[现金流分类],A211,序时账[贷方金额])</f>
        <v>0</v>
      </c>
    </row>
    <row r="212" spans="2:3">
      <c r="B212" s="7">
        <f>SUMIF(序时账[现金流分类],A212,序时账[借方金额])</f>
        <v>0</v>
      </c>
      <c r="C212" s="7">
        <f>SUMIF(序时账[现金流分类],A212,序时账[贷方金额])</f>
        <v>0</v>
      </c>
    </row>
    <row r="213" spans="2:3">
      <c r="B213" s="7">
        <f>SUMIF(序时账[现金流分类],A213,序时账[借方金额])</f>
        <v>0</v>
      </c>
      <c r="C213" s="7">
        <f>SUMIF(序时账[现金流分类],A213,序时账[贷方金额])</f>
        <v>0</v>
      </c>
    </row>
    <row r="214" spans="2:3">
      <c r="B214" s="7">
        <f>SUMIF(序时账[现金流分类],A214,序时账[借方金额])</f>
        <v>0</v>
      </c>
      <c r="C214" s="7">
        <f>SUMIF(序时账[现金流分类],A214,序时账[贷方金额])</f>
        <v>0</v>
      </c>
    </row>
    <row r="215" spans="2:3">
      <c r="B215" s="7">
        <f>SUMIF(序时账[现金流分类],A215,序时账[借方金额])</f>
        <v>0</v>
      </c>
      <c r="C215" s="7">
        <f>SUMIF(序时账[现金流分类],A215,序时账[贷方金额])</f>
        <v>0</v>
      </c>
    </row>
    <row r="216" spans="2:3">
      <c r="B216" s="7">
        <f>SUMIF(序时账[现金流分类],A216,序时账[借方金额])</f>
        <v>0</v>
      </c>
      <c r="C216" s="7">
        <f>SUMIF(序时账[现金流分类],A216,序时账[贷方金额])</f>
        <v>0</v>
      </c>
    </row>
    <row r="217" spans="2:3">
      <c r="B217" s="7">
        <f>SUMIF(序时账[现金流分类],A217,序时账[借方金额])</f>
        <v>0</v>
      </c>
      <c r="C217" s="7">
        <f>SUMIF(序时账[现金流分类],A217,序时账[贷方金额])</f>
        <v>0</v>
      </c>
    </row>
    <row r="218" spans="2:3">
      <c r="B218" s="7">
        <f>SUMIF(序时账[现金流分类],A218,序时账[借方金额])</f>
        <v>0</v>
      </c>
      <c r="C218" s="7">
        <f>SUMIF(序时账[现金流分类],A218,序时账[贷方金额])</f>
        <v>0</v>
      </c>
    </row>
    <row r="219" spans="2:3">
      <c r="B219" s="7">
        <f>SUMIF(序时账[现金流分类],A219,序时账[借方金额])</f>
        <v>0</v>
      </c>
      <c r="C219" s="7">
        <f>SUMIF(序时账[现金流分类],A219,序时账[贷方金额])</f>
        <v>0</v>
      </c>
    </row>
    <row r="220" spans="2:3">
      <c r="B220" s="7">
        <f>SUMIF(序时账[现金流分类],A220,序时账[借方金额])</f>
        <v>0</v>
      </c>
      <c r="C220" s="7">
        <f>SUMIF(序时账[现金流分类],A220,序时账[贷方金额])</f>
        <v>0</v>
      </c>
    </row>
    <row r="221" spans="2:3">
      <c r="B221" s="7">
        <f>SUMIF(序时账[现金流分类],A221,序时账[借方金额])</f>
        <v>0</v>
      </c>
      <c r="C221" s="7">
        <f>SUMIF(序时账[现金流分类],A221,序时账[贷方金额])</f>
        <v>0</v>
      </c>
    </row>
    <row r="222" spans="2:3">
      <c r="B222" s="7">
        <f>SUMIF(序时账[现金流分类],A222,序时账[借方金额])</f>
        <v>0</v>
      </c>
      <c r="C222" s="7">
        <f>SUMIF(序时账[现金流分类],A222,序时账[贷方金额])</f>
        <v>0</v>
      </c>
    </row>
    <row r="223" spans="2:3">
      <c r="B223" s="7">
        <f>SUMIF(序时账[现金流分类],A223,序时账[借方金额])</f>
        <v>0</v>
      </c>
      <c r="C223" s="7">
        <f>SUMIF(序时账[现金流分类],A223,序时账[贷方金额])</f>
        <v>0</v>
      </c>
    </row>
    <row r="224" spans="2:3">
      <c r="B224" s="7">
        <f>SUMIF(序时账[现金流分类],A224,序时账[借方金额])</f>
        <v>0</v>
      </c>
      <c r="C224" s="7">
        <f>SUMIF(序时账[现金流分类],A224,序时账[贷方金额])</f>
        <v>0</v>
      </c>
    </row>
    <row r="225" spans="2:3">
      <c r="B225" s="7">
        <f>SUMIF(序时账[现金流分类],A225,序时账[借方金额])</f>
        <v>0</v>
      </c>
      <c r="C225" s="7">
        <f>SUMIF(序时账[现金流分类],A225,序时账[贷方金额])</f>
        <v>0</v>
      </c>
    </row>
    <row r="226" spans="2:3">
      <c r="B226" s="7">
        <f>SUMIF(序时账[现金流分类],A226,序时账[借方金额])</f>
        <v>0</v>
      </c>
      <c r="C226" s="7">
        <f>SUMIF(序时账[现金流分类],A226,序时账[贷方金额])</f>
        <v>0</v>
      </c>
    </row>
    <row r="227" spans="2:3">
      <c r="B227" s="7">
        <f>SUMIF(序时账[现金流分类],A227,序时账[借方金额])</f>
        <v>0</v>
      </c>
      <c r="C227" s="7">
        <f>SUMIF(序时账[现金流分类],A227,序时账[贷方金额])</f>
        <v>0</v>
      </c>
    </row>
    <row r="228" spans="2:3">
      <c r="B228" s="7">
        <f>SUMIF(序时账[现金流分类],A228,序时账[借方金额])</f>
        <v>0</v>
      </c>
      <c r="C228" s="7">
        <f>SUMIF(序时账[现金流分类],A228,序时账[贷方金额])</f>
        <v>0</v>
      </c>
    </row>
    <row r="229" spans="2:3">
      <c r="B229" s="7">
        <f>SUMIF(序时账[现金流分类],A229,序时账[借方金额])</f>
        <v>0</v>
      </c>
      <c r="C229" s="7">
        <f>SUMIF(序时账[现金流分类],A229,序时账[贷方金额])</f>
        <v>0</v>
      </c>
    </row>
    <row r="230" spans="2:3">
      <c r="B230" s="7">
        <f>SUMIF(序时账[现金流分类],A230,序时账[借方金额])</f>
        <v>0</v>
      </c>
      <c r="C230" s="7">
        <f>SUMIF(序时账[现金流分类],A230,序时账[贷方金额])</f>
        <v>0</v>
      </c>
    </row>
    <row r="231" spans="2:3">
      <c r="B231" s="7">
        <f>SUMIF(序时账[现金流分类],A231,序时账[借方金额])</f>
        <v>0</v>
      </c>
      <c r="C231" s="7">
        <f>SUMIF(序时账[现金流分类],A231,序时账[贷方金额])</f>
        <v>0</v>
      </c>
    </row>
    <row r="232" spans="2:3">
      <c r="B232" s="7">
        <f>SUMIF(序时账[现金流分类],A232,序时账[借方金额])</f>
        <v>0</v>
      </c>
      <c r="C232" s="7">
        <f>SUMIF(序时账[现金流分类],A232,序时账[贷方金额])</f>
        <v>0</v>
      </c>
    </row>
    <row r="233" spans="2:3">
      <c r="B233" s="7">
        <f>SUMIF(序时账[现金流分类],A233,序时账[借方金额])</f>
        <v>0</v>
      </c>
      <c r="C233" s="7">
        <f>SUMIF(序时账[现金流分类],A233,序时账[贷方金额])</f>
        <v>0</v>
      </c>
    </row>
    <row r="234" spans="2:3">
      <c r="B234" s="7">
        <f>SUMIF(序时账[现金流分类],A234,序时账[借方金额])</f>
        <v>0</v>
      </c>
      <c r="C234" s="7">
        <f>SUMIF(序时账[现金流分类],A234,序时账[贷方金额])</f>
        <v>0</v>
      </c>
    </row>
    <row r="235" spans="2:3">
      <c r="B235" s="7">
        <f>SUMIF(序时账[现金流分类],A235,序时账[借方金额])</f>
        <v>0</v>
      </c>
      <c r="C235" s="7">
        <f>SUMIF(序时账[现金流分类],A235,序时账[贷方金额])</f>
        <v>0</v>
      </c>
    </row>
    <row r="236" spans="2:3">
      <c r="B236" s="7">
        <f>SUMIF(序时账[现金流分类],A236,序时账[借方金额])</f>
        <v>0</v>
      </c>
      <c r="C236" s="7">
        <f>SUMIF(序时账[现金流分类],A236,序时账[贷方金额])</f>
        <v>0</v>
      </c>
    </row>
    <row r="237" spans="2:3">
      <c r="B237" s="7">
        <f>SUMIF(序时账[现金流分类],A237,序时账[借方金额])</f>
        <v>0</v>
      </c>
      <c r="C237" s="7">
        <f>SUMIF(序时账[现金流分类],A237,序时账[贷方金额])</f>
        <v>0</v>
      </c>
    </row>
    <row r="238" spans="2:3">
      <c r="B238" s="7">
        <f>SUMIF(序时账[现金流分类],A238,序时账[借方金额])</f>
        <v>0</v>
      </c>
      <c r="C238" s="7">
        <f>SUMIF(序时账[现金流分类],A238,序时账[贷方金额])</f>
        <v>0</v>
      </c>
    </row>
    <row r="239" spans="2:3">
      <c r="B239" s="7">
        <f>SUMIF(序时账[现金流分类],A239,序时账[借方金额])</f>
        <v>0</v>
      </c>
      <c r="C239" s="7">
        <f>SUMIF(序时账[现金流分类],A239,序时账[贷方金额])</f>
        <v>0</v>
      </c>
    </row>
    <row r="240" spans="2:3">
      <c r="B240" s="7">
        <f>SUMIF(序时账[现金流分类],A240,序时账[借方金额])</f>
        <v>0</v>
      </c>
      <c r="C240" s="7">
        <f>SUMIF(序时账[现金流分类],A240,序时账[贷方金额])</f>
        <v>0</v>
      </c>
    </row>
    <row r="241" spans="2:3">
      <c r="B241" s="7">
        <f>SUMIF(序时账[现金流分类],A241,序时账[借方金额])</f>
        <v>0</v>
      </c>
      <c r="C241" s="7">
        <f>SUMIF(序时账[现金流分类],A241,序时账[贷方金额])</f>
        <v>0</v>
      </c>
    </row>
    <row r="242" spans="2:3">
      <c r="B242" s="7">
        <f>SUMIF(序时账[现金流分类],A242,序时账[借方金额])</f>
        <v>0</v>
      </c>
      <c r="C242" s="7">
        <f>SUMIF(序时账[现金流分类],A242,序时账[贷方金额])</f>
        <v>0</v>
      </c>
    </row>
    <row r="243" spans="2:3">
      <c r="B243" s="7">
        <f>SUMIF(序时账[现金流分类],A243,序时账[借方金额])</f>
        <v>0</v>
      </c>
      <c r="C243" s="7">
        <f>SUMIF(序时账[现金流分类],A243,序时账[贷方金额])</f>
        <v>0</v>
      </c>
    </row>
    <row r="244" spans="2:3">
      <c r="B244" s="7">
        <f>SUMIF(序时账[现金流分类],A244,序时账[借方金额])</f>
        <v>0</v>
      </c>
      <c r="C244" s="7">
        <f>SUMIF(序时账[现金流分类],A244,序时账[贷方金额])</f>
        <v>0</v>
      </c>
    </row>
    <row r="245" spans="2:3">
      <c r="B245" s="7">
        <f>SUMIF(序时账[现金流分类],A245,序时账[借方金额])</f>
        <v>0</v>
      </c>
      <c r="C245" s="7">
        <f>SUMIF(序时账[现金流分类],A245,序时账[贷方金额])</f>
        <v>0</v>
      </c>
    </row>
    <row r="246" spans="2:3">
      <c r="B246" s="7">
        <f>SUMIF(序时账[现金流分类],A246,序时账[借方金额])</f>
        <v>0</v>
      </c>
      <c r="C246" s="7">
        <f>SUMIF(序时账[现金流分类],A246,序时账[贷方金额])</f>
        <v>0</v>
      </c>
    </row>
    <row r="247" spans="2:3">
      <c r="B247" s="7">
        <f>SUMIF(序时账[现金流分类],A247,序时账[借方金额])</f>
        <v>0</v>
      </c>
      <c r="C247" s="7">
        <f>SUMIF(序时账[现金流分类],A247,序时账[贷方金额])</f>
        <v>0</v>
      </c>
    </row>
    <row r="248" spans="2:3">
      <c r="B248" s="7">
        <f>SUMIF(序时账[现金流分类],A248,序时账[借方金额])</f>
        <v>0</v>
      </c>
      <c r="C248" s="7">
        <f>SUMIF(序时账[现金流分类],A248,序时账[贷方金额])</f>
        <v>0</v>
      </c>
    </row>
    <row r="249" spans="2:3">
      <c r="B249" s="7">
        <f>SUMIF(序时账[现金流分类],A249,序时账[借方金额])</f>
        <v>0</v>
      </c>
      <c r="C249" s="7">
        <f>SUMIF(序时账[现金流分类],A249,序时账[贷方金额])</f>
        <v>0</v>
      </c>
    </row>
    <row r="250" spans="2:3">
      <c r="B250" s="7">
        <f>SUMIF(序时账[现金流分类],A250,序时账[借方金额])</f>
        <v>0</v>
      </c>
      <c r="C250" s="7">
        <f>SUMIF(序时账[现金流分类],A250,序时账[贷方金额])</f>
        <v>0</v>
      </c>
    </row>
    <row r="251" spans="2:3">
      <c r="B251" s="7">
        <f>SUMIF(序时账[现金流分类],A251,序时账[借方金额])</f>
        <v>0</v>
      </c>
      <c r="C251" s="7">
        <f>SUMIF(序时账[现金流分类],A251,序时账[贷方金额])</f>
        <v>0</v>
      </c>
    </row>
  </sheetData>
  <autoFilter ref="A1:D1" xr:uid="{49E70A87-B63A-46E1-A471-7CA474AD1ADF}"/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47"/>
  <sheetViews>
    <sheetView zoomScaleNormal="100" workbookViewId="0">
      <selection activeCell="B2" sqref="B2"/>
    </sheetView>
  </sheetViews>
  <sheetFormatPr defaultColWidth="9" defaultRowHeight="13.9"/>
  <cols>
    <col min="1" max="2" width="15.59765625" style="23" customWidth="1"/>
    <col min="3" max="3" width="34" style="23" customWidth="1"/>
    <col min="4" max="6" width="20.59765625" style="23" customWidth="1"/>
    <col min="7" max="7" width="21.3984375" style="23" customWidth="1"/>
    <col min="8" max="8" width="5.59765625" style="23" customWidth="1"/>
    <col min="9" max="10" width="15.59765625" style="23" customWidth="1"/>
    <col min="11" max="14" width="5.59765625" style="23" customWidth="1"/>
    <col min="15" max="15" width="15.59765625" style="23" customWidth="1"/>
    <col min="16" max="16384" width="9" style="23"/>
  </cols>
  <sheetData>
    <row r="1" spans="1:15">
      <c r="A1" s="58" t="s">
        <v>283</v>
      </c>
      <c r="B1" s="58" t="s">
        <v>284</v>
      </c>
      <c r="C1" s="58" t="s">
        <v>288</v>
      </c>
      <c r="D1" s="58" t="s">
        <v>186</v>
      </c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>
      <c r="A2" s="58" t="s">
        <v>1</v>
      </c>
      <c r="B2" s="58" t="s">
        <v>481</v>
      </c>
      <c r="C2" s="59" cm="1">
        <f t="array" aca="1" ref="C2:C6" ca="1">ROUNDUP(_xlfn.SEQUENCE(B3,1,B6,B5),0)</f>
        <v>4</v>
      </c>
      <c r="D2" s="58" t="s">
        <v>144</v>
      </c>
      <c r="E2" s="60" t="s">
        <v>187</v>
      </c>
      <c r="F2" s="58" t="s">
        <v>188</v>
      </c>
      <c r="G2" s="38"/>
      <c r="H2" s="38"/>
      <c r="I2" s="38"/>
      <c r="J2" s="38"/>
      <c r="K2" s="38"/>
      <c r="L2" s="38"/>
      <c r="M2" s="38"/>
      <c r="N2" s="38"/>
      <c r="O2" s="38"/>
    </row>
    <row r="3" spans="1:15">
      <c r="A3" s="58" t="s">
        <v>282</v>
      </c>
      <c r="B3" s="59">
        <v>5</v>
      </c>
      <c r="C3" s="59">
        <f ca="1"/>
        <v>14</v>
      </c>
      <c r="D3" s="58" t="s">
        <v>189</v>
      </c>
      <c r="E3" s="61">
        <f>SUMIF(科目余额表!L:L,B2,科目余额表!E:E)</f>
        <v>18485749.379999999</v>
      </c>
      <c r="F3" s="62">
        <f>SUMIF(科目余额表!L:L,B2,科目余额表!F:F)</f>
        <v>5033601.74</v>
      </c>
      <c r="G3" s="38"/>
      <c r="H3" s="38"/>
      <c r="I3" s="38"/>
      <c r="J3" s="38"/>
      <c r="K3" s="38"/>
      <c r="L3" s="38"/>
      <c r="M3" s="38"/>
      <c r="N3" s="38"/>
      <c r="O3" s="38"/>
    </row>
    <row r="4" spans="1:15">
      <c r="A4" s="58" t="s">
        <v>285</v>
      </c>
      <c r="B4" s="59">
        <f>COUNTA(序时账采集!B:B)-1</f>
        <v>49</v>
      </c>
      <c r="C4" s="59">
        <f ca="1"/>
        <v>24</v>
      </c>
      <c r="D4" s="58" t="s">
        <v>190</v>
      </c>
      <c r="E4" s="61">
        <f>SUMIF(序时账!I:I,B2,序时账!G:G)</f>
        <v>18485749.379999999</v>
      </c>
      <c r="F4" s="62">
        <f>SUMIF(序时账!I:I,B2,序时账!H:H)</f>
        <v>5033601.74</v>
      </c>
      <c r="G4" s="38"/>
      <c r="H4" s="38"/>
      <c r="I4" s="38"/>
      <c r="J4" s="38"/>
      <c r="K4" s="38"/>
      <c r="L4" s="38"/>
      <c r="M4" s="38"/>
      <c r="N4" s="38"/>
      <c r="O4" s="38"/>
    </row>
    <row r="5" spans="1:15">
      <c r="A5" s="58" t="s">
        <v>286</v>
      </c>
      <c r="B5" s="59">
        <f>B4/B3</f>
        <v>9.8000000000000007</v>
      </c>
      <c r="C5" s="59">
        <f ca="1"/>
        <v>34</v>
      </c>
      <c r="D5" s="58" t="s">
        <v>20</v>
      </c>
      <c r="E5" s="61">
        <f>E3-E4</f>
        <v>0</v>
      </c>
      <c r="F5" s="61">
        <f>F3-F4</f>
        <v>0</v>
      </c>
      <c r="G5" s="38"/>
      <c r="H5" s="38"/>
      <c r="I5" s="38"/>
      <c r="J5" s="38"/>
      <c r="K5" s="38"/>
      <c r="L5" s="38"/>
      <c r="M5" s="38"/>
      <c r="N5" s="38"/>
      <c r="O5" s="38"/>
    </row>
    <row r="6" spans="1:15">
      <c r="A6" s="58" t="s">
        <v>287</v>
      </c>
      <c r="B6" s="59">
        <f ca="1">IF(B2&lt;&gt;"",RAND()*B5,0)</f>
        <v>3.9227031293556736</v>
      </c>
      <c r="C6" s="59">
        <f ca="1"/>
        <v>44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</row>
    <row r="7" spans="1:15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</row>
    <row r="8" spans="1:15">
      <c r="A8" s="96" t="s">
        <v>424</v>
      </c>
    </row>
    <row r="9" spans="1:15" ht="14.25" customHeight="1">
      <c r="A9" s="126" t="s">
        <v>411</v>
      </c>
      <c r="B9" s="127"/>
      <c r="C9" s="128" t="s">
        <v>412</v>
      </c>
      <c r="D9" s="129" t="s">
        <v>413</v>
      </c>
      <c r="E9" s="128"/>
      <c r="F9" s="128" t="s">
        <v>414</v>
      </c>
      <c r="G9" s="128"/>
    </row>
    <row r="10" spans="1:15" ht="14.25" customHeight="1">
      <c r="A10" s="92" t="s">
        <v>65</v>
      </c>
      <c r="B10" s="92" t="s">
        <v>196</v>
      </c>
      <c r="C10" s="128"/>
      <c r="D10" s="93" t="s">
        <v>415</v>
      </c>
      <c r="E10" s="94" t="s">
        <v>416</v>
      </c>
      <c r="F10" s="93" t="s">
        <v>415</v>
      </c>
      <c r="G10" s="95" t="s">
        <v>416</v>
      </c>
    </row>
    <row r="11" spans="1:15" ht="14.25" customHeight="1">
      <c r="A11" s="109">
        <f ca="1">_xlfn.XLOOKUP(C2,序时账采集!A:A,序时账采集!B:B)</f>
        <v>45687</v>
      </c>
      <c r="B11" s="106">
        <f ca="1">_xlfn.XLOOKUP(C2,序时账采集!A:A,序时账采集!C:C)</f>
        <v>10</v>
      </c>
      <c r="C11" s="107" t="str">
        <f ca="1">_xlfn.XLOOKUP(C2,序时账采集!A:A,序时账采集!F:F)</f>
        <v>缴纳企业所得税</v>
      </c>
      <c r="D11" s="107" t="str">
        <f ca="1">IF(OR(I11=0,I11=""),_xlfn.XLOOKUP(C2,序时账采集!A:A,序时账采集!J:J),_xlfn.XLOOKUP(C2,序时账采集!A:A,序时账采集!E:E))</f>
        <v>企业所得税</v>
      </c>
      <c r="E11" s="108">
        <f ca="1">IF(OR(I11=0,I11=""),J11,I11)</f>
        <v>111385.31999999996</v>
      </c>
      <c r="F11" s="107" t="str">
        <f ca="1">IF(OR(J11=0,J11=""),_xlfn.XLOOKUP(C2,序时账采集!A:A,序时账采集!J:J),_xlfn.XLOOKUP(C2,序时账采集!A:A,序时账采集!E:E))</f>
        <v>ABC银行账户</v>
      </c>
      <c r="G11" s="108">
        <f ca="1">IF(OR(J11=0,J11=""),I11,J11)</f>
        <v>111385.31999999996</v>
      </c>
      <c r="I11" s="68">
        <f ca="1">_xlfn.XLOOKUP(C2,序时账采集!A:A,序时账采集!G:G)</f>
        <v>0</v>
      </c>
      <c r="J11" s="68">
        <f ca="1">_xlfn.XLOOKUP(C2,序时账采集!A:A,序时账采集!H:H)</f>
        <v>111385.31999999996</v>
      </c>
    </row>
    <row r="12" spans="1:15" ht="14.25" customHeight="1">
      <c r="A12" s="109">
        <f ca="1">_xlfn.XLOOKUP(C3,序时账采集!A:A,序时账采集!B:B)</f>
        <v>45767</v>
      </c>
      <c r="B12" s="106">
        <f ca="1">_xlfn.XLOOKUP(C3,序时账采集!A:A,序时账采集!C:C)</f>
        <v>4</v>
      </c>
      <c r="C12" s="107" t="str">
        <f ca="1">_xlfn.XLOOKUP(C3,序时账采集!A:A,序时账采集!F:F)</f>
        <v>收货款</v>
      </c>
      <c r="D12" s="107" t="str">
        <f ca="1">IF(OR(I12=0,I12=""),_xlfn.XLOOKUP(C3,序时账采集!A:A,序时账采集!J:J),_xlfn.XLOOKUP(C3,序时账采集!A:A,序时账采集!E:E))</f>
        <v>ABC银行账户</v>
      </c>
      <c r="E12" s="108">
        <f ca="1">IF(OR(I12=0,I12=""),J12,I12)</f>
        <v>1029000</v>
      </c>
      <c r="F12" s="107" t="str">
        <f ca="1">IF(OR(J12=0,J12=""),_xlfn.XLOOKUP(C3,序时账采集!A:A,序时账采集!J:J),_xlfn.XLOOKUP(C3,序时账采集!A:A,序时账采集!E:E))</f>
        <v>应收账款-B有限公司</v>
      </c>
      <c r="G12" s="108">
        <f ca="1">IF(OR(J12=0,J12=""),I12,J12)</f>
        <v>1029000</v>
      </c>
      <c r="I12" s="68">
        <f ca="1">_xlfn.XLOOKUP(C3,序时账采集!A:A,序时账采集!G:G)</f>
        <v>1029000</v>
      </c>
      <c r="J12" s="68">
        <f ca="1">_xlfn.XLOOKUP(C3,序时账采集!A:A,序时账采集!H:H)</f>
        <v>0</v>
      </c>
    </row>
    <row r="13" spans="1:15" ht="14.25" customHeight="1">
      <c r="A13" s="109">
        <f ca="1">_xlfn.XLOOKUP(C4,序时账采集!A:A,序时账采集!B:B)</f>
        <v>45838</v>
      </c>
      <c r="B13" s="106">
        <f ca="1">_xlfn.XLOOKUP(C4,序时账采集!A:A,序时账采集!C:C)</f>
        <v>8</v>
      </c>
      <c r="C13" s="107" t="str">
        <f ca="1">_xlfn.XLOOKUP(C4,序时账采集!A:A,序时账采集!F:F)</f>
        <v>存款利息</v>
      </c>
      <c r="D13" s="107" t="str">
        <f ca="1">IF(OR(I13=0,I13=""),_xlfn.XLOOKUP(C4,序时账采集!A:A,序时账采集!J:J),_xlfn.XLOOKUP(C4,序时账采集!A:A,序时账采集!E:E))</f>
        <v>EFG银行账户</v>
      </c>
      <c r="E13" s="108">
        <f ca="1">IF(OR(I13=0,I13=""),J13,I13)</f>
        <v>120.12</v>
      </c>
      <c r="F13" s="107" t="str">
        <f ca="1">IF(OR(J13=0,J13=""),_xlfn.XLOOKUP(C4,序时账采集!A:A,序时账采集!J:J),_xlfn.XLOOKUP(C4,序时账采集!A:A,序时账采集!E:E))</f>
        <v/>
      </c>
      <c r="G13" s="108">
        <f ca="1">IF(OR(J13=0,J13=""),I13,J13)</f>
        <v>120.12</v>
      </c>
      <c r="I13" s="68">
        <f ca="1">_xlfn.XLOOKUP(C4,序时账采集!A:A,序时账采集!G:G)</f>
        <v>120.12</v>
      </c>
      <c r="J13" s="68">
        <f ca="1">_xlfn.XLOOKUP(C4,序时账采集!A:A,序时账采集!H:H)</f>
        <v>0</v>
      </c>
    </row>
    <row r="14" spans="1:15" ht="14.25" customHeight="1">
      <c r="A14" s="109">
        <f ca="1">_xlfn.XLOOKUP(C5,序时账采集!A:A,序时账采集!B:B)</f>
        <v>45930</v>
      </c>
      <c r="B14" s="106">
        <f ca="1">_xlfn.XLOOKUP(C5,序时账采集!A:A,序时账采集!C:C)</f>
        <v>10</v>
      </c>
      <c r="C14" s="107" t="str">
        <f ca="1">_xlfn.XLOOKUP(C5,序时账采集!A:A,序时账采集!F:F)</f>
        <v>存款利息</v>
      </c>
      <c r="D14" s="107" t="str">
        <f ca="1">IF(OR(I14=0,I14=""),_xlfn.XLOOKUP(C5,序时账采集!A:A,序时账采集!J:J),_xlfn.XLOOKUP(C5,序时账采集!A:A,序时账采集!E:E))</f>
        <v>ABC银行账户</v>
      </c>
      <c r="E14" s="108">
        <f ca="1">IF(OR(I14=0,I14=""),J14,I14)</f>
        <v>1958.06</v>
      </c>
      <c r="F14" s="107" t="str">
        <f ca="1">IF(OR(J14=0,J14=""),_xlfn.XLOOKUP(C5,序时账采集!A:A,序时账采集!J:J),_xlfn.XLOOKUP(C5,序时账采集!A:A,序时账采集!E:E))</f>
        <v/>
      </c>
      <c r="G14" s="108">
        <f ca="1">IF(OR(J14=0,J14=""),I14,J14)</f>
        <v>1958.06</v>
      </c>
      <c r="I14" s="68">
        <f ca="1">_xlfn.XLOOKUP(C5,序时账采集!A:A,序时账采集!G:G)</f>
        <v>1958.06</v>
      </c>
      <c r="J14" s="68">
        <f ca="1">_xlfn.XLOOKUP(C5,序时账采集!A:A,序时账采集!H:H)</f>
        <v>0</v>
      </c>
    </row>
    <row r="15" spans="1:15" ht="14.25" customHeight="1">
      <c r="A15" s="109">
        <f ca="1">_xlfn.XLOOKUP(C6,序时账采集!A:A,序时账采集!B:B)</f>
        <v>46011</v>
      </c>
      <c r="B15" s="106">
        <f ca="1">_xlfn.XLOOKUP(C6,序时账采集!A:A,序时账采集!C:C)</f>
        <v>4</v>
      </c>
      <c r="C15" s="107" t="str">
        <f ca="1">_xlfn.XLOOKUP(C6,序时账采集!A:A,序时账采集!F:F)</f>
        <v>收货款</v>
      </c>
      <c r="D15" s="107" t="str">
        <f ca="1">IF(OR(I15=0,I15=""),_xlfn.XLOOKUP(C6,序时账采集!A:A,序时账采集!J:J),_xlfn.XLOOKUP(C6,序时账采集!A:A,序时账采集!E:E))</f>
        <v>ABC银行账户</v>
      </c>
      <c r="E15" s="108">
        <f ca="1">IF(OR(I15=0,I15=""),J15,I15)</f>
        <v>1001000</v>
      </c>
      <c r="F15" s="107" t="str">
        <f ca="1">IF(OR(J15=0,J15=""),_xlfn.XLOOKUP(C6,序时账采集!A:A,序时账采集!J:J),_xlfn.XLOOKUP(C6,序时账采集!A:A,序时账采集!E:E))</f>
        <v>应收账款-E有限公司</v>
      </c>
      <c r="G15" s="108">
        <f ca="1">IF(OR(J15=0,J15=""),I15,J15)</f>
        <v>1001000</v>
      </c>
      <c r="I15" s="68">
        <f ca="1">_xlfn.XLOOKUP(C6,序时账采集!A:A,序时账采集!G:G)</f>
        <v>1001000</v>
      </c>
      <c r="J15" s="68">
        <f ca="1">_xlfn.XLOOKUP(C6,序时账采集!A:A,序时账采集!H:H)</f>
        <v>0</v>
      </c>
    </row>
    <row r="17" spans="1:15">
      <c r="A17" s="96" t="s">
        <v>425</v>
      </c>
    </row>
    <row r="18" spans="1:15" ht="14.25" customHeight="1">
      <c r="A18" s="126" t="s">
        <v>411</v>
      </c>
      <c r="B18" s="127"/>
      <c r="C18" s="128" t="s">
        <v>412</v>
      </c>
      <c r="D18" s="129" t="s">
        <v>413</v>
      </c>
      <c r="E18" s="128"/>
      <c r="F18" s="128" t="s">
        <v>414</v>
      </c>
      <c r="G18" s="128"/>
    </row>
    <row r="19" spans="1:15" ht="14.25" customHeight="1">
      <c r="A19" s="92" t="s">
        <v>65</v>
      </c>
      <c r="B19" s="92" t="s">
        <v>196</v>
      </c>
      <c r="C19" s="128"/>
      <c r="D19" s="93" t="s">
        <v>415</v>
      </c>
      <c r="E19" s="94" t="s">
        <v>416</v>
      </c>
      <c r="F19" s="93" t="s">
        <v>415</v>
      </c>
      <c r="G19" s="95" t="s">
        <v>416</v>
      </c>
    </row>
    <row r="20" spans="1:15" ht="14.25" customHeight="1">
      <c r="A20" s="124">
        <f ca="1">_xlfn.XLOOKUP(C2,序时账采集!A:A,序时账采集!B:B)</f>
        <v>45687</v>
      </c>
      <c r="B20" s="125">
        <f ca="1">_xlfn.XLOOKUP(C2,序时账采集!A:A,序时账采集!C:C)</f>
        <v>10</v>
      </c>
      <c r="C20" s="122" t="str">
        <f ca="1">_xlfn.XLOOKUP(C2,序时账采集!A:A,序时账采集!F:F)</f>
        <v>缴纳企业所得税</v>
      </c>
      <c r="D20" s="122" t="str">
        <f ca="1">IF(OR(I20=0,I20=""),_xlfn.XLOOKUP(C2,序时账采集!A:A,序时账采集!J:J),_xlfn.XLOOKUP(C2,序时账采集!A:A,序时账采集!E:E))</f>
        <v>企业所得税</v>
      </c>
      <c r="E20" s="123">
        <f ca="1">IF(OR(I20=0,I20=""),J20,I20)</f>
        <v>111385.31999999996</v>
      </c>
      <c r="F20" s="122" t="str">
        <f ca="1">IF(OR(J20=0,J20=""),_xlfn.XLOOKUP(C2,序时账采集!A:A,序时账采集!J:J),_xlfn.XLOOKUP(C2,序时账采集!A:A,序时账采集!E:E))</f>
        <v>ABC银行账户</v>
      </c>
      <c r="G20" s="123">
        <f ca="1">IF(OR(J20=0,J20=""),I20,J20)</f>
        <v>111385.31999999996</v>
      </c>
      <c r="I20" s="68">
        <f ca="1">_xlfn.XLOOKUP(C2,序时账采集!A:A,序时账采集!G:G)</f>
        <v>0</v>
      </c>
      <c r="J20" s="68">
        <f ca="1">_xlfn.XLOOKUP(C2,序时账采集!A:A,序时账采集!H:H)</f>
        <v>111385.31999999996</v>
      </c>
    </row>
    <row r="21" spans="1:15" ht="14.25" customHeight="1">
      <c r="A21" s="124"/>
      <c r="B21" s="125"/>
      <c r="C21" s="122"/>
      <c r="D21" s="122"/>
      <c r="E21" s="123"/>
      <c r="F21" s="122"/>
      <c r="G21" s="123"/>
      <c r="I21" s="83"/>
      <c r="J21" s="83"/>
    </row>
    <row r="22" spans="1:15" ht="14.25" customHeight="1">
      <c r="A22" s="124">
        <f ca="1">_xlfn.XLOOKUP(C3,序时账采集!A:A,序时账采集!B:B)</f>
        <v>45767</v>
      </c>
      <c r="B22" s="125">
        <f ca="1">_xlfn.XLOOKUP(C3,序时账采集!A:A,序时账采集!C:C)</f>
        <v>4</v>
      </c>
      <c r="C22" s="122" t="str">
        <f ca="1">_xlfn.XLOOKUP(C3,序时账采集!A:A,序时账采集!F:F)</f>
        <v>收货款</v>
      </c>
      <c r="D22" s="122" t="str">
        <f ca="1">IF(OR(I22=0,I22=""),_xlfn.XLOOKUP(C3,序时账采集!A:A,序时账采集!J:J),_xlfn.XLOOKUP(C3,序时账采集!A:A,序时账采集!E:E))</f>
        <v>ABC银行账户</v>
      </c>
      <c r="E22" s="123">
        <f ca="1">IF(OR(I22=0,I22=""),J22,I22)</f>
        <v>1029000</v>
      </c>
      <c r="F22" s="122" t="str">
        <f ca="1">IF(OR(J22=0,J22=""),_xlfn.XLOOKUP(C3,序时账采集!A:A,序时账采集!J:J),_xlfn.XLOOKUP(C3,序时账采集!A:A,序时账采集!E:E))</f>
        <v>应收账款-B有限公司</v>
      </c>
      <c r="G22" s="123">
        <f ca="1">IF(OR(J22=0,J22=""),I22,J22)</f>
        <v>1029000</v>
      </c>
      <c r="I22" s="68">
        <f ca="1">_xlfn.XLOOKUP(C3,序时账采集!A:A,序时账采集!G:G)</f>
        <v>1029000</v>
      </c>
      <c r="J22" s="68">
        <f ca="1">_xlfn.XLOOKUP(C3,序时账采集!A:A,序时账采集!H:H)</f>
        <v>0</v>
      </c>
    </row>
    <row r="23" spans="1:15" ht="14.25" customHeight="1">
      <c r="A23" s="124"/>
      <c r="B23" s="125"/>
      <c r="C23" s="122"/>
      <c r="D23" s="122"/>
      <c r="E23" s="123"/>
      <c r="F23" s="122"/>
      <c r="G23" s="123"/>
      <c r="I23" s="83"/>
      <c r="J23" s="83"/>
    </row>
    <row r="24" spans="1:15" ht="14.25" customHeight="1">
      <c r="A24" s="124">
        <f ca="1">_xlfn.XLOOKUP(C4,序时账采集!A:A,序时账采集!B:B)</f>
        <v>45838</v>
      </c>
      <c r="B24" s="125">
        <f ca="1">_xlfn.XLOOKUP(C4,序时账采集!A:A,序时账采集!C:C)</f>
        <v>8</v>
      </c>
      <c r="C24" s="122" t="str">
        <f ca="1">_xlfn.XLOOKUP(C4,序时账采集!A:A,序时账采集!F:F)</f>
        <v>存款利息</v>
      </c>
      <c r="D24" s="122" t="str">
        <f ca="1">IF(OR(I24=0,I24=""),_xlfn.XLOOKUP(C4,序时账采集!A:A,序时账采集!J:J),_xlfn.XLOOKUP(C4,序时账采集!A:A,序时账采集!E:E))</f>
        <v>EFG银行账户</v>
      </c>
      <c r="E24" s="123">
        <f ca="1">IF(OR(I24=0,I24=""),J24,I24)</f>
        <v>120.12</v>
      </c>
      <c r="F24" s="122" t="str">
        <f ca="1">IF(OR(J24=0,J24=""),_xlfn.XLOOKUP(C4,序时账采集!A:A,序时账采集!J:J),_xlfn.XLOOKUP(C4,序时账采集!A:A,序时账采集!E:E))</f>
        <v/>
      </c>
      <c r="G24" s="123">
        <f ca="1">IF(OR(J24=0,J24=""),I24,J24)</f>
        <v>120.12</v>
      </c>
      <c r="I24" s="68">
        <f ca="1">_xlfn.XLOOKUP(C4,序时账采集!A:A,序时账采集!G:G)</f>
        <v>120.12</v>
      </c>
      <c r="J24" s="68">
        <f ca="1">_xlfn.XLOOKUP(C4,序时账采集!A:A,序时账采集!H:H)</f>
        <v>0</v>
      </c>
    </row>
    <row r="25" spans="1:15" ht="14.25" customHeight="1">
      <c r="A25" s="124"/>
      <c r="B25" s="125"/>
      <c r="C25" s="122"/>
      <c r="D25" s="122"/>
      <c r="E25" s="123"/>
      <c r="F25" s="122"/>
      <c r="G25" s="123"/>
      <c r="I25" s="83"/>
      <c r="J25" s="83"/>
    </row>
    <row r="26" spans="1:15" ht="14.25" customHeight="1">
      <c r="A26" s="124">
        <f ca="1">_xlfn.XLOOKUP(C5,序时账采集!A:A,序时账采集!B:B)</f>
        <v>45930</v>
      </c>
      <c r="B26" s="125">
        <f ca="1">_xlfn.XLOOKUP(C5,序时账采集!A:A,序时账采集!C:C)</f>
        <v>10</v>
      </c>
      <c r="C26" s="122" t="str">
        <f ca="1">_xlfn.XLOOKUP(C5,序时账采集!A:A,序时账采集!F:F)</f>
        <v>存款利息</v>
      </c>
      <c r="D26" s="122" t="str">
        <f ca="1">IF(OR(I26=0,I26=""),_xlfn.XLOOKUP(C5,序时账采集!A:A,序时账采集!J:J),_xlfn.XLOOKUP(C5,序时账采集!A:A,序时账采集!E:E))</f>
        <v>ABC银行账户</v>
      </c>
      <c r="E26" s="123">
        <f ca="1">IF(OR(I26=0,I26=""),J26,I26)</f>
        <v>1958.06</v>
      </c>
      <c r="F26" s="122" t="str">
        <f ca="1">IF(OR(J26=0,J26=""),_xlfn.XLOOKUP(C5,序时账采集!A:A,序时账采集!J:J),_xlfn.XLOOKUP(C5,序时账采集!A:A,序时账采集!E:E))</f>
        <v/>
      </c>
      <c r="G26" s="123">
        <f ca="1">IF(OR(J26=0,J26=""),I26,J26)</f>
        <v>1958.06</v>
      </c>
      <c r="I26" s="68">
        <f ca="1">_xlfn.XLOOKUP(C5,序时账采集!A:A,序时账采集!G:G)</f>
        <v>1958.06</v>
      </c>
      <c r="J26" s="68">
        <f ca="1">_xlfn.XLOOKUP(C5,序时账采集!A:A,序时账采集!H:H)</f>
        <v>0</v>
      </c>
    </row>
    <row r="27" spans="1:15" ht="14.25" customHeight="1">
      <c r="A27" s="124"/>
      <c r="B27" s="125"/>
      <c r="C27" s="122"/>
      <c r="D27" s="122"/>
      <c r="E27" s="123"/>
      <c r="F27" s="122"/>
      <c r="G27" s="123"/>
      <c r="I27" s="83"/>
      <c r="J27" s="83"/>
    </row>
    <row r="28" spans="1:15" ht="14.25" customHeight="1">
      <c r="A28" s="124">
        <f ca="1">_xlfn.XLOOKUP(C6,序时账采集!A:A,序时账采集!B:B)</f>
        <v>46011</v>
      </c>
      <c r="B28" s="125">
        <f ca="1">_xlfn.XLOOKUP(C6,序时账采集!A:A,序时账采集!C:C)</f>
        <v>4</v>
      </c>
      <c r="C28" s="122" t="str">
        <f ca="1">_xlfn.XLOOKUP(C6,序时账采集!A:A,序时账采集!F:F)</f>
        <v>收货款</v>
      </c>
      <c r="D28" s="122" t="str">
        <f ca="1">IF(OR(I28=0,I28=""),_xlfn.XLOOKUP(C6,序时账采集!A:A,序时账采集!J:J),_xlfn.XLOOKUP(C6,序时账采集!A:A,序时账采集!E:E))</f>
        <v>ABC银行账户</v>
      </c>
      <c r="E28" s="123">
        <f ca="1">IF(OR(I28=0,I28=""),J28,I28)</f>
        <v>1001000</v>
      </c>
      <c r="F28" s="122" t="str">
        <f ca="1">IF(OR(J28=0,J28=""),_xlfn.XLOOKUP(C6,序时账采集!A:A,序时账采集!J:J),_xlfn.XLOOKUP(C6,序时账采集!A:A,序时账采集!E:E))</f>
        <v>应收账款-E有限公司</v>
      </c>
      <c r="G28" s="123">
        <f ca="1">IF(OR(J28=0,J28=""),I28,J28)</f>
        <v>1001000</v>
      </c>
      <c r="I28" s="68">
        <f ca="1">_xlfn.XLOOKUP(C6,序时账采集!A:A,序时账采集!G:G)</f>
        <v>1001000</v>
      </c>
      <c r="J28" s="68">
        <f ca="1">_xlfn.XLOOKUP(C6,序时账采集!A:A,序时账采集!H:H)</f>
        <v>0</v>
      </c>
    </row>
    <row r="29" spans="1:15" ht="14.25" customHeight="1">
      <c r="A29" s="124"/>
      <c r="B29" s="125"/>
      <c r="C29" s="122"/>
      <c r="D29" s="122"/>
      <c r="E29" s="123"/>
      <c r="F29" s="122"/>
      <c r="G29" s="123"/>
      <c r="I29" s="84"/>
      <c r="J29" s="84"/>
    </row>
    <row r="31" spans="1:15" ht="14.25" customHeight="1">
      <c r="A31" s="96" t="s">
        <v>471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</row>
    <row r="32" spans="1:15" ht="14.25" customHeight="1">
      <c r="A32" s="121" t="s">
        <v>65</v>
      </c>
      <c r="B32" s="65" t="s">
        <v>191</v>
      </c>
      <c r="C32" s="121" t="s">
        <v>192</v>
      </c>
      <c r="D32" s="117" t="s">
        <v>193</v>
      </c>
      <c r="E32" s="118"/>
      <c r="F32" s="121" t="s">
        <v>194</v>
      </c>
      <c r="G32" s="121" t="s">
        <v>195</v>
      </c>
      <c r="H32" s="121"/>
      <c r="I32" s="121"/>
      <c r="J32" s="121"/>
      <c r="K32" s="121"/>
      <c r="L32" s="121"/>
      <c r="M32" s="121"/>
      <c r="N32" s="115" t="s">
        <v>182</v>
      </c>
    </row>
    <row r="33" spans="1:15" ht="14.25" customHeight="1">
      <c r="A33" s="121"/>
      <c r="B33" s="66" t="s">
        <v>196</v>
      </c>
      <c r="C33" s="121"/>
      <c r="D33" s="64" t="s">
        <v>197</v>
      </c>
      <c r="E33" s="64" t="s">
        <v>198</v>
      </c>
      <c r="F33" s="121"/>
      <c r="G33" s="64">
        <v>1</v>
      </c>
      <c r="H33" s="64">
        <v>2</v>
      </c>
      <c r="I33" s="64">
        <v>3</v>
      </c>
      <c r="J33" s="64">
        <v>4</v>
      </c>
      <c r="K33" s="64">
        <v>5</v>
      </c>
      <c r="L33" s="64">
        <v>6</v>
      </c>
      <c r="M33" s="64">
        <v>7</v>
      </c>
      <c r="N33" s="116"/>
    </row>
    <row r="34" spans="1:15" ht="14.25" customHeight="1">
      <c r="A34" s="91">
        <f ca="1">_xlfn.XLOOKUP(C2,序时账采集!A:A,序时账采集!B:B)</f>
        <v>45687</v>
      </c>
      <c r="B34" s="64">
        <f ca="1">_xlfn.XLOOKUP(C2,序时账采集!A:A,序时账采集!C:C)</f>
        <v>10</v>
      </c>
      <c r="C34" s="67" t="str">
        <f ca="1">_xlfn.XLOOKUP(C2,序时账采集!A:A,序时账采集!F:F)</f>
        <v>缴纳企业所得税</v>
      </c>
      <c r="D34" s="68">
        <f ca="1">_xlfn.XLOOKUP(C2,序时账采集!A:A,序时账采集!G:G)</f>
        <v>0</v>
      </c>
      <c r="E34" s="69">
        <f ca="1">_xlfn.XLOOKUP(C2,序时账采集!A:A,序时账采集!H:H)</f>
        <v>111385.31999999996</v>
      </c>
      <c r="F34" s="85" t="str">
        <f ca="1">_xlfn.XLOOKUP(C2,序时账采集!A:A,序时账采集!J:J)</f>
        <v>企业所得税</v>
      </c>
      <c r="G34" s="64" t="s">
        <v>199</v>
      </c>
      <c r="H34" s="64" t="s">
        <v>199</v>
      </c>
      <c r="I34" s="64" t="s">
        <v>199</v>
      </c>
      <c r="J34" s="64" t="s">
        <v>199</v>
      </c>
      <c r="K34" s="64" t="s">
        <v>199</v>
      </c>
      <c r="L34" s="64" t="s">
        <v>199</v>
      </c>
      <c r="M34" s="64" t="s">
        <v>199</v>
      </c>
      <c r="N34" s="70"/>
    </row>
    <row r="35" spans="1:15" ht="14.25" customHeight="1">
      <c r="A35" s="91">
        <f ca="1">_xlfn.XLOOKUP(C3,序时账采集!A:A,序时账采集!B:B)</f>
        <v>45767</v>
      </c>
      <c r="B35" s="64">
        <f ca="1">_xlfn.XLOOKUP(C3,序时账采集!A:A,序时账采集!C:C)</f>
        <v>4</v>
      </c>
      <c r="C35" s="67" t="str">
        <f ca="1">_xlfn.XLOOKUP(C3,序时账采集!A:A,序时账采集!F:F)</f>
        <v>收货款</v>
      </c>
      <c r="D35" s="68">
        <f ca="1">_xlfn.XLOOKUP(C3,序时账采集!A:A,序时账采集!G:G)</f>
        <v>1029000</v>
      </c>
      <c r="E35" s="69">
        <f ca="1">_xlfn.XLOOKUP(C3,序时账采集!A:A,序时账采集!H:H)</f>
        <v>0</v>
      </c>
      <c r="F35" s="85" t="str">
        <f ca="1">_xlfn.XLOOKUP(C3,序时账采集!A:A,序时账采集!J:J)</f>
        <v>应收账款-B有限公司</v>
      </c>
      <c r="G35" s="64" t="s">
        <v>199</v>
      </c>
      <c r="H35" s="64" t="s">
        <v>199</v>
      </c>
      <c r="I35" s="64" t="s">
        <v>199</v>
      </c>
      <c r="J35" s="64" t="s">
        <v>199</v>
      </c>
      <c r="K35" s="64" t="s">
        <v>199</v>
      </c>
      <c r="L35" s="64" t="s">
        <v>199</v>
      </c>
      <c r="M35" s="64" t="s">
        <v>199</v>
      </c>
      <c r="N35" s="70"/>
    </row>
    <row r="36" spans="1:15" ht="14.25" customHeight="1">
      <c r="A36" s="91">
        <f ca="1">_xlfn.XLOOKUP(C4,序时账采集!A:A,序时账采集!B:B)</f>
        <v>45838</v>
      </c>
      <c r="B36" s="64">
        <f ca="1">_xlfn.XLOOKUP(C4,序时账采集!A:A,序时账采集!C:C)</f>
        <v>8</v>
      </c>
      <c r="C36" s="67" t="str">
        <f ca="1">_xlfn.XLOOKUP(C4,序时账采集!A:A,序时账采集!F:F)</f>
        <v>存款利息</v>
      </c>
      <c r="D36" s="68">
        <f ca="1">_xlfn.XLOOKUP(C4,序时账采集!A:A,序时账采集!G:G)</f>
        <v>120.12</v>
      </c>
      <c r="E36" s="69">
        <f ca="1">_xlfn.XLOOKUP(C4,序时账采集!A:A,序时账采集!H:H)</f>
        <v>0</v>
      </c>
      <c r="F36" s="85" t="str">
        <f ca="1">_xlfn.XLOOKUP(C4,序时账采集!A:A,序时账采集!J:J)</f>
        <v/>
      </c>
      <c r="G36" s="64" t="s">
        <v>199</v>
      </c>
      <c r="H36" s="64" t="s">
        <v>199</v>
      </c>
      <c r="I36" s="64" t="s">
        <v>199</v>
      </c>
      <c r="J36" s="64" t="s">
        <v>199</v>
      </c>
      <c r="K36" s="64" t="s">
        <v>199</v>
      </c>
      <c r="L36" s="64" t="s">
        <v>199</v>
      </c>
      <c r="M36" s="64" t="s">
        <v>199</v>
      </c>
      <c r="N36" s="70"/>
    </row>
    <row r="37" spans="1:15" ht="14.25" customHeight="1">
      <c r="A37" s="91">
        <f ca="1">_xlfn.XLOOKUP(C5,序时账采集!A:A,序时账采集!B:B)</f>
        <v>45930</v>
      </c>
      <c r="B37" s="64">
        <f ca="1">_xlfn.XLOOKUP(C5,序时账采集!A:A,序时账采集!C:C)</f>
        <v>10</v>
      </c>
      <c r="C37" s="67" t="str">
        <f ca="1">_xlfn.XLOOKUP(C5,序时账采集!A:A,序时账采集!F:F)</f>
        <v>存款利息</v>
      </c>
      <c r="D37" s="68">
        <f ca="1">_xlfn.XLOOKUP(C5,序时账采集!A:A,序时账采集!G:G)</f>
        <v>1958.06</v>
      </c>
      <c r="E37" s="69">
        <f ca="1">_xlfn.XLOOKUP(C5,序时账采集!A:A,序时账采集!H:H)</f>
        <v>0</v>
      </c>
      <c r="F37" s="85" t="str">
        <f ca="1">_xlfn.XLOOKUP(C5,序时账采集!A:A,序时账采集!J:J)</f>
        <v/>
      </c>
      <c r="G37" s="64" t="s">
        <v>199</v>
      </c>
      <c r="H37" s="64" t="s">
        <v>199</v>
      </c>
      <c r="I37" s="64" t="s">
        <v>199</v>
      </c>
      <c r="J37" s="64" t="s">
        <v>199</v>
      </c>
      <c r="K37" s="64" t="s">
        <v>199</v>
      </c>
      <c r="L37" s="64" t="s">
        <v>199</v>
      </c>
      <c r="M37" s="64" t="s">
        <v>199</v>
      </c>
      <c r="N37" s="70"/>
    </row>
    <row r="38" spans="1:15" ht="14.25" customHeight="1">
      <c r="A38" s="91">
        <f ca="1">_xlfn.XLOOKUP(C6,序时账采集!A:A,序时账采集!B:B)</f>
        <v>46011</v>
      </c>
      <c r="B38" s="64">
        <f ca="1">_xlfn.XLOOKUP(C6,序时账采集!A:A,序时账采集!C:C)</f>
        <v>4</v>
      </c>
      <c r="C38" s="67" t="str">
        <f ca="1">_xlfn.XLOOKUP(C6,序时账采集!A:A,序时账采集!F:F)</f>
        <v>收货款</v>
      </c>
      <c r="D38" s="68">
        <f ca="1">_xlfn.XLOOKUP(C6,序时账采集!A:A,序时账采集!G:G)</f>
        <v>1001000</v>
      </c>
      <c r="E38" s="69">
        <f ca="1">_xlfn.XLOOKUP(C6,序时账采集!A:A,序时账采集!H:H)</f>
        <v>0</v>
      </c>
      <c r="F38" s="85" t="str">
        <f ca="1">_xlfn.XLOOKUP(C6,序时账采集!A:A,序时账采集!J:J)</f>
        <v>应收账款-E有限公司</v>
      </c>
      <c r="G38" s="64" t="s">
        <v>199</v>
      </c>
      <c r="H38" s="64" t="s">
        <v>199</v>
      </c>
      <c r="I38" s="64" t="s">
        <v>199</v>
      </c>
      <c r="J38" s="64" t="s">
        <v>199</v>
      </c>
      <c r="K38" s="64" t="s">
        <v>199</v>
      </c>
      <c r="L38" s="64" t="s">
        <v>199</v>
      </c>
      <c r="M38" s="64" t="s">
        <v>199</v>
      </c>
      <c r="N38" s="70"/>
    </row>
    <row r="40" spans="1:15" ht="14.25" customHeight="1">
      <c r="A40" s="96" t="s">
        <v>472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</row>
    <row r="41" spans="1:15" ht="14.25" customHeight="1">
      <c r="A41" s="121" t="s">
        <v>65</v>
      </c>
      <c r="B41" s="65" t="s">
        <v>191</v>
      </c>
      <c r="C41" s="121" t="s">
        <v>192</v>
      </c>
      <c r="D41" s="119" t="s">
        <v>473</v>
      </c>
      <c r="E41" s="121" t="s">
        <v>194</v>
      </c>
      <c r="F41" s="121" t="s">
        <v>195</v>
      </c>
      <c r="G41" s="121"/>
      <c r="H41" s="121"/>
      <c r="I41" s="121"/>
      <c r="J41" s="121"/>
      <c r="K41" s="121"/>
      <c r="L41" s="121"/>
      <c r="M41" s="115" t="s">
        <v>182</v>
      </c>
    </row>
    <row r="42" spans="1:15" ht="14.25" customHeight="1">
      <c r="A42" s="121"/>
      <c r="B42" s="66" t="s">
        <v>196</v>
      </c>
      <c r="C42" s="121"/>
      <c r="D42" s="120"/>
      <c r="E42" s="121"/>
      <c r="F42" s="64">
        <v>1</v>
      </c>
      <c r="G42" s="64">
        <v>2</v>
      </c>
      <c r="H42" s="64">
        <v>3</v>
      </c>
      <c r="I42" s="64">
        <v>4</v>
      </c>
      <c r="J42" s="64">
        <v>5</v>
      </c>
      <c r="K42" s="64">
        <v>6</v>
      </c>
      <c r="L42" s="64">
        <v>7</v>
      </c>
      <c r="M42" s="116"/>
    </row>
    <row r="43" spans="1:15" ht="14.25" customHeight="1">
      <c r="A43" s="91">
        <f ca="1">_xlfn.XLOOKUP(C2,序时账采集!A:A,序时账采集!B:B)</f>
        <v>45687</v>
      </c>
      <c r="B43" s="64">
        <f ca="1">_xlfn.XLOOKUP(C2,序时账采集!A:A,序时账采集!C:C)</f>
        <v>10</v>
      </c>
      <c r="C43" s="67" t="str">
        <f ca="1">_xlfn.XLOOKUP(C2,序时账采集!A:A,序时账采集!F:F)</f>
        <v>缴纳企业所得税</v>
      </c>
      <c r="D43" s="69">
        <f ca="1">_xlfn.XLOOKUP(C2,序时账采集!A:A,序时账采集!G:G)+_xlfn.XLOOKUP(C2,序时账采集!A:A,序时账采集!H:H)</f>
        <v>111385.31999999996</v>
      </c>
      <c r="E43" s="85" t="str">
        <f ca="1">_xlfn.XLOOKUP(C2,序时账采集!A:A,序时账采集!J:J)</f>
        <v>企业所得税</v>
      </c>
      <c r="F43" s="64" t="s">
        <v>199</v>
      </c>
      <c r="G43" s="64" t="s">
        <v>199</v>
      </c>
      <c r="H43" s="64" t="s">
        <v>199</v>
      </c>
      <c r="I43" s="64" t="s">
        <v>199</v>
      </c>
      <c r="J43" s="64" t="s">
        <v>199</v>
      </c>
      <c r="K43" s="64" t="s">
        <v>199</v>
      </c>
      <c r="L43" s="64" t="s">
        <v>199</v>
      </c>
      <c r="M43" s="70"/>
    </row>
    <row r="44" spans="1:15" ht="14.25" customHeight="1">
      <c r="A44" s="91">
        <f ca="1">_xlfn.XLOOKUP(C3,序时账采集!A:A,序时账采集!B:B)</f>
        <v>45767</v>
      </c>
      <c r="B44" s="64">
        <f ca="1">_xlfn.XLOOKUP(C3,序时账采集!A:A,序时账采集!C:C)</f>
        <v>4</v>
      </c>
      <c r="C44" s="67" t="str">
        <f ca="1">_xlfn.XLOOKUP(C3,序时账采集!A:A,序时账采集!F:F)</f>
        <v>收货款</v>
      </c>
      <c r="D44" s="69">
        <f ca="1">_xlfn.XLOOKUP(C3,序时账采集!A:A,序时账采集!G:G)+_xlfn.XLOOKUP(C3,序时账采集!A:A,序时账采集!H:H)</f>
        <v>1029000</v>
      </c>
      <c r="E44" s="85" t="str">
        <f ca="1">_xlfn.XLOOKUP(C3,序时账采集!A:A,序时账采集!J:J)</f>
        <v>应收账款-B有限公司</v>
      </c>
      <c r="F44" s="64" t="s">
        <v>199</v>
      </c>
      <c r="G44" s="64" t="s">
        <v>199</v>
      </c>
      <c r="H44" s="64" t="s">
        <v>199</v>
      </c>
      <c r="I44" s="64" t="s">
        <v>199</v>
      </c>
      <c r="J44" s="64" t="s">
        <v>199</v>
      </c>
      <c r="K44" s="64" t="s">
        <v>199</v>
      </c>
      <c r="L44" s="64" t="s">
        <v>199</v>
      </c>
      <c r="M44" s="70"/>
    </row>
    <row r="45" spans="1:15" ht="14.25" customHeight="1">
      <c r="A45" s="91">
        <f ca="1">_xlfn.XLOOKUP(C4,序时账采集!A:A,序时账采集!B:B)</f>
        <v>45838</v>
      </c>
      <c r="B45" s="64">
        <f ca="1">_xlfn.XLOOKUP(C4,序时账采集!A:A,序时账采集!C:C)</f>
        <v>8</v>
      </c>
      <c r="C45" s="67" t="str">
        <f ca="1">_xlfn.XLOOKUP(C4,序时账采集!A:A,序时账采集!F:F)</f>
        <v>存款利息</v>
      </c>
      <c r="D45" s="69">
        <f ca="1">_xlfn.XLOOKUP(C4,序时账采集!A:A,序时账采集!G:G)+_xlfn.XLOOKUP(C4,序时账采集!A:A,序时账采集!H:H)</f>
        <v>120.12</v>
      </c>
      <c r="E45" s="85" t="str">
        <f ca="1">_xlfn.XLOOKUP(C4,序时账采集!A:A,序时账采集!J:J)</f>
        <v/>
      </c>
      <c r="F45" s="64" t="s">
        <v>199</v>
      </c>
      <c r="G45" s="64" t="s">
        <v>199</v>
      </c>
      <c r="H45" s="64" t="s">
        <v>199</v>
      </c>
      <c r="I45" s="64" t="s">
        <v>199</v>
      </c>
      <c r="J45" s="64" t="s">
        <v>199</v>
      </c>
      <c r="K45" s="64" t="s">
        <v>199</v>
      </c>
      <c r="L45" s="64" t="s">
        <v>199</v>
      </c>
      <c r="M45" s="70"/>
    </row>
    <row r="46" spans="1:15" ht="14.25" customHeight="1">
      <c r="A46" s="91">
        <f ca="1">_xlfn.XLOOKUP(C5,序时账采集!A:A,序时账采集!B:B)</f>
        <v>45930</v>
      </c>
      <c r="B46" s="64">
        <f ca="1">_xlfn.XLOOKUP(C5,序时账采集!A:A,序时账采集!C:C)</f>
        <v>10</v>
      </c>
      <c r="C46" s="67" t="str">
        <f ca="1">_xlfn.XLOOKUP(C5,序时账采集!A:A,序时账采集!F:F)</f>
        <v>存款利息</v>
      </c>
      <c r="D46" s="69">
        <f ca="1">_xlfn.XLOOKUP(C5,序时账采集!A:A,序时账采集!G:G)+_xlfn.XLOOKUP(C5,序时账采集!A:A,序时账采集!H:H)</f>
        <v>1958.06</v>
      </c>
      <c r="E46" s="85" t="str">
        <f ca="1">_xlfn.XLOOKUP(C5,序时账采集!A:A,序时账采集!J:J)</f>
        <v/>
      </c>
      <c r="F46" s="64" t="s">
        <v>199</v>
      </c>
      <c r="G46" s="64" t="s">
        <v>199</v>
      </c>
      <c r="H46" s="64" t="s">
        <v>199</v>
      </c>
      <c r="I46" s="64" t="s">
        <v>199</v>
      </c>
      <c r="J46" s="64" t="s">
        <v>199</v>
      </c>
      <c r="K46" s="64" t="s">
        <v>199</v>
      </c>
      <c r="L46" s="64" t="s">
        <v>199</v>
      </c>
      <c r="M46" s="70"/>
    </row>
    <row r="47" spans="1:15" ht="14.25" customHeight="1">
      <c r="A47" s="91">
        <f ca="1">_xlfn.XLOOKUP(C6,序时账采集!A:A,序时账采集!B:B)</f>
        <v>46011</v>
      </c>
      <c r="B47" s="64">
        <f ca="1">_xlfn.XLOOKUP(C6,序时账采集!A:A,序时账采集!C:C)</f>
        <v>4</v>
      </c>
      <c r="C47" s="67" t="str">
        <f ca="1">_xlfn.XLOOKUP(C6,序时账采集!A:A,序时账采集!F:F)</f>
        <v>收货款</v>
      </c>
      <c r="D47" s="69">
        <f ca="1">_xlfn.XLOOKUP(C6,序时账采集!A:A,序时账采集!H:H)</f>
        <v>0</v>
      </c>
      <c r="E47" s="85" t="str">
        <f ca="1">_xlfn.XLOOKUP(C6,序时账采集!A:A,序时账采集!J:J)</f>
        <v>应收账款-E有限公司</v>
      </c>
      <c r="F47" s="64" t="s">
        <v>199</v>
      </c>
      <c r="G47" s="64" t="s">
        <v>199</v>
      </c>
      <c r="H47" s="64" t="s">
        <v>199</v>
      </c>
      <c r="I47" s="64" t="s">
        <v>199</v>
      </c>
      <c r="J47" s="64" t="s">
        <v>199</v>
      </c>
      <c r="K47" s="64" t="s">
        <v>199</v>
      </c>
      <c r="L47" s="64" t="s">
        <v>199</v>
      </c>
      <c r="M47" s="70"/>
    </row>
  </sheetData>
  <mergeCells count="55">
    <mergeCell ref="A9:B9"/>
    <mergeCell ref="C9:C10"/>
    <mergeCell ref="D9:E9"/>
    <mergeCell ref="F9:G9"/>
    <mergeCell ref="N32:N33"/>
    <mergeCell ref="G32:M32"/>
    <mergeCell ref="A32:A33"/>
    <mergeCell ref="C32:C33"/>
    <mergeCell ref="F32:F33"/>
    <mergeCell ref="A18:B18"/>
    <mergeCell ref="C18:C19"/>
    <mergeCell ref="D18:E18"/>
    <mergeCell ref="F18:G18"/>
    <mergeCell ref="A20:A21"/>
    <mergeCell ref="B20:B21"/>
    <mergeCell ref="C20:C21"/>
    <mergeCell ref="D20:D21"/>
    <mergeCell ref="E20:E21"/>
    <mergeCell ref="F20:F21"/>
    <mergeCell ref="G20:G21"/>
    <mergeCell ref="F22:F23"/>
    <mergeCell ref="G22:G23"/>
    <mergeCell ref="F24:F25"/>
    <mergeCell ref="G24:G25"/>
    <mergeCell ref="A22:A23"/>
    <mergeCell ref="B22:B23"/>
    <mergeCell ref="C22:C23"/>
    <mergeCell ref="D22:D23"/>
    <mergeCell ref="E22:E23"/>
    <mergeCell ref="A24:A25"/>
    <mergeCell ref="B24:B25"/>
    <mergeCell ref="C24:C25"/>
    <mergeCell ref="D24:D25"/>
    <mergeCell ref="E24:E25"/>
    <mergeCell ref="F26:F27"/>
    <mergeCell ref="G26:G27"/>
    <mergeCell ref="A28:A29"/>
    <mergeCell ref="B28:B29"/>
    <mergeCell ref="C28:C29"/>
    <mergeCell ref="D28:D29"/>
    <mergeCell ref="E28:E29"/>
    <mergeCell ref="F28:F29"/>
    <mergeCell ref="G28:G29"/>
    <mergeCell ref="A26:A27"/>
    <mergeCell ref="B26:B27"/>
    <mergeCell ref="C26:C27"/>
    <mergeCell ref="D26:D27"/>
    <mergeCell ref="E26:E27"/>
    <mergeCell ref="M41:M42"/>
    <mergeCell ref="D32:E32"/>
    <mergeCell ref="D41:D42"/>
    <mergeCell ref="A41:A42"/>
    <mergeCell ref="C41:C42"/>
    <mergeCell ref="E41:E42"/>
    <mergeCell ref="F41:L41"/>
  </mergeCells>
  <phoneticPr fontId="3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3003"/>
  <sheetViews>
    <sheetView zoomScaleNormal="100" workbookViewId="0"/>
  </sheetViews>
  <sheetFormatPr defaultColWidth="9" defaultRowHeight="13.9"/>
  <cols>
    <col min="1" max="1" width="10.59765625" style="23" customWidth="1"/>
    <col min="2" max="2" width="35.73046875" style="23" customWidth="1"/>
    <col min="3" max="10" width="15.59765625" style="24" customWidth="1"/>
    <col min="11" max="11" width="10.59765625" style="23" customWidth="1"/>
    <col min="12" max="12" width="35.73046875" style="23" customWidth="1"/>
    <col min="13" max="20" width="15.59765625" style="23" customWidth="1"/>
    <col min="21" max="21" width="10.59765625" style="23" customWidth="1"/>
    <col min="22" max="22" width="35.73046875" style="23" customWidth="1"/>
    <col min="23" max="30" width="15.59765625" style="23" customWidth="1"/>
    <col min="31" max="31" width="10.59765625" style="23" customWidth="1"/>
    <col min="32" max="32" width="35.73046875" style="23" customWidth="1"/>
    <col min="33" max="40" width="15.59765625" style="23" customWidth="1"/>
    <col min="41" max="41" width="10.59765625" style="23" customWidth="1"/>
    <col min="42" max="42" width="35.73046875" style="23" customWidth="1"/>
    <col min="43" max="50" width="15.59765625" style="23" customWidth="1"/>
    <col min="51" max="51" width="10.59765625" style="23" customWidth="1"/>
    <col min="52" max="52" width="35.73046875" style="23" customWidth="1"/>
    <col min="53" max="60" width="15.59765625" style="23" customWidth="1"/>
    <col min="61" max="61" width="10.59765625" style="23" customWidth="1"/>
    <col min="62" max="62" width="35.73046875" style="23" customWidth="1"/>
    <col min="63" max="70" width="15.59765625" style="23" customWidth="1"/>
    <col min="71" max="71" width="10.59765625" style="23" customWidth="1"/>
    <col min="72" max="72" width="35.73046875" style="23" customWidth="1"/>
    <col min="73" max="80" width="15.59765625" style="23" customWidth="1"/>
    <col min="81" max="81" width="9" style="23" customWidth="1"/>
    <col min="82" max="82" width="35.59765625" style="23" customWidth="1"/>
    <col min="83" max="83" width="15.59765625" style="23" customWidth="1"/>
    <col min="84" max="84" width="35.59765625" style="23" customWidth="1"/>
    <col min="85" max="85" width="15.59765625" style="23" customWidth="1"/>
    <col min="86" max="86" width="35.59765625" style="23" customWidth="1"/>
    <col min="87" max="87" width="15.59765625" style="23" customWidth="1"/>
    <col min="88" max="88" width="35.59765625" style="23" customWidth="1"/>
    <col min="89" max="89" width="15.59765625" style="23" customWidth="1"/>
    <col min="90" max="90" width="35.59765625" style="23" customWidth="1"/>
    <col min="91" max="91" width="15.59765625" style="23" customWidth="1"/>
    <col min="92" max="92" width="35.59765625" style="23" customWidth="1"/>
    <col min="93" max="93" width="15.59765625" style="23" customWidth="1"/>
    <col min="94" max="94" width="35.59765625" style="23" customWidth="1"/>
    <col min="95" max="95" width="15.59765625" style="23" customWidth="1"/>
    <col min="96" max="96" width="35.59765625" style="23" customWidth="1"/>
    <col min="97" max="97" width="15.59765625" style="23" customWidth="1"/>
    <col min="98" max="16384" width="9" style="23"/>
  </cols>
  <sheetData>
    <row r="1" spans="1:97">
      <c r="A1" s="71" t="s">
        <v>244</v>
      </c>
      <c r="B1" s="71"/>
      <c r="C1" s="71"/>
      <c r="D1" s="71"/>
      <c r="E1" s="71"/>
      <c r="F1" s="71"/>
      <c r="G1" s="71"/>
      <c r="H1" s="71"/>
      <c r="I1" s="71"/>
      <c r="J1" s="71"/>
      <c r="K1" s="72" t="s">
        <v>257</v>
      </c>
      <c r="L1" s="72"/>
      <c r="M1" s="72"/>
      <c r="N1" s="72"/>
      <c r="O1" s="72"/>
      <c r="P1" s="72"/>
      <c r="Q1" s="72"/>
      <c r="R1" s="72"/>
      <c r="S1" s="72"/>
      <c r="T1" s="72"/>
      <c r="U1" s="71" t="s">
        <v>258</v>
      </c>
      <c r="V1" s="71"/>
      <c r="W1" s="71"/>
      <c r="X1" s="71"/>
      <c r="Y1" s="71"/>
      <c r="Z1" s="71"/>
      <c r="AA1" s="71"/>
      <c r="AB1" s="71"/>
      <c r="AC1" s="71"/>
      <c r="AD1" s="71"/>
      <c r="AE1" s="72" t="s">
        <v>242</v>
      </c>
      <c r="AF1" s="72"/>
      <c r="AG1" s="72"/>
      <c r="AH1" s="72"/>
      <c r="AI1" s="72"/>
      <c r="AJ1" s="72"/>
      <c r="AK1" s="72"/>
      <c r="AL1" s="72"/>
      <c r="AM1" s="72"/>
      <c r="AN1" s="72"/>
      <c r="AO1" s="71" t="s">
        <v>243</v>
      </c>
      <c r="AP1" s="71"/>
      <c r="AQ1" s="71"/>
      <c r="AR1" s="71"/>
      <c r="AS1" s="71"/>
      <c r="AT1" s="71"/>
      <c r="AU1" s="71"/>
      <c r="AV1" s="71"/>
      <c r="AW1" s="71"/>
      <c r="AX1" s="71"/>
      <c r="AY1" s="72" t="s">
        <v>262</v>
      </c>
      <c r="AZ1" s="72"/>
      <c r="BA1" s="72"/>
      <c r="BB1" s="72"/>
      <c r="BC1" s="72"/>
      <c r="BD1" s="72"/>
      <c r="BE1" s="72"/>
      <c r="BF1" s="72"/>
      <c r="BG1" s="72"/>
      <c r="BH1" s="72"/>
      <c r="BI1" s="71" t="s">
        <v>261</v>
      </c>
      <c r="BJ1" s="71"/>
      <c r="BK1" s="71"/>
      <c r="BL1" s="71"/>
      <c r="BM1" s="71"/>
      <c r="BN1" s="71"/>
      <c r="BO1" s="71"/>
      <c r="BP1" s="71"/>
      <c r="BQ1" s="71"/>
      <c r="BR1" s="71"/>
      <c r="BS1" s="72" t="s">
        <v>241</v>
      </c>
      <c r="BT1" s="72"/>
      <c r="BU1" s="72"/>
      <c r="BV1" s="72"/>
      <c r="BW1" s="72"/>
      <c r="BX1" s="72"/>
      <c r="BY1" s="72"/>
      <c r="BZ1" s="72"/>
      <c r="CA1" s="72"/>
      <c r="CB1" s="72"/>
      <c r="CC1" s="73"/>
      <c r="CD1" s="74" t="s">
        <v>33</v>
      </c>
      <c r="CE1" s="75"/>
      <c r="CF1" s="76" t="s">
        <v>34</v>
      </c>
      <c r="CG1" s="77"/>
      <c r="CH1" s="75" t="s">
        <v>258</v>
      </c>
      <c r="CI1" s="75"/>
      <c r="CJ1" s="76" t="s">
        <v>36</v>
      </c>
      <c r="CK1" s="77"/>
      <c r="CL1" s="74" t="s">
        <v>35</v>
      </c>
      <c r="CM1" s="75"/>
      <c r="CN1" s="76" t="s">
        <v>44</v>
      </c>
      <c r="CO1" s="77"/>
      <c r="CP1" s="74" t="s">
        <v>261</v>
      </c>
      <c r="CQ1" s="75"/>
      <c r="CR1" s="76" t="s">
        <v>37</v>
      </c>
      <c r="CS1" s="77"/>
    </row>
    <row r="2" spans="1:97">
      <c r="A2" s="78" t="s">
        <v>21</v>
      </c>
      <c r="B2" s="78" t="s">
        <v>22</v>
      </c>
      <c r="C2" s="79" t="s">
        <v>23</v>
      </c>
      <c r="D2" s="79" t="s">
        <v>24</v>
      </c>
      <c r="E2" s="79" t="s">
        <v>25</v>
      </c>
      <c r="F2" s="79" t="s">
        <v>26</v>
      </c>
      <c r="G2" s="79" t="s">
        <v>27</v>
      </c>
      <c r="H2" s="79" t="s">
        <v>28</v>
      </c>
      <c r="I2" s="79" t="s">
        <v>200</v>
      </c>
      <c r="J2" s="79" t="s">
        <v>201</v>
      </c>
      <c r="K2" s="80" t="s">
        <v>21</v>
      </c>
      <c r="L2" s="80" t="s">
        <v>22</v>
      </c>
      <c r="M2" s="81" t="s">
        <v>23</v>
      </c>
      <c r="N2" s="81" t="s">
        <v>24</v>
      </c>
      <c r="O2" s="81" t="s">
        <v>25</v>
      </c>
      <c r="P2" s="81" t="s">
        <v>26</v>
      </c>
      <c r="Q2" s="81" t="s">
        <v>27</v>
      </c>
      <c r="R2" s="81" t="s">
        <v>28</v>
      </c>
      <c r="S2" s="81" t="s">
        <v>200</v>
      </c>
      <c r="T2" s="81" t="s">
        <v>201</v>
      </c>
      <c r="U2" s="78" t="s">
        <v>21</v>
      </c>
      <c r="V2" s="78" t="s">
        <v>22</v>
      </c>
      <c r="W2" s="79" t="s">
        <v>23</v>
      </c>
      <c r="X2" s="79" t="s">
        <v>24</v>
      </c>
      <c r="Y2" s="79" t="s">
        <v>25</v>
      </c>
      <c r="Z2" s="79" t="s">
        <v>26</v>
      </c>
      <c r="AA2" s="79" t="s">
        <v>27</v>
      </c>
      <c r="AB2" s="79" t="s">
        <v>28</v>
      </c>
      <c r="AC2" s="79" t="s">
        <v>200</v>
      </c>
      <c r="AD2" s="79" t="s">
        <v>201</v>
      </c>
      <c r="AE2" s="80" t="s">
        <v>21</v>
      </c>
      <c r="AF2" s="80" t="s">
        <v>22</v>
      </c>
      <c r="AG2" s="81" t="s">
        <v>23</v>
      </c>
      <c r="AH2" s="81" t="s">
        <v>24</v>
      </c>
      <c r="AI2" s="81" t="s">
        <v>25</v>
      </c>
      <c r="AJ2" s="81" t="s">
        <v>26</v>
      </c>
      <c r="AK2" s="81" t="s">
        <v>27</v>
      </c>
      <c r="AL2" s="81" t="s">
        <v>28</v>
      </c>
      <c r="AM2" s="81" t="s">
        <v>200</v>
      </c>
      <c r="AN2" s="81" t="s">
        <v>201</v>
      </c>
      <c r="AO2" s="78" t="s">
        <v>21</v>
      </c>
      <c r="AP2" s="78" t="s">
        <v>22</v>
      </c>
      <c r="AQ2" s="79" t="s">
        <v>23</v>
      </c>
      <c r="AR2" s="79" t="s">
        <v>24</v>
      </c>
      <c r="AS2" s="79" t="s">
        <v>25</v>
      </c>
      <c r="AT2" s="79" t="s">
        <v>26</v>
      </c>
      <c r="AU2" s="79" t="s">
        <v>27</v>
      </c>
      <c r="AV2" s="79" t="s">
        <v>28</v>
      </c>
      <c r="AW2" s="79" t="s">
        <v>200</v>
      </c>
      <c r="AX2" s="79" t="s">
        <v>201</v>
      </c>
      <c r="AY2" s="80" t="s">
        <v>21</v>
      </c>
      <c r="AZ2" s="80" t="s">
        <v>22</v>
      </c>
      <c r="BA2" s="81" t="s">
        <v>23</v>
      </c>
      <c r="BB2" s="81" t="s">
        <v>24</v>
      </c>
      <c r="BC2" s="81" t="s">
        <v>25</v>
      </c>
      <c r="BD2" s="81" t="s">
        <v>26</v>
      </c>
      <c r="BE2" s="81" t="s">
        <v>27</v>
      </c>
      <c r="BF2" s="81" t="s">
        <v>28</v>
      </c>
      <c r="BG2" s="81" t="s">
        <v>200</v>
      </c>
      <c r="BH2" s="81" t="s">
        <v>201</v>
      </c>
      <c r="BI2" s="78" t="s">
        <v>21</v>
      </c>
      <c r="BJ2" s="78" t="s">
        <v>22</v>
      </c>
      <c r="BK2" s="79" t="s">
        <v>23</v>
      </c>
      <c r="BL2" s="79" t="s">
        <v>24</v>
      </c>
      <c r="BM2" s="79" t="s">
        <v>25</v>
      </c>
      <c r="BN2" s="79" t="s">
        <v>26</v>
      </c>
      <c r="BO2" s="79" t="s">
        <v>27</v>
      </c>
      <c r="BP2" s="79" t="s">
        <v>28</v>
      </c>
      <c r="BQ2" s="79" t="s">
        <v>200</v>
      </c>
      <c r="BR2" s="79" t="s">
        <v>201</v>
      </c>
      <c r="BS2" s="80" t="s">
        <v>21</v>
      </c>
      <c r="BT2" s="80" t="s">
        <v>22</v>
      </c>
      <c r="BU2" s="81" t="s">
        <v>23</v>
      </c>
      <c r="BV2" s="81" t="s">
        <v>24</v>
      </c>
      <c r="BW2" s="81" t="s">
        <v>25</v>
      </c>
      <c r="BX2" s="81" t="s">
        <v>26</v>
      </c>
      <c r="BY2" s="81" t="s">
        <v>27</v>
      </c>
      <c r="BZ2" s="81" t="s">
        <v>28</v>
      </c>
      <c r="CA2" s="81" t="s">
        <v>200</v>
      </c>
      <c r="CB2" s="81" t="s">
        <v>201</v>
      </c>
      <c r="CC2" s="82"/>
      <c r="CD2" s="23" cm="1">
        <f t="array" ref="CD2:CD13">_xlfn.UNIQUE(B:B)</f>
        <v>0</v>
      </c>
      <c r="CF2" s="23" cm="1">
        <f t="array" ref="CF2:CF5">_xlfn.UNIQUE(L:L)</f>
        <v>0</v>
      </c>
      <c r="CH2" s="23" cm="1">
        <f t="array" ref="CH2:CH3">_xlfn.UNIQUE(V:V)</f>
        <v>0</v>
      </c>
      <c r="CJ2" s="23" cm="1">
        <f t="array" ref="CJ2:CJ6">_xlfn.UNIQUE(AF:AF)</f>
        <v>0</v>
      </c>
      <c r="CL2" s="23" cm="1">
        <f t="array" ref="CL2:CL17">_xlfn.UNIQUE(AP:AP)</f>
        <v>0</v>
      </c>
      <c r="CN2" s="23" cm="1">
        <f t="array" ref="CN2:CN3">_xlfn.UNIQUE(AZ:AZ)</f>
        <v>0</v>
      </c>
      <c r="CP2" s="23" cm="1">
        <f t="array" ref="CP2:CP3">_xlfn.UNIQUE(BJ:BJ)</f>
        <v>0</v>
      </c>
      <c r="CR2" s="23" cm="1">
        <f t="array" ref="CR2:CR10">_xlfn.UNIQUE(BT:BT)</f>
        <v>0</v>
      </c>
    </row>
    <row r="3" spans="1:97">
      <c r="A3" s="23" cm="1">
        <f t="array" ref="A3:H12">_xlfn._xlws.FILTER(科目余额表[[科目编码]:[期末贷方]],科目余额表[已审报表项目]="应收账款")</f>
        <v>1122001</v>
      </c>
      <c r="B3" s="23" t="str">
        <v>A有限公司</v>
      </c>
      <c r="C3" s="24">
        <v>552444.44999999995</v>
      </c>
      <c r="D3" s="24">
        <v>0</v>
      </c>
      <c r="E3" s="24">
        <v>2395600</v>
      </c>
      <c r="F3" s="24">
        <v>2030000</v>
      </c>
      <c r="G3" s="24">
        <v>918044.45000000019</v>
      </c>
      <c r="H3" s="24">
        <v>0</v>
      </c>
      <c r="I3" s="24">
        <f>IF(F3&gt;=C3-D3,G3-H3,E3)</f>
        <v>918044.45000000019</v>
      </c>
      <c r="J3" s="24">
        <f>IF(F3&lt;C3-D3,C3-D3-F3,0)</f>
        <v>0</v>
      </c>
      <c r="K3" s="23" cm="1">
        <f t="array" ref="K3:R5">_xlfn._xlws.FILTER(科目余额表[[科目编码]:[期末贷方]],科目余额表[已审报表项目]="预付款项")</f>
        <v>1123004</v>
      </c>
      <c r="L3" s="23" t="str">
        <v>N有限公司</v>
      </c>
      <c r="M3" s="24">
        <v>334588.90000000002</v>
      </c>
      <c r="N3" s="24">
        <v>0</v>
      </c>
      <c r="O3" s="24">
        <v>0</v>
      </c>
      <c r="P3" s="24">
        <v>0</v>
      </c>
      <c r="Q3" s="24">
        <v>334588.90000000002</v>
      </c>
      <c r="R3" s="24">
        <v>0</v>
      </c>
      <c r="S3" s="24">
        <f>IF(P3&gt;=M3-N3,Q3-R3,O3)</f>
        <v>0</v>
      </c>
      <c r="T3" s="24">
        <f t="shared" ref="T3:T34" si="0">IF(P3&lt;M3-N3,M3-N3-P3,0)</f>
        <v>334588.90000000002</v>
      </c>
      <c r="U3" s="23" t="e" cm="1" vm="1">
        <f t="array" ref="U3">_xlfn._xlws.FILTER(科目余额表[[科目编码]:[期末贷方]],科目余额表[已审报表项目]="合同资产")</f>
        <v>#VALUE!</v>
      </c>
      <c r="W3" s="24"/>
      <c r="X3" s="24"/>
      <c r="Y3" s="24"/>
      <c r="Z3" s="24"/>
      <c r="AA3" s="24"/>
      <c r="AB3" s="24"/>
      <c r="AC3" s="24">
        <f>IF(Z3&gt;=W3-X3,AA3-AB3,Y3)</f>
        <v>0</v>
      </c>
      <c r="AD3" s="24">
        <f>IF(Z3&lt;W3-X3,W3-X3-Z3,0)</f>
        <v>0</v>
      </c>
      <c r="AE3" s="23" cm="1">
        <f t="array" ref="AE3:AL5">_xlfn._xlws.FILTER(科目余额表[[科目编码]:[期末贷方]],科目余额表[已审报表项目]="其他应收款")</f>
        <v>1221001</v>
      </c>
      <c r="AF3" s="23" t="str">
        <v>张三</v>
      </c>
      <c r="AG3" s="24">
        <v>78922.34</v>
      </c>
      <c r="AH3" s="24">
        <v>0</v>
      </c>
      <c r="AI3" s="24">
        <v>0</v>
      </c>
      <c r="AJ3" s="24">
        <v>0</v>
      </c>
      <c r="AK3" s="24">
        <v>78922.34</v>
      </c>
      <c r="AL3" s="24">
        <v>0</v>
      </c>
      <c r="AM3" s="24">
        <f>IF(AJ3&gt;=AG3-AH3,AK3-AL3,AI3)</f>
        <v>0</v>
      </c>
      <c r="AN3" s="24">
        <f>IF(AJ3&lt;AG3-AH3,AG3-AH3-AJ3,0)</f>
        <v>78922.34</v>
      </c>
      <c r="AO3" s="23" cm="1">
        <f t="array" ref="AO3:AV18">_xlfn._xlws.FILTER(科目余额表[[科目编码]:[期末贷方]],科目余额表[已审报表项目]="应付账款")</f>
        <v>1123001</v>
      </c>
      <c r="AP3" s="23" t="str">
        <v>K有限公司</v>
      </c>
      <c r="AQ3" s="24">
        <v>200199.49</v>
      </c>
      <c r="AR3" s="24">
        <v>0</v>
      </c>
      <c r="AS3" s="24">
        <v>0</v>
      </c>
      <c r="AT3" s="24">
        <v>568842</v>
      </c>
      <c r="AU3" s="24">
        <v>-368642.51</v>
      </c>
      <c r="AV3" s="24">
        <v>0</v>
      </c>
      <c r="AW3" s="24">
        <f>IF(AS3&gt;=AR3-AQ3,AV3-AU3,AT3)</f>
        <v>368642.51</v>
      </c>
      <c r="AX3" s="24">
        <f>IF(AS3&lt;AR3-AQ3,AR3-AQ3-AS3,0)</f>
        <v>0</v>
      </c>
      <c r="AY3" s="23" t="e" cm="1" vm="1">
        <f t="array" ref="AY3">_xlfn._xlws.FILTER(科目余额表[[科目编码]:[期末贷方]],科目余额表[已审报表项目]="预收款项")</f>
        <v>#VALUE!</v>
      </c>
      <c r="BA3" s="24"/>
      <c r="BB3" s="24"/>
      <c r="BC3" s="24"/>
      <c r="BD3" s="24"/>
      <c r="BE3" s="24"/>
      <c r="BF3" s="24"/>
      <c r="BG3" s="24">
        <f>IF(BC3&gt;=BB3-BA3,BF3-BE3,BD3)</f>
        <v>0</v>
      </c>
      <c r="BH3" s="24">
        <f>IF(BC3&lt;BB3-BA3,BB3-BA3-BC3,0)</f>
        <v>0</v>
      </c>
      <c r="BI3" s="23" t="e" cm="1" vm="1">
        <f t="array" ref="BI3">_xlfn._xlws.FILTER(科目余额表[[科目编码]:[期末贷方]],科目余额表[已审报表项目]="合同负债")</f>
        <v>#VALUE!</v>
      </c>
      <c r="BK3" s="24"/>
      <c r="BL3" s="24"/>
      <c r="BM3" s="24"/>
      <c r="BN3" s="24"/>
      <c r="BO3" s="24"/>
      <c r="BP3" s="24"/>
      <c r="BQ3" s="24">
        <f>IF(BM3&gt;=BL3-BK3,BP3-BO3,BN3)</f>
        <v>0</v>
      </c>
      <c r="BR3" s="24">
        <f>IF(BM3&lt;BL3-BK3,BL3-BK3-BM3,0)</f>
        <v>0</v>
      </c>
      <c r="BS3" s="23" cm="1">
        <f t="array" ref="BS3:BZ9">_xlfn._xlws.FILTER(科目余额表[[科目编码]:[期末贷方]],科目余额表[已审报表项目]="其他应付款")</f>
        <v>2241001</v>
      </c>
      <c r="BT3" s="23" t="str">
        <v>甲</v>
      </c>
      <c r="BU3" s="24">
        <v>0</v>
      </c>
      <c r="BV3" s="24">
        <v>58834.45</v>
      </c>
      <c r="BW3" s="24">
        <v>0</v>
      </c>
      <c r="BX3" s="24">
        <v>0</v>
      </c>
      <c r="BY3" s="24">
        <v>0</v>
      </c>
      <c r="BZ3" s="24">
        <v>58834.45</v>
      </c>
      <c r="CA3" s="24">
        <f>IF(BW3&gt;=BV3-BU3,BZ3-BY3,BX3)</f>
        <v>0</v>
      </c>
      <c r="CB3" s="24">
        <f t="shared" ref="CB3" si="1">IF(BW3&lt;BV3-BU3,BV3-BU3-BW3,0)</f>
        <v>58834.45</v>
      </c>
      <c r="CC3" s="24"/>
      <c r="CD3" s="23" t="str">
        <v>科目名称</v>
      </c>
      <c r="CE3" s="55" t="s">
        <v>202</v>
      </c>
      <c r="CF3" s="23" t="str">
        <v>科目名称</v>
      </c>
      <c r="CG3" s="55" t="s">
        <v>202</v>
      </c>
      <c r="CH3" s="23" t="str">
        <v>科目名称</v>
      </c>
      <c r="CI3" s="55" t="s">
        <v>202</v>
      </c>
      <c r="CJ3" s="23" t="str">
        <v>科目名称</v>
      </c>
      <c r="CK3" s="55" t="s">
        <v>202</v>
      </c>
      <c r="CL3" s="23" t="str">
        <v>科目名称</v>
      </c>
      <c r="CM3" s="55" t="s">
        <v>202</v>
      </c>
      <c r="CN3" s="23" t="str">
        <v>科目名称</v>
      </c>
      <c r="CO3" s="55" t="s">
        <v>202</v>
      </c>
      <c r="CP3" s="23" t="str">
        <v>科目名称</v>
      </c>
      <c r="CQ3" s="55" t="s">
        <v>202</v>
      </c>
      <c r="CR3" s="23" t="str">
        <v>科目名称</v>
      </c>
      <c r="CS3" s="55" t="s">
        <v>202</v>
      </c>
    </row>
    <row r="4" spans="1:97">
      <c r="A4" s="23">
        <v>1122002</v>
      </c>
      <c r="B4" s="23" t="str">
        <v>B有限公司</v>
      </c>
      <c r="C4" s="24">
        <v>449224.39</v>
      </c>
      <c r="D4" s="24">
        <v>0</v>
      </c>
      <c r="E4" s="24">
        <v>1152600</v>
      </c>
      <c r="F4" s="24">
        <v>1029000</v>
      </c>
      <c r="G4" s="24">
        <v>572824.39000000013</v>
      </c>
      <c r="H4" s="24">
        <v>0</v>
      </c>
      <c r="I4" s="24">
        <f t="shared" ref="I4:I67" si="2">IF(F4&gt;=C4-D4,G4-H4,E4)</f>
        <v>572824.39000000013</v>
      </c>
      <c r="J4" s="24">
        <f t="shared" ref="J4:J35" si="3">IF(F4&lt;C4-D4,C4-D4-F4,0)</f>
        <v>0</v>
      </c>
      <c r="K4" s="23">
        <v>1123006</v>
      </c>
      <c r="L4" s="23" t="str">
        <v>O有限公司</v>
      </c>
      <c r="M4" s="24">
        <v>190048.34</v>
      </c>
      <c r="N4" s="24">
        <v>0</v>
      </c>
      <c r="O4" s="24">
        <v>540000</v>
      </c>
      <c r="P4" s="24">
        <v>0</v>
      </c>
      <c r="Q4" s="24">
        <v>730048.34</v>
      </c>
      <c r="R4" s="24">
        <v>0</v>
      </c>
      <c r="S4" s="24">
        <f t="shared" ref="S4:S67" si="4">IF(P4&gt;=M4-N4,Q4-R4,O4)</f>
        <v>540000</v>
      </c>
      <c r="T4" s="24">
        <f t="shared" si="0"/>
        <v>190048.34</v>
      </c>
      <c r="W4" s="24"/>
      <c r="X4" s="24"/>
      <c r="Y4" s="24"/>
      <c r="Z4" s="24"/>
      <c r="AA4" s="24"/>
      <c r="AB4" s="24"/>
      <c r="AC4" s="24">
        <f t="shared" ref="AC4:AC67" si="5">IF(Z4&gt;=W4-X4,AA4-AB4,Y4)</f>
        <v>0</v>
      </c>
      <c r="AD4" s="24">
        <f t="shared" ref="AD4:AD67" si="6">IF(Z4&lt;W4-X4,W4-X4-Z4,0)</f>
        <v>0</v>
      </c>
      <c r="AE4" s="23">
        <v>1221002</v>
      </c>
      <c r="AF4" s="23" t="str">
        <v>李四</v>
      </c>
      <c r="AG4" s="24">
        <v>68847.87</v>
      </c>
      <c r="AH4" s="24">
        <v>0</v>
      </c>
      <c r="AI4" s="24">
        <v>0</v>
      </c>
      <c r="AJ4" s="24">
        <v>10000</v>
      </c>
      <c r="AK4" s="24">
        <v>58847.869999999995</v>
      </c>
      <c r="AL4" s="24">
        <v>0</v>
      </c>
      <c r="AM4" s="24">
        <f t="shared" ref="AM4:AM67" si="7">IF(AJ4&gt;=AG4-AH4,AK4-AL4,AI4)</f>
        <v>0</v>
      </c>
      <c r="AN4" s="24">
        <f t="shared" ref="AN4:AN25" si="8">IF(AJ4&lt;AG4-AH4,AG4-AH4-AJ4,0)</f>
        <v>58847.869999999995</v>
      </c>
      <c r="AO4" s="23">
        <v>1123002</v>
      </c>
      <c r="AP4" s="23" t="str">
        <v>L有限公司</v>
      </c>
      <c r="AQ4" s="24">
        <v>188355.45</v>
      </c>
      <c r="AR4" s="24">
        <v>0</v>
      </c>
      <c r="AS4" s="24">
        <v>0</v>
      </c>
      <c r="AT4" s="24">
        <v>698000</v>
      </c>
      <c r="AU4" s="24">
        <v>-509644.55</v>
      </c>
      <c r="AV4" s="24">
        <v>0</v>
      </c>
      <c r="AW4" s="24">
        <f t="shared" ref="AW4:AW67" si="9">IF(AS4&gt;=AR4-AQ4,AV4-AU4,AT4)</f>
        <v>509644.55</v>
      </c>
      <c r="AX4" s="24">
        <f t="shared" ref="AX4:AX67" si="10">IF(AS4&lt;AR4-AQ4,AR4-AQ4-AS4,0)</f>
        <v>0</v>
      </c>
      <c r="BA4" s="24"/>
      <c r="BB4" s="24"/>
      <c r="BC4" s="24"/>
      <c r="BD4" s="24"/>
      <c r="BE4" s="24"/>
      <c r="BF4" s="24"/>
      <c r="BG4" s="24">
        <f t="shared" ref="BG4:BG67" si="11">IF(BC4&gt;=BB4-BA4,BF4-BE4,BD4)</f>
        <v>0</v>
      </c>
      <c r="BH4" s="24">
        <f t="shared" ref="BH4:BH67" si="12">IF(BC4&lt;BB4-BA4,BB4-BA4-BC4,0)</f>
        <v>0</v>
      </c>
      <c r="BK4" s="24"/>
      <c r="BL4" s="24"/>
      <c r="BM4" s="24"/>
      <c r="BN4" s="24"/>
      <c r="BO4" s="24"/>
      <c r="BP4" s="24"/>
      <c r="BQ4" s="24">
        <f t="shared" ref="BQ4:BQ67" si="13">IF(BM4&gt;=BL4-BK4,BP4-BO4,BN4)</f>
        <v>0</v>
      </c>
      <c r="BR4" s="24">
        <f t="shared" ref="BR4:BR67" si="14">IF(BM4&lt;BL4-BK4,BL4-BK4-BM4,0)</f>
        <v>0</v>
      </c>
      <c r="BS4" s="23">
        <v>2241002</v>
      </c>
      <c r="BT4" s="23" t="str">
        <v>乙</v>
      </c>
      <c r="BU4" s="24">
        <v>0</v>
      </c>
      <c r="BV4" s="24">
        <v>76440.34</v>
      </c>
      <c r="BW4" s="24">
        <v>0</v>
      </c>
      <c r="BX4" s="24">
        <v>0</v>
      </c>
      <c r="BY4" s="24">
        <v>0</v>
      </c>
      <c r="BZ4" s="24">
        <v>76440.34</v>
      </c>
      <c r="CA4" s="24">
        <f t="shared" ref="CA4:CA67" si="15">IF(BW4&gt;=BV4-BU4,BZ4-BY4,BX4)</f>
        <v>0</v>
      </c>
      <c r="CB4" s="24">
        <f t="shared" ref="CB4:CB67" si="16">IF(BW4&lt;BV4-BU4,BV4-BU4-BW4,0)</f>
        <v>76440.34</v>
      </c>
      <c r="CC4" s="24"/>
      <c r="CD4" s="23" t="str">
        <v>A有限公司</v>
      </c>
      <c r="CE4" s="24">
        <f>SUMIF(B:B,CD4,G:G)-SUMIF(B:B,CD4,H:H)</f>
        <v>918044.45000000019</v>
      </c>
      <c r="CF4" s="23" t="str">
        <v>N有限公司</v>
      </c>
      <c r="CG4" s="24">
        <f>SUMIF(L:L,CF4,Q:Q)-SUMIF(L:L,CF4,R:R)</f>
        <v>0</v>
      </c>
      <c r="CI4" s="24">
        <f>SUMIF(V:V,CH4,AA:AA)-SUMIF(V:V,CH4,AB:AB)</f>
        <v>0</v>
      </c>
      <c r="CJ4" s="23" t="str">
        <v>张三</v>
      </c>
      <c r="CK4" s="24">
        <f>SUMIF(AF:AF,CJ4,AK:AK)-SUMIF(AF:AF,CJ4,AL:AL)</f>
        <v>78922.34</v>
      </c>
      <c r="CL4" s="23" t="str">
        <v>K有限公司</v>
      </c>
      <c r="CM4" s="24">
        <f>SUMIF(AP:AP,CL4,AV:AV)-SUMIF(AP:AP,CL4,AU:AU)</f>
        <v>368642.51</v>
      </c>
      <c r="CO4" s="24">
        <f>SUMIF(AZ:AZ,CN4,BF:BF)-SUMIF(AZ:AZ,CN4,BE:BE)</f>
        <v>0</v>
      </c>
      <c r="CQ4" s="24">
        <f>SUMIF(BJ:BJ,CP4,BP:BP)-SUMIF(BJ:BJ,CP4,BO:BO)</f>
        <v>0</v>
      </c>
      <c r="CR4" s="23" t="str">
        <v>甲</v>
      </c>
      <c r="CS4" s="24">
        <f>SUMIF(BT:BT,CR4,BZ:BZ)-SUMIF(BT:BT,CR4,BY:BY)</f>
        <v>58834.45</v>
      </c>
    </row>
    <row r="5" spans="1:97">
      <c r="A5" s="23">
        <v>1122003</v>
      </c>
      <c r="B5" s="23" t="str">
        <v>C有限公司</v>
      </c>
      <c r="C5" s="24">
        <v>228599.99</v>
      </c>
      <c r="D5" s="24">
        <v>0</v>
      </c>
      <c r="E5" s="24">
        <v>2406900</v>
      </c>
      <c r="F5" s="24">
        <v>1993000</v>
      </c>
      <c r="G5" s="24">
        <v>642499.99000000022</v>
      </c>
      <c r="H5" s="24">
        <v>0</v>
      </c>
      <c r="I5" s="24">
        <f t="shared" si="2"/>
        <v>642499.99000000022</v>
      </c>
      <c r="J5" s="24">
        <f t="shared" si="3"/>
        <v>0</v>
      </c>
      <c r="K5" s="23">
        <v>0</v>
      </c>
      <c r="L5" s="23" t="str">
        <v>N有限公司</v>
      </c>
      <c r="M5" s="24">
        <v>0</v>
      </c>
      <c r="N5" s="24">
        <v>0</v>
      </c>
      <c r="O5" s="24">
        <v>0</v>
      </c>
      <c r="P5" s="24">
        <v>0</v>
      </c>
      <c r="Q5" s="24">
        <v>-334588.90000000002</v>
      </c>
      <c r="R5" s="24">
        <v>0</v>
      </c>
      <c r="S5" s="24">
        <f t="shared" si="4"/>
        <v>-334588.90000000002</v>
      </c>
      <c r="T5" s="24">
        <f t="shared" si="0"/>
        <v>0</v>
      </c>
      <c r="W5" s="24"/>
      <c r="X5" s="24"/>
      <c r="Y5" s="24"/>
      <c r="Z5" s="24"/>
      <c r="AA5" s="24"/>
      <c r="AB5" s="24"/>
      <c r="AC5" s="24">
        <f t="shared" si="5"/>
        <v>0</v>
      </c>
      <c r="AD5" s="24">
        <f t="shared" si="6"/>
        <v>0</v>
      </c>
      <c r="AE5" s="23">
        <v>1221003</v>
      </c>
      <c r="AF5" s="23" t="str">
        <v>王五</v>
      </c>
      <c r="AG5" s="24">
        <v>82164.360000000015</v>
      </c>
      <c r="AH5" s="24">
        <v>0</v>
      </c>
      <c r="AI5" s="24">
        <v>0</v>
      </c>
      <c r="AJ5" s="24">
        <v>0</v>
      </c>
      <c r="AK5" s="24">
        <v>82164.360000000015</v>
      </c>
      <c r="AL5" s="24">
        <v>0</v>
      </c>
      <c r="AM5" s="24">
        <f t="shared" si="7"/>
        <v>0</v>
      </c>
      <c r="AN5" s="24">
        <f t="shared" si="8"/>
        <v>82164.360000000015</v>
      </c>
      <c r="AO5" s="23">
        <v>1123003</v>
      </c>
      <c r="AP5" s="23" t="str">
        <v>M有限公司</v>
      </c>
      <c r="AQ5" s="24">
        <v>422009.32</v>
      </c>
      <c r="AR5" s="24">
        <v>0</v>
      </c>
      <c r="AS5" s="24">
        <v>0</v>
      </c>
      <c r="AT5" s="24">
        <v>568842</v>
      </c>
      <c r="AU5" s="24">
        <v>-146832.68</v>
      </c>
      <c r="AV5" s="24">
        <v>0</v>
      </c>
      <c r="AW5" s="24">
        <f t="shared" si="9"/>
        <v>146832.68</v>
      </c>
      <c r="AX5" s="24">
        <f t="shared" si="10"/>
        <v>0</v>
      </c>
      <c r="BA5" s="24"/>
      <c r="BB5" s="24"/>
      <c r="BC5" s="24"/>
      <c r="BD5" s="24"/>
      <c r="BE5" s="24"/>
      <c r="BF5" s="24"/>
      <c r="BG5" s="24">
        <f t="shared" si="11"/>
        <v>0</v>
      </c>
      <c r="BH5" s="24">
        <f t="shared" si="12"/>
        <v>0</v>
      </c>
      <c r="BK5" s="24"/>
      <c r="BL5" s="24"/>
      <c r="BM5" s="24"/>
      <c r="BN5" s="24"/>
      <c r="BO5" s="24"/>
      <c r="BP5" s="24"/>
      <c r="BQ5" s="24">
        <f t="shared" si="13"/>
        <v>0</v>
      </c>
      <c r="BR5" s="24">
        <f t="shared" si="14"/>
        <v>0</v>
      </c>
      <c r="BS5" s="23">
        <v>2241003</v>
      </c>
      <c r="BT5" s="23" t="str">
        <v>丙</v>
      </c>
      <c r="BU5" s="24">
        <v>0</v>
      </c>
      <c r="BV5" s="24">
        <v>48876.38</v>
      </c>
      <c r="BW5" s="24">
        <v>0</v>
      </c>
      <c r="BX5" s="24">
        <v>5000</v>
      </c>
      <c r="BY5" s="24">
        <v>0</v>
      </c>
      <c r="BZ5" s="24">
        <v>53876.38</v>
      </c>
      <c r="CA5" s="24">
        <f t="shared" si="15"/>
        <v>5000</v>
      </c>
      <c r="CB5" s="24">
        <f t="shared" si="16"/>
        <v>48876.38</v>
      </c>
      <c r="CC5" s="24"/>
      <c r="CD5" s="23" t="str">
        <v>B有限公司</v>
      </c>
      <c r="CE5" s="24">
        <f t="shared" ref="CE5:CE68" si="17">SUMIF(B:B,CD5,G:G)-SUMIF(B:B,CD5,H:H)</f>
        <v>572824.39000000013</v>
      </c>
      <c r="CF5" s="23" t="str">
        <v>O有限公司</v>
      </c>
      <c r="CG5" s="24">
        <f t="shared" ref="CG5:CG68" si="18">SUMIF(L:L,CF5,Q:Q)-SUMIF(L:L,CF5,R:R)</f>
        <v>730048.34</v>
      </c>
      <c r="CI5" s="24">
        <f t="shared" ref="CI5:CI68" si="19">SUMIF(V:V,CH5,AA:AA)-SUMIF(V:V,CH5,AB:AB)</f>
        <v>0</v>
      </c>
      <c r="CJ5" s="23" t="str">
        <v>李四</v>
      </c>
      <c r="CK5" s="24">
        <f t="shared" ref="CK5:CK68" si="20">SUMIF(AF:AF,CJ5,AK:AK)-SUMIF(AF:AF,CJ5,AL:AL)</f>
        <v>58847.869999999995</v>
      </c>
      <c r="CL5" s="23" t="str">
        <v>L有限公司</v>
      </c>
      <c r="CM5" s="24">
        <f t="shared" ref="CM5:CM68" si="21">SUMIF(AP:AP,CL5,AV:AV)-SUMIF(AP:AP,CL5,AU:AU)</f>
        <v>509644.55</v>
      </c>
      <c r="CO5" s="24">
        <f t="shared" ref="CO5:CO68" si="22">SUMIF(AZ:AZ,CN5,BF:BF)-SUMIF(AZ:AZ,CN5,BE:BE)</f>
        <v>0</v>
      </c>
      <c r="CQ5" s="24">
        <f t="shared" ref="CQ5:CQ68" si="23">SUMIF(BJ:BJ,CP5,BP:BP)-SUMIF(BJ:BJ,CP5,BO:BO)</f>
        <v>0</v>
      </c>
      <c r="CR5" s="23" t="str">
        <v>乙</v>
      </c>
      <c r="CS5" s="24">
        <f t="shared" ref="CS5:CS68" si="24">SUMIF(BT:BT,CR5,BZ:BZ)-SUMIF(BT:BT,CR5,BY:BY)</f>
        <v>76440.34</v>
      </c>
    </row>
    <row r="6" spans="1:97">
      <c r="A6" s="23">
        <v>1122004</v>
      </c>
      <c r="B6" s="23" t="str">
        <v>D有限公司</v>
      </c>
      <c r="C6" s="24">
        <v>669788.44999999995</v>
      </c>
      <c r="D6" s="24">
        <v>0</v>
      </c>
      <c r="E6" s="24">
        <v>1175200</v>
      </c>
      <c r="F6" s="24">
        <v>1018000</v>
      </c>
      <c r="G6" s="24">
        <v>826988.45</v>
      </c>
      <c r="H6" s="24">
        <v>0</v>
      </c>
      <c r="I6" s="24">
        <f t="shared" si="2"/>
        <v>826988.45</v>
      </c>
      <c r="J6" s="24">
        <f t="shared" si="3"/>
        <v>0</v>
      </c>
      <c r="M6" s="24"/>
      <c r="N6" s="24"/>
      <c r="O6" s="24"/>
      <c r="P6" s="24"/>
      <c r="Q6" s="24"/>
      <c r="R6" s="24"/>
      <c r="S6" s="24">
        <f t="shared" si="4"/>
        <v>0</v>
      </c>
      <c r="T6" s="24">
        <f t="shared" si="0"/>
        <v>0</v>
      </c>
      <c r="W6" s="24"/>
      <c r="X6" s="24"/>
      <c r="Y6" s="24"/>
      <c r="Z6" s="24"/>
      <c r="AA6" s="24"/>
      <c r="AB6" s="24"/>
      <c r="AC6" s="24">
        <f t="shared" si="5"/>
        <v>0</v>
      </c>
      <c r="AD6" s="24">
        <f t="shared" si="6"/>
        <v>0</v>
      </c>
      <c r="AG6" s="24"/>
      <c r="AH6" s="24"/>
      <c r="AI6" s="24"/>
      <c r="AJ6" s="24"/>
      <c r="AK6" s="24"/>
      <c r="AL6" s="24"/>
      <c r="AM6" s="24">
        <f t="shared" si="7"/>
        <v>0</v>
      </c>
      <c r="AN6" s="24">
        <f t="shared" si="8"/>
        <v>0</v>
      </c>
      <c r="AO6" s="23">
        <v>1123005</v>
      </c>
      <c r="AP6" s="23" t="str">
        <v>C有限公司</v>
      </c>
      <c r="AQ6" s="24">
        <v>235333.35</v>
      </c>
      <c r="AR6" s="24">
        <v>0</v>
      </c>
      <c r="AS6" s="24">
        <v>0</v>
      </c>
      <c r="AT6" s="24">
        <v>1361700</v>
      </c>
      <c r="AU6" s="24">
        <v>-1126366.6499999999</v>
      </c>
      <c r="AV6" s="24">
        <v>0</v>
      </c>
      <c r="AW6" s="24">
        <f t="shared" si="9"/>
        <v>1126366.6499999999</v>
      </c>
      <c r="AX6" s="24">
        <f t="shared" si="10"/>
        <v>0</v>
      </c>
      <c r="BA6" s="24"/>
      <c r="BB6" s="24"/>
      <c r="BC6" s="24"/>
      <c r="BD6" s="24"/>
      <c r="BE6" s="24"/>
      <c r="BF6" s="24"/>
      <c r="BG6" s="24">
        <f t="shared" si="11"/>
        <v>0</v>
      </c>
      <c r="BH6" s="24">
        <f t="shared" si="12"/>
        <v>0</v>
      </c>
      <c r="BK6" s="24"/>
      <c r="BL6" s="24"/>
      <c r="BM6" s="24"/>
      <c r="BN6" s="24"/>
      <c r="BO6" s="24"/>
      <c r="BP6" s="24"/>
      <c r="BQ6" s="24">
        <f t="shared" si="13"/>
        <v>0</v>
      </c>
      <c r="BR6" s="24">
        <f t="shared" si="14"/>
        <v>0</v>
      </c>
      <c r="BS6" s="23">
        <v>2241004</v>
      </c>
      <c r="BT6" s="23" t="str">
        <v>丁</v>
      </c>
      <c r="BU6" s="24">
        <v>0</v>
      </c>
      <c r="BV6" s="24">
        <v>46739.28</v>
      </c>
      <c r="BW6" s="24">
        <v>0</v>
      </c>
      <c r="BX6" s="24">
        <v>0</v>
      </c>
      <c r="BY6" s="24">
        <v>0</v>
      </c>
      <c r="BZ6" s="24">
        <v>46739.28</v>
      </c>
      <c r="CA6" s="24">
        <f t="shared" si="15"/>
        <v>0</v>
      </c>
      <c r="CB6" s="24">
        <f t="shared" si="16"/>
        <v>46739.28</v>
      </c>
      <c r="CC6" s="24"/>
      <c r="CD6" s="23" t="str">
        <v>C有限公司</v>
      </c>
      <c r="CE6" s="24">
        <f t="shared" si="17"/>
        <v>642499.99000000022</v>
      </c>
      <c r="CG6" s="24">
        <f t="shared" si="18"/>
        <v>0</v>
      </c>
      <c r="CI6" s="24">
        <f t="shared" si="19"/>
        <v>0</v>
      </c>
      <c r="CJ6" s="23" t="str">
        <v>王五</v>
      </c>
      <c r="CK6" s="24">
        <f t="shared" si="20"/>
        <v>82164.360000000015</v>
      </c>
      <c r="CL6" s="23" t="str">
        <v>M有限公司</v>
      </c>
      <c r="CM6" s="24">
        <f t="shared" si="21"/>
        <v>4365231.55</v>
      </c>
      <c r="CO6" s="24">
        <f t="shared" si="22"/>
        <v>0</v>
      </c>
      <c r="CQ6" s="24">
        <f t="shared" si="23"/>
        <v>0</v>
      </c>
      <c r="CR6" s="23" t="str">
        <v>丙</v>
      </c>
      <c r="CS6" s="24">
        <f t="shared" si="24"/>
        <v>53876.38</v>
      </c>
    </row>
    <row r="7" spans="1:97">
      <c r="A7" s="23">
        <v>1122005</v>
      </c>
      <c r="B7" s="23" t="str">
        <v>E有限公司</v>
      </c>
      <c r="C7" s="24">
        <v>550333.49</v>
      </c>
      <c r="D7" s="24">
        <v>0</v>
      </c>
      <c r="E7" s="24">
        <v>1751500</v>
      </c>
      <c r="F7" s="24">
        <v>2009000</v>
      </c>
      <c r="G7" s="24">
        <v>292833.49000000022</v>
      </c>
      <c r="H7" s="24">
        <v>0</v>
      </c>
      <c r="I7" s="24">
        <f t="shared" si="2"/>
        <v>292833.49000000022</v>
      </c>
      <c r="J7" s="24">
        <f t="shared" si="3"/>
        <v>0</v>
      </c>
      <c r="M7" s="24"/>
      <c r="N7" s="24"/>
      <c r="O7" s="24"/>
      <c r="P7" s="24"/>
      <c r="Q7" s="24"/>
      <c r="R7" s="24"/>
      <c r="S7" s="24">
        <f t="shared" si="4"/>
        <v>0</v>
      </c>
      <c r="T7" s="24">
        <f t="shared" si="0"/>
        <v>0</v>
      </c>
      <c r="W7" s="24"/>
      <c r="X7" s="24"/>
      <c r="Y7" s="24"/>
      <c r="Z7" s="24"/>
      <c r="AA7" s="24"/>
      <c r="AB7" s="24"/>
      <c r="AC7" s="24">
        <f t="shared" si="5"/>
        <v>0</v>
      </c>
      <c r="AD7" s="24">
        <f t="shared" si="6"/>
        <v>0</v>
      </c>
      <c r="AG7" s="24"/>
      <c r="AH7" s="24"/>
      <c r="AI7" s="24"/>
      <c r="AJ7" s="24"/>
      <c r="AK7" s="24"/>
      <c r="AL7" s="24"/>
      <c r="AM7" s="24">
        <f t="shared" si="7"/>
        <v>0</v>
      </c>
      <c r="AN7" s="24">
        <f t="shared" si="8"/>
        <v>0</v>
      </c>
      <c r="AO7" s="23">
        <v>1123007</v>
      </c>
      <c r="AP7" s="23" t="str">
        <v>P有限公司</v>
      </c>
      <c r="AQ7" s="24">
        <v>230444.39</v>
      </c>
      <c r="AR7" s="24">
        <v>0</v>
      </c>
      <c r="AS7" s="24">
        <v>0</v>
      </c>
      <c r="AT7" s="24">
        <v>763880</v>
      </c>
      <c r="AU7" s="24">
        <v>-533435.61</v>
      </c>
      <c r="AV7" s="24">
        <v>0</v>
      </c>
      <c r="AW7" s="24">
        <f t="shared" si="9"/>
        <v>533435.61</v>
      </c>
      <c r="AX7" s="24">
        <f t="shared" si="10"/>
        <v>0</v>
      </c>
      <c r="BA7" s="24"/>
      <c r="BB7" s="24"/>
      <c r="BC7" s="24"/>
      <c r="BD7" s="24"/>
      <c r="BE7" s="24"/>
      <c r="BF7" s="24"/>
      <c r="BG7" s="24">
        <f t="shared" si="11"/>
        <v>0</v>
      </c>
      <c r="BH7" s="24">
        <f t="shared" si="12"/>
        <v>0</v>
      </c>
      <c r="BK7" s="24"/>
      <c r="BL7" s="24"/>
      <c r="BM7" s="24"/>
      <c r="BN7" s="24"/>
      <c r="BO7" s="24"/>
      <c r="BP7" s="24"/>
      <c r="BQ7" s="24">
        <f t="shared" si="13"/>
        <v>0</v>
      </c>
      <c r="BR7" s="24">
        <f t="shared" si="14"/>
        <v>0</v>
      </c>
      <c r="BS7" s="23">
        <v>2241005</v>
      </c>
      <c r="BT7" s="23" t="str">
        <v>戊</v>
      </c>
      <c r="BU7" s="24">
        <v>0</v>
      </c>
      <c r="BV7" s="24">
        <v>33809.67</v>
      </c>
      <c r="BW7" s="24">
        <v>0</v>
      </c>
      <c r="BX7" s="24">
        <v>0</v>
      </c>
      <c r="BY7" s="24">
        <v>0</v>
      </c>
      <c r="BZ7" s="24">
        <v>33809.67</v>
      </c>
      <c r="CA7" s="24">
        <f t="shared" si="15"/>
        <v>0</v>
      </c>
      <c r="CB7" s="24">
        <f t="shared" si="16"/>
        <v>33809.67</v>
      </c>
      <c r="CC7" s="24"/>
      <c r="CD7" s="23" t="str">
        <v>D有限公司</v>
      </c>
      <c r="CE7" s="24">
        <f t="shared" si="17"/>
        <v>826988.45</v>
      </c>
      <c r="CG7" s="24">
        <f t="shared" si="18"/>
        <v>0</v>
      </c>
      <c r="CI7" s="24">
        <f t="shared" si="19"/>
        <v>0</v>
      </c>
      <c r="CK7" s="24">
        <f t="shared" si="20"/>
        <v>0</v>
      </c>
      <c r="CL7" s="23" t="str">
        <v>C有限公司</v>
      </c>
      <c r="CM7" s="24">
        <f t="shared" si="21"/>
        <v>1126366.6499999999</v>
      </c>
      <c r="CO7" s="24">
        <f t="shared" si="22"/>
        <v>0</v>
      </c>
      <c r="CQ7" s="24">
        <f t="shared" si="23"/>
        <v>0</v>
      </c>
      <c r="CR7" s="23" t="str">
        <v>丁</v>
      </c>
      <c r="CS7" s="24">
        <f t="shared" si="24"/>
        <v>46739.28</v>
      </c>
    </row>
    <row r="8" spans="1:97">
      <c r="A8" s="23">
        <v>1122006</v>
      </c>
      <c r="B8" s="23" t="str">
        <v>F有限公司</v>
      </c>
      <c r="C8" s="24">
        <v>999200.88</v>
      </c>
      <c r="D8" s="24">
        <v>0</v>
      </c>
      <c r="E8" s="24">
        <v>1197800</v>
      </c>
      <c r="F8" s="24">
        <v>870000</v>
      </c>
      <c r="G8" s="24">
        <v>1327000.8799999999</v>
      </c>
      <c r="H8" s="24">
        <v>0</v>
      </c>
      <c r="I8" s="24">
        <f t="shared" si="2"/>
        <v>1197800</v>
      </c>
      <c r="J8" s="24">
        <f t="shared" si="3"/>
        <v>129200.88</v>
      </c>
      <c r="M8" s="24"/>
      <c r="N8" s="24"/>
      <c r="O8" s="24"/>
      <c r="P8" s="24"/>
      <c r="Q8" s="24"/>
      <c r="R8" s="24"/>
      <c r="S8" s="24">
        <f t="shared" si="4"/>
        <v>0</v>
      </c>
      <c r="T8" s="24">
        <f t="shared" si="0"/>
        <v>0</v>
      </c>
      <c r="W8" s="24"/>
      <c r="X8" s="24"/>
      <c r="Y8" s="24"/>
      <c r="Z8" s="24"/>
      <c r="AA8" s="24"/>
      <c r="AB8" s="24"/>
      <c r="AC8" s="24">
        <f t="shared" si="5"/>
        <v>0</v>
      </c>
      <c r="AD8" s="24">
        <f t="shared" si="6"/>
        <v>0</v>
      </c>
      <c r="AG8" s="24"/>
      <c r="AH8" s="24"/>
      <c r="AI8" s="24"/>
      <c r="AJ8" s="24"/>
      <c r="AK8" s="24"/>
      <c r="AL8" s="24"/>
      <c r="AM8" s="24">
        <f t="shared" si="7"/>
        <v>0</v>
      </c>
      <c r="AN8" s="24">
        <f t="shared" si="8"/>
        <v>0</v>
      </c>
      <c r="AO8" s="23">
        <v>1123008</v>
      </c>
      <c r="AP8" s="23" t="str">
        <v>Q有限公司</v>
      </c>
      <c r="AQ8" s="24">
        <v>201007.99999999977</v>
      </c>
      <c r="AR8" s="24">
        <v>0</v>
      </c>
      <c r="AS8" s="24">
        <v>0</v>
      </c>
      <c r="AT8" s="24">
        <v>908000</v>
      </c>
      <c r="AU8" s="24">
        <v>-706992.00000000023</v>
      </c>
      <c r="AV8" s="24">
        <v>0</v>
      </c>
      <c r="AW8" s="24">
        <f t="shared" si="9"/>
        <v>706992.00000000023</v>
      </c>
      <c r="AX8" s="24">
        <f t="shared" si="10"/>
        <v>0</v>
      </c>
      <c r="BA8" s="24"/>
      <c r="BB8" s="24"/>
      <c r="BC8" s="24"/>
      <c r="BD8" s="24"/>
      <c r="BE8" s="24"/>
      <c r="BF8" s="24"/>
      <c r="BG8" s="24">
        <f t="shared" si="11"/>
        <v>0</v>
      </c>
      <c r="BH8" s="24">
        <f t="shared" si="12"/>
        <v>0</v>
      </c>
      <c r="BK8" s="24"/>
      <c r="BL8" s="24"/>
      <c r="BM8" s="24"/>
      <c r="BN8" s="24"/>
      <c r="BO8" s="24"/>
      <c r="BP8" s="24"/>
      <c r="BQ8" s="24">
        <f t="shared" si="13"/>
        <v>0</v>
      </c>
      <c r="BR8" s="24">
        <f t="shared" si="14"/>
        <v>0</v>
      </c>
      <c r="BS8" s="23">
        <v>2241006</v>
      </c>
      <c r="BT8" s="23" t="str">
        <v>申</v>
      </c>
      <c r="BU8" s="24">
        <v>0</v>
      </c>
      <c r="BV8" s="24">
        <v>28606.34</v>
      </c>
      <c r="BW8" s="24">
        <v>0</v>
      </c>
      <c r="BX8" s="24">
        <v>0</v>
      </c>
      <c r="BY8" s="24">
        <v>0</v>
      </c>
      <c r="BZ8" s="24">
        <v>28606.34</v>
      </c>
      <c r="CA8" s="24">
        <f t="shared" si="15"/>
        <v>0</v>
      </c>
      <c r="CB8" s="24">
        <f t="shared" si="16"/>
        <v>28606.34</v>
      </c>
      <c r="CC8" s="24"/>
      <c r="CD8" s="23" t="str">
        <v>E有限公司</v>
      </c>
      <c r="CE8" s="24">
        <f t="shared" si="17"/>
        <v>292833.49000000022</v>
      </c>
      <c r="CG8" s="24">
        <f t="shared" si="18"/>
        <v>0</v>
      </c>
      <c r="CI8" s="24">
        <f t="shared" si="19"/>
        <v>0</v>
      </c>
      <c r="CK8" s="24">
        <f t="shared" si="20"/>
        <v>0</v>
      </c>
      <c r="CL8" s="23" t="str">
        <v>P有限公司</v>
      </c>
      <c r="CM8" s="24">
        <f t="shared" si="21"/>
        <v>533435.61</v>
      </c>
      <c r="CO8" s="24">
        <f t="shared" si="22"/>
        <v>0</v>
      </c>
      <c r="CQ8" s="24">
        <f t="shared" si="23"/>
        <v>0</v>
      </c>
      <c r="CR8" s="23" t="str">
        <v>戊</v>
      </c>
      <c r="CS8" s="24">
        <f t="shared" si="24"/>
        <v>33809.67</v>
      </c>
    </row>
    <row r="9" spans="1:97">
      <c r="A9" s="23">
        <v>1122007</v>
      </c>
      <c r="B9" s="23" t="str">
        <v>G有限公司</v>
      </c>
      <c r="C9" s="24">
        <v>450055.23</v>
      </c>
      <c r="D9" s="24">
        <v>0</v>
      </c>
      <c r="E9" s="24">
        <v>1209100</v>
      </c>
      <c r="F9" s="24">
        <v>810000</v>
      </c>
      <c r="G9" s="24">
        <v>849155.23</v>
      </c>
      <c r="H9" s="24">
        <v>0</v>
      </c>
      <c r="I9" s="24">
        <f t="shared" si="2"/>
        <v>849155.23</v>
      </c>
      <c r="J9" s="24">
        <f t="shared" si="3"/>
        <v>0</v>
      </c>
      <c r="M9" s="24"/>
      <c r="N9" s="24"/>
      <c r="O9" s="24"/>
      <c r="P9" s="24"/>
      <c r="Q9" s="24"/>
      <c r="R9" s="24"/>
      <c r="S9" s="24">
        <f t="shared" si="4"/>
        <v>0</v>
      </c>
      <c r="T9" s="24">
        <f t="shared" si="0"/>
        <v>0</v>
      </c>
      <c r="W9" s="24"/>
      <c r="X9" s="24"/>
      <c r="Y9" s="24"/>
      <c r="Z9" s="24"/>
      <c r="AA9" s="24"/>
      <c r="AB9" s="24"/>
      <c r="AC9" s="24">
        <f t="shared" si="5"/>
        <v>0</v>
      </c>
      <c r="AD9" s="24">
        <f t="shared" si="6"/>
        <v>0</v>
      </c>
      <c r="AG9" s="24"/>
      <c r="AH9" s="24"/>
      <c r="AI9" s="24"/>
      <c r="AJ9" s="24"/>
      <c r="AK9" s="24"/>
      <c r="AL9" s="24"/>
      <c r="AM9" s="24">
        <f t="shared" si="7"/>
        <v>0</v>
      </c>
      <c r="AN9" s="24">
        <f t="shared" si="8"/>
        <v>0</v>
      </c>
      <c r="AO9" s="23">
        <v>2202001</v>
      </c>
      <c r="AP9" s="23" t="str">
        <v>T有限公司</v>
      </c>
      <c r="AQ9" s="24">
        <v>0</v>
      </c>
      <c r="AR9" s="24">
        <v>566399.29</v>
      </c>
      <c r="AS9" s="24">
        <v>0</v>
      </c>
      <c r="AT9" s="24">
        <v>1566604</v>
      </c>
      <c r="AU9" s="24">
        <v>0</v>
      </c>
      <c r="AV9" s="24">
        <v>2133003.29</v>
      </c>
      <c r="AW9" s="24">
        <f t="shared" si="9"/>
        <v>1566604</v>
      </c>
      <c r="AX9" s="24">
        <f t="shared" si="10"/>
        <v>566399.29</v>
      </c>
      <c r="BA9" s="24"/>
      <c r="BB9" s="24"/>
      <c r="BC9" s="24"/>
      <c r="BD9" s="24"/>
      <c r="BE9" s="24"/>
      <c r="BF9" s="24"/>
      <c r="BG9" s="24">
        <f t="shared" si="11"/>
        <v>0</v>
      </c>
      <c r="BH9" s="24">
        <f t="shared" si="12"/>
        <v>0</v>
      </c>
      <c r="BK9" s="24"/>
      <c r="BL9" s="24"/>
      <c r="BM9" s="24"/>
      <c r="BN9" s="24"/>
      <c r="BO9" s="24"/>
      <c r="BP9" s="24"/>
      <c r="BQ9" s="24">
        <f t="shared" si="13"/>
        <v>0</v>
      </c>
      <c r="BR9" s="24">
        <f t="shared" si="14"/>
        <v>0</v>
      </c>
      <c r="BS9" s="23">
        <v>2241007</v>
      </c>
      <c r="BT9" s="23" t="str">
        <v>亥</v>
      </c>
      <c r="BU9" s="24">
        <v>0</v>
      </c>
      <c r="BV9" s="24">
        <v>52692.19</v>
      </c>
      <c r="BW9" s="24">
        <v>7000</v>
      </c>
      <c r="BX9" s="24">
        <v>0</v>
      </c>
      <c r="BY9" s="24">
        <v>0</v>
      </c>
      <c r="BZ9" s="24">
        <v>45692.19</v>
      </c>
      <c r="CA9" s="24">
        <f t="shared" si="15"/>
        <v>0</v>
      </c>
      <c r="CB9" s="24">
        <f t="shared" si="16"/>
        <v>45692.19</v>
      </c>
      <c r="CC9" s="24"/>
      <c r="CD9" s="23" t="str">
        <v>F有限公司</v>
      </c>
      <c r="CE9" s="24">
        <f t="shared" si="17"/>
        <v>1327000.8799999999</v>
      </c>
      <c r="CG9" s="24">
        <f t="shared" si="18"/>
        <v>0</v>
      </c>
      <c r="CI9" s="24">
        <f t="shared" si="19"/>
        <v>0</v>
      </c>
      <c r="CK9" s="24">
        <f t="shared" si="20"/>
        <v>0</v>
      </c>
      <c r="CL9" s="23" t="str">
        <v>Q有限公司</v>
      </c>
      <c r="CM9" s="24">
        <f t="shared" si="21"/>
        <v>706992.00000000023</v>
      </c>
      <c r="CO9" s="24">
        <f t="shared" si="22"/>
        <v>0</v>
      </c>
      <c r="CQ9" s="24">
        <f t="shared" si="23"/>
        <v>0</v>
      </c>
      <c r="CR9" s="23" t="str">
        <v>申</v>
      </c>
      <c r="CS9" s="24">
        <f t="shared" si="24"/>
        <v>28606.34</v>
      </c>
    </row>
    <row r="10" spans="1:97">
      <c r="A10" s="23">
        <v>1122008</v>
      </c>
      <c r="B10" s="23" t="str">
        <v>H有限公司</v>
      </c>
      <c r="C10" s="24">
        <v>555455.34</v>
      </c>
      <c r="D10" s="24">
        <v>0</v>
      </c>
      <c r="E10" s="24">
        <v>1220400</v>
      </c>
      <c r="F10" s="24">
        <v>770000</v>
      </c>
      <c r="G10" s="24">
        <v>1005855.3399999999</v>
      </c>
      <c r="H10" s="24">
        <v>0</v>
      </c>
      <c r="I10" s="24">
        <f t="shared" si="2"/>
        <v>1005855.3399999999</v>
      </c>
      <c r="J10" s="24">
        <f t="shared" si="3"/>
        <v>0</v>
      </c>
      <c r="M10" s="24"/>
      <c r="N10" s="24"/>
      <c r="O10" s="24"/>
      <c r="P10" s="24"/>
      <c r="Q10" s="24"/>
      <c r="R10" s="24"/>
      <c r="S10" s="24">
        <f t="shared" si="4"/>
        <v>0</v>
      </c>
      <c r="T10" s="24">
        <f t="shared" si="0"/>
        <v>0</v>
      </c>
      <c r="W10" s="24"/>
      <c r="X10" s="24"/>
      <c r="Y10" s="24"/>
      <c r="Z10" s="24"/>
      <c r="AA10" s="24"/>
      <c r="AB10" s="24"/>
      <c r="AC10" s="24">
        <f t="shared" si="5"/>
        <v>0</v>
      </c>
      <c r="AD10" s="24">
        <f t="shared" si="6"/>
        <v>0</v>
      </c>
      <c r="AG10" s="24"/>
      <c r="AH10" s="24"/>
      <c r="AI10" s="24"/>
      <c r="AJ10" s="24"/>
      <c r="AK10" s="24"/>
      <c r="AL10" s="24"/>
      <c r="AM10" s="24">
        <f t="shared" si="7"/>
        <v>0</v>
      </c>
      <c r="AN10" s="24">
        <f t="shared" si="8"/>
        <v>0</v>
      </c>
      <c r="AO10" s="23">
        <v>2202002</v>
      </c>
      <c r="AP10" s="23" t="str">
        <v>U有限公司</v>
      </c>
      <c r="AQ10" s="24">
        <v>0</v>
      </c>
      <c r="AR10" s="24">
        <v>688466.23</v>
      </c>
      <c r="AS10" s="24">
        <v>0</v>
      </c>
      <c r="AT10" s="24">
        <v>553700</v>
      </c>
      <c r="AU10" s="24">
        <v>0</v>
      </c>
      <c r="AV10" s="24">
        <v>1242166.23</v>
      </c>
      <c r="AW10" s="24">
        <f t="shared" si="9"/>
        <v>553700</v>
      </c>
      <c r="AX10" s="24">
        <f t="shared" si="10"/>
        <v>688466.23</v>
      </c>
      <c r="BA10" s="24"/>
      <c r="BB10" s="24"/>
      <c r="BC10" s="24"/>
      <c r="BD10" s="24"/>
      <c r="BE10" s="24"/>
      <c r="BF10" s="24"/>
      <c r="BG10" s="24">
        <f t="shared" si="11"/>
        <v>0</v>
      </c>
      <c r="BH10" s="24">
        <f t="shared" si="12"/>
        <v>0</v>
      </c>
      <c r="BK10" s="24"/>
      <c r="BL10" s="24"/>
      <c r="BM10" s="24"/>
      <c r="BN10" s="24"/>
      <c r="BO10" s="24"/>
      <c r="BP10" s="24"/>
      <c r="BQ10" s="24">
        <f t="shared" si="13"/>
        <v>0</v>
      </c>
      <c r="BR10" s="24">
        <f t="shared" si="14"/>
        <v>0</v>
      </c>
      <c r="BU10" s="24"/>
      <c r="BV10" s="24"/>
      <c r="BW10" s="24"/>
      <c r="BX10" s="24"/>
      <c r="BY10" s="24"/>
      <c r="BZ10" s="24"/>
      <c r="CA10" s="24">
        <f t="shared" si="15"/>
        <v>0</v>
      </c>
      <c r="CB10" s="24">
        <f t="shared" si="16"/>
        <v>0</v>
      </c>
      <c r="CC10" s="24"/>
      <c r="CD10" s="23" t="str">
        <v>G有限公司</v>
      </c>
      <c r="CE10" s="24">
        <f t="shared" si="17"/>
        <v>849155.23</v>
      </c>
      <c r="CG10" s="24">
        <f t="shared" si="18"/>
        <v>0</v>
      </c>
      <c r="CI10" s="24">
        <f t="shared" si="19"/>
        <v>0</v>
      </c>
      <c r="CK10" s="24">
        <f t="shared" si="20"/>
        <v>0</v>
      </c>
      <c r="CL10" s="23" t="str">
        <v>T有限公司</v>
      </c>
      <c r="CM10" s="24">
        <f t="shared" si="21"/>
        <v>2133003.29</v>
      </c>
      <c r="CO10" s="24">
        <f t="shared" si="22"/>
        <v>0</v>
      </c>
      <c r="CQ10" s="24">
        <f t="shared" si="23"/>
        <v>0</v>
      </c>
      <c r="CR10" s="23" t="str">
        <v>亥</v>
      </c>
      <c r="CS10" s="24">
        <f t="shared" si="24"/>
        <v>45692.19</v>
      </c>
    </row>
    <row r="11" spans="1:97">
      <c r="A11" s="23">
        <v>1122009</v>
      </c>
      <c r="B11" s="23" t="str">
        <v>I有限公司</v>
      </c>
      <c r="C11" s="24">
        <v>566229.43000000005</v>
      </c>
      <c r="D11" s="24">
        <v>0</v>
      </c>
      <c r="E11" s="24">
        <v>1231700</v>
      </c>
      <c r="F11" s="24">
        <v>880000</v>
      </c>
      <c r="G11" s="24">
        <v>917929.43000000017</v>
      </c>
      <c r="H11" s="24">
        <v>0</v>
      </c>
      <c r="I11" s="24">
        <f t="shared" si="2"/>
        <v>917929.43000000017</v>
      </c>
      <c r="J11" s="24">
        <f t="shared" si="3"/>
        <v>0</v>
      </c>
      <c r="M11" s="24"/>
      <c r="N11" s="24"/>
      <c r="O11" s="24"/>
      <c r="P11" s="24"/>
      <c r="Q11" s="24"/>
      <c r="R11" s="24"/>
      <c r="S11" s="24">
        <f t="shared" si="4"/>
        <v>0</v>
      </c>
      <c r="T11" s="24">
        <f t="shared" si="0"/>
        <v>0</v>
      </c>
      <c r="W11" s="24"/>
      <c r="X11" s="24"/>
      <c r="Y11" s="24"/>
      <c r="Z11" s="24"/>
      <c r="AA11" s="24"/>
      <c r="AB11" s="24"/>
      <c r="AC11" s="24">
        <f t="shared" si="5"/>
        <v>0</v>
      </c>
      <c r="AD11" s="24">
        <f t="shared" si="6"/>
        <v>0</v>
      </c>
      <c r="AG11" s="24"/>
      <c r="AH11" s="24"/>
      <c r="AI11" s="24"/>
      <c r="AJ11" s="24"/>
      <c r="AK11" s="24"/>
      <c r="AL11" s="24"/>
      <c r="AM11" s="24">
        <f t="shared" si="7"/>
        <v>0</v>
      </c>
      <c r="AN11" s="24">
        <f t="shared" si="8"/>
        <v>0</v>
      </c>
      <c r="AO11" s="23">
        <v>2202003</v>
      </c>
      <c r="AP11" s="23" t="str">
        <v>M有限公司</v>
      </c>
      <c r="AQ11" s="24">
        <v>0</v>
      </c>
      <c r="AR11" s="24">
        <v>599799.87</v>
      </c>
      <c r="AS11" s="24">
        <v>0</v>
      </c>
      <c r="AT11" s="24">
        <v>3618599</v>
      </c>
      <c r="AU11" s="24">
        <v>0</v>
      </c>
      <c r="AV11" s="24">
        <v>4218398.87</v>
      </c>
      <c r="AW11" s="24">
        <f t="shared" si="9"/>
        <v>3618599</v>
      </c>
      <c r="AX11" s="24">
        <f t="shared" si="10"/>
        <v>599799.87</v>
      </c>
      <c r="BA11" s="24"/>
      <c r="BB11" s="24"/>
      <c r="BC11" s="24"/>
      <c r="BD11" s="24"/>
      <c r="BE11" s="24"/>
      <c r="BF11" s="24"/>
      <c r="BG11" s="24">
        <f t="shared" si="11"/>
        <v>0</v>
      </c>
      <c r="BH11" s="24">
        <f t="shared" si="12"/>
        <v>0</v>
      </c>
      <c r="BK11" s="24"/>
      <c r="BL11" s="24"/>
      <c r="BM11" s="24"/>
      <c r="BN11" s="24"/>
      <c r="BO11" s="24"/>
      <c r="BP11" s="24"/>
      <c r="BQ11" s="24">
        <f t="shared" si="13"/>
        <v>0</v>
      </c>
      <c r="BR11" s="24">
        <f t="shared" si="14"/>
        <v>0</v>
      </c>
      <c r="BU11" s="24"/>
      <c r="BV11" s="24"/>
      <c r="BW11" s="24"/>
      <c r="BX11" s="24"/>
      <c r="BY11" s="24"/>
      <c r="BZ11" s="24"/>
      <c r="CA11" s="24">
        <f t="shared" si="15"/>
        <v>0</v>
      </c>
      <c r="CB11" s="24">
        <f t="shared" si="16"/>
        <v>0</v>
      </c>
      <c r="CC11" s="24"/>
      <c r="CD11" s="23" t="str">
        <v>H有限公司</v>
      </c>
      <c r="CE11" s="24">
        <f t="shared" si="17"/>
        <v>1005855.3399999999</v>
      </c>
      <c r="CG11" s="24">
        <f t="shared" si="18"/>
        <v>0</v>
      </c>
      <c r="CI11" s="24">
        <f t="shared" si="19"/>
        <v>0</v>
      </c>
      <c r="CK11" s="24">
        <f t="shared" si="20"/>
        <v>0</v>
      </c>
      <c r="CL11" s="23" t="str">
        <v>U有限公司</v>
      </c>
      <c r="CM11" s="24">
        <f t="shared" si="21"/>
        <v>1242166.23</v>
      </c>
      <c r="CO11" s="24">
        <f t="shared" si="22"/>
        <v>0</v>
      </c>
      <c r="CQ11" s="24">
        <f t="shared" si="23"/>
        <v>0</v>
      </c>
      <c r="CS11" s="24">
        <f t="shared" si="24"/>
        <v>0</v>
      </c>
    </row>
    <row r="12" spans="1:97">
      <c r="A12" s="23">
        <v>1122010</v>
      </c>
      <c r="B12" s="23" t="str">
        <v>J有限公司</v>
      </c>
      <c r="C12" s="24">
        <v>526516.34000000078</v>
      </c>
      <c r="D12" s="24">
        <v>0</v>
      </c>
      <c r="E12" s="24">
        <v>1265600</v>
      </c>
      <c r="F12" s="24">
        <v>980000</v>
      </c>
      <c r="G12" s="24">
        <v>812116.34</v>
      </c>
      <c r="H12" s="24">
        <v>0</v>
      </c>
      <c r="I12" s="24">
        <f t="shared" si="2"/>
        <v>812116.34</v>
      </c>
      <c r="J12" s="24">
        <f t="shared" si="3"/>
        <v>0</v>
      </c>
      <c r="M12" s="24"/>
      <c r="N12" s="24"/>
      <c r="O12" s="24"/>
      <c r="P12" s="24"/>
      <c r="Q12" s="24"/>
      <c r="R12" s="24"/>
      <c r="S12" s="24">
        <f t="shared" si="4"/>
        <v>0</v>
      </c>
      <c r="T12" s="24">
        <f t="shared" si="0"/>
        <v>0</v>
      </c>
      <c r="W12" s="24"/>
      <c r="X12" s="24"/>
      <c r="Y12" s="24"/>
      <c r="Z12" s="24"/>
      <c r="AA12" s="24"/>
      <c r="AB12" s="24"/>
      <c r="AC12" s="24">
        <f t="shared" si="5"/>
        <v>0</v>
      </c>
      <c r="AD12" s="24">
        <f t="shared" si="6"/>
        <v>0</v>
      </c>
      <c r="AG12" s="24"/>
      <c r="AH12" s="24"/>
      <c r="AI12" s="24"/>
      <c r="AJ12" s="24"/>
      <c r="AK12" s="24"/>
      <c r="AL12" s="24"/>
      <c r="AM12" s="24">
        <f t="shared" si="7"/>
        <v>0</v>
      </c>
      <c r="AN12" s="24">
        <f t="shared" si="8"/>
        <v>0</v>
      </c>
      <c r="AO12" s="23">
        <v>2202004</v>
      </c>
      <c r="AP12" s="23" t="str">
        <v>V有限公司</v>
      </c>
      <c r="AQ12" s="24">
        <v>0</v>
      </c>
      <c r="AR12" s="24">
        <v>344886.38</v>
      </c>
      <c r="AS12" s="24">
        <v>0</v>
      </c>
      <c r="AT12" s="24">
        <v>1352135</v>
      </c>
      <c r="AU12" s="24">
        <v>0</v>
      </c>
      <c r="AV12" s="24">
        <v>1697021.38</v>
      </c>
      <c r="AW12" s="24">
        <f t="shared" si="9"/>
        <v>1352135</v>
      </c>
      <c r="AX12" s="24">
        <f t="shared" si="10"/>
        <v>344886.38</v>
      </c>
      <c r="BA12" s="24"/>
      <c r="BB12" s="24"/>
      <c r="BC12" s="24"/>
      <c r="BD12" s="24"/>
      <c r="BE12" s="24"/>
      <c r="BF12" s="24"/>
      <c r="BG12" s="24">
        <f t="shared" si="11"/>
        <v>0</v>
      </c>
      <c r="BH12" s="24">
        <f t="shared" si="12"/>
        <v>0</v>
      </c>
      <c r="BK12" s="24"/>
      <c r="BL12" s="24"/>
      <c r="BM12" s="24"/>
      <c r="BN12" s="24"/>
      <c r="BO12" s="24"/>
      <c r="BP12" s="24"/>
      <c r="BQ12" s="24">
        <f t="shared" si="13"/>
        <v>0</v>
      </c>
      <c r="BR12" s="24">
        <f t="shared" si="14"/>
        <v>0</v>
      </c>
      <c r="BU12" s="24"/>
      <c r="BV12" s="24"/>
      <c r="BW12" s="24"/>
      <c r="BX12" s="24"/>
      <c r="BY12" s="24"/>
      <c r="BZ12" s="24"/>
      <c r="CA12" s="24">
        <f t="shared" si="15"/>
        <v>0</v>
      </c>
      <c r="CB12" s="24">
        <f t="shared" si="16"/>
        <v>0</v>
      </c>
      <c r="CC12" s="24"/>
      <c r="CD12" s="23" t="str">
        <v>I有限公司</v>
      </c>
      <c r="CE12" s="24">
        <f t="shared" si="17"/>
        <v>917929.43000000017</v>
      </c>
      <c r="CG12" s="24">
        <f t="shared" si="18"/>
        <v>0</v>
      </c>
      <c r="CI12" s="24">
        <f t="shared" si="19"/>
        <v>0</v>
      </c>
      <c r="CK12" s="24">
        <f t="shared" si="20"/>
        <v>0</v>
      </c>
      <c r="CL12" s="23" t="str">
        <v>V有限公司</v>
      </c>
      <c r="CM12" s="24">
        <f t="shared" si="21"/>
        <v>1697021.38</v>
      </c>
      <c r="CO12" s="24">
        <f t="shared" si="22"/>
        <v>0</v>
      </c>
      <c r="CQ12" s="24">
        <f t="shared" si="23"/>
        <v>0</v>
      </c>
      <c r="CS12" s="24">
        <f t="shared" si="24"/>
        <v>0</v>
      </c>
    </row>
    <row r="13" spans="1:97">
      <c r="I13" s="24">
        <f t="shared" si="2"/>
        <v>0</v>
      </c>
      <c r="J13" s="24">
        <f t="shared" si="3"/>
        <v>0</v>
      </c>
      <c r="M13" s="24"/>
      <c r="N13" s="24"/>
      <c r="O13" s="24"/>
      <c r="P13" s="24"/>
      <c r="Q13" s="24"/>
      <c r="R13" s="24"/>
      <c r="S13" s="24">
        <f t="shared" si="4"/>
        <v>0</v>
      </c>
      <c r="T13" s="24">
        <f t="shared" si="0"/>
        <v>0</v>
      </c>
      <c r="W13" s="24"/>
      <c r="X13" s="24"/>
      <c r="Y13" s="24"/>
      <c r="Z13" s="24"/>
      <c r="AA13" s="24"/>
      <c r="AB13" s="24"/>
      <c r="AC13" s="24">
        <f t="shared" si="5"/>
        <v>0</v>
      </c>
      <c r="AD13" s="24">
        <f t="shared" si="6"/>
        <v>0</v>
      </c>
      <c r="AG13" s="24"/>
      <c r="AH13" s="24"/>
      <c r="AI13" s="24"/>
      <c r="AJ13" s="24"/>
      <c r="AK13" s="24"/>
      <c r="AL13" s="24"/>
      <c r="AM13" s="24">
        <f t="shared" si="7"/>
        <v>0</v>
      </c>
      <c r="AN13" s="24">
        <f t="shared" si="8"/>
        <v>0</v>
      </c>
      <c r="AO13" s="23">
        <v>2202005</v>
      </c>
      <c r="AP13" s="23" t="str">
        <v>W有限公司</v>
      </c>
      <c r="AQ13" s="24">
        <v>0</v>
      </c>
      <c r="AR13" s="24">
        <v>588952.94999999984</v>
      </c>
      <c r="AS13" s="24">
        <v>640000</v>
      </c>
      <c r="AT13" s="24">
        <v>1003000</v>
      </c>
      <c r="AU13" s="24">
        <v>0</v>
      </c>
      <c r="AV13" s="24">
        <v>951952.94999999972</v>
      </c>
      <c r="AW13" s="24">
        <f t="shared" si="9"/>
        <v>951952.94999999972</v>
      </c>
      <c r="AX13" s="24">
        <f t="shared" si="10"/>
        <v>0</v>
      </c>
      <c r="BA13" s="24"/>
      <c r="BB13" s="24"/>
      <c r="BC13" s="24"/>
      <c r="BD13" s="24"/>
      <c r="BE13" s="24"/>
      <c r="BF13" s="24"/>
      <c r="BG13" s="24">
        <f t="shared" si="11"/>
        <v>0</v>
      </c>
      <c r="BH13" s="24">
        <f t="shared" si="12"/>
        <v>0</v>
      </c>
      <c r="BK13" s="24"/>
      <c r="BL13" s="24"/>
      <c r="BM13" s="24"/>
      <c r="BN13" s="24"/>
      <c r="BO13" s="24"/>
      <c r="BP13" s="24"/>
      <c r="BQ13" s="24">
        <f t="shared" si="13"/>
        <v>0</v>
      </c>
      <c r="BR13" s="24">
        <f t="shared" si="14"/>
        <v>0</v>
      </c>
      <c r="BU13" s="24"/>
      <c r="BV13" s="24"/>
      <c r="BW13" s="24"/>
      <c r="BX13" s="24"/>
      <c r="BY13" s="24"/>
      <c r="BZ13" s="24"/>
      <c r="CA13" s="24">
        <f t="shared" si="15"/>
        <v>0</v>
      </c>
      <c r="CB13" s="24">
        <f t="shared" si="16"/>
        <v>0</v>
      </c>
      <c r="CC13" s="24"/>
      <c r="CD13" s="23" t="str">
        <v>J有限公司</v>
      </c>
      <c r="CE13" s="24">
        <f t="shared" si="17"/>
        <v>812116.34</v>
      </c>
      <c r="CG13" s="24">
        <f t="shared" si="18"/>
        <v>0</v>
      </c>
      <c r="CI13" s="24">
        <f t="shared" si="19"/>
        <v>0</v>
      </c>
      <c r="CK13" s="24">
        <f t="shared" si="20"/>
        <v>0</v>
      </c>
      <c r="CL13" s="23" t="str">
        <v>W有限公司</v>
      </c>
      <c r="CM13" s="24">
        <f t="shared" si="21"/>
        <v>951952.94999999972</v>
      </c>
      <c r="CO13" s="24">
        <f t="shared" si="22"/>
        <v>0</v>
      </c>
      <c r="CQ13" s="24">
        <f t="shared" si="23"/>
        <v>0</v>
      </c>
      <c r="CS13" s="24">
        <f t="shared" si="24"/>
        <v>0</v>
      </c>
    </row>
    <row r="14" spans="1:97">
      <c r="I14" s="24">
        <f t="shared" si="2"/>
        <v>0</v>
      </c>
      <c r="J14" s="24">
        <f t="shared" si="3"/>
        <v>0</v>
      </c>
      <c r="M14" s="24"/>
      <c r="N14" s="24"/>
      <c r="O14" s="24"/>
      <c r="P14" s="24"/>
      <c r="Q14" s="24"/>
      <c r="R14" s="24"/>
      <c r="S14" s="24">
        <f t="shared" si="4"/>
        <v>0</v>
      </c>
      <c r="T14" s="24">
        <f t="shared" si="0"/>
        <v>0</v>
      </c>
      <c r="W14" s="24"/>
      <c r="X14" s="24"/>
      <c r="Y14" s="24"/>
      <c r="Z14" s="24"/>
      <c r="AA14" s="24"/>
      <c r="AB14" s="24"/>
      <c r="AC14" s="24">
        <f t="shared" si="5"/>
        <v>0</v>
      </c>
      <c r="AD14" s="24">
        <f t="shared" si="6"/>
        <v>0</v>
      </c>
      <c r="AG14" s="24"/>
      <c r="AH14" s="24"/>
      <c r="AI14" s="24"/>
      <c r="AJ14" s="24"/>
      <c r="AK14" s="24"/>
      <c r="AL14" s="24"/>
      <c r="AM14" s="24">
        <f t="shared" si="7"/>
        <v>0</v>
      </c>
      <c r="AN14" s="24">
        <f t="shared" si="8"/>
        <v>0</v>
      </c>
      <c r="AO14" s="23">
        <v>2202006</v>
      </c>
      <c r="AP14" s="23" t="str">
        <v>X有限公司</v>
      </c>
      <c r="AQ14" s="24">
        <v>0</v>
      </c>
      <c r="AR14" s="24">
        <v>677366.39</v>
      </c>
      <c r="AS14" s="24">
        <v>0</v>
      </c>
      <c r="AT14" s="24">
        <v>1205385</v>
      </c>
      <c r="AU14" s="24">
        <v>0</v>
      </c>
      <c r="AV14" s="24">
        <v>1882751.3900000001</v>
      </c>
      <c r="AW14" s="24">
        <f t="shared" si="9"/>
        <v>1205385</v>
      </c>
      <c r="AX14" s="24">
        <f t="shared" si="10"/>
        <v>677366.39</v>
      </c>
      <c r="BA14" s="24"/>
      <c r="BB14" s="24"/>
      <c r="BC14" s="24"/>
      <c r="BD14" s="24"/>
      <c r="BE14" s="24"/>
      <c r="BF14" s="24"/>
      <c r="BG14" s="24">
        <f t="shared" si="11"/>
        <v>0</v>
      </c>
      <c r="BH14" s="24">
        <f t="shared" si="12"/>
        <v>0</v>
      </c>
      <c r="BK14" s="24"/>
      <c r="BL14" s="24"/>
      <c r="BM14" s="24"/>
      <c r="BN14" s="24"/>
      <c r="BO14" s="24"/>
      <c r="BP14" s="24"/>
      <c r="BQ14" s="24">
        <f t="shared" si="13"/>
        <v>0</v>
      </c>
      <c r="BR14" s="24">
        <f t="shared" si="14"/>
        <v>0</v>
      </c>
      <c r="BU14" s="24"/>
      <c r="BV14" s="24"/>
      <c r="BW14" s="24"/>
      <c r="BX14" s="24"/>
      <c r="BY14" s="24"/>
      <c r="BZ14" s="24"/>
      <c r="CA14" s="24">
        <f t="shared" si="15"/>
        <v>0</v>
      </c>
      <c r="CB14" s="24">
        <f t="shared" si="16"/>
        <v>0</v>
      </c>
      <c r="CC14" s="24"/>
      <c r="CE14" s="24">
        <f t="shared" si="17"/>
        <v>0</v>
      </c>
      <c r="CG14" s="24">
        <f t="shared" si="18"/>
        <v>0</v>
      </c>
      <c r="CI14" s="24">
        <f t="shared" si="19"/>
        <v>0</v>
      </c>
      <c r="CK14" s="24">
        <f t="shared" si="20"/>
        <v>0</v>
      </c>
      <c r="CL14" s="23" t="str">
        <v>X有限公司</v>
      </c>
      <c r="CM14" s="24">
        <f t="shared" si="21"/>
        <v>1882751.3900000001</v>
      </c>
      <c r="CO14" s="24">
        <f t="shared" si="22"/>
        <v>0</v>
      </c>
      <c r="CQ14" s="24">
        <f t="shared" si="23"/>
        <v>0</v>
      </c>
      <c r="CS14" s="24">
        <f t="shared" si="24"/>
        <v>0</v>
      </c>
    </row>
    <row r="15" spans="1:97">
      <c r="I15" s="24">
        <f t="shared" si="2"/>
        <v>0</v>
      </c>
      <c r="J15" s="24">
        <f t="shared" si="3"/>
        <v>0</v>
      </c>
      <c r="M15" s="24"/>
      <c r="N15" s="24"/>
      <c r="O15" s="24"/>
      <c r="P15" s="24"/>
      <c r="Q15" s="24"/>
      <c r="R15" s="24"/>
      <c r="S15" s="24">
        <f t="shared" si="4"/>
        <v>0</v>
      </c>
      <c r="T15" s="24">
        <f t="shared" si="0"/>
        <v>0</v>
      </c>
      <c r="W15" s="24"/>
      <c r="X15" s="24"/>
      <c r="Y15" s="24"/>
      <c r="Z15" s="24"/>
      <c r="AA15" s="24"/>
      <c r="AB15" s="24"/>
      <c r="AC15" s="24">
        <f t="shared" si="5"/>
        <v>0</v>
      </c>
      <c r="AD15" s="24">
        <f t="shared" si="6"/>
        <v>0</v>
      </c>
      <c r="AG15" s="24"/>
      <c r="AH15" s="24"/>
      <c r="AI15" s="24"/>
      <c r="AJ15" s="24"/>
      <c r="AK15" s="24"/>
      <c r="AL15" s="24"/>
      <c r="AM15" s="24">
        <f t="shared" si="7"/>
        <v>0</v>
      </c>
      <c r="AN15" s="24">
        <f t="shared" si="8"/>
        <v>0</v>
      </c>
      <c r="AO15" s="23">
        <v>2202007</v>
      </c>
      <c r="AP15" s="23" t="str">
        <v>N有限公司</v>
      </c>
      <c r="AQ15" s="24">
        <v>0</v>
      </c>
      <c r="AR15" s="24">
        <v>788776.49</v>
      </c>
      <c r="AS15" s="24">
        <v>720000</v>
      </c>
      <c r="AT15" s="24">
        <v>420360</v>
      </c>
      <c r="AU15" s="24">
        <v>0</v>
      </c>
      <c r="AV15" s="24">
        <v>489136.49</v>
      </c>
      <c r="AW15" s="24">
        <f t="shared" si="9"/>
        <v>420360</v>
      </c>
      <c r="AX15" s="24">
        <f t="shared" si="10"/>
        <v>68776.489999999991</v>
      </c>
      <c r="BA15" s="24"/>
      <c r="BB15" s="24"/>
      <c r="BC15" s="24"/>
      <c r="BD15" s="24"/>
      <c r="BE15" s="24"/>
      <c r="BF15" s="24"/>
      <c r="BG15" s="24">
        <f t="shared" si="11"/>
        <v>0</v>
      </c>
      <c r="BH15" s="24">
        <f t="shared" si="12"/>
        <v>0</v>
      </c>
      <c r="BK15" s="24"/>
      <c r="BL15" s="24"/>
      <c r="BM15" s="24"/>
      <c r="BN15" s="24"/>
      <c r="BO15" s="24"/>
      <c r="BP15" s="24"/>
      <c r="BQ15" s="24">
        <f t="shared" si="13"/>
        <v>0</v>
      </c>
      <c r="BR15" s="24">
        <f t="shared" si="14"/>
        <v>0</v>
      </c>
      <c r="BU15" s="24"/>
      <c r="BV15" s="24"/>
      <c r="BW15" s="24"/>
      <c r="BX15" s="24"/>
      <c r="BY15" s="24"/>
      <c r="BZ15" s="24"/>
      <c r="CA15" s="24">
        <f t="shared" si="15"/>
        <v>0</v>
      </c>
      <c r="CB15" s="24">
        <f t="shared" si="16"/>
        <v>0</v>
      </c>
      <c r="CC15" s="24"/>
      <c r="CE15" s="24">
        <f t="shared" si="17"/>
        <v>0</v>
      </c>
      <c r="CG15" s="24">
        <f t="shared" si="18"/>
        <v>0</v>
      </c>
      <c r="CI15" s="24">
        <f t="shared" si="19"/>
        <v>0</v>
      </c>
      <c r="CK15" s="24">
        <f t="shared" si="20"/>
        <v>0</v>
      </c>
      <c r="CL15" s="23" t="str">
        <v>N有限公司</v>
      </c>
      <c r="CM15" s="24">
        <f t="shared" si="21"/>
        <v>154547.58999999997</v>
      </c>
      <c r="CO15" s="24">
        <f t="shared" si="22"/>
        <v>0</v>
      </c>
      <c r="CQ15" s="24">
        <f t="shared" si="23"/>
        <v>0</v>
      </c>
      <c r="CS15" s="24">
        <f t="shared" si="24"/>
        <v>0</v>
      </c>
    </row>
    <row r="16" spans="1:97">
      <c r="I16" s="24">
        <f t="shared" si="2"/>
        <v>0</v>
      </c>
      <c r="J16" s="24">
        <f t="shared" si="3"/>
        <v>0</v>
      </c>
      <c r="M16" s="24"/>
      <c r="N16" s="24"/>
      <c r="O16" s="24"/>
      <c r="P16" s="24"/>
      <c r="Q16" s="24"/>
      <c r="R16" s="24"/>
      <c r="S16" s="24">
        <f t="shared" si="4"/>
        <v>0</v>
      </c>
      <c r="T16" s="24">
        <f t="shared" si="0"/>
        <v>0</v>
      </c>
      <c r="W16" s="24"/>
      <c r="X16" s="24"/>
      <c r="Y16" s="24"/>
      <c r="Z16" s="24"/>
      <c r="AA16" s="24"/>
      <c r="AB16" s="24"/>
      <c r="AC16" s="24">
        <f t="shared" si="5"/>
        <v>0</v>
      </c>
      <c r="AD16" s="24">
        <f t="shared" si="6"/>
        <v>0</v>
      </c>
      <c r="AG16" s="24"/>
      <c r="AH16" s="24"/>
      <c r="AI16" s="24"/>
      <c r="AJ16" s="24"/>
      <c r="AK16" s="24"/>
      <c r="AL16" s="24"/>
      <c r="AM16" s="24">
        <f t="shared" si="7"/>
        <v>0</v>
      </c>
      <c r="AN16" s="24">
        <f t="shared" si="8"/>
        <v>0</v>
      </c>
      <c r="AO16" s="23">
        <v>2202008</v>
      </c>
      <c r="AP16" s="23" t="str">
        <v>Y有限公司</v>
      </c>
      <c r="AQ16" s="24">
        <v>0</v>
      </c>
      <c r="AR16" s="24">
        <v>585576.87</v>
      </c>
      <c r="AS16" s="24">
        <v>820000</v>
      </c>
      <c r="AT16" s="24">
        <v>524320</v>
      </c>
      <c r="AU16" s="24">
        <v>0</v>
      </c>
      <c r="AV16" s="24">
        <v>289896.87000000011</v>
      </c>
      <c r="AW16" s="24">
        <f t="shared" si="9"/>
        <v>289896.87000000011</v>
      </c>
      <c r="AX16" s="24">
        <f t="shared" si="10"/>
        <v>0</v>
      </c>
      <c r="BA16" s="24"/>
      <c r="BB16" s="24"/>
      <c r="BC16" s="24"/>
      <c r="BD16" s="24"/>
      <c r="BE16" s="24"/>
      <c r="BF16" s="24"/>
      <c r="BG16" s="24">
        <f t="shared" si="11"/>
        <v>0</v>
      </c>
      <c r="BH16" s="24">
        <f t="shared" si="12"/>
        <v>0</v>
      </c>
      <c r="BK16" s="24"/>
      <c r="BL16" s="24"/>
      <c r="BM16" s="24"/>
      <c r="BN16" s="24"/>
      <c r="BO16" s="24"/>
      <c r="BP16" s="24"/>
      <c r="BQ16" s="24">
        <f t="shared" si="13"/>
        <v>0</v>
      </c>
      <c r="BR16" s="24">
        <f t="shared" si="14"/>
        <v>0</v>
      </c>
      <c r="BU16" s="24"/>
      <c r="BV16" s="24"/>
      <c r="BW16" s="24"/>
      <c r="BX16" s="24"/>
      <c r="BY16" s="24"/>
      <c r="BZ16" s="24"/>
      <c r="CA16" s="24">
        <f t="shared" si="15"/>
        <v>0</v>
      </c>
      <c r="CB16" s="24">
        <f t="shared" si="16"/>
        <v>0</v>
      </c>
      <c r="CC16" s="24"/>
      <c r="CE16" s="24">
        <f t="shared" si="17"/>
        <v>0</v>
      </c>
      <c r="CG16" s="24">
        <f t="shared" si="18"/>
        <v>0</v>
      </c>
      <c r="CI16" s="24">
        <f t="shared" si="19"/>
        <v>0</v>
      </c>
      <c r="CK16" s="24">
        <f t="shared" si="20"/>
        <v>0</v>
      </c>
      <c r="CL16" s="23" t="str">
        <v>Y有限公司</v>
      </c>
      <c r="CM16" s="24">
        <f t="shared" si="21"/>
        <v>289896.87000000011</v>
      </c>
      <c r="CO16" s="24">
        <f t="shared" si="22"/>
        <v>0</v>
      </c>
      <c r="CQ16" s="24">
        <f t="shared" si="23"/>
        <v>0</v>
      </c>
      <c r="CS16" s="24">
        <f t="shared" si="24"/>
        <v>0</v>
      </c>
    </row>
    <row r="17" spans="9:97">
      <c r="I17" s="24">
        <f t="shared" si="2"/>
        <v>0</v>
      </c>
      <c r="J17" s="24">
        <f t="shared" si="3"/>
        <v>0</v>
      </c>
      <c r="M17" s="24"/>
      <c r="N17" s="24"/>
      <c r="O17" s="24"/>
      <c r="P17" s="24"/>
      <c r="Q17" s="24"/>
      <c r="R17" s="24"/>
      <c r="S17" s="24">
        <f t="shared" si="4"/>
        <v>0</v>
      </c>
      <c r="T17" s="24">
        <f t="shared" si="0"/>
        <v>0</v>
      </c>
      <c r="W17" s="24"/>
      <c r="X17" s="24"/>
      <c r="Y17" s="24"/>
      <c r="Z17" s="24"/>
      <c r="AA17" s="24"/>
      <c r="AB17" s="24"/>
      <c r="AC17" s="24">
        <f t="shared" si="5"/>
        <v>0</v>
      </c>
      <c r="AD17" s="24">
        <f t="shared" si="6"/>
        <v>0</v>
      </c>
      <c r="AG17" s="24"/>
      <c r="AH17" s="24"/>
      <c r="AI17" s="24"/>
      <c r="AJ17" s="24"/>
      <c r="AK17" s="24"/>
      <c r="AL17" s="24"/>
      <c r="AM17" s="24">
        <f t="shared" si="7"/>
        <v>0</v>
      </c>
      <c r="AN17" s="24">
        <f t="shared" si="8"/>
        <v>0</v>
      </c>
      <c r="AO17" s="23">
        <v>2202009</v>
      </c>
      <c r="AP17" s="23" t="str">
        <v>Z有限公司</v>
      </c>
      <c r="AQ17" s="24">
        <v>0</v>
      </c>
      <c r="AR17" s="24">
        <v>838665.86</v>
      </c>
      <c r="AS17" s="24">
        <v>1220000</v>
      </c>
      <c r="AT17" s="24">
        <v>621952</v>
      </c>
      <c r="AU17" s="24">
        <v>0</v>
      </c>
      <c r="AV17" s="24">
        <v>240617.85999999987</v>
      </c>
      <c r="AW17" s="24">
        <f t="shared" si="9"/>
        <v>240617.85999999987</v>
      </c>
      <c r="AX17" s="24">
        <f t="shared" si="10"/>
        <v>0</v>
      </c>
      <c r="BA17" s="24"/>
      <c r="BB17" s="24"/>
      <c r="BC17" s="24"/>
      <c r="BD17" s="24"/>
      <c r="BE17" s="24"/>
      <c r="BF17" s="24"/>
      <c r="BG17" s="24">
        <f t="shared" si="11"/>
        <v>0</v>
      </c>
      <c r="BH17" s="24">
        <f t="shared" si="12"/>
        <v>0</v>
      </c>
      <c r="BK17" s="24"/>
      <c r="BL17" s="24"/>
      <c r="BM17" s="24"/>
      <c r="BN17" s="24"/>
      <c r="BO17" s="24"/>
      <c r="BP17" s="24"/>
      <c r="BQ17" s="24">
        <f t="shared" si="13"/>
        <v>0</v>
      </c>
      <c r="BR17" s="24">
        <f t="shared" si="14"/>
        <v>0</v>
      </c>
      <c r="BU17" s="24"/>
      <c r="BV17" s="24"/>
      <c r="BW17" s="24"/>
      <c r="BX17" s="24"/>
      <c r="BY17" s="24"/>
      <c r="BZ17" s="24"/>
      <c r="CA17" s="24">
        <f t="shared" si="15"/>
        <v>0</v>
      </c>
      <c r="CB17" s="24">
        <f t="shared" si="16"/>
        <v>0</v>
      </c>
      <c r="CC17" s="24"/>
      <c r="CE17" s="24">
        <f t="shared" si="17"/>
        <v>0</v>
      </c>
      <c r="CG17" s="24">
        <f t="shared" si="18"/>
        <v>0</v>
      </c>
      <c r="CI17" s="24">
        <f t="shared" si="19"/>
        <v>0</v>
      </c>
      <c r="CK17" s="24">
        <f t="shared" si="20"/>
        <v>0</v>
      </c>
      <c r="CL17" s="23" t="str">
        <v>Z有限公司</v>
      </c>
      <c r="CM17" s="24">
        <f t="shared" si="21"/>
        <v>240617.85999999987</v>
      </c>
      <c r="CO17" s="24">
        <f t="shared" si="22"/>
        <v>0</v>
      </c>
      <c r="CQ17" s="24">
        <f t="shared" si="23"/>
        <v>0</v>
      </c>
      <c r="CS17" s="24">
        <f t="shared" si="24"/>
        <v>0</v>
      </c>
    </row>
    <row r="18" spans="9:97">
      <c r="I18" s="24">
        <f t="shared" si="2"/>
        <v>0</v>
      </c>
      <c r="J18" s="24">
        <f t="shared" si="3"/>
        <v>0</v>
      </c>
      <c r="M18" s="24"/>
      <c r="N18" s="24"/>
      <c r="O18" s="24"/>
      <c r="P18" s="24"/>
      <c r="Q18" s="24"/>
      <c r="R18" s="24"/>
      <c r="S18" s="24">
        <f t="shared" si="4"/>
        <v>0</v>
      </c>
      <c r="T18" s="24">
        <f t="shared" si="0"/>
        <v>0</v>
      </c>
      <c r="W18" s="24"/>
      <c r="X18" s="24"/>
      <c r="Y18" s="24"/>
      <c r="Z18" s="24"/>
      <c r="AA18" s="24"/>
      <c r="AB18" s="24"/>
      <c r="AC18" s="24">
        <f t="shared" si="5"/>
        <v>0</v>
      </c>
      <c r="AD18" s="24">
        <f t="shared" si="6"/>
        <v>0</v>
      </c>
      <c r="AG18" s="24"/>
      <c r="AH18" s="24"/>
      <c r="AI18" s="24"/>
      <c r="AJ18" s="24"/>
      <c r="AK18" s="24"/>
      <c r="AL18" s="24"/>
      <c r="AM18" s="24">
        <f t="shared" si="7"/>
        <v>0</v>
      </c>
      <c r="AN18" s="24">
        <f t="shared" si="8"/>
        <v>0</v>
      </c>
      <c r="AO18" s="23">
        <v>0</v>
      </c>
      <c r="AP18" s="23" t="str">
        <v>N有限公司</v>
      </c>
      <c r="AQ18" s="24">
        <v>0</v>
      </c>
      <c r="AR18" s="24">
        <v>0</v>
      </c>
      <c r="AS18" s="24">
        <v>0</v>
      </c>
      <c r="AT18" s="24">
        <v>0</v>
      </c>
      <c r="AU18" s="24">
        <v>0</v>
      </c>
      <c r="AV18" s="24">
        <v>-334588.90000000002</v>
      </c>
      <c r="AW18" s="24">
        <f t="shared" si="9"/>
        <v>-334588.90000000002</v>
      </c>
      <c r="AX18" s="24">
        <f t="shared" si="10"/>
        <v>0</v>
      </c>
      <c r="BA18" s="24"/>
      <c r="BB18" s="24"/>
      <c r="BC18" s="24"/>
      <c r="BD18" s="24"/>
      <c r="BE18" s="24"/>
      <c r="BF18" s="24"/>
      <c r="BG18" s="24">
        <f t="shared" si="11"/>
        <v>0</v>
      </c>
      <c r="BH18" s="24">
        <f t="shared" si="12"/>
        <v>0</v>
      </c>
      <c r="BK18" s="24"/>
      <c r="BL18" s="24"/>
      <c r="BM18" s="24"/>
      <c r="BN18" s="24"/>
      <c r="BO18" s="24"/>
      <c r="BP18" s="24"/>
      <c r="BQ18" s="24">
        <f t="shared" si="13"/>
        <v>0</v>
      </c>
      <c r="BR18" s="24">
        <f t="shared" si="14"/>
        <v>0</v>
      </c>
      <c r="BU18" s="24"/>
      <c r="BV18" s="24"/>
      <c r="BW18" s="24"/>
      <c r="BX18" s="24"/>
      <c r="BY18" s="24"/>
      <c r="BZ18" s="24"/>
      <c r="CA18" s="24">
        <f t="shared" si="15"/>
        <v>0</v>
      </c>
      <c r="CB18" s="24">
        <f t="shared" si="16"/>
        <v>0</v>
      </c>
      <c r="CC18" s="24"/>
      <c r="CE18" s="24">
        <f t="shared" si="17"/>
        <v>0</v>
      </c>
      <c r="CG18" s="24">
        <f t="shared" si="18"/>
        <v>0</v>
      </c>
      <c r="CI18" s="24">
        <f t="shared" si="19"/>
        <v>0</v>
      </c>
      <c r="CK18" s="24">
        <f t="shared" si="20"/>
        <v>0</v>
      </c>
      <c r="CM18" s="24">
        <f t="shared" si="21"/>
        <v>0</v>
      </c>
      <c r="CO18" s="24">
        <f t="shared" si="22"/>
        <v>0</v>
      </c>
      <c r="CQ18" s="24">
        <f t="shared" si="23"/>
        <v>0</v>
      </c>
      <c r="CS18" s="24">
        <f t="shared" si="24"/>
        <v>0</v>
      </c>
    </row>
    <row r="19" spans="9:97">
      <c r="I19" s="24">
        <f t="shared" si="2"/>
        <v>0</v>
      </c>
      <c r="J19" s="24">
        <f t="shared" si="3"/>
        <v>0</v>
      </c>
      <c r="M19" s="24"/>
      <c r="N19" s="24"/>
      <c r="O19" s="24"/>
      <c r="P19" s="24"/>
      <c r="Q19" s="24"/>
      <c r="R19" s="24"/>
      <c r="S19" s="24">
        <f t="shared" si="4"/>
        <v>0</v>
      </c>
      <c r="T19" s="24">
        <f t="shared" si="0"/>
        <v>0</v>
      </c>
      <c r="W19" s="24"/>
      <c r="X19" s="24"/>
      <c r="Y19" s="24"/>
      <c r="Z19" s="24"/>
      <c r="AA19" s="24"/>
      <c r="AB19" s="24"/>
      <c r="AC19" s="24">
        <f t="shared" si="5"/>
        <v>0</v>
      </c>
      <c r="AD19" s="24">
        <f t="shared" si="6"/>
        <v>0</v>
      </c>
      <c r="AG19" s="24"/>
      <c r="AH19" s="24"/>
      <c r="AI19" s="24"/>
      <c r="AJ19" s="24"/>
      <c r="AK19" s="24"/>
      <c r="AL19" s="24"/>
      <c r="AM19" s="24">
        <f t="shared" si="7"/>
        <v>0</v>
      </c>
      <c r="AN19" s="24">
        <f t="shared" si="8"/>
        <v>0</v>
      </c>
      <c r="AQ19" s="24"/>
      <c r="AR19" s="24"/>
      <c r="AS19" s="24"/>
      <c r="AT19" s="24"/>
      <c r="AU19" s="24"/>
      <c r="AV19" s="24"/>
      <c r="AW19" s="24">
        <f t="shared" si="9"/>
        <v>0</v>
      </c>
      <c r="AX19" s="24">
        <f t="shared" si="10"/>
        <v>0</v>
      </c>
      <c r="BA19" s="24"/>
      <c r="BB19" s="24"/>
      <c r="BC19" s="24"/>
      <c r="BD19" s="24"/>
      <c r="BE19" s="24"/>
      <c r="BF19" s="24"/>
      <c r="BG19" s="24">
        <f t="shared" si="11"/>
        <v>0</v>
      </c>
      <c r="BH19" s="24">
        <f t="shared" si="12"/>
        <v>0</v>
      </c>
      <c r="BK19" s="24"/>
      <c r="BL19" s="24"/>
      <c r="BM19" s="24"/>
      <c r="BN19" s="24"/>
      <c r="BO19" s="24"/>
      <c r="BP19" s="24"/>
      <c r="BQ19" s="24">
        <f t="shared" si="13"/>
        <v>0</v>
      </c>
      <c r="BR19" s="24">
        <f t="shared" si="14"/>
        <v>0</v>
      </c>
      <c r="BU19" s="24"/>
      <c r="BV19" s="24"/>
      <c r="BW19" s="24"/>
      <c r="BX19" s="24"/>
      <c r="BY19" s="24"/>
      <c r="BZ19" s="24"/>
      <c r="CA19" s="24">
        <f t="shared" si="15"/>
        <v>0</v>
      </c>
      <c r="CB19" s="24">
        <f t="shared" si="16"/>
        <v>0</v>
      </c>
      <c r="CC19" s="24"/>
      <c r="CE19" s="24">
        <f t="shared" si="17"/>
        <v>0</v>
      </c>
      <c r="CG19" s="24">
        <f t="shared" si="18"/>
        <v>0</v>
      </c>
      <c r="CI19" s="24">
        <f t="shared" si="19"/>
        <v>0</v>
      </c>
      <c r="CK19" s="24">
        <f t="shared" si="20"/>
        <v>0</v>
      </c>
      <c r="CM19" s="24">
        <f t="shared" si="21"/>
        <v>0</v>
      </c>
      <c r="CO19" s="24">
        <f t="shared" si="22"/>
        <v>0</v>
      </c>
      <c r="CQ19" s="24">
        <f t="shared" si="23"/>
        <v>0</v>
      </c>
      <c r="CS19" s="24">
        <f t="shared" si="24"/>
        <v>0</v>
      </c>
    </row>
    <row r="20" spans="9:97">
      <c r="I20" s="24">
        <f t="shared" si="2"/>
        <v>0</v>
      </c>
      <c r="J20" s="24">
        <f t="shared" si="3"/>
        <v>0</v>
      </c>
      <c r="M20" s="24"/>
      <c r="N20" s="24"/>
      <c r="O20" s="24"/>
      <c r="P20" s="24"/>
      <c r="Q20" s="24"/>
      <c r="R20" s="24"/>
      <c r="S20" s="24">
        <f t="shared" si="4"/>
        <v>0</v>
      </c>
      <c r="T20" s="24">
        <f t="shared" si="0"/>
        <v>0</v>
      </c>
      <c r="W20" s="24"/>
      <c r="X20" s="24"/>
      <c r="Y20" s="24"/>
      <c r="Z20" s="24"/>
      <c r="AA20" s="24"/>
      <c r="AB20" s="24"/>
      <c r="AC20" s="24">
        <f t="shared" si="5"/>
        <v>0</v>
      </c>
      <c r="AD20" s="24">
        <f t="shared" si="6"/>
        <v>0</v>
      </c>
      <c r="AG20" s="24"/>
      <c r="AH20" s="24"/>
      <c r="AI20" s="24"/>
      <c r="AJ20" s="24"/>
      <c r="AK20" s="24"/>
      <c r="AL20" s="24"/>
      <c r="AM20" s="24">
        <f t="shared" si="7"/>
        <v>0</v>
      </c>
      <c r="AN20" s="24">
        <f t="shared" si="8"/>
        <v>0</v>
      </c>
      <c r="AQ20" s="24"/>
      <c r="AR20" s="24"/>
      <c r="AS20" s="24"/>
      <c r="AT20" s="24"/>
      <c r="AU20" s="24"/>
      <c r="AV20" s="24"/>
      <c r="AW20" s="24">
        <f t="shared" si="9"/>
        <v>0</v>
      </c>
      <c r="AX20" s="24">
        <f t="shared" si="10"/>
        <v>0</v>
      </c>
      <c r="BA20" s="24"/>
      <c r="BB20" s="24"/>
      <c r="BC20" s="24"/>
      <c r="BD20" s="24"/>
      <c r="BE20" s="24"/>
      <c r="BF20" s="24"/>
      <c r="BG20" s="24">
        <f t="shared" si="11"/>
        <v>0</v>
      </c>
      <c r="BH20" s="24">
        <f t="shared" si="12"/>
        <v>0</v>
      </c>
      <c r="BK20" s="24"/>
      <c r="BL20" s="24"/>
      <c r="BM20" s="24"/>
      <c r="BN20" s="24"/>
      <c r="BO20" s="24"/>
      <c r="BP20" s="24"/>
      <c r="BQ20" s="24">
        <f t="shared" si="13"/>
        <v>0</v>
      </c>
      <c r="BR20" s="24">
        <f t="shared" si="14"/>
        <v>0</v>
      </c>
      <c r="BU20" s="24"/>
      <c r="BV20" s="24"/>
      <c r="BW20" s="24"/>
      <c r="BX20" s="24"/>
      <c r="BY20" s="24"/>
      <c r="BZ20" s="24"/>
      <c r="CA20" s="24">
        <f t="shared" si="15"/>
        <v>0</v>
      </c>
      <c r="CB20" s="24">
        <f t="shared" si="16"/>
        <v>0</v>
      </c>
      <c r="CC20" s="24"/>
      <c r="CE20" s="24">
        <f t="shared" si="17"/>
        <v>0</v>
      </c>
      <c r="CG20" s="24">
        <f t="shared" si="18"/>
        <v>0</v>
      </c>
      <c r="CI20" s="24">
        <f t="shared" si="19"/>
        <v>0</v>
      </c>
      <c r="CK20" s="24">
        <f t="shared" si="20"/>
        <v>0</v>
      </c>
      <c r="CM20" s="24">
        <f t="shared" si="21"/>
        <v>0</v>
      </c>
      <c r="CO20" s="24">
        <f t="shared" si="22"/>
        <v>0</v>
      </c>
      <c r="CQ20" s="24">
        <f t="shared" si="23"/>
        <v>0</v>
      </c>
      <c r="CS20" s="24">
        <f t="shared" si="24"/>
        <v>0</v>
      </c>
    </row>
    <row r="21" spans="9:97">
      <c r="I21" s="24">
        <f t="shared" si="2"/>
        <v>0</v>
      </c>
      <c r="J21" s="24">
        <f t="shared" si="3"/>
        <v>0</v>
      </c>
      <c r="M21" s="24"/>
      <c r="N21" s="24"/>
      <c r="O21" s="24"/>
      <c r="P21" s="24"/>
      <c r="Q21" s="24"/>
      <c r="R21" s="24"/>
      <c r="S21" s="24">
        <f t="shared" si="4"/>
        <v>0</v>
      </c>
      <c r="T21" s="24">
        <f t="shared" si="0"/>
        <v>0</v>
      </c>
      <c r="W21" s="24"/>
      <c r="X21" s="24"/>
      <c r="Y21" s="24"/>
      <c r="Z21" s="24"/>
      <c r="AA21" s="24"/>
      <c r="AB21" s="24"/>
      <c r="AC21" s="24">
        <f t="shared" si="5"/>
        <v>0</v>
      </c>
      <c r="AD21" s="24">
        <f t="shared" si="6"/>
        <v>0</v>
      </c>
      <c r="AG21" s="24"/>
      <c r="AH21" s="24"/>
      <c r="AI21" s="24"/>
      <c r="AJ21" s="24"/>
      <c r="AK21" s="24"/>
      <c r="AL21" s="24"/>
      <c r="AM21" s="24">
        <f t="shared" si="7"/>
        <v>0</v>
      </c>
      <c r="AN21" s="24">
        <f t="shared" si="8"/>
        <v>0</v>
      </c>
      <c r="AQ21" s="24"/>
      <c r="AR21" s="24"/>
      <c r="AS21" s="24"/>
      <c r="AT21" s="24"/>
      <c r="AU21" s="24"/>
      <c r="AV21" s="24"/>
      <c r="AW21" s="24">
        <f t="shared" si="9"/>
        <v>0</v>
      </c>
      <c r="AX21" s="24">
        <f t="shared" si="10"/>
        <v>0</v>
      </c>
      <c r="BA21" s="24"/>
      <c r="BB21" s="24"/>
      <c r="BC21" s="24"/>
      <c r="BD21" s="24"/>
      <c r="BE21" s="24"/>
      <c r="BF21" s="24"/>
      <c r="BG21" s="24">
        <f t="shared" si="11"/>
        <v>0</v>
      </c>
      <c r="BH21" s="24">
        <f t="shared" si="12"/>
        <v>0</v>
      </c>
      <c r="BK21" s="24"/>
      <c r="BL21" s="24"/>
      <c r="BM21" s="24"/>
      <c r="BN21" s="24"/>
      <c r="BO21" s="24"/>
      <c r="BP21" s="24"/>
      <c r="BQ21" s="24">
        <f t="shared" si="13"/>
        <v>0</v>
      </c>
      <c r="BR21" s="24">
        <f t="shared" si="14"/>
        <v>0</v>
      </c>
      <c r="BU21" s="24"/>
      <c r="BV21" s="24"/>
      <c r="BW21" s="24"/>
      <c r="BX21" s="24"/>
      <c r="BY21" s="24"/>
      <c r="BZ21" s="24"/>
      <c r="CA21" s="24">
        <f t="shared" si="15"/>
        <v>0</v>
      </c>
      <c r="CB21" s="24">
        <f t="shared" si="16"/>
        <v>0</v>
      </c>
      <c r="CC21" s="24"/>
      <c r="CE21" s="24">
        <f t="shared" si="17"/>
        <v>0</v>
      </c>
      <c r="CG21" s="24">
        <f t="shared" si="18"/>
        <v>0</v>
      </c>
      <c r="CI21" s="24">
        <f t="shared" si="19"/>
        <v>0</v>
      </c>
      <c r="CK21" s="24">
        <f t="shared" si="20"/>
        <v>0</v>
      </c>
      <c r="CM21" s="24">
        <f t="shared" si="21"/>
        <v>0</v>
      </c>
      <c r="CO21" s="24">
        <f t="shared" si="22"/>
        <v>0</v>
      </c>
      <c r="CQ21" s="24">
        <f t="shared" si="23"/>
        <v>0</v>
      </c>
      <c r="CS21" s="24">
        <f t="shared" si="24"/>
        <v>0</v>
      </c>
    </row>
    <row r="22" spans="9:97">
      <c r="I22" s="24">
        <f t="shared" si="2"/>
        <v>0</v>
      </c>
      <c r="J22" s="24">
        <f t="shared" si="3"/>
        <v>0</v>
      </c>
      <c r="M22" s="24"/>
      <c r="N22" s="24"/>
      <c r="O22" s="24"/>
      <c r="P22" s="24"/>
      <c r="Q22" s="24"/>
      <c r="R22" s="24"/>
      <c r="S22" s="24">
        <f t="shared" si="4"/>
        <v>0</v>
      </c>
      <c r="T22" s="24">
        <f t="shared" si="0"/>
        <v>0</v>
      </c>
      <c r="W22" s="24"/>
      <c r="X22" s="24"/>
      <c r="Y22" s="24"/>
      <c r="Z22" s="24"/>
      <c r="AA22" s="24"/>
      <c r="AB22" s="24"/>
      <c r="AC22" s="24">
        <f t="shared" si="5"/>
        <v>0</v>
      </c>
      <c r="AD22" s="24">
        <f t="shared" si="6"/>
        <v>0</v>
      </c>
      <c r="AG22" s="24"/>
      <c r="AH22" s="24"/>
      <c r="AI22" s="24"/>
      <c r="AJ22" s="24"/>
      <c r="AK22" s="24"/>
      <c r="AL22" s="24"/>
      <c r="AM22" s="24">
        <f t="shared" si="7"/>
        <v>0</v>
      </c>
      <c r="AN22" s="24">
        <f t="shared" si="8"/>
        <v>0</v>
      </c>
      <c r="AQ22" s="24"/>
      <c r="AR22" s="24"/>
      <c r="AS22" s="24"/>
      <c r="AT22" s="24"/>
      <c r="AU22" s="24"/>
      <c r="AV22" s="24"/>
      <c r="AW22" s="24">
        <f t="shared" si="9"/>
        <v>0</v>
      </c>
      <c r="AX22" s="24">
        <f t="shared" si="10"/>
        <v>0</v>
      </c>
      <c r="BA22" s="24"/>
      <c r="BB22" s="24"/>
      <c r="BC22" s="24"/>
      <c r="BD22" s="24"/>
      <c r="BE22" s="24"/>
      <c r="BF22" s="24"/>
      <c r="BG22" s="24">
        <f t="shared" si="11"/>
        <v>0</v>
      </c>
      <c r="BH22" s="24">
        <f t="shared" si="12"/>
        <v>0</v>
      </c>
      <c r="BK22" s="24"/>
      <c r="BL22" s="24"/>
      <c r="BM22" s="24"/>
      <c r="BN22" s="24"/>
      <c r="BO22" s="24"/>
      <c r="BP22" s="24"/>
      <c r="BQ22" s="24">
        <f t="shared" si="13"/>
        <v>0</v>
      </c>
      <c r="BR22" s="24">
        <f t="shared" si="14"/>
        <v>0</v>
      </c>
      <c r="BU22" s="24"/>
      <c r="BV22" s="24"/>
      <c r="BW22" s="24"/>
      <c r="BX22" s="24"/>
      <c r="BY22" s="24"/>
      <c r="BZ22" s="24"/>
      <c r="CA22" s="24">
        <f t="shared" si="15"/>
        <v>0</v>
      </c>
      <c r="CB22" s="24">
        <f t="shared" si="16"/>
        <v>0</v>
      </c>
      <c r="CC22" s="24"/>
      <c r="CE22" s="24">
        <f t="shared" si="17"/>
        <v>0</v>
      </c>
      <c r="CG22" s="24">
        <f t="shared" si="18"/>
        <v>0</v>
      </c>
      <c r="CI22" s="24">
        <f t="shared" si="19"/>
        <v>0</v>
      </c>
      <c r="CK22" s="24">
        <f t="shared" si="20"/>
        <v>0</v>
      </c>
      <c r="CM22" s="24">
        <f t="shared" si="21"/>
        <v>0</v>
      </c>
      <c r="CO22" s="24">
        <f t="shared" si="22"/>
        <v>0</v>
      </c>
      <c r="CQ22" s="24">
        <f t="shared" si="23"/>
        <v>0</v>
      </c>
      <c r="CS22" s="24">
        <f t="shared" si="24"/>
        <v>0</v>
      </c>
    </row>
    <row r="23" spans="9:97">
      <c r="I23" s="24">
        <f t="shared" si="2"/>
        <v>0</v>
      </c>
      <c r="J23" s="24">
        <f t="shared" si="3"/>
        <v>0</v>
      </c>
      <c r="M23" s="24"/>
      <c r="N23" s="24"/>
      <c r="O23" s="24"/>
      <c r="P23" s="24"/>
      <c r="Q23" s="24"/>
      <c r="R23" s="24"/>
      <c r="S23" s="24">
        <f t="shared" si="4"/>
        <v>0</v>
      </c>
      <c r="T23" s="24">
        <f t="shared" si="0"/>
        <v>0</v>
      </c>
      <c r="W23" s="24"/>
      <c r="X23" s="24"/>
      <c r="Y23" s="24"/>
      <c r="Z23" s="24"/>
      <c r="AA23" s="24"/>
      <c r="AB23" s="24"/>
      <c r="AC23" s="24">
        <f t="shared" si="5"/>
        <v>0</v>
      </c>
      <c r="AD23" s="24">
        <f t="shared" si="6"/>
        <v>0</v>
      </c>
      <c r="AG23" s="24"/>
      <c r="AH23" s="24"/>
      <c r="AI23" s="24"/>
      <c r="AJ23" s="24"/>
      <c r="AK23" s="24"/>
      <c r="AL23" s="24"/>
      <c r="AM23" s="24">
        <f t="shared" si="7"/>
        <v>0</v>
      </c>
      <c r="AN23" s="24">
        <f t="shared" si="8"/>
        <v>0</v>
      </c>
      <c r="AQ23" s="24"/>
      <c r="AR23" s="24"/>
      <c r="AS23" s="24"/>
      <c r="AT23" s="24"/>
      <c r="AU23" s="24"/>
      <c r="AV23" s="24"/>
      <c r="AW23" s="24">
        <f t="shared" si="9"/>
        <v>0</v>
      </c>
      <c r="AX23" s="24">
        <f t="shared" si="10"/>
        <v>0</v>
      </c>
      <c r="BA23" s="24"/>
      <c r="BB23" s="24"/>
      <c r="BC23" s="24"/>
      <c r="BD23" s="24"/>
      <c r="BE23" s="24"/>
      <c r="BF23" s="24"/>
      <c r="BG23" s="24">
        <f t="shared" si="11"/>
        <v>0</v>
      </c>
      <c r="BH23" s="24">
        <f t="shared" si="12"/>
        <v>0</v>
      </c>
      <c r="BK23" s="24"/>
      <c r="BL23" s="24"/>
      <c r="BM23" s="24"/>
      <c r="BN23" s="24"/>
      <c r="BO23" s="24"/>
      <c r="BP23" s="24"/>
      <c r="BQ23" s="24">
        <f t="shared" si="13"/>
        <v>0</v>
      </c>
      <c r="BR23" s="24">
        <f t="shared" si="14"/>
        <v>0</v>
      </c>
      <c r="BU23" s="24"/>
      <c r="BV23" s="24"/>
      <c r="BW23" s="24"/>
      <c r="BX23" s="24"/>
      <c r="BY23" s="24"/>
      <c r="BZ23" s="24"/>
      <c r="CA23" s="24">
        <f t="shared" si="15"/>
        <v>0</v>
      </c>
      <c r="CB23" s="24">
        <f t="shared" si="16"/>
        <v>0</v>
      </c>
      <c r="CC23" s="24"/>
      <c r="CE23" s="24">
        <f t="shared" si="17"/>
        <v>0</v>
      </c>
      <c r="CG23" s="24">
        <f t="shared" si="18"/>
        <v>0</v>
      </c>
      <c r="CI23" s="24">
        <f t="shared" si="19"/>
        <v>0</v>
      </c>
      <c r="CK23" s="24">
        <f t="shared" si="20"/>
        <v>0</v>
      </c>
      <c r="CM23" s="24">
        <f t="shared" si="21"/>
        <v>0</v>
      </c>
      <c r="CO23" s="24">
        <f t="shared" si="22"/>
        <v>0</v>
      </c>
      <c r="CQ23" s="24">
        <f t="shared" si="23"/>
        <v>0</v>
      </c>
      <c r="CS23" s="24">
        <f t="shared" si="24"/>
        <v>0</v>
      </c>
    </row>
    <row r="24" spans="9:97">
      <c r="I24" s="24">
        <f t="shared" si="2"/>
        <v>0</v>
      </c>
      <c r="J24" s="24">
        <f t="shared" si="3"/>
        <v>0</v>
      </c>
      <c r="M24" s="24"/>
      <c r="N24" s="24"/>
      <c r="O24" s="24"/>
      <c r="P24" s="24"/>
      <c r="Q24" s="24"/>
      <c r="R24" s="24"/>
      <c r="S24" s="24">
        <f t="shared" si="4"/>
        <v>0</v>
      </c>
      <c r="T24" s="24">
        <f t="shared" si="0"/>
        <v>0</v>
      </c>
      <c r="W24" s="24"/>
      <c r="X24" s="24"/>
      <c r="Y24" s="24"/>
      <c r="Z24" s="24"/>
      <c r="AA24" s="24"/>
      <c r="AB24" s="24"/>
      <c r="AC24" s="24">
        <f t="shared" si="5"/>
        <v>0</v>
      </c>
      <c r="AD24" s="24">
        <f t="shared" si="6"/>
        <v>0</v>
      </c>
      <c r="AG24" s="24"/>
      <c r="AH24" s="24"/>
      <c r="AI24" s="24"/>
      <c r="AJ24" s="24"/>
      <c r="AK24" s="24"/>
      <c r="AL24" s="24"/>
      <c r="AM24" s="24">
        <f t="shared" si="7"/>
        <v>0</v>
      </c>
      <c r="AN24" s="24">
        <f t="shared" si="8"/>
        <v>0</v>
      </c>
      <c r="AQ24" s="24"/>
      <c r="AR24" s="24"/>
      <c r="AS24" s="24"/>
      <c r="AT24" s="24"/>
      <c r="AU24" s="24"/>
      <c r="AV24" s="24"/>
      <c r="AW24" s="24">
        <f t="shared" si="9"/>
        <v>0</v>
      </c>
      <c r="AX24" s="24">
        <f t="shared" si="10"/>
        <v>0</v>
      </c>
      <c r="BA24" s="24"/>
      <c r="BB24" s="24"/>
      <c r="BC24" s="24"/>
      <c r="BD24" s="24"/>
      <c r="BE24" s="24"/>
      <c r="BF24" s="24"/>
      <c r="BG24" s="24">
        <f t="shared" si="11"/>
        <v>0</v>
      </c>
      <c r="BH24" s="24">
        <f t="shared" si="12"/>
        <v>0</v>
      </c>
      <c r="BK24" s="24"/>
      <c r="BL24" s="24"/>
      <c r="BM24" s="24"/>
      <c r="BN24" s="24"/>
      <c r="BO24" s="24"/>
      <c r="BP24" s="24"/>
      <c r="BQ24" s="24">
        <f t="shared" si="13"/>
        <v>0</v>
      </c>
      <c r="BR24" s="24">
        <f t="shared" si="14"/>
        <v>0</v>
      </c>
      <c r="BU24" s="24"/>
      <c r="BV24" s="24"/>
      <c r="BW24" s="24"/>
      <c r="BX24" s="24"/>
      <c r="BY24" s="24"/>
      <c r="BZ24" s="24"/>
      <c r="CA24" s="24">
        <f t="shared" si="15"/>
        <v>0</v>
      </c>
      <c r="CB24" s="24">
        <f t="shared" si="16"/>
        <v>0</v>
      </c>
      <c r="CC24" s="24"/>
      <c r="CE24" s="24">
        <f t="shared" si="17"/>
        <v>0</v>
      </c>
      <c r="CG24" s="24">
        <f t="shared" si="18"/>
        <v>0</v>
      </c>
      <c r="CI24" s="24">
        <f t="shared" si="19"/>
        <v>0</v>
      </c>
      <c r="CK24" s="24">
        <f t="shared" si="20"/>
        <v>0</v>
      </c>
      <c r="CM24" s="24">
        <f t="shared" si="21"/>
        <v>0</v>
      </c>
      <c r="CO24" s="24">
        <f t="shared" si="22"/>
        <v>0</v>
      </c>
      <c r="CQ24" s="24">
        <f t="shared" si="23"/>
        <v>0</v>
      </c>
      <c r="CS24" s="24">
        <f t="shared" si="24"/>
        <v>0</v>
      </c>
    </row>
    <row r="25" spans="9:97">
      <c r="I25" s="24">
        <f t="shared" si="2"/>
        <v>0</v>
      </c>
      <c r="J25" s="24">
        <f t="shared" si="3"/>
        <v>0</v>
      </c>
      <c r="M25" s="24"/>
      <c r="N25" s="24"/>
      <c r="O25" s="24"/>
      <c r="P25" s="24"/>
      <c r="Q25" s="24"/>
      <c r="R25" s="24"/>
      <c r="S25" s="24">
        <f t="shared" si="4"/>
        <v>0</v>
      </c>
      <c r="T25" s="24">
        <f t="shared" si="0"/>
        <v>0</v>
      </c>
      <c r="W25" s="24"/>
      <c r="X25" s="24"/>
      <c r="Y25" s="24"/>
      <c r="Z25" s="24"/>
      <c r="AA25" s="24"/>
      <c r="AB25" s="24"/>
      <c r="AC25" s="24">
        <f t="shared" si="5"/>
        <v>0</v>
      </c>
      <c r="AD25" s="24">
        <f t="shared" si="6"/>
        <v>0</v>
      </c>
      <c r="AG25" s="24"/>
      <c r="AH25" s="24"/>
      <c r="AI25" s="24"/>
      <c r="AJ25" s="24"/>
      <c r="AK25" s="24"/>
      <c r="AL25" s="24"/>
      <c r="AM25" s="24">
        <f t="shared" si="7"/>
        <v>0</v>
      </c>
      <c r="AN25" s="24">
        <f t="shared" si="8"/>
        <v>0</v>
      </c>
      <c r="AQ25" s="24"/>
      <c r="AR25" s="24"/>
      <c r="AS25" s="24"/>
      <c r="AT25" s="24"/>
      <c r="AU25" s="24"/>
      <c r="AV25" s="24"/>
      <c r="AW25" s="24">
        <f t="shared" si="9"/>
        <v>0</v>
      </c>
      <c r="AX25" s="24">
        <f t="shared" si="10"/>
        <v>0</v>
      </c>
      <c r="BA25" s="24"/>
      <c r="BB25" s="24"/>
      <c r="BC25" s="24"/>
      <c r="BD25" s="24"/>
      <c r="BE25" s="24"/>
      <c r="BF25" s="24"/>
      <c r="BG25" s="24">
        <f t="shared" si="11"/>
        <v>0</v>
      </c>
      <c r="BH25" s="24">
        <f t="shared" si="12"/>
        <v>0</v>
      </c>
      <c r="BK25" s="24"/>
      <c r="BL25" s="24"/>
      <c r="BM25" s="24"/>
      <c r="BN25" s="24"/>
      <c r="BO25" s="24"/>
      <c r="BP25" s="24"/>
      <c r="BQ25" s="24">
        <f t="shared" si="13"/>
        <v>0</v>
      </c>
      <c r="BR25" s="24">
        <f t="shared" si="14"/>
        <v>0</v>
      </c>
      <c r="BU25" s="24"/>
      <c r="BV25" s="24"/>
      <c r="BW25" s="24"/>
      <c r="BX25" s="24"/>
      <c r="BY25" s="24"/>
      <c r="BZ25" s="24"/>
      <c r="CA25" s="24">
        <f t="shared" si="15"/>
        <v>0</v>
      </c>
      <c r="CB25" s="24">
        <f t="shared" si="16"/>
        <v>0</v>
      </c>
      <c r="CC25" s="24"/>
      <c r="CE25" s="24">
        <f t="shared" si="17"/>
        <v>0</v>
      </c>
      <c r="CG25" s="24">
        <f t="shared" si="18"/>
        <v>0</v>
      </c>
      <c r="CI25" s="24">
        <f t="shared" si="19"/>
        <v>0</v>
      </c>
      <c r="CK25" s="24">
        <f t="shared" si="20"/>
        <v>0</v>
      </c>
      <c r="CM25" s="24">
        <f t="shared" si="21"/>
        <v>0</v>
      </c>
      <c r="CO25" s="24">
        <f t="shared" si="22"/>
        <v>0</v>
      </c>
      <c r="CQ25" s="24">
        <f t="shared" si="23"/>
        <v>0</v>
      </c>
      <c r="CS25" s="24">
        <f t="shared" si="24"/>
        <v>0</v>
      </c>
    </row>
    <row r="26" spans="9:97">
      <c r="I26" s="24">
        <f t="shared" si="2"/>
        <v>0</v>
      </c>
      <c r="J26" s="24">
        <f t="shared" si="3"/>
        <v>0</v>
      </c>
      <c r="M26" s="24"/>
      <c r="N26" s="24"/>
      <c r="O26" s="24"/>
      <c r="P26" s="24"/>
      <c r="Q26" s="24"/>
      <c r="R26" s="24"/>
      <c r="S26" s="24">
        <f t="shared" si="4"/>
        <v>0</v>
      </c>
      <c r="T26" s="24">
        <f t="shared" si="0"/>
        <v>0</v>
      </c>
      <c r="W26" s="24"/>
      <c r="X26" s="24"/>
      <c r="Y26" s="24"/>
      <c r="Z26" s="24"/>
      <c r="AA26" s="24"/>
      <c r="AB26" s="24"/>
      <c r="AC26" s="24">
        <f t="shared" si="5"/>
        <v>0</v>
      </c>
      <c r="AD26" s="24">
        <f t="shared" si="6"/>
        <v>0</v>
      </c>
      <c r="AG26" s="24"/>
      <c r="AH26" s="24"/>
      <c r="AI26" s="24"/>
      <c r="AJ26" s="24"/>
      <c r="AK26" s="24"/>
      <c r="AL26" s="24"/>
      <c r="AM26" s="24">
        <f t="shared" si="7"/>
        <v>0</v>
      </c>
      <c r="AN26" s="24">
        <f t="shared" ref="AN26:AN89" si="25">IF(AJ26&lt;AG26-AH26,AG26-AH26-AJ26,0)</f>
        <v>0</v>
      </c>
      <c r="AQ26" s="24"/>
      <c r="AR26" s="24"/>
      <c r="AS26" s="24"/>
      <c r="AT26" s="24"/>
      <c r="AU26" s="24"/>
      <c r="AV26" s="24"/>
      <c r="AW26" s="24">
        <f t="shared" si="9"/>
        <v>0</v>
      </c>
      <c r="AX26" s="24">
        <f t="shared" si="10"/>
        <v>0</v>
      </c>
      <c r="BA26" s="24"/>
      <c r="BB26" s="24"/>
      <c r="BC26" s="24"/>
      <c r="BD26" s="24"/>
      <c r="BE26" s="24"/>
      <c r="BF26" s="24"/>
      <c r="BG26" s="24">
        <f t="shared" si="11"/>
        <v>0</v>
      </c>
      <c r="BH26" s="24">
        <f t="shared" si="12"/>
        <v>0</v>
      </c>
      <c r="BK26" s="24"/>
      <c r="BL26" s="24"/>
      <c r="BM26" s="24"/>
      <c r="BN26" s="24"/>
      <c r="BO26" s="24"/>
      <c r="BP26" s="24"/>
      <c r="BQ26" s="24">
        <f t="shared" si="13"/>
        <v>0</v>
      </c>
      <c r="BR26" s="24">
        <f t="shared" si="14"/>
        <v>0</v>
      </c>
      <c r="BU26" s="24"/>
      <c r="BV26" s="24"/>
      <c r="BW26" s="24"/>
      <c r="BX26" s="24"/>
      <c r="BY26" s="24"/>
      <c r="BZ26" s="24"/>
      <c r="CA26" s="24">
        <f t="shared" si="15"/>
        <v>0</v>
      </c>
      <c r="CB26" s="24">
        <f t="shared" si="16"/>
        <v>0</v>
      </c>
      <c r="CC26" s="24"/>
      <c r="CE26" s="24">
        <f t="shared" si="17"/>
        <v>0</v>
      </c>
      <c r="CG26" s="24">
        <f t="shared" si="18"/>
        <v>0</v>
      </c>
      <c r="CI26" s="24">
        <f t="shared" si="19"/>
        <v>0</v>
      </c>
      <c r="CK26" s="24">
        <f t="shared" si="20"/>
        <v>0</v>
      </c>
      <c r="CM26" s="24">
        <f t="shared" si="21"/>
        <v>0</v>
      </c>
      <c r="CO26" s="24">
        <f t="shared" si="22"/>
        <v>0</v>
      </c>
      <c r="CQ26" s="24">
        <f t="shared" si="23"/>
        <v>0</v>
      </c>
      <c r="CS26" s="24">
        <f t="shared" si="24"/>
        <v>0</v>
      </c>
    </row>
    <row r="27" spans="9:97">
      <c r="I27" s="24">
        <f t="shared" si="2"/>
        <v>0</v>
      </c>
      <c r="J27" s="24">
        <f t="shared" si="3"/>
        <v>0</v>
      </c>
      <c r="M27" s="24"/>
      <c r="N27" s="24"/>
      <c r="O27" s="24"/>
      <c r="P27" s="24"/>
      <c r="Q27" s="24"/>
      <c r="R27" s="24"/>
      <c r="S27" s="24">
        <f t="shared" si="4"/>
        <v>0</v>
      </c>
      <c r="T27" s="24">
        <f t="shared" si="0"/>
        <v>0</v>
      </c>
      <c r="W27" s="24"/>
      <c r="X27" s="24"/>
      <c r="Y27" s="24"/>
      <c r="Z27" s="24"/>
      <c r="AA27" s="24"/>
      <c r="AB27" s="24"/>
      <c r="AC27" s="24">
        <f t="shared" si="5"/>
        <v>0</v>
      </c>
      <c r="AD27" s="24">
        <f t="shared" si="6"/>
        <v>0</v>
      </c>
      <c r="AG27" s="24"/>
      <c r="AH27" s="24"/>
      <c r="AI27" s="24"/>
      <c r="AJ27" s="24"/>
      <c r="AK27" s="24"/>
      <c r="AL27" s="24"/>
      <c r="AM27" s="24">
        <f t="shared" si="7"/>
        <v>0</v>
      </c>
      <c r="AN27" s="24">
        <f t="shared" si="25"/>
        <v>0</v>
      </c>
      <c r="AQ27" s="24"/>
      <c r="AR27" s="24"/>
      <c r="AS27" s="24"/>
      <c r="AT27" s="24"/>
      <c r="AU27" s="24"/>
      <c r="AV27" s="24"/>
      <c r="AW27" s="24">
        <f t="shared" si="9"/>
        <v>0</v>
      </c>
      <c r="AX27" s="24">
        <f t="shared" si="10"/>
        <v>0</v>
      </c>
      <c r="BA27" s="24"/>
      <c r="BB27" s="24"/>
      <c r="BC27" s="24"/>
      <c r="BD27" s="24"/>
      <c r="BE27" s="24"/>
      <c r="BF27" s="24"/>
      <c r="BG27" s="24">
        <f t="shared" si="11"/>
        <v>0</v>
      </c>
      <c r="BH27" s="24">
        <f t="shared" si="12"/>
        <v>0</v>
      </c>
      <c r="BK27" s="24"/>
      <c r="BL27" s="24"/>
      <c r="BM27" s="24"/>
      <c r="BN27" s="24"/>
      <c r="BO27" s="24"/>
      <c r="BP27" s="24"/>
      <c r="BQ27" s="24">
        <f t="shared" si="13"/>
        <v>0</v>
      </c>
      <c r="BR27" s="24">
        <f t="shared" si="14"/>
        <v>0</v>
      </c>
      <c r="BU27" s="24"/>
      <c r="BV27" s="24"/>
      <c r="BW27" s="24"/>
      <c r="BX27" s="24"/>
      <c r="BY27" s="24"/>
      <c r="BZ27" s="24"/>
      <c r="CA27" s="24">
        <f t="shared" si="15"/>
        <v>0</v>
      </c>
      <c r="CB27" s="24">
        <f t="shared" si="16"/>
        <v>0</v>
      </c>
      <c r="CC27" s="24"/>
      <c r="CE27" s="24">
        <f t="shared" si="17"/>
        <v>0</v>
      </c>
      <c r="CG27" s="24">
        <f t="shared" si="18"/>
        <v>0</v>
      </c>
      <c r="CI27" s="24">
        <f t="shared" si="19"/>
        <v>0</v>
      </c>
      <c r="CK27" s="24">
        <f t="shared" si="20"/>
        <v>0</v>
      </c>
      <c r="CM27" s="24">
        <f t="shared" si="21"/>
        <v>0</v>
      </c>
      <c r="CO27" s="24">
        <f t="shared" si="22"/>
        <v>0</v>
      </c>
      <c r="CQ27" s="24">
        <f t="shared" si="23"/>
        <v>0</v>
      </c>
      <c r="CS27" s="24">
        <f t="shared" si="24"/>
        <v>0</v>
      </c>
    </row>
    <row r="28" spans="9:97">
      <c r="I28" s="24">
        <f t="shared" si="2"/>
        <v>0</v>
      </c>
      <c r="J28" s="24">
        <f t="shared" si="3"/>
        <v>0</v>
      </c>
      <c r="M28" s="24"/>
      <c r="N28" s="24"/>
      <c r="O28" s="24"/>
      <c r="P28" s="24"/>
      <c r="Q28" s="24"/>
      <c r="R28" s="24"/>
      <c r="S28" s="24">
        <f t="shared" si="4"/>
        <v>0</v>
      </c>
      <c r="T28" s="24">
        <f t="shared" si="0"/>
        <v>0</v>
      </c>
      <c r="W28" s="24"/>
      <c r="X28" s="24"/>
      <c r="Y28" s="24"/>
      <c r="Z28" s="24"/>
      <c r="AA28" s="24"/>
      <c r="AB28" s="24"/>
      <c r="AC28" s="24">
        <f t="shared" si="5"/>
        <v>0</v>
      </c>
      <c r="AD28" s="24">
        <f t="shared" si="6"/>
        <v>0</v>
      </c>
      <c r="AG28" s="24"/>
      <c r="AH28" s="24"/>
      <c r="AI28" s="24"/>
      <c r="AJ28" s="24"/>
      <c r="AK28" s="24"/>
      <c r="AL28" s="24"/>
      <c r="AM28" s="24">
        <f t="shared" si="7"/>
        <v>0</v>
      </c>
      <c r="AN28" s="24">
        <f t="shared" si="25"/>
        <v>0</v>
      </c>
      <c r="AQ28" s="24"/>
      <c r="AR28" s="24"/>
      <c r="AS28" s="24"/>
      <c r="AT28" s="24"/>
      <c r="AU28" s="24"/>
      <c r="AV28" s="24"/>
      <c r="AW28" s="24">
        <f t="shared" si="9"/>
        <v>0</v>
      </c>
      <c r="AX28" s="24">
        <f t="shared" si="10"/>
        <v>0</v>
      </c>
      <c r="BA28" s="24"/>
      <c r="BB28" s="24"/>
      <c r="BC28" s="24"/>
      <c r="BD28" s="24"/>
      <c r="BE28" s="24"/>
      <c r="BF28" s="24"/>
      <c r="BG28" s="24">
        <f t="shared" si="11"/>
        <v>0</v>
      </c>
      <c r="BH28" s="24">
        <f t="shared" si="12"/>
        <v>0</v>
      </c>
      <c r="BK28" s="24"/>
      <c r="BL28" s="24"/>
      <c r="BM28" s="24"/>
      <c r="BN28" s="24"/>
      <c r="BO28" s="24"/>
      <c r="BP28" s="24"/>
      <c r="BQ28" s="24">
        <f t="shared" si="13"/>
        <v>0</v>
      </c>
      <c r="BR28" s="24">
        <f t="shared" si="14"/>
        <v>0</v>
      </c>
      <c r="BU28" s="24"/>
      <c r="BV28" s="24"/>
      <c r="BW28" s="24"/>
      <c r="BX28" s="24"/>
      <c r="BY28" s="24"/>
      <c r="BZ28" s="24"/>
      <c r="CA28" s="24">
        <f t="shared" si="15"/>
        <v>0</v>
      </c>
      <c r="CB28" s="24">
        <f t="shared" si="16"/>
        <v>0</v>
      </c>
      <c r="CC28" s="24"/>
      <c r="CE28" s="24">
        <f t="shared" si="17"/>
        <v>0</v>
      </c>
      <c r="CG28" s="24">
        <f t="shared" si="18"/>
        <v>0</v>
      </c>
      <c r="CI28" s="24">
        <f t="shared" si="19"/>
        <v>0</v>
      </c>
      <c r="CK28" s="24">
        <f t="shared" si="20"/>
        <v>0</v>
      </c>
      <c r="CM28" s="24">
        <f t="shared" si="21"/>
        <v>0</v>
      </c>
      <c r="CO28" s="24">
        <f t="shared" si="22"/>
        <v>0</v>
      </c>
      <c r="CQ28" s="24">
        <f t="shared" si="23"/>
        <v>0</v>
      </c>
      <c r="CS28" s="24">
        <f t="shared" si="24"/>
        <v>0</v>
      </c>
    </row>
    <row r="29" spans="9:97">
      <c r="I29" s="24">
        <f t="shared" si="2"/>
        <v>0</v>
      </c>
      <c r="J29" s="24">
        <f t="shared" si="3"/>
        <v>0</v>
      </c>
      <c r="M29" s="24"/>
      <c r="N29" s="24"/>
      <c r="O29" s="24"/>
      <c r="P29" s="24"/>
      <c r="Q29" s="24"/>
      <c r="R29" s="24"/>
      <c r="S29" s="24">
        <f t="shared" si="4"/>
        <v>0</v>
      </c>
      <c r="T29" s="24">
        <f t="shared" si="0"/>
        <v>0</v>
      </c>
      <c r="W29" s="24"/>
      <c r="X29" s="24"/>
      <c r="Y29" s="24"/>
      <c r="Z29" s="24"/>
      <c r="AA29" s="24"/>
      <c r="AB29" s="24"/>
      <c r="AC29" s="24">
        <f t="shared" si="5"/>
        <v>0</v>
      </c>
      <c r="AD29" s="24">
        <f t="shared" si="6"/>
        <v>0</v>
      </c>
      <c r="AG29" s="24"/>
      <c r="AH29" s="24"/>
      <c r="AI29" s="24"/>
      <c r="AJ29" s="24"/>
      <c r="AK29" s="24"/>
      <c r="AL29" s="24"/>
      <c r="AM29" s="24">
        <f t="shared" si="7"/>
        <v>0</v>
      </c>
      <c r="AN29" s="24">
        <f t="shared" si="25"/>
        <v>0</v>
      </c>
      <c r="AQ29" s="24"/>
      <c r="AR29" s="24"/>
      <c r="AS29" s="24"/>
      <c r="AT29" s="24"/>
      <c r="AU29" s="24"/>
      <c r="AV29" s="24"/>
      <c r="AW29" s="24">
        <f t="shared" si="9"/>
        <v>0</v>
      </c>
      <c r="AX29" s="24">
        <f t="shared" si="10"/>
        <v>0</v>
      </c>
      <c r="BA29" s="24"/>
      <c r="BB29" s="24"/>
      <c r="BC29" s="24"/>
      <c r="BD29" s="24"/>
      <c r="BE29" s="24"/>
      <c r="BF29" s="24"/>
      <c r="BG29" s="24">
        <f t="shared" si="11"/>
        <v>0</v>
      </c>
      <c r="BH29" s="24">
        <f t="shared" si="12"/>
        <v>0</v>
      </c>
      <c r="BK29" s="24"/>
      <c r="BL29" s="24"/>
      <c r="BM29" s="24"/>
      <c r="BN29" s="24"/>
      <c r="BO29" s="24"/>
      <c r="BP29" s="24"/>
      <c r="BQ29" s="24">
        <f t="shared" si="13"/>
        <v>0</v>
      </c>
      <c r="BR29" s="24">
        <f t="shared" si="14"/>
        <v>0</v>
      </c>
      <c r="BU29" s="24"/>
      <c r="BV29" s="24"/>
      <c r="BW29" s="24"/>
      <c r="BX29" s="24"/>
      <c r="BY29" s="24"/>
      <c r="BZ29" s="24"/>
      <c r="CA29" s="24">
        <f t="shared" si="15"/>
        <v>0</v>
      </c>
      <c r="CB29" s="24">
        <f t="shared" si="16"/>
        <v>0</v>
      </c>
      <c r="CC29" s="24"/>
      <c r="CE29" s="24">
        <f t="shared" si="17"/>
        <v>0</v>
      </c>
      <c r="CG29" s="24">
        <f t="shared" si="18"/>
        <v>0</v>
      </c>
      <c r="CI29" s="24">
        <f t="shared" si="19"/>
        <v>0</v>
      </c>
      <c r="CK29" s="24">
        <f t="shared" si="20"/>
        <v>0</v>
      </c>
      <c r="CM29" s="24">
        <f t="shared" si="21"/>
        <v>0</v>
      </c>
      <c r="CO29" s="24">
        <f t="shared" si="22"/>
        <v>0</v>
      </c>
      <c r="CQ29" s="24">
        <f t="shared" si="23"/>
        <v>0</v>
      </c>
      <c r="CS29" s="24">
        <f t="shared" si="24"/>
        <v>0</v>
      </c>
    </row>
    <row r="30" spans="9:97">
      <c r="I30" s="24">
        <f t="shared" si="2"/>
        <v>0</v>
      </c>
      <c r="J30" s="24">
        <f t="shared" si="3"/>
        <v>0</v>
      </c>
      <c r="M30" s="24"/>
      <c r="N30" s="24"/>
      <c r="O30" s="24"/>
      <c r="P30" s="24"/>
      <c r="Q30" s="24"/>
      <c r="R30" s="24"/>
      <c r="S30" s="24">
        <f t="shared" si="4"/>
        <v>0</v>
      </c>
      <c r="T30" s="24">
        <f t="shared" si="0"/>
        <v>0</v>
      </c>
      <c r="W30" s="24"/>
      <c r="X30" s="24"/>
      <c r="Y30" s="24"/>
      <c r="Z30" s="24"/>
      <c r="AA30" s="24"/>
      <c r="AB30" s="24"/>
      <c r="AC30" s="24">
        <f t="shared" si="5"/>
        <v>0</v>
      </c>
      <c r="AD30" s="24">
        <f t="shared" si="6"/>
        <v>0</v>
      </c>
      <c r="AG30" s="24"/>
      <c r="AH30" s="24"/>
      <c r="AI30" s="24"/>
      <c r="AJ30" s="24"/>
      <c r="AK30" s="24"/>
      <c r="AL30" s="24"/>
      <c r="AM30" s="24">
        <f t="shared" si="7"/>
        <v>0</v>
      </c>
      <c r="AN30" s="24">
        <f t="shared" si="25"/>
        <v>0</v>
      </c>
      <c r="AQ30" s="24"/>
      <c r="AR30" s="24"/>
      <c r="AS30" s="24"/>
      <c r="AT30" s="24"/>
      <c r="AU30" s="24"/>
      <c r="AV30" s="24"/>
      <c r="AW30" s="24">
        <f t="shared" si="9"/>
        <v>0</v>
      </c>
      <c r="AX30" s="24">
        <f t="shared" si="10"/>
        <v>0</v>
      </c>
      <c r="BA30" s="24"/>
      <c r="BB30" s="24"/>
      <c r="BC30" s="24"/>
      <c r="BD30" s="24"/>
      <c r="BE30" s="24"/>
      <c r="BF30" s="24"/>
      <c r="BG30" s="24">
        <f t="shared" si="11"/>
        <v>0</v>
      </c>
      <c r="BH30" s="24">
        <f t="shared" si="12"/>
        <v>0</v>
      </c>
      <c r="BK30" s="24"/>
      <c r="BL30" s="24"/>
      <c r="BM30" s="24"/>
      <c r="BN30" s="24"/>
      <c r="BO30" s="24"/>
      <c r="BP30" s="24"/>
      <c r="BQ30" s="24">
        <f t="shared" si="13"/>
        <v>0</v>
      </c>
      <c r="BR30" s="24">
        <f t="shared" si="14"/>
        <v>0</v>
      </c>
      <c r="BU30" s="24"/>
      <c r="BV30" s="24"/>
      <c r="BW30" s="24"/>
      <c r="BX30" s="24"/>
      <c r="BY30" s="24"/>
      <c r="BZ30" s="24"/>
      <c r="CA30" s="24">
        <f t="shared" si="15"/>
        <v>0</v>
      </c>
      <c r="CB30" s="24">
        <f t="shared" si="16"/>
        <v>0</v>
      </c>
      <c r="CC30" s="24"/>
      <c r="CE30" s="24">
        <f t="shared" si="17"/>
        <v>0</v>
      </c>
      <c r="CG30" s="24">
        <f t="shared" si="18"/>
        <v>0</v>
      </c>
      <c r="CI30" s="24">
        <f t="shared" si="19"/>
        <v>0</v>
      </c>
      <c r="CK30" s="24">
        <f t="shared" si="20"/>
        <v>0</v>
      </c>
      <c r="CM30" s="24">
        <f t="shared" si="21"/>
        <v>0</v>
      </c>
      <c r="CO30" s="24">
        <f t="shared" si="22"/>
        <v>0</v>
      </c>
      <c r="CQ30" s="24">
        <f t="shared" si="23"/>
        <v>0</v>
      </c>
      <c r="CS30" s="24">
        <f t="shared" si="24"/>
        <v>0</v>
      </c>
    </row>
    <row r="31" spans="9:97">
      <c r="I31" s="24">
        <f t="shared" si="2"/>
        <v>0</v>
      </c>
      <c r="J31" s="24">
        <f t="shared" si="3"/>
        <v>0</v>
      </c>
      <c r="M31" s="24"/>
      <c r="N31" s="24"/>
      <c r="O31" s="24"/>
      <c r="P31" s="24"/>
      <c r="Q31" s="24"/>
      <c r="R31" s="24"/>
      <c r="S31" s="24">
        <f t="shared" si="4"/>
        <v>0</v>
      </c>
      <c r="T31" s="24">
        <f t="shared" si="0"/>
        <v>0</v>
      </c>
      <c r="W31" s="24"/>
      <c r="X31" s="24"/>
      <c r="Y31" s="24"/>
      <c r="Z31" s="24"/>
      <c r="AA31" s="24"/>
      <c r="AB31" s="24"/>
      <c r="AC31" s="24">
        <f t="shared" si="5"/>
        <v>0</v>
      </c>
      <c r="AD31" s="24">
        <f t="shared" si="6"/>
        <v>0</v>
      </c>
      <c r="AG31" s="24"/>
      <c r="AH31" s="24"/>
      <c r="AI31" s="24"/>
      <c r="AJ31" s="24"/>
      <c r="AK31" s="24"/>
      <c r="AL31" s="24"/>
      <c r="AM31" s="24">
        <f t="shared" si="7"/>
        <v>0</v>
      </c>
      <c r="AN31" s="24">
        <f t="shared" si="25"/>
        <v>0</v>
      </c>
      <c r="AQ31" s="24"/>
      <c r="AR31" s="24"/>
      <c r="AS31" s="24"/>
      <c r="AT31" s="24"/>
      <c r="AU31" s="24"/>
      <c r="AV31" s="24"/>
      <c r="AW31" s="24">
        <f t="shared" si="9"/>
        <v>0</v>
      </c>
      <c r="AX31" s="24">
        <f t="shared" si="10"/>
        <v>0</v>
      </c>
      <c r="BA31" s="24"/>
      <c r="BB31" s="24"/>
      <c r="BC31" s="24"/>
      <c r="BD31" s="24"/>
      <c r="BE31" s="24"/>
      <c r="BF31" s="24"/>
      <c r="BG31" s="24">
        <f t="shared" si="11"/>
        <v>0</v>
      </c>
      <c r="BH31" s="24">
        <f t="shared" si="12"/>
        <v>0</v>
      </c>
      <c r="BK31" s="24"/>
      <c r="BL31" s="24"/>
      <c r="BM31" s="24"/>
      <c r="BN31" s="24"/>
      <c r="BO31" s="24"/>
      <c r="BP31" s="24"/>
      <c r="BQ31" s="24">
        <f t="shared" si="13"/>
        <v>0</v>
      </c>
      <c r="BR31" s="24">
        <f t="shared" si="14"/>
        <v>0</v>
      </c>
      <c r="BU31" s="24"/>
      <c r="BV31" s="24"/>
      <c r="BW31" s="24"/>
      <c r="BX31" s="24"/>
      <c r="BY31" s="24"/>
      <c r="BZ31" s="24"/>
      <c r="CA31" s="24">
        <f t="shared" si="15"/>
        <v>0</v>
      </c>
      <c r="CB31" s="24">
        <f t="shared" si="16"/>
        <v>0</v>
      </c>
      <c r="CC31" s="24"/>
      <c r="CE31" s="24">
        <f t="shared" si="17"/>
        <v>0</v>
      </c>
      <c r="CG31" s="24">
        <f t="shared" si="18"/>
        <v>0</v>
      </c>
      <c r="CI31" s="24">
        <f t="shared" si="19"/>
        <v>0</v>
      </c>
      <c r="CK31" s="24">
        <f t="shared" si="20"/>
        <v>0</v>
      </c>
      <c r="CM31" s="24">
        <f t="shared" si="21"/>
        <v>0</v>
      </c>
      <c r="CO31" s="24">
        <f t="shared" si="22"/>
        <v>0</v>
      </c>
      <c r="CQ31" s="24">
        <f t="shared" si="23"/>
        <v>0</v>
      </c>
      <c r="CS31" s="24">
        <f t="shared" si="24"/>
        <v>0</v>
      </c>
    </row>
    <row r="32" spans="9:97">
      <c r="I32" s="24">
        <f t="shared" si="2"/>
        <v>0</v>
      </c>
      <c r="J32" s="24">
        <f t="shared" si="3"/>
        <v>0</v>
      </c>
      <c r="M32" s="24"/>
      <c r="N32" s="24"/>
      <c r="O32" s="24"/>
      <c r="P32" s="24"/>
      <c r="Q32" s="24"/>
      <c r="R32" s="24"/>
      <c r="S32" s="24">
        <f t="shared" si="4"/>
        <v>0</v>
      </c>
      <c r="T32" s="24">
        <f t="shared" si="0"/>
        <v>0</v>
      </c>
      <c r="W32" s="24"/>
      <c r="X32" s="24"/>
      <c r="Y32" s="24"/>
      <c r="Z32" s="24"/>
      <c r="AA32" s="24"/>
      <c r="AB32" s="24"/>
      <c r="AC32" s="24">
        <f t="shared" si="5"/>
        <v>0</v>
      </c>
      <c r="AD32" s="24">
        <f t="shared" si="6"/>
        <v>0</v>
      </c>
      <c r="AG32" s="24"/>
      <c r="AH32" s="24"/>
      <c r="AI32" s="24"/>
      <c r="AJ32" s="24"/>
      <c r="AK32" s="24"/>
      <c r="AL32" s="24"/>
      <c r="AM32" s="24">
        <f t="shared" si="7"/>
        <v>0</v>
      </c>
      <c r="AN32" s="24">
        <f t="shared" si="25"/>
        <v>0</v>
      </c>
      <c r="AQ32" s="24"/>
      <c r="AR32" s="24"/>
      <c r="AS32" s="24"/>
      <c r="AT32" s="24"/>
      <c r="AU32" s="24"/>
      <c r="AV32" s="24"/>
      <c r="AW32" s="24">
        <f t="shared" si="9"/>
        <v>0</v>
      </c>
      <c r="AX32" s="24">
        <f t="shared" si="10"/>
        <v>0</v>
      </c>
      <c r="BA32" s="24"/>
      <c r="BB32" s="24"/>
      <c r="BC32" s="24"/>
      <c r="BD32" s="24"/>
      <c r="BE32" s="24"/>
      <c r="BF32" s="24"/>
      <c r="BG32" s="24">
        <f t="shared" si="11"/>
        <v>0</v>
      </c>
      <c r="BH32" s="24">
        <f t="shared" si="12"/>
        <v>0</v>
      </c>
      <c r="BK32" s="24"/>
      <c r="BL32" s="24"/>
      <c r="BM32" s="24"/>
      <c r="BN32" s="24"/>
      <c r="BO32" s="24"/>
      <c r="BP32" s="24"/>
      <c r="BQ32" s="24">
        <f t="shared" si="13"/>
        <v>0</v>
      </c>
      <c r="BR32" s="24">
        <f t="shared" si="14"/>
        <v>0</v>
      </c>
      <c r="BU32" s="24"/>
      <c r="BV32" s="24"/>
      <c r="BW32" s="24"/>
      <c r="BX32" s="24"/>
      <c r="BY32" s="24"/>
      <c r="BZ32" s="24"/>
      <c r="CA32" s="24">
        <f t="shared" si="15"/>
        <v>0</v>
      </c>
      <c r="CB32" s="24">
        <f t="shared" si="16"/>
        <v>0</v>
      </c>
      <c r="CC32" s="24"/>
      <c r="CE32" s="24">
        <f t="shared" si="17"/>
        <v>0</v>
      </c>
      <c r="CG32" s="24">
        <f t="shared" si="18"/>
        <v>0</v>
      </c>
      <c r="CI32" s="24">
        <f t="shared" si="19"/>
        <v>0</v>
      </c>
      <c r="CK32" s="24">
        <f t="shared" si="20"/>
        <v>0</v>
      </c>
      <c r="CM32" s="24">
        <f t="shared" si="21"/>
        <v>0</v>
      </c>
      <c r="CO32" s="24">
        <f t="shared" si="22"/>
        <v>0</v>
      </c>
      <c r="CQ32" s="24">
        <f t="shared" si="23"/>
        <v>0</v>
      </c>
      <c r="CS32" s="24">
        <f t="shared" si="24"/>
        <v>0</v>
      </c>
    </row>
    <row r="33" spans="9:97">
      <c r="I33" s="24">
        <f t="shared" si="2"/>
        <v>0</v>
      </c>
      <c r="J33" s="24">
        <f t="shared" si="3"/>
        <v>0</v>
      </c>
      <c r="M33" s="24"/>
      <c r="N33" s="24"/>
      <c r="O33" s="24"/>
      <c r="P33" s="24"/>
      <c r="Q33" s="24"/>
      <c r="R33" s="24"/>
      <c r="S33" s="24">
        <f t="shared" si="4"/>
        <v>0</v>
      </c>
      <c r="T33" s="24">
        <f t="shared" si="0"/>
        <v>0</v>
      </c>
      <c r="W33" s="24"/>
      <c r="X33" s="24"/>
      <c r="Y33" s="24"/>
      <c r="Z33" s="24"/>
      <c r="AA33" s="24"/>
      <c r="AB33" s="24"/>
      <c r="AC33" s="24">
        <f t="shared" si="5"/>
        <v>0</v>
      </c>
      <c r="AD33" s="24">
        <f t="shared" si="6"/>
        <v>0</v>
      </c>
      <c r="AG33" s="24"/>
      <c r="AH33" s="24"/>
      <c r="AI33" s="24"/>
      <c r="AJ33" s="24"/>
      <c r="AK33" s="24"/>
      <c r="AL33" s="24"/>
      <c r="AM33" s="24">
        <f t="shared" si="7"/>
        <v>0</v>
      </c>
      <c r="AN33" s="24">
        <f t="shared" si="25"/>
        <v>0</v>
      </c>
      <c r="AQ33" s="24"/>
      <c r="AR33" s="24"/>
      <c r="AS33" s="24"/>
      <c r="AT33" s="24"/>
      <c r="AU33" s="24"/>
      <c r="AV33" s="24"/>
      <c r="AW33" s="24">
        <f t="shared" si="9"/>
        <v>0</v>
      </c>
      <c r="AX33" s="24">
        <f t="shared" si="10"/>
        <v>0</v>
      </c>
      <c r="BA33" s="24"/>
      <c r="BB33" s="24"/>
      <c r="BC33" s="24"/>
      <c r="BD33" s="24"/>
      <c r="BE33" s="24"/>
      <c r="BF33" s="24"/>
      <c r="BG33" s="24">
        <f t="shared" si="11"/>
        <v>0</v>
      </c>
      <c r="BH33" s="24">
        <f t="shared" si="12"/>
        <v>0</v>
      </c>
      <c r="BK33" s="24"/>
      <c r="BL33" s="24"/>
      <c r="BM33" s="24"/>
      <c r="BN33" s="24"/>
      <c r="BO33" s="24"/>
      <c r="BP33" s="24"/>
      <c r="BQ33" s="24">
        <f t="shared" si="13"/>
        <v>0</v>
      </c>
      <c r="BR33" s="24">
        <f t="shared" si="14"/>
        <v>0</v>
      </c>
      <c r="BU33" s="24"/>
      <c r="BV33" s="24"/>
      <c r="BW33" s="24"/>
      <c r="BX33" s="24"/>
      <c r="BY33" s="24"/>
      <c r="BZ33" s="24"/>
      <c r="CA33" s="24">
        <f t="shared" si="15"/>
        <v>0</v>
      </c>
      <c r="CB33" s="24">
        <f t="shared" si="16"/>
        <v>0</v>
      </c>
      <c r="CC33" s="24"/>
      <c r="CE33" s="24">
        <f t="shared" si="17"/>
        <v>0</v>
      </c>
      <c r="CG33" s="24">
        <f t="shared" si="18"/>
        <v>0</v>
      </c>
      <c r="CI33" s="24">
        <f t="shared" si="19"/>
        <v>0</v>
      </c>
      <c r="CK33" s="24">
        <f t="shared" si="20"/>
        <v>0</v>
      </c>
      <c r="CM33" s="24">
        <f t="shared" si="21"/>
        <v>0</v>
      </c>
      <c r="CO33" s="24">
        <f t="shared" si="22"/>
        <v>0</v>
      </c>
      <c r="CQ33" s="24">
        <f t="shared" si="23"/>
        <v>0</v>
      </c>
      <c r="CS33" s="24">
        <f t="shared" si="24"/>
        <v>0</v>
      </c>
    </row>
    <row r="34" spans="9:97">
      <c r="I34" s="24">
        <f t="shared" si="2"/>
        <v>0</v>
      </c>
      <c r="J34" s="24">
        <f t="shared" si="3"/>
        <v>0</v>
      </c>
      <c r="M34" s="24"/>
      <c r="N34" s="24"/>
      <c r="O34" s="24"/>
      <c r="P34" s="24"/>
      <c r="Q34" s="24"/>
      <c r="R34" s="24"/>
      <c r="S34" s="24">
        <f t="shared" si="4"/>
        <v>0</v>
      </c>
      <c r="T34" s="24">
        <f t="shared" si="0"/>
        <v>0</v>
      </c>
      <c r="W34" s="24"/>
      <c r="X34" s="24"/>
      <c r="Y34" s="24"/>
      <c r="Z34" s="24"/>
      <c r="AA34" s="24"/>
      <c r="AB34" s="24"/>
      <c r="AC34" s="24">
        <f t="shared" si="5"/>
        <v>0</v>
      </c>
      <c r="AD34" s="24">
        <f t="shared" si="6"/>
        <v>0</v>
      </c>
      <c r="AG34" s="24"/>
      <c r="AH34" s="24"/>
      <c r="AI34" s="24"/>
      <c r="AJ34" s="24"/>
      <c r="AK34" s="24"/>
      <c r="AL34" s="24"/>
      <c r="AM34" s="24">
        <f t="shared" si="7"/>
        <v>0</v>
      </c>
      <c r="AN34" s="24">
        <f t="shared" si="25"/>
        <v>0</v>
      </c>
      <c r="AQ34" s="24"/>
      <c r="AR34" s="24"/>
      <c r="AS34" s="24"/>
      <c r="AT34" s="24"/>
      <c r="AU34" s="24"/>
      <c r="AV34" s="24"/>
      <c r="AW34" s="24">
        <f t="shared" si="9"/>
        <v>0</v>
      </c>
      <c r="AX34" s="24">
        <f t="shared" si="10"/>
        <v>0</v>
      </c>
      <c r="BA34" s="24"/>
      <c r="BB34" s="24"/>
      <c r="BC34" s="24"/>
      <c r="BD34" s="24"/>
      <c r="BE34" s="24"/>
      <c r="BF34" s="24"/>
      <c r="BG34" s="24">
        <f t="shared" si="11"/>
        <v>0</v>
      </c>
      <c r="BH34" s="24">
        <f t="shared" si="12"/>
        <v>0</v>
      </c>
      <c r="BK34" s="24"/>
      <c r="BL34" s="24"/>
      <c r="BM34" s="24"/>
      <c r="BN34" s="24"/>
      <c r="BO34" s="24"/>
      <c r="BP34" s="24"/>
      <c r="BQ34" s="24">
        <f t="shared" si="13"/>
        <v>0</v>
      </c>
      <c r="BR34" s="24">
        <f t="shared" si="14"/>
        <v>0</v>
      </c>
      <c r="BU34" s="24"/>
      <c r="BV34" s="24"/>
      <c r="BW34" s="24"/>
      <c r="BX34" s="24"/>
      <c r="BY34" s="24"/>
      <c r="BZ34" s="24"/>
      <c r="CA34" s="24">
        <f t="shared" si="15"/>
        <v>0</v>
      </c>
      <c r="CB34" s="24">
        <f t="shared" si="16"/>
        <v>0</v>
      </c>
      <c r="CC34" s="24"/>
      <c r="CE34" s="24">
        <f t="shared" si="17"/>
        <v>0</v>
      </c>
      <c r="CG34" s="24">
        <f t="shared" si="18"/>
        <v>0</v>
      </c>
      <c r="CI34" s="24">
        <f t="shared" si="19"/>
        <v>0</v>
      </c>
      <c r="CK34" s="24">
        <f t="shared" si="20"/>
        <v>0</v>
      </c>
      <c r="CM34" s="24">
        <f t="shared" si="21"/>
        <v>0</v>
      </c>
      <c r="CO34" s="24">
        <f t="shared" si="22"/>
        <v>0</v>
      </c>
      <c r="CQ34" s="24">
        <f t="shared" si="23"/>
        <v>0</v>
      </c>
      <c r="CS34" s="24">
        <f t="shared" si="24"/>
        <v>0</v>
      </c>
    </row>
    <row r="35" spans="9:97">
      <c r="I35" s="24">
        <f t="shared" si="2"/>
        <v>0</v>
      </c>
      <c r="J35" s="24">
        <f t="shared" si="3"/>
        <v>0</v>
      </c>
      <c r="M35" s="24"/>
      <c r="N35" s="24"/>
      <c r="O35" s="24"/>
      <c r="P35" s="24"/>
      <c r="Q35" s="24"/>
      <c r="R35" s="24"/>
      <c r="S35" s="24">
        <f t="shared" si="4"/>
        <v>0</v>
      </c>
      <c r="T35" s="24">
        <f t="shared" ref="T35:T66" si="26">IF(P35&lt;M35-N35,M35-N35-P35,0)</f>
        <v>0</v>
      </c>
      <c r="W35" s="24"/>
      <c r="X35" s="24"/>
      <c r="Y35" s="24"/>
      <c r="Z35" s="24"/>
      <c r="AA35" s="24"/>
      <c r="AB35" s="24"/>
      <c r="AC35" s="24">
        <f t="shared" si="5"/>
        <v>0</v>
      </c>
      <c r="AD35" s="24">
        <f t="shared" si="6"/>
        <v>0</v>
      </c>
      <c r="AG35" s="24"/>
      <c r="AH35" s="24"/>
      <c r="AI35" s="24"/>
      <c r="AJ35" s="24"/>
      <c r="AK35" s="24"/>
      <c r="AL35" s="24"/>
      <c r="AM35" s="24">
        <f t="shared" si="7"/>
        <v>0</v>
      </c>
      <c r="AN35" s="24">
        <f t="shared" si="25"/>
        <v>0</v>
      </c>
      <c r="AQ35" s="24"/>
      <c r="AR35" s="24"/>
      <c r="AS35" s="24"/>
      <c r="AT35" s="24"/>
      <c r="AU35" s="24"/>
      <c r="AV35" s="24"/>
      <c r="AW35" s="24">
        <f t="shared" si="9"/>
        <v>0</v>
      </c>
      <c r="AX35" s="24">
        <f t="shared" si="10"/>
        <v>0</v>
      </c>
      <c r="BA35" s="24"/>
      <c r="BB35" s="24"/>
      <c r="BC35" s="24"/>
      <c r="BD35" s="24"/>
      <c r="BE35" s="24"/>
      <c r="BF35" s="24"/>
      <c r="BG35" s="24">
        <f t="shared" si="11"/>
        <v>0</v>
      </c>
      <c r="BH35" s="24">
        <f t="shared" si="12"/>
        <v>0</v>
      </c>
      <c r="BK35" s="24"/>
      <c r="BL35" s="24"/>
      <c r="BM35" s="24"/>
      <c r="BN35" s="24"/>
      <c r="BO35" s="24"/>
      <c r="BP35" s="24"/>
      <c r="BQ35" s="24">
        <f t="shared" si="13"/>
        <v>0</v>
      </c>
      <c r="BR35" s="24">
        <f t="shared" si="14"/>
        <v>0</v>
      </c>
      <c r="BU35" s="24"/>
      <c r="BV35" s="24"/>
      <c r="BW35" s="24"/>
      <c r="BX35" s="24"/>
      <c r="BY35" s="24"/>
      <c r="BZ35" s="24"/>
      <c r="CA35" s="24">
        <f t="shared" si="15"/>
        <v>0</v>
      </c>
      <c r="CB35" s="24">
        <f t="shared" si="16"/>
        <v>0</v>
      </c>
      <c r="CC35" s="24"/>
      <c r="CE35" s="24">
        <f t="shared" si="17"/>
        <v>0</v>
      </c>
      <c r="CG35" s="24">
        <f t="shared" si="18"/>
        <v>0</v>
      </c>
      <c r="CI35" s="24">
        <f t="shared" si="19"/>
        <v>0</v>
      </c>
      <c r="CK35" s="24">
        <f t="shared" si="20"/>
        <v>0</v>
      </c>
      <c r="CM35" s="24">
        <f t="shared" si="21"/>
        <v>0</v>
      </c>
      <c r="CO35" s="24">
        <f t="shared" si="22"/>
        <v>0</v>
      </c>
      <c r="CQ35" s="24">
        <f t="shared" si="23"/>
        <v>0</v>
      </c>
      <c r="CS35" s="24">
        <f t="shared" si="24"/>
        <v>0</v>
      </c>
    </row>
    <row r="36" spans="9:97">
      <c r="I36" s="24">
        <f t="shared" si="2"/>
        <v>0</v>
      </c>
      <c r="J36" s="24">
        <f t="shared" ref="J36:J67" si="27">IF(F36&lt;C36-D36,C36-D36-F36,0)</f>
        <v>0</v>
      </c>
      <c r="M36" s="24"/>
      <c r="N36" s="24"/>
      <c r="O36" s="24"/>
      <c r="P36" s="24"/>
      <c r="Q36" s="24"/>
      <c r="R36" s="24"/>
      <c r="S36" s="24">
        <f t="shared" si="4"/>
        <v>0</v>
      </c>
      <c r="T36" s="24">
        <f t="shared" si="26"/>
        <v>0</v>
      </c>
      <c r="W36" s="24"/>
      <c r="X36" s="24"/>
      <c r="Y36" s="24"/>
      <c r="Z36" s="24"/>
      <c r="AA36" s="24"/>
      <c r="AB36" s="24"/>
      <c r="AC36" s="24">
        <f t="shared" si="5"/>
        <v>0</v>
      </c>
      <c r="AD36" s="24">
        <f t="shared" si="6"/>
        <v>0</v>
      </c>
      <c r="AG36" s="24"/>
      <c r="AH36" s="24"/>
      <c r="AI36" s="24"/>
      <c r="AJ36" s="24"/>
      <c r="AK36" s="24"/>
      <c r="AL36" s="24"/>
      <c r="AM36" s="24">
        <f t="shared" si="7"/>
        <v>0</v>
      </c>
      <c r="AN36" s="24">
        <f t="shared" si="25"/>
        <v>0</v>
      </c>
      <c r="AQ36" s="24"/>
      <c r="AR36" s="24"/>
      <c r="AS36" s="24"/>
      <c r="AT36" s="24"/>
      <c r="AU36" s="24"/>
      <c r="AV36" s="24"/>
      <c r="AW36" s="24">
        <f t="shared" si="9"/>
        <v>0</v>
      </c>
      <c r="AX36" s="24">
        <f t="shared" si="10"/>
        <v>0</v>
      </c>
      <c r="BA36" s="24"/>
      <c r="BB36" s="24"/>
      <c r="BC36" s="24"/>
      <c r="BD36" s="24"/>
      <c r="BE36" s="24"/>
      <c r="BF36" s="24"/>
      <c r="BG36" s="24">
        <f t="shared" si="11"/>
        <v>0</v>
      </c>
      <c r="BH36" s="24">
        <f t="shared" si="12"/>
        <v>0</v>
      </c>
      <c r="BK36" s="24"/>
      <c r="BL36" s="24"/>
      <c r="BM36" s="24"/>
      <c r="BN36" s="24"/>
      <c r="BO36" s="24"/>
      <c r="BP36" s="24"/>
      <c r="BQ36" s="24">
        <f t="shared" si="13"/>
        <v>0</v>
      </c>
      <c r="BR36" s="24">
        <f t="shared" si="14"/>
        <v>0</v>
      </c>
      <c r="BU36" s="24"/>
      <c r="BV36" s="24"/>
      <c r="BW36" s="24"/>
      <c r="BX36" s="24"/>
      <c r="BY36" s="24"/>
      <c r="BZ36" s="24"/>
      <c r="CA36" s="24">
        <f t="shared" si="15"/>
        <v>0</v>
      </c>
      <c r="CB36" s="24">
        <f t="shared" si="16"/>
        <v>0</v>
      </c>
      <c r="CC36" s="24"/>
      <c r="CE36" s="24">
        <f t="shared" si="17"/>
        <v>0</v>
      </c>
      <c r="CG36" s="24">
        <f t="shared" si="18"/>
        <v>0</v>
      </c>
      <c r="CI36" s="24">
        <f t="shared" si="19"/>
        <v>0</v>
      </c>
      <c r="CK36" s="24">
        <f t="shared" si="20"/>
        <v>0</v>
      </c>
      <c r="CM36" s="24">
        <f t="shared" si="21"/>
        <v>0</v>
      </c>
      <c r="CO36" s="24">
        <f t="shared" si="22"/>
        <v>0</v>
      </c>
      <c r="CQ36" s="24">
        <f t="shared" si="23"/>
        <v>0</v>
      </c>
      <c r="CS36" s="24">
        <f t="shared" si="24"/>
        <v>0</v>
      </c>
    </row>
    <row r="37" spans="9:97">
      <c r="I37" s="24">
        <f t="shared" si="2"/>
        <v>0</v>
      </c>
      <c r="J37" s="24">
        <f t="shared" si="27"/>
        <v>0</v>
      </c>
      <c r="M37" s="24"/>
      <c r="N37" s="24"/>
      <c r="O37" s="24"/>
      <c r="P37" s="24"/>
      <c r="Q37" s="24"/>
      <c r="R37" s="24"/>
      <c r="S37" s="24">
        <f t="shared" si="4"/>
        <v>0</v>
      </c>
      <c r="T37" s="24">
        <f t="shared" si="26"/>
        <v>0</v>
      </c>
      <c r="W37" s="24"/>
      <c r="X37" s="24"/>
      <c r="Y37" s="24"/>
      <c r="Z37" s="24"/>
      <c r="AA37" s="24"/>
      <c r="AB37" s="24"/>
      <c r="AC37" s="24">
        <f t="shared" si="5"/>
        <v>0</v>
      </c>
      <c r="AD37" s="24">
        <f t="shared" si="6"/>
        <v>0</v>
      </c>
      <c r="AG37" s="24"/>
      <c r="AH37" s="24"/>
      <c r="AI37" s="24"/>
      <c r="AJ37" s="24"/>
      <c r="AK37" s="24"/>
      <c r="AL37" s="24"/>
      <c r="AM37" s="24">
        <f t="shared" si="7"/>
        <v>0</v>
      </c>
      <c r="AN37" s="24">
        <f t="shared" si="25"/>
        <v>0</v>
      </c>
      <c r="AQ37" s="24"/>
      <c r="AR37" s="24"/>
      <c r="AS37" s="24"/>
      <c r="AT37" s="24"/>
      <c r="AU37" s="24"/>
      <c r="AV37" s="24"/>
      <c r="AW37" s="24">
        <f t="shared" si="9"/>
        <v>0</v>
      </c>
      <c r="AX37" s="24">
        <f t="shared" si="10"/>
        <v>0</v>
      </c>
      <c r="BA37" s="24"/>
      <c r="BB37" s="24"/>
      <c r="BC37" s="24"/>
      <c r="BD37" s="24"/>
      <c r="BE37" s="24"/>
      <c r="BF37" s="24"/>
      <c r="BG37" s="24">
        <f t="shared" si="11"/>
        <v>0</v>
      </c>
      <c r="BH37" s="24">
        <f t="shared" si="12"/>
        <v>0</v>
      </c>
      <c r="BK37" s="24"/>
      <c r="BL37" s="24"/>
      <c r="BM37" s="24"/>
      <c r="BN37" s="24"/>
      <c r="BO37" s="24"/>
      <c r="BP37" s="24"/>
      <c r="BQ37" s="24">
        <f t="shared" si="13"/>
        <v>0</v>
      </c>
      <c r="BR37" s="24">
        <f t="shared" si="14"/>
        <v>0</v>
      </c>
      <c r="BU37" s="24"/>
      <c r="BV37" s="24"/>
      <c r="BW37" s="24"/>
      <c r="BX37" s="24"/>
      <c r="BY37" s="24"/>
      <c r="BZ37" s="24"/>
      <c r="CA37" s="24">
        <f t="shared" si="15"/>
        <v>0</v>
      </c>
      <c r="CB37" s="24">
        <f t="shared" si="16"/>
        <v>0</v>
      </c>
      <c r="CC37" s="24"/>
      <c r="CE37" s="24">
        <f t="shared" si="17"/>
        <v>0</v>
      </c>
      <c r="CG37" s="24">
        <f t="shared" si="18"/>
        <v>0</v>
      </c>
      <c r="CI37" s="24">
        <f t="shared" si="19"/>
        <v>0</v>
      </c>
      <c r="CK37" s="24">
        <f t="shared" si="20"/>
        <v>0</v>
      </c>
      <c r="CM37" s="24">
        <f t="shared" si="21"/>
        <v>0</v>
      </c>
      <c r="CO37" s="24">
        <f t="shared" si="22"/>
        <v>0</v>
      </c>
      <c r="CQ37" s="24">
        <f t="shared" si="23"/>
        <v>0</v>
      </c>
      <c r="CS37" s="24">
        <f t="shared" si="24"/>
        <v>0</v>
      </c>
    </row>
    <row r="38" spans="9:97">
      <c r="I38" s="24">
        <f t="shared" si="2"/>
        <v>0</v>
      </c>
      <c r="J38" s="24">
        <f t="shared" si="27"/>
        <v>0</v>
      </c>
      <c r="M38" s="24"/>
      <c r="N38" s="24"/>
      <c r="O38" s="24"/>
      <c r="P38" s="24"/>
      <c r="Q38" s="24"/>
      <c r="R38" s="24"/>
      <c r="S38" s="24">
        <f t="shared" si="4"/>
        <v>0</v>
      </c>
      <c r="T38" s="24">
        <f t="shared" si="26"/>
        <v>0</v>
      </c>
      <c r="W38" s="24"/>
      <c r="X38" s="24"/>
      <c r="Y38" s="24"/>
      <c r="Z38" s="24"/>
      <c r="AA38" s="24"/>
      <c r="AB38" s="24"/>
      <c r="AC38" s="24">
        <f t="shared" si="5"/>
        <v>0</v>
      </c>
      <c r="AD38" s="24">
        <f t="shared" si="6"/>
        <v>0</v>
      </c>
      <c r="AG38" s="24"/>
      <c r="AH38" s="24"/>
      <c r="AI38" s="24"/>
      <c r="AJ38" s="24"/>
      <c r="AK38" s="24"/>
      <c r="AL38" s="24"/>
      <c r="AM38" s="24">
        <f t="shared" si="7"/>
        <v>0</v>
      </c>
      <c r="AN38" s="24">
        <f t="shared" si="25"/>
        <v>0</v>
      </c>
      <c r="AQ38" s="24"/>
      <c r="AR38" s="24"/>
      <c r="AS38" s="24"/>
      <c r="AT38" s="24"/>
      <c r="AU38" s="24"/>
      <c r="AV38" s="24"/>
      <c r="AW38" s="24">
        <f t="shared" si="9"/>
        <v>0</v>
      </c>
      <c r="AX38" s="24">
        <f t="shared" si="10"/>
        <v>0</v>
      </c>
      <c r="BA38" s="24"/>
      <c r="BB38" s="24"/>
      <c r="BC38" s="24"/>
      <c r="BD38" s="24"/>
      <c r="BE38" s="24"/>
      <c r="BF38" s="24"/>
      <c r="BG38" s="24">
        <f t="shared" si="11"/>
        <v>0</v>
      </c>
      <c r="BH38" s="24">
        <f t="shared" si="12"/>
        <v>0</v>
      </c>
      <c r="BK38" s="24"/>
      <c r="BL38" s="24"/>
      <c r="BM38" s="24"/>
      <c r="BN38" s="24"/>
      <c r="BO38" s="24"/>
      <c r="BP38" s="24"/>
      <c r="BQ38" s="24">
        <f t="shared" si="13"/>
        <v>0</v>
      </c>
      <c r="BR38" s="24">
        <f t="shared" si="14"/>
        <v>0</v>
      </c>
      <c r="BU38" s="24"/>
      <c r="BV38" s="24"/>
      <c r="BW38" s="24"/>
      <c r="BX38" s="24"/>
      <c r="BY38" s="24"/>
      <c r="BZ38" s="24"/>
      <c r="CA38" s="24">
        <f t="shared" si="15"/>
        <v>0</v>
      </c>
      <c r="CB38" s="24">
        <f t="shared" si="16"/>
        <v>0</v>
      </c>
      <c r="CC38" s="24"/>
      <c r="CE38" s="24">
        <f t="shared" si="17"/>
        <v>0</v>
      </c>
      <c r="CG38" s="24">
        <f t="shared" si="18"/>
        <v>0</v>
      </c>
      <c r="CI38" s="24">
        <f t="shared" si="19"/>
        <v>0</v>
      </c>
      <c r="CK38" s="24">
        <f t="shared" si="20"/>
        <v>0</v>
      </c>
      <c r="CM38" s="24">
        <f t="shared" si="21"/>
        <v>0</v>
      </c>
      <c r="CO38" s="24">
        <f t="shared" si="22"/>
        <v>0</v>
      </c>
      <c r="CQ38" s="24">
        <f t="shared" si="23"/>
        <v>0</v>
      </c>
      <c r="CS38" s="24">
        <f t="shared" si="24"/>
        <v>0</v>
      </c>
    </row>
    <row r="39" spans="9:97">
      <c r="I39" s="24">
        <f t="shared" si="2"/>
        <v>0</v>
      </c>
      <c r="J39" s="24">
        <f t="shared" si="27"/>
        <v>0</v>
      </c>
      <c r="M39" s="24"/>
      <c r="N39" s="24"/>
      <c r="O39" s="24"/>
      <c r="P39" s="24"/>
      <c r="Q39" s="24"/>
      <c r="R39" s="24"/>
      <c r="S39" s="24">
        <f t="shared" si="4"/>
        <v>0</v>
      </c>
      <c r="T39" s="24">
        <f t="shared" si="26"/>
        <v>0</v>
      </c>
      <c r="W39" s="24"/>
      <c r="X39" s="24"/>
      <c r="Y39" s="24"/>
      <c r="Z39" s="24"/>
      <c r="AA39" s="24"/>
      <c r="AB39" s="24"/>
      <c r="AC39" s="24">
        <f t="shared" si="5"/>
        <v>0</v>
      </c>
      <c r="AD39" s="24">
        <f t="shared" si="6"/>
        <v>0</v>
      </c>
      <c r="AG39" s="24"/>
      <c r="AH39" s="24"/>
      <c r="AI39" s="24"/>
      <c r="AJ39" s="24"/>
      <c r="AK39" s="24"/>
      <c r="AL39" s="24"/>
      <c r="AM39" s="24">
        <f t="shared" si="7"/>
        <v>0</v>
      </c>
      <c r="AN39" s="24">
        <f t="shared" si="25"/>
        <v>0</v>
      </c>
      <c r="AQ39" s="24"/>
      <c r="AR39" s="24"/>
      <c r="AS39" s="24"/>
      <c r="AT39" s="24"/>
      <c r="AU39" s="24"/>
      <c r="AV39" s="24"/>
      <c r="AW39" s="24">
        <f t="shared" si="9"/>
        <v>0</v>
      </c>
      <c r="AX39" s="24">
        <f t="shared" si="10"/>
        <v>0</v>
      </c>
      <c r="BA39" s="24"/>
      <c r="BB39" s="24"/>
      <c r="BC39" s="24"/>
      <c r="BD39" s="24"/>
      <c r="BE39" s="24"/>
      <c r="BF39" s="24"/>
      <c r="BG39" s="24">
        <f t="shared" si="11"/>
        <v>0</v>
      </c>
      <c r="BH39" s="24">
        <f t="shared" si="12"/>
        <v>0</v>
      </c>
      <c r="BK39" s="24"/>
      <c r="BL39" s="24"/>
      <c r="BM39" s="24"/>
      <c r="BN39" s="24"/>
      <c r="BO39" s="24"/>
      <c r="BP39" s="24"/>
      <c r="BQ39" s="24">
        <f t="shared" si="13"/>
        <v>0</v>
      </c>
      <c r="BR39" s="24">
        <f t="shared" si="14"/>
        <v>0</v>
      </c>
      <c r="BU39" s="24"/>
      <c r="BV39" s="24"/>
      <c r="BW39" s="24"/>
      <c r="BX39" s="24"/>
      <c r="BY39" s="24"/>
      <c r="BZ39" s="24"/>
      <c r="CA39" s="24">
        <f t="shared" si="15"/>
        <v>0</v>
      </c>
      <c r="CB39" s="24">
        <f t="shared" si="16"/>
        <v>0</v>
      </c>
      <c r="CC39" s="24"/>
      <c r="CE39" s="24">
        <f t="shared" si="17"/>
        <v>0</v>
      </c>
      <c r="CG39" s="24">
        <f t="shared" si="18"/>
        <v>0</v>
      </c>
      <c r="CI39" s="24">
        <f t="shared" si="19"/>
        <v>0</v>
      </c>
      <c r="CK39" s="24">
        <f t="shared" si="20"/>
        <v>0</v>
      </c>
      <c r="CM39" s="24">
        <f t="shared" si="21"/>
        <v>0</v>
      </c>
      <c r="CO39" s="24">
        <f t="shared" si="22"/>
        <v>0</v>
      </c>
      <c r="CQ39" s="24">
        <f t="shared" si="23"/>
        <v>0</v>
      </c>
      <c r="CS39" s="24">
        <f t="shared" si="24"/>
        <v>0</v>
      </c>
    </row>
    <row r="40" spans="9:97">
      <c r="I40" s="24">
        <f t="shared" si="2"/>
        <v>0</v>
      </c>
      <c r="J40" s="24">
        <f t="shared" si="27"/>
        <v>0</v>
      </c>
      <c r="M40" s="24"/>
      <c r="N40" s="24"/>
      <c r="O40" s="24"/>
      <c r="P40" s="24"/>
      <c r="Q40" s="24"/>
      <c r="R40" s="24"/>
      <c r="S40" s="24">
        <f t="shared" si="4"/>
        <v>0</v>
      </c>
      <c r="T40" s="24">
        <f t="shared" si="26"/>
        <v>0</v>
      </c>
      <c r="W40" s="24"/>
      <c r="X40" s="24"/>
      <c r="Y40" s="24"/>
      <c r="Z40" s="24"/>
      <c r="AA40" s="24"/>
      <c r="AB40" s="24"/>
      <c r="AC40" s="24">
        <f t="shared" si="5"/>
        <v>0</v>
      </c>
      <c r="AD40" s="24">
        <f t="shared" si="6"/>
        <v>0</v>
      </c>
      <c r="AG40" s="24"/>
      <c r="AH40" s="24"/>
      <c r="AI40" s="24"/>
      <c r="AJ40" s="24"/>
      <c r="AK40" s="24"/>
      <c r="AL40" s="24"/>
      <c r="AM40" s="24">
        <f t="shared" si="7"/>
        <v>0</v>
      </c>
      <c r="AN40" s="24">
        <f t="shared" si="25"/>
        <v>0</v>
      </c>
      <c r="AQ40" s="24"/>
      <c r="AR40" s="24"/>
      <c r="AS40" s="24"/>
      <c r="AT40" s="24"/>
      <c r="AU40" s="24"/>
      <c r="AV40" s="24"/>
      <c r="AW40" s="24">
        <f t="shared" si="9"/>
        <v>0</v>
      </c>
      <c r="AX40" s="24">
        <f t="shared" si="10"/>
        <v>0</v>
      </c>
      <c r="BA40" s="24"/>
      <c r="BB40" s="24"/>
      <c r="BC40" s="24"/>
      <c r="BD40" s="24"/>
      <c r="BE40" s="24"/>
      <c r="BF40" s="24"/>
      <c r="BG40" s="24">
        <f t="shared" si="11"/>
        <v>0</v>
      </c>
      <c r="BH40" s="24">
        <f t="shared" si="12"/>
        <v>0</v>
      </c>
      <c r="BK40" s="24"/>
      <c r="BL40" s="24"/>
      <c r="BM40" s="24"/>
      <c r="BN40" s="24"/>
      <c r="BO40" s="24"/>
      <c r="BP40" s="24"/>
      <c r="BQ40" s="24">
        <f t="shared" si="13"/>
        <v>0</v>
      </c>
      <c r="BR40" s="24">
        <f t="shared" si="14"/>
        <v>0</v>
      </c>
      <c r="BU40" s="24"/>
      <c r="BV40" s="24"/>
      <c r="BW40" s="24"/>
      <c r="BX40" s="24"/>
      <c r="BY40" s="24"/>
      <c r="BZ40" s="24"/>
      <c r="CA40" s="24">
        <f t="shared" si="15"/>
        <v>0</v>
      </c>
      <c r="CB40" s="24">
        <f t="shared" si="16"/>
        <v>0</v>
      </c>
      <c r="CC40" s="24"/>
      <c r="CE40" s="24">
        <f t="shared" si="17"/>
        <v>0</v>
      </c>
      <c r="CG40" s="24">
        <f t="shared" si="18"/>
        <v>0</v>
      </c>
      <c r="CI40" s="24">
        <f t="shared" si="19"/>
        <v>0</v>
      </c>
      <c r="CK40" s="24">
        <f t="shared" si="20"/>
        <v>0</v>
      </c>
      <c r="CM40" s="24">
        <f t="shared" si="21"/>
        <v>0</v>
      </c>
      <c r="CO40" s="24">
        <f t="shared" si="22"/>
        <v>0</v>
      </c>
      <c r="CQ40" s="24">
        <f t="shared" si="23"/>
        <v>0</v>
      </c>
      <c r="CS40" s="24">
        <f t="shared" si="24"/>
        <v>0</v>
      </c>
    </row>
    <row r="41" spans="9:97">
      <c r="I41" s="24">
        <f t="shared" si="2"/>
        <v>0</v>
      </c>
      <c r="J41" s="24">
        <f t="shared" si="27"/>
        <v>0</v>
      </c>
      <c r="M41" s="24"/>
      <c r="N41" s="24"/>
      <c r="O41" s="24"/>
      <c r="P41" s="24"/>
      <c r="Q41" s="24"/>
      <c r="R41" s="24"/>
      <c r="S41" s="24">
        <f t="shared" si="4"/>
        <v>0</v>
      </c>
      <c r="T41" s="24">
        <f t="shared" si="26"/>
        <v>0</v>
      </c>
      <c r="W41" s="24"/>
      <c r="X41" s="24"/>
      <c r="Y41" s="24"/>
      <c r="Z41" s="24"/>
      <c r="AA41" s="24"/>
      <c r="AB41" s="24"/>
      <c r="AC41" s="24">
        <f t="shared" si="5"/>
        <v>0</v>
      </c>
      <c r="AD41" s="24">
        <f t="shared" si="6"/>
        <v>0</v>
      </c>
      <c r="AG41" s="24"/>
      <c r="AH41" s="24"/>
      <c r="AI41" s="24"/>
      <c r="AJ41" s="24"/>
      <c r="AK41" s="24"/>
      <c r="AL41" s="24"/>
      <c r="AM41" s="24">
        <f t="shared" si="7"/>
        <v>0</v>
      </c>
      <c r="AN41" s="24">
        <f t="shared" si="25"/>
        <v>0</v>
      </c>
      <c r="AQ41" s="24"/>
      <c r="AR41" s="24"/>
      <c r="AS41" s="24"/>
      <c r="AT41" s="24"/>
      <c r="AU41" s="24"/>
      <c r="AV41" s="24"/>
      <c r="AW41" s="24">
        <f t="shared" si="9"/>
        <v>0</v>
      </c>
      <c r="AX41" s="24">
        <f t="shared" si="10"/>
        <v>0</v>
      </c>
      <c r="BA41" s="24"/>
      <c r="BB41" s="24"/>
      <c r="BC41" s="24"/>
      <c r="BD41" s="24"/>
      <c r="BE41" s="24"/>
      <c r="BF41" s="24"/>
      <c r="BG41" s="24">
        <f t="shared" si="11"/>
        <v>0</v>
      </c>
      <c r="BH41" s="24">
        <f t="shared" si="12"/>
        <v>0</v>
      </c>
      <c r="BK41" s="24"/>
      <c r="BL41" s="24"/>
      <c r="BM41" s="24"/>
      <c r="BN41" s="24"/>
      <c r="BO41" s="24"/>
      <c r="BP41" s="24"/>
      <c r="BQ41" s="24">
        <f t="shared" si="13"/>
        <v>0</v>
      </c>
      <c r="BR41" s="24">
        <f t="shared" si="14"/>
        <v>0</v>
      </c>
      <c r="BU41" s="24"/>
      <c r="BV41" s="24"/>
      <c r="BW41" s="24"/>
      <c r="BX41" s="24"/>
      <c r="BY41" s="24"/>
      <c r="BZ41" s="24"/>
      <c r="CA41" s="24">
        <f t="shared" si="15"/>
        <v>0</v>
      </c>
      <c r="CB41" s="24">
        <f t="shared" si="16"/>
        <v>0</v>
      </c>
      <c r="CC41" s="24"/>
      <c r="CE41" s="24">
        <f t="shared" si="17"/>
        <v>0</v>
      </c>
      <c r="CG41" s="24">
        <f t="shared" si="18"/>
        <v>0</v>
      </c>
      <c r="CI41" s="24">
        <f t="shared" si="19"/>
        <v>0</v>
      </c>
      <c r="CK41" s="24">
        <f t="shared" si="20"/>
        <v>0</v>
      </c>
      <c r="CM41" s="24">
        <f t="shared" si="21"/>
        <v>0</v>
      </c>
      <c r="CO41" s="24">
        <f t="shared" si="22"/>
        <v>0</v>
      </c>
      <c r="CQ41" s="24">
        <f t="shared" si="23"/>
        <v>0</v>
      </c>
      <c r="CS41" s="24">
        <f t="shared" si="24"/>
        <v>0</v>
      </c>
    </row>
    <row r="42" spans="9:97">
      <c r="I42" s="24">
        <f t="shared" si="2"/>
        <v>0</v>
      </c>
      <c r="J42" s="24">
        <f t="shared" si="27"/>
        <v>0</v>
      </c>
      <c r="M42" s="24"/>
      <c r="N42" s="24"/>
      <c r="O42" s="24"/>
      <c r="P42" s="24"/>
      <c r="Q42" s="24"/>
      <c r="R42" s="24"/>
      <c r="S42" s="24">
        <f t="shared" si="4"/>
        <v>0</v>
      </c>
      <c r="T42" s="24">
        <f t="shared" si="26"/>
        <v>0</v>
      </c>
      <c r="W42" s="24"/>
      <c r="X42" s="24"/>
      <c r="Y42" s="24"/>
      <c r="Z42" s="24"/>
      <c r="AA42" s="24"/>
      <c r="AB42" s="24"/>
      <c r="AC42" s="24">
        <f t="shared" si="5"/>
        <v>0</v>
      </c>
      <c r="AD42" s="24">
        <f t="shared" si="6"/>
        <v>0</v>
      </c>
      <c r="AG42" s="24"/>
      <c r="AH42" s="24"/>
      <c r="AI42" s="24"/>
      <c r="AJ42" s="24"/>
      <c r="AK42" s="24"/>
      <c r="AL42" s="24"/>
      <c r="AM42" s="24">
        <f t="shared" si="7"/>
        <v>0</v>
      </c>
      <c r="AN42" s="24">
        <f t="shared" si="25"/>
        <v>0</v>
      </c>
      <c r="AQ42" s="24"/>
      <c r="AR42" s="24"/>
      <c r="AS42" s="24"/>
      <c r="AT42" s="24"/>
      <c r="AU42" s="24"/>
      <c r="AV42" s="24"/>
      <c r="AW42" s="24">
        <f t="shared" si="9"/>
        <v>0</v>
      </c>
      <c r="AX42" s="24">
        <f t="shared" si="10"/>
        <v>0</v>
      </c>
      <c r="BA42" s="24"/>
      <c r="BB42" s="24"/>
      <c r="BC42" s="24"/>
      <c r="BD42" s="24"/>
      <c r="BE42" s="24"/>
      <c r="BF42" s="24"/>
      <c r="BG42" s="24">
        <f t="shared" si="11"/>
        <v>0</v>
      </c>
      <c r="BH42" s="24">
        <f t="shared" si="12"/>
        <v>0</v>
      </c>
      <c r="BK42" s="24"/>
      <c r="BL42" s="24"/>
      <c r="BM42" s="24"/>
      <c r="BN42" s="24"/>
      <c r="BO42" s="24"/>
      <c r="BP42" s="24"/>
      <c r="BQ42" s="24">
        <f t="shared" si="13"/>
        <v>0</v>
      </c>
      <c r="BR42" s="24">
        <f t="shared" si="14"/>
        <v>0</v>
      </c>
      <c r="BU42" s="24"/>
      <c r="BV42" s="24"/>
      <c r="BW42" s="24"/>
      <c r="BX42" s="24"/>
      <c r="BY42" s="24"/>
      <c r="BZ42" s="24"/>
      <c r="CA42" s="24">
        <f t="shared" si="15"/>
        <v>0</v>
      </c>
      <c r="CB42" s="24">
        <f t="shared" si="16"/>
        <v>0</v>
      </c>
      <c r="CC42" s="24"/>
      <c r="CE42" s="24">
        <f t="shared" si="17"/>
        <v>0</v>
      </c>
      <c r="CG42" s="24">
        <f t="shared" si="18"/>
        <v>0</v>
      </c>
      <c r="CI42" s="24">
        <f t="shared" si="19"/>
        <v>0</v>
      </c>
      <c r="CK42" s="24">
        <f t="shared" si="20"/>
        <v>0</v>
      </c>
      <c r="CM42" s="24">
        <f t="shared" si="21"/>
        <v>0</v>
      </c>
      <c r="CO42" s="24">
        <f t="shared" si="22"/>
        <v>0</v>
      </c>
      <c r="CQ42" s="24">
        <f t="shared" si="23"/>
        <v>0</v>
      </c>
      <c r="CS42" s="24">
        <f t="shared" si="24"/>
        <v>0</v>
      </c>
    </row>
    <row r="43" spans="9:97">
      <c r="I43" s="24">
        <f t="shared" si="2"/>
        <v>0</v>
      </c>
      <c r="J43" s="24">
        <f t="shared" si="27"/>
        <v>0</v>
      </c>
      <c r="M43" s="24"/>
      <c r="N43" s="24"/>
      <c r="O43" s="24"/>
      <c r="P43" s="24"/>
      <c r="Q43" s="24"/>
      <c r="R43" s="24"/>
      <c r="S43" s="24">
        <f t="shared" si="4"/>
        <v>0</v>
      </c>
      <c r="T43" s="24">
        <f t="shared" si="26"/>
        <v>0</v>
      </c>
      <c r="W43" s="24"/>
      <c r="X43" s="24"/>
      <c r="Y43" s="24"/>
      <c r="Z43" s="24"/>
      <c r="AA43" s="24"/>
      <c r="AB43" s="24"/>
      <c r="AC43" s="24">
        <f t="shared" si="5"/>
        <v>0</v>
      </c>
      <c r="AD43" s="24">
        <f t="shared" si="6"/>
        <v>0</v>
      </c>
      <c r="AG43" s="24"/>
      <c r="AH43" s="24"/>
      <c r="AI43" s="24"/>
      <c r="AJ43" s="24"/>
      <c r="AK43" s="24"/>
      <c r="AL43" s="24"/>
      <c r="AM43" s="24">
        <f t="shared" si="7"/>
        <v>0</v>
      </c>
      <c r="AN43" s="24">
        <f t="shared" si="25"/>
        <v>0</v>
      </c>
      <c r="AQ43" s="24"/>
      <c r="AR43" s="24"/>
      <c r="AS43" s="24"/>
      <c r="AT43" s="24"/>
      <c r="AU43" s="24"/>
      <c r="AV43" s="24"/>
      <c r="AW43" s="24">
        <f t="shared" si="9"/>
        <v>0</v>
      </c>
      <c r="AX43" s="24">
        <f t="shared" si="10"/>
        <v>0</v>
      </c>
      <c r="BA43" s="24"/>
      <c r="BB43" s="24"/>
      <c r="BC43" s="24"/>
      <c r="BD43" s="24"/>
      <c r="BE43" s="24"/>
      <c r="BF43" s="24"/>
      <c r="BG43" s="24">
        <f t="shared" si="11"/>
        <v>0</v>
      </c>
      <c r="BH43" s="24">
        <f t="shared" si="12"/>
        <v>0</v>
      </c>
      <c r="BK43" s="24"/>
      <c r="BL43" s="24"/>
      <c r="BM43" s="24"/>
      <c r="BN43" s="24"/>
      <c r="BO43" s="24"/>
      <c r="BP43" s="24"/>
      <c r="BQ43" s="24">
        <f t="shared" si="13"/>
        <v>0</v>
      </c>
      <c r="BR43" s="24">
        <f t="shared" si="14"/>
        <v>0</v>
      </c>
      <c r="BU43" s="24"/>
      <c r="BV43" s="24"/>
      <c r="BW43" s="24"/>
      <c r="BX43" s="24"/>
      <c r="BY43" s="24"/>
      <c r="BZ43" s="24"/>
      <c r="CA43" s="24">
        <f t="shared" si="15"/>
        <v>0</v>
      </c>
      <c r="CB43" s="24">
        <f t="shared" si="16"/>
        <v>0</v>
      </c>
      <c r="CC43" s="24"/>
      <c r="CE43" s="24">
        <f t="shared" si="17"/>
        <v>0</v>
      </c>
      <c r="CG43" s="24">
        <f t="shared" si="18"/>
        <v>0</v>
      </c>
      <c r="CI43" s="24">
        <f t="shared" si="19"/>
        <v>0</v>
      </c>
      <c r="CK43" s="24">
        <f t="shared" si="20"/>
        <v>0</v>
      </c>
      <c r="CM43" s="24">
        <f t="shared" si="21"/>
        <v>0</v>
      </c>
      <c r="CO43" s="24">
        <f t="shared" si="22"/>
        <v>0</v>
      </c>
      <c r="CQ43" s="24">
        <f t="shared" si="23"/>
        <v>0</v>
      </c>
      <c r="CS43" s="24">
        <f t="shared" si="24"/>
        <v>0</v>
      </c>
    </row>
    <row r="44" spans="9:97">
      <c r="I44" s="24">
        <f t="shared" si="2"/>
        <v>0</v>
      </c>
      <c r="J44" s="24">
        <f t="shared" si="27"/>
        <v>0</v>
      </c>
      <c r="M44" s="24"/>
      <c r="N44" s="24"/>
      <c r="O44" s="24"/>
      <c r="P44" s="24"/>
      <c r="Q44" s="24"/>
      <c r="R44" s="24"/>
      <c r="S44" s="24">
        <f t="shared" si="4"/>
        <v>0</v>
      </c>
      <c r="T44" s="24">
        <f t="shared" si="26"/>
        <v>0</v>
      </c>
      <c r="W44" s="24"/>
      <c r="X44" s="24"/>
      <c r="Y44" s="24"/>
      <c r="Z44" s="24"/>
      <c r="AA44" s="24"/>
      <c r="AB44" s="24"/>
      <c r="AC44" s="24">
        <f t="shared" si="5"/>
        <v>0</v>
      </c>
      <c r="AD44" s="24">
        <f t="shared" si="6"/>
        <v>0</v>
      </c>
      <c r="AG44" s="24"/>
      <c r="AH44" s="24"/>
      <c r="AI44" s="24"/>
      <c r="AJ44" s="24"/>
      <c r="AK44" s="24"/>
      <c r="AL44" s="24"/>
      <c r="AM44" s="24">
        <f t="shared" si="7"/>
        <v>0</v>
      </c>
      <c r="AN44" s="24">
        <f t="shared" si="25"/>
        <v>0</v>
      </c>
      <c r="AQ44" s="24"/>
      <c r="AR44" s="24"/>
      <c r="AS44" s="24"/>
      <c r="AT44" s="24"/>
      <c r="AU44" s="24"/>
      <c r="AV44" s="24"/>
      <c r="AW44" s="24">
        <f t="shared" si="9"/>
        <v>0</v>
      </c>
      <c r="AX44" s="24">
        <f t="shared" si="10"/>
        <v>0</v>
      </c>
      <c r="BA44" s="24"/>
      <c r="BB44" s="24"/>
      <c r="BC44" s="24"/>
      <c r="BD44" s="24"/>
      <c r="BE44" s="24"/>
      <c r="BF44" s="24"/>
      <c r="BG44" s="24">
        <f t="shared" si="11"/>
        <v>0</v>
      </c>
      <c r="BH44" s="24">
        <f t="shared" si="12"/>
        <v>0</v>
      </c>
      <c r="BK44" s="24"/>
      <c r="BL44" s="24"/>
      <c r="BM44" s="24"/>
      <c r="BN44" s="24"/>
      <c r="BO44" s="24"/>
      <c r="BP44" s="24"/>
      <c r="BQ44" s="24">
        <f t="shared" si="13"/>
        <v>0</v>
      </c>
      <c r="BR44" s="24">
        <f t="shared" si="14"/>
        <v>0</v>
      </c>
      <c r="BU44" s="24"/>
      <c r="BV44" s="24"/>
      <c r="BW44" s="24"/>
      <c r="BX44" s="24"/>
      <c r="BY44" s="24"/>
      <c r="BZ44" s="24"/>
      <c r="CA44" s="24">
        <f t="shared" si="15"/>
        <v>0</v>
      </c>
      <c r="CB44" s="24">
        <f t="shared" si="16"/>
        <v>0</v>
      </c>
      <c r="CC44" s="24"/>
      <c r="CE44" s="24">
        <f t="shared" si="17"/>
        <v>0</v>
      </c>
      <c r="CG44" s="24">
        <f t="shared" si="18"/>
        <v>0</v>
      </c>
      <c r="CI44" s="24">
        <f t="shared" si="19"/>
        <v>0</v>
      </c>
      <c r="CK44" s="24">
        <f t="shared" si="20"/>
        <v>0</v>
      </c>
      <c r="CM44" s="24">
        <f t="shared" si="21"/>
        <v>0</v>
      </c>
      <c r="CO44" s="24">
        <f t="shared" si="22"/>
        <v>0</v>
      </c>
      <c r="CQ44" s="24">
        <f t="shared" si="23"/>
        <v>0</v>
      </c>
      <c r="CS44" s="24">
        <f t="shared" si="24"/>
        <v>0</v>
      </c>
    </row>
    <row r="45" spans="9:97">
      <c r="I45" s="24">
        <f t="shared" si="2"/>
        <v>0</v>
      </c>
      <c r="J45" s="24">
        <f t="shared" si="27"/>
        <v>0</v>
      </c>
      <c r="M45" s="24"/>
      <c r="N45" s="24"/>
      <c r="O45" s="24"/>
      <c r="P45" s="24"/>
      <c r="Q45" s="24"/>
      <c r="R45" s="24"/>
      <c r="S45" s="24">
        <f t="shared" si="4"/>
        <v>0</v>
      </c>
      <c r="T45" s="24">
        <f t="shared" si="26"/>
        <v>0</v>
      </c>
      <c r="W45" s="24"/>
      <c r="X45" s="24"/>
      <c r="Y45" s="24"/>
      <c r="Z45" s="24"/>
      <c r="AA45" s="24"/>
      <c r="AB45" s="24"/>
      <c r="AC45" s="24">
        <f t="shared" si="5"/>
        <v>0</v>
      </c>
      <c r="AD45" s="24">
        <f t="shared" si="6"/>
        <v>0</v>
      </c>
      <c r="AG45" s="24"/>
      <c r="AH45" s="24"/>
      <c r="AI45" s="24"/>
      <c r="AJ45" s="24"/>
      <c r="AK45" s="24"/>
      <c r="AL45" s="24"/>
      <c r="AM45" s="24">
        <f t="shared" si="7"/>
        <v>0</v>
      </c>
      <c r="AN45" s="24">
        <f t="shared" si="25"/>
        <v>0</v>
      </c>
      <c r="AQ45" s="24"/>
      <c r="AR45" s="24"/>
      <c r="AS45" s="24"/>
      <c r="AT45" s="24"/>
      <c r="AU45" s="24"/>
      <c r="AV45" s="24"/>
      <c r="AW45" s="24">
        <f t="shared" si="9"/>
        <v>0</v>
      </c>
      <c r="AX45" s="24">
        <f t="shared" si="10"/>
        <v>0</v>
      </c>
      <c r="BA45" s="24"/>
      <c r="BB45" s="24"/>
      <c r="BC45" s="24"/>
      <c r="BD45" s="24"/>
      <c r="BE45" s="24"/>
      <c r="BF45" s="24"/>
      <c r="BG45" s="24">
        <f t="shared" si="11"/>
        <v>0</v>
      </c>
      <c r="BH45" s="24">
        <f t="shared" si="12"/>
        <v>0</v>
      </c>
      <c r="BK45" s="24"/>
      <c r="BL45" s="24"/>
      <c r="BM45" s="24"/>
      <c r="BN45" s="24"/>
      <c r="BO45" s="24"/>
      <c r="BP45" s="24"/>
      <c r="BQ45" s="24">
        <f t="shared" si="13"/>
        <v>0</v>
      </c>
      <c r="BR45" s="24">
        <f t="shared" si="14"/>
        <v>0</v>
      </c>
      <c r="BU45" s="24"/>
      <c r="BV45" s="24"/>
      <c r="BW45" s="24"/>
      <c r="BX45" s="24"/>
      <c r="BY45" s="24"/>
      <c r="BZ45" s="24"/>
      <c r="CA45" s="24">
        <f t="shared" si="15"/>
        <v>0</v>
      </c>
      <c r="CB45" s="24">
        <f t="shared" si="16"/>
        <v>0</v>
      </c>
      <c r="CC45" s="24"/>
      <c r="CE45" s="24">
        <f t="shared" si="17"/>
        <v>0</v>
      </c>
      <c r="CG45" s="24">
        <f t="shared" si="18"/>
        <v>0</v>
      </c>
      <c r="CI45" s="24">
        <f t="shared" si="19"/>
        <v>0</v>
      </c>
      <c r="CK45" s="24">
        <f t="shared" si="20"/>
        <v>0</v>
      </c>
      <c r="CM45" s="24">
        <f t="shared" si="21"/>
        <v>0</v>
      </c>
      <c r="CO45" s="24">
        <f t="shared" si="22"/>
        <v>0</v>
      </c>
      <c r="CQ45" s="24">
        <f t="shared" si="23"/>
        <v>0</v>
      </c>
      <c r="CS45" s="24">
        <f t="shared" si="24"/>
        <v>0</v>
      </c>
    </row>
    <row r="46" spans="9:97">
      <c r="I46" s="24">
        <f t="shared" si="2"/>
        <v>0</v>
      </c>
      <c r="J46" s="24">
        <f t="shared" si="27"/>
        <v>0</v>
      </c>
      <c r="M46" s="24"/>
      <c r="N46" s="24"/>
      <c r="O46" s="24"/>
      <c r="P46" s="24"/>
      <c r="Q46" s="24"/>
      <c r="R46" s="24"/>
      <c r="S46" s="24">
        <f t="shared" si="4"/>
        <v>0</v>
      </c>
      <c r="T46" s="24">
        <f t="shared" si="26"/>
        <v>0</v>
      </c>
      <c r="W46" s="24"/>
      <c r="X46" s="24"/>
      <c r="Y46" s="24"/>
      <c r="Z46" s="24"/>
      <c r="AA46" s="24"/>
      <c r="AB46" s="24"/>
      <c r="AC46" s="24">
        <f t="shared" si="5"/>
        <v>0</v>
      </c>
      <c r="AD46" s="24">
        <f t="shared" si="6"/>
        <v>0</v>
      </c>
      <c r="AG46" s="24"/>
      <c r="AH46" s="24"/>
      <c r="AI46" s="24"/>
      <c r="AJ46" s="24"/>
      <c r="AK46" s="24"/>
      <c r="AL46" s="24"/>
      <c r="AM46" s="24">
        <f t="shared" si="7"/>
        <v>0</v>
      </c>
      <c r="AN46" s="24">
        <f t="shared" si="25"/>
        <v>0</v>
      </c>
      <c r="AQ46" s="24"/>
      <c r="AR46" s="24"/>
      <c r="AS46" s="24"/>
      <c r="AT46" s="24"/>
      <c r="AU46" s="24"/>
      <c r="AV46" s="24"/>
      <c r="AW46" s="24">
        <f t="shared" si="9"/>
        <v>0</v>
      </c>
      <c r="AX46" s="24">
        <f t="shared" si="10"/>
        <v>0</v>
      </c>
      <c r="BA46" s="24"/>
      <c r="BB46" s="24"/>
      <c r="BC46" s="24"/>
      <c r="BD46" s="24"/>
      <c r="BE46" s="24"/>
      <c r="BF46" s="24"/>
      <c r="BG46" s="24">
        <f t="shared" si="11"/>
        <v>0</v>
      </c>
      <c r="BH46" s="24">
        <f t="shared" si="12"/>
        <v>0</v>
      </c>
      <c r="BK46" s="24"/>
      <c r="BL46" s="24"/>
      <c r="BM46" s="24"/>
      <c r="BN46" s="24"/>
      <c r="BO46" s="24"/>
      <c r="BP46" s="24"/>
      <c r="BQ46" s="24">
        <f t="shared" si="13"/>
        <v>0</v>
      </c>
      <c r="BR46" s="24">
        <f t="shared" si="14"/>
        <v>0</v>
      </c>
      <c r="BU46" s="24"/>
      <c r="BV46" s="24"/>
      <c r="BW46" s="24"/>
      <c r="BX46" s="24"/>
      <c r="BY46" s="24"/>
      <c r="BZ46" s="24"/>
      <c r="CA46" s="24">
        <f t="shared" si="15"/>
        <v>0</v>
      </c>
      <c r="CB46" s="24">
        <f t="shared" si="16"/>
        <v>0</v>
      </c>
      <c r="CC46" s="24"/>
      <c r="CE46" s="24">
        <f t="shared" si="17"/>
        <v>0</v>
      </c>
      <c r="CG46" s="24">
        <f t="shared" si="18"/>
        <v>0</v>
      </c>
      <c r="CI46" s="24">
        <f t="shared" si="19"/>
        <v>0</v>
      </c>
      <c r="CK46" s="24">
        <f t="shared" si="20"/>
        <v>0</v>
      </c>
      <c r="CM46" s="24">
        <f t="shared" si="21"/>
        <v>0</v>
      </c>
      <c r="CO46" s="24">
        <f t="shared" si="22"/>
        <v>0</v>
      </c>
      <c r="CQ46" s="24">
        <f t="shared" si="23"/>
        <v>0</v>
      </c>
      <c r="CS46" s="24">
        <f t="shared" si="24"/>
        <v>0</v>
      </c>
    </row>
    <row r="47" spans="9:97">
      <c r="I47" s="24">
        <f t="shared" si="2"/>
        <v>0</v>
      </c>
      <c r="J47" s="24">
        <f t="shared" si="27"/>
        <v>0</v>
      </c>
      <c r="M47" s="24"/>
      <c r="N47" s="24"/>
      <c r="O47" s="24"/>
      <c r="P47" s="24"/>
      <c r="Q47" s="24"/>
      <c r="R47" s="24"/>
      <c r="S47" s="24">
        <f t="shared" si="4"/>
        <v>0</v>
      </c>
      <c r="T47" s="24">
        <f t="shared" si="26"/>
        <v>0</v>
      </c>
      <c r="W47" s="24"/>
      <c r="X47" s="24"/>
      <c r="Y47" s="24"/>
      <c r="Z47" s="24"/>
      <c r="AA47" s="24"/>
      <c r="AB47" s="24"/>
      <c r="AC47" s="24">
        <f t="shared" si="5"/>
        <v>0</v>
      </c>
      <c r="AD47" s="24">
        <f t="shared" si="6"/>
        <v>0</v>
      </c>
      <c r="AG47" s="24"/>
      <c r="AH47" s="24"/>
      <c r="AI47" s="24"/>
      <c r="AJ47" s="24"/>
      <c r="AK47" s="24"/>
      <c r="AL47" s="24"/>
      <c r="AM47" s="24">
        <f t="shared" si="7"/>
        <v>0</v>
      </c>
      <c r="AN47" s="24">
        <f t="shared" si="25"/>
        <v>0</v>
      </c>
      <c r="AQ47" s="24"/>
      <c r="AR47" s="24"/>
      <c r="AS47" s="24"/>
      <c r="AT47" s="24"/>
      <c r="AU47" s="24"/>
      <c r="AV47" s="24"/>
      <c r="AW47" s="24">
        <f t="shared" si="9"/>
        <v>0</v>
      </c>
      <c r="AX47" s="24">
        <f t="shared" si="10"/>
        <v>0</v>
      </c>
      <c r="BA47" s="24"/>
      <c r="BB47" s="24"/>
      <c r="BC47" s="24"/>
      <c r="BD47" s="24"/>
      <c r="BE47" s="24"/>
      <c r="BF47" s="24"/>
      <c r="BG47" s="24">
        <f t="shared" si="11"/>
        <v>0</v>
      </c>
      <c r="BH47" s="24">
        <f t="shared" si="12"/>
        <v>0</v>
      </c>
      <c r="BK47" s="24"/>
      <c r="BL47" s="24"/>
      <c r="BM47" s="24"/>
      <c r="BN47" s="24"/>
      <c r="BO47" s="24"/>
      <c r="BP47" s="24"/>
      <c r="BQ47" s="24">
        <f t="shared" si="13"/>
        <v>0</v>
      </c>
      <c r="BR47" s="24">
        <f t="shared" si="14"/>
        <v>0</v>
      </c>
      <c r="BU47" s="24"/>
      <c r="BV47" s="24"/>
      <c r="BW47" s="24"/>
      <c r="BX47" s="24"/>
      <c r="BY47" s="24"/>
      <c r="BZ47" s="24"/>
      <c r="CA47" s="24">
        <f t="shared" si="15"/>
        <v>0</v>
      </c>
      <c r="CB47" s="24">
        <f t="shared" si="16"/>
        <v>0</v>
      </c>
      <c r="CC47" s="24"/>
      <c r="CE47" s="24">
        <f t="shared" si="17"/>
        <v>0</v>
      </c>
      <c r="CG47" s="24">
        <f t="shared" si="18"/>
        <v>0</v>
      </c>
      <c r="CI47" s="24">
        <f t="shared" si="19"/>
        <v>0</v>
      </c>
      <c r="CK47" s="24">
        <f t="shared" si="20"/>
        <v>0</v>
      </c>
      <c r="CM47" s="24">
        <f t="shared" si="21"/>
        <v>0</v>
      </c>
      <c r="CO47" s="24">
        <f t="shared" si="22"/>
        <v>0</v>
      </c>
      <c r="CQ47" s="24">
        <f t="shared" si="23"/>
        <v>0</v>
      </c>
      <c r="CS47" s="24">
        <f t="shared" si="24"/>
        <v>0</v>
      </c>
    </row>
    <row r="48" spans="9:97">
      <c r="I48" s="24">
        <f t="shared" si="2"/>
        <v>0</v>
      </c>
      <c r="J48" s="24">
        <f t="shared" si="27"/>
        <v>0</v>
      </c>
      <c r="M48" s="24"/>
      <c r="N48" s="24"/>
      <c r="O48" s="24"/>
      <c r="P48" s="24"/>
      <c r="Q48" s="24"/>
      <c r="R48" s="24"/>
      <c r="S48" s="24">
        <f t="shared" si="4"/>
        <v>0</v>
      </c>
      <c r="T48" s="24">
        <f t="shared" si="26"/>
        <v>0</v>
      </c>
      <c r="W48" s="24"/>
      <c r="X48" s="24"/>
      <c r="Y48" s="24"/>
      <c r="Z48" s="24"/>
      <c r="AA48" s="24"/>
      <c r="AB48" s="24"/>
      <c r="AC48" s="24">
        <f t="shared" si="5"/>
        <v>0</v>
      </c>
      <c r="AD48" s="24">
        <f t="shared" si="6"/>
        <v>0</v>
      </c>
      <c r="AG48" s="24"/>
      <c r="AH48" s="24"/>
      <c r="AI48" s="24"/>
      <c r="AJ48" s="24"/>
      <c r="AK48" s="24"/>
      <c r="AL48" s="24"/>
      <c r="AM48" s="24">
        <f t="shared" si="7"/>
        <v>0</v>
      </c>
      <c r="AN48" s="24">
        <f t="shared" si="25"/>
        <v>0</v>
      </c>
      <c r="AQ48" s="24"/>
      <c r="AR48" s="24"/>
      <c r="AS48" s="24"/>
      <c r="AT48" s="24"/>
      <c r="AU48" s="24"/>
      <c r="AV48" s="24"/>
      <c r="AW48" s="24">
        <f t="shared" si="9"/>
        <v>0</v>
      </c>
      <c r="AX48" s="24">
        <f t="shared" si="10"/>
        <v>0</v>
      </c>
      <c r="BA48" s="24"/>
      <c r="BB48" s="24"/>
      <c r="BC48" s="24"/>
      <c r="BD48" s="24"/>
      <c r="BE48" s="24"/>
      <c r="BF48" s="24"/>
      <c r="BG48" s="24">
        <f t="shared" si="11"/>
        <v>0</v>
      </c>
      <c r="BH48" s="24">
        <f t="shared" si="12"/>
        <v>0</v>
      </c>
      <c r="BK48" s="24"/>
      <c r="BL48" s="24"/>
      <c r="BM48" s="24"/>
      <c r="BN48" s="24"/>
      <c r="BO48" s="24"/>
      <c r="BP48" s="24"/>
      <c r="BQ48" s="24">
        <f t="shared" si="13"/>
        <v>0</v>
      </c>
      <c r="BR48" s="24">
        <f t="shared" si="14"/>
        <v>0</v>
      </c>
      <c r="BU48" s="24"/>
      <c r="BV48" s="24"/>
      <c r="BW48" s="24"/>
      <c r="BX48" s="24"/>
      <c r="BY48" s="24"/>
      <c r="BZ48" s="24"/>
      <c r="CA48" s="24">
        <f t="shared" si="15"/>
        <v>0</v>
      </c>
      <c r="CB48" s="24">
        <f t="shared" si="16"/>
        <v>0</v>
      </c>
      <c r="CC48" s="24"/>
      <c r="CE48" s="24">
        <f t="shared" si="17"/>
        <v>0</v>
      </c>
      <c r="CG48" s="24">
        <f t="shared" si="18"/>
        <v>0</v>
      </c>
      <c r="CI48" s="24">
        <f t="shared" si="19"/>
        <v>0</v>
      </c>
      <c r="CK48" s="24">
        <f t="shared" si="20"/>
        <v>0</v>
      </c>
      <c r="CM48" s="24">
        <f t="shared" si="21"/>
        <v>0</v>
      </c>
      <c r="CO48" s="24">
        <f t="shared" si="22"/>
        <v>0</v>
      </c>
      <c r="CQ48" s="24">
        <f t="shared" si="23"/>
        <v>0</v>
      </c>
      <c r="CS48" s="24">
        <f t="shared" si="24"/>
        <v>0</v>
      </c>
    </row>
    <row r="49" spans="9:97">
      <c r="I49" s="24">
        <f t="shared" si="2"/>
        <v>0</v>
      </c>
      <c r="J49" s="24">
        <f t="shared" si="27"/>
        <v>0</v>
      </c>
      <c r="M49" s="24"/>
      <c r="N49" s="24"/>
      <c r="O49" s="24"/>
      <c r="P49" s="24"/>
      <c r="Q49" s="24"/>
      <c r="R49" s="24"/>
      <c r="S49" s="24">
        <f t="shared" si="4"/>
        <v>0</v>
      </c>
      <c r="T49" s="24">
        <f t="shared" si="26"/>
        <v>0</v>
      </c>
      <c r="W49" s="24"/>
      <c r="X49" s="24"/>
      <c r="Y49" s="24"/>
      <c r="Z49" s="24"/>
      <c r="AA49" s="24"/>
      <c r="AB49" s="24"/>
      <c r="AC49" s="24">
        <f t="shared" si="5"/>
        <v>0</v>
      </c>
      <c r="AD49" s="24">
        <f t="shared" si="6"/>
        <v>0</v>
      </c>
      <c r="AG49" s="24"/>
      <c r="AH49" s="24"/>
      <c r="AI49" s="24"/>
      <c r="AJ49" s="24"/>
      <c r="AK49" s="24"/>
      <c r="AL49" s="24"/>
      <c r="AM49" s="24">
        <f t="shared" si="7"/>
        <v>0</v>
      </c>
      <c r="AN49" s="24">
        <f t="shared" si="25"/>
        <v>0</v>
      </c>
      <c r="AQ49" s="24"/>
      <c r="AR49" s="24"/>
      <c r="AS49" s="24"/>
      <c r="AT49" s="24"/>
      <c r="AU49" s="24"/>
      <c r="AV49" s="24"/>
      <c r="AW49" s="24">
        <f t="shared" si="9"/>
        <v>0</v>
      </c>
      <c r="AX49" s="24">
        <f t="shared" si="10"/>
        <v>0</v>
      </c>
      <c r="BA49" s="24"/>
      <c r="BB49" s="24"/>
      <c r="BC49" s="24"/>
      <c r="BD49" s="24"/>
      <c r="BE49" s="24"/>
      <c r="BF49" s="24"/>
      <c r="BG49" s="24">
        <f t="shared" si="11"/>
        <v>0</v>
      </c>
      <c r="BH49" s="24">
        <f t="shared" si="12"/>
        <v>0</v>
      </c>
      <c r="BK49" s="24"/>
      <c r="BL49" s="24"/>
      <c r="BM49" s="24"/>
      <c r="BN49" s="24"/>
      <c r="BO49" s="24"/>
      <c r="BP49" s="24"/>
      <c r="BQ49" s="24">
        <f t="shared" si="13"/>
        <v>0</v>
      </c>
      <c r="BR49" s="24">
        <f t="shared" si="14"/>
        <v>0</v>
      </c>
      <c r="BU49" s="24"/>
      <c r="BV49" s="24"/>
      <c r="BW49" s="24"/>
      <c r="BX49" s="24"/>
      <c r="BY49" s="24"/>
      <c r="BZ49" s="24"/>
      <c r="CA49" s="24">
        <f t="shared" si="15"/>
        <v>0</v>
      </c>
      <c r="CB49" s="24">
        <f t="shared" si="16"/>
        <v>0</v>
      </c>
      <c r="CC49" s="24"/>
      <c r="CE49" s="24">
        <f t="shared" si="17"/>
        <v>0</v>
      </c>
      <c r="CG49" s="24">
        <f t="shared" si="18"/>
        <v>0</v>
      </c>
      <c r="CI49" s="24">
        <f t="shared" si="19"/>
        <v>0</v>
      </c>
      <c r="CK49" s="24">
        <f t="shared" si="20"/>
        <v>0</v>
      </c>
      <c r="CM49" s="24">
        <f t="shared" si="21"/>
        <v>0</v>
      </c>
      <c r="CO49" s="24">
        <f t="shared" si="22"/>
        <v>0</v>
      </c>
      <c r="CQ49" s="24">
        <f t="shared" si="23"/>
        <v>0</v>
      </c>
      <c r="CS49" s="24">
        <f t="shared" si="24"/>
        <v>0</v>
      </c>
    </row>
    <row r="50" spans="9:97">
      <c r="I50" s="24">
        <f t="shared" si="2"/>
        <v>0</v>
      </c>
      <c r="J50" s="24">
        <f t="shared" si="27"/>
        <v>0</v>
      </c>
      <c r="M50" s="24"/>
      <c r="N50" s="24"/>
      <c r="O50" s="24"/>
      <c r="P50" s="24"/>
      <c r="Q50" s="24"/>
      <c r="R50" s="24"/>
      <c r="S50" s="24">
        <f t="shared" si="4"/>
        <v>0</v>
      </c>
      <c r="T50" s="24">
        <f t="shared" si="26"/>
        <v>0</v>
      </c>
      <c r="W50" s="24"/>
      <c r="X50" s="24"/>
      <c r="Y50" s="24"/>
      <c r="Z50" s="24"/>
      <c r="AA50" s="24"/>
      <c r="AB50" s="24"/>
      <c r="AC50" s="24">
        <f t="shared" si="5"/>
        <v>0</v>
      </c>
      <c r="AD50" s="24">
        <f t="shared" si="6"/>
        <v>0</v>
      </c>
      <c r="AG50" s="24"/>
      <c r="AH50" s="24"/>
      <c r="AI50" s="24"/>
      <c r="AJ50" s="24"/>
      <c r="AK50" s="24"/>
      <c r="AL50" s="24"/>
      <c r="AM50" s="24">
        <f t="shared" si="7"/>
        <v>0</v>
      </c>
      <c r="AN50" s="24">
        <f t="shared" si="25"/>
        <v>0</v>
      </c>
      <c r="AQ50" s="24"/>
      <c r="AR50" s="24"/>
      <c r="AS50" s="24"/>
      <c r="AT50" s="24"/>
      <c r="AU50" s="24"/>
      <c r="AV50" s="24"/>
      <c r="AW50" s="24">
        <f t="shared" si="9"/>
        <v>0</v>
      </c>
      <c r="AX50" s="24">
        <f t="shared" si="10"/>
        <v>0</v>
      </c>
      <c r="BA50" s="24"/>
      <c r="BB50" s="24"/>
      <c r="BC50" s="24"/>
      <c r="BD50" s="24"/>
      <c r="BE50" s="24"/>
      <c r="BF50" s="24"/>
      <c r="BG50" s="24">
        <f t="shared" si="11"/>
        <v>0</v>
      </c>
      <c r="BH50" s="24">
        <f t="shared" si="12"/>
        <v>0</v>
      </c>
      <c r="BK50" s="24"/>
      <c r="BL50" s="24"/>
      <c r="BM50" s="24"/>
      <c r="BN50" s="24"/>
      <c r="BO50" s="24"/>
      <c r="BP50" s="24"/>
      <c r="BQ50" s="24">
        <f t="shared" si="13"/>
        <v>0</v>
      </c>
      <c r="BR50" s="24">
        <f t="shared" si="14"/>
        <v>0</v>
      </c>
      <c r="BU50" s="24"/>
      <c r="BV50" s="24"/>
      <c r="BW50" s="24"/>
      <c r="BX50" s="24"/>
      <c r="BY50" s="24"/>
      <c r="BZ50" s="24"/>
      <c r="CA50" s="24">
        <f t="shared" si="15"/>
        <v>0</v>
      </c>
      <c r="CB50" s="24">
        <f t="shared" si="16"/>
        <v>0</v>
      </c>
      <c r="CC50" s="24"/>
      <c r="CE50" s="24">
        <f t="shared" si="17"/>
        <v>0</v>
      </c>
      <c r="CG50" s="24">
        <f t="shared" si="18"/>
        <v>0</v>
      </c>
      <c r="CI50" s="24">
        <f t="shared" si="19"/>
        <v>0</v>
      </c>
      <c r="CK50" s="24">
        <f t="shared" si="20"/>
        <v>0</v>
      </c>
      <c r="CM50" s="24">
        <f t="shared" si="21"/>
        <v>0</v>
      </c>
      <c r="CO50" s="24">
        <f t="shared" si="22"/>
        <v>0</v>
      </c>
      <c r="CQ50" s="24">
        <f t="shared" si="23"/>
        <v>0</v>
      </c>
      <c r="CS50" s="24">
        <f t="shared" si="24"/>
        <v>0</v>
      </c>
    </row>
    <row r="51" spans="9:97">
      <c r="I51" s="24">
        <f t="shared" si="2"/>
        <v>0</v>
      </c>
      <c r="J51" s="24">
        <f t="shared" si="27"/>
        <v>0</v>
      </c>
      <c r="M51" s="24"/>
      <c r="N51" s="24"/>
      <c r="O51" s="24"/>
      <c r="P51" s="24"/>
      <c r="Q51" s="24"/>
      <c r="R51" s="24"/>
      <c r="S51" s="24">
        <f t="shared" si="4"/>
        <v>0</v>
      </c>
      <c r="T51" s="24">
        <f t="shared" si="26"/>
        <v>0</v>
      </c>
      <c r="W51" s="24"/>
      <c r="X51" s="24"/>
      <c r="Y51" s="24"/>
      <c r="Z51" s="24"/>
      <c r="AA51" s="24"/>
      <c r="AB51" s="24"/>
      <c r="AC51" s="24">
        <f t="shared" si="5"/>
        <v>0</v>
      </c>
      <c r="AD51" s="24">
        <f t="shared" si="6"/>
        <v>0</v>
      </c>
      <c r="AG51" s="24"/>
      <c r="AH51" s="24"/>
      <c r="AI51" s="24"/>
      <c r="AJ51" s="24"/>
      <c r="AK51" s="24"/>
      <c r="AL51" s="24"/>
      <c r="AM51" s="24">
        <f t="shared" si="7"/>
        <v>0</v>
      </c>
      <c r="AN51" s="24">
        <f t="shared" si="25"/>
        <v>0</v>
      </c>
      <c r="AQ51" s="24"/>
      <c r="AR51" s="24"/>
      <c r="AS51" s="24"/>
      <c r="AT51" s="24"/>
      <c r="AU51" s="24"/>
      <c r="AV51" s="24"/>
      <c r="AW51" s="24">
        <f t="shared" si="9"/>
        <v>0</v>
      </c>
      <c r="AX51" s="24">
        <f t="shared" si="10"/>
        <v>0</v>
      </c>
      <c r="BA51" s="24"/>
      <c r="BB51" s="24"/>
      <c r="BC51" s="24"/>
      <c r="BD51" s="24"/>
      <c r="BE51" s="24"/>
      <c r="BF51" s="24"/>
      <c r="BG51" s="24">
        <f t="shared" si="11"/>
        <v>0</v>
      </c>
      <c r="BH51" s="24">
        <f t="shared" si="12"/>
        <v>0</v>
      </c>
      <c r="BK51" s="24"/>
      <c r="BL51" s="24"/>
      <c r="BM51" s="24"/>
      <c r="BN51" s="24"/>
      <c r="BO51" s="24"/>
      <c r="BP51" s="24"/>
      <c r="BQ51" s="24">
        <f t="shared" si="13"/>
        <v>0</v>
      </c>
      <c r="BR51" s="24">
        <f t="shared" si="14"/>
        <v>0</v>
      </c>
      <c r="BU51" s="24"/>
      <c r="BV51" s="24"/>
      <c r="BW51" s="24"/>
      <c r="BX51" s="24"/>
      <c r="BY51" s="24"/>
      <c r="BZ51" s="24"/>
      <c r="CA51" s="24">
        <f t="shared" si="15"/>
        <v>0</v>
      </c>
      <c r="CB51" s="24">
        <f t="shared" si="16"/>
        <v>0</v>
      </c>
      <c r="CC51" s="24"/>
      <c r="CE51" s="24">
        <f t="shared" si="17"/>
        <v>0</v>
      </c>
      <c r="CG51" s="24">
        <f t="shared" si="18"/>
        <v>0</v>
      </c>
      <c r="CI51" s="24">
        <f t="shared" si="19"/>
        <v>0</v>
      </c>
      <c r="CK51" s="24">
        <f t="shared" si="20"/>
        <v>0</v>
      </c>
      <c r="CM51" s="24">
        <f t="shared" si="21"/>
        <v>0</v>
      </c>
      <c r="CO51" s="24">
        <f t="shared" si="22"/>
        <v>0</v>
      </c>
      <c r="CQ51" s="24">
        <f t="shared" si="23"/>
        <v>0</v>
      </c>
      <c r="CS51" s="24">
        <f t="shared" si="24"/>
        <v>0</v>
      </c>
    </row>
    <row r="52" spans="9:97">
      <c r="I52" s="24">
        <f t="shared" si="2"/>
        <v>0</v>
      </c>
      <c r="J52" s="24">
        <f t="shared" si="27"/>
        <v>0</v>
      </c>
      <c r="M52" s="24"/>
      <c r="N52" s="24"/>
      <c r="O52" s="24"/>
      <c r="P52" s="24"/>
      <c r="Q52" s="24"/>
      <c r="R52" s="24"/>
      <c r="S52" s="24">
        <f t="shared" si="4"/>
        <v>0</v>
      </c>
      <c r="T52" s="24">
        <f t="shared" si="26"/>
        <v>0</v>
      </c>
      <c r="W52" s="24"/>
      <c r="X52" s="24"/>
      <c r="Y52" s="24"/>
      <c r="Z52" s="24"/>
      <c r="AA52" s="24"/>
      <c r="AB52" s="24"/>
      <c r="AC52" s="24">
        <f t="shared" si="5"/>
        <v>0</v>
      </c>
      <c r="AD52" s="24">
        <f t="shared" si="6"/>
        <v>0</v>
      </c>
      <c r="AG52" s="24"/>
      <c r="AH52" s="24"/>
      <c r="AI52" s="24"/>
      <c r="AJ52" s="24"/>
      <c r="AK52" s="24"/>
      <c r="AL52" s="24"/>
      <c r="AM52" s="24">
        <f t="shared" si="7"/>
        <v>0</v>
      </c>
      <c r="AN52" s="24">
        <f t="shared" si="25"/>
        <v>0</v>
      </c>
      <c r="AQ52" s="24"/>
      <c r="AR52" s="24"/>
      <c r="AS52" s="24"/>
      <c r="AT52" s="24"/>
      <c r="AU52" s="24"/>
      <c r="AV52" s="24"/>
      <c r="AW52" s="24">
        <f t="shared" si="9"/>
        <v>0</v>
      </c>
      <c r="AX52" s="24">
        <f t="shared" si="10"/>
        <v>0</v>
      </c>
      <c r="BA52" s="24"/>
      <c r="BB52" s="24"/>
      <c r="BC52" s="24"/>
      <c r="BD52" s="24"/>
      <c r="BE52" s="24"/>
      <c r="BF52" s="24"/>
      <c r="BG52" s="24">
        <f t="shared" si="11"/>
        <v>0</v>
      </c>
      <c r="BH52" s="24">
        <f t="shared" si="12"/>
        <v>0</v>
      </c>
      <c r="BK52" s="24"/>
      <c r="BL52" s="24"/>
      <c r="BM52" s="24"/>
      <c r="BN52" s="24"/>
      <c r="BO52" s="24"/>
      <c r="BP52" s="24"/>
      <c r="BQ52" s="24">
        <f t="shared" si="13"/>
        <v>0</v>
      </c>
      <c r="BR52" s="24">
        <f t="shared" si="14"/>
        <v>0</v>
      </c>
      <c r="BU52" s="24"/>
      <c r="BV52" s="24"/>
      <c r="BW52" s="24"/>
      <c r="BX52" s="24"/>
      <c r="BY52" s="24"/>
      <c r="BZ52" s="24"/>
      <c r="CA52" s="24">
        <f t="shared" si="15"/>
        <v>0</v>
      </c>
      <c r="CB52" s="24">
        <f t="shared" si="16"/>
        <v>0</v>
      </c>
      <c r="CC52" s="24"/>
      <c r="CE52" s="24">
        <f t="shared" si="17"/>
        <v>0</v>
      </c>
      <c r="CG52" s="24">
        <f t="shared" si="18"/>
        <v>0</v>
      </c>
      <c r="CI52" s="24">
        <f t="shared" si="19"/>
        <v>0</v>
      </c>
      <c r="CK52" s="24">
        <f t="shared" si="20"/>
        <v>0</v>
      </c>
      <c r="CM52" s="24">
        <f t="shared" si="21"/>
        <v>0</v>
      </c>
      <c r="CO52" s="24">
        <f t="shared" si="22"/>
        <v>0</v>
      </c>
      <c r="CQ52" s="24">
        <f t="shared" si="23"/>
        <v>0</v>
      </c>
      <c r="CS52" s="24">
        <f t="shared" si="24"/>
        <v>0</v>
      </c>
    </row>
    <row r="53" spans="9:97">
      <c r="I53" s="24">
        <f t="shared" si="2"/>
        <v>0</v>
      </c>
      <c r="J53" s="24">
        <f t="shared" si="27"/>
        <v>0</v>
      </c>
      <c r="M53" s="24"/>
      <c r="N53" s="24"/>
      <c r="O53" s="24"/>
      <c r="P53" s="24"/>
      <c r="Q53" s="24"/>
      <c r="R53" s="24"/>
      <c r="S53" s="24">
        <f t="shared" si="4"/>
        <v>0</v>
      </c>
      <c r="T53" s="24">
        <f t="shared" si="26"/>
        <v>0</v>
      </c>
      <c r="W53" s="24"/>
      <c r="X53" s="24"/>
      <c r="Y53" s="24"/>
      <c r="Z53" s="24"/>
      <c r="AA53" s="24"/>
      <c r="AB53" s="24"/>
      <c r="AC53" s="24">
        <f t="shared" si="5"/>
        <v>0</v>
      </c>
      <c r="AD53" s="24">
        <f t="shared" si="6"/>
        <v>0</v>
      </c>
      <c r="AG53" s="24"/>
      <c r="AH53" s="24"/>
      <c r="AI53" s="24"/>
      <c r="AJ53" s="24"/>
      <c r="AK53" s="24"/>
      <c r="AL53" s="24"/>
      <c r="AM53" s="24">
        <f t="shared" si="7"/>
        <v>0</v>
      </c>
      <c r="AN53" s="24">
        <f t="shared" si="25"/>
        <v>0</v>
      </c>
      <c r="AQ53" s="24"/>
      <c r="AR53" s="24"/>
      <c r="AS53" s="24"/>
      <c r="AT53" s="24"/>
      <c r="AU53" s="24"/>
      <c r="AV53" s="24"/>
      <c r="AW53" s="24">
        <f t="shared" si="9"/>
        <v>0</v>
      </c>
      <c r="AX53" s="24">
        <f t="shared" si="10"/>
        <v>0</v>
      </c>
      <c r="BA53" s="24"/>
      <c r="BB53" s="24"/>
      <c r="BC53" s="24"/>
      <c r="BD53" s="24"/>
      <c r="BE53" s="24"/>
      <c r="BF53" s="24"/>
      <c r="BG53" s="24">
        <f t="shared" si="11"/>
        <v>0</v>
      </c>
      <c r="BH53" s="24">
        <f t="shared" si="12"/>
        <v>0</v>
      </c>
      <c r="BK53" s="24"/>
      <c r="BL53" s="24"/>
      <c r="BM53" s="24"/>
      <c r="BN53" s="24"/>
      <c r="BO53" s="24"/>
      <c r="BP53" s="24"/>
      <c r="BQ53" s="24">
        <f t="shared" si="13"/>
        <v>0</v>
      </c>
      <c r="BR53" s="24">
        <f t="shared" si="14"/>
        <v>0</v>
      </c>
      <c r="BU53" s="24"/>
      <c r="BV53" s="24"/>
      <c r="BW53" s="24"/>
      <c r="BX53" s="24"/>
      <c r="BY53" s="24"/>
      <c r="BZ53" s="24"/>
      <c r="CA53" s="24">
        <f t="shared" si="15"/>
        <v>0</v>
      </c>
      <c r="CB53" s="24">
        <f t="shared" si="16"/>
        <v>0</v>
      </c>
      <c r="CC53" s="24"/>
      <c r="CE53" s="24">
        <f t="shared" si="17"/>
        <v>0</v>
      </c>
      <c r="CG53" s="24">
        <f t="shared" si="18"/>
        <v>0</v>
      </c>
      <c r="CI53" s="24">
        <f t="shared" si="19"/>
        <v>0</v>
      </c>
      <c r="CK53" s="24">
        <f t="shared" si="20"/>
        <v>0</v>
      </c>
      <c r="CM53" s="24">
        <f t="shared" si="21"/>
        <v>0</v>
      </c>
      <c r="CO53" s="24">
        <f t="shared" si="22"/>
        <v>0</v>
      </c>
      <c r="CQ53" s="24">
        <f t="shared" si="23"/>
        <v>0</v>
      </c>
      <c r="CS53" s="24">
        <f t="shared" si="24"/>
        <v>0</v>
      </c>
    </row>
    <row r="54" spans="9:97">
      <c r="I54" s="24">
        <f t="shared" si="2"/>
        <v>0</v>
      </c>
      <c r="J54" s="24">
        <f t="shared" si="27"/>
        <v>0</v>
      </c>
      <c r="M54" s="24"/>
      <c r="N54" s="24"/>
      <c r="O54" s="24"/>
      <c r="P54" s="24"/>
      <c r="Q54" s="24"/>
      <c r="R54" s="24"/>
      <c r="S54" s="24">
        <f t="shared" si="4"/>
        <v>0</v>
      </c>
      <c r="T54" s="24">
        <f t="shared" si="26"/>
        <v>0</v>
      </c>
      <c r="W54" s="24"/>
      <c r="X54" s="24"/>
      <c r="Y54" s="24"/>
      <c r="Z54" s="24"/>
      <c r="AA54" s="24"/>
      <c r="AB54" s="24"/>
      <c r="AC54" s="24">
        <f t="shared" si="5"/>
        <v>0</v>
      </c>
      <c r="AD54" s="24">
        <f t="shared" si="6"/>
        <v>0</v>
      </c>
      <c r="AG54" s="24"/>
      <c r="AH54" s="24"/>
      <c r="AI54" s="24"/>
      <c r="AJ54" s="24"/>
      <c r="AK54" s="24"/>
      <c r="AL54" s="24"/>
      <c r="AM54" s="24">
        <f t="shared" si="7"/>
        <v>0</v>
      </c>
      <c r="AN54" s="24">
        <f t="shared" si="25"/>
        <v>0</v>
      </c>
      <c r="AQ54" s="24"/>
      <c r="AR54" s="24"/>
      <c r="AS54" s="24"/>
      <c r="AT54" s="24"/>
      <c r="AU54" s="24"/>
      <c r="AV54" s="24"/>
      <c r="AW54" s="24">
        <f t="shared" si="9"/>
        <v>0</v>
      </c>
      <c r="AX54" s="24">
        <f t="shared" si="10"/>
        <v>0</v>
      </c>
      <c r="BA54" s="24"/>
      <c r="BB54" s="24"/>
      <c r="BC54" s="24"/>
      <c r="BD54" s="24"/>
      <c r="BE54" s="24"/>
      <c r="BF54" s="24"/>
      <c r="BG54" s="24">
        <f t="shared" si="11"/>
        <v>0</v>
      </c>
      <c r="BH54" s="24">
        <f t="shared" si="12"/>
        <v>0</v>
      </c>
      <c r="BK54" s="24"/>
      <c r="BL54" s="24"/>
      <c r="BM54" s="24"/>
      <c r="BN54" s="24"/>
      <c r="BO54" s="24"/>
      <c r="BP54" s="24"/>
      <c r="BQ54" s="24">
        <f t="shared" si="13"/>
        <v>0</v>
      </c>
      <c r="BR54" s="24">
        <f t="shared" si="14"/>
        <v>0</v>
      </c>
      <c r="BU54" s="24"/>
      <c r="BV54" s="24"/>
      <c r="BW54" s="24"/>
      <c r="BX54" s="24"/>
      <c r="BY54" s="24"/>
      <c r="BZ54" s="24"/>
      <c r="CA54" s="24">
        <f t="shared" si="15"/>
        <v>0</v>
      </c>
      <c r="CB54" s="24">
        <f t="shared" si="16"/>
        <v>0</v>
      </c>
      <c r="CC54" s="24"/>
      <c r="CE54" s="24">
        <f t="shared" si="17"/>
        <v>0</v>
      </c>
      <c r="CG54" s="24">
        <f t="shared" si="18"/>
        <v>0</v>
      </c>
      <c r="CI54" s="24">
        <f t="shared" si="19"/>
        <v>0</v>
      </c>
      <c r="CK54" s="24">
        <f t="shared" si="20"/>
        <v>0</v>
      </c>
      <c r="CM54" s="24">
        <f t="shared" si="21"/>
        <v>0</v>
      </c>
      <c r="CO54" s="24">
        <f t="shared" si="22"/>
        <v>0</v>
      </c>
      <c r="CQ54" s="24">
        <f t="shared" si="23"/>
        <v>0</v>
      </c>
      <c r="CS54" s="24">
        <f t="shared" si="24"/>
        <v>0</v>
      </c>
    </row>
    <row r="55" spans="9:97">
      <c r="I55" s="24">
        <f t="shared" si="2"/>
        <v>0</v>
      </c>
      <c r="J55" s="24">
        <f t="shared" si="27"/>
        <v>0</v>
      </c>
      <c r="M55" s="24"/>
      <c r="N55" s="24"/>
      <c r="O55" s="24"/>
      <c r="P55" s="24"/>
      <c r="Q55" s="24"/>
      <c r="R55" s="24"/>
      <c r="S55" s="24">
        <f t="shared" si="4"/>
        <v>0</v>
      </c>
      <c r="T55" s="24">
        <f t="shared" si="26"/>
        <v>0</v>
      </c>
      <c r="W55" s="24"/>
      <c r="X55" s="24"/>
      <c r="Y55" s="24"/>
      <c r="Z55" s="24"/>
      <c r="AA55" s="24"/>
      <c r="AB55" s="24"/>
      <c r="AC55" s="24">
        <f t="shared" si="5"/>
        <v>0</v>
      </c>
      <c r="AD55" s="24">
        <f t="shared" si="6"/>
        <v>0</v>
      </c>
      <c r="AG55" s="24"/>
      <c r="AH55" s="24"/>
      <c r="AI55" s="24"/>
      <c r="AJ55" s="24"/>
      <c r="AK55" s="24"/>
      <c r="AL55" s="24"/>
      <c r="AM55" s="24">
        <f t="shared" si="7"/>
        <v>0</v>
      </c>
      <c r="AN55" s="24">
        <f t="shared" si="25"/>
        <v>0</v>
      </c>
      <c r="AQ55" s="24"/>
      <c r="AR55" s="24"/>
      <c r="AS55" s="24"/>
      <c r="AT55" s="24"/>
      <c r="AU55" s="24"/>
      <c r="AV55" s="24"/>
      <c r="AW55" s="24">
        <f t="shared" si="9"/>
        <v>0</v>
      </c>
      <c r="AX55" s="24">
        <f t="shared" si="10"/>
        <v>0</v>
      </c>
      <c r="BA55" s="24"/>
      <c r="BB55" s="24"/>
      <c r="BC55" s="24"/>
      <c r="BD55" s="24"/>
      <c r="BE55" s="24"/>
      <c r="BF55" s="24"/>
      <c r="BG55" s="24">
        <f t="shared" si="11"/>
        <v>0</v>
      </c>
      <c r="BH55" s="24">
        <f t="shared" si="12"/>
        <v>0</v>
      </c>
      <c r="BK55" s="24"/>
      <c r="BL55" s="24"/>
      <c r="BM55" s="24"/>
      <c r="BN55" s="24"/>
      <c r="BO55" s="24"/>
      <c r="BP55" s="24"/>
      <c r="BQ55" s="24">
        <f t="shared" si="13"/>
        <v>0</v>
      </c>
      <c r="BR55" s="24">
        <f t="shared" si="14"/>
        <v>0</v>
      </c>
      <c r="BU55" s="24"/>
      <c r="BV55" s="24"/>
      <c r="BW55" s="24"/>
      <c r="BX55" s="24"/>
      <c r="BY55" s="24"/>
      <c r="BZ55" s="24"/>
      <c r="CA55" s="24">
        <f t="shared" si="15"/>
        <v>0</v>
      </c>
      <c r="CB55" s="24">
        <f t="shared" si="16"/>
        <v>0</v>
      </c>
      <c r="CC55" s="24"/>
      <c r="CE55" s="24">
        <f t="shared" si="17"/>
        <v>0</v>
      </c>
      <c r="CG55" s="24">
        <f t="shared" si="18"/>
        <v>0</v>
      </c>
      <c r="CI55" s="24">
        <f t="shared" si="19"/>
        <v>0</v>
      </c>
      <c r="CK55" s="24">
        <f t="shared" si="20"/>
        <v>0</v>
      </c>
      <c r="CM55" s="24">
        <f t="shared" si="21"/>
        <v>0</v>
      </c>
      <c r="CO55" s="24">
        <f t="shared" si="22"/>
        <v>0</v>
      </c>
      <c r="CQ55" s="24">
        <f t="shared" si="23"/>
        <v>0</v>
      </c>
      <c r="CS55" s="24">
        <f t="shared" si="24"/>
        <v>0</v>
      </c>
    </row>
    <row r="56" spans="9:97">
      <c r="I56" s="24">
        <f t="shared" si="2"/>
        <v>0</v>
      </c>
      <c r="J56" s="24">
        <f t="shared" si="27"/>
        <v>0</v>
      </c>
      <c r="M56" s="24"/>
      <c r="N56" s="24"/>
      <c r="O56" s="24"/>
      <c r="P56" s="24"/>
      <c r="Q56" s="24"/>
      <c r="R56" s="24"/>
      <c r="S56" s="24">
        <f t="shared" si="4"/>
        <v>0</v>
      </c>
      <c r="T56" s="24">
        <f t="shared" si="26"/>
        <v>0</v>
      </c>
      <c r="W56" s="24"/>
      <c r="X56" s="24"/>
      <c r="Y56" s="24"/>
      <c r="Z56" s="24"/>
      <c r="AA56" s="24"/>
      <c r="AB56" s="24"/>
      <c r="AC56" s="24">
        <f t="shared" si="5"/>
        <v>0</v>
      </c>
      <c r="AD56" s="24">
        <f t="shared" si="6"/>
        <v>0</v>
      </c>
      <c r="AG56" s="24"/>
      <c r="AH56" s="24"/>
      <c r="AI56" s="24"/>
      <c r="AJ56" s="24"/>
      <c r="AK56" s="24"/>
      <c r="AL56" s="24"/>
      <c r="AM56" s="24">
        <f t="shared" si="7"/>
        <v>0</v>
      </c>
      <c r="AN56" s="24">
        <f t="shared" si="25"/>
        <v>0</v>
      </c>
      <c r="AQ56" s="24"/>
      <c r="AR56" s="24"/>
      <c r="AS56" s="24"/>
      <c r="AT56" s="24"/>
      <c r="AU56" s="24"/>
      <c r="AV56" s="24"/>
      <c r="AW56" s="24">
        <f t="shared" si="9"/>
        <v>0</v>
      </c>
      <c r="AX56" s="24">
        <f t="shared" si="10"/>
        <v>0</v>
      </c>
      <c r="BA56" s="24"/>
      <c r="BB56" s="24"/>
      <c r="BC56" s="24"/>
      <c r="BD56" s="24"/>
      <c r="BE56" s="24"/>
      <c r="BF56" s="24"/>
      <c r="BG56" s="24">
        <f t="shared" si="11"/>
        <v>0</v>
      </c>
      <c r="BH56" s="24">
        <f t="shared" si="12"/>
        <v>0</v>
      </c>
      <c r="BK56" s="24"/>
      <c r="BL56" s="24"/>
      <c r="BM56" s="24"/>
      <c r="BN56" s="24"/>
      <c r="BO56" s="24"/>
      <c r="BP56" s="24"/>
      <c r="BQ56" s="24">
        <f t="shared" si="13"/>
        <v>0</v>
      </c>
      <c r="BR56" s="24">
        <f t="shared" si="14"/>
        <v>0</v>
      </c>
      <c r="BU56" s="24"/>
      <c r="BV56" s="24"/>
      <c r="BW56" s="24"/>
      <c r="BX56" s="24"/>
      <c r="BY56" s="24"/>
      <c r="BZ56" s="24"/>
      <c r="CA56" s="24">
        <f t="shared" si="15"/>
        <v>0</v>
      </c>
      <c r="CB56" s="24">
        <f t="shared" si="16"/>
        <v>0</v>
      </c>
      <c r="CC56" s="24"/>
      <c r="CE56" s="24">
        <f t="shared" si="17"/>
        <v>0</v>
      </c>
      <c r="CG56" s="24">
        <f t="shared" si="18"/>
        <v>0</v>
      </c>
      <c r="CI56" s="24">
        <f t="shared" si="19"/>
        <v>0</v>
      </c>
      <c r="CK56" s="24">
        <f t="shared" si="20"/>
        <v>0</v>
      </c>
      <c r="CM56" s="24">
        <f t="shared" si="21"/>
        <v>0</v>
      </c>
      <c r="CO56" s="24">
        <f t="shared" si="22"/>
        <v>0</v>
      </c>
      <c r="CQ56" s="24">
        <f t="shared" si="23"/>
        <v>0</v>
      </c>
      <c r="CS56" s="24">
        <f t="shared" si="24"/>
        <v>0</v>
      </c>
    </row>
    <row r="57" spans="9:97">
      <c r="I57" s="24">
        <f t="shared" si="2"/>
        <v>0</v>
      </c>
      <c r="J57" s="24">
        <f t="shared" si="27"/>
        <v>0</v>
      </c>
      <c r="M57" s="24"/>
      <c r="N57" s="24"/>
      <c r="O57" s="24"/>
      <c r="P57" s="24"/>
      <c r="Q57" s="24"/>
      <c r="R57" s="24"/>
      <c r="S57" s="24">
        <f t="shared" si="4"/>
        <v>0</v>
      </c>
      <c r="T57" s="24">
        <f t="shared" si="26"/>
        <v>0</v>
      </c>
      <c r="W57" s="24"/>
      <c r="X57" s="24"/>
      <c r="Y57" s="24"/>
      <c r="Z57" s="24"/>
      <c r="AA57" s="24"/>
      <c r="AB57" s="24"/>
      <c r="AC57" s="24">
        <f t="shared" si="5"/>
        <v>0</v>
      </c>
      <c r="AD57" s="24">
        <f t="shared" si="6"/>
        <v>0</v>
      </c>
      <c r="AG57" s="24"/>
      <c r="AH57" s="24"/>
      <c r="AI57" s="24"/>
      <c r="AJ57" s="24"/>
      <c r="AK57" s="24"/>
      <c r="AL57" s="24"/>
      <c r="AM57" s="24">
        <f t="shared" si="7"/>
        <v>0</v>
      </c>
      <c r="AN57" s="24">
        <f t="shared" si="25"/>
        <v>0</v>
      </c>
      <c r="AQ57" s="24"/>
      <c r="AR57" s="24"/>
      <c r="AS57" s="24"/>
      <c r="AT57" s="24"/>
      <c r="AU57" s="24"/>
      <c r="AV57" s="24"/>
      <c r="AW57" s="24">
        <f t="shared" si="9"/>
        <v>0</v>
      </c>
      <c r="AX57" s="24">
        <f t="shared" si="10"/>
        <v>0</v>
      </c>
      <c r="BA57" s="24"/>
      <c r="BB57" s="24"/>
      <c r="BC57" s="24"/>
      <c r="BD57" s="24"/>
      <c r="BE57" s="24"/>
      <c r="BF57" s="24"/>
      <c r="BG57" s="24">
        <f t="shared" si="11"/>
        <v>0</v>
      </c>
      <c r="BH57" s="24">
        <f t="shared" si="12"/>
        <v>0</v>
      </c>
      <c r="BK57" s="24"/>
      <c r="BL57" s="24"/>
      <c r="BM57" s="24"/>
      <c r="BN57" s="24"/>
      <c r="BO57" s="24"/>
      <c r="BP57" s="24"/>
      <c r="BQ57" s="24">
        <f t="shared" si="13"/>
        <v>0</v>
      </c>
      <c r="BR57" s="24">
        <f t="shared" si="14"/>
        <v>0</v>
      </c>
      <c r="BU57" s="24"/>
      <c r="BV57" s="24"/>
      <c r="BW57" s="24"/>
      <c r="BX57" s="24"/>
      <c r="BY57" s="24"/>
      <c r="BZ57" s="24"/>
      <c r="CA57" s="24">
        <f t="shared" si="15"/>
        <v>0</v>
      </c>
      <c r="CB57" s="24">
        <f t="shared" si="16"/>
        <v>0</v>
      </c>
      <c r="CC57" s="24"/>
      <c r="CE57" s="24">
        <f t="shared" si="17"/>
        <v>0</v>
      </c>
      <c r="CG57" s="24">
        <f t="shared" si="18"/>
        <v>0</v>
      </c>
      <c r="CI57" s="24">
        <f t="shared" si="19"/>
        <v>0</v>
      </c>
      <c r="CK57" s="24">
        <f t="shared" si="20"/>
        <v>0</v>
      </c>
      <c r="CM57" s="24">
        <f t="shared" si="21"/>
        <v>0</v>
      </c>
      <c r="CO57" s="24">
        <f t="shared" si="22"/>
        <v>0</v>
      </c>
      <c r="CQ57" s="24">
        <f t="shared" si="23"/>
        <v>0</v>
      </c>
      <c r="CS57" s="24">
        <f t="shared" si="24"/>
        <v>0</v>
      </c>
    </row>
    <row r="58" spans="9:97">
      <c r="I58" s="24">
        <f t="shared" si="2"/>
        <v>0</v>
      </c>
      <c r="J58" s="24">
        <f t="shared" si="27"/>
        <v>0</v>
      </c>
      <c r="M58" s="24"/>
      <c r="N58" s="24"/>
      <c r="O58" s="24"/>
      <c r="P58" s="24"/>
      <c r="Q58" s="24"/>
      <c r="R58" s="24"/>
      <c r="S58" s="24">
        <f t="shared" si="4"/>
        <v>0</v>
      </c>
      <c r="T58" s="24">
        <f t="shared" si="26"/>
        <v>0</v>
      </c>
      <c r="W58" s="24"/>
      <c r="X58" s="24"/>
      <c r="Y58" s="24"/>
      <c r="Z58" s="24"/>
      <c r="AA58" s="24"/>
      <c r="AB58" s="24"/>
      <c r="AC58" s="24">
        <f t="shared" si="5"/>
        <v>0</v>
      </c>
      <c r="AD58" s="24">
        <f t="shared" si="6"/>
        <v>0</v>
      </c>
      <c r="AG58" s="24"/>
      <c r="AH58" s="24"/>
      <c r="AI58" s="24"/>
      <c r="AJ58" s="24"/>
      <c r="AK58" s="24"/>
      <c r="AL58" s="24"/>
      <c r="AM58" s="24">
        <f t="shared" si="7"/>
        <v>0</v>
      </c>
      <c r="AN58" s="24">
        <f t="shared" si="25"/>
        <v>0</v>
      </c>
      <c r="AQ58" s="24"/>
      <c r="AR58" s="24"/>
      <c r="AS58" s="24"/>
      <c r="AT58" s="24"/>
      <c r="AU58" s="24"/>
      <c r="AV58" s="24"/>
      <c r="AW58" s="24">
        <f t="shared" si="9"/>
        <v>0</v>
      </c>
      <c r="AX58" s="24">
        <f t="shared" si="10"/>
        <v>0</v>
      </c>
      <c r="BA58" s="24"/>
      <c r="BB58" s="24"/>
      <c r="BC58" s="24"/>
      <c r="BD58" s="24"/>
      <c r="BE58" s="24"/>
      <c r="BF58" s="24"/>
      <c r="BG58" s="24">
        <f t="shared" si="11"/>
        <v>0</v>
      </c>
      <c r="BH58" s="24">
        <f t="shared" si="12"/>
        <v>0</v>
      </c>
      <c r="BK58" s="24"/>
      <c r="BL58" s="24"/>
      <c r="BM58" s="24"/>
      <c r="BN58" s="24"/>
      <c r="BO58" s="24"/>
      <c r="BP58" s="24"/>
      <c r="BQ58" s="24">
        <f t="shared" si="13"/>
        <v>0</v>
      </c>
      <c r="BR58" s="24">
        <f t="shared" si="14"/>
        <v>0</v>
      </c>
      <c r="BU58" s="24"/>
      <c r="BV58" s="24"/>
      <c r="BW58" s="24"/>
      <c r="BX58" s="24"/>
      <c r="BY58" s="24"/>
      <c r="BZ58" s="24"/>
      <c r="CA58" s="24">
        <f t="shared" si="15"/>
        <v>0</v>
      </c>
      <c r="CB58" s="24">
        <f t="shared" si="16"/>
        <v>0</v>
      </c>
      <c r="CC58" s="24"/>
      <c r="CE58" s="24">
        <f t="shared" si="17"/>
        <v>0</v>
      </c>
      <c r="CG58" s="24">
        <f t="shared" si="18"/>
        <v>0</v>
      </c>
      <c r="CI58" s="24">
        <f t="shared" si="19"/>
        <v>0</v>
      </c>
      <c r="CK58" s="24">
        <f t="shared" si="20"/>
        <v>0</v>
      </c>
      <c r="CM58" s="24">
        <f t="shared" si="21"/>
        <v>0</v>
      </c>
      <c r="CO58" s="24">
        <f t="shared" si="22"/>
        <v>0</v>
      </c>
      <c r="CQ58" s="24">
        <f t="shared" si="23"/>
        <v>0</v>
      </c>
      <c r="CS58" s="24">
        <f t="shared" si="24"/>
        <v>0</v>
      </c>
    </row>
    <row r="59" spans="9:97">
      <c r="I59" s="24">
        <f t="shared" si="2"/>
        <v>0</v>
      </c>
      <c r="J59" s="24">
        <f t="shared" si="27"/>
        <v>0</v>
      </c>
      <c r="M59" s="24"/>
      <c r="N59" s="24"/>
      <c r="O59" s="24"/>
      <c r="P59" s="24"/>
      <c r="Q59" s="24"/>
      <c r="R59" s="24"/>
      <c r="S59" s="24">
        <f t="shared" si="4"/>
        <v>0</v>
      </c>
      <c r="T59" s="24">
        <f t="shared" si="26"/>
        <v>0</v>
      </c>
      <c r="W59" s="24"/>
      <c r="X59" s="24"/>
      <c r="Y59" s="24"/>
      <c r="Z59" s="24"/>
      <c r="AA59" s="24"/>
      <c r="AB59" s="24"/>
      <c r="AC59" s="24">
        <f t="shared" si="5"/>
        <v>0</v>
      </c>
      <c r="AD59" s="24">
        <f t="shared" si="6"/>
        <v>0</v>
      </c>
      <c r="AG59" s="24"/>
      <c r="AH59" s="24"/>
      <c r="AI59" s="24"/>
      <c r="AJ59" s="24"/>
      <c r="AK59" s="24"/>
      <c r="AL59" s="24"/>
      <c r="AM59" s="24">
        <f t="shared" si="7"/>
        <v>0</v>
      </c>
      <c r="AN59" s="24">
        <f t="shared" si="25"/>
        <v>0</v>
      </c>
      <c r="AQ59" s="24"/>
      <c r="AR59" s="24"/>
      <c r="AS59" s="24"/>
      <c r="AT59" s="24"/>
      <c r="AU59" s="24"/>
      <c r="AV59" s="24"/>
      <c r="AW59" s="24">
        <f t="shared" si="9"/>
        <v>0</v>
      </c>
      <c r="AX59" s="24">
        <f t="shared" si="10"/>
        <v>0</v>
      </c>
      <c r="BA59" s="24"/>
      <c r="BB59" s="24"/>
      <c r="BC59" s="24"/>
      <c r="BD59" s="24"/>
      <c r="BE59" s="24"/>
      <c r="BF59" s="24"/>
      <c r="BG59" s="24">
        <f t="shared" si="11"/>
        <v>0</v>
      </c>
      <c r="BH59" s="24">
        <f t="shared" si="12"/>
        <v>0</v>
      </c>
      <c r="BK59" s="24"/>
      <c r="BL59" s="24"/>
      <c r="BM59" s="24"/>
      <c r="BN59" s="24"/>
      <c r="BO59" s="24"/>
      <c r="BP59" s="24"/>
      <c r="BQ59" s="24">
        <f t="shared" si="13"/>
        <v>0</v>
      </c>
      <c r="BR59" s="24">
        <f t="shared" si="14"/>
        <v>0</v>
      </c>
      <c r="BU59" s="24"/>
      <c r="BV59" s="24"/>
      <c r="BW59" s="24"/>
      <c r="BX59" s="24"/>
      <c r="BY59" s="24"/>
      <c r="BZ59" s="24"/>
      <c r="CA59" s="24">
        <f t="shared" si="15"/>
        <v>0</v>
      </c>
      <c r="CB59" s="24">
        <f t="shared" si="16"/>
        <v>0</v>
      </c>
      <c r="CC59" s="24"/>
      <c r="CE59" s="24">
        <f t="shared" si="17"/>
        <v>0</v>
      </c>
      <c r="CG59" s="24">
        <f t="shared" si="18"/>
        <v>0</v>
      </c>
      <c r="CI59" s="24">
        <f t="shared" si="19"/>
        <v>0</v>
      </c>
      <c r="CK59" s="24">
        <f t="shared" si="20"/>
        <v>0</v>
      </c>
      <c r="CM59" s="24">
        <f t="shared" si="21"/>
        <v>0</v>
      </c>
      <c r="CO59" s="24">
        <f t="shared" si="22"/>
        <v>0</v>
      </c>
      <c r="CQ59" s="24">
        <f t="shared" si="23"/>
        <v>0</v>
      </c>
      <c r="CS59" s="24">
        <f t="shared" si="24"/>
        <v>0</v>
      </c>
    </row>
    <row r="60" spans="9:97">
      <c r="I60" s="24">
        <f t="shared" si="2"/>
        <v>0</v>
      </c>
      <c r="J60" s="24">
        <f t="shared" si="27"/>
        <v>0</v>
      </c>
      <c r="M60" s="24"/>
      <c r="N60" s="24"/>
      <c r="O60" s="24"/>
      <c r="P60" s="24"/>
      <c r="Q60" s="24"/>
      <c r="R60" s="24"/>
      <c r="S60" s="24">
        <f t="shared" si="4"/>
        <v>0</v>
      </c>
      <c r="T60" s="24">
        <f t="shared" si="26"/>
        <v>0</v>
      </c>
      <c r="W60" s="24"/>
      <c r="X60" s="24"/>
      <c r="Y60" s="24"/>
      <c r="Z60" s="24"/>
      <c r="AA60" s="24"/>
      <c r="AB60" s="24"/>
      <c r="AC60" s="24">
        <f t="shared" si="5"/>
        <v>0</v>
      </c>
      <c r="AD60" s="24">
        <f t="shared" si="6"/>
        <v>0</v>
      </c>
      <c r="AG60" s="24"/>
      <c r="AH60" s="24"/>
      <c r="AI60" s="24"/>
      <c r="AJ60" s="24"/>
      <c r="AK60" s="24"/>
      <c r="AL60" s="24"/>
      <c r="AM60" s="24">
        <f t="shared" si="7"/>
        <v>0</v>
      </c>
      <c r="AN60" s="24">
        <f t="shared" si="25"/>
        <v>0</v>
      </c>
      <c r="AQ60" s="24"/>
      <c r="AR60" s="24"/>
      <c r="AS60" s="24"/>
      <c r="AT60" s="24"/>
      <c r="AU60" s="24"/>
      <c r="AV60" s="24"/>
      <c r="AW60" s="24">
        <f t="shared" si="9"/>
        <v>0</v>
      </c>
      <c r="AX60" s="24">
        <f t="shared" si="10"/>
        <v>0</v>
      </c>
      <c r="BA60" s="24"/>
      <c r="BB60" s="24"/>
      <c r="BC60" s="24"/>
      <c r="BD60" s="24"/>
      <c r="BE60" s="24"/>
      <c r="BF60" s="24"/>
      <c r="BG60" s="24">
        <f t="shared" si="11"/>
        <v>0</v>
      </c>
      <c r="BH60" s="24">
        <f t="shared" si="12"/>
        <v>0</v>
      </c>
      <c r="BK60" s="24"/>
      <c r="BL60" s="24"/>
      <c r="BM60" s="24"/>
      <c r="BN60" s="24"/>
      <c r="BO60" s="24"/>
      <c r="BP60" s="24"/>
      <c r="BQ60" s="24">
        <f t="shared" si="13"/>
        <v>0</v>
      </c>
      <c r="BR60" s="24">
        <f t="shared" si="14"/>
        <v>0</v>
      </c>
      <c r="BU60" s="24"/>
      <c r="BV60" s="24"/>
      <c r="BW60" s="24"/>
      <c r="BX60" s="24"/>
      <c r="BY60" s="24"/>
      <c r="BZ60" s="24"/>
      <c r="CA60" s="24">
        <f t="shared" si="15"/>
        <v>0</v>
      </c>
      <c r="CB60" s="24">
        <f t="shared" si="16"/>
        <v>0</v>
      </c>
      <c r="CC60" s="24"/>
      <c r="CE60" s="24">
        <f t="shared" si="17"/>
        <v>0</v>
      </c>
      <c r="CG60" s="24">
        <f t="shared" si="18"/>
        <v>0</v>
      </c>
      <c r="CI60" s="24">
        <f t="shared" si="19"/>
        <v>0</v>
      </c>
      <c r="CK60" s="24">
        <f t="shared" si="20"/>
        <v>0</v>
      </c>
      <c r="CM60" s="24">
        <f t="shared" si="21"/>
        <v>0</v>
      </c>
      <c r="CO60" s="24">
        <f t="shared" si="22"/>
        <v>0</v>
      </c>
      <c r="CQ60" s="24">
        <f t="shared" si="23"/>
        <v>0</v>
      </c>
      <c r="CS60" s="24">
        <f t="shared" si="24"/>
        <v>0</v>
      </c>
    </row>
    <row r="61" spans="9:97">
      <c r="I61" s="24">
        <f t="shared" si="2"/>
        <v>0</v>
      </c>
      <c r="J61" s="24">
        <f t="shared" si="27"/>
        <v>0</v>
      </c>
      <c r="M61" s="24"/>
      <c r="N61" s="24"/>
      <c r="O61" s="24"/>
      <c r="P61" s="24"/>
      <c r="Q61" s="24"/>
      <c r="R61" s="24"/>
      <c r="S61" s="24">
        <f t="shared" si="4"/>
        <v>0</v>
      </c>
      <c r="T61" s="24">
        <f t="shared" si="26"/>
        <v>0</v>
      </c>
      <c r="W61" s="24"/>
      <c r="X61" s="24"/>
      <c r="Y61" s="24"/>
      <c r="Z61" s="24"/>
      <c r="AA61" s="24"/>
      <c r="AB61" s="24"/>
      <c r="AC61" s="24">
        <f t="shared" si="5"/>
        <v>0</v>
      </c>
      <c r="AD61" s="24">
        <f t="shared" si="6"/>
        <v>0</v>
      </c>
      <c r="AG61" s="24"/>
      <c r="AH61" s="24"/>
      <c r="AI61" s="24"/>
      <c r="AJ61" s="24"/>
      <c r="AK61" s="24"/>
      <c r="AL61" s="24"/>
      <c r="AM61" s="24">
        <f t="shared" si="7"/>
        <v>0</v>
      </c>
      <c r="AN61" s="24">
        <f t="shared" si="25"/>
        <v>0</v>
      </c>
      <c r="AQ61" s="24"/>
      <c r="AR61" s="24"/>
      <c r="AS61" s="24"/>
      <c r="AT61" s="24"/>
      <c r="AU61" s="24"/>
      <c r="AV61" s="24"/>
      <c r="AW61" s="24">
        <f t="shared" si="9"/>
        <v>0</v>
      </c>
      <c r="AX61" s="24">
        <f t="shared" si="10"/>
        <v>0</v>
      </c>
      <c r="BA61" s="24"/>
      <c r="BB61" s="24"/>
      <c r="BC61" s="24"/>
      <c r="BD61" s="24"/>
      <c r="BE61" s="24"/>
      <c r="BF61" s="24"/>
      <c r="BG61" s="24">
        <f t="shared" si="11"/>
        <v>0</v>
      </c>
      <c r="BH61" s="24">
        <f t="shared" si="12"/>
        <v>0</v>
      </c>
      <c r="BK61" s="24"/>
      <c r="BL61" s="24"/>
      <c r="BM61" s="24"/>
      <c r="BN61" s="24"/>
      <c r="BO61" s="24"/>
      <c r="BP61" s="24"/>
      <c r="BQ61" s="24">
        <f t="shared" si="13"/>
        <v>0</v>
      </c>
      <c r="BR61" s="24">
        <f t="shared" si="14"/>
        <v>0</v>
      </c>
      <c r="BU61" s="24"/>
      <c r="BV61" s="24"/>
      <c r="BW61" s="24"/>
      <c r="BX61" s="24"/>
      <c r="BY61" s="24"/>
      <c r="BZ61" s="24"/>
      <c r="CA61" s="24">
        <f t="shared" si="15"/>
        <v>0</v>
      </c>
      <c r="CB61" s="24">
        <f t="shared" si="16"/>
        <v>0</v>
      </c>
      <c r="CC61" s="24"/>
      <c r="CE61" s="24">
        <f t="shared" si="17"/>
        <v>0</v>
      </c>
      <c r="CG61" s="24">
        <f t="shared" si="18"/>
        <v>0</v>
      </c>
      <c r="CI61" s="24">
        <f t="shared" si="19"/>
        <v>0</v>
      </c>
      <c r="CK61" s="24">
        <f t="shared" si="20"/>
        <v>0</v>
      </c>
      <c r="CM61" s="24">
        <f t="shared" si="21"/>
        <v>0</v>
      </c>
      <c r="CO61" s="24">
        <f t="shared" si="22"/>
        <v>0</v>
      </c>
      <c r="CQ61" s="24">
        <f t="shared" si="23"/>
        <v>0</v>
      </c>
      <c r="CS61" s="24">
        <f t="shared" si="24"/>
        <v>0</v>
      </c>
    </row>
    <row r="62" spans="9:97">
      <c r="I62" s="24">
        <f t="shared" si="2"/>
        <v>0</v>
      </c>
      <c r="J62" s="24">
        <f t="shared" si="27"/>
        <v>0</v>
      </c>
      <c r="M62" s="24"/>
      <c r="N62" s="24"/>
      <c r="O62" s="24"/>
      <c r="P62" s="24"/>
      <c r="Q62" s="24"/>
      <c r="R62" s="24"/>
      <c r="S62" s="24">
        <f t="shared" si="4"/>
        <v>0</v>
      </c>
      <c r="T62" s="24">
        <f t="shared" si="26"/>
        <v>0</v>
      </c>
      <c r="W62" s="24"/>
      <c r="X62" s="24"/>
      <c r="Y62" s="24"/>
      <c r="Z62" s="24"/>
      <c r="AA62" s="24"/>
      <c r="AB62" s="24"/>
      <c r="AC62" s="24">
        <f t="shared" si="5"/>
        <v>0</v>
      </c>
      <c r="AD62" s="24">
        <f t="shared" si="6"/>
        <v>0</v>
      </c>
      <c r="AG62" s="24"/>
      <c r="AH62" s="24"/>
      <c r="AI62" s="24"/>
      <c r="AJ62" s="24"/>
      <c r="AK62" s="24"/>
      <c r="AL62" s="24"/>
      <c r="AM62" s="24">
        <f t="shared" si="7"/>
        <v>0</v>
      </c>
      <c r="AN62" s="24">
        <f t="shared" si="25"/>
        <v>0</v>
      </c>
      <c r="AQ62" s="24"/>
      <c r="AR62" s="24"/>
      <c r="AS62" s="24"/>
      <c r="AT62" s="24"/>
      <c r="AU62" s="24"/>
      <c r="AV62" s="24"/>
      <c r="AW62" s="24">
        <f t="shared" si="9"/>
        <v>0</v>
      </c>
      <c r="AX62" s="24">
        <f t="shared" si="10"/>
        <v>0</v>
      </c>
      <c r="BA62" s="24"/>
      <c r="BB62" s="24"/>
      <c r="BC62" s="24"/>
      <c r="BD62" s="24"/>
      <c r="BE62" s="24"/>
      <c r="BF62" s="24"/>
      <c r="BG62" s="24">
        <f t="shared" si="11"/>
        <v>0</v>
      </c>
      <c r="BH62" s="24">
        <f t="shared" si="12"/>
        <v>0</v>
      </c>
      <c r="BK62" s="24"/>
      <c r="BL62" s="24"/>
      <c r="BM62" s="24"/>
      <c r="BN62" s="24"/>
      <c r="BO62" s="24"/>
      <c r="BP62" s="24"/>
      <c r="BQ62" s="24">
        <f t="shared" si="13"/>
        <v>0</v>
      </c>
      <c r="BR62" s="24">
        <f t="shared" si="14"/>
        <v>0</v>
      </c>
      <c r="BU62" s="24"/>
      <c r="BV62" s="24"/>
      <c r="BW62" s="24"/>
      <c r="BX62" s="24"/>
      <c r="BY62" s="24"/>
      <c r="BZ62" s="24"/>
      <c r="CA62" s="24">
        <f t="shared" si="15"/>
        <v>0</v>
      </c>
      <c r="CB62" s="24">
        <f t="shared" si="16"/>
        <v>0</v>
      </c>
      <c r="CC62" s="24"/>
      <c r="CE62" s="24">
        <f t="shared" si="17"/>
        <v>0</v>
      </c>
      <c r="CG62" s="24">
        <f t="shared" si="18"/>
        <v>0</v>
      </c>
      <c r="CI62" s="24">
        <f t="shared" si="19"/>
        <v>0</v>
      </c>
      <c r="CK62" s="24">
        <f t="shared" si="20"/>
        <v>0</v>
      </c>
      <c r="CM62" s="24">
        <f t="shared" si="21"/>
        <v>0</v>
      </c>
      <c r="CO62" s="24">
        <f t="shared" si="22"/>
        <v>0</v>
      </c>
      <c r="CQ62" s="24">
        <f t="shared" si="23"/>
        <v>0</v>
      </c>
      <c r="CS62" s="24">
        <f t="shared" si="24"/>
        <v>0</v>
      </c>
    </row>
    <row r="63" spans="9:97">
      <c r="I63" s="24">
        <f t="shared" si="2"/>
        <v>0</v>
      </c>
      <c r="J63" s="24">
        <f t="shared" si="27"/>
        <v>0</v>
      </c>
      <c r="M63" s="24"/>
      <c r="N63" s="24"/>
      <c r="O63" s="24"/>
      <c r="P63" s="24"/>
      <c r="Q63" s="24"/>
      <c r="R63" s="24"/>
      <c r="S63" s="24">
        <f t="shared" si="4"/>
        <v>0</v>
      </c>
      <c r="T63" s="24">
        <f t="shared" si="26"/>
        <v>0</v>
      </c>
      <c r="W63" s="24"/>
      <c r="X63" s="24"/>
      <c r="Y63" s="24"/>
      <c r="Z63" s="24"/>
      <c r="AA63" s="24"/>
      <c r="AB63" s="24"/>
      <c r="AC63" s="24">
        <f t="shared" si="5"/>
        <v>0</v>
      </c>
      <c r="AD63" s="24">
        <f t="shared" si="6"/>
        <v>0</v>
      </c>
      <c r="AG63" s="24"/>
      <c r="AH63" s="24"/>
      <c r="AI63" s="24"/>
      <c r="AJ63" s="24"/>
      <c r="AK63" s="24"/>
      <c r="AL63" s="24"/>
      <c r="AM63" s="24">
        <f t="shared" si="7"/>
        <v>0</v>
      </c>
      <c r="AN63" s="24">
        <f t="shared" si="25"/>
        <v>0</v>
      </c>
      <c r="AQ63" s="24"/>
      <c r="AR63" s="24"/>
      <c r="AS63" s="24"/>
      <c r="AT63" s="24"/>
      <c r="AU63" s="24"/>
      <c r="AV63" s="24"/>
      <c r="AW63" s="24">
        <f t="shared" si="9"/>
        <v>0</v>
      </c>
      <c r="AX63" s="24">
        <f t="shared" si="10"/>
        <v>0</v>
      </c>
      <c r="BA63" s="24"/>
      <c r="BB63" s="24"/>
      <c r="BC63" s="24"/>
      <c r="BD63" s="24"/>
      <c r="BE63" s="24"/>
      <c r="BF63" s="24"/>
      <c r="BG63" s="24">
        <f t="shared" si="11"/>
        <v>0</v>
      </c>
      <c r="BH63" s="24">
        <f t="shared" si="12"/>
        <v>0</v>
      </c>
      <c r="BK63" s="24"/>
      <c r="BL63" s="24"/>
      <c r="BM63" s="24"/>
      <c r="BN63" s="24"/>
      <c r="BO63" s="24"/>
      <c r="BP63" s="24"/>
      <c r="BQ63" s="24">
        <f t="shared" si="13"/>
        <v>0</v>
      </c>
      <c r="BR63" s="24">
        <f t="shared" si="14"/>
        <v>0</v>
      </c>
      <c r="BU63" s="24"/>
      <c r="BV63" s="24"/>
      <c r="BW63" s="24"/>
      <c r="BX63" s="24"/>
      <c r="BY63" s="24"/>
      <c r="BZ63" s="24"/>
      <c r="CA63" s="24">
        <f t="shared" si="15"/>
        <v>0</v>
      </c>
      <c r="CB63" s="24">
        <f t="shared" si="16"/>
        <v>0</v>
      </c>
      <c r="CC63" s="24"/>
      <c r="CE63" s="24">
        <f t="shared" si="17"/>
        <v>0</v>
      </c>
      <c r="CG63" s="24">
        <f t="shared" si="18"/>
        <v>0</v>
      </c>
      <c r="CI63" s="24">
        <f t="shared" si="19"/>
        <v>0</v>
      </c>
      <c r="CK63" s="24">
        <f t="shared" si="20"/>
        <v>0</v>
      </c>
      <c r="CM63" s="24">
        <f t="shared" si="21"/>
        <v>0</v>
      </c>
      <c r="CO63" s="24">
        <f t="shared" si="22"/>
        <v>0</v>
      </c>
      <c r="CQ63" s="24">
        <f t="shared" si="23"/>
        <v>0</v>
      </c>
      <c r="CS63" s="24">
        <f t="shared" si="24"/>
        <v>0</v>
      </c>
    </row>
    <row r="64" spans="9:97">
      <c r="I64" s="24">
        <f t="shared" si="2"/>
        <v>0</v>
      </c>
      <c r="J64" s="24">
        <f t="shared" si="27"/>
        <v>0</v>
      </c>
      <c r="M64" s="24"/>
      <c r="N64" s="24"/>
      <c r="O64" s="24"/>
      <c r="P64" s="24"/>
      <c r="Q64" s="24"/>
      <c r="R64" s="24"/>
      <c r="S64" s="24">
        <f t="shared" si="4"/>
        <v>0</v>
      </c>
      <c r="T64" s="24">
        <f t="shared" si="26"/>
        <v>0</v>
      </c>
      <c r="W64" s="24"/>
      <c r="X64" s="24"/>
      <c r="Y64" s="24"/>
      <c r="Z64" s="24"/>
      <c r="AA64" s="24"/>
      <c r="AB64" s="24"/>
      <c r="AC64" s="24">
        <f t="shared" si="5"/>
        <v>0</v>
      </c>
      <c r="AD64" s="24">
        <f t="shared" si="6"/>
        <v>0</v>
      </c>
      <c r="AG64" s="24"/>
      <c r="AH64" s="24"/>
      <c r="AI64" s="24"/>
      <c r="AJ64" s="24"/>
      <c r="AK64" s="24"/>
      <c r="AL64" s="24"/>
      <c r="AM64" s="24">
        <f t="shared" si="7"/>
        <v>0</v>
      </c>
      <c r="AN64" s="24">
        <f t="shared" si="25"/>
        <v>0</v>
      </c>
      <c r="AQ64" s="24"/>
      <c r="AR64" s="24"/>
      <c r="AS64" s="24"/>
      <c r="AT64" s="24"/>
      <c r="AU64" s="24"/>
      <c r="AV64" s="24"/>
      <c r="AW64" s="24">
        <f t="shared" si="9"/>
        <v>0</v>
      </c>
      <c r="AX64" s="24">
        <f t="shared" si="10"/>
        <v>0</v>
      </c>
      <c r="BA64" s="24"/>
      <c r="BB64" s="24"/>
      <c r="BC64" s="24"/>
      <c r="BD64" s="24"/>
      <c r="BE64" s="24"/>
      <c r="BF64" s="24"/>
      <c r="BG64" s="24">
        <f t="shared" si="11"/>
        <v>0</v>
      </c>
      <c r="BH64" s="24">
        <f t="shared" si="12"/>
        <v>0</v>
      </c>
      <c r="BK64" s="24"/>
      <c r="BL64" s="24"/>
      <c r="BM64" s="24"/>
      <c r="BN64" s="24"/>
      <c r="BO64" s="24"/>
      <c r="BP64" s="24"/>
      <c r="BQ64" s="24">
        <f t="shared" si="13"/>
        <v>0</v>
      </c>
      <c r="BR64" s="24">
        <f t="shared" si="14"/>
        <v>0</v>
      </c>
      <c r="BU64" s="24"/>
      <c r="BV64" s="24"/>
      <c r="BW64" s="24"/>
      <c r="BX64" s="24"/>
      <c r="BY64" s="24"/>
      <c r="BZ64" s="24"/>
      <c r="CA64" s="24">
        <f t="shared" si="15"/>
        <v>0</v>
      </c>
      <c r="CB64" s="24">
        <f t="shared" si="16"/>
        <v>0</v>
      </c>
      <c r="CC64" s="24"/>
      <c r="CE64" s="24">
        <f t="shared" si="17"/>
        <v>0</v>
      </c>
      <c r="CG64" s="24">
        <f t="shared" si="18"/>
        <v>0</v>
      </c>
      <c r="CI64" s="24">
        <f t="shared" si="19"/>
        <v>0</v>
      </c>
      <c r="CK64" s="24">
        <f t="shared" si="20"/>
        <v>0</v>
      </c>
      <c r="CM64" s="24">
        <f t="shared" si="21"/>
        <v>0</v>
      </c>
      <c r="CO64" s="24">
        <f t="shared" si="22"/>
        <v>0</v>
      </c>
      <c r="CQ64" s="24">
        <f t="shared" si="23"/>
        <v>0</v>
      </c>
      <c r="CS64" s="24">
        <f t="shared" si="24"/>
        <v>0</v>
      </c>
    </row>
    <row r="65" spans="9:97">
      <c r="I65" s="24">
        <f t="shared" si="2"/>
        <v>0</v>
      </c>
      <c r="J65" s="24">
        <f t="shared" si="27"/>
        <v>0</v>
      </c>
      <c r="M65" s="24"/>
      <c r="N65" s="24"/>
      <c r="O65" s="24"/>
      <c r="P65" s="24"/>
      <c r="Q65" s="24"/>
      <c r="R65" s="24"/>
      <c r="S65" s="24">
        <f t="shared" si="4"/>
        <v>0</v>
      </c>
      <c r="T65" s="24">
        <f t="shared" si="26"/>
        <v>0</v>
      </c>
      <c r="W65" s="24"/>
      <c r="X65" s="24"/>
      <c r="Y65" s="24"/>
      <c r="Z65" s="24"/>
      <c r="AA65" s="24"/>
      <c r="AB65" s="24"/>
      <c r="AC65" s="24">
        <f t="shared" si="5"/>
        <v>0</v>
      </c>
      <c r="AD65" s="24">
        <f t="shared" si="6"/>
        <v>0</v>
      </c>
      <c r="AG65" s="24"/>
      <c r="AH65" s="24"/>
      <c r="AI65" s="24"/>
      <c r="AJ65" s="24"/>
      <c r="AK65" s="24"/>
      <c r="AL65" s="24"/>
      <c r="AM65" s="24">
        <f t="shared" si="7"/>
        <v>0</v>
      </c>
      <c r="AN65" s="24">
        <f t="shared" si="25"/>
        <v>0</v>
      </c>
      <c r="AQ65" s="24"/>
      <c r="AR65" s="24"/>
      <c r="AS65" s="24"/>
      <c r="AT65" s="24"/>
      <c r="AU65" s="24"/>
      <c r="AV65" s="24"/>
      <c r="AW65" s="24">
        <f t="shared" si="9"/>
        <v>0</v>
      </c>
      <c r="AX65" s="24">
        <f t="shared" si="10"/>
        <v>0</v>
      </c>
      <c r="BA65" s="24"/>
      <c r="BB65" s="24"/>
      <c r="BC65" s="24"/>
      <c r="BD65" s="24"/>
      <c r="BE65" s="24"/>
      <c r="BF65" s="24"/>
      <c r="BG65" s="24">
        <f t="shared" si="11"/>
        <v>0</v>
      </c>
      <c r="BH65" s="24">
        <f t="shared" si="12"/>
        <v>0</v>
      </c>
      <c r="BK65" s="24"/>
      <c r="BL65" s="24"/>
      <c r="BM65" s="24"/>
      <c r="BN65" s="24"/>
      <c r="BO65" s="24"/>
      <c r="BP65" s="24"/>
      <c r="BQ65" s="24">
        <f t="shared" si="13"/>
        <v>0</v>
      </c>
      <c r="BR65" s="24">
        <f t="shared" si="14"/>
        <v>0</v>
      </c>
      <c r="BU65" s="24"/>
      <c r="BV65" s="24"/>
      <c r="BW65" s="24"/>
      <c r="BX65" s="24"/>
      <c r="BY65" s="24"/>
      <c r="BZ65" s="24"/>
      <c r="CA65" s="24">
        <f t="shared" si="15"/>
        <v>0</v>
      </c>
      <c r="CB65" s="24">
        <f t="shared" si="16"/>
        <v>0</v>
      </c>
      <c r="CC65" s="24"/>
      <c r="CE65" s="24">
        <f t="shared" si="17"/>
        <v>0</v>
      </c>
      <c r="CG65" s="24">
        <f t="shared" si="18"/>
        <v>0</v>
      </c>
      <c r="CI65" s="24">
        <f t="shared" si="19"/>
        <v>0</v>
      </c>
      <c r="CK65" s="24">
        <f t="shared" si="20"/>
        <v>0</v>
      </c>
      <c r="CM65" s="24">
        <f t="shared" si="21"/>
        <v>0</v>
      </c>
      <c r="CO65" s="24">
        <f t="shared" si="22"/>
        <v>0</v>
      </c>
      <c r="CQ65" s="24">
        <f t="shared" si="23"/>
        <v>0</v>
      </c>
      <c r="CS65" s="24">
        <f t="shared" si="24"/>
        <v>0</v>
      </c>
    </row>
    <row r="66" spans="9:97">
      <c r="I66" s="24">
        <f t="shared" si="2"/>
        <v>0</v>
      </c>
      <c r="J66" s="24">
        <f t="shared" si="27"/>
        <v>0</v>
      </c>
      <c r="M66" s="24"/>
      <c r="N66" s="24"/>
      <c r="O66" s="24"/>
      <c r="P66" s="24"/>
      <c r="Q66" s="24"/>
      <c r="R66" s="24"/>
      <c r="S66" s="24">
        <f t="shared" si="4"/>
        <v>0</v>
      </c>
      <c r="T66" s="24">
        <f t="shared" si="26"/>
        <v>0</v>
      </c>
      <c r="W66" s="24"/>
      <c r="X66" s="24"/>
      <c r="Y66" s="24"/>
      <c r="Z66" s="24"/>
      <c r="AA66" s="24"/>
      <c r="AB66" s="24"/>
      <c r="AC66" s="24">
        <f t="shared" si="5"/>
        <v>0</v>
      </c>
      <c r="AD66" s="24">
        <f t="shared" si="6"/>
        <v>0</v>
      </c>
      <c r="AG66" s="24"/>
      <c r="AH66" s="24"/>
      <c r="AI66" s="24"/>
      <c r="AJ66" s="24"/>
      <c r="AK66" s="24"/>
      <c r="AL66" s="24"/>
      <c r="AM66" s="24">
        <f t="shared" si="7"/>
        <v>0</v>
      </c>
      <c r="AN66" s="24">
        <f t="shared" si="25"/>
        <v>0</v>
      </c>
      <c r="AQ66" s="24"/>
      <c r="AR66" s="24"/>
      <c r="AS66" s="24"/>
      <c r="AT66" s="24"/>
      <c r="AU66" s="24"/>
      <c r="AV66" s="24"/>
      <c r="AW66" s="24">
        <f t="shared" si="9"/>
        <v>0</v>
      </c>
      <c r="AX66" s="24">
        <f t="shared" si="10"/>
        <v>0</v>
      </c>
      <c r="BA66" s="24"/>
      <c r="BB66" s="24"/>
      <c r="BC66" s="24"/>
      <c r="BD66" s="24"/>
      <c r="BE66" s="24"/>
      <c r="BF66" s="24"/>
      <c r="BG66" s="24">
        <f t="shared" si="11"/>
        <v>0</v>
      </c>
      <c r="BH66" s="24">
        <f t="shared" si="12"/>
        <v>0</v>
      </c>
      <c r="BK66" s="24"/>
      <c r="BL66" s="24"/>
      <c r="BM66" s="24"/>
      <c r="BN66" s="24"/>
      <c r="BO66" s="24"/>
      <c r="BP66" s="24"/>
      <c r="BQ66" s="24">
        <f t="shared" si="13"/>
        <v>0</v>
      </c>
      <c r="BR66" s="24">
        <f t="shared" si="14"/>
        <v>0</v>
      </c>
      <c r="BU66" s="24"/>
      <c r="BV66" s="24"/>
      <c r="BW66" s="24"/>
      <c r="BX66" s="24"/>
      <c r="BY66" s="24"/>
      <c r="BZ66" s="24"/>
      <c r="CA66" s="24">
        <f t="shared" si="15"/>
        <v>0</v>
      </c>
      <c r="CB66" s="24">
        <f t="shared" si="16"/>
        <v>0</v>
      </c>
      <c r="CC66" s="24"/>
      <c r="CE66" s="24">
        <f t="shared" si="17"/>
        <v>0</v>
      </c>
      <c r="CG66" s="24">
        <f t="shared" si="18"/>
        <v>0</v>
      </c>
      <c r="CI66" s="24">
        <f t="shared" si="19"/>
        <v>0</v>
      </c>
      <c r="CK66" s="24">
        <f t="shared" si="20"/>
        <v>0</v>
      </c>
      <c r="CM66" s="24">
        <f t="shared" si="21"/>
        <v>0</v>
      </c>
      <c r="CO66" s="24">
        <f t="shared" si="22"/>
        <v>0</v>
      </c>
      <c r="CQ66" s="24">
        <f t="shared" si="23"/>
        <v>0</v>
      </c>
      <c r="CS66" s="24">
        <f t="shared" si="24"/>
        <v>0</v>
      </c>
    </row>
    <row r="67" spans="9:97">
      <c r="I67" s="24">
        <f t="shared" si="2"/>
        <v>0</v>
      </c>
      <c r="J67" s="24">
        <f t="shared" si="27"/>
        <v>0</v>
      </c>
      <c r="M67" s="24"/>
      <c r="N67" s="24"/>
      <c r="O67" s="24"/>
      <c r="P67" s="24"/>
      <c r="Q67" s="24"/>
      <c r="R67" s="24"/>
      <c r="S67" s="24">
        <f t="shared" si="4"/>
        <v>0</v>
      </c>
      <c r="T67" s="24">
        <f t="shared" ref="T67:T102" si="28">IF(P67&lt;M67-N67,M67-N67-P67,0)</f>
        <v>0</v>
      </c>
      <c r="W67" s="24"/>
      <c r="X67" s="24"/>
      <c r="Y67" s="24"/>
      <c r="Z67" s="24"/>
      <c r="AA67" s="24"/>
      <c r="AB67" s="24"/>
      <c r="AC67" s="24">
        <f t="shared" si="5"/>
        <v>0</v>
      </c>
      <c r="AD67" s="24">
        <f t="shared" si="6"/>
        <v>0</v>
      </c>
      <c r="AG67" s="24"/>
      <c r="AH67" s="24"/>
      <c r="AI67" s="24"/>
      <c r="AJ67" s="24"/>
      <c r="AK67" s="24"/>
      <c r="AL67" s="24"/>
      <c r="AM67" s="24">
        <f t="shared" si="7"/>
        <v>0</v>
      </c>
      <c r="AN67" s="24">
        <f t="shared" si="25"/>
        <v>0</v>
      </c>
      <c r="AQ67" s="24"/>
      <c r="AR67" s="24"/>
      <c r="AS67" s="24"/>
      <c r="AT67" s="24"/>
      <c r="AU67" s="24"/>
      <c r="AV67" s="24"/>
      <c r="AW67" s="24">
        <f t="shared" si="9"/>
        <v>0</v>
      </c>
      <c r="AX67" s="24">
        <f t="shared" si="10"/>
        <v>0</v>
      </c>
      <c r="BA67" s="24"/>
      <c r="BB67" s="24"/>
      <c r="BC67" s="24"/>
      <c r="BD67" s="24"/>
      <c r="BE67" s="24"/>
      <c r="BF67" s="24"/>
      <c r="BG67" s="24">
        <f t="shared" si="11"/>
        <v>0</v>
      </c>
      <c r="BH67" s="24">
        <f t="shared" si="12"/>
        <v>0</v>
      </c>
      <c r="BK67" s="24"/>
      <c r="BL67" s="24"/>
      <c r="BM67" s="24"/>
      <c r="BN67" s="24"/>
      <c r="BO67" s="24"/>
      <c r="BP67" s="24"/>
      <c r="BQ67" s="24">
        <f t="shared" si="13"/>
        <v>0</v>
      </c>
      <c r="BR67" s="24">
        <f t="shared" si="14"/>
        <v>0</v>
      </c>
      <c r="BU67" s="24"/>
      <c r="BV67" s="24"/>
      <c r="BW67" s="24"/>
      <c r="BX67" s="24"/>
      <c r="BY67" s="24"/>
      <c r="BZ67" s="24"/>
      <c r="CA67" s="24">
        <f t="shared" si="15"/>
        <v>0</v>
      </c>
      <c r="CB67" s="24">
        <f t="shared" si="16"/>
        <v>0</v>
      </c>
      <c r="CC67" s="24"/>
      <c r="CE67" s="24">
        <f t="shared" si="17"/>
        <v>0</v>
      </c>
      <c r="CG67" s="24">
        <f t="shared" si="18"/>
        <v>0</v>
      </c>
      <c r="CI67" s="24">
        <f t="shared" si="19"/>
        <v>0</v>
      </c>
      <c r="CK67" s="24">
        <f t="shared" si="20"/>
        <v>0</v>
      </c>
      <c r="CM67" s="24">
        <f t="shared" si="21"/>
        <v>0</v>
      </c>
      <c r="CO67" s="24">
        <f t="shared" si="22"/>
        <v>0</v>
      </c>
      <c r="CQ67" s="24">
        <f t="shared" si="23"/>
        <v>0</v>
      </c>
      <c r="CS67" s="24">
        <f t="shared" si="24"/>
        <v>0</v>
      </c>
    </row>
    <row r="68" spans="9:97">
      <c r="I68" s="24">
        <f t="shared" ref="I68:I131" si="29">IF(F68&gt;=C68-D68,G68-H68,E68)</f>
        <v>0</v>
      </c>
      <c r="J68" s="24">
        <f t="shared" ref="J68:J102" si="30">IF(F68&lt;C68-D68,C68-D68-F68,0)</f>
        <v>0</v>
      </c>
      <c r="M68" s="24"/>
      <c r="N68" s="24"/>
      <c r="O68" s="24"/>
      <c r="P68" s="24"/>
      <c r="Q68" s="24"/>
      <c r="R68" s="24"/>
      <c r="S68" s="24">
        <f t="shared" ref="S68:S131" si="31">IF(P68&gt;=M68-N68,Q68-R68,O68)</f>
        <v>0</v>
      </c>
      <c r="T68" s="24">
        <f t="shared" si="28"/>
        <v>0</v>
      </c>
      <c r="W68" s="24"/>
      <c r="X68" s="24"/>
      <c r="Y68" s="24"/>
      <c r="Z68" s="24"/>
      <c r="AA68" s="24"/>
      <c r="AB68" s="24"/>
      <c r="AC68" s="24">
        <f t="shared" ref="AC68:AC131" si="32">IF(Z68&gt;=W68-X68,AA68-AB68,Y68)</f>
        <v>0</v>
      </c>
      <c r="AD68" s="24">
        <f t="shared" ref="AD68:AD131" si="33">IF(Z68&lt;W68-X68,W68-X68-Z68,0)</f>
        <v>0</v>
      </c>
      <c r="AG68" s="24"/>
      <c r="AH68" s="24"/>
      <c r="AI68" s="24"/>
      <c r="AJ68" s="24"/>
      <c r="AK68" s="24"/>
      <c r="AL68" s="24"/>
      <c r="AM68" s="24">
        <f t="shared" ref="AM68:AM131" si="34">IF(AJ68&gt;=AG68-AH68,AK68-AL68,AI68)</f>
        <v>0</v>
      </c>
      <c r="AN68" s="24">
        <f t="shared" si="25"/>
        <v>0</v>
      </c>
      <c r="AQ68" s="24"/>
      <c r="AR68" s="24"/>
      <c r="AS68" s="24"/>
      <c r="AT68" s="24"/>
      <c r="AU68" s="24"/>
      <c r="AV68" s="24"/>
      <c r="AW68" s="24">
        <f t="shared" ref="AW68:AW131" si="35">IF(AS68&gt;=AR68-AQ68,AV68-AU68,AT68)</f>
        <v>0</v>
      </c>
      <c r="AX68" s="24">
        <f t="shared" ref="AX68:AX131" si="36">IF(AS68&lt;AR68-AQ68,AR68-AQ68-AS68,0)</f>
        <v>0</v>
      </c>
      <c r="BA68" s="24"/>
      <c r="BB68" s="24"/>
      <c r="BC68" s="24"/>
      <c r="BD68" s="24"/>
      <c r="BE68" s="24"/>
      <c r="BF68" s="24"/>
      <c r="BG68" s="24">
        <f t="shared" ref="BG68:BG131" si="37">IF(BC68&gt;=BB68-BA68,BF68-BE68,BD68)</f>
        <v>0</v>
      </c>
      <c r="BH68" s="24">
        <f t="shared" ref="BH68:BH131" si="38">IF(BC68&lt;BB68-BA68,BB68-BA68-BC68,0)</f>
        <v>0</v>
      </c>
      <c r="BK68" s="24"/>
      <c r="BL68" s="24"/>
      <c r="BM68" s="24"/>
      <c r="BN68" s="24"/>
      <c r="BO68" s="24"/>
      <c r="BP68" s="24"/>
      <c r="BQ68" s="24">
        <f t="shared" ref="BQ68:BQ131" si="39">IF(BM68&gt;=BL68-BK68,BP68-BO68,BN68)</f>
        <v>0</v>
      </c>
      <c r="BR68" s="24">
        <f t="shared" ref="BR68:BR131" si="40">IF(BM68&lt;BL68-BK68,BL68-BK68-BM68,0)</f>
        <v>0</v>
      </c>
      <c r="BU68" s="24"/>
      <c r="BV68" s="24"/>
      <c r="BW68" s="24"/>
      <c r="BX68" s="24"/>
      <c r="BY68" s="24"/>
      <c r="BZ68" s="24"/>
      <c r="CA68" s="24">
        <f t="shared" ref="CA68:CA131" si="41">IF(BW68&gt;=BV68-BU68,BZ68-BY68,BX68)</f>
        <v>0</v>
      </c>
      <c r="CB68" s="24">
        <f t="shared" ref="CB68:CB131" si="42">IF(BW68&lt;BV68-BU68,BV68-BU68-BW68,0)</f>
        <v>0</v>
      </c>
      <c r="CC68" s="24"/>
      <c r="CE68" s="24">
        <f t="shared" si="17"/>
        <v>0</v>
      </c>
      <c r="CG68" s="24">
        <f t="shared" si="18"/>
        <v>0</v>
      </c>
      <c r="CI68" s="24">
        <f t="shared" si="19"/>
        <v>0</v>
      </c>
      <c r="CK68" s="24">
        <f t="shared" si="20"/>
        <v>0</v>
      </c>
      <c r="CM68" s="24">
        <f t="shared" si="21"/>
        <v>0</v>
      </c>
      <c r="CO68" s="24">
        <f t="shared" si="22"/>
        <v>0</v>
      </c>
      <c r="CQ68" s="24">
        <f t="shared" si="23"/>
        <v>0</v>
      </c>
      <c r="CS68" s="24">
        <f t="shared" si="24"/>
        <v>0</v>
      </c>
    </row>
    <row r="69" spans="9:97">
      <c r="I69" s="24">
        <f t="shared" si="29"/>
        <v>0</v>
      </c>
      <c r="J69" s="24">
        <f t="shared" si="30"/>
        <v>0</v>
      </c>
      <c r="M69" s="24"/>
      <c r="N69" s="24"/>
      <c r="O69" s="24"/>
      <c r="P69" s="24"/>
      <c r="Q69" s="24"/>
      <c r="R69" s="24"/>
      <c r="S69" s="24">
        <f t="shared" si="31"/>
        <v>0</v>
      </c>
      <c r="T69" s="24">
        <f t="shared" si="28"/>
        <v>0</v>
      </c>
      <c r="W69" s="24"/>
      <c r="X69" s="24"/>
      <c r="Y69" s="24"/>
      <c r="Z69" s="24"/>
      <c r="AA69" s="24"/>
      <c r="AB69" s="24"/>
      <c r="AC69" s="24">
        <f t="shared" si="32"/>
        <v>0</v>
      </c>
      <c r="AD69" s="24">
        <f t="shared" si="33"/>
        <v>0</v>
      </c>
      <c r="AG69" s="24"/>
      <c r="AH69" s="24"/>
      <c r="AI69" s="24"/>
      <c r="AJ69" s="24"/>
      <c r="AK69" s="24"/>
      <c r="AL69" s="24"/>
      <c r="AM69" s="24">
        <f t="shared" si="34"/>
        <v>0</v>
      </c>
      <c r="AN69" s="24">
        <f t="shared" si="25"/>
        <v>0</v>
      </c>
      <c r="AQ69" s="24"/>
      <c r="AR69" s="24"/>
      <c r="AS69" s="24"/>
      <c r="AT69" s="24"/>
      <c r="AU69" s="24"/>
      <c r="AV69" s="24"/>
      <c r="AW69" s="24">
        <f t="shared" si="35"/>
        <v>0</v>
      </c>
      <c r="AX69" s="24">
        <f t="shared" si="36"/>
        <v>0</v>
      </c>
      <c r="BA69" s="24"/>
      <c r="BB69" s="24"/>
      <c r="BC69" s="24"/>
      <c r="BD69" s="24"/>
      <c r="BE69" s="24"/>
      <c r="BF69" s="24"/>
      <c r="BG69" s="24">
        <f t="shared" si="37"/>
        <v>0</v>
      </c>
      <c r="BH69" s="24">
        <f t="shared" si="38"/>
        <v>0</v>
      </c>
      <c r="BK69" s="24"/>
      <c r="BL69" s="24"/>
      <c r="BM69" s="24"/>
      <c r="BN69" s="24"/>
      <c r="BO69" s="24"/>
      <c r="BP69" s="24"/>
      <c r="BQ69" s="24">
        <f t="shared" si="39"/>
        <v>0</v>
      </c>
      <c r="BR69" s="24">
        <f t="shared" si="40"/>
        <v>0</v>
      </c>
      <c r="BU69" s="24"/>
      <c r="BV69" s="24"/>
      <c r="BW69" s="24"/>
      <c r="BX69" s="24"/>
      <c r="BY69" s="24"/>
      <c r="BZ69" s="24"/>
      <c r="CA69" s="24">
        <f t="shared" si="41"/>
        <v>0</v>
      </c>
      <c r="CB69" s="24">
        <f t="shared" si="42"/>
        <v>0</v>
      </c>
      <c r="CC69" s="24"/>
      <c r="CE69" s="24">
        <f t="shared" ref="CE69:CE132" si="43">SUMIF(B:B,CD69,G:G)-SUMIF(B:B,CD69,H:H)</f>
        <v>0</v>
      </c>
      <c r="CG69" s="24">
        <f t="shared" ref="CG69:CG132" si="44">SUMIF(L:L,CF69,Q:Q)-SUMIF(L:L,CF69,R:R)</f>
        <v>0</v>
      </c>
      <c r="CI69" s="24">
        <f t="shared" ref="CI69:CI132" si="45">SUMIF(V:V,CH69,AA:AA)-SUMIF(V:V,CH69,AB:AB)</f>
        <v>0</v>
      </c>
      <c r="CK69" s="24">
        <f t="shared" ref="CK69:CK132" si="46">SUMIF(AF:AF,CJ69,AK:AK)-SUMIF(AF:AF,CJ69,AL:AL)</f>
        <v>0</v>
      </c>
      <c r="CM69" s="24">
        <f t="shared" ref="CM69:CM132" si="47">SUMIF(AP:AP,CL69,AV:AV)-SUMIF(AP:AP,CL69,AU:AU)</f>
        <v>0</v>
      </c>
      <c r="CO69" s="24">
        <f t="shared" ref="CO69:CO132" si="48">SUMIF(AZ:AZ,CN69,BF:BF)-SUMIF(AZ:AZ,CN69,BE:BE)</f>
        <v>0</v>
      </c>
      <c r="CQ69" s="24">
        <f t="shared" ref="CQ69:CQ132" si="49">SUMIF(BJ:BJ,CP69,BP:BP)-SUMIF(BJ:BJ,CP69,BO:BO)</f>
        <v>0</v>
      </c>
      <c r="CS69" s="24">
        <f t="shared" ref="CS69:CS132" si="50">SUMIF(BT:BT,CR69,BZ:BZ)-SUMIF(BT:BT,CR69,BY:BY)</f>
        <v>0</v>
      </c>
    </row>
    <row r="70" spans="9:97">
      <c r="I70" s="24">
        <f t="shared" si="29"/>
        <v>0</v>
      </c>
      <c r="J70" s="24">
        <f t="shared" si="30"/>
        <v>0</v>
      </c>
      <c r="M70" s="24"/>
      <c r="N70" s="24"/>
      <c r="O70" s="24"/>
      <c r="P70" s="24"/>
      <c r="Q70" s="24"/>
      <c r="R70" s="24"/>
      <c r="S70" s="24">
        <f t="shared" si="31"/>
        <v>0</v>
      </c>
      <c r="T70" s="24">
        <f t="shared" si="28"/>
        <v>0</v>
      </c>
      <c r="W70" s="24"/>
      <c r="X70" s="24"/>
      <c r="Y70" s="24"/>
      <c r="Z70" s="24"/>
      <c r="AA70" s="24"/>
      <c r="AB70" s="24"/>
      <c r="AC70" s="24">
        <f t="shared" si="32"/>
        <v>0</v>
      </c>
      <c r="AD70" s="24">
        <f t="shared" si="33"/>
        <v>0</v>
      </c>
      <c r="AG70" s="24"/>
      <c r="AH70" s="24"/>
      <c r="AI70" s="24"/>
      <c r="AJ70" s="24"/>
      <c r="AK70" s="24"/>
      <c r="AL70" s="24"/>
      <c r="AM70" s="24">
        <f t="shared" si="34"/>
        <v>0</v>
      </c>
      <c r="AN70" s="24">
        <f t="shared" si="25"/>
        <v>0</v>
      </c>
      <c r="AQ70" s="24"/>
      <c r="AR70" s="24"/>
      <c r="AS70" s="24"/>
      <c r="AT70" s="24"/>
      <c r="AU70" s="24"/>
      <c r="AV70" s="24"/>
      <c r="AW70" s="24">
        <f t="shared" si="35"/>
        <v>0</v>
      </c>
      <c r="AX70" s="24">
        <f t="shared" si="36"/>
        <v>0</v>
      </c>
      <c r="BA70" s="24"/>
      <c r="BB70" s="24"/>
      <c r="BC70" s="24"/>
      <c r="BD70" s="24"/>
      <c r="BE70" s="24"/>
      <c r="BF70" s="24"/>
      <c r="BG70" s="24">
        <f t="shared" si="37"/>
        <v>0</v>
      </c>
      <c r="BH70" s="24">
        <f t="shared" si="38"/>
        <v>0</v>
      </c>
      <c r="BK70" s="24"/>
      <c r="BL70" s="24"/>
      <c r="BM70" s="24"/>
      <c r="BN70" s="24"/>
      <c r="BO70" s="24"/>
      <c r="BP70" s="24"/>
      <c r="BQ70" s="24">
        <f t="shared" si="39"/>
        <v>0</v>
      </c>
      <c r="BR70" s="24">
        <f t="shared" si="40"/>
        <v>0</v>
      </c>
      <c r="BU70" s="24"/>
      <c r="BV70" s="24"/>
      <c r="BW70" s="24"/>
      <c r="BX70" s="24"/>
      <c r="BY70" s="24"/>
      <c r="BZ70" s="24"/>
      <c r="CA70" s="24">
        <f t="shared" si="41"/>
        <v>0</v>
      </c>
      <c r="CB70" s="24">
        <f t="shared" si="42"/>
        <v>0</v>
      </c>
      <c r="CC70" s="24"/>
      <c r="CE70" s="24">
        <f t="shared" si="43"/>
        <v>0</v>
      </c>
      <c r="CG70" s="24">
        <f t="shared" si="44"/>
        <v>0</v>
      </c>
      <c r="CI70" s="24">
        <f t="shared" si="45"/>
        <v>0</v>
      </c>
      <c r="CK70" s="24">
        <f t="shared" si="46"/>
        <v>0</v>
      </c>
      <c r="CM70" s="24">
        <f t="shared" si="47"/>
        <v>0</v>
      </c>
      <c r="CO70" s="24">
        <f t="shared" si="48"/>
        <v>0</v>
      </c>
      <c r="CQ70" s="24">
        <f t="shared" si="49"/>
        <v>0</v>
      </c>
      <c r="CS70" s="24">
        <f t="shared" si="50"/>
        <v>0</v>
      </c>
    </row>
    <row r="71" spans="9:97">
      <c r="I71" s="24">
        <f t="shared" si="29"/>
        <v>0</v>
      </c>
      <c r="J71" s="24">
        <f t="shared" si="30"/>
        <v>0</v>
      </c>
      <c r="M71" s="24"/>
      <c r="N71" s="24"/>
      <c r="O71" s="24"/>
      <c r="P71" s="24"/>
      <c r="Q71" s="24"/>
      <c r="R71" s="24"/>
      <c r="S71" s="24">
        <f t="shared" si="31"/>
        <v>0</v>
      </c>
      <c r="T71" s="24">
        <f t="shared" si="28"/>
        <v>0</v>
      </c>
      <c r="W71" s="24"/>
      <c r="X71" s="24"/>
      <c r="Y71" s="24"/>
      <c r="Z71" s="24"/>
      <c r="AA71" s="24"/>
      <c r="AB71" s="24"/>
      <c r="AC71" s="24">
        <f t="shared" si="32"/>
        <v>0</v>
      </c>
      <c r="AD71" s="24">
        <f t="shared" si="33"/>
        <v>0</v>
      </c>
      <c r="AG71" s="24"/>
      <c r="AH71" s="24"/>
      <c r="AI71" s="24"/>
      <c r="AJ71" s="24"/>
      <c r="AK71" s="24"/>
      <c r="AL71" s="24"/>
      <c r="AM71" s="24">
        <f t="shared" si="34"/>
        <v>0</v>
      </c>
      <c r="AN71" s="24">
        <f t="shared" si="25"/>
        <v>0</v>
      </c>
      <c r="AQ71" s="24"/>
      <c r="AR71" s="24"/>
      <c r="AS71" s="24"/>
      <c r="AT71" s="24"/>
      <c r="AU71" s="24"/>
      <c r="AV71" s="24"/>
      <c r="AW71" s="24">
        <f t="shared" si="35"/>
        <v>0</v>
      </c>
      <c r="AX71" s="24">
        <f t="shared" si="36"/>
        <v>0</v>
      </c>
      <c r="BA71" s="24"/>
      <c r="BB71" s="24"/>
      <c r="BC71" s="24"/>
      <c r="BD71" s="24"/>
      <c r="BE71" s="24"/>
      <c r="BF71" s="24"/>
      <c r="BG71" s="24">
        <f t="shared" si="37"/>
        <v>0</v>
      </c>
      <c r="BH71" s="24">
        <f t="shared" si="38"/>
        <v>0</v>
      </c>
      <c r="BK71" s="24"/>
      <c r="BL71" s="24"/>
      <c r="BM71" s="24"/>
      <c r="BN71" s="24"/>
      <c r="BO71" s="24"/>
      <c r="BP71" s="24"/>
      <c r="BQ71" s="24">
        <f t="shared" si="39"/>
        <v>0</v>
      </c>
      <c r="BR71" s="24">
        <f t="shared" si="40"/>
        <v>0</v>
      </c>
      <c r="BU71" s="24"/>
      <c r="BV71" s="24"/>
      <c r="BW71" s="24"/>
      <c r="BX71" s="24"/>
      <c r="BY71" s="24"/>
      <c r="BZ71" s="24"/>
      <c r="CA71" s="24">
        <f t="shared" si="41"/>
        <v>0</v>
      </c>
      <c r="CB71" s="24">
        <f t="shared" si="42"/>
        <v>0</v>
      </c>
      <c r="CC71" s="24"/>
      <c r="CE71" s="24">
        <f t="shared" si="43"/>
        <v>0</v>
      </c>
      <c r="CG71" s="24">
        <f t="shared" si="44"/>
        <v>0</v>
      </c>
      <c r="CI71" s="24">
        <f t="shared" si="45"/>
        <v>0</v>
      </c>
      <c r="CK71" s="24">
        <f t="shared" si="46"/>
        <v>0</v>
      </c>
      <c r="CM71" s="24">
        <f t="shared" si="47"/>
        <v>0</v>
      </c>
      <c r="CO71" s="24">
        <f t="shared" si="48"/>
        <v>0</v>
      </c>
      <c r="CQ71" s="24">
        <f t="shared" si="49"/>
        <v>0</v>
      </c>
      <c r="CS71" s="24">
        <f t="shared" si="50"/>
        <v>0</v>
      </c>
    </row>
    <row r="72" spans="9:97">
      <c r="I72" s="24">
        <f t="shared" si="29"/>
        <v>0</v>
      </c>
      <c r="J72" s="24">
        <f t="shared" si="30"/>
        <v>0</v>
      </c>
      <c r="M72" s="24"/>
      <c r="N72" s="24"/>
      <c r="O72" s="24"/>
      <c r="P72" s="24"/>
      <c r="Q72" s="24"/>
      <c r="R72" s="24"/>
      <c r="S72" s="24">
        <f t="shared" si="31"/>
        <v>0</v>
      </c>
      <c r="T72" s="24">
        <f t="shared" si="28"/>
        <v>0</v>
      </c>
      <c r="W72" s="24"/>
      <c r="X72" s="24"/>
      <c r="Y72" s="24"/>
      <c r="Z72" s="24"/>
      <c r="AA72" s="24"/>
      <c r="AB72" s="24"/>
      <c r="AC72" s="24">
        <f t="shared" si="32"/>
        <v>0</v>
      </c>
      <c r="AD72" s="24">
        <f t="shared" si="33"/>
        <v>0</v>
      </c>
      <c r="AG72" s="24"/>
      <c r="AH72" s="24"/>
      <c r="AI72" s="24"/>
      <c r="AJ72" s="24"/>
      <c r="AK72" s="24"/>
      <c r="AL72" s="24"/>
      <c r="AM72" s="24">
        <f t="shared" si="34"/>
        <v>0</v>
      </c>
      <c r="AN72" s="24">
        <f t="shared" si="25"/>
        <v>0</v>
      </c>
      <c r="AQ72" s="24"/>
      <c r="AR72" s="24"/>
      <c r="AS72" s="24"/>
      <c r="AT72" s="24"/>
      <c r="AU72" s="24"/>
      <c r="AV72" s="24"/>
      <c r="AW72" s="24">
        <f t="shared" si="35"/>
        <v>0</v>
      </c>
      <c r="AX72" s="24">
        <f t="shared" si="36"/>
        <v>0</v>
      </c>
      <c r="BA72" s="24"/>
      <c r="BB72" s="24"/>
      <c r="BC72" s="24"/>
      <c r="BD72" s="24"/>
      <c r="BE72" s="24"/>
      <c r="BF72" s="24"/>
      <c r="BG72" s="24">
        <f t="shared" si="37"/>
        <v>0</v>
      </c>
      <c r="BH72" s="24">
        <f t="shared" si="38"/>
        <v>0</v>
      </c>
      <c r="BK72" s="24"/>
      <c r="BL72" s="24"/>
      <c r="BM72" s="24"/>
      <c r="BN72" s="24"/>
      <c r="BO72" s="24"/>
      <c r="BP72" s="24"/>
      <c r="BQ72" s="24">
        <f t="shared" si="39"/>
        <v>0</v>
      </c>
      <c r="BR72" s="24">
        <f t="shared" si="40"/>
        <v>0</v>
      </c>
      <c r="BU72" s="24"/>
      <c r="BV72" s="24"/>
      <c r="BW72" s="24"/>
      <c r="BX72" s="24"/>
      <c r="BY72" s="24"/>
      <c r="BZ72" s="24"/>
      <c r="CA72" s="24">
        <f t="shared" si="41"/>
        <v>0</v>
      </c>
      <c r="CB72" s="24">
        <f t="shared" si="42"/>
        <v>0</v>
      </c>
      <c r="CC72" s="24"/>
      <c r="CE72" s="24">
        <f t="shared" si="43"/>
        <v>0</v>
      </c>
      <c r="CG72" s="24">
        <f t="shared" si="44"/>
        <v>0</v>
      </c>
      <c r="CI72" s="24">
        <f t="shared" si="45"/>
        <v>0</v>
      </c>
      <c r="CK72" s="24">
        <f t="shared" si="46"/>
        <v>0</v>
      </c>
      <c r="CM72" s="24">
        <f t="shared" si="47"/>
        <v>0</v>
      </c>
      <c r="CO72" s="24">
        <f t="shared" si="48"/>
        <v>0</v>
      </c>
      <c r="CQ72" s="24">
        <f t="shared" si="49"/>
        <v>0</v>
      </c>
      <c r="CS72" s="24">
        <f t="shared" si="50"/>
        <v>0</v>
      </c>
    </row>
    <row r="73" spans="9:97">
      <c r="I73" s="24">
        <f t="shared" si="29"/>
        <v>0</v>
      </c>
      <c r="J73" s="24">
        <f t="shared" si="30"/>
        <v>0</v>
      </c>
      <c r="M73" s="24"/>
      <c r="N73" s="24"/>
      <c r="O73" s="24"/>
      <c r="P73" s="24"/>
      <c r="Q73" s="24"/>
      <c r="R73" s="24"/>
      <c r="S73" s="24">
        <f t="shared" si="31"/>
        <v>0</v>
      </c>
      <c r="T73" s="24">
        <f t="shared" si="28"/>
        <v>0</v>
      </c>
      <c r="W73" s="24"/>
      <c r="X73" s="24"/>
      <c r="Y73" s="24"/>
      <c r="Z73" s="24"/>
      <c r="AA73" s="24"/>
      <c r="AB73" s="24"/>
      <c r="AC73" s="24">
        <f t="shared" si="32"/>
        <v>0</v>
      </c>
      <c r="AD73" s="24">
        <f t="shared" si="33"/>
        <v>0</v>
      </c>
      <c r="AG73" s="24"/>
      <c r="AH73" s="24"/>
      <c r="AI73" s="24"/>
      <c r="AJ73" s="24"/>
      <c r="AK73" s="24"/>
      <c r="AL73" s="24"/>
      <c r="AM73" s="24">
        <f t="shared" si="34"/>
        <v>0</v>
      </c>
      <c r="AN73" s="24">
        <f t="shared" si="25"/>
        <v>0</v>
      </c>
      <c r="AQ73" s="24"/>
      <c r="AR73" s="24"/>
      <c r="AS73" s="24"/>
      <c r="AT73" s="24"/>
      <c r="AU73" s="24"/>
      <c r="AV73" s="24"/>
      <c r="AW73" s="24">
        <f t="shared" si="35"/>
        <v>0</v>
      </c>
      <c r="AX73" s="24">
        <f t="shared" si="36"/>
        <v>0</v>
      </c>
      <c r="BA73" s="24"/>
      <c r="BB73" s="24"/>
      <c r="BC73" s="24"/>
      <c r="BD73" s="24"/>
      <c r="BE73" s="24"/>
      <c r="BF73" s="24"/>
      <c r="BG73" s="24">
        <f t="shared" si="37"/>
        <v>0</v>
      </c>
      <c r="BH73" s="24">
        <f t="shared" si="38"/>
        <v>0</v>
      </c>
      <c r="BK73" s="24"/>
      <c r="BL73" s="24"/>
      <c r="BM73" s="24"/>
      <c r="BN73" s="24"/>
      <c r="BO73" s="24"/>
      <c r="BP73" s="24"/>
      <c r="BQ73" s="24">
        <f t="shared" si="39"/>
        <v>0</v>
      </c>
      <c r="BR73" s="24">
        <f t="shared" si="40"/>
        <v>0</v>
      </c>
      <c r="BU73" s="24"/>
      <c r="BV73" s="24"/>
      <c r="BW73" s="24"/>
      <c r="BX73" s="24"/>
      <c r="BY73" s="24"/>
      <c r="BZ73" s="24"/>
      <c r="CA73" s="24">
        <f t="shared" si="41"/>
        <v>0</v>
      </c>
      <c r="CB73" s="24">
        <f t="shared" si="42"/>
        <v>0</v>
      </c>
      <c r="CC73" s="24"/>
      <c r="CE73" s="24">
        <f t="shared" si="43"/>
        <v>0</v>
      </c>
      <c r="CG73" s="24">
        <f t="shared" si="44"/>
        <v>0</v>
      </c>
      <c r="CI73" s="24">
        <f t="shared" si="45"/>
        <v>0</v>
      </c>
      <c r="CK73" s="24">
        <f t="shared" si="46"/>
        <v>0</v>
      </c>
      <c r="CM73" s="24">
        <f t="shared" si="47"/>
        <v>0</v>
      </c>
      <c r="CO73" s="24">
        <f t="shared" si="48"/>
        <v>0</v>
      </c>
      <c r="CQ73" s="24">
        <f t="shared" si="49"/>
        <v>0</v>
      </c>
      <c r="CS73" s="24">
        <f t="shared" si="50"/>
        <v>0</v>
      </c>
    </row>
    <row r="74" spans="9:97">
      <c r="I74" s="24">
        <f t="shared" si="29"/>
        <v>0</v>
      </c>
      <c r="J74" s="24">
        <f t="shared" si="30"/>
        <v>0</v>
      </c>
      <c r="M74" s="24"/>
      <c r="N74" s="24"/>
      <c r="O74" s="24"/>
      <c r="P74" s="24"/>
      <c r="Q74" s="24"/>
      <c r="R74" s="24"/>
      <c r="S74" s="24">
        <f t="shared" si="31"/>
        <v>0</v>
      </c>
      <c r="T74" s="24">
        <f t="shared" si="28"/>
        <v>0</v>
      </c>
      <c r="W74" s="24"/>
      <c r="X74" s="24"/>
      <c r="Y74" s="24"/>
      <c r="Z74" s="24"/>
      <c r="AA74" s="24"/>
      <c r="AB74" s="24"/>
      <c r="AC74" s="24">
        <f t="shared" si="32"/>
        <v>0</v>
      </c>
      <c r="AD74" s="24">
        <f t="shared" si="33"/>
        <v>0</v>
      </c>
      <c r="AG74" s="24"/>
      <c r="AH74" s="24"/>
      <c r="AI74" s="24"/>
      <c r="AJ74" s="24"/>
      <c r="AK74" s="24"/>
      <c r="AL74" s="24"/>
      <c r="AM74" s="24">
        <f t="shared" si="34"/>
        <v>0</v>
      </c>
      <c r="AN74" s="24">
        <f t="shared" si="25"/>
        <v>0</v>
      </c>
      <c r="AQ74" s="24"/>
      <c r="AR74" s="24"/>
      <c r="AS74" s="24"/>
      <c r="AT74" s="24"/>
      <c r="AU74" s="24"/>
      <c r="AV74" s="24"/>
      <c r="AW74" s="24">
        <f t="shared" si="35"/>
        <v>0</v>
      </c>
      <c r="AX74" s="24">
        <f t="shared" si="36"/>
        <v>0</v>
      </c>
      <c r="BA74" s="24"/>
      <c r="BB74" s="24"/>
      <c r="BC74" s="24"/>
      <c r="BD74" s="24"/>
      <c r="BE74" s="24"/>
      <c r="BF74" s="24"/>
      <c r="BG74" s="24">
        <f t="shared" si="37"/>
        <v>0</v>
      </c>
      <c r="BH74" s="24">
        <f t="shared" si="38"/>
        <v>0</v>
      </c>
      <c r="BK74" s="24"/>
      <c r="BL74" s="24"/>
      <c r="BM74" s="24"/>
      <c r="BN74" s="24"/>
      <c r="BO74" s="24"/>
      <c r="BP74" s="24"/>
      <c r="BQ74" s="24">
        <f t="shared" si="39"/>
        <v>0</v>
      </c>
      <c r="BR74" s="24">
        <f t="shared" si="40"/>
        <v>0</v>
      </c>
      <c r="BU74" s="24"/>
      <c r="BV74" s="24"/>
      <c r="BW74" s="24"/>
      <c r="BX74" s="24"/>
      <c r="BY74" s="24"/>
      <c r="BZ74" s="24"/>
      <c r="CA74" s="24">
        <f t="shared" si="41"/>
        <v>0</v>
      </c>
      <c r="CB74" s="24">
        <f t="shared" si="42"/>
        <v>0</v>
      </c>
      <c r="CC74" s="24"/>
      <c r="CE74" s="24">
        <f t="shared" si="43"/>
        <v>0</v>
      </c>
      <c r="CG74" s="24">
        <f t="shared" si="44"/>
        <v>0</v>
      </c>
      <c r="CI74" s="24">
        <f t="shared" si="45"/>
        <v>0</v>
      </c>
      <c r="CK74" s="24">
        <f t="shared" si="46"/>
        <v>0</v>
      </c>
      <c r="CM74" s="24">
        <f t="shared" si="47"/>
        <v>0</v>
      </c>
      <c r="CO74" s="24">
        <f t="shared" si="48"/>
        <v>0</v>
      </c>
      <c r="CQ74" s="24">
        <f t="shared" si="49"/>
        <v>0</v>
      </c>
      <c r="CS74" s="24">
        <f t="shared" si="50"/>
        <v>0</v>
      </c>
    </row>
    <row r="75" spans="9:97">
      <c r="I75" s="24">
        <f t="shared" si="29"/>
        <v>0</v>
      </c>
      <c r="J75" s="24">
        <f t="shared" si="30"/>
        <v>0</v>
      </c>
      <c r="M75" s="24"/>
      <c r="N75" s="24"/>
      <c r="O75" s="24"/>
      <c r="P75" s="24"/>
      <c r="Q75" s="24"/>
      <c r="R75" s="24"/>
      <c r="S75" s="24">
        <f t="shared" si="31"/>
        <v>0</v>
      </c>
      <c r="T75" s="24">
        <f t="shared" si="28"/>
        <v>0</v>
      </c>
      <c r="W75" s="24"/>
      <c r="X75" s="24"/>
      <c r="Y75" s="24"/>
      <c r="Z75" s="24"/>
      <c r="AA75" s="24"/>
      <c r="AB75" s="24"/>
      <c r="AC75" s="24">
        <f t="shared" si="32"/>
        <v>0</v>
      </c>
      <c r="AD75" s="24">
        <f t="shared" si="33"/>
        <v>0</v>
      </c>
      <c r="AG75" s="24"/>
      <c r="AH75" s="24"/>
      <c r="AI75" s="24"/>
      <c r="AJ75" s="24"/>
      <c r="AK75" s="24"/>
      <c r="AL75" s="24"/>
      <c r="AM75" s="24">
        <f t="shared" si="34"/>
        <v>0</v>
      </c>
      <c r="AN75" s="24">
        <f t="shared" si="25"/>
        <v>0</v>
      </c>
      <c r="AQ75" s="24"/>
      <c r="AR75" s="24"/>
      <c r="AS75" s="24"/>
      <c r="AT75" s="24"/>
      <c r="AU75" s="24"/>
      <c r="AV75" s="24"/>
      <c r="AW75" s="24">
        <f t="shared" si="35"/>
        <v>0</v>
      </c>
      <c r="AX75" s="24">
        <f t="shared" si="36"/>
        <v>0</v>
      </c>
      <c r="BA75" s="24"/>
      <c r="BB75" s="24"/>
      <c r="BC75" s="24"/>
      <c r="BD75" s="24"/>
      <c r="BE75" s="24"/>
      <c r="BF75" s="24"/>
      <c r="BG75" s="24">
        <f t="shared" si="37"/>
        <v>0</v>
      </c>
      <c r="BH75" s="24">
        <f t="shared" si="38"/>
        <v>0</v>
      </c>
      <c r="BK75" s="24"/>
      <c r="BL75" s="24"/>
      <c r="BM75" s="24"/>
      <c r="BN75" s="24"/>
      <c r="BO75" s="24"/>
      <c r="BP75" s="24"/>
      <c r="BQ75" s="24">
        <f t="shared" si="39"/>
        <v>0</v>
      </c>
      <c r="BR75" s="24">
        <f t="shared" si="40"/>
        <v>0</v>
      </c>
      <c r="BU75" s="24"/>
      <c r="BV75" s="24"/>
      <c r="BW75" s="24"/>
      <c r="BX75" s="24"/>
      <c r="BY75" s="24"/>
      <c r="BZ75" s="24"/>
      <c r="CA75" s="24">
        <f t="shared" si="41"/>
        <v>0</v>
      </c>
      <c r="CB75" s="24">
        <f t="shared" si="42"/>
        <v>0</v>
      </c>
      <c r="CC75" s="24"/>
      <c r="CE75" s="24">
        <f t="shared" si="43"/>
        <v>0</v>
      </c>
      <c r="CG75" s="24">
        <f t="shared" si="44"/>
        <v>0</v>
      </c>
      <c r="CI75" s="24">
        <f t="shared" si="45"/>
        <v>0</v>
      </c>
      <c r="CK75" s="24">
        <f t="shared" si="46"/>
        <v>0</v>
      </c>
      <c r="CM75" s="24">
        <f t="shared" si="47"/>
        <v>0</v>
      </c>
      <c r="CO75" s="24">
        <f t="shared" si="48"/>
        <v>0</v>
      </c>
      <c r="CQ75" s="24">
        <f t="shared" si="49"/>
        <v>0</v>
      </c>
      <c r="CS75" s="24">
        <f t="shared" si="50"/>
        <v>0</v>
      </c>
    </row>
    <row r="76" spans="9:97">
      <c r="I76" s="24">
        <f t="shared" si="29"/>
        <v>0</v>
      </c>
      <c r="J76" s="24">
        <f t="shared" si="30"/>
        <v>0</v>
      </c>
      <c r="M76" s="24"/>
      <c r="N76" s="24"/>
      <c r="O76" s="24"/>
      <c r="P76" s="24"/>
      <c r="Q76" s="24"/>
      <c r="R76" s="24"/>
      <c r="S76" s="24">
        <f t="shared" si="31"/>
        <v>0</v>
      </c>
      <c r="T76" s="24">
        <f t="shared" si="28"/>
        <v>0</v>
      </c>
      <c r="W76" s="24"/>
      <c r="X76" s="24"/>
      <c r="Y76" s="24"/>
      <c r="Z76" s="24"/>
      <c r="AA76" s="24"/>
      <c r="AB76" s="24"/>
      <c r="AC76" s="24">
        <f t="shared" si="32"/>
        <v>0</v>
      </c>
      <c r="AD76" s="24">
        <f t="shared" si="33"/>
        <v>0</v>
      </c>
      <c r="AG76" s="24"/>
      <c r="AH76" s="24"/>
      <c r="AI76" s="24"/>
      <c r="AJ76" s="24"/>
      <c r="AK76" s="24"/>
      <c r="AL76" s="24"/>
      <c r="AM76" s="24">
        <f t="shared" si="34"/>
        <v>0</v>
      </c>
      <c r="AN76" s="24">
        <f t="shared" si="25"/>
        <v>0</v>
      </c>
      <c r="AQ76" s="24"/>
      <c r="AR76" s="24"/>
      <c r="AS76" s="24"/>
      <c r="AT76" s="24"/>
      <c r="AU76" s="24"/>
      <c r="AV76" s="24"/>
      <c r="AW76" s="24">
        <f t="shared" si="35"/>
        <v>0</v>
      </c>
      <c r="AX76" s="24">
        <f t="shared" si="36"/>
        <v>0</v>
      </c>
      <c r="BA76" s="24"/>
      <c r="BB76" s="24"/>
      <c r="BC76" s="24"/>
      <c r="BD76" s="24"/>
      <c r="BE76" s="24"/>
      <c r="BF76" s="24"/>
      <c r="BG76" s="24">
        <f t="shared" si="37"/>
        <v>0</v>
      </c>
      <c r="BH76" s="24">
        <f t="shared" si="38"/>
        <v>0</v>
      </c>
      <c r="BK76" s="24"/>
      <c r="BL76" s="24"/>
      <c r="BM76" s="24"/>
      <c r="BN76" s="24"/>
      <c r="BO76" s="24"/>
      <c r="BP76" s="24"/>
      <c r="BQ76" s="24">
        <f t="shared" si="39"/>
        <v>0</v>
      </c>
      <c r="BR76" s="24">
        <f t="shared" si="40"/>
        <v>0</v>
      </c>
      <c r="BU76" s="24"/>
      <c r="BV76" s="24"/>
      <c r="BW76" s="24"/>
      <c r="BX76" s="24"/>
      <c r="BY76" s="24"/>
      <c r="BZ76" s="24"/>
      <c r="CA76" s="24">
        <f t="shared" si="41"/>
        <v>0</v>
      </c>
      <c r="CB76" s="24">
        <f t="shared" si="42"/>
        <v>0</v>
      </c>
      <c r="CC76" s="24"/>
      <c r="CE76" s="24">
        <f t="shared" si="43"/>
        <v>0</v>
      </c>
      <c r="CG76" s="24">
        <f t="shared" si="44"/>
        <v>0</v>
      </c>
      <c r="CI76" s="24">
        <f t="shared" si="45"/>
        <v>0</v>
      </c>
      <c r="CK76" s="24">
        <f t="shared" si="46"/>
        <v>0</v>
      </c>
      <c r="CM76" s="24">
        <f t="shared" si="47"/>
        <v>0</v>
      </c>
      <c r="CO76" s="24">
        <f t="shared" si="48"/>
        <v>0</v>
      </c>
      <c r="CQ76" s="24">
        <f t="shared" si="49"/>
        <v>0</v>
      </c>
      <c r="CS76" s="24">
        <f t="shared" si="50"/>
        <v>0</v>
      </c>
    </row>
    <row r="77" spans="9:97">
      <c r="I77" s="24">
        <f t="shared" si="29"/>
        <v>0</v>
      </c>
      <c r="J77" s="24">
        <f t="shared" si="30"/>
        <v>0</v>
      </c>
      <c r="M77" s="24"/>
      <c r="N77" s="24"/>
      <c r="O77" s="24"/>
      <c r="P77" s="24"/>
      <c r="Q77" s="24"/>
      <c r="R77" s="24"/>
      <c r="S77" s="24">
        <f t="shared" si="31"/>
        <v>0</v>
      </c>
      <c r="T77" s="24">
        <f t="shared" si="28"/>
        <v>0</v>
      </c>
      <c r="W77" s="24"/>
      <c r="X77" s="24"/>
      <c r="Y77" s="24"/>
      <c r="Z77" s="24"/>
      <c r="AA77" s="24"/>
      <c r="AB77" s="24"/>
      <c r="AC77" s="24">
        <f t="shared" si="32"/>
        <v>0</v>
      </c>
      <c r="AD77" s="24">
        <f t="shared" si="33"/>
        <v>0</v>
      </c>
      <c r="AG77" s="24"/>
      <c r="AH77" s="24"/>
      <c r="AI77" s="24"/>
      <c r="AJ77" s="24"/>
      <c r="AK77" s="24"/>
      <c r="AL77" s="24"/>
      <c r="AM77" s="24">
        <f t="shared" si="34"/>
        <v>0</v>
      </c>
      <c r="AN77" s="24">
        <f t="shared" si="25"/>
        <v>0</v>
      </c>
      <c r="AQ77" s="24"/>
      <c r="AR77" s="24"/>
      <c r="AS77" s="24"/>
      <c r="AT77" s="24"/>
      <c r="AU77" s="24"/>
      <c r="AV77" s="24"/>
      <c r="AW77" s="24">
        <f t="shared" si="35"/>
        <v>0</v>
      </c>
      <c r="AX77" s="24">
        <f t="shared" si="36"/>
        <v>0</v>
      </c>
      <c r="BA77" s="24"/>
      <c r="BB77" s="24"/>
      <c r="BC77" s="24"/>
      <c r="BD77" s="24"/>
      <c r="BE77" s="24"/>
      <c r="BF77" s="24"/>
      <c r="BG77" s="24">
        <f t="shared" si="37"/>
        <v>0</v>
      </c>
      <c r="BH77" s="24">
        <f t="shared" si="38"/>
        <v>0</v>
      </c>
      <c r="BK77" s="24"/>
      <c r="BL77" s="24"/>
      <c r="BM77" s="24"/>
      <c r="BN77" s="24"/>
      <c r="BO77" s="24"/>
      <c r="BP77" s="24"/>
      <c r="BQ77" s="24">
        <f t="shared" si="39"/>
        <v>0</v>
      </c>
      <c r="BR77" s="24">
        <f t="shared" si="40"/>
        <v>0</v>
      </c>
      <c r="BU77" s="24"/>
      <c r="BV77" s="24"/>
      <c r="BW77" s="24"/>
      <c r="BX77" s="24"/>
      <c r="BY77" s="24"/>
      <c r="BZ77" s="24"/>
      <c r="CA77" s="24">
        <f t="shared" si="41"/>
        <v>0</v>
      </c>
      <c r="CB77" s="24">
        <f t="shared" si="42"/>
        <v>0</v>
      </c>
      <c r="CC77" s="24"/>
      <c r="CE77" s="24">
        <f t="shared" si="43"/>
        <v>0</v>
      </c>
      <c r="CG77" s="24">
        <f t="shared" si="44"/>
        <v>0</v>
      </c>
      <c r="CI77" s="24">
        <f t="shared" si="45"/>
        <v>0</v>
      </c>
      <c r="CK77" s="24">
        <f t="shared" si="46"/>
        <v>0</v>
      </c>
      <c r="CM77" s="24">
        <f t="shared" si="47"/>
        <v>0</v>
      </c>
      <c r="CO77" s="24">
        <f t="shared" si="48"/>
        <v>0</v>
      </c>
      <c r="CQ77" s="24">
        <f t="shared" si="49"/>
        <v>0</v>
      </c>
      <c r="CS77" s="24">
        <f t="shared" si="50"/>
        <v>0</v>
      </c>
    </row>
    <row r="78" spans="9:97">
      <c r="I78" s="24">
        <f t="shared" si="29"/>
        <v>0</v>
      </c>
      <c r="J78" s="24">
        <f t="shared" si="30"/>
        <v>0</v>
      </c>
      <c r="M78" s="24"/>
      <c r="N78" s="24"/>
      <c r="O78" s="24"/>
      <c r="P78" s="24"/>
      <c r="Q78" s="24"/>
      <c r="R78" s="24"/>
      <c r="S78" s="24">
        <f t="shared" si="31"/>
        <v>0</v>
      </c>
      <c r="T78" s="24">
        <f t="shared" si="28"/>
        <v>0</v>
      </c>
      <c r="W78" s="24"/>
      <c r="X78" s="24"/>
      <c r="Y78" s="24"/>
      <c r="Z78" s="24"/>
      <c r="AA78" s="24"/>
      <c r="AB78" s="24"/>
      <c r="AC78" s="24">
        <f t="shared" si="32"/>
        <v>0</v>
      </c>
      <c r="AD78" s="24">
        <f t="shared" si="33"/>
        <v>0</v>
      </c>
      <c r="AG78" s="24"/>
      <c r="AH78" s="24"/>
      <c r="AI78" s="24"/>
      <c r="AJ78" s="24"/>
      <c r="AK78" s="24"/>
      <c r="AL78" s="24"/>
      <c r="AM78" s="24">
        <f t="shared" si="34"/>
        <v>0</v>
      </c>
      <c r="AN78" s="24">
        <f t="shared" si="25"/>
        <v>0</v>
      </c>
      <c r="AQ78" s="24"/>
      <c r="AR78" s="24"/>
      <c r="AS78" s="24"/>
      <c r="AT78" s="24"/>
      <c r="AU78" s="24"/>
      <c r="AV78" s="24"/>
      <c r="AW78" s="24">
        <f t="shared" si="35"/>
        <v>0</v>
      </c>
      <c r="AX78" s="24">
        <f t="shared" si="36"/>
        <v>0</v>
      </c>
      <c r="BA78" s="24"/>
      <c r="BB78" s="24"/>
      <c r="BC78" s="24"/>
      <c r="BD78" s="24"/>
      <c r="BE78" s="24"/>
      <c r="BF78" s="24"/>
      <c r="BG78" s="24">
        <f t="shared" si="37"/>
        <v>0</v>
      </c>
      <c r="BH78" s="24">
        <f t="shared" si="38"/>
        <v>0</v>
      </c>
      <c r="BK78" s="24"/>
      <c r="BL78" s="24"/>
      <c r="BM78" s="24"/>
      <c r="BN78" s="24"/>
      <c r="BO78" s="24"/>
      <c r="BP78" s="24"/>
      <c r="BQ78" s="24">
        <f t="shared" si="39"/>
        <v>0</v>
      </c>
      <c r="BR78" s="24">
        <f t="shared" si="40"/>
        <v>0</v>
      </c>
      <c r="BU78" s="24"/>
      <c r="BV78" s="24"/>
      <c r="BW78" s="24"/>
      <c r="BX78" s="24"/>
      <c r="BY78" s="24"/>
      <c r="BZ78" s="24"/>
      <c r="CA78" s="24">
        <f t="shared" si="41"/>
        <v>0</v>
      </c>
      <c r="CB78" s="24">
        <f t="shared" si="42"/>
        <v>0</v>
      </c>
      <c r="CC78" s="24"/>
      <c r="CE78" s="24">
        <f t="shared" si="43"/>
        <v>0</v>
      </c>
      <c r="CG78" s="24">
        <f t="shared" si="44"/>
        <v>0</v>
      </c>
      <c r="CI78" s="24">
        <f t="shared" si="45"/>
        <v>0</v>
      </c>
      <c r="CK78" s="24">
        <f t="shared" si="46"/>
        <v>0</v>
      </c>
      <c r="CM78" s="24">
        <f t="shared" si="47"/>
        <v>0</v>
      </c>
      <c r="CO78" s="24">
        <f t="shared" si="48"/>
        <v>0</v>
      </c>
      <c r="CQ78" s="24">
        <f t="shared" si="49"/>
        <v>0</v>
      </c>
      <c r="CS78" s="24">
        <f t="shared" si="50"/>
        <v>0</v>
      </c>
    </row>
    <row r="79" spans="9:97">
      <c r="I79" s="24">
        <f t="shared" si="29"/>
        <v>0</v>
      </c>
      <c r="J79" s="24">
        <f t="shared" si="30"/>
        <v>0</v>
      </c>
      <c r="M79" s="24"/>
      <c r="N79" s="24"/>
      <c r="O79" s="24"/>
      <c r="P79" s="24"/>
      <c r="Q79" s="24"/>
      <c r="R79" s="24"/>
      <c r="S79" s="24">
        <f t="shared" si="31"/>
        <v>0</v>
      </c>
      <c r="T79" s="24">
        <f t="shared" si="28"/>
        <v>0</v>
      </c>
      <c r="W79" s="24"/>
      <c r="X79" s="24"/>
      <c r="Y79" s="24"/>
      <c r="Z79" s="24"/>
      <c r="AA79" s="24"/>
      <c r="AB79" s="24"/>
      <c r="AC79" s="24">
        <f t="shared" si="32"/>
        <v>0</v>
      </c>
      <c r="AD79" s="24">
        <f t="shared" si="33"/>
        <v>0</v>
      </c>
      <c r="AG79" s="24"/>
      <c r="AH79" s="24"/>
      <c r="AI79" s="24"/>
      <c r="AJ79" s="24"/>
      <c r="AK79" s="24"/>
      <c r="AL79" s="24"/>
      <c r="AM79" s="24">
        <f t="shared" si="34"/>
        <v>0</v>
      </c>
      <c r="AN79" s="24">
        <f t="shared" si="25"/>
        <v>0</v>
      </c>
      <c r="AQ79" s="24"/>
      <c r="AR79" s="24"/>
      <c r="AS79" s="24"/>
      <c r="AT79" s="24"/>
      <c r="AU79" s="24"/>
      <c r="AV79" s="24"/>
      <c r="AW79" s="24">
        <f t="shared" si="35"/>
        <v>0</v>
      </c>
      <c r="AX79" s="24">
        <f t="shared" si="36"/>
        <v>0</v>
      </c>
      <c r="BA79" s="24"/>
      <c r="BB79" s="24"/>
      <c r="BC79" s="24"/>
      <c r="BD79" s="24"/>
      <c r="BE79" s="24"/>
      <c r="BF79" s="24"/>
      <c r="BG79" s="24">
        <f t="shared" si="37"/>
        <v>0</v>
      </c>
      <c r="BH79" s="24">
        <f t="shared" si="38"/>
        <v>0</v>
      </c>
      <c r="BK79" s="24"/>
      <c r="BL79" s="24"/>
      <c r="BM79" s="24"/>
      <c r="BN79" s="24"/>
      <c r="BO79" s="24"/>
      <c r="BP79" s="24"/>
      <c r="BQ79" s="24">
        <f t="shared" si="39"/>
        <v>0</v>
      </c>
      <c r="BR79" s="24">
        <f t="shared" si="40"/>
        <v>0</v>
      </c>
      <c r="BU79" s="24"/>
      <c r="BV79" s="24"/>
      <c r="BW79" s="24"/>
      <c r="BX79" s="24"/>
      <c r="BY79" s="24"/>
      <c r="BZ79" s="24"/>
      <c r="CA79" s="24">
        <f t="shared" si="41"/>
        <v>0</v>
      </c>
      <c r="CB79" s="24">
        <f t="shared" si="42"/>
        <v>0</v>
      </c>
      <c r="CC79" s="24"/>
      <c r="CE79" s="24">
        <f t="shared" si="43"/>
        <v>0</v>
      </c>
      <c r="CG79" s="24">
        <f t="shared" si="44"/>
        <v>0</v>
      </c>
      <c r="CI79" s="24">
        <f t="shared" si="45"/>
        <v>0</v>
      </c>
      <c r="CK79" s="24">
        <f t="shared" si="46"/>
        <v>0</v>
      </c>
      <c r="CM79" s="24">
        <f t="shared" si="47"/>
        <v>0</v>
      </c>
      <c r="CO79" s="24">
        <f t="shared" si="48"/>
        <v>0</v>
      </c>
      <c r="CQ79" s="24">
        <f t="shared" si="49"/>
        <v>0</v>
      </c>
      <c r="CS79" s="24">
        <f t="shared" si="50"/>
        <v>0</v>
      </c>
    </row>
    <row r="80" spans="9:97">
      <c r="I80" s="24">
        <f t="shared" si="29"/>
        <v>0</v>
      </c>
      <c r="J80" s="24">
        <f t="shared" si="30"/>
        <v>0</v>
      </c>
      <c r="M80" s="24"/>
      <c r="N80" s="24"/>
      <c r="O80" s="24"/>
      <c r="P80" s="24"/>
      <c r="Q80" s="24"/>
      <c r="R80" s="24"/>
      <c r="S80" s="24">
        <f t="shared" si="31"/>
        <v>0</v>
      </c>
      <c r="T80" s="24">
        <f t="shared" si="28"/>
        <v>0</v>
      </c>
      <c r="W80" s="24"/>
      <c r="X80" s="24"/>
      <c r="Y80" s="24"/>
      <c r="Z80" s="24"/>
      <c r="AA80" s="24"/>
      <c r="AB80" s="24"/>
      <c r="AC80" s="24">
        <f t="shared" si="32"/>
        <v>0</v>
      </c>
      <c r="AD80" s="24">
        <f t="shared" si="33"/>
        <v>0</v>
      </c>
      <c r="AG80" s="24"/>
      <c r="AH80" s="24"/>
      <c r="AI80" s="24"/>
      <c r="AJ80" s="24"/>
      <c r="AK80" s="24"/>
      <c r="AL80" s="24"/>
      <c r="AM80" s="24">
        <f t="shared" si="34"/>
        <v>0</v>
      </c>
      <c r="AN80" s="24">
        <f t="shared" si="25"/>
        <v>0</v>
      </c>
      <c r="AQ80" s="24"/>
      <c r="AR80" s="24"/>
      <c r="AS80" s="24"/>
      <c r="AT80" s="24"/>
      <c r="AU80" s="24"/>
      <c r="AV80" s="24"/>
      <c r="AW80" s="24">
        <f t="shared" si="35"/>
        <v>0</v>
      </c>
      <c r="AX80" s="24">
        <f t="shared" si="36"/>
        <v>0</v>
      </c>
      <c r="BA80" s="24"/>
      <c r="BB80" s="24"/>
      <c r="BC80" s="24"/>
      <c r="BD80" s="24"/>
      <c r="BE80" s="24"/>
      <c r="BF80" s="24"/>
      <c r="BG80" s="24">
        <f t="shared" si="37"/>
        <v>0</v>
      </c>
      <c r="BH80" s="24">
        <f t="shared" si="38"/>
        <v>0</v>
      </c>
      <c r="BK80" s="24"/>
      <c r="BL80" s="24"/>
      <c r="BM80" s="24"/>
      <c r="BN80" s="24"/>
      <c r="BO80" s="24"/>
      <c r="BP80" s="24"/>
      <c r="BQ80" s="24">
        <f t="shared" si="39"/>
        <v>0</v>
      </c>
      <c r="BR80" s="24">
        <f t="shared" si="40"/>
        <v>0</v>
      </c>
      <c r="BU80" s="24"/>
      <c r="BV80" s="24"/>
      <c r="BW80" s="24"/>
      <c r="BX80" s="24"/>
      <c r="BY80" s="24"/>
      <c r="BZ80" s="24"/>
      <c r="CA80" s="24">
        <f t="shared" si="41"/>
        <v>0</v>
      </c>
      <c r="CB80" s="24">
        <f t="shared" si="42"/>
        <v>0</v>
      </c>
      <c r="CC80" s="24"/>
      <c r="CE80" s="24">
        <f t="shared" si="43"/>
        <v>0</v>
      </c>
      <c r="CG80" s="24">
        <f t="shared" si="44"/>
        <v>0</v>
      </c>
      <c r="CI80" s="24">
        <f t="shared" si="45"/>
        <v>0</v>
      </c>
      <c r="CK80" s="24">
        <f t="shared" si="46"/>
        <v>0</v>
      </c>
      <c r="CM80" s="24">
        <f t="shared" si="47"/>
        <v>0</v>
      </c>
      <c r="CO80" s="24">
        <f t="shared" si="48"/>
        <v>0</v>
      </c>
      <c r="CQ80" s="24">
        <f t="shared" si="49"/>
        <v>0</v>
      </c>
      <c r="CS80" s="24">
        <f t="shared" si="50"/>
        <v>0</v>
      </c>
    </row>
    <row r="81" spans="9:97">
      <c r="I81" s="24">
        <f t="shared" si="29"/>
        <v>0</v>
      </c>
      <c r="J81" s="24">
        <f t="shared" si="30"/>
        <v>0</v>
      </c>
      <c r="M81" s="24"/>
      <c r="N81" s="24"/>
      <c r="O81" s="24"/>
      <c r="P81" s="24"/>
      <c r="Q81" s="24"/>
      <c r="R81" s="24"/>
      <c r="S81" s="24">
        <f t="shared" si="31"/>
        <v>0</v>
      </c>
      <c r="T81" s="24">
        <f t="shared" si="28"/>
        <v>0</v>
      </c>
      <c r="W81" s="24"/>
      <c r="X81" s="24"/>
      <c r="Y81" s="24"/>
      <c r="Z81" s="24"/>
      <c r="AA81" s="24"/>
      <c r="AB81" s="24"/>
      <c r="AC81" s="24">
        <f t="shared" si="32"/>
        <v>0</v>
      </c>
      <c r="AD81" s="24">
        <f t="shared" si="33"/>
        <v>0</v>
      </c>
      <c r="AG81" s="24"/>
      <c r="AH81" s="24"/>
      <c r="AI81" s="24"/>
      <c r="AJ81" s="24"/>
      <c r="AK81" s="24"/>
      <c r="AL81" s="24"/>
      <c r="AM81" s="24">
        <f t="shared" si="34"/>
        <v>0</v>
      </c>
      <c r="AN81" s="24">
        <f t="shared" si="25"/>
        <v>0</v>
      </c>
      <c r="AQ81" s="24"/>
      <c r="AR81" s="24"/>
      <c r="AS81" s="24"/>
      <c r="AT81" s="24"/>
      <c r="AU81" s="24"/>
      <c r="AV81" s="24"/>
      <c r="AW81" s="24">
        <f t="shared" si="35"/>
        <v>0</v>
      </c>
      <c r="AX81" s="24">
        <f t="shared" si="36"/>
        <v>0</v>
      </c>
      <c r="BA81" s="24"/>
      <c r="BB81" s="24"/>
      <c r="BC81" s="24"/>
      <c r="BD81" s="24"/>
      <c r="BE81" s="24"/>
      <c r="BF81" s="24"/>
      <c r="BG81" s="24">
        <f t="shared" si="37"/>
        <v>0</v>
      </c>
      <c r="BH81" s="24">
        <f t="shared" si="38"/>
        <v>0</v>
      </c>
      <c r="BK81" s="24"/>
      <c r="BL81" s="24"/>
      <c r="BM81" s="24"/>
      <c r="BN81" s="24"/>
      <c r="BO81" s="24"/>
      <c r="BP81" s="24"/>
      <c r="BQ81" s="24">
        <f t="shared" si="39"/>
        <v>0</v>
      </c>
      <c r="BR81" s="24">
        <f t="shared" si="40"/>
        <v>0</v>
      </c>
      <c r="BU81" s="24"/>
      <c r="BV81" s="24"/>
      <c r="BW81" s="24"/>
      <c r="BX81" s="24"/>
      <c r="BY81" s="24"/>
      <c r="BZ81" s="24"/>
      <c r="CA81" s="24">
        <f t="shared" si="41"/>
        <v>0</v>
      </c>
      <c r="CB81" s="24">
        <f t="shared" si="42"/>
        <v>0</v>
      </c>
      <c r="CC81" s="24"/>
      <c r="CE81" s="24">
        <f t="shared" si="43"/>
        <v>0</v>
      </c>
      <c r="CG81" s="24">
        <f t="shared" si="44"/>
        <v>0</v>
      </c>
      <c r="CI81" s="24">
        <f t="shared" si="45"/>
        <v>0</v>
      </c>
      <c r="CK81" s="24">
        <f t="shared" si="46"/>
        <v>0</v>
      </c>
      <c r="CM81" s="24">
        <f t="shared" si="47"/>
        <v>0</v>
      </c>
      <c r="CO81" s="24">
        <f t="shared" si="48"/>
        <v>0</v>
      </c>
      <c r="CQ81" s="24">
        <f t="shared" si="49"/>
        <v>0</v>
      </c>
      <c r="CS81" s="24">
        <f t="shared" si="50"/>
        <v>0</v>
      </c>
    </row>
    <row r="82" spans="9:97">
      <c r="I82" s="24">
        <f t="shared" si="29"/>
        <v>0</v>
      </c>
      <c r="J82" s="24">
        <f t="shared" si="30"/>
        <v>0</v>
      </c>
      <c r="M82" s="24"/>
      <c r="N82" s="24"/>
      <c r="O82" s="24"/>
      <c r="P82" s="24"/>
      <c r="Q82" s="24"/>
      <c r="R82" s="24"/>
      <c r="S82" s="24">
        <f t="shared" si="31"/>
        <v>0</v>
      </c>
      <c r="T82" s="24">
        <f t="shared" si="28"/>
        <v>0</v>
      </c>
      <c r="W82" s="24"/>
      <c r="X82" s="24"/>
      <c r="Y82" s="24"/>
      <c r="Z82" s="24"/>
      <c r="AA82" s="24"/>
      <c r="AB82" s="24"/>
      <c r="AC82" s="24">
        <f t="shared" si="32"/>
        <v>0</v>
      </c>
      <c r="AD82" s="24">
        <f t="shared" si="33"/>
        <v>0</v>
      </c>
      <c r="AG82" s="24"/>
      <c r="AH82" s="24"/>
      <c r="AI82" s="24"/>
      <c r="AJ82" s="24"/>
      <c r="AK82" s="24"/>
      <c r="AL82" s="24"/>
      <c r="AM82" s="24">
        <f t="shared" si="34"/>
        <v>0</v>
      </c>
      <c r="AN82" s="24">
        <f t="shared" si="25"/>
        <v>0</v>
      </c>
      <c r="AQ82" s="24"/>
      <c r="AR82" s="24"/>
      <c r="AS82" s="24"/>
      <c r="AT82" s="24"/>
      <c r="AU82" s="24"/>
      <c r="AV82" s="24"/>
      <c r="AW82" s="24">
        <f t="shared" si="35"/>
        <v>0</v>
      </c>
      <c r="AX82" s="24">
        <f t="shared" si="36"/>
        <v>0</v>
      </c>
      <c r="BA82" s="24"/>
      <c r="BB82" s="24"/>
      <c r="BC82" s="24"/>
      <c r="BD82" s="24"/>
      <c r="BE82" s="24"/>
      <c r="BF82" s="24"/>
      <c r="BG82" s="24">
        <f t="shared" si="37"/>
        <v>0</v>
      </c>
      <c r="BH82" s="24">
        <f t="shared" si="38"/>
        <v>0</v>
      </c>
      <c r="BK82" s="24"/>
      <c r="BL82" s="24"/>
      <c r="BM82" s="24"/>
      <c r="BN82" s="24"/>
      <c r="BO82" s="24"/>
      <c r="BP82" s="24"/>
      <c r="BQ82" s="24">
        <f t="shared" si="39"/>
        <v>0</v>
      </c>
      <c r="BR82" s="24">
        <f t="shared" si="40"/>
        <v>0</v>
      </c>
      <c r="BU82" s="24"/>
      <c r="BV82" s="24"/>
      <c r="BW82" s="24"/>
      <c r="BX82" s="24"/>
      <c r="BY82" s="24"/>
      <c r="BZ82" s="24"/>
      <c r="CA82" s="24">
        <f t="shared" si="41"/>
        <v>0</v>
      </c>
      <c r="CB82" s="24">
        <f t="shared" si="42"/>
        <v>0</v>
      </c>
      <c r="CC82" s="24"/>
      <c r="CE82" s="24">
        <f t="shared" si="43"/>
        <v>0</v>
      </c>
      <c r="CG82" s="24">
        <f t="shared" si="44"/>
        <v>0</v>
      </c>
      <c r="CI82" s="24">
        <f t="shared" si="45"/>
        <v>0</v>
      </c>
      <c r="CK82" s="24">
        <f t="shared" si="46"/>
        <v>0</v>
      </c>
      <c r="CM82" s="24">
        <f t="shared" si="47"/>
        <v>0</v>
      </c>
      <c r="CO82" s="24">
        <f t="shared" si="48"/>
        <v>0</v>
      </c>
      <c r="CQ82" s="24">
        <f t="shared" si="49"/>
        <v>0</v>
      </c>
      <c r="CS82" s="24">
        <f t="shared" si="50"/>
        <v>0</v>
      </c>
    </row>
    <row r="83" spans="9:97">
      <c r="I83" s="24">
        <f t="shared" si="29"/>
        <v>0</v>
      </c>
      <c r="J83" s="24">
        <f t="shared" si="30"/>
        <v>0</v>
      </c>
      <c r="M83" s="24"/>
      <c r="N83" s="24"/>
      <c r="O83" s="24"/>
      <c r="P83" s="24"/>
      <c r="Q83" s="24"/>
      <c r="R83" s="24"/>
      <c r="S83" s="24">
        <f t="shared" si="31"/>
        <v>0</v>
      </c>
      <c r="T83" s="24">
        <f t="shared" si="28"/>
        <v>0</v>
      </c>
      <c r="W83" s="24"/>
      <c r="X83" s="24"/>
      <c r="Y83" s="24"/>
      <c r="Z83" s="24"/>
      <c r="AA83" s="24"/>
      <c r="AB83" s="24"/>
      <c r="AC83" s="24">
        <f t="shared" si="32"/>
        <v>0</v>
      </c>
      <c r="AD83" s="24">
        <f t="shared" si="33"/>
        <v>0</v>
      </c>
      <c r="AG83" s="24"/>
      <c r="AH83" s="24"/>
      <c r="AI83" s="24"/>
      <c r="AJ83" s="24"/>
      <c r="AK83" s="24"/>
      <c r="AL83" s="24"/>
      <c r="AM83" s="24">
        <f t="shared" si="34"/>
        <v>0</v>
      </c>
      <c r="AN83" s="24">
        <f t="shared" si="25"/>
        <v>0</v>
      </c>
      <c r="AQ83" s="24"/>
      <c r="AR83" s="24"/>
      <c r="AS83" s="24"/>
      <c r="AT83" s="24"/>
      <c r="AU83" s="24"/>
      <c r="AV83" s="24"/>
      <c r="AW83" s="24">
        <f t="shared" si="35"/>
        <v>0</v>
      </c>
      <c r="AX83" s="24">
        <f t="shared" si="36"/>
        <v>0</v>
      </c>
      <c r="BA83" s="24"/>
      <c r="BB83" s="24"/>
      <c r="BC83" s="24"/>
      <c r="BD83" s="24"/>
      <c r="BE83" s="24"/>
      <c r="BF83" s="24"/>
      <c r="BG83" s="24">
        <f t="shared" si="37"/>
        <v>0</v>
      </c>
      <c r="BH83" s="24">
        <f t="shared" si="38"/>
        <v>0</v>
      </c>
      <c r="BK83" s="24"/>
      <c r="BL83" s="24"/>
      <c r="BM83" s="24"/>
      <c r="BN83" s="24"/>
      <c r="BO83" s="24"/>
      <c r="BP83" s="24"/>
      <c r="BQ83" s="24">
        <f t="shared" si="39"/>
        <v>0</v>
      </c>
      <c r="BR83" s="24">
        <f t="shared" si="40"/>
        <v>0</v>
      </c>
      <c r="BU83" s="24"/>
      <c r="BV83" s="24"/>
      <c r="BW83" s="24"/>
      <c r="BX83" s="24"/>
      <c r="BY83" s="24"/>
      <c r="BZ83" s="24"/>
      <c r="CA83" s="24">
        <f t="shared" si="41"/>
        <v>0</v>
      </c>
      <c r="CB83" s="24">
        <f t="shared" si="42"/>
        <v>0</v>
      </c>
      <c r="CC83" s="24"/>
      <c r="CE83" s="24">
        <f t="shared" si="43"/>
        <v>0</v>
      </c>
      <c r="CG83" s="24">
        <f t="shared" si="44"/>
        <v>0</v>
      </c>
      <c r="CI83" s="24">
        <f t="shared" si="45"/>
        <v>0</v>
      </c>
      <c r="CK83" s="24">
        <f t="shared" si="46"/>
        <v>0</v>
      </c>
      <c r="CM83" s="24">
        <f t="shared" si="47"/>
        <v>0</v>
      </c>
      <c r="CO83" s="24">
        <f t="shared" si="48"/>
        <v>0</v>
      </c>
      <c r="CQ83" s="24">
        <f t="shared" si="49"/>
        <v>0</v>
      </c>
      <c r="CS83" s="24">
        <f t="shared" si="50"/>
        <v>0</v>
      </c>
    </row>
    <row r="84" spans="9:97">
      <c r="I84" s="24">
        <f t="shared" si="29"/>
        <v>0</v>
      </c>
      <c r="J84" s="24">
        <f t="shared" si="30"/>
        <v>0</v>
      </c>
      <c r="M84" s="24"/>
      <c r="N84" s="24"/>
      <c r="O84" s="24"/>
      <c r="P84" s="24"/>
      <c r="Q84" s="24"/>
      <c r="R84" s="24"/>
      <c r="S84" s="24">
        <f t="shared" si="31"/>
        <v>0</v>
      </c>
      <c r="T84" s="24">
        <f t="shared" si="28"/>
        <v>0</v>
      </c>
      <c r="W84" s="24"/>
      <c r="X84" s="24"/>
      <c r="Y84" s="24"/>
      <c r="Z84" s="24"/>
      <c r="AA84" s="24"/>
      <c r="AB84" s="24"/>
      <c r="AC84" s="24">
        <f t="shared" si="32"/>
        <v>0</v>
      </c>
      <c r="AD84" s="24">
        <f t="shared" si="33"/>
        <v>0</v>
      </c>
      <c r="AG84" s="24"/>
      <c r="AH84" s="24"/>
      <c r="AI84" s="24"/>
      <c r="AJ84" s="24"/>
      <c r="AK84" s="24"/>
      <c r="AL84" s="24"/>
      <c r="AM84" s="24">
        <f t="shared" si="34"/>
        <v>0</v>
      </c>
      <c r="AN84" s="24">
        <f t="shared" si="25"/>
        <v>0</v>
      </c>
      <c r="AQ84" s="24"/>
      <c r="AR84" s="24"/>
      <c r="AS84" s="24"/>
      <c r="AT84" s="24"/>
      <c r="AU84" s="24"/>
      <c r="AV84" s="24"/>
      <c r="AW84" s="24">
        <f t="shared" si="35"/>
        <v>0</v>
      </c>
      <c r="AX84" s="24">
        <f t="shared" si="36"/>
        <v>0</v>
      </c>
      <c r="BA84" s="24"/>
      <c r="BB84" s="24"/>
      <c r="BC84" s="24"/>
      <c r="BD84" s="24"/>
      <c r="BE84" s="24"/>
      <c r="BF84" s="24"/>
      <c r="BG84" s="24">
        <f t="shared" si="37"/>
        <v>0</v>
      </c>
      <c r="BH84" s="24">
        <f t="shared" si="38"/>
        <v>0</v>
      </c>
      <c r="BK84" s="24"/>
      <c r="BL84" s="24"/>
      <c r="BM84" s="24"/>
      <c r="BN84" s="24"/>
      <c r="BO84" s="24"/>
      <c r="BP84" s="24"/>
      <c r="BQ84" s="24">
        <f t="shared" si="39"/>
        <v>0</v>
      </c>
      <c r="BR84" s="24">
        <f t="shared" si="40"/>
        <v>0</v>
      </c>
      <c r="BU84" s="24"/>
      <c r="BV84" s="24"/>
      <c r="BW84" s="24"/>
      <c r="BX84" s="24"/>
      <c r="BY84" s="24"/>
      <c r="BZ84" s="24"/>
      <c r="CA84" s="24">
        <f t="shared" si="41"/>
        <v>0</v>
      </c>
      <c r="CB84" s="24">
        <f t="shared" si="42"/>
        <v>0</v>
      </c>
      <c r="CC84" s="24"/>
      <c r="CE84" s="24">
        <f t="shared" si="43"/>
        <v>0</v>
      </c>
      <c r="CG84" s="24">
        <f t="shared" si="44"/>
        <v>0</v>
      </c>
      <c r="CI84" s="24">
        <f t="shared" si="45"/>
        <v>0</v>
      </c>
      <c r="CK84" s="24">
        <f t="shared" si="46"/>
        <v>0</v>
      </c>
      <c r="CM84" s="24">
        <f t="shared" si="47"/>
        <v>0</v>
      </c>
      <c r="CO84" s="24">
        <f t="shared" si="48"/>
        <v>0</v>
      </c>
      <c r="CQ84" s="24">
        <f t="shared" si="49"/>
        <v>0</v>
      </c>
      <c r="CS84" s="24">
        <f t="shared" si="50"/>
        <v>0</v>
      </c>
    </row>
    <row r="85" spans="9:97">
      <c r="I85" s="24">
        <f t="shared" si="29"/>
        <v>0</v>
      </c>
      <c r="J85" s="24">
        <f t="shared" si="30"/>
        <v>0</v>
      </c>
      <c r="M85" s="24"/>
      <c r="N85" s="24"/>
      <c r="O85" s="24"/>
      <c r="P85" s="24"/>
      <c r="Q85" s="24"/>
      <c r="R85" s="24"/>
      <c r="S85" s="24">
        <f t="shared" si="31"/>
        <v>0</v>
      </c>
      <c r="T85" s="24">
        <f t="shared" si="28"/>
        <v>0</v>
      </c>
      <c r="W85" s="24"/>
      <c r="X85" s="24"/>
      <c r="Y85" s="24"/>
      <c r="Z85" s="24"/>
      <c r="AA85" s="24"/>
      <c r="AB85" s="24"/>
      <c r="AC85" s="24">
        <f t="shared" si="32"/>
        <v>0</v>
      </c>
      <c r="AD85" s="24">
        <f t="shared" si="33"/>
        <v>0</v>
      </c>
      <c r="AG85" s="24"/>
      <c r="AH85" s="24"/>
      <c r="AI85" s="24"/>
      <c r="AJ85" s="24"/>
      <c r="AK85" s="24"/>
      <c r="AL85" s="24"/>
      <c r="AM85" s="24">
        <f t="shared" si="34"/>
        <v>0</v>
      </c>
      <c r="AN85" s="24">
        <f t="shared" si="25"/>
        <v>0</v>
      </c>
      <c r="AQ85" s="24"/>
      <c r="AR85" s="24"/>
      <c r="AS85" s="24"/>
      <c r="AT85" s="24"/>
      <c r="AU85" s="24"/>
      <c r="AV85" s="24"/>
      <c r="AW85" s="24">
        <f t="shared" si="35"/>
        <v>0</v>
      </c>
      <c r="AX85" s="24">
        <f t="shared" si="36"/>
        <v>0</v>
      </c>
      <c r="BA85" s="24"/>
      <c r="BB85" s="24"/>
      <c r="BC85" s="24"/>
      <c r="BD85" s="24"/>
      <c r="BE85" s="24"/>
      <c r="BF85" s="24"/>
      <c r="BG85" s="24">
        <f t="shared" si="37"/>
        <v>0</v>
      </c>
      <c r="BH85" s="24">
        <f t="shared" si="38"/>
        <v>0</v>
      </c>
      <c r="BK85" s="24"/>
      <c r="BL85" s="24"/>
      <c r="BM85" s="24"/>
      <c r="BN85" s="24"/>
      <c r="BO85" s="24"/>
      <c r="BP85" s="24"/>
      <c r="BQ85" s="24">
        <f t="shared" si="39"/>
        <v>0</v>
      </c>
      <c r="BR85" s="24">
        <f t="shared" si="40"/>
        <v>0</v>
      </c>
      <c r="BU85" s="24"/>
      <c r="BV85" s="24"/>
      <c r="BW85" s="24"/>
      <c r="BX85" s="24"/>
      <c r="BY85" s="24"/>
      <c r="BZ85" s="24"/>
      <c r="CA85" s="24">
        <f t="shared" si="41"/>
        <v>0</v>
      </c>
      <c r="CB85" s="24">
        <f t="shared" si="42"/>
        <v>0</v>
      </c>
      <c r="CC85" s="24"/>
      <c r="CE85" s="24">
        <f t="shared" si="43"/>
        <v>0</v>
      </c>
      <c r="CG85" s="24">
        <f t="shared" si="44"/>
        <v>0</v>
      </c>
      <c r="CI85" s="24">
        <f t="shared" si="45"/>
        <v>0</v>
      </c>
      <c r="CK85" s="24">
        <f t="shared" si="46"/>
        <v>0</v>
      </c>
      <c r="CM85" s="24">
        <f t="shared" si="47"/>
        <v>0</v>
      </c>
      <c r="CO85" s="24">
        <f t="shared" si="48"/>
        <v>0</v>
      </c>
      <c r="CQ85" s="24">
        <f t="shared" si="49"/>
        <v>0</v>
      </c>
      <c r="CS85" s="24">
        <f t="shared" si="50"/>
        <v>0</v>
      </c>
    </row>
    <row r="86" spans="9:97">
      <c r="I86" s="24">
        <f t="shared" si="29"/>
        <v>0</v>
      </c>
      <c r="J86" s="24">
        <f t="shared" si="30"/>
        <v>0</v>
      </c>
      <c r="M86" s="24"/>
      <c r="N86" s="24"/>
      <c r="O86" s="24"/>
      <c r="P86" s="24"/>
      <c r="Q86" s="24"/>
      <c r="R86" s="24"/>
      <c r="S86" s="24">
        <f t="shared" si="31"/>
        <v>0</v>
      </c>
      <c r="T86" s="24">
        <f t="shared" si="28"/>
        <v>0</v>
      </c>
      <c r="W86" s="24"/>
      <c r="X86" s="24"/>
      <c r="Y86" s="24"/>
      <c r="Z86" s="24"/>
      <c r="AA86" s="24"/>
      <c r="AB86" s="24"/>
      <c r="AC86" s="24">
        <f t="shared" si="32"/>
        <v>0</v>
      </c>
      <c r="AD86" s="24">
        <f t="shared" si="33"/>
        <v>0</v>
      </c>
      <c r="AG86" s="24"/>
      <c r="AH86" s="24"/>
      <c r="AI86" s="24"/>
      <c r="AJ86" s="24"/>
      <c r="AK86" s="24"/>
      <c r="AL86" s="24"/>
      <c r="AM86" s="24">
        <f t="shared" si="34"/>
        <v>0</v>
      </c>
      <c r="AN86" s="24">
        <f t="shared" si="25"/>
        <v>0</v>
      </c>
      <c r="AQ86" s="24"/>
      <c r="AR86" s="24"/>
      <c r="AS86" s="24"/>
      <c r="AT86" s="24"/>
      <c r="AU86" s="24"/>
      <c r="AV86" s="24"/>
      <c r="AW86" s="24">
        <f t="shared" si="35"/>
        <v>0</v>
      </c>
      <c r="AX86" s="24">
        <f t="shared" si="36"/>
        <v>0</v>
      </c>
      <c r="BA86" s="24"/>
      <c r="BB86" s="24"/>
      <c r="BC86" s="24"/>
      <c r="BD86" s="24"/>
      <c r="BE86" s="24"/>
      <c r="BF86" s="24"/>
      <c r="BG86" s="24">
        <f t="shared" si="37"/>
        <v>0</v>
      </c>
      <c r="BH86" s="24">
        <f t="shared" si="38"/>
        <v>0</v>
      </c>
      <c r="BK86" s="24"/>
      <c r="BL86" s="24"/>
      <c r="BM86" s="24"/>
      <c r="BN86" s="24"/>
      <c r="BO86" s="24"/>
      <c r="BP86" s="24"/>
      <c r="BQ86" s="24">
        <f t="shared" si="39"/>
        <v>0</v>
      </c>
      <c r="BR86" s="24">
        <f t="shared" si="40"/>
        <v>0</v>
      </c>
      <c r="BU86" s="24"/>
      <c r="BV86" s="24"/>
      <c r="BW86" s="24"/>
      <c r="BX86" s="24"/>
      <c r="BY86" s="24"/>
      <c r="BZ86" s="24"/>
      <c r="CA86" s="24">
        <f t="shared" si="41"/>
        <v>0</v>
      </c>
      <c r="CB86" s="24">
        <f t="shared" si="42"/>
        <v>0</v>
      </c>
      <c r="CC86" s="24"/>
      <c r="CE86" s="24">
        <f t="shared" si="43"/>
        <v>0</v>
      </c>
      <c r="CG86" s="24">
        <f t="shared" si="44"/>
        <v>0</v>
      </c>
      <c r="CI86" s="24">
        <f t="shared" si="45"/>
        <v>0</v>
      </c>
      <c r="CK86" s="24">
        <f t="shared" si="46"/>
        <v>0</v>
      </c>
      <c r="CM86" s="24">
        <f t="shared" si="47"/>
        <v>0</v>
      </c>
      <c r="CO86" s="24">
        <f t="shared" si="48"/>
        <v>0</v>
      </c>
      <c r="CQ86" s="24">
        <f t="shared" si="49"/>
        <v>0</v>
      </c>
      <c r="CS86" s="24">
        <f t="shared" si="50"/>
        <v>0</v>
      </c>
    </row>
    <row r="87" spans="9:97">
      <c r="I87" s="24">
        <f t="shared" si="29"/>
        <v>0</v>
      </c>
      <c r="J87" s="24">
        <f t="shared" si="30"/>
        <v>0</v>
      </c>
      <c r="M87" s="24"/>
      <c r="N87" s="24"/>
      <c r="O87" s="24"/>
      <c r="P87" s="24"/>
      <c r="Q87" s="24"/>
      <c r="R87" s="24"/>
      <c r="S87" s="24">
        <f t="shared" si="31"/>
        <v>0</v>
      </c>
      <c r="T87" s="24">
        <f t="shared" si="28"/>
        <v>0</v>
      </c>
      <c r="W87" s="24"/>
      <c r="X87" s="24"/>
      <c r="Y87" s="24"/>
      <c r="Z87" s="24"/>
      <c r="AA87" s="24"/>
      <c r="AB87" s="24"/>
      <c r="AC87" s="24">
        <f t="shared" si="32"/>
        <v>0</v>
      </c>
      <c r="AD87" s="24">
        <f t="shared" si="33"/>
        <v>0</v>
      </c>
      <c r="AG87" s="24"/>
      <c r="AH87" s="24"/>
      <c r="AI87" s="24"/>
      <c r="AJ87" s="24"/>
      <c r="AK87" s="24"/>
      <c r="AL87" s="24"/>
      <c r="AM87" s="24">
        <f t="shared" si="34"/>
        <v>0</v>
      </c>
      <c r="AN87" s="24">
        <f t="shared" si="25"/>
        <v>0</v>
      </c>
      <c r="AQ87" s="24"/>
      <c r="AR87" s="24"/>
      <c r="AS87" s="24"/>
      <c r="AT87" s="24"/>
      <c r="AU87" s="24"/>
      <c r="AV87" s="24"/>
      <c r="AW87" s="24">
        <f t="shared" si="35"/>
        <v>0</v>
      </c>
      <c r="AX87" s="24">
        <f t="shared" si="36"/>
        <v>0</v>
      </c>
      <c r="BA87" s="24"/>
      <c r="BB87" s="24"/>
      <c r="BC87" s="24"/>
      <c r="BD87" s="24"/>
      <c r="BE87" s="24"/>
      <c r="BF87" s="24"/>
      <c r="BG87" s="24">
        <f t="shared" si="37"/>
        <v>0</v>
      </c>
      <c r="BH87" s="24">
        <f t="shared" si="38"/>
        <v>0</v>
      </c>
      <c r="BK87" s="24"/>
      <c r="BL87" s="24"/>
      <c r="BM87" s="24"/>
      <c r="BN87" s="24"/>
      <c r="BO87" s="24"/>
      <c r="BP87" s="24"/>
      <c r="BQ87" s="24">
        <f t="shared" si="39"/>
        <v>0</v>
      </c>
      <c r="BR87" s="24">
        <f t="shared" si="40"/>
        <v>0</v>
      </c>
      <c r="BU87" s="24"/>
      <c r="BV87" s="24"/>
      <c r="BW87" s="24"/>
      <c r="BX87" s="24"/>
      <c r="BY87" s="24"/>
      <c r="BZ87" s="24"/>
      <c r="CA87" s="24">
        <f t="shared" si="41"/>
        <v>0</v>
      </c>
      <c r="CB87" s="24">
        <f t="shared" si="42"/>
        <v>0</v>
      </c>
      <c r="CC87" s="24"/>
      <c r="CE87" s="24">
        <f t="shared" si="43"/>
        <v>0</v>
      </c>
      <c r="CG87" s="24">
        <f t="shared" si="44"/>
        <v>0</v>
      </c>
      <c r="CI87" s="24">
        <f t="shared" si="45"/>
        <v>0</v>
      </c>
      <c r="CK87" s="24">
        <f t="shared" si="46"/>
        <v>0</v>
      </c>
      <c r="CM87" s="24">
        <f t="shared" si="47"/>
        <v>0</v>
      </c>
      <c r="CO87" s="24">
        <f t="shared" si="48"/>
        <v>0</v>
      </c>
      <c r="CQ87" s="24">
        <f t="shared" si="49"/>
        <v>0</v>
      </c>
      <c r="CS87" s="24">
        <f t="shared" si="50"/>
        <v>0</v>
      </c>
    </row>
    <row r="88" spans="9:97">
      <c r="I88" s="24">
        <f t="shared" si="29"/>
        <v>0</v>
      </c>
      <c r="J88" s="24">
        <f t="shared" si="30"/>
        <v>0</v>
      </c>
      <c r="M88" s="24"/>
      <c r="N88" s="24"/>
      <c r="O88" s="24"/>
      <c r="P88" s="24"/>
      <c r="Q88" s="24"/>
      <c r="R88" s="24"/>
      <c r="S88" s="24">
        <f t="shared" si="31"/>
        <v>0</v>
      </c>
      <c r="T88" s="24">
        <f t="shared" si="28"/>
        <v>0</v>
      </c>
      <c r="W88" s="24"/>
      <c r="X88" s="24"/>
      <c r="Y88" s="24"/>
      <c r="Z88" s="24"/>
      <c r="AA88" s="24"/>
      <c r="AB88" s="24"/>
      <c r="AC88" s="24">
        <f t="shared" si="32"/>
        <v>0</v>
      </c>
      <c r="AD88" s="24">
        <f t="shared" si="33"/>
        <v>0</v>
      </c>
      <c r="AG88" s="24"/>
      <c r="AH88" s="24"/>
      <c r="AI88" s="24"/>
      <c r="AJ88" s="24"/>
      <c r="AK88" s="24"/>
      <c r="AL88" s="24"/>
      <c r="AM88" s="24">
        <f t="shared" si="34"/>
        <v>0</v>
      </c>
      <c r="AN88" s="24">
        <f t="shared" si="25"/>
        <v>0</v>
      </c>
      <c r="AQ88" s="24"/>
      <c r="AR88" s="24"/>
      <c r="AS88" s="24"/>
      <c r="AT88" s="24"/>
      <c r="AU88" s="24"/>
      <c r="AV88" s="24"/>
      <c r="AW88" s="24">
        <f t="shared" si="35"/>
        <v>0</v>
      </c>
      <c r="AX88" s="24">
        <f t="shared" si="36"/>
        <v>0</v>
      </c>
      <c r="BA88" s="24"/>
      <c r="BB88" s="24"/>
      <c r="BC88" s="24"/>
      <c r="BD88" s="24"/>
      <c r="BE88" s="24"/>
      <c r="BF88" s="24"/>
      <c r="BG88" s="24">
        <f t="shared" si="37"/>
        <v>0</v>
      </c>
      <c r="BH88" s="24">
        <f t="shared" si="38"/>
        <v>0</v>
      </c>
      <c r="BK88" s="24"/>
      <c r="BL88" s="24"/>
      <c r="BM88" s="24"/>
      <c r="BN88" s="24"/>
      <c r="BO88" s="24"/>
      <c r="BP88" s="24"/>
      <c r="BQ88" s="24">
        <f t="shared" si="39"/>
        <v>0</v>
      </c>
      <c r="BR88" s="24">
        <f t="shared" si="40"/>
        <v>0</v>
      </c>
      <c r="BU88" s="24"/>
      <c r="BV88" s="24"/>
      <c r="BW88" s="24"/>
      <c r="BX88" s="24"/>
      <c r="BY88" s="24"/>
      <c r="BZ88" s="24"/>
      <c r="CA88" s="24">
        <f t="shared" si="41"/>
        <v>0</v>
      </c>
      <c r="CB88" s="24">
        <f t="shared" si="42"/>
        <v>0</v>
      </c>
      <c r="CC88" s="24"/>
      <c r="CE88" s="24">
        <f t="shared" si="43"/>
        <v>0</v>
      </c>
      <c r="CG88" s="24">
        <f t="shared" si="44"/>
        <v>0</v>
      </c>
      <c r="CI88" s="24">
        <f t="shared" si="45"/>
        <v>0</v>
      </c>
      <c r="CK88" s="24">
        <f t="shared" si="46"/>
        <v>0</v>
      </c>
      <c r="CM88" s="24">
        <f t="shared" si="47"/>
        <v>0</v>
      </c>
      <c r="CO88" s="24">
        <f t="shared" si="48"/>
        <v>0</v>
      </c>
      <c r="CQ88" s="24">
        <f t="shared" si="49"/>
        <v>0</v>
      </c>
      <c r="CS88" s="24">
        <f t="shared" si="50"/>
        <v>0</v>
      </c>
    </row>
    <row r="89" spans="9:97">
      <c r="I89" s="24">
        <f t="shared" si="29"/>
        <v>0</v>
      </c>
      <c r="J89" s="24">
        <f t="shared" si="30"/>
        <v>0</v>
      </c>
      <c r="M89" s="24"/>
      <c r="N89" s="24"/>
      <c r="O89" s="24"/>
      <c r="P89" s="24"/>
      <c r="Q89" s="24"/>
      <c r="R89" s="24"/>
      <c r="S89" s="24">
        <f t="shared" si="31"/>
        <v>0</v>
      </c>
      <c r="T89" s="24">
        <f t="shared" si="28"/>
        <v>0</v>
      </c>
      <c r="W89" s="24"/>
      <c r="X89" s="24"/>
      <c r="Y89" s="24"/>
      <c r="Z89" s="24"/>
      <c r="AA89" s="24"/>
      <c r="AB89" s="24"/>
      <c r="AC89" s="24">
        <f t="shared" si="32"/>
        <v>0</v>
      </c>
      <c r="AD89" s="24">
        <f t="shared" si="33"/>
        <v>0</v>
      </c>
      <c r="AG89" s="24"/>
      <c r="AH89" s="24"/>
      <c r="AI89" s="24"/>
      <c r="AJ89" s="24"/>
      <c r="AK89" s="24"/>
      <c r="AL89" s="24"/>
      <c r="AM89" s="24">
        <f t="shared" si="34"/>
        <v>0</v>
      </c>
      <c r="AN89" s="24">
        <f t="shared" si="25"/>
        <v>0</v>
      </c>
      <c r="AQ89" s="24"/>
      <c r="AR89" s="24"/>
      <c r="AS89" s="24"/>
      <c r="AT89" s="24"/>
      <c r="AU89" s="24"/>
      <c r="AV89" s="24"/>
      <c r="AW89" s="24">
        <f t="shared" si="35"/>
        <v>0</v>
      </c>
      <c r="AX89" s="24">
        <f t="shared" si="36"/>
        <v>0</v>
      </c>
      <c r="BA89" s="24"/>
      <c r="BB89" s="24"/>
      <c r="BC89" s="24"/>
      <c r="BD89" s="24"/>
      <c r="BE89" s="24"/>
      <c r="BF89" s="24"/>
      <c r="BG89" s="24">
        <f t="shared" si="37"/>
        <v>0</v>
      </c>
      <c r="BH89" s="24">
        <f t="shared" si="38"/>
        <v>0</v>
      </c>
      <c r="BK89" s="24"/>
      <c r="BL89" s="24"/>
      <c r="BM89" s="24"/>
      <c r="BN89" s="24"/>
      <c r="BO89" s="24"/>
      <c r="BP89" s="24"/>
      <c r="BQ89" s="24">
        <f t="shared" si="39"/>
        <v>0</v>
      </c>
      <c r="BR89" s="24">
        <f t="shared" si="40"/>
        <v>0</v>
      </c>
      <c r="BU89" s="24"/>
      <c r="BV89" s="24"/>
      <c r="BW89" s="24"/>
      <c r="BX89" s="24"/>
      <c r="BY89" s="24"/>
      <c r="BZ89" s="24"/>
      <c r="CA89" s="24">
        <f t="shared" si="41"/>
        <v>0</v>
      </c>
      <c r="CB89" s="24">
        <f t="shared" si="42"/>
        <v>0</v>
      </c>
      <c r="CC89" s="24"/>
      <c r="CE89" s="24">
        <f t="shared" si="43"/>
        <v>0</v>
      </c>
      <c r="CG89" s="24">
        <f t="shared" si="44"/>
        <v>0</v>
      </c>
      <c r="CI89" s="24">
        <f t="shared" si="45"/>
        <v>0</v>
      </c>
      <c r="CK89" s="24">
        <f t="shared" si="46"/>
        <v>0</v>
      </c>
      <c r="CM89" s="24">
        <f t="shared" si="47"/>
        <v>0</v>
      </c>
      <c r="CO89" s="24">
        <f t="shared" si="48"/>
        <v>0</v>
      </c>
      <c r="CQ89" s="24">
        <f t="shared" si="49"/>
        <v>0</v>
      </c>
      <c r="CS89" s="24">
        <f t="shared" si="50"/>
        <v>0</v>
      </c>
    </row>
    <row r="90" spans="9:97">
      <c r="I90" s="24">
        <f t="shared" si="29"/>
        <v>0</v>
      </c>
      <c r="J90" s="24">
        <f t="shared" si="30"/>
        <v>0</v>
      </c>
      <c r="M90" s="24"/>
      <c r="N90" s="24"/>
      <c r="O90" s="24"/>
      <c r="P90" s="24"/>
      <c r="Q90" s="24"/>
      <c r="R90" s="24"/>
      <c r="S90" s="24">
        <f t="shared" si="31"/>
        <v>0</v>
      </c>
      <c r="T90" s="24">
        <f t="shared" si="28"/>
        <v>0</v>
      </c>
      <c r="W90" s="24"/>
      <c r="X90" s="24"/>
      <c r="Y90" s="24"/>
      <c r="Z90" s="24"/>
      <c r="AA90" s="24"/>
      <c r="AB90" s="24"/>
      <c r="AC90" s="24">
        <f t="shared" si="32"/>
        <v>0</v>
      </c>
      <c r="AD90" s="24">
        <f t="shared" si="33"/>
        <v>0</v>
      </c>
      <c r="AG90" s="24"/>
      <c r="AH90" s="24"/>
      <c r="AI90" s="24"/>
      <c r="AJ90" s="24"/>
      <c r="AK90" s="24"/>
      <c r="AL90" s="24"/>
      <c r="AM90" s="24">
        <f t="shared" si="34"/>
        <v>0</v>
      </c>
      <c r="AN90" s="24">
        <f t="shared" ref="AN90:AN153" si="51">IF(AJ90&lt;AG90-AH90,AG90-AH90-AJ90,0)</f>
        <v>0</v>
      </c>
      <c r="AQ90" s="24"/>
      <c r="AR90" s="24"/>
      <c r="AS90" s="24"/>
      <c r="AT90" s="24"/>
      <c r="AU90" s="24"/>
      <c r="AV90" s="24"/>
      <c r="AW90" s="24">
        <f t="shared" si="35"/>
        <v>0</v>
      </c>
      <c r="AX90" s="24">
        <f t="shared" si="36"/>
        <v>0</v>
      </c>
      <c r="BA90" s="24"/>
      <c r="BB90" s="24"/>
      <c r="BC90" s="24"/>
      <c r="BD90" s="24"/>
      <c r="BE90" s="24"/>
      <c r="BF90" s="24"/>
      <c r="BG90" s="24">
        <f t="shared" si="37"/>
        <v>0</v>
      </c>
      <c r="BH90" s="24">
        <f t="shared" si="38"/>
        <v>0</v>
      </c>
      <c r="BK90" s="24"/>
      <c r="BL90" s="24"/>
      <c r="BM90" s="24"/>
      <c r="BN90" s="24"/>
      <c r="BO90" s="24"/>
      <c r="BP90" s="24"/>
      <c r="BQ90" s="24">
        <f t="shared" si="39"/>
        <v>0</v>
      </c>
      <c r="BR90" s="24">
        <f t="shared" si="40"/>
        <v>0</v>
      </c>
      <c r="BU90" s="24"/>
      <c r="BV90" s="24"/>
      <c r="BW90" s="24"/>
      <c r="BX90" s="24"/>
      <c r="BY90" s="24"/>
      <c r="BZ90" s="24"/>
      <c r="CA90" s="24">
        <f t="shared" si="41"/>
        <v>0</v>
      </c>
      <c r="CB90" s="24">
        <f t="shared" si="42"/>
        <v>0</v>
      </c>
      <c r="CC90" s="24"/>
      <c r="CE90" s="24">
        <f t="shared" si="43"/>
        <v>0</v>
      </c>
      <c r="CG90" s="24">
        <f t="shared" si="44"/>
        <v>0</v>
      </c>
      <c r="CI90" s="24">
        <f t="shared" si="45"/>
        <v>0</v>
      </c>
      <c r="CK90" s="24">
        <f t="shared" si="46"/>
        <v>0</v>
      </c>
      <c r="CM90" s="24">
        <f t="shared" si="47"/>
        <v>0</v>
      </c>
      <c r="CO90" s="24">
        <f t="shared" si="48"/>
        <v>0</v>
      </c>
      <c r="CQ90" s="24">
        <f t="shared" si="49"/>
        <v>0</v>
      </c>
      <c r="CS90" s="24">
        <f t="shared" si="50"/>
        <v>0</v>
      </c>
    </row>
    <row r="91" spans="9:97">
      <c r="I91" s="24">
        <f t="shared" si="29"/>
        <v>0</v>
      </c>
      <c r="J91" s="24">
        <f t="shared" si="30"/>
        <v>0</v>
      </c>
      <c r="M91" s="24"/>
      <c r="N91" s="24"/>
      <c r="O91" s="24"/>
      <c r="P91" s="24"/>
      <c r="Q91" s="24"/>
      <c r="R91" s="24"/>
      <c r="S91" s="24">
        <f t="shared" si="31"/>
        <v>0</v>
      </c>
      <c r="T91" s="24">
        <f t="shared" si="28"/>
        <v>0</v>
      </c>
      <c r="W91" s="24"/>
      <c r="X91" s="24"/>
      <c r="Y91" s="24"/>
      <c r="Z91" s="24"/>
      <c r="AA91" s="24"/>
      <c r="AB91" s="24"/>
      <c r="AC91" s="24">
        <f t="shared" si="32"/>
        <v>0</v>
      </c>
      <c r="AD91" s="24">
        <f t="shared" si="33"/>
        <v>0</v>
      </c>
      <c r="AG91" s="24"/>
      <c r="AH91" s="24"/>
      <c r="AI91" s="24"/>
      <c r="AJ91" s="24"/>
      <c r="AK91" s="24"/>
      <c r="AL91" s="24"/>
      <c r="AM91" s="24">
        <f t="shared" si="34"/>
        <v>0</v>
      </c>
      <c r="AN91" s="24">
        <f t="shared" si="51"/>
        <v>0</v>
      </c>
      <c r="AQ91" s="24"/>
      <c r="AR91" s="24"/>
      <c r="AS91" s="24"/>
      <c r="AT91" s="24"/>
      <c r="AU91" s="24"/>
      <c r="AV91" s="24"/>
      <c r="AW91" s="24">
        <f t="shared" si="35"/>
        <v>0</v>
      </c>
      <c r="AX91" s="24">
        <f t="shared" si="36"/>
        <v>0</v>
      </c>
      <c r="BA91" s="24"/>
      <c r="BB91" s="24"/>
      <c r="BC91" s="24"/>
      <c r="BD91" s="24"/>
      <c r="BE91" s="24"/>
      <c r="BF91" s="24"/>
      <c r="BG91" s="24">
        <f t="shared" si="37"/>
        <v>0</v>
      </c>
      <c r="BH91" s="24">
        <f t="shared" si="38"/>
        <v>0</v>
      </c>
      <c r="BK91" s="24"/>
      <c r="BL91" s="24"/>
      <c r="BM91" s="24"/>
      <c r="BN91" s="24"/>
      <c r="BO91" s="24"/>
      <c r="BP91" s="24"/>
      <c r="BQ91" s="24">
        <f t="shared" si="39"/>
        <v>0</v>
      </c>
      <c r="BR91" s="24">
        <f t="shared" si="40"/>
        <v>0</v>
      </c>
      <c r="BU91" s="24"/>
      <c r="BV91" s="24"/>
      <c r="BW91" s="24"/>
      <c r="BX91" s="24"/>
      <c r="BY91" s="24"/>
      <c r="BZ91" s="24"/>
      <c r="CA91" s="24">
        <f t="shared" si="41"/>
        <v>0</v>
      </c>
      <c r="CB91" s="24">
        <f t="shared" si="42"/>
        <v>0</v>
      </c>
      <c r="CC91" s="24"/>
      <c r="CE91" s="24">
        <f t="shared" si="43"/>
        <v>0</v>
      </c>
      <c r="CG91" s="24">
        <f t="shared" si="44"/>
        <v>0</v>
      </c>
      <c r="CI91" s="24">
        <f t="shared" si="45"/>
        <v>0</v>
      </c>
      <c r="CK91" s="24">
        <f t="shared" si="46"/>
        <v>0</v>
      </c>
      <c r="CM91" s="24">
        <f t="shared" si="47"/>
        <v>0</v>
      </c>
      <c r="CO91" s="24">
        <f t="shared" si="48"/>
        <v>0</v>
      </c>
      <c r="CQ91" s="24">
        <f t="shared" si="49"/>
        <v>0</v>
      </c>
      <c r="CS91" s="24">
        <f t="shared" si="50"/>
        <v>0</v>
      </c>
    </row>
    <row r="92" spans="9:97">
      <c r="I92" s="24">
        <f t="shared" si="29"/>
        <v>0</v>
      </c>
      <c r="J92" s="24">
        <f t="shared" si="30"/>
        <v>0</v>
      </c>
      <c r="M92" s="24"/>
      <c r="N92" s="24"/>
      <c r="O92" s="24"/>
      <c r="P92" s="24"/>
      <c r="Q92" s="24"/>
      <c r="R92" s="24"/>
      <c r="S92" s="24">
        <f t="shared" si="31"/>
        <v>0</v>
      </c>
      <c r="T92" s="24">
        <f t="shared" si="28"/>
        <v>0</v>
      </c>
      <c r="W92" s="24"/>
      <c r="X92" s="24"/>
      <c r="Y92" s="24"/>
      <c r="Z92" s="24"/>
      <c r="AA92" s="24"/>
      <c r="AB92" s="24"/>
      <c r="AC92" s="24">
        <f t="shared" si="32"/>
        <v>0</v>
      </c>
      <c r="AD92" s="24">
        <f t="shared" si="33"/>
        <v>0</v>
      </c>
      <c r="AG92" s="24"/>
      <c r="AH92" s="24"/>
      <c r="AI92" s="24"/>
      <c r="AJ92" s="24"/>
      <c r="AK92" s="24"/>
      <c r="AL92" s="24"/>
      <c r="AM92" s="24">
        <f t="shared" si="34"/>
        <v>0</v>
      </c>
      <c r="AN92" s="24">
        <f t="shared" si="51"/>
        <v>0</v>
      </c>
      <c r="AQ92" s="24"/>
      <c r="AR92" s="24"/>
      <c r="AS92" s="24"/>
      <c r="AT92" s="24"/>
      <c r="AU92" s="24"/>
      <c r="AV92" s="24"/>
      <c r="AW92" s="24">
        <f t="shared" si="35"/>
        <v>0</v>
      </c>
      <c r="AX92" s="24">
        <f t="shared" si="36"/>
        <v>0</v>
      </c>
      <c r="BA92" s="24"/>
      <c r="BB92" s="24"/>
      <c r="BC92" s="24"/>
      <c r="BD92" s="24"/>
      <c r="BE92" s="24"/>
      <c r="BF92" s="24"/>
      <c r="BG92" s="24">
        <f t="shared" si="37"/>
        <v>0</v>
      </c>
      <c r="BH92" s="24">
        <f t="shared" si="38"/>
        <v>0</v>
      </c>
      <c r="BK92" s="24"/>
      <c r="BL92" s="24"/>
      <c r="BM92" s="24"/>
      <c r="BN92" s="24"/>
      <c r="BO92" s="24"/>
      <c r="BP92" s="24"/>
      <c r="BQ92" s="24">
        <f t="shared" si="39"/>
        <v>0</v>
      </c>
      <c r="BR92" s="24">
        <f t="shared" si="40"/>
        <v>0</v>
      </c>
      <c r="BU92" s="24"/>
      <c r="BV92" s="24"/>
      <c r="BW92" s="24"/>
      <c r="BX92" s="24"/>
      <c r="BY92" s="24"/>
      <c r="BZ92" s="24"/>
      <c r="CA92" s="24">
        <f t="shared" si="41"/>
        <v>0</v>
      </c>
      <c r="CB92" s="24">
        <f t="shared" si="42"/>
        <v>0</v>
      </c>
      <c r="CC92" s="24"/>
      <c r="CE92" s="24">
        <f t="shared" si="43"/>
        <v>0</v>
      </c>
      <c r="CG92" s="24">
        <f t="shared" si="44"/>
        <v>0</v>
      </c>
      <c r="CI92" s="24">
        <f t="shared" si="45"/>
        <v>0</v>
      </c>
      <c r="CK92" s="24">
        <f t="shared" si="46"/>
        <v>0</v>
      </c>
      <c r="CM92" s="24">
        <f t="shared" si="47"/>
        <v>0</v>
      </c>
      <c r="CO92" s="24">
        <f t="shared" si="48"/>
        <v>0</v>
      </c>
      <c r="CQ92" s="24">
        <f t="shared" si="49"/>
        <v>0</v>
      </c>
      <c r="CS92" s="24">
        <f t="shared" si="50"/>
        <v>0</v>
      </c>
    </row>
    <row r="93" spans="9:97">
      <c r="I93" s="24">
        <f t="shared" si="29"/>
        <v>0</v>
      </c>
      <c r="J93" s="24">
        <f t="shared" si="30"/>
        <v>0</v>
      </c>
      <c r="M93" s="24"/>
      <c r="N93" s="24"/>
      <c r="O93" s="24"/>
      <c r="P93" s="24"/>
      <c r="Q93" s="24"/>
      <c r="R93" s="24"/>
      <c r="S93" s="24">
        <f t="shared" si="31"/>
        <v>0</v>
      </c>
      <c r="T93" s="24">
        <f t="shared" si="28"/>
        <v>0</v>
      </c>
      <c r="W93" s="24"/>
      <c r="X93" s="24"/>
      <c r="Y93" s="24"/>
      <c r="Z93" s="24"/>
      <c r="AA93" s="24"/>
      <c r="AB93" s="24"/>
      <c r="AC93" s="24">
        <f t="shared" si="32"/>
        <v>0</v>
      </c>
      <c r="AD93" s="24">
        <f t="shared" si="33"/>
        <v>0</v>
      </c>
      <c r="AG93" s="24"/>
      <c r="AH93" s="24"/>
      <c r="AI93" s="24"/>
      <c r="AJ93" s="24"/>
      <c r="AK93" s="24"/>
      <c r="AL93" s="24"/>
      <c r="AM93" s="24">
        <f t="shared" si="34"/>
        <v>0</v>
      </c>
      <c r="AN93" s="24">
        <f t="shared" si="51"/>
        <v>0</v>
      </c>
      <c r="AQ93" s="24"/>
      <c r="AR93" s="24"/>
      <c r="AS93" s="24"/>
      <c r="AT93" s="24"/>
      <c r="AU93" s="24"/>
      <c r="AV93" s="24"/>
      <c r="AW93" s="24">
        <f t="shared" si="35"/>
        <v>0</v>
      </c>
      <c r="AX93" s="24">
        <f t="shared" si="36"/>
        <v>0</v>
      </c>
      <c r="BA93" s="24"/>
      <c r="BB93" s="24"/>
      <c r="BC93" s="24"/>
      <c r="BD93" s="24"/>
      <c r="BE93" s="24"/>
      <c r="BF93" s="24"/>
      <c r="BG93" s="24">
        <f t="shared" si="37"/>
        <v>0</v>
      </c>
      <c r="BH93" s="24">
        <f t="shared" si="38"/>
        <v>0</v>
      </c>
      <c r="BK93" s="24"/>
      <c r="BL93" s="24"/>
      <c r="BM93" s="24"/>
      <c r="BN93" s="24"/>
      <c r="BO93" s="24"/>
      <c r="BP93" s="24"/>
      <c r="BQ93" s="24">
        <f t="shared" si="39"/>
        <v>0</v>
      </c>
      <c r="BR93" s="24">
        <f t="shared" si="40"/>
        <v>0</v>
      </c>
      <c r="BU93" s="24"/>
      <c r="BV93" s="24"/>
      <c r="BW93" s="24"/>
      <c r="BX93" s="24"/>
      <c r="BY93" s="24"/>
      <c r="BZ93" s="24"/>
      <c r="CA93" s="24">
        <f t="shared" si="41"/>
        <v>0</v>
      </c>
      <c r="CB93" s="24">
        <f t="shared" si="42"/>
        <v>0</v>
      </c>
      <c r="CC93" s="24"/>
      <c r="CE93" s="24">
        <f t="shared" si="43"/>
        <v>0</v>
      </c>
      <c r="CG93" s="24">
        <f t="shared" si="44"/>
        <v>0</v>
      </c>
      <c r="CI93" s="24">
        <f t="shared" si="45"/>
        <v>0</v>
      </c>
      <c r="CK93" s="24">
        <f t="shared" si="46"/>
        <v>0</v>
      </c>
      <c r="CM93" s="24">
        <f t="shared" si="47"/>
        <v>0</v>
      </c>
      <c r="CO93" s="24">
        <f t="shared" si="48"/>
        <v>0</v>
      </c>
      <c r="CQ93" s="24">
        <f t="shared" si="49"/>
        <v>0</v>
      </c>
      <c r="CS93" s="24">
        <f t="shared" si="50"/>
        <v>0</v>
      </c>
    </row>
    <row r="94" spans="9:97">
      <c r="I94" s="24">
        <f t="shared" si="29"/>
        <v>0</v>
      </c>
      <c r="J94" s="24">
        <f t="shared" si="30"/>
        <v>0</v>
      </c>
      <c r="M94" s="24"/>
      <c r="N94" s="24"/>
      <c r="O94" s="24"/>
      <c r="P94" s="24"/>
      <c r="Q94" s="24"/>
      <c r="R94" s="24"/>
      <c r="S94" s="24">
        <f t="shared" si="31"/>
        <v>0</v>
      </c>
      <c r="T94" s="24">
        <f t="shared" si="28"/>
        <v>0</v>
      </c>
      <c r="W94" s="24"/>
      <c r="X94" s="24"/>
      <c r="Y94" s="24"/>
      <c r="Z94" s="24"/>
      <c r="AA94" s="24"/>
      <c r="AB94" s="24"/>
      <c r="AC94" s="24">
        <f t="shared" si="32"/>
        <v>0</v>
      </c>
      <c r="AD94" s="24">
        <f t="shared" si="33"/>
        <v>0</v>
      </c>
      <c r="AG94" s="24"/>
      <c r="AH94" s="24"/>
      <c r="AI94" s="24"/>
      <c r="AJ94" s="24"/>
      <c r="AK94" s="24"/>
      <c r="AL94" s="24"/>
      <c r="AM94" s="24">
        <f t="shared" si="34"/>
        <v>0</v>
      </c>
      <c r="AN94" s="24">
        <f t="shared" si="51"/>
        <v>0</v>
      </c>
      <c r="AQ94" s="24"/>
      <c r="AR94" s="24"/>
      <c r="AS94" s="24"/>
      <c r="AT94" s="24"/>
      <c r="AU94" s="24"/>
      <c r="AV94" s="24"/>
      <c r="AW94" s="24">
        <f t="shared" si="35"/>
        <v>0</v>
      </c>
      <c r="AX94" s="24">
        <f t="shared" si="36"/>
        <v>0</v>
      </c>
      <c r="BA94" s="24"/>
      <c r="BB94" s="24"/>
      <c r="BC94" s="24"/>
      <c r="BD94" s="24"/>
      <c r="BE94" s="24"/>
      <c r="BF94" s="24"/>
      <c r="BG94" s="24">
        <f t="shared" si="37"/>
        <v>0</v>
      </c>
      <c r="BH94" s="24">
        <f t="shared" si="38"/>
        <v>0</v>
      </c>
      <c r="BK94" s="24"/>
      <c r="BL94" s="24"/>
      <c r="BM94" s="24"/>
      <c r="BN94" s="24"/>
      <c r="BO94" s="24"/>
      <c r="BP94" s="24"/>
      <c r="BQ94" s="24">
        <f t="shared" si="39"/>
        <v>0</v>
      </c>
      <c r="BR94" s="24">
        <f t="shared" si="40"/>
        <v>0</v>
      </c>
      <c r="BU94" s="24"/>
      <c r="BV94" s="24"/>
      <c r="BW94" s="24"/>
      <c r="BX94" s="24"/>
      <c r="BY94" s="24"/>
      <c r="BZ94" s="24"/>
      <c r="CA94" s="24">
        <f t="shared" si="41"/>
        <v>0</v>
      </c>
      <c r="CB94" s="24">
        <f t="shared" si="42"/>
        <v>0</v>
      </c>
      <c r="CC94" s="24"/>
      <c r="CE94" s="24">
        <f t="shared" si="43"/>
        <v>0</v>
      </c>
      <c r="CG94" s="24">
        <f t="shared" si="44"/>
        <v>0</v>
      </c>
      <c r="CI94" s="24">
        <f t="shared" si="45"/>
        <v>0</v>
      </c>
      <c r="CK94" s="24">
        <f t="shared" si="46"/>
        <v>0</v>
      </c>
      <c r="CM94" s="24">
        <f t="shared" si="47"/>
        <v>0</v>
      </c>
      <c r="CO94" s="24">
        <f t="shared" si="48"/>
        <v>0</v>
      </c>
      <c r="CQ94" s="24">
        <f t="shared" si="49"/>
        <v>0</v>
      </c>
      <c r="CS94" s="24">
        <f t="shared" si="50"/>
        <v>0</v>
      </c>
    </row>
    <row r="95" spans="9:97">
      <c r="I95" s="24">
        <f t="shared" si="29"/>
        <v>0</v>
      </c>
      <c r="J95" s="24">
        <f t="shared" si="30"/>
        <v>0</v>
      </c>
      <c r="M95" s="24"/>
      <c r="N95" s="24"/>
      <c r="O95" s="24"/>
      <c r="P95" s="24"/>
      <c r="Q95" s="24"/>
      <c r="R95" s="24"/>
      <c r="S95" s="24">
        <f t="shared" si="31"/>
        <v>0</v>
      </c>
      <c r="T95" s="24">
        <f t="shared" si="28"/>
        <v>0</v>
      </c>
      <c r="W95" s="24"/>
      <c r="X95" s="24"/>
      <c r="Y95" s="24"/>
      <c r="Z95" s="24"/>
      <c r="AA95" s="24"/>
      <c r="AB95" s="24"/>
      <c r="AC95" s="24">
        <f t="shared" si="32"/>
        <v>0</v>
      </c>
      <c r="AD95" s="24">
        <f t="shared" si="33"/>
        <v>0</v>
      </c>
      <c r="AG95" s="24"/>
      <c r="AH95" s="24"/>
      <c r="AI95" s="24"/>
      <c r="AJ95" s="24"/>
      <c r="AK95" s="24"/>
      <c r="AL95" s="24"/>
      <c r="AM95" s="24">
        <f t="shared" si="34"/>
        <v>0</v>
      </c>
      <c r="AN95" s="24">
        <f t="shared" si="51"/>
        <v>0</v>
      </c>
      <c r="AQ95" s="24"/>
      <c r="AR95" s="24"/>
      <c r="AS95" s="24"/>
      <c r="AT95" s="24"/>
      <c r="AU95" s="24"/>
      <c r="AV95" s="24"/>
      <c r="AW95" s="24">
        <f t="shared" si="35"/>
        <v>0</v>
      </c>
      <c r="AX95" s="24">
        <f t="shared" si="36"/>
        <v>0</v>
      </c>
      <c r="BA95" s="24"/>
      <c r="BB95" s="24"/>
      <c r="BC95" s="24"/>
      <c r="BD95" s="24"/>
      <c r="BE95" s="24"/>
      <c r="BF95" s="24"/>
      <c r="BG95" s="24">
        <f t="shared" si="37"/>
        <v>0</v>
      </c>
      <c r="BH95" s="24">
        <f t="shared" si="38"/>
        <v>0</v>
      </c>
      <c r="BK95" s="24"/>
      <c r="BL95" s="24"/>
      <c r="BM95" s="24"/>
      <c r="BN95" s="24"/>
      <c r="BO95" s="24"/>
      <c r="BP95" s="24"/>
      <c r="BQ95" s="24">
        <f t="shared" si="39"/>
        <v>0</v>
      </c>
      <c r="BR95" s="24">
        <f t="shared" si="40"/>
        <v>0</v>
      </c>
      <c r="BU95" s="24"/>
      <c r="BV95" s="24"/>
      <c r="BW95" s="24"/>
      <c r="BX95" s="24"/>
      <c r="BY95" s="24"/>
      <c r="BZ95" s="24"/>
      <c r="CA95" s="24">
        <f t="shared" si="41"/>
        <v>0</v>
      </c>
      <c r="CB95" s="24">
        <f t="shared" si="42"/>
        <v>0</v>
      </c>
      <c r="CC95" s="24"/>
      <c r="CE95" s="24">
        <f t="shared" si="43"/>
        <v>0</v>
      </c>
      <c r="CG95" s="24">
        <f t="shared" si="44"/>
        <v>0</v>
      </c>
      <c r="CI95" s="24">
        <f t="shared" si="45"/>
        <v>0</v>
      </c>
      <c r="CK95" s="24">
        <f t="shared" si="46"/>
        <v>0</v>
      </c>
      <c r="CM95" s="24">
        <f t="shared" si="47"/>
        <v>0</v>
      </c>
      <c r="CO95" s="24">
        <f t="shared" si="48"/>
        <v>0</v>
      </c>
      <c r="CQ95" s="24">
        <f t="shared" si="49"/>
        <v>0</v>
      </c>
      <c r="CS95" s="24">
        <f t="shared" si="50"/>
        <v>0</v>
      </c>
    </row>
    <row r="96" spans="9:97">
      <c r="I96" s="24">
        <f t="shared" si="29"/>
        <v>0</v>
      </c>
      <c r="J96" s="24">
        <f t="shared" si="30"/>
        <v>0</v>
      </c>
      <c r="M96" s="24"/>
      <c r="N96" s="24"/>
      <c r="O96" s="24"/>
      <c r="P96" s="24"/>
      <c r="Q96" s="24"/>
      <c r="R96" s="24"/>
      <c r="S96" s="24">
        <f t="shared" si="31"/>
        <v>0</v>
      </c>
      <c r="T96" s="24">
        <f t="shared" si="28"/>
        <v>0</v>
      </c>
      <c r="W96" s="24"/>
      <c r="X96" s="24"/>
      <c r="Y96" s="24"/>
      <c r="Z96" s="24"/>
      <c r="AA96" s="24"/>
      <c r="AB96" s="24"/>
      <c r="AC96" s="24">
        <f t="shared" si="32"/>
        <v>0</v>
      </c>
      <c r="AD96" s="24">
        <f t="shared" si="33"/>
        <v>0</v>
      </c>
      <c r="AG96" s="24"/>
      <c r="AH96" s="24"/>
      <c r="AI96" s="24"/>
      <c r="AJ96" s="24"/>
      <c r="AK96" s="24"/>
      <c r="AL96" s="24"/>
      <c r="AM96" s="24">
        <f t="shared" si="34"/>
        <v>0</v>
      </c>
      <c r="AN96" s="24">
        <f t="shared" si="51"/>
        <v>0</v>
      </c>
      <c r="AQ96" s="24"/>
      <c r="AR96" s="24"/>
      <c r="AS96" s="24"/>
      <c r="AT96" s="24"/>
      <c r="AU96" s="24"/>
      <c r="AV96" s="24"/>
      <c r="AW96" s="24">
        <f t="shared" si="35"/>
        <v>0</v>
      </c>
      <c r="AX96" s="24">
        <f t="shared" si="36"/>
        <v>0</v>
      </c>
      <c r="BA96" s="24"/>
      <c r="BB96" s="24"/>
      <c r="BC96" s="24"/>
      <c r="BD96" s="24"/>
      <c r="BE96" s="24"/>
      <c r="BF96" s="24"/>
      <c r="BG96" s="24">
        <f t="shared" si="37"/>
        <v>0</v>
      </c>
      <c r="BH96" s="24">
        <f t="shared" si="38"/>
        <v>0</v>
      </c>
      <c r="BK96" s="24"/>
      <c r="BL96" s="24"/>
      <c r="BM96" s="24"/>
      <c r="BN96" s="24"/>
      <c r="BO96" s="24"/>
      <c r="BP96" s="24"/>
      <c r="BQ96" s="24">
        <f t="shared" si="39"/>
        <v>0</v>
      </c>
      <c r="BR96" s="24">
        <f t="shared" si="40"/>
        <v>0</v>
      </c>
      <c r="BU96" s="24"/>
      <c r="BV96" s="24"/>
      <c r="BW96" s="24"/>
      <c r="BX96" s="24"/>
      <c r="BY96" s="24"/>
      <c r="BZ96" s="24"/>
      <c r="CA96" s="24">
        <f t="shared" si="41"/>
        <v>0</v>
      </c>
      <c r="CB96" s="24">
        <f t="shared" si="42"/>
        <v>0</v>
      </c>
      <c r="CC96" s="24"/>
      <c r="CE96" s="24">
        <f t="shared" si="43"/>
        <v>0</v>
      </c>
      <c r="CG96" s="24">
        <f t="shared" si="44"/>
        <v>0</v>
      </c>
      <c r="CI96" s="24">
        <f t="shared" si="45"/>
        <v>0</v>
      </c>
      <c r="CK96" s="24">
        <f t="shared" si="46"/>
        <v>0</v>
      </c>
      <c r="CM96" s="24">
        <f t="shared" si="47"/>
        <v>0</v>
      </c>
      <c r="CO96" s="24">
        <f t="shared" si="48"/>
        <v>0</v>
      </c>
      <c r="CQ96" s="24">
        <f t="shared" si="49"/>
        <v>0</v>
      </c>
      <c r="CS96" s="24">
        <f t="shared" si="50"/>
        <v>0</v>
      </c>
    </row>
    <row r="97" spans="9:97">
      <c r="I97" s="24">
        <f t="shared" si="29"/>
        <v>0</v>
      </c>
      <c r="J97" s="24">
        <f t="shared" si="30"/>
        <v>0</v>
      </c>
      <c r="M97" s="24"/>
      <c r="N97" s="24"/>
      <c r="O97" s="24"/>
      <c r="P97" s="24"/>
      <c r="Q97" s="24"/>
      <c r="R97" s="24"/>
      <c r="S97" s="24">
        <f t="shared" si="31"/>
        <v>0</v>
      </c>
      <c r="T97" s="24">
        <f t="shared" si="28"/>
        <v>0</v>
      </c>
      <c r="W97" s="24"/>
      <c r="X97" s="24"/>
      <c r="Y97" s="24"/>
      <c r="Z97" s="24"/>
      <c r="AA97" s="24"/>
      <c r="AB97" s="24"/>
      <c r="AC97" s="24">
        <f t="shared" si="32"/>
        <v>0</v>
      </c>
      <c r="AD97" s="24">
        <f t="shared" si="33"/>
        <v>0</v>
      </c>
      <c r="AG97" s="24"/>
      <c r="AH97" s="24"/>
      <c r="AI97" s="24"/>
      <c r="AJ97" s="24"/>
      <c r="AK97" s="24"/>
      <c r="AL97" s="24"/>
      <c r="AM97" s="24">
        <f t="shared" si="34"/>
        <v>0</v>
      </c>
      <c r="AN97" s="24">
        <f t="shared" si="51"/>
        <v>0</v>
      </c>
      <c r="AQ97" s="24"/>
      <c r="AR97" s="24"/>
      <c r="AS97" s="24"/>
      <c r="AT97" s="24"/>
      <c r="AU97" s="24"/>
      <c r="AV97" s="24"/>
      <c r="AW97" s="24">
        <f t="shared" si="35"/>
        <v>0</v>
      </c>
      <c r="AX97" s="24">
        <f t="shared" si="36"/>
        <v>0</v>
      </c>
      <c r="BA97" s="24"/>
      <c r="BB97" s="24"/>
      <c r="BC97" s="24"/>
      <c r="BD97" s="24"/>
      <c r="BE97" s="24"/>
      <c r="BF97" s="24"/>
      <c r="BG97" s="24">
        <f t="shared" si="37"/>
        <v>0</v>
      </c>
      <c r="BH97" s="24">
        <f t="shared" si="38"/>
        <v>0</v>
      </c>
      <c r="BK97" s="24"/>
      <c r="BL97" s="24"/>
      <c r="BM97" s="24"/>
      <c r="BN97" s="24"/>
      <c r="BO97" s="24"/>
      <c r="BP97" s="24"/>
      <c r="BQ97" s="24">
        <f t="shared" si="39"/>
        <v>0</v>
      </c>
      <c r="BR97" s="24">
        <f t="shared" si="40"/>
        <v>0</v>
      </c>
      <c r="BU97" s="24"/>
      <c r="BV97" s="24"/>
      <c r="BW97" s="24"/>
      <c r="BX97" s="24"/>
      <c r="BY97" s="24"/>
      <c r="BZ97" s="24"/>
      <c r="CA97" s="24">
        <f t="shared" si="41"/>
        <v>0</v>
      </c>
      <c r="CB97" s="24">
        <f t="shared" si="42"/>
        <v>0</v>
      </c>
      <c r="CC97" s="24"/>
      <c r="CE97" s="24">
        <f t="shared" si="43"/>
        <v>0</v>
      </c>
      <c r="CG97" s="24">
        <f t="shared" si="44"/>
        <v>0</v>
      </c>
      <c r="CI97" s="24">
        <f t="shared" si="45"/>
        <v>0</v>
      </c>
      <c r="CK97" s="24">
        <f t="shared" si="46"/>
        <v>0</v>
      </c>
      <c r="CM97" s="24">
        <f t="shared" si="47"/>
        <v>0</v>
      </c>
      <c r="CO97" s="24">
        <f t="shared" si="48"/>
        <v>0</v>
      </c>
      <c r="CQ97" s="24">
        <f t="shared" si="49"/>
        <v>0</v>
      </c>
      <c r="CS97" s="24">
        <f t="shared" si="50"/>
        <v>0</v>
      </c>
    </row>
    <row r="98" spans="9:97">
      <c r="I98" s="24">
        <f t="shared" si="29"/>
        <v>0</v>
      </c>
      <c r="J98" s="24">
        <f t="shared" si="30"/>
        <v>0</v>
      </c>
      <c r="M98" s="24"/>
      <c r="N98" s="24"/>
      <c r="O98" s="24"/>
      <c r="P98" s="24"/>
      <c r="Q98" s="24"/>
      <c r="R98" s="24"/>
      <c r="S98" s="24">
        <f t="shared" si="31"/>
        <v>0</v>
      </c>
      <c r="T98" s="24">
        <f t="shared" si="28"/>
        <v>0</v>
      </c>
      <c r="W98" s="24"/>
      <c r="X98" s="24"/>
      <c r="Y98" s="24"/>
      <c r="Z98" s="24"/>
      <c r="AA98" s="24"/>
      <c r="AB98" s="24"/>
      <c r="AC98" s="24">
        <f t="shared" si="32"/>
        <v>0</v>
      </c>
      <c r="AD98" s="24">
        <f t="shared" si="33"/>
        <v>0</v>
      </c>
      <c r="AG98" s="24"/>
      <c r="AH98" s="24"/>
      <c r="AI98" s="24"/>
      <c r="AJ98" s="24"/>
      <c r="AK98" s="24"/>
      <c r="AL98" s="24"/>
      <c r="AM98" s="24">
        <f t="shared" si="34"/>
        <v>0</v>
      </c>
      <c r="AN98" s="24">
        <f t="shared" si="51"/>
        <v>0</v>
      </c>
      <c r="AQ98" s="24"/>
      <c r="AR98" s="24"/>
      <c r="AS98" s="24"/>
      <c r="AT98" s="24"/>
      <c r="AU98" s="24"/>
      <c r="AV98" s="24"/>
      <c r="AW98" s="24">
        <f t="shared" si="35"/>
        <v>0</v>
      </c>
      <c r="AX98" s="24">
        <f t="shared" si="36"/>
        <v>0</v>
      </c>
      <c r="BA98" s="24"/>
      <c r="BB98" s="24"/>
      <c r="BC98" s="24"/>
      <c r="BD98" s="24"/>
      <c r="BE98" s="24"/>
      <c r="BF98" s="24"/>
      <c r="BG98" s="24">
        <f t="shared" si="37"/>
        <v>0</v>
      </c>
      <c r="BH98" s="24">
        <f t="shared" si="38"/>
        <v>0</v>
      </c>
      <c r="BK98" s="24"/>
      <c r="BL98" s="24"/>
      <c r="BM98" s="24"/>
      <c r="BN98" s="24"/>
      <c r="BO98" s="24"/>
      <c r="BP98" s="24"/>
      <c r="BQ98" s="24">
        <f t="shared" si="39"/>
        <v>0</v>
      </c>
      <c r="BR98" s="24">
        <f t="shared" si="40"/>
        <v>0</v>
      </c>
      <c r="BU98" s="24"/>
      <c r="BV98" s="24"/>
      <c r="BW98" s="24"/>
      <c r="BX98" s="24"/>
      <c r="BY98" s="24"/>
      <c r="BZ98" s="24"/>
      <c r="CA98" s="24">
        <f t="shared" si="41"/>
        <v>0</v>
      </c>
      <c r="CB98" s="24">
        <f t="shared" si="42"/>
        <v>0</v>
      </c>
      <c r="CC98" s="24"/>
      <c r="CE98" s="24">
        <f t="shared" si="43"/>
        <v>0</v>
      </c>
      <c r="CG98" s="24">
        <f t="shared" si="44"/>
        <v>0</v>
      </c>
      <c r="CI98" s="24">
        <f t="shared" si="45"/>
        <v>0</v>
      </c>
      <c r="CK98" s="24">
        <f t="shared" si="46"/>
        <v>0</v>
      </c>
      <c r="CM98" s="24">
        <f t="shared" si="47"/>
        <v>0</v>
      </c>
      <c r="CO98" s="24">
        <f t="shared" si="48"/>
        <v>0</v>
      </c>
      <c r="CQ98" s="24">
        <f t="shared" si="49"/>
        <v>0</v>
      </c>
      <c r="CS98" s="24">
        <f t="shared" si="50"/>
        <v>0</v>
      </c>
    </row>
    <row r="99" spans="9:97">
      <c r="I99" s="24">
        <f t="shared" si="29"/>
        <v>0</v>
      </c>
      <c r="J99" s="24">
        <f t="shared" si="30"/>
        <v>0</v>
      </c>
      <c r="M99" s="24"/>
      <c r="N99" s="24"/>
      <c r="O99" s="24"/>
      <c r="P99" s="24"/>
      <c r="Q99" s="24"/>
      <c r="R99" s="24"/>
      <c r="S99" s="24">
        <f t="shared" si="31"/>
        <v>0</v>
      </c>
      <c r="T99" s="24">
        <f t="shared" si="28"/>
        <v>0</v>
      </c>
      <c r="W99" s="24"/>
      <c r="X99" s="24"/>
      <c r="Y99" s="24"/>
      <c r="Z99" s="24"/>
      <c r="AA99" s="24"/>
      <c r="AB99" s="24"/>
      <c r="AC99" s="24">
        <f t="shared" si="32"/>
        <v>0</v>
      </c>
      <c r="AD99" s="24">
        <f t="shared" si="33"/>
        <v>0</v>
      </c>
      <c r="AG99" s="24"/>
      <c r="AH99" s="24"/>
      <c r="AI99" s="24"/>
      <c r="AJ99" s="24"/>
      <c r="AK99" s="24"/>
      <c r="AL99" s="24"/>
      <c r="AM99" s="24">
        <f t="shared" si="34"/>
        <v>0</v>
      </c>
      <c r="AN99" s="24">
        <f t="shared" si="51"/>
        <v>0</v>
      </c>
      <c r="AQ99" s="24"/>
      <c r="AR99" s="24"/>
      <c r="AS99" s="24"/>
      <c r="AT99" s="24"/>
      <c r="AU99" s="24"/>
      <c r="AV99" s="24"/>
      <c r="AW99" s="24">
        <f t="shared" si="35"/>
        <v>0</v>
      </c>
      <c r="AX99" s="24">
        <f t="shared" si="36"/>
        <v>0</v>
      </c>
      <c r="BA99" s="24"/>
      <c r="BB99" s="24"/>
      <c r="BC99" s="24"/>
      <c r="BD99" s="24"/>
      <c r="BE99" s="24"/>
      <c r="BF99" s="24"/>
      <c r="BG99" s="24">
        <f t="shared" si="37"/>
        <v>0</v>
      </c>
      <c r="BH99" s="24">
        <f t="shared" si="38"/>
        <v>0</v>
      </c>
      <c r="BK99" s="24"/>
      <c r="BL99" s="24"/>
      <c r="BM99" s="24"/>
      <c r="BN99" s="24"/>
      <c r="BO99" s="24"/>
      <c r="BP99" s="24"/>
      <c r="BQ99" s="24">
        <f t="shared" si="39"/>
        <v>0</v>
      </c>
      <c r="BR99" s="24">
        <f t="shared" si="40"/>
        <v>0</v>
      </c>
      <c r="BU99" s="24"/>
      <c r="BV99" s="24"/>
      <c r="BW99" s="24"/>
      <c r="BX99" s="24"/>
      <c r="BY99" s="24"/>
      <c r="BZ99" s="24"/>
      <c r="CA99" s="24">
        <f t="shared" si="41"/>
        <v>0</v>
      </c>
      <c r="CB99" s="24">
        <f t="shared" si="42"/>
        <v>0</v>
      </c>
      <c r="CC99" s="24"/>
      <c r="CE99" s="24">
        <f t="shared" si="43"/>
        <v>0</v>
      </c>
      <c r="CG99" s="24">
        <f t="shared" si="44"/>
        <v>0</v>
      </c>
      <c r="CI99" s="24">
        <f t="shared" si="45"/>
        <v>0</v>
      </c>
      <c r="CK99" s="24">
        <f t="shared" si="46"/>
        <v>0</v>
      </c>
      <c r="CM99" s="24">
        <f t="shared" si="47"/>
        <v>0</v>
      </c>
      <c r="CO99" s="24">
        <f t="shared" si="48"/>
        <v>0</v>
      </c>
      <c r="CQ99" s="24">
        <f t="shared" si="49"/>
        <v>0</v>
      </c>
      <c r="CS99" s="24">
        <f t="shared" si="50"/>
        <v>0</v>
      </c>
    </row>
    <row r="100" spans="9:97">
      <c r="I100" s="24">
        <f t="shared" si="29"/>
        <v>0</v>
      </c>
      <c r="J100" s="24">
        <f t="shared" si="30"/>
        <v>0</v>
      </c>
      <c r="M100" s="24"/>
      <c r="N100" s="24"/>
      <c r="O100" s="24"/>
      <c r="P100" s="24"/>
      <c r="Q100" s="24"/>
      <c r="R100" s="24"/>
      <c r="S100" s="24">
        <f t="shared" si="31"/>
        <v>0</v>
      </c>
      <c r="T100" s="24">
        <f t="shared" si="28"/>
        <v>0</v>
      </c>
      <c r="W100" s="24"/>
      <c r="X100" s="24"/>
      <c r="Y100" s="24"/>
      <c r="Z100" s="24"/>
      <c r="AA100" s="24"/>
      <c r="AB100" s="24"/>
      <c r="AC100" s="24">
        <f t="shared" si="32"/>
        <v>0</v>
      </c>
      <c r="AD100" s="24">
        <f t="shared" si="33"/>
        <v>0</v>
      </c>
      <c r="AG100" s="24"/>
      <c r="AH100" s="24"/>
      <c r="AI100" s="24"/>
      <c r="AJ100" s="24"/>
      <c r="AK100" s="24"/>
      <c r="AL100" s="24"/>
      <c r="AM100" s="24">
        <f t="shared" si="34"/>
        <v>0</v>
      </c>
      <c r="AN100" s="24">
        <f t="shared" si="51"/>
        <v>0</v>
      </c>
      <c r="AQ100" s="24"/>
      <c r="AR100" s="24"/>
      <c r="AS100" s="24"/>
      <c r="AT100" s="24"/>
      <c r="AU100" s="24"/>
      <c r="AV100" s="24"/>
      <c r="AW100" s="24">
        <f t="shared" si="35"/>
        <v>0</v>
      </c>
      <c r="AX100" s="24">
        <f t="shared" si="36"/>
        <v>0</v>
      </c>
      <c r="BA100" s="24"/>
      <c r="BB100" s="24"/>
      <c r="BC100" s="24"/>
      <c r="BD100" s="24"/>
      <c r="BE100" s="24"/>
      <c r="BF100" s="24"/>
      <c r="BG100" s="24">
        <f t="shared" si="37"/>
        <v>0</v>
      </c>
      <c r="BH100" s="24">
        <f t="shared" si="38"/>
        <v>0</v>
      </c>
      <c r="BK100" s="24"/>
      <c r="BL100" s="24"/>
      <c r="BM100" s="24"/>
      <c r="BN100" s="24"/>
      <c r="BO100" s="24"/>
      <c r="BP100" s="24"/>
      <c r="BQ100" s="24">
        <f t="shared" si="39"/>
        <v>0</v>
      </c>
      <c r="BR100" s="24">
        <f t="shared" si="40"/>
        <v>0</v>
      </c>
      <c r="BU100" s="24"/>
      <c r="BV100" s="24"/>
      <c r="BW100" s="24"/>
      <c r="BX100" s="24"/>
      <c r="BY100" s="24"/>
      <c r="BZ100" s="24"/>
      <c r="CA100" s="24">
        <f t="shared" si="41"/>
        <v>0</v>
      </c>
      <c r="CB100" s="24">
        <f t="shared" si="42"/>
        <v>0</v>
      </c>
      <c r="CC100" s="24"/>
      <c r="CE100" s="24">
        <f t="shared" si="43"/>
        <v>0</v>
      </c>
      <c r="CG100" s="24">
        <f t="shared" si="44"/>
        <v>0</v>
      </c>
      <c r="CI100" s="24">
        <f t="shared" si="45"/>
        <v>0</v>
      </c>
      <c r="CK100" s="24">
        <f t="shared" si="46"/>
        <v>0</v>
      </c>
      <c r="CM100" s="24">
        <f t="shared" si="47"/>
        <v>0</v>
      </c>
      <c r="CO100" s="24">
        <f t="shared" si="48"/>
        <v>0</v>
      </c>
      <c r="CQ100" s="24">
        <f t="shared" si="49"/>
        <v>0</v>
      </c>
      <c r="CS100" s="24">
        <f t="shared" si="50"/>
        <v>0</v>
      </c>
    </row>
    <row r="101" spans="9:97">
      <c r="I101" s="24">
        <f t="shared" si="29"/>
        <v>0</v>
      </c>
      <c r="J101" s="24">
        <f t="shared" si="30"/>
        <v>0</v>
      </c>
      <c r="M101" s="24"/>
      <c r="N101" s="24"/>
      <c r="O101" s="24"/>
      <c r="P101" s="24"/>
      <c r="Q101" s="24"/>
      <c r="R101" s="24"/>
      <c r="S101" s="24">
        <f t="shared" si="31"/>
        <v>0</v>
      </c>
      <c r="T101" s="24">
        <f t="shared" si="28"/>
        <v>0</v>
      </c>
      <c r="W101" s="24"/>
      <c r="X101" s="24"/>
      <c r="Y101" s="24"/>
      <c r="Z101" s="24"/>
      <c r="AA101" s="24"/>
      <c r="AB101" s="24"/>
      <c r="AC101" s="24">
        <f t="shared" si="32"/>
        <v>0</v>
      </c>
      <c r="AD101" s="24">
        <f t="shared" si="33"/>
        <v>0</v>
      </c>
      <c r="AG101" s="24"/>
      <c r="AH101" s="24"/>
      <c r="AI101" s="24"/>
      <c r="AJ101" s="24"/>
      <c r="AK101" s="24"/>
      <c r="AL101" s="24"/>
      <c r="AM101" s="24">
        <f t="shared" si="34"/>
        <v>0</v>
      </c>
      <c r="AN101" s="24">
        <f t="shared" si="51"/>
        <v>0</v>
      </c>
      <c r="AQ101" s="24"/>
      <c r="AR101" s="24"/>
      <c r="AS101" s="24"/>
      <c r="AT101" s="24"/>
      <c r="AU101" s="24"/>
      <c r="AV101" s="24"/>
      <c r="AW101" s="24">
        <f t="shared" si="35"/>
        <v>0</v>
      </c>
      <c r="AX101" s="24">
        <f t="shared" si="36"/>
        <v>0</v>
      </c>
      <c r="BA101" s="24"/>
      <c r="BB101" s="24"/>
      <c r="BC101" s="24"/>
      <c r="BD101" s="24"/>
      <c r="BE101" s="24"/>
      <c r="BF101" s="24"/>
      <c r="BG101" s="24">
        <f t="shared" si="37"/>
        <v>0</v>
      </c>
      <c r="BH101" s="24">
        <f t="shared" si="38"/>
        <v>0</v>
      </c>
      <c r="BK101" s="24"/>
      <c r="BL101" s="24"/>
      <c r="BM101" s="24"/>
      <c r="BN101" s="24"/>
      <c r="BO101" s="24"/>
      <c r="BP101" s="24"/>
      <c r="BQ101" s="24">
        <f t="shared" si="39"/>
        <v>0</v>
      </c>
      <c r="BR101" s="24">
        <f t="shared" si="40"/>
        <v>0</v>
      </c>
      <c r="BU101" s="24"/>
      <c r="BV101" s="24"/>
      <c r="BW101" s="24"/>
      <c r="BX101" s="24"/>
      <c r="BY101" s="24"/>
      <c r="BZ101" s="24"/>
      <c r="CA101" s="24">
        <f t="shared" si="41"/>
        <v>0</v>
      </c>
      <c r="CB101" s="24">
        <f t="shared" si="42"/>
        <v>0</v>
      </c>
      <c r="CC101" s="24"/>
      <c r="CE101" s="24">
        <f t="shared" si="43"/>
        <v>0</v>
      </c>
      <c r="CG101" s="24">
        <f t="shared" si="44"/>
        <v>0</v>
      </c>
      <c r="CI101" s="24">
        <f t="shared" si="45"/>
        <v>0</v>
      </c>
      <c r="CK101" s="24">
        <f t="shared" si="46"/>
        <v>0</v>
      </c>
      <c r="CM101" s="24">
        <f t="shared" si="47"/>
        <v>0</v>
      </c>
      <c r="CO101" s="24">
        <f t="shared" si="48"/>
        <v>0</v>
      </c>
      <c r="CQ101" s="24">
        <f t="shared" si="49"/>
        <v>0</v>
      </c>
      <c r="CS101" s="24">
        <f t="shared" si="50"/>
        <v>0</v>
      </c>
    </row>
    <row r="102" spans="9:97">
      <c r="I102" s="24">
        <f t="shared" si="29"/>
        <v>0</v>
      </c>
      <c r="J102" s="24">
        <f t="shared" si="30"/>
        <v>0</v>
      </c>
      <c r="M102" s="24"/>
      <c r="N102" s="24"/>
      <c r="O102" s="24"/>
      <c r="P102" s="24"/>
      <c r="Q102" s="24"/>
      <c r="R102" s="24"/>
      <c r="S102" s="24">
        <f t="shared" si="31"/>
        <v>0</v>
      </c>
      <c r="T102" s="24">
        <f t="shared" si="28"/>
        <v>0</v>
      </c>
      <c r="W102" s="24"/>
      <c r="X102" s="24"/>
      <c r="Y102" s="24"/>
      <c r="Z102" s="24"/>
      <c r="AA102" s="24"/>
      <c r="AB102" s="24"/>
      <c r="AC102" s="24">
        <f t="shared" si="32"/>
        <v>0</v>
      </c>
      <c r="AD102" s="24">
        <f t="shared" si="33"/>
        <v>0</v>
      </c>
      <c r="AG102" s="24"/>
      <c r="AH102" s="24"/>
      <c r="AI102" s="24"/>
      <c r="AJ102" s="24"/>
      <c r="AK102" s="24"/>
      <c r="AL102" s="24"/>
      <c r="AM102" s="24">
        <f t="shared" si="34"/>
        <v>0</v>
      </c>
      <c r="AN102" s="24">
        <f t="shared" si="51"/>
        <v>0</v>
      </c>
      <c r="AQ102" s="24"/>
      <c r="AR102" s="24"/>
      <c r="AS102" s="24"/>
      <c r="AT102" s="24"/>
      <c r="AU102" s="24"/>
      <c r="AV102" s="24"/>
      <c r="AW102" s="24">
        <f t="shared" si="35"/>
        <v>0</v>
      </c>
      <c r="AX102" s="24">
        <f t="shared" si="36"/>
        <v>0</v>
      </c>
      <c r="BA102" s="24"/>
      <c r="BB102" s="24"/>
      <c r="BC102" s="24"/>
      <c r="BD102" s="24"/>
      <c r="BE102" s="24"/>
      <c r="BF102" s="24"/>
      <c r="BG102" s="24">
        <f t="shared" si="37"/>
        <v>0</v>
      </c>
      <c r="BH102" s="24">
        <f t="shared" si="38"/>
        <v>0</v>
      </c>
      <c r="BK102" s="24"/>
      <c r="BL102" s="24"/>
      <c r="BM102" s="24"/>
      <c r="BN102" s="24"/>
      <c r="BO102" s="24"/>
      <c r="BP102" s="24"/>
      <c r="BQ102" s="24">
        <f t="shared" si="39"/>
        <v>0</v>
      </c>
      <c r="BR102" s="24">
        <f t="shared" si="40"/>
        <v>0</v>
      </c>
      <c r="BU102" s="24"/>
      <c r="BV102" s="24"/>
      <c r="BW102" s="24"/>
      <c r="BX102" s="24"/>
      <c r="BY102" s="24"/>
      <c r="BZ102" s="24"/>
      <c r="CA102" s="24">
        <f t="shared" si="41"/>
        <v>0</v>
      </c>
      <c r="CB102" s="24">
        <f t="shared" si="42"/>
        <v>0</v>
      </c>
      <c r="CC102" s="24"/>
      <c r="CE102" s="24">
        <f t="shared" si="43"/>
        <v>0</v>
      </c>
      <c r="CG102" s="24">
        <f t="shared" si="44"/>
        <v>0</v>
      </c>
      <c r="CI102" s="24">
        <f t="shared" si="45"/>
        <v>0</v>
      </c>
      <c r="CK102" s="24">
        <f t="shared" si="46"/>
        <v>0</v>
      </c>
      <c r="CM102" s="24">
        <f t="shared" si="47"/>
        <v>0</v>
      </c>
      <c r="CO102" s="24">
        <f t="shared" si="48"/>
        <v>0</v>
      </c>
      <c r="CQ102" s="24">
        <f t="shared" si="49"/>
        <v>0</v>
      </c>
      <c r="CS102" s="24">
        <f t="shared" si="50"/>
        <v>0</v>
      </c>
    </row>
    <row r="103" spans="9:97">
      <c r="I103" s="24">
        <f t="shared" si="29"/>
        <v>0</v>
      </c>
      <c r="J103" s="24">
        <f t="shared" ref="J103:J166" si="52">IF(F103&lt;C103-D103,C103-D103-F103,0)</f>
        <v>0</v>
      </c>
      <c r="M103" s="24"/>
      <c r="N103" s="24"/>
      <c r="O103" s="24"/>
      <c r="P103" s="24"/>
      <c r="Q103" s="24"/>
      <c r="R103" s="24"/>
      <c r="S103" s="24">
        <f t="shared" si="31"/>
        <v>0</v>
      </c>
      <c r="T103" s="24">
        <f t="shared" ref="T103:T166" si="53">IF(P103&lt;M103-N103,M103-N103-P103,0)</f>
        <v>0</v>
      </c>
      <c r="W103" s="24"/>
      <c r="X103" s="24"/>
      <c r="Y103" s="24"/>
      <c r="Z103" s="24"/>
      <c r="AA103" s="24"/>
      <c r="AB103" s="24"/>
      <c r="AC103" s="24">
        <f t="shared" si="32"/>
        <v>0</v>
      </c>
      <c r="AD103" s="24">
        <f t="shared" si="33"/>
        <v>0</v>
      </c>
      <c r="AG103" s="24"/>
      <c r="AH103" s="24"/>
      <c r="AI103" s="24"/>
      <c r="AJ103" s="24"/>
      <c r="AK103" s="24"/>
      <c r="AL103" s="24"/>
      <c r="AM103" s="24">
        <f t="shared" si="34"/>
        <v>0</v>
      </c>
      <c r="AN103" s="24">
        <f t="shared" si="51"/>
        <v>0</v>
      </c>
      <c r="AQ103" s="24"/>
      <c r="AR103" s="24"/>
      <c r="AS103" s="24"/>
      <c r="AT103" s="24"/>
      <c r="AU103" s="24"/>
      <c r="AV103" s="24"/>
      <c r="AW103" s="24">
        <f t="shared" si="35"/>
        <v>0</v>
      </c>
      <c r="AX103" s="24">
        <f t="shared" si="36"/>
        <v>0</v>
      </c>
      <c r="BA103" s="24"/>
      <c r="BB103" s="24"/>
      <c r="BC103" s="24"/>
      <c r="BD103" s="24"/>
      <c r="BE103" s="24"/>
      <c r="BF103" s="24"/>
      <c r="BG103" s="24">
        <f t="shared" si="37"/>
        <v>0</v>
      </c>
      <c r="BH103" s="24">
        <f t="shared" si="38"/>
        <v>0</v>
      </c>
      <c r="BK103" s="24"/>
      <c r="BL103" s="24"/>
      <c r="BM103" s="24"/>
      <c r="BN103" s="24"/>
      <c r="BO103" s="24"/>
      <c r="BP103" s="24"/>
      <c r="BQ103" s="24">
        <f t="shared" si="39"/>
        <v>0</v>
      </c>
      <c r="BR103" s="24">
        <f t="shared" si="40"/>
        <v>0</v>
      </c>
      <c r="BU103" s="24"/>
      <c r="BV103" s="24"/>
      <c r="BW103" s="24"/>
      <c r="BX103" s="24"/>
      <c r="BY103" s="24"/>
      <c r="BZ103" s="24"/>
      <c r="CA103" s="24">
        <f t="shared" si="41"/>
        <v>0</v>
      </c>
      <c r="CB103" s="24">
        <f t="shared" si="42"/>
        <v>0</v>
      </c>
      <c r="CC103" s="24"/>
      <c r="CE103" s="24">
        <f t="shared" si="43"/>
        <v>0</v>
      </c>
      <c r="CG103" s="24">
        <f t="shared" si="44"/>
        <v>0</v>
      </c>
      <c r="CI103" s="24">
        <f t="shared" si="45"/>
        <v>0</v>
      </c>
      <c r="CK103" s="24">
        <f t="shared" si="46"/>
        <v>0</v>
      </c>
      <c r="CM103" s="24">
        <f t="shared" si="47"/>
        <v>0</v>
      </c>
      <c r="CO103" s="24">
        <f t="shared" si="48"/>
        <v>0</v>
      </c>
      <c r="CQ103" s="24">
        <f t="shared" si="49"/>
        <v>0</v>
      </c>
      <c r="CS103" s="24">
        <f t="shared" si="50"/>
        <v>0</v>
      </c>
    </row>
    <row r="104" spans="9:97">
      <c r="I104" s="24">
        <f t="shared" si="29"/>
        <v>0</v>
      </c>
      <c r="J104" s="24">
        <f t="shared" si="52"/>
        <v>0</v>
      </c>
      <c r="M104" s="24"/>
      <c r="N104" s="24"/>
      <c r="O104" s="24"/>
      <c r="P104" s="24"/>
      <c r="Q104" s="24"/>
      <c r="R104" s="24"/>
      <c r="S104" s="24">
        <f t="shared" si="31"/>
        <v>0</v>
      </c>
      <c r="T104" s="24">
        <f t="shared" si="53"/>
        <v>0</v>
      </c>
      <c r="W104" s="24"/>
      <c r="X104" s="24"/>
      <c r="Y104" s="24"/>
      <c r="Z104" s="24"/>
      <c r="AA104" s="24"/>
      <c r="AB104" s="24"/>
      <c r="AC104" s="24">
        <f t="shared" si="32"/>
        <v>0</v>
      </c>
      <c r="AD104" s="24">
        <f t="shared" si="33"/>
        <v>0</v>
      </c>
      <c r="AG104" s="24"/>
      <c r="AH104" s="24"/>
      <c r="AI104" s="24"/>
      <c r="AJ104" s="24"/>
      <c r="AK104" s="24"/>
      <c r="AL104" s="24"/>
      <c r="AM104" s="24">
        <f t="shared" si="34"/>
        <v>0</v>
      </c>
      <c r="AN104" s="24">
        <f t="shared" si="51"/>
        <v>0</v>
      </c>
      <c r="AQ104" s="24"/>
      <c r="AR104" s="24"/>
      <c r="AS104" s="24"/>
      <c r="AT104" s="24"/>
      <c r="AU104" s="24"/>
      <c r="AV104" s="24"/>
      <c r="AW104" s="24">
        <f t="shared" si="35"/>
        <v>0</v>
      </c>
      <c r="AX104" s="24">
        <f t="shared" si="36"/>
        <v>0</v>
      </c>
      <c r="BA104" s="24"/>
      <c r="BB104" s="24"/>
      <c r="BC104" s="24"/>
      <c r="BD104" s="24"/>
      <c r="BE104" s="24"/>
      <c r="BF104" s="24"/>
      <c r="BG104" s="24">
        <f t="shared" si="37"/>
        <v>0</v>
      </c>
      <c r="BH104" s="24">
        <f t="shared" si="38"/>
        <v>0</v>
      </c>
      <c r="BK104" s="24"/>
      <c r="BL104" s="24"/>
      <c r="BM104" s="24"/>
      <c r="BN104" s="24"/>
      <c r="BO104" s="24"/>
      <c r="BP104" s="24"/>
      <c r="BQ104" s="24">
        <f t="shared" si="39"/>
        <v>0</v>
      </c>
      <c r="BR104" s="24">
        <f t="shared" si="40"/>
        <v>0</v>
      </c>
      <c r="BU104" s="24"/>
      <c r="BV104" s="24"/>
      <c r="BW104" s="24"/>
      <c r="BX104" s="24"/>
      <c r="BY104" s="24"/>
      <c r="BZ104" s="24"/>
      <c r="CA104" s="24">
        <f t="shared" si="41"/>
        <v>0</v>
      </c>
      <c r="CB104" s="24">
        <f t="shared" si="42"/>
        <v>0</v>
      </c>
      <c r="CC104" s="24"/>
      <c r="CE104" s="24">
        <f t="shared" si="43"/>
        <v>0</v>
      </c>
      <c r="CG104" s="24">
        <f t="shared" si="44"/>
        <v>0</v>
      </c>
      <c r="CI104" s="24">
        <f t="shared" si="45"/>
        <v>0</v>
      </c>
      <c r="CK104" s="24">
        <f t="shared" si="46"/>
        <v>0</v>
      </c>
      <c r="CM104" s="24">
        <f t="shared" si="47"/>
        <v>0</v>
      </c>
      <c r="CO104" s="24">
        <f t="shared" si="48"/>
        <v>0</v>
      </c>
      <c r="CQ104" s="24">
        <f t="shared" si="49"/>
        <v>0</v>
      </c>
      <c r="CS104" s="24">
        <f t="shared" si="50"/>
        <v>0</v>
      </c>
    </row>
    <row r="105" spans="9:97">
      <c r="I105" s="24">
        <f t="shared" si="29"/>
        <v>0</v>
      </c>
      <c r="J105" s="24">
        <f t="shared" si="52"/>
        <v>0</v>
      </c>
      <c r="M105" s="24"/>
      <c r="N105" s="24"/>
      <c r="O105" s="24"/>
      <c r="P105" s="24"/>
      <c r="Q105" s="24"/>
      <c r="R105" s="24"/>
      <c r="S105" s="24">
        <f t="shared" si="31"/>
        <v>0</v>
      </c>
      <c r="T105" s="24">
        <f t="shared" si="53"/>
        <v>0</v>
      </c>
      <c r="W105" s="24"/>
      <c r="X105" s="24"/>
      <c r="Y105" s="24"/>
      <c r="Z105" s="24"/>
      <c r="AA105" s="24"/>
      <c r="AB105" s="24"/>
      <c r="AC105" s="24">
        <f t="shared" si="32"/>
        <v>0</v>
      </c>
      <c r="AD105" s="24">
        <f t="shared" si="33"/>
        <v>0</v>
      </c>
      <c r="AG105" s="24"/>
      <c r="AH105" s="24"/>
      <c r="AI105" s="24"/>
      <c r="AJ105" s="24"/>
      <c r="AK105" s="24"/>
      <c r="AL105" s="24"/>
      <c r="AM105" s="24">
        <f t="shared" si="34"/>
        <v>0</v>
      </c>
      <c r="AN105" s="24">
        <f t="shared" si="51"/>
        <v>0</v>
      </c>
      <c r="AQ105" s="24"/>
      <c r="AR105" s="24"/>
      <c r="AS105" s="24"/>
      <c r="AT105" s="24"/>
      <c r="AU105" s="24"/>
      <c r="AV105" s="24"/>
      <c r="AW105" s="24">
        <f t="shared" si="35"/>
        <v>0</v>
      </c>
      <c r="AX105" s="24">
        <f t="shared" si="36"/>
        <v>0</v>
      </c>
      <c r="BA105" s="24"/>
      <c r="BB105" s="24"/>
      <c r="BC105" s="24"/>
      <c r="BD105" s="24"/>
      <c r="BE105" s="24"/>
      <c r="BF105" s="24"/>
      <c r="BG105" s="24">
        <f t="shared" si="37"/>
        <v>0</v>
      </c>
      <c r="BH105" s="24">
        <f t="shared" si="38"/>
        <v>0</v>
      </c>
      <c r="BK105" s="24"/>
      <c r="BL105" s="24"/>
      <c r="BM105" s="24"/>
      <c r="BN105" s="24"/>
      <c r="BO105" s="24"/>
      <c r="BP105" s="24"/>
      <c r="BQ105" s="24">
        <f t="shared" si="39"/>
        <v>0</v>
      </c>
      <c r="BR105" s="24">
        <f t="shared" si="40"/>
        <v>0</v>
      </c>
      <c r="BU105" s="24"/>
      <c r="BV105" s="24"/>
      <c r="BW105" s="24"/>
      <c r="BX105" s="24"/>
      <c r="BY105" s="24"/>
      <c r="BZ105" s="24"/>
      <c r="CA105" s="24">
        <f t="shared" si="41"/>
        <v>0</v>
      </c>
      <c r="CB105" s="24">
        <f t="shared" si="42"/>
        <v>0</v>
      </c>
      <c r="CC105" s="24"/>
      <c r="CE105" s="24">
        <f t="shared" si="43"/>
        <v>0</v>
      </c>
      <c r="CG105" s="24">
        <f t="shared" si="44"/>
        <v>0</v>
      </c>
      <c r="CI105" s="24">
        <f t="shared" si="45"/>
        <v>0</v>
      </c>
      <c r="CK105" s="24">
        <f t="shared" si="46"/>
        <v>0</v>
      </c>
      <c r="CM105" s="24">
        <f t="shared" si="47"/>
        <v>0</v>
      </c>
      <c r="CO105" s="24">
        <f t="shared" si="48"/>
        <v>0</v>
      </c>
      <c r="CQ105" s="24">
        <f t="shared" si="49"/>
        <v>0</v>
      </c>
      <c r="CS105" s="24">
        <f t="shared" si="50"/>
        <v>0</v>
      </c>
    </row>
    <row r="106" spans="9:97">
      <c r="I106" s="24">
        <f t="shared" si="29"/>
        <v>0</v>
      </c>
      <c r="J106" s="24">
        <f t="shared" si="52"/>
        <v>0</v>
      </c>
      <c r="M106" s="24"/>
      <c r="N106" s="24"/>
      <c r="O106" s="24"/>
      <c r="P106" s="24"/>
      <c r="Q106" s="24"/>
      <c r="R106" s="24"/>
      <c r="S106" s="24">
        <f t="shared" si="31"/>
        <v>0</v>
      </c>
      <c r="T106" s="24">
        <f t="shared" si="53"/>
        <v>0</v>
      </c>
      <c r="W106" s="24"/>
      <c r="X106" s="24"/>
      <c r="Y106" s="24"/>
      <c r="Z106" s="24"/>
      <c r="AA106" s="24"/>
      <c r="AB106" s="24"/>
      <c r="AC106" s="24">
        <f t="shared" si="32"/>
        <v>0</v>
      </c>
      <c r="AD106" s="24">
        <f t="shared" si="33"/>
        <v>0</v>
      </c>
      <c r="AG106" s="24"/>
      <c r="AH106" s="24"/>
      <c r="AI106" s="24"/>
      <c r="AJ106" s="24"/>
      <c r="AK106" s="24"/>
      <c r="AL106" s="24"/>
      <c r="AM106" s="24">
        <f t="shared" si="34"/>
        <v>0</v>
      </c>
      <c r="AN106" s="24">
        <f t="shared" si="51"/>
        <v>0</v>
      </c>
      <c r="AQ106" s="24"/>
      <c r="AR106" s="24"/>
      <c r="AS106" s="24"/>
      <c r="AT106" s="24"/>
      <c r="AU106" s="24"/>
      <c r="AV106" s="24"/>
      <c r="AW106" s="24">
        <f t="shared" si="35"/>
        <v>0</v>
      </c>
      <c r="AX106" s="24">
        <f t="shared" si="36"/>
        <v>0</v>
      </c>
      <c r="BA106" s="24"/>
      <c r="BB106" s="24"/>
      <c r="BC106" s="24"/>
      <c r="BD106" s="24"/>
      <c r="BE106" s="24"/>
      <c r="BF106" s="24"/>
      <c r="BG106" s="24">
        <f t="shared" si="37"/>
        <v>0</v>
      </c>
      <c r="BH106" s="24">
        <f t="shared" si="38"/>
        <v>0</v>
      </c>
      <c r="BK106" s="24"/>
      <c r="BL106" s="24"/>
      <c r="BM106" s="24"/>
      <c r="BN106" s="24"/>
      <c r="BO106" s="24"/>
      <c r="BP106" s="24"/>
      <c r="BQ106" s="24">
        <f t="shared" si="39"/>
        <v>0</v>
      </c>
      <c r="BR106" s="24">
        <f t="shared" si="40"/>
        <v>0</v>
      </c>
      <c r="BU106" s="24"/>
      <c r="BV106" s="24"/>
      <c r="BW106" s="24"/>
      <c r="BX106" s="24"/>
      <c r="BY106" s="24"/>
      <c r="BZ106" s="24"/>
      <c r="CA106" s="24">
        <f t="shared" si="41"/>
        <v>0</v>
      </c>
      <c r="CB106" s="24">
        <f t="shared" si="42"/>
        <v>0</v>
      </c>
      <c r="CC106" s="24"/>
      <c r="CE106" s="24">
        <f t="shared" si="43"/>
        <v>0</v>
      </c>
      <c r="CG106" s="24">
        <f t="shared" si="44"/>
        <v>0</v>
      </c>
      <c r="CI106" s="24">
        <f t="shared" si="45"/>
        <v>0</v>
      </c>
      <c r="CK106" s="24">
        <f t="shared" si="46"/>
        <v>0</v>
      </c>
      <c r="CM106" s="24">
        <f t="shared" si="47"/>
        <v>0</v>
      </c>
      <c r="CO106" s="24">
        <f t="shared" si="48"/>
        <v>0</v>
      </c>
      <c r="CQ106" s="24">
        <f t="shared" si="49"/>
        <v>0</v>
      </c>
      <c r="CS106" s="24">
        <f t="shared" si="50"/>
        <v>0</v>
      </c>
    </row>
    <row r="107" spans="9:97">
      <c r="I107" s="24">
        <f t="shared" si="29"/>
        <v>0</v>
      </c>
      <c r="J107" s="24">
        <f t="shared" si="52"/>
        <v>0</v>
      </c>
      <c r="M107" s="24"/>
      <c r="N107" s="24"/>
      <c r="O107" s="24"/>
      <c r="P107" s="24"/>
      <c r="Q107" s="24"/>
      <c r="R107" s="24"/>
      <c r="S107" s="24">
        <f t="shared" si="31"/>
        <v>0</v>
      </c>
      <c r="T107" s="24">
        <f t="shared" si="53"/>
        <v>0</v>
      </c>
      <c r="W107" s="24"/>
      <c r="X107" s="24"/>
      <c r="Y107" s="24"/>
      <c r="Z107" s="24"/>
      <c r="AA107" s="24"/>
      <c r="AB107" s="24"/>
      <c r="AC107" s="24">
        <f t="shared" si="32"/>
        <v>0</v>
      </c>
      <c r="AD107" s="24">
        <f t="shared" si="33"/>
        <v>0</v>
      </c>
      <c r="AG107" s="24"/>
      <c r="AH107" s="24"/>
      <c r="AI107" s="24"/>
      <c r="AJ107" s="24"/>
      <c r="AK107" s="24"/>
      <c r="AL107" s="24"/>
      <c r="AM107" s="24">
        <f t="shared" si="34"/>
        <v>0</v>
      </c>
      <c r="AN107" s="24">
        <f t="shared" si="51"/>
        <v>0</v>
      </c>
      <c r="AQ107" s="24"/>
      <c r="AR107" s="24"/>
      <c r="AS107" s="24"/>
      <c r="AT107" s="24"/>
      <c r="AU107" s="24"/>
      <c r="AV107" s="24"/>
      <c r="AW107" s="24">
        <f t="shared" si="35"/>
        <v>0</v>
      </c>
      <c r="AX107" s="24">
        <f t="shared" si="36"/>
        <v>0</v>
      </c>
      <c r="BA107" s="24"/>
      <c r="BB107" s="24"/>
      <c r="BC107" s="24"/>
      <c r="BD107" s="24"/>
      <c r="BE107" s="24"/>
      <c r="BF107" s="24"/>
      <c r="BG107" s="24">
        <f t="shared" si="37"/>
        <v>0</v>
      </c>
      <c r="BH107" s="24">
        <f t="shared" si="38"/>
        <v>0</v>
      </c>
      <c r="BK107" s="24"/>
      <c r="BL107" s="24"/>
      <c r="BM107" s="24"/>
      <c r="BN107" s="24"/>
      <c r="BO107" s="24"/>
      <c r="BP107" s="24"/>
      <c r="BQ107" s="24">
        <f t="shared" si="39"/>
        <v>0</v>
      </c>
      <c r="BR107" s="24">
        <f t="shared" si="40"/>
        <v>0</v>
      </c>
      <c r="BU107" s="24"/>
      <c r="BV107" s="24"/>
      <c r="BW107" s="24"/>
      <c r="BX107" s="24"/>
      <c r="BY107" s="24"/>
      <c r="BZ107" s="24"/>
      <c r="CA107" s="24">
        <f t="shared" si="41"/>
        <v>0</v>
      </c>
      <c r="CB107" s="24">
        <f t="shared" si="42"/>
        <v>0</v>
      </c>
      <c r="CC107" s="24"/>
      <c r="CE107" s="24">
        <f t="shared" si="43"/>
        <v>0</v>
      </c>
      <c r="CG107" s="24">
        <f t="shared" si="44"/>
        <v>0</v>
      </c>
      <c r="CI107" s="24">
        <f t="shared" si="45"/>
        <v>0</v>
      </c>
      <c r="CK107" s="24">
        <f t="shared" si="46"/>
        <v>0</v>
      </c>
      <c r="CM107" s="24">
        <f t="shared" si="47"/>
        <v>0</v>
      </c>
      <c r="CO107" s="24">
        <f t="shared" si="48"/>
        <v>0</v>
      </c>
      <c r="CQ107" s="24">
        <f t="shared" si="49"/>
        <v>0</v>
      </c>
      <c r="CS107" s="24">
        <f t="shared" si="50"/>
        <v>0</v>
      </c>
    </row>
    <row r="108" spans="9:97">
      <c r="I108" s="24">
        <f t="shared" si="29"/>
        <v>0</v>
      </c>
      <c r="J108" s="24">
        <f t="shared" si="52"/>
        <v>0</v>
      </c>
      <c r="M108" s="24"/>
      <c r="N108" s="24"/>
      <c r="O108" s="24"/>
      <c r="P108" s="24"/>
      <c r="Q108" s="24"/>
      <c r="R108" s="24"/>
      <c r="S108" s="24">
        <f t="shared" si="31"/>
        <v>0</v>
      </c>
      <c r="T108" s="24">
        <f t="shared" si="53"/>
        <v>0</v>
      </c>
      <c r="W108" s="24"/>
      <c r="X108" s="24"/>
      <c r="Y108" s="24"/>
      <c r="Z108" s="24"/>
      <c r="AA108" s="24"/>
      <c r="AB108" s="24"/>
      <c r="AC108" s="24">
        <f t="shared" si="32"/>
        <v>0</v>
      </c>
      <c r="AD108" s="24">
        <f t="shared" si="33"/>
        <v>0</v>
      </c>
      <c r="AG108" s="24"/>
      <c r="AH108" s="24"/>
      <c r="AI108" s="24"/>
      <c r="AJ108" s="24"/>
      <c r="AK108" s="24"/>
      <c r="AL108" s="24"/>
      <c r="AM108" s="24">
        <f t="shared" si="34"/>
        <v>0</v>
      </c>
      <c r="AN108" s="24">
        <f t="shared" si="51"/>
        <v>0</v>
      </c>
      <c r="AQ108" s="24"/>
      <c r="AR108" s="24"/>
      <c r="AS108" s="24"/>
      <c r="AT108" s="24"/>
      <c r="AU108" s="24"/>
      <c r="AV108" s="24"/>
      <c r="AW108" s="24">
        <f t="shared" si="35"/>
        <v>0</v>
      </c>
      <c r="AX108" s="24">
        <f t="shared" si="36"/>
        <v>0</v>
      </c>
      <c r="BA108" s="24"/>
      <c r="BB108" s="24"/>
      <c r="BC108" s="24"/>
      <c r="BD108" s="24"/>
      <c r="BE108" s="24"/>
      <c r="BF108" s="24"/>
      <c r="BG108" s="24">
        <f t="shared" si="37"/>
        <v>0</v>
      </c>
      <c r="BH108" s="24">
        <f t="shared" si="38"/>
        <v>0</v>
      </c>
      <c r="BK108" s="24"/>
      <c r="BL108" s="24"/>
      <c r="BM108" s="24"/>
      <c r="BN108" s="24"/>
      <c r="BO108" s="24"/>
      <c r="BP108" s="24"/>
      <c r="BQ108" s="24">
        <f t="shared" si="39"/>
        <v>0</v>
      </c>
      <c r="BR108" s="24">
        <f t="shared" si="40"/>
        <v>0</v>
      </c>
      <c r="BU108" s="24"/>
      <c r="BV108" s="24"/>
      <c r="BW108" s="24"/>
      <c r="BX108" s="24"/>
      <c r="BY108" s="24"/>
      <c r="BZ108" s="24"/>
      <c r="CA108" s="24">
        <f t="shared" si="41"/>
        <v>0</v>
      </c>
      <c r="CB108" s="24">
        <f t="shared" si="42"/>
        <v>0</v>
      </c>
      <c r="CC108" s="24"/>
      <c r="CE108" s="24">
        <f t="shared" si="43"/>
        <v>0</v>
      </c>
      <c r="CG108" s="24">
        <f t="shared" si="44"/>
        <v>0</v>
      </c>
      <c r="CI108" s="24">
        <f t="shared" si="45"/>
        <v>0</v>
      </c>
      <c r="CK108" s="24">
        <f t="shared" si="46"/>
        <v>0</v>
      </c>
      <c r="CM108" s="24">
        <f t="shared" si="47"/>
        <v>0</v>
      </c>
      <c r="CO108" s="24">
        <f t="shared" si="48"/>
        <v>0</v>
      </c>
      <c r="CQ108" s="24">
        <f t="shared" si="49"/>
        <v>0</v>
      </c>
      <c r="CS108" s="24">
        <f t="shared" si="50"/>
        <v>0</v>
      </c>
    </row>
    <row r="109" spans="9:97">
      <c r="I109" s="24">
        <f t="shared" si="29"/>
        <v>0</v>
      </c>
      <c r="J109" s="24">
        <f t="shared" si="52"/>
        <v>0</v>
      </c>
      <c r="M109" s="24"/>
      <c r="N109" s="24"/>
      <c r="O109" s="24"/>
      <c r="P109" s="24"/>
      <c r="Q109" s="24"/>
      <c r="R109" s="24"/>
      <c r="S109" s="24">
        <f t="shared" si="31"/>
        <v>0</v>
      </c>
      <c r="T109" s="24">
        <f t="shared" si="53"/>
        <v>0</v>
      </c>
      <c r="W109" s="24"/>
      <c r="X109" s="24"/>
      <c r="Y109" s="24"/>
      <c r="Z109" s="24"/>
      <c r="AA109" s="24"/>
      <c r="AB109" s="24"/>
      <c r="AC109" s="24">
        <f t="shared" si="32"/>
        <v>0</v>
      </c>
      <c r="AD109" s="24">
        <f t="shared" si="33"/>
        <v>0</v>
      </c>
      <c r="AG109" s="24"/>
      <c r="AH109" s="24"/>
      <c r="AI109" s="24"/>
      <c r="AJ109" s="24"/>
      <c r="AK109" s="24"/>
      <c r="AL109" s="24"/>
      <c r="AM109" s="24">
        <f t="shared" si="34"/>
        <v>0</v>
      </c>
      <c r="AN109" s="24">
        <f t="shared" si="51"/>
        <v>0</v>
      </c>
      <c r="AQ109" s="24"/>
      <c r="AR109" s="24"/>
      <c r="AS109" s="24"/>
      <c r="AT109" s="24"/>
      <c r="AU109" s="24"/>
      <c r="AV109" s="24"/>
      <c r="AW109" s="24">
        <f t="shared" si="35"/>
        <v>0</v>
      </c>
      <c r="AX109" s="24">
        <f t="shared" si="36"/>
        <v>0</v>
      </c>
      <c r="BA109" s="24"/>
      <c r="BB109" s="24"/>
      <c r="BC109" s="24"/>
      <c r="BD109" s="24"/>
      <c r="BE109" s="24"/>
      <c r="BF109" s="24"/>
      <c r="BG109" s="24">
        <f t="shared" si="37"/>
        <v>0</v>
      </c>
      <c r="BH109" s="24">
        <f t="shared" si="38"/>
        <v>0</v>
      </c>
      <c r="BK109" s="24"/>
      <c r="BL109" s="24"/>
      <c r="BM109" s="24"/>
      <c r="BN109" s="24"/>
      <c r="BO109" s="24"/>
      <c r="BP109" s="24"/>
      <c r="BQ109" s="24">
        <f t="shared" si="39"/>
        <v>0</v>
      </c>
      <c r="BR109" s="24">
        <f t="shared" si="40"/>
        <v>0</v>
      </c>
      <c r="BU109" s="24"/>
      <c r="BV109" s="24"/>
      <c r="BW109" s="24"/>
      <c r="BX109" s="24"/>
      <c r="BY109" s="24"/>
      <c r="BZ109" s="24"/>
      <c r="CA109" s="24">
        <f t="shared" si="41"/>
        <v>0</v>
      </c>
      <c r="CB109" s="24">
        <f t="shared" si="42"/>
        <v>0</v>
      </c>
      <c r="CC109" s="24"/>
      <c r="CE109" s="24">
        <f t="shared" si="43"/>
        <v>0</v>
      </c>
      <c r="CG109" s="24">
        <f t="shared" si="44"/>
        <v>0</v>
      </c>
      <c r="CI109" s="24">
        <f t="shared" si="45"/>
        <v>0</v>
      </c>
      <c r="CK109" s="24">
        <f t="shared" si="46"/>
        <v>0</v>
      </c>
      <c r="CM109" s="24">
        <f t="shared" si="47"/>
        <v>0</v>
      </c>
      <c r="CO109" s="24">
        <f t="shared" si="48"/>
        <v>0</v>
      </c>
      <c r="CQ109" s="24">
        <f t="shared" si="49"/>
        <v>0</v>
      </c>
      <c r="CS109" s="24">
        <f t="shared" si="50"/>
        <v>0</v>
      </c>
    </row>
    <row r="110" spans="9:97">
      <c r="I110" s="24">
        <f t="shared" si="29"/>
        <v>0</v>
      </c>
      <c r="J110" s="24">
        <f t="shared" si="52"/>
        <v>0</v>
      </c>
      <c r="M110" s="24"/>
      <c r="N110" s="24"/>
      <c r="O110" s="24"/>
      <c r="P110" s="24"/>
      <c r="Q110" s="24"/>
      <c r="R110" s="24"/>
      <c r="S110" s="24">
        <f t="shared" si="31"/>
        <v>0</v>
      </c>
      <c r="T110" s="24">
        <f t="shared" si="53"/>
        <v>0</v>
      </c>
      <c r="W110" s="24"/>
      <c r="X110" s="24"/>
      <c r="Y110" s="24"/>
      <c r="Z110" s="24"/>
      <c r="AA110" s="24"/>
      <c r="AB110" s="24"/>
      <c r="AC110" s="24">
        <f t="shared" si="32"/>
        <v>0</v>
      </c>
      <c r="AD110" s="24">
        <f t="shared" si="33"/>
        <v>0</v>
      </c>
      <c r="AG110" s="24"/>
      <c r="AH110" s="24"/>
      <c r="AI110" s="24"/>
      <c r="AJ110" s="24"/>
      <c r="AK110" s="24"/>
      <c r="AL110" s="24"/>
      <c r="AM110" s="24">
        <f t="shared" si="34"/>
        <v>0</v>
      </c>
      <c r="AN110" s="24">
        <f t="shared" si="51"/>
        <v>0</v>
      </c>
      <c r="AQ110" s="24"/>
      <c r="AR110" s="24"/>
      <c r="AS110" s="24"/>
      <c r="AT110" s="24"/>
      <c r="AU110" s="24"/>
      <c r="AV110" s="24"/>
      <c r="AW110" s="24">
        <f t="shared" si="35"/>
        <v>0</v>
      </c>
      <c r="AX110" s="24">
        <f t="shared" si="36"/>
        <v>0</v>
      </c>
      <c r="BA110" s="24"/>
      <c r="BB110" s="24"/>
      <c r="BC110" s="24"/>
      <c r="BD110" s="24"/>
      <c r="BE110" s="24"/>
      <c r="BF110" s="24"/>
      <c r="BG110" s="24">
        <f t="shared" si="37"/>
        <v>0</v>
      </c>
      <c r="BH110" s="24">
        <f t="shared" si="38"/>
        <v>0</v>
      </c>
      <c r="BK110" s="24"/>
      <c r="BL110" s="24"/>
      <c r="BM110" s="24"/>
      <c r="BN110" s="24"/>
      <c r="BO110" s="24"/>
      <c r="BP110" s="24"/>
      <c r="BQ110" s="24">
        <f t="shared" si="39"/>
        <v>0</v>
      </c>
      <c r="BR110" s="24">
        <f t="shared" si="40"/>
        <v>0</v>
      </c>
      <c r="BU110" s="24"/>
      <c r="BV110" s="24"/>
      <c r="BW110" s="24"/>
      <c r="BX110" s="24"/>
      <c r="BY110" s="24"/>
      <c r="BZ110" s="24"/>
      <c r="CA110" s="24">
        <f t="shared" si="41"/>
        <v>0</v>
      </c>
      <c r="CB110" s="24">
        <f t="shared" si="42"/>
        <v>0</v>
      </c>
      <c r="CC110" s="24"/>
      <c r="CE110" s="24">
        <f t="shared" si="43"/>
        <v>0</v>
      </c>
      <c r="CG110" s="24">
        <f t="shared" si="44"/>
        <v>0</v>
      </c>
      <c r="CI110" s="24">
        <f t="shared" si="45"/>
        <v>0</v>
      </c>
      <c r="CK110" s="24">
        <f t="shared" si="46"/>
        <v>0</v>
      </c>
      <c r="CM110" s="24">
        <f t="shared" si="47"/>
        <v>0</v>
      </c>
      <c r="CO110" s="24">
        <f t="shared" si="48"/>
        <v>0</v>
      </c>
      <c r="CQ110" s="24">
        <f t="shared" si="49"/>
        <v>0</v>
      </c>
      <c r="CS110" s="24">
        <f t="shared" si="50"/>
        <v>0</v>
      </c>
    </row>
    <row r="111" spans="9:97">
      <c r="I111" s="24">
        <f t="shared" si="29"/>
        <v>0</v>
      </c>
      <c r="J111" s="24">
        <f t="shared" si="52"/>
        <v>0</v>
      </c>
      <c r="M111" s="24"/>
      <c r="N111" s="24"/>
      <c r="O111" s="24"/>
      <c r="P111" s="24"/>
      <c r="Q111" s="24"/>
      <c r="R111" s="24"/>
      <c r="S111" s="24">
        <f t="shared" si="31"/>
        <v>0</v>
      </c>
      <c r="T111" s="24">
        <f t="shared" si="53"/>
        <v>0</v>
      </c>
      <c r="W111" s="24"/>
      <c r="X111" s="24"/>
      <c r="Y111" s="24"/>
      <c r="Z111" s="24"/>
      <c r="AA111" s="24"/>
      <c r="AB111" s="24"/>
      <c r="AC111" s="24">
        <f t="shared" si="32"/>
        <v>0</v>
      </c>
      <c r="AD111" s="24">
        <f t="shared" si="33"/>
        <v>0</v>
      </c>
      <c r="AG111" s="24"/>
      <c r="AH111" s="24"/>
      <c r="AI111" s="24"/>
      <c r="AJ111" s="24"/>
      <c r="AK111" s="24"/>
      <c r="AL111" s="24"/>
      <c r="AM111" s="24">
        <f t="shared" si="34"/>
        <v>0</v>
      </c>
      <c r="AN111" s="24">
        <f t="shared" si="51"/>
        <v>0</v>
      </c>
      <c r="AQ111" s="24"/>
      <c r="AR111" s="24"/>
      <c r="AS111" s="24"/>
      <c r="AT111" s="24"/>
      <c r="AU111" s="24"/>
      <c r="AV111" s="24"/>
      <c r="AW111" s="24">
        <f t="shared" si="35"/>
        <v>0</v>
      </c>
      <c r="AX111" s="24">
        <f t="shared" si="36"/>
        <v>0</v>
      </c>
      <c r="BA111" s="24"/>
      <c r="BB111" s="24"/>
      <c r="BC111" s="24"/>
      <c r="BD111" s="24"/>
      <c r="BE111" s="24"/>
      <c r="BF111" s="24"/>
      <c r="BG111" s="24">
        <f t="shared" si="37"/>
        <v>0</v>
      </c>
      <c r="BH111" s="24">
        <f t="shared" si="38"/>
        <v>0</v>
      </c>
      <c r="BK111" s="24"/>
      <c r="BL111" s="24"/>
      <c r="BM111" s="24"/>
      <c r="BN111" s="24"/>
      <c r="BO111" s="24"/>
      <c r="BP111" s="24"/>
      <c r="BQ111" s="24">
        <f t="shared" si="39"/>
        <v>0</v>
      </c>
      <c r="BR111" s="24">
        <f t="shared" si="40"/>
        <v>0</v>
      </c>
      <c r="BU111" s="24"/>
      <c r="BV111" s="24"/>
      <c r="BW111" s="24"/>
      <c r="BX111" s="24"/>
      <c r="BY111" s="24"/>
      <c r="BZ111" s="24"/>
      <c r="CA111" s="24">
        <f t="shared" si="41"/>
        <v>0</v>
      </c>
      <c r="CB111" s="24">
        <f t="shared" si="42"/>
        <v>0</v>
      </c>
      <c r="CC111" s="24"/>
      <c r="CE111" s="24">
        <f t="shared" si="43"/>
        <v>0</v>
      </c>
      <c r="CG111" s="24">
        <f t="shared" si="44"/>
        <v>0</v>
      </c>
      <c r="CI111" s="24">
        <f t="shared" si="45"/>
        <v>0</v>
      </c>
      <c r="CK111" s="24">
        <f t="shared" si="46"/>
        <v>0</v>
      </c>
      <c r="CM111" s="24">
        <f t="shared" si="47"/>
        <v>0</v>
      </c>
      <c r="CO111" s="24">
        <f t="shared" si="48"/>
        <v>0</v>
      </c>
      <c r="CQ111" s="24">
        <f t="shared" si="49"/>
        <v>0</v>
      </c>
      <c r="CS111" s="24">
        <f t="shared" si="50"/>
        <v>0</v>
      </c>
    </row>
    <row r="112" spans="9:97">
      <c r="I112" s="24">
        <f t="shared" si="29"/>
        <v>0</v>
      </c>
      <c r="J112" s="24">
        <f t="shared" si="52"/>
        <v>0</v>
      </c>
      <c r="M112" s="24"/>
      <c r="N112" s="24"/>
      <c r="O112" s="24"/>
      <c r="P112" s="24"/>
      <c r="Q112" s="24"/>
      <c r="R112" s="24"/>
      <c r="S112" s="24">
        <f t="shared" si="31"/>
        <v>0</v>
      </c>
      <c r="T112" s="24">
        <f t="shared" si="53"/>
        <v>0</v>
      </c>
      <c r="W112" s="24"/>
      <c r="X112" s="24"/>
      <c r="Y112" s="24"/>
      <c r="Z112" s="24"/>
      <c r="AA112" s="24"/>
      <c r="AB112" s="24"/>
      <c r="AC112" s="24">
        <f t="shared" si="32"/>
        <v>0</v>
      </c>
      <c r="AD112" s="24">
        <f t="shared" si="33"/>
        <v>0</v>
      </c>
      <c r="AG112" s="24"/>
      <c r="AH112" s="24"/>
      <c r="AI112" s="24"/>
      <c r="AJ112" s="24"/>
      <c r="AK112" s="24"/>
      <c r="AL112" s="24"/>
      <c r="AM112" s="24">
        <f t="shared" si="34"/>
        <v>0</v>
      </c>
      <c r="AN112" s="24">
        <f t="shared" si="51"/>
        <v>0</v>
      </c>
      <c r="AQ112" s="24"/>
      <c r="AR112" s="24"/>
      <c r="AS112" s="24"/>
      <c r="AT112" s="24"/>
      <c r="AU112" s="24"/>
      <c r="AV112" s="24"/>
      <c r="AW112" s="24">
        <f t="shared" si="35"/>
        <v>0</v>
      </c>
      <c r="AX112" s="24">
        <f t="shared" si="36"/>
        <v>0</v>
      </c>
      <c r="BA112" s="24"/>
      <c r="BB112" s="24"/>
      <c r="BC112" s="24"/>
      <c r="BD112" s="24"/>
      <c r="BE112" s="24"/>
      <c r="BF112" s="24"/>
      <c r="BG112" s="24">
        <f t="shared" si="37"/>
        <v>0</v>
      </c>
      <c r="BH112" s="24">
        <f t="shared" si="38"/>
        <v>0</v>
      </c>
      <c r="BK112" s="24"/>
      <c r="BL112" s="24"/>
      <c r="BM112" s="24"/>
      <c r="BN112" s="24"/>
      <c r="BO112" s="24"/>
      <c r="BP112" s="24"/>
      <c r="BQ112" s="24">
        <f t="shared" si="39"/>
        <v>0</v>
      </c>
      <c r="BR112" s="24">
        <f t="shared" si="40"/>
        <v>0</v>
      </c>
      <c r="BU112" s="24"/>
      <c r="BV112" s="24"/>
      <c r="BW112" s="24"/>
      <c r="BX112" s="24"/>
      <c r="BY112" s="24"/>
      <c r="BZ112" s="24"/>
      <c r="CA112" s="24">
        <f t="shared" si="41"/>
        <v>0</v>
      </c>
      <c r="CB112" s="24">
        <f t="shared" si="42"/>
        <v>0</v>
      </c>
      <c r="CC112" s="24"/>
      <c r="CE112" s="24">
        <f t="shared" si="43"/>
        <v>0</v>
      </c>
      <c r="CG112" s="24">
        <f t="shared" si="44"/>
        <v>0</v>
      </c>
      <c r="CI112" s="24">
        <f t="shared" si="45"/>
        <v>0</v>
      </c>
      <c r="CK112" s="24">
        <f t="shared" si="46"/>
        <v>0</v>
      </c>
      <c r="CM112" s="24">
        <f t="shared" si="47"/>
        <v>0</v>
      </c>
      <c r="CO112" s="24">
        <f t="shared" si="48"/>
        <v>0</v>
      </c>
      <c r="CQ112" s="24">
        <f t="shared" si="49"/>
        <v>0</v>
      </c>
      <c r="CS112" s="24">
        <f t="shared" si="50"/>
        <v>0</v>
      </c>
    </row>
    <row r="113" spans="9:97">
      <c r="I113" s="24">
        <f t="shared" si="29"/>
        <v>0</v>
      </c>
      <c r="J113" s="24">
        <f t="shared" si="52"/>
        <v>0</v>
      </c>
      <c r="M113" s="24"/>
      <c r="N113" s="24"/>
      <c r="O113" s="24"/>
      <c r="P113" s="24"/>
      <c r="Q113" s="24"/>
      <c r="R113" s="24"/>
      <c r="S113" s="24">
        <f t="shared" si="31"/>
        <v>0</v>
      </c>
      <c r="T113" s="24">
        <f t="shared" si="53"/>
        <v>0</v>
      </c>
      <c r="W113" s="24"/>
      <c r="X113" s="24"/>
      <c r="Y113" s="24"/>
      <c r="Z113" s="24"/>
      <c r="AA113" s="24"/>
      <c r="AB113" s="24"/>
      <c r="AC113" s="24">
        <f t="shared" si="32"/>
        <v>0</v>
      </c>
      <c r="AD113" s="24">
        <f t="shared" si="33"/>
        <v>0</v>
      </c>
      <c r="AG113" s="24"/>
      <c r="AH113" s="24"/>
      <c r="AI113" s="24"/>
      <c r="AJ113" s="24"/>
      <c r="AK113" s="24"/>
      <c r="AL113" s="24"/>
      <c r="AM113" s="24">
        <f t="shared" si="34"/>
        <v>0</v>
      </c>
      <c r="AN113" s="24">
        <f t="shared" si="51"/>
        <v>0</v>
      </c>
      <c r="AQ113" s="24"/>
      <c r="AR113" s="24"/>
      <c r="AS113" s="24"/>
      <c r="AT113" s="24"/>
      <c r="AU113" s="24"/>
      <c r="AV113" s="24"/>
      <c r="AW113" s="24">
        <f t="shared" si="35"/>
        <v>0</v>
      </c>
      <c r="AX113" s="24">
        <f t="shared" si="36"/>
        <v>0</v>
      </c>
      <c r="BA113" s="24"/>
      <c r="BB113" s="24"/>
      <c r="BC113" s="24"/>
      <c r="BD113" s="24"/>
      <c r="BE113" s="24"/>
      <c r="BF113" s="24"/>
      <c r="BG113" s="24">
        <f t="shared" si="37"/>
        <v>0</v>
      </c>
      <c r="BH113" s="24">
        <f t="shared" si="38"/>
        <v>0</v>
      </c>
      <c r="BK113" s="24"/>
      <c r="BL113" s="24"/>
      <c r="BM113" s="24"/>
      <c r="BN113" s="24"/>
      <c r="BO113" s="24"/>
      <c r="BP113" s="24"/>
      <c r="BQ113" s="24">
        <f t="shared" si="39"/>
        <v>0</v>
      </c>
      <c r="BR113" s="24">
        <f t="shared" si="40"/>
        <v>0</v>
      </c>
      <c r="BU113" s="24"/>
      <c r="BV113" s="24"/>
      <c r="BW113" s="24"/>
      <c r="BX113" s="24"/>
      <c r="BY113" s="24"/>
      <c r="BZ113" s="24"/>
      <c r="CA113" s="24">
        <f t="shared" si="41"/>
        <v>0</v>
      </c>
      <c r="CB113" s="24">
        <f t="shared" si="42"/>
        <v>0</v>
      </c>
      <c r="CC113" s="24"/>
      <c r="CE113" s="24">
        <f t="shared" si="43"/>
        <v>0</v>
      </c>
      <c r="CG113" s="24">
        <f t="shared" si="44"/>
        <v>0</v>
      </c>
      <c r="CI113" s="24">
        <f t="shared" si="45"/>
        <v>0</v>
      </c>
      <c r="CK113" s="24">
        <f t="shared" si="46"/>
        <v>0</v>
      </c>
      <c r="CM113" s="24">
        <f t="shared" si="47"/>
        <v>0</v>
      </c>
      <c r="CO113" s="24">
        <f t="shared" si="48"/>
        <v>0</v>
      </c>
      <c r="CQ113" s="24">
        <f t="shared" si="49"/>
        <v>0</v>
      </c>
      <c r="CS113" s="24">
        <f t="shared" si="50"/>
        <v>0</v>
      </c>
    </row>
    <row r="114" spans="9:97">
      <c r="I114" s="24">
        <f t="shared" si="29"/>
        <v>0</v>
      </c>
      <c r="J114" s="24">
        <f t="shared" si="52"/>
        <v>0</v>
      </c>
      <c r="M114" s="24"/>
      <c r="N114" s="24"/>
      <c r="O114" s="24"/>
      <c r="P114" s="24"/>
      <c r="Q114" s="24"/>
      <c r="R114" s="24"/>
      <c r="S114" s="24">
        <f t="shared" si="31"/>
        <v>0</v>
      </c>
      <c r="T114" s="24">
        <f t="shared" si="53"/>
        <v>0</v>
      </c>
      <c r="W114" s="24"/>
      <c r="X114" s="24"/>
      <c r="Y114" s="24"/>
      <c r="Z114" s="24"/>
      <c r="AA114" s="24"/>
      <c r="AB114" s="24"/>
      <c r="AC114" s="24">
        <f t="shared" si="32"/>
        <v>0</v>
      </c>
      <c r="AD114" s="24">
        <f t="shared" si="33"/>
        <v>0</v>
      </c>
      <c r="AG114" s="24"/>
      <c r="AH114" s="24"/>
      <c r="AI114" s="24"/>
      <c r="AJ114" s="24"/>
      <c r="AK114" s="24"/>
      <c r="AL114" s="24"/>
      <c r="AM114" s="24">
        <f t="shared" si="34"/>
        <v>0</v>
      </c>
      <c r="AN114" s="24">
        <f t="shared" si="51"/>
        <v>0</v>
      </c>
      <c r="AQ114" s="24"/>
      <c r="AR114" s="24"/>
      <c r="AS114" s="24"/>
      <c r="AT114" s="24"/>
      <c r="AU114" s="24"/>
      <c r="AV114" s="24"/>
      <c r="AW114" s="24">
        <f t="shared" si="35"/>
        <v>0</v>
      </c>
      <c r="AX114" s="24">
        <f t="shared" si="36"/>
        <v>0</v>
      </c>
      <c r="BA114" s="24"/>
      <c r="BB114" s="24"/>
      <c r="BC114" s="24"/>
      <c r="BD114" s="24"/>
      <c r="BE114" s="24"/>
      <c r="BF114" s="24"/>
      <c r="BG114" s="24">
        <f t="shared" si="37"/>
        <v>0</v>
      </c>
      <c r="BH114" s="24">
        <f t="shared" si="38"/>
        <v>0</v>
      </c>
      <c r="BK114" s="24"/>
      <c r="BL114" s="24"/>
      <c r="BM114" s="24"/>
      <c r="BN114" s="24"/>
      <c r="BO114" s="24"/>
      <c r="BP114" s="24"/>
      <c r="BQ114" s="24">
        <f t="shared" si="39"/>
        <v>0</v>
      </c>
      <c r="BR114" s="24">
        <f t="shared" si="40"/>
        <v>0</v>
      </c>
      <c r="BU114" s="24"/>
      <c r="BV114" s="24"/>
      <c r="BW114" s="24"/>
      <c r="BX114" s="24"/>
      <c r="BY114" s="24"/>
      <c r="BZ114" s="24"/>
      <c r="CA114" s="24">
        <f t="shared" si="41"/>
        <v>0</v>
      </c>
      <c r="CB114" s="24">
        <f t="shared" si="42"/>
        <v>0</v>
      </c>
      <c r="CC114" s="24"/>
      <c r="CE114" s="24">
        <f t="shared" si="43"/>
        <v>0</v>
      </c>
      <c r="CG114" s="24">
        <f t="shared" si="44"/>
        <v>0</v>
      </c>
      <c r="CI114" s="24">
        <f t="shared" si="45"/>
        <v>0</v>
      </c>
      <c r="CK114" s="24">
        <f t="shared" si="46"/>
        <v>0</v>
      </c>
      <c r="CM114" s="24">
        <f t="shared" si="47"/>
        <v>0</v>
      </c>
      <c r="CO114" s="24">
        <f t="shared" si="48"/>
        <v>0</v>
      </c>
      <c r="CQ114" s="24">
        <f t="shared" si="49"/>
        <v>0</v>
      </c>
      <c r="CS114" s="24">
        <f t="shared" si="50"/>
        <v>0</v>
      </c>
    </row>
    <row r="115" spans="9:97">
      <c r="I115" s="24">
        <f t="shared" si="29"/>
        <v>0</v>
      </c>
      <c r="J115" s="24">
        <f t="shared" si="52"/>
        <v>0</v>
      </c>
      <c r="M115" s="24"/>
      <c r="N115" s="24"/>
      <c r="O115" s="24"/>
      <c r="P115" s="24"/>
      <c r="Q115" s="24"/>
      <c r="R115" s="24"/>
      <c r="S115" s="24">
        <f t="shared" si="31"/>
        <v>0</v>
      </c>
      <c r="T115" s="24">
        <f t="shared" si="53"/>
        <v>0</v>
      </c>
      <c r="W115" s="24"/>
      <c r="X115" s="24"/>
      <c r="Y115" s="24"/>
      <c r="Z115" s="24"/>
      <c r="AA115" s="24"/>
      <c r="AB115" s="24"/>
      <c r="AC115" s="24">
        <f t="shared" si="32"/>
        <v>0</v>
      </c>
      <c r="AD115" s="24">
        <f t="shared" si="33"/>
        <v>0</v>
      </c>
      <c r="AG115" s="24"/>
      <c r="AH115" s="24"/>
      <c r="AI115" s="24"/>
      <c r="AJ115" s="24"/>
      <c r="AK115" s="24"/>
      <c r="AL115" s="24"/>
      <c r="AM115" s="24">
        <f t="shared" si="34"/>
        <v>0</v>
      </c>
      <c r="AN115" s="24">
        <f t="shared" si="51"/>
        <v>0</v>
      </c>
      <c r="AQ115" s="24"/>
      <c r="AR115" s="24"/>
      <c r="AS115" s="24"/>
      <c r="AT115" s="24"/>
      <c r="AU115" s="24"/>
      <c r="AV115" s="24"/>
      <c r="AW115" s="24">
        <f t="shared" si="35"/>
        <v>0</v>
      </c>
      <c r="AX115" s="24">
        <f t="shared" si="36"/>
        <v>0</v>
      </c>
      <c r="BA115" s="24"/>
      <c r="BB115" s="24"/>
      <c r="BC115" s="24"/>
      <c r="BD115" s="24"/>
      <c r="BE115" s="24"/>
      <c r="BF115" s="24"/>
      <c r="BG115" s="24">
        <f t="shared" si="37"/>
        <v>0</v>
      </c>
      <c r="BH115" s="24">
        <f t="shared" si="38"/>
        <v>0</v>
      </c>
      <c r="BK115" s="24"/>
      <c r="BL115" s="24"/>
      <c r="BM115" s="24"/>
      <c r="BN115" s="24"/>
      <c r="BO115" s="24"/>
      <c r="BP115" s="24"/>
      <c r="BQ115" s="24">
        <f t="shared" si="39"/>
        <v>0</v>
      </c>
      <c r="BR115" s="24">
        <f t="shared" si="40"/>
        <v>0</v>
      </c>
      <c r="BU115" s="24"/>
      <c r="BV115" s="24"/>
      <c r="BW115" s="24"/>
      <c r="BX115" s="24"/>
      <c r="BY115" s="24"/>
      <c r="BZ115" s="24"/>
      <c r="CA115" s="24">
        <f t="shared" si="41"/>
        <v>0</v>
      </c>
      <c r="CB115" s="24">
        <f t="shared" si="42"/>
        <v>0</v>
      </c>
      <c r="CC115" s="24"/>
      <c r="CE115" s="24">
        <f t="shared" si="43"/>
        <v>0</v>
      </c>
      <c r="CG115" s="24">
        <f t="shared" si="44"/>
        <v>0</v>
      </c>
      <c r="CI115" s="24">
        <f t="shared" si="45"/>
        <v>0</v>
      </c>
      <c r="CK115" s="24">
        <f t="shared" si="46"/>
        <v>0</v>
      </c>
      <c r="CM115" s="24">
        <f t="shared" si="47"/>
        <v>0</v>
      </c>
      <c r="CO115" s="24">
        <f t="shared" si="48"/>
        <v>0</v>
      </c>
      <c r="CQ115" s="24">
        <f t="shared" si="49"/>
        <v>0</v>
      </c>
      <c r="CS115" s="24">
        <f t="shared" si="50"/>
        <v>0</v>
      </c>
    </row>
    <row r="116" spans="9:97">
      <c r="I116" s="24">
        <f t="shared" si="29"/>
        <v>0</v>
      </c>
      <c r="J116" s="24">
        <f t="shared" si="52"/>
        <v>0</v>
      </c>
      <c r="M116" s="24"/>
      <c r="N116" s="24"/>
      <c r="O116" s="24"/>
      <c r="P116" s="24"/>
      <c r="Q116" s="24"/>
      <c r="R116" s="24"/>
      <c r="S116" s="24">
        <f t="shared" si="31"/>
        <v>0</v>
      </c>
      <c r="T116" s="24">
        <f t="shared" si="53"/>
        <v>0</v>
      </c>
      <c r="W116" s="24"/>
      <c r="X116" s="24"/>
      <c r="Y116" s="24"/>
      <c r="Z116" s="24"/>
      <c r="AA116" s="24"/>
      <c r="AB116" s="24"/>
      <c r="AC116" s="24">
        <f t="shared" si="32"/>
        <v>0</v>
      </c>
      <c r="AD116" s="24">
        <f t="shared" si="33"/>
        <v>0</v>
      </c>
      <c r="AG116" s="24"/>
      <c r="AH116" s="24"/>
      <c r="AI116" s="24"/>
      <c r="AJ116" s="24"/>
      <c r="AK116" s="24"/>
      <c r="AL116" s="24"/>
      <c r="AM116" s="24">
        <f t="shared" si="34"/>
        <v>0</v>
      </c>
      <c r="AN116" s="24">
        <f t="shared" si="51"/>
        <v>0</v>
      </c>
      <c r="AQ116" s="24"/>
      <c r="AR116" s="24"/>
      <c r="AS116" s="24"/>
      <c r="AT116" s="24"/>
      <c r="AU116" s="24"/>
      <c r="AV116" s="24"/>
      <c r="AW116" s="24">
        <f t="shared" si="35"/>
        <v>0</v>
      </c>
      <c r="AX116" s="24">
        <f t="shared" si="36"/>
        <v>0</v>
      </c>
      <c r="BA116" s="24"/>
      <c r="BB116" s="24"/>
      <c r="BC116" s="24"/>
      <c r="BD116" s="24"/>
      <c r="BE116" s="24"/>
      <c r="BF116" s="24"/>
      <c r="BG116" s="24">
        <f t="shared" si="37"/>
        <v>0</v>
      </c>
      <c r="BH116" s="24">
        <f t="shared" si="38"/>
        <v>0</v>
      </c>
      <c r="BK116" s="24"/>
      <c r="BL116" s="24"/>
      <c r="BM116" s="24"/>
      <c r="BN116" s="24"/>
      <c r="BO116" s="24"/>
      <c r="BP116" s="24"/>
      <c r="BQ116" s="24">
        <f t="shared" si="39"/>
        <v>0</v>
      </c>
      <c r="BR116" s="24">
        <f t="shared" si="40"/>
        <v>0</v>
      </c>
      <c r="BU116" s="24"/>
      <c r="BV116" s="24"/>
      <c r="BW116" s="24"/>
      <c r="BX116" s="24"/>
      <c r="BY116" s="24"/>
      <c r="BZ116" s="24"/>
      <c r="CA116" s="24">
        <f t="shared" si="41"/>
        <v>0</v>
      </c>
      <c r="CB116" s="24">
        <f t="shared" si="42"/>
        <v>0</v>
      </c>
      <c r="CC116" s="24"/>
      <c r="CE116" s="24">
        <f t="shared" si="43"/>
        <v>0</v>
      </c>
      <c r="CG116" s="24">
        <f t="shared" si="44"/>
        <v>0</v>
      </c>
      <c r="CI116" s="24">
        <f t="shared" si="45"/>
        <v>0</v>
      </c>
      <c r="CK116" s="24">
        <f t="shared" si="46"/>
        <v>0</v>
      </c>
      <c r="CM116" s="24">
        <f t="shared" si="47"/>
        <v>0</v>
      </c>
      <c r="CO116" s="24">
        <f t="shared" si="48"/>
        <v>0</v>
      </c>
      <c r="CQ116" s="24">
        <f t="shared" si="49"/>
        <v>0</v>
      </c>
      <c r="CS116" s="24">
        <f t="shared" si="50"/>
        <v>0</v>
      </c>
    </row>
    <row r="117" spans="9:97">
      <c r="I117" s="24">
        <f t="shared" si="29"/>
        <v>0</v>
      </c>
      <c r="J117" s="24">
        <f t="shared" si="52"/>
        <v>0</v>
      </c>
      <c r="M117" s="24"/>
      <c r="N117" s="24"/>
      <c r="O117" s="24"/>
      <c r="P117" s="24"/>
      <c r="Q117" s="24"/>
      <c r="R117" s="24"/>
      <c r="S117" s="24">
        <f t="shared" si="31"/>
        <v>0</v>
      </c>
      <c r="T117" s="24">
        <f t="shared" si="53"/>
        <v>0</v>
      </c>
      <c r="W117" s="24"/>
      <c r="X117" s="24"/>
      <c r="Y117" s="24"/>
      <c r="Z117" s="24"/>
      <c r="AA117" s="24"/>
      <c r="AB117" s="24"/>
      <c r="AC117" s="24">
        <f t="shared" si="32"/>
        <v>0</v>
      </c>
      <c r="AD117" s="24">
        <f t="shared" si="33"/>
        <v>0</v>
      </c>
      <c r="AG117" s="24"/>
      <c r="AH117" s="24"/>
      <c r="AI117" s="24"/>
      <c r="AJ117" s="24"/>
      <c r="AK117" s="24"/>
      <c r="AL117" s="24"/>
      <c r="AM117" s="24">
        <f t="shared" si="34"/>
        <v>0</v>
      </c>
      <c r="AN117" s="24">
        <f t="shared" si="51"/>
        <v>0</v>
      </c>
      <c r="AQ117" s="24"/>
      <c r="AR117" s="24"/>
      <c r="AS117" s="24"/>
      <c r="AT117" s="24"/>
      <c r="AU117" s="24"/>
      <c r="AV117" s="24"/>
      <c r="AW117" s="24">
        <f t="shared" si="35"/>
        <v>0</v>
      </c>
      <c r="AX117" s="24">
        <f t="shared" si="36"/>
        <v>0</v>
      </c>
      <c r="BA117" s="24"/>
      <c r="BB117" s="24"/>
      <c r="BC117" s="24"/>
      <c r="BD117" s="24"/>
      <c r="BE117" s="24"/>
      <c r="BF117" s="24"/>
      <c r="BG117" s="24">
        <f t="shared" si="37"/>
        <v>0</v>
      </c>
      <c r="BH117" s="24">
        <f t="shared" si="38"/>
        <v>0</v>
      </c>
      <c r="BK117" s="24"/>
      <c r="BL117" s="24"/>
      <c r="BM117" s="24"/>
      <c r="BN117" s="24"/>
      <c r="BO117" s="24"/>
      <c r="BP117" s="24"/>
      <c r="BQ117" s="24">
        <f t="shared" si="39"/>
        <v>0</v>
      </c>
      <c r="BR117" s="24">
        <f t="shared" si="40"/>
        <v>0</v>
      </c>
      <c r="BU117" s="24"/>
      <c r="BV117" s="24"/>
      <c r="BW117" s="24"/>
      <c r="BX117" s="24"/>
      <c r="BY117" s="24"/>
      <c r="BZ117" s="24"/>
      <c r="CA117" s="24">
        <f t="shared" si="41"/>
        <v>0</v>
      </c>
      <c r="CB117" s="24">
        <f t="shared" si="42"/>
        <v>0</v>
      </c>
      <c r="CC117" s="24"/>
      <c r="CE117" s="24">
        <f t="shared" si="43"/>
        <v>0</v>
      </c>
      <c r="CG117" s="24">
        <f t="shared" si="44"/>
        <v>0</v>
      </c>
      <c r="CI117" s="24">
        <f t="shared" si="45"/>
        <v>0</v>
      </c>
      <c r="CK117" s="24">
        <f t="shared" si="46"/>
        <v>0</v>
      </c>
      <c r="CM117" s="24">
        <f t="shared" si="47"/>
        <v>0</v>
      </c>
      <c r="CO117" s="24">
        <f t="shared" si="48"/>
        <v>0</v>
      </c>
      <c r="CQ117" s="24">
        <f t="shared" si="49"/>
        <v>0</v>
      </c>
      <c r="CS117" s="24">
        <f t="shared" si="50"/>
        <v>0</v>
      </c>
    </row>
    <row r="118" spans="9:97">
      <c r="I118" s="24">
        <f t="shared" si="29"/>
        <v>0</v>
      </c>
      <c r="J118" s="24">
        <f t="shared" si="52"/>
        <v>0</v>
      </c>
      <c r="M118" s="24"/>
      <c r="N118" s="24"/>
      <c r="O118" s="24"/>
      <c r="P118" s="24"/>
      <c r="Q118" s="24"/>
      <c r="R118" s="24"/>
      <c r="S118" s="24">
        <f t="shared" si="31"/>
        <v>0</v>
      </c>
      <c r="T118" s="24">
        <f t="shared" si="53"/>
        <v>0</v>
      </c>
      <c r="W118" s="24"/>
      <c r="X118" s="24"/>
      <c r="Y118" s="24"/>
      <c r="Z118" s="24"/>
      <c r="AA118" s="24"/>
      <c r="AB118" s="24"/>
      <c r="AC118" s="24">
        <f t="shared" si="32"/>
        <v>0</v>
      </c>
      <c r="AD118" s="24">
        <f t="shared" si="33"/>
        <v>0</v>
      </c>
      <c r="AG118" s="24"/>
      <c r="AH118" s="24"/>
      <c r="AI118" s="24"/>
      <c r="AJ118" s="24"/>
      <c r="AK118" s="24"/>
      <c r="AL118" s="24"/>
      <c r="AM118" s="24">
        <f t="shared" si="34"/>
        <v>0</v>
      </c>
      <c r="AN118" s="24">
        <f t="shared" si="51"/>
        <v>0</v>
      </c>
      <c r="AQ118" s="24"/>
      <c r="AR118" s="24"/>
      <c r="AS118" s="24"/>
      <c r="AT118" s="24"/>
      <c r="AU118" s="24"/>
      <c r="AV118" s="24"/>
      <c r="AW118" s="24">
        <f t="shared" si="35"/>
        <v>0</v>
      </c>
      <c r="AX118" s="24">
        <f t="shared" si="36"/>
        <v>0</v>
      </c>
      <c r="BA118" s="24"/>
      <c r="BB118" s="24"/>
      <c r="BC118" s="24"/>
      <c r="BD118" s="24"/>
      <c r="BE118" s="24"/>
      <c r="BF118" s="24"/>
      <c r="BG118" s="24">
        <f t="shared" si="37"/>
        <v>0</v>
      </c>
      <c r="BH118" s="24">
        <f t="shared" si="38"/>
        <v>0</v>
      </c>
      <c r="BK118" s="24"/>
      <c r="BL118" s="24"/>
      <c r="BM118" s="24"/>
      <c r="BN118" s="24"/>
      <c r="BO118" s="24"/>
      <c r="BP118" s="24"/>
      <c r="BQ118" s="24">
        <f t="shared" si="39"/>
        <v>0</v>
      </c>
      <c r="BR118" s="24">
        <f t="shared" si="40"/>
        <v>0</v>
      </c>
      <c r="BU118" s="24"/>
      <c r="BV118" s="24"/>
      <c r="BW118" s="24"/>
      <c r="BX118" s="24"/>
      <c r="BY118" s="24"/>
      <c r="BZ118" s="24"/>
      <c r="CA118" s="24">
        <f t="shared" si="41"/>
        <v>0</v>
      </c>
      <c r="CB118" s="24">
        <f t="shared" si="42"/>
        <v>0</v>
      </c>
      <c r="CC118" s="24"/>
      <c r="CE118" s="24">
        <f t="shared" si="43"/>
        <v>0</v>
      </c>
      <c r="CG118" s="24">
        <f t="shared" si="44"/>
        <v>0</v>
      </c>
      <c r="CI118" s="24">
        <f t="shared" si="45"/>
        <v>0</v>
      </c>
      <c r="CK118" s="24">
        <f t="shared" si="46"/>
        <v>0</v>
      </c>
      <c r="CM118" s="24">
        <f t="shared" si="47"/>
        <v>0</v>
      </c>
      <c r="CO118" s="24">
        <f t="shared" si="48"/>
        <v>0</v>
      </c>
      <c r="CQ118" s="24">
        <f t="shared" si="49"/>
        <v>0</v>
      </c>
      <c r="CS118" s="24">
        <f t="shared" si="50"/>
        <v>0</v>
      </c>
    </row>
    <row r="119" spans="9:97">
      <c r="I119" s="24">
        <f t="shared" si="29"/>
        <v>0</v>
      </c>
      <c r="J119" s="24">
        <f t="shared" si="52"/>
        <v>0</v>
      </c>
      <c r="M119" s="24"/>
      <c r="N119" s="24"/>
      <c r="O119" s="24"/>
      <c r="P119" s="24"/>
      <c r="Q119" s="24"/>
      <c r="R119" s="24"/>
      <c r="S119" s="24">
        <f t="shared" si="31"/>
        <v>0</v>
      </c>
      <c r="T119" s="24">
        <f t="shared" si="53"/>
        <v>0</v>
      </c>
      <c r="W119" s="24"/>
      <c r="X119" s="24"/>
      <c r="Y119" s="24"/>
      <c r="Z119" s="24"/>
      <c r="AA119" s="24"/>
      <c r="AB119" s="24"/>
      <c r="AC119" s="24">
        <f t="shared" si="32"/>
        <v>0</v>
      </c>
      <c r="AD119" s="24">
        <f t="shared" si="33"/>
        <v>0</v>
      </c>
      <c r="AG119" s="24"/>
      <c r="AH119" s="24"/>
      <c r="AI119" s="24"/>
      <c r="AJ119" s="24"/>
      <c r="AK119" s="24"/>
      <c r="AL119" s="24"/>
      <c r="AM119" s="24">
        <f t="shared" si="34"/>
        <v>0</v>
      </c>
      <c r="AN119" s="24">
        <f t="shared" si="51"/>
        <v>0</v>
      </c>
      <c r="AQ119" s="24"/>
      <c r="AR119" s="24"/>
      <c r="AS119" s="24"/>
      <c r="AT119" s="24"/>
      <c r="AU119" s="24"/>
      <c r="AV119" s="24"/>
      <c r="AW119" s="24">
        <f t="shared" si="35"/>
        <v>0</v>
      </c>
      <c r="AX119" s="24">
        <f t="shared" si="36"/>
        <v>0</v>
      </c>
      <c r="BA119" s="24"/>
      <c r="BB119" s="24"/>
      <c r="BC119" s="24"/>
      <c r="BD119" s="24"/>
      <c r="BE119" s="24"/>
      <c r="BF119" s="24"/>
      <c r="BG119" s="24">
        <f t="shared" si="37"/>
        <v>0</v>
      </c>
      <c r="BH119" s="24">
        <f t="shared" si="38"/>
        <v>0</v>
      </c>
      <c r="BK119" s="24"/>
      <c r="BL119" s="24"/>
      <c r="BM119" s="24"/>
      <c r="BN119" s="24"/>
      <c r="BO119" s="24"/>
      <c r="BP119" s="24"/>
      <c r="BQ119" s="24">
        <f t="shared" si="39"/>
        <v>0</v>
      </c>
      <c r="BR119" s="24">
        <f t="shared" si="40"/>
        <v>0</v>
      </c>
      <c r="BU119" s="24"/>
      <c r="BV119" s="24"/>
      <c r="BW119" s="24"/>
      <c r="BX119" s="24"/>
      <c r="BY119" s="24"/>
      <c r="BZ119" s="24"/>
      <c r="CA119" s="24">
        <f t="shared" si="41"/>
        <v>0</v>
      </c>
      <c r="CB119" s="24">
        <f t="shared" si="42"/>
        <v>0</v>
      </c>
      <c r="CC119" s="24"/>
      <c r="CE119" s="24">
        <f t="shared" si="43"/>
        <v>0</v>
      </c>
      <c r="CG119" s="24">
        <f t="shared" si="44"/>
        <v>0</v>
      </c>
      <c r="CI119" s="24">
        <f t="shared" si="45"/>
        <v>0</v>
      </c>
      <c r="CK119" s="24">
        <f t="shared" si="46"/>
        <v>0</v>
      </c>
      <c r="CM119" s="24">
        <f t="shared" si="47"/>
        <v>0</v>
      </c>
      <c r="CO119" s="24">
        <f t="shared" si="48"/>
        <v>0</v>
      </c>
      <c r="CQ119" s="24">
        <f t="shared" si="49"/>
        <v>0</v>
      </c>
      <c r="CS119" s="24">
        <f t="shared" si="50"/>
        <v>0</v>
      </c>
    </row>
    <row r="120" spans="9:97">
      <c r="I120" s="24">
        <f t="shared" si="29"/>
        <v>0</v>
      </c>
      <c r="J120" s="24">
        <f t="shared" si="52"/>
        <v>0</v>
      </c>
      <c r="M120" s="24"/>
      <c r="N120" s="24"/>
      <c r="O120" s="24"/>
      <c r="P120" s="24"/>
      <c r="Q120" s="24"/>
      <c r="R120" s="24"/>
      <c r="S120" s="24">
        <f t="shared" si="31"/>
        <v>0</v>
      </c>
      <c r="T120" s="24">
        <f t="shared" si="53"/>
        <v>0</v>
      </c>
      <c r="W120" s="24"/>
      <c r="X120" s="24"/>
      <c r="Y120" s="24"/>
      <c r="Z120" s="24"/>
      <c r="AA120" s="24"/>
      <c r="AB120" s="24"/>
      <c r="AC120" s="24">
        <f t="shared" si="32"/>
        <v>0</v>
      </c>
      <c r="AD120" s="24">
        <f t="shared" si="33"/>
        <v>0</v>
      </c>
      <c r="AG120" s="24"/>
      <c r="AH120" s="24"/>
      <c r="AI120" s="24"/>
      <c r="AJ120" s="24"/>
      <c r="AK120" s="24"/>
      <c r="AL120" s="24"/>
      <c r="AM120" s="24">
        <f t="shared" si="34"/>
        <v>0</v>
      </c>
      <c r="AN120" s="24">
        <f t="shared" si="51"/>
        <v>0</v>
      </c>
      <c r="AQ120" s="24"/>
      <c r="AR120" s="24"/>
      <c r="AS120" s="24"/>
      <c r="AT120" s="24"/>
      <c r="AU120" s="24"/>
      <c r="AV120" s="24"/>
      <c r="AW120" s="24">
        <f t="shared" si="35"/>
        <v>0</v>
      </c>
      <c r="AX120" s="24">
        <f t="shared" si="36"/>
        <v>0</v>
      </c>
      <c r="BA120" s="24"/>
      <c r="BB120" s="24"/>
      <c r="BC120" s="24"/>
      <c r="BD120" s="24"/>
      <c r="BE120" s="24"/>
      <c r="BF120" s="24"/>
      <c r="BG120" s="24">
        <f t="shared" si="37"/>
        <v>0</v>
      </c>
      <c r="BH120" s="24">
        <f t="shared" si="38"/>
        <v>0</v>
      </c>
      <c r="BK120" s="24"/>
      <c r="BL120" s="24"/>
      <c r="BM120" s="24"/>
      <c r="BN120" s="24"/>
      <c r="BO120" s="24"/>
      <c r="BP120" s="24"/>
      <c r="BQ120" s="24">
        <f t="shared" si="39"/>
        <v>0</v>
      </c>
      <c r="BR120" s="24">
        <f t="shared" si="40"/>
        <v>0</v>
      </c>
      <c r="BU120" s="24"/>
      <c r="BV120" s="24"/>
      <c r="BW120" s="24"/>
      <c r="BX120" s="24"/>
      <c r="BY120" s="24"/>
      <c r="BZ120" s="24"/>
      <c r="CA120" s="24">
        <f t="shared" si="41"/>
        <v>0</v>
      </c>
      <c r="CB120" s="24">
        <f t="shared" si="42"/>
        <v>0</v>
      </c>
      <c r="CC120" s="24"/>
      <c r="CE120" s="24">
        <f t="shared" si="43"/>
        <v>0</v>
      </c>
      <c r="CG120" s="24">
        <f t="shared" si="44"/>
        <v>0</v>
      </c>
      <c r="CI120" s="24">
        <f t="shared" si="45"/>
        <v>0</v>
      </c>
      <c r="CK120" s="24">
        <f t="shared" si="46"/>
        <v>0</v>
      </c>
      <c r="CM120" s="24">
        <f t="shared" si="47"/>
        <v>0</v>
      </c>
      <c r="CO120" s="24">
        <f t="shared" si="48"/>
        <v>0</v>
      </c>
      <c r="CQ120" s="24">
        <f t="shared" si="49"/>
        <v>0</v>
      </c>
      <c r="CS120" s="24">
        <f t="shared" si="50"/>
        <v>0</v>
      </c>
    </row>
    <row r="121" spans="9:97">
      <c r="I121" s="24">
        <f t="shared" si="29"/>
        <v>0</v>
      </c>
      <c r="J121" s="24">
        <f t="shared" si="52"/>
        <v>0</v>
      </c>
      <c r="M121" s="24"/>
      <c r="N121" s="24"/>
      <c r="O121" s="24"/>
      <c r="P121" s="24"/>
      <c r="Q121" s="24"/>
      <c r="R121" s="24"/>
      <c r="S121" s="24">
        <f t="shared" si="31"/>
        <v>0</v>
      </c>
      <c r="T121" s="24">
        <f t="shared" si="53"/>
        <v>0</v>
      </c>
      <c r="W121" s="24"/>
      <c r="X121" s="24"/>
      <c r="Y121" s="24"/>
      <c r="Z121" s="24"/>
      <c r="AA121" s="24"/>
      <c r="AB121" s="24"/>
      <c r="AC121" s="24">
        <f t="shared" si="32"/>
        <v>0</v>
      </c>
      <c r="AD121" s="24">
        <f t="shared" si="33"/>
        <v>0</v>
      </c>
      <c r="AG121" s="24"/>
      <c r="AH121" s="24"/>
      <c r="AI121" s="24"/>
      <c r="AJ121" s="24"/>
      <c r="AK121" s="24"/>
      <c r="AL121" s="24"/>
      <c r="AM121" s="24">
        <f t="shared" si="34"/>
        <v>0</v>
      </c>
      <c r="AN121" s="24">
        <f t="shared" si="51"/>
        <v>0</v>
      </c>
      <c r="AQ121" s="24"/>
      <c r="AR121" s="24"/>
      <c r="AS121" s="24"/>
      <c r="AT121" s="24"/>
      <c r="AU121" s="24"/>
      <c r="AV121" s="24"/>
      <c r="AW121" s="24">
        <f t="shared" si="35"/>
        <v>0</v>
      </c>
      <c r="AX121" s="24">
        <f t="shared" si="36"/>
        <v>0</v>
      </c>
      <c r="BA121" s="24"/>
      <c r="BB121" s="24"/>
      <c r="BC121" s="24"/>
      <c r="BD121" s="24"/>
      <c r="BE121" s="24"/>
      <c r="BF121" s="24"/>
      <c r="BG121" s="24">
        <f t="shared" si="37"/>
        <v>0</v>
      </c>
      <c r="BH121" s="24">
        <f t="shared" si="38"/>
        <v>0</v>
      </c>
      <c r="BK121" s="24"/>
      <c r="BL121" s="24"/>
      <c r="BM121" s="24"/>
      <c r="BN121" s="24"/>
      <c r="BO121" s="24"/>
      <c r="BP121" s="24"/>
      <c r="BQ121" s="24">
        <f t="shared" si="39"/>
        <v>0</v>
      </c>
      <c r="BR121" s="24">
        <f t="shared" si="40"/>
        <v>0</v>
      </c>
      <c r="BU121" s="24"/>
      <c r="BV121" s="24"/>
      <c r="BW121" s="24"/>
      <c r="BX121" s="24"/>
      <c r="BY121" s="24"/>
      <c r="BZ121" s="24"/>
      <c r="CA121" s="24">
        <f t="shared" si="41"/>
        <v>0</v>
      </c>
      <c r="CB121" s="24">
        <f t="shared" si="42"/>
        <v>0</v>
      </c>
      <c r="CC121" s="24"/>
      <c r="CE121" s="24">
        <f t="shared" si="43"/>
        <v>0</v>
      </c>
      <c r="CG121" s="24">
        <f t="shared" si="44"/>
        <v>0</v>
      </c>
      <c r="CI121" s="24">
        <f t="shared" si="45"/>
        <v>0</v>
      </c>
      <c r="CK121" s="24">
        <f t="shared" si="46"/>
        <v>0</v>
      </c>
      <c r="CM121" s="24">
        <f t="shared" si="47"/>
        <v>0</v>
      </c>
      <c r="CO121" s="24">
        <f t="shared" si="48"/>
        <v>0</v>
      </c>
      <c r="CQ121" s="24">
        <f t="shared" si="49"/>
        <v>0</v>
      </c>
      <c r="CS121" s="24">
        <f t="shared" si="50"/>
        <v>0</v>
      </c>
    </row>
    <row r="122" spans="9:97">
      <c r="I122" s="24">
        <f t="shared" si="29"/>
        <v>0</v>
      </c>
      <c r="J122" s="24">
        <f t="shared" si="52"/>
        <v>0</v>
      </c>
      <c r="M122" s="24"/>
      <c r="N122" s="24"/>
      <c r="O122" s="24"/>
      <c r="P122" s="24"/>
      <c r="Q122" s="24"/>
      <c r="R122" s="24"/>
      <c r="S122" s="24">
        <f t="shared" si="31"/>
        <v>0</v>
      </c>
      <c r="T122" s="24">
        <f t="shared" si="53"/>
        <v>0</v>
      </c>
      <c r="W122" s="24"/>
      <c r="X122" s="24"/>
      <c r="Y122" s="24"/>
      <c r="Z122" s="24"/>
      <c r="AA122" s="24"/>
      <c r="AB122" s="24"/>
      <c r="AC122" s="24">
        <f t="shared" si="32"/>
        <v>0</v>
      </c>
      <c r="AD122" s="24">
        <f t="shared" si="33"/>
        <v>0</v>
      </c>
      <c r="AG122" s="24"/>
      <c r="AH122" s="24"/>
      <c r="AI122" s="24"/>
      <c r="AJ122" s="24"/>
      <c r="AK122" s="24"/>
      <c r="AL122" s="24"/>
      <c r="AM122" s="24">
        <f t="shared" si="34"/>
        <v>0</v>
      </c>
      <c r="AN122" s="24">
        <f t="shared" si="51"/>
        <v>0</v>
      </c>
      <c r="AQ122" s="24"/>
      <c r="AR122" s="24"/>
      <c r="AS122" s="24"/>
      <c r="AT122" s="24"/>
      <c r="AU122" s="24"/>
      <c r="AV122" s="24"/>
      <c r="AW122" s="24">
        <f t="shared" si="35"/>
        <v>0</v>
      </c>
      <c r="AX122" s="24">
        <f t="shared" si="36"/>
        <v>0</v>
      </c>
      <c r="BA122" s="24"/>
      <c r="BB122" s="24"/>
      <c r="BC122" s="24"/>
      <c r="BD122" s="24"/>
      <c r="BE122" s="24"/>
      <c r="BF122" s="24"/>
      <c r="BG122" s="24">
        <f t="shared" si="37"/>
        <v>0</v>
      </c>
      <c r="BH122" s="24">
        <f t="shared" si="38"/>
        <v>0</v>
      </c>
      <c r="BK122" s="24"/>
      <c r="BL122" s="24"/>
      <c r="BM122" s="24"/>
      <c r="BN122" s="24"/>
      <c r="BO122" s="24"/>
      <c r="BP122" s="24"/>
      <c r="BQ122" s="24">
        <f t="shared" si="39"/>
        <v>0</v>
      </c>
      <c r="BR122" s="24">
        <f t="shared" si="40"/>
        <v>0</v>
      </c>
      <c r="BU122" s="24"/>
      <c r="BV122" s="24"/>
      <c r="BW122" s="24"/>
      <c r="BX122" s="24"/>
      <c r="BY122" s="24"/>
      <c r="BZ122" s="24"/>
      <c r="CA122" s="24">
        <f t="shared" si="41"/>
        <v>0</v>
      </c>
      <c r="CB122" s="24">
        <f t="shared" si="42"/>
        <v>0</v>
      </c>
      <c r="CC122" s="24"/>
      <c r="CE122" s="24">
        <f t="shared" si="43"/>
        <v>0</v>
      </c>
      <c r="CG122" s="24">
        <f t="shared" si="44"/>
        <v>0</v>
      </c>
      <c r="CI122" s="24">
        <f t="shared" si="45"/>
        <v>0</v>
      </c>
      <c r="CK122" s="24">
        <f t="shared" si="46"/>
        <v>0</v>
      </c>
      <c r="CM122" s="24">
        <f t="shared" si="47"/>
        <v>0</v>
      </c>
      <c r="CO122" s="24">
        <f t="shared" si="48"/>
        <v>0</v>
      </c>
      <c r="CQ122" s="24">
        <f t="shared" si="49"/>
        <v>0</v>
      </c>
      <c r="CS122" s="24">
        <f t="shared" si="50"/>
        <v>0</v>
      </c>
    </row>
    <row r="123" spans="9:97">
      <c r="I123" s="24">
        <f t="shared" si="29"/>
        <v>0</v>
      </c>
      <c r="J123" s="24">
        <f t="shared" si="52"/>
        <v>0</v>
      </c>
      <c r="M123" s="24"/>
      <c r="N123" s="24"/>
      <c r="O123" s="24"/>
      <c r="P123" s="24"/>
      <c r="Q123" s="24"/>
      <c r="R123" s="24"/>
      <c r="S123" s="24">
        <f t="shared" si="31"/>
        <v>0</v>
      </c>
      <c r="T123" s="24">
        <f t="shared" si="53"/>
        <v>0</v>
      </c>
      <c r="W123" s="24"/>
      <c r="X123" s="24"/>
      <c r="Y123" s="24"/>
      <c r="Z123" s="24"/>
      <c r="AA123" s="24"/>
      <c r="AB123" s="24"/>
      <c r="AC123" s="24">
        <f t="shared" si="32"/>
        <v>0</v>
      </c>
      <c r="AD123" s="24">
        <f t="shared" si="33"/>
        <v>0</v>
      </c>
      <c r="AG123" s="24"/>
      <c r="AH123" s="24"/>
      <c r="AI123" s="24"/>
      <c r="AJ123" s="24"/>
      <c r="AK123" s="24"/>
      <c r="AL123" s="24"/>
      <c r="AM123" s="24">
        <f t="shared" si="34"/>
        <v>0</v>
      </c>
      <c r="AN123" s="24">
        <f t="shared" si="51"/>
        <v>0</v>
      </c>
      <c r="AQ123" s="24"/>
      <c r="AR123" s="24"/>
      <c r="AS123" s="24"/>
      <c r="AT123" s="24"/>
      <c r="AU123" s="24"/>
      <c r="AV123" s="24"/>
      <c r="AW123" s="24">
        <f t="shared" si="35"/>
        <v>0</v>
      </c>
      <c r="AX123" s="24">
        <f t="shared" si="36"/>
        <v>0</v>
      </c>
      <c r="BA123" s="24"/>
      <c r="BB123" s="24"/>
      <c r="BC123" s="24"/>
      <c r="BD123" s="24"/>
      <c r="BE123" s="24"/>
      <c r="BF123" s="24"/>
      <c r="BG123" s="24">
        <f t="shared" si="37"/>
        <v>0</v>
      </c>
      <c r="BH123" s="24">
        <f t="shared" si="38"/>
        <v>0</v>
      </c>
      <c r="BK123" s="24"/>
      <c r="BL123" s="24"/>
      <c r="BM123" s="24"/>
      <c r="BN123" s="24"/>
      <c r="BO123" s="24"/>
      <c r="BP123" s="24"/>
      <c r="BQ123" s="24">
        <f t="shared" si="39"/>
        <v>0</v>
      </c>
      <c r="BR123" s="24">
        <f t="shared" si="40"/>
        <v>0</v>
      </c>
      <c r="BU123" s="24"/>
      <c r="BV123" s="24"/>
      <c r="BW123" s="24"/>
      <c r="BX123" s="24"/>
      <c r="BY123" s="24"/>
      <c r="BZ123" s="24"/>
      <c r="CA123" s="24">
        <f t="shared" si="41"/>
        <v>0</v>
      </c>
      <c r="CB123" s="24">
        <f t="shared" si="42"/>
        <v>0</v>
      </c>
      <c r="CC123" s="24"/>
      <c r="CE123" s="24">
        <f t="shared" si="43"/>
        <v>0</v>
      </c>
      <c r="CG123" s="24">
        <f t="shared" si="44"/>
        <v>0</v>
      </c>
      <c r="CI123" s="24">
        <f t="shared" si="45"/>
        <v>0</v>
      </c>
      <c r="CK123" s="24">
        <f t="shared" si="46"/>
        <v>0</v>
      </c>
      <c r="CM123" s="24">
        <f t="shared" si="47"/>
        <v>0</v>
      </c>
      <c r="CO123" s="24">
        <f t="shared" si="48"/>
        <v>0</v>
      </c>
      <c r="CQ123" s="24">
        <f t="shared" si="49"/>
        <v>0</v>
      </c>
      <c r="CS123" s="24">
        <f t="shared" si="50"/>
        <v>0</v>
      </c>
    </row>
    <row r="124" spans="9:97">
      <c r="I124" s="24">
        <f t="shared" si="29"/>
        <v>0</v>
      </c>
      <c r="J124" s="24">
        <f t="shared" si="52"/>
        <v>0</v>
      </c>
      <c r="M124" s="24"/>
      <c r="N124" s="24"/>
      <c r="O124" s="24"/>
      <c r="P124" s="24"/>
      <c r="Q124" s="24"/>
      <c r="R124" s="24"/>
      <c r="S124" s="24">
        <f t="shared" si="31"/>
        <v>0</v>
      </c>
      <c r="T124" s="24">
        <f t="shared" si="53"/>
        <v>0</v>
      </c>
      <c r="W124" s="24"/>
      <c r="X124" s="24"/>
      <c r="Y124" s="24"/>
      <c r="Z124" s="24"/>
      <c r="AA124" s="24"/>
      <c r="AB124" s="24"/>
      <c r="AC124" s="24">
        <f t="shared" si="32"/>
        <v>0</v>
      </c>
      <c r="AD124" s="24">
        <f t="shared" si="33"/>
        <v>0</v>
      </c>
      <c r="AG124" s="24"/>
      <c r="AH124" s="24"/>
      <c r="AI124" s="24"/>
      <c r="AJ124" s="24"/>
      <c r="AK124" s="24"/>
      <c r="AL124" s="24"/>
      <c r="AM124" s="24">
        <f t="shared" si="34"/>
        <v>0</v>
      </c>
      <c r="AN124" s="24">
        <f t="shared" si="51"/>
        <v>0</v>
      </c>
      <c r="AQ124" s="24"/>
      <c r="AR124" s="24"/>
      <c r="AS124" s="24"/>
      <c r="AT124" s="24"/>
      <c r="AU124" s="24"/>
      <c r="AV124" s="24"/>
      <c r="AW124" s="24">
        <f t="shared" si="35"/>
        <v>0</v>
      </c>
      <c r="AX124" s="24">
        <f t="shared" si="36"/>
        <v>0</v>
      </c>
      <c r="BA124" s="24"/>
      <c r="BB124" s="24"/>
      <c r="BC124" s="24"/>
      <c r="BD124" s="24"/>
      <c r="BE124" s="24"/>
      <c r="BF124" s="24"/>
      <c r="BG124" s="24">
        <f t="shared" si="37"/>
        <v>0</v>
      </c>
      <c r="BH124" s="24">
        <f t="shared" si="38"/>
        <v>0</v>
      </c>
      <c r="BK124" s="24"/>
      <c r="BL124" s="24"/>
      <c r="BM124" s="24"/>
      <c r="BN124" s="24"/>
      <c r="BO124" s="24"/>
      <c r="BP124" s="24"/>
      <c r="BQ124" s="24">
        <f t="shared" si="39"/>
        <v>0</v>
      </c>
      <c r="BR124" s="24">
        <f t="shared" si="40"/>
        <v>0</v>
      </c>
      <c r="BU124" s="24"/>
      <c r="BV124" s="24"/>
      <c r="BW124" s="24"/>
      <c r="BX124" s="24"/>
      <c r="BY124" s="24"/>
      <c r="BZ124" s="24"/>
      <c r="CA124" s="24">
        <f t="shared" si="41"/>
        <v>0</v>
      </c>
      <c r="CB124" s="24">
        <f t="shared" si="42"/>
        <v>0</v>
      </c>
      <c r="CC124" s="24"/>
      <c r="CE124" s="24">
        <f t="shared" si="43"/>
        <v>0</v>
      </c>
      <c r="CG124" s="24">
        <f t="shared" si="44"/>
        <v>0</v>
      </c>
      <c r="CI124" s="24">
        <f t="shared" si="45"/>
        <v>0</v>
      </c>
      <c r="CK124" s="24">
        <f t="shared" si="46"/>
        <v>0</v>
      </c>
      <c r="CM124" s="24">
        <f t="shared" si="47"/>
        <v>0</v>
      </c>
      <c r="CO124" s="24">
        <f t="shared" si="48"/>
        <v>0</v>
      </c>
      <c r="CQ124" s="24">
        <f t="shared" si="49"/>
        <v>0</v>
      </c>
      <c r="CS124" s="24">
        <f t="shared" si="50"/>
        <v>0</v>
      </c>
    </row>
    <row r="125" spans="9:97">
      <c r="I125" s="24">
        <f t="shared" si="29"/>
        <v>0</v>
      </c>
      <c r="J125" s="24">
        <f t="shared" si="52"/>
        <v>0</v>
      </c>
      <c r="M125" s="24"/>
      <c r="N125" s="24"/>
      <c r="O125" s="24"/>
      <c r="P125" s="24"/>
      <c r="Q125" s="24"/>
      <c r="R125" s="24"/>
      <c r="S125" s="24">
        <f t="shared" si="31"/>
        <v>0</v>
      </c>
      <c r="T125" s="24">
        <f t="shared" si="53"/>
        <v>0</v>
      </c>
      <c r="W125" s="24"/>
      <c r="X125" s="24"/>
      <c r="Y125" s="24"/>
      <c r="Z125" s="24"/>
      <c r="AA125" s="24"/>
      <c r="AB125" s="24"/>
      <c r="AC125" s="24">
        <f t="shared" si="32"/>
        <v>0</v>
      </c>
      <c r="AD125" s="24">
        <f t="shared" si="33"/>
        <v>0</v>
      </c>
      <c r="AG125" s="24"/>
      <c r="AH125" s="24"/>
      <c r="AI125" s="24"/>
      <c r="AJ125" s="24"/>
      <c r="AK125" s="24"/>
      <c r="AL125" s="24"/>
      <c r="AM125" s="24">
        <f t="shared" si="34"/>
        <v>0</v>
      </c>
      <c r="AN125" s="24">
        <f t="shared" si="51"/>
        <v>0</v>
      </c>
      <c r="AQ125" s="24"/>
      <c r="AR125" s="24"/>
      <c r="AS125" s="24"/>
      <c r="AT125" s="24"/>
      <c r="AU125" s="24"/>
      <c r="AV125" s="24"/>
      <c r="AW125" s="24">
        <f t="shared" si="35"/>
        <v>0</v>
      </c>
      <c r="AX125" s="24">
        <f t="shared" si="36"/>
        <v>0</v>
      </c>
      <c r="BA125" s="24"/>
      <c r="BB125" s="24"/>
      <c r="BC125" s="24"/>
      <c r="BD125" s="24"/>
      <c r="BE125" s="24"/>
      <c r="BF125" s="24"/>
      <c r="BG125" s="24">
        <f t="shared" si="37"/>
        <v>0</v>
      </c>
      <c r="BH125" s="24">
        <f t="shared" si="38"/>
        <v>0</v>
      </c>
      <c r="BK125" s="24"/>
      <c r="BL125" s="24"/>
      <c r="BM125" s="24"/>
      <c r="BN125" s="24"/>
      <c r="BO125" s="24"/>
      <c r="BP125" s="24"/>
      <c r="BQ125" s="24">
        <f t="shared" si="39"/>
        <v>0</v>
      </c>
      <c r="BR125" s="24">
        <f t="shared" si="40"/>
        <v>0</v>
      </c>
      <c r="BU125" s="24"/>
      <c r="BV125" s="24"/>
      <c r="BW125" s="24"/>
      <c r="BX125" s="24"/>
      <c r="BY125" s="24"/>
      <c r="BZ125" s="24"/>
      <c r="CA125" s="24">
        <f t="shared" si="41"/>
        <v>0</v>
      </c>
      <c r="CB125" s="24">
        <f t="shared" si="42"/>
        <v>0</v>
      </c>
      <c r="CC125" s="24"/>
      <c r="CE125" s="24">
        <f t="shared" si="43"/>
        <v>0</v>
      </c>
      <c r="CG125" s="24">
        <f t="shared" si="44"/>
        <v>0</v>
      </c>
      <c r="CI125" s="24">
        <f t="shared" si="45"/>
        <v>0</v>
      </c>
      <c r="CK125" s="24">
        <f t="shared" si="46"/>
        <v>0</v>
      </c>
      <c r="CM125" s="24">
        <f t="shared" si="47"/>
        <v>0</v>
      </c>
      <c r="CO125" s="24">
        <f t="shared" si="48"/>
        <v>0</v>
      </c>
      <c r="CQ125" s="24">
        <f t="shared" si="49"/>
        <v>0</v>
      </c>
      <c r="CS125" s="24">
        <f t="shared" si="50"/>
        <v>0</v>
      </c>
    </row>
    <row r="126" spans="9:97">
      <c r="I126" s="24">
        <f t="shared" si="29"/>
        <v>0</v>
      </c>
      <c r="J126" s="24">
        <f t="shared" si="52"/>
        <v>0</v>
      </c>
      <c r="M126" s="24"/>
      <c r="N126" s="24"/>
      <c r="O126" s="24"/>
      <c r="P126" s="24"/>
      <c r="Q126" s="24"/>
      <c r="R126" s="24"/>
      <c r="S126" s="24">
        <f t="shared" si="31"/>
        <v>0</v>
      </c>
      <c r="T126" s="24">
        <f t="shared" si="53"/>
        <v>0</v>
      </c>
      <c r="W126" s="24"/>
      <c r="X126" s="24"/>
      <c r="Y126" s="24"/>
      <c r="Z126" s="24"/>
      <c r="AA126" s="24"/>
      <c r="AB126" s="24"/>
      <c r="AC126" s="24">
        <f t="shared" si="32"/>
        <v>0</v>
      </c>
      <c r="AD126" s="24">
        <f t="shared" si="33"/>
        <v>0</v>
      </c>
      <c r="AG126" s="24"/>
      <c r="AH126" s="24"/>
      <c r="AI126" s="24"/>
      <c r="AJ126" s="24"/>
      <c r="AK126" s="24"/>
      <c r="AL126" s="24"/>
      <c r="AM126" s="24">
        <f t="shared" si="34"/>
        <v>0</v>
      </c>
      <c r="AN126" s="24">
        <f t="shared" si="51"/>
        <v>0</v>
      </c>
      <c r="AQ126" s="24"/>
      <c r="AR126" s="24"/>
      <c r="AS126" s="24"/>
      <c r="AT126" s="24"/>
      <c r="AU126" s="24"/>
      <c r="AV126" s="24"/>
      <c r="AW126" s="24">
        <f t="shared" si="35"/>
        <v>0</v>
      </c>
      <c r="AX126" s="24">
        <f t="shared" si="36"/>
        <v>0</v>
      </c>
      <c r="BA126" s="24"/>
      <c r="BB126" s="24"/>
      <c r="BC126" s="24"/>
      <c r="BD126" s="24"/>
      <c r="BE126" s="24"/>
      <c r="BF126" s="24"/>
      <c r="BG126" s="24">
        <f t="shared" si="37"/>
        <v>0</v>
      </c>
      <c r="BH126" s="24">
        <f t="shared" si="38"/>
        <v>0</v>
      </c>
      <c r="BK126" s="24"/>
      <c r="BL126" s="24"/>
      <c r="BM126" s="24"/>
      <c r="BN126" s="24"/>
      <c r="BO126" s="24"/>
      <c r="BP126" s="24"/>
      <c r="BQ126" s="24">
        <f t="shared" si="39"/>
        <v>0</v>
      </c>
      <c r="BR126" s="24">
        <f t="shared" si="40"/>
        <v>0</v>
      </c>
      <c r="BU126" s="24"/>
      <c r="BV126" s="24"/>
      <c r="BW126" s="24"/>
      <c r="BX126" s="24"/>
      <c r="BY126" s="24"/>
      <c r="BZ126" s="24"/>
      <c r="CA126" s="24">
        <f t="shared" si="41"/>
        <v>0</v>
      </c>
      <c r="CB126" s="24">
        <f t="shared" si="42"/>
        <v>0</v>
      </c>
      <c r="CC126" s="24"/>
      <c r="CE126" s="24">
        <f t="shared" si="43"/>
        <v>0</v>
      </c>
      <c r="CG126" s="24">
        <f t="shared" si="44"/>
        <v>0</v>
      </c>
      <c r="CI126" s="24">
        <f t="shared" si="45"/>
        <v>0</v>
      </c>
      <c r="CK126" s="24">
        <f t="shared" si="46"/>
        <v>0</v>
      </c>
      <c r="CM126" s="24">
        <f t="shared" si="47"/>
        <v>0</v>
      </c>
      <c r="CO126" s="24">
        <f t="shared" si="48"/>
        <v>0</v>
      </c>
      <c r="CQ126" s="24">
        <f t="shared" si="49"/>
        <v>0</v>
      </c>
      <c r="CS126" s="24">
        <f t="shared" si="50"/>
        <v>0</v>
      </c>
    </row>
    <row r="127" spans="9:97">
      <c r="I127" s="24">
        <f t="shared" si="29"/>
        <v>0</v>
      </c>
      <c r="J127" s="24">
        <f t="shared" si="52"/>
        <v>0</v>
      </c>
      <c r="M127" s="24"/>
      <c r="N127" s="24"/>
      <c r="O127" s="24"/>
      <c r="P127" s="24"/>
      <c r="Q127" s="24"/>
      <c r="R127" s="24"/>
      <c r="S127" s="24">
        <f t="shared" si="31"/>
        <v>0</v>
      </c>
      <c r="T127" s="24">
        <f t="shared" si="53"/>
        <v>0</v>
      </c>
      <c r="W127" s="24"/>
      <c r="X127" s="24"/>
      <c r="Y127" s="24"/>
      <c r="Z127" s="24"/>
      <c r="AA127" s="24"/>
      <c r="AB127" s="24"/>
      <c r="AC127" s="24">
        <f t="shared" si="32"/>
        <v>0</v>
      </c>
      <c r="AD127" s="24">
        <f t="shared" si="33"/>
        <v>0</v>
      </c>
      <c r="AG127" s="24"/>
      <c r="AH127" s="24"/>
      <c r="AI127" s="24"/>
      <c r="AJ127" s="24"/>
      <c r="AK127" s="24"/>
      <c r="AL127" s="24"/>
      <c r="AM127" s="24">
        <f t="shared" si="34"/>
        <v>0</v>
      </c>
      <c r="AN127" s="24">
        <f t="shared" si="51"/>
        <v>0</v>
      </c>
      <c r="AQ127" s="24"/>
      <c r="AR127" s="24"/>
      <c r="AS127" s="24"/>
      <c r="AT127" s="24"/>
      <c r="AU127" s="24"/>
      <c r="AV127" s="24"/>
      <c r="AW127" s="24">
        <f t="shared" si="35"/>
        <v>0</v>
      </c>
      <c r="AX127" s="24">
        <f t="shared" si="36"/>
        <v>0</v>
      </c>
      <c r="BA127" s="24"/>
      <c r="BB127" s="24"/>
      <c r="BC127" s="24"/>
      <c r="BD127" s="24"/>
      <c r="BE127" s="24"/>
      <c r="BF127" s="24"/>
      <c r="BG127" s="24">
        <f t="shared" si="37"/>
        <v>0</v>
      </c>
      <c r="BH127" s="24">
        <f t="shared" si="38"/>
        <v>0</v>
      </c>
      <c r="BK127" s="24"/>
      <c r="BL127" s="24"/>
      <c r="BM127" s="24"/>
      <c r="BN127" s="24"/>
      <c r="BO127" s="24"/>
      <c r="BP127" s="24"/>
      <c r="BQ127" s="24">
        <f t="shared" si="39"/>
        <v>0</v>
      </c>
      <c r="BR127" s="24">
        <f t="shared" si="40"/>
        <v>0</v>
      </c>
      <c r="BU127" s="24"/>
      <c r="BV127" s="24"/>
      <c r="BW127" s="24"/>
      <c r="BX127" s="24"/>
      <c r="BY127" s="24"/>
      <c r="BZ127" s="24"/>
      <c r="CA127" s="24">
        <f t="shared" si="41"/>
        <v>0</v>
      </c>
      <c r="CB127" s="24">
        <f t="shared" si="42"/>
        <v>0</v>
      </c>
      <c r="CC127" s="24"/>
      <c r="CE127" s="24">
        <f t="shared" si="43"/>
        <v>0</v>
      </c>
      <c r="CG127" s="24">
        <f t="shared" si="44"/>
        <v>0</v>
      </c>
      <c r="CI127" s="24">
        <f t="shared" si="45"/>
        <v>0</v>
      </c>
      <c r="CK127" s="24">
        <f t="shared" si="46"/>
        <v>0</v>
      </c>
      <c r="CM127" s="24">
        <f t="shared" si="47"/>
        <v>0</v>
      </c>
      <c r="CO127" s="24">
        <f t="shared" si="48"/>
        <v>0</v>
      </c>
      <c r="CQ127" s="24">
        <f t="shared" si="49"/>
        <v>0</v>
      </c>
      <c r="CS127" s="24">
        <f t="shared" si="50"/>
        <v>0</v>
      </c>
    </row>
    <row r="128" spans="9:97">
      <c r="I128" s="24">
        <f t="shared" si="29"/>
        <v>0</v>
      </c>
      <c r="J128" s="24">
        <f t="shared" si="52"/>
        <v>0</v>
      </c>
      <c r="M128" s="24"/>
      <c r="N128" s="24"/>
      <c r="O128" s="24"/>
      <c r="P128" s="24"/>
      <c r="Q128" s="24"/>
      <c r="R128" s="24"/>
      <c r="S128" s="24">
        <f t="shared" si="31"/>
        <v>0</v>
      </c>
      <c r="T128" s="24">
        <f t="shared" si="53"/>
        <v>0</v>
      </c>
      <c r="W128" s="24"/>
      <c r="X128" s="24"/>
      <c r="Y128" s="24"/>
      <c r="Z128" s="24"/>
      <c r="AA128" s="24"/>
      <c r="AB128" s="24"/>
      <c r="AC128" s="24">
        <f t="shared" si="32"/>
        <v>0</v>
      </c>
      <c r="AD128" s="24">
        <f t="shared" si="33"/>
        <v>0</v>
      </c>
      <c r="AG128" s="24"/>
      <c r="AH128" s="24"/>
      <c r="AI128" s="24"/>
      <c r="AJ128" s="24"/>
      <c r="AK128" s="24"/>
      <c r="AL128" s="24"/>
      <c r="AM128" s="24">
        <f t="shared" si="34"/>
        <v>0</v>
      </c>
      <c r="AN128" s="24">
        <f t="shared" si="51"/>
        <v>0</v>
      </c>
      <c r="AQ128" s="24"/>
      <c r="AR128" s="24"/>
      <c r="AS128" s="24"/>
      <c r="AT128" s="24"/>
      <c r="AU128" s="24"/>
      <c r="AV128" s="24"/>
      <c r="AW128" s="24">
        <f t="shared" si="35"/>
        <v>0</v>
      </c>
      <c r="AX128" s="24">
        <f t="shared" si="36"/>
        <v>0</v>
      </c>
      <c r="BA128" s="24"/>
      <c r="BB128" s="24"/>
      <c r="BC128" s="24"/>
      <c r="BD128" s="24"/>
      <c r="BE128" s="24"/>
      <c r="BF128" s="24"/>
      <c r="BG128" s="24">
        <f t="shared" si="37"/>
        <v>0</v>
      </c>
      <c r="BH128" s="24">
        <f t="shared" si="38"/>
        <v>0</v>
      </c>
      <c r="BK128" s="24"/>
      <c r="BL128" s="24"/>
      <c r="BM128" s="24"/>
      <c r="BN128" s="24"/>
      <c r="BO128" s="24"/>
      <c r="BP128" s="24"/>
      <c r="BQ128" s="24">
        <f t="shared" si="39"/>
        <v>0</v>
      </c>
      <c r="BR128" s="24">
        <f t="shared" si="40"/>
        <v>0</v>
      </c>
      <c r="BU128" s="24"/>
      <c r="BV128" s="24"/>
      <c r="BW128" s="24"/>
      <c r="BX128" s="24"/>
      <c r="BY128" s="24"/>
      <c r="BZ128" s="24"/>
      <c r="CA128" s="24">
        <f t="shared" si="41"/>
        <v>0</v>
      </c>
      <c r="CB128" s="24">
        <f t="shared" si="42"/>
        <v>0</v>
      </c>
      <c r="CC128" s="24"/>
      <c r="CE128" s="24">
        <f t="shared" si="43"/>
        <v>0</v>
      </c>
      <c r="CG128" s="24">
        <f t="shared" si="44"/>
        <v>0</v>
      </c>
      <c r="CI128" s="24">
        <f t="shared" si="45"/>
        <v>0</v>
      </c>
      <c r="CK128" s="24">
        <f t="shared" si="46"/>
        <v>0</v>
      </c>
      <c r="CM128" s="24">
        <f t="shared" si="47"/>
        <v>0</v>
      </c>
      <c r="CO128" s="24">
        <f t="shared" si="48"/>
        <v>0</v>
      </c>
      <c r="CQ128" s="24">
        <f t="shared" si="49"/>
        <v>0</v>
      </c>
      <c r="CS128" s="24">
        <f t="shared" si="50"/>
        <v>0</v>
      </c>
    </row>
    <row r="129" spans="9:97">
      <c r="I129" s="24">
        <f t="shared" si="29"/>
        <v>0</v>
      </c>
      <c r="J129" s="24">
        <f t="shared" si="52"/>
        <v>0</v>
      </c>
      <c r="M129" s="24"/>
      <c r="N129" s="24"/>
      <c r="O129" s="24"/>
      <c r="P129" s="24"/>
      <c r="Q129" s="24"/>
      <c r="R129" s="24"/>
      <c r="S129" s="24">
        <f t="shared" si="31"/>
        <v>0</v>
      </c>
      <c r="T129" s="24">
        <f t="shared" si="53"/>
        <v>0</v>
      </c>
      <c r="W129" s="24"/>
      <c r="X129" s="24"/>
      <c r="Y129" s="24"/>
      <c r="Z129" s="24"/>
      <c r="AA129" s="24"/>
      <c r="AB129" s="24"/>
      <c r="AC129" s="24">
        <f t="shared" si="32"/>
        <v>0</v>
      </c>
      <c r="AD129" s="24">
        <f t="shared" si="33"/>
        <v>0</v>
      </c>
      <c r="AG129" s="24"/>
      <c r="AH129" s="24"/>
      <c r="AI129" s="24"/>
      <c r="AJ129" s="24"/>
      <c r="AK129" s="24"/>
      <c r="AL129" s="24"/>
      <c r="AM129" s="24">
        <f t="shared" si="34"/>
        <v>0</v>
      </c>
      <c r="AN129" s="24">
        <f t="shared" si="51"/>
        <v>0</v>
      </c>
      <c r="AQ129" s="24"/>
      <c r="AR129" s="24"/>
      <c r="AS129" s="24"/>
      <c r="AT129" s="24"/>
      <c r="AU129" s="24"/>
      <c r="AV129" s="24"/>
      <c r="AW129" s="24">
        <f t="shared" si="35"/>
        <v>0</v>
      </c>
      <c r="AX129" s="24">
        <f t="shared" si="36"/>
        <v>0</v>
      </c>
      <c r="BA129" s="24"/>
      <c r="BB129" s="24"/>
      <c r="BC129" s="24"/>
      <c r="BD129" s="24"/>
      <c r="BE129" s="24"/>
      <c r="BF129" s="24"/>
      <c r="BG129" s="24">
        <f t="shared" si="37"/>
        <v>0</v>
      </c>
      <c r="BH129" s="24">
        <f t="shared" si="38"/>
        <v>0</v>
      </c>
      <c r="BK129" s="24"/>
      <c r="BL129" s="24"/>
      <c r="BM129" s="24"/>
      <c r="BN129" s="24"/>
      <c r="BO129" s="24"/>
      <c r="BP129" s="24"/>
      <c r="BQ129" s="24">
        <f t="shared" si="39"/>
        <v>0</v>
      </c>
      <c r="BR129" s="24">
        <f t="shared" si="40"/>
        <v>0</v>
      </c>
      <c r="BU129" s="24"/>
      <c r="BV129" s="24"/>
      <c r="BW129" s="24"/>
      <c r="BX129" s="24"/>
      <c r="BY129" s="24"/>
      <c r="BZ129" s="24"/>
      <c r="CA129" s="24">
        <f t="shared" si="41"/>
        <v>0</v>
      </c>
      <c r="CB129" s="24">
        <f t="shared" si="42"/>
        <v>0</v>
      </c>
      <c r="CC129" s="24"/>
      <c r="CE129" s="24">
        <f t="shared" si="43"/>
        <v>0</v>
      </c>
      <c r="CG129" s="24">
        <f t="shared" si="44"/>
        <v>0</v>
      </c>
      <c r="CI129" s="24">
        <f t="shared" si="45"/>
        <v>0</v>
      </c>
      <c r="CK129" s="24">
        <f t="shared" si="46"/>
        <v>0</v>
      </c>
      <c r="CM129" s="24">
        <f t="shared" si="47"/>
        <v>0</v>
      </c>
      <c r="CO129" s="24">
        <f t="shared" si="48"/>
        <v>0</v>
      </c>
      <c r="CQ129" s="24">
        <f t="shared" si="49"/>
        <v>0</v>
      </c>
      <c r="CS129" s="24">
        <f t="shared" si="50"/>
        <v>0</v>
      </c>
    </row>
    <row r="130" spans="9:97">
      <c r="I130" s="24">
        <f t="shared" si="29"/>
        <v>0</v>
      </c>
      <c r="J130" s="24">
        <f t="shared" si="52"/>
        <v>0</v>
      </c>
      <c r="M130" s="24"/>
      <c r="N130" s="24"/>
      <c r="O130" s="24"/>
      <c r="P130" s="24"/>
      <c r="Q130" s="24"/>
      <c r="R130" s="24"/>
      <c r="S130" s="24">
        <f t="shared" si="31"/>
        <v>0</v>
      </c>
      <c r="T130" s="24">
        <f t="shared" si="53"/>
        <v>0</v>
      </c>
      <c r="W130" s="24"/>
      <c r="X130" s="24"/>
      <c r="Y130" s="24"/>
      <c r="Z130" s="24"/>
      <c r="AA130" s="24"/>
      <c r="AB130" s="24"/>
      <c r="AC130" s="24">
        <f t="shared" si="32"/>
        <v>0</v>
      </c>
      <c r="AD130" s="24">
        <f t="shared" si="33"/>
        <v>0</v>
      </c>
      <c r="AG130" s="24"/>
      <c r="AH130" s="24"/>
      <c r="AI130" s="24"/>
      <c r="AJ130" s="24"/>
      <c r="AK130" s="24"/>
      <c r="AL130" s="24"/>
      <c r="AM130" s="24">
        <f t="shared" si="34"/>
        <v>0</v>
      </c>
      <c r="AN130" s="24">
        <f t="shared" si="51"/>
        <v>0</v>
      </c>
      <c r="AQ130" s="24"/>
      <c r="AR130" s="24"/>
      <c r="AS130" s="24"/>
      <c r="AT130" s="24"/>
      <c r="AU130" s="24"/>
      <c r="AV130" s="24"/>
      <c r="AW130" s="24">
        <f t="shared" si="35"/>
        <v>0</v>
      </c>
      <c r="AX130" s="24">
        <f t="shared" si="36"/>
        <v>0</v>
      </c>
      <c r="BA130" s="24"/>
      <c r="BB130" s="24"/>
      <c r="BC130" s="24"/>
      <c r="BD130" s="24"/>
      <c r="BE130" s="24"/>
      <c r="BF130" s="24"/>
      <c r="BG130" s="24">
        <f t="shared" si="37"/>
        <v>0</v>
      </c>
      <c r="BH130" s="24">
        <f t="shared" si="38"/>
        <v>0</v>
      </c>
      <c r="BK130" s="24"/>
      <c r="BL130" s="24"/>
      <c r="BM130" s="24"/>
      <c r="BN130" s="24"/>
      <c r="BO130" s="24"/>
      <c r="BP130" s="24"/>
      <c r="BQ130" s="24">
        <f t="shared" si="39"/>
        <v>0</v>
      </c>
      <c r="BR130" s="24">
        <f t="shared" si="40"/>
        <v>0</v>
      </c>
      <c r="BU130" s="24"/>
      <c r="BV130" s="24"/>
      <c r="BW130" s="24"/>
      <c r="BX130" s="24"/>
      <c r="BY130" s="24"/>
      <c r="BZ130" s="24"/>
      <c r="CA130" s="24">
        <f t="shared" si="41"/>
        <v>0</v>
      </c>
      <c r="CB130" s="24">
        <f t="shared" si="42"/>
        <v>0</v>
      </c>
      <c r="CC130" s="24"/>
      <c r="CE130" s="24">
        <f t="shared" si="43"/>
        <v>0</v>
      </c>
      <c r="CG130" s="24">
        <f t="shared" si="44"/>
        <v>0</v>
      </c>
      <c r="CI130" s="24">
        <f t="shared" si="45"/>
        <v>0</v>
      </c>
      <c r="CK130" s="24">
        <f t="shared" si="46"/>
        <v>0</v>
      </c>
      <c r="CM130" s="24">
        <f t="shared" si="47"/>
        <v>0</v>
      </c>
      <c r="CO130" s="24">
        <f t="shared" si="48"/>
        <v>0</v>
      </c>
      <c r="CQ130" s="24">
        <f t="shared" si="49"/>
        <v>0</v>
      </c>
      <c r="CS130" s="24">
        <f t="shared" si="50"/>
        <v>0</v>
      </c>
    </row>
    <row r="131" spans="9:97">
      <c r="I131" s="24">
        <f t="shared" si="29"/>
        <v>0</v>
      </c>
      <c r="J131" s="24">
        <f t="shared" si="52"/>
        <v>0</v>
      </c>
      <c r="M131" s="24"/>
      <c r="N131" s="24"/>
      <c r="O131" s="24"/>
      <c r="P131" s="24"/>
      <c r="Q131" s="24"/>
      <c r="R131" s="24"/>
      <c r="S131" s="24">
        <f t="shared" si="31"/>
        <v>0</v>
      </c>
      <c r="T131" s="24">
        <f t="shared" si="53"/>
        <v>0</v>
      </c>
      <c r="W131" s="24"/>
      <c r="X131" s="24"/>
      <c r="Y131" s="24"/>
      <c r="Z131" s="24"/>
      <c r="AA131" s="24"/>
      <c r="AB131" s="24"/>
      <c r="AC131" s="24">
        <f t="shared" si="32"/>
        <v>0</v>
      </c>
      <c r="AD131" s="24">
        <f t="shared" si="33"/>
        <v>0</v>
      </c>
      <c r="AG131" s="24"/>
      <c r="AH131" s="24"/>
      <c r="AI131" s="24"/>
      <c r="AJ131" s="24"/>
      <c r="AK131" s="24"/>
      <c r="AL131" s="24"/>
      <c r="AM131" s="24">
        <f t="shared" si="34"/>
        <v>0</v>
      </c>
      <c r="AN131" s="24">
        <f t="shared" si="51"/>
        <v>0</v>
      </c>
      <c r="AQ131" s="24"/>
      <c r="AR131" s="24"/>
      <c r="AS131" s="24"/>
      <c r="AT131" s="24"/>
      <c r="AU131" s="24"/>
      <c r="AV131" s="24"/>
      <c r="AW131" s="24">
        <f t="shared" si="35"/>
        <v>0</v>
      </c>
      <c r="AX131" s="24">
        <f t="shared" si="36"/>
        <v>0</v>
      </c>
      <c r="BA131" s="24"/>
      <c r="BB131" s="24"/>
      <c r="BC131" s="24"/>
      <c r="BD131" s="24"/>
      <c r="BE131" s="24"/>
      <c r="BF131" s="24"/>
      <c r="BG131" s="24">
        <f t="shared" si="37"/>
        <v>0</v>
      </c>
      <c r="BH131" s="24">
        <f t="shared" si="38"/>
        <v>0</v>
      </c>
      <c r="BK131" s="24"/>
      <c r="BL131" s="24"/>
      <c r="BM131" s="24"/>
      <c r="BN131" s="24"/>
      <c r="BO131" s="24"/>
      <c r="BP131" s="24"/>
      <c r="BQ131" s="24">
        <f t="shared" si="39"/>
        <v>0</v>
      </c>
      <c r="BR131" s="24">
        <f t="shared" si="40"/>
        <v>0</v>
      </c>
      <c r="BU131" s="24"/>
      <c r="BV131" s="24"/>
      <c r="BW131" s="24"/>
      <c r="BX131" s="24"/>
      <c r="BY131" s="24"/>
      <c r="BZ131" s="24"/>
      <c r="CA131" s="24">
        <f t="shared" si="41"/>
        <v>0</v>
      </c>
      <c r="CB131" s="24">
        <f t="shared" si="42"/>
        <v>0</v>
      </c>
      <c r="CC131" s="24"/>
      <c r="CE131" s="24">
        <f t="shared" si="43"/>
        <v>0</v>
      </c>
      <c r="CG131" s="24">
        <f t="shared" si="44"/>
        <v>0</v>
      </c>
      <c r="CI131" s="24">
        <f t="shared" si="45"/>
        <v>0</v>
      </c>
      <c r="CK131" s="24">
        <f t="shared" si="46"/>
        <v>0</v>
      </c>
      <c r="CM131" s="24">
        <f t="shared" si="47"/>
        <v>0</v>
      </c>
      <c r="CO131" s="24">
        <f t="shared" si="48"/>
        <v>0</v>
      </c>
      <c r="CQ131" s="24">
        <f t="shared" si="49"/>
        <v>0</v>
      </c>
      <c r="CS131" s="24">
        <f t="shared" si="50"/>
        <v>0</v>
      </c>
    </row>
    <row r="132" spans="9:97">
      <c r="I132" s="24">
        <f t="shared" ref="I132:I195" si="54">IF(F132&gt;=C132-D132,G132-H132,E132)</f>
        <v>0</v>
      </c>
      <c r="J132" s="24">
        <f t="shared" si="52"/>
        <v>0</v>
      </c>
      <c r="M132" s="24"/>
      <c r="N132" s="24"/>
      <c r="O132" s="24"/>
      <c r="P132" s="24"/>
      <c r="Q132" s="24"/>
      <c r="R132" s="24"/>
      <c r="S132" s="24">
        <f t="shared" ref="S132:S195" si="55">IF(P132&gt;=M132-N132,Q132-R132,O132)</f>
        <v>0</v>
      </c>
      <c r="T132" s="24">
        <f t="shared" si="53"/>
        <v>0</v>
      </c>
      <c r="W132" s="24"/>
      <c r="X132" s="24"/>
      <c r="Y132" s="24"/>
      <c r="Z132" s="24"/>
      <c r="AA132" s="24"/>
      <c r="AB132" s="24"/>
      <c r="AC132" s="24">
        <f t="shared" ref="AC132:AC195" si="56">IF(Z132&gt;=W132-X132,AA132-AB132,Y132)</f>
        <v>0</v>
      </c>
      <c r="AD132" s="24">
        <f t="shared" ref="AD132:AD195" si="57">IF(Z132&lt;W132-X132,W132-X132-Z132,0)</f>
        <v>0</v>
      </c>
      <c r="AG132" s="24"/>
      <c r="AH132" s="24"/>
      <c r="AI132" s="24"/>
      <c r="AJ132" s="24"/>
      <c r="AK132" s="24"/>
      <c r="AL132" s="24"/>
      <c r="AM132" s="24">
        <f t="shared" ref="AM132:AM195" si="58">IF(AJ132&gt;=AG132-AH132,AK132-AL132,AI132)</f>
        <v>0</v>
      </c>
      <c r="AN132" s="24">
        <f t="shared" si="51"/>
        <v>0</v>
      </c>
      <c r="AQ132" s="24"/>
      <c r="AR132" s="24"/>
      <c r="AS132" s="24"/>
      <c r="AT132" s="24"/>
      <c r="AU132" s="24"/>
      <c r="AV132" s="24"/>
      <c r="AW132" s="24">
        <f t="shared" ref="AW132:AW195" si="59">IF(AS132&gt;=AR132-AQ132,AV132-AU132,AT132)</f>
        <v>0</v>
      </c>
      <c r="AX132" s="24">
        <f t="shared" ref="AX132:AX195" si="60">IF(AS132&lt;AR132-AQ132,AR132-AQ132-AS132,0)</f>
        <v>0</v>
      </c>
      <c r="BA132" s="24"/>
      <c r="BB132" s="24"/>
      <c r="BC132" s="24"/>
      <c r="BD132" s="24"/>
      <c r="BE132" s="24"/>
      <c r="BF132" s="24"/>
      <c r="BG132" s="24">
        <f t="shared" ref="BG132:BG195" si="61">IF(BC132&gt;=BB132-BA132,BF132-BE132,BD132)</f>
        <v>0</v>
      </c>
      <c r="BH132" s="24">
        <f t="shared" ref="BH132:BH195" si="62">IF(BC132&lt;BB132-BA132,BB132-BA132-BC132,0)</f>
        <v>0</v>
      </c>
      <c r="BK132" s="24"/>
      <c r="BL132" s="24"/>
      <c r="BM132" s="24"/>
      <c r="BN132" s="24"/>
      <c r="BO132" s="24"/>
      <c r="BP132" s="24"/>
      <c r="BQ132" s="24">
        <f t="shared" ref="BQ132:BQ195" si="63">IF(BM132&gt;=BL132-BK132,BP132-BO132,BN132)</f>
        <v>0</v>
      </c>
      <c r="BR132" s="24">
        <f t="shared" ref="BR132:BR195" si="64">IF(BM132&lt;BL132-BK132,BL132-BK132-BM132,0)</f>
        <v>0</v>
      </c>
      <c r="BU132" s="24"/>
      <c r="BV132" s="24"/>
      <c r="BW132" s="24"/>
      <c r="BX132" s="24"/>
      <c r="BY132" s="24"/>
      <c r="BZ132" s="24"/>
      <c r="CA132" s="24">
        <f t="shared" ref="CA132:CA195" si="65">IF(BW132&gt;=BV132-BU132,BZ132-BY132,BX132)</f>
        <v>0</v>
      </c>
      <c r="CB132" s="24">
        <f t="shared" ref="CB132:CB195" si="66">IF(BW132&lt;BV132-BU132,BV132-BU132-BW132,0)</f>
        <v>0</v>
      </c>
      <c r="CC132" s="24"/>
      <c r="CE132" s="24">
        <f t="shared" si="43"/>
        <v>0</v>
      </c>
      <c r="CG132" s="24">
        <f t="shared" si="44"/>
        <v>0</v>
      </c>
      <c r="CI132" s="24">
        <f t="shared" si="45"/>
        <v>0</v>
      </c>
      <c r="CK132" s="24">
        <f t="shared" si="46"/>
        <v>0</v>
      </c>
      <c r="CM132" s="24">
        <f t="shared" si="47"/>
        <v>0</v>
      </c>
      <c r="CO132" s="24">
        <f t="shared" si="48"/>
        <v>0</v>
      </c>
      <c r="CQ132" s="24">
        <f t="shared" si="49"/>
        <v>0</v>
      </c>
      <c r="CS132" s="24">
        <f t="shared" si="50"/>
        <v>0</v>
      </c>
    </row>
    <row r="133" spans="9:97">
      <c r="I133" s="24">
        <f t="shared" si="54"/>
        <v>0</v>
      </c>
      <c r="J133" s="24">
        <f t="shared" si="52"/>
        <v>0</v>
      </c>
      <c r="M133" s="24"/>
      <c r="N133" s="24"/>
      <c r="O133" s="24"/>
      <c r="P133" s="24"/>
      <c r="Q133" s="24"/>
      <c r="R133" s="24"/>
      <c r="S133" s="24">
        <f t="shared" si="55"/>
        <v>0</v>
      </c>
      <c r="T133" s="24">
        <f t="shared" si="53"/>
        <v>0</v>
      </c>
      <c r="W133" s="24"/>
      <c r="X133" s="24"/>
      <c r="Y133" s="24"/>
      <c r="Z133" s="24"/>
      <c r="AA133" s="24"/>
      <c r="AB133" s="24"/>
      <c r="AC133" s="24">
        <f t="shared" si="56"/>
        <v>0</v>
      </c>
      <c r="AD133" s="24">
        <f t="shared" si="57"/>
        <v>0</v>
      </c>
      <c r="AG133" s="24"/>
      <c r="AH133" s="24"/>
      <c r="AI133" s="24"/>
      <c r="AJ133" s="24"/>
      <c r="AK133" s="24"/>
      <c r="AL133" s="24"/>
      <c r="AM133" s="24">
        <f t="shared" si="58"/>
        <v>0</v>
      </c>
      <c r="AN133" s="24">
        <f t="shared" si="51"/>
        <v>0</v>
      </c>
      <c r="AQ133" s="24"/>
      <c r="AR133" s="24"/>
      <c r="AS133" s="24"/>
      <c r="AT133" s="24"/>
      <c r="AU133" s="24"/>
      <c r="AV133" s="24"/>
      <c r="AW133" s="24">
        <f t="shared" si="59"/>
        <v>0</v>
      </c>
      <c r="AX133" s="24">
        <f t="shared" si="60"/>
        <v>0</v>
      </c>
      <c r="BA133" s="24"/>
      <c r="BB133" s="24"/>
      <c r="BC133" s="24"/>
      <c r="BD133" s="24"/>
      <c r="BE133" s="24"/>
      <c r="BF133" s="24"/>
      <c r="BG133" s="24">
        <f t="shared" si="61"/>
        <v>0</v>
      </c>
      <c r="BH133" s="24">
        <f t="shared" si="62"/>
        <v>0</v>
      </c>
      <c r="BK133" s="24"/>
      <c r="BL133" s="24"/>
      <c r="BM133" s="24"/>
      <c r="BN133" s="24"/>
      <c r="BO133" s="24"/>
      <c r="BP133" s="24"/>
      <c r="BQ133" s="24">
        <f t="shared" si="63"/>
        <v>0</v>
      </c>
      <c r="BR133" s="24">
        <f t="shared" si="64"/>
        <v>0</v>
      </c>
      <c r="BU133" s="24"/>
      <c r="BV133" s="24"/>
      <c r="BW133" s="24"/>
      <c r="BX133" s="24"/>
      <c r="BY133" s="24"/>
      <c r="BZ133" s="24"/>
      <c r="CA133" s="24">
        <f t="shared" si="65"/>
        <v>0</v>
      </c>
      <c r="CB133" s="24">
        <f t="shared" si="66"/>
        <v>0</v>
      </c>
      <c r="CC133" s="24"/>
      <c r="CE133" s="24">
        <f t="shared" ref="CE133:CE196" si="67">SUMIF(B:B,CD133,G:G)-SUMIF(B:B,CD133,H:H)</f>
        <v>0</v>
      </c>
      <c r="CG133" s="24">
        <f t="shared" ref="CG133:CG196" si="68">SUMIF(L:L,CF133,Q:Q)-SUMIF(L:L,CF133,R:R)</f>
        <v>0</v>
      </c>
      <c r="CI133" s="24">
        <f t="shared" ref="CI133:CI196" si="69">SUMIF(V:V,CH133,AA:AA)-SUMIF(V:V,CH133,AB:AB)</f>
        <v>0</v>
      </c>
      <c r="CK133" s="24">
        <f t="shared" ref="CK133:CK196" si="70">SUMIF(AF:AF,CJ133,AK:AK)-SUMIF(AF:AF,CJ133,AL:AL)</f>
        <v>0</v>
      </c>
      <c r="CM133" s="24">
        <f t="shared" ref="CM133:CM196" si="71">SUMIF(AP:AP,CL133,AV:AV)-SUMIF(AP:AP,CL133,AU:AU)</f>
        <v>0</v>
      </c>
      <c r="CO133" s="24">
        <f t="shared" ref="CO133:CO196" si="72">SUMIF(AZ:AZ,CN133,BF:BF)-SUMIF(AZ:AZ,CN133,BE:BE)</f>
        <v>0</v>
      </c>
      <c r="CQ133" s="24">
        <f t="shared" ref="CQ133:CQ196" si="73">SUMIF(BJ:BJ,CP133,BP:BP)-SUMIF(BJ:BJ,CP133,BO:BO)</f>
        <v>0</v>
      </c>
      <c r="CS133" s="24">
        <f t="shared" ref="CS133:CS196" si="74">SUMIF(BT:BT,CR133,BZ:BZ)-SUMIF(BT:BT,CR133,BY:BY)</f>
        <v>0</v>
      </c>
    </row>
    <row r="134" spans="9:97">
      <c r="I134" s="24">
        <f t="shared" si="54"/>
        <v>0</v>
      </c>
      <c r="J134" s="24">
        <f t="shared" si="52"/>
        <v>0</v>
      </c>
      <c r="M134" s="24"/>
      <c r="N134" s="24"/>
      <c r="O134" s="24"/>
      <c r="P134" s="24"/>
      <c r="Q134" s="24"/>
      <c r="R134" s="24"/>
      <c r="S134" s="24">
        <f t="shared" si="55"/>
        <v>0</v>
      </c>
      <c r="T134" s="24">
        <f t="shared" si="53"/>
        <v>0</v>
      </c>
      <c r="W134" s="24"/>
      <c r="X134" s="24"/>
      <c r="Y134" s="24"/>
      <c r="Z134" s="24"/>
      <c r="AA134" s="24"/>
      <c r="AB134" s="24"/>
      <c r="AC134" s="24">
        <f t="shared" si="56"/>
        <v>0</v>
      </c>
      <c r="AD134" s="24">
        <f t="shared" si="57"/>
        <v>0</v>
      </c>
      <c r="AG134" s="24"/>
      <c r="AH134" s="24"/>
      <c r="AI134" s="24"/>
      <c r="AJ134" s="24"/>
      <c r="AK134" s="24"/>
      <c r="AL134" s="24"/>
      <c r="AM134" s="24">
        <f t="shared" si="58"/>
        <v>0</v>
      </c>
      <c r="AN134" s="24">
        <f t="shared" si="51"/>
        <v>0</v>
      </c>
      <c r="AQ134" s="24"/>
      <c r="AR134" s="24"/>
      <c r="AS134" s="24"/>
      <c r="AT134" s="24"/>
      <c r="AU134" s="24"/>
      <c r="AV134" s="24"/>
      <c r="AW134" s="24">
        <f t="shared" si="59"/>
        <v>0</v>
      </c>
      <c r="AX134" s="24">
        <f t="shared" si="60"/>
        <v>0</v>
      </c>
      <c r="BA134" s="24"/>
      <c r="BB134" s="24"/>
      <c r="BC134" s="24"/>
      <c r="BD134" s="24"/>
      <c r="BE134" s="24"/>
      <c r="BF134" s="24"/>
      <c r="BG134" s="24">
        <f t="shared" si="61"/>
        <v>0</v>
      </c>
      <c r="BH134" s="24">
        <f t="shared" si="62"/>
        <v>0</v>
      </c>
      <c r="BK134" s="24"/>
      <c r="BL134" s="24"/>
      <c r="BM134" s="24"/>
      <c r="BN134" s="24"/>
      <c r="BO134" s="24"/>
      <c r="BP134" s="24"/>
      <c r="BQ134" s="24">
        <f t="shared" si="63"/>
        <v>0</v>
      </c>
      <c r="BR134" s="24">
        <f t="shared" si="64"/>
        <v>0</v>
      </c>
      <c r="BU134" s="24"/>
      <c r="BV134" s="24"/>
      <c r="BW134" s="24"/>
      <c r="BX134" s="24"/>
      <c r="BY134" s="24"/>
      <c r="BZ134" s="24"/>
      <c r="CA134" s="24">
        <f t="shared" si="65"/>
        <v>0</v>
      </c>
      <c r="CB134" s="24">
        <f t="shared" si="66"/>
        <v>0</v>
      </c>
      <c r="CC134" s="24"/>
      <c r="CE134" s="24">
        <f t="shared" si="67"/>
        <v>0</v>
      </c>
      <c r="CG134" s="24">
        <f t="shared" si="68"/>
        <v>0</v>
      </c>
      <c r="CI134" s="24">
        <f t="shared" si="69"/>
        <v>0</v>
      </c>
      <c r="CK134" s="24">
        <f t="shared" si="70"/>
        <v>0</v>
      </c>
      <c r="CM134" s="24">
        <f t="shared" si="71"/>
        <v>0</v>
      </c>
      <c r="CO134" s="24">
        <f t="shared" si="72"/>
        <v>0</v>
      </c>
      <c r="CQ134" s="24">
        <f t="shared" si="73"/>
        <v>0</v>
      </c>
      <c r="CS134" s="24">
        <f t="shared" si="74"/>
        <v>0</v>
      </c>
    </row>
    <row r="135" spans="9:97">
      <c r="I135" s="24">
        <f t="shared" si="54"/>
        <v>0</v>
      </c>
      <c r="J135" s="24">
        <f t="shared" si="52"/>
        <v>0</v>
      </c>
      <c r="M135" s="24"/>
      <c r="N135" s="24"/>
      <c r="O135" s="24"/>
      <c r="P135" s="24"/>
      <c r="Q135" s="24"/>
      <c r="R135" s="24"/>
      <c r="S135" s="24">
        <f t="shared" si="55"/>
        <v>0</v>
      </c>
      <c r="T135" s="24">
        <f t="shared" si="53"/>
        <v>0</v>
      </c>
      <c r="W135" s="24"/>
      <c r="X135" s="24"/>
      <c r="Y135" s="24"/>
      <c r="Z135" s="24"/>
      <c r="AA135" s="24"/>
      <c r="AB135" s="24"/>
      <c r="AC135" s="24">
        <f t="shared" si="56"/>
        <v>0</v>
      </c>
      <c r="AD135" s="24">
        <f t="shared" si="57"/>
        <v>0</v>
      </c>
      <c r="AG135" s="24"/>
      <c r="AH135" s="24"/>
      <c r="AI135" s="24"/>
      <c r="AJ135" s="24"/>
      <c r="AK135" s="24"/>
      <c r="AL135" s="24"/>
      <c r="AM135" s="24">
        <f t="shared" si="58"/>
        <v>0</v>
      </c>
      <c r="AN135" s="24">
        <f t="shared" si="51"/>
        <v>0</v>
      </c>
      <c r="AQ135" s="24"/>
      <c r="AR135" s="24"/>
      <c r="AS135" s="24"/>
      <c r="AT135" s="24"/>
      <c r="AU135" s="24"/>
      <c r="AV135" s="24"/>
      <c r="AW135" s="24">
        <f t="shared" si="59"/>
        <v>0</v>
      </c>
      <c r="AX135" s="24">
        <f t="shared" si="60"/>
        <v>0</v>
      </c>
      <c r="BA135" s="24"/>
      <c r="BB135" s="24"/>
      <c r="BC135" s="24"/>
      <c r="BD135" s="24"/>
      <c r="BE135" s="24"/>
      <c r="BF135" s="24"/>
      <c r="BG135" s="24">
        <f t="shared" si="61"/>
        <v>0</v>
      </c>
      <c r="BH135" s="24">
        <f t="shared" si="62"/>
        <v>0</v>
      </c>
      <c r="BK135" s="24"/>
      <c r="BL135" s="24"/>
      <c r="BM135" s="24"/>
      <c r="BN135" s="24"/>
      <c r="BO135" s="24"/>
      <c r="BP135" s="24"/>
      <c r="BQ135" s="24">
        <f t="shared" si="63"/>
        <v>0</v>
      </c>
      <c r="BR135" s="24">
        <f t="shared" si="64"/>
        <v>0</v>
      </c>
      <c r="BU135" s="24"/>
      <c r="BV135" s="24"/>
      <c r="BW135" s="24"/>
      <c r="BX135" s="24"/>
      <c r="BY135" s="24"/>
      <c r="BZ135" s="24"/>
      <c r="CA135" s="24">
        <f t="shared" si="65"/>
        <v>0</v>
      </c>
      <c r="CB135" s="24">
        <f t="shared" si="66"/>
        <v>0</v>
      </c>
      <c r="CC135" s="24"/>
      <c r="CE135" s="24">
        <f t="shared" si="67"/>
        <v>0</v>
      </c>
      <c r="CG135" s="24">
        <f t="shared" si="68"/>
        <v>0</v>
      </c>
      <c r="CI135" s="24">
        <f t="shared" si="69"/>
        <v>0</v>
      </c>
      <c r="CK135" s="24">
        <f t="shared" si="70"/>
        <v>0</v>
      </c>
      <c r="CM135" s="24">
        <f t="shared" si="71"/>
        <v>0</v>
      </c>
      <c r="CO135" s="24">
        <f t="shared" si="72"/>
        <v>0</v>
      </c>
      <c r="CQ135" s="24">
        <f t="shared" si="73"/>
        <v>0</v>
      </c>
      <c r="CS135" s="24">
        <f t="shared" si="74"/>
        <v>0</v>
      </c>
    </row>
    <row r="136" spans="9:97">
      <c r="I136" s="24">
        <f t="shared" si="54"/>
        <v>0</v>
      </c>
      <c r="J136" s="24">
        <f t="shared" si="52"/>
        <v>0</v>
      </c>
      <c r="M136" s="24"/>
      <c r="N136" s="24"/>
      <c r="O136" s="24"/>
      <c r="P136" s="24"/>
      <c r="Q136" s="24"/>
      <c r="R136" s="24"/>
      <c r="S136" s="24">
        <f t="shared" si="55"/>
        <v>0</v>
      </c>
      <c r="T136" s="24">
        <f t="shared" si="53"/>
        <v>0</v>
      </c>
      <c r="W136" s="24"/>
      <c r="X136" s="24"/>
      <c r="Y136" s="24"/>
      <c r="Z136" s="24"/>
      <c r="AA136" s="24"/>
      <c r="AB136" s="24"/>
      <c r="AC136" s="24">
        <f t="shared" si="56"/>
        <v>0</v>
      </c>
      <c r="AD136" s="24">
        <f t="shared" si="57"/>
        <v>0</v>
      </c>
      <c r="AG136" s="24"/>
      <c r="AH136" s="24"/>
      <c r="AI136" s="24"/>
      <c r="AJ136" s="24"/>
      <c r="AK136" s="24"/>
      <c r="AL136" s="24"/>
      <c r="AM136" s="24">
        <f t="shared" si="58"/>
        <v>0</v>
      </c>
      <c r="AN136" s="24">
        <f t="shared" si="51"/>
        <v>0</v>
      </c>
      <c r="AQ136" s="24"/>
      <c r="AR136" s="24"/>
      <c r="AS136" s="24"/>
      <c r="AT136" s="24"/>
      <c r="AU136" s="24"/>
      <c r="AV136" s="24"/>
      <c r="AW136" s="24">
        <f t="shared" si="59"/>
        <v>0</v>
      </c>
      <c r="AX136" s="24">
        <f t="shared" si="60"/>
        <v>0</v>
      </c>
      <c r="BA136" s="24"/>
      <c r="BB136" s="24"/>
      <c r="BC136" s="24"/>
      <c r="BD136" s="24"/>
      <c r="BE136" s="24"/>
      <c r="BF136" s="24"/>
      <c r="BG136" s="24">
        <f t="shared" si="61"/>
        <v>0</v>
      </c>
      <c r="BH136" s="24">
        <f t="shared" si="62"/>
        <v>0</v>
      </c>
      <c r="BK136" s="24"/>
      <c r="BL136" s="24"/>
      <c r="BM136" s="24"/>
      <c r="BN136" s="24"/>
      <c r="BO136" s="24"/>
      <c r="BP136" s="24"/>
      <c r="BQ136" s="24">
        <f t="shared" si="63"/>
        <v>0</v>
      </c>
      <c r="BR136" s="24">
        <f t="shared" si="64"/>
        <v>0</v>
      </c>
      <c r="BU136" s="24"/>
      <c r="BV136" s="24"/>
      <c r="BW136" s="24"/>
      <c r="BX136" s="24"/>
      <c r="BY136" s="24"/>
      <c r="BZ136" s="24"/>
      <c r="CA136" s="24">
        <f t="shared" si="65"/>
        <v>0</v>
      </c>
      <c r="CB136" s="24">
        <f t="shared" si="66"/>
        <v>0</v>
      </c>
      <c r="CC136" s="24"/>
      <c r="CE136" s="24">
        <f t="shared" si="67"/>
        <v>0</v>
      </c>
      <c r="CG136" s="24">
        <f t="shared" si="68"/>
        <v>0</v>
      </c>
      <c r="CI136" s="24">
        <f t="shared" si="69"/>
        <v>0</v>
      </c>
      <c r="CK136" s="24">
        <f t="shared" si="70"/>
        <v>0</v>
      </c>
      <c r="CM136" s="24">
        <f t="shared" si="71"/>
        <v>0</v>
      </c>
      <c r="CO136" s="24">
        <f t="shared" si="72"/>
        <v>0</v>
      </c>
      <c r="CQ136" s="24">
        <f t="shared" si="73"/>
        <v>0</v>
      </c>
      <c r="CS136" s="24">
        <f t="shared" si="74"/>
        <v>0</v>
      </c>
    </row>
    <row r="137" spans="9:97">
      <c r="I137" s="24">
        <f t="shared" si="54"/>
        <v>0</v>
      </c>
      <c r="J137" s="24">
        <f t="shared" si="52"/>
        <v>0</v>
      </c>
      <c r="M137" s="24"/>
      <c r="N137" s="24"/>
      <c r="O137" s="24"/>
      <c r="P137" s="24"/>
      <c r="Q137" s="24"/>
      <c r="R137" s="24"/>
      <c r="S137" s="24">
        <f t="shared" si="55"/>
        <v>0</v>
      </c>
      <c r="T137" s="24">
        <f t="shared" si="53"/>
        <v>0</v>
      </c>
      <c r="W137" s="24"/>
      <c r="X137" s="24"/>
      <c r="Y137" s="24"/>
      <c r="Z137" s="24"/>
      <c r="AA137" s="24"/>
      <c r="AB137" s="24"/>
      <c r="AC137" s="24">
        <f t="shared" si="56"/>
        <v>0</v>
      </c>
      <c r="AD137" s="24">
        <f t="shared" si="57"/>
        <v>0</v>
      </c>
      <c r="AG137" s="24"/>
      <c r="AH137" s="24"/>
      <c r="AI137" s="24"/>
      <c r="AJ137" s="24"/>
      <c r="AK137" s="24"/>
      <c r="AL137" s="24"/>
      <c r="AM137" s="24">
        <f t="shared" si="58"/>
        <v>0</v>
      </c>
      <c r="AN137" s="24">
        <f t="shared" si="51"/>
        <v>0</v>
      </c>
      <c r="AQ137" s="24"/>
      <c r="AR137" s="24"/>
      <c r="AS137" s="24"/>
      <c r="AT137" s="24"/>
      <c r="AU137" s="24"/>
      <c r="AV137" s="24"/>
      <c r="AW137" s="24">
        <f t="shared" si="59"/>
        <v>0</v>
      </c>
      <c r="AX137" s="24">
        <f t="shared" si="60"/>
        <v>0</v>
      </c>
      <c r="BA137" s="24"/>
      <c r="BB137" s="24"/>
      <c r="BC137" s="24"/>
      <c r="BD137" s="24"/>
      <c r="BE137" s="24"/>
      <c r="BF137" s="24"/>
      <c r="BG137" s="24">
        <f t="shared" si="61"/>
        <v>0</v>
      </c>
      <c r="BH137" s="24">
        <f t="shared" si="62"/>
        <v>0</v>
      </c>
      <c r="BK137" s="24"/>
      <c r="BL137" s="24"/>
      <c r="BM137" s="24"/>
      <c r="BN137" s="24"/>
      <c r="BO137" s="24"/>
      <c r="BP137" s="24"/>
      <c r="BQ137" s="24">
        <f t="shared" si="63"/>
        <v>0</v>
      </c>
      <c r="BR137" s="24">
        <f t="shared" si="64"/>
        <v>0</v>
      </c>
      <c r="BU137" s="24"/>
      <c r="BV137" s="24"/>
      <c r="BW137" s="24"/>
      <c r="BX137" s="24"/>
      <c r="BY137" s="24"/>
      <c r="BZ137" s="24"/>
      <c r="CA137" s="24">
        <f t="shared" si="65"/>
        <v>0</v>
      </c>
      <c r="CB137" s="24">
        <f t="shared" si="66"/>
        <v>0</v>
      </c>
      <c r="CC137" s="24"/>
      <c r="CE137" s="24">
        <f t="shared" si="67"/>
        <v>0</v>
      </c>
      <c r="CG137" s="24">
        <f t="shared" si="68"/>
        <v>0</v>
      </c>
      <c r="CI137" s="24">
        <f t="shared" si="69"/>
        <v>0</v>
      </c>
      <c r="CK137" s="24">
        <f t="shared" si="70"/>
        <v>0</v>
      </c>
      <c r="CM137" s="24">
        <f t="shared" si="71"/>
        <v>0</v>
      </c>
      <c r="CO137" s="24">
        <f t="shared" si="72"/>
        <v>0</v>
      </c>
      <c r="CQ137" s="24">
        <f t="shared" si="73"/>
        <v>0</v>
      </c>
      <c r="CS137" s="24">
        <f t="shared" si="74"/>
        <v>0</v>
      </c>
    </row>
    <row r="138" spans="9:97">
      <c r="I138" s="24">
        <f t="shared" si="54"/>
        <v>0</v>
      </c>
      <c r="J138" s="24">
        <f t="shared" si="52"/>
        <v>0</v>
      </c>
      <c r="M138" s="24"/>
      <c r="N138" s="24"/>
      <c r="O138" s="24"/>
      <c r="P138" s="24"/>
      <c r="Q138" s="24"/>
      <c r="R138" s="24"/>
      <c r="S138" s="24">
        <f t="shared" si="55"/>
        <v>0</v>
      </c>
      <c r="T138" s="24">
        <f t="shared" si="53"/>
        <v>0</v>
      </c>
      <c r="W138" s="24"/>
      <c r="X138" s="24"/>
      <c r="Y138" s="24"/>
      <c r="Z138" s="24"/>
      <c r="AA138" s="24"/>
      <c r="AB138" s="24"/>
      <c r="AC138" s="24">
        <f t="shared" si="56"/>
        <v>0</v>
      </c>
      <c r="AD138" s="24">
        <f t="shared" si="57"/>
        <v>0</v>
      </c>
      <c r="AG138" s="24"/>
      <c r="AH138" s="24"/>
      <c r="AI138" s="24"/>
      <c r="AJ138" s="24"/>
      <c r="AK138" s="24"/>
      <c r="AL138" s="24"/>
      <c r="AM138" s="24">
        <f t="shared" si="58"/>
        <v>0</v>
      </c>
      <c r="AN138" s="24">
        <f t="shared" si="51"/>
        <v>0</v>
      </c>
      <c r="AQ138" s="24"/>
      <c r="AR138" s="24"/>
      <c r="AS138" s="24"/>
      <c r="AT138" s="24"/>
      <c r="AU138" s="24"/>
      <c r="AV138" s="24"/>
      <c r="AW138" s="24">
        <f t="shared" si="59"/>
        <v>0</v>
      </c>
      <c r="AX138" s="24">
        <f t="shared" si="60"/>
        <v>0</v>
      </c>
      <c r="BA138" s="24"/>
      <c r="BB138" s="24"/>
      <c r="BC138" s="24"/>
      <c r="BD138" s="24"/>
      <c r="BE138" s="24"/>
      <c r="BF138" s="24"/>
      <c r="BG138" s="24">
        <f t="shared" si="61"/>
        <v>0</v>
      </c>
      <c r="BH138" s="24">
        <f t="shared" si="62"/>
        <v>0</v>
      </c>
      <c r="BK138" s="24"/>
      <c r="BL138" s="24"/>
      <c r="BM138" s="24"/>
      <c r="BN138" s="24"/>
      <c r="BO138" s="24"/>
      <c r="BP138" s="24"/>
      <c r="BQ138" s="24">
        <f t="shared" si="63"/>
        <v>0</v>
      </c>
      <c r="BR138" s="24">
        <f t="shared" si="64"/>
        <v>0</v>
      </c>
      <c r="BU138" s="24"/>
      <c r="BV138" s="24"/>
      <c r="BW138" s="24"/>
      <c r="BX138" s="24"/>
      <c r="BY138" s="24"/>
      <c r="BZ138" s="24"/>
      <c r="CA138" s="24">
        <f t="shared" si="65"/>
        <v>0</v>
      </c>
      <c r="CB138" s="24">
        <f t="shared" si="66"/>
        <v>0</v>
      </c>
      <c r="CC138" s="24"/>
      <c r="CE138" s="24">
        <f t="shared" si="67"/>
        <v>0</v>
      </c>
      <c r="CG138" s="24">
        <f t="shared" si="68"/>
        <v>0</v>
      </c>
      <c r="CI138" s="24">
        <f t="shared" si="69"/>
        <v>0</v>
      </c>
      <c r="CK138" s="24">
        <f t="shared" si="70"/>
        <v>0</v>
      </c>
      <c r="CM138" s="24">
        <f t="shared" si="71"/>
        <v>0</v>
      </c>
      <c r="CO138" s="24">
        <f t="shared" si="72"/>
        <v>0</v>
      </c>
      <c r="CQ138" s="24">
        <f t="shared" si="73"/>
        <v>0</v>
      </c>
      <c r="CS138" s="24">
        <f t="shared" si="74"/>
        <v>0</v>
      </c>
    </row>
    <row r="139" spans="9:97">
      <c r="I139" s="24">
        <f t="shared" si="54"/>
        <v>0</v>
      </c>
      <c r="J139" s="24">
        <f t="shared" si="52"/>
        <v>0</v>
      </c>
      <c r="M139" s="24"/>
      <c r="N139" s="24"/>
      <c r="O139" s="24"/>
      <c r="P139" s="24"/>
      <c r="Q139" s="24"/>
      <c r="R139" s="24"/>
      <c r="S139" s="24">
        <f t="shared" si="55"/>
        <v>0</v>
      </c>
      <c r="T139" s="24">
        <f t="shared" si="53"/>
        <v>0</v>
      </c>
      <c r="W139" s="24"/>
      <c r="X139" s="24"/>
      <c r="Y139" s="24"/>
      <c r="Z139" s="24"/>
      <c r="AA139" s="24"/>
      <c r="AB139" s="24"/>
      <c r="AC139" s="24">
        <f t="shared" si="56"/>
        <v>0</v>
      </c>
      <c r="AD139" s="24">
        <f t="shared" si="57"/>
        <v>0</v>
      </c>
      <c r="AG139" s="24"/>
      <c r="AH139" s="24"/>
      <c r="AI139" s="24"/>
      <c r="AJ139" s="24"/>
      <c r="AK139" s="24"/>
      <c r="AL139" s="24"/>
      <c r="AM139" s="24">
        <f t="shared" si="58"/>
        <v>0</v>
      </c>
      <c r="AN139" s="24">
        <f t="shared" si="51"/>
        <v>0</v>
      </c>
      <c r="AQ139" s="24"/>
      <c r="AR139" s="24"/>
      <c r="AS139" s="24"/>
      <c r="AT139" s="24"/>
      <c r="AU139" s="24"/>
      <c r="AV139" s="24"/>
      <c r="AW139" s="24">
        <f t="shared" si="59"/>
        <v>0</v>
      </c>
      <c r="AX139" s="24">
        <f t="shared" si="60"/>
        <v>0</v>
      </c>
      <c r="BA139" s="24"/>
      <c r="BB139" s="24"/>
      <c r="BC139" s="24"/>
      <c r="BD139" s="24"/>
      <c r="BE139" s="24"/>
      <c r="BF139" s="24"/>
      <c r="BG139" s="24">
        <f t="shared" si="61"/>
        <v>0</v>
      </c>
      <c r="BH139" s="24">
        <f t="shared" si="62"/>
        <v>0</v>
      </c>
      <c r="BK139" s="24"/>
      <c r="BL139" s="24"/>
      <c r="BM139" s="24"/>
      <c r="BN139" s="24"/>
      <c r="BO139" s="24"/>
      <c r="BP139" s="24"/>
      <c r="BQ139" s="24">
        <f t="shared" si="63"/>
        <v>0</v>
      </c>
      <c r="BR139" s="24">
        <f t="shared" si="64"/>
        <v>0</v>
      </c>
      <c r="BU139" s="24"/>
      <c r="BV139" s="24"/>
      <c r="BW139" s="24"/>
      <c r="BX139" s="24"/>
      <c r="BY139" s="24"/>
      <c r="BZ139" s="24"/>
      <c r="CA139" s="24">
        <f t="shared" si="65"/>
        <v>0</v>
      </c>
      <c r="CB139" s="24">
        <f t="shared" si="66"/>
        <v>0</v>
      </c>
      <c r="CC139" s="24"/>
      <c r="CE139" s="24">
        <f t="shared" si="67"/>
        <v>0</v>
      </c>
      <c r="CG139" s="24">
        <f t="shared" si="68"/>
        <v>0</v>
      </c>
      <c r="CI139" s="24">
        <f t="shared" si="69"/>
        <v>0</v>
      </c>
      <c r="CK139" s="24">
        <f t="shared" si="70"/>
        <v>0</v>
      </c>
      <c r="CM139" s="24">
        <f t="shared" si="71"/>
        <v>0</v>
      </c>
      <c r="CO139" s="24">
        <f t="shared" si="72"/>
        <v>0</v>
      </c>
      <c r="CQ139" s="24">
        <f t="shared" si="73"/>
        <v>0</v>
      </c>
      <c r="CS139" s="24">
        <f t="shared" si="74"/>
        <v>0</v>
      </c>
    </row>
    <row r="140" spans="9:97">
      <c r="I140" s="24">
        <f t="shared" si="54"/>
        <v>0</v>
      </c>
      <c r="J140" s="24">
        <f t="shared" si="52"/>
        <v>0</v>
      </c>
      <c r="M140" s="24"/>
      <c r="N140" s="24"/>
      <c r="O140" s="24"/>
      <c r="P140" s="24"/>
      <c r="Q140" s="24"/>
      <c r="R140" s="24"/>
      <c r="S140" s="24">
        <f t="shared" si="55"/>
        <v>0</v>
      </c>
      <c r="T140" s="24">
        <f t="shared" si="53"/>
        <v>0</v>
      </c>
      <c r="W140" s="24"/>
      <c r="X140" s="24"/>
      <c r="Y140" s="24"/>
      <c r="Z140" s="24"/>
      <c r="AA140" s="24"/>
      <c r="AB140" s="24"/>
      <c r="AC140" s="24">
        <f t="shared" si="56"/>
        <v>0</v>
      </c>
      <c r="AD140" s="24">
        <f t="shared" si="57"/>
        <v>0</v>
      </c>
      <c r="AG140" s="24"/>
      <c r="AH140" s="24"/>
      <c r="AI140" s="24"/>
      <c r="AJ140" s="24"/>
      <c r="AK140" s="24"/>
      <c r="AL140" s="24"/>
      <c r="AM140" s="24">
        <f t="shared" si="58"/>
        <v>0</v>
      </c>
      <c r="AN140" s="24">
        <f t="shared" si="51"/>
        <v>0</v>
      </c>
      <c r="AQ140" s="24"/>
      <c r="AR140" s="24"/>
      <c r="AS140" s="24"/>
      <c r="AT140" s="24"/>
      <c r="AU140" s="24"/>
      <c r="AV140" s="24"/>
      <c r="AW140" s="24">
        <f t="shared" si="59"/>
        <v>0</v>
      </c>
      <c r="AX140" s="24">
        <f t="shared" si="60"/>
        <v>0</v>
      </c>
      <c r="BA140" s="24"/>
      <c r="BB140" s="24"/>
      <c r="BC140" s="24"/>
      <c r="BD140" s="24"/>
      <c r="BE140" s="24"/>
      <c r="BF140" s="24"/>
      <c r="BG140" s="24">
        <f t="shared" si="61"/>
        <v>0</v>
      </c>
      <c r="BH140" s="24">
        <f t="shared" si="62"/>
        <v>0</v>
      </c>
      <c r="BK140" s="24"/>
      <c r="BL140" s="24"/>
      <c r="BM140" s="24"/>
      <c r="BN140" s="24"/>
      <c r="BO140" s="24"/>
      <c r="BP140" s="24"/>
      <c r="BQ140" s="24">
        <f t="shared" si="63"/>
        <v>0</v>
      </c>
      <c r="BR140" s="24">
        <f t="shared" si="64"/>
        <v>0</v>
      </c>
      <c r="BU140" s="24"/>
      <c r="BV140" s="24"/>
      <c r="BW140" s="24"/>
      <c r="BX140" s="24"/>
      <c r="BY140" s="24"/>
      <c r="BZ140" s="24"/>
      <c r="CA140" s="24">
        <f t="shared" si="65"/>
        <v>0</v>
      </c>
      <c r="CB140" s="24">
        <f t="shared" si="66"/>
        <v>0</v>
      </c>
      <c r="CC140" s="24"/>
      <c r="CE140" s="24">
        <f t="shared" si="67"/>
        <v>0</v>
      </c>
      <c r="CG140" s="24">
        <f t="shared" si="68"/>
        <v>0</v>
      </c>
      <c r="CI140" s="24">
        <f t="shared" si="69"/>
        <v>0</v>
      </c>
      <c r="CK140" s="24">
        <f t="shared" si="70"/>
        <v>0</v>
      </c>
      <c r="CM140" s="24">
        <f t="shared" si="71"/>
        <v>0</v>
      </c>
      <c r="CO140" s="24">
        <f t="shared" si="72"/>
        <v>0</v>
      </c>
      <c r="CQ140" s="24">
        <f t="shared" si="73"/>
        <v>0</v>
      </c>
      <c r="CS140" s="24">
        <f t="shared" si="74"/>
        <v>0</v>
      </c>
    </row>
    <row r="141" spans="9:97">
      <c r="I141" s="24">
        <f t="shared" si="54"/>
        <v>0</v>
      </c>
      <c r="J141" s="24">
        <f t="shared" si="52"/>
        <v>0</v>
      </c>
      <c r="M141" s="24"/>
      <c r="N141" s="24"/>
      <c r="O141" s="24"/>
      <c r="P141" s="24"/>
      <c r="Q141" s="24"/>
      <c r="R141" s="24"/>
      <c r="S141" s="24">
        <f t="shared" si="55"/>
        <v>0</v>
      </c>
      <c r="T141" s="24">
        <f t="shared" si="53"/>
        <v>0</v>
      </c>
      <c r="W141" s="24"/>
      <c r="X141" s="24"/>
      <c r="Y141" s="24"/>
      <c r="Z141" s="24"/>
      <c r="AA141" s="24"/>
      <c r="AB141" s="24"/>
      <c r="AC141" s="24">
        <f t="shared" si="56"/>
        <v>0</v>
      </c>
      <c r="AD141" s="24">
        <f t="shared" si="57"/>
        <v>0</v>
      </c>
      <c r="AG141" s="24"/>
      <c r="AH141" s="24"/>
      <c r="AI141" s="24"/>
      <c r="AJ141" s="24"/>
      <c r="AK141" s="24"/>
      <c r="AL141" s="24"/>
      <c r="AM141" s="24">
        <f t="shared" si="58"/>
        <v>0</v>
      </c>
      <c r="AN141" s="24">
        <f t="shared" si="51"/>
        <v>0</v>
      </c>
      <c r="AQ141" s="24"/>
      <c r="AR141" s="24"/>
      <c r="AS141" s="24"/>
      <c r="AT141" s="24"/>
      <c r="AU141" s="24"/>
      <c r="AV141" s="24"/>
      <c r="AW141" s="24">
        <f t="shared" si="59"/>
        <v>0</v>
      </c>
      <c r="AX141" s="24">
        <f t="shared" si="60"/>
        <v>0</v>
      </c>
      <c r="BA141" s="24"/>
      <c r="BB141" s="24"/>
      <c r="BC141" s="24"/>
      <c r="BD141" s="24"/>
      <c r="BE141" s="24"/>
      <c r="BF141" s="24"/>
      <c r="BG141" s="24">
        <f t="shared" si="61"/>
        <v>0</v>
      </c>
      <c r="BH141" s="24">
        <f t="shared" si="62"/>
        <v>0</v>
      </c>
      <c r="BK141" s="24"/>
      <c r="BL141" s="24"/>
      <c r="BM141" s="24"/>
      <c r="BN141" s="24"/>
      <c r="BO141" s="24"/>
      <c r="BP141" s="24"/>
      <c r="BQ141" s="24">
        <f t="shared" si="63"/>
        <v>0</v>
      </c>
      <c r="BR141" s="24">
        <f t="shared" si="64"/>
        <v>0</v>
      </c>
      <c r="BU141" s="24"/>
      <c r="BV141" s="24"/>
      <c r="BW141" s="24"/>
      <c r="BX141" s="24"/>
      <c r="BY141" s="24"/>
      <c r="BZ141" s="24"/>
      <c r="CA141" s="24">
        <f t="shared" si="65"/>
        <v>0</v>
      </c>
      <c r="CB141" s="24">
        <f t="shared" si="66"/>
        <v>0</v>
      </c>
      <c r="CC141" s="24"/>
      <c r="CE141" s="24">
        <f t="shared" si="67"/>
        <v>0</v>
      </c>
      <c r="CG141" s="24">
        <f t="shared" si="68"/>
        <v>0</v>
      </c>
      <c r="CI141" s="24">
        <f t="shared" si="69"/>
        <v>0</v>
      </c>
      <c r="CK141" s="24">
        <f t="shared" si="70"/>
        <v>0</v>
      </c>
      <c r="CM141" s="24">
        <f t="shared" si="71"/>
        <v>0</v>
      </c>
      <c r="CO141" s="24">
        <f t="shared" si="72"/>
        <v>0</v>
      </c>
      <c r="CQ141" s="24">
        <f t="shared" si="73"/>
        <v>0</v>
      </c>
      <c r="CS141" s="24">
        <f t="shared" si="74"/>
        <v>0</v>
      </c>
    </row>
    <row r="142" spans="9:97">
      <c r="I142" s="24">
        <f t="shared" si="54"/>
        <v>0</v>
      </c>
      <c r="J142" s="24">
        <f t="shared" si="52"/>
        <v>0</v>
      </c>
      <c r="M142" s="24"/>
      <c r="N142" s="24"/>
      <c r="O142" s="24"/>
      <c r="P142" s="24"/>
      <c r="Q142" s="24"/>
      <c r="R142" s="24"/>
      <c r="S142" s="24">
        <f t="shared" si="55"/>
        <v>0</v>
      </c>
      <c r="T142" s="24">
        <f t="shared" si="53"/>
        <v>0</v>
      </c>
      <c r="W142" s="24"/>
      <c r="X142" s="24"/>
      <c r="Y142" s="24"/>
      <c r="Z142" s="24"/>
      <c r="AA142" s="24"/>
      <c r="AB142" s="24"/>
      <c r="AC142" s="24">
        <f t="shared" si="56"/>
        <v>0</v>
      </c>
      <c r="AD142" s="24">
        <f t="shared" si="57"/>
        <v>0</v>
      </c>
      <c r="AG142" s="24"/>
      <c r="AH142" s="24"/>
      <c r="AI142" s="24"/>
      <c r="AJ142" s="24"/>
      <c r="AK142" s="24"/>
      <c r="AL142" s="24"/>
      <c r="AM142" s="24">
        <f t="shared" si="58"/>
        <v>0</v>
      </c>
      <c r="AN142" s="24">
        <f t="shared" si="51"/>
        <v>0</v>
      </c>
      <c r="AQ142" s="24"/>
      <c r="AR142" s="24"/>
      <c r="AS142" s="24"/>
      <c r="AT142" s="24"/>
      <c r="AU142" s="24"/>
      <c r="AV142" s="24"/>
      <c r="AW142" s="24">
        <f t="shared" si="59"/>
        <v>0</v>
      </c>
      <c r="AX142" s="24">
        <f t="shared" si="60"/>
        <v>0</v>
      </c>
      <c r="BA142" s="24"/>
      <c r="BB142" s="24"/>
      <c r="BC142" s="24"/>
      <c r="BD142" s="24"/>
      <c r="BE142" s="24"/>
      <c r="BF142" s="24"/>
      <c r="BG142" s="24">
        <f t="shared" si="61"/>
        <v>0</v>
      </c>
      <c r="BH142" s="24">
        <f t="shared" si="62"/>
        <v>0</v>
      </c>
      <c r="BK142" s="24"/>
      <c r="BL142" s="24"/>
      <c r="BM142" s="24"/>
      <c r="BN142" s="24"/>
      <c r="BO142" s="24"/>
      <c r="BP142" s="24"/>
      <c r="BQ142" s="24">
        <f t="shared" si="63"/>
        <v>0</v>
      </c>
      <c r="BR142" s="24">
        <f t="shared" si="64"/>
        <v>0</v>
      </c>
      <c r="BU142" s="24"/>
      <c r="BV142" s="24"/>
      <c r="BW142" s="24"/>
      <c r="BX142" s="24"/>
      <c r="BY142" s="24"/>
      <c r="BZ142" s="24"/>
      <c r="CA142" s="24">
        <f t="shared" si="65"/>
        <v>0</v>
      </c>
      <c r="CB142" s="24">
        <f t="shared" si="66"/>
        <v>0</v>
      </c>
      <c r="CC142" s="24"/>
      <c r="CE142" s="24">
        <f t="shared" si="67"/>
        <v>0</v>
      </c>
      <c r="CG142" s="24">
        <f t="shared" si="68"/>
        <v>0</v>
      </c>
      <c r="CI142" s="24">
        <f t="shared" si="69"/>
        <v>0</v>
      </c>
      <c r="CK142" s="24">
        <f t="shared" si="70"/>
        <v>0</v>
      </c>
      <c r="CM142" s="24">
        <f t="shared" si="71"/>
        <v>0</v>
      </c>
      <c r="CO142" s="24">
        <f t="shared" si="72"/>
        <v>0</v>
      </c>
      <c r="CQ142" s="24">
        <f t="shared" si="73"/>
        <v>0</v>
      </c>
      <c r="CS142" s="24">
        <f t="shared" si="74"/>
        <v>0</v>
      </c>
    </row>
    <row r="143" spans="9:97">
      <c r="I143" s="24">
        <f t="shared" si="54"/>
        <v>0</v>
      </c>
      <c r="J143" s="24">
        <f t="shared" si="52"/>
        <v>0</v>
      </c>
      <c r="M143" s="24"/>
      <c r="N143" s="24"/>
      <c r="O143" s="24"/>
      <c r="P143" s="24"/>
      <c r="Q143" s="24"/>
      <c r="R143" s="24"/>
      <c r="S143" s="24">
        <f t="shared" si="55"/>
        <v>0</v>
      </c>
      <c r="T143" s="24">
        <f t="shared" si="53"/>
        <v>0</v>
      </c>
      <c r="W143" s="24"/>
      <c r="X143" s="24"/>
      <c r="Y143" s="24"/>
      <c r="Z143" s="24"/>
      <c r="AA143" s="24"/>
      <c r="AB143" s="24"/>
      <c r="AC143" s="24">
        <f t="shared" si="56"/>
        <v>0</v>
      </c>
      <c r="AD143" s="24">
        <f t="shared" si="57"/>
        <v>0</v>
      </c>
      <c r="AG143" s="24"/>
      <c r="AH143" s="24"/>
      <c r="AI143" s="24"/>
      <c r="AJ143" s="24"/>
      <c r="AK143" s="24"/>
      <c r="AL143" s="24"/>
      <c r="AM143" s="24">
        <f t="shared" si="58"/>
        <v>0</v>
      </c>
      <c r="AN143" s="24">
        <f t="shared" si="51"/>
        <v>0</v>
      </c>
      <c r="AQ143" s="24"/>
      <c r="AR143" s="24"/>
      <c r="AS143" s="24"/>
      <c r="AT143" s="24"/>
      <c r="AU143" s="24"/>
      <c r="AV143" s="24"/>
      <c r="AW143" s="24">
        <f t="shared" si="59"/>
        <v>0</v>
      </c>
      <c r="AX143" s="24">
        <f t="shared" si="60"/>
        <v>0</v>
      </c>
      <c r="BA143" s="24"/>
      <c r="BB143" s="24"/>
      <c r="BC143" s="24"/>
      <c r="BD143" s="24"/>
      <c r="BE143" s="24"/>
      <c r="BF143" s="24"/>
      <c r="BG143" s="24">
        <f t="shared" si="61"/>
        <v>0</v>
      </c>
      <c r="BH143" s="24">
        <f t="shared" si="62"/>
        <v>0</v>
      </c>
      <c r="BK143" s="24"/>
      <c r="BL143" s="24"/>
      <c r="BM143" s="24"/>
      <c r="BN143" s="24"/>
      <c r="BO143" s="24"/>
      <c r="BP143" s="24"/>
      <c r="BQ143" s="24">
        <f t="shared" si="63"/>
        <v>0</v>
      </c>
      <c r="BR143" s="24">
        <f t="shared" si="64"/>
        <v>0</v>
      </c>
      <c r="BU143" s="24"/>
      <c r="BV143" s="24"/>
      <c r="BW143" s="24"/>
      <c r="BX143" s="24"/>
      <c r="BY143" s="24"/>
      <c r="BZ143" s="24"/>
      <c r="CA143" s="24">
        <f t="shared" si="65"/>
        <v>0</v>
      </c>
      <c r="CB143" s="24">
        <f t="shared" si="66"/>
        <v>0</v>
      </c>
      <c r="CC143" s="24"/>
      <c r="CE143" s="24">
        <f t="shared" si="67"/>
        <v>0</v>
      </c>
      <c r="CG143" s="24">
        <f t="shared" si="68"/>
        <v>0</v>
      </c>
      <c r="CI143" s="24">
        <f t="shared" si="69"/>
        <v>0</v>
      </c>
      <c r="CK143" s="24">
        <f t="shared" si="70"/>
        <v>0</v>
      </c>
      <c r="CM143" s="24">
        <f t="shared" si="71"/>
        <v>0</v>
      </c>
      <c r="CO143" s="24">
        <f t="shared" si="72"/>
        <v>0</v>
      </c>
      <c r="CQ143" s="24">
        <f t="shared" si="73"/>
        <v>0</v>
      </c>
      <c r="CS143" s="24">
        <f t="shared" si="74"/>
        <v>0</v>
      </c>
    </row>
    <row r="144" spans="9:97">
      <c r="I144" s="24">
        <f t="shared" si="54"/>
        <v>0</v>
      </c>
      <c r="J144" s="24">
        <f t="shared" si="52"/>
        <v>0</v>
      </c>
      <c r="M144" s="24"/>
      <c r="N144" s="24"/>
      <c r="O144" s="24"/>
      <c r="P144" s="24"/>
      <c r="Q144" s="24"/>
      <c r="R144" s="24"/>
      <c r="S144" s="24">
        <f t="shared" si="55"/>
        <v>0</v>
      </c>
      <c r="T144" s="24">
        <f t="shared" si="53"/>
        <v>0</v>
      </c>
      <c r="W144" s="24"/>
      <c r="X144" s="24"/>
      <c r="Y144" s="24"/>
      <c r="Z144" s="24"/>
      <c r="AA144" s="24"/>
      <c r="AB144" s="24"/>
      <c r="AC144" s="24">
        <f t="shared" si="56"/>
        <v>0</v>
      </c>
      <c r="AD144" s="24">
        <f t="shared" si="57"/>
        <v>0</v>
      </c>
      <c r="AG144" s="24"/>
      <c r="AH144" s="24"/>
      <c r="AI144" s="24"/>
      <c r="AJ144" s="24"/>
      <c r="AK144" s="24"/>
      <c r="AL144" s="24"/>
      <c r="AM144" s="24">
        <f t="shared" si="58"/>
        <v>0</v>
      </c>
      <c r="AN144" s="24">
        <f t="shared" si="51"/>
        <v>0</v>
      </c>
      <c r="AQ144" s="24"/>
      <c r="AR144" s="24"/>
      <c r="AS144" s="24"/>
      <c r="AT144" s="24"/>
      <c r="AU144" s="24"/>
      <c r="AV144" s="24"/>
      <c r="AW144" s="24">
        <f t="shared" si="59"/>
        <v>0</v>
      </c>
      <c r="AX144" s="24">
        <f t="shared" si="60"/>
        <v>0</v>
      </c>
      <c r="BA144" s="24"/>
      <c r="BB144" s="24"/>
      <c r="BC144" s="24"/>
      <c r="BD144" s="24"/>
      <c r="BE144" s="24"/>
      <c r="BF144" s="24"/>
      <c r="BG144" s="24">
        <f t="shared" si="61"/>
        <v>0</v>
      </c>
      <c r="BH144" s="24">
        <f t="shared" si="62"/>
        <v>0</v>
      </c>
      <c r="BK144" s="24"/>
      <c r="BL144" s="24"/>
      <c r="BM144" s="24"/>
      <c r="BN144" s="24"/>
      <c r="BO144" s="24"/>
      <c r="BP144" s="24"/>
      <c r="BQ144" s="24">
        <f t="shared" si="63"/>
        <v>0</v>
      </c>
      <c r="BR144" s="24">
        <f t="shared" si="64"/>
        <v>0</v>
      </c>
      <c r="BU144" s="24"/>
      <c r="BV144" s="24"/>
      <c r="BW144" s="24"/>
      <c r="BX144" s="24"/>
      <c r="BY144" s="24"/>
      <c r="BZ144" s="24"/>
      <c r="CA144" s="24">
        <f t="shared" si="65"/>
        <v>0</v>
      </c>
      <c r="CB144" s="24">
        <f t="shared" si="66"/>
        <v>0</v>
      </c>
      <c r="CC144" s="24"/>
      <c r="CE144" s="24">
        <f t="shared" si="67"/>
        <v>0</v>
      </c>
      <c r="CG144" s="24">
        <f t="shared" si="68"/>
        <v>0</v>
      </c>
      <c r="CI144" s="24">
        <f t="shared" si="69"/>
        <v>0</v>
      </c>
      <c r="CK144" s="24">
        <f t="shared" si="70"/>
        <v>0</v>
      </c>
      <c r="CM144" s="24">
        <f t="shared" si="71"/>
        <v>0</v>
      </c>
      <c r="CO144" s="24">
        <f t="shared" si="72"/>
        <v>0</v>
      </c>
      <c r="CQ144" s="24">
        <f t="shared" si="73"/>
        <v>0</v>
      </c>
      <c r="CS144" s="24">
        <f t="shared" si="74"/>
        <v>0</v>
      </c>
    </row>
    <row r="145" spans="9:97">
      <c r="I145" s="24">
        <f t="shared" si="54"/>
        <v>0</v>
      </c>
      <c r="J145" s="24">
        <f t="shared" si="52"/>
        <v>0</v>
      </c>
      <c r="M145" s="24"/>
      <c r="N145" s="24"/>
      <c r="O145" s="24"/>
      <c r="P145" s="24"/>
      <c r="Q145" s="24"/>
      <c r="R145" s="24"/>
      <c r="S145" s="24">
        <f t="shared" si="55"/>
        <v>0</v>
      </c>
      <c r="T145" s="24">
        <f t="shared" si="53"/>
        <v>0</v>
      </c>
      <c r="W145" s="24"/>
      <c r="X145" s="24"/>
      <c r="Y145" s="24"/>
      <c r="Z145" s="24"/>
      <c r="AA145" s="24"/>
      <c r="AB145" s="24"/>
      <c r="AC145" s="24">
        <f t="shared" si="56"/>
        <v>0</v>
      </c>
      <c r="AD145" s="24">
        <f t="shared" si="57"/>
        <v>0</v>
      </c>
      <c r="AG145" s="24"/>
      <c r="AH145" s="24"/>
      <c r="AI145" s="24"/>
      <c r="AJ145" s="24"/>
      <c r="AK145" s="24"/>
      <c r="AL145" s="24"/>
      <c r="AM145" s="24">
        <f t="shared" si="58"/>
        <v>0</v>
      </c>
      <c r="AN145" s="24">
        <f t="shared" si="51"/>
        <v>0</v>
      </c>
      <c r="AQ145" s="24"/>
      <c r="AR145" s="24"/>
      <c r="AS145" s="24"/>
      <c r="AT145" s="24"/>
      <c r="AU145" s="24"/>
      <c r="AV145" s="24"/>
      <c r="AW145" s="24">
        <f t="shared" si="59"/>
        <v>0</v>
      </c>
      <c r="AX145" s="24">
        <f t="shared" si="60"/>
        <v>0</v>
      </c>
      <c r="BA145" s="24"/>
      <c r="BB145" s="24"/>
      <c r="BC145" s="24"/>
      <c r="BD145" s="24"/>
      <c r="BE145" s="24"/>
      <c r="BF145" s="24"/>
      <c r="BG145" s="24">
        <f t="shared" si="61"/>
        <v>0</v>
      </c>
      <c r="BH145" s="24">
        <f t="shared" si="62"/>
        <v>0</v>
      </c>
      <c r="BK145" s="24"/>
      <c r="BL145" s="24"/>
      <c r="BM145" s="24"/>
      <c r="BN145" s="24"/>
      <c r="BO145" s="24"/>
      <c r="BP145" s="24"/>
      <c r="BQ145" s="24">
        <f t="shared" si="63"/>
        <v>0</v>
      </c>
      <c r="BR145" s="24">
        <f t="shared" si="64"/>
        <v>0</v>
      </c>
      <c r="BU145" s="24"/>
      <c r="BV145" s="24"/>
      <c r="BW145" s="24"/>
      <c r="BX145" s="24"/>
      <c r="BY145" s="24"/>
      <c r="BZ145" s="24"/>
      <c r="CA145" s="24">
        <f t="shared" si="65"/>
        <v>0</v>
      </c>
      <c r="CB145" s="24">
        <f t="shared" si="66"/>
        <v>0</v>
      </c>
      <c r="CC145" s="24"/>
      <c r="CE145" s="24">
        <f t="shared" si="67"/>
        <v>0</v>
      </c>
      <c r="CG145" s="24">
        <f t="shared" si="68"/>
        <v>0</v>
      </c>
      <c r="CI145" s="24">
        <f t="shared" si="69"/>
        <v>0</v>
      </c>
      <c r="CK145" s="24">
        <f t="shared" si="70"/>
        <v>0</v>
      </c>
      <c r="CM145" s="24">
        <f t="shared" si="71"/>
        <v>0</v>
      </c>
      <c r="CO145" s="24">
        <f t="shared" si="72"/>
        <v>0</v>
      </c>
      <c r="CQ145" s="24">
        <f t="shared" si="73"/>
        <v>0</v>
      </c>
      <c r="CS145" s="24">
        <f t="shared" si="74"/>
        <v>0</v>
      </c>
    </row>
    <row r="146" spans="9:97">
      <c r="I146" s="24">
        <f t="shared" si="54"/>
        <v>0</v>
      </c>
      <c r="J146" s="24">
        <f t="shared" si="52"/>
        <v>0</v>
      </c>
      <c r="M146" s="24"/>
      <c r="N146" s="24"/>
      <c r="O146" s="24"/>
      <c r="P146" s="24"/>
      <c r="Q146" s="24"/>
      <c r="R146" s="24"/>
      <c r="S146" s="24">
        <f t="shared" si="55"/>
        <v>0</v>
      </c>
      <c r="T146" s="24">
        <f t="shared" si="53"/>
        <v>0</v>
      </c>
      <c r="W146" s="24"/>
      <c r="X146" s="24"/>
      <c r="Y146" s="24"/>
      <c r="Z146" s="24"/>
      <c r="AA146" s="24"/>
      <c r="AB146" s="24"/>
      <c r="AC146" s="24">
        <f t="shared" si="56"/>
        <v>0</v>
      </c>
      <c r="AD146" s="24">
        <f t="shared" si="57"/>
        <v>0</v>
      </c>
      <c r="AG146" s="24"/>
      <c r="AH146" s="24"/>
      <c r="AI146" s="24"/>
      <c r="AJ146" s="24"/>
      <c r="AK146" s="24"/>
      <c r="AL146" s="24"/>
      <c r="AM146" s="24">
        <f t="shared" si="58"/>
        <v>0</v>
      </c>
      <c r="AN146" s="24">
        <f t="shared" si="51"/>
        <v>0</v>
      </c>
      <c r="AQ146" s="24"/>
      <c r="AR146" s="24"/>
      <c r="AS146" s="24"/>
      <c r="AT146" s="24"/>
      <c r="AU146" s="24"/>
      <c r="AV146" s="24"/>
      <c r="AW146" s="24">
        <f t="shared" si="59"/>
        <v>0</v>
      </c>
      <c r="AX146" s="24">
        <f t="shared" si="60"/>
        <v>0</v>
      </c>
      <c r="BA146" s="24"/>
      <c r="BB146" s="24"/>
      <c r="BC146" s="24"/>
      <c r="BD146" s="24"/>
      <c r="BE146" s="24"/>
      <c r="BF146" s="24"/>
      <c r="BG146" s="24">
        <f t="shared" si="61"/>
        <v>0</v>
      </c>
      <c r="BH146" s="24">
        <f t="shared" si="62"/>
        <v>0</v>
      </c>
      <c r="BK146" s="24"/>
      <c r="BL146" s="24"/>
      <c r="BM146" s="24"/>
      <c r="BN146" s="24"/>
      <c r="BO146" s="24"/>
      <c r="BP146" s="24"/>
      <c r="BQ146" s="24">
        <f t="shared" si="63"/>
        <v>0</v>
      </c>
      <c r="BR146" s="24">
        <f t="shared" si="64"/>
        <v>0</v>
      </c>
      <c r="BU146" s="24"/>
      <c r="BV146" s="24"/>
      <c r="BW146" s="24"/>
      <c r="BX146" s="24"/>
      <c r="BY146" s="24"/>
      <c r="BZ146" s="24"/>
      <c r="CA146" s="24">
        <f t="shared" si="65"/>
        <v>0</v>
      </c>
      <c r="CB146" s="24">
        <f t="shared" si="66"/>
        <v>0</v>
      </c>
      <c r="CC146" s="24"/>
      <c r="CE146" s="24">
        <f t="shared" si="67"/>
        <v>0</v>
      </c>
      <c r="CG146" s="24">
        <f t="shared" si="68"/>
        <v>0</v>
      </c>
      <c r="CI146" s="24">
        <f t="shared" si="69"/>
        <v>0</v>
      </c>
      <c r="CK146" s="24">
        <f t="shared" si="70"/>
        <v>0</v>
      </c>
      <c r="CM146" s="24">
        <f t="shared" si="71"/>
        <v>0</v>
      </c>
      <c r="CO146" s="24">
        <f t="shared" si="72"/>
        <v>0</v>
      </c>
      <c r="CQ146" s="24">
        <f t="shared" si="73"/>
        <v>0</v>
      </c>
      <c r="CS146" s="24">
        <f t="shared" si="74"/>
        <v>0</v>
      </c>
    </row>
    <row r="147" spans="9:97">
      <c r="I147" s="24">
        <f t="shared" si="54"/>
        <v>0</v>
      </c>
      <c r="J147" s="24">
        <f t="shared" si="52"/>
        <v>0</v>
      </c>
      <c r="M147" s="24"/>
      <c r="N147" s="24"/>
      <c r="O147" s="24"/>
      <c r="P147" s="24"/>
      <c r="Q147" s="24"/>
      <c r="R147" s="24"/>
      <c r="S147" s="24">
        <f t="shared" si="55"/>
        <v>0</v>
      </c>
      <c r="T147" s="24">
        <f t="shared" si="53"/>
        <v>0</v>
      </c>
      <c r="W147" s="24"/>
      <c r="X147" s="24"/>
      <c r="Y147" s="24"/>
      <c r="Z147" s="24"/>
      <c r="AA147" s="24"/>
      <c r="AB147" s="24"/>
      <c r="AC147" s="24">
        <f t="shared" si="56"/>
        <v>0</v>
      </c>
      <c r="AD147" s="24">
        <f t="shared" si="57"/>
        <v>0</v>
      </c>
      <c r="AG147" s="24"/>
      <c r="AH147" s="24"/>
      <c r="AI147" s="24"/>
      <c r="AJ147" s="24"/>
      <c r="AK147" s="24"/>
      <c r="AL147" s="24"/>
      <c r="AM147" s="24">
        <f t="shared" si="58"/>
        <v>0</v>
      </c>
      <c r="AN147" s="24">
        <f t="shared" si="51"/>
        <v>0</v>
      </c>
      <c r="AQ147" s="24"/>
      <c r="AR147" s="24"/>
      <c r="AS147" s="24"/>
      <c r="AT147" s="24"/>
      <c r="AU147" s="24"/>
      <c r="AV147" s="24"/>
      <c r="AW147" s="24">
        <f t="shared" si="59"/>
        <v>0</v>
      </c>
      <c r="AX147" s="24">
        <f t="shared" si="60"/>
        <v>0</v>
      </c>
      <c r="BA147" s="24"/>
      <c r="BB147" s="24"/>
      <c r="BC147" s="24"/>
      <c r="BD147" s="24"/>
      <c r="BE147" s="24"/>
      <c r="BF147" s="24"/>
      <c r="BG147" s="24">
        <f t="shared" si="61"/>
        <v>0</v>
      </c>
      <c r="BH147" s="24">
        <f t="shared" si="62"/>
        <v>0</v>
      </c>
      <c r="BK147" s="24"/>
      <c r="BL147" s="24"/>
      <c r="BM147" s="24"/>
      <c r="BN147" s="24"/>
      <c r="BO147" s="24"/>
      <c r="BP147" s="24"/>
      <c r="BQ147" s="24">
        <f t="shared" si="63"/>
        <v>0</v>
      </c>
      <c r="BR147" s="24">
        <f t="shared" si="64"/>
        <v>0</v>
      </c>
      <c r="BU147" s="24"/>
      <c r="BV147" s="24"/>
      <c r="BW147" s="24"/>
      <c r="BX147" s="24"/>
      <c r="BY147" s="24"/>
      <c r="BZ147" s="24"/>
      <c r="CA147" s="24">
        <f t="shared" si="65"/>
        <v>0</v>
      </c>
      <c r="CB147" s="24">
        <f t="shared" si="66"/>
        <v>0</v>
      </c>
      <c r="CC147" s="24"/>
      <c r="CE147" s="24">
        <f t="shared" si="67"/>
        <v>0</v>
      </c>
      <c r="CG147" s="24">
        <f t="shared" si="68"/>
        <v>0</v>
      </c>
      <c r="CI147" s="24">
        <f t="shared" si="69"/>
        <v>0</v>
      </c>
      <c r="CK147" s="24">
        <f t="shared" si="70"/>
        <v>0</v>
      </c>
      <c r="CM147" s="24">
        <f t="shared" si="71"/>
        <v>0</v>
      </c>
      <c r="CO147" s="24">
        <f t="shared" si="72"/>
        <v>0</v>
      </c>
      <c r="CQ147" s="24">
        <f t="shared" si="73"/>
        <v>0</v>
      </c>
      <c r="CS147" s="24">
        <f t="shared" si="74"/>
        <v>0</v>
      </c>
    </row>
    <row r="148" spans="9:97">
      <c r="I148" s="24">
        <f t="shared" si="54"/>
        <v>0</v>
      </c>
      <c r="J148" s="24">
        <f t="shared" si="52"/>
        <v>0</v>
      </c>
      <c r="M148" s="24"/>
      <c r="N148" s="24"/>
      <c r="O148" s="24"/>
      <c r="P148" s="24"/>
      <c r="Q148" s="24"/>
      <c r="R148" s="24"/>
      <c r="S148" s="24">
        <f t="shared" si="55"/>
        <v>0</v>
      </c>
      <c r="T148" s="24">
        <f t="shared" si="53"/>
        <v>0</v>
      </c>
      <c r="W148" s="24"/>
      <c r="X148" s="24"/>
      <c r="Y148" s="24"/>
      <c r="Z148" s="24"/>
      <c r="AA148" s="24"/>
      <c r="AB148" s="24"/>
      <c r="AC148" s="24">
        <f t="shared" si="56"/>
        <v>0</v>
      </c>
      <c r="AD148" s="24">
        <f t="shared" si="57"/>
        <v>0</v>
      </c>
      <c r="AG148" s="24"/>
      <c r="AH148" s="24"/>
      <c r="AI148" s="24"/>
      <c r="AJ148" s="24"/>
      <c r="AK148" s="24"/>
      <c r="AL148" s="24"/>
      <c r="AM148" s="24">
        <f t="shared" si="58"/>
        <v>0</v>
      </c>
      <c r="AN148" s="24">
        <f t="shared" si="51"/>
        <v>0</v>
      </c>
      <c r="AQ148" s="24"/>
      <c r="AR148" s="24"/>
      <c r="AS148" s="24"/>
      <c r="AT148" s="24"/>
      <c r="AU148" s="24"/>
      <c r="AV148" s="24"/>
      <c r="AW148" s="24">
        <f t="shared" si="59"/>
        <v>0</v>
      </c>
      <c r="AX148" s="24">
        <f t="shared" si="60"/>
        <v>0</v>
      </c>
      <c r="BA148" s="24"/>
      <c r="BB148" s="24"/>
      <c r="BC148" s="24"/>
      <c r="BD148" s="24"/>
      <c r="BE148" s="24"/>
      <c r="BF148" s="24"/>
      <c r="BG148" s="24">
        <f t="shared" si="61"/>
        <v>0</v>
      </c>
      <c r="BH148" s="24">
        <f t="shared" si="62"/>
        <v>0</v>
      </c>
      <c r="BK148" s="24"/>
      <c r="BL148" s="24"/>
      <c r="BM148" s="24"/>
      <c r="BN148" s="24"/>
      <c r="BO148" s="24"/>
      <c r="BP148" s="24"/>
      <c r="BQ148" s="24">
        <f t="shared" si="63"/>
        <v>0</v>
      </c>
      <c r="BR148" s="24">
        <f t="shared" si="64"/>
        <v>0</v>
      </c>
      <c r="BU148" s="24"/>
      <c r="BV148" s="24"/>
      <c r="BW148" s="24"/>
      <c r="BX148" s="24"/>
      <c r="BY148" s="24"/>
      <c r="BZ148" s="24"/>
      <c r="CA148" s="24">
        <f t="shared" si="65"/>
        <v>0</v>
      </c>
      <c r="CB148" s="24">
        <f t="shared" si="66"/>
        <v>0</v>
      </c>
      <c r="CC148" s="24"/>
      <c r="CE148" s="24">
        <f t="shared" si="67"/>
        <v>0</v>
      </c>
      <c r="CG148" s="24">
        <f t="shared" si="68"/>
        <v>0</v>
      </c>
      <c r="CI148" s="24">
        <f t="shared" si="69"/>
        <v>0</v>
      </c>
      <c r="CK148" s="24">
        <f t="shared" si="70"/>
        <v>0</v>
      </c>
      <c r="CM148" s="24">
        <f t="shared" si="71"/>
        <v>0</v>
      </c>
      <c r="CO148" s="24">
        <f t="shared" si="72"/>
        <v>0</v>
      </c>
      <c r="CQ148" s="24">
        <f t="shared" si="73"/>
        <v>0</v>
      </c>
      <c r="CS148" s="24">
        <f t="shared" si="74"/>
        <v>0</v>
      </c>
    </row>
    <row r="149" spans="9:97">
      <c r="I149" s="24">
        <f t="shared" si="54"/>
        <v>0</v>
      </c>
      <c r="J149" s="24">
        <f t="shared" si="52"/>
        <v>0</v>
      </c>
      <c r="M149" s="24"/>
      <c r="N149" s="24"/>
      <c r="O149" s="24"/>
      <c r="P149" s="24"/>
      <c r="Q149" s="24"/>
      <c r="R149" s="24"/>
      <c r="S149" s="24">
        <f t="shared" si="55"/>
        <v>0</v>
      </c>
      <c r="T149" s="24">
        <f t="shared" si="53"/>
        <v>0</v>
      </c>
      <c r="W149" s="24"/>
      <c r="X149" s="24"/>
      <c r="Y149" s="24"/>
      <c r="Z149" s="24"/>
      <c r="AA149" s="24"/>
      <c r="AB149" s="24"/>
      <c r="AC149" s="24">
        <f t="shared" si="56"/>
        <v>0</v>
      </c>
      <c r="AD149" s="24">
        <f t="shared" si="57"/>
        <v>0</v>
      </c>
      <c r="AG149" s="24"/>
      <c r="AH149" s="24"/>
      <c r="AI149" s="24"/>
      <c r="AJ149" s="24"/>
      <c r="AK149" s="24"/>
      <c r="AL149" s="24"/>
      <c r="AM149" s="24">
        <f t="shared" si="58"/>
        <v>0</v>
      </c>
      <c r="AN149" s="24">
        <f t="shared" si="51"/>
        <v>0</v>
      </c>
      <c r="AQ149" s="24"/>
      <c r="AR149" s="24"/>
      <c r="AS149" s="24"/>
      <c r="AT149" s="24"/>
      <c r="AU149" s="24"/>
      <c r="AV149" s="24"/>
      <c r="AW149" s="24">
        <f t="shared" si="59"/>
        <v>0</v>
      </c>
      <c r="AX149" s="24">
        <f t="shared" si="60"/>
        <v>0</v>
      </c>
      <c r="BA149" s="24"/>
      <c r="BB149" s="24"/>
      <c r="BC149" s="24"/>
      <c r="BD149" s="24"/>
      <c r="BE149" s="24"/>
      <c r="BF149" s="24"/>
      <c r="BG149" s="24">
        <f t="shared" si="61"/>
        <v>0</v>
      </c>
      <c r="BH149" s="24">
        <f t="shared" si="62"/>
        <v>0</v>
      </c>
      <c r="BK149" s="24"/>
      <c r="BL149" s="24"/>
      <c r="BM149" s="24"/>
      <c r="BN149" s="24"/>
      <c r="BO149" s="24"/>
      <c r="BP149" s="24"/>
      <c r="BQ149" s="24">
        <f t="shared" si="63"/>
        <v>0</v>
      </c>
      <c r="BR149" s="24">
        <f t="shared" si="64"/>
        <v>0</v>
      </c>
      <c r="BU149" s="24"/>
      <c r="BV149" s="24"/>
      <c r="BW149" s="24"/>
      <c r="BX149" s="24"/>
      <c r="BY149" s="24"/>
      <c r="BZ149" s="24"/>
      <c r="CA149" s="24">
        <f t="shared" si="65"/>
        <v>0</v>
      </c>
      <c r="CB149" s="24">
        <f t="shared" si="66"/>
        <v>0</v>
      </c>
      <c r="CC149" s="24"/>
      <c r="CE149" s="24">
        <f t="shared" si="67"/>
        <v>0</v>
      </c>
      <c r="CG149" s="24">
        <f t="shared" si="68"/>
        <v>0</v>
      </c>
      <c r="CI149" s="24">
        <f t="shared" si="69"/>
        <v>0</v>
      </c>
      <c r="CK149" s="24">
        <f t="shared" si="70"/>
        <v>0</v>
      </c>
      <c r="CM149" s="24">
        <f t="shared" si="71"/>
        <v>0</v>
      </c>
      <c r="CO149" s="24">
        <f t="shared" si="72"/>
        <v>0</v>
      </c>
      <c r="CQ149" s="24">
        <f t="shared" si="73"/>
        <v>0</v>
      </c>
      <c r="CS149" s="24">
        <f t="shared" si="74"/>
        <v>0</v>
      </c>
    </row>
    <row r="150" spans="9:97">
      <c r="I150" s="24">
        <f t="shared" si="54"/>
        <v>0</v>
      </c>
      <c r="J150" s="24">
        <f t="shared" si="52"/>
        <v>0</v>
      </c>
      <c r="M150" s="24"/>
      <c r="N150" s="24"/>
      <c r="O150" s="24"/>
      <c r="P150" s="24"/>
      <c r="Q150" s="24"/>
      <c r="R150" s="24"/>
      <c r="S150" s="24">
        <f t="shared" si="55"/>
        <v>0</v>
      </c>
      <c r="T150" s="24">
        <f t="shared" si="53"/>
        <v>0</v>
      </c>
      <c r="W150" s="24"/>
      <c r="X150" s="24"/>
      <c r="Y150" s="24"/>
      <c r="Z150" s="24"/>
      <c r="AA150" s="24"/>
      <c r="AB150" s="24"/>
      <c r="AC150" s="24">
        <f t="shared" si="56"/>
        <v>0</v>
      </c>
      <c r="AD150" s="24">
        <f t="shared" si="57"/>
        <v>0</v>
      </c>
      <c r="AG150" s="24"/>
      <c r="AH150" s="24"/>
      <c r="AI150" s="24"/>
      <c r="AJ150" s="24"/>
      <c r="AK150" s="24"/>
      <c r="AL150" s="24"/>
      <c r="AM150" s="24">
        <f t="shared" si="58"/>
        <v>0</v>
      </c>
      <c r="AN150" s="24">
        <f t="shared" si="51"/>
        <v>0</v>
      </c>
      <c r="AQ150" s="24"/>
      <c r="AR150" s="24"/>
      <c r="AS150" s="24"/>
      <c r="AT150" s="24"/>
      <c r="AU150" s="24"/>
      <c r="AV150" s="24"/>
      <c r="AW150" s="24">
        <f t="shared" si="59"/>
        <v>0</v>
      </c>
      <c r="AX150" s="24">
        <f t="shared" si="60"/>
        <v>0</v>
      </c>
      <c r="BA150" s="24"/>
      <c r="BB150" s="24"/>
      <c r="BC150" s="24"/>
      <c r="BD150" s="24"/>
      <c r="BE150" s="24"/>
      <c r="BF150" s="24"/>
      <c r="BG150" s="24">
        <f t="shared" si="61"/>
        <v>0</v>
      </c>
      <c r="BH150" s="24">
        <f t="shared" si="62"/>
        <v>0</v>
      </c>
      <c r="BK150" s="24"/>
      <c r="BL150" s="24"/>
      <c r="BM150" s="24"/>
      <c r="BN150" s="24"/>
      <c r="BO150" s="24"/>
      <c r="BP150" s="24"/>
      <c r="BQ150" s="24">
        <f t="shared" si="63"/>
        <v>0</v>
      </c>
      <c r="BR150" s="24">
        <f t="shared" si="64"/>
        <v>0</v>
      </c>
      <c r="BU150" s="24"/>
      <c r="BV150" s="24"/>
      <c r="BW150" s="24"/>
      <c r="BX150" s="24"/>
      <c r="BY150" s="24"/>
      <c r="BZ150" s="24"/>
      <c r="CA150" s="24">
        <f t="shared" si="65"/>
        <v>0</v>
      </c>
      <c r="CB150" s="24">
        <f t="shared" si="66"/>
        <v>0</v>
      </c>
      <c r="CC150" s="24"/>
      <c r="CE150" s="24">
        <f t="shared" si="67"/>
        <v>0</v>
      </c>
      <c r="CG150" s="24">
        <f t="shared" si="68"/>
        <v>0</v>
      </c>
      <c r="CI150" s="24">
        <f t="shared" si="69"/>
        <v>0</v>
      </c>
      <c r="CK150" s="24">
        <f t="shared" si="70"/>
        <v>0</v>
      </c>
      <c r="CM150" s="24">
        <f t="shared" si="71"/>
        <v>0</v>
      </c>
      <c r="CO150" s="24">
        <f t="shared" si="72"/>
        <v>0</v>
      </c>
      <c r="CQ150" s="24">
        <f t="shared" si="73"/>
        <v>0</v>
      </c>
      <c r="CS150" s="24">
        <f t="shared" si="74"/>
        <v>0</v>
      </c>
    </row>
    <row r="151" spans="9:97">
      <c r="I151" s="24">
        <f t="shared" si="54"/>
        <v>0</v>
      </c>
      <c r="J151" s="24">
        <f t="shared" si="52"/>
        <v>0</v>
      </c>
      <c r="M151" s="24"/>
      <c r="N151" s="24"/>
      <c r="O151" s="24"/>
      <c r="P151" s="24"/>
      <c r="Q151" s="24"/>
      <c r="R151" s="24"/>
      <c r="S151" s="24">
        <f t="shared" si="55"/>
        <v>0</v>
      </c>
      <c r="T151" s="24">
        <f t="shared" si="53"/>
        <v>0</v>
      </c>
      <c r="W151" s="24"/>
      <c r="X151" s="24"/>
      <c r="Y151" s="24"/>
      <c r="Z151" s="24"/>
      <c r="AA151" s="24"/>
      <c r="AB151" s="24"/>
      <c r="AC151" s="24">
        <f t="shared" si="56"/>
        <v>0</v>
      </c>
      <c r="AD151" s="24">
        <f t="shared" si="57"/>
        <v>0</v>
      </c>
      <c r="AG151" s="24"/>
      <c r="AH151" s="24"/>
      <c r="AI151" s="24"/>
      <c r="AJ151" s="24"/>
      <c r="AK151" s="24"/>
      <c r="AL151" s="24"/>
      <c r="AM151" s="24">
        <f t="shared" si="58"/>
        <v>0</v>
      </c>
      <c r="AN151" s="24">
        <f t="shared" si="51"/>
        <v>0</v>
      </c>
      <c r="AQ151" s="24"/>
      <c r="AR151" s="24"/>
      <c r="AS151" s="24"/>
      <c r="AT151" s="24"/>
      <c r="AU151" s="24"/>
      <c r="AV151" s="24"/>
      <c r="AW151" s="24">
        <f t="shared" si="59"/>
        <v>0</v>
      </c>
      <c r="AX151" s="24">
        <f t="shared" si="60"/>
        <v>0</v>
      </c>
      <c r="BA151" s="24"/>
      <c r="BB151" s="24"/>
      <c r="BC151" s="24"/>
      <c r="BD151" s="24"/>
      <c r="BE151" s="24"/>
      <c r="BF151" s="24"/>
      <c r="BG151" s="24">
        <f t="shared" si="61"/>
        <v>0</v>
      </c>
      <c r="BH151" s="24">
        <f t="shared" si="62"/>
        <v>0</v>
      </c>
      <c r="BK151" s="24"/>
      <c r="BL151" s="24"/>
      <c r="BM151" s="24"/>
      <c r="BN151" s="24"/>
      <c r="BO151" s="24"/>
      <c r="BP151" s="24"/>
      <c r="BQ151" s="24">
        <f t="shared" si="63"/>
        <v>0</v>
      </c>
      <c r="BR151" s="24">
        <f t="shared" si="64"/>
        <v>0</v>
      </c>
      <c r="BU151" s="24"/>
      <c r="BV151" s="24"/>
      <c r="BW151" s="24"/>
      <c r="BX151" s="24"/>
      <c r="BY151" s="24"/>
      <c r="BZ151" s="24"/>
      <c r="CA151" s="24">
        <f t="shared" si="65"/>
        <v>0</v>
      </c>
      <c r="CB151" s="24">
        <f t="shared" si="66"/>
        <v>0</v>
      </c>
      <c r="CC151" s="24"/>
      <c r="CE151" s="24">
        <f t="shared" si="67"/>
        <v>0</v>
      </c>
      <c r="CG151" s="24">
        <f t="shared" si="68"/>
        <v>0</v>
      </c>
      <c r="CI151" s="24">
        <f t="shared" si="69"/>
        <v>0</v>
      </c>
      <c r="CK151" s="24">
        <f t="shared" si="70"/>
        <v>0</v>
      </c>
      <c r="CM151" s="24">
        <f t="shared" si="71"/>
        <v>0</v>
      </c>
      <c r="CO151" s="24">
        <f t="shared" si="72"/>
        <v>0</v>
      </c>
      <c r="CQ151" s="24">
        <f t="shared" si="73"/>
        <v>0</v>
      </c>
      <c r="CS151" s="24">
        <f t="shared" si="74"/>
        <v>0</v>
      </c>
    </row>
    <row r="152" spans="9:97">
      <c r="I152" s="24">
        <f t="shared" si="54"/>
        <v>0</v>
      </c>
      <c r="J152" s="24">
        <f t="shared" si="52"/>
        <v>0</v>
      </c>
      <c r="M152" s="24"/>
      <c r="N152" s="24"/>
      <c r="O152" s="24"/>
      <c r="P152" s="24"/>
      <c r="Q152" s="24"/>
      <c r="R152" s="24"/>
      <c r="S152" s="24">
        <f t="shared" si="55"/>
        <v>0</v>
      </c>
      <c r="T152" s="24">
        <f t="shared" si="53"/>
        <v>0</v>
      </c>
      <c r="W152" s="24"/>
      <c r="X152" s="24"/>
      <c r="Y152" s="24"/>
      <c r="Z152" s="24"/>
      <c r="AA152" s="24"/>
      <c r="AB152" s="24"/>
      <c r="AC152" s="24">
        <f t="shared" si="56"/>
        <v>0</v>
      </c>
      <c r="AD152" s="24">
        <f t="shared" si="57"/>
        <v>0</v>
      </c>
      <c r="AG152" s="24"/>
      <c r="AH152" s="24"/>
      <c r="AI152" s="24"/>
      <c r="AJ152" s="24"/>
      <c r="AK152" s="24"/>
      <c r="AL152" s="24"/>
      <c r="AM152" s="24">
        <f t="shared" si="58"/>
        <v>0</v>
      </c>
      <c r="AN152" s="24">
        <f t="shared" si="51"/>
        <v>0</v>
      </c>
      <c r="AQ152" s="24"/>
      <c r="AR152" s="24"/>
      <c r="AS152" s="24"/>
      <c r="AT152" s="24"/>
      <c r="AU152" s="24"/>
      <c r="AV152" s="24"/>
      <c r="AW152" s="24">
        <f t="shared" si="59"/>
        <v>0</v>
      </c>
      <c r="AX152" s="24">
        <f t="shared" si="60"/>
        <v>0</v>
      </c>
      <c r="BA152" s="24"/>
      <c r="BB152" s="24"/>
      <c r="BC152" s="24"/>
      <c r="BD152" s="24"/>
      <c r="BE152" s="24"/>
      <c r="BF152" s="24"/>
      <c r="BG152" s="24">
        <f t="shared" si="61"/>
        <v>0</v>
      </c>
      <c r="BH152" s="24">
        <f t="shared" si="62"/>
        <v>0</v>
      </c>
      <c r="BK152" s="24"/>
      <c r="BL152" s="24"/>
      <c r="BM152" s="24"/>
      <c r="BN152" s="24"/>
      <c r="BO152" s="24"/>
      <c r="BP152" s="24"/>
      <c r="BQ152" s="24">
        <f t="shared" si="63"/>
        <v>0</v>
      </c>
      <c r="BR152" s="24">
        <f t="shared" si="64"/>
        <v>0</v>
      </c>
      <c r="BU152" s="24"/>
      <c r="BV152" s="24"/>
      <c r="BW152" s="24"/>
      <c r="BX152" s="24"/>
      <c r="BY152" s="24"/>
      <c r="BZ152" s="24"/>
      <c r="CA152" s="24">
        <f t="shared" si="65"/>
        <v>0</v>
      </c>
      <c r="CB152" s="24">
        <f t="shared" si="66"/>
        <v>0</v>
      </c>
      <c r="CC152" s="24"/>
      <c r="CE152" s="24">
        <f t="shared" si="67"/>
        <v>0</v>
      </c>
      <c r="CG152" s="24">
        <f t="shared" si="68"/>
        <v>0</v>
      </c>
      <c r="CI152" s="24">
        <f t="shared" si="69"/>
        <v>0</v>
      </c>
      <c r="CK152" s="24">
        <f t="shared" si="70"/>
        <v>0</v>
      </c>
      <c r="CM152" s="24">
        <f t="shared" si="71"/>
        <v>0</v>
      </c>
      <c r="CO152" s="24">
        <f t="shared" si="72"/>
        <v>0</v>
      </c>
      <c r="CQ152" s="24">
        <f t="shared" si="73"/>
        <v>0</v>
      </c>
      <c r="CS152" s="24">
        <f t="shared" si="74"/>
        <v>0</v>
      </c>
    </row>
    <row r="153" spans="9:97">
      <c r="I153" s="24">
        <f t="shared" si="54"/>
        <v>0</v>
      </c>
      <c r="J153" s="24">
        <f t="shared" si="52"/>
        <v>0</v>
      </c>
      <c r="M153" s="24"/>
      <c r="N153" s="24"/>
      <c r="O153" s="24"/>
      <c r="P153" s="24"/>
      <c r="Q153" s="24"/>
      <c r="R153" s="24"/>
      <c r="S153" s="24">
        <f t="shared" si="55"/>
        <v>0</v>
      </c>
      <c r="T153" s="24">
        <f t="shared" si="53"/>
        <v>0</v>
      </c>
      <c r="W153" s="24"/>
      <c r="X153" s="24"/>
      <c r="Y153" s="24"/>
      <c r="Z153" s="24"/>
      <c r="AA153" s="24"/>
      <c r="AB153" s="24"/>
      <c r="AC153" s="24">
        <f t="shared" si="56"/>
        <v>0</v>
      </c>
      <c r="AD153" s="24">
        <f t="shared" si="57"/>
        <v>0</v>
      </c>
      <c r="AG153" s="24"/>
      <c r="AH153" s="24"/>
      <c r="AI153" s="24"/>
      <c r="AJ153" s="24"/>
      <c r="AK153" s="24"/>
      <c r="AL153" s="24"/>
      <c r="AM153" s="24">
        <f t="shared" si="58"/>
        <v>0</v>
      </c>
      <c r="AN153" s="24">
        <f t="shared" si="51"/>
        <v>0</v>
      </c>
      <c r="AQ153" s="24"/>
      <c r="AR153" s="24"/>
      <c r="AS153" s="24"/>
      <c r="AT153" s="24"/>
      <c r="AU153" s="24"/>
      <c r="AV153" s="24"/>
      <c r="AW153" s="24">
        <f t="shared" si="59"/>
        <v>0</v>
      </c>
      <c r="AX153" s="24">
        <f t="shared" si="60"/>
        <v>0</v>
      </c>
      <c r="BA153" s="24"/>
      <c r="BB153" s="24"/>
      <c r="BC153" s="24"/>
      <c r="BD153" s="24"/>
      <c r="BE153" s="24"/>
      <c r="BF153" s="24"/>
      <c r="BG153" s="24">
        <f t="shared" si="61"/>
        <v>0</v>
      </c>
      <c r="BH153" s="24">
        <f t="shared" si="62"/>
        <v>0</v>
      </c>
      <c r="BK153" s="24"/>
      <c r="BL153" s="24"/>
      <c r="BM153" s="24"/>
      <c r="BN153" s="24"/>
      <c r="BO153" s="24"/>
      <c r="BP153" s="24"/>
      <c r="BQ153" s="24">
        <f t="shared" si="63"/>
        <v>0</v>
      </c>
      <c r="BR153" s="24">
        <f t="shared" si="64"/>
        <v>0</v>
      </c>
      <c r="BU153" s="24"/>
      <c r="BV153" s="24"/>
      <c r="BW153" s="24"/>
      <c r="BX153" s="24"/>
      <c r="BY153" s="24"/>
      <c r="BZ153" s="24"/>
      <c r="CA153" s="24">
        <f t="shared" si="65"/>
        <v>0</v>
      </c>
      <c r="CB153" s="24">
        <f t="shared" si="66"/>
        <v>0</v>
      </c>
      <c r="CC153" s="24"/>
      <c r="CE153" s="24">
        <f t="shared" si="67"/>
        <v>0</v>
      </c>
      <c r="CG153" s="24">
        <f t="shared" si="68"/>
        <v>0</v>
      </c>
      <c r="CI153" s="24">
        <f t="shared" si="69"/>
        <v>0</v>
      </c>
      <c r="CK153" s="24">
        <f t="shared" si="70"/>
        <v>0</v>
      </c>
      <c r="CM153" s="24">
        <f t="shared" si="71"/>
        <v>0</v>
      </c>
      <c r="CO153" s="24">
        <f t="shared" si="72"/>
        <v>0</v>
      </c>
      <c r="CQ153" s="24">
        <f t="shared" si="73"/>
        <v>0</v>
      </c>
      <c r="CS153" s="24">
        <f t="shared" si="74"/>
        <v>0</v>
      </c>
    </row>
    <row r="154" spans="9:97">
      <c r="I154" s="24">
        <f t="shared" si="54"/>
        <v>0</v>
      </c>
      <c r="J154" s="24">
        <f t="shared" si="52"/>
        <v>0</v>
      </c>
      <c r="M154" s="24"/>
      <c r="N154" s="24"/>
      <c r="O154" s="24"/>
      <c r="P154" s="24"/>
      <c r="Q154" s="24"/>
      <c r="R154" s="24"/>
      <c r="S154" s="24">
        <f t="shared" si="55"/>
        <v>0</v>
      </c>
      <c r="T154" s="24">
        <f t="shared" si="53"/>
        <v>0</v>
      </c>
      <c r="W154" s="24"/>
      <c r="X154" s="24"/>
      <c r="Y154" s="24"/>
      <c r="Z154" s="24"/>
      <c r="AA154" s="24"/>
      <c r="AB154" s="24"/>
      <c r="AC154" s="24">
        <f t="shared" si="56"/>
        <v>0</v>
      </c>
      <c r="AD154" s="24">
        <f t="shared" si="57"/>
        <v>0</v>
      </c>
      <c r="AG154" s="24"/>
      <c r="AH154" s="24"/>
      <c r="AI154" s="24"/>
      <c r="AJ154" s="24"/>
      <c r="AK154" s="24"/>
      <c r="AL154" s="24"/>
      <c r="AM154" s="24">
        <f t="shared" si="58"/>
        <v>0</v>
      </c>
      <c r="AN154" s="24">
        <f t="shared" ref="AN154:AN217" si="75">IF(AJ154&lt;AG154-AH154,AG154-AH154-AJ154,0)</f>
        <v>0</v>
      </c>
      <c r="AQ154" s="24"/>
      <c r="AR154" s="24"/>
      <c r="AS154" s="24"/>
      <c r="AT154" s="24"/>
      <c r="AU154" s="24"/>
      <c r="AV154" s="24"/>
      <c r="AW154" s="24">
        <f t="shared" si="59"/>
        <v>0</v>
      </c>
      <c r="AX154" s="24">
        <f t="shared" si="60"/>
        <v>0</v>
      </c>
      <c r="BA154" s="24"/>
      <c r="BB154" s="24"/>
      <c r="BC154" s="24"/>
      <c r="BD154" s="24"/>
      <c r="BE154" s="24"/>
      <c r="BF154" s="24"/>
      <c r="BG154" s="24">
        <f t="shared" si="61"/>
        <v>0</v>
      </c>
      <c r="BH154" s="24">
        <f t="shared" si="62"/>
        <v>0</v>
      </c>
      <c r="BK154" s="24"/>
      <c r="BL154" s="24"/>
      <c r="BM154" s="24"/>
      <c r="BN154" s="24"/>
      <c r="BO154" s="24"/>
      <c r="BP154" s="24"/>
      <c r="BQ154" s="24">
        <f t="shared" si="63"/>
        <v>0</v>
      </c>
      <c r="BR154" s="24">
        <f t="shared" si="64"/>
        <v>0</v>
      </c>
      <c r="BU154" s="24"/>
      <c r="BV154" s="24"/>
      <c r="BW154" s="24"/>
      <c r="BX154" s="24"/>
      <c r="BY154" s="24"/>
      <c r="BZ154" s="24"/>
      <c r="CA154" s="24">
        <f t="shared" si="65"/>
        <v>0</v>
      </c>
      <c r="CB154" s="24">
        <f t="shared" si="66"/>
        <v>0</v>
      </c>
      <c r="CC154" s="24"/>
      <c r="CE154" s="24">
        <f t="shared" si="67"/>
        <v>0</v>
      </c>
      <c r="CG154" s="24">
        <f t="shared" si="68"/>
        <v>0</v>
      </c>
      <c r="CI154" s="24">
        <f t="shared" si="69"/>
        <v>0</v>
      </c>
      <c r="CK154" s="24">
        <f t="shared" si="70"/>
        <v>0</v>
      </c>
      <c r="CM154" s="24">
        <f t="shared" si="71"/>
        <v>0</v>
      </c>
      <c r="CO154" s="24">
        <f t="shared" si="72"/>
        <v>0</v>
      </c>
      <c r="CQ154" s="24">
        <f t="shared" si="73"/>
        <v>0</v>
      </c>
      <c r="CS154" s="24">
        <f t="shared" si="74"/>
        <v>0</v>
      </c>
    </row>
    <row r="155" spans="9:97">
      <c r="I155" s="24">
        <f t="shared" si="54"/>
        <v>0</v>
      </c>
      <c r="J155" s="24">
        <f t="shared" si="52"/>
        <v>0</v>
      </c>
      <c r="M155" s="24"/>
      <c r="N155" s="24"/>
      <c r="O155" s="24"/>
      <c r="P155" s="24"/>
      <c r="Q155" s="24"/>
      <c r="R155" s="24"/>
      <c r="S155" s="24">
        <f t="shared" si="55"/>
        <v>0</v>
      </c>
      <c r="T155" s="24">
        <f t="shared" si="53"/>
        <v>0</v>
      </c>
      <c r="W155" s="24"/>
      <c r="X155" s="24"/>
      <c r="Y155" s="24"/>
      <c r="Z155" s="24"/>
      <c r="AA155" s="24"/>
      <c r="AB155" s="24"/>
      <c r="AC155" s="24">
        <f t="shared" si="56"/>
        <v>0</v>
      </c>
      <c r="AD155" s="24">
        <f t="shared" si="57"/>
        <v>0</v>
      </c>
      <c r="AG155" s="24"/>
      <c r="AH155" s="24"/>
      <c r="AI155" s="24"/>
      <c r="AJ155" s="24"/>
      <c r="AK155" s="24"/>
      <c r="AL155" s="24"/>
      <c r="AM155" s="24">
        <f t="shared" si="58"/>
        <v>0</v>
      </c>
      <c r="AN155" s="24">
        <f t="shared" si="75"/>
        <v>0</v>
      </c>
      <c r="AQ155" s="24"/>
      <c r="AR155" s="24"/>
      <c r="AS155" s="24"/>
      <c r="AT155" s="24"/>
      <c r="AU155" s="24"/>
      <c r="AV155" s="24"/>
      <c r="AW155" s="24">
        <f t="shared" si="59"/>
        <v>0</v>
      </c>
      <c r="AX155" s="24">
        <f t="shared" si="60"/>
        <v>0</v>
      </c>
      <c r="BA155" s="24"/>
      <c r="BB155" s="24"/>
      <c r="BC155" s="24"/>
      <c r="BD155" s="24"/>
      <c r="BE155" s="24"/>
      <c r="BF155" s="24"/>
      <c r="BG155" s="24">
        <f t="shared" si="61"/>
        <v>0</v>
      </c>
      <c r="BH155" s="24">
        <f t="shared" si="62"/>
        <v>0</v>
      </c>
      <c r="BK155" s="24"/>
      <c r="BL155" s="24"/>
      <c r="BM155" s="24"/>
      <c r="BN155" s="24"/>
      <c r="BO155" s="24"/>
      <c r="BP155" s="24"/>
      <c r="BQ155" s="24">
        <f t="shared" si="63"/>
        <v>0</v>
      </c>
      <c r="BR155" s="24">
        <f t="shared" si="64"/>
        <v>0</v>
      </c>
      <c r="BU155" s="24"/>
      <c r="BV155" s="24"/>
      <c r="BW155" s="24"/>
      <c r="BX155" s="24"/>
      <c r="BY155" s="24"/>
      <c r="BZ155" s="24"/>
      <c r="CA155" s="24">
        <f t="shared" si="65"/>
        <v>0</v>
      </c>
      <c r="CB155" s="24">
        <f t="shared" si="66"/>
        <v>0</v>
      </c>
      <c r="CC155" s="24"/>
      <c r="CE155" s="24">
        <f t="shared" si="67"/>
        <v>0</v>
      </c>
      <c r="CG155" s="24">
        <f t="shared" si="68"/>
        <v>0</v>
      </c>
      <c r="CI155" s="24">
        <f t="shared" si="69"/>
        <v>0</v>
      </c>
      <c r="CK155" s="24">
        <f t="shared" si="70"/>
        <v>0</v>
      </c>
      <c r="CM155" s="24">
        <f t="shared" si="71"/>
        <v>0</v>
      </c>
      <c r="CO155" s="24">
        <f t="shared" si="72"/>
        <v>0</v>
      </c>
      <c r="CQ155" s="24">
        <f t="shared" si="73"/>
        <v>0</v>
      </c>
      <c r="CS155" s="24">
        <f t="shared" si="74"/>
        <v>0</v>
      </c>
    </row>
    <row r="156" spans="9:97">
      <c r="I156" s="24">
        <f t="shared" si="54"/>
        <v>0</v>
      </c>
      <c r="J156" s="24">
        <f t="shared" si="52"/>
        <v>0</v>
      </c>
      <c r="M156" s="24"/>
      <c r="N156" s="24"/>
      <c r="O156" s="24"/>
      <c r="P156" s="24"/>
      <c r="Q156" s="24"/>
      <c r="R156" s="24"/>
      <c r="S156" s="24">
        <f t="shared" si="55"/>
        <v>0</v>
      </c>
      <c r="T156" s="24">
        <f t="shared" si="53"/>
        <v>0</v>
      </c>
      <c r="W156" s="24"/>
      <c r="X156" s="24"/>
      <c r="Y156" s="24"/>
      <c r="Z156" s="24"/>
      <c r="AA156" s="24"/>
      <c r="AB156" s="24"/>
      <c r="AC156" s="24">
        <f t="shared" si="56"/>
        <v>0</v>
      </c>
      <c r="AD156" s="24">
        <f t="shared" si="57"/>
        <v>0</v>
      </c>
      <c r="AG156" s="24"/>
      <c r="AH156" s="24"/>
      <c r="AI156" s="24"/>
      <c r="AJ156" s="24"/>
      <c r="AK156" s="24"/>
      <c r="AL156" s="24"/>
      <c r="AM156" s="24">
        <f t="shared" si="58"/>
        <v>0</v>
      </c>
      <c r="AN156" s="24">
        <f t="shared" si="75"/>
        <v>0</v>
      </c>
      <c r="AQ156" s="24"/>
      <c r="AR156" s="24"/>
      <c r="AS156" s="24"/>
      <c r="AT156" s="24"/>
      <c r="AU156" s="24"/>
      <c r="AV156" s="24"/>
      <c r="AW156" s="24">
        <f t="shared" si="59"/>
        <v>0</v>
      </c>
      <c r="AX156" s="24">
        <f t="shared" si="60"/>
        <v>0</v>
      </c>
      <c r="BA156" s="24"/>
      <c r="BB156" s="24"/>
      <c r="BC156" s="24"/>
      <c r="BD156" s="24"/>
      <c r="BE156" s="24"/>
      <c r="BF156" s="24"/>
      <c r="BG156" s="24">
        <f t="shared" si="61"/>
        <v>0</v>
      </c>
      <c r="BH156" s="24">
        <f t="shared" si="62"/>
        <v>0</v>
      </c>
      <c r="BK156" s="24"/>
      <c r="BL156" s="24"/>
      <c r="BM156" s="24"/>
      <c r="BN156" s="24"/>
      <c r="BO156" s="24"/>
      <c r="BP156" s="24"/>
      <c r="BQ156" s="24">
        <f t="shared" si="63"/>
        <v>0</v>
      </c>
      <c r="BR156" s="24">
        <f t="shared" si="64"/>
        <v>0</v>
      </c>
      <c r="BU156" s="24"/>
      <c r="BV156" s="24"/>
      <c r="BW156" s="24"/>
      <c r="BX156" s="24"/>
      <c r="BY156" s="24"/>
      <c r="BZ156" s="24"/>
      <c r="CA156" s="24">
        <f t="shared" si="65"/>
        <v>0</v>
      </c>
      <c r="CB156" s="24">
        <f t="shared" si="66"/>
        <v>0</v>
      </c>
      <c r="CC156" s="24"/>
      <c r="CE156" s="24">
        <f t="shared" si="67"/>
        <v>0</v>
      </c>
      <c r="CG156" s="24">
        <f t="shared" si="68"/>
        <v>0</v>
      </c>
      <c r="CI156" s="24">
        <f t="shared" si="69"/>
        <v>0</v>
      </c>
      <c r="CK156" s="24">
        <f t="shared" si="70"/>
        <v>0</v>
      </c>
      <c r="CM156" s="24">
        <f t="shared" si="71"/>
        <v>0</v>
      </c>
      <c r="CO156" s="24">
        <f t="shared" si="72"/>
        <v>0</v>
      </c>
      <c r="CQ156" s="24">
        <f t="shared" si="73"/>
        <v>0</v>
      </c>
      <c r="CS156" s="24">
        <f t="shared" si="74"/>
        <v>0</v>
      </c>
    </row>
    <row r="157" spans="9:97">
      <c r="I157" s="24">
        <f t="shared" si="54"/>
        <v>0</v>
      </c>
      <c r="J157" s="24">
        <f t="shared" si="52"/>
        <v>0</v>
      </c>
      <c r="M157" s="24"/>
      <c r="N157" s="24"/>
      <c r="O157" s="24"/>
      <c r="P157" s="24"/>
      <c r="Q157" s="24"/>
      <c r="R157" s="24"/>
      <c r="S157" s="24">
        <f t="shared" si="55"/>
        <v>0</v>
      </c>
      <c r="T157" s="24">
        <f t="shared" si="53"/>
        <v>0</v>
      </c>
      <c r="W157" s="24"/>
      <c r="X157" s="24"/>
      <c r="Y157" s="24"/>
      <c r="Z157" s="24"/>
      <c r="AA157" s="24"/>
      <c r="AB157" s="24"/>
      <c r="AC157" s="24">
        <f t="shared" si="56"/>
        <v>0</v>
      </c>
      <c r="AD157" s="24">
        <f t="shared" si="57"/>
        <v>0</v>
      </c>
      <c r="AG157" s="24"/>
      <c r="AH157" s="24"/>
      <c r="AI157" s="24"/>
      <c r="AJ157" s="24"/>
      <c r="AK157" s="24"/>
      <c r="AL157" s="24"/>
      <c r="AM157" s="24">
        <f t="shared" si="58"/>
        <v>0</v>
      </c>
      <c r="AN157" s="24">
        <f t="shared" si="75"/>
        <v>0</v>
      </c>
      <c r="AQ157" s="24"/>
      <c r="AR157" s="24"/>
      <c r="AS157" s="24"/>
      <c r="AT157" s="24"/>
      <c r="AU157" s="24"/>
      <c r="AV157" s="24"/>
      <c r="AW157" s="24">
        <f t="shared" si="59"/>
        <v>0</v>
      </c>
      <c r="AX157" s="24">
        <f t="shared" si="60"/>
        <v>0</v>
      </c>
      <c r="BA157" s="24"/>
      <c r="BB157" s="24"/>
      <c r="BC157" s="24"/>
      <c r="BD157" s="24"/>
      <c r="BE157" s="24"/>
      <c r="BF157" s="24"/>
      <c r="BG157" s="24">
        <f t="shared" si="61"/>
        <v>0</v>
      </c>
      <c r="BH157" s="24">
        <f t="shared" si="62"/>
        <v>0</v>
      </c>
      <c r="BK157" s="24"/>
      <c r="BL157" s="24"/>
      <c r="BM157" s="24"/>
      <c r="BN157" s="24"/>
      <c r="BO157" s="24"/>
      <c r="BP157" s="24"/>
      <c r="BQ157" s="24">
        <f t="shared" si="63"/>
        <v>0</v>
      </c>
      <c r="BR157" s="24">
        <f t="shared" si="64"/>
        <v>0</v>
      </c>
      <c r="BU157" s="24"/>
      <c r="BV157" s="24"/>
      <c r="BW157" s="24"/>
      <c r="BX157" s="24"/>
      <c r="BY157" s="24"/>
      <c r="BZ157" s="24"/>
      <c r="CA157" s="24">
        <f t="shared" si="65"/>
        <v>0</v>
      </c>
      <c r="CB157" s="24">
        <f t="shared" si="66"/>
        <v>0</v>
      </c>
      <c r="CC157" s="24"/>
      <c r="CE157" s="24">
        <f t="shared" si="67"/>
        <v>0</v>
      </c>
      <c r="CG157" s="24">
        <f t="shared" si="68"/>
        <v>0</v>
      </c>
      <c r="CI157" s="24">
        <f t="shared" si="69"/>
        <v>0</v>
      </c>
      <c r="CK157" s="24">
        <f t="shared" si="70"/>
        <v>0</v>
      </c>
      <c r="CM157" s="24">
        <f t="shared" si="71"/>
        <v>0</v>
      </c>
      <c r="CO157" s="24">
        <f t="shared" si="72"/>
        <v>0</v>
      </c>
      <c r="CQ157" s="24">
        <f t="shared" si="73"/>
        <v>0</v>
      </c>
      <c r="CS157" s="24">
        <f t="shared" si="74"/>
        <v>0</v>
      </c>
    </row>
    <row r="158" spans="9:97">
      <c r="I158" s="24">
        <f t="shared" si="54"/>
        <v>0</v>
      </c>
      <c r="J158" s="24">
        <f t="shared" si="52"/>
        <v>0</v>
      </c>
      <c r="M158" s="24"/>
      <c r="N158" s="24"/>
      <c r="O158" s="24"/>
      <c r="P158" s="24"/>
      <c r="Q158" s="24"/>
      <c r="R158" s="24"/>
      <c r="S158" s="24">
        <f t="shared" si="55"/>
        <v>0</v>
      </c>
      <c r="T158" s="24">
        <f t="shared" si="53"/>
        <v>0</v>
      </c>
      <c r="W158" s="24"/>
      <c r="X158" s="24"/>
      <c r="Y158" s="24"/>
      <c r="Z158" s="24"/>
      <c r="AA158" s="24"/>
      <c r="AB158" s="24"/>
      <c r="AC158" s="24">
        <f t="shared" si="56"/>
        <v>0</v>
      </c>
      <c r="AD158" s="24">
        <f t="shared" si="57"/>
        <v>0</v>
      </c>
      <c r="AG158" s="24"/>
      <c r="AH158" s="24"/>
      <c r="AI158" s="24"/>
      <c r="AJ158" s="24"/>
      <c r="AK158" s="24"/>
      <c r="AL158" s="24"/>
      <c r="AM158" s="24">
        <f t="shared" si="58"/>
        <v>0</v>
      </c>
      <c r="AN158" s="24">
        <f t="shared" si="75"/>
        <v>0</v>
      </c>
      <c r="AQ158" s="24"/>
      <c r="AR158" s="24"/>
      <c r="AS158" s="24"/>
      <c r="AT158" s="24"/>
      <c r="AU158" s="24"/>
      <c r="AV158" s="24"/>
      <c r="AW158" s="24">
        <f t="shared" si="59"/>
        <v>0</v>
      </c>
      <c r="AX158" s="24">
        <f t="shared" si="60"/>
        <v>0</v>
      </c>
      <c r="BA158" s="24"/>
      <c r="BB158" s="24"/>
      <c r="BC158" s="24"/>
      <c r="BD158" s="24"/>
      <c r="BE158" s="24"/>
      <c r="BF158" s="24"/>
      <c r="BG158" s="24">
        <f t="shared" si="61"/>
        <v>0</v>
      </c>
      <c r="BH158" s="24">
        <f t="shared" si="62"/>
        <v>0</v>
      </c>
      <c r="BK158" s="24"/>
      <c r="BL158" s="24"/>
      <c r="BM158" s="24"/>
      <c r="BN158" s="24"/>
      <c r="BO158" s="24"/>
      <c r="BP158" s="24"/>
      <c r="BQ158" s="24">
        <f t="shared" si="63"/>
        <v>0</v>
      </c>
      <c r="BR158" s="24">
        <f t="shared" si="64"/>
        <v>0</v>
      </c>
      <c r="BU158" s="24"/>
      <c r="BV158" s="24"/>
      <c r="BW158" s="24"/>
      <c r="BX158" s="24"/>
      <c r="BY158" s="24"/>
      <c r="BZ158" s="24"/>
      <c r="CA158" s="24">
        <f t="shared" si="65"/>
        <v>0</v>
      </c>
      <c r="CB158" s="24">
        <f t="shared" si="66"/>
        <v>0</v>
      </c>
      <c r="CC158" s="24"/>
      <c r="CE158" s="24">
        <f t="shared" si="67"/>
        <v>0</v>
      </c>
      <c r="CG158" s="24">
        <f t="shared" si="68"/>
        <v>0</v>
      </c>
      <c r="CI158" s="24">
        <f t="shared" si="69"/>
        <v>0</v>
      </c>
      <c r="CK158" s="24">
        <f t="shared" si="70"/>
        <v>0</v>
      </c>
      <c r="CM158" s="24">
        <f t="shared" si="71"/>
        <v>0</v>
      </c>
      <c r="CO158" s="24">
        <f t="shared" si="72"/>
        <v>0</v>
      </c>
      <c r="CQ158" s="24">
        <f t="shared" si="73"/>
        <v>0</v>
      </c>
      <c r="CS158" s="24">
        <f t="shared" si="74"/>
        <v>0</v>
      </c>
    </row>
    <row r="159" spans="9:97">
      <c r="I159" s="24">
        <f t="shared" si="54"/>
        <v>0</v>
      </c>
      <c r="J159" s="24">
        <f t="shared" si="52"/>
        <v>0</v>
      </c>
      <c r="M159" s="24"/>
      <c r="N159" s="24"/>
      <c r="O159" s="24"/>
      <c r="P159" s="24"/>
      <c r="Q159" s="24"/>
      <c r="R159" s="24"/>
      <c r="S159" s="24">
        <f t="shared" si="55"/>
        <v>0</v>
      </c>
      <c r="T159" s="24">
        <f t="shared" si="53"/>
        <v>0</v>
      </c>
      <c r="W159" s="24"/>
      <c r="X159" s="24"/>
      <c r="Y159" s="24"/>
      <c r="Z159" s="24"/>
      <c r="AA159" s="24"/>
      <c r="AB159" s="24"/>
      <c r="AC159" s="24">
        <f t="shared" si="56"/>
        <v>0</v>
      </c>
      <c r="AD159" s="24">
        <f t="shared" si="57"/>
        <v>0</v>
      </c>
      <c r="AG159" s="24"/>
      <c r="AH159" s="24"/>
      <c r="AI159" s="24"/>
      <c r="AJ159" s="24"/>
      <c r="AK159" s="24"/>
      <c r="AL159" s="24"/>
      <c r="AM159" s="24">
        <f t="shared" si="58"/>
        <v>0</v>
      </c>
      <c r="AN159" s="24">
        <f t="shared" si="75"/>
        <v>0</v>
      </c>
      <c r="AQ159" s="24"/>
      <c r="AR159" s="24"/>
      <c r="AS159" s="24"/>
      <c r="AT159" s="24"/>
      <c r="AU159" s="24"/>
      <c r="AV159" s="24"/>
      <c r="AW159" s="24">
        <f t="shared" si="59"/>
        <v>0</v>
      </c>
      <c r="AX159" s="24">
        <f t="shared" si="60"/>
        <v>0</v>
      </c>
      <c r="BA159" s="24"/>
      <c r="BB159" s="24"/>
      <c r="BC159" s="24"/>
      <c r="BD159" s="24"/>
      <c r="BE159" s="24"/>
      <c r="BF159" s="24"/>
      <c r="BG159" s="24">
        <f t="shared" si="61"/>
        <v>0</v>
      </c>
      <c r="BH159" s="24">
        <f t="shared" si="62"/>
        <v>0</v>
      </c>
      <c r="BK159" s="24"/>
      <c r="BL159" s="24"/>
      <c r="BM159" s="24"/>
      <c r="BN159" s="24"/>
      <c r="BO159" s="24"/>
      <c r="BP159" s="24"/>
      <c r="BQ159" s="24">
        <f t="shared" si="63"/>
        <v>0</v>
      </c>
      <c r="BR159" s="24">
        <f t="shared" si="64"/>
        <v>0</v>
      </c>
      <c r="BU159" s="24"/>
      <c r="BV159" s="24"/>
      <c r="BW159" s="24"/>
      <c r="BX159" s="24"/>
      <c r="BY159" s="24"/>
      <c r="BZ159" s="24"/>
      <c r="CA159" s="24">
        <f t="shared" si="65"/>
        <v>0</v>
      </c>
      <c r="CB159" s="24">
        <f t="shared" si="66"/>
        <v>0</v>
      </c>
      <c r="CC159" s="24"/>
      <c r="CE159" s="24">
        <f t="shared" si="67"/>
        <v>0</v>
      </c>
      <c r="CG159" s="24">
        <f t="shared" si="68"/>
        <v>0</v>
      </c>
      <c r="CI159" s="24">
        <f t="shared" si="69"/>
        <v>0</v>
      </c>
      <c r="CK159" s="24">
        <f t="shared" si="70"/>
        <v>0</v>
      </c>
      <c r="CM159" s="24">
        <f t="shared" si="71"/>
        <v>0</v>
      </c>
      <c r="CO159" s="24">
        <f t="shared" si="72"/>
        <v>0</v>
      </c>
      <c r="CQ159" s="24">
        <f t="shared" si="73"/>
        <v>0</v>
      </c>
      <c r="CS159" s="24">
        <f t="shared" si="74"/>
        <v>0</v>
      </c>
    </row>
    <row r="160" spans="9:97">
      <c r="I160" s="24">
        <f t="shared" si="54"/>
        <v>0</v>
      </c>
      <c r="J160" s="24">
        <f t="shared" si="52"/>
        <v>0</v>
      </c>
      <c r="M160" s="24"/>
      <c r="N160" s="24"/>
      <c r="O160" s="24"/>
      <c r="P160" s="24"/>
      <c r="Q160" s="24"/>
      <c r="R160" s="24"/>
      <c r="S160" s="24">
        <f t="shared" si="55"/>
        <v>0</v>
      </c>
      <c r="T160" s="24">
        <f t="shared" si="53"/>
        <v>0</v>
      </c>
      <c r="W160" s="24"/>
      <c r="X160" s="24"/>
      <c r="Y160" s="24"/>
      <c r="Z160" s="24"/>
      <c r="AA160" s="24"/>
      <c r="AB160" s="24"/>
      <c r="AC160" s="24">
        <f t="shared" si="56"/>
        <v>0</v>
      </c>
      <c r="AD160" s="24">
        <f t="shared" si="57"/>
        <v>0</v>
      </c>
      <c r="AG160" s="24"/>
      <c r="AH160" s="24"/>
      <c r="AI160" s="24"/>
      <c r="AJ160" s="24"/>
      <c r="AK160" s="24"/>
      <c r="AL160" s="24"/>
      <c r="AM160" s="24">
        <f t="shared" si="58"/>
        <v>0</v>
      </c>
      <c r="AN160" s="24">
        <f t="shared" si="75"/>
        <v>0</v>
      </c>
      <c r="AQ160" s="24"/>
      <c r="AR160" s="24"/>
      <c r="AS160" s="24"/>
      <c r="AT160" s="24"/>
      <c r="AU160" s="24"/>
      <c r="AV160" s="24"/>
      <c r="AW160" s="24">
        <f t="shared" si="59"/>
        <v>0</v>
      </c>
      <c r="AX160" s="24">
        <f t="shared" si="60"/>
        <v>0</v>
      </c>
      <c r="BA160" s="24"/>
      <c r="BB160" s="24"/>
      <c r="BC160" s="24"/>
      <c r="BD160" s="24"/>
      <c r="BE160" s="24"/>
      <c r="BF160" s="24"/>
      <c r="BG160" s="24">
        <f t="shared" si="61"/>
        <v>0</v>
      </c>
      <c r="BH160" s="24">
        <f t="shared" si="62"/>
        <v>0</v>
      </c>
      <c r="BK160" s="24"/>
      <c r="BL160" s="24"/>
      <c r="BM160" s="24"/>
      <c r="BN160" s="24"/>
      <c r="BO160" s="24"/>
      <c r="BP160" s="24"/>
      <c r="BQ160" s="24">
        <f t="shared" si="63"/>
        <v>0</v>
      </c>
      <c r="BR160" s="24">
        <f t="shared" si="64"/>
        <v>0</v>
      </c>
      <c r="BU160" s="24"/>
      <c r="BV160" s="24"/>
      <c r="BW160" s="24"/>
      <c r="BX160" s="24"/>
      <c r="BY160" s="24"/>
      <c r="BZ160" s="24"/>
      <c r="CA160" s="24">
        <f t="shared" si="65"/>
        <v>0</v>
      </c>
      <c r="CB160" s="24">
        <f t="shared" si="66"/>
        <v>0</v>
      </c>
      <c r="CC160" s="24"/>
      <c r="CE160" s="24">
        <f t="shared" si="67"/>
        <v>0</v>
      </c>
      <c r="CG160" s="24">
        <f t="shared" si="68"/>
        <v>0</v>
      </c>
      <c r="CI160" s="24">
        <f t="shared" si="69"/>
        <v>0</v>
      </c>
      <c r="CK160" s="24">
        <f t="shared" si="70"/>
        <v>0</v>
      </c>
      <c r="CM160" s="24">
        <f t="shared" si="71"/>
        <v>0</v>
      </c>
      <c r="CO160" s="24">
        <f t="shared" si="72"/>
        <v>0</v>
      </c>
      <c r="CQ160" s="24">
        <f t="shared" si="73"/>
        <v>0</v>
      </c>
      <c r="CS160" s="24">
        <f t="shared" si="74"/>
        <v>0</v>
      </c>
    </row>
    <row r="161" spans="9:97">
      <c r="I161" s="24">
        <f t="shared" si="54"/>
        <v>0</v>
      </c>
      <c r="J161" s="24">
        <f t="shared" si="52"/>
        <v>0</v>
      </c>
      <c r="M161" s="24"/>
      <c r="N161" s="24"/>
      <c r="O161" s="24"/>
      <c r="P161" s="24"/>
      <c r="Q161" s="24"/>
      <c r="R161" s="24"/>
      <c r="S161" s="24">
        <f t="shared" si="55"/>
        <v>0</v>
      </c>
      <c r="T161" s="24">
        <f t="shared" si="53"/>
        <v>0</v>
      </c>
      <c r="W161" s="24"/>
      <c r="X161" s="24"/>
      <c r="Y161" s="24"/>
      <c r="Z161" s="24"/>
      <c r="AA161" s="24"/>
      <c r="AB161" s="24"/>
      <c r="AC161" s="24">
        <f t="shared" si="56"/>
        <v>0</v>
      </c>
      <c r="AD161" s="24">
        <f t="shared" si="57"/>
        <v>0</v>
      </c>
      <c r="AG161" s="24"/>
      <c r="AH161" s="24"/>
      <c r="AI161" s="24"/>
      <c r="AJ161" s="24"/>
      <c r="AK161" s="24"/>
      <c r="AL161" s="24"/>
      <c r="AM161" s="24">
        <f t="shared" si="58"/>
        <v>0</v>
      </c>
      <c r="AN161" s="24">
        <f t="shared" si="75"/>
        <v>0</v>
      </c>
      <c r="AQ161" s="24"/>
      <c r="AR161" s="24"/>
      <c r="AS161" s="24"/>
      <c r="AT161" s="24"/>
      <c r="AU161" s="24"/>
      <c r="AV161" s="24"/>
      <c r="AW161" s="24">
        <f t="shared" si="59"/>
        <v>0</v>
      </c>
      <c r="AX161" s="24">
        <f t="shared" si="60"/>
        <v>0</v>
      </c>
      <c r="BA161" s="24"/>
      <c r="BB161" s="24"/>
      <c r="BC161" s="24"/>
      <c r="BD161" s="24"/>
      <c r="BE161" s="24"/>
      <c r="BF161" s="24"/>
      <c r="BG161" s="24">
        <f t="shared" si="61"/>
        <v>0</v>
      </c>
      <c r="BH161" s="24">
        <f t="shared" si="62"/>
        <v>0</v>
      </c>
      <c r="BK161" s="24"/>
      <c r="BL161" s="24"/>
      <c r="BM161" s="24"/>
      <c r="BN161" s="24"/>
      <c r="BO161" s="24"/>
      <c r="BP161" s="24"/>
      <c r="BQ161" s="24">
        <f t="shared" si="63"/>
        <v>0</v>
      </c>
      <c r="BR161" s="24">
        <f t="shared" si="64"/>
        <v>0</v>
      </c>
      <c r="BU161" s="24"/>
      <c r="BV161" s="24"/>
      <c r="BW161" s="24"/>
      <c r="BX161" s="24"/>
      <c r="BY161" s="24"/>
      <c r="BZ161" s="24"/>
      <c r="CA161" s="24">
        <f t="shared" si="65"/>
        <v>0</v>
      </c>
      <c r="CB161" s="24">
        <f t="shared" si="66"/>
        <v>0</v>
      </c>
      <c r="CC161" s="24"/>
      <c r="CE161" s="24">
        <f t="shared" si="67"/>
        <v>0</v>
      </c>
      <c r="CG161" s="24">
        <f t="shared" si="68"/>
        <v>0</v>
      </c>
      <c r="CI161" s="24">
        <f t="shared" si="69"/>
        <v>0</v>
      </c>
      <c r="CK161" s="24">
        <f t="shared" si="70"/>
        <v>0</v>
      </c>
      <c r="CM161" s="24">
        <f t="shared" si="71"/>
        <v>0</v>
      </c>
      <c r="CO161" s="24">
        <f t="shared" si="72"/>
        <v>0</v>
      </c>
      <c r="CQ161" s="24">
        <f t="shared" si="73"/>
        <v>0</v>
      </c>
      <c r="CS161" s="24">
        <f t="shared" si="74"/>
        <v>0</v>
      </c>
    </row>
    <row r="162" spans="9:97">
      <c r="I162" s="24">
        <f t="shared" si="54"/>
        <v>0</v>
      </c>
      <c r="J162" s="24">
        <f t="shared" si="52"/>
        <v>0</v>
      </c>
      <c r="M162" s="24"/>
      <c r="N162" s="24"/>
      <c r="O162" s="24"/>
      <c r="P162" s="24"/>
      <c r="Q162" s="24"/>
      <c r="R162" s="24"/>
      <c r="S162" s="24">
        <f t="shared" si="55"/>
        <v>0</v>
      </c>
      <c r="T162" s="24">
        <f t="shared" si="53"/>
        <v>0</v>
      </c>
      <c r="W162" s="24"/>
      <c r="X162" s="24"/>
      <c r="Y162" s="24"/>
      <c r="Z162" s="24"/>
      <c r="AA162" s="24"/>
      <c r="AB162" s="24"/>
      <c r="AC162" s="24">
        <f t="shared" si="56"/>
        <v>0</v>
      </c>
      <c r="AD162" s="24">
        <f t="shared" si="57"/>
        <v>0</v>
      </c>
      <c r="AG162" s="24"/>
      <c r="AH162" s="24"/>
      <c r="AI162" s="24"/>
      <c r="AJ162" s="24"/>
      <c r="AK162" s="24"/>
      <c r="AL162" s="24"/>
      <c r="AM162" s="24">
        <f t="shared" si="58"/>
        <v>0</v>
      </c>
      <c r="AN162" s="24">
        <f t="shared" si="75"/>
        <v>0</v>
      </c>
      <c r="AQ162" s="24"/>
      <c r="AR162" s="24"/>
      <c r="AS162" s="24"/>
      <c r="AT162" s="24"/>
      <c r="AU162" s="24"/>
      <c r="AV162" s="24"/>
      <c r="AW162" s="24">
        <f t="shared" si="59"/>
        <v>0</v>
      </c>
      <c r="AX162" s="24">
        <f t="shared" si="60"/>
        <v>0</v>
      </c>
      <c r="BA162" s="24"/>
      <c r="BB162" s="24"/>
      <c r="BC162" s="24"/>
      <c r="BD162" s="24"/>
      <c r="BE162" s="24"/>
      <c r="BF162" s="24"/>
      <c r="BG162" s="24">
        <f t="shared" si="61"/>
        <v>0</v>
      </c>
      <c r="BH162" s="24">
        <f t="shared" si="62"/>
        <v>0</v>
      </c>
      <c r="BK162" s="24"/>
      <c r="BL162" s="24"/>
      <c r="BM162" s="24"/>
      <c r="BN162" s="24"/>
      <c r="BO162" s="24"/>
      <c r="BP162" s="24"/>
      <c r="BQ162" s="24">
        <f t="shared" si="63"/>
        <v>0</v>
      </c>
      <c r="BR162" s="24">
        <f t="shared" si="64"/>
        <v>0</v>
      </c>
      <c r="BU162" s="24"/>
      <c r="BV162" s="24"/>
      <c r="BW162" s="24"/>
      <c r="BX162" s="24"/>
      <c r="BY162" s="24"/>
      <c r="BZ162" s="24"/>
      <c r="CA162" s="24">
        <f t="shared" si="65"/>
        <v>0</v>
      </c>
      <c r="CB162" s="24">
        <f t="shared" si="66"/>
        <v>0</v>
      </c>
      <c r="CC162" s="24"/>
      <c r="CE162" s="24">
        <f t="shared" si="67"/>
        <v>0</v>
      </c>
      <c r="CG162" s="24">
        <f t="shared" si="68"/>
        <v>0</v>
      </c>
      <c r="CI162" s="24">
        <f t="shared" si="69"/>
        <v>0</v>
      </c>
      <c r="CK162" s="24">
        <f t="shared" si="70"/>
        <v>0</v>
      </c>
      <c r="CM162" s="24">
        <f t="shared" si="71"/>
        <v>0</v>
      </c>
      <c r="CO162" s="24">
        <f t="shared" si="72"/>
        <v>0</v>
      </c>
      <c r="CQ162" s="24">
        <f t="shared" si="73"/>
        <v>0</v>
      </c>
      <c r="CS162" s="24">
        <f t="shared" si="74"/>
        <v>0</v>
      </c>
    </row>
    <row r="163" spans="9:97">
      <c r="I163" s="24">
        <f t="shared" si="54"/>
        <v>0</v>
      </c>
      <c r="J163" s="24">
        <f t="shared" si="52"/>
        <v>0</v>
      </c>
      <c r="M163" s="24"/>
      <c r="N163" s="24"/>
      <c r="O163" s="24"/>
      <c r="P163" s="24"/>
      <c r="Q163" s="24"/>
      <c r="R163" s="24"/>
      <c r="S163" s="24">
        <f t="shared" si="55"/>
        <v>0</v>
      </c>
      <c r="T163" s="24">
        <f t="shared" si="53"/>
        <v>0</v>
      </c>
      <c r="W163" s="24"/>
      <c r="X163" s="24"/>
      <c r="Y163" s="24"/>
      <c r="Z163" s="24"/>
      <c r="AA163" s="24"/>
      <c r="AB163" s="24"/>
      <c r="AC163" s="24">
        <f t="shared" si="56"/>
        <v>0</v>
      </c>
      <c r="AD163" s="24">
        <f t="shared" si="57"/>
        <v>0</v>
      </c>
      <c r="AG163" s="24"/>
      <c r="AH163" s="24"/>
      <c r="AI163" s="24"/>
      <c r="AJ163" s="24"/>
      <c r="AK163" s="24"/>
      <c r="AL163" s="24"/>
      <c r="AM163" s="24">
        <f t="shared" si="58"/>
        <v>0</v>
      </c>
      <c r="AN163" s="24">
        <f t="shared" si="75"/>
        <v>0</v>
      </c>
      <c r="AQ163" s="24"/>
      <c r="AR163" s="24"/>
      <c r="AS163" s="24"/>
      <c r="AT163" s="24"/>
      <c r="AU163" s="24"/>
      <c r="AV163" s="24"/>
      <c r="AW163" s="24">
        <f t="shared" si="59"/>
        <v>0</v>
      </c>
      <c r="AX163" s="24">
        <f t="shared" si="60"/>
        <v>0</v>
      </c>
      <c r="BA163" s="24"/>
      <c r="BB163" s="24"/>
      <c r="BC163" s="24"/>
      <c r="BD163" s="24"/>
      <c r="BE163" s="24"/>
      <c r="BF163" s="24"/>
      <c r="BG163" s="24">
        <f t="shared" si="61"/>
        <v>0</v>
      </c>
      <c r="BH163" s="24">
        <f t="shared" si="62"/>
        <v>0</v>
      </c>
      <c r="BK163" s="24"/>
      <c r="BL163" s="24"/>
      <c r="BM163" s="24"/>
      <c r="BN163" s="24"/>
      <c r="BO163" s="24"/>
      <c r="BP163" s="24"/>
      <c r="BQ163" s="24">
        <f t="shared" si="63"/>
        <v>0</v>
      </c>
      <c r="BR163" s="24">
        <f t="shared" si="64"/>
        <v>0</v>
      </c>
      <c r="BU163" s="24"/>
      <c r="BV163" s="24"/>
      <c r="BW163" s="24"/>
      <c r="BX163" s="24"/>
      <c r="BY163" s="24"/>
      <c r="BZ163" s="24"/>
      <c r="CA163" s="24">
        <f t="shared" si="65"/>
        <v>0</v>
      </c>
      <c r="CB163" s="24">
        <f t="shared" si="66"/>
        <v>0</v>
      </c>
      <c r="CC163" s="24"/>
      <c r="CE163" s="24">
        <f t="shared" si="67"/>
        <v>0</v>
      </c>
      <c r="CG163" s="24">
        <f t="shared" si="68"/>
        <v>0</v>
      </c>
      <c r="CI163" s="24">
        <f t="shared" si="69"/>
        <v>0</v>
      </c>
      <c r="CK163" s="24">
        <f t="shared" si="70"/>
        <v>0</v>
      </c>
      <c r="CM163" s="24">
        <f t="shared" si="71"/>
        <v>0</v>
      </c>
      <c r="CO163" s="24">
        <f t="shared" si="72"/>
        <v>0</v>
      </c>
      <c r="CQ163" s="24">
        <f t="shared" si="73"/>
        <v>0</v>
      </c>
      <c r="CS163" s="24">
        <f t="shared" si="74"/>
        <v>0</v>
      </c>
    </row>
    <row r="164" spans="9:97">
      <c r="I164" s="24">
        <f t="shared" si="54"/>
        <v>0</v>
      </c>
      <c r="J164" s="24">
        <f t="shared" si="52"/>
        <v>0</v>
      </c>
      <c r="M164" s="24"/>
      <c r="N164" s="24"/>
      <c r="O164" s="24"/>
      <c r="P164" s="24"/>
      <c r="Q164" s="24"/>
      <c r="R164" s="24"/>
      <c r="S164" s="24">
        <f t="shared" si="55"/>
        <v>0</v>
      </c>
      <c r="T164" s="24">
        <f t="shared" si="53"/>
        <v>0</v>
      </c>
      <c r="W164" s="24"/>
      <c r="X164" s="24"/>
      <c r="Y164" s="24"/>
      <c r="Z164" s="24"/>
      <c r="AA164" s="24"/>
      <c r="AB164" s="24"/>
      <c r="AC164" s="24">
        <f t="shared" si="56"/>
        <v>0</v>
      </c>
      <c r="AD164" s="24">
        <f t="shared" si="57"/>
        <v>0</v>
      </c>
      <c r="AG164" s="24"/>
      <c r="AH164" s="24"/>
      <c r="AI164" s="24"/>
      <c r="AJ164" s="24"/>
      <c r="AK164" s="24"/>
      <c r="AL164" s="24"/>
      <c r="AM164" s="24">
        <f t="shared" si="58"/>
        <v>0</v>
      </c>
      <c r="AN164" s="24">
        <f t="shared" si="75"/>
        <v>0</v>
      </c>
      <c r="AQ164" s="24"/>
      <c r="AR164" s="24"/>
      <c r="AS164" s="24"/>
      <c r="AT164" s="24"/>
      <c r="AU164" s="24"/>
      <c r="AV164" s="24"/>
      <c r="AW164" s="24">
        <f t="shared" si="59"/>
        <v>0</v>
      </c>
      <c r="AX164" s="24">
        <f t="shared" si="60"/>
        <v>0</v>
      </c>
      <c r="BA164" s="24"/>
      <c r="BB164" s="24"/>
      <c r="BC164" s="24"/>
      <c r="BD164" s="24"/>
      <c r="BE164" s="24"/>
      <c r="BF164" s="24"/>
      <c r="BG164" s="24">
        <f t="shared" si="61"/>
        <v>0</v>
      </c>
      <c r="BH164" s="24">
        <f t="shared" si="62"/>
        <v>0</v>
      </c>
      <c r="BK164" s="24"/>
      <c r="BL164" s="24"/>
      <c r="BM164" s="24"/>
      <c r="BN164" s="24"/>
      <c r="BO164" s="24"/>
      <c r="BP164" s="24"/>
      <c r="BQ164" s="24">
        <f t="shared" si="63"/>
        <v>0</v>
      </c>
      <c r="BR164" s="24">
        <f t="shared" si="64"/>
        <v>0</v>
      </c>
      <c r="BU164" s="24"/>
      <c r="BV164" s="24"/>
      <c r="BW164" s="24"/>
      <c r="BX164" s="24"/>
      <c r="BY164" s="24"/>
      <c r="BZ164" s="24"/>
      <c r="CA164" s="24">
        <f t="shared" si="65"/>
        <v>0</v>
      </c>
      <c r="CB164" s="24">
        <f t="shared" si="66"/>
        <v>0</v>
      </c>
      <c r="CC164" s="24"/>
      <c r="CE164" s="24">
        <f t="shared" si="67"/>
        <v>0</v>
      </c>
      <c r="CG164" s="24">
        <f t="shared" si="68"/>
        <v>0</v>
      </c>
      <c r="CI164" s="24">
        <f t="shared" si="69"/>
        <v>0</v>
      </c>
      <c r="CK164" s="24">
        <f t="shared" si="70"/>
        <v>0</v>
      </c>
      <c r="CM164" s="24">
        <f t="shared" si="71"/>
        <v>0</v>
      </c>
      <c r="CO164" s="24">
        <f t="shared" si="72"/>
        <v>0</v>
      </c>
      <c r="CQ164" s="24">
        <f t="shared" si="73"/>
        <v>0</v>
      </c>
      <c r="CS164" s="24">
        <f t="shared" si="74"/>
        <v>0</v>
      </c>
    </row>
    <row r="165" spans="9:97">
      <c r="I165" s="24">
        <f t="shared" si="54"/>
        <v>0</v>
      </c>
      <c r="J165" s="24">
        <f t="shared" si="52"/>
        <v>0</v>
      </c>
      <c r="M165" s="24"/>
      <c r="N165" s="24"/>
      <c r="O165" s="24"/>
      <c r="P165" s="24"/>
      <c r="Q165" s="24"/>
      <c r="R165" s="24"/>
      <c r="S165" s="24">
        <f t="shared" si="55"/>
        <v>0</v>
      </c>
      <c r="T165" s="24">
        <f t="shared" si="53"/>
        <v>0</v>
      </c>
      <c r="W165" s="24"/>
      <c r="X165" s="24"/>
      <c r="Y165" s="24"/>
      <c r="Z165" s="24"/>
      <c r="AA165" s="24"/>
      <c r="AB165" s="24"/>
      <c r="AC165" s="24">
        <f t="shared" si="56"/>
        <v>0</v>
      </c>
      <c r="AD165" s="24">
        <f t="shared" si="57"/>
        <v>0</v>
      </c>
      <c r="AG165" s="24"/>
      <c r="AH165" s="24"/>
      <c r="AI165" s="24"/>
      <c r="AJ165" s="24"/>
      <c r="AK165" s="24"/>
      <c r="AL165" s="24"/>
      <c r="AM165" s="24">
        <f t="shared" si="58"/>
        <v>0</v>
      </c>
      <c r="AN165" s="24">
        <f t="shared" si="75"/>
        <v>0</v>
      </c>
      <c r="AQ165" s="24"/>
      <c r="AR165" s="24"/>
      <c r="AS165" s="24"/>
      <c r="AT165" s="24"/>
      <c r="AU165" s="24"/>
      <c r="AV165" s="24"/>
      <c r="AW165" s="24">
        <f t="shared" si="59"/>
        <v>0</v>
      </c>
      <c r="AX165" s="24">
        <f t="shared" si="60"/>
        <v>0</v>
      </c>
      <c r="BA165" s="24"/>
      <c r="BB165" s="24"/>
      <c r="BC165" s="24"/>
      <c r="BD165" s="24"/>
      <c r="BE165" s="24"/>
      <c r="BF165" s="24"/>
      <c r="BG165" s="24">
        <f t="shared" si="61"/>
        <v>0</v>
      </c>
      <c r="BH165" s="24">
        <f t="shared" si="62"/>
        <v>0</v>
      </c>
      <c r="BK165" s="24"/>
      <c r="BL165" s="24"/>
      <c r="BM165" s="24"/>
      <c r="BN165" s="24"/>
      <c r="BO165" s="24"/>
      <c r="BP165" s="24"/>
      <c r="BQ165" s="24">
        <f t="shared" si="63"/>
        <v>0</v>
      </c>
      <c r="BR165" s="24">
        <f t="shared" si="64"/>
        <v>0</v>
      </c>
      <c r="BU165" s="24"/>
      <c r="BV165" s="24"/>
      <c r="BW165" s="24"/>
      <c r="BX165" s="24"/>
      <c r="BY165" s="24"/>
      <c r="BZ165" s="24"/>
      <c r="CA165" s="24">
        <f t="shared" si="65"/>
        <v>0</v>
      </c>
      <c r="CB165" s="24">
        <f t="shared" si="66"/>
        <v>0</v>
      </c>
      <c r="CC165" s="24"/>
      <c r="CE165" s="24">
        <f t="shared" si="67"/>
        <v>0</v>
      </c>
      <c r="CG165" s="24">
        <f t="shared" si="68"/>
        <v>0</v>
      </c>
      <c r="CI165" s="24">
        <f t="shared" si="69"/>
        <v>0</v>
      </c>
      <c r="CK165" s="24">
        <f t="shared" si="70"/>
        <v>0</v>
      </c>
      <c r="CM165" s="24">
        <f t="shared" si="71"/>
        <v>0</v>
      </c>
      <c r="CO165" s="24">
        <f t="shared" si="72"/>
        <v>0</v>
      </c>
      <c r="CQ165" s="24">
        <f t="shared" si="73"/>
        <v>0</v>
      </c>
      <c r="CS165" s="24">
        <f t="shared" si="74"/>
        <v>0</v>
      </c>
    </row>
    <row r="166" spans="9:97">
      <c r="I166" s="24">
        <f t="shared" si="54"/>
        <v>0</v>
      </c>
      <c r="J166" s="24">
        <f t="shared" si="52"/>
        <v>0</v>
      </c>
      <c r="M166" s="24"/>
      <c r="N166" s="24"/>
      <c r="O166" s="24"/>
      <c r="P166" s="24"/>
      <c r="Q166" s="24"/>
      <c r="R166" s="24"/>
      <c r="S166" s="24">
        <f t="shared" si="55"/>
        <v>0</v>
      </c>
      <c r="T166" s="24">
        <f t="shared" si="53"/>
        <v>0</v>
      </c>
      <c r="W166" s="24"/>
      <c r="X166" s="24"/>
      <c r="Y166" s="24"/>
      <c r="Z166" s="24"/>
      <c r="AA166" s="24"/>
      <c r="AB166" s="24"/>
      <c r="AC166" s="24">
        <f t="shared" si="56"/>
        <v>0</v>
      </c>
      <c r="AD166" s="24">
        <f t="shared" si="57"/>
        <v>0</v>
      </c>
      <c r="AG166" s="24"/>
      <c r="AH166" s="24"/>
      <c r="AI166" s="24"/>
      <c r="AJ166" s="24"/>
      <c r="AK166" s="24"/>
      <c r="AL166" s="24"/>
      <c r="AM166" s="24">
        <f t="shared" si="58"/>
        <v>0</v>
      </c>
      <c r="AN166" s="24">
        <f t="shared" si="75"/>
        <v>0</v>
      </c>
      <c r="AQ166" s="24"/>
      <c r="AR166" s="24"/>
      <c r="AS166" s="24"/>
      <c r="AT166" s="24"/>
      <c r="AU166" s="24"/>
      <c r="AV166" s="24"/>
      <c r="AW166" s="24">
        <f t="shared" si="59"/>
        <v>0</v>
      </c>
      <c r="AX166" s="24">
        <f t="shared" si="60"/>
        <v>0</v>
      </c>
      <c r="BA166" s="24"/>
      <c r="BB166" s="24"/>
      <c r="BC166" s="24"/>
      <c r="BD166" s="24"/>
      <c r="BE166" s="24"/>
      <c r="BF166" s="24"/>
      <c r="BG166" s="24">
        <f t="shared" si="61"/>
        <v>0</v>
      </c>
      <c r="BH166" s="24">
        <f t="shared" si="62"/>
        <v>0</v>
      </c>
      <c r="BK166" s="24"/>
      <c r="BL166" s="24"/>
      <c r="BM166" s="24"/>
      <c r="BN166" s="24"/>
      <c r="BO166" s="24"/>
      <c r="BP166" s="24"/>
      <c r="BQ166" s="24">
        <f t="shared" si="63"/>
        <v>0</v>
      </c>
      <c r="BR166" s="24">
        <f t="shared" si="64"/>
        <v>0</v>
      </c>
      <c r="BU166" s="24"/>
      <c r="BV166" s="24"/>
      <c r="BW166" s="24"/>
      <c r="BX166" s="24"/>
      <c r="BY166" s="24"/>
      <c r="BZ166" s="24"/>
      <c r="CA166" s="24">
        <f t="shared" si="65"/>
        <v>0</v>
      </c>
      <c r="CB166" s="24">
        <f t="shared" si="66"/>
        <v>0</v>
      </c>
      <c r="CC166" s="24"/>
      <c r="CE166" s="24">
        <f t="shared" si="67"/>
        <v>0</v>
      </c>
      <c r="CG166" s="24">
        <f t="shared" si="68"/>
        <v>0</v>
      </c>
      <c r="CI166" s="24">
        <f t="shared" si="69"/>
        <v>0</v>
      </c>
      <c r="CK166" s="24">
        <f t="shared" si="70"/>
        <v>0</v>
      </c>
      <c r="CM166" s="24">
        <f t="shared" si="71"/>
        <v>0</v>
      </c>
      <c r="CO166" s="24">
        <f t="shared" si="72"/>
        <v>0</v>
      </c>
      <c r="CQ166" s="24">
        <f t="shared" si="73"/>
        <v>0</v>
      </c>
      <c r="CS166" s="24">
        <f t="shared" si="74"/>
        <v>0</v>
      </c>
    </row>
    <row r="167" spans="9:97">
      <c r="I167" s="24">
        <f t="shared" si="54"/>
        <v>0</v>
      </c>
      <c r="J167" s="24">
        <f t="shared" ref="J167:J230" si="76">IF(F167&lt;C167-D167,C167-D167-F167,0)</f>
        <v>0</v>
      </c>
      <c r="M167" s="24"/>
      <c r="N167" s="24"/>
      <c r="O167" s="24"/>
      <c r="P167" s="24"/>
      <c r="Q167" s="24"/>
      <c r="R167" s="24"/>
      <c r="S167" s="24">
        <f t="shared" si="55"/>
        <v>0</v>
      </c>
      <c r="T167" s="24">
        <f t="shared" ref="T167:T230" si="77">IF(P167&lt;M167-N167,M167-N167-P167,0)</f>
        <v>0</v>
      </c>
      <c r="W167" s="24"/>
      <c r="X167" s="24"/>
      <c r="Y167" s="24"/>
      <c r="Z167" s="24"/>
      <c r="AA167" s="24"/>
      <c r="AB167" s="24"/>
      <c r="AC167" s="24">
        <f t="shared" si="56"/>
        <v>0</v>
      </c>
      <c r="AD167" s="24">
        <f t="shared" si="57"/>
        <v>0</v>
      </c>
      <c r="AG167" s="24"/>
      <c r="AH167" s="24"/>
      <c r="AI167" s="24"/>
      <c r="AJ167" s="24"/>
      <c r="AK167" s="24"/>
      <c r="AL167" s="24"/>
      <c r="AM167" s="24">
        <f t="shared" si="58"/>
        <v>0</v>
      </c>
      <c r="AN167" s="24">
        <f t="shared" si="75"/>
        <v>0</v>
      </c>
      <c r="AQ167" s="24"/>
      <c r="AR167" s="24"/>
      <c r="AS167" s="24"/>
      <c r="AT167" s="24"/>
      <c r="AU167" s="24"/>
      <c r="AV167" s="24"/>
      <c r="AW167" s="24">
        <f t="shared" si="59"/>
        <v>0</v>
      </c>
      <c r="AX167" s="24">
        <f t="shared" si="60"/>
        <v>0</v>
      </c>
      <c r="BA167" s="24"/>
      <c r="BB167" s="24"/>
      <c r="BC167" s="24"/>
      <c r="BD167" s="24"/>
      <c r="BE167" s="24"/>
      <c r="BF167" s="24"/>
      <c r="BG167" s="24">
        <f t="shared" si="61"/>
        <v>0</v>
      </c>
      <c r="BH167" s="24">
        <f t="shared" si="62"/>
        <v>0</v>
      </c>
      <c r="BK167" s="24"/>
      <c r="BL167" s="24"/>
      <c r="BM167" s="24"/>
      <c r="BN167" s="24"/>
      <c r="BO167" s="24"/>
      <c r="BP167" s="24"/>
      <c r="BQ167" s="24">
        <f t="shared" si="63"/>
        <v>0</v>
      </c>
      <c r="BR167" s="24">
        <f t="shared" si="64"/>
        <v>0</v>
      </c>
      <c r="BU167" s="24"/>
      <c r="BV167" s="24"/>
      <c r="BW167" s="24"/>
      <c r="BX167" s="24"/>
      <c r="BY167" s="24"/>
      <c r="BZ167" s="24"/>
      <c r="CA167" s="24">
        <f t="shared" si="65"/>
        <v>0</v>
      </c>
      <c r="CB167" s="24">
        <f t="shared" si="66"/>
        <v>0</v>
      </c>
      <c r="CC167" s="24"/>
      <c r="CE167" s="24">
        <f t="shared" si="67"/>
        <v>0</v>
      </c>
      <c r="CG167" s="24">
        <f t="shared" si="68"/>
        <v>0</v>
      </c>
      <c r="CI167" s="24">
        <f t="shared" si="69"/>
        <v>0</v>
      </c>
      <c r="CK167" s="24">
        <f t="shared" si="70"/>
        <v>0</v>
      </c>
      <c r="CM167" s="24">
        <f t="shared" si="71"/>
        <v>0</v>
      </c>
      <c r="CO167" s="24">
        <f t="shared" si="72"/>
        <v>0</v>
      </c>
      <c r="CQ167" s="24">
        <f t="shared" si="73"/>
        <v>0</v>
      </c>
      <c r="CS167" s="24">
        <f t="shared" si="74"/>
        <v>0</v>
      </c>
    </row>
    <row r="168" spans="9:97">
      <c r="I168" s="24">
        <f t="shared" si="54"/>
        <v>0</v>
      </c>
      <c r="J168" s="24">
        <f t="shared" si="76"/>
        <v>0</v>
      </c>
      <c r="M168" s="24"/>
      <c r="N168" s="24"/>
      <c r="O168" s="24"/>
      <c r="P168" s="24"/>
      <c r="Q168" s="24"/>
      <c r="R168" s="24"/>
      <c r="S168" s="24">
        <f t="shared" si="55"/>
        <v>0</v>
      </c>
      <c r="T168" s="24">
        <f t="shared" si="77"/>
        <v>0</v>
      </c>
      <c r="W168" s="24"/>
      <c r="X168" s="24"/>
      <c r="Y168" s="24"/>
      <c r="Z168" s="24"/>
      <c r="AA168" s="24"/>
      <c r="AB168" s="24"/>
      <c r="AC168" s="24">
        <f t="shared" si="56"/>
        <v>0</v>
      </c>
      <c r="AD168" s="24">
        <f t="shared" si="57"/>
        <v>0</v>
      </c>
      <c r="AG168" s="24"/>
      <c r="AH168" s="24"/>
      <c r="AI168" s="24"/>
      <c r="AJ168" s="24"/>
      <c r="AK168" s="24"/>
      <c r="AL168" s="24"/>
      <c r="AM168" s="24">
        <f t="shared" si="58"/>
        <v>0</v>
      </c>
      <c r="AN168" s="24">
        <f t="shared" si="75"/>
        <v>0</v>
      </c>
      <c r="AQ168" s="24"/>
      <c r="AR168" s="24"/>
      <c r="AS168" s="24"/>
      <c r="AT168" s="24"/>
      <c r="AU168" s="24"/>
      <c r="AV168" s="24"/>
      <c r="AW168" s="24">
        <f t="shared" si="59"/>
        <v>0</v>
      </c>
      <c r="AX168" s="24">
        <f t="shared" si="60"/>
        <v>0</v>
      </c>
      <c r="BA168" s="24"/>
      <c r="BB168" s="24"/>
      <c r="BC168" s="24"/>
      <c r="BD168" s="24"/>
      <c r="BE168" s="24"/>
      <c r="BF168" s="24"/>
      <c r="BG168" s="24">
        <f t="shared" si="61"/>
        <v>0</v>
      </c>
      <c r="BH168" s="24">
        <f t="shared" si="62"/>
        <v>0</v>
      </c>
      <c r="BK168" s="24"/>
      <c r="BL168" s="24"/>
      <c r="BM168" s="24"/>
      <c r="BN168" s="24"/>
      <c r="BO168" s="24"/>
      <c r="BP168" s="24"/>
      <c r="BQ168" s="24">
        <f t="shared" si="63"/>
        <v>0</v>
      </c>
      <c r="BR168" s="24">
        <f t="shared" si="64"/>
        <v>0</v>
      </c>
      <c r="BU168" s="24"/>
      <c r="BV168" s="24"/>
      <c r="BW168" s="24"/>
      <c r="BX168" s="24"/>
      <c r="BY168" s="24"/>
      <c r="BZ168" s="24"/>
      <c r="CA168" s="24">
        <f t="shared" si="65"/>
        <v>0</v>
      </c>
      <c r="CB168" s="24">
        <f t="shared" si="66"/>
        <v>0</v>
      </c>
      <c r="CC168" s="24"/>
      <c r="CE168" s="24">
        <f t="shared" si="67"/>
        <v>0</v>
      </c>
      <c r="CG168" s="24">
        <f t="shared" si="68"/>
        <v>0</v>
      </c>
      <c r="CI168" s="24">
        <f t="shared" si="69"/>
        <v>0</v>
      </c>
      <c r="CK168" s="24">
        <f t="shared" si="70"/>
        <v>0</v>
      </c>
      <c r="CM168" s="24">
        <f t="shared" si="71"/>
        <v>0</v>
      </c>
      <c r="CO168" s="24">
        <f t="shared" si="72"/>
        <v>0</v>
      </c>
      <c r="CQ168" s="24">
        <f t="shared" si="73"/>
        <v>0</v>
      </c>
      <c r="CS168" s="24">
        <f t="shared" si="74"/>
        <v>0</v>
      </c>
    </row>
    <row r="169" spans="9:97">
      <c r="I169" s="24">
        <f t="shared" si="54"/>
        <v>0</v>
      </c>
      <c r="J169" s="24">
        <f t="shared" si="76"/>
        <v>0</v>
      </c>
      <c r="M169" s="24"/>
      <c r="N169" s="24"/>
      <c r="O169" s="24"/>
      <c r="P169" s="24"/>
      <c r="Q169" s="24"/>
      <c r="R169" s="24"/>
      <c r="S169" s="24">
        <f t="shared" si="55"/>
        <v>0</v>
      </c>
      <c r="T169" s="24">
        <f t="shared" si="77"/>
        <v>0</v>
      </c>
      <c r="W169" s="24"/>
      <c r="X169" s="24"/>
      <c r="Y169" s="24"/>
      <c r="Z169" s="24"/>
      <c r="AA169" s="24"/>
      <c r="AB169" s="24"/>
      <c r="AC169" s="24">
        <f t="shared" si="56"/>
        <v>0</v>
      </c>
      <c r="AD169" s="24">
        <f t="shared" si="57"/>
        <v>0</v>
      </c>
      <c r="AG169" s="24"/>
      <c r="AH169" s="24"/>
      <c r="AI169" s="24"/>
      <c r="AJ169" s="24"/>
      <c r="AK169" s="24"/>
      <c r="AL169" s="24"/>
      <c r="AM169" s="24">
        <f t="shared" si="58"/>
        <v>0</v>
      </c>
      <c r="AN169" s="24">
        <f t="shared" si="75"/>
        <v>0</v>
      </c>
      <c r="AQ169" s="24"/>
      <c r="AR169" s="24"/>
      <c r="AS169" s="24"/>
      <c r="AT169" s="24"/>
      <c r="AU169" s="24"/>
      <c r="AV169" s="24"/>
      <c r="AW169" s="24">
        <f t="shared" si="59"/>
        <v>0</v>
      </c>
      <c r="AX169" s="24">
        <f t="shared" si="60"/>
        <v>0</v>
      </c>
      <c r="BA169" s="24"/>
      <c r="BB169" s="24"/>
      <c r="BC169" s="24"/>
      <c r="BD169" s="24"/>
      <c r="BE169" s="24"/>
      <c r="BF169" s="24"/>
      <c r="BG169" s="24">
        <f t="shared" si="61"/>
        <v>0</v>
      </c>
      <c r="BH169" s="24">
        <f t="shared" si="62"/>
        <v>0</v>
      </c>
      <c r="BK169" s="24"/>
      <c r="BL169" s="24"/>
      <c r="BM169" s="24"/>
      <c r="BN169" s="24"/>
      <c r="BO169" s="24"/>
      <c r="BP169" s="24"/>
      <c r="BQ169" s="24">
        <f t="shared" si="63"/>
        <v>0</v>
      </c>
      <c r="BR169" s="24">
        <f t="shared" si="64"/>
        <v>0</v>
      </c>
      <c r="BU169" s="24"/>
      <c r="BV169" s="24"/>
      <c r="BW169" s="24"/>
      <c r="BX169" s="24"/>
      <c r="BY169" s="24"/>
      <c r="BZ169" s="24"/>
      <c r="CA169" s="24">
        <f t="shared" si="65"/>
        <v>0</v>
      </c>
      <c r="CB169" s="24">
        <f t="shared" si="66"/>
        <v>0</v>
      </c>
      <c r="CC169" s="24"/>
      <c r="CE169" s="24">
        <f t="shared" si="67"/>
        <v>0</v>
      </c>
      <c r="CG169" s="24">
        <f t="shared" si="68"/>
        <v>0</v>
      </c>
      <c r="CI169" s="24">
        <f t="shared" si="69"/>
        <v>0</v>
      </c>
      <c r="CK169" s="24">
        <f t="shared" si="70"/>
        <v>0</v>
      </c>
      <c r="CM169" s="24">
        <f t="shared" si="71"/>
        <v>0</v>
      </c>
      <c r="CO169" s="24">
        <f t="shared" si="72"/>
        <v>0</v>
      </c>
      <c r="CQ169" s="24">
        <f t="shared" si="73"/>
        <v>0</v>
      </c>
      <c r="CS169" s="24">
        <f t="shared" si="74"/>
        <v>0</v>
      </c>
    </row>
    <row r="170" spans="9:97">
      <c r="I170" s="24">
        <f t="shared" si="54"/>
        <v>0</v>
      </c>
      <c r="J170" s="24">
        <f t="shared" si="76"/>
        <v>0</v>
      </c>
      <c r="M170" s="24"/>
      <c r="N170" s="24"/>
      <c r="O170" s="24"/>
      <c r="P170" s="24"/>
      <c r="Q170" s="24"/>
      <c r="R170" s="24"/>
      <c r="S170" s="24">
        <f t="shared" si="55"/>
        <v>0</v>
      </c>
      <c r="T170" s="24">
        <f t="shared" si="77"/>
        <v>0</v>
      </c>
      <c r="W170" s="24"/>
      <c r="X170" s="24"/>
      <c r="Y170" s="24"/>
      <c r="Z170" s="24"/>
      <c r="AA170" s="24"/>
      <c r="AB170" s="24"/>
      <c r="AC170" s="24">
        <f t="shared" si="56"/>
        <v>0</v>
      </c>
      <c r="AD170" s="24">
        <f t="shared" si="57"/>
        <v>0</v>
      </c>
      <c r="AG170" s="24"/>
      <c r="AH170" s="24"/>
      <c r="AI170" s="24"/>
      <c r="AJ170" s="24"/>
      <c r="AK170" s="24"/>
      <c r="AL170" s="24"/>
      <c r="AM170" s="24">
        <f t="shared" si="58"/>
        <v>0</v>
      </c>
      <c r="AN170" s="24">
        <f t="shared" si="75"/>
        <v>0</v>
      </c>
      <c r="AQ170" s="24"/>
      <c r="AR170" s="24"/>
      <c r="AS170" s="24"/>
      <c r="AT170" s="24"/>
      <c r="AU170" s="24"/>
      <c r="AV170" s="24"/>
      <c r="AW170" s="24">
        <f t="shared" si="59"/>
        <v>0</v>
      </c>
      <c r="AX170" s="24">
        <f t="shared" si="60"/>
        <v>0</v>
      </c>
      <c r="BA170" s="24"/>
      <c r="BB170" s="24"/>
      <c r="BC170" s="24"/>
      <c r="BD170" s="24"/>
      <c r="BE170" s="24"/>
      <c r="BF170" s="24"/>
      <c r="BG170" s="24">
        <f t="shared" si="61"/>
        <v>0</v>
      </c>
      <c r="BH170" s="24">
        <f t="shared" si="62"/>
        <v>0</v>
      </c>
      <c r="BK170" s="24"/>
      <c r="BL170" s="24"/>
      <c r="BM170" s="24"/>
      <c r="BN170" s="24"/>
      <c r="BO170" s="24"/>
      <c r="BP170" s="24"/>
      <c r="BQ170" s="24">
        <f t="shared" si="63"/>
        <v>0</v>
      </c>
      <c r="BR170" s="24">
        <f t="shared" si="64"/>
        <v>0</v>
      </c>
      <c r="BU170" s="24"/>
      <c r="BV170" s="24"/>
      <c r="BW170" s="24"/>
      <c r="BX170" s="24"/>
      <c r="BY170" s="24"/>
      <c r="BZ170" s="24"/>
      <c r="CA170" s="24">
        <f t="shared" si="65"/>
        <v>0</v>
      </c>
      <c r="CB170" s="24">
        <f t="shared" si="66"/>
        <v>0</v>
      </c>
      <c r="CC170" s="24"/>
      <c r="CE170" s="24">
        <f t="shared" si="67"/>
        <v>0</v>
      </c>
      <c r="CG170" s="24">
        <f t="shared" si="68"/>
        <v>0</v>
      </c>
      <c r="CI170" s="24">
        <f t="shared" si="69"/>
        <v>0</v>
      </c>
      <c r="CK170" s="24">
        <f t="shared" si="70"/>
        <v>0</v>
      </c>
      <c r="CM170" s="24">
        <f t="shared" si="71"/>
        <v>0</v>
      </c>
      <c r="CO170" s="24">
        <f t="shared" si="72"/>
        <v>0</v>
      </c>
      <c r="CQ170" s="24">
        <f t="shared" si="73"/>
        <v>0</v>
      </c>
      <c r="CS170" s="24">
        <f t="shared" si="74"/>
        <v>0</v>
      </c>
    </row>
    <row r="171" spans="9:97">
      <c r="I171" s="24">
        <f t="shared" si="54"/>
        <v>0</v>
      </c>
      <c r="J171" s="24">
        <f t="shared" si="76"/>
        <v>0</v>
      </c>
      <c r="M171" s="24"/>
      <c r="N171" s="24"/>
      <c r="O171" s="24"/>
      <c r="P171" s="24"/>
      <c r="Q171" s="24"/>
      <c r="R171" s="24"/>
      <c r="S171" s="24">
        <f t="shared" si="55"/>
        <v>0</v>
      </c>
      <c r="T171" s="24">
        <f t="shared" si="77"/>
        <v>0</v>
      </c>
      <c r="W171" s="24"/>
      <c r="X171" s="24"/>
      <c r="Y171" s="24"/>
      <c r="Z171" s="24"/>
      <c r="AA171" s="24"/>
      <c r="AB171" s="24"/>
      <c r="AC171" s="24">
        <f t="shared" si="56"/>
        <v>0</v>
      </c>
      <c r="AD171" s="24">
        <f t="shared" si="57"/>
        <v>0</v>
      </c>
      <c r="AG171" s="24"/>
      <c r="AH171" s="24"/>
      <c r="AI171" s="24"/>
      <c r="AJ171" s="24"/>
      <c r="AK171" s="24"/>
      <c r="AL171" s="24"/>
      <c r="AM171" s="24">
        <f t="shared" si="58"/>
        <v>0</v>
      </c>
      <c r="AN171" s="24">
        <f t="shared" si="75"/>
        <v>0</v>
      </c>
      <c r="AQ171" s="24"/>
      <c r="AR171" s="24"/>
      <c r="AS171" s="24"/>
      <c r="AT171" s="24"/>
      <c r="AU171" s="24"/>
      <c r="AV171" s="24"/>
      <c r="AW171" s="24">
        <f t="shared" si="59"/>
        <v>0</v>
      </c>
      <c r="AX171" s="24">
        <f t="shared" si="60"/>
        <v>0</v>
      </c>
      <c r="BA171" s="24"/>
      <c r="BB171" s="24"/>
      <c r="BC171" s="24"/>
      <c r="BD171" s="24"/>
      <c r="BE171" s="24"/>
      <c r="BF171" s="24"/>
      <c r="BG171" s="24">
        <f t="shared" si="61"/>
        <v>0</v>
      </c>
      <c r="BH171" s="24">
        <f t="shared" si="62"/>
        <v>0</v>
      </c>
      <c r="BK171" s="24"/>
      <c r="BL171" s="24"/>
      <c r="BM171" s="24"/>
      <c r="BN171" s="24"/>
      <c r="BO171" s="24"/>
      <c r="BP171" s="24"/>
      <c r="BQ171" s="24">
        <f t="shared" si="63"/>
        <v>0</v>
      </c>
      <c r="BR171" s="24">
        <f t="shared" si="64"/>
        <v>0</v>
      </c>
      <c r="BU171" s="24"/>
      <c r="BV171" s="24"/>
      <c r="BW171" s="24"/>
      <c r="BX171" s="24"/>
      <c r="BY171" s="24"/>
      <c r="BZ171" s="24"/>
      <c r="CA171" s="24">
        <f t="shared" si="65"/>
        <v>0</v>
      </c>
      <c r="CB171" s="24">
        <f t="shared" si="66"/>
        <v>0</v>
      </c>
      <c r="CC171" s="24"/>
      <c r="CE171" s="24">
        <f t="shared" si="67"/>
        <v>0</v>
      </c>
      <c r="CG171" s="24">
        <f t="shared" si="68"/>
        <v>0</v>
      </c>
      <c r="CI171" s="24">
        <f t="shared" si="69"/>
        <v>0</v>
      </c>
      <c r="CK171" s="24">
        <f t="shared" si="70"/>
        <v>0</v>
      </c>
      <c r="CM171" s="24">
        <f t="shared" si="71"/>
        <v>0</v>
      </c>
      <c r="CO171" s="24">
        <f t="shared" si="72"/>
        <v>0</v>
      </c>
      <c r="CQ171" s="24">
        <f t="shared" si="73"/>
        <v>0</v>
      </c>
      <c r="CS171" s="24">
        <f t="shared" si="74"/>
        <v>0</v>
      </c>
    </row>
    <row r="172" spans="9:97">
      <c r="I172" s="24">
        <f t="shared" si="54"/>
        <v>0</v>
      </c>
      <c r="J172" s="24">
        <f t="shared" si="76"/>
        <v>0</v>
      </c>
      <c r="M172" s="24"/>
      <c r="N172" s="24"/>
      <c r="O172" s="24"/>
      <c r="P172" s="24"/>
      <c r="Q172" s="24"/>
      <c r="R172" s="24"/>
      <c r="S172" s="24">
        <f t="shared" si="55"/>
        <v>0</v>
      </c>
      <c r="T172" s="24">
        <f t="shared" si="77"/>
        <v>0</v>
      </c>
      <c r="W172" s="24"/>
      <c r="X172" s="24"/>
      <c r="Y172" s="24"/>
      <c r="Z172" s="24"/>
      <c r="AA172" s="24"/>
      <c r="AB172" s="24"/>
      <c r="AC172" s="24">
        <f t="shared" si="56"/>
        <v>0</v>
      </c>
      <c r="AD172" s="24">
        <f t="shared" si="57"/>
        <v>0</v>
      </c>
      <c r="AG172" s="24"/>
      <c r="AH172" s="24"/>
      <c r="AI172" s="24"/>
      <c r="AJ172" s="24"/>
      <c r="AK172" s="24"/>
      <c r="AL172" s="24"/>
      <c r="AM172" s="24">
        <f t="shared" si="58"/>
        <v>0</v>
      </c>
      <c r="AN172" s="24">
        <f t="shared" si="75"/>
        <v>0</v>
      </c>
      <c r="AQ172" s="24"/>
      <c r="AR172" s="24"/>
      <c r="AS172" s="24"/>
      <c r="AT172" s="24"/>
      <c r="AU172" s="24"/>
      <c r="AV172" s="24"/>
      <c r="AW172" s="24">
        <f t="shared" si="59"/>
        <v>0</v>
      </c>
      <c r="AX172" s="24">
        <f t="shared" si="60"/>
        <v>0</v>
      </c>
      <c r="BA172" s="24"/>
      <c r="BB172" s="24"/>
      <c r="BC172" s="24"/>
      <c r="BD172" s="24"/>
      <c r="BE172" s="24"/>
      <c r="BF172" s="24"/>
      <c r="BG172" s="24">
        <f t="shared" si="61"/>
        <v>0</v>
      </c>
      <c r="BH172" s="24">
        <f t="shared" si="62"/>
        <v>0</v>
      </c>
      <c r="BK172" s="24"/>
      <c r="BL172" s="24"/>
      <c r="BM172" s="24"/>
      <c r="BN172" s="24"/>
      <c r="BO172" s="24"/>
      <c r="BP172" s="24"/>
      <c r="BQ172" s="24">
        <f t="shared" si="63"/>
        <v>0</v>
      </c>
      <c r="BR172" s="24">
        <f t="shared" si="64"/>
        <v>0</v>
      </c>
      <c r="BU172" s="24"/>
      <c r="BV172" s="24"/>
      <c r="BW172" s="24"/>
      <c r="BX172" s="24"/>
      <c r="BY172" s="24"/>
      <c r="BZ172" s="24"/>
      <c r="CA172" s="24">
        <f t="shared" si="65"/>
        <v>0</v>
      </c>
      <c r="CB172" s="24">
        <f t="shared" si="66"/>
        <v>0</v>
      </c>
      <c r="CC172" s="24"/>
      <c r="CE172" s="24">
        <f t="shared" si="67"/>
        <v>0</v>
      </c>
      <c r="CG172" s="24">
        <f t="shared" si="68"/>
        <v>0</v>
      </c>
      <c r="CI172" s="24">
        <f t="shared" si="69"/>
        <v>0</v>
      </c>
      <c r="CK172" s="24">
        <f t="shared" si="70"/>
        <v>0</v>
      </c>
      <c r="CM172" s="24">
        <f t="shared" si="71"/>
        <v>0</v>
      </c>
      <c r="CO172" s="24">
        <f t="shared" si="72"/>
        <v>0</v>
      </c>
      <c r="CQ172" s="24">
        <f t="shared" si="73"/>
        <v>0</v>
      </c>
      <c r="CS172" s="24">
        <f t="shared" si="74"/>
        <v>0</v>
      </c>
    </row>
    <row r="173" spans="9:97">
      <c r="I173" s="24">
        <f t="shared" si="54"/>
        <v>0</v>
      </c>
      <c r="J173" s="24">
        <f t="shared" si="76"/>
        <v>0</v>
      </c>
      <c r="M173" s="24"/>
      <c r="N173" s="24"/>
      <c r="O173" s="24"/>
      <c r="P173" s="24"/>
      <c r="Q173" s="24"/>
      <c r="R173" s="24"/>
      <c r="S173" s="24">
        <f t="shared" si="55"/>
        <v>0</v>
      </c>
      <c r="T173" s="24">
        <f t="shared" si="77"/>
        <v>0</v>
      </c>
      <c r="W173" s="24"/>
      <c r="X173" s="24"/>
      <c r="Y173" s="24"/>
      <c r="Z173" s="24"/>
      <c r="AA173" s="24"/>
      <c r="AB173" s="24"/>
      <c r="AC173" s="24">
        <f t="shared" si="56"/>
        <v>0</v>
      </c>
      <c r="AD173" s="24">
        <f t="shared" si="57"/>
        <v>0</v>
      </c>
      <c r="AG173" s="24"/>
      <c r="AH173" s="24"/>
      <c r="AI173" s="24"/>
      <c r="AJ173" s="24"/>
      <c r="AK173" s="24"/>
      <c r="AL173" s="24"/>
      <c r="AM173" s="24">
        <f t="shared" si="58"/>
        <v>0</v>
      </c>
      <c r="AN173" s="24">
        <f t="shared" si="75"/>
        <v>0</v>
      </c>
      <c r="AQ173" s="24"/>
      <c r="AR173" s="24"/>
      <c r="AS173" s="24"/>
      <c r="AT173" s="24"/>
      <c r="AU173" s="24"/>
      <c r="AV173" s="24"/>
      <c r="AW173" s="24">
        <f t="shared" si="59"/>
        <v>0</v>
      </c>
      <c r="AX173" s="24">
        <f t="shared" si="60"/>
        <v>0</v>
      </c>
      <c r="BA173" s="24"/>
      <c r="BB173" s="24"/>
      <c r="BC173" s="24"/>
      <c r="BD173" s="24"/>
      <c r="BE173" s="24"/>
      <c r="BF173" s="24"/>
      <c r="BG173" s="24">
        <f t="shared" si="61"/>
        <v>0</v>
      </c>
      <c r="BH173" s="24">
        <f t="shared" si="62"/>
        <v>0</v>
      </c>
      <c r="BK173" s="24"/>
      <c r="BL173" s="24"/>
      <c r="BM173" s="24"/>
      <c r="BN173" s="24"/>
      <c r="BO173" s="24"/>
      <c r="BP173" s="24"/>
      <c r="BQ173" s="24">
        <f t="shared" si="63"/>
        <v>0</v>
      </c>
      <c r="BR173" s="24">
        <f t="shared" si="64"/>
        <v>0</v>
      </c>
      <c r="BU173" s="24"/>
      <c r="BV173" s="24"/>
      <c r="BW173" s="24"/>
      <c r="BX173" s="24"/>
      <c r="BY173" s="24"/>
      <c r="BZ173" s="24"/>
      <c r="CA173" s="24">
        <f t="shared" si="65"/>
        <v>0</v>
      </c>
      <c r="CB173" s="24">
        <f t="shared" si="66"/>
        <v>0</v>
      </c>
      <c r="CC173" s="24"/>
      <c r="CE173" s="24">
        <f t="shared" si="67"/>
        <v>0</v>
      </c>
      <c r="CG173" s="24">
        <f t="shared" si="68"/>
        <v>0</v>
      </c>
      <c r="CI173" s="24">
        <f t="shared" si="69"/>
        <v>0</v>
      </c>
      <c r="CK173" s="24">
        <f t="shared" si="70"/>
        <v>0</v>
      </c>
      <c r="CM173" s="24">
        <f t="shared" si="71"/>
        <v>0</v>
      </c>
      <c r="CO173" s="24">
        <f t="shared" si="72"/>
        <v>0</v>
      </c>
      <c r="CQ173" s="24">
        <f t="shared" si="73"/>
        <v>0</v>
      </c>
      <c r="CS173" s="24">
        <f t="shared" si="74"/>
        <v>0</v>
      </c>
    </row>
    <row r="174" spans="9:97">
      <c r="I174" s="24">
        <f t="shared" si="54"/>
        <v>0</v>
      </c>
      <c r="J174" s="24">
        <f t="shared" si="76"/>
        <v>0</v>
      </c>
      <c r="M174" s="24"/>
      <c r="N174" s="24"/>
      <c r="O174" s="24"/>
      <c r="P174" s="24"/>
      <c r="Q174" s="24"/>
      <c r="R174" s="24"/>
      <c r="S174" s="24">
        <f t="shared" si="55"/>
        <v>0</v>
      </c>
      <c r="T174" s="24">
        <f t="shared" si="77"/>
        <v>0</v>
      </c>
      <c r="W174" s="24"/>
      <c r="X174" s="24"/>
      <c r="Y174" s="24"/>
      <c r="Z174" s="24"/>
      <c r="AA174" s="24"/>
      <c r="AB174" s="24"/>
      <c r="AC174" s="24">
        <f t="shared" si="56"/>
        <v>0</v>
      </c>
      <c r="AD174" s="24">
        <f t="shared" si="57"/>
        <v>0</v>
      </c>
      <c r="AG174" s="24"/>
      <c r="AH174" s="24"/>
      <c r="AI174" s="24"/>
      <c r="AJ174" s="24"/>
      <c r="AK174" s="24"/>
      <c r="AL174" s="24"/>
      <c r="AM174" s="24">
        <f t="shared" si="58"/>
        <v>0</v>
      </c>
      <c r="AN174" s="24">
        <f t="shared" si="75"/>
        <v>0</v>
      </c>
      <c r="AQ174" s="24"/>
      <c r="AR174" s="24"/>
      <c r="AS174" s="24"/>
      <c r="AT174" s="24"/>
      <c r="AU174" s="24"/>
      <c r="AV174" s="24"/>
      <c r="AW174" s="24">
        <f t="shared" si="59"/>
        <v>0</v>
      </c>
      <c r="AX174" s="24">
        <f t="shared" si="60"/>
        <v>0</v>
      </c>
      <c r="BA174" s="24"/>
      <c r="BB174" s="24"/>
      <c r="BC174" s="24"/>
      <c r="BD174" s="24"/>
      <c r="BE174" s="24"/>
      <c r="BF174" s="24"/>
      <c r="BG174" s="24">
        <f t="shared" si="61"/>
        <v>0</v>
      </c>
      <c r="BH174" s="24">
        <f t="shared" si="62"/>
        <v>0</v>
      </c>
      <c r="BK174" s="24"/>
      <c r="BL174" s="24"/>
      <c r="BM174" s="24"/>
      <c r="BN174" s="24"/>
      <c r="BO174" s="24"/>
      <c r="BP174" s="24"/>
      <c r="BQ174" s="24">
        <f t="shared" si="63"/>
        <v>0</v>
      </c>
      <c r="BR174" s="24">
        <f t="shared" si="64"/>
        <v>0</v>
      </c>
      <c r="BU174" s="24"/>
      <c r="BV174" s="24"/>
      <c r="BW174" s="24"/>
      <c r="BX174" s="24"/>
      <c r="BY174" s="24"/>
      <c r="BZ174" s="24"/>
      <c r="CA174" s="24">
        <f t="shared" si="65"/>
        <v>0</v>
      </c>
      <c r="CB174" s="24">
        <f t="shared" si="66"/>
        <v>0</v>
      </c>
      <c r="CC174" s="24"/>
      <c r="CE174" s="24">
        <f t="shared" si="67"/>
        <v>0</v>
      </c>
      <c r="CG174" s="24">
        <f t="shared" si="68"/>
        <v>0</v>
      </c>
      <c r="CI174" s="24">
        <f t="shared" si="69"/>
        <v>0</v>
      </c>
      <c r="CK174" s="24">
        <f t="shared" si="70"/>
        <v>0</v>
      </c>
      <c r="CM174" s="24">
        <f t="shared" si="71"/>
        <v>0</v>
      </c>
      <c r="CO174" s="24">
        <f t="shared" si="72"/>
        <v>0</v>
      </c>
      <c r="CQ174" s="24">
        <f t="shared" si="73"/>
        <v>0</v>
      </c>
      <c r="CS174" s="24">
        <f t="shared" si="74"/>
        <v>0</v>
      </c>
    </row>
    <row r="175" spans="9:97">
      <c r="I175" s="24">
        <f t="shared" si="54"/>
        <v>0</v>
      </c>
      <c r="J175" s="24">
        <f t="shared" si="76"/>
        <v>0</v>
      </c>
      <c r="M175" s="24"/>
      <c r="N175" s="24"/>
      <c r="O175" s="24"/>
      <c r="P175" s="24"/>
      <c r="Q175" s="24"/>
      <c r="R175" s="24"/>
      <c r="S175" s="24">
        <f t="shared" si="55"/>
        <v>0</v>
      </c>
      <c r="T175" s="24">
        <f t="shared" si="77"/>
        <v>0</v>
      </c>
      <c r="W175" s="24"/>
      <c r="X175" s="24"/>
      <c r="Y175" s="24"/>
      <c r="Z175" s="24"/>
      <c r="AA175" s="24"/>
      <c r="AB175" s="24"/>
      <c r="AC175" s="24">
        <f t="shared" si="56"/>
        <v>0</v>
      </c>
      <c r="AD175" s="24">
        <f t="shared" si="57"/>
        <v>0</v>
      </c>
      <c r="AG175" s="24"/>
      <c r="AH175" s="24"/>
      <c r="AI175" s="24"/>
      <c r="AJ175" s="24"/>
      <c r="AK175" s="24"/>
      <c r="AL175" s="24"/>
      <c r="AM175" s="24">
        <f t="shared" si="58"/>
        <v>0</v>
      </c>
      <c r="AN175" s="24">
        <f t="shared" si="75"/>
        <v>0</v>
      </c>
      <c r="AQ175" s="24"/>
      <c r="AR175" s="24"/>
      <c r="AS175" s="24"/>
      <c r="AT175" s="24"/>
      <c r="AU175" s="24"/>
      <c r="AV175" s="24"/>
      <c r="AW175" s="24">
        <f t="shared" si="59"/>
        <v>0</v>
      </c>
      <c r="AX175" s="24">
        <f t="shared" si="60"/>
        <v>0</v>
      </c>
      <c r="BA175" s="24"/>
      <c r="BB175" s="24"/>
      <c r="BC175" s="24"/>
      <c r="BD175" s="24"/>
      <c r="BE175" s="24"/>
      <c r="BF175" s="24"/>
      <c r="BG175" s="24">
        <f t="shared" si="61"/>
        <v>0</v>
      </c>
      <c r="BH175" s="24">
        <f t="shared" si="62"/>
        <v>0</v>
      </c>
      <c r="BK175" s="24"/>
      <c r="BL175" s="24"/>
      <c r="BM175" s="24"/>
      <c r="BN175" s="24"/>
      <c r="BO175" s="24"/>
      <c r="BP175" s="24"/>
      <c r="BQ175" s="24">
        <f t="shared" si="63"/>
        <v>0</v>
      </c>
      <c r="BR175" s="24">
        <f t="shared" si="64"/>
        <v>0</v>
      </c>
      <c r="BU175" s="24"/>
      <c r="BV175" s="24"/>
      <c r="BW175" s="24"/>
      <c r="BX175" s="24"/>
      <c r="BY175" s="24"/>
      <c r="BZ175" s="24"/>
      <c r="CA175" s="24">
        <f t="shared" si="65"/>
        <v>0</v>
      </c>
      <c r="CB175" s="24">
        <f t="shared" si="66"/>
        <v>0</v>
      </c>
      <c r="CC175" s="24"/>
      <c r="CE175" s="24">
        <f t="shared" si="67"/>
        <v>0</v>
      </c>
      <c r="CG175" s="24">
        <f t="shared" si="68"/>
        <v>0</v>
      </c>
      <c r="CI175" s="24">
        <f t="shared" si="69"/>
        <v>0</v>
      </c>
      <c r="CK175" s="24">
        <f t="shared" si="70"/>
        <v>0</v>
      </c>
      <c r="CM175" s="24">
        <f t="shared" si="71"/>
        <v>0</v>
      </c>
      <c r="CO175" s="24">
        <f t="shared" si="72"/>
        <v>0</v>
      </c>
      <c r="CQ175" s="24">
        <f t="shared" si="73"/>
        <v>0</v>
      </c>
      <c r="CS175" s="24">
        <f t="shared" si="74"/>
        <v>0</v>
      </c>
    </row>
    <row r="176" spans="9:97">
      <c r="I176" s="24">
        <f t="shared" si="54"/>
        <v>0</v>
      </c>
      <c r="J176" s="24">
        <f t="shared" si="76"/>
        <v>0</v>
      </c>
      <c r="M176" s="24"/>
      <c r="N176" s="24"/>
      <c r="O176" s="24"/>
      <c r="P176" s="24"/>
      <c r="Q176" s="24"/>
      <c r="R176" s="24"/>
      <c r="S176" s="24">
        <f t="shared" si="55"/>
        <v>0</v>
      </c>
      <c r="T176" s="24">
        <f t="shared" si="77"/>
        <v>0</v>
      </c>
      <c r="W176" s="24"/>
      <c r="X176" s="24"/>
      <c r="Y176" s="24"/>
      <c r="Z176" s="24"/>
      <c r="AA176" s="24"/>
      <c r="AB176" s="24"/>
      <c r="AC176" s="24">
        <f t="shared" si="56"/>
        <v>0</v>
      </c>
      <c r="AD176" s="24">
        <f t="shared" si="57"/>
        <v>0</v>
      </c>
      <c r="AG176" s="24"/>
      <c r="AH176" s="24"/>
      <c r="AI176" s="24"/>
      <c r="AJ176" s="24"/>
      <c r="AK176" s="24"/>
      <c r="AL176" s="24"/>
      <c r="AM176" s="24">
        <f t="shared" si="58"/>
        <v>0</v>
      </c>
      <c r="AN176" s="24">
        <f t="shared" si="75"/>
        <v>0</v>
      </c>
      <c r="AQ176" s="24"/>
      <c r="AR176" s="24"/>
      <c r="AS176" s="24"/>
      <c r="AT176" s="24"/>
      <c r="AU176" s="24"/>
      <c r="AV176" s="24"/>
      <c r="AW176" s="24">
        <f t="shared" si="59"/>
        <v>0</v>
      </c>
      <c r="AX176" s="24">
        <f t="shared" si="60"/>
        <v>0</v>
      </c>
      <c r="BA176" s="24"/>
      <c r="BB176" s="24"/>
      <c r="BC176" s="24"/>
      <c r="BD176" s="24"/>
      <c r="BE176" s="24"/>
      <c r="BF176" s="24"/>
      <c r="BG176" s="24">
        <f t="shared" si="61"/>
        <v>0</v>
      </c>
      <c r="BH176" s="24">
        <f t="shared" si="62"/>
        <v>0</v>
      </c>
      <c r="BK176" s="24"/>
      <c r="BL176" s="24"/>
      <c r="BM176" s="24"/>
      <c r="BN176" s="24"/>
      <c r="BO176" s="24"/>
      <c r="BP176" s="24"/>
      <c r="BQ176" s="24">
        <f t="shared" si="63"/>
        <v>0</v>
      </c>
      <c r="BR176" s="24">
        <f t="shared" si="64"/>
        <v>0</v>
      </c>
      <c r="BU176" s="24"/>
      <c r="BV176" s="24"/>
      <c r="BW176" s="24"/>
      <c r="BX176" s="24"/>
      <c r="BY176" s="24"/>
      <c r="BZ176" s="24"/>
      <c r="CA176" s="24">
        <f t="shared" si="65"/>
        <v>0</v>
      </c>
      <c r="CB176" s="24">
        <f t="shared" si="66"/>
        <v>0</v>
      </c>
      <c r="CC176" s="24"/>
      <c r="CE176" s="24">
        <f t="shared" si="67"/>
        <v>0</v>
      </c>
      <c r="CG176" s="24">
        <f t="shared" si="68"/>
        <v>0</v>
      </c>
      <c r="CI176" s="24">
        <f t="shared" si="69"/>
        <v>0</v>
      </c>
      <c r="CK176" s="24">
        <f t="shared" si="70"/>
        <v>0</v>
      </c>
      <c r="CM176" s="24">
        <f t="shared" si="71"/>
        <v>0</v>
      </c>
      <c r="CO176" s="24">
        <f t="shared" si="72"/>
        <v>0</v>
      </c>
      <c r="CQ176" s="24">
        <f t="shared" si="73"/>
        <v>0</v>
      </c>
      <c r="CS176" s="24">
        <f t="shared" si="74"/>
        <v>0</v>
      </c>
    </row>
    <row r="177" spans="9:97">
      <c r="I177" s="24">
        <f t="shared" si="54"/>
        <v>0</v>
      </c>
      <c r="J177" s="24">
        <f t="shared" si="76"/>
        <v>0</v>
      </c>
      <c r="M177" s="24"/>
      <c r="N177" s="24"/>
      <c r="O177" s="24"/>
      <c r="P177" s="24"/>
      <c r="Q177" s="24"/>
      <c r="R177" s="24"/>
      <c r="S177" s="24">
        <f t="shared" si="55"/>
        <v>0</v>
      </c>
      <c r="T177" s="24">
        <f t="shared" si="77"/>
        <v>0</v>
      </c>
      <c r="W177" s="24"/>
      <c r="X177" s="24"/>
      <c r="Y177" s="24"/>
      <c r="Z177" s="24"/>
      <c r="AA177" s="24"/>
      <c r="AB177" s="24"/>
      <c r="AC177" s="24">
        <f t="shared" si="56"/>
        <v>0</v>
      </c>
      <c r="AD177" s="24">
        <f t="shared" si="57"/>
        <v>0</v>
      </c>
      <c r="AG177" s="24"/>
      <c r="AH177" s="24"/>
      <c r="AI177" s="24"/>
      <c r="AJ177" s="24"/>
      <c r="AK177" s="24"/>
      <c r="AL177" s="24"/>
      <c r="AM177" s="24">
        <f t="shared" si="58"/>
        <v>0</v>
      </c>
      <c r="AN177" s="24">
        <f t="shared" si="75"/>
        <v>0</v>
      </c>
      <c r="AQ177" s="24"/>
      <c r="AR177" s="24"/>
      <c r="AS177" s="24"/>
      <c r="AT177" s="24"/>
      <c r="AU177" s="24"/>
      <c r="AV177" s="24"/>
      <c r="AW177" s="24">
        <f t="shared" si="59"/>
        <v>0</v>
      </c>
      <c r="AX177" s="24">
        <f t="shared" si="60"/>
        <v>0</v>
      </c>
      <c r="BA177" s="24"/>
      <c r="BB177" s="24"/>
      <c r="BC177" s="24"/>
      <c r="BD177" s="24"/>
      <c r="BE177" s="24"/>
      <c r="BF177" s="24"/>
      <c r="BG177" s="24">
        <f t="shared" si="61"/>
        <v>0</v>
      </c>
      <c r="BH177" s="24">
        <f t="shared" si="62"/>
        <v>0</v>
      </c>
      <c r="BK177" s="24"/>
      <c r="BL177" s="24"/>
      <c r="BM177" s="24"/>
      <c r="BN177" s="24"/>
      <c r="BO177" s="24"/>
      <c r="BP177" s="24"/>
      <c r="BQ177" s="24">
        <f t="shared" si="63"/>
        <v>0</v>
      </c>
      <c r="BR177" s="24">
        <f t="shared" si="64"/>
        <v>0</v>
      </c>
      <c r="BU177" s="24"/>
      <c r="BV177" s="24"/>
      <c r="BW177" s="24"/>
      <c r="BX177" s="24"/>
      <c r="BY177" s="24"/>
      <c r="BZ177" s="24"/>
      <c r="CA177" s="24">
        <f t="shared" si="65"/>
        <v>0</v>
      </c>
      <c r="CB177" s="24">
        <f t="shared" si="66"/>
        <v>0</v>
      </c>
      <c r="CC177" s="24"/>
      <c r="CE177" s="24">
        <f t="shared" si="67"/>
        <v>0</v>
      </c>
      <c r="CG177" s="24">
        <f t="shared" si="68"/>
        <v>0</v>
      </c>
      <c r="CI177" s="24">
        <f t="shared" si="69"/>
        <v>0</v>
      </c>
      <c r="CK177" s="24">
        <f t="shared" si="70"/>
        <v>0</v>
      </c>
      <c r="CM177" s="24">
        <f t="shared" si="71"/>
        <v>0</v>
      </c>
      <c r="CO177" s="24">
        <f t="shared" si="72"/>
        <v>0</v>
      </c>
      <c r="CQ177" s="24">
        <f t="shared" si="73"/>
        <v>0</v>
      </c>
      <c r="CS177" s="24">
        <f t="shared" si="74"/>
        <v>0</v>
      </c>
    </row>
    <row r="178" spans="9:97">
      <c r="I178" s="24">
        <f t="shared" si="54"/>
        <v>0</v>
      </c>
      <c r="J178" s="24">
        <f t="shared" si="76"/>
        <v>0</v>
      </c>
      <c r="M178" s="24"/>
      <c r="N178" s="24"/>
      <c r="O178" s="24"/>
      <c r="P178" s="24"/>
      <c r="Q178" s="24"/>
      <c r="R178" s="24"/>
      <c r="S178" s="24">
        <f t="shared" si="55"/>
        <v>0</v>
      </c>
      <c r="T178" s="24">
        <f t="shared" si="77"/>
        <v>0</v>
      </c>
      <c r="W178" s="24"/>
      <c r="X178" s="24"/>
      <c r="Y178" s="24"/>
      <c r="Z178" s="24"/>
      <c r="AA178" s="24"/>
      <c r="AB178" s="24"/>
      <c r="AC178" s="24">
        <f t="shared" si="56"/>
        <v>0</v>
      </c>
      <c r="AD178" s="24">
        <f t="shared" si="57"/>
        <v>0</v>
      </c>
      <c r="AG178" s="24"/>
      <c r="AH178" s="24"/>
      <c r="AI178" s="24"/>
      <c r="AJ178" s="24"/>
      <c r="AK178" s="24"/>
      <c r="AL178" s="24"/>
      <c r="AM178" s="24">
        <f t="shared" si="58"/>
        <v>0</v>
      </c>
      <c r="AN178" s="24">
        <f t="shared" si="75"/>
        <v>0</v>
      </c>
      <c r="AQ178" s="24"/>
      <c r="AR178" s="24"/>
      <c r="AS178" s="24"/>
      <c r="AT178" s="24"/>
      <c r="AU178" s="24"/>
      <c r="AV178" s="24"/>
      <c r="AW178" s="24">
        <f t="shared" si="59"/>
        <v>0</v>
      </c>
      <c r="AX178" s="24">
        <f t="shared" si="60"/>
        <v>0</v>
      </c>
      <c r="BA178" s="24"/>
      <c r="BB178" s="24"/>
      <c r="BC178" s="24"/>
      <c r="BD178" s="24"/>
      <c r="BE178" s="24"/>
      <c r="BF178" s="24"/>
      <c r="BG178" s="24">
        <f t="shared" si="61"/>
        <v>0</v>
      </c>
      <c r="BH178" s="24">
        <f t="shared" si="62"/>
        <v>0</v>
      </c>
      <c r="BK178" s="24"/>
      <c r="BL178" s="24"/>
      <c r="BM178" s="24"/>
      <c r="BN178" s="24"/>
      <c r="BO178" s="24"/>
      <c r="BP178" s="24"/>
      <c r="BQ178" s="24">
        <f t="shared" si="63"/>
        <v>0</v>
      </c>
      <c r="BR178" s="24">
        <f t="shared" si="64"/>
        <v>0</v>
      </c>
      <c r="BU178" s="24"/>
      <c r="BV178" s="24"/>
      <c r="BW178" s="24"/>
      <c r="BX178" s="24"/>
      <c r="BY178" s="24"/>
      <c r="BZ178" s="24"/>
      <c r="CA178" s="24">
        <f t="shared" si="65"/>
        <v>0</v>
      </c>
      <c r="CB178" s="24">
        <f t="shared" si="66"/>
        <v>0</v>
      </c>
      <c r="CC178" s="24"/>
      <c r="CE178" s="24">
        <f t="shared" si="67"/>
        <v>0</v>
      </c>
      <c r="CG178" s="24">
        <f t="shared" si="68"/>
        <v>0</v>
      </c>
      <c r="CI178" s="24">
        <f t="shared" si="69"/>
        <v>0</v>
      </c>
      <c r="CK178" s="24">
        <f t="shared" si="70"/>
        <v>0</v>
      </c>
      <c r="CM178" s="24">
        <f t="shared" si="71"/>
        <v>0</v>
      </c>
      <c r="CO178" s="24">
        <f t="shared" si="72"/>
        <v>0</v>
      </c>
      <c r="CQ178" s="24">
        <f t="shared" si="73"/>
        <v>0</v>
      </c>
      <c r="CS178" s="24">
        <f t="shared" si="74"/>
        <v>0</v>
      </c>
    </row>
    <row r="179" spans="9:97">
      <c r="I179" s="24">
        <f t="shared" si="54"/>
        <v>0</v>
      </c>
      <c r="J179" s="24">
        <f t="shared" si="76"/>
        <v>0</v>
      </c>
      <c r="M179" s="24"/>
      <c r="N179" s="24"/>
      <c r="O179" s="24"/>
      <c r="P179" s="24"/>
      <c r="Q179" s="24"/>
      <c r="R179" s="24"/>
      <c r="S179" s="24">
        <f t="shared" si="55"/>
        <v>0</v>
      </c>
      <c r="T179" s="24">
        <f t="shared" si="77"/>
        <v>0</v>
      </c>
      <c r="W179" s="24"/>
      <c r="X179" s="24"/>
      <c r="Y179" s="24"/>
      <c r="Z179" s="24"/>
      <c r="AA179" s="24"/>
      <c r="AB179" s="24"/>
      <c r="AC179" s="24">
        <f t="shared" si="56"/>
        <v>0</v>
      </c>
      <c r="AD179" s="24">
        <f t="shared" si="57"/>
        <v>0</v>
      </c>
      <c r="AG179" s="24"/>
      <c r="AH179" s="24"/>
      <c r="AI179" s="24"/>
      <c r="AJ179" s="24"/>
      <c r="AK179" s="24"/>
      <c r="AL179" s="24"/>
      <c r="AM179" s="24">
        <f t="shared" si="58"/>
        <v>0</v>
      </c>
      <c r="AN179" s="24">
        <f t="shared" si="75"/>
        <v>0</v>
      </c>
      <c r="AQ179" s="24"/>
      <c r="AR179" s="24"/>
      <c r="AS179" s="24"/>
      <c r="AT179" s="24"/>
      <c r="AU179" s="24"/>
      <c r="AV179" s="24"/>
      <c r="AW179" s="24">
        <f t="shared" si="59"/>
        <v>0</v>
      </c>
      <c r="AX179" s="24">
        <f t="shared" si="60"/>
        <v>0</v>
      </c>
      <c r="BA179" s="24"/>
      <c r="BB179" s="24"/>
      <c r="BC179" s="24"/>
      <c r="BD179" s="24"/>
      <c r="BE179" s="24"/>
      <c r="BF179" s="24"/>
      <c r="BG179" s="24">
        <f t="shared" si="61"/>
        <v>0</v>
      </c>
      <c r="BH179" s="24">
        <f t="shared" si="62"/>
        <v>0</v>
      </c>
      <c r="BK179" s="24"/>
      <c r="BL179" s="24"/>
      <c r="BM179" s="24"/>
      <c r="BN179" s="24"/>
      <c r="BO179" s="24"/>
      <c r="BP179" s="24"/>
      <c r="BQ179" s="24">
        <f t="shared" si="63"/>
        <v>0</v>
      </c>
      <c r="BR179" s="24">
        <f t="shared" si="64"/>
        <v>0</v>
      </c>
      <c r="BU179" s="24"/>
      <c r="BV179" s="24"/>
      <c r="BW179" s="24"/>
      <c r="BX179" s="24"/>
      <c r="BY179" s="24"/>
      <c r="BZ179" s="24"/>
      <c r="CA179" s="24">
        <f t="shared" si="65"/>
        <v>0</v>
      </c>
      <c r="CB179" s="24">
        <f t="shared" si="66"/>
        <v>0</v>
      </c>
      <c r="CC179" s="24"/>
      <c r="CE179" s="24">
        <f t="shared" si="67"/>
        <v>0</v>
      </c>
      <c r="CG179" s="24">
        <f t="shared" si="68"/>
        <v>0</v>
      </c>
      <c r="CI179" s="24">
        <f t="shared" si="69"/>
        <v>0</v>
      </c>
      <c r="CK179" s="24">
        <f t="shared" si="70"/>
        <v>0</v>
      </c>
      <c r="CM179" s="24">
        <f t="shared" si="71"/>
        <v>0</v>
      </c>
      <c r="CO179" s="24">
        <f t="shared" si="72"/>
        <v>0</v>
      </c>
      <c r="CQ179" s="24">
        <f t="shared" si="73"/>
        <v>0</v>
      </c>
      <c r="CS179" s="24">
        <f t="shared" si="74"/>
        <v>0</v>
      </c>
    </row>
    <row r="180" spans="9:97">
      <c r="I180" s="24">
        <f t="shared" si="54"/>
        <v>0</v>
      </c>
      <c r="J180" s="24">
        <f t="shared" si="76"/>
        <v>0</v>
      </c>
      <c r="M180" s="24"/>
      <c r="N180" s="24"/>
      <c r="O180" s="24"/>
      <c r="P180" s="24"/>
      <c r="Q180" s="24"/>
      <c r="R180" s="24"/>
      <c r="S180" s="24">
        <f t="shared" si="55"/>
        <v>0</v>
      </c>
      <c r="T180" s="24">
        <f t="shared" si="77"/>
        <v>0</v>
      </c>
      <c r="W180" s="24"/>
      <c r="X180" s="24"/>
      <c r="Y180" s="24"/>
      <c r="Z180" s="24"/>
      <c r="AA180" s="24"/>
      <c r="AB180" s="24"/>
      <c r="AC180" s="24">
        <f t="shared" si="56"/>
        <v>0</v>
      </c>
      <c r="AD180" s="24">
        <f t="shared" si="57"/>
        <v>0</v>
      </c>
      <c r="AG180" s="24"/>
      <c r="AH180" s="24"/>
      <c r="AI180" s="24"/>
      <c r="AJ180" s="24"/>
      <c r="AK180" s="24"/>
      <c r="AL180" s="24"/>
      <c r="AM180" s="24">
        <f t="shared" si="58"/>
        <v>0</v>
      </c>
      <c r="AN180" s="24">
        <f t="shared" si="75"/>
        <v>0</v>
      </c>
      <c r="AQ180" s="24"/>
      <c r="AR180" s="24"/>
      <c r="AS180" s="24"/>
      <c r="AT180" s="24"/>
      <c r="AU180" s="24"/>
      <c r="AV180" s="24"/>
      <c r="AW180" s="24">
        <f t="shared" si="59"/>
        <v>0</v>
      </c>
      <c r="AX180" s="24">
        <f t="shared" si="60"/>
        <v>0</v>
      </c>
      <c r="BA180" s="24"/>
      <c r="BB180" s="24"/>
      <c r="BC180" s="24"/>
      <c r="BD180" s="24"/>
      <c r="BE180" s="24"/>
      <c r="BF180" s="24"/>
      <c r="BG180" s="24">
        <f t="shared" si="61"/>
        <v>0</v>
      </c>
      <c r="BH180" s="24">
        <f t="shared" si="62"/>
        <v>0</v>
      </c>
      <c r="BK180" s="24"/>
      <c r="BL180" s="24"/>
      <c r="BM180" s="24"/>
      <c r="BN180" s="24"/>
      <c r="BO180" s="24"/>
      <c r="BP180" s="24"/>
      <c r="BQ180" s="24">
        <f t="shared" si="63"/>
        <v>0</v>
      </c>
      <c r="BR180" s="24">
        <f t="shared" si="64"/>
        <v>0</v>
      </c>
      <c r="BU180" s="24"/>
      <c r="BV180" s="24"/>
      <c r="BW180" s="24"/>
      <c r="BX180" s="24"/>
      <c r="BY180" s="24"/>
      <c r="BZ180" s="24"/>
      <c r="CA180" s="24">
        <f t="shared" si="65"/>
        <v>0</v>
      </c>
      <c r="CB180" s="24">
        <f t="shared" si="66"/>
        <v>0</v>
      </c>
      <c r="CC180" s="24"/>
      <c r="CE180" s="24">
        <f t="shared" si="67"/>
        <v>0</v>
      </c>
      <c r="CG180" s="24">
        <f t="shared" si="68"/>
        <v>0</v>
      </c>
      <c r="CI180" s="24">
        <f t="shared" si="69"/>
        <v>0</v>
      </c>
      <c r="CK180" s="24">
        <f t="shared" si="70"/>
        <v>0</v>
      </c>
      <c r="CM180" s="24">
        <f t="shared" si="71"/>
        <v>0</v>
      </c>
      <c r="CO180" s="24">
        <f t="shared" si="72"/>
        <v>0</v>
      </c>
      <c r="CQ180" s="24">
        <f t="shared" si="73"/>
        <v>0</v>
      </c>
      <c r="CS180" s="24">
        <f t="shared" si="74"/>
        <v>0</v>
      </c>
    </row>
    <row r="181" spans="9:97">
      <c r="I181" s="24">
        <f t="shared" si="54"/>
        <v>0</v>
      </c>
      <c r="J181" s="24">
        <f t="shared" si="76"/>
        <v>0</v>
      </c>
      <c r="M181" s="24"/>
      <c r="N181" s="24"/>
      <c r="O181" s="24"/>
      <c r="P181" s="24"/>
      <c r="Q181" s="24"/>
      <c r="R181" s="24"/>
      <c r="S181" s="24">
        <f t="shared" si="55"/>
        <v>0</v>
      </c>
      <c r="T181" s="24">
        <f t="shared" si="77"/>
        <v>0</v>
      </c>
      <c r="W181" s="24"/>
      <c r="X181" s="24"/>
      <c r="Y181" s="24"/>
      <c r="Z181" s="24"/>
      <c r="AA181" s="24"/>
      <c r="AB181" s="24"/>
      <c r="AC181" s="24">
        <f t="shared" si="56"/>
        <v>0</v>
      </c>
      <c r="AD181" s="24">
        <f t="shared" si="57"/>
        <v>0</v>
      </c>
      <c r="AG181" s="24"/>
      <c r="AH181" s="24"/>
      <c r="AI181" s="24"/>
      <c r="AJ181" s="24"/>
      <c r="AK181" s="24"/>
      <c r="AL181" s="24"/>
      <c r="AM181" s="24">
        <f t="shared" si="58"/>
        <v>0</v>
      </c>
      <c r="AN181" s="24">
        <f t="shared" si="75"/>
        <v>0</v>
      </c>
      <c r="AQ181" s="24"/>
      <c r="AR181" s="24"/>
      <c r="AS181" s="24"/>
      <c r="AT181" s="24"/>
      <c r="AU181" s="24"/>
      <c r="AV181" s="24"/>
      <c r="AW181" s="24">
        <f t="shared" si="59"/>
        <v>0</v>
      </c>
      <c r="AX181" s="24">
        <f t="shared" si="60"/>
        <v>0</v>
      </c>
      <c r="BA181" s="24"/>
      <c r="BB181" s="24"/>
      <c r="BC181" s="24"/>
      <c r="BD181" s="24"/>
      <c r="BE181" s="24"/>
      <c r="BF181" s="24"/>
      <c r="BG181" s="24">
        <f t="shared" si="61"/>
        <v>0</v>
      </c>
      <c r="BH181" s="24">
        <f t="shared" si="62"/>
        <v>0</v>
      </c>
      <c r="BK181" s="24"/>
      <c r="BL181" s="24"/>
      <c r="BM181" s="24"/>
      <c r="BN181" s="24"/>
      <c r="BO181" s="24"/>
      <c r="BP181" s="24"/>
      <c r="BQ181" s="24">
        <f t="shared" si="63"/>
        <v>0</v>
      </c>
      <c r="BR181" s="24">
        <f t="shared" si="64"/>
        <v>0</v>
      </c>
      <c r="BU181" s="24"/>
      <c r="BV181" s="24"/>
      <c r="BW181" s="24"/>
      <c r="BX181" s="24"/>
      <c r="BY181" s="24"/>
      <c r="BZ181" s="24"/>
      <c r="CA181" s="24">
        <f t="shared" si="65"/>
        <v>0</v>
      </c>
      <c r="CB181" s="24">
        <f t="shared" si="66"/>
        <v>0</v>
      </c>
      <c r="CC181" s="24"/>
      <c r="CE181" s="24">
        <f t="shared" si="67"/>
        <v>0</v>
      </c>
      <c r="CG181" s="24">
        <f t="shared" si="68"/>
        <v>0</v>
      </c>
      <c r="CI181" s="24">
        <f t="shared" si="69"/>
        <v>0</v>
      </c>
      <c r="CK181" s="24">
        <f t="shared" si="70"/>
        <v>0</v>
      </c>
      <c r="CM181" s="24">
        <f t="shared" si="71"/>
        <v>0</v>
      </c>
      <c r="CO181" s="24">
        <f t="shared" si="72"/>
        <v>0</v>
      </c>
      <c r="CQ181" s="24">
        <f t="shared" si="73"/>
        <v>0</v>
      </c>
      <c r="CS181" s="24">
        <f t="shared" si="74"/>
        <v>0</v>
      </c>
    </row>
    <row r="182" spans="9:97">
      <c r="I182" s="24">
        <f t="shared" si="54"/>
        <v>0</v>
      </c>
      <c r="J182" s="24">
        <f t="shared" si="76"/>
        <v>0</v>
      </c>
      <c r="M182" s="24"/>
      <c r="N182" s="24"/>
      <c r="O182" s="24"/>
      <c r="P182" s="24"/>
      <c r="Q182" s="24"/>
      <c r="R182" s="24"/>
      <c r="S182" s="24">
        <f t="shared" si="55"/>
        <v>0</v>
      </c>
      <c r="T182" s="24">
        <f t="shared" si="77"/>
        <v>0</v>
      </c>
      <c r="W182" s="24"/>
      <c r="X182" s="24"/>
      <c r="Y182" s="24"/>
      <c r="Z182" s="24"/>
      <c r="AA182" s="24"/>
      <c r="AB182" s="24"/>
      <c r="AC182" s="24">
        <f t="shared" si="56"/>
        <v>0</v>
      </c>
      <c r="AD182" s="24">
        <f t="shared" si="57"/>
        <v>0</v>
      </c>
      <c r="AG182" s="24"/>
      <c r="AH182" s="24"/>
      <c r="AI182" s="24"/>
      <c r="AJ182" s="24"/>
      <c r="AK182" s="24"/>
      <c r="AL182" s="24"/>
      <c r="AM182" s="24">
        <f t="shared" si="58"/>
        <v>0</v>
      </c>
      <c r="AN182" s="24">
        <f t="shared" si="75"/>
        <v>0</v>
      </c>
      <c r="AQ182" s="24"/>
      <c r="AR182" s="24"/>
      <c r="AS182" s="24"/>
      <c r="AT182" s="24"/>
      <c r="AU182" s="24"/>
      <c r="AV182" s="24"/>
      <c r="AW182" s="24">
        <f t="shared" si="59"/>
        <v>0</v>
      </c>
      <c r="AX182" s="24">
        <f t="shared" si="60"/>
        <v>0</v>
      </c>
      <c r="BA182" s="24"/>
      <c r="BB182" s="24"/>
      <c r="BC182" s="24"/>
      <c r="BD182" s="24"/>
      <c r="BE182" s="24"/>
      <c r="BF182" s="24"/>
      <c r="BG182" s="24">
        <f t="shared" si="61"/>
        <v>0</v>
      </c>
      <c r="BH182" s="24">
        <f t="shared" si="62"/>
        <v>0</v>
      </c>
      <c r="BK182" s="24"/>
      <c r="BL182" s="24"/>
      <c r="BM182" s="24"/>
      <c r="BN182" s="24"/>
      <c r="BO182" s="24"/>
      <c r="BP182" s="24"/>
      <c r="BQ182" s="24">
        <f t="shared" si="63"/>
        <v>0</v>
      </c>
      <c r="BR182" s="24">
        <f t="shared" si="64"/>
        <v>0</v>
      </c>
      <c r="BU182" s="24"/>
      <c r="BV182" s="24"/>
      <c r="BW182" s="24"/>
      <c r="BX182" s="24"/>
      <c r="BY182" s="24"/>
      <c r="BZ182" s="24"/>
      <c r="CA182" s="24">
        <f t="shared" si="65"/>
        <v>0</v>
      </c>
      <c r="CB182" s="24">
        <f t="shared" si="66"/>
        <v>0</v>
      </c>
      <c r="CC182" s="24"/>
      <c r="CE182" s="24">
        <f t="shared" si="67"/>
        <v>0</v>
      </c>
      <c r="CG182" s="24">
        <f t="shared" si="68"/>
        <v>0</v>
      </c>
      <c r="CI182" s="24">
        <f t="shared" si="69"/>
        <v>0</v>
      </c>
      <c r="CK182" s="24">
        <f t="shared" si="70"/>
        <v>0</v>
      </c>
      <c r="CM182" s="24">
        <f t="shared" si="71"/>
        <v>0</v>
      </c>
      <c r="CO182" s="24">
        <f t="shared" si="72"/>
        <v>0</v>
      </c>
      <c r="CQ182" s="24">
        <f t="shared" si="73"/>
        <v>0</v>
      </c>
      <c r="CS182" s="24">
        <f t="shared" si="74"/>
        <v>0</v>
      </c>
    </row>
    <row r="183" spans="9:97">
      <c r="I183" s="24">
        <f t="shared" si="54"/>
        <v>0</v>
      </c>
      <c r="J183" s="24">
        <f t="shared" si="76"/>
        <v>0</v>
      </c>
      <c r="M183" s="24"/>
      <c r="N183" s="24"/>
      <c r="O183" s="24"/>
      <c r="P183" s="24"/>
      <c r="Q183" s="24"/>
      <c r="R183" s="24"/>
      <c r="S183" s="24">
        <f t="shared" si="55"/>
        <v>0</v>
      </c>
      <c r="T183" s="24">
        <f t="shared" si="77"/>
        <v>0</v>
      </c>
      <c r="W183" s="24"/>
      <c r="X183" s="24"/>
      <c r="Y183" s="24"/>
      <c r="Z183" s="24"/>
      <c r="AA183" s="24"/>
      <c r="AB183" s="24"/>
      <c r="AC183" s="24">
        <f t="shared" si="56"/>
        <v>0</v>
      </c>
      <c r="AD183" s="24">
        <f t="shared" si="57"/>
        <v>0</v>
      </c>
      <c r="AG183" s="24"/>
      <c r="AH183" s="24"/>
      <c r="AI183" s="24"/>
      <c r="AJ183" s="24"/>
      <c r="AK183" s="24"/>
      <c r="AL183" s="24"/>
      <c r="AM183" s="24">
        <f t="shared" si="58"/>
        <v>0</v>
      </c>
      <c r="AN183" s="24">
        <f t="shared" si="75"/>
        <v>0</v>
      </c>
      <c r="AQ183" s="24"/>
      <c r="AR183" s="24"/>
      <c r="AS183" s="24"/>
      <c r="AT183" s="24"/>
      <c r="AU183" s="24"/>
      <c r="AV183" s="24"/>
      <c r="AW183" s="24">
        <f t="shared" si="59"/>
        <v>0</v>
      </c>
      <c r="AX183" s="24">
        <f t="shared" si="60"/>
        <v>0</v>
      </c>
      <c r="BA183" s="24"/>
      <c r="BB183" s="24"/>
      <c r="BC183" s="24"/>
      <c r="BD183" s="24"/>
      <c r="BE183" s="24"/>
      <c r="BF183" s="24"/>
      <c r="BG183" s="24">
        <f t="shared" si="61"/>
        <v>0</v>
      </c>
      <c r="BH183" s="24">
        <f t="shared" si="62"/>
        <v>0</v>
      </c>
      <c r="BK183" s="24"/>
      <c r="BL183" s="24"/>
      <c r="BM183" s="24"/>
      <c r="BN183" s="24"/>
      <c r="BO183" s="24"/>
      <c r="BP183" s="24"/>
      <c r="BQ183" s="24">
        <f t="shared" si="63"/>
        <v>0</v>
      </c>
      <c r="BR183" s="24">
        <f t="shared" si="64"/>
        <v>0</v>
      </c>
      <c r="BU183" s="24"/>
      <c r="BV183" s="24"/>
      <c r="BW183" s="24"/>
      <c r="BX183" s="24"/>
      <c r="BY183" s="24"/>
      <c r="BZ183" s="24"/>
      <c r="CA183" s="24">
        <f t="shared" si="65"/>
        <v>0</v>
      </c>
      <c r="CB183" s="24">
        <f t="shared" si="66"/>
        <v>0</v>
      </c>
      <c r="CC183" s="24"/>
      <c r="CE183" s="24">
        <f t="shared" si="67"/>
        <v>0</v>
      </c>
      <c r="CG183" s="24">
        <f t="shared" si="68"/>
        <v>0</v>
      </c>
      <c r="CI183" s="24">
        <f t="shared" si="69"/>
        <v>0</v>
      </c>
      <c r="CK183" s="24">
        <f t="shared" si="70"/>
        <v>0</v>
      </c>
      <c r="CM183" s="24">
        <f t="shared" si="71"/>
        <v>0</v>
      </c>
      <c r="CO183" s="24">
        <f t="shared" si="72"/>
        <v>0</v>
      </c>
      <c r="CQ183" s="24">
        <f t="shared" si="73"/>
        <v>0</v>
      </c>
      <c r="CS183" s="24">
        <f t="shared" si="74"/>
        <v>0</v>
      </c>
    </row>
    <row r="184" spans="9:97">
      <c r="I184" s="24">
        <f t="shared" si="54"/>
        <v>0</v>
      </c>
      <c r="J184" s="24">
        <f t="shared" si="76"/>
        <v>0</v>
      </c>
      <c r="M184" s="24"/>
      <c r="N184" s="24"/>
      <c r="O184" s="24"/>
      <c r="P184" s="24"/>
      <c r="Q184" s="24"/>
      <c r="R184" s="24"/>
      <c r="S184" s="24">
        <f t="shared" si="55"/>
        <v>0</v>
      </c>
      <c r="T184" s="24">
        <f t="shared" si="77"/>
        <v>0</v>
      </c>
      <c r="W184" s="24"/>
      <c r="X184" s="24"/>
      <c r="Y184" s="24"/>
      <c r="Z184" s="24"/>
      <c r="AA184" s="24"/>
      <c r="AB184" s="24"/>
      <c r="AC184" s="24">
        <f t="shared" si="56"/>
        <v>0</v>
      </c>
      <c r="AD184" s="24">
        <f t="shared" si="57"/>
        <v>0</v>
      </c>
      <c r="AG184" s="24"/>
      <c r="AH184" s="24"/>
      <c r="AI184" s="24"/>
      <c r="AJ184" s="24"/>
      <c r="AK184" s="24"/>
      <c r="AL184" s="24"/>
      <c r="AM184" s="24">
        <f t="shared" si="58"/>
        <v>0</v>
      </c>
      <c r="AN184" s="24">
        <f t="shared" si="75"/>
        <v>0</v>
      </c>
      <c r="AQ184" s="24"/>
      <c r="AR184" s="24"/>
      <c r="AS184" s="24"/>
      <c r="AT184" s="24"/>
      <c r="AU184" s="24"/>
      <c r="AV184" s="24"/>
      <c r="AW184" s="24">
        <f t="shared" si="59"/>
        <v>0</v>
      </c>
      <c r="AX184" s="24">
        <f t="shared" si="60"/>
        <v>0</v>
      </c>
      <c r="BA184" s="24"/>
      <c r="BB184" s="24"/>
      <c r="BC184" s="24"/>
      <c r="BD184" s="24"/>
      <c r="BE184" s="24"/>
      <c r="BF184" s="24"/>
      <c r="BG184" s="24">
        <f t="shared" si="61"/>
        <v>0</v>
      </c>
      <c r="BH184" s="24">
        <f t="shared" si="62"/>
        <v>0</v>
      </c>
      <c r="BK184" s="24"/>
      <c r="BL184" s="24"/>
      <c r="BM184" s="24"/>
      <c r="BN184" s="24"/>
      <c r="BO184" s="24"/>
      <c r="BP184" s="24"/>
      <c r="BQ184" s="24">
        <f t="shared" si="63"/>
        <v>0</v>
      </c>
      <c r="BR184" s="24">
        <f t="shared" si="64"/>
        <v>0</v>
      </c>
      <c r="BU184" s="24"/>
      <c r="BV184" s="24"/>
      <c r="BW184" s="24"/>
      <c r="BX184" s="24"/>
      <c r="BY184" s="24"/>
      <c r="BZ184" s="24"/>
      <c r="CA184" s="24">
        <f t="shared" si="65"/>
        <v>0</v>
      </c>
      <c r="CB184" s="24">
        <f t="shared" si="66"/>
        <v>0</v>
      </c>
      <c r="CC184" s="24"/>
      <c r="CE184" s="24">
        <f t="shared" si="67"/>
        <v>0</v>
      </c>
      <c r="CG184" s="24">
        <f t="shared" si="68"/>
        <v>0</v>
      </c>
      <c r="CI184" s="24">
        <f t="shared" si="69"/>
        <v>0</v>
      </c>
      <c r="CK184" s="24">
        <f t="shared" si="70"/>
        <v>0</v>
      </c>
      <c r="CM184" s="24">
        <f t="shared" si="71"/>
        <v>0</v>
      </c>
      <c r="CO184" s="24">
        <f t="shared" si="72"/>
        <v>0</v>
      </c>
      <c r="CQ184" s="24">
        <f t="shared" si="73"/>
        <v>0</v>
      </c>
      <c r="CS184" s="24">
        <f t="shared" si="74"/>
        <v>0</v>
      </c>
    </row>
    <row r="185" spans="9:97">
      <c r="I185" s="24">
        <f t="shared" si="54"/>
        <v>0</v>
      </c>
      <c r="J185" s="24">
        <f t="shared" si="76"/>
        <v>0</v>
      </c>
      <c r="M185" s="24"/>
      <c r="N185" s="24"/>
      <c r="O185" s="24"/>
      <c r="P185" s="24"/>
      <c r="Q185" s="24"/>
      <c r="R185" s="24"/>
      <c r="S185" s="24">
        <f t="shared" si="55"/>
        <v>0</v>
      </c>
      <c r="T185" s="24">
        <f t="shared" si="77"/>
        <v>0</v>
      </c>
      <c r="W185" s="24"/>
      <c r="X185" s="24"/>
      <c r="Y185" s="24"/>
      <c r="Z185" s="24"/>
      <c r="AA185" s="24"/>
      <c r="AB185" s="24"/>
      <c r="AC185" s="24">
        <f t="shared" si="56"/>
        <v>0</v>
      </c>
      <c r="AD185" s="24">
        <f t="shared" si="57"/>
        <v>0</v>
      </c>
      <c r="AG185" s="24"/>
      <c r="AH185" s="24"/>
      <c r="AI185" s="24"/>
      <c r="AJ185" s="24"/>
      <c r="AK185" s="24"/>
      <c r="AL185" s="24"/>
      <c r="AM185" s="24">
        <f t="shared" si="58"/>
        <v>0</v>
      </c>
      <c r="AN185" s="24">
        <f t="shared" si="75"/>
        <v>0</v>
      </c>
      <c r="AQ185" s="24"/>
      <c r="AR185" s="24"/>
      <c r="AS185" s="24"/>
      <c r="AT185" s="24"/>
      <c r="AU185" s="24"/>
      <c r="AV185" s="24"/>
      <c r="AW185" s="24">
        <f t="shared" si="59"/>
        <v>0</v>
      </c>
      <c r="AX185" s="24">
        <f t="shared" si="60"/>
        <v>0</v>
      </c>
      <c r="BA185" s="24"/>
      <c r="BB185" s="24"/>
      <c r="BC185" s="24"/>
      <c r="BD185" s="24"/>
      <c r="BE185" s="24"/>
      <c r="BF185" s="24"/>
      <c r="BG185" s="24">
        <f t="shared" si="61"/>
        <v>0</v>
      </c>
      <c r="BH185" s="24">
        <f t="shared" si="62"/>
        <v>0</v>
      </c>
      <c r="BK185" s="24"/>
      <c r="BL185" s="24"/>
      <c r="BM185" s="24"/>
      <c r="BN185" s="24"/>
      <c r="BO185" s="24"/>
      <c r="BP185" s="24"/>
      <c r="BQ185" s="24">
        <f t="shared" si="63"/>
        <v>0</v>
      </c>
      <c r="BR185" s="24">
        <f t="shared" si="64"/>
        <v>0</v>
      </c>
      <c r="BU185" s="24"/>
      <c r="BV185" s="24"/>
      <c r="BW185" s="24"/>
      <c r="BX185" s="24"/>
      <c r="BY185" s="24"/>
      <c r="BZ185" s="24"/>
      <c r="CA185" s="24">
        <f t="shared" si="65"/>
        <v>0</v>
      </c>
      <c r="CB185" s="24">
        <f t="shared" si="66"/>
        <v>0</v>
      </c>
      <c r="CC185" s="24"/>
      <c r="CE185" s="24">
        <f t="shared" si="67"/>
        <v>0</v>
      </c>
      <c r="CG185" s="24">
        <f t="shared" si="68"/>
        <v>0</v>
      </c>
      <c r="CI185" s="24">
        <f t="shared" si="69"/>
        <v>0</v>
      </c>
      <c r="CK185" s="24">
        <f t="shared" si="70"/>
        <v>0</v>
      </c>
      <c r="CM185" s="24">
        <f t="shared" si="71"/>
        <v>0</v>
      </c>
      <c r="CO185" s="24">
        <f t="shared" si="72"/>
        <v>0</v>
      </c>
      <c r="CQ185" s="24">
        <f t="shared" si="73"/>
        <v>0</v>
      </c>
      <c r="CS185" s="24">
        <f t="shared" si="74"/>
        <v>0</v>
      </c>
    </row>
    <row r="186" spans="9:97">
      <c r="I186" s="24">
        <f t="shared" si="54"/>
        <v>0</v>
      </c>
      <c r="J186" s="24">
        <f t="shared" si="76"/>
        <v>0</v>
      </c>
      <c r="M186" s="24"/>
      <c r="N186" s="24"/>
      <c r="O186" s="24"/>
      <c r="P186" s="24"/>
      <c r="Q186" s="24"/>
      <c r="R186" s="24"/>
      <c r="S186" s="24">
        <f t="shared" si="55"/>
        <v>0</v>
      </c>
      <c r="T186" s="24">
        <f t="shared" si="77"/>
        <v>0</v>
      </c>
      <c r="W186" s="24"/>
      <c r="X186" s="24"/>
      <c r="Y186" s="24"/>
      <c r="Z186" s="24"/>
      <c r="AA186" s="24"/>
      <c r="AB186" s="24"/>
      <c r="AC186" s="24">
        <f t="shared" si="56"/>
        <v>0</v>
      </c>
      <c r="AD186" s="24">
        <f t="shared" si="57"/>
        <v>0</v>
      </c>
      <c r="AG186" s="24"/>
      <c r="AH186" s="24"/>
      <c r="AI186" s="24"/>
      <c r="AJ186" s="24"/>
      <c r="AK186" s="24"/>
      <c r="AL186" s="24"/>
      <c r="AM186" s="24">
        <f t="shared" si="58"/>
        <v>0</v>
      </c>
      <c r="AN186" s="24">
        <f t="shared" si="75"/>
        <v>0</v>
      </c>
      <c r="AQ186" s="24"/>
      <c r="AR186" s="24"/>
      <c r="AS186" s="24"/>
      <c r="AT186" s="24"/>
      <c r="AU186" s="24"/>
      <c r="AV186" s="24"/>
      <c r="AW186" s="24">
        <f t="shared" si="59"/>
        <v>0</v>
      </c>
      <c r="AX186" s="24">
        <f t="shared" si="60"/>
        <v>0</v>
      </c>
      <c r="BA186" s="24"/>
      <c r="BB186" s="24"/>
      <c r="BC186" s="24"/>
      <c r="BD186" s="24"/>
      <c r="BE186" s="24"/>
      <c r="BF186" s="24"/>
      <c r="BG186" s="24">
        <f t="shared" si="61"/>
        <v>0</v>
      </c>
      <c r="BH186" s="24">
        <f t="shared" si="62"/>
        <v>0</v>
      </c>
      <c r="BK186" s="24"/>
      <c r="BL186" s="24"/>
      <c r="BM186" s="24"/>
      <c r="BN186" s="24"/>
      <c r="BO186" s="24"/>
      <c r="BP186" s="24"/>
      <c r="BQ186" s="24">
        <f t="shared" si="63"/>
        <v>0</v>
      </c>
      <c r="BR186" s="24">
        <f t="shared" si="64"/>
        <v>0</v>
      </c>
      <c r="BU186" s="24"/>
      <c r="BV186" s="24"/>
      <c r="BW186" s="24"/>
      <c r="BX186" s="24"/>
      <c r="BY186" s="24"/>
      <c r="BZ186" s="24"/>
      <c r="CA186" s="24">
        <f t="shared" si="65"/>
        <v>0</v>
      </c>
      <c r="CB186" s="24">
        <f t="shared" si="66"/>
        <v>0</v>
      </c>
      <c r="CC186" s="24"/>
      <c r="CE186" s="24">
        <f t="shared" si="67"/>
        <v>0</v>
      </c>
      <c r="CG186" s="24">
        <f t="shared" si="68"/>
        <v>0</v>
      </c>
      <c r="CI186" s="24">
        <f t="shared" si="69"/>
        <v>0</v>
      </c>
      <c r="CK186" s="24">
        <f t="shared" si="70"/>
        <v>0</v>
      </c>
      <c r="CM186" s="24">
        <f t="shared" si="71"/>
        <v>0</v>
      </c>
      <c r="CO186" s="24">
        <f t="shared" si="72"/>
        <v>0</v>
      </c>
      <c r="CQ186" s="24">
        <f t="shared" si="73"/>
        <v>0</v>
      </c>
      <c r="CS186" s="24">
        <f t="shared" si="74"/>
        <v>0</v>
      </c>
    </row>
    <row r="187" spans="9:97">
      <c r="I187" s="24">
        <f t="shared" si="54"/>
        <v>0</v>
      </c>
      <c r="J187" s="24">
        <f t="shared" si="76"/>
        <v>0</v>
      </c>
      <c r="M187" s="24"/>
      <c r="N187" s="24"/>
      <c r="O187" s="24"/>
      <c r="P187" s="24"/>
      <c r="Q187" s="24"/>
      <c r="R187" s="24"/>
      <c r="S187" s="24">
        <f t="shared" si="55"/>
        <v>0</v>
      </c>
      <c r="T187" s="24">
        <f t="shared" si="77"/>
        <v>0</v>
      </c>
      <c r="W187" s="24"/>
      <c r="X187" s="24"/>
      <c r="Y187" s="24"/>
      <c r="Z187" s="24"/>
      <c r="AA187" s="24"/>
      <c r="AB187" s="24"/>
      <c r="AC187" s="24">
        <f t="shared" si="56"/>
        <v>0</v>
      </c>
      <c r="AD187" s="24">
        <f t="shared" si="57"/>
        <v>0</v>
      </c>
      <c r="AG187" s="24"/>
      <c r="AH187" s="24"/>
      <c r="AI187" s="24"/>
      <c r="AJ187" s="24"/>
      <c r="AK187" s="24"/>
      <c r="AL187" s="24"/>
      <c r="AM187" s="24">
        <f t="shared" si="58"/>
        <v>0</v>
      </c>
      <c r="AN187" s="24">
        <f t="shared" si="75"/>
        <v>0</v>
      </c>
      <c r="AQ187" s="24"/>
      <c r="AR187" s="24"/>
      <c r="AS187" s="24"/>
      <c r="AT187" s="24"/>
      <c r="AU187" s="24"/>
      <c r="AV187" s="24"/>
      <c r="AW187" s="24">
        <f t="shared" si="59"/>
        <v>0</v>
      </c>
      <c r="AX187" s="24">
        <f t="shared" si="60"/>
        <v>0</v>
      </c>
      <c r="BA187" s="24"/>
      <c r="BB187" s="24"/>
      <c r="BC187" s="24"/>
      <c r="BD187" s="24"/>
      <c r="BE187" s="24"/>
      <c r="BF187" s="24"/>
      <c r="BG187" s="24">
        <f t="shared" si="61"/>
        <v>0</v>
      </c>
      <c r="BH187" s="24">
        <f t="shared" si="62"/>
        <v>0</v>
      </c>
      <c r="BK187" s="24"/>
      <c r="BL187" s="24"/>
      <c r="BM187" s="24"/>
      <c r="BN187" s="24"/>
      <c r="BO187" s="24"/>
      <c r="BP187" s="24"/>
      <c r="BQ187" s="24">
        <f t="shared" si="63"/>
        <v>0</v>
      </c>
      <c r="BR187" s="24">
        <f t="shared" si="64"/>
        <v>0</v>
      </c>
      <c r="BU187" s="24"/>
      <c r="BV187" s="24"/>
      <c r="BW187" s="24"/>
      <c r="BX187" s="24"/>
      <c r="BY187" s="24"/>
      <c r="BZ187" s="24"/>
      <c r="CA187" s="24">
        <f t="shared" si="65"/>
        <v>0</v>
      </c>
      <c r="CB187" s="24">
        <f t="shared" si="66"/>
        <v>0</v>
      </c>
      <c r="CC187" s="24"/>
      <c r="CE187" s="24">
        <f t="shared" si="67"/>
        <v>0</v>
      </c>
      <c r="CG187" s="24">
        <f t="shared" si="68"/>
        <v>0</v>
      </c>
      <c r="CI187" s="24">
        <f t="shared" si="69"/>
        <v>0</v>
      </c>
      <c r="CK187" s="24">
        <f t="shared" si="70"/>
        <v>0</v>
      </c>
      <c r="CM187" s="24">
        <f t="shared" si="71"/>
        <v>0</v>
      </c>
      <c r="CO187" s="24">
        <f t="shared" si="72"/>
        <v>0</v>
      </c>
      <c r="CQ187" s="24">
        <f t="shared" si="73"/>
        <v>0</v>
      </c>
      <c r="CS187" s="24">
        <f t="shared" si="74"/>
        <v>0</v>
      </c>
    </row>
    <row r="188" spans="9:97">
      <c r="I188" s="24">
        <f t="shared" si="54"/>
        <v>0</v>
      </c>
      <c r="J188" s="24">
        <f t="shared" si="76"/>
        <v>0</v>
      </c>
      <c r="M188" s="24"/>
      <c r="N188" s="24"/>
      <c r="O188" s="24"/>
      <c r="P188" s="24"/>
      <c r="Q188" s="24"/>
      <c r="R188" s="24"/>
      <c r="S188" s="24">
        <f t="shared" si="55"/>
        <v>0</v>
      </c>
      <c r="T188" s="24">
        <f t="shared" si="77"/>
        <v>0</v>
      </c>
      <c r="W188" s="24"/>
      <c r="X188" s="24"/>
      <c r="Y188" s="24"/>
      <c r="Z188" s="24"/>
      <c r="AA188" s="24"/>
      <c r="AB188" s="24"/>
      <c r="AC188" s="24">
        <f t="shared" si="56"/>
        <v>0</v>
      </c>
      <c r="AD188" s="24">
        <f t="shared" si="57"/>
        <v>0</v>
      </c>
      <c r="AG188" s="24"/>
      <c r="AH188" s="24"/>
      <c r="AI188" s="24"/>
      <c r="AJ188" s="24"/>
      <c r="AK188" s="24"/>
      <c r="AL188" s="24"/>
      <c r="AM188" s="24">
        <f t="shared" si="58"/>
        <v>0</v>
      </c>
      <c r="AN188" s="24">
        <f t="shared" si="75"/>
        <v>0</v>
      </c>
      <c r="AQ188" s="24"/>
      <c r="AR188" s="24"/>
      <c r="AS188" s="24"/>
      <c r="AT188" s="24"/>
      <c r="AU188" s="24"/>
      <c r="AV188" s="24"/>
      <c r="AW188" s="24">
        <f t="shared" si="59"/>
        <v>0</v>
      </c>
      <c r="AX188" s="24">
        <f t="shared" si="60"/>
        <v>0</v>
      </c>
      <c r="BA188" s="24"/>
      <c r="BB188" s="24"/>
      <c r="BC188" s="24"/>
      <c r="BD188" s="24"/>
      <c r="BE188" s="24"/>
      <c r="BF188" s="24"/>
      <c r="BG188" s="24">
        <f t="shared" si="61"/>
        <v>0</v>
      </c>
      <c r="BH188" s="24">
        <f t="shared" si="62"/>
        <v>0</v>
      </c>
      <c r="BK188" s="24"/>
      <c r="BL188" s="24"/>
      <c r="BM188" s="24"/>
      <c r="BN188" s="24"/>
      <c r="BO188" s="24"/>
      <c r="BP188" s="24"/>
      <c r="BQ188" s="24">
        <f t="shared" si="63"/>
        <v>0</v>
      </c>
      <c r="BR188" s="24">
        <f t="shared" si="64"/>
        <v>0</v>
      </c>
      <c r="BU188" s="24"/>
      <c r="BV188" s="24"/>
      <c r="BW188" s="24"/>
      <c r="BX188" s="24"/>
      <c r="BY188" s="24"/>
      <c r="BZ188" s="24"/>
      <c r="CA188" s="24">
        <f t="shared" si="65"/>
        <v>0</v>
      </c>
      <c r="CB188" s="24">
        <f t="shared" si="66"/>
        <v>0</v>
      </c>
      <c r="CC188" s="24"/>
      <c r="CE188" s="24">
        <f t="shared" si="67"/>
        <v>0</v>
      </c>
      <c r="CG188" s="24">
        <f t="shared" si="68"/>
        <v>0</v>
      </c>
      <c r="CI188" s="24">
        <f t="shared" si="69"/>
        <v>0</v>
      </c>
      <c r="CK188" s="24">
        <f t="shared" si="70"/>
        <v>0</v>
      </c>
      <c r="CM188" s="24">
        <f t="shared" si="71"/>
        <v>0</v>
      </c>
      <c r="CO188" s="24">
        <f t="shared" si="72"/>
        <v>0</v>
      </c>
      <c r="CQ188" s="24">
        <f t="shared" si="73"/>
        <v>0</v>
      </c>
      <c r="CS188" s="24">
        <f t="shared" si="74"/>
        <v>0</v>
      </c>
    </row>
    <row r="189" spans="9:97">
      <c r="I189" s="24">
        <f t="shared" si="54"/>
        <v>0</v>
      </c>
      <c r="J189" s="24">
        <f t="shared" si="76"/>
        <v>0</v>
      </c>
      <c r="M189" s="24"/>
      <c r="N189" s="24"/>
      <c r="O189" s="24"/>
      <c r="P189" s="24"/>
      <c r="Q189" s="24"/>
      <c r="R189" s="24"/>
      <c r="S189" s="24">
        <f t="shared" si="55"/>
        <v>0</v>
      </c>
      <c r="T189" s="24">
        <f t="shared" si="77"/>
        <v>0</v>
      </c>
      <c r="W189" s="24"/>
      <c r="X189" s="24"/>
      <c r="Y189" s="24"/>
      <c r="Z189" s="24"/>
      <c r="AA189" s="24"/>
      <c r="AB189" s="24"/>
      <c r="AC189" s="24">
        <f t="shared" si="56"/>
        <v>0</v>
      </c>
      <c r="AD189" s="24">
        <f t="shared" si="57"/>
        <v>0</v>
      </c>
      <c r="AG189" s="24"/>
      <c r="AH189" s="24"/>
      <c r="AI189" s="24"/>
      <c r="AJ189" s="24"/>
      <c r="AK189" s="24"/>
      <c r="AL189" s="24"/>
      <c r="AM189" s="24">
        <f t="shared" si="58"/>
        <v>0</v>
      </c>
      <c r="AN189" s="24">
        <f t="shared" si="75"/>
        <v>0</v>
      </c>
      <c r="AQ189" s="24"/>
      <c r="AR189" s="24"/>
      <c r="AS189" s="24"/>
      <c r="AT189" s="24"/>
      <c r="AU189" s="24"/>
      <c r="AV189" s="24"/>
      <c r="AW189" s="24">
        <f t="shared" si="59"/>
        <v>0</v>
      </c>
      <c r="AX189" s="24">
        <f t="shared" si="60"/>
        <v>0</v>
      </c>
      <c r="BA189" s="24"/>
      <c r="BB189" s="24"/>
      <c r="BC189" s="24"/>
      <c r="BD189" s="24"/>
      <c r="BE189" s="24"/>
      <c r="BF189" s="24"/>
      <c r="BG189" s="24">
        <f t="shared" si="61"/>
        <v>0</v>
      </c>
      <c r="BH189" s="24">
        <f t="shared" si="62"/>
        <v>0</v>
      </c>
      <c r="BK189" s="24"/>
      <c r="BL189" s="24"/>
      <c r="BM189" s="24"/>
      <c r="BN189" s="24"/>
      <c r="BO189" s="24"/>
      <c r="BP189" s="24"/>
      <c r="BQ189" s="24">
        <f t="shared" si="63"/>
        <v>0</v>
      </c>
      <c r="BR189" s="24">
        <f t="shared" si="64"/>
        <v>0</v>
      </c>
      <c r="BU189" s="24"/>
      <c r="BV189" s="24"/>
      <c r="BW189" s="24"/>
      <c r="BX189" s="24"/>
      <c r="BY189" s="24"/>
      <c r="BZ189" s="24"/>
      <c r="CA189" s="24">
        <f t="shared" si="65"/>
        <v>0</v>
      </c>
      <c r="CB189" s="24">
        <f t="shared" si="66"/>
        <v>0</v>
      </c>
      <c r="CC189" s="24"/>
      <c r="CE189" s="24">
        <f t="shared" si="67"/>
        <v>0</v>
      </c>
      <c r="CG189" s="24">
        <f t="shared" si="68"/>
        <v>0</v>
      </c>
      <c r="CI189" s="24">
        <f t="shared" si="69"/>
        <v>0</v>
      </c>
      <c r="CK189" s="24">
        <f t="shared" si="70"/>
        <v>0</v>
      </c>
      <c r="CM189" s="24">
        <f t="shared" si="71"/>
        <v>0</v>
      </c>
      <c r="CO189" s="24">
        <f t="shared" si="72"/>
        <v>0</v>
      </c>
      <c r="CQ189" s="24">
        <f t="shared" si="73"/>
        <v>0</v>
      </c>
      <c r="CS189" s="24">
        <f t="shared" si="74"/>
        <v>0</v>
      </c>
    </row>
    <row r="190" spans="9:97">
      <c r="I190" s="24">
        <f t="shared" si="54"/>
        <v>0</v>
      </c>
      <c r="J190" s="24">
        <f t="shared" si="76"/>
        <v>0</v>
      </c>
      <c r="M190" s="24"/>
      <c r="N190" s="24"/>
      <c r="O190" s="24"/>
      <c r="P190" s="24"/>
      <c r="Q190" s="24"/>
      <c r="R190" s="24"/>
      <c r="S190" s="24">
        <f t="shared" si="55"/>
        <v>0</v>
      </c>
      <c r="T190" s="24">
        <f t="shared" si="77"/>
        <v>0</v>
      </c>
      <c r="W190" s="24"/>
      <c r="X190" s="24"/>
      <c r="Y190" s="24"/>
      <c r="Z190" s="24"/>
      <c r="AA190" s="24"/>
      <c r="AB190" s="24"/>
      <c r="AC190" s="24">
        <f t="shared" si="56"/>
        <v>0</v>
      </c>
      <c r="AD190" s="24">
        <f t="shared" si="57"/>
        <v>0</v>
      </c>
      <c r="AG190" s="24"/>
      <c r="AH190" s="24"/>
      <c r="AI190" s="24"/>
      <c r="AJ190" s="24"/>
      <c r="AK190" s="24"/>
      <c r="AL190" s="24"/>
      <c r="AM190" s="24">
        <f t="shared" si="58"/>
        <v>0</v>
      </c>
      <c r="AN190" s="24">
        <f t="shared" si="75"/>
        <v>0</v>
      </c>
      <c r="AQ190" s="24"/>
      <c r="AR190" s="24"/>
      <c r="AS190" s="24"/>
      <c r="AT190" s="24"/>
      <c r="AU190" s="24"/>
      <c r="AV190" s="24"/>
      <c r="AW190" s="24">
        <f t="shared" si="59"/>
        <v>0</v>
      </c>
      <c r="AX190" s="24">
        <f t="shared" si="60"/>
        <v>0</v>
      </c>
      <c r="BA190" s="24"/>
      <c r="BB190" s="24"/>
      <c r="BC190" s="24"/>
      <c r="BD190" s="24"/>
      <c r="BE190" s="24"/>
      <c r="BF190" s="24"/>
      <c r="BG190" s="24">
        <f t="shared" si="61"/>
        <v>0</v>
      </c>
      <c r="BH190" s="24">
        <f t="shared" si="62"/>
        <v>0</v>
      </c>
      <c r="BK190" s="24"/>
      <c r="BL190" s="24"/>
      <c r="BM190" s="24"/>
      <c r="BN190" s="24"/>
      <c r="BO190" s="24"/>
      <c r="BP190" s="24"/>
      <c r="BQ190" s="24">
        <f t="shared" si="63"/>
        <v>0</v>
      </c>
      <c r="BR190" s="24">
        <f t="shared" si="64"/>
        <v>0</v>
      </c>
      <c r="BU190" s="24"/>
      <c r="BV190" s="24"/>
      <c r="BW190" s="24"/>
      <c r="BX190" s="24"/>
      <c r="BY190" s="24"/>
      <c r="BZ190" s="24"/>
      <c r="CA190" s="24">
        <f t="shared" si="65"/>
        <v>0</v>
      </c>
      <c r="CB190" s="24">
        <f t="shared" si="66"/>
        <v>0</v>
      </c>
      <c r="CC190" s="24"/>
      <c r="CE190" s="24">
        <f t="shared" si="67"/>
        <v>0</v>
      </c>
      <c r="CG190" s="24">
        <f t="shared" si="68"/>
        <v>0</v>
      </c>
      <c r="CI190" s="24">
        <f t="shared" si="69"/>
        <v>0</v>
      </c>
      <c r="CK190" s="24">
        <f t="shared" si="70"/>
        <v>0</v>
      </c>
      <c r="CM190" s="24">
        <f t="shared" si="71"/>
        <v>0</v>
      </c>
      <c r="CO190" s="24">
        <f t="shared" si="72"/>
        <v>0</v>
      </c>
      <c r="CQ190" s="24">
        <f t="shared" si="73"/>
        <v>0</v>
      </c>
      <c r="CS190" s="24">
        <f t="shared" si="74"/>
        <v>0</v>
      </c>
    </row>
    <row r="191" spans="9:97">
      <c r="I191" s="24">
        <f t="shared" si="54"/>
        <v>0</v>
      </c>
      <c r="J191" s="24">
        <f t="shared" si="76"/>
        <v>0</v>
      </c>
      <c r="M191" s="24"/>
      <c r="N191" s="24"/>
      <c r="O191" s="24"/>
      <c r="P191" s="24"/>
      <c r="Q191" s="24"/>
      <c r="R191" s="24"/>
      <c r="S191" s="24">
        <f t="shared" si="55"/>
        <v>0</v>
      </c>
      <c r="T191" s="24">
        <f t="shared" si="77"/>
        <v>0</v>
      </c>
      <c r="W191" s="24"/>
      <c r="X191" s="24"/>
      <c r="Y191" s="24"/>
      <c r="Z191" s="24"/>
      <c r="AA191" s="24"/>
      <c r="AB191" s="24"/>
      <c r="AC191" s="24">
        <f t="shared" si="56"/>
        <v>0</v>
      </c>
      <c r="AD191" s="24">
        <f t="shared" si="57"/>
        <v>0</v>
      </c>
      <c r="AG191" s="24"/>
      <c r="AH191" s="24"/>
      <c r="AI191" s="24"/>
      <c r="AJ191" s="24"/>
      <c r="AK191" s="24"/>
      <c r="AL191" s="24"/>
      <c r="AM191" s="24">
        <f t="shared" si="58"/>
        <v>0</v>
      </c>
      <c r="AN191" s="24">
        <f t="shared" si="75"/>
        <v>0</v>
      </c>
      <c r="AQ191" s="24"/>
      <c r="AR191" s="24"/>
      <c r="AS191" s="24"/>
      <c r="AT191" s="24"/>
      <c r="AU191" s="24"/>
      <c r="AV191" s="24"/>
      <c r="AW191" s="24">
        <f t="shared" si="59"/>
        <v>0</v>
      </c>
      <c r="AX191" s="24">
        <f t="shared" si="60"/>
        <v>0</v>
      </c>
      <c r="BA191" s="24"/>
      <c r="BB191" s="24"/>
      <c r="BC191" s="24"/>
      <c r="BD191" s="24"/>
      <c r="BE191" s="24"/>
      <c r="BF191" s="24"/>
      <c r="BG191" s="24">
        <f t="shared" si="61"/>
        <v>0</v>
      </c>
      <c r="BH191" s="24">
        <f t="shared" si="62"/>
        <v>0</v>
      </c>
      <c r="BK191" s="24"/>
      <c r="BL191" s="24"/>
      <c r="BM191" s="24"/>
      <c r="BN191" s="24"/>
      <c r="BO191" s="24"/>
      <c r="BP191" s="24"/>
      <c r="BQ191" s="24">
        <f t="shared" si="63"/>
        <v>0</v>
      </c>
      <c r="BR191" s="24">
        <f t="shared" si="64"/>
        <v>0</v>
      </c>
      <c r="BU191" s="24"/>
      <c r="BV191" s="24"/>
      <c r="BW191" s="24"/>
      <c r="BX191" s="24"/>
      <c r="BY191" s="24"/>
      <c r="BZ191" s="24"/>
      <c r="CA191" s="24">
        <f t="shared" si="65"/>
        <v>0</v>
      </c>
      <c r="CB191" s="24">
        <f t="shared" si="66"/>
        <v>0</v>
      </c>
      <c r="CC191" s="24"/>
      <c r="CE191" s="24">
        <f t="shared" si="67"/>
        <v>0</v>
      </c>
      <c r="CG191" s="24">
        <f t="shared" si="68"/>
        <v>0</v>
      </c>
      <c r="CI191" s="24">
        <f t="shared" si="69"/>
        <v>0</v>
      </c>
      <c r="CK191" s="24">
        <f t="shared" si="70"/>
        <v>0</v>
      </c>
      <c r="CM191" s="24">
        <f t="shared" si="71"/>
        <v>0</v>
      </c>
      <c r="CO191" s="24">
        <f t="shared" si="72"/>
        <v>0</v>
      </c>
      <c r="CQ191" s="24">
        <f t="shared" si="73"/>
        <v>0</v>
      </c>
      <c r="CS191" s="24">
        <f t="shared" si="74"/>
        <v>0</v>
      </c>
    </row>
    <row r="192" spans="9:97">
      <c r="I192" s="24">
        <f t="shared" si="54"/>
        <v>0</v>
      </c>
      <c r="J192" s="24">
        <f t="shared" si="76"/>
        <v>0</v>
      </c>
      <c r="M192" s="24"/>
      <c r="N192" s="24"/>
      <c r="O192" s="24"/>
      <c r="P192" s="24"/>
      <c r="Q192" s="24"/>
      <c r="R192" s="24"/>
      <c r="S192" s="24">
        <f t="shared" si="55"/>
        <v>0</v>
      </c>
      <c r="T192" s="24">
        <f t="shared" si="77"/>
        <v>0</v>
      </c>
      <c r="W192" s="24"/>
      <c r="X192" s="24"/>
      <c r="Y192" s="24"/>
      <c r="Z192" s="24"/>
      <c r="AA192" s="24"/>
      <c r="AB192" s="24"/>
      <c r="AC192" s="24">
        <f t="shared" si="56"/>
        <v>0</v>
      </c>
      <c r="AD192" s="24">
        <f t="shared" si="57"/>
        <v>0</v>
      </c>
      <c r="AG192" s="24"/>
      <c r="AH192" s="24"/>
      <c r="AI192" s="24"/>
      <c r="AJ192" s="24"/>
      <c r="AK192" s="24"/>
      <c r="AL192" s="24"/>
      <c r="AM192" s="24">
        <f t="shared" si="58"/>
        <v>0</v>
      </c>
      <c r="AN192" s="24">
        <f t="shared" si="75"/>
        <v>0</v>
      </c>
      <c r="AQ192" s="24"/>
      <c r="AR192" s="24"/>
      <c r="AS192" s="24"/>
      <c r="AT192" s="24"/>
      <c r="AU192" s="24"/>
      <c r="AV192" s="24"/>
      <c r="AW192" s="24">
        <f t="shared" si="59"/>
        <v>0</v>
      </c>
      <c r="AX192" s="24">
        <f t="shared" si="60"/>
        <v>0</v>
      </c>
      <c r="BA192" s="24"/>
      <c r="BB192" s="24"/>
      <c r="BC192" s="24"/>
      <c r="BD192" s="24"/>
      <c r="BE192" s="24"/>
      <c r="BF192" s="24"/>
      <c r="BG192" s="24">
        <f t="shared" si="61"/>
        <v>0</v>
      </c>
      <c r="BH192" s="24">
        <f t="shared" si="62"/>
        <v>0</v>
      </c>
      <c r="BK192" s="24"/>
      <c r="BL192" s="24"/>
      <c r="BM192" s="24"/>
      <c r="BN192" s="24"/>
      <c r="BO192" s="24"/>
      <c r="BP192" s="24"/>
      <c r="BQ192" s="24">
        <f t="shared" si="63"/>
        <v>0</v>
      </c>
      <c r="BR192" s="24">
        <f t="shared" si="64"/>
        <v>0</v>
      </c>
      <c r="BU192" s="24"/>
      <c r="BV192" s="24"/>
      <c r="BW192" s="24"/>
      <c r="BX192" s="24"/>
      <c r="BY192" s="24"/>
      <c r="BZ192" s="24"/>
      <c r="CA192" s="24">
        <f t="shared" si="65"/>
        <v>0</v>
      </c>
      <c r="CB192" s="24">
        <f t="shared" si="66"/>
        <v>0</v>
      </c>
      <c r="CC192" s="24"/>
      <c r="CE192" s="24">
        <f t="shared" si="67"/>
        <v>0</v>
      </c>
      <c r="CG192" s="24">
        <f t="shared" si="68"/>
        <v>0</v>
      </c>
      <c r="CI192" s="24">
        <f t="shared" si="69"/>
        <v>0</v>
      </c>
      <c r="CK192" s="24">
        <f t="shared" si="70"/>
        <v>0</v>
      </c>
      <c r="CM192" s="24">
        <f t="shared" si="71"/>
        <v>0</v>
      </c>
      <c r="CO192" s="24">
        <f t="shared" si="72"/>
        <v>0</v>
      </c>
      <c r="CQ192" s="24">
        <f t="shared" si="73"/>
        <v>0</v>
      </c>
      <c r="CS192" s="24">
        <f t="shared" si="74"/>
        <v>0</v>
      </c>
    </row>
    <row r="193" spans="9:97">
      <c r="I193" s="24">
        <f t="shared" si="54"/>
        <v>0</v>
      </c>
      <c r="J193" s="24">
        <f t="shared" si="76"/>
        <v>0</v>
      </c>
      <c r="M193" s="24"/>
      <c r="N193" s="24"/>
      <c r="O193" s="24"/>
      <c r="P193" s="24"/>
      <c r="Q193" s="24"/>
      <c r="R193" s="24"/>
      <c r="S193" s="24">
        <f t="shared" si="55"/>
        <v>0</v>
      </c>
      <c r="T193" s="24">
        <f t="shared" si="77"/>
        <v>0</v>
      </c>
      <c r="W193" s="24"/>
      <c r="X193" s="24"/>
      <c r="Y193" s="24"/>
      <c r="Z193" s="24"/>
      <c r="AA193" s="24"/>
      <c r="AB193" s="24"/>
      <c r="AC193" s="24">
        <f t="shared" si="56"/>
        <v>0</v>
      </c>
      <c r="AD193" s="24">
        <f t="shared" si="57"/>
        <v>0</v>
      </c>
      <c r="AG193" s="24"/>
      <c r="AH193" s="24"/>
      <c r="AI193" s="24"/>
      <c r="AJ193" s="24"/>
      <c r="AK193" s="24"/>
      <c r="AL193" s="24"/>
      <c r="AM193" s="24">
        <f t="shared" si="58"/>
        <v>0</v>
      </c>
      <c r="AN193" s="24">
        <f t="shared" si="75"/>
        <v>0</v>
      </c>
      <c r="AQ193" s="24"/>
      <c r="AR193" s="24"/>
      <c r="AS193" s="24"/>
      <c r="AT193" s="24"/>
      <c r="AU193" s="24"/>
      <c r="AV193" s="24"/>
      <c r="AW193" s="24">
        <f t="shared" si="59"/>
        <v>0</v>
      </c>
      <c r="AX193" s="24">
        <f t="shared" si="60"/>
        <v>0</v>
      </c>
      <c r="BA193" s="24"/>
      <c r="BB193" s="24"/>
      <c r="BC193" s="24"/>
      <c r="BD193" s="24"/>
      <c r="BE193" s="24"/>
      <c r="BF193" s="24"/>
      <c r="BG193" s="24">
        <f t="shared" si="61"/>
        <v>0</v>
      </c>
      <c r="BH193" s="24">
        <f t="shared" si="62"/>
        <v>0</v>
      </c>
      <c r="BK193" s="24"/>
      <c r="BL193" s="24"/>
      <c r="BM193" s="24"/>
      <c r="BN193" s="24"/>
      <c r="BO193" s="24"/>
      <c r="BP193" s="24"/>
      <c r="BQ193" s="24">
        <f t="shared" si="63"/>
        <v>0</v>
      </c>
      <c r="BR193" s="24">
        <f t="shared" si="64"/>
        <v>0</v>
      </c>
      <c r="BU193" s="24"/>
      <c r="BV193" s="24"/>
      <c r="BW193" s="24"/>
      <c r="BX193" s="24"/>
      <c r="BY193" s="24"/>
      <c r="BZ193" s="24"/>
      <c r="CA193" s="24">
        <f t="shared" si="65"/>
        <v>0</v>
      </c>
      <c r="CB193" s="24">
        <f t="shared" si="66"/>
        <v>0</v>
      </c>
      <c r="CC193" s="24"/>
      <c r="CE193" s="24">
        <f t="shared" si="67"/>
        <v>0</v>
      </c>
      <c r="CG193" s="24">
        <f t="shared" si="68"/>
        <v>0</v>
      </c>
      <c r="CI193" s="24">
        <f t="shared" si="69"/>
        <v>0</v>
      </c>
      <c r="CK193" s="24">
        <f t="shared" si="70"/>
        <v>0</v>
      </c>
      <c r="CM193" s="24">
        <f t="shared" si="71"/>
        <v>0</v>
      </c>
      <c r="CO193" s="24">
        <f t="shared" si="72"/>
        <v>0</v>
      </c>
      <c r="CQ193" s="24">
        <f t="shared" si="73"/>
        <v>0</v>
      </c>
      <c r="CS193" s="24">
        <f t="shared" si="74"/>
        <v>0</v>
      </c>
    </row>
    <row r="194" spans="9:97">
      <c r="I194" s="24">
        <f t="shared" si="54"/>
        <v>0</v>
      </c>
      <c r="J194" s="24">
        <f t="shared" si="76"/>
        <v>0</v>
      </c>
      <c r="M194" s="24"/>
      <c r="N194" s="24"/>
      <c r="O194" s="24"/>
      <c r="P194" s="24"/>
      <c r="Q194" s="24"/>
      <c r="R194" s="24"/>
      <c r="S194" s="24">
        <f t="shared" si="55"/>
        <v>0</v>
      </c>
      <c r="T194" s="24">
        <f t="shared" si="77"/>
        <v>0</v>
      </c>
      <c r="W194" s="24"/>
      <c r="X194" s="24"/>
      <c r="Y194" s="24"/>
      <c r="Z194" s="24"/>
      <c r="AA194" s="24"/>
      <c r="AB194" s="24"/>
      <c r="AC194" s="24">
        <f t="shared" si="56"/>
        <v>0</v>
      </c>
      <c r="AD194" s="24">
        <f t="shared" si="57"/>
        <v>0</v>
      </c>
      <c r="AG194" s="24"/>
      <c r="AH194" s="24"/>
      <c r="AI194" s="24"/>
      <c r="AJ194" s="24"/>
      <c r="AK194" s="24"/>
      <c r="AL194" s="24"/>
      <c r="AM194" s="24">
        <f t="shared" si="58"/>
        <v>0</v>
      </c>
      <c r="AN194" s="24">
        <f t="shared" si="75"/>
        <v>0</v>
      </c>
      <c r="AQ194" s="24"/>
      <c r="AR194" s="24"/>
      <c r="AS194" s="24"/>
      <c r="AT194" s="24"/>
      <c r="AU194" s="24"/>
      <c r="AV194" s="24"/>
      <c r="AW194" s="24">
        <f t="shared" si="59"/>
        <v>0</v>
      </c>
      <c r="AX194" s="24">
        <f t="shared" si="60"/>
        <v>0</v>
      </c>
      <c r="BA194" s="24"/>
      <c r="BB194" s="24"/>
      <c r="BC194" s="24"/>
      <c r="BD194" s="24"/>
      <c r="BE194" s="24"/>
      <c r="BF194" s="24"/>
      <c r="BG194" s="24">
        <f t="shared" si="61"/>
        <v>0</v>
      </c>
      <c r="BH194" s="24">
        <f t="shared" si="62"/>
        <v>0</v>
      </c>
      <c r="BK194" s="24"/>
      <c r="BL194" s="24"/>
      <c r="BM194" s="24"/>
      <c r="BN194" s="24"/>
      <c r="BO194" s="24"/>
      <c r="BP194" s="24"/>
      <c r="BQ194" s="24">
        <f t="shared" si="63"/>
        <v>0</v>
      </c>
      <c r="BR194" s="24">
        <f t="shared" si="64"/>
        <v>0</v>
      </c>
      <c r="BU194" s="24"/>
      <c r="BV194" s="24"/>
      <c r="BW194" s="24"/>
      <c r="BX194" s="24"/>
      <c r="BY194" s="24"/>
      <c r="BZ194" s="24"/>
      <c r="CA194" s="24">
        <f t="shared" si="65"/>
        <v>0</v>
      </c>
      <c r="CB194" s="24">
        <f t="shared" si="66"/>
        <v>0</v>
      </c>
      <c r="CC194" s="24"/>
      <c r="CE194" s="24">
        <f t="shared" si="67"/>
        <v>0</v>
      </c>
      <c r="CG194" s="24">
        <f t="shared" si="68"/>
        <v>0</v>
      </c>
      <c r="CI194" s="24">
        <f t="shared" si="69"/>
        <v>0</v>
      </c>
      <c r="CK194" s="24">
        <f t="shared" si="70"/>
        <v>0</v>
      </c>
      <c r="CM194" s="24">
        <f t="shared" si="71"/>
        <v>0</v>
      </c>
      <c r="CO194" s="24">
        <f t="shared" si="72"/>
        <v>0</v>
      </c>
      <c r="CQ194" s="24">
        <f t="shared" si="73"/>
        <v>0</v>
      </c>
      <c r="CS194" s="24">
        <f t="shared" si="74"/>
        <v>0</v>
      </c>
    </row>
    <row r="195" spans="9:97">
      <c r="I195" s="24">
        <f t="shared" si="54"/>
        <v>0</v>
      </c>
      <c r="J195" s="24">
        <f t="shared" si="76"/>
        <v>0</v>
      </c>
      <c r="M195" s="24"/>
      <c r="N195" s="24"/>
      <c r="O195" s="24"/>
      <c r="P195" s="24"/>
      <c r="Q195" s="24"/>
      <c r="R195" s="24"/>
      <c r="S195" s="24">
        <f t="shared" si="55"/>
        <v>0</v>
      </c>
      <c r="T195" s="24">
        <f t="shared" si="77"/>
        <v>0</v>
      </c>
      <c r="W195" s="24"/>
      <c r="X195" s="24"/>
      <c r="Y195" s="24"/>
      <c r="Z195" s="24"/>
      <c r="AA195" s="24"/>
      <c r="AB195" s="24"/>
      <c r="AC195" s="24">
        <f t="shared" si="56"/>
        <v>0</v>
      </c>
      <c r="AD195" s="24">
        <f t="shared" si="57"/>
        <v>0</v>
      </c>
      <c r="AG195" s="24"/>
      <c r="AH195" s="24"/>
      <c r="AI195" s="24"/>
      <c r="AJ195" s="24"/>
      <c r="AK195" s="24"/>
      <c r="AL195" s="24"/>
      <c r="AM195" s="24">
        <f t="shared" si="58"/>
        <v>0</v>
      </c>
      <c r="AN195" s="24">
        <f t="shared" si="75"/>
        <v>0</v>
      </c>
      <c r="AQ195" s="24"/>
      <c r="AR195" s="24"/>
      <c r="AS195" s="24"/>
      <c r="AT195" s="24"/>
      <c r="AU195" s="24"/>
      <c r="AV195" s="24"/>
      <c r="AW195" s="24">
        <f t="shared" si="59"/>
        <v>0</v>
      </c>
      <c r="AX195" s="24">
        <f t="shared" si="60"/>
        <v>0</v>
      </c>
      <c r="BA195" s="24"/>
      <c r="BB195" s="24"/>
      <c r="BC195" s="24"/>
      <c r="BD195" s="24"/>
      <c r="BE195" s="24"/>
      <c r="BF195" s="24"/>
      <c r="BG195" s="24">
        <f t="shared" si="61"/>
        <v>0</v>
      </c>
      <c r="BH195" s="24">
        <f t="shared" si="62"/>
        <v>0</v>
      </c>
      <c r="BK195" s="24"/>
      <c r="BL195" s="24"/>
      <c r="BM195" s="24"/>
      <c r="BN195" s="24"/>
      <c r="BO195" s="24"/>
      <c r="BP195" s="24"/>
      <c r="BQ195" s="24">
        <f t="shared" si="63"/>
        <v>0</v>
      </c>
      <c r="BR195" s="24">
        <f t="shared" si="64"/>
        <v>0</v>
      </c>
      <c r="BU195" s="24"/>
      <c r="BV195" s="24"/>
      <c r="BW195" s="24"/>
      <c r="BX195" s="24"/>
      <c r="BY195" s="24"/>
      <c r="BZ195" s="24"/>
      <c r="CA195" s="24">
        <f t="shared" si="65"/>
        <v>0</v>
      </c>
      <c r="CB195" s="24">
        <f t="shared" si="66"/>
        <v>0</v>
      </c>
      <c r="CC195" s="24"/>
      <c r="CE195" s="24">
        <f t="shared" si="67"/>
        <v>0</v>
      </c>
      <c r="CG195" s="24">
        <f t="shared" si="68"/>
        <v>0</v>
      </c>
      <c r="CI195" s="24">
        <f t="shared" si="69"/>
        <v>0</v>
      </c>
      <c r="CK195" s="24">
        <f t="shared" si="70"/>
        <v>0</v>
      </c>
      <c r="CM195" s="24">
        <f t="shared" si="71"/>
        <v>0</v>
      </c>
      <c r="CO195" s="24">
        <f t="shared" si="72"/>
        <v>0</v>
      </c>
      <c r="CQ195" s="24">
        <f t="shared" si="73"/>
        <v>0</v>
      </c>
      <c r="CS195" s="24">
        <f t="shared" si="74"/>
        <v>0</v>
      </c>
    </row>
    <row r="196" spans="9:97">
      <c r="I196" s="24">
        <f t="shared" ref="I196:I259" si="78">IF(F196&gt;=C196-D196,G196-H196,E196)</f>
        <v>0</v>
      </c>
      <c r="J196" s="24">
        <f t="shared" si="76"/>
        <v>0</v>
      </c>
      <c r="M196" s="24"/>
      <c r="N196" s="24"/>
      <c r="O196" s="24"/>
      <c r="P196" s="24"/>
      <c r="Q196" s="24"/>
      <c r="R196" s="24"/>
      <c r="S196" s="24">
        <f t="shared" ref="S196:S259" si="79">IF(P196&gt;=M196-N196,Q196-R196,O196)</f>
        <v>0</v>
      </c>
      <c r="T196" s="24">
        <f t="shared" si="77"/>
        <v>0</v>
      </c>
      <c r="W196" s="24"/>
      <c r="X196" s="24"/>
      <c r="Y196" s="24"/>
      <c r="Z196" s="24"/>
      <c r="AA196" s="24"/>
      <c r="AB196" s="24"/>
      <c r="AC196" s="24">
        <f t="shared" ref="AC196:AC259" si="80">IF(Z196&gt;=W196-X196,AA196-AB196,Y196)</f>
        <v>0</v>
      </c>
      <c r="AD196" s="24">
        <f t="shared" ref="AD196:AD259" si="81">IF(Z196&lt;W196-X196,W196-X196-Z196,0)</f>
        <v>0</v>
      </c>
      <c r="AG196" s="24"/>
      <c r="AH196" s="24"/>
      <c r="AI196" s="24"/>
      <c r="AJ196" s="24"/>
      <c r="AK196" s="24"/>
      <c r="AL196" s="24"/>
      <c r="AM196" s="24">
        <f t="shared" ref="AM196:AM259" si="82">IF(AJ196&gt;=AG196-AH196,AK196-AL196,AI196)</f>
        <v>0</v>
      </c>
      <c r="AN196" s="24">
        <f t="shared" si="75"/>
        <v>0</v>
      </c>
      <c r="AQ196" s="24"/>
      <c r="AR196" s="24"/>
      <c r="AS196" s="24"/>
      <c r="AT196" s="24"/>
      <c r="AU196" s="24"/>
      <c r="AV196" s="24"/>
      <c r="AW196" s="24">
        <f t="shared" ref="AW196:AW259" si="83">IF(AS196&gt;=AR196-AQ196,AV196-AU196,AT196)</f>
        <v>0</v>
      </c>
      <c r="AX196" s="24">
        <f t="shared" ref="AX196:AX259" si="84">IF(AS196&lt;AR196-AQ196,AR196-AQ196-AS196,0)</f>
        <v>0</v>
      </c>
      <c r="BA196" s="24"/>
      <c r="BB196" s="24"/>
      <c r="BC196" s="24"/>
      <c r="BD196" s="24"/>
      <c r="BE196" s="24"/>
      <c r="BF196" s="24"/>
      <c r="BG196" s="24">
        <f t="shared" ref="BG196:BG259" si="85">IF(BC196&gt;=BB196-BA196,BF196-BE196,BD196)</f>
        <v>0</v>
      </c>
      <c r="BH196" s="24">
        <f t="shared" ref="BH196:BH259" si="86">IF(BC196&lt;BB196-BA196,BB196-BA196-BC196,0)</f>
        <v>0</v>
      </c>
      <c r="BK196" s="24"/>
      <c r="BL196" s="24"/>
      <c r="BM196" s="24"/>
      <c r="BN196" s="24"/>
      <c r="BO196" s="24"/>
      <c r="BP196" s="24"/>
      <c r="BQ196" s="24">
        <f t="shared" ref="BQ196:BQ259" si="87">IF(BM196&gt;=BL196-BK196,BP196-BO196,BN196)</f>
        <v>0</v>
      </c>
      <c r="BR196" s="24">
        <f t="shared" ref="BR196:BR259" si="88">IF(BM196&lt;BL196-BK196,BL196-BK196-BM196,0)</f>
        <v>0</v>
      </c>
      <c r="BU196" s="24"/>
      <c r="BV196" s="24"/>
      <c r="BW196" s="24"/>
      <c r="BX196" s="24"/>
      <c r="BY196" s="24"/>
      <c r="BZ196" s="24"/>
      <c r="CA196" s="24">
        <f t="shared" ref="CA196:CA259" si="89">IF(BW196&gt;=BV196-BU196,BZ196-BY196,BX196)</f>
        <v>0</v>
      </c>
      <c r="CB196" s="24">
        <f t="shared" ref="CB196:CB259" si="90">IF(BW196&lt;BV196-BU196,BV196-BU196-BW196,0)</f>
        <v>0</v>
      </c>
      <c r="CC196" s="24"/>
      <c r="CE196" s="24">
        <f t="shared" si="67"/>
        <v>0</v>
      </c>
      <c r="CG196" s="24">
        <f t="shared" si="68"/>
        <v>0</v>
      </c>
      <c r="CI196" s="24">
        <f t="shared" si="69"/>
        <v>0</v>
      </c>
      <c r="CK196" s="24">
        <f t="shared" si="70"/>
        <v>0</v>
      </c>
      <c r="CM196" s="24">
        <f t="shared" si="71"/>
        <v>0</v>
      </c>
      <c r="CO196" s="24">
        <f t="shared" si="72"/>
        <v>0</v>
      </c>
      <c r="CQ196" s="24">
        <f t="shared" si="73"/>
        <v>0</v>
      </c>
      <c r="CS196" s="24">
        <f t="shared" si="74"/>
        <v>0</v>
      </c>
    </row>
    <row r="197" spans="9:97">
      <c r="I197" s="24">
        <f t="shared" si="78"/>
        <v>0</v>
      </c>
      <c r="J197" s="24">
        <f t="shared" si="76"/>
        <v>0</v>
      </c>
      <c r="M197" s="24"/>
      <c r="N197" s="24"/>
      <c r="O197" s="24"/>
      <c r="P197" s="24"/>
      <c r="Q197" s="24"/>
      <c r="R197" s="24"/>
      <c r="S197" s="24">
        <f t="shared" si="79"/>
        <v>0</v>
      </c>
      <c r="T197" s="24">
        <f t="shared" si="77"/>
        <v>0</v>
      </c>
      <c r="W197" s="24"/>
      <c r="X197" s="24"/>
      <c r="Y197" s="24"/>
      <c r="Z197" s="24"/>
      <c r="AA197" s="24"/>
      <c r="AB197" s="24"/>
      <c r="AC197" s="24">
        <f t="shared" si="80"/>
        <v>0</v>
      </c>
      <c r="AD197" s="24">
        <f t="shared" si="81"/>
        <v>0</v>
      </c>
      <c r="AG197" s="24"/>
      <c r="AH197" s="24"/>
      <c r="AI197" s="24"/>
      <c r="AJ197" s="24"/>
      <c r="AK197" s="24"/>
      <c r="AL197" s="24"/>
      <c r="AM197" s="24">
        <f t="shared" si="82"/>
        <v>0</v>
      </c>
      <c r="AN197" s="24">
        <f t="shared" si="75"/>
        <v>0</v>
      </c>
      <c r="AQ197" s="24"/>
      <c r="AR197" s="24"/>
      <c r="AS197" s="24"/>
      <c r="AT197" s="24"/>
      <c r="AU197" s="24"/>
      <c r="AV197" s="24"/>
      <c r="AW197" s="24">
        <f t="shared" si="83"/>
        <v>0</v>
      </c>
      <c r="AX197" s="24">
        <f t="shared" si="84"/>
        <v>0</v>
      </c>
      <c r="BA197" s="24"/>
      <c r="BB197" s="24"/>
      <c r="BC197" s="24"/>
      <c r="BD197" s="24"/>
      <c r="BE197" s="24"/>
      <c r="BF197" s="24"/>
      <c r="BG197" s="24">
        <f t="shared" si="85"/>
        <v>0</v>
      </c>
      <c r="BH197" s="24">
        <f t="shared" si="86"/>
        <v>0</v>
      </c>
      <c r="BK197" s="24"/>
      <c r="BL197" s="24"/>
      <c r="BM197" s="24"/>
      <c r="BN197" s="24"/>
      <c r="BO197" s="24"/>
      <c r="BP197" s="24"/>
      <c r="BQ197" s="24">
        <f t="shared" si="87"/>
        <v>0</v>
      </c>
      <c r="BR197" s="24">
        <f t="shared" si="88"/>
        <v>0</v>
      </c>
      <c r="BU197" s="24"/>
      <c r="BV197" s="24"/>
      <c r="BW197" s="24"/>
      <c r="BX197" s="24"/>
      <c r="BY197" s="24"/>
      <c r="BZ197" s="24"/>
      <c r="CA197" s="24">
        <f t="shared" si="89"/>
        <v>0</v>
      </c>
      <c r="CB197" s="24">
        <f t="shared" si="90"/>
        <v>0</v>
      </c>
      <c r="CC197" s="24"/>
      <c r="CE197" s="24">
        <f t="shared" ref="CE197:CE260" si="91">SUMIF(B:B,CD197,G:G)-SUMIF(B:B,CD197,H:H)</f>
        <v>0</v>
      </c>
      <c r="CG197" s="24">
        <f t="shared" ref="CG197:CG260" si="92">SUMIF(L:L,CF197,Q:Q)-SUMIF(L:L,CF197,R:R)</f>
        <v>0</v>
      </c>
      <c r="CI197" s="24">
        <f t="shared" ref="CI197:CI260" si="93">SUMIF(V:V,CH197,AA:AA)-SUMIF(V:V,CH197,AB:AB)</f>
        <v>0</v>
      </c>
      <c r="CK197" s="24">
        <f t="shared" ref="CK197:CK260" si="94">SUMIF(AF:AF,CJ197,AK:AK)-SUMIF(AF:AF,CJ197,AL:AL)</f>
        <v>0</v>
      </c>
      <c r="CM197" s="24">
        <f t="shared" ref="CM197:CM260" si="95">SUMIF(AP:AP,CL197,AV:AV)-SUMIF(AP:AP,CL197,AU:AU)</f>
        <v>0</v>
      </c>
      <c r="CO197" s="24">
        <f t="shared" ref="CO197:CO260" si="96">SUMIF(AZ:AZ,CN197,BF:BF)-SUMIF(AZ:AZ,CN197,BE:BE)</f>
        <v>0</v>
      </c>
      <c r="CQ197" s="24">
        <f t="shared" ref="CQ197:CQ260" si="97">SUMIF(BJ:BJ,CP197,BP:BP)-SUMIF(BJ:BJ,CP197,BO:BO)</f>
        <v>0</v>
      </c>
      <c r="CS197" s="24">
        <f t="shared" ref="CS197:CS260" si="98">SUMIF(BT:BT,CR197,BZ:BZ)-SUMIF(BT:BT,CR197,BY:BY)</f>
        <v>0</v>
      </c>
    </row>
    <row r="198" spans="9:97">
      <c r="I198" s="24">
        <f t="shared" si="78"/>
        <v>0</v>
      </c>
      <c r="J198" s="24">
        <f t="shared" si="76"/>
        <v>0</v>
      </c>
      <c r="M198" s="24"/>
      <c r="N198" s="24"/>
      <c r="O198" s="24"/>
      <c r="P198" s="24"/>
      <c r="Q198" s="24"/>
      <c r="R198" s="24"/>
      <c r="S198" s="24">
        <f t="shared" si="79"/>
        <v>0</v>
      </c>
      <c r="T198" s="24">
        <f t="shared" si="77"/>
        <v>0</v>
      </c>
      <c r="W198" s="24"/>
      <c r="X198" s="24"/>
      <c r="Y198" s="24"/>
      <c r="Z198" s="24"/>
      <c r="AA198" s="24"/>
      <c r="AB198" s="24"/>
      <c r="AC198" s="24">
        <f t="shared" si="80"/>
        <v>0</v>
      </c>
      <c r="AD198" s="24">
        <f t="shared" si="81"/>
        <v>0</v>
      </c>
      <c r="AG198" s="24"/>
      <c r="AH198" s="24"/>
      <c r="AI198" s="24"/>
      <c r="AJ198" s="24"/>
      <c r="AK198" s="24"/>
      <c r="AL198" s="24"/>
      <c r="AM198" s="24">
        <f t="shared" si="82"/>
        <v>0</v>
      </c>
      <c r="AN198" s="24">
        <f t="shared" si="75"/>
        <v>0</v>
      </c>
      <c r="AQ198" s="24"/>
      <c r="AR198" s="24"/>
      <c r="AS198" s="24"/>
      <c r="AT198" s="24"/>
      <c r="AU198" s="24"/>
      <c r="AV198" s="24"/>
      <c r="AW198" s="24">
        <f t="shared" si="83"/>
        <v>0</v>
      </c>
      <c r="AX198" s="24">
        <f t="shared" si="84"/>
        <v>0</v>
      </c>
      <c r="BA198" s="24"/>
      <c r="BB198" s="24"/>
      <c r="BC198" s="24"/>
      <c r="BD198" s="24"/>
      <c r="BE198" s="24"/>
      <c r="BF198" s="24"/>
      <c r="BG198" s="24">
        <f t="shared" si="85"/>
        <v>0</v>
      </c>
      <c r="BH198" s="24">
        <f t="shared" si="86"/>
        <v>0</v>
      </c>
      <c r="BK198" s="24"/>
      <c r="BL198" s="24"/>
      <c r="BM198" s="24"/>
      <c r="BN198" s="24"/>
      <c r="BO198" s="24"/>
      <c r="BP198" s="24"/>
      <c r="BQ198" s="24">
        <f t="shared" si="87"/>
        <v>0</v>
      </c>
      <c r="BR198" s="24">
        <f t="shared" si="88"/>
        <v>0</v>
      </c>
      <c r="BU198" s="24"/>
      <c r="BV198" s="24"/>
      <c r="BW198" s="24"/>
      <c r="BX198" s="24"/>
      <c r="BY198" s="24"/>
      <c r="BZ198" s="24"/>
      <c r="CA198" s="24">
        <f t="shared" si="89"/>
        <v>0</v>
      </c>
      <c r="CB198" s="24">
        <f t="shared" si="90"/>
        <v>0</v>
      </c>
      <c r="CC198" s="24"/>
      <c r="CE198" s="24">
        <f t="shared" si="91"/>
        <v>0</v>
      </c>
      <c r="CG198" s="24">
        <f t="shared" si="92"/>
        <v>0</v>
      </c>
      <c r="CI198" s="24">
        <f t="shared" si="93"/>
        <v>0</v>
      </c>
      <c r="CK198" s="24">
        <f t="shared" si="94"/>
        <v>0</v>
      </c>
      <c r="CM198" s="24">
        <f t="shared" si="95"/>
        <v>0</v>
      </c>
      <c r="CO198" s="24">
        <f t="shared" si="96"/>
        <v>0</v>
      </c>
      <c r="CQ198" s="24">
        <f t="shared" si="97"/>
        <v>0</v>
      </c>
      <c r="CS198" s="24">
        <f t="shared" si="98"/>
        <v>0</v>
      </c>
    </row>
    <row r="199" spans="9:97">
      <c r="I199" s="24">
        <f t="shared" si="78"/>
        <v>0</v>
      </c>
      <c r="J199" s="24">
        <f t="shared" si="76"/>
        <v>0</v>
      </c>
      <c r="M199" s="24"/>
      <c r="N199" s="24"/>
      <c r="O199" s="24"/>
      <c r="P199" s="24"/>
      <c r="Q199" s="24"/>
      <c r="R199" s="24"/>
      <c r="S199" s="24">
        <f t="shared" si="79"/>
        <v>0</v>
      </c>
      <c r="T199" s="24">
        <f t="shared" si="77"/>
        <v>0</v>
      </c>
      <c r="W199" s="24"/>
      <c r="X199" s="24"/>
      <c r="Y199" s="24"/>
      <c r="Z199" s="24"/>
      <c r="AA199" s="24"/>
      <c r="AB199" s="24"/>
      <c r="AC199" s="24">
        <f t="shared" si="80"/>
        <v>0</v>
      </c>
      <c r="AD199" s="24">
        <f t="shared" si="81"/>
        <v>0</v>
      </c>
      <c r="AG199" s="24"/>
      <c r="AH199" s="24"/>
      <c r="AI199" s="24"/>
      <c r="AJ199" s="24"/>
      <c r="AK199" s="24"/>
      <c r="AL199" s="24"/>
      <c r="AM199" s="24">
        <f t="shared" si="82"/>
        <v>0</v>
      </c>
      <c r="AN199" s="24">
        <f t="shared" si="75"/>
        <v>0</v>
      </c>
      <c r="AQ199" s="24"/>
      <c r="AR199" s="24"/>
      <c r="AS199" s="24"/>
      <c r="AT199" s="24"/>
      <c r="AU199" s="24"/>
      <c r="AV199" s="24"/>
      <c r="AW199" s="24">
        <f t="shared" si="83"/>
        <v>0</v>
      </c>
      <c r="AX199" s="24">
        <f t="shared" si="84"/>
        <v>0</v>
      </c>
      <c r="BA199" s="24"/>
      <c r="BB199" s="24"/>
      <c r="BC199" s="24"/>
      <c r="BD199" s="24"/>
      <c r="BE199" s="24"/>
      <c r="BF199" s="24"/>
      <c r="BG199" s="24">
        <f t="shared" si="85"/>
        <v>0</v>
      </c>
      <c r="BH199" s="24">
        <f t="shared" si="86"/>
        <v>0</v>
      </c>
      <c r="BK199" s="24"/>
      <c r="BL199" s="24"/>
      <c r="BM199" s="24"/>
      <c r="BN199" s="24"/>
      <c r="BO199" s="24"/>
      <c r="BP199" s="24"/>
      <c r="BQ199" s="24">
        <f t="shared" si="87"/>
        <v>0</v>
      </c>
      <c r="BR199" s="24">
        <f t="shared" si="88"/>
        <v>0</v>
      </c>
      <c r="BU199" s="24"/>
      <c r="BV199" s="24"/>
      <c r="BW199" s="24"/>
      <c r="BX199" s="24"/>
      <c r="BY199" s="24"/>
      <c r="BZ199" s="24"/>
      <c r="CA199" s="24">
        <f t="shared" si="89"/>
        <v>0</v>
      </c>
      <c r="CB199" s="24">
        <f t="shared" si="90"/>
        <v>0</v>
      </c>
      <c r="CC199" s="24"/>
      <c r="CE199" s="24">
        <f t="shared" si="91"/>
        <v>0</v>
      </c>
      <c r="CG199" s="24">
        <f t="shared" si="92"/>
        <v>0</v>
      </c>
      <c r="CI199" s="24">
        <f t="shared" si="93"/>
        <v>0</v>
      </c>
      <c r="CK199" s="24">
        <f t="shared" si="94"/>
        <v>0</v>
      </c>
      <c r="CM199" s="24">
        <f t="shared" si="95"/>
        <v>0</v>
      </c>
      <c r="CO199" s="24">
        <f t="shared" si="96"/>
        <v>0</v>
      </c>
      <c r="CQ199" s="24">
        <f t="shared" si="97"/>
        <v>0</v>
      </c>
      <c r="CS199" s="24">
        <f t="shared" si="98"/>
        <v>0</v>
      </c>
    </row>
    <row r="200" spans="9:97">
      <c r="I200" s="24">
        <f t="shared" si="78"/>
        <v>0</v>
      </c>
      <c r="J200" s="24">
        <f t="shared" si="76"/>
        <v>0</v>
      </c>
      <c r="M200" s="24"/>
      <c r="N200" s="24"/>
      <c r="O200" s="24"/>
      <c r="P200" s="24"/>
      <c r="Q200" s="24"/>
      <c r="R200" s="24"/>
      <c r="S200" s="24">
        <f t="shared" si="79"/>
        <v>0</v>
      </c>
      <c r="T200" s="24">
        <f t="shared" si="77"/>
        <v>0</v>
      </c>
      <c r="W200" s="24"/>
      <c r="X200" s="24"/>
      <c r="Y200" s="24"/>
      <c r="Z200" s="24"/>
      <c r="AA200" s="24"/>
      <c r="AB200" s="24"/>
      <c r="AC200" s="24">
        <f t="shared" si="80"/>
        <v>0</v>
      </c>
      <c r="AD200" s="24">
        <f t="shared" si="81"/>
        <v>0</v>
      </c>
      <c r="AG200" s="24"/>
      <c r="AH200" s="24"/>
      <c r="AI200" s="24"/>
      <c r="AJ200" s="24"/>
      <c r="AK200" s="24"/>
      <c r="AL200" s="24"/>
      <c r="AM200" s="24">
        <f t="shared" si="82"/>
        <v>0</v>
      </c>
      <c r="AN200" s="24">
        <f t="shared" si="75"/>
        <v>0</v>
      </c>
      <c r="AQ200" s="24"/>
      <c r="AR200" s="24"/>
      <c r="AS200" s="24"/>
      <c r="AT200" s="24"/>
      <c r="AU200" s="24"/>
      <c r="AV200" s="24"/>
      <c r="AW200" s="24">
        <f t="shared" si="83"/>
        <v>0</v>
      </c>
      <c r="AX200" s="24">
        <f t="shared" si="84"/>
        <v>0</v>
      </c>
      <c r="BA200" s="24"/>
      <c r="BB200" s="24"/>
      <c r="BC200" s="24"/>
      <c r="BD200" s="24"/>
      <c r="BE200" s="24"/>
      <c r="BF200" s="24"/>
      <c r="BG200" s="24">
        <f t="shared" si="85"/>
        <v>0</v>
      </c>
      <c r="BH200" s="24">
        <f t="shared" si="86"/>
        <v>0</v>
      </c>
      <c r="BK200" s="24"/>
      <c r="BL200" s="24"/>
      <c r="BM200" s="24"/>
      <c r="BN200" s="24"/>
      <c r="BO200" s="24"/>
      <c r="BP200" s="24"/>
      <c r="BQ200" s="24">
        <f t="shared" si="87"/>
        <v>0</v>
      </c>
      <c r="BR200" s="24">
        <f t="shared" si="88"/>
        <v>0</v>
      </c>
      <c r="BU200" s="24"/>
      <c r="BV200" s="24"/>
      <c r="BW200" s="24"/>
      <c r="BX200" s="24"/>
      <c r="BY200" s="24"/>
      <c r="BZ200" s="24"/>
      <c r="CA200" s="24">
        <f t="shared" si="89"/>
        <v>0</v>
      </c>
      <c r="CB200" s="24">
        <f t="shared" si="90"/>
        <v>0</v>
      </c>
      <c r="CC200" s="24"/>
      <c r="CE200" s="24">
        <f t="shared" si="91"/>
        <v>0</v>
      </c>
      <c r="CG200" s="24">
        <f t="shared" si="92"/>
        <v>0</v>
      </c>
      <c r="CI200" s="24">
        <f t="shared" si="93"/>
        <v>0</v>
      </c>
      <c r="CK200" s="24">
        <f t="shared" si="94"/>
        <v>0</v>
      </c>
      <c r="CM200" s="24">
        <f t="shared" si="95"/>
        <v>0</v>
      </c>
      <c r="CO200" s="24">
        <f t="shared" si="96"/>
        <v>0</v>
      </c>
      <c r="CQ200" s="24">
        <f t="shared" si="97"/>
        <v>0</v>
      </c>
      <c r="CS200" s="24">
        <f t="shared" si="98"/>
        <v>0</v>
      </c>
    </row>
    <row r="201" spans="9:97">
      <c r="I201" s="24">
        <f t="shared" si="78"/>
        <v>0</v>
      </c>
      <c r="J201" s="24">
        <f t="shared" si="76"/>
        <v>0</v>
      </c>
      <c r="M201" s="24"/>
      <c r="N201" s="24"/>
      <c r="O201" s="24"/>
      <c r="P201" s="24"/>
      <c r="Q201" s="24"/>
      <c r="R201" s="24"/>
      <c r="S201" s="24">
        <f t="shared" si="79"/>
        <v>0</v>
      </c>
      <c r="T201" s="24">
        <f t="shared" si="77"/>
        <v>0</v>
      </c>
      <c r="W201" s="24"/>
      <c r="X201" s="24"/>
      <c r="Y201" s="24"/>
      <c r="Z201" s="24"/>
      <c r="AA201" s="24"/>
      <c r="AB201" s="24"/>
      <c r="AC201" s="24">
        <f t="shared" si="80"/>
        <v>0</v>
      </c>
      <c r="AD201" s="24">
        <f t="shared" si="81"/>
        <v>0</v>
      </c>
      <c r="AG201" s="24"/>
      <c r="AH201" s="24"/>
      <c r="AI201" s="24"/>
      <c r="AJ201" s="24"/>
      <c r="AK201" s="24"/>
      <c r="AL201" s="24"/>
      <c r="AM201" s="24">
        <f t="shared" si="82"/>
        <v>0</v>
      </c>
      <c r="AN201" s="24">
        <f t="shared" si="75"/>
        <v>0</v>
      </c>
      <c r="AQ201" s="24"/>
      <c r="AR201" s="24"/>
      <c r="AS201" s="24"/>
      <c r="AT201" s="24"/>
      <c r="AU201" s="24"/>
      <c r="AV201" s="24"/>
      <c r="AW201" s="24">
        <f t="shared" si="83"/>
        <v>0</v>
      </c>
      <c r="AX201" s="24">
        <f t="shared" si="84"/>
        <v>0</v>
      </c>
      <c r="BA201" s="24"/>
      <c r="BB201" s="24"/>
      <c r="BC201" s="24"/>
      <c r="BD201" s="24"/>
      <c r="BE201" s="24"/>
      <c r="BF201" s="24"/>
      <c r="BG201" s="24">
        <f t="shared" si="85"/>
        <v>0</v>
      </c>
      <c r="BH201" s="24">
        <f t="shared" si="86"/>
        <v>0</v>
      </c>
      <c r="BK201" s="24"/>
      <c r="BL201" s="24"/>
      <c r="BM201" s="24"/>
      <c r="BN201" s="24"/>
      <c r="BO201" s="24"/>
      <c r="BP201" s="24"/>
      <c r="BQ201" s="24">
        <f t="shared" si="87"/>
        <v>0</v>
      </c>
      <c r="BR201" s="24">
        <f t="shared" si="88"/>
        <v>0</v>
      </c>
      <c r="BU201" s="24"/>
      <c r="BV201" s="24"/>
      <c r="BW201" s="24"/>
      <c r="BX201" s="24"/>
      <c r="BY201" s="24"/>
      <c r="BZ201" s="24"/>
      <c r="CA201" s="24">
        <f t="shared" si="89"/>
        <v>0</v>
      </c>
      <c r="CB201" s="24">
        <f t="shared" si="90"/>
        <v>0</v>
      </c>
      <c r="CC201" s="24"/>
      <c r="CE201" s="24">
        <f t="shared" si="91"/>
        <v>0</v>
      </c>
      <c r="CG201" s="24">
        <f t="shared" si="92"/>
        <v>0</v>
      </c>
      <c r="CI201" s="24">
        <f t="shared" si="93"/>
        <v>0</v>
      </c>
      <c r="CK201" s="24">
        <f t="shared" si="94"/>
        <v>0</v>
      </c>
      <c r="CM201" s="24">
        <f t="shared" si="95"/>
        <v>0</v>
      </c>
      <c r="CO201" s="24">
        <f t="shared" si="96"/>
        <v>0</v>
      </c>
      <c r="CQ201" s="24">
        <f t="shared" si="97"/>
        <v>0</v>
      </c>
      <c r="CS201" s="24">
        <f t="shared" si="98"/>
        <v>0</v>
      </c>
    </row>
    <row r="202" spans="9:97">
      <c r="I202" s="24">
        <f t="shared" si="78"/>
        <v>0</v>
      </c>
      <c r="J202" s="24">
        <f t="shared" si="76"/>
        <v>0</v>
      </c>
      <c r="M202" s="24"/>
      <c r="N202" s="24"/>
      <c r="O202" s="24"/>
      <c r="P202" s="24"/>
      <c r="Q202" s="24"/>
      <c r="R202" s="24"/>
      <c r="S202" s="24">
        <f t="shared" si="79"/>
        <v>0</v>
      </c>
      <c r="T202" s="24">
        <f t="shared" si="77"/>
        <v>0</v>
      </c>
      <c r="W202" s="24"/>
      <c r="X202" s="24"/>
      <c r="Y202" s="24"/>
      <c r="Z202" s="24"/>
      <c r="AA202" s="24"/>
      <c r="AB202" s="24"/>
      <c r="AC202" s="24">
        <f t="shared" si="80"/>
        <v>0</v>
      </c>
      <c r="AD202" s="24">
        <f t="shared" si="81"/>
        <v>0</v>
      </c>
      <c r="AG202" s="24"/>
      <c r="AH202" s="24"/>
      <c r="AI202" s="24"/>
      <c r="AJ202" s="24"/>
      <c r="AK202" s="24"/>
      <c r="AL202" s="24"/>
      <c r="AM202" s="24">
        <f t="shared" si="82"/>
        <v>0</v>
      </c>
      <c r="AN202" s="24">
        <f t="shared" si="75"/>
        <v>0</v>
      </c>
      <c r="AQ202" s="24"/>
      <c r="AR202" s="24"/>
      <c r="AS202" s="24"/>
      <c r="AT202" s="24"/>
      <c r="AU202" s="24"/>
      <c r="AV202" s="24"/>
      <c r="AW202" s="24">
        <f t="shared" si="83"/>
        <v>0</v>
      </c>
      <c r="AX202" s="24">
        <f t="shared" si="84"/>
        <v>0</v>
      </c>
      <c r="BA202" s="24"/>
      <c r="BB202" s="24"/>
      <c r="BC202" s="24"/>
      <c r="BD202" s="24"/>
      <c r="BE202" s="24"/>
      <c r="BF202" s="24"/>
      <c r="BG202" s="24">
        <f t="shared" si="85"/>
        <v>0</v>
      </c>
      <c r="BH202" s="24">
        <f t="shared" si="86"/>
        <v>0</v>
      </c>
      <c r="BK202" s="24"/>
      <c r="BL202" s="24"/>
      <c r="BM202" s="24"/>
      <c r="BN202" s="24"/>
      <c r="BO202" s="24"/>
      <c r="BP202" s="24"/>
      <c r="BQ202" s="24">
        <f t="shared" si="87"/>
        <v>0</v>
      </c>
      <c r="BR202" s="24">
        <f t="shared" si="88"/>
        <v>0</v>
      </c>
      <c r="BU202" s="24"/>
      <c r="BV202" s="24"/>
      <c r="BW202" s="24"/>
      <c r="BX202" s="24"/>
      <c r="BY202" s="24"/>
      <c r="BZ202" s="24"/>
      <c r="CA202" s="24">
        <f t="shared" si="89"/>
        <v>0</v>
      </c>
      <c r="CB202" s="24">
        <f t="shared" si="90"/>
        <v>0</v>
      </c>
      <c r="CC202" s="24"/>
      <c r="CE202" s="24">
        <f t="shared" si="91"/>
        <v>0</v>
      </c>
      <c r="CG202" s="24">
        <f t="shared" si="92"/>
        <v>0</v>
      </c>
      <c r="CI202" s="24">
        <f t="shared" si="93"/>
        <v>0</v>
      </c>
      <c r="CK202" s="24">
        <f t="shared" si="94"/>
        <v>0</v>
      </c>
      <c r="CM202" s="24">
        <f t="shared" si="95"/>
        <v>0</v>
      </c>
      <c r="CO202" s="24">
        <f t="shared" si="96"/>
        <v>0</v>
      </c>
      <c r="CQ202" s="24">
        <f t="shared" si="97"/>
        <v>0</v>
      </c>
      <c r="CS202" s="24">
        <f t="shared" si="98"/>
        <v>0</v>
      </c>
    </row>
    <row r="203" spans="9:97">
      <c r="I203" s="24">
        <f t="shared" si="78"/>
        <v>0</v>
      </c>
      <c r="J203" s="24">
        <f t="shared" si="76"/>
        <v>0</v>
      </c>
      <c r="M203" s="24"/>
      <c r="N203" s="24"/>
      <c r="O203" s="24"/>
      <c r="P203" s="24"/>
      <c r="Q203" s="24"/>
      <c r="R203" s="24"/>
      <c r="S203" s="24">
        <f t="shared" si="79"/>
        <v>0</v>
      </c>
      <c r="T203" s="24">
        <f t="shared" si="77"/>
        <v>0</v>
      </c>
      <c r="W203" s="24"/>
      <c r="X203" s="24"/>
      <c r="Y203" s="24"/>
      <c r="Z203" s="24"/>
      <c r="AA203" s="24"/>
      <c r="AB203" s="24"/>
      <c r="AC203" s="24">
        <f t="shared" si="80"/>
        <v>0</v>
      </c>
      <c r="AD203" s="24">
        <f t="shared" si="81"/>
        <v>0</v>
      </c>
      <c r="AG203" s="24"/>
      <c r="AH203" s="24"/>
      <c r="AI203" s="24"/>
      <c r="AJ203" s="24"/>
      <c r="AK203" s="24"/>
      <c r="AL203" s="24"/>
      <c r="AM203" s="24">
        <f t="shared" si="82"/>
        <v>0</v>
      </c>
      <c r="AN203" s="24">
        <f t="shared" si="75"/>
        <v>0</v>
      </c>
      <c r="AQ203" s="24"/>
      <c r="AR203" s="24"/>
      <c r="AS203" s="24"/>
      <c r="AT203" s="24"/>
      <c r="AU203" s="24"/>
      <c r="AV203" s="24"/>
      <c r="AW203" s="24">
        <f t="shared" si="83"/>
        <v>0</v>
      </c>
      <c r="AX203" s="24">
        <f t="shared" si="84"/>
        <v>0</v>
      </c>
      <c r="BA203" s="24"/>
      <c r="BB203" s="24"/>
      <c r="BC203" s="24"/>
      <c r="BD203" s="24"/>
      <c r="BE203" s="24"/>
      <c r="BF203" s="24"/>
      <c r="BG203" s="24">
        <f t="shared" si="85"/>
        <v>0</v>
      </c>
      <c r="BH203" s="24">
        <f t="shared" si="86"/>
        <v>0</v>
      </c>
      <c r="BK203" s="24"/>
      <c r="BL203" s="24"/>
      <c r="BM203" s="24"/>
      <c r="BN203" s="24"/>
      <c r="BO203" s="24"/>
      <c r="BP203" s="24"/>
      <c r="BQ203" s="24">
        <f t="shared" si="87"/>
        <v>0</v>
      </c>
      <c r="BR203" s="24">
        <f t="shared" si="88"/>
        <v>0</v>
      </c>
      <c r="BU203" s="24"/>
      <c r="BV203" s="24"/>
      <c r="BW203" s="24"/>
      <c r="BX203" s="24"/>
      <c r="BY203" s="24"/>
      <c r="BZ203" s="24"/>
      <c r="CA203" s="24">
        <f t="shared" si="89"/>
        <v>0</v>
      </c>
      <c r="CB203" s="24">
        <f t="shared" si="90"/>
        <v>0</v>
      </c>
      <c r="CC203" s="24"/>
      <c r="CE203" s="24">
        <f t="shared" si="91"/>
        <v>0</v>
      </c>
      <c r="CG203" s="24">
        <f t="shared" si="92"/>
        <v>0</v>
      </c>
      <c r="CI203" s="24">
        <f t="shared" si="93"/>
        <v>0</v>
      </c>
      <c r="CK203" s="24">
        <f t="shared" si="94"/>
        <v>0</v>
      </c>
      <c r="CM203" s="24">
        <f t="shared" si="95"/>
        <v>0</v>
      </c>
      <c r="CO203" s="24">
        <f t="shared" si="96"/>
        <v>0</v>
      </c>
      <c r="CQ203" s="24">
        <f t="shared" si="97"/>
        <v>0</v>
      </c>
      <c r="CS203" s="24">
        <f t="shared" si="98"/>
        <v>0</v>
      </c>
    </row>
    <row r="204" spans="9:97">
      <c r="I204" s="24">
        <f t="shared" si="78"/>
        <v>0</v>
      </c>
      <c r="J204" s="24">
        <f t="shared" si="76"/>
        <v>0</v>
      </c>
      <c r="M204" s="24"/>
      <c r="N204" s="24"/>
      <c r="O204" s="24"/>
      <c r="P204" s="24"/>
      <c r="Q204" s="24"/>
      <c r="R204" s="24"/>
      <c r="S204" s="24">
        <f t="shared" si="79"/>
        <v>0</v>
      </c>
      <c r="T204" s="24">
        <f t="shared" si="77"/>
        <v>0</v>
      </c>
      <c r="W204" s="24"/>
      <c r="X204" s="24"/>
      <c r="Y204" s="24"/>
      <c r="Z204" s="24"/>
      <c r="AA204" s="24"/>
      <c r="AB204" s="24"/>
      <c r="AC204" s="24">
        <f t="shared" si="80"/>
        <v>0</v>
      </c>
      <c r="AD204" s="24">
        <f t="shared" si="81"/>
        <v>0</v>
      </c>
      <c r="AG204" s="24"/>
      <c r="AH204" s="24"/>
      <c r="AI204" s="24"/>
      <c r="AJ204" s="24"/>
      <c r="AK204" s="24"/>
      <c r="AL204" s="24"/>
      <c r="AM204" s="24">
        <f t="shared" si="82"/>
        <v>0</v>
      </c>
      <c r="AN204" s="24">
        <f t="shared" si="75"/>
        <v>0</v>
      </c>
      <c r="AQ204" s="24"/>
      <c r="AR204" s="24"/>
      <c r="AS204" s="24"/>
      <c r="AT204" s="24"/>
      <c r="AU204" s="24"/>
      <c r="AV204" s="24"/>
      <c r="AW204" s="24">
        <f t="shared" si="83"/>
        <v>0</v>
      </c>
      <c r="AX204" s="24">
        <f t="shared" si="84"/>
        <v>0</v>
      </c>
      <c r="BA204" s="24"/>
      <c r="BB204" s="24"/>
      <c r="BC204" s="24"/>
      <c r="BD204" s="24"/>
      <c r="BE204" s="24"/>
      <c r="BF204" s="24"/>
      <c r="BG204" s="24">
        <f t="shared" si="85"/>
        <v>0</v>
      </c>
      <c r="BH204" s="24">
        <f t="shared" si="86"/>
        <v>0</v>
      </c>
      <c r="BK204" s="24"/>
      <c r="BL204" s="24"/>
      <c r="BM204" s="24"/>
      <c r="BN204" s="24"/>
      <c r="BO204" s="24"/>
      <c r="BP204" s="24"/>
      <c r="BQ204" s="24">
        <f t="shared" si="87"/>
        <v>0</v>
      </c>
      <c r="BR204" s="24">
        <f t="shared" si="88"/>
        <v>0</v>
      </c>
      <c r="BU204" s="24"/>
      <c r="BV204" s="24"/>
      <c r="BW204" s="24"/>
      <c r="BX204" s="24"/>
      <c r="BY204" s="24"/>
      <c r="BZ204" s="24"/>
      <c r="CA204" s="24">
        <f t="shared" si="89"/>
        <v>0</v>
      </c>
      <c r="CB204" s="24">
        <f t="shared" si="90"/>
        <v>0</v>
      </c>
      <c r="CC204" s="24"/>
      <c r="CE204" s="24">
        <f t="shared" si="91"/>
        <v>0</v>
      </c>
      <c r="CG204" s="24">
        <f t="shared" si="92"/>
        <v>0</v>
      </c>
      <c r="CI204" s="24">
        <f t="shared" si="93"/>
        <v>0</v>
      </c>
      <c r="CK204" s="24">
        <f t="shared" si="94"/>
        <v>0</v>
      </c>
      <c r="CM204" s="24">
        <f t="shared" si="95"/>
        <v>0</v>
      </c>
      <c r="CO204" s="24">
        <f t="shared" si="96"/>
        <v>0</v>
      </c>
      <c r="CQ204" s="24">
        <f t="shared" si="97"/>
        <v>0</v>
      </c>
      <c r="CS204" s="24">
        <f t="shared" si="98"/>
        <v>0</v>
      </c>
    </row>
    <row r="205" spans="9:97">
      <c r="I205" s="24">
        <f t="shared" si="78"/>
        <v>0</v>
      </c>
      <c r="J205" s="24">
        <f t="shared" si="76"/>
        <v>0</v>
      </c>
      <c r="M205" s="24"/>
      <c r="N205" s="24"/>
      <c r="O205" s="24"/>
      <c r="P205" s="24"/>
      <c r="Q205" s="24"/>
      <c r="R205" s="24"/>
      <c r="S205" s="24">
        <f t="shared" si="79"/>
        <v>0</v>
      </c>
      <c r="T205" s="24">
        <f t="shared" si="77"/>
        <v>0</v>
      </c>
      <c r="W205" s="24"/>
      <c r="X205" s="24"/>
      <c r="Y205" s="24"/>
      <c r="Z205" s="24"/>
      <c r="AA205" s="24"/>
      <c r="AB205" s="24"/>
      <c r="AC205" s="24">
        <f t="shared" si="80"/>
        <v>0</v>
      </c>
      <c r="AD205" s="24">
        <f t="shared" si="81"/>
        <v>0</v>
      </c>
      <c r="AG205" s="24"/>
      <c r="AH205" s="24"/>
      <c r="AI205" s="24"/>
      <c r="AJ205" s="24"/>
      <c r="AK205" s="24"/>
      <c r="AL205" s="24"/>
      <c r="AM205" s="24">
        <f t="shared" si="82"/>
        <v>0</v>
      </c>
      <c r="AN205" s="24">
        <f t="shared" si="75"/>
        <v>0</v>
      </c>
      <c r="AQ205" s="24"/>
      <c r="AR205" s="24"/>
      <c r="AS205" s="24"/>
      <c r="AT205" s="24"/>
      <c r="AU205" s="24"/>
      <c r="AV205" s="24"/>
      <c r="AW205" s="24">
        <f t="shared" si="83"/>
        <v>0</v>
      </c>
      <c r="AX205" s="24">
        <f t="shared" si="84"/>
        <v>0</v>
      </c>
      <c r="BA205" s="24"/>
      <c r="BB205" s="24"/>
      <c r="BC205" s="24"/>
      <c r="BD205" s="24"/>
      <c r="BE205" s="24"/>
      <c r="BF205" s="24"/>
      <c r="BG205" s="24">
        <f t="shared" si="85"/>
        <v>0</v>
      </c>
      <c r="BH205" s="24">
        <f t="shared" si="86"/>
        <v>0</v>
      </c>
      <c r="BK205" s="24"/>
      <c r="BL205" s="24"/>
      <c r="BM205" s="24"/>
      <c r="BN205" s="24"/>
      <c r="BO205" s="24"/>
      <c r="BP205" s="24"/>
      <c r="BQ205" s="24">
        <f t="shared" si="87"/>
        <v>0</v>
      </c>
      <c r="BR205" s="24">
        <f t="shared" si="88"/>
        <v>0</v>
      </c>
      <c r="BU205" s="24"/>
      <c r="BV205" s="24"/>
      <c r="BW205" s="24"/>
      <c r="BX205" s="24"/>
      <c r="BY205" s="24"/>
      <c r="BZ205" s="24"/>
      <c r="CA205" s="24">
        <f t="shared" si="89"/>
        <v>0</v>
      </c>
      <c r="CB205" s="24">
        <f t="shared" si="90"/>
        <v>0</v>
      </c>
      <c r="CC205" s="24"/>
      <c r="CE205" s="24">
        <f t="shared" si="91"/>
        <v>0</v>
      </c>
      <c r="CG205" s="24">
        <f t="shared" si="92"/>
        <v>0</v>
      </c>
      <c r="CI205" s="24">
        <f t="shared" si="93"/>
        <v>0</v>
      </c>
      <c r="CK205" s="24">
        <f t="shared" si="94"/>
        <v>0</v>
      </c>
      <c r="CM205" s="24">
        <f t="shared" si="95"/>
        <v>0</v>
      </c>
      <c r="CO205" s="24">
        <f t="shared" si="96"/>
        <v>0</v>
      </c>
      <c r="CQ205" s="24">
        <f t="shared" si="97"/>
        <v>0</v>
      </c>
      <c r="CS205" s="24">
        <f t="shared" si="98"/>
        <v>0</v>
      </c>
    </row>
    <row r="206" spans="9:97">
      <c r="I206" s="24">
        <f t="shared" si="78"/>
        <v>0</v>
      </c>
      <c r="J206" s="24">
        <f t="shared" si="76"/>
        <v>0</v>
      </c>
      <c r="M206" s="24"/>
      <c r="N206" s="24"/>
      <c r="O206" s="24"/>
      <c r="P206" s="24"/>
      <c r="Q206" s="24"/>
      <c r="R206" s="24"/>
      <c r="S206" s="24">
        <f t="shared" si="79"/>
        <v>0</v>
      </c>
      <c r="T206" s="24">
        <f t="shared" si="77"/>
        <v>0</v>
      </c>
      <c r="W206" s="24"/>
      <c r="X206" s="24"/>
      <c r="Y206" s="24"/>
      <c r="Z206" s="24"/>
      <c r="AA206" s="24"/>
      <c r="AB206" s="24"/>
      <c r="AC206" s="24">
        <f t="shared" si="80"/>
        <v>0</v>
      </c>
      <c r="AD206" s="24">
        <f t="shared" si="81"/>
        <v>0</v>
      </c>
      <c r="AG206" s="24"/>
      <c r="AH206" s="24"/>
      <c r="AI206" s="24"/>
      <c r="AJ206" s="24"/>
      <c r="AK206" s="24"/>
      <c r="AL206" s="24"/>
      <c r="AM206" s="24">
        <f t="shared" si="82"/>
        <v>0</v>
      </c>
      <c r="AN206" s="24">
        <f t="shared" si="75"/>
        <v>0</v>
      </c>
      <c r="AQ206" s="24"/>
      <c r="AR206" s="24"/>
      <c r="AS206" s="24"/>
      <c r="AT206" s="24"/>
      <c r="AU206" s="24"/>
      <c r="AV206" s="24"/>
      <c r="AW206" s="24">
        <f t="shared" si="83"/>
        <v>0</v>
      </c>
      <c r="AX206" s="24">
        <f t="shared" si="84"/>
        <v>0</v>
      </c>
      <c r="BA206" s="24"/>
      <c r="BB206" s="24"/>
      <c r="BC206" s="24"/>
      <c r="BD206" s="24"/>
      <c r="BE206" s="24"/>
      <c r="BF206" s="24"/>
      <c r="BG206" s="24">
        <f t="shared" si="85"/>
        <v>0</v>
      </c>
      <c r="BH206" s="24">
        <f t="shared" si="86"/>
        <v>0</v>
      </c>
      <c r="BK206" s="24"/>
      <c r="BL206" s="24"/>
      <c r="BM206" s="24"/>
      <c r="BN206" s="24"/>
      <c r="BO206" s="24"/>
      <c r="BP206" s="24"/>
      <c r="BQ206" s="24">
        <f t="shared" si="87"/>
        <v>0</v>
      </c>
      <c r="BR206" s="24">
        <f t="shared" si="88"/>
        <v>0</v>
      </c>
      <c r="BU206" s="24"/>
      <c r="BV206" s="24"/>
      <c r="BW206" s="24"/>
      <c r="BX206" s="24"/>
      <c r="BY206" s="24"/>
      <c r="BZ206" s="24"/>
      <c r="CA206" s="24">
        <f t="shared" si="89"/>
        <v>0</v>
      </c>
      <c r="CB206" s="24">
        <f t="shared" si="90"/>
        <v>0</v>
      </c>
      <c r="CC206" s="24"/>
      <c r="CE206" s="24">
        <f t="shared" si="91"/>
        <v>0</v>
      </c>
      <c r="CG206" s="24">
        <f t="shared" si="92"/>
        <v>0</v>
      </c>
      <c r="CI206" s="24">
        <f t="shared" si="93"/>
        <v>0</v>
      </c>
      <c r="CK206" s="24">
        <f t="shared" si="94"/>
        <v>0</v>
      </c>
      <c r="CM206" s="24">
        <f t="shared" si="95"/>
        <v>0</v>
      </c>
      <c r="CO206" s="24">
        <f t="shared" si="96"/>
        <v>0</v>
      </c>
      <c r="CQ206" s="24">
        <f t="shared" si="97"/>
        <v>0</v>
      </c>
      <c r="CS206" s="24">
        <f t="shared" si="98"/>
        <v>0</v>
      </c>
    </row>
    <row r="207" spans="9:97">
      <c r="I207" s="24">
        <f t="shared" si="78"/>
        <v>0</v>
      </c>
      <c r="J207" s="24">
        <f t="shared" si="76"/>
        <v>0</v>
      </c>
      <c r="M207" s="24"/>
      <c r="N207" s="24"/>
      <c r="O207" s="24"/>
      <c r="P207" s="24"/>
      <c r="Q207" s="24"/>
      <c r="R207" s="24"/>
      <c r="S207" s="24">
        <f t="shared" si="79"/>
        <v>0</v>
      </c>
      <c r="T207" s="24">
        <f t="shared" si="77"/>
        <v>0</v>
      </c>
      <c r="W207" s="24"/>
      <c r="X207" s="24"/>
      <c r="Y207" s="24"/>
      <c r="Z207" s="24"/>
      <c r="AA207" s="24"/>
      <c r="AB207" s="24"/>
      <c r="AC207" s="24">
        <f t="shared" si="80"/>
        <v>0</v>
      </c>
      <c r="AD207" s="24">
        <f t="shared" si="81"/>
        <v>0</v>
      </c>
      <c r="AG207" s="24"/>
      <c r="AH207" s="24"/>
      <c r="AI207" s="24"/>
      <c r="AJ207" s="24"/>
      <c r="AK207" s="24"/>
      <c r="AL207" s="24"/>
      <c r="AM207" s="24">
        <f t="shared" si="82"/>
        <v>0</v>
      </c>
      <c r="AN207" s="24">
        <f t="shared" si="75"/>
        <v>0</v>
      </c>
      <c r="AQ207" s="24"/>
      <c r="AR207" s="24"/>
      <c r="AS207" s="24"/>
      <c r="AT207" s="24"/>
      <c r="AU207" s="24"/>
      <c r="AV207" s="24"/>
      <c r="AW207" s="24">
        <f t="shared" si="83"/>
        <v>0</v>
      </c>
      <c r="AX207" s="24">
        <f t="shared" si="84"/>
        <v>0</v>
      </c>
      <c r="BA207" s="24"/>
      <c r="BB207" s="24"/>
      <c r="BC207" s="24"/>
      <c r="BD207" s="24"/>
      <c r="BE207" s="24"/>
      <c r="BF207" s="24"/>
      <c r="BG207" s="24">
        <f t="shared" si="85"/>
        <v>0</v>
      </c>
      <c r="BH207" s="24">
        <f t="shared" si="86"/>
        <v>0</v>
      </c>
      <c r="BK207" s="24"/>
      <c r="BL207" s="24"/>
      <c r="BM207" s="24"/>
      <c r="BN207" s="24"/>
      <c r="BO207" s="24"/>
      <c r="BP207" s="24"/>
      <c r="BQ207" s="24">
        <f t="shared" si="87"/>
        <v>0</v>
      </c>
      <c r="BR207" s="24">
        <f t="shared" si="88"/>
        <v>0</v>
      </c>
      <c r="BU207" s="24"/>
      <c r="BV207" s="24"/>
      <c r="BW207" s="24"/>
      <c r="BX207" s="24"/>
      <c r="BY207" s="24"/>
      <c r="BZ207" s="24"/>
      <c r="CA207" s="24">
        <f t="shared" si="89"/>
        <v>0</v>
      </c>
      <c r="CB207" s="24">
        <f t="shared" si="90"/>
        <v>0</v>
      </c>
      <c r="CC207" s="24"/>
      <c r="CE207" s="24">
        <f t="shared" si="91"/>
        <v>0</v>
      </c>
      <c r="CG207" s="24">
        <f t="shared" si="92"/>
        <v>0</v>
      </c>
      <c r="CI207" s="24">
        <f t="shared" si="93"/>
        <v>0</v>
      </c>
      <c r="CK207" s="24">
        <f t="shared" si="94"/>
        <v>0</v>
      </c>
      <c r="CM207" s="24">
        <f t="shared" si="95"/>
        <v>0</v>
      </c>
      <c r="CO207" s="24">
        <f t="shared" si="96"/>
        <v>0</v>
      </c>
      <c r="CQ207" s="24">
        <f t="shared" si="97"/>
        <v>0</v>
      </c>
      <c r="CS207" s="24">
        <f t="shared" si="98"/>
        <v>0</v>
      </c>
    </row>
    <row r="208" spans="9:97">
      <c r="I208" s="24">
        <f t="shared" si="78"/>
        <v>0</v>
      </c>
      <c r="J208" s="24">
        <f t="shared" si="76"/>
        <v>0</v>
      </c>
      <c r="M208" s="24"/>
      <c r="N208" s="24"/>
      <c r="O208" s="24"/>
      <c r="P208" s="24"/>
      <c r="Q208" s="24"/>
      <c r="R208" s="24"/>
      <c r="S208" s="24">
        <f t="shared" si="79"/>
        <v>0</v>
      </c>
      <c r="T208" s="24">
        <f t="shared" si="77"/>
        <v>0</v>
      </c>
      <c r="W208" s="24"/>
      <c r="X208" s="24"/>
      <c r="Y208" s="24"/>
      <c r="Z208" s="24"/>
      <c r="AA208" s="24"/>
      <c r="AB208" s="24"/>
      <c r="AC208" s="24">
        <f t="shared" si="80"/>
        <v>0</v>
      </c>
      <c r="AD208" s="24">
        <f t="shared" si="81"/>
        <v>0</v>
      </c>
      <c r="AG208" s="24"/>
      <c r="AH208" s="24"/>
      <c r="AI208" s="24"/>
      <c r="AJ208" s="24"/>
      <c r="AK208" s="24"/>
      <c r="AL208" s="24"/>
      <c r="AM208" s="24">
        <f t="shared" si="82"/>
        <v>0</v>
      </c>
      <c r="AN208" s="24">
        <f t="shared" si="75"/>
        <v>0</v>
      </c>
      <c r="AQ208" s="24"/>
      <c r="AR208" s="24"/>
      <c r="AS208" s="24"/>
      <c r="AT208" s="24"/>
      <c r="AU208" s="24"/>
      <c r="AV208" s="24"/>
      <c r="AW208" s="24">
        <f t="shared" si="83"/>
        <v>0</v>
      </c>
      <c r="AX208" s="24">
        <f t="shared" si="84"/>
        <v>0</v>
      </c>
      <c r="BA208" s="24"/>
      <c r="BB208" s="24"/>
      <c r="BC208" s="24"/>
      <c r="BD208" s="24"/>
      <c r="BE208" s="24"/>
      <c r="BF208" s="24"/>
      <c r="BG208" s="24">
        <f t="shared" si="85"/>
        <v>0</v>
      </c>
      <c r="BH208" s="24">
        <f t="shared" si="86"/>
        <v>0</v>
      </c>
      <c r="BK208" s="24"/>
      <c r="BL208" s="24"/>
      <c r="BM208" s="24"/>
      <c r="BN208" s="24"/>
      <c r="BO208" s="24"/>
      <c r="BP208" s="24"/>
      <c r="BQ208" s="24">
        <f t="shared" si="87"/>
        <v>0</v>
      </c>
      <c r="BR208" s="24">
        <f t="shared" si="88"/>
        <v>0</v>
      </c>
      <c r="BU208" s="24"/>
      <c r="BV208" s="24"/>
      <c r="BW208" s="24"/>
      <c r="BX208" s="24"/>
      <c r="BY208" s="24"/>
      <c r="BZ208" s="24"/>
      <c r="CA208" s="24">
        <f t="shared" si="89"/>
        <v>0</v>
      </c>
      <c r="CB208" s="24">
        <f t="shared" si="90"/>
        <v>0</v>
      </c>
      <c r="CC208" s="24"/>
      <c r="CE208" s="24">
        <f t="shared" si="91"/>
        <v>0</v>
      </c>
      <c r="CG208" s="24">
        <f t="shared" si="92"/>
        <v>0</v>
      </c>
      <c r="CI208" s="24">
        <f t="shared" si="93"/>
        <v>0</v>
      </c>
      <c r="CK208" s="24">
        <f t="shared" si="94"/>
        <v>0</v>
      </c>
      <c r="CM208" s="24">
        <f t="shared" si="95"/>
        <v>0</v>
      </c>
      <c r="CO208" s="24">
        <f t="shared" si="96"/>
        <v>0</v>
      </c>
      <c r="CQ208" s="24">
        <f t="shared" si="97"/>
        <v>0</v>
      </c>
      <c r="CS208" s="24">
        <f t="shared" si="98"/>
        <v>0</v>
      </c>
    </row>
    <row r="209" spans="9:97">
      <c r="I209" s="24">
        <f t="shared" si="78"/>
        <v>0</v>
      </c>
      <c r="J209" s="24">
        <f t="shared" si="76"/>
        <v>0</v>
      </c>
      <c r="M209" s="24"/>
      <c r="N209" s="24"/>
      <c r="O209" s="24"/>
      <c r="P209" s="24"/>
      <c r="Q209" s="24"/>
      <c r="R209" s="24"/>
      <c r="S209" s="24">
        <f t="shared" si="79"/>
        <v>0</v>
      </c>
      <c r="T209" s="24">
        <f t="shared" si="77"/>
        <v>0</v>
      </c>
      <c r="W209" s="24"/>
      <c r="X209" s="24"/>
      <c r="Y209" s="24"/>
      <c r="Z209" s="24"/>
      <c r="AA209" s="24"/>
      <c r="AB209" s="24"/>
      <c r="AC209" s="24">
        <f t="shared" si="80"/>
        <v>0</v>
      </c>
      <c r="AD209" s="24">
        <f t="shared" si="81"/>
        <v>0</v>
      </c>
      <c r="AG209" s="24"/>
      <c r="AH209" s="24"/>
      <c r="AI209" s="24"/>
      <c r="AJ209" s="24"/>
      <c r="AK209" s="24"/>
      <c r="AL209" s="24"/>
      <c r="AM209" s="24">
        <f t="shared" si="82"/>
        <v>0</v>
      </c>
      <c r="AN209" s="24">
        <f t="shared" si="75"/>
        <v>0</v>
      </c>
      <c r="AQ209" s="24"/>
      <c r="AR209" s="24"/>
      <c r="AS209" s="24"/>
      <c r="AT209" s="24"/>
      <c r="AU209" s="24"/>
      <c r="AV209" s="24"/>
      <c r="AW209" s="24">
        <f t="shared" si="83"/>
        <v>0</v>
      </c>
      <c r="AX209" s="24">
        <f t="shared" si="84"/>
        <v>0</v>
      </c>
      <c r="BA209" s="24"/>
      <c r="BB209" s="24"/>
      <c r="BC209" s="24"/>
      <c r="BD209" s="24"/>
      <c r="BE209" s="24"/>
      <c r="BF209" s="24"/>
      <c r="BG209" s="24">
        <f t="shared" si="85"/>
        <v>0</v>
      </c>
      <c r="BH209" s="24">
        <f t="shared" si="86"/>
        <v>0</v>
      </c>
      <c r="BK209" s="24"/>
      <c r="BL209" s="24"/>
      <c r="BM209" s="24"/>
      <c r="BN209" s="24"/>
      <c r="BO209" s="24"/>
      <c r="BP209" s="24"/>
      <c r="BQ209" s="24">
        <f t="shared" si="87"/>
        <v>0</v>
      </c>
      <c r="BR209" s="24">
        <f t="shared" si="88"/>
        <v>0</v>
      </c>
      <c r="BU209" s="24"/>
      <c r="BV209" s="24"/>
      <c r="BW209" s="24"/>
      <c r="BX209" s="24"/>
      <c r="BY209" s="24"/>
      <c r="BZ209" s="24"/>
      <c r="CA209" s="24">
        <f t="shared" si="89"/>
        <v>0</v>
      </c>
      <c r="CB209" s="24">
        <f t="shared" si="90"/>
        <v>0</v>
      </c>
      <c r="CC209" s="24"/>
      <c r="CE209" s="24">
        <f t="shared" si="91"/>
        <v>0</v>
      </c>
      <c r="CG209" s="24">
        <f t="shared" si="92"/>
        <v>0</v>
      </c>
      <c r="CI209" s="24">
        <f t="shared" si="93"/>
        <v>0</v>
      </c>
      <c r="CK209" s="24">
        <f t="shared" si="94"/>
        <v>0</v>
      </c>
      <c r="CM209" s="24">
        <f t="shared" si="95"/>
        <v>0</v>
      </c>
      <c r="CO209" s="24">
        <f t="shared" si="96"/>
        <v>0</v>
      </c>
      <c r="CQ209" s="24">
        <f t="shared" si="97"/>
        <v>0</v>
      </c>
      <c r="CS209" s="24">
        <f t="shared" si="98"/>
        <v>0</v>
      </c>
    </row>
    <row r="210" spans="9:97">
      <c r="I210" s="24">
        <f t="shared" si="78"/>
        <v>0</v>
      </c>
      <c r="J210" s="24">
        <f t="shared" si="76"/>
        <v>0</v>
      </c>
      <c r="M210" s="24"/>
      <c r="N210" s="24"/>
      <c r="O210" s="24"/>
      <c r="P210" s="24"/>
      <c r="Q210" s="24"/>
      <c r="R210" s="24"/>
      <c r="S210" s="24">
        <f t="shared" si="79"/>
        <v>0</v>
      </c>
      <c r="T210" s="24">
        <f t="shared" si="77"/>
        <v>0</v>
      </c>
      <c r="W210" s="24"/>
      <c r="X210" s="24"/>
      <c r="Y210" s="24"/>
      <c r="Z210" s="24"/>
      <c r="AA210" s="24"/>
      <c r="AB210" s="24"/>
      <c r="AC210" s="24">
        <f t="shared" si="80"/>
        <v>0</v>
      </c>
      <c r="AD210" s="24">
        <f t="shared" si="81"/>
        <v>0</v>
      </c>
      <c r="AG210" s="24"/>
      <c r="AH210" s="24"/>
      <c r="AI210" s="24"/>
      <c r="AJ210" s="24"/>
      <c r="AK210" s="24"/>
      <c r="AL210" s="24"/>
      <c r="AM210" s="24">
        <f t="shared" si="82"/>
        <v>0</v>
      </c>
      <c r="AN210" s="24">
        <f t="shared" si="75"/>
        <v>0</v>
      </c>
      <c r="AQ210" s="24"/>
      <c r="AR210" s="24"/>
      <c r="AS210" s="24"/>
      <c r="AT210" s="24"/>
      <c r="AU210" s="24"/>
      <c r="AV210" s="24"/>
      <c r="AW210" s="24">
        <f t="shared" si="83"/>
        <v>0</v>
      </c>
      <c r="AX210" s="24">
        <f t="shared" si="84"/>
        <v>0</v>
      </c>
      <c r="BA210" s="24"/>
      <c r="BB210" s="24"/>
      <c r="BC210" s="24"/>
      <c r="BD210" s="24"/>
      <c r="BE210" s="24"/>
      <c r="BF210" s="24"/>
      <c r="BG210" s="24">
        <f t="shared" si="85"/>
        <v>0</v>
      </c>
      <c r="BH210" s="24">
        <f t="shared" si="86"/>
        <v>0</v>
      </c>
      <c r="BK210" s="24"/>
      <c r="BL210" s="24"/>
      <c r="BM210" s="24"/>
      <c r="BN210" s="24"/>
      <c r="BO210" s="24"/>
      <c r="BP210" s="24"/>
      <c r="BQ210" s="24">
        <f t="shared" si="87"/>
        <v>0</v>
      </c>
      <c r="BR210" s="24">
        <f t="shared" si="88"/>
        <v>0</v>
      </c>
      <c r="BU210" s="24"/>
      <c r="BV210" s="24"/>
      <c r="BW210" s="24"/>
      <c r="BX210" s="24"/>
      <c r="BY210" s="24"/>
      <c r="BZ210" s="24"/>
      <c r="CA210" s="24">
        <f t="shared" si="89"/>
        <v>0</v>
      </c>
      <c r="CB210" s="24">
        <f t="shared" si="90"/>
        <v>0</v>
      </c>
      <c r="CC210" s="24"/>
      <c r="CE210" s="24">
        <f t="shared" si="91"/>
        <v>0</v>
      </c>
      <c r="CG210" s="24">
        <f t="shared" si="92"/>
        <v>0</v>
      </c>
      <c r="CI210" s="24">
        <f t="shared" si="93"/>
        <v>0</v>
      </c>
      <c r="CK210" s="24">
        <f t="shared" si="94"/>
        <v>0</v>
      </c>
      <c r="CM210" s="24">
        <f t="shared" si="95"/>
        <v>0</v>
      </c>
      <c r="CO210" s="24">
        <f t="shared" si="96"/>
        <v>0</v>
      </c>
      <c r="CQ210" s="24">
        <f t="shared" si="97"/>
        <v>0</v>
      </c>
      <c r="CS210" s="24">
        <f t="shared" si="98"/>
        <v>0</v>
      </c>
    </row>
    <row r="211" spans="9:97">
      <c r="I211" s="24">
        <f t="shared" si="78"/>
        <v>0</v>
      </c>
      <c r="J211" s="24">
        <f t="shared" si="76"/>
        <v>0</v>
      </c>
      <c r="M211" s="24"/>
      <c r="N211" s="24"/>
      <c r="O211" s="24"/>
      <c r="P211" s="24"/>
      <c r="Q211" s="24"/>
      <c r="R211" s="24"/>
      <c r="S211" s="24">
        <f t="shared" si="79"/>
        <v>0</v>
      </c>
      <c r="T211" s="24">
        <f t="shared" si="77"/>
        <v>0</v>
      </c>
      <c r="W211" s="24"/>
      <c r="X211" s="24"/>
      <c r="Y211" s="24"/>
      <c r="Z211" s="24"/>
      <c r="AA211" s="24"/>
      <c r="AB211" s="24"/>
      <c r="AC211" s="24">
        <f t="shared" si="80"/>
        <v>0</v>
      </c>
      <c r="AD211" s="24">
        <f t="shared" si="81"/>
        <v>0</v>
      </c>
      <c r="AG211" s="24"/>
      <c r="AH211" s="24"/>
      <c r="AI211" s="24"/>
      <c r="AJ211" s="24"/>
      <c r="AK211" s="24"/>
      <c r="AL211" s="24"/>
      <c r="AM211" s="24">
        <f t="shared" si="82"/>
        <v>0</v>
      </c>
      <c r="AN211" s="24">
        <f t="shared" si="75"/>
        <v>0</v>
      </c>
      <c r="AQ211" s="24"/>
      <c r="AR211" s="24"/>
      <c r="AS211" s="24"/>
      <c r="AT211" s="24"/>
      <c r="AU211" s="24"/>
      <c r="AV211" s="24"/>
      <c r="AW211" s="24">
        <f t="shared" si="83"/>
        <v>0</v>
      </c>
      <c r="AX211" s="24">
        <f t="shared" si="84"/>
        <v>0</v>
      </c>
      <c r="BA211" s="24"/>
      <c r="BB211" s="24"/>
      <c r="BC211" s="24"/>
      <c r="BD211" s="24"/>
      <c r="BE211" s="24"/>
      <c r="BF211" s="24"/>
      <c r="BG211" s="24">
        <f t="shared" si="85"/>
        <v>0</v>
      </c>
      <c r="BH211" s="24">
        <f t="shared" si="86"/>
        <v>0</v>
      </c>
      <c r="BK211" s="24"/>
      <c r="BL211" s="24"/>
      <c r="BM211" s="24"/>
      <c r="BN211" s="24"/>
      <c r="BO211" s="24"/>
      <c r="BP211" s="24"/>
      <c r="BQ211" s="24">
        <f t="shared" si="87"/>
        <v>0</v>
      </c>
      <c r="BR211" s="24">
        <f t="shared" si="88"/>
        <v>0</v>
      </c>
      <c r="BU211" s="24"/>
      <c r="BV211" s="24"/>
      <c r="BW211" s="24"/>
      <c r="BX211" s="24"/>
      <c r="BY211" s="24"/>
      <c r="BZ211" s="24"/>
      <c r="CA211" s="24">
        <f t="shared" si="89"/>
        <v>0</v>
      </c>
      <c r="CB211" s="24">
        <f t="shared" si="90"/>
        <v>0</v>
      </c>
      <c r="CC211" s="24"/>
      <c r="CE211" s="24">
        <f t="shared" si="91"/>
        <v>0</v>
      </c>
      <c r="CG211" s="24">
        <f t="shared" si="92"/>
        <v>0</v>
      </c>
      <c r="CI211" s="24">
        <f t="shared" si="93"/>
        <v>0</v>
      </c>
      <c r="CK211" s="24">
        <f t="shared" si="94"/>
        <v>0</v>
      </c>
      <c r="CM211" s="24">
        <f t="shared" si="95"/>
        <v>0</v>
      </c>
      <c r="CO211" s="24">
        <f t="shared" si="96"/>
        <v>0</v>
      </c>
      <c r="CQ211" s="24">
        <f t="shared" si="97"/>
        <v>0</v>
      </c>
      <c r="CS211" s="24">
        <f t="shared" si="98"/>
        <v>0</v>
      </c>
    </row>
    <row r="212" spans="9:97">
      <c r="I212" s="24">
        <f t="shared" si="78"/>
        <v>0</v>
      </c>
      <c r="J212" s="24">
        <f t="shared" si="76"/>
        <v>0</v>
      </c>
      <c r="M212" s="24"/>
      <c r="N212" s="24"/>
      <c r="O212" s="24"/>
      <c r="P212" s="24"/>
      <c r="Q212" s="24"/>
      <c r="R212" s="24"/>
      <c r="S212" s="24">
        <f t="shared" si="79"/>
        <v>0</v>
      </c>
      <c r="T212" s="24">
        <f t="shared" si="77"/>
        <v>0</v>
      </c>
      <c r="W212" s="24"/>
      <c r="X212" s="24"/>
      <c r="Y212" s="24"/>
      <c r="Z212" s="24"/>
      <c r="AA212" s="24"/>
      <c r="AB212" s="24"/>
      <c r="AC212" s="24">
        <f t="shared" si="80"/>
        <v>0</v>
      </c>
      <c r="AD212" s="24">
        <f t="shared" si="81"/>
        <v>0</v>
      </c>
      <c r="AG212" s="24"/>
      <c r="AH212" s="24"/>
      <c r="AI212" s="24"/>
      <c r="AJ212" s="24"/>
      <c r="AK212" s="24"/>
      <c r="AL212" s="24"/>
      <c r="AM212" s="24">
        <f t="shared" si="82"/>
        <v>0</v>
      </c>
      <c r="AN212" s="24">
        <f t="shared" si="75"/>
        <v>0</v>
      </c>
      <c r="AQ212" s="24"/>
      <c r="AR212" s="24"/>
      <c r="AS212" s="24"/>
      <c r="AT212" s="24"/>
      <c r="AU212" s="24"/>
      <c r="AV212" s="24"/>
      <c r="AW212" s="24">
        <f t="shared" si="83"/>
        <v>0</v>
      </c>
      <c r="AX212" s="24">
        <f t="shared" si="84"/>
        <v>0</v>
      </c>
      <c r="BA212" s="24"/>
      <c r="BB212" s="24"/>
      <c r="BC212" s="24"/>
      <c r="BD212" s="24"/>
      <c r="BE212" s="24"/>
      <c r="BF212" s="24"/>
      <c r="BG212" s="24">
        <f t="shared" si="85"/>
        <v>0</v>
      </c>
      <c r="BH212" s="24">
        <f t="shared" si="86"/>
        <v>0</v>
      </c>
      <c r="BK212" s="24"/>
      <c r="BL212" s="24"/>
      <c r="BM212" s="24"/>
      <c r="BN212" s="24"/>
      <c r="BO212" s="24"/>
      <c r="BP212" s="24"/>
      <c r="BQ212" s="24">
        <f t="shared" si="87"/>
        <v>0</v>
      </c>
      <c r="BR212" s="24">
        <f t="shared" si="88"/>
        <v>0</v>
      </c>
      <c r="BU212" s="24"/>
      <c r="BV212" s="24"/>
      <c r="BW212" s="24"/>
      <c r="BX212" s="24"/>
      <c r="BY212" s="24"/>
      <c r="BZ212" s="24"/>
      <c r="CA212" s="24">
        <f t="shared" si="89"/>
        <v>0</v>
      </c>
      <c r="CB212" s="24">
        <f t="shared" si="90"/>
        <v>0</v>
      </c>
      <c r="CC212" s="24"/>
      <c r="CE212" s="24">
        <f t="shared" si="91"/>
        <v>0</v>
      </c>
      <c r="CG212" s="24">
        <f t="shared" si="92"/>
        <v>0</v>
      </c>
      <c r="CI212" s="24">
        <f t="shared" si="93"/>
        <v>0</v>
      </c>
      <c r="CK212" s="24">
        <f t="shared" si="94"/>
        <v>0</v>
      </c>
      <c r="CM212" s="24">
        <f t="shared" si="95"/>
        <v>0</v>
      </c>
      <c r="CO212" s="24">
        <f t="shared" si="96"/>
        <v>0</v>
      </c>
      <c r="CQ212" s="24">
        <f t="shared" si="97"/>
        <v>0</v>
      </c>
      <c r="CS212" s="24">
        <f t="shared" si="98"/>
        <v>0</v>
      </c>
    </row>
    <row r="213" spans="9:97">
      <c r="I213" s="24">
        <f t="shared" si="78"/>
        <v>0</v>
      </c>
      <c r="J213" s="24">
        <f t="shared" si="76"/>
        <v>0</v>
      </c>
      <c r="M213" s="24"/>
      <c r="N213" s="24"/>
      <c r="O213" s="24"/>
      <c r="P213" s="24"/>
      <c r="Q213" s="24"/>
      <c r="R213" s="24"/>
      <c r="S213" s="24">
        <f t="shared" si="79"/>
        <v>0</v>
      </c>
      <c r="T213" s="24">
        <f t="shared" si="77"/>
        <v>0</v>
      </c>
      <c r="W213" s="24"/>
      <c r="X213" s="24"/>
      <c r="Y213" s="24"/>
      <c r="Z213" s="24"/>
      <c r="AA213" s="24"/>
      <c r="AB213" s="24"/>
      <c r="AC213" s="24">
        <f t="shared" si="80"/>
        <v>0</v>
      </c>
      <c r="AD213" s="24">
        <f t="shared" si="81"/>
        <v>0</v>
      </c>
      <c r="AG213" s="24"/>
      <c r="AH213" s="24"/>
      <c r="AI213" s="24"/>
      <c r="AJ213" s="24"/>
      <c r="AK213" s="24"/>
      <c r="AL213" s="24"/>
      <c r="AM213" s="24">
        <f t="shared" si="82"/>
        <v>0</v>
      </c>
      <c r="AN213" s="24">
        <f t="shared" si="75"/>
        <v>0</v>
      </c>
      <c r="AQ213" s="24"/>
      <c r="AR213" s="24"/>
      <c r="AS213" s="24"/>
      <c r="AT213" s="24"/>
      <c r="AU213" s="24"/>
      <c r="AV213" s="24"/>
      <c r="AW213" s="24">
        <f t="shared" si="83"/>
        <v>0</v>
      </c>
      <c r="AX213" s="24">
        <f t="shared" si="84"/>
        <v>0</v>
      </c>
      <c r="BA213" s="24"/>
      <c r="BB213" s="24"/>
      <c r="BC213" s="24"/>
      <c r="BD213" s="24"/>
      <c r="BE213" s="24"/>
      <c r="BF213" s="24"/>
      <c r="BG213" s="24">
        <f t="shared" si="85"/>
        <v>0</v>
      </c>
      <c r="BH213" s="24">
        <f t="shared" si="86"/>
        <v>0</v>
      </c>
      <c r="BK213" s="24"/>
      <c r="BL213" s="24"/>
      <c r="BM213" s="24"/>
      <c r="BN213" s="24"/>
      <c r="BO213" s="24"/>
      <c r="BP213" s="24"/>
      <c r="BQ213" s="24">
        <f t="shared" si="87"/>
        <v>0</v>
      </c>
      <c r="BR213" s="24">
        <f t="shared" si="88"/>
        <v>0</v>
      </c>
      <c r="BU213" s="24"/>
      <c r="BV213" s="24"/>
      <c r="BW213" s="24"/>
      <c r="BX213" s="24"/>
      <c r="BY213" s="24"/>
      <c r="BZ213" s="24"/>
      <c r="CA213" s="24">
        <f t="shared" si="89"/>
        <v>0</v>
      </c>
      <c r="CB213" s="24">
        <f t="shared" si="90"/>
        <v>0</v>
      </c>
      <c r="CC213" s="24"/>
      <c r="CE213" s="24">
        <f t="shared" si="91"/>
        <v>0</v>
      </c>
      <c r="CG213" s="24">
        <f t="shared" si="92"/>
        <v>0</v>
      </c>
      <c r="CI213" s="24">
        <f t="shared" si="93"/>
        <v>0</v>
      </c>
      <c r="CK213" s="24">
        <f t="shared" si="94"/>
        <v>0</v>
      </c>
      <c r="CM213" s="24">
        <f t="shared" si="95"/>
        <v>0</v>
      </c>
      <c r="CO213" s="24">
        <f t="shared" si="96"/>
        <v>0</v>
      </c>
      <c r="CQ213" s="24">
        <f t="shared" si="97"/>
        <v>0</v>
      </c>
      <c r="CS213" s="24">
        <f t="shared" si="98"/>
        <v>0</v>
      </c>
    </row>
    <row r="214" spans="9:97">
      <c r="I214" s="24">
        <f t="shared" si="78"/>
        <v>0</v>
      </c>
      <c r="J214" s="24">
        <f t="shared" si="76"/>
        <v>0</v>
      </c>
      <c r="M214" s="24"/>
      <c r="N214" s="24"/>
      <c r="O214" s="24"/>
      <c r="P214" s="24"/>
      <c r="Q214" s="24"/>
      <c r="R214" s="24"/>
      <c r="S214" s="24">
        <f t="shared" si="79"/>
        <v>0</v>
      </c>
      <c r="T214" s="24">
        <f t="shared" si="77"/>
        <v>0</v>
      </c>
      <c r="W214" s="24"/>
      <c r="X214" s="24"/>
      <c r="Y214" s="24"/>
      <c r="Z214" s="24"/>
      <c r="AA214" s="24"/>
      <c r="AB214" s="24"/>
      <c r="AC214" s="24">
        <f t="shared" si="80"/>
        <v>0</v>
      </c>
      <c r="AD214" s="24">
        <f t="shared" si="81"/>
        <v>0</v>
      </c>
      <c r="AG214" s="24"/>
      <c r="AH214" s="24"/>
      <c r="AI214" s="24"/>
      <c r="AJ214" s="24"/>
      <c r="AK214" s="24"/>
      <c r="AL214" s="24"/>
      <c r="AM214" s="24">
        <f t="shared" si="82"/>
        <v>0</v>
      </c>
      <c r="AN214" s="24">
        <f t="shared" si="75"/>
        <v>0</v>
      </c>
      <c r="AQ214" s="24"/>
      <c r="AR214" s="24"/>
      <c r="AS214" s="24"/>
      <c r="AT214" s="24"/>
      <c r="AU214" s="24"/>
      <c r="AV214" s="24"/>
      <c r="AW214" s="24">
        <f t="shared" si="83"/>
        <v>0</v>
      </c>
      <c r="AX214" s="24">
        <f t="shared" si="84"/>
        <v>0</v>
      </c>
      <c r="BA214" s="24"/>
      <c r="BB214" s="24"/>
      <c r="BC214" s="24"/>
      <c r="BD214" s="24"/>
      <c r="BE214" s="24"/>
      <c r="BF214" s="24"/>
      <c r="BG214" s="24">
        <f t="shared" si="85"/>
        <v>0</v>
      </c>
      <c r="BH214" s="24">
        <f t="shared" si="86"/>
        <v>0</v>
      </c>
      <c r="BK214" s="24"/>
      <c r="BL214" s="24"/>
      <c r="BM214" s="24"/>
      <c r="BN214" s="24"/>
      <c r="BO214" s="24"/>
      <c r="BP214" s="24"/>
      <c r="BQ214" s="24">
        <f t="shared" si="87"/>
        <v>0</v>
      </c>
      <c r="BR214" s="24">
        <f t="shared" si="88"/>
        <v>0</v>
      </c>
      <c r="BU214" s="24"/>
      <c r="BV214" s="24"/>
      <c r="BW214" s="24"/>
      <c r="BX214" s="24"/>
      <c r="BY214" s="24"/>
      <c r="BZ214" s="24"/>
      <c r="CA214" s="24">
        <f t="shared" si="89"/>
        <v>0</v>
      </c>
      <c r="CB214" s="24">
        <f t="shared" si="90"/>
        <v>0</v>
      </c>
      <c r="CC214" s="24"/>
      <c r="CE214" s="24">
        <f t="shared" si="91"/>
        <v>0</v>
      </c>
      <c r="CG214" s="24">
        <f t="shared" si="92"/>
        <v>0</v>
      </c>
      <c r="CI214" s="24">
        <f t="shared" si="93"/>
        <v>0</v>
      </c>
      <c r="CK214" s="24">
        <f t="shared" si="94"/>
        <v>0</v>
      </c>
      <c r="CM214" s="24">
        <f t="shared" si="95"/>
        <v>0</v>
      </c>
      <c r="CO214" s="24">
        <f t="shared" si="96"/>
        <v>0</v>
      </c>
      <c r="CQ214" s="24">
        <f t="shared" si="97"/>
        <v>0</v>
      </c>
      <c r="CS214" s="24">
        <f t="shared" si="98"/>
        <v>0</v>
      </c>
    </row>
    <row r="215" spans="9:97">
      <c r="I215" s="24">
        <f t="shared" si="78"/>
        <v>0</v>
      </c>
      <c r="J215" s="24">
        <f t="shared" si="76"/>
        <v>0</v>
      </c>
      <c r="M215" s="24"/>
      <c r="N215" s="24"/>
      <c r="O215" s="24"/>
      <c r="P215" s="24"/>
      <c r="Q215" s="24"/>
      <c r="R215" s="24"/>
      <c r="S215" s="24">
        <f t="shared" si="79"/>
        <v>0</v>
      </c>
      <c r="T215" s="24">
        <f t="shared" si="77"/>
        <v>0</v>
      </c>
      <c r="W215" s="24"/>
      <c r="X215" s="24"/>
      <c r="Y215" s="24"/>
      <c r="Z215" s="24"/>
      <c r="AA215" s="24"/>
      <c r="AB215" s="24"/>
      <c r="AC215" s="24">
        <f t="shared" si="80"/>
        <v>0</v>
      </c>
      <c r="AD215" s="24">
        <f t="shared" si="81"/>
        <v>0</v>
      </c>
      <c r="AG215" s="24"/>
      <c r="AH215" s="24"/>
      <c r="AI215" s="24"/>
      <c r="AJ215" s="24"/>
      <c r="AK215" s="24"/>
      <c r="AL215" s="24"/>
      <c r="AM215" s="24">
        <f t="shared" si="82"/>
        <v>0</v>
      </c>
      <c r="AN215" s="24">
        <f t="shared" si="75"/>
        <v>0</v>
      </c>
      <c r="AQ215" s="24"/>
      <c r="AR215" s="24"/>
      <c r="AS215" s="24"/>
      <c r="AT215" s="24"/>
      <c r="AU215" s="24"/>
      <c r="AV215" s="24"/>
      <c r="AW215" s="24">
        <f t="shared" si="83"/>
        <v>0</v>
      </c>
      <c r="AX215" s="24">
        <f t="shared" si="84"/>
        <v>0</v>
      </c>
      <c r="BA215" s="24"/>
      <c r="BB215" s="24"/>
      <c r="BC215" s="24"/>
      <c r="BD215" s="24"/>
      <c r="BE215" s="24"/>
      <c r="BF215" s="24"/>
      <c r="BG215" s="24">
        <f t="shared" si="85"/>
        <v>0</v>
      </c>
      <c r="BH215" s="24">
        <f t="shared" si="86"/>
        <v>0</v>
      </c>
      <c r="BK215" s="24"/>
      <c r="BL215" s="24"/>
      <c r="BM215" s="24"/>
      <c r="BN215" s="24"/>
      <c r="BO215" s="24"/>
      <c r="BP215" s="24"/>
      <c r="BQ215" s="24">
        <f t="shared" si="87"/>
        <v>0</v>
      </c>
      <c r="BR215" s="24">
        <f t="shared" si="88"/>
        <v>0</v>
      </c>
      <c r="BU215" s="24"/>
      <c r="BV215" s="24"/>
      <c r="BW215" s="24"/>
      <c r="BX215" s="24"/>
      <c r="BY215" s="24"/>
      <c r="BZ215" s="24"/>
      <c r="CA215" s="24">
        <f t="shared" si="89"/>
        <v>0</v>
      </c>
      <c r="CB215" s="24">
        <f t="shared" si="90"/>
        <v>0</v>
      </c>
      <c r="CC215" s="24"/>
      <c r="CE215" s="24">
        <f t="shared" si="91"/>
        <v>0</v>
      </c>
      <c r="CG215" s="24">
        <f t="shared" si="92"/>
        <v>0</v>
      </c>
      <c r="CI215" s="24">
        <f t="shared" si="93"/>
        <v>0</v>
      </c>
      <c r="CK215" s="24">
        <f t="shared" si="94"/>
        <v>0</v>
      </c>
      <c r="CM215" s="24">
        <f t="shared" si="95"/>
        <v>0</v>
      </c>
      <c r="CO215" s="24">
        <f t="shared" si="96"/>
        <v>0</v>
      </c>
      <c r="CQ215" s="24">
        <f t="shared" si="97"/>
        <v>0</v>
      </c>
      <c r="CS215" s="24">
        <f t="shared" si="98"/>
        <v>0</v>
      </c>
    </row>
    <row r="216" spans="9:97">
      <c r="I216" s="24">
        <f t="shared" si="78"/>
        <v>0</v>
      </c>
      <c r="J216" s="24">
        <f t="shared" si="76"/>
        <v>0</v>
      </c>
      <c r="M216" s="24"/>
      <c r="N216" s="24"/>
      <c r="O216" s="24"/>
      <c r="P216" s="24"/>
      <c r="Q216" s="24"/>
      <c r="R216" s="24"/>
      <c r="S216" s="24">
        <f t="shared" si="79"/>
        <v>0</v>
      </c>
      <c r="T216" s="24">
        <f t="shared" si="77"/>
        <v>0</v>
      </c>
      <c r="W216" s="24"/>
      <c r="X216" s="24"/>
      <c r="Y216" s="24"/>
      <c r="Z216" s="24"/>
      <c r="AA216" s="24"/>
      <c r="AB216" s="24"/>
      <c r="AC216" s="24">
        <f t="shared" si="80"/>
        <v>0</v>
      </c>
      <c r="AD216" s="24">
        <f t="shared" si="81"/>
        <v>0</v>
      </c>
      <c r="AG216" s="24"/>
      <c r="AH216" s="24"/>
      <c r="AI216" s="24"/>
      <c r="AJ216" s="24"/>
      <c r="AK216" s="24"/>
      <c r="AL216" s="24"/>
      <c r="AM216" s="24">
        <f t="shared" si="82"/>
        <v>0</v>
      </c>
      <c r="AN216" s="24">
        <f t="shared" si="75"/>
        <v>0</v>
      </c>
      <c r="AQ216" s="24"/>
      <c r="AR216" s="24"/>
      <c r="AS216" s="24"/>
      <c r="AT216" s="24"/>
      <c r="AU216" s="24"/>
      <c r="AV216" s="24"/>
      <c r="AW216" s="24">
        <f t="shared" si="83"/>
        <v>0</v>
      </c>
      <c r="AX216" s="24">
        <f t="shared" si="84"/>
        <v>0</v>
      </c>
      <c r="BA216" s="24"/>
      <c r="BB216" s="24"/>
      <c r="BC216" s="24"/>
      <c r="BD216" s="24"/>
      <c r="BE216" s="24"/>
      <c r="BF216" s="24"/>
      <c r="BG216" s="24">
        <f t="shared" si="85"/>
        <v>0</v>
      </c>
      <c r="BH216" s="24">
        <f t="shared" si="86"/>
        <v>0</v>
      </c>
      <c r="BK216" s="24"/>
      <c r="BL216" s="24"/>
      <c r="BM216" s="24"/>
      <c r="BN216" s="24"/>
      <c r="BO216" s="24"/>
      <c r="BP216" s="24"/>
      <c r="BQ216" s="24">
        <f t="shared" si="87"/>
        <v>0</v>
      </c>
      <c r="BR216" s="24">
        <f t="shared" si="88"/>
        <v>0</v>
      </c>
      <c r="BU216" s="24"/>
      <c r="BV216" s="24"/>
      <c r="BW216" s="24"/>
      <c r="BX216" s="24"/>
      <c r="BY216" s="24"/>
      <c r="BZ216" s="24"/>
      <c r="CA216" s="24">
        <f t="shared" si="89"/>
        <v>0</v>
      </c>
      <c r="CB216" s="24">
        <f t="shared" si="90"/>
        <v>0</v>
      </c>
      <c r="CC216" s="24"/>
      <c r="CE216" s="24">
        <f t="shared" si="91"/>
        <v>0</v>
      </c>
      <c r="CG216" s="24">
        <f t="shared" si="92"/>
        <v>0</v>
      </c>
      <c r="CI216" s="24">
        <f t="shared" si="93"/>
        <v>0</v>
      </c>
      <c r="CK216" s="24">
        <f t="shared" si="94"/>
        <v>0</v>
      </c>
      <c r="CM216" s="24">
        <f t="shared" si="95"/>
        <v>0</v>
      </c>
      <c r="CO216" s="24">
        <f t="shared" si="96"/>
        <v>0</v>
      </c>
      <c r="CQ216" s="24">
        <f t="shared" si="97"/>
        <v>0</v>
      </c>
      <c r="CS216" s="24">
        <f t="shared" si="98"/>
        <v>0</v>
      </c>
    </row>
    <row r="217" spans="9:97">
      <c r="I217" s="24">
        <f t="shared" si="78"/>
        <v>0</v>
      </c>
      <c r="J217" s="24">
        <f t="shared" si="76"/>
        <v>0</v>
      </c>
      <c r="M217" s="24"/>
      <c r="N217" s="24"/>
      <c r="O217" s="24"/>
      <c r="P217" s="24"/>
      <c r="Q217" s="24"/>
      <c r="R217" s="24"/>
      <c r="S217" s="24">
        <f t="shared" si="79"/>
        <v>0</v>
      </c>
      <c r="T217" s="24">
        <f t="shared" si="77"/>
        <v>0</v>
      </c>
      <c r="W217" s="24"/>
      <c r="X217" s="24"/>
      <c r="Y217" s="24"/>
      <c r="Z217" s="24"/>
      <c r="AA217" s="24"/>
      <c r="AB217" s="24"/>
      <c r="AC217" s="24">
        <f t="shared" si="80"/>
        <v>0</v>
      </c>
      <c r="AD217" s="24">
        <f t="shared" si="81"/>
        <v>0</v>
      </c>
      <c r="AG217" s="24"/>
      <c r="AH217" s="24"/>
      <c r="AI217" s="24"/>
      <c r="AJ217" s="24"/>
      <c r="AK217" s="24"/>
      <c r="AL217" s="24"/>
      <c r="AM217" s="24">
        <f t="shared" si="82"/>
        <v>0</v>
      </c>
      <c r="AN217" s="24">
        <f t="shared" si="75"/>
        <v>0</v>
      </c>
      <c r="AQ217" s="24"/>
      <c r="AR217" s="24"/>
      <c r="AS217" s="24"/>
      <c r="AT217" s="24"/>
      <c r="AU217" s="24"/>
      <c r="AV217" s="24"/>
      <c r="AW217" s="24">
        <f t="shared" si="83"/>
        <v>0</v>
      </c>
      <c r="AX217" s="24">
        <f t="shared" si="84"/>
        <v>0</v>
      </c>
      <c r="BA217" s="24"/>
      <c r="BB217" s="24"/>
      <c r="BC217" s="24"/>
      <c r="BD217" s="24"/>
      <c r="BE217" s="24"/>
      <c r="BF217" s="24"/>
      <c r="BG217" s="24">
        <f t="shared" si="85"/>
        <v>0</v>
      </c>
      <c r="BH217" s="24">
        <f t="shared" si="86"/>
        <v>0</v>
      </c>
      <c r="BK217" s="24"/>
      <c r="BL217" s="24"/>
      <c r="BM217" s="24"/>
      <c r="BN217" s="24"/>
      <c r="BO217" s="24"/>
      <c r="BP217" s="24"/>
      <c r="BQ217" s="24">
        <f t="shared" si="87"/>
        <v>0</v>
      </c>
      <c r="BR217" s="24">
        <f t="shared" si="88"/>
        <v>0</v>
      </c>
      <c r="BU217" s="24"/>
      <c r="BV217" s="24"/>
      <c r="BW217" s="24"/>
      <c r="BX217" s="24"/>
      <c r="BY217" s="24"/>
      <c r="BZ217" s="24"/>
      <c r="CA217" s="24">
        <f t="shared" si="89"/>
        <v>0</v>
      </c>
      <c r="CB217" s="24">
        <f t="shared" si="90"/>
        <v>0</v>
      </c>
      <c r="CC217" s="24"/>
      <c r="CE217" s="24">
        <f t="shared" si="91"/>
        <v>0</v>
      </c>
      <c r="CG217" s="24">
        <f t="shared" si="92"/>
        <v>0</v>
      </c>
      <c r="CI217" s="24">
        <f t="shared" si="93"/>
        <v>0</v>
      </c>
      <c r="CK217" s="24">
        <f t="shared" si="94"/>
        <v>0</v>
      </c>
      <c r="CM217" s="24">
        <f t="shared" si="95"/>
        <v>0</v>
      </c>
      <c r="CO217" s="24">
        <f t="shared" si="96"/>
        <v>0</v>
      </c>
      <c r="CQ217" s="24">
        <f t="shared" si="97"/>
        <v>0</v>
      </c>
      <c r="CS217" s="24">
        <f t="shared" si="98"/>
        <v>0</v>
      </c>
    </row>
    <row r="218" spans="9:97">
      <c r="I218" s="24">
        <f t="shared" si="78"/>
        <v>0</v>
      </c>
      <c r="J218" s="24">
        <f t="shared" si="76"/>
        <v>0</v>
      </c>
      <c r="M218" s="24"/>
      <c r="N218" s="24"/>
      <c r="O218" s="24"/>
      <c r="P218" s="24"/>
      <c r="Q218" s="24"/>
      <c r="R218" s="24"/>
      <c r="S218" s="24">
        <f t="shared" si="79"/>
        <v>0</v>
      </c>
      <c r="T218" s="24">
        <f t="shared" si="77"/>
        <v>0</v>
      </c>
      <c r="W218" s="24"/>
      <c r="X218" s="24"/>
      <c r="Y218" s="24"/>
      <c r="Z218" s="24"/>
      <c r="AA218" s="24"/>
      <c r="AB218" s="24"/>
      <c r="AC218" s="24">
        <f t="shared" si="80"/>
        <v>0</v>
      </c>
      <c r="AD218" s="24">
        <f t="shared" si="81"/>
        <v>0</v>
      </c>
      <c r="AG218" s="24"/>
      <c r="AH218" s="24"/>
      <c r="AI218" s="24"/>
      <c r="AJ218" s="24"/>
      <c r="AK218" s="24"/>
      <c r="AL218" s="24"/>
      <c r="AM218" s="24">
        <f t="shared" si="82"/>
        <v>0</v>
      </c>
      <c r="AN218" s="24">
        <f t="shared" ref="AN218:AN281" si="99">IF(AJ218&lt;AG218-AH218,AG218-AH218-AJ218,0)</f>
        <v>0</v>
      </c>
      <c r="AQ218" s="24"/>
      <c r="AR218" s="24"/>
      <c r="AS218" s="24"/>
      <c r="AT218" s="24"/>
      <c r="AU218" s="24"/>
      <c r="AV218" s="24"/>
      <c r="AW218" s="24">
        <f t="shared" si="83"/>
        <v>0</v>
      </c>
      <c r="AX218" s="24">
        <f t="shared" si="84"/>
        <v>0</v>
      </c>
      <c r="BA218" s="24"/>
      <c r="BB218" s="24"/>
      <c r="BC218" s="24"/>
      <c r="BD218" s="24"/>
      <c r="BE218" s="24"/>
      <c r="BF218" s="24"/>
      <c r="BG218" s="24">
        <f t="shared" si="85"/>
        <v>0</v>
      </c>
      <c r="BH218" s="24">
        <f t="shared" si="86"/>
        <v>0</v>
      </c>
      <c r="BK218" s="24"/>
      <c r="BL218" s="24"/>
      <c r="BM218" s="24"/>
      <c r="BN218" s="24"/>
      <c r="BO218" s="24"/>
      <c r="BP218" s="24"/>
      <c r="BQ218" s="24">
        <f t="shared" si="87"/>
        <v>0</v>
      </c>
      <c r="BR218" s="24">
        <f t="shared" si="88"/>
        <v>0</v>
      </c>
      <c r="BU218" s="24"/>
      <c r="BV218" s="24"/>
      <c r="BW218" s="24"/>
      <c r="BX218" s="24"/>
      <c r="BY218" s="24"/>
      <c r="BZ218" s="24"/>
      <c r="CA218" s="24">
        <f t="shared" si="89"/>
        <v>0</v>
      </c>
      <c r="CB218" s="24">
        <f t="shared" si="90"/>
        <v>0</v>
      </c>
      <c r="CC218" s="24"/>
      <c r="CE218" s="24">
        <f t="shared" si="91"/>
        <v>0</v>
      </c>
      <c r="CG218" s="24">
        <f t="shared" si="92"/>
        <v>0</v>
      </c>
      <c r="CI218" s="24">
        <f t="shared" si="93"/>
        <v>0</v>
      </c>
      <c r="CK218" s="24">
        <f t="shared" si="94"/>
        <v>0</v>
      </c>
      <c r="CM218" s="24">
        <f t="shared" si="95"/>
        <v>0</v>
      </c>
      <c r="CO218" s="24">
        <f t="shared" si="96"/>
        <v>0</v>
      </c>
      <c r="CQ218" s="24">
        <f t="shared" si="97"/>
        <v>0</v>
      </c>
      <c r="CS218" s="24">
        <f t="shared" si="98"/>
        <v>0</v>
      </c>
    </row>
    <row r="219" spans="9:97">
      <c r="I219" s="24">
        <f t="shared" si="78"/>
        <v>0</v>
      </c>
      <c r="J219" s="24">
        <f t="shared" si="76"/>
        <v>0</v>
      </c>
      <c r="M219" s="24"/>
      <c r="N219" s="24"/>
      <c r="O219" s="24"/>
      <c r="P219" s="24"/>
      <c r="Q219" s="24"/>
      <c r="R219" s="24"/>
      <c r="S219" s="24">
        <f t="shared" si="79"/>
        <v>0</v>
      </c>
      <c r="T219" s="24">
        <f t="shared" si="77"/>
        <v>0</v>
      </c>
      <c r="W219" s="24"/>
      <c r="X219" s="24"/>
      <c r="Y219" s="24"/>
      <c r="Z219" s="24"/>
      <c r="AA219" s="24"/>
      <c r="AB219" s="24"/>
      <c r="AC219" s="24">
        <f t="shared" si="80"/>
        <v>0</v>
      </c>
      <c r="AD219" s="24">
        <f t="shared" si="81"/>
        <v>0</v>
      </c>
      <c r="AG219" s="24"/>
      <c r="AH219" s="24"/>
      <c r="AI219" s="24"/>
      <c r="AJ219" s="24"/>
      <c r="AK219" s="24"/>
      <c r="AL219" s="24"/>
      <c r="AM219" s="24">
        <f t="shared" si="82"/>
        <v>0</v>
      </c>
      <c r="AN219" s="24">
        <f t="shared" si="99"/>
        <v>0</v>
      </c>
      <c r="AQ219" s="24"/>
      <c r="AR219" s="24"/>
      <c r="AS219" s="24"/>
      <c r="AT219" s="24"/>
      <c r="AU219" s="24"/>
      <c r="AV219" s="24"/>
      <c r="AW219" s="24">
        <f t="shared" si="83"/>
        <v>0</v>
      </c>
      <c r="AX219" s="24">
        <f t="shared" si="84"/>
        <v>0</v>
      </c>
      <c r="BA219" s="24"/>
      <c r="BB219" s="24"/>
      <c r="BC219" s="24"/>
      <c r="BD219" s="24"/>
      <c r="BE219" s="24"/>
      <c r="BF219" s="24"/>
      <c r="BG219" s="24">
        <f t="shared" si="85"/>
        <v>0</v>
      </c>
      <c r="BH219" s="24">
        <f t="shared" si="86"/>
        <v>0</v>
      </c>
      <c r="BK219" s="24"/>
      <c r="BL219" s="24"/>
      <c r="BM219" s="24"/>
      <c r="BN219" s="24"/>
      <c r="BO219" s="24"/>
      <c r="BP219" s="24"/>
      <c r="BQ219" s="24">
        <f t="shared" si="87"/>
        <v>0</v>
      </c>
      <c r="BR219" s="24">
        <f t="shared" si="88"/>
        <v>0</v>
      </c>
      <c r="BU219" s="24"/>
      <c r="BV219" s="24"/>
      <c r="BW219" s="24"/>
      <c r="BX219" s="24"/>
      <c r="BY219" s="24"/>
      <c r="BZ219" s="24"/>
      <c r="CA219" s="24">
        <f t="shared" si="89"/>
        <v>0</v>
      </c>
      <c r="CB219" s="24">
        <f t="shared" si="90"/>
        <v>0</v>
      </c>
      <c r="CC219" s="24"/>
      <c r="CE219" s="24">
        <f t="shared" si="91"/>
        <v>0</v>
      </c>
      <c r="CG219" s="24">
        <f t="shared" si="92"/>
        <v>0</v>
      </c>
      <c r="CI219" s="24">
        <f t="shared" si="93"/>
        <v>0</v>
      </c>
      <c r="CK219" s="24">
        <f t="shared" si="94"/>
        <v>0</v>
      </c>
      <c r="CM219" s="24">
        <f t="shared" si="95"/>
        <v>0</v>
      </c>
      <c r="CO219" s="24">
        <f t="shared" si="96"/>
        <v>0</v>
      </c>
      <c r="CQ219" s="24">
        <f t="shared" si="97"/>
        <v>0</v>
      </c>
      <c r="CS219" s="24">
        <f t="shared" si="98"/>
        <v>0</v>
      </c>
    </row>
    <row r="220" spans="9:97">
      <c r="I220" s="24">
        <f t="shared" si="78"/>
        <v>0</v>
      </c>
      <c r="J220" s="24">
        <f t="shared" si="76"/>
        <v>0</v>
      </c>
      <c r="M220" s="24"/>
      <c r="N220" s="24"/>
      <c r="O220" s="24"/>
      <c r="P220" s="24"/>
      <c r="Q220" s="24"/>
      <c r="R220" s="24"/>
      <c r="S220" s="24">
        <f t="shared" si="79"/>
        <v>0</v>
      </c>
      <c r="T220" s="24">
        <f t="shared" si="77"/>
        <v>0</v>
      </c>
      <c r="W220" s="24"/>
      <c r="X220" s="24"/>
      <c r="Y220" s="24"/>
      <c r="Z220" s="24"/>
      <c r="AA220" s="24"/>
      <c r="AB220" s="24"/>
      <c r="AC220" s="24">
        <f t="shared" si="80"/>
        <v>0</v>
      </c>
      <c r="AD220" s="24">
        <f t="shared" si="81"/>
        <v>0</v>
      </c>
      <c r="AG220" s="24"/>
      <c r="AH220" s="24"/>
      <c r="AI220" s="24"/>
      <c r="AJ220" s="24"/>
      <c r="AK220" s="24"/>
      <c r="AL220" s="24"/>
      <c r="AM220" s="24">
        <f t="shared" si="82"/>
        <v>0</v>
      </c>
      <c r="AN220" s="24">
        <f t="shared" si="99"/>
        <v>0</v>
      </c>
      <c r="AQ220" s="24"/>
      <c r="AR220" s="24"/>
      <c r="AS220" s="24"/>
      <c r="AT220" s="24"/>
      <c r="AU220" s="24"/>
      <c r="AV220" s="24"/>
      <c r="AW220" s="24">
        <f t="shared" si="83"/>
        <v>0</v>
      </c>
      <c r="AX220" s="24">
        <f t="shared" si="84"/>
        <v>0</v>
      </c>
      <c r="BA220" s="24"/>
      <c r="BB220" s="24"/>
      <c r="BC220" s="24"/>
      <c r="BD220" s="24"/>
      <c r="BE220" s="24"/>
      <c r="BF220" s="24"/>
      <c r="BG220" s="24">
        <f t="shared" si="85"/>
        <v>0</v>
      </c>
      <c r="BH220" s="24">
        <f t="shared" si="86"/>
        <v>0</v>
      </c>
      <c r="BK220" s="24"/>
      <c r="BL220" s="24"/>
      <c r="BM220" s="24"/>
      <c r="BN220" s="24"/>
      <c r="BO220" s="24"/>
      <c r="BP220" s="24"/>
      <c r="BQ220" s="24">
        <f t="shared" si="87"/>
        <v>0</v>
      </c>
      <c r="BR220" s="24">
        <f t="shared" si="88"/>
        <v>0</v>
      </c>
      <c r="BU220" s="24"/>
      <c r="BV220" s="24"/>
      <c r="BW220" s="24"/>
      <c r="BX220" s="24"/>
      <c r="BY220" s="24"/>
      <c r="BZ220" s="24"/>
      <c r="CA220" s="24">
        <f t="shared" si="89"/>
        <v>0</v>
      </c>
      <c r="CB220" s="24">
        <f t="shared" si="90"/>
        <v>0</v>
      </c>
      <c r="CC220" s="24"/>
      <c r="CE220" s="24">
        <f t="shared" si="91"/>
        <v>0</v>
      </c>
      <c r="CG220" s="24">
        <f t="shared" si="92"/>
        <v>0</v>
      </c>
      <c r="CI220" s="24">
        <f t="shared" si="93"/>
        <v>0</v>
      </c>
      <c r="CK220" s="24">
        <f t="shared" si="94"/>
        <v>0</v>
      </c>
      <c r="CM220" s="24">
        <f t="shared" si="95"/>
        <v>0</v>
      </c>
      <c r="CO220" s="24">
        <f t="shared" si="96"/>
        <v>0</v>
      </c>
      <c r="CQ220" s="24">
        <f t="shared" si="97"/>
        <v>0</v>
      </c>
      <c r="CS220" s="24">
        <f t="shared" si="98"/>
        <v>0</v>
      </c>
    </row>
    <row r="221" spans="9:97">
      <c r="I221" s="24">
        <f t="shared" si="78"/>
        <v>0</v>
      </c>
      <c r="J221" s="24">
        <f t="shared" si="76"/>
        <v>0</v>
      </c>
      <c r="M221" s="24"/>
      <c r="N221" s="24"/>
      <c r="O221" s="24"/>
      <c r="P221" s="24"/>
      <c r="Q221" s="24"/>
      <c r="R221" s="24"/>
      <c r="S221" s="24">
        <f t="shared" si="79"/>
        <v>0</v>
      </c>
      <c r="T221" s="24">
        <f t="shared" si="77"/>
        <v>0</v>
      </c>
      <c r="W221" s="24"/>
      <c r="X221" s="24"/>
      <c r="Y221" s="24"/>
      <c r="Z221" s="24"/>
      <c r="AA221" s="24"/>
      <c r="AB221" s="24"/>
      <c r="AC221" s="24">
        <f t="shared" si="80"/>
        <v>0</v>
      </c>
      <c r="AD221" s="24">
        <f t="shared" si="81"/>
        <v>0</v>
      </c>
      <c r="AG221" s="24"/>
      <c r="AH221" s="24"/>
      <c r="AI221" s="24"/>
      <c r="AJ221" s="24"/>
      <c r="AK221" s="24"/>
      <c r="AL221" s="24"/>
      <c r="AM221" s="24">
        <f t="shared" si="82"/>
        <v>0</v>
      </c>
      <c r="AN221" s="24">
        <f t="shared" si="99"/>
        <v>0</v>
      </c>
      <c r="AQ221" s="24"/>
      <c r="AR221" s="24"/>
      <c r="AS221" s="24"/>
      <c r="AT221" s="24"/>
      <c r="AU221" s="24"/>
      <c r="AV221" s="24"/>
      <c r="AW221" s="24">
        <f t="shared" si="83"/>
        <v>0</v>
      </c>
      <c r="AX221" s="24">
        <f t="shared" si="84"/>
        <v>0</v>
      </c>
      <c r="BA221" s="24"/>
      <c r="BB221" s="24"/>
      <c r="BC221" s="24"/>
      <c r="BD221" s="24"/>
      <c r="BE221" s="24"/>
      <c r="BF221" s="24"/>
      <c r="BG221" s="24">
        <f t="shared" si="85"/>
        <v>0</v>
      </c>
      <c r="BH221" s="24">
        <f t="shared" si="86"/>
        <v>0</v>
      </c>
      <c r="BK221" s="24"/>
      <c r="BL221" s="24"/>
      <c r="BM221" s="24"/>
      <c r="BN221" s="24"/>
      <c r="BO221" s="24"/>
      <c r="BP221" s="24"/>
      <c r="BQ221" s="24">
        <f t="shared" si="87"/>
        <v>0</v>
      </c>
      <c r="BR221" s="24">
        <f t="shared" si="88"/>
        <v>0</v>
      </c>
      <c r="BU221" s="24"/>
      <c r="BV221" s="24"/>
      <c r="BW221" s="24"/>
      <c r="BX221" s="24"/>
      <c r="BY221" s="24"/>
      <c r="BZ221" s="24"/>
      <c r="CA221" s="24">
        <f t="shared" si="89"/>
        <v>0</v>
      </c>
      <c r="CB221" s="24">
        <f t="shared" si="90"/>
        <v>0</v>
      </c>
      <c r="CC221" s="24"/>
      <c r="CE221" s="24">
        <f t="shared" si="91"/>
        <v>0</v>
      </c>
      <c r="CG221" s="24">
        <f t="shared" si="92"/>
        <v>0</v>
      </c>
      <c r="CI221" s="24">
        <f t="shared" si="93"/>
        <v>0</v>
      </c>
      <c r="CK221" s="24">
        <f t="shared" si="94"/>
        <v>0</v>
      </c>
      <c r="CM221" s="24">
        <f t="shared" si="95"/>
        <v>0</v>
      </c>
      <c r="CO221" s="24">
        <f t="shared" si="96"/>
        <v>0</v>
      </c>
      <c r="CQ221" s="24">
        <f t="shared" si="97"/>
        <v>0</v>
      </c>
      <c r="CS221" s="24">
        <f t="shared" si="98"/>
        <v>0</v>
      </c>
    </row>
    <row r="222" spans="9:97">
      <c r="I222" s="24">
        <f t="shared" si="78"/>
        <v>0</v>
      </c>
      <c r="J222" s="24">
        <f t="shared" si="76"/>
        <v>0</v>
      </c>
      <c r="M222" s="24"/>
      <c r="N222" s="24"/>
      <c r="O222" s="24"/>
      <c r="P222" s="24"/>
      <c r="Q222" s="24"/>
      <c r="R222" s="24"/>
      <c r="S222" s="24">
        <f t="shared" si="79"/>
        <v>0</v>
      </c>
      <c r="T222" s="24">
        <f t="shared" si="77"/>
        <v>0</v>
      </c>
      <c r="W222" s="24"/>
      <c r="X222" s="24"/>
      <c r="Y222" s="24"/>
      <c r="Z222" s="24"/>
      <c r="AA222" s="24"/>
      <c r="AB222" s="24"/>
      <c r="AC222" s="24">
        <f t="shared" si="80"/>
        <v>0</v>
      </c>
      <c r="AD222" s="24">
        <f t="shared" si="81"/>
        <v>0</v>
      </c>
      <c r="AG222" s="24"/>
      <c r="AH222" s="24"/>
      <c r="AI222" s="24"/>
      <c r="AJ222" s="24"/>
      <c r="AK222" s="24"/>
      <c r="AL222" s="24"/>
      <c r="AM222" s="24">
        <f t="shared" si="82"/>
        <v>0</v>
      </c>
      <c r="AN222" s="24">
        <f t="shared" si="99"/>
        <v>0</v>
      </c>
      <c r="AQ222" s="24"/>
      <c r="AR222" s="24"/>
      <c r="AS222" s="24"/>
      <c r="AT222" s="24"/>
      <c r="AU222" s="24"/>
      <c r="AV222" s="24"/>
      <c r="AW222" s="24">
        <f t="shared" si="83"/>
        <v>0</v>
      </c>
      <c r="AX222" s="24">
        <f t="shared" si="84"/>
        <v>0</v>
      </c>
      <c r="BA222" s="24"/>
      <c r="BB222" s="24"/>
      <c r="BC222" s="24"/>
      <c r="BD222" s="24"/>
      <c r="BE222" s="24"/>
      <c r="BF222" s="24"/>
      <c r="BG222" s="24">
        <f t="shared" si="85"/>
        <v>0</v>
      </c>
      <c r="BH222" s="24">
        <f t="shared" si="86"/>
        <v>0</v>
      </c>
      <c r="BK222" s="24"/>
      <c r="BL222" s="24"/>
      <c r="BM222" s="24"/>
      <c r="BN222" s="24"/>
      <c r="BO222" s="24"/>
      <c r="BP222" s="24"/>
      <c r="BQ222" s="24">
        <f t="shared" si="87"/>
        <v>0</v>
      </c>
      <c r="BR222" s="24">
        <f t="shared" si="88"/>
        <v>0</v>
      </c>
      <c r="BU222" s="24"/>
      <c r="BV222" s="24"/>
      <c r="BW222" s="24"/>
      <c r="BX222" s="24"/>
      <c r="BY222" s="24"/>
      <c r="BZ222" s="24"/>
      <c r="CA222" s="24">
        <f t="shared" si="89"/>
        <v>0</v>
      </c>
      <c r="CB222" s="24">
        <f t="shared" si="90"/>
        <v>0</v>
      </c>
      <c r="CC222" s="24"/>
      <c r="CE222" s="24">
        <f t="shared" si="91"/>
        <v>0</v>
      </c>
      <c r="CG222" s="24">
        <f t="shared" si="92"/>
        <v>0</v>
      </c>
      <c r="CI222" s="24">
        <f t="shared" si="93"/>
        <v>0</v>
      </c>
      <c r="CK222" s="24">
        <f t="shared" si="94"/>
        <v>0</v>
      </c>
      <c r="CM222" s="24">
        <f t="shared" si="95"/>
        <v>0</v>
      </c>
      <c r="CO222" s="24">
        <f t="shared" si="96"/>
        <v>0</v>
      </c>
      <c r="CQ222" s="24">
        <f t="shared" si="97"/>
        <v>0</v>
      </c>
      <c r="CS222" s="24">
        <f t="shared" si="98"/>
        <v>0</v>
      </c>
    </row>
    <row r="223" spans="9:97">
      <c r="I223" s="24">
        <f t="shared" si="78"/>
        <v>0</v>
      </c>
      <c r="J223" s="24">
        <f t="shared" si="76"/>
        <v>0</v>
      </c>
      <c r="M223" s="24"/>
      <c r="N223" s="24"/>
      <c r="O223" s="24"/>
      <c r="P223" s="24"/>
      <c r="Q223" s="24"/>
      <c r="R223" s="24"/>
      <c r="S223" s="24">
        <f t="shared" si="79"/>
        <v>0</v>
      </c>
      <c r="T223" s="24">
        <f t="shared" si="77"/>
        <v>0</v>
      </c>
      <c r="W223" s="24"/>
      <c r="X223" s="24"/>
      <c r="Y223" s="24"/>
      <c r="Z223" s="24"/>
      <c r="AA223" s="24"/>
      <c r="AB223" s="24"/>
      <c r="AC223" s="24">
        <f t="shared" si="80"/>
        <v>0</v>
      </c>
      <c r="AD223" s="24">
        <f t="shared" si="81"/>
        <v>0</v>
      </c>
      <c r="AG223" s="24"/>
      <c r="AH223" s="24"/>
      <c r="AI223" s="24"/>
      <c r="AJ223" s="24"/>
      <c r="AK223" s="24"/>
      <c r="AL223" s="24"/>
      <c r="AM223" s="24">
        <f t="shared" si="82"/>
        <v>0</v>
      </c>
      <c r="AN223" s="24">
        <f t="shared" si="99"/>
        <v>0</v>
      </c>
      <c r="AQ223" s="24"/>
      <c r="AR223" s="24"/>
      <c r="AS223" s="24"/>
      <c r="AT223" s="24"/>
      <c r="AU223" s="24"/>
      <c r="AV223" s="24"/>
      <c r="AW223" s="24">
        <f t="shared" si="83"/>
        <v>0</v>
      </c>
      <c r="AX223" s="24">
        <f t="shared" si="84"/>
        <v>0</v>
      </c>
      <c r="BA223" s="24"/>
      <c r="BB223" s="24"/>
      <c r="BC223" s="24"/>
      <c r="BD223" s="24"/>
      <c r="BE223" s="24"/>
      <c r="BF223" s="24"/>
      <c r="BG223" s="24">
        <f t="shared" si="85"/>
        <v>0</v>
      </c>
      <c r="BH223" s="24">
        <f t="shared" si="86"/>
        <v>0</v>
      </c>
      <c r="BK223" s="24"/>
      <c r="BL223" s="24"/>
      <c r="BM223" s="24"/>
      <c r="BN223" s="24"/>
      <c r="BO223" s="24"/>
      <c r="BP223" s="24"/>
      <c r="BQ223" s="24">
        <f t="shared" si="87"/>
        <v>0</v>
      </c>
      <c r="BR223" s="24">
        <f t="shared" si="88"/>
        <v>0</v>
      </c>
      <c r="BU223" s="24"/>
      <c r="BV223" s="24"/>
      <c r="BW223" s="24"/>
      <c r="BX223" s="24"/>
      <c r="BY223" s="24"/>
      <c r="BZ223" s="24"/>
      <c r="CA223" s="24">
        <f t="shared" si="89"/>
        <v>0</v>
      </c>
      <c r="CB223" s="24">
        <f t="shared" si="90"/>
        <v>0</v>
      </c>
      <c r="CC223" s="24"/>
      <c r="CE223" s="24">
        <f t="shared" si="91"/>
        <v>0</v>
      </c>
      <c r="CG223" s="24">
        <f t="shared" si="92"/>
        <v>0</v>
      </c>
      <c r="CI223" s="24">
        <f t="shared" si="93"/>
        <v>0</v>
      </c>
      <c r="CK223" s="24">
        <f t="shared" si="94"/>
        <v>0</v>
      </c>
      <c r="CM223" s="24">
        <f t="shared" si="95"/>
        <v>0</v>
      </c>
      <c r="CO223" s="24">
        <f t="shared" si="96"/>
        <v>0</v>
      </c>
      <c r="CQ223" s="24">
        <f t="shared" si="97"/>
        <v>0</v>
      </c>
      <c r="CS223" s="24">
        <f t="shared" si="98"/>
        <v>0</v>
      </c>
    </row>
    <row r="224" spans="9:97">
      <c r="I224" s="24">
        <f t="shared" si="78"/>
        <v>0</v>
      </c>
      <c r="J224" s="24">
        <f t="shared" si="76"/>
        <v>0</v>
      </c>
      <c r="M224" s="24"/>
      <c r="N224" s="24"/>
      <c r="O224" s="24"/>
      <c r="P224" s="24"/>
      <c r="Q224" s="24"/>
      <c r="R224" s="24"/>
      <c r="S224" s="24">
        <f t="shared" si="79"/>
        <v>0</v>
      </c>
      <c r="T224" s="24">
        <f t="shared" si="77"/>
        <v>0</v>
      </c>
      <c r="W224" s="24"/>
      <c r="X224" s="24"/>
      <c r="Y224" s="24"/>
      <c r="Z224" s="24"/>
      <c r="AA224" s="24"/>
      <c r="AB224" s="24"/>
      <c r="AC224" s="24">
        <f t="shared" si="80"/>
        <v>0</v>
      </c>
      <c r="AD224" s="24">
        <f t="shared" si="81"/>
        <v>0</v>
      </c>
      <c r="AG224" s="24"/>
      <c r="AH224" s="24"/>
      <c r="AI224" s="24"/>
      <c r="AJ224" s="24"/>
      <c r="AK224" s="24"/>
      <c r="AL224" s="24"/>
      <c r="AM224" s="24">
        <f t="shared" si="82"/>
        <v>0</v>
      </c>
      <c r="AN224" s="24">
        <f t="shared" si="99"/>
        <v>0</v>
      </c>
      <c r="AQ224" s="24"/>
      <c r="AR224" s="24"/>
      <c r="AS224" s="24"/>
      <c r="AT224" s="24"/>
      <c r="AU224" s="24"/>
      <c r="AV224" s="24"/>
      <c r="AW224" s="24">
        <f t="shared" si="83"/>
        <v>0</v>
      </c>
      <c r="AX224" s="24">
        <f t="shared" si="84"/>
        <v>0</v>
      </c>
      <c r="BA224" s="24"/>
      <c r="BB224" s="24"/>
      <c r="BC224" s="24"/>
      <c r="BD224" s="24"/>
      <c r="BE224" s="24"/>
      <c r="BF224" s="24"/>
      <c r="BG224" s="24">
        <f t="shared" si="85"/>
        <v>0</v>
      </c>
      <c r="BH224" s="24">
        <f t="shared" si="86"/>
        <v>0</v>
      </c>
      <c r="BK224" s="24"/>
      <c r="BL224" s="24"/>
      <c r="BM224" s="24"/>
      <c r="BN224" s="24"/>
      <c r="BO224" s="24"/>
      <c r="BP224" s="24"/>
      <c r="BQ224" s="24">
        <f t="shared" si="87"/>
        <v>0</v>
      </c>
      <c r="BR224" s="24">
        <f t="shared" si="88"/>
        <v>0</v>
      </c>
      <c r="BU224" s="24"/>
      <c r="BV224" s="24"/>
      <c r="BW224" s="24"/>
      <c r="BX224" s="24"/>
      <c r="BY224" s="24"/>
      <c r="BZ224" s="24"/>
      <c r="CA224" s="24">
        <f t="shared" si="89"/>
        <v>0</v>
      </c>
      <c r="CB224" s="24">
        <f t="shared" si="90"/>
        <v>0</v>
      </c>
      <c r="CC224" s="24"/>
      <c r="CE224" s="24">
        <f t="shared" si="91"/>
        <v>0</v>
      </c>
      <c r="CG224" s="24">
        <f t="shared" si="92"/>
        <v>0</v>
      </c>
      <c r="CI224" s="24">
        <f t="shared" si="93"/>
        <v>0</v>
      </c>
      <c r="CK224" s="24">
        <f t="shared" si="94"/>
        <v>0</v>
      </c>
      <c r="CM224" s="24">
        <f t="shared" si="95"/>
        <v>0</v>
      </c>
      <c r="CO224" s="24">
        <f t="shared" si="96"/>
        <v>0</v>
      </c>
      <c r="CQ224" s="24">
        <f t="shared" si="97"/>
        <v>0</v>
      </c>
      <c r="CS224" s="24">
        <f t="shared" si="98"/>
        <v>0</v>
      </c>
    </row>
    <row r="225" spans="9:97">
      <c r="I225" s="24">
        <f t="shared" si="78"/>
        <v>0</v>
      </c>
      <c r="J225" s="24">
        <f t="shared" si="76"/>
        <v>0</v>
      </c>
      <c r="M225" s="24"/>
      <c r="N225" s="24"/>
      <c r="O225" s="24"/>
      <c r="P225" s="24"/>
      <c r="Q225" s="24"/>
      <c r="R225" s="24"/>
      <c r="S225" s="24">
        <f t="shared" si="79"/>
        <v>0</v>
      </c>
      <c r="T225" s="24">
        <f t="shared" si="77"/>
        <v>0</v>
      </c>
      <c r="W225" s="24"/>
      <c r="X225" s="24"/>
      <c r="Y225" s="24"/>
      <c r="Z225" s="24"/>
      <c r="AA225" s="24"/>
      <c r="AB225" s="24"/>
      <c r="AC225" s="24">
        <f t="shared" si="80"/>
        <v>0</v>
      </c>
      <c r="AD225" s="24">
        <f t="shared" si="81"/>
        <v>0</v>
      </c>
      <c r="AG225" s="24"/>
      <c r="AH225" s="24"/>
      <c r="AI225" s="24"/>
      <c r="AJ225" s="24"/>
      <c r="AK225" s="24"/>
      <c r="AL225" s="24"/>
      <c r="AM225" s="24">
        <f t="shared" si="82"/>
        <v>0</v>
      </c>
      <c r="AN225" s="24">
        <f t="shared" si="99"/>
        <v>0</v>
      </c>
      <c r="AQ225" s="24"/>
      <c r="AR225" s="24"/>
      <c r="AS225" s="24"/>
      <c r="AT225" s="24"/>
      <c r="AU225" s="24"/>
      <c r="AV225" s="24"/>
      <c r="AW225" s="24">
        <f t="shared" si="83"/>
        <v>0</v>
      </c>
      <c r="AX225" s="24">
        <f t="shared" si="84"/>
        <v>0</v>
      </c>
      <c r="BA225" s="24"/>
      <c r="BB225" s="24"/>
      <c r="BC225" s="24"/>
      <c r="BD225" s="24"/>
      <c r="BE225" s="24"/>
      <c r="BF225" s="24"/>
      <c r="BG225" s="24">
        <f t="shared" si="85"/>
        <v>0</v>
      </c>
      <c r="BH225" s="24">
        <f t="shared" si="86"/>
        <v>0</v>
      </c>
      <c r="BK225" s="24"/>
      <c r="BL225" s="24"/>
      <c r="BM225" s="24"/>
      <c r="BN225" s="24"/>
      <c r="BO225" s="24"/>
      <c r="BP225" s="24"/>
      <c r="BQ225" s="24">
        <f t="shared" si="87"/>
        <v>0</v>
      </c>
      <c r="BR225" s="24">
        <f t="shared" si="88"/>
        <v>0</v>
      </c>
      <c r="BU225" s="24"/>
      <c r="BV225" s="24"/>
      <c r="BW225" s="24"/>
      <c r="BX225" s="24"/>
      <c r="BY225" s="24"/>
      <c r="BZ225" s="24"/>
      <c r="CA225" s="24">
        <f t="shared" si="89"/>
        <v>0</v>
      </c>
      <c r="CB225" s="24">
        <f t="shared" si="90"/>
        <v>0</v>
      </c>
      <c r="CC225" s="24"/>
      <c r="CE225" s="24">
        <f t="shared" si="91"/>
        <v>0</v>
      </c>
      <c r="CG225" s="24">
        <f t="shared" si="92"/>
        <v>0</v>
      </c>
      <c r="CI225" s="24">
        <f t="shared" si="93"/>
        <v>0</v>
      </c>
      <c r="CK225" s="24">
        <f t="shared" si="94"/>
        <v>0</v>
      </c>
      <c r="CM225" s="24">
        <f t="shared" si="95"/>
        <v>0</v>
      </c>
      <c r="CO225" s="24">
        <f t="shared" si="96"/>
        <v>0</v>
      </c>
      <c r="CQ225" s="24">
        <f t="shared" si="97"/>
        <v>0</v>
      </c>
      <c r="CS225" s="24">
        <f t="shared" si="98"/>
        <v>0</v>
      </c>
    </row>
    <row r="226" spans="9:97">
      <c r="I226" s="24">
        <f t="shared" si="78"/>
        <v>0</v>
      </c>
      <c r="J226" s="24">
        <f t="shared" si="76"/>
        <v>0</v>
      </c>
      <c r="M226" s="24"/>
      <c r="N226" s="24"/>
      <c r="O226" s="24"/>
      <c r="P226" s="24"/>
      <c r="Q226" s="24"/>
      <c r="R226" s="24"/>
      <c r="S226" s="24">
        <f t="shared" si="79"/>
        <v>0</v>
      </c>
      <c r="T226" s="24">
        <f t="shared" si="77"/>
        <v>0</v>
      </c>
      <c r="W226" s="24"/>
      <c r="X226" s="24"/>
      <c r="Y226" s="24"/>
      <c r="Z226" s="24"/>
      <c r="AA226" s="24"/>
      <c r="AB226" s="24"/>
      <c r="AC226" s="24">
        <f t="shared" si="80"/>
        <v>0</v>
      </c>
      <c r="AD226" s="24">
        <f t="shared" si="81"/>
        <v>0</v>
      </c>
      <c r="AG226" s="24"/>
      <c r="AH226" s="24"/>
      <c r="AI226" s="24"/>
      <c r="AJ226" s="24"/>
      <c r="AK226" s="24"/>
      <c r="AL226" s="24"/>
      <c r="AM226" s="24">
        <f t="shared" si="82"/>
        <v>0</v>
      </c>
      <c r="AN226" s="24">
        <f t="shared" si="99"/>
        <v>0</v>
      </c>
      <c r="AQ226" s="24"/>
      <c r="AR226" s="24"/>
      <c r="AS226" s="24"/>
      <c r="AT226" s="24"/>
      <c r="AU226" s="24"/>
      <c r="AV226" s="24"/>
      <c r="AW226" s="24">
        <f t="shared" si="83"/>
        <v>0</v>
      </c>
      <c r="AX226" s="24">
        <f t="shared" si="84"/>
        <v>0</v>
      </c>
      <c r="BA226" s="24"/>
      <c r="BB226" s="24"/>
      <c r="BC226" s="24"/>
      <c r="BD226" s="24"/>
      <c r="BE226" s="24"/>
      <c r="BF226" s="24"/>
      <c r="BG226" s="24">
        <f t="shared" si="85"/>
        <v>0</v>
      </c>
      <c r="BH226" s="24">
        <f t="shared" si="86"/>
        <v>0</v>
      </c>
      <c r="BK226" s="24"/>
      <c r="BL226" s="24"/>
      <c r="BM226" s="24"/>
      <c r="BN226" s="24"/>
      <c r="BO226" s="24"/>
      <c r="BP226" s="24"/>
      <c r="BQ226" s="24">
        <f t="shared" si="87"/>
        <v>0</v>
      </c>
      <c r="BR226" s="24">
        <f t="shared" si="88"/>
        <v>0</v>
      </c>
      <c r="BU226" s="24"/>
      <c r="BV226" s="24"/>
      <c r="BW226" s="24"/>
      <c r="BX226" s="24"/>
      <c r="BY226" s="24"/>
      <c r="BZ226" s="24"/>
      <c r="CA226" s="24">
        <f t="shared" si="89"/>
        <v>0</v>
      </c>
      <c r="CB226" s="24">
        <f t="shared" si="90"/>
        <v>0</v>
      </c>
      <c r="CC226" s="24"/>
      <c r="CE226" s="24">
        <f t="shared" si="91"/>
        <v>0</v>
      </c>
      <c r="CG226" s="24">
        <f t="shared" si="92"/>
        <v>0</v>
      </c>
      <c r="CI226" s="24">
        <f t="shared" si="93"/>
        <v>0</v>
      </c>
      <c r="CK226" s="24">
        <f t="shared" si="94"/>
        <v>0</v>
      </c>
      <c r="CM226" s="24">
        <f t="shared" si="95"/>
        <v>0</v>
      </c>
      <c r="CO226" s="24">
        <f t="shared" si="96"/>
        <v>0</v>
      </c>
      <c r="CQ226" s="24">
        <f t="shared" si="97"/>
        <v>0</v>
      </c>
      <c r="CS226" s="24">
        <f t="shared" si="98"/>
        <v>0</v>
      </c>
    </row>
    <row r="227" spans="9:97">
      <c r="I227" s="24">
        <f t="shared" si="78"/>
        <v>0</v>
      </c>
      <c r="J227" s="24">
        <f t="shared" si="76"/>
        <v>0</v>
      </c>
      <c r="M227" s="24"/>
      <c r="N227" s="24"/>
      <c r="O227" s="24"/>
      <c r="P227" s="24"/>
      <c r="Q227" s="24"/>
      <c r="R227" s="24"/>
      <c r="S227" s="24">
        <f t="shared" si="79"/>
        <v>0</v>
      </c>
      <c r="T227" s="24">
        <f t="shared" si="77"/>
        <v>0</v>
      </c>
      <c r="W227" s="24"/>
      <c r="X227" s="24"/>
      <c r="Y227" s="24"/>
      <c r="Z227" s="24"/>
      <c r="AA227" s="24"/>
      <c r="AB227" s="24"/>
      <c r="AC227" s="24">
        <f t="shared" si="80"/>
        <v>0</v>
      </c>
      <c r="AD227" s="24">
        <f t="shared" si="81"/>
        <v>0</v>
      </c>
      <c r="AG227" s="24"/>
      <c r="AH227" s="24"/>
      <c r="AI227" s="24"/>
      <c r="AJ227" s="24"/>
      <c r="AK227" s="24"/>
      <c r="AL227" s="24"/>
      <c r="AM227" s="24">
        <f t="shared" si="82"/>
        <v>0</v>
      </c>
      <c r="AN227" s="24">
        <f t="shared" si="99"/>
        <v>0</v>
      </c>
      <c r="AQ227" s="24"/>
      <c r="AR227" s="24"/>
      <c r="AS227" s="24"/>
      <c r="AT227" s="24"/>
      <c r="AU227" s="24"/>
      <c r="AV227" s="24"/>
      <c r="AW227" s="24">
        <f t="shared" si="83"/>
        <v>0</v>
      </c>
      <c r="AX227" s="24">
        <f t="shared" si="84"/>
        <v>0</v>
      </c>
      <c r="BA227" s="24"/>
      <c r="BB227" s="24"/>
      <c r="BC227" s="24"/>
      <c r="BD227" s="24"/>
      <c r="BE227" s="24"/>
      <c r="BF227" s="24"/>
      <c r="BG227" s="24">
        <f t="shared" si="85"/>
        <v>0</v>
      </c>
      <c r="BH227" s="24">
        <f t="shared" si="86"/>
        <v>0</v>
      </c>
      <c r="BK227" s="24"/>
      <c r="BL227" s="24"/>
      <c r="BM227" s="24"/>
      <c r="BN227" s="24"/>
      <c r="BO227" s="24"/>
      <c r="BP227" s="24"/>
      <c r="BQ227" s="24">
        <f t="shared" si="87"/>
        <v>0</v>
      </c>
      <c r="BR227" s="24">
        <f t="shared" si="88"/>
        <v>0</v>
      </c>
      <c r="BU227" s="24"/>
      <c r="BV227" s="24"/>
      <c r="BW227" s="24"/>
      <c r="BX227" s="24"/>
      <c r="BY227" s="24"/>
      <c r="BZ227" s="24"/>
      <c r="CA227" s="24">
        <f t="shared" si="89"/>
        <v>0</v>
      </c>
      <c r="CB227" s="24">
        <f t="shared" si="90"/>
        <v>0</v>
      </c>
      <c r="CC227" s="24"/>
      <c r="CE227" s="24">
        <f t="shared" si="91"/>
        <v>0</v>
      </c>
      <c r="CG227" s="24">
        <f t="shared" si="92"/>
        <v>0</v>
      </c>
      <c r="CI227" s="24">
        <f t="shared" si="93"/>
        <v>0</v>
      </c>
      <c r="CK227" s="24">
        <f t="shared" si="94"/>
        <v>0</v>
      </c>
      <c r="CM227" s="24">
        <f t="shared" si="95"/>
        <v>0</v>
      </c>
      <c r="CO227" s="24">
        <f t="shared" si="96"/>
        <v>0</v>
      </c>
      <c r="CQ227" s="24">
        <f t="shared" si="97"/>
        <v>0</v>
      </c>
      <c r="CS227" s="24">
        <f t="shared" si="98"/>
        <v>0</v>
      </c>
    </row>
    <row r="228" spans="9:97">
      <c r="I228" s="24">
        <f t="shared" si="78"/>
        <v>0</v>
      </c>
      <c r="J228" s="24">
        <f t="shared" si="76"/>
        <v>0</v>
      </c>
      <c r="M228" s="24"/>
      <c r="N228" s="24"/>
      <c r="O228" s="24"/>
      <c r="P228" s="24"/>
      <c r="Q228" s="24"/>
      <c r="R228" s="24"/>
      <c r="S228" s="24">
        <f t="shared" si="79"/>
        <v>0</v>
      </c>
      <c r="T228" s="24">
        <f t="shared" si="77"/>
        <v>0</v>
      </c>
      <c r="W228" s="24"/>
      <c r="X228" s="24"/>
      <c r="Y228" s="24"/>
      <c r="Z228" s="24"/>
      <c r="AA228" s="24"/>
      <c r="AB228" s="24"/>
      <c r="AC228" s="24">
        <f t="shared" si="80"/>
        <v>0</v>
      </c>
      <c r="AD228" s="24">
        <f t="shared" si="81"/>
        <v>0</v>
      </c>
      <c r="AG228" s="24"/>
      <c r="AH228" s="24"/>
      <c r="AI228" s="24"/>
      <c r="AJ228" s="24"/>
      <c r="AK228" s="24"/>
      <c r="AL228" s="24"/>
      <c r="AM228" s="24">
        <f t="shared" si="82"/>
        <v>0</v>
      </c>
      <c r="AN228" s="24">
        <f t="shared" si="99"/>
        <v>0</v>
      </c>
      <c r="AQ228" s="24"/>
      <c r="AR228" s="24"/>
      <c r="AS228" s="24"/>
      <c r="AT228" s="24"/>
      <c r="AU228" s="24"/>
      <c r="AV228" s="24"/>
      <c r="AW228" s="24">
        <f t="shared" si="83"/>
        <v>0</v>
      </c>
      <c r="AX228" s="24">
        <f t="shared" si="84"/>
        <v>0</v>
      </c>
      <c r="BA228" s="24"/>
      <c r="BB228" s="24"/>
      <c r="BC228" s="24"/>
      <c r="BD228" s="24"/>
      <c r="BE228" s="24"/>
      <c r="BF228" s="24"/>
      <c r="BG228" s="24">
        <f t="shared" si="85"/>
        <v>0</v>
      </c>
      <c r="BH228" s="24">
        <f t="shared" si="86"/>
        <v>0</v>
      </c>
      <c r="BK228" s="24"/>
      <c r="BL228" s="24"/>
      <c r="BM228" s="24"/>
      <c r="BN228" s="24"/>
      <c r="BO228" s="24"/>
      <c r="BP228" s="24"/>
      <c r="BQ228" s="24">
        <f t="shared" si="87"/>
        <v>0</v>
      </c>
      <c r="BR228" s="24">
        <f t="shared" si="88"/>
        <v>0</v>
      </c>
      <c r="BU228" s="24"/>
      <c r="BV228" s="24"/>
      <c r="BW228" s="24"/>
      <c r="BX228" s="24"/>
      <c r="BY228" s="24"/>
      <c r="BZ228" s="24"/>
      <c r="CA228" s="24">
        <f t="shared" si="89"/>
        <v>0</v>
      </c>
      <c r="CB228" s="24">
        <f t="shared" si="90"/>
        <v>0</v>
      </c>
      <c r="CC228" s="24"/>
      <c r="CE228" s="24">
        <f t="shared" si="91"/>
        <v>0</v>
      </c>
      <c r="CG228" s="24">
        <f t="shared" si="92"/>
        <v>0</v>
      </c>
      <c r="CI228" s="24">
        <f t="shared" si="93"/>
        <v>0</v>
      </c>
      <c r="CK228" s="24">
        <f t="shared" si="94"/>
        <v>0</v>
      </c>
      <c r="CM228" s="24">
        <f t="shared" si="95"/>
        <v>0</v>
      </c>
      <c r="CO228" s="24">
        <f t="shared" si="96"/>
        <v>0</v>
      </c>
      <c r="CQ228" s="24">
        <f t="shared" si="97"/>
        <v>0</v>
      </c>
      <c r="CS228" s="24">
        <f t="shared" si="98"/>
        <v>0</v>
      </c>
    </row>
    <row r="229" spans="9:97">
      <c r="I229" s="24">
        <f t="shared" si="78"/>
        <v>0</v>
      </c>
      <c r="J229" s="24">
        <f t="shared" si="76"/>
        <v>0</v>
      </c>
      <c r="M229" s="24"/>
      <c r="N229" s="24"/>
      <c r="O229" s="24"/>
      <c r="P229" s="24"/>
      <c r="Q229" s="24"/>
      <c r="R229" s="24"/>
      <c r="S229" s="24">
        <f t="shared" si="79"/>
        <v>0</v>
      </c>
      <c r="T229" s="24">
        <f t="shared" si="77"/>
        <v>0</v>
      </c>
      <c r="W229" s="24"/>
      <c r="X229" s="24"/>
      <c r="Y229" s="24"/>
      <c r="Z229" s="24"/>
      <c r="AA229" s="24"/>
      <c r="AB229" s="24"/>
      <c r="AC229" s="24">
        <f t="shared" si="80"/>
        <v>0</v>
      </c>
      <c r="AD229" s="24">
        <f t="shared" si="81"/>
        <v>0</v>
      </c>
      <c r="AG229" s="24"/>
      <c r="AH229" s="24"/>
      <c r="AI229" s="24"/>
      <c r="AJ229" s="24"/>
      <c r="AK229" s="24"/>
      <c r="AL229" s="24"/>
      <c r="AM229" s="24">
        <f t="shared" si="82"/>
        <v>0</v>
      </c>
      <c r="AN229" s="24">
        <f t="shared" si="99"/>
        <v>0</v>
      </c>
      <c r="AQ229" s="24"/>
      <c r="AR229" s="24"/>
      <c r="AS229" s="24"/>
      <c r="AT229" s="24"/>
      <c r="AU229" s="24"/>
      <c r="AV229" s="24"/>
      <c r="AW229" s="24">
        <f t="shared" si="83"/>
        <v>0</v>
      </c>
      <c r="AX229" s="24">
        <f t="shared" si="84"/>
        <v>0</v>
      </c>
      <c r="BA229" s="24"/>
      <c r="BB229" s="24"/>
      <c r="BC229" s="24"/>
      <c r="BD229" s="24"/>
      <c r="BE229" s="24"/>
      <c r="BF229" s="24"/>
      <c r="BG229" s="24">
        <f t="shared" si="85"/>
        <v>0</v>
      </c>
      <c r="BH229" s="24">
        <f t="shared" si="86"/>
        <v>0</v>
      </c>
      <c r="BK229" s="24"/>
      <c r="BL229" s="24"/>
      <c r="BM229" s="24"/>
      <c r="BN229" s="24"/>
      <c r="BO229" s="24"/>
      <c r="BP229" s="24"/>
      <c r="BQ229" s="24">
        <f t="shared" si="87"/>
        <v>0</v>
      </c>
      <c r="BR229" s="24">
        <f t="shared" si="88"/>
        <v>0</v>
      </c>
      <c r="BU229" s="24"/>
      <c r="BV229" s="24"/>
      <c r="BW229" s="24"/>
      <c r="BX229" s="24"/>
      <c r="BY229" s="24"/>
      <c r="BZ229" s="24"/>
      <c r="CA229" s="24">
        <f t="shared" si="89"/>
        <v>0</v>
      </c>
      <c r="CB229" s="24">
        <f t="shared" si="90"/>
        <v>0</v>
      </c>
      <c r="CC229" s="24"/>
      <c r="CE229" s="24">
        <f t="shared" si="91"/>
        <v>0</v>
      </c>
      <c r="CG229" s="24">
        <f t="shared" si="92"/>
        <v>0</v>
      </c>
      <c r="CI229" s="24">
        <f t="shared" si="93"/>
        <v>0</v>
      </c>
      <c r="CK229" s="24">
        <f t="shared" si="94"/>
        <v>0</v>
      </c>
      <c r="CM229" s="24">
        <f t="shared" si="95"/>
        <v>0</v>
      </c>
      <c r="CO229" s="24">
        <f t="shared" si="96"/>
        <v>0</v>
      </c>
      <c r="CQ229" s="24">
        <f t="shared" si="97"/>
        <v>0</v>
      </c>
      <c r="CS229" s="24">
        <f t="shared" si="98"/>
        <v>0</v>
      </c>
    </row>
    <row r="230" spans="9:97">
      <c r="I230" s="24">
        <f t="shared" si="78"/>
        <v>0</v>
      </c>
      <c r="J230" s="24">
        <f t="shared" si="76"/>
        <v>0</v>
      </c>
      <c r="M230" s="24"/>
      <c r="N230" s="24"/>
      <c r="O230" s="24"/>
      <c r="P230" s="24"/>
      <c r="Q230" s="24"/>
      <c r="R230" s="24"/>
      <c r="S230" s="24">
        <f t="shared" si="79"/>
        <v>0</v>
      </c>
      <c r="T230" s="24">
        <f t="shared" si="77"/>
        <v>0</v>
      </c>
      <c r="W230" s="24"/>
      <c r="X230" s="24"/>
      <c r="Y230" s="24"/>
      <c r="Z230" s="24"/>
      <c r="AA230" s="24"/>
      <c r="AB230" s="24"/>
      <c r="AC230" s="24">
        <f t="shared" si="80"/>
        <v>0</v>
      </c>
      <c r="AD230" s="24">
        <f t="shared" si="81"/>
        <v>0</v>
      </c>
      <c r="AG230" s="24"/>
      <c r="AH230" s="24"/>
      <c r="AI230" s="24"/>
      <c r="AJ230" s="24"/>
      <c r="AK230" s="24"/>
      <c r="AL230" s="24"/>
      <c r="AM230" s="24">
        <f t="shared" si="82"/>
        <v>0</v>
      </c>
      <c r="AN230" s="24">
        <f t="shared" si="99"/>
        <v>0</v>
      </c>
      <c r="AQ230" s="24"/>
      <c r="AR230" s="24"/>
      <c r="AS230" s="24"/>
      <c r="AT230" s="24"/>
      <c r="AU230" s="24"/>
      <c r="AV230" s="24"/>
      <c r="AW230" s="24">
        <f t="shared" si="83"/>
        <v>0</v>
      </c>
      <c r="AX230" s="24">
        <f t="shared" si="84"/>
        <v>0</v>
      </c>
      <c r="BA230" s="24"/>
      <c r="BB230" s="24"/>
      <c r="BC230" s="24"/>
      <c r="BD230" s="24"/>
      <c r="BE230" s="24"/>
      <c r="BF230" s="24"/>
      <c r="BG230" s="24">
        <f t="shared" si="85"/>
        <v>0</v>
      </c>
      <c r="BH230" s="24">
        <f t="shared" si="86"/>
        <v>0</v>
      </c>
      <c r="BK230" s="24"/>
      <c r="BL230" s="24"/>
      <c r="BM230" s="24"/>
      <c r="BN230" s="24"/>
      <c r="BO230" s="24"/>
      <c r="BP230" s="24"/>
      <c r="BQ230" s="24">
        <f t="shared" si="87"/>
        <v>0</v>
      </c>
      <c r="BR230" s="24">
        <f t="shared" si="88"/>
        <v>0</v>
      </c>
      <c r="BU230" s="24"/>
      <c r="BV230" s="24"/>
      <c r="BW230" s="24"/>
      <c r="BX230" s="24"/>
      <c r="BY230" s="24"/>
      <c r="BZ230" s="24"/>
      <c r="CA230" s="24">
        <f t="shared" si="89"/>
        <v>0</v>
      </c>
      <c r="CB230" s="24">
        <f t="shared" si="90"/>
        <v>0</v>
      </c>
      <c r="CC230" s="24"/>
      <c r="CE230" s="24">
        <f t="shared" si="91"/>
        <v>0</v>
      </c>
      <c r="CG230" s="24">
        <f t="shared" si="92"/>
        <v>0</v>
      </c>
      <c r="CI230" s="24">
        <f t="shared" si="93"/>
        <v>0</v>
      </c>
      <c r="CK230" s="24">
        <f t="shared" si="94"/>
        <v>0</v>
      </c>
      <c r="CM230" s="24">
        <f t="shared" si="95"/>
        <v>0</v>
      </c>
      <c r="CO230" s="24">
        <f t="shared" si="96"/>
        <v>0</v>
      </c>
      <c r="CQ230" s="24">
        <f t="shared" si="97"/>
        <v>0</v>
      </c>
      <c r="CS230" s="24">
        <f t="shared" si="98"/>
        <v>0</v>
      </c>
    </row>
    <row r="231" spans="9:97">
      <c r="I231" s="24">
        <f t="shared" si="78"/>
        <v>0</v>
      </c>
      <c r="J231" s="24">
        <f t="shared" ref="J231:J294" si="100">IF(F231&lt;C231-D231,C231-D231-F231,0)</f>
        <v>0</v>
      </c>
      <c r="M231" s="24"/>
      <c r="N231" s="24"/>
      <c r="O231" s="24"/>
      <c r="P231" s="24"/>
      <c r="Q231" s="24"/>
      <c r="R231" s="24"/>
      <c r="S231" s="24">
        <f t="shared" si="79"/>
        <v>0</v>
      </c>
      <c r="T231" s="24">
        <f t="shared" ref="T231:T294" si="101">IF(P231&lt;M231-N231,M231-N231-P231,0)</f>
        <v>0</v>
      </c>
      <c r="W231" s="24"/>
      <c r="X231" s="24"/>
      <c r="Y231" s="24"/>
      <c r="Z231" s="24"/>
      <c r="AA231" s="24"/>
      <c r="AB231" s="24"/>
      <c r="AC231" s="24">
        <f t="shared" si="80"/>
        <v>0</v>
      </c>
      <c r="AD231" s="24">
        <f t="shared" si="81"/>
        <v>0</v>
      </c>
      <c r="AG231" s="24"/>
      <c r="AH231" s="24"/>
      <c r="AI231" s="24"/>
      <c r="AJ231" s="24"/>
      <c r="AK231" s="24"/>
      <c r="AL231" s="24"/>
      <c r="AM231" s="24">
        <f t="shared" si="82"/>
        <v>0</v>
      </c>
      <c r="AN231" s="24">
        <f t="shared" si="99"/>
        <v>0</v>
      </c>
      <c r="AQ231" s="24"/>
      <c r="AR231" s="24"/>
      <c r="AS231" s="24"/>
      <c r="AT231" s="24"/>
      <c r="AU231" s="24"/>
      <c r="AV231" s="24"/>
      <c r="AW231" s="24">
        <f t="shared" si="83"/>
        <v>0</v>
      </c>
      <c r="AX231" s="24">
        <f t="shared" si="84"/>
        <v>0</v>
      </c>
      <c r="BA231" s="24"/>
      <c r="BB231" s="24"/>
      <c r="BC231" s="24"/>
      <c r="BD231" s="24"/>
      <c r="BE231" s="24"/>
      <c r="BF231" s="24"/>
      <c r="BG231" s="24">
        <f t="shared" si="85"/>
        <v>0</v>
      </c>
      <c r="BH231" s="24">
        <f t="shared" si="86"/>
        <v>0</v>
      </c>
      <c r="BK231" s="24"/>
      <c r="BL231" s="24"/>
      <c r="BM231" s="24"/>
      <c r="BN231" s="24"/>
      <c r="BO231" s="24"/>
      <c r="BP231" s="24"/>
      <c r="BQ231" s="24">
        <f t="shared" si="87"/>
        <v>0</v>
      </c>
      <c r="BR231" s="24">
        <f t="shared" si="88"/>
        <v>0</v>
      </c>
      <c r="BU231" s="24"/>
      <c r="BV231" s="24"/>
      <c r="BW231" s="24"/>
      <c r="BX231" s="24"/>
      <c r="BY231" s="24"/>
      <c r="BZ231" s="24"/>
      <c r="CA231" s="24">
        <f t="shared" si="89"/>
        <v>0</v>
      </c>
      <c r="CB231" s="24">
        <f t="shared" si="90"/>
        <v>0</v>
      </c>
      <c r="CC231" s="24"/>
      <c r="CE231" s="24">
        <f t="shared" si="91"/>
        <v>0</v>
      </c>
      <c r="CG231" s="24">
        <f t="shared" si="92"/>
        <v>0</v>
      </c>
      <c r="CI231" s="24">
        <f t="shared" si="93"/>
        <v>0</v>
      </c>
      <c r="CK231" s="24">
        <f t="shared" si="94"/>
        <v>0</v>
      </c>
      <c r="CM231" s="24">
        <f t="shared" si="95"/>
        <v>0</v>
      </c>
      <c r="CO231" s="24">
        <f t="shared" si="96"/>
        <v>0</v>
      </c>
      <c r="CQ231" s="24">
        <f t="shared" si="97"/>
        <v>0</v>
      </c>
      <c r="CS231" s="24">
        <f t="shared" si="98"/>
        <v>0</v>
      </c>
    </row>
    <row r="232" spans="9:97">
      <c r="I232" s="24">
        <f t="shared" si="78"/>
        <v>0</v>
      </c>
      <c r="J232" s="24">
        <f t="shared" si="100"/>
        <v>0</v>
      </c>
      <c r="M232" s="24"/>
      <c r="N232" s="24"/>
      <c r="O232" s="24"/>
      <c r="P232" s="24"/>
      <c r="Q232" s="24"/>
      <c r="R232" s="24"/>
      <c r="S232" s="24">
        <f t="shared" si="79"/>
        <v>0</v>
      </c>
      <c r="T232" s="24">
        <f t="shared" si="101"/>
        <v>0</v>
      </c>
      <c r="W232" s="24"/>
      <c r="X232" s="24"/>
      <c r="Y232" s="24"/>
      <c r="Z232" s="24"/>
      <c r="AA232" s="24"/>
      <c r="AB232" s="24"/>
      <c r="AC232" s="24">
        <f t="shared" si="80"/>
        <v>0</v>
      </c>
      <c r="AD232" s="24">
        <f t="shared" si="81"/>
        <v>0</v>
      </c>
      <c r="AG232" s="24"/>
      <c r="AH232" s="24"/>
      <c r="AI232" s="24"/>
      <c r="AJ232" s="24"/>
      <c r="AK232" s="24"/>
      <c r="AL232" s="24"/>
      <c r="AM232" s="24">
        <f t="shared" si="82"/>
        <v>0</v>
      </c>
      <c r="AN232" s="24">
        <f t="shared" si="99"/>
        <v>0</v>
      </c>
      <c r="AQ232" s="24"/>
      <c r="AR232" s="24"/>
      <c r="AS232" s="24"/>
      <c r="AT232" s="24"/>
      <c r="AU232" s="24"/>
      <c r="AV232" s="24"/>
      <c r="AW232" s="24">
        <f t="shared" si="83"/>
        <v>0</v>
      </c>
      <c r="AX232" s="24">
        <f t="shared" si="84"/>
        <v>0</v>
      </c>
      <c r="BA232" s="24"/>
      <c r="BB232" s="24"/>
      <c r="BC232" s="24"/>
      <c r="BD232" s="24"/>
      <c r="BE232" s="24"/>
      <c r="BF232" s="24"/>
      <c r="BG232" s="24">
        <f t="shared" si="85"/>
        <v>0</v>
      </c>
      <c r="BH232" s="24">
        <f t="shared" si="86"/>
        <v>0</v>
      </c>
      <c r="BK232" s="24"/>
      <c r="BL232" s="24"/>
      <c r="BM232" s="24"/>
      <c r="BN232" s="24"/>
      <c r="BO232" s="24"/>
      <c r="BP232" s="24"/>
      <c r="BQ232" s="24">
        <f t="shared" si="87"/>
        <v>0</v>
      </c>
      <c r="BR232" s="24">
        <f t="shared" si="88"/>
        <v>0</v>
      </c>
      <c r="BU232" s="24"/>
      <c r="BV232" s="24"/>
      <c r="BW232" s="24"/>
      <c r="BX232" s="24"/>
      <c r="BY232" s="24"/>
      <c r="BZ232" s="24"/>
      <c r="CA232" s="24">
        <f t="shared" si="89"/>
        <v>0</v>
      </c>
      <c r="CB232" s="24">
        <f t="shared" si="90"/>
        <v>0</v>
      </c>
      <c r="CC232" s="24"/>
      <c r="CE232" s="24">
        <f t="shared" si="91"/>
        <v>0</v>
      </c>
      <c r="CG232" s="24">
        <f t="shared" si="92"/>
        <v>0</v>
      </c>
      <c r="CI232" s="24">
        <f t="shared" si="93"/>
        <v>0</v>
      </c>
      <c r="CK232" s="24">
        <f t="shared" si="94"/>
        <v>0</v>
      </c>
      <c r="CM232" s="24">
        <f t="shared" si="95"/>
        <v>0</v>
      </c>
      <c r="CO232" s="24">
        <f t="shared" si="96"/>
        <v>0</v>
      </c>
      <c r="CQ232" s="24">
        <f t="shared" si="97"/>
        <v>0</v>
      </c>
      <c r="CS232" s="24">
        <f t="shared" si="98"/>
        <v>0</v>
      </c>
    </row>
    <row r="233" spans="9:97">
      <c r="I233" s="24">
        <f t="shared" si="78"/>
        <v>0</v>
      </c>
      <c r="J233" s="24">
        <f t="shared" si="100"/>
        <v>0</v>
      </c>
      <c r="M233" s="24"/>
      <c r="N233" s="24"/>
      <c r="O233" s="24"/>
      <c r="P233" s="24"/>
      <c r="Q233" s="24"/>
      <c r="R233" s="24"/>
      <c r="S233" s="24">
        <f t="shared" si="79"/>
        <v>0</v>
      </c>
      <c r="T233" s="24">
        <f t="shared" si="101"/>
        <v>0</v>
      </c>
      <c r="W233" s="24"/>
      <c r="X233" s="24"/>
      <c r="Y233" s="24"/>
      <c r="Z233" s="24"/>
      <c r="AA233" s="24"/>
      <c r="AB233" s="24"/>
      <c r="AC233" s="24">
        <f t="shared" si="80"/>
        <v>0</v>
      </c>
      <c r="AD233" s="24">
        <f t="shared" si="81"/>
        <v>0</v>
      </c>
      <c r="AG233" s="24"/>
      <c r="AH233" s="24"/>
      <c r="AI233" s="24"/>
      <c r="AJ233" s="24"/>
      <c r="AK233" s="24"/>
      <c r="AL233" s="24"/>
      <c r="AM233" s="24">
        <f t="shared" si="82"/>
        <v>0</v>
      </c>
      <c r="AN233" s="24">
        <f t="shared" si="99"/>
        <v>0</v>
      </c>
      <c r="AQ233" s="24"/>
      <c r="AR233" s="24"/>
      <c r="AS233" s="24"/>
      <c r="AT233" s="24"/>
      <c r="AU233" s="24"/>
      <c r="AV233" s="24"/>
      <c r="AW233" s="24">
        <f t="shared" si="83"/>
        <v>0</v>
      </c>
      <c r="AX233" s="24">
        <f t="shared" si="84"/>
        <v>0</v>
      </c>
      <c r="BA233" s="24"/>
      <c r="BB233" s="24"/>
      <c r="BC233" s="24"/>
      <c r="BD233" s="24"/>
      <c r="BE233" s="24"/>
      <c r="BF233" s="24"/>
      <c r="BG233" s="24">
        <f t="shared" si="85"/>
        <v>0</v>
      </c>
      <c r="BH233" s="24">
        <f t="shared" si="86"/>
        <v>0</v>
      </c>
      <c r="BK233" s="24"/>
      <c r="BL233" s="24"/>
      <c r="BM233" s="24"/>
      <c r="BN233" s="24"/>
      <c r="BO233" s="24"/>
      <c r="BP233" s="24"/>
      <c r="BQ233" s="24">
        <f t="shared" si="87"/>
        <v>0</v>
      </c>
      <c r="BR233" s="24">
        <f t="shared" si="88"/>
        <v>0</v>
      </c>
      <c r="BU233" s="24"/>
      <c r="BV233" s="24"/>
      <c r="BW233" s="24"/>
      <c r="BX233" s="24"/>
      <c r="BY233" s="24"/>
      <c r="BZ233" s="24"/>
      <c r="CA233" s="24">
        <f t="shared" si="89"/>
        <v>0</v>
      </c>
      <c r="CB233" s="24">
        <f t="shared" si="90"/>
        <v>0</v>
      </c>
      <c r="CC233" s="24"/>
      <c r="CE233" s="24">
        <f t="shared" si="91"/>
        <v>0</v>
      </c>
      <c r="CG233" s="24">
        <f t="shared" si="92"/>
        <v>0</v>
      </c>
      <c r="CI233" s="24">
        <f t="shared" si="93"/>
        <v>0</v>
      </c>
      <c r="CK233" s="24">
        <f t="shared" si="94"/>
        <v>0</v>
      </c>
      <c r="CM233" s="24">
        <f t="shared" si="95"/>
        <v>0</v>
      </c>
      <c r="CO233" s="24">
        <f t="shared" si="96"/>
        <v>0</v>
      </c>
      <c r="CQ233" s="24">
        <f t="shared" si="97"/>
        <v>0</v>
      </c>
      <c r="CS233" s="24">
        <f t="shared" si="98"/>
        <v>0</v>
      </c>
    </row>
    <row r="234" spans="9:97">
      <c r="I234" s="24">
        <f t="shared" si="78"/>
        <v>0</v>
      </c>
      <c r="J234" s="24">
        <f t="shared" si="100"/>
        <v>0</v>
      </c>
      <c r="M234" s="24"/>
      <c r="N234" s="24"/>
      <c r="O234" s="24"/>
      <c r="P234" s="24"/>
      <c r="Q234" s="24"/>
      <c r="R234" s="24"/>
      <c r="S234" s="24">
        <f t="shared" si="79"/>
        <v>0</v>
      </c>
      <c r="T234" s="24">
        <f t="shared" si="101"/>
        <v>0</v>
      </c>
      <c r="W234" s="24"/>
      <c r="X234" s="24"/>
      <c r="Y234" s="24"/>
      <c r="Z234" s="24"/>
      <c r="AA234" s="24"/>
      <c r="AB234" s="24"/>
      <c r="AC234" s="24">
        <f t="shared" si="80"/>
        <v>0</v>
      </c>
      <c r="AD234" s="24">
        <f t="shared" si="81"/>
        <v>0</v>
      </c>
      <c r="AG234" s="24"/>
      <c r="AH234" s="24"/>
      <c r="AI234" s="24"/>
      <c r="AJ234" s="24"/>
      <c r="AK234" s="24"/>
      <c r="AL234" s="24"/>
      <c r="AM234" s="24">
        <f t="shared" si="82"/>
        <v>0</v>
      </c>
      <c r="AN234" s="24">
        <f t="shared" si="99"/>
        <v>0</v>
      </c>
      <c r="AQ234" s="24"/>
      <c r="AR234" s="24"/>
      <c r="AS234" s="24"/>
      <c r="AT234" s="24"/>
      <c r="AU234" s="24"/>
      <c r="AV234" s="24"/>
      <c r="AW234" s="24">
        <f t="shared" si="83"/>
        <v>0</v>
      </c>
      <c r="AX234" s="24">
        <f t="shared" si="84"/>
        <v>0</v>
      </c>
      <c r="BA234" s="24"/>
      <c r="BB234" s="24"/>
      <c r="BC234" s="24"/>
      <c r="BD234" s="24"/>
      <c r="BE234" s="24"/>
      <c r="BF234" s="24"/>
      <c r="BG234" s="24">
        <f t="shared" si="85"/>
        <v>0</v>
      </c>
      <c r="BH234" s="24">
        <f t="shared" si="86"/>
        <v>0</v>
      </c>
      <c r="BK234" s="24"/>
      <c r="BL234" s="24"/>
      <c r="BM234" s="24"/>
      <c r="BN234" s="24"/>
      <c r="BO234" s="24"/>
      <c r="BP234" s="24"/>
      <c r="BQ234" s="24">
        <f t="shared" si="87"/>
        <v>0</v>
      </c>
      <c r="BR234" s="24">
        <f t="shared" si="88"/>
        <v>0</v>
      </c>
      <c r="BU234" s="24"/>
      <c r="BV234" s="24"/>
      <c r="BW234" s="24"/>
      <c r="BX234" s="24"/>
      <c r="BY234" s="24"/>
      <c r="BZ234" s="24"/>
      <c r="CA234" s="24">
        <f t="shared" si="89"/>
        <v>0</v>
      </c>
      <c r="CB234" s="24">
        <f t="shared" si="90"/>
        <v>0</v>
      </c>
      <c r="CC234" s="24"/>
      <c r="CE234" s="24">
        <f t="shared" si="91"/>
        <v>0</v>
      </c>
      <c r="CG234" s="24">
        <f t="shared" si="92"/>
        <v>0</v>
      </c>
      <c r="CI234" s="24">
        <f t="shared" si="93"/>
        <v>0</v>
      </c>
      <c r="CK234" s="24">
        <f t="shared" si="94"/>
        <v>0</v>
      </c>
      <c r="CM234" s="24">
        <f t="shared" si="95"/>
        <v>0</v>
      </c>
      <c r="CO234" s="24">
        <f t="shared" si="96"/>
        <v>0</v>
      </c>
      <c r="CQ234" s="24">
        <f t="shared" si="97"/>
        <v>0</v>
      </c>
      <c r="CS234" s="24">
        <f t="shared" si="98"/>
        <v>0</v>
      </c>
    </row>
    <row r="235" spans="9:97">
      <c r="I235" s="24">
        <f t="shared" si="78"/>
        <v>0</v>
      </c>
      <c r="J235" s="24">
        <f t="shared" si="100"/>
        <v>0</v>
      </c>
      <c r="M235" s="24"/>
      <c r="N235" s="24"/>
      <c r="O235" s="24"/>
      <c r="P235" s="24"/>
      <c r="Q235" s="24"/>
      <c r="R235" s="24"/>
      <c r="S235" s="24">
        <f t="shared" si="79"/>
        <v>0</v>
      </c>
      <c r="T235" s="24">
        <f t="shared" si="101"/>
        <v>0</v>
      </c>
      <c r="W235" s="24"/>
      <c r="X235" s="24"/>
      <c r="Y235" s="24"/>
      <c r="Z235" s="24"/>
      <c r="AA235" s="24"/>
      <c r="AB235" s="24"/>
      <c r="AC235" s="24">
        <f t="shared" si="80"/>
        <v>0</v>
      </c>
      <c r="AD235" s="24">
        <f t="shared" si="81"/>
        <v>0</v>
      </c>
      <c r="AG235" s="24"/>
      <c r="AH235" s="24"/>
      <c r="AI235" s="24"/>
      <c r="AJ235" s="24"/>
      <c r="AK235" s="24"/>
      <c r="AL235" s="24"/>
      <c r="AM235" s="24">
        <f t="shared" si="82"/>
        <v>0</v>
      </c>
      <c r="AN235" s="24">
        <f t="shared" si="99"/>
        <v>0</v>
      </c>
      <c r="AQ235" s="24"/>
      <c r="AR235" s="24"/>
      <c r="AS235" s="24"/>
      <c r="AT235" s="24"/>
      <c r="AU235" s="24"/>
      <c r="AV235" s="24"/>
      <c r="AW235" s="24">
        <f t="shared" si="83"/>
        <v>0</v>
      </c>
      <c r="AX235" s="24">
        <f t="shared" si="84"/>
        <v>0</v>
      </c>
      <c r="BA235" s="24"/>
      <c r="BB235" s="24"/>
      <c r="BC235" s="24"/>
      <c r="BD235" s="24"/>
      <c r="BE235" s="24"/>
      <c r="BF235" s="24"/>
      <c r="BG235" s="24">
        <f t="shared" si="85"/>
        <v>0</v>
      </c>
      <c r="BH235" s="24">
        <f t="shared" si="86"/>
        <v>0</v>
      </c>
      <c r="BK235" s="24"/>
      <c r="BL235" s="24"/>
      <c r="BM235" s="24"/>
      <c r="BN235" s="24"/>
      <c r="BO235" s="24"/>
      <c r="BP235" s="24"/>
      <c r="BQ235" s="24">
        <f t="shared" si="87"/>
        <v>0</v>
      </c>
      <c r="BR235" s="24">
        <f t="shared" si="88"/>
        <v>0</v>
      </c>
      <c r="BU235" s="24"/>
      <c r="BV235" s="24"/>
      <c r="BW235" s="24"/>
      <c r="BX235" s="24"/>
      <c r="BY235" s="24"/>
      <c r="BZ235" s="24"/>
      <c r="CA235" s="24">
        <f t="shared" si="89"/>
        <v>0</v>
      </c>
      <c r="CB235" s="24">
        <f t="shared" si="90"/>
        <v>0</v>
      </c>
      <c r="CC235" s="24"/>
      <c r="CE235" s="24">
        <f t="shared" si="91"/>
        <v>0</v>
      </c>
      <c r="CG235" s="24">
        <f t="shared" si="92"/>
        <v>0</v>
      </c>
      <c r="CI235" s="24">
        <f t="shared" si="93"/>
        <v>0</v>
      </c>
      <c r="CK235" s="24">
        <f t="shared" si="94"/>
        <v>0</v>
      </c>
      <c r="CM235" s="24">
        <f t="shared" si="95"/>
        <v>0</v>
      </c>
      <c r="CO235" s="24">
        <f t="shared" si="96"/>
        <v>0</v>
      </c>
      <c r="CQ235" s="24">
        <f t="shared" si="97"/>
        <v>0</v>
      </c>
      <c r="CS235" s="24">
        <f t="shared" si="98"/>
        <v>0</v>
      </c>
    </row>
    <row r="236" spans="9:97">
      <c r="I236" s="24">
        <f t="shared" si="78"/>
        <v>0</v>
      </c>
      <c r="J236" s="24">
        <f t="shared" si="100"/>
        <v>0</v>
      </c>
      <c r="M236" s="24"/>
      <c r="N236" s="24"/>
      <c r="O236" s="24"/>
      <c r="P236" s="24"/>
      <c r="Q236" s="24"/>
      <c r="R236" s="24"/>
      <c r="S236" s="24">
        <f t="shared" si="79"/>
        <v>0</v>
      </c>
      <c r="T236" s="24">
        <f t="shared" si="101"/>
        <v>0</v>
      </c>
      <c r="W236" s="24"/>
      <c r="X236" s="24"/>
      <c r="Y236" s="24"/>
      <c r="Z236" s="24"/>
      <c r="AA236" s="24"/>
      <c r="AB236" s="24"/>
      <c r="AC236" s="24">
        <f t="shared" si="80"/>
        <v>0</v>
      </c>
      <c r="AD236" s="24">
        <f t="shared" si="81"/>
        <v>0</v>
      </c>
      <c r="AG236" s="24"/>
      <c r="AH236" s="24"/>
      <c r="AI236" s="24"/>
      <c r="AJ236" s="24"/>
      <c r="AK236" s="24"/>
      <c r="AL236" s="24"/>
      <c r="AM236" s="24">
        <f t="shared" si="82"/>
        <v>0</v>
      </c>
      <c r="AN236" s="24">
        <f t="shared" si="99"/>
        <v>0</v>
      </c>
      <c r="AQ236" s="24"/>
      <c r="AR236" s="24"/>
      <c r="AS236" s="24"/>
      <c r="AT236" s="24"/>
      <c r="AU236" s="24"/>
      <c r="AV236" s="24"/>
      <c r="AW236" s="24">
        <f t="shared" si="83"/>
        <v>0</v>
      </c>
      <c r="AX236" s="24">
        <f t="shared" si="84"/>
        <v>0</v>
      </c>
      <c r="BA236" s="24"/>
      <c r="BB236" s="24"/>
      <c r="BC236" s="24"/>
      <c r="BD236" s="24"/>
      <c r="BE236" s="24"/>
      <c r="BF236" s="24"/>
      <c r="BG236" s="24">
        <f t="shared" si="85"/>
        <v>0</v>
      </c>
      <c r="BH236" s="24">
        <f t="shared" si="86"/>
        <v>0</v>
      </c>
      <c r="BK236" s="24"/>
      <c r="BL236" s="24"/>
      <c r="BM236" s="24"/>
      <c r="BN236" s="24"/>
      <c r="BO236" s="24"/>
      <c r="BP236" s="24"/>
      <c r="BQ236" s="24">
        <f t="shared" si="87"/>
        <v>0</v>
      </c>
      <c r="BR236" s="24">
        <f t="shared" si="88"/>
        <v>0</v>
      </c>
      <c r="BU236" s="24"/>
      <c r="BV236" s="24"/>
      <c r="BW236" s="24"/>
      <c r="BX236" s="24"/>
      <c r="BY236" s="24"/>
      <c r="BZ236" s="24"/>
      <c r="CA236" s="24">
        <f t="shared" si="89"/>
        <v>0</v>
      </c>
      <c r="CB236" s="24">
        <f t="shared" si="90"/>
        <v>0</v>
      </c>
      <c r="CC236" s="24"/>
      <c r="CE236" s="24">
        <f t="shared" si="91"/>
        <v>0</v>
      </c>
      <c r="CG236" s="24">
        <f t="shared" si="92"/>
        <v>0</v>
      </c>
      <c r="CI236" s="24">
        <f t="shared" si="93"/>
        <v>0</v>
      </c>
      <c r="CK236" s="24">
        <f t="shared" si="94"/>
        <v>0</v>
      </c>
      <c r="CM236" s="24">
        <f t="shared" si="95"/>
        <v>0</v>
      </c>
      <c r="CO236" s="24">
        <f t="shared" si="96"/>
        <v>0</v>
      </c>
      <c r="CQ236" s="24">
        <f t="shared" si="97"/>
        <v>0</v>
      </c>
      <c r="CS236" s="24">
        <f t="shared" si="98"/>
        <v>0</v>
      </c>
    </row>
    <row r="237" spans="9:97">
      <c r="I237" s="24">
        <f t="shared" si="78"/>
        <v>0</v>
      </c>
      <c r="J237" s="24">
        <f t="shared" si="100"/>
        <v>0</v>
      </c>
      <c r="M237" s="24"/>
      <c r="N237" s="24"/>
      <c r="O237" s="24"/>
      <c r="P237" s="24"/>
      <c r="Q237" s="24"/>
      <c r="R237" s="24"/>
      <c r="S237" s="24">
        <f t="shared" si="79"/>
        <v>0</v>
      </c>
      <c r="T237" s="24">
        <f t="shared" si="101"/>
        <v>0</v>
      </c>
      <c r="W237" s="24"/>
      <c r="X237" s="24"/>
      <c r="Y237" s="24"/>
      <c r="Z237" s="24"/>
      <c r="AA237" s="24"/>
      <c r="AB237" s="24"/>
      <c r="AC237" s="24">
        <f t="shared" si="80"/>
        <v>0</v>
      </c>
      <c r="AD237" s="24">
        <f t="shared" si="81"/>
        <v>0</v>
      </c>
      <c r="AG237" s="24"/>
      <c r="AH237" s="24"/>
      <c r="AI237" s="24"/>
      <c r="AJ237" s="24"/>
      <c r="AK237" s="24"/>
      <c r="AL237" s="24"/>
      <c r="AM237" s="24">
        <f t="shared" si="82"/>
        <v>0</v>
      </c>
      <c r="AN237" s="24">
        <f t="shared" si="99"/>
        <v>0</v>
      </c>
      <c r="AQ237" s="24"/>
      <c r="AR237" s="24"/>
      <c r="AS237" s="24"/>
      <c r="AT237" s="24"/>
      <c r="AU237" s="24"/>
      <c r="AV237" s="24"/>
      <c r="AW237" s="24">
        <f t="shared" si="83"/>
        <v>0</v>
      </c>
      <c r="AX237" s="24">
        <f t="shared" si="84"/>
        <v>0</v>
      </c>
      <c r="BA237" s="24"/>
      <c r="BB237" s="24"/>
      <c r="BC237" s="24"/>
      <c r="BD237" s="24"/>
      <c r="BE237" s="24"/>
      <c r="BF237" s="24"/>
      <c r="BG237" s="24">
        <f t="shared" si="85"/>
        <v>0</v>
      </c>
      <c r="BH237" s="24">
        <f t="shared" si="86"/>
        <v>0</v>
      </c>
      <c r="BK237" s="24"/>
      <c r="BL237" s="24"/>
      <c r="BM237" s="24"/>
      <c r="BN237" s="24"/>
      <c r="BO237" s="24"/>
      <c r="BP237" s="24"/>
      <c r="BQ237" s="24">
        <f t="shared" si="87"/>
        <v>0</v>
      </c>
      <c r="BR237" s="24">
        <f t="shared" si="88"/>
        <v>0</v>
      </c>
      <c r="BU237" s="24"/>
      <c r="BV237" s="24"/>
      <c r="BW237" s="24"/>
      <c r="BX237" s="24"/>
      <c r="BY237" s="24"/>
      <c r="BZ237" s="24"/>
      <c r="CA237" s="24">
        <f t="shared" si="89"/>
        <v>0</v>
      </c>
      <c r="CB237" s="24">
        <f t="shared" si="90"/>
        <v>0</v>
      </c>
      <c r="CC237" s="24"/>
      <c r="CE237" s="24">
        <f t="shared" si="91"/>
        <v>0</v>
      </c>
      <c r="CG237" s="24">
        <f t="shared" si="92"/>
        <v>0</v>
      </c>
      <c r="CI237" s="24">
        <f t="shared" si="93"/>
        <v>0</v>
      </c>
      <c r="CK237" s="24">
        <f t="shared" si="94"/>
        <v>0</v>
      </c>
      <c r="CM237" s="24">
        <f t="shared" si="95"/>
        <v>0</v>
      </c>
      <c r="CO237" s="24">
        <f t="shared" si="96"/>
        <v>0</v>
      </c>
      <c r="CQ237" s="24">
        <f t="shared" si="97"/>
        <v>0</v>
      </c>
      <c r="CS237" s="24">
        <f t="shared" si="98"/>
        <v>0</v>
      </c>
    </row>
    <row r="238" spans="9:97">
      <c r="I238" s="24">
        <f t="shared" si="78"/>
        <v>0</v>
      </c>
      <c r="J238" s="24">
        <f t="shared" si="100"/>
        <v>0</v>
      </c>
      <c r="M238" s="24"/>
      <c r="N238" s="24"/>
      <c r="O238" s="24"/>
      <c r="P238" s="24"/>
      <c r="Q238" s="24"/>
      <c r="R238" s="24"/>
      <c r="S238" s="24">
        <f t="shared" si="79"/>
        <v>0</v>
      </c>
      <c r="T238" s="24">
        <f t="shared" si="101"/>
        <v>0</v>
      </c>
      <c r="W238" s="24"/>
      <c r="X238" s="24"/>
      <c r="Y238" s="24"/>
      <c r="Z238" s="24"/>
      <c r="AA238" s="24"/>
      <c r="AB238" s="24"/>
      <c r="AC238" s="24">
        <f t="shared" si="80"/>
        <v>0</v>
      </c>
      <c r="AD238" s="24">
        <f t="shared" si="81"/>
        <v>0</v>
      </c>
      <c r="AG238" s="24"/>
      <c r="AH238" s="24"/>
      <c r="AI238" s="24"/>
      <c r="AJ238" s="24"/>
      <c r="AK238" s="24"/>
      <c r="AL238" s="24"/>
      <c r="AM238" s="24">
        <f t="shared" si="82"/>
        <v>0</v>
      </c>
      <c r="AN238" s="24">
        <f t="shared" si="99"/>
        <v>0</v>
      </c>
      <c r="AQ238" s="24"/>
      <c r="AR238" s="24"/>
      <c r="AS238" s="24"/>
      <c r="AT238" s="24"/>
      <c r="AU238" s="24"/>
      <c r="AV238" s="24"/>
      <c r="AW238" s="24">
        <f t="shared" si="83"/>
        <v>0</v>
      </c>
      <c r="AX238" s="24">
        <f t="shared" si="84"/>
        <v>0</v>
      </c>
      <c r="BA238" s="24"/>
      <c r="BB238" s="24"/>
      <c r="BC238" s="24"/>
      <c r="BD238" s="24"/>
      <c r="BE238" s="24"/>
      <c r="BF238" s="24"/>
      <c r="BG238" s="24">
        <f t="shared" si="85"/>
        <v>0</v>
      </c>
      <c r="BH238" s="24">
        <f t="shared" si="86"/>
        <v>0</v>
      </c>
      <c r="BK238" s="24"/>
      <c r="BL238" s="24"/>
      <c r="BM238" s="24"/>
      <c r="BN238" s="24"/>
      <c r="BO238" s="24"/>
      <c r="BP238" s="24"/>
      <c r="BQ238" s="24">
        <f t="shared" si="87"/>
        <v>0</v>
      </c>
      <c r="BR238" s="24">
        <f t="shared" si="88"/>
        <v>0</v>
      </c>
      <c r="BU238" s="24"/>
      <c r="BV238" s="24"/>
      <c r="BW238" s="24"/>
      <c r="BX238" s="24"/>
      <c r="BY238" s="24"/>
      <c r="BZ238" s="24"/>
      <c r="CA238" s="24">
        <f t="shared" si="89"/>
        <v>0</v>
      </c>
      <c r="CB238" s="24">
        <f t="shared" si="90"/>
        <v>0</v>
      </c>
      <c r="CC238" s="24"/>
      <c r="CE238" s="24">
        <f t="shared" si="91"/>
        <v>0</v>
      </c>
      <c r="CG238" s="24">
        <f t="shared" si="92"/>
        <v>0</v>
      </c>
      <c r="CI238" s="24">
        <f t="shared" si="93"/>
        <v>0</v>
      </c>
      <c r="CK238" s="24">
        <f t="shared" si="94"/>
        <v>0</v>
      </c>
      <c r="CM238" s="24">
        <f t="shared" si="95"/>
        <v>0</v>
      </c>
      <c r="CO238" s="24">
        <f t="shared" si="96"/>
        <v>0</v>
      </c>
      <c r="CQ238" s="24">
        <f t="shared" si="97"/>
        <v>0</v>
      </c>
      <c r="CS238" s="24">
        <f t="shared" si="98"/>
        <v>0</v>
      </c>
    </row>
    <row r="239" spans="9:97">
      <c r="I239" s="24">
        <f t="shared" si="78"/>
        <v>0</v>
      </c>
      <c r="J239" s="24">
        <f t="shared" si="100"/>
        <v>0</v>
      </c>
      <c r="M239" s="24"/>
      <c r="N239" s="24"/>
      <c r="O239" s="24"/>
      <c r="P239" s="24"/>
      <c r="Q239" s="24"/>
      <c r="R239" s="24"/>
      <c r="S239" s="24">
        <f t="shared" si="79"/>
        <v>0</v>
      </c>
      <c r="T239" s="24">
        <f t="shared" si="101"/>
        <v>0</v>
      </c>
      <c r="W239" s="24"/>
      <c r="X239" s="24"/>
      <c r="Y239" s="24"/>
      <c r="Z239" s="24"/>
      <c r="AA239" s="24"/>
      <c r="AB239" s="24"/>
      <c r="AC239" s="24">
        <f t="shared" si="80"/>
        <v>0</v>
      </c>
      <c r="AD239" s="24">
        <f t="shared" si="81"/>
        <v>0</v>
      </c>
      <c r="AG239" s="24"/>
      <c r="AH239" s="24"/>
      <c r="AI239" s="24"/>
      <c r="AJ239" s="24"/>
      <c r="AK239" s="24"/>
      <c r="AL239" s="24"/>
      <c r="AM239" s="24">
        <f t="shared" si="82"/>
        <v>0</v>
      </c>
      <c r="AN239" s="24">
        <f t="shared" si="99"/>
        <v>0</v>
      </c>
      <c r="AQ239" s="24"/>
      <c r="AR239" s="24"/>
      <c r="AS239" s="24"/>
      <c r="AT239" s="24"/>
      <c r="AU239" s="24"/>
      <c r="AV239" s="24"/>
      <c r="AW239" s="24">
        <f t="shared" si="83"/>
        <v>0</v>
      </c>
      <c r="AX239" s="24">
        <f t="shared" si="84"/>
        <v>0</v>
      </c>
      <c r="BA239" s="24"/>
      <c r="BB239" s="24"/>
      <c r="BC239" s="24"/>
      <c r="BD239" s="24"/>
      <c r="BE239" s="24"/>
      <c r="BF239" s="24"/>
      <c r="BG239" s="24">
        <f t="shared" si="85"/>
        <v>0</v>
      </c>
      <c r="BH239" s="24">
        <f t="shared" si="86"/>
        <v>0</v>
      </c>
      <c r="BK239" s="24"/>
      <c r="BL239" s="24"/>
      <c r="BM239" s="24"/>
      <c r="BN239" s="24"/>
      <c r="BO239" s="24"/>
      <c r="BP239" s="24"/>
      <c r="BQ239" s="24">
        <f t="shared" si="87"/>
        <v>0</v>
      </c>
      <c r="BR239" s="24">
        <f t="shared" si="88"/>
        <v>0</v>
      </c>
      <c r="BU239" s="24"/>
      <c r="BV239" s="24"/>
      <c r="BW239" s="24"/>
      <c r="BX239" s="24"/>
      <c r="BY239" s="24"/>
      <c r="BZ239" s="24"/>
      <c r="CA239" s="24">
        <f t="shared" si="89"/>
        <v>0</v>
      </c>
      <c r="CB239" s="24">
        <f t="shared" si="90"/>
        <v>0</v>
      </c>
      <c r="CC239" s="24"/>
      <c r="CE239" s="24">
        <f t="shared" si="91"/>
        <v>0</v>
      </c>
      <c r="CG239" s="24">
        <f t="shared" si="92"/>
        <v>0</v>
      </c>
      <c r="CI239" s="24">
        <f t="shared" si="93"/>
        <v>0</v>
      </c>
      <c r="CK239" s="24">
        <f t="shared" si="94"/>
        <v>0</v>
      </c>
      <c r="CM239" s="24">
        <f t="shared" si="95"/>
        <v>0</v>
      </c>
      <c r="CO239" s="24">
        <f t="shared" si="96"/>
        <v>0</v>
      </c>
      <c r="CQ239" s="24">
        <f t="shared" si="97"/>
        <v>0</v>
      </c>
      <c r="CS239" s="24">
        <f t="shared" si="98"/>
        <v>0</v>
      </c>
    </row>
    <row r="240" spans="9:97">
      <c r="I240" s="24">
        <f t="shared" si="78"/>
        <v>0</v>
      </c>
      <c r="J240" s="24">
        <f t="shared" si="100"/>
        <v>0</v>
      </c>
      <c r="M240" s="24"/>
      <c r="N240" s="24"/>
      <c r="O240" s="24"/>
      <c r="P240" s="24"/>
      <c r="Q240" s="24"/>
      <c r="R240" s="24"/>
      <c r="S240" s="24">
        <f t="shared" si="79"/>
        <v>0</v>
      </c>
      <c r="T240" s="24">
        <f t="shared" si="101"/>
        <v>0</v>
      </c>
      <c r="W240" s="24"/>
      <c r="X240" s="24"/>
      <c r="Y240" s="24"/>
      <c r="Z240" s="24"/>
      <c r="AA240" s="24"/>
      <c r="AB240" s="24"/>
      <c r="AC240" s="24">
        <f t="shared" si="80"/>
        <v>0</v>
      </c>
      <c r="AD240" s="24">
        <f t="shared" si="81"/>
        <v>0</v>
      </c>
      <c r="AG240" s="24"/>
      <c r="AH240" s="24"/>
      <c r="AI240" s="24"/>
      <c r="AJ240" s="24"/>
      <c r="AK240" s="24"/>
      <c r="AL240" s="24"/>
      <c r="AM240" s="24">
        <f t="shared" si="82"/>
        <v>0</v>
      </c>
      <c r="AN240" s="24">
        <f t="shared" si="99"/>
        <v>0</v>
      </c>
      <c r="AQ240" s="24"/>
      <c r="AR240" s="24"/>
      <c r="AS240" s="24"/>
      <c r="AT240" s="24"/>
      <c r="AU240" s="24"/>
      <c r="AV240" s="24"/>
      <c r="AW240" s="24">
        <f t="shared" si="83"/>
        <v>0</v>
      </c>
      <c r="AX240" s="24">
        <f t="shared" si="84"/>
        <v>0</v>
      </c>
      <c r="BA240" s="24"/>
      <c r="BB240" s="24"/>
      <c r="BC240" s="24"/>
      <c r="BD240" s="24"/>
      <c r="BE240" s="24"/>
      <c r="BF240" s="24"/>
      <c r="BG240" s="24">
        <f t="shared" si="85"/>
        <v>0</v>
      </c>
      <c r="BH240" s="24">
        <f t="shared" si="86"/>
        <v>0</v>
      </c>
      <c r="BK240" s="24"/>
      <c r="BL240" s="24"/>
      <c r="BM240" s="24"/>
      <c r="BN240" s="24"/>
      <c r="BO240" s="24"/>
      <c r="BP240" s="24"/>
      <c r="BQ240" s="24">
        <f t="shared" si="87"/>
        <v>0</v>
      </c>
      <c r="BR240" s="24">
        <f t="shared" si="88"/>
        <v>0</v>
      </c>
      <c r="BU240" s="24"/>
      <c r="BV240" s="24"/>
      <c r="BW240" s="24"/>
      <c r="BX240" s="24"/>
      <c r="BY240" s="24"/>
      <c r="BZ240" s="24"/>
      <c r="CA240" s="24">
        <f t="shared" si="89"/>
        <v>0</v>
      </c>
      <c r="CB240" s="24">
        <f t="shared" si="90"/>
        <v>0</v>
      </c>
      <c r="CC240" s="24"/>
      <c r="CE240" s="24">
        <f t="shared" si="91"/>
        <v>0</v>
      </c>
      <c r="CG240" s="24">
        <f t="shared" si="92"/>
        <v>0</v>
      </c>
      <c r="CI240" s="24">
        <f t="shared" si="93"/>
        <v>0</v>
      </c>
      <c r="CK240" s="24">
        <f t="shared" si="94"/>
        <v>0</v>
      </c>
      <c r="CM240" s="24">
        <f t="shared" si="95"/>
        <v>0</v>
      </c>
      <c r="CO240" s="24">
        <f t="shared" si="96"/>
        <v>0</v>
      </c>
      <c r="CQ240" s="24">
        <f t="shared" si="97"/>
        <v>0</v>
      </c>
      <c r="CS240" s="24">
        <f t="shared" si="98"/>
        <v>0</v>
      </c>
    </row>
    <row r="241" spans="9:97">
      <c r="I241" s="24">
        <f t="shared" si="78"/>
        <v>0</v>
      </c>
      <c r="J241" s="24">
        <f t="shared" si="100"/>
        <v>0</v>
      </c>
      <c r="M241" s="24"/>
      <c r="N241" s="24"/>
      <c r="O241" s="24"/>
      <c r="P241" s="24"/>
      <c r="Q241" s="24"/>
      <c r="R241" s="24"/>
      <c r="S241" s="24">
        <f t="shared" si="79"/>
        <v>0</v>
      </c>
      <c r="T241" s="24">
        <f t="shared" si="101"/>
        <v>0</v>
      </c>
      <c r="W241" s="24"/>
      <c r="X241" s="24"/>
      <c r="Y241" s="24"/>
      <c r="Z241" s="24"/>
      <c r="AA241" s="24"/>
      <c r="AB241" s="24"/>
      <c r="AC241" s="24">
        <f t="shared" si="80"/>
        <v>0</v>
      </c>
      <c r="AD241" s="24">
        <f t="shared" si="81"/>
        <v>0</v>
      </c>
      <c r="AG241" s="24"/>
      <c r="AH241" s="24"/>
      <c r="AI241" s="24"/>
      <c r="AJ241" s="24"/>
      <c r="AK241" s="24"/>
      <c r="AL241" s="24"/>
      <c r="AM241" s="24">
        <f t="shared" si="82"/>
        <v>0</v>
      </c>
      <c r="AN241" s="24">
        <f t="shared" si="99"/>
        <v>0</v>
      </c>
      <c r="AQ241" s="24"/>
      <c r="AR241" s="24"/>
      <c r="AS241" s="24"/>
      <c r="AT241" s="24"/>
      <c r="AU241" s="24"/>
      <c r="AV241" s="24"/>
      <c r="AW241" s="24">
        <f t="shared" si="83"/>
        <v>0</v>
      </c>
      <c r="AX241" s="24">
        <f t="shared" si="84"/>
        <v>0</v>
      </c>
      <c r="BA241" s="24"/>
      <c r="BB241" s="24"/>
      <c r="BC241" s="24"/>
      <c r="BD241" s="24"/>
      <c r="BE241" s="24"/>
      <c r="BF241" s="24"/>
      <c r="BG241" s="24">
        <f t="shared" si="85"/>
        <v>0</v>
      </c>
      <c r="BH241" s="24">
        <f t="shared" si="86"/>
        <v>0</v>
      </c>
      <c r="BK241" s="24"/>
      <c r="BL241" s="24"/>
      <c r="BM241" s="24"/>
      <c r="BN241" s="24"/>
      <c r="BO241" s="24"/>
      <c r="BP241" s="24"/>
      <c r="BQ241" s="24">
        <f t="shared" si="87"/>
        <v>0</v>
      </c>
      <c r="BR241" s="24">
        <f t="shared" si="88"/>
        <v>0</v>
      </c>
      <c r="BU241" s="24"/>
      <c r="BV241" s="24"/>
      <c r="BW241" s="24"/>
      <c r="BX241" s="24"/>
      <c r="BY241" s="24"/>
      <c r="BZ241" s="24"/>
      <c r="CA241" s="24">
        <f t="shared" si="89"/>
        <v>0</v>
      </c>
      <c r="CB241" s="24">
        <f t="shared" si="90"/>
        <v>0</v>
      </c>
      <c r="CC241" s="24"/>
      <c r="CE241" s="24">
        <f t="shared" si="91"/>
        <v>0</v>
      </c>
      <c r="CG241" s="24">
        <f t="shared" si="92"/>
        <v>0</v>
      </c>
      <c r="CI241" s="24">
        <f t="shared" si="93"/>
        <v>0</v>
      </c>
      <c r="CK241" s="24">
        <f t="shared" si="94"/>
        <v>0</v>
      </c>
      <c r="CM241" s="24">
        <f t="shared" si="95"/>
        <v>0</v>
      </c>
      <c r="CO241" s="24">
        <f t="shared" si="96"/>
        <v>0</v>
      </c>
      <c r="CQ241" s="24">
        <f t="shared" si="97"/>
        <v>0</v>
      </c>
      <c r="CS241" s="24">
        <f t="shared" si="98"/>
        <v>0</v>
      </c>
    </row>
    <row r="242" spans="9:97">
      <c r="I242" s="24">
        <f t="shared" si="78"/>
        <v>0</v>
      </c>
      <c r="J242" s="24">
        <f t="shared" si="100"/>
        <v>0</v>
      </c>
      <c r="M242" s="24"/>
      <c r="N242" s="24"/>
      <c r="O242" s="24"/>
      <c r="P242" s="24"/>
      <c r="Q242" s="24"/>
      <c r="R242" s="24"/>
      <c r="S242" s="24">
        <f t="shared" si="79"/>
        <v>0</v>
      </c>
      <c r="T242" s="24">
        <f t="shared" si="101"/>
        <v>0</v>
      </c>
      <c r="W242" s="24"/>
      <c r="X242" s="24"/>
      <c r="Y242" s="24"/>
      <c r="Z242" s="24"/>
      <c r="AA242" s="24"/>
      <c r="AB242" s="24"/>
      <c r="AC242" s="24">
        <f t="shared" si="80"/>
        <v>0</v>
      </c>
      <c r="AD242" s="24">
        <f t="shared" si="81"/>
        <v>0</v>
      </c>
      <c r="AG242" s="24"/>
      <c r="AH242" s="24"/>
      <c r="AI242" s="24"/>
      <c r="AJ242" s="24"/>
      <c r="AK242" s="24"/>
      <c r="AL242" s="24"/>
      <c r="AM242" s="24">
        <f t="shared" si="82"/>
        <v>0</v>
      </c>
      <c r="AN242" s="24">
        <f t="shared" si="99"/>
        <v>0</v>
      </c>
      <c r="AQ242" s="24"/>
      <c r="AR242" s="24"/>
      <c r="AS242" s="24"/>
      <c r="AT242" s="24"/>
      <c r="AU242" s="24"/>
      <c r="AV242" s="24"/>
      <c r="AW242" s="24">
        <f t="shared" si="83"/>
        <v>0</v>
      </c>
      <c r="AX242" s="24">
        <f t="shared" si="84"/>
        <v>0</v>
      </c>
      <c r="BA242" s="24"/>
      <c r="BB242" s="24"/>
      <c r="BC242" s="24"/>
      <c r="BD242" s="24"/>
      <c r="BE242" s="24"/>
      <c r="BF242" s="24"/>
      <c r="BG242" s="24">
        <f t="shared" si="85"/>
        <v>0</v>
      </c>
      <c r="BH242" s="24">
        <f t="shared" si="86"/>
        <v>0</v>
      </c>
      <c r="BK242" s="24"/>
      <c r="BL242" s="24"/>
      <c r="BM242" s="24"/>
      <c r="BN242" s="24"/>
      <c r="BO242" s="24"/>
      <c r="BP242" s="24"/>
      <c r="BQ242" s="24">
        <f t="shared" si="87"/>
        <v>0</v>
      </c>
      <c r="BR242" s="24">
        <f t="shared" si="88"/>
        <v>0</v>
      </c>
      <c r="BU242" s="24"/>
      <c r="BV242" s="24"/>
      <c r="BW242" s="24"/>
      <c r="BX242" s="24"/>
      <c r="BY242" s="24"/>
      <c r="BZ242" s="24"/>
      <c r="CA242" s="24">
        <f t="shared" si="89"/>
        <v>0</v>
      </c>
      <c r="CB242" s="24">
        <f t="shared" si="90"/>
        <v>0</v>
      </c>
      <c r="CC242" s="24"/>
      <c r="CE242" s="24">
        <f t="shared" si="91"/>
        <v>0</v>
      </c>
      <c r="CG242" s="24">
        <f t="shared" si="92"/>
        <v>0</v>
      </c>
      <c r="CI242" s="24">
        <f t="shared" si="93"/>
        <v>0</v>
      </c>
      <c r="CK242" s="24">
        <f t="shared" si="94"/>
        <v>0</v>
      </c>
      <c r="CM242" s="24">
        <f t="shared" si="95"/>
        <v>0</v>
      </c>
      <c r="CO242" s="24">
        <f t="shared" si="96"/>
        <v>0</v>
      </c>
      <c r="CQ242" s="24">
        <f t="shared" si="97"/>
        <v>0</v>
      </c>
      <c r="CS242" s="24">
        <f t="shared" si="98"/>
        <v>0</v>
      </c>
    </row>
    <row r="243" spans="9:97">
      <c r="I243" s="24">
        <f t="shared" si="78"/>
        <v>0</v>
      </c>
      <c r="J243" s="24">
        <f t="shared" si="100"/>
        <v>0</v>
      </c>
      <c r="M243" s="24"/>
      <c r="N243" s="24"/>
      <c r="O243" s="24"/>
      <c r="P243" s="24"/>
      <c r="Q243" s="24"/>
      <c r="R243" s="24"/>
      <c r="S243" s="24">
        <f t="shared" si="79"/>
        <v>0</v>
      </c>
      <c r="T243" s="24">
        <f t="shared" si="101"/>
        <v>0</v>
      </c>
      <c r="W243" s="24"/>
      <c r="X243" s="24"/>
      <c r="Y243" s="24"/>
      <c r="Z243" s="24"/>
      <c r="AA243" s="24"/>
      <c r="AB243" s="24"/>
      <c r="AC243" s="24">
        <f t="shared" si="80"/>
        <v>0</v>
      </c>
      <c r="AD243" s="24">
        <f t="shared" si="81"/>
        <v>0</v>
      </c>
      <c r="AG243" s="24"/>
      <c r="AH243" s="24"/>
      <c r="AI243" s="24"/>
      <c r="AJ243" s="24"/>
      <c r="AK243" s="24"/>
      <c r="AL243" s="24"/>
      <c r="AM243" s="24">
        <f t="shared" si="82"/>
        <v>0</v>
      </c>
      <c r="AN243" s="24">
        <f t="shared" si="99"/>
        <v>0</v>
      </c>
      <c r="AQ243" s="24"/>
      <c r="AR243" s="24"/>
      <c r="AS243" s="24"/>
      <c r="AT243" s="24"/>
      <c r="AU243" s="24"/>
      <c r="AV243" s="24"/>
      <c r="AW243" s="24">
        <f t="shared" si="83"/>
        <v>0</v>
      </c>
      <c r="AX243" s="24">
        <f t="shared" si="84"/>
        <v>0</v>
      </c>
      <c r="BA243" s="24"/>
      <c r="BB243" s="24"/>
      <c r="BC243" s="24"/>
      <c r="BD243" s="24"/>
      <c r="BE243" s="24"/>
      <c r="BF243" s="24"/>
      <c r="BG243" s="24">
        <f t="shared" si="85"/>
        <v>0</v>
      </c>
      <c r="BH243" s="24">
        <f t="shared" si="86"/>
        <v>0</v>
      </c>
      <c r="BK243" s="24"/>
      <c r="BL243" s="24"/>
      <c r="BM243" s="24"/>
      <c r="BN243" s="24"/>
      <c r="BO243" s="24"/>
      <c r="BP243" s="24"/>
      <c r="BQ243" s="24">
        <f t="shared" si="87"/>
        <v>0</v>
      </c>
      <c r="BR243" s="24">
        <f t="shared" si="88"/>
        <v>0</v>
      </c>
      <c r="BU243" s="24"/>
      <c r="BV243" s="24"/>
      <c r="BW243" s="24"/>
      <c r="BX243" s="24"/>
      <c r="BY243" s="24"/>
      <c r="BZ243" s="24"/>
      <c r="CA243" s="24">
        <f t="shared" si="89"/>
        <v>0</v>
      </c>
      <c r="CB243" s="24">
        <f t="shared" si="90"/>
        <v>0</v>
      </c>
      <c r="CC243" s="24"/>
      <c r="CE243" s="24">
        <f t="shared" si="91"/>
        <v>0</v>
      </c>
      <c r="CG243" s="24">
        <f t="shared" si="92"/>
        <v>0</v>
      </c>
      <c r="CI243" s="24">
        <f t="shared" si="93"/>
        <v>0</v>
      </c>
      <c r="CK243" s="24">
        <f t="shared" si="94"/>
        <v>0</v>
      </c>
      <c r="CM243" s="24">
        <f t="shared" si="95"/>
        <v>0</v>
      </c>
      <c r="CO243" s="24">
        <f t="shared" si="96"/>
        <v>0</v>
      </c>
      <c r="CQ243" s="24">
        <f t="shared" si="97"/>
        <v>0</v>
      </c>
      <c r="CS243" s="24">
        <f t="shared" si="98"/>
        <v>0</v>
      </c>
    </row>
    <row r="244" spans="9:97">
      <c r="I244" s="24">
        <f t="shared" si="78"/>
        <v>0</v>
      </c>
      <c r="J244" s="24">
        <f t="shared" si="100"/>
        <v>0</v>
      </c>
      <c r="M244" s="24"/>
      <c r="N244" s="24"/>
      <c r="O244" s="24"/>
      <c r="P244" s="24"/>
      <c r="Q244" s="24"/>
      <c r="R244" s="24"/>
      <c r="S244" s="24">
        <f t="shared" si="79"/>
        <v>0</v>
      </c>
      <c r="T244" s="24">
        <f t="shared" si="101"/>
        <v>0</v>
      </c>
      <c r="W244" s="24"/>
      <c r="X244" s="24"/>
      <c r="Y244" s="24"/>
      <c r="Z244" s="24"/>
      <c r="AA244" s="24"/>
      <c r="AB244" s="24"/>
      <c r="AC244" s="24">
        <f t="shared" si="80"/>
        <v>0</v>
      </c>
      <c r="AD244" s="24">
        <f t="shared" si="81"/>
        <v>0</v>
      </c>
      <c r="AG244" s="24"/>
      <c r="AH244" s="24"/>
      <c r="AI244" s="24"/>
      <c r="AJ244" s="24"/>
      <c r="AK244" s="24"/>
      <c r="AL244" s="24"/>
      <c r="AM244" s="24">
        <f t="shared" si="82"/>
        <v>0</v>
      </c>
      <c r="AN244" s="24">
        <f t="shared" si="99"/>
        <v>0</v>
      </c>
      <c r="AQ244" s="24"/>
      <c r="AR244" s="24"/>
      <c r="AS244" s="24"/>
      <c r="AT244" s="24"/>
      <c r="AU244" s="24"/>
      <c r="AV244" s="24"/>
      <c r="AW244" s="24">
        <f t="shared" si="83"/>
        <v>0</v>
      </c>
      <c r="AX244" s="24">
        <f t="shared" si="84"/>
        <v>0</v>
      </c>
      <c r="BA244" s="24"/>
      <c r="BB244" s="24"/>
      <c r="BC244" s="24"/>
      <c r="BD244" s="24"/>
      <c r="BE244" s="24"/>
      <c r="BF244" s="24"/>
      <c r="BG244" s="24">
        <f t="shared" si="85"/>
        <v>0</v>
      </c>
      <c r="BH244" s="24">
        <f t="shared" si="86"/>
        <v>0</v>
      </c>
      <c r="BK244" s="24"/>
      <c r="BL244" s="24"/>
      <c r="BM244" s="24"/>
      <c r="BN244" s="24"/>
      <c r="BO244" s="24"/>
      <c r="BP244" s="24"/>
      <c r="BQ244" s="24">
        <f t="shared" si="87"/>
        <v>0</v>
      </c>
      <c r="BR244" s="24">
        <f t="shared" si="88"/>
        <v>0</v>
      </c>
      <c r="BU244" s="24"/>
      <c r="BV244" s="24"/>
      <c r="BW244" s="24"/>
      <c r="BX244" s="24"/>
      <c r="BY244" s="24"/>
      <c r="BZ244" s="24"/>
      <c r="CA244" s="24">
        <f t="shared" si="89"/>
        <v>0</v>
      </c>
      <c r="CB244" s="24">
        <f t="shared" si="90"/>
        <v>0</v>
      </c>
      <c r="CC244" s="24"/>
      <c r="CE244" s="24">
        <f t="shared" si="91"/>
        <v>0</v>
      </c>
      <c r="CG244" s="24">
        <f t="shared" si="92"/>
        <v>0</v>
      </c>
      <c r="CI244" s="24">
        <f t="shared" si="93"/>
        <v>0</v>
      </c>
      <c r="CK244" s="24">
        <f t="shared" si="94"/>
        <v>0</v>
      </c>
      <c r="CM244" s="24">
        <f t="shared" si="95"/>
        <v>0</v>
      </c>
      <c r="CO244" s="24">
        <f t="shared" si="96"/>
        <v>0</v>
      </c>
      <c r="CQ244" s="24">
        <f t="shared" si="97"/>
        <v>0</v>
      </c>
      <c r="CS244" s="24">
        <f t="shared" si="98"/>
        <v>0</v>
      </c>
    </row>
    <row r="245" spans="9:97">
      <c r="I245" s="24">
        <f t="shared" si="78"/>
        <v>0</v>
      </c>
      <c r="J245" s="24">
        <f t="shared" si="100"/>
        <v>0</v>
      </c>
      <c r="M245" s="24"/>
      <c r="N245" s="24"/>
      <c r="O245" s="24"/>
      <c r="P245" s="24"/>
      <c r="Q245" s="24"/>
      <c r="R245" s="24"/>
      <c r="S245" s="24">
        <f t="shared" si="79"/>
        <v>0</v>
      </c>
      <c r="T245" s="24">
        <f t="shared" si="101"/>
        <v>0</v>
      </c>
      <c r="W245" s="24"/>
      <c r="X245" s="24"/>
      <c r="Y245" s="24"/>
      <c r="Z245" s="24"/>
      <c r="AA245" s="24"/>
      <c r="AB245" s="24"/>
      <c r="AC245" s="24">
        <f t="shared" si="80"/>
        <v>0</v>
      </c>
      <c r="AD245" s="24">
        <f t="shared" si="81"/>
        <v>0</v>
      </c>
      <c r="AG245" s="24"/>
      <c r="AH245" s="24"/>
      <c r="AI245" s="24"/>
      <c r="AJ245" s="24"/>
      <c r="AK245" s="24"/>
      <c r="AL245" s="24"/>
      <c r="AM245" s="24">
        <f t="shared" si="82"/>
        <v>0</v>
      </c>
      <c r="AN245" s="24">
        <f t="shared" si="99"/>
        <v>0</v>
      </c>
      <c r="AQ245" s="24"/>
      <c r="AR245" s="24"/>
      <c r="AS245" s="24"/>
      <c r="AT245" s="24"/>
      <c r="AU245" s="24"/>
      <c r="AV245" s="24"/>
      <c r="AW245" s="24">
        <f t="shared" si="83"/>
        <v>0</v>
      </c>
      <c r="AX245" s="24">
        <f t="shared" si="84"/>
        <v>0</v>
      </c>
      <c r="BA245" s="24"/>
      <c r="BB245" s="24"/>
      <c r="BC245" s="24"/>
      <c r="BD245" s="24"/>
      <c r="BE245" s="24"/>
      <c r="BF245" s="24"/>
      <c r="BG245" s="24">
        <f t="shared" si="85"/>
        <v>0</v>
      </c>
      <c r="BH245" s="24">
        <f t="shared" si="86"/>
        <v>0</v>
      </c>
      <c r="BK245" s="24"/>
      <c r="BL245" s="24"/>
      <c r="BM245" s="24"/>
      <c r="BN245" s="24"/>
      <c r="BO245" s="24"/>
      <c r="BP245" s="24"/>
      <c r="BQ245" s="24">
        <f t="shared" si="87"/>
        <v>0</v>
      </c>
      <c r="BR245" s="24">
        <f t="shared" si="88"/>
        <v>0</v>
      </c>
      <c r="BU245" s="24"/>
      <c r="BV245" s="24"/>
      <c r="BW245" s="24"/>
      <c r="BX245" s="24"/>
      <c r="BY245" s="24"/>
      <c r="BZ245" s="24"/>
      <c r="CA245" s="24">
        <f t="shared" si="89"/>
        <v>0</v>
      </c>
      <c r="CB245" s="24">
        <f t="shared" si="90"/>
        <v>0</v>
      </c>
      <c r="CC245" s="24"/>
      <c r="CE245" s="24">
        <f t="shared" si="91"/>
        <v>0</v>
      </c>
      <c r="CG245" s="24">
        <f t="shared" si="92"/>
        <v>0</v>
      </c>
      <c r="CI245" s="24">
        <f t="shared" si="93"/>
        <v>0</v>
      </c>
      <c r="CK245" s="24">
        <f t="shared" si="94"/>
        <v>0</v>
      </c>
      <c r="CM245" s="24">
        <f t="shared" si="95"/>
        <v>0</v>
      </c>
      <c r="CO245" s="24">
        <f t="shared" si="96"/>
        <v>0</v>
      </c>
      <c r="CQ245" s="24">
        <f t="shared" si="97"/>
        <v>0</v>
      </c>
      <c r="CS245" s="24">
        <f t="shared" si="98"/>
        <v>0</v>
      </c>
    </row>
    <row r="246" spans="9:97">
      <c r="I246" s="24">
        <f t="shared" si="78"/>
        <v>0</v>
      </c>
      <c r="J246" s="24">
        <f t="shared" si="100"/>
        <v>0</v>
      </c>
      <c r="M246" s="24"/>
      <c r="N246" s="24"/>
      <c r="O246" s="24"/>
      <c r="P246" s="24"/>
      <c r="Q246" s="24"/>
      <c r="R246" s="24"/>
      <c r="S246" s="24">
        <f t="shared" si="79"/>
        <v>0</v>
      </c>
      <c r="T246" s="24">
        <f t="shared" si="101"/>
        <v>0</v>
      </c>
      <c r="W246" s="24"/>
      <c r="X246" s="24"/>
      <c r="Y246" s="24"/>
      <c r="Z246" s="24"/>
      <c r="AA246" s="24"/>
      <c r="AB246" s="24"/>
      <c r="AC246" s="24">
        <f t="shared" si="80"/>
        <v>0</v>
      </c>
      <c r="AD246" s="24">
        <f t="shared" si="81"/>
        <v>0</v>
      </c>
      <c r="AG246" s="24"/>
      <c r="AH246" s="24"/>
      <c r="AI246" s="24"/>
      <c r="AJ246" s="24"/>
      <c r="AK246" s="24"/>
      <c r="AL246" s="24"/>
      <c r="AM246" s="24">
        <f t="shared" si="82"/>
        <v>0</v>
      </c>
      <c r="AN246" s="24">
        <f t="shared" si="99"/>
        <v>0</v>
      </c>
      <c r="AQ246" s="24"/>
      <c r="AR246" s="24"/>
      <c r="AS246" s="24"/>
      <c r="AT246" s="24"/>
      <c r="AU246" s="24"/>
      <c r="AV246" s="24"/>
      <c r="AW246" s="24">
        <f t="shared" si="83"/>
        <v>0</v>
      </c>
      <c r="AX246" s="24">
        <f t="shared" si="84"/>
        <v>0</v>
      </c>
      <c r="BA246" s="24"/>
      <c r="BB246" s="24"/>
      <c r="BC246" s="24"/>
      <c r="BD246" s="24"/>
      <c r="BE246" s="24"/>
      <c r="BF246" s="24"/>
      <c r="BG246" s="24">
        <f t="shared" si="85"/>
        <v>0</v>
      </c>
      <c r="BH246" s="24">
        <f t="shared" si="86"/>
        <v>0</v>
      </c>
      <c r="BK246" s="24"/>
      <c r="BL246" s="24"/>
      <c r="BM246" s="24"/>
      <c r="BN246" s="24"/>
      <c r="BO246" s="24"/>
      <c r="BP246" s="24"/>
      <c r="BQ246" s="24">
        <f t="shared" si="87"/>
        <v>0</v>
      </c>
      <c r="BR246" s="24">
        <f t="shared" si="88"/>
        <v>0</v>
      </c>
      <c r="BU246" s="24"/>
      <c r="BV246" s="24"/>
      <c r="BW246" s="24"/>
      <c r="BX246" s="24"/>
      <c r="BY246" s="24"/>
      <c r="BZ246" s="24"/>
      <c r="CA246" s="24">
        <f t="shared" si="89"/>
        <v>0</v>
      </c>
      <c r="CB246" s="24">
        <f t="shared" si="90"/>
        <v>0</v>
      </c>
      <c r="CC246" s="24"/>
      <c r="CE246" s="24">
        <f t="shared" si="91"/>
        <v>0</v>
      </c>
      <c r="CG246" s="24">
        <f t="shared" si="92"/>
        <v>0</v>
      </c>
      <c r="CI246" s="24">
        <f t="shared" si="93"/>
        <v>0</v>
      </c>
      <c r="CK246" s="24">
        <f t="shared" si="94"/>
        <v>0</v>
      </c>
      <c r="CM246" s="24">
        <f t="shared" si="95"/>
        <v>0</v>
      </c>
      <c r="CO246" s="24">
        <f t="shared" si="96"/>
        <v>0</v>
      </c>
      <c r="CQ246" s="24">
        <f t="shared" si="97"/>
        <v>0</v>
      </c>
      <c r="CS246" s="24">
        <f t="shared" si="98"/>
        <v>0</v>
      </c>
    </row>
    <row r="247" spans="9:97">
      <c r="I247" s="24">
        <f t="shared" si="78"/>
        <v>0</v>
      </c>
      <c r="J247" s="24">
        <f t="shared" si="100"/>
        <v>0</v>
      </c>
      <c r="M247" s="24"/>
      <c r="N247" s="24"/>
      <c r="O247" s="24"/>
      <c r="P247" s="24"/>
      <c r="Q247" s="24"/>
      <c r="R247" s="24"/>
      <c r="S247" s="24">
        <f t="shared" si="79"/>
        <v>0</v>
      </c>
      <c r="T247" s="24">
        <f t="shared" si="101"/>
        <v>0</v>
      </c>
      <c r="W247" s="24"/>
      <c r="X247" s="24"/>
      <c r="Y247" s="24"/>
      <c r="Z247" s="24"/>
      <c r="AA247" s="24"/>
      <c r="AB247" s="24"/>
      <c r="AC247" s="24">
        <f t="shared" si="80"/>
        <v>0</v>
      </c>
      <c r="AD247" s="24">
        <f t="shared" si="81"/>
        <v>0</v>
      </c>
      <c r="AG247" s="24"/>
      <c r="AH247" s="24"/>
      <c r="AI247" s="24"/>
      <c r="AJ247" s="24"/>
      <c r="AK247" s="24"/>
      <c r="AL247" s="24"/>
      <c r="AM247" s="24">
        <f t="shared" si="82"/>
        <v>0</v>
      </c>
      <c r="AN247" s="24">
        <f t="shared" si="99"/>
        <v>0</v>
      </c>
      <c r="AQ247" s="24"/>
      <c r="AR247" s="24"/>
      <c r="AS247" s="24"/>
      <c r="AT247" s="24"/>
      <c r="AU247" s="24"/>
      <c r="AV247" s="24"/>
      <c r="AW247" s="24">
        <f t="shared" si="83"/>
        <v>0</v>
      </c>
      <c r="AX247" s="24">
        <f t="shared" si="84"/>
        <v>0</v>
      </c>
      <c r="BA247" s="24"/>
      <c r="BB247" s="24"/>
      <c r="BC247" s="24"/>
      <c r="BD247" s="24"/>
      <c r="BE247" s="24"/>
      <c r="BF247" s="24"/>
      <c r="BG247" s="24">
        <f t="shared" si="85"/>
        <v>0</v>
      </c>
      <c r="BH247" s="24">
        <f t="shared" si="86"/>
        <v>0</v>
      </c>
      <c r="BK247" s="24"/>
      <c r="BL247" s="24"/>
      <c r="BM247" s="24"/>
      <c r="BN247" s="24"/>
      <c r="BO247" s="24"/>
      <c r="BP247" s="24"/>
      <c r="BQ247" s="24">
        <f t="shared" si="87"/>
        <v>0</v>
      </c>
      <c r="BR247" s="24">
        <f t="shared" si="88"/>
        <v>0</v>
      </c>
      <c r="BU247" s="24"/>
      <c r="BV247" s="24"/>
      <c r="BW247" s="24"/>
      <c r="BX247" s="24"/>
      <c r="BY247" s="24"/>
      <c r="BZ247" s="24"/>
      <c r="CA247" s="24">
        <f t="shared" si="89"/>
        <v>0</v>
      </c>
      <c r="CB247" s="24">
        <f t="shared" si="90"/>
        <v>0</v>
      </c>
      <c r="CC247" s="24"/>
      <c r="CE247" s="24">
        <f t="shared" si="91"/>
        <v>0</v>
      </c>
      <c r="CG247" s="24">
        <f t="shared" si="92"/>
        <v>0</v>
      </c>
      <c r="CI247" s="24">
        <f t="shared" si="93"/>
        <v>0</v>
      </c>
      <c r="CK247" s="24">
        <f t="shared" si="94"/>
        <v>0</v>
      </c>
      <c r="CM247" s="24">
        <f t="shared" si="95"/>
        <v>0</v>
      </c>
      <c r="CO247" s="24">
        <f t="shared" si="96"/>
        <v>0</v>
      </c>
      <c r="CQ247" s="24">
        <f t="shared" si="97"/>
        <v>0</v>
      </c>
      <c r="CS247" s="24">
        <f t="shared" si="98"/>
        <v>0</v>
      </c>
    </row>
    <row r="248" spans="9:97">
      <c r="I248" s="24">
        <f t="shared" si="78"/>
        <v>0</v>
      </c>
      <c r="J248" s="24">
        <f t="shared" si="100"/>
        <v>0</v>
      </c>
      <c r="M248" s="24"/>
      <c r="N248" s="24"/>
      <c r="O248" s="24"/>
      <c r="P248" s="24"/>
      <c r="Q248" s="24"/>
      <c r="R248" s="24"/>
      <c r="S248" s="24">
        <f t="shared" si="79"/>
        <v>0</v>
      </c>
      <c r="T248" s="24">
        <f t="shared" si="101"/>
        <v>0</v>
      </c>
      <c r="W248" s="24"/>
      <c r="X248" s="24"/>
      <c r="Y248" s="24"/>
      <c r="Z248" s="24"/>
      <c r="AA248" s="24"/>
      <c r="AB248" s="24"/>
      <c r="AC248" s="24">
        <f t="shared" si="80"/>
        <v>0</v>
      </c>
      <c r="AD248" s="24">
        <f t="shared" si="81"/>
        <v>0</v>
      </c>
      <c r="AG248" s="24"/>
      <c r="AH248" s="24"/>
      <c r="AI248" s="24"/>
      <c r="AJ248" s="24"/>
      <c r="AK248" s="24"/>
      <c r="AL248" s="24"/>
      <c r="AM248" s="24">
        <f t="shared" si="82"/>
        <v>0</v>
      </c>
      <c r="AN248" s="24">
        <f t="shared" si="99"/>
        <v>0</v>
      </c>
      <c r="AQ248" s="24"/>
      <c r="AR248" s="24"/>
      <c r="AS248" s="24"/>
      <c r="AT248" s="24"/>
      <c r="AU248" s="24"/>
      <c r="AV248" s="24"/>
      <c r="AW248" s="24">
        <f t="shared" si="83"/>
        <v>0</v>
      </c>
      <c r="AX248" s="24">
        <f t="shared" si="84"/>
        <v>0</v>
      </c>
      <c r="BA248" s="24"/>
      <c r="BB248" s="24"/>
      <c r="BC248" s="24"/>
      <c r="BD248" s="24"/>
      <c r="BE248" s="24"/>
      <c r="BF248" s="24"/>
      <c r="BG248" s="24">
        <f t="shared" si="85"/>
        <v>0</v>
      </c>
      <c r="BH248" s="24">
        <f t="shared" si="86"/>
        <v>0</v>
      </c>
      <c r="BK248" s="24"/>
      <c r="BL248" s="24"/>
      <c r="BM248" s="24"/>
      <c r="BN248" s="24"/>
      <c r="BO248" s="24"/>
      <c r="BP248" s="24"/>
      <c r="BQ248" s="24">
        <f t="shared" si="87"/>
        <v>0</v>
      </c>
      <c r="BR248" s="24">
        <f t="shared" si="88"/>
        <v>0</v>
      </c>
      <c r="BU248" s="24"/>
      <c r="BV248" s="24"/>
      <c r="BW248" s="24"/>
      <c r="BX248" s="24"/>
      <c r="BY248" s="24"/>
      <c r="BZ248" s="24"/>
      <c r="CA248" s="24">
        <f t="shared" si="89"/>
        <v>0</v>
      </c>
      <c r="CB248" s="24">
        <f t="shared" si="90"/>
        <v>0</v>
      </c>
      <c r="CC248" s="24"/>
      <c r="CE248" s="24">
        <f t="shared" si="91"/>
        <v>0</v>
      </c>
      <c r="CG248" s="24">
        <f t="shared" si="92"/>
        <v>0</v>
      </c>
      <c r="CI248" s="24">
        <f t="shared" si="93"/>
        <v>0</v>
      </c>
      <c r="CK248" s="24">
        <f t="shared" si="94"/>
        <v>0</v>
      </c>
      <c r="CM248" s="24">
        <f t="shared" si="95"/>
        <v>0</v>
      </c>
      <c r="CO248" s="24">
        <f t="shared" si="96"/>
        <v>0</v>
      </c>
      <c r="CQ248" s="24">
        <f t="shared" si="97"/>
        <v>0</v>
      </c>
      <c r="CS248" s="24">
        <f t="shared" si="98"/>
        <v>0</v>
      </c>
    </row>
    <row r="249" spans="9:97">
      <c r="I249" s="24">
        <f t="shared" si="78"/>
        <v>0</v>
      </c>
      <c r="J249" s="24">
        <f t="shared" si="100"/>
        <v>0</v>
      </c>
      <c r="M249" s="24"/>
      <c r="N249" s="24"/>
      <c r="O249" s="24"/>
      <c r="P249" s="24"/>
      <c r="Q249" s="24"/>
      <c r="R249" s="24"/>
      <c r="S249" s="24">
        <f t="shared" si="79"/>
        <v>0</v>
      </c>
      <c r="T249" s="24">
        <f t="shared" si="101"/>
        <v>0</v>
      </c>
      <c r="W249" s="24"/>
      <c r="X249" s="24"/>
      <c r="Y249" s="24"/>
      <c r="Z249" s="24"/>
      <c r="AA249" s="24"/>
      <c r="AB249" s="24"/>
      <c r="AC249" s="24">
        <f t="shared" si="80"/>
        <v>0</v>
      </c>
      <c r="AD249" s="24">
        <f t="shared" si="81"/>
        <v>0</v>
      </c>
      <c r="AG249" s="24"/>
      <c r="AH249" s="24"/>
      <c r="AI249" s="24"/>
      <c r="AJ249" s="24"/>
      <c r="AK249" s="24"/>
      <c r="AL249" s="24"/>
      <c r="AM249" s="24">
        <f t="shared" si="82"/>
        <v>0</v>
      </c>
      <c r="AN249" s="24">
        <f t="shared" si="99"/>
        <v>0</v>
      </c>
      <c r="AQ249" s="24"/>
      <c r="AR249" s="24"/>
      <c r="AS249" s="24"/>
      <c r="AT249" s="24"/>
      <c r="AU249" s="24"/>
      <c r="AV249" s="24"/>
      <c r="AW249" s="24">
        <f t="shared" si="83"/>
        <v>0</v>
      </c>
      <c r="AX249" s="24">
        <f t="shared" si="84"/>
        <v>0</v>
      </c>
      <c r="BA249" s="24"/>
      <c r="BB249" s="24"/>
      <c r="BC249" s="24"/>
      <c r="BD249" s="24"/>
      <c r="BE249" s="24"/>
      <c r="BF249" s="24"/>
      <c r="BG249" s="24">
        <f t="shared" si="85"/>
        <v>0</v>
      </c>
      <c r="BH249" s="24">
        <f t="shared" si="86"/>
        <v>0</v>
      </c>
      <c r="BK249" s="24"/>
      <c r="BL249" s="24"/>
      <c r="BM249" s="24"/>
      <c r="BN249" s="24"/>
      <c r="BO249" s="24"/>
      <c r="BP249" s="24"/>
      <c r="BQ249" s="24">
        <f t="shared" si="87"/>
        <v>0</v>
      </c>
      <c r="BR249" s="24">
        <f t="shared" si="88"/>
        <v>0</v>
      </c>
      <c r="BU249" s="24"/>
      <c r="BV249" s="24"/>
      <c r="BW249" s="24"/>
      <c r="BX249" s="24"/>
      <c r="BY249" s="24"/>
      <c r="BZ249" s="24"/>
      <c r="CA249" s="24">
        <f t="shared" si="89"/>
        <v>0</v>
      </c>
      <c r="CB249" s="24">
        <f t="shared" si="90"/>
        <v>0</v>
      </c>
      <c r="CC249" s="24"/>
      <c r="CE249" s="24">
        <f t="shared" si="91"/>
        <v>0</v>
      </c>
      <c r="CG249" s="24">
        <f t="shared" si="92"/>
        <v>0</v>
      </c>
      <c r="CI249" s="24">
        <f t="shared" si="93"/>
        <v>0</v>
      </c>
      <c r="CK249" s="24">
        <f t="shared" si="94"/>
        <v>0</v>
      </c>
      <c r="CM249" s="24">
        <f t="shared" si="95"/>
        <v>0</v>
      </c>
      <c r="CO249" s="24">
        <f t="shared" si="96"/>
        <v>0</v>
      </c>
      <c r="CQ249" s="24">
        <f t="shared" si="97"/>
        <v>0</v>
      </c>
      <c r="CS249" s="24">
        <f t="shared" si="98"/>
        <v>0</v>
      </c>
    </row>
    <row r="250" spans="9:97">
      <c r="I250" s="24">
        <f t="shared" si="78"/>
        <v>0</v>
      </c>
      <c r="J250" s="24">
        <f t="shared" si="100"/>
        <v>0</v>
      </c>
      <c r="M250" s="24"/>
      <c r="N250" s="24"/>
      <c r="O250" s="24"/>
      <c r="P250" s="24"/>
      <c r="Q250" s="24"/>
      <c r="R250" s="24"/>
      <c r="S250" s="24">
        <f t="shared" si="79"/>
        <v>0</v>
      </c>
      <c r="T250" s="24">
        <f t="shared" si="101"/>
        <v>0</v>
      </c>
      <c r="W250" s="24"/>
      <c r="X250" s="24"/>
      <c r="Y250" s="24"/>
      <c r="Z250" s="24"/>
      <c r="AA250" s="24"/>
      <c r="AB250" s="24"/>
      <c r="AC250" s="24">
        <f t="shared" si="80"/>
        <v>0</v>
      </c>
      <c r="AD250" s="24">
        <f t="shared" si="81"/>
        <v>0</v>
      </c>
      <c r="AG250" s="24"/>
      <c r="AH250" s="24"/>
      <c r="AI250" s="24"/>
      <c r="AJ250" s="24"/>
      <c r="AK250" s="24"/>
      <c r="AL250" s="24"/>
      <c r="AM250" s="24">
        <f t="shared" si="82"/>
        <v>0</v>
      </c>
      <c r="AN250" s="24">
        <f t="shared" si="99"/>
        <v>0</v>
      </c>
      <c r="AQ250" s="24"/>
      <c r="AR250" s="24"/>
      <c r="AS250" s="24"/>
      <c r="AT250" s="24"/>
      <c r="AU250" s="24"/>
      <c r="AV250" s="24"/>
      <c r="AW250" s="24">
        <f t="shared" si="83"/>
        <v>0</v>
      </c>
      <c r="AX250" s="24">
        <f t="shared" si="84"/>
        <v>0</v>
      </c>
      <c r="BA250" s="24"/>
      <c r="BB250" s="24"/>
      <c r="BC250" s="24"/>
      <c r="BD250" s="24"/>
      <c r="BE250" s="24"/>
      <c r="BF250" s="24"/>
      <c r="BG250" s="24">
        <f t="shared" si="85"/>
        <v>0</v>
      </c>
      <c r="BH250" s="24">
        <f t="shared" si="86"/>
        <v>0</v>
      </c>
      <c r="BK250" s="24"/>
      <c r="BL250" s="24"/>
      <c r="BM250" s="24"/>
      <c r="BN250" s="24"/>
      <c r="BO250" s="24"/>
      <c r="BP250" s="24"/>
      <c r="BQ250" s="24">
        <f t="shared" si="87"/>
        <v>0</v>
      </c>
      <c r="BR250" s="24">
        <f t="shared" si="88"/>
        <v>0</v>
      </c>
      <c r="BU250" s="24"/>
      <c r="BV250" s="24"/>
      <c r="BW250" s="24"/>
      <c r="BX250" s="24"/>
      <c r="BY250" s="24"/>
      <c r="BZ250" s="24"/>
      <c r="CA250" s="24">
        <f t="shared" si="89"/>
        <v>0</v>
      </c>
      <c r="CB250" s="24">
        <f t="shared" si="90"/>
        <v>0</v>
      </c>
      <c r="CC250" s="24"/>
      <c r="CE250" s="24">
        <f t="shared" si="91"/>
        <v>0</v>
      </c>
      <c r="CG250" s="24">
        <f t="shared" si="92"/>
        <v>0</v>
      </c>
      <c r="CI250" s="24">
        <f t="shared" si="93"/>
        <v>0</v>
      </c>
      <c r="CK250" s="24">
        <f t="shared" si="94"/>
        <v>0</v>
      </c>
      <c r="CM250" s="24">
        <f t="shared" si="95"/>
        <v>0</v>
      </c>
      <c r="CO250" s="24">
        <f t="shared" si="96"/>
        <v>0</v>
      </c>
      <c r="CQ250" s="24">
        <f t="shared" si="97"/>
        <v>0</v>
      </c>
      <c r="CS250" s="24">
        <f t="shared" si="98"/>
        <v>0</v>
      </c>
    </row>
    <row r="251" spans="9:97">
      <c r="I251" s="24">
        <f t="shared" si="78"/>
        <v>0</v>
      </c>
      <c r="J251" s="24">
        <f t="shared" si="100"/>
        <v>0</v>
      </c>
      <c r="M251" s="24"/>
      <c r="N251" s="24"/>
      <c r="O251" s="24"/>
      <c r="P251" s="24"/>
      <c r="Q251" s="24"/>
      <c r="R251" s="24"/>
      <c r="S251" s="24">
        <f t="shared" si="79"/>
        <v>0</v>
      </c>
      <c r="T251" s="24">
        <f t="shared" si="101"/>
        <v>0</v>
      </c>
      <c r="W251" s="24"/>
      <c r="X251" s="24"/>
      <c r="Y251" s="24"/>
      <c r="Z251" s="24"/>
      <c r="AA251" s="24"/>
      <c r="AB251" s="24"/>
      <c r="AC251" s="24">
        <f t="shared" si="80"/>
        <v>0</v>
      </c>
      <c r="AD251" s="24">
        <f t="shared" si="81"/>
        <v>0</v>
      </c>
      <c r="AG251" s="24"/>
      <c r="AH251" s="24"/>
      <c r="AI251" s="24"/>
      <c r="AJ251" s="24"/>
      <c r="AK251" s="24"/>
      <c r="AL251" s="24"/>
      <c r="AM251" s="24">
        <f t="shared" si="82"/>
        <v>0</v>
      </c>
      <c r="AN251" s="24">
        <f t="shared" si="99"/>
        <v>0</v>
      </c>
      <c r="AQ251" s="24"/>
      <c r="AR251" s="24"/>
      <c r="AS251" s="24"/>
      <c r="AT251" s="24"/>
      <c r="AU251" s="24"/>
      <c r="AV251" s="24"/>
      <c r="AW251" s="24">
        <f t="shared" si="83"/>
        <v>0</v>
      </c>
      <c r="AX251" s="24">
        <f t="shared" si="84"/>
        <v>0</v>
      </c>
      <c r="BA251" s="24"/>
      <c r="BB251" s="24"/>
      <c r="BC251" s="24"/>
      <c r="BD251" s="24"/>
      <c r="BE251" s="24"/>
      <c r="BF251" s="24"/>
      <c r="BG251" s="24">
        <f t="shared" si="85"/>
        <v>0</v>
      </c>
      <c r="BH251" s="24">
        <f t="shared" si="86"/>
        <v>0</v>
      </c>
      <c r="BK251" s="24"/>
      <c r="BL251" s="24"/>
      <c r="BM251" s="24"/>
      <c r="BN251" s="24"/>
      <c r="BO251" s="24"/>
      <c r="BP251" s="24"/>
      <c r="BQ251" s="24">
        <f t="shared" si="87"/>
        <v>0</v>
      </c>
      <c r="BR251" s="24">
        <f t="shared" si="88"/>
        <v>0</v>
      </c>
      <c r="BU251" s="24"/>
      <c r="BV251" s="24"/>
      <c r="BW251" s="24"/>
      <c r="BX251" s="24"/>
      <c r="BY251" s="24"/>
      <c r="BZ251" s="24"/>
      <c r="CA251" s="24">
        <f t="shared" si="89"/>
        <v>0</v>
      </c>
      <c r="CB251" s="24">
        <f t="shared" si="90"/>
        <v>0</v>
      </c>
      <c r="CC251" s="24"/>
      <c r="CE251" s="24">
        <f t="shared" si="91"/>
        <v>0</v>
      </c>
      <c r="CG251" s="24">
        <f t="shared" si="92"/>
        <v>0</v>
      </c>
      <c r="CI251" s="24">
        <f t="shared" si="93"/>
        <v>0</v>
      </c>
      <c r="CK251" s="24">
        <f t="shared" si="94"/>
        <v>0</v>
      </c>
      <c r="CM251" s="24">
        <f t="shared" si="95"/>
        <v>0</v>
      </c>
      <c r="CO251" s="24">
        <f t="shared" si="96"/>
        <v>0</v>
      </c>
      <c r="CQ251" s="24">
        <f t="shared" si="97"/>
        <v>0</v>
      </c>
      <c r="CS251" s="24">
        <f t="shared" si="98"/>
        <v>0</v>
      </c>
    </row>
    <row r="252" spans="9:97">
      <c r="I252" s="24">
        <f t="shared" si="78"/>
        <v>0</v>
      </c>
      <c r="J252" s="24">
        <f t="shared" si="100"/>
        <v>0</v>
      </c>
      <c r="M252" s="24"/>
      <c r="N252" s="24"/>
      <c r="O252" s="24"/>
      <c r="P252" s="24"/>
      <c r="Q252" s="24"/>
      <c r="R252" s="24"/>
      <c r="S252" s="24">
        <f t="shared" si="79"/>
        <v>0</v>
      </c>
      <c r="T252" s="24">
        <f t="shared" si="101"/>
        <v>0</v>
      </c>
      <c r="W252" s="24"/>
      <c r="X252" s="24"/>
      <c r="Y252" s="24"/>
      <c r="Z252" s="24"/>
      <c r="AA252" s="24"/>
      <c r="AB252" s="24"/>
      <c r="AC252" s="24">
        <f t="shared" si="80"/>
        <v>0</v>
      </c>
      <c r="AD252" s="24">
        <f t="shared" si="81"/>
        <v>0</v>
      </c>
      <c r="AG252" s="24"/>
      <c r="AH252" s="24"/>
      <c r="AI252" s="24"/>
      <c r="AJ252" s="24"/>
      <c r="AK252" s="24"/>
      <c r="AL252" s="24"/>
      <c r="AM252" s="24">
        <f t="shared" si="82"/>
        <v>0</v>
      </c>
      <c r="AN252" s="24">
        <f t="shared" si="99"/>
        <v>0</v>
      </c>
      <c r="AQ252" s="24"/>
      <c r="AR252" s="24"/>
      <c r="AS252" s="24"/>
      <c r="AT252" s="24"/>
      <c r="AU252" s="24"/>
      <c r="AV252" s="24"/>
      <c r="AW252" s="24">
        <f t="shared" si="83"/>
        <v>0</v>
      </c>
      <c r="AX252" s="24">
        <f t="shared" si="84"/>
        <v>0</v>
      </c>
      <c r="BA252" s="24"/>
      <c r="BB252" s="24"/>
      <c r="BC252" s="24"/>
      <c r="BD252" s="24"/>
      <c r="BE252" s="24"/>
      <c r="BF252" s="24"/>
      <c r="BG252" s="24">
        <f t="shared" si="85"/>
        <v>0</v>
      </c>
      <c r="BH252" s="24">
        <f t="shared" si="86"/>
        <v>0</v>
      </c>
      <c r="BK252" s="24"/>
      <c r="BL252" s="24"/>
      <c r="BM252" s="24"/>
      <c r="BN252" s="24"/>
      <c r="BO252" s="24"/>
      <c r="BP252" s="24"/>
      <c r="BQ252" s="24">
        <f t="shared" si="87"/>
        <v>0</v>
      </c>
      <c r="BR252" s="24">
        <f t="shared" si="88"/>
        <v>0</v>
      </c>
      <c r="BU252" s="24"/>
      <c r="BV252" s="24"/>
      <c r="BW252" s="24"/>
      <c r="BX252" s="24"/>
      <c r="BY252" s="24"/>
      <c r="BZ252" s="24"/>
      <c r="CA252" s="24">
        <f t="shared" si="89"/>
        <v>0</v>
      </c>
      <c r="CB252" s="24">
        <f t="shared" si="90"/>
        <v>0</v>
      </c>
      <c r="CC252" s="24"/>
      <c r="CE252" s="24">
        <f t="shared" si="91"/>
        <v>0</v>
      </c>
      <c r="CG252" s="24">
        <f t="shared" si="92"/>
        <v>0</v>
      </c>
      <c r="CI252" s="24">
        <f t="shared" si="93"/>
        <v>0</v>
      </c>
      <c r="CK252" s="24">
        <f t="shared" si="94"/>
        <v>0</v>
      </c>
      <c r="CM252" s="24">
        <f t="shared" si="95"/>
        <v>0</v>
      </c>
      <c r="CO252" s="24">
        <f t="shared" si="96"/>
        <v>0</v>
      </c>
      <c r="CQ252" s="24">
        <f t="shared" si="97"/>
        <v>0</v>
      </c>
      <c r="CS252" s="24">
        <f t="shared" si="98"/>
        <v>0</v>
      </c>
    </row>
    <row r="253" spans="9:97">
      <c r="I253" s="24">
        <f t="shared" si="78"/>
        <v>0</v>
      </c>
      <c r="J253" s="24">
        <f t="shared" si="100"/>
        <v>0</v>
      </c>
      <c r="M253" s="24"/>
      <c r="N253" s="24"/>
      <c r="O253" s="24"/>
      <c r="P253" s="24"/>
      <c r="Q253" s="24"/>
      <c r="R253" s="24"/>
      <c r="S253" s="24">
        <f t="shared" si="79"/>
        <v>0</v>
      </c>
      <c r="T253" s="24">
        <f t="shared" si="101"/>
        <v>0</v>
      </c>
      <c r="W253" s="24"/>
      <c r="X253" s="24"/>
      <c r="Y253" s="24"/>
      <c r="Z253" s="24"/>
      <c r="AA253" s="24"/>
      <c r="AB253" s="24"/>
      <c r="AC253" s="24">
        <f t="shared" si="80"/>
        <v>0</v>
      </c>
      <c r="AD253" s="24">
        <f t="shared" si="81"/>
        <v>0</v>
      </c>
      <c r="AG253" s="24"/>
      <c r="AH253" s="24"/>
      <c r="AI253" s="24"/>
      <c r="AJ253" s="24"/>
      <c r="AK253" s="24"/>
      <c r="AL253" s="24"/>
      <c r="AM253" s="24">
        <f t="shared" si="82"/>
        <v>0</v>
      </c>
      <c r="AN253" s="24">
        <f t="shared" si="99"/>
        <v>0</v>
      </c>
      <c r="AQ253" s="24"/>
      <c r="AR253" s="24"/>
      <c r="AS253" s="24"/>
      <c r="AT253" s="24"/>
      <c r="AU253" s="24"/>
      <c r="AV253" s="24"/>
      <c r="AW253" s="24">
        <f t="shared" si="83"/>
        <v>0</v>
      </c>
      <c r="AX253" s="24">
        <f t="shared" si="84"/>
        <v>0</v>
      </c>
      <c r="BA253" s="24"/>
      <c r="BB253" s="24"/>
      <c r="BC253" s="24"/>
      <c r="BD253" s="24"/>
      <c r="BE253" s="24"/>
      <c r="BF253" s="24"/>
      <c r="BG253" s="24">
        <f t="shared" si="85"/>
        <v>0</v>
      </c>
      <c r="BH253" s="24">
        <f t="shared" si="86"/>
        <v>0</v>
      </c>
      <c r="BK253" s="24"/>
      <c r="BL253" s="24"/>
      <c r="BM253" s="24"/>
      <c r="BN253" s="24"/>
      <c r="BO253" s="24"/>
      <c r="BP253" s="24"/>
      <c r="BQ253" s="24">
        <f t="shared" si="87"/>
        <v>0</v>
      </c>
      <c r="BR253" s="24">
        <f t="shared" si="88"/>
        <v>0</v>
      </c>
      <c r="BU253" s="24"/>
      <c r="BV253" s="24"/>
      <c r="BW253" s="24"/>
      <c r="BX253" s="24"/>
      <c r="BY253" s="24"/>
      <c r="BZ253" s="24"/>
      <c r="CA253" s="24">
        <f t="shared" si="89"/>
        <v>0</v>
      </c>
      <c r="CB253" s="24">
        <f t="shared" si="90"/>
        <v>0</v>
      </c>
      <c r="CC253" s="24"/>
      <c r="CE253" s="24">
        <f t="shared" si="91"/>
        <v>0</v>
      </c>
      <c r="CG253" s="24">
        <f t="shared" si="92"/>
        <v>0</v>
      </c>
      <c r="CI253" s="24">
        <f t="shared" si="93"/>
        <v>0</v>
      </c>
      <c r="CK253" s="24">
        <f t="shared" si="94"/>
        <v>0</v>
      </c>
      <c r="CM253" s="24">
        <f t="shared" si="95"/>
        <v>0</v>
      </c>
      <c r="CO253" s="24">
        <f t="shared" si="96"/>
        <v>0</v>
      </c>
      <c r="CQ253" s="24">
        <f t="shared" si="97"/>
        <v>0</v>
      </c>
      <c r="CS253" s="24">
        <f t="shared" si="98"/>
        <v>0</v>
      </c>
    </row>
    <row r="254" spans="9:97">
      <c r="I254" s="24">
        <f t="shared" si="78"/>
        <v>0</v>
      </c>
      <c r="J254" s="24">
        <f t="shared" si="100"/>
        <v>0</v>
      </c>
      <c r="M254" s="24"/>
      <c r="N254" s="24"/>
      <c r="O254" s="24"/>
      <c r="P254" s="24"/>
      <c r="Q254" s="24"/>
      <c r="R254" s="24"/>
      <c r="S254" s="24">
        <f t="shared" si="79"/>
        <v>0</v>
      </c>
      <c r="T254" s="24">
        <f t="shared" si="101"/>
        <v>0</v>
      </c>
      <c r="W254" s="24"/>
      <c r="X254" s="24"/>
      <c r="Y254" s="24"/>
      <c r="Z254" s="24"/>
      <c r="AA254" s="24"/>
      <c r="AB254" s="24"/>
      <c r="AC254" s="24">
        <f t="shared" si="80"/>
        <v>0</v>
      </c>
      <c r="AD254" s="24">
        <f t="shared" si="81"/>
        <v>0</v>
      </c>
      <c r="AG254" s="24"/>
      <c r="AH254" s="24"/>
      <c r="AI254" s="24"/>
      <c r="AJ254" s="24"/>
      <c r="AK254" s="24"/>
      <c r="AL254" s="24"/>
      <c r="AM254" s="24">
        <f t="shared" si="82"/>
        <v>0</v>
      </c>
      <c r="AN254" s="24">
        <f t="shared" si="99"/>
        <v>0</v>
      </c>
      <c r="AQ254" s="24"/>
      <c r="AR254" s="24"/>
      <c r="AS254" s="24"/>
      <c r="AT254" s="24"/>
      <c r="AU254" s="24"/>
      <c r="AV254" s="24"/>
      <c r="AW254" s="24">
        <f t="shared" si="83"/>
        <v>0</v>
      </c>
      <c r="AX254" s="24">
        <f t="shared" si="84"/>
        <v>0</v>
      </c>
      <c r="BA254" s="24"/>
      <c r="BB254" s="24"/>
      <c r="BC254" s="24"/>
      <c r="BD254" s="24"/>
      <c r="BE254" s="24"/>
      <c r="BF254" s="24"/>
      <c r="BG254" s="24">
        <f t="shared" si="85"/>
        <v>0</v>
      </c>
      <c r="BH254" s="24">
        <f t="shared" si="86"/>
        <v>0</v>
      </c>
      <c r="BK254" s="24"/>
      <c r="BL254" s="24"/>
      <c r="BM254" s="24"/>
      <c r="BN254" s="24"/>
      <c r="BO254" s="24"/>
      <c r="BP254" s="24"/>
      <c r="BQ254" s="24">
        <f t="shared" si="87"/>
        <v>0</v>
      </c>
      <c r="BR254" s="24">
        <f t="shared" si="88"/>
        <v>0</v>
      </c>
      <c r="BU254" s="24"/>
      <c r="BV254" s="24"/>
      <c r="BW254" s="24"/>
      <c r="BX254" s="24"/>
      <c r="BY254" s="24"/>
      <c r="BZ254" s="24"/>
      <c r="CA254" s="24">
        <f t="shared" si="89"/>
        <v>0</v>
      </c>
      <c r="CB254" s="24">
        <f t="shared" si="90"/>
        <v>0</v>
      </c>
      <c r="CC254" s="24"/>
      <c r="CE254" s="24">
        <f t="shared" si="91"/>
        <v>0</v>
      </c>
      <c r="CG254" s="24">
        <f t="shared" si="92"/>
        <v>0</v>
      </c>
      <c r="CI254" s="24">
        <f t="shared" si="93"/>
        <v>0</v>
      </c>
      <c r="CK254" s="24">
        <f t="shared" si="94"/>
        <v>0</v>
      </c>
      <c r="CM254" s="24">
        <f t="shared" si="95"/>
        <v>0</v>
      </c>
      <c r="CO254" s="24">
        <f t="shared" si="96"/>
        <v>0</v>
      </c>
      <c r="CQ254" s="24">
        <f t="shared" si="97"/>
        <v>0</v>
      </c>
      <c r="CS254" s="24">
        <f t="shared" si="98"/>
        <v>0</v>
      </c>
    </row>
    <row r="255" spans="9:97">
      <c r="I255" s="24">
        <f t="shared" si="78"/>
        <v>0</v>
      </c>
      <c r="J255" s="24">
        <f t="shared" si="100"/>
        <v>0</v>
      </c>
      <c r="M255" s="24"/>
      <c r="N255" s="24"/>
      <c r="O255" s="24"/>
      <c r="P255" s="24"/>
      <c r="Q255" s="24"/>
      <c r="R255" s="24"/>
      <c r="S255" s="24">
        <f t="shared" si="79"/>
        <v>0</v>
      </c>
      <c r="T255" s="24">
        <f t="shared" si="101"/>
        <v>0</v>
      </c>
      <c r="W255" s="24"/>
      <c r="X255" s="24"/>
      <c r="Y255" s="24"/>
      <c r="Z255" s="24"/>
      <c r="AA255" s="24"/>
      <c r="AB255" s="24"/>
      <c r="AC255" s="24">
        <f t="shared" si="80"/>
        <v>0</v>
      </c>
      <c r="AD255" s="24">
        <f t="shared" si="81"/>
        <v>0</v>
      </c>
      <c r="AG255" s="24"/>
      <c r="AH255" s="24"/>
      <c r="AI255" s="24"/>
      <c r="AJ255" s="24"/>
      <c r="AK255" s="24"/>
      <c r="AL255" s="24"/>
      <c r="AM255" s="24">
        <f t="shared" si="82"/>
        <v>0</v>
      </c>
      <c r="AN255" s="24">
        <f t="shared" si="99"/>
        <v>0</v>
      </c>
      <c r="AQ255" s="24"/>
      <c r="AR255" s="24"/>
      <c r="AS255" s="24"/>
      <c r="AT255" s="24"/>
      <c r="AU255" s="24"/>
      <c r="AV255" s="24"/>
      <c r="AW255" s="24">
        <f t="shared" si="83"/>
        <v>0</v>
      </c>
      <c r="AX255" s="24">
        <f t="shared" si="84"/>
        <v>0</v>
      </c>
      <c r="BA255" s="24"/>
      <c r="BB255" s="24"/>
      <c r="BC255" s="24"/>
      <c r="BD255" s="24"/>
      <c r="BE255" s="24"/>
      <c r="BF255" s="24"/>
      <c r="BG255" s="24">
        <f t="shared" si="85"/>
        <v>0</v>
      </c>
      <c r="BH255" s="24">
        <f t="shared" si="86"/>
        <v>0</v>
      </c>
      <c r="BK255" s="24"/>
      <c r="BL255" s="24"/>
      <c r="BM255" s="24"/>
      <c r="BN255" s="24"/>
      <c r="BO255" s="24"/>
      <c r="BP255" s="24"/>
      <c r="BQ255" s="24">
        <f t="shared" si="87"/>
        <v>0</v>
      </c>
      <c r="BR255" s="24">
        <f t="shared" si="88"/>
        <v>0</v>
      </c>
      <c r="BU255" s="24"/>
      <c r="BV255" s="24"/>
      <c r="BW255" s="24"/>
      <c r="BX255" s="24"/>
      <c r="BY255" s="24"/>
      <c r="BZ255" s="24"/>
      <c r="CA255" s="24">
        <f t="shared" si="89"/>
        <v>0</v>
      </c>
      <c r="CB255" s="24">
        <f t="shared" si="90"/>
        <v>0</v>
      </c>
      <c r="CC255" s="24"/>
      <c r="CE255" s="24">
        <f t="shared" si="91"/>
        <v>0</v>
      </c>
      <c r="CG255" s="24">
        <f t="shared" si="92"/>
        <v>0</v>
      </c>
      <c r="CI255" s="24">
        <f t="shared" si="93"/>
        <v>0</v>
      </c>
      <c r="CK255" s="24">
        <f t="shared" si="94"/>
        <v>0</v>
      </c>
      <c r="CM255" s="24">
        <f t="shared" si="95"/>
        <v>0</v>
      </c>
      <c r="CO255" s="24">
        <f t="shared" si="96"/>
        <v>0</v>
      </c>
      <c r="CQ255" s="24">
        <f t="shared" si="97"/>
        <v>0</v>
      </c>
      <c r="CS255" s="24">
        <f t="shared" si="98"/>
        <v>0</v>
      </c>
    </row>
    <row r="256" spans="9:97">
      <c r="I256" s="24">
        <f t="shared" si="78"/>
        <v>0</v>
      </c>
      <c r="J256" s="24">
        <f t="shared" si="100"/>
        <v>0</v>
      </c>
      <c r="M256" s="24"/>
      <c r="N256" s="24"/>
      <c r="O256" s="24"/>
      <c r="P256" s="24"/>
      <c r="Q256" s="24"/>
      <c r="R256" s="24"/>
      <c r="S256" s="24">
        <f t="shared" si="79"/>
        <v>0</v>
      </c>
      <c r="T256" s="24">
        <f t="shared" si="101"/>
        <v>0</v>
      </c>
      <c r="W256" s="24"/>
      <c r="X256" s="24"/>
      <c r="Y256" s="24"/>
      <c r="Z256" s="24"/>
      <c r="AA256" s="24"/>
      <c r="AB256" s="24"/>
      <c r="AC256" s="24">
        <f t="shared" si="80"/>
        <v>0</v>
      </c>
      <c r="AD256" s="24">
        <f t="shared" si="81"/>
        <v>0</v>
      </c>
      <c r="AG256" s="24"/>
      <c r="AH256" s="24"/>
      <c r="AI256" s="24"/>
      <c r="AJ256" s="24"/>
      <c r="AK256" s="24"/>
      <c r="AL256" s="24"/>
      <c r="AM256" s="24">
        <f t="shared" si="82"/>
        <v>0</v>
      </c>
      <c r="AN256" s="24">
        <f t="shared" si="99"/>
        <v>0</v>
      </c>
      <c r="AQ256" s="24"/>
      <c r="AR256" s="24"/>
      <c r="AS256" s="24"/>
      <c r="AT256" s="24"/>
      <c r="AU256" s="24"/>
      <c r="AV256" s="24"/>
      <c r="AW256" s="24">
        <f t="shared" si="83"/>
        <v>0</v>
      </c>
      <c r="AX256" s="24">
        <f t="shared" si="84"/>
        <v>0</v>
      </c>
      <c r="BA256" s="24"/>
      <c r="BB256" s="24"/>
      <c r="BC256" s="24"/>
      <c r="BD256" s="24"/>
      <c r="BE256" s="24"/>
      <c r="BF256" s="24"/>
      <c r="BG256" s="24">
        <f t="shared" si="85"/>
        <v>0</v>
      </c>
      <c r="BH256" s="24">
        <f t="shared" si="86"/>
        <v>0</v>
      </c>
      <c r="BK256" s="24"/>
      <c r="BL256" s="24"/>
      <c r="BM256" s="24"/>
      <c r="BN256" s="24"/>
      <c r="BO256" s="24"/>
      <c r="BP256" s="24"/>
      <c r="BQ256" s="24">
        <f t="shared" si="87"/>
        <v>0</v>
      </c>
      <c r="BR256" s="24">
        <f t="shared" si="88"/>
        <v>0</v>
      </c>
      <c r="BU256" s="24"/>
      <c r="BV256" s="24"/>
      <c r="BW256" s="24"/>
      <c r="BX256" s="24"/>
      <c r="BY256" s="24"/>
      <c r="BZ256" s="24"/>
      <c r="CA256" s="24">
        <f t="shared" si="89"/>
        <v>0</v>
      </c>
      <c r="CB256" s="24">
        <f t="shared" si="90"/>
        <v>0</v>
      </c>
      <c r="CC256" s="24"/>
      <c r="CE256" s="24">
        <f t="shared" si="91"/>
        <v>0</v>
      </c>
      <c r="CG256" s="24">
        <f t="shared" si="92"/>
        <v>0</v>
      </c>
      <c r="CI256" s="24">
        <f t="shared" si="93"/>
        <v>0</v>
      </c>
      <c r="CK256" s="24">
        <f t="shared" si="94"/>
        <v>0</v>
      </c>
      <c r="CM256" s="24">
        <f t="shared" si="95"/>
        <v>0</v>
      </c>
      <c r="CO256" s="24">
        <f t="shared" si="96"/>
        <v>0</v>
      </c>
      <c r="CQ256" s="24">
        <f t="shared" si="97"/>
        <v>0</v>
      </c>
      <c r="CS256" s="24">
        <f t="shared" si="98"/>
        <v>0</v>
      </c>
    </row>
    <row r="257" spans="9:97">
      <c r="I257" s="24">
        <f t="shared" si="78"/>
        <v>0</v>
      </c>
      <c r="J257" s="24">
        <f t="shared" si="100"/>
        <v>0</v>
      </c>
      <c r="M257" s="24"/>
      <c r="N257" s="24"/>
      <c r="O257" s="24"/>
      <c r="P257" s="24"/>
      <c r="Q257" s="24"/>
      <c r="R257" s="24"/>
      <c r="S257" s="24">
        <f t="shared" si="79"/>
        <v>0</v>
      </c>
      <c r="T257" s="24">
        <f t="shared" si="101"/>
        <v>0</v>
      </c>
      <c r="W257" s="24"/>
      <c r="X257" s="24"/>
      <c r="Y257" s="24"/>
      <c r="Z257" s="24"/>
      <c r="AA257" s="24"/>
      <c r="AB257" s="24"/>
      <c r="AC257" s="24">
        <f t="shared" si="80"/>
        <v>0</v>
      </c>
      <c r="AD257" s="24">
        <f t="shared" si="81"/>
        <v>0</v>
      </c>
      <c r="AG257" s="24"/>
      <c r="AH257" s="24"/>
      <c r="AI257" s="24"/>
      <c r="AJ257" s="24"/>
      <c r="AK257" s="24"/>
      <c r="AL257" s="24"/>
      <c r="AM257" s="24">
        <f t="shared" si="82"/>
        <v>0</v>
      </c>
      <c r="AN257" s="24">
        <f t="shared" si="99"/>
        <v>0</v>
      </c>
      <c r="AQ257" s="24"/>
      <c r="AR257" s="24"/>
      <c r="AS257" s="24"/>
      <c r="AT257" s="24"/>
      <c r="AU257" s="24"/>
      <c r="AV257" s="24"/>
      <c r="AW257" s="24">
        <f t="shared" si="83"/>
        <v>0</v>
      </c>
      <c r="AX257" s="24">
        <f t="shared" si="84"/>
        <v>0</v>
      </c>
      <c r="BA257" s="24"/>
      <c r="BB257" s="24"/>
      <c r="BC257" s="24"/>
      <c r="BD257" s="24"/>
      <c r="BE257" s="24"/>
      <c r="BF257" s="24"/>
      <c r="BG257" s="24">
        <f t="shared" si="85"/>
        <v>0</v>
      </c>
      <c r="BH257" s="24">
        <f t="shared" si="86"/>
        <v>0</v>
      </c>
      <c r="BK257" s="24"/>
      <c r="BL257" s="24"/>
      <c r="BM257" s="24"/>
      <c r="BN257" s="24"/>
      <c r="BO257" s="24"/>
      <c r="BP257" s="24"/>
      <c r="BQ257" s="24">
        <f t="shared" si="87"/>
        <v>0</v>
      </c>
      <c r="BR257" s="24">
        <f t="shared" si="88"/>
        <v>0</v>
      </c>
      <c r="BU257" s="24"/>
      <c r="BV257" s="24"/>
      <c r="BW257" s="24"/>
      <c r="BX257" s="24"/>
      <c r="BY257" s="24"/>
      <c r="BZ257" s="24"/>
      <c r="CA257" s="24">
        <f t="shared" si="89"/>
        <v>0</v>
      </c>
      <c r="CB257" s="24">
        <f t="shared" si="90"/>
        <v>0</v>
      </c>
      <c r="CC257" s="24"/>
      <c r="CE257" s="24">
        <f t="shared" si="91"/>
        <v>0</v>
      </c>
      <c r="CG257" s="24">
        <f t="shared" si="92"/>
        <v>0</v>
      </c>
      <c r="CI257" s="24">
        <f t="shared" si="93"/>
        <v>0</v>
      </c>
      <c r="CK257" s="24">
        <f t="shared" si="94"/>
        <v>0</v>
      </c>
      <c r="CM257" s="24">
        <f t="shared" si="95"/>
        <v>0</v>
      </c>
      <c r="CO257" s="24">
        <f t="shared" si="96"/>
        <v>0</v>
      </c>
      <c r="CQ257" s="24">
        <f t="shared" si="97"/>
        <v>0</v>
      </c>
      <c r="CS257" s="24">
        <f t="shared" si="98"/>
        <v>0</v>
      </c>
    </row>
    <row r="258" spans="9:97">
      <c r="I258" s="24">
        <f t="shared" si="78"/>
        <v>0</v>
      </c>
      <c r="J258" s="24">
        <f t="shared" si="100"/>
        <v>0</v>
      </c>
      <c r="M258" s="24"/>
      <c r="N258" s="24"/>
      <c r="O258" s="24"/>
      <c r="P258" s="24"/>
      <c r="Q258" s="24"/>
      <c r="R258" s="24"/>
      <c r="S258" s="24">
        <f t="shared" si="79"/>
        <v>0</v>
      </c>
      <c r="T258" s="24">
        <f t="shared" si="101"/>
        <v>0</v>
      </c>
      <c r="W258" s="24"/>
      <c r="X258" s="24"/>
      <c r="Y258" s="24"/>
      <c r="Z258" s="24"/>
      <c r="AA258" s="24"/>
      <c r="AB258" s="24"/>
      <c r="AC258" s="24">
        <f t="shared" si="80"/>
        <v>0</v>
      </c>
      <c r="AD258" s="24">
        <f t="shared" si="81"/>
        <v>0</v>
      </c>
      <c r="AG258" s="24"/>
      <c r="AH258" s="24"/>
      <c r="AI258" s="24"/>
      <c r="AJ258" s="24"/>
      <c r="AK258" s="24"/>
      <c r="AL258" s="24"/>
      <c r="AM258" s="24">
        <f t="shared" si="82"/>
        <v>0</v>
      </c>
      <c r="AN258" s="24">
        <f t="shared" si="99"/>
        <v>0</v>
      </c>
      <c r="AQ258" s="24"/>
      <c r="AR258" s="24"/>
      <c r="AS258" s="24"/>
      <c r="AT258" s="24"/>
      <c r="AU258" s="24"/>
      <c r="AV258" s="24"/>
      <c r="AW258" s="24">
        <f t="shared" si="83"/>
        <v>0</v>
      </c>
      <c r="AX258" s="24">
        <f t="shared" si="84"/>
        <v>0</v>
      </c>
      <c r="BA258" s="24"/>
      <c r="BB258" s="24"/>
      <c r="BC258" s="24"/>
      <c r="BD258" s="24"/>
      <c r="BE258" s="24"/>
      <c r="BF258" s="24"/>
      <c r="BG258" s="24">
        <f t="shared" si="85"/>
        <v>0</v>
      </c>
      <c r="BH258" s="24">
        <f t="shared" si="86"/>
        <v>0</v>
      </c>
      <c r="BK258" s="24"/>
      <c r="BL258" s="24"/>
      <c r="BM258" s="24"/>
      <c r="BN258" s="24"/>
      <c r="BO258" s="24"/>
      <c r="BP258" s="24"/>
      <c r="BQ258" s="24">
        <f t="shared" si="87"/>
        <v>0</v>
      </c>
      <c r="BR258" s="24">
        <f t="shared" si="88"/>
        <v>0</v>
      </c>
      <c r="BU258" s="24"/>
      <c r="BV258" s="24"/>
      <c r="BW258" s="24"/>
      <c r="BX258" s="24"/>
      <c r="BY258" s="24"/>
      <c r="BZ258" s="24"/>
      <c r="CA258" s="24">
        <f t="shared" si="89"/>
        <v>0</v>
      </c>
      <c r="CB258" s="24">
        <f t="shared" si="90"/>
        <v>0</v>
      </c>
      <c r="CC258" s="24"/>
      <c r="CE258" s="24">
        <f t="shared" si="91"/>
        <v>0</v>
      </c>
      <c r="CG258" s="24">
        <f t="shared" si="92"/>
        <v>0</v>
      </c>
      <c r="CI258" s="24">
        <f t="shared" si="93"/>
        <v>0</v>
      </c>
      <c r="CK258" s="24">
        <f t="shared" si="94"/>
        <v>0</v>
      </c>
      <c r="CM258" s="24">
        <f t="shared" si="95"/>
        <v>0</v>
      </c>
      <c r="CO258" s="24">
        <f t="shared" si="96"/>
        <v>0</v>
      </c>
      <c r="CQ258" s="24">
        <f t="shared" si="97"/>
        <v>0</v>
      </c>
      <c r="CS258" s="24">
        <f t="shared" si="98"/>
        <v>0</v>
      </c>
    </row>
    <row r="259" spans="9:97">
      <c r="I259" s="24">
        <f t="shared" si="78"/>
        <v>0</v>
      </c>
      <c r="J259" s="24">
        <f t="shared" si="100"/>
        <v>0</v>
      </c>
      <c r="M259" s="24"/>
      <c r="N259" s="24"/>
      <c r="O259" s="24"/>
      <c r="P259" s="24"/>
      <c r="Q259" s="24"/>
      <c r="R259" s="24"/>
      <c r="S259" s="24">
        <f t="shared" si="79"/>
        <v>0</v>
      </c>
      <c r="T259" s="24">
        <f t="shared" si="101"/>
        <v>0</v>
      </c>
      <c r="W259" s="24"/>
      <c r="X259" s="24"/>
      <c r="Y259" s="24"/>
      <c r="Z259" s="24"/>
      <c r="AA259" s="24"/>
      <c r="AB259" s="24"/>
      <c r="AC259" s="24">
        <f t="shared" si="80"/>
        <v>0</v>
      </c>
      <c r="AD259" s="24">
        <f t="shared" si="81"/>
        <v>0</v>
      </c>
      <c r="AG259" s="24"/>
      <c r="AH259" s="24"/>
      <c r="AI259" s="24"/>
      <c r="AJ259" s="24"/>
      <c r="AK259" s="24"/>
      <c r="AL259" s="24"/>
      <c r="AM259" s="24">
        <f t="shared" si="82"/>
        <v>0</v>
      </c>
      <c r="AN259" s="24">
        <f t="shared" si="99"/>
        <v>0</v>
      </c>
      <c r="AQ259" s="24"/>
      <c r="AR259" s="24"/>
      <c r="AS259" s="24"/>
      <c r="AT259" s="24"/>
      <c r="AU259" s="24"/>
      <c r="AV259" s="24"/>
      <c r="AW259" s="24">
        <f t="shared" si="83"/>
        <v>0</v>
      </c>
      <c r="AX259" s="24">
        <f t="shared" si="84"/>
        <v>0</v>
      </c>
      <c r="BA259" s="24"/>
      <c r="BB259" s="24"/>
      <c r="BC259" s="24"/>
      <c r="BD259" s="24"/>
      <c r="BE259" s="24"/>
      <c r="BF259" s="24"/>
      <c r="BG259" s="24">
        <f t="shared" si="85"/>
        <v>0</v>
      </c>
      <c r="BH259" s="24">
        <f t="shared" si="86"/>
        <v>0</v>
      </c>
      <c r="BK259" s="24"/>
      <c r="BL259" s="24"/>
      <c r="BM259" s="24"/>
      <c r="BN259" s="24"/>
      <c r="BO259" s="24"/>
      <c r="BP259" s="24"/>
      <c r="BQ259" s="24">
        <f t="shared" si="87"/>
        <v>0</v>
      </c>
      <c r="BR259" s="24">
        <f t="shared" si="88"/>
        <v>0</v>
      </c>
      <c r="BU259" s="24"/>
      <c r="BV259" s="24"/>
      <c r="BW259" s="24"/>
      <c r="BX259" s="24"/>
      <c r="BY259" s="24"/>
      <c r="BZ259" s="24"/>
      <c r="CA259" s="24">
        <f t="shared" si="89"/>
        <v>0</v>
      </c>
      <c r="CB259" s="24">
        <f t="shared" si="90"/>
        <v>0</v>
      </c>
      <c r="CC259" s="24"/>
      <c r="CE259" s="24">
        <f t="shared" si="91"/>
        <v>0</v>
      </c>
      <c r="CG259" s="24">
        <f t="shared" si="92"/>
        <v>0</v>
      </c>
      <c r="CI259" s="24">
        <f t="shared" si="93"/>
        <v>0</v>
      </c>
      <c r="CK259" s="24">
        <f t="shared" si="94"/>
        <v>0</v>
      </c>
      <c r="CM259" s="24">
        <f t="shared" si="95"/>
        <v>0</v>
      </c>
      <c r="CO259" s="24">
        <f t="shared" si="96"/>
        <v>0</v>
      </c>
      <c r="CQ259" s="24">
        <f t="shared" si="97"/>
        <v>0</v>
      </c>
      <c r="CS259" s="24">
        <f t="shared" si="98"/>
        <v>0</v>
      </c>
    </row>
    <row r="260" spans="9:97">
      <c r="I260" s="24">
        <f t="shared" ref="I260:I323" si="102">IF(F260&gt;=C260-D260,G260-H260,E260)</f>
        <v>0</v>
      </c>
      <c r="J260" s="24">
        <f t="shared" si="100"/>
        <v>0</v>
      </c>
      <c r="M260" s="24"/>
      <c r="N260" s="24"/>
      <c r="O260" s="24"/>
      <c r="P260" s="24"/>
      <c r="Q260" s="24"/>
      <c r="R260" s="24"/>
      <c r="S260" s="24">
        <f t="shared" ref="S260:S323" si="103">IF(P260&gt;=M260-N260,Q260-R260,O260)</f>
        <v>0</v>
      </c>
      <c r="T260" s="24">
        <f t="shared" si="101"/>
        <v>0</v>
      </c>
      <c r="W260" s="24"/>
      <c r="X260" s="24"/>
      <c r="Y260" s="24"/>
      <c r="Z260" s="24"/>
      <c r="AA260" s="24"/>
      <c r="AB260" s="24"/>
      <c r="AC260" s="24">
        <f t="shared" ref="AC260:AC323" si="104">IF(Z260&gt;=W260-X260,AA260-AB260,Y260)</f>
        <v>0</v>
      </c>
      <c r="AD260" s="24">
        <f t="shared" ref="AD260:AD323" si="105">IF(Z260&lt;W260-X260,W260-X260-Z260,0)</f>
        <v>0</v>
      </c>
      <c r="AG260" s="24"/>
      <c r="AH260" s="24"/>
      <c r="AI260" s="24"/>
      <c r="AJ260" s="24"/>
      <c r="AK260" s="24"/>
      <c r="AL260" s="24"/>
      <c r="AM260" s="24">
        <f t="shared" ref="AM260:AM323" si="106">IF(AJ260&gt;=AG260-AH260,AK260-AL260,AI260)</f>
        <v>0</v>
      </c>
      <c r="AN260" s="24">
        <f t="shared" si="99"/>
        <v>0</v>
      </c>
      <c r="AQ260" s="24"/>
      <c r="AR260" s="24"/>
      <c r="AS260" s="24"/>
      <c r="AT260" s="24"/>
      <c r="AU260" s="24"/>
      <c r="AV260" s="24"/>
      <c r="AW260" s="24">
        <f t="shared" ref="AW260:AW323" si="107">IF(AS260&gt;=AR260-AQ260,AV260-AU260,AT260)</f>
        <v>0</v>
      </c>
      <c r="AX260" s="24">
        <f t="shared" ref="AX260:AX323" si="108">IF(AS260&lt;AR260-AQ260,AR260-AQ260-AS260,0)</f>
        <v>0</v>
      </c>
      <c r="BA260" s="24"/>
      <c r="BB260" s="24"/>
      <c r="BC260" s="24"/>
      <c r="BD260" s="24"/>
      <c r="BE260" s="24"/>
      <c r="BF260" s="24"/>
      <c r="BG260" s="24">
        <f t="shared" ref="BG260:BG323" si="109">IF(BC260&gt;=BB260-BA260,BF260-BE260,BD260)</f>
        <v>0</v>
      </c>
      <c r="BH260" s="24">
        <f t="shared" ref="BH260:BH323" si="110">IF(BC260&lt;BB260-BA260,BB260-BA260-BC260,0)</f>
        <v>0</v>
      </c>
      <c r="BK260" s="24"/>
      <c r="BL260" s="24"/>
      <c r="BM260" s="24"/>
      <c r="BN260" s="24"/>
      <c r="BO260" s="24"/>
      <c r="BP260" s="24"/>
      <c r="BQ260" s="24">
        <f t="shared" ref="BQ260:BQ323" si="111">IF(BM260&gt;=BL260-BK260,BP260-BO260,BN260)</f>
        <v>0</v>
      </c>
      <c r="BR260" s="24">
        <f t="shared" ref="BR260:BR323" si="112">IF(BM260&lt;BL260-BK260,BL260-BK260-BM260,0)</f>
        <v>0</v>
      </c>
      <c r="BU260" s="24"/>
      <c r="BV260" s="24"/>
      <c r="BW260" s="24"/>
      <c r="BX260" s="24"/>
      <c r="BY260" s="24"/>
      <c r="BZ260" s="24"/>
      <c r="CA260" s="24">
        <f t="shared" ref="CA260:CA323" si="113">IF(BW260&gt;=BV260-BU260,BZ260-BY260,BX260)</f>
        <v>0</v>
      </c>
      <c r="CB260" s="24">
        <f t="shared" ref="CB260:CB323" si="114">IF(BW260&lt;BV260-BU260,BV260-BU260-BW260,0)</f>
        <v>0</v>
      </c>
      <c r="CC260" s="24"/>
      <c r="CE260" s="24">
        <f t="shared" si="91"/>
        <v>0</v>
      </c>
      <c r="CG260" s="24">
        <f t="shared" si="92"/>
        <v>0</v>
      </c>
      <c r="CI260" s="24">
        <f t="shared" si="93"/>
        <v>0</v>
      </c>
      <c r="CK260" s="24">
        <f t="shared" si="94"/>
        <v>0</v>
      </c>
      <c r="CM260" s="24">
        <f t="shared" si="95"/>
        <v>0</v>
      </c>
      <c r="CO260" s="24">
        <f t="shared" si="96"/>
        <v>0</v>
      </c>
      <c r="CQ260" s="24">
        <f t="shared" si="97"/>
        <v>0</v>
      </c>
      <c r="CS260" s="24">
        <f t="shared" si="98"/>
        <v>0</v>
      </c>
    </row>
    <row r="261" spans="9:97">
      <c r="I261" s="24">
        <f t="shared" si="102"/>
        <v>0</v>
      </c>
      <c r="J261" s="24">
        <f t="shared" si="100"/>
        <v>0</v>
      </c>
      <c r="M261" s="24"/>
      <c r="N261" s="24"/>
      <c r="O261" s="24"/>
      <c r="P261" s="24"/>
      <c r="Q261" s="24"/>
      <c r="R261" s="24"/>
      <c r="S261" s="24">
        <f t="shared" si="103"/>
        <v>0</v>
      </c>
      <c r="T261" s="24">
        <f t="shared" si="101"/>
        <v>0</v>
      </c>
      <c r="W261" s="24"/>
      <c r="X261" s="24"/>
      <c r="Y261" s="24"/>
      <c r="Z261" s="24"/>
      <c r="AA261" s="24"/>
      <c r="AB261" s="24"/>
      <c r="AC261" s="24">
        <f t="shared" si="104"/>
        <v>0</v>
      </c>
      <c r="AD261" s="24">
        <f t="shared" si="105"/>
        <v>0</v>
      </c>
      <c r="AG261" s="24"/>
      <c r="AH261" s="24"/>
      <c r="AI261" s="24"/>
      <c r="AJ261" s="24"/>
      <c r="AK261" s="24"/>
      <c r="AL261" s="24"/>
      <c r="AM261" s="24">
        <f t="shared" si="106"/>
        <v>0</v>
      </c>
      <c r="AN261" s="24">
        <f t="shared" si="99"/>
        <v>0</v>
      </c>
      <c r="AQ261" s="24"/>
      <c r="AR261" s="24"/>
      <c r="AS261" s="24"/>
      <c r="AT261" s="24"/>
      <c r="AU261" s="24"/>
      <c r="AV261" s="24"/>
      <c r="AW261" s="24">
        <f t="shared" si="107"/>
        <v>0</v>
      </c>
      <c r="AX261" s="24">
        <f t="shared" si="108"/>
        <v>0</v>
      </c>
      <c r="BA261" s="24"/>
      <c r="BB261" s="24"/>
      <c r="BC261" s="24"/>
      <c r="BD261" s="24"/>
      <c r="BE261" s="24"/>
      <c r="BF261" s="24"/>
      <c r="BG261" s="24">
        <f t="shared" si="109"/>
        <v>0</v>
      </c>
      <c r="BH261" s="24">
        <f t="shared" si="110"/>
        <v>0</v>
      </c>
      <c r="BK261" s="24"/>
      <c r="BL261" s="24"/>
      <c r="BM261" s="24"/>
      <c r="BN261" s="24"/>
      <c r="BO261" s="24"/>
      <c r="BP261" s="24"/>
      <c r="BQ261" s="24">
        <f t="shared" si="111"/>
        <v>0</v>
      </c>
      <c r="BR261" s="24">
        <f t="shared" si="112"/>
        <v>0</v>
      </c>
      <c r="BU261" s="24"/>
      <c r="BV261" s="24"/>
      <c r="BW261" s="24"/>
      <c r="BX261" s="24"/>
      <c r="BY261" s="24"/>
      <c r="BZ261" s="24"/>
      <c r="CA261" s="24">
        <f t="shared" si="113"/>
        <v>0</v>
      </c>
      <c r="CB261" s="24">
        <f t="shared" si="114"/>
        <v>0</v>
      </c>
      <c r="CC261" s="24"/>
      <c r="CE261" s="24">
        <f t="shared" ref="CE261:CE324" si="115">SUMIF(B:B,CD261,G:G)-SUMIF(B:B,CD261,H:H)</f>
        <v>0</v>
      </c>
      <c r="CG261" s="24">
        <f t="shared" ref="CG261:CG324" si="116">SUMIF(L:L,CF261,Q:Q)-SUMIF(L:L,CF261,R:R)</f>
        <v>0</v>
      </c>
      <c r="CI261" s="24">
        <f t="shared" ref="CI261:CI324" si="117">SUMIF(V:V,CH261,AA:AA)-SUMIF(V:V,CH261,AB:AB)</f>
        <v>0</v>
      </c>
      <c r="CK261" s="24">
        <f t="shared" ref="CK261:CK324" si="118">SUMIF(AF:AF,CJ261,AK:AK)-SUMIF(AF:AF,CJ261,AL:AL)</f>
        <v>0</v>
      </c>
      <c r="CM261" s="24">
        <f t="shared" ref="CM261:CM324" si="119">SUMIF(AP:AP,CL261,AV:AV)-SUMIF(AP:AP,CL261,AU:AU)</f>
        <v>0</v>
      </c>
      <c r="CO261" s="24">
        <f t="shared" ref="CO261:CO324" si="120">SUMIF(AZ:AZ,CN261,BF:BF)-SUMIF(AZ:AZ,CN261,BE:BE)</f>
        <v>0</v>
      </c>
      <c r="CQ261" s="24">
        <f t="shared" ref="CQ261:CQ324" si="121">SUMIF(BJ:BJ,CP261,BP:BP)-SUMIF(BJ:BJ,CP261,BO:BO)</f>
        <v>0</v>
      </c>
      <c r="CS261" s="24">
        <f t="shared" ref="CS261:CS324" si="122">SUMIF(BT:BT,CR261,BZ:BZ)-SUMIF(BT:BT,CR261,BY:BY)</f>
        <v>0</v>
      </c>
    </row>
    <row r="262" spans="9:97">
      <c r="I262" s="24">
        <f t="shared" si="102"/>
        <v>0</v>
      </c>
      <c r="J262" s="24">
        <f t="shared" si="100"/>
        <v>0</v>
      </c>
      <c r="M262" s="24"/>
      <c r="N262" s="24"/>
      <c r="O262" s="24"/>
      <c r="P262" s="24"/>
      <c r="Q262" s="24"/>
      <c r="R262" s="24"/>
      <c r="S262" s="24">
        <f t="shared" si="103"/>
        <v>0</v>
      </c>
      <c r="T262" s="24">
        <f t="shared" si="101"/>
        <v>0</v>
      </c>
      <c r="W262" s="24"/>
      <c r="X262" s="24"/>
      <c r="Y262" s="24"/>
      <c r="Z262" s="24"/>
      <c r="AA262" s="24"/>
      <c r="AB262" s="24"/>
      <c r="AC262" s="24">
        <f t="shared" si="104"/>
        <v>0</v>
      </c>
      <c r="AD262" s="24">
        <f t="shared" si="105"/>
        <v>0</v>
      </c>
      <c r="AG262" s="24"/>
      <c r="AH262" s="24"/>
      <c r="AI262" s="24"/>
      <c r="AJ262" s="24"/>
      <c r="AK262" s="24"/>
      <c r="AL262" s="24"/>
      <c r="AM262" s="24">
        <f t="shared" si="106"/>
        <v>0</v>
      </c>
      <c r="AN262" s="24">
        <f t="shared" si="99"/>
        <v>0</v>
      </c>
      <c r="AQ262" s="24"/>
      <c r="AR262" s="24"/>
      <c r="AS262" s="24"/>
      <c r="AT262" s="24"/>
      <c r="AU262" s="24"/>
      <c r="AV262" s="24"/>
      <c r="AW262" s="24">
        <f t="shared" si="107"/>
        <v>0</v>
      </c>
      <c r="AX262" s="24">
        <f t="shared" si="108"/>
        <v>0</v>
      </c>
      <c r="BA262" s="24"/>
      <c r="BB262" s="24"/>
      <c r="BC262" s="24"/>
      <c r="BD262" s="24"/>
      <c r="BE262" s="24"/>
      <c r="BF262" s="24"/>
      <c r="BG262" s="24">
        <f t="shared" si="109"/>
        <v>0</v>
      </c>
      <c r="BH262" s="24">
        <f t="shared" si="110"/>
        <v>0</v>
      </c>
      <c r="BK262" s="24"/>
      <c r="BL262" s="24"/>
      <c r="BM262" s="24"/>
      <c r="BN262" s="24"/>
      <c r="BO262" s="24"/>
      <c r="BP262" s="24"/>
      <c r="BQ262" s="24">
        <f t="shared" si="111"/>
        <v>0</v>
      </c>
      <c r="BR262" s="24">
        <f t="shared" si="112"/>
        <v>0</v>
      </c>
      <c r="BU262" s="24"/>
      <c r="BV262" s="24"/>
      <c r="BW262" s="24"/>
      <c r="BX262" s="24"/>
      <c r="BY262" s="24"/>
      <c r="BZ262" s="24"/>
      <c r="CA262" s="24">
        <f t="shared" si="113"/>
        <v>0</v>
      </c>
      <c r="CB262" s="24">
        <f t="shared" si="114"/>
        <v>0</v>
      </c>
      <c r="CC262" s="24"/>
      <c r="CE262" s="24">
        <f t="shared" si="115"/>
        <v>0</v>
      </c>
      <c r="CG262" s="24">
        <f t="shared" si="116"/>
        <v>0</v>
      </c>
      <c r="CI262" s="24">
        <f t="shared" si="117"/>
        <v>0</v>
      </c>
      <c r="CK262" s="24">
        <f t="shared" si="118"/>
        <v>0</v>
      </c>
      <c r="CM262" s="24">
        <f t="shared" si="119"/>
        <v>0</v>
      </c>
      <c r="CO262" s="24">
        <f t="shared" si="120"/>
        <v>0</v>
      </c>
      <c r="CQ262" s="24">
        <f t="shared" si="121"/>
        <v>0</v>
      </c>
      <c r="CS262" s="24">
        <f t="shared" si="122"/>
        <v>0</v>
      </c>
    </row>
    <row r="263" spans="9:97">
      <c r="I263" s="24">
        <f t="shared" si="102"/>
        <v>0</v>
      </c>
      <c r="J263" s="24">
        <f t="shared" si="100"/>
        <v>0</v>
      </c>
      <c r="M263" s="24"/>
      <c r="N263" s="24"/>
      <c r="O263" s="24"/>
      <c r="P263" s="24"/>
      <c r="Q263" s="24"/>
      <c r="R263" s="24"/>
      <c r="S263" s="24">
        <f t="shared" si="103"/>
        <v>0</v>
      </c>
      <c r="T263" s="24">
        <f t="shared" si="101"/>
        <v>0</v>
      </c>
      <c r="W263" s="24"/>
      <c r="X263" s="24"/>
      <c r="Y263" s="24"/>
      <c r="Z263" s="24"/>
      <c r="AA263" s="24"/>
      <c r="AB263" s="24"/>
      <c r="AC263" s="24">
        <f t="shared" si="104"/>
        <v>0</v>
      </c>
      <c r="AD263" s="24">
        <f t="shared" si="105"/>
        <v>0</v>
      </c>
      <c r="AG263" s="24"/>
      <c r="AH263" s="24"/>
      <c r="AI263" s="24"/>
      <c r="AJ263" s="24"/>
      <c r="AK263" s="24"/>
      <c r="AL263" s="24"/>
      <c r="AM263" s="24">
        <f t="shared" si="106"/>
        <v>0</v>
      </c>
      <c r="AN263" s="24">
        <f t="shared" si="99"/>
        <v>0</v>
      </c>
      <c r="AQ263" s="24"/>
      <c r="AR263" s="24"/>
      <c r="AS263" s="24"/>
      <c r="AT263" s="24"/>
      <c r="AU263" s="24"/>
      <c r="AV263" s="24"/>
      <c r="AW263" s="24">
        <f t="shared" si="107"/>
        <v>0</v>
      </c>
      <c r="AX263" s="24">
        <f t="shared" si="108"/>
        <v>0</v>
      </c>
      <c r="BA263" s="24"/>
      <c r="BB263" s="24"/>
      <c r="BC263" s="24"/>
      <c r="BD263" s="24"/>
      <c r="BE263" s="24"/>
      <c r="BF263" s="24"/>
      <c r="BG263" s="24">
        <f t="shared" si="109"/>
        <v>0</v>
      </c>
      <c r="BH263" s="24">
        <f t="shared" si="110"/>
        <v>0</v>
      </c>
      <c r="BK263" s="24"/>
      <c r="BL263" s="24"/>
      <c r="BM263" s="24"/>
      <c r="BN263" s="24"/>
      <c r="BO263" s="24"/>
      <c r="BP263" s="24"/>
      <c r="BQ263" s="24">
        <f t="shared" si="111"/>
        <v>0</v>
      </c>
      <c r="BR263" s="24">
        <f t="shared" si="112"/>
        <v>0</v>
      </c>
      <c r="BU263" s="24"/>
      <c r="BV263" s="24"/>
      <c r="BW263" s="24"/>
      <c r="BX263" s="24"/>
      <c r="BY263" s="24"/>
      <c r="BZ263" s="24"/>
      <c r="CA263" s="24">
        <f t="shared" si="113"/>
        <v>0</v>
      </c>
      <c r="CB263" s="24">
        <f t="shared" si="114"/>
        <v>0</v>
      </c>
      <c r="CC263" s="24"/>
      <c r="CE263" s="24">
        <f t="shared" si="115"/>
        <v>0</v>
      </c>
      <c r="CG263" s="24">
        <f t="shared" si="116"/>
        <v>0</v>
      </c>
      <c r="CI263" s="24">
        <f t="shared" si="117"/>
        <v>0</v>
      </c>
      <c r="CK263" s="24">
        <f t="shared" si="118"/>
        <v>0</v>
      </c>
      <c r="CM263" s="24">
        <f t="shared" si="119"/>
        <v>0</v>
      </c>
      <c r="CO263" s="24">
        <f t="shared" si="120"/>
        <v>0</v>
      </c>
      <c r="CQ263" s="24">
        <f t="shared" si="121"/>
        <v>0</v>
      </c>
      <c r="CS263" s="24">
        <f t="shared" si="122"/>
        <v>0</v>
      </c>
    </row>
    <row r="264" spans="9:97">
      <c r="I264" s="24">
        <f t="shared" si="102"/>
        <v>0</v>
      </c>
      <c r="J264" s="24">
        <f t="shared" si="100"/>
        <v>0</v>
      </c>
      <c r="M264" s="24"/>
      <c r="N264" s="24"/>
      <c r="O264" s="24"/>
      <c r="P264" s="24"/>
      <c r="Q264" s="24"/>
      <c r="R264" s="24"/>
      <c r="S264" s="24">
        <f t="shared" si="103"/>
        <v>0</v>
      </c>
      <c r="T264" s="24">
        <f t="shared" si="101"/>
        <v>0</v>
      </c>
      <c r="W264" s="24"/>
      <c r="X264" s="24"/>
      <c r="Y264" s="24"/>
      <c r="Z264" s="24"/>
      <c r="AA264" s="24"/>
      <c r="AB264" s="24"/>
      <c r="AC264" s="24">
        <f t="shared" si="104"/>
        <v>0</v>
      </c>
      <c r="AD264" s="24">
        <f t="shared" si="105"/>
        <v>0</v>
      </c>
      <c r="AG264" s="24"/>
      <c r="AH264" s="24"/>
      <c r="AI264" s="24"/>
      <c r="AJ264" s="24"/>
      <c r="AK264" s="24"/>
      <c r="AL264" s="24"/>
      <c r="AM264" s="24">
        <f t="shared" si="106"/>
        <v>0</v>
      </c>
      <c r="AN264" s="24">
        <f t="shared" si="99"/>
        <v>0</v>
      </c>
      <c r="AQ264" s="24"/>
      <c r="AR264" s="24"/>
      <c r="AS264" s="24"/>
      <c r="AT264" s="24"/>
      <c r="AU264" s="24"/>
      <c r="AV264" s="24"/>
      <c r="AW264" s="24">
        <f t="shared" si="107"/>
        <v>0</v>
      </c>
      <c r="AX264" s="24">
        <f t="shared" si="108"/>
        <v>0</v>
      </c>
      <c r="BA264" s="24"/>
      <c r="BB264" s="24"/>
      <c r="BC264" s="24"/>
      <c r="BD264" s="24"/>
      <c r="BE264" s="24"/>
      <c r="BF264" s="24"/>
      <c r="BG264" s="24">
        <f t="shared" si="109"/>
        <v>0</v>
      </c>
      <c r="BH264" s="24">
        <f t="shared" si="110"/>
        <v>0</v>
      </c>
      <c r="BK264" s="24"/>
      <c r="BL264" s="24"/>
      <c r="BM264" s="24"/>
      <c r="BN264" s="24"/>
      <c r="BO264" s="24"/>
      <c r="BP264" s="24"/>
      <c r="BQ264" s="24">
        <f t="shared" si="111"/>
        <v>0</v>
      </c>
      <c r="BR264" s="24">
        <f t="shared" si="112"/>
        <v>0</v>
      </c>
      <c r="BU264" s="24"/>
      <c r="BV264" s="24"/>
      <c r="BW264" s="24"/>
      <c r="BX264" s="24"/>
      <c r="BY264" s="24"/>
      <c r="BZ264" s="24"/>
      <c r="CA264" s="24">
        <f t="shared" si="113"/>
        <v>0</v>
      </c>
      <c r="CB264" s="24">
        <f t="shared" si="114"/>
        <v>0</v>
      </c>
      <c r="CC264" s="24"/>
      <c r="CE264" s="24">
        <f t="shared" si="115"/>
        <v>0</v>
      </c>
      <c r="CG264" s="24">
        <f t="shared" si="116"/>
        <v>0</v>
      </c>
      <c r="CI264" s="24">
        <f t="shared" si="117"/>
        <v>0</v>
      </c>
      <c r="CK264" s="24">
        <f t="shared" si="118"/>
        <v>0</v>
      </c>
      <c r="CM264" s="24">
        <f t="shared" si="119"/>
        <v>0</v>
      </c>
      <c r="CO264" s="24">
        <f t="shared" si="120"/>
        <v>0</v>
      </c>
      <c r="CQ264" s="24">
        <f t="shared" si="121"/>
        <v>0</v>
      </c>
      <c r="CS264" s="24">
        <f t="shared" si="122"/>
        <v>0</v>
      </c>
    </row>
    <row r="265" spans="9:97">
      <c r="I265" s="24">
        <f t="shared" si="102"/>
        <v>0</v>
      </c>
      <c r="J265" s="24">
        <f t="shared" si="100"/>
        <v>0</v>
      </c>
      <c r="M265" s="24"/>
      <c r="N265" s="24"/>
      <c r="O265" s="24"/>
      <c r="P265" s="24"/>
      <c r="Q265" s="24"/>
      <c r="R265" s="24"/>
      <c r="S265" s="24">
        <f t="shared" si="103"/>
        <v>0</v>
      </c>
      <c r="T265" s="24">
        <f t="shared" si="101"/>
        <v>0</v>
      </c>
      <c r="W265" s="24"/>
      <c r="X265" s="24"/>
      <c r="Y265" s="24"/>
      <c r="Z265" s="24"/>
      <c r="AA265" s="24"/>
      <c r="AB265" s="24"/>
      <c r="AC265" s="24">
        <f t="shared" si="104"/>
        <v>0</v>
      </c>
      <c r="AD265" s="24">
        <f t="shared" si="105"/>
        <v>0</v>
      </c>
      <c r="AG265" s="24"/>
      <c r="AH265" s="24"/>
      <c r="AI265" s="24"/>
      <c r="AJ265" s="24"/>
      <c r="AK265" s="24"/>
      <c r="AL265" s="24"/>
      <c r="AM265" s="24">
        <f t="shared" si="106"/>
        <v>0</v>
      </c>
      <c r="AN265" s="24">
        <f t="shared" si="99"/>
        <v>0</v>
      </c>
      <c r="AQ265" s="24"/>
      <c r="AR265" s="24"/>
      <c r="AS265" s="24"/>
      <c r="AT265" s="24"/>
      <c r="AU265" s="24"/>
      <c r="AV265" s="24"/>
      <c r="AW265" s="24">
        <f t="shared" si="107"/>
        <v>0</v>
      </c>
      <c r="AX265" s="24">
        <f t="shared" si="108"/>
        <v>0</v>
      </c>
      <c r="BA265" s="24"/>
      <c r="BB265" s="24"/>
      <c r="BC265" s="24"/>
      <c r="BD265" s="24"/>
      <c r="BE265" s="24"/>
      <c r="BF265" s="24"/>
      <c r="BG265" s="24">
        <f t="shared" si="109"/>
        <v>0</v>
      </c>
      <c r="BH265" s="24">
        <f t="shared" si="110"/>
        <v>0</v>
      </c>
      <c r="BK265" s="24"/>
      <c r="BL265" s="24"/>
      <c r="BM265" s="24"/>
      <c r="BN265" s="24"/>
      <c r="BO265" s="24"/>
      <c r="BP265" s="24"/>
      <c r="BQ265" s="24">
        <f t="shared" si="111"/>
        <v>0</v>
      </c>
      <c r="BR265" s="24">
        <f t="shared" si="112"/>
        <v>0</v>
      </c>
      <c r="BU265" s="24"/>
      <c r="BV265" s="24"/>
      <c r="BW265" s="24"/>
      <c r="BX265" s="24"/>
      <c r="BY265" s="24"/>
      <c r="BZ265" s="24"/>
      <c r="CA265" s="24">
        <f t="shared" si="113"/>
        <v>0</v>
      </c>
      <c r="CB265" s="24">
        <f t="shared" si="114"/>
        <v>0</v>
      </c>
      <c r="CC265" s="24"/>
      <c r="CE265" s="24">
        <f t="shared" si="115"/>
        <v>0</v>
      </c>
      <c r="CG265" s="24">
        <f t="shared" si="116"/>
        <v>0</v>
      </c>
      <c r="CI265" s="24">
        <f t="shared" si="117"/>
        <v>0</v>
      </c>
      <c r="CK265" s="24">
        <f t="shared" si="118"/>
        <v>0</v>
      </c>
      <c r="CM265" s="24">
        <f t="shared" si="119"/>
        <v>0</v>
      </c>
      <c r="CO265" s="24">
        <f t="shared" si="120"/>
        <v>0</v>
      </c>
      <c r="CQ265" s="24">
        <f t="shared" si="121"/>
        <v>0</v>
      </c>
      <c r="CS265" s="24">
        <f t="shared" si="122"/>
        <v>0</v>
      </c>
    </row>
    <row r="266" spans="9:97">
      <c r="I266" s="24">
        <f t="shared" si="102"/>
        <v>0</v>
      </c>
      <c r="J266" s="24">
        <f t="shared" si="100"/>
        <v>0</v>
      </c>
      <c r="M266" s="24"/>
      <c r="N266" s="24"/>
      <c r="O266" s="24"/>
      <c r="P266" s="24"/>
      <c r="Q266" s="24"/>
      <c r="R266" s="24"/>
      <c r="S266" s="24">
        <f t="shared" si="103"/>
        <v>0</v>
      </c>
      <c r="T266" s="24">
        <f t="shared" si="101"/>
        <v>0</v>
      </c>
      <c r="W266" s="24"/>
      <c r="X266" s="24"/>
      <c r="Y266" s="24"/>
      <c r="Z266" s="24"/>
      <c r="AA266" s="24"/>
      <c r="AB266" s="24"/>
      <c r="AC266" s="24">
        <f t="shared" si="104"/>
        <v>0</v>
      </c>
      <c r="AD266" s="24">
        <f t="shared" si="105"/>
        <v>0</v>
      </c>
      <c r="AG266" s="24"/>
      <c r="AH266" s="24"/>
      <c r="AI266" s="24"/>
      <c r="AJ266" s="24"/>
      <c r="AK266" s="24"/>
      <c r="AL266" s="24"/>
      <c r="AM266" s="24">
        <f t="shared" si="106"/>
        <v>0</v>
      </c>
      <c r="AN266" s="24">
        <f t="shared" si="99"/>
        <v>0</v>
      </c>
      <c r="AQ266" s="24"/>
      <c r="AR266" s="24"/>
      <c r="AS266" s="24"/>
      <c r="AT266" s="24"/>
      <c r="AU266" s="24"/>
      <c r="AV266" s="24"/>
      <c r="AW266" s="24">
        <f t="shared" si="107"/>
        <v>0</v>
      </c>
      <c r="AX266" s="24">
        <f t="shared" si="108"/>
        <v>0</v>
      </c>
      <c r="BA266" s="24"/>
      <c r="BB266" s="24"/>
      <c r="BC266" s="24"/>
      <c r="BD266" s="24"/>
      <c r="BE266" s="24"/>
      <c r="BF266" s="24"/>
      <c r="BG266" s="24">
        <f t="shared" si="109"/>
        <v>0</v>
      </c>
      <c r="BH266" s="24">
        <f t="shared" si="110"/>
        <v>0</v>
      </c>
      <c r="BK266" s="24"/>
      <c r="BL266" s="24"/>
      <c r="BM266" s="24"/>
      <c r="BN266" s="24"/>
      <c r="BO266" s="24"/>
      <c r="BP266" s="24"/>
      <c r="BQ266" s="24">
        <f t="shared" si="111"/>
        <v>0</v>
      </c>
      <c r="BR266" s="24">
        <f t="shared" si="112"/>
        <v>0</v>
      </c>
      <c r="BU266" s="24"/>
      <c r="BV266" s="24"/>
      <c r="BW266" s="24"/>
      <c r="BX266" s="24"/>
      <c r="BY266" s="24"/>
      <c r="BZ266" s="24"/>
      <c r="CA266" s="24">
        <f t="shared" si="113"/>
        <v>0</v>
      </c>
      <c r="CB266" s="24">
        <f t="shared" si="114"/>
        <v>0</v>
      </c>
      <c r="CC266" s="24"/>
      <c r="CE266" s="24">
        <f t="shared" si="115"/>
        <v>0</v>
      </c>
      <c r="CG266" s="24">
        <f t="shared" si="116"/>
        <v>0</v>
      </c>
      <c r="CI266" s="24">
        <f t="shared" si="117"/>
        <v>0</v>
      </c>
      <c r="CK266" s="24">
        <f t="shared" si="118"/>
        <v>0</v>
      </c>
      <c r="CM266" s="24">
        <f t="shared" si="119"/>
        <v>0</v>
      </c>
      <c r="CO266" s="24">
        <f t="shared" si="120"/>
        <v>0</v>
      </c>
      <c r="CQ266" s="24">
        <f t="shared" si="121"/>
        <v>0</v>
      </c>
      <c r="CS266" s="24">
        <f t="shared" si="122"/>
        <v>0</v>
      </c>
    </row>
    <row r="267" spans="9:97">
      <c r="I267" s="24">
        <f t="shared" si="102"/>
        <v>0</v>
      </c>
      <c r="J267" s="24">
        <f t="shared" si="100"/>
        <v>0</v>
      </c>
      <c r="M267" s="24"/>
      <c r="N267" s="24"/>
      <c r="O267" s="24"/>
      <c r="P267" s="24"/>
      <c r="Q267" s="24"/>
      <c r="R267" s="24"/>
      <c r="S267" s="24">
        <f t="shared" si="103"/>
        <v>0</v>
      </c>
      <c r="T267" s="24">
        <f t="shared" si="101"/>
        <v>0</v>
      </c>
      <c r="W267" s="24"/>
      <c r="X267" s="24"/>
      <c r="Y267" s="24"/>
      <c r="Z267" s="24"/>
      <c r="AA267" s="24"/>
      <c r="AB267" s="24"/>
      <c r="AC267" s="24">
        <f t="shared" si="104"/>
        <v>0</v>
      </c>
      <c r="AD267" s="24">
        <f t="shared" si="105"/>
        <v>0</v>
      </c>
      <c r="AG267" s="24"/>
      <c r="AH267" s="24"/>
      <c r="AI267" s="24"/>
      <c r="AJ267" s="24"/>
      <c r="AK267" s="24"/>
      <c r="AL267" s="24"/>
      <c r="AM267" s="24">
        <f t="shared" si="106"/>
        <v>0</v>
      </c>
      <c r="AN267" s="24">
        <f t="shared" si="99"/>
        <v>0</v>
      </c>
      <c r="AQ267" s="24"/>
      <c r="AR267" s="24"/>
      <c r="AS267" s="24"/>
      <c r="AT267" s="24"/>
      <c r="AU267" s="24"/>
      <c r="AV267" s="24"/>
      <c r="AW267" s="24">
        <f t="shared" si="107"/>
        <v>0</v>
      </c>
      <c r="AX267" s="24">
        <f t="shared" si="108"/>
        <v>0</v>
      </c>
      <c r="BA267" s="24"/>
      <c r="BB267" s="24"/>
      <c r="BC267" s="24"/>
      <c r="BD267" s="24"/>
      <c r="BE267" s="24"/>
      <c r="BF267" s="24"/>
      <c r="BG267" s="24">
        <f t="shared" si="109"/>
        <v>0</v>
      </c>
      <c r="BH267" s="24">
        <f t="shared" si="110"/>
        <v>0</v>
      </c>
      <c r="BK267" s="24"/>
      <c r="BL267" s="24"/>
      <c r="BM267" s="24"/>
      <c r="BN267" s="24"/>
      <c r="BO267" s="24"/>
      <c r="BP267" s="24"/>
      <c r="BQ267" s="24">
        <f t="shared" si="111"/>
        <v>0</v>
      </c>
      <c r="BR267" s="24">
        <f t="shared" si="112"/>
        <v>0</v>
      </c>
      <c r="BU267" s="24"/>
      <c r="BV267" s="24"/>
      <c r="BW267" s="24"/>
      <c r="BX267" s="24"/>
      <c r="BY267" s="24"/>
      <c r="BZ267" s="24"/>
      <c r="CA267" s="24">
        <f t="shared" si="113"/>
        <v>0</v>
      </c>
      <c r="CB267" s="24">
        <f t="shared" si="114"/>
        <v>0</v>
      </c>
      <c r="CC267" s="24"/>
      <c r="CE267" s="24">
        <f t="shared" si="115"/>
        <v>0</v>
      </c>
      <c r="CG267" s="24">
        <f t="shared" si="116"/>
        <v>0</v>
      </c>
      <c r="CI267" s="24">
        <f t="shared" si="117"/>
        <v>0</v>
      </c>
      <c r="CK267" s="24">
        <f t="shared" si="118"/>
        <v>0</v>
      </c>
      <c r="CM267" s="24">
        <f t="shared" si="119"/>
        <v>0</v>
      </c>
      <c r="CO267" s="24">
        <f t="shared" si="120"/>
        <v>0</v>
      </c>
      <c r="CQ267" s="24">
        <f t="shared" si="121"/>
        <v>0</v>
      </c>
      <c r="CS267" s="24">
        <f t="shared" si="122"/>
        <v>0</v>
      </c>
    </row>
    <row r="268" spans="9:97">
      <c r="I268" s="24">
        <f t="shared" si="102"/>
        <v>0</v>
      </c>
      <c r="J268" s="24">
        <f t="shared" si="100"/>
        <v>0</v>
      </c>
      <c r="M268" s="24"/>
      <c r="N268" s="24"/>
      <c r="O268" s="24"/>
      <c r="P268" s="24"/>
      <c r="Q268" s="24"/>
      <c r="R268" s="24"/>
      <c r="S268" s="24">
        <f t="shared" si="103"/>
        <v>0</v>
      </c>
      <c r="T268" s="24">
        <f t="shared" si="101"/>
        <v>0</v>
      </c>
      <c r="W268" s="24"/>
      <c r="X268" s="24"/>
      <c r="Y268" s="24"/>
      <c r="Z268" s="24"/>
      <c r="AA268" s="24"/>
      <c r="AB268" s="24"/>
      <c r="AC268" s="24">
        <f t="shared" si="104"/>
        <v>0</v>
      </c>
      <c r="AD268" s="24">
        <f t="shared" si="105"/>
        <v>0</v>
      </c>
      <c r="AG268" s="24"/>
      <c r="AH268" s="24"/>
      <c r="AI268" s="24"/>
      <c r="AJ268" s="24"/>
      <c r="AK268" s="24"/>
      <c r="AL268" s="24"/>
      <c r="AM268" s="24">
        <f t="shared" si="106"/>
        <v>0</v>
      </c>
      <c r="AN268" s="24">
        <f t="shared" si="99"/>
        <v>0</v>
      </c>
      <c r="AQ268" s="24"/>
      <c r="AR268" s="24"/>
      <c r="AS268" s="24"/>
      <c r="AT268" s="24"/>
      <c r="AU268" s="24"/>
      <c r="AV268" s="24"/>
      <c r="AW268" s="24">
        <f t="shared" si="107"/>
        <v>0</v>
      </c>
      <c r="AX268" s="24">
        <f t="shared" si="108"/>
        <v>0</v>
      </c>
      <c r="BA268" s="24"/>
      <c r="BB268" s="24"/>
      <c r="BC268" s="24"/>
      <c r="BD268" s="24"/>
      <c r="BE268" s="24"/>
      <c r="BF268" s="24"/>
      <c r="BG268" s="24">
        <f t="shared" si="109"/>
        <v>0</v>
      </c>
      <c r="BH268" s="24">
        <f t="shared" si="110"/>
        <v>0</v>
      </c>
      <c r="BK268" s="24"/>
      <c r="BL268" s="24"/>
      <c r="BM268" s="24"/>
      <c r="BN268" s="24"/>
      <c r="BO268" s="24"/>
      <c r="BP268" s="24"/>
      <c r="BQ268" s="24">
        <f t="shared" si="111"/>
        <v>0</v>
      </c>
      <c r="BR268" s="24">
        <f t="shared" si="112"/>
        <v>0</v>
      </c>
      <c r="BU268" s="24"/>
      <c r="BV268" s="24"/>
      <c r="BW268" s="24"/>
      <c r="BX268" s="24"/>
      <c r="BY268" s="24"/>
      <c r="BZ268" s="24"/>
      <c r="CA268" s="24">
        <f t="shared" si="113"/>
        <v>0</v>
      </c>
      <c r="CB268" s="24">
        <f t="shared" si="114"/>
        <v>0</v>
      </c>
      <c r="CC268" s="24"/>
      <c r="CE268" s="24">
        <f t="shared" si="115"/>
        <v>0</v>
      </c>
      <c r="CG268" s="24">
        <f t="shared" si="116"/>
        <v>0</v>
      </c>
      <c r="CI268" s="24">
        <f t="shared" si="117"/>
        <v>0</v>
      </c>
      <c r="CK268" s="24">
        <f t="shared" si="118"/>
        <v>0</v>
      </c>
      <c r="CM268" s="24">
        <f t="shared" si="119"/>
        <v>0</v>
      </c>
      <c r="CO268" s="24">
        <f t="shared" si="120"/>
        <v>0</v>
      </c>
      <c r="CQ268" s="24">
        <f t="shared" si="121"/>
        <v>0</v>
      </c>
      <c r="CS268" s="24">
        <f t="shared" si="122"/>
        <v>0</v>
      </c>
    </row>
    <row r="269" spans="9:97">
      <c r="I269" s="24">
        <f t="shared" si="102"/>
        <v>0</v>
      </c>
      <c r="J269" s="24">
        <f t="shared" si="100"/>
        <v>0</v>
      </c>
      <c r="M269" s="24"/>
      <c r="N269" s="24"/>
      <c r="O269" s="24"/>
      <c r="P269" s="24"/>
      <c r="Q269" s="24"/>
      <c r="R269" s="24"/>
      <c r="S269" s="24">
        <f t="shared" si="103"/>
        <v>0</v>
      </c>
      <c r="T269" s="24">
        <f t="shared" si="101"/>
        <v>0</v>
      </c>
      <c r="W269" s="24"/>
      <c r="X269" s="24"/>
      <c r="Y269" s="24"/>
      <c r="Z269" s="24"/>
      <c r="AA269" s="24"/>
      <c r="AB269" s="24"/>
      <c r="AC269" s="24">
        <f t="shared" si="104"/>
        <v>0</v>
      </c>
      <c r="AD269" s="24">
        <f t="shared" si="105"/>
        <v>0</v>
      </c>
      <c r="AG269" s="24"/>
      <c r="AH269" s="24"/>
      <c r="AI269" s="24"/>
      <c r="AJ269" s="24"/>
      <c r="AK269" s="24"/>
      <c r="AL269" s="24"/>
      <c r="AM269" s="24">
        <f t="shared" si="106"/>
        <v>0</v>
      </c>
      <c r="AN269" s="24">
        <f t="shared" si="99"/>
        <v>0</v>
      </c>
      <c r="AQ269" s="24"/>
      <c r="AR269" s="24"/>
      <c r="AS269" s="24"/>
      <c r="AT269" s="24"/>
      <c r="AU269" s="24"/>
      <c r="AV269" s="24"/>
      <c r="AW269" s="24">
        <f t="shared" si="107"/>
        <v>0</v>
      </c>
      <c r="AX269" s="24">
        <f t="shared" si="108"/>
        <v>0</v>
      </c>
      <c r="BA269" s="24"/>
      <c r="BB269" s="24"/>
      <c r="BC269" s="24"/>
      <c r="BD269" s="24"/>
      <c r="BE269" s="24"/>
      <c r="BF269" s="24"/>
      <c r="BG269" s="24">
        <f t="shared" si="109"/>
        <v>0</v>
      </c>
      <c r="BH269" s="24">
        <f t="shared" si="110"/>
        <v>0</v>
      </c>
      <c r="BK269" s="24"/>
      <c r="BL269" s="24"/>
      <c r="BM269" s="24"/>
      <c r="BN269" s="24"/>
      <c r="BO269" s="24"/>
      <c r="BP269" s="24"/>
      <c r="BQ269" s="24">
        <f t="shared" si="111"/>
        <v>0</v>
      </c>
      <c r="BR269" s="24">
        <f t="shared" si="112"/>
        <v>0</v>
      </c>
      <c r="BU269" s="24"/>
      <c r="BV269" s="24"/>
      <c r="BW269" s="24"/>
      <c r="BX269" s="24"/>
      <c r="BY269" s="24"/>
      <c r="BZ269" s="24"/>
      <c r="CA269" s="24">
        <f t="shared" si="113"/>
        <v>0</v>
      </c>
      <c r="CB269" s="24">
        <f t="shared" si="114"/>
        <v>0</v>
      </c>
      <c r="CC269" s="24"/>
      <c r="CE269" s="24">
        <f t="shared" si="115"/>
        <v>0</v>
      </c>
      <c r="CG269" s="24">
        <f t="shared" si="116"/>
        <v>0</v>
      </c>
      <c r="CI269" s="24">
        <f t="shared" si="117"/>
        <v>0</v>
      </c>
      <c r="CK269" s="24">
        <f t="shared" si="118"/>
        <v>0</v>
      </c>
      <c r="CM269" s="24">
        <f t="shared" si="119"/>
        <v>0</v>
      </c>
      <c r="CO269" s="24">
        <f t="shared" si="120"/>
        <v>0</v>
      </c>
      <c r="CQ269" s="24">
        <f t="shared" si="121"/>
        <v>0</v>
      </c>
      <c r="CS269" s="24">
        <f t="shared" si="122"/>
        <v>0</v>
      </c>
    </row>
    <row r="270" spans="9:97">
      <c r="I270" s="24">
        <f t="shared" si="102"/>
        <v>0</v>
      </c>
      <c r="J270" s="24">
        <f t="shared" si="100"/>
        <v>0</v>
      </c>
      <c r="M270" s="24"/>
      <c r="N270" s="24"/>
      <c r="O270" s="24"/>
      <c r="P270" s="24"/>
      <c r="Q270" s="24"/>
      <c r="R270" s="24"/>
      <c r="S270" s="24">
        <f t="shared" si="103"/>
        <v>0</v>
      </c>
      <c r="T270" s="24">
        <f t="shared" si="101"/>
        <v>0</v>
      </c>
      <c r="W270" s="24"/>
      <c r="X270" s="24"/>
      <c r="Y270" s="24"/>
      <c r="Z270" s="24"/>
      <c r="AA270" s="24"/>
      <c r="AB270" s="24"/>
      <c r="AC270" s="24">
        <f t="shared" si="104"/>
        <v>0</v>
      </c>
      <c r="AD270" s="24">
        <f t="shared" si="105"/>
        <v>0</v>
      </c>
      <c r="AG270" s="24"/>
      <c r="AH270" s="24"/>
      <c r="AI270" s="24"/>
      <c r="AJ270" s="24"/>
      <c r="AK270" s="24"/>
      <c r="AL270" s="24"/>
      <c r="AM270" s="24">
        <f t="shared" si="106"/>
        <v>0</v>
      </c>
      <c r="AN270" s="24">
        <f t="shared" si="99"/>
        <v>0</v>
      </c>
      <c r="AQ270" s="24"/>
      <c r="AR270" s="24"/>
      <c r="AS270" s="24"/>
      <c r="AT270" s="24"/>
      <c r="AU270" s="24"/>
      <c r="AV270" s="24"/>
      <c r="AW270" s="24">
        <f t="shared" si="107"/>
        <v>0</v>
      </c>
      <c r="AX270" s="24">
        <f t="shared" si="108"/>
        <v>0</v>
      </c>
      <c r="BA270" s="24"/>
      <c r="BB270" s="24"/>
      <c r="BC270" s="24"/>
      <c r="BD270" s="24"/>
      <c r="BE270" s="24"/>
      <c r="BF270" s="24"/>
      <c r="BG270" s="24">
        <f t="shared" si="109"/>
        <v>0</v>
      </c>
      <c r="BH270" s="24">
        <f t="shared" si="110"/>
        <v>0</v>
      </c>
      <c r="BK270" s="24"/>
      <c r="BL270" s="24"/>
      <c r="BM270" s="24"/>
      <c r="BN270" s="24"/>
      <c r="BO270" s="24"/>
      <c r="BP270" s="24"/>
      <c r="BQ270" s="24">
        <f t="shared" si="111"/>
        <v>0</v>
      </c>
      <c r="BR270" s="24">
        <f t="shared" si="112"/>
        <v>0</v>
      </c>
      <c r="BU270" s="24"/>
      <c r="BV270" s="24"/>
      <c r="BW270" s="24"/>
      <c r="BX270" s="24"/>
      <c r="BY270" s="24"/>
      <c r="BZ270" s="24"/>
      <c r="CA270" s="24">
        <f t="shared" si="113"/>
        <v>0</v>
      </c>
      <c r="CB270" s="24">
        <f t="shared" si="114"/>
        <v>0</v>
      </c>
      <c r="CC270" s="24"/>
      <c r="CE270" s="24">
        <f t="shared" si="115"/>
        <v>0</v>
      </c>
      <c r="CG270" s="24">
        <f t="shared" si="116"/>
        <v>0</v>
      </c>
      <c r="CI270" s="24">
        <f t="shared" si="117"/>
        <v>0</v>
      </c>
      <c r="CK270" s="24">
        <f t="shared" si="118"/>
        <v>0</v>
      </c>
      <c r="CM270" s="24">
        <f t="shared" si="119"/>
        <v>0</v>
      </c>
      <c r="CO270" s="24">
        <f t="shared" si="120"/>
        <v>0</v>
      </c>
      <c r="CQ270" s="24">
        <f t="shared" si="121"/>
        <v>0</v>
      </c>
      <c r="CS270" s="24">
        <f t="shared" si="122"/>
        <v>0</v>
      </c>
    </row>
    <row r="271" spans="9:97">
      <c r="I271" s="24">
        <f t="shared" si="102"/>
        <v>0</v>
      </c>
      <c r="J271" s="24">
        <f t="shared" si="100"/>
        <v>0</v>
      </c>
      <c r="M271" s="24"/>
      <c r="N271" s="24"/>
      <c r="O271" s="24"/>
      <c r="P271" s="24"/>
      <c r="Q271" s="24"/>
      <c r="R271" s="24"/>
      <c r="S271" s="24">
        <f t="shared" si="103"/>
        <v>0</v>
      </c>
      <c r="T271" s="24">
        <f t="shared" si="101"/>
        <v>0</v>
      </c>
      <c r="W271" s="24"/>
      <c r="X271" s="24"/>
      <c r="Y271" s="24"/>
      <c r="Z271" s="24"/>
      <c r="AA271" s="24"/>
      <c r="AB271" s="24"/>
      <c r="AC271" s="24">
        <f t="shared" si="104"/>
        <v>0</v>
      </c>
      <c r="AD271" s="24">
        <f t="shared" si="105"/>
        <v>0</v>
      </c>
      <c r="AG271" s="24"/>
      <c r="AH271" s="24"/>
      <c r="AI271" s="24"/>
      <c r="AJ271" s="24"/>
      <c r="AK271" s="24"/>
      <c r="AL271" s="24"/>
      <c r="AM271" s="24">
        <f t="shared" si="106"/>
        <v>0</v>
      </c>
      <c r="AN271" s="24">
        <f t="shared" si="99"/>
        <v>0</v>
      </c>
      <c r="AQ271" s="24"/>
      <c r="AR271" s="24"/>
      <c r="AS271" s="24"/>
      <c r="AT271" s="24"/>
      <c r="AU271" s="24"/>
      <c r="AV271" s="24"/>
      <c r="AW271" s="24">
        <f t="shared" si="107"/>
        <v>0</v>
      </c>
      <c r="AX271" s="24">
        <f t="shared" si="108"/>
        <v>0</v>
      </c>
      <c r="BA271" s="24"/>
      <c r="BB271" s="24"/>
      <c r="BC271" s="24"/>
      <c r="BD271" s="24"/>
      <c r="BE271" s="24"/>
      <c r="BF271" s="24"/>
      <c r="BG271" s="24">
        <f t="shared" si="109"/>
        <v>0</v>
      </c>
      <c r="BH271" s="24">
        <f t="shared" si="110"/>
        <v>0</v>
      </c>
      <c r="BK271" s="24"/>
      <c r="BL271" s="24"/>
      <c r="BM271" s="24"/>
      <c r="BN271" s="24"/>
      <c r="BO271" s="24"/>
      <c r="BP271" s="24"/>
      <c r="BQ271" s="24">
        <f t="shared" si="111"/>
        <v>0</v>
      </c>
      <c r="BR271" s="24">
        <f t="shared" si="112"/>
        <v>0</v>
      </c>
      <c r="BU271" s="24"/>
      <c r="BV271" s="24"/>
      <c r="BW271" s="24"/>
      <c r="BX271" s="24"/>
      <c r="BY271" s="24"/>
      <c r="BZ271" s="24"/>
      <c r="CA271" s="24">
        <f t="shared" si="113"/>
        <v>0</v>
      </c>
      <c r="CB271" s="24">
        <f t="shared" si="114"/>
        <v>0</v>
      </c>
      <c r="CC271" s="24"/>
      <c r="CE271" s="24">
        <f t="shared" si="115"/>
        <v>0</v>
      </c>
      <c r="CG271" s="24">
        <f t="shared" si="116"/>
        <v>0</v>
      </c>
      <c r="CI271" s="24">
        <f t="shared" si="117"/>
        <v>0</v>
      </c>
      <c r="CK271" s="24">
        <f t="shared" si="118"/>
        <v>0</v>
      </c>
      <c r="CM271" s="24">
        <f t="shared" si="119"/>
        <v>0</v>
      </c>
      <c r="CO271" s="24">
        <f t="shared" si="120"/>
        <v>0</v>
      </c>
      <c r="CQ271" s="24">
        <f t="shared" si="121"/>
        <v>0</v>
      </c>
      <c r="CS271" s="24">
        <f t="shared" si="122"/>
        <v>0</v>
      </c>
    </row>
    <row r="272" spans="9:97">
      <c r="I272" s="24">
        <f t="shared" si="102"/>
        <v>0</v>
      </c>
      <c r="J272" s="24">
        <f t="shared" si="100"/>
        <v>0</v>
      </c>
      <c r="M272" s="24"/>
      <c r="N272" s="24"/>
      <c r="O272" s="24"/>
      <c r="P272" s="24"/>
      <c r="Q272" s="24"/>
      <c r="R272" s="24"/>
      <c r="S272" s="24">
        <f t="shared" si="103"/>
        <v>0</v>
      </c>
      <c r="T272" s="24">
        <f t="shared" si="101"/>
        <v>0</v>
      </c>
      <c r="W272" s="24"/>
      <c r="X272" s="24"/>
      <c r="Y272" s="24"/>
      <c r="Z272" s="24"/>
      <c r="AA272" s="24"/>
      <c r="AB272" s="24"/>
      <c r="AC272" s="24">
        <f t="shared" si="104"/>
        <v>0</v>
      </c>
      <c r="AD272" s="24">
        <f t="shared" si="105"/>
        <v>0</v>
      </c>
      <c r="AG272" s="24"/>
      <c r="AH272" s="24"/>
      <c r="AI272" s="24"/>
      <c r="AJ272" s="24"/>
      <c r="AK272" s="24"/>
      <c r="AL272" s="24"/>
      <c r="AM272" s="24">
        <f t="shared" si="106"/>
        <v>0</v>
      </c>
      <c r="AN272" s="24">
        <f t="shared" si="99"/>
        <v>0</v>
      </c>
      <c r="AQ272" s="24"/>
      <c r="AR272" s="24"/>
      <c r="AS272" s="24"/>
      <c r="AT272" s="24"/>
      <c r="AU272" s="24"/>
      <c r="AV272" s="24"/>
      <c r="AW272" s="24">
        <f t="shared" si="107"/>
        <v>0</v>
      </c>
      <c r="AX272" s="24">
        <f t="shared" si="108"/>
        <v>0</v>
      </c>
      <c r="BA272" s="24"/>
      <c r="BB272" s="24"/>
      <c r="BC272" s="24"/>
      <c r="BD272" s="24"/>
      <c r="BE272" s="24"/>
      <c r="BF272" s="24"/>
      <c r="BG272" s="24">
        <f t="shared" si="109"/>
        <v>0</v>
      </c>
      <c r="BH272" s="24">
        <f t="shared" si="110"/>
        <v>0</v>
      </c>
      <c r="BK272" s="24"/>
      <c r="BL272" s="24"/>
      <c r="BM272" s="24"/>
      <c r="BN272" s="24"/>
      <c r="BO272" s="24"/>
      <c r="BP272" s="24"/>
      <c r="BQ272" s="24">
        <f t="shared" si="111"/>
        <v>0</v>
      </c>
      <c r="BR272" s="24">
        <f t="shared" si="112"/>
        <v>0</v>
      </c>
      <c r="BU272" s="24"/>
      <c r="BV272" s="24"/>
      <c r="BW272" s="24"/>
      <c r="BX272" s="24"/>
      <c r="BY272" s="24"/>
      <c r="BZ272" s="24"/>
      <c r="CA272" s="24">
        <f t="shared" si="113"/>
        <v>0</v>
      </c>
      <c r="CB272" s="24">
        <f t="shared" si="114"/>
        <v>0</v>
      </c>
      <c r="CC272" s="24"/>
      <c r="CE272" s="24">
        <f t="shared" si="115"/>
        <v>0</v>
      </c>
      <c r="CG272" s="24">
        <f t="shared" si="116"/>
        <v>0</v>
      </c>
      <c r="CI272" s="24">
        <f t="shared" si="117"/>
        <v>0</v>
      </c>
      <c r="CK272" s="24">
        <f t="shared" si="118"/>
        <v>0</v>
      </c>
      <c r="CM272" s="24">
        <f t="shared" si="119"/>
        <v>0</v>
      </c>
      <c r="CO272" s="24">
        <f t="shared" si="120"/>
        <v>0</v>
      </c>
      <c r="CQ272" s="24">
        <f t="shared" si="121"/>
        <v>0</v>
      </c>
      <c r="CS272" s="24">
        <f t="shared" si="122"/>
        <v>0</v>
      </c>
    </row>
    <row r="273" spans="9:97">
      <c r="I273" s="24">
        <f t="shared" si="102"/>
        <v>0</v>
      </c>
      <c r="J273" s="24">
        <f t="shared" si="100"/>
        <v>0</v>
      </c>
      <c r="M273" s="24"/>
      <c r="N273" s="24"/>
      <c r="O273" s="24"/>
      <c r="P273" s="24"/>
      <c r="Q273" s="24"/>
      <c r="R273" s="24"/>
      <c r="S273" s="24">
        <f t="shared" si="103"/>
        <v>0</v>
      </c>
      <c r="T273" s="24">
        <f t="shared" si="101"/>
        <v>0</v>
      </c>
      <c r="W273" s="24"/>
      <c r="X273" s="24"/>
      <c r="Y273" s="24"/>
      <c r="Z273" s="24"/>
      <c r="AA273" s="24"/>
      <c r="AB273" s="24"/>
      <c r="AC273" s="24">
        <f t="shared" si="104"/>
        <v>0</v>
      </c>
      <c r="AD273" s="24">
        <f t="shared" si="105"/>
        <v>0</v>
      </c>
      <c r="AG273" s="24"/>
      <c r="AH273" s="24"/>
      <c r="AI273" s="24"/>
      <c r="AJ273" s="24"/>
      <c r="AK273" s="24"/>
      <c r="AL273" s="24"/>
      <c r="AM273" s="24">
        <f t="shared" si="106"/>
        <v>0</v>
      </c>
      <c r="AN273" s="24">
        <f t="shared" si="99"/>
        <v>0</v>
      </c>
      <c r="AQ273" s="24"/>
      <c r="AR273" s="24"/>
      <c r="AS273" s="24"/>
      <c r="AT273" s="24"/>
      <c r="AU273" s="24"/>
      <c r="AV273" s="24"/>
      <c r="AW273" s="24">
        <f t="shared" si="107"/>
        <v>0</v>
      </c>
      <c r="AX273" s="24">
        <f t="shared" si="108"/>
        <v>0</v>
      </c>
      <c r="BA273" s="24"/>
      <c r="BB273" s="24"/>
      <c r="BC273" s="24"/>
      <c r="BD273" s="24"/>
      <c r="BE273" s="24"/>
      <c r="BF273" s="24"/>
      <c r="BG273" s="24">
        <f t="shared" si="109"/>
        <v>0</v>
      </c>
      <c r="BH273" s="24">
        <f t="shared" si="110"/>
        <v>0</v>
      </c>
      <c r="BK273" s="24"/>
      <c r="BL273" s="24"/>
      <c r="BM273" s="24"/>
      <c r="BN273" s="24"/>
      <c r="BO273" s="24"/>
      <c r="BP273" s="24"/>
      <c r="BQ273" s="24">
        <f t="shared" si="111"/>
        <v>0</v>
      </c>
      <c r="BR273" s="24">
        <f t="shared" si="112"/>
        <v>0</v>
      </c>
      <c r="BU273" s="24"/>
      <c r="BV273" s="24"/>
      <c r="BW273" s="24"/>
      <c r="BX273" s="24"/>
      <c r="BY273" s="24"/>
      <c r="BZ273" s="24"/>
      <c r="CA273" s="24">
        <f t="shared" si="113"/>
        <v>0</v>
      </c>
      <c r="CB273" s="24">
        <f t="shared" si="114"/>
        <v>0</v>
      </c>
      <c r="CC273" s="24"/>
      <c r="CE273" s="24">
        <f t="shared" si="115"/>
        <v>0</v>
      </c>
      <c r="CG273" s="24">
        <f t="shared" si="116"/>
        <v>0</v>
      </c>
      <c r="CI273" s="24">
        <f t="shared" si="117"/>
        <v>0</v>
      </c>
      <c r="CK273" s="24">
        <f t="shared" si="118"/>
        <v>0</v>
      </c>
      <c r="CM273" s="24">
        <f t="shared" si="119"/>
        <v>0</v>
      </c>
      <c r="CO273" s="24">
        <f t="shared" si="120"/>
        <v>0</v>
      </c>
      <c r="CQ273" s="24">
        <f t="shared" si="121"/>
        <v>0</v>
      </c>
      <c r="CS273" s="24">
        <f t="shared" si="122"/>
        <v>0</v>
      </c>
    </row>
    <row r="274" spans="9:97">
      <c r="I274" s="24">
        <f t="shared" si="102"/>
        <v>0</v>
      </c>
      <c r="J274" s="24">
        <f t="shared" si="100"/>
        <v>0</v>
      </c>
      <c r="M274" s="24"/>
      <c r="N274" s="24"/>
      <c r="O274" s="24"/>
      <c r="P274" s="24"/>
      <c r="Q274" s="24"/>
      <c r="R274" s="24"/>
      <c r="S274" s="24">
        <f t="shared" si="103"/>
        <v>0</v>
      </c>
      <c r="T274" s="24">
        <f t="shared" si="101"/>
        <v>0</v>
      </c>
      <c r="W274" s="24"/>
      <c r="X274" s="24"/>
      <c r="Y274" s="24"/>
      <c r="Z274" s="24"/>
      <c r="AA274" s="24"/>
      <c r="AB274" s="24"/>
      <c r="AC274" s="24">
        <f t="shared" si="104"/>
        <v>0</v>
      </c>
      <c r="AD274" s="24">
        <f t="shared" si="105"/>
        <v>0</v>
      </c>
      <c r="AG274" s="24"/>
      <c r="AH274" s="24"/>
      <c r="AI274" s="24"/>
      <c r="AJ274" s="24"/>
      <c r="AK274" s="24"/>
      <c r="AL274" s="24"/>
      <c r="AM274" s="24">
        <f t="shared" si="106"/>
        <v>0</v>
      </c>
      <c r="AN274" s="24">
        <f t="shared" si="99"/>
        <v>0</v>
      </c>
      <c r="AQ274" s="24"/>
      <c r="AR274" s="24"/>
      <c r="AS274" s="24"/>
      <c r="AT274" s="24"/>
      <c r="AU274" s="24"/>
      <c r="AV274" s="24"/>
      <c r="AW274" s="24">
        <f t="shared" si="107"/>
        <v>0</v>
      </c>
      <c r="AX274" s="24">
        <f t="shared" si="108"/>
        <v>0</v>
      </c>
      <c r="BA274" s="24"/>
      <c r="BB274" s="24"/>
      <c r="BC274" s="24"/>
      <c r="BD274" s="24"/>
      <c r="BE274" s="24"/>
      <c r="BF274" s="24"/>
      <c r="BG274" s="24">
        <f t="shared" si="109"/>
        <v>0</v>
      </c>
      <c r="BH274" s="24">
        <f t="shared" si="110"/>
        <v>0</v>
      </c>
      <c r="BK274" s="24"/>
      <c r="BL274" s="24"/>
      <c r="BM274" s="24"/>
      <c r="BN274" s="24"/>
      <c r="BO274" s="24"/>
      <c r="BP274" s="24"/>
      <c r="BQ274" s="24">
        <f t="shared" si="111"/>
        <v>0</v>
      </c>
      <c r="BR274" s="24">
        <f t="shared" si="112"/>
        <v>0</v>
      </c>
      <c r="BU274" s="24"/>
      <c r="BV274" s="24"/>
      <c r="BW274" s="24"/>
      <c r="BX274" s="24"/>
      <c r="BY274" s="24"/>
      <c r="BZ274" s="24"/>
      <c r="CA274" s="24">
        <f t="shared" si="113"/>
        <v>0</v>
      </c>
      <c r="CB274" s="24">
        <f t="shared" si="114"/>
        <v>0</v>
      </c>
      <c r="CC274" s="24"/>
      <c r="CE274" s="24">
        <f t="shared" si="115"/>
        <v>0</v>
      </c>
      <c r="CG274" s="24">
        <f t="shared" si="116"/>
        <v>0</v>
      </c>
      <c r="CI274" s="24">
        <f t="shared" si="117"/>
        <v>0</v>
      </c>
      <c r="CK274" s="24">
        <f t="shared" si="118"/>
        <v>0</v>
      </c>
      <c r="CM274" s="24">
        <f t="shared" si="119"/>
        <v>0</v>
      </c>
      <c r="CO274" s="24">
        <f t="shared" si="120"/>
        <v>0</v>
      </c>
      <c r="CQ274" s="24">
        <f t="shared" si="121"/>
        <v>0</v>
      </c>
      <c r="CS274" s="24">
        <f t="shared" si="122"/>
        <v>0</v>
      </c>
    </row>
    <row r="275" spans="9:97">
      <c r="I275" s="24">
        <f t="shared" si="102"/>
        <v>0</v>
      </c>
      <c r="J275" s="24">
        <f t="shared" si="100"/>
        <v>0</v>
      </c>
      <c r="M275" s="24"/>
      <c r="N275" s="24"/>
      <c r="O275" s="24"/>
      <c r="P275" s="24"/>
      <c r="Q275" s="24"/>
      <c r="R275" s="24"/>
      <c r="S275" s="24">
        <f t="shared" si="103"/>
        <v>0</v>
      </c>
      <c r="T275" s="24">
        <f t="shared" si="101"/>
        <v>0</v>
      </c>
      <c r="W275" s="24"/>
      <c r="X275" s="24"/>
      <c r="Y275" s="24"/>
      <c r="Z275" s="24"/>
      <c r="AA275" s="24"/>
      <c r="AB275" s="24"/>
      <c r="AC275" s="24">
        <f t="shared" si="104"/>
        <v>0</v>
      </c>
      <c r="AD275" s="24">
        <f t="shared" si="105"/>
        <v>0</v>
      </c>
      <c r="AG275" s="24"/>
      <c r="AH275" s="24"/>
      <c r="AI275" s="24"/>
      <c r="AJ275" s="24"/>
      <c r="AK275" s="24"/>
      <c r="AL275" s="24"/>
      <c r="AM275" s="24">
        <f t="shared" si="106"/>
        <v>0</v>
      </c>
      <c r="AN275" s="24">
        <f t="shared" si="99"/>
        <v>0</v>
      </c>
      <c r="AQ275" s="24"/>
      <c r="AR275" s="24"/>
      <c r="AS275" s="24"/>
      <c r="AT275" s="24"/>
      <c r="AU275" s="24"/>
      <c r="AV275" s="24"/>
      <c r="AW275" s="24">
        <f t="shared" si="107"/>
        <v>0</v>
      </c>
      <c r="AX275" s="24">
        <f t="shared" si="108"/>
        <v>0</v>
      </c>
      <c r="BA275" s="24"/>
      <c r="BB275" s="24"/>
      <c r="BC275" s="24"/>
      <c r="BD275" s="24"/>
      <c r="BE275" s="24"/>
      <c r="BF275" s="24"/>
      <c r="BG275" s="24">
        <f t="shared" si="109"/>
        <v>0</v>
      </c>
      <c r="BH275" s="24">
        <f t="shared" si="110"/>
        <v>0</v>
      </c>
      <c r="BK275" s="24"/>
      <c r="BL275" s="24"/>
      <c r="BM275" s="24"/>
      <c r="BN275" s="24"/>
      <c r="BO275" s="24"/>
      <c r="BP275" s="24"/>
      <c r="BQ275" s="24">
        <f t="shared" si="111"/>
        <v>0</v>
      </c>
      <c r="BR275" s="24">
        <f t="shared" si="112"/>
        <v>0</v>
      </c>
      <c r="BU275" s="24"/>
      <c r="BV275" s="24"/>
      <c r="BW275" s="24"/>
      <c r="BX275" s="24"/>
      <c r="BY275" s="24"/>
      <c r="BZ275" s="24"/>
      <c r="CA275" s="24">
        <f t="shared" si="113"/>
        <v>0</v>
      </c>
      <c r="CB275" s="24">
        <f t="shared" si="114"/>
        <v>0</v>
      </c>
      <c r="CC275" s="24"/>
      <c r="CE275" s="24">
        <f t="shared" si="115"/>
        <v>0</v>
      </c>
      <c r="CG275" s="24">
        <f t="shared" si="116"/>
        <v>0</v>
      </c>
      <c r="CI275" s="24">
        <f t="shared" si="117"/>
        <v>0</v>
      </c>
      <c r="CK275" s="24">
        <f t="shared" si="118"/>
        <v>0</v>
      </c>
      <c r="CM275" s="24">
        <f t="shared" si="119"/>
        <v>0</v>
      </c>
      <c r="CO275" s="24">
        <f t="shared" si="120"/>
        <v>0</v>
      </c>
      <c r="CQ275" s="24">
        <f t="shared" si="121"/>
        <v>0</v>
      </c>
      <c r="CS275" s="24">
        <f t="shared" si="122"/>
        <v>0</v>
      </c>
    </row>
    <row r="276" spans="9:97">
      <c r="I276" s="24">
        <f t="shared" si="102"/>
        <v>0</v>
      </c>
      <c r="J276" s="24">
        <f t="shared" si="100"/>
        <v>0</v>
      </c>
      <c r="M276" s="24"/>
      <c r="N276" s="24"/>
      <c r="O276" s="24"/>
      <c r="P276" s="24"/>
      <c r="Q276" s="24"/>
      <c r="R276" s="24"/>
      <c r="S276" s="24">
        <f t="shared" si="103"/>
        <v>0</v>
      </c>
      <c r="T276" s="24">
        <f t="shared" si="101"/>
        <v>0</v>
      </c>
      <c r="W276" s="24"/>
      <c r="X276" s="24"/>
      <c r="Y276" s="24"/>
      <c r="Z276" s="24"/>
      <c r="AA276" s="24"/>
      <c r="AB276" s="24"/>
      <c r="AC276" s="24">
        <f t="shared" si="104"/>
        <v>0</v>
      </c>
      <c r="AD276" s="24">
        <f t="shared" si="105"/>
        <v>0</v>
      </c>
      <c r="AG276" s="24"/>
      <c r="AH276" s="24"/>
      <c r="AI276" s="24"/>
      <c r="AJ276" s="24"/>
      <c r="AK276" s="24"/>
      <c r="AL276" s="24"/>
      <c r="AM276" s="24">
        <f t="shared" si="106"/>
        <v>0</v>
      </c>
      <c r="AN276" s="24">
        <f t="shared" si="99"/>
        <v>0</v>
      </c>
      <c r="AQ276" s="24"/>
      <c r="AR276" s="24"/>
      <c r="AS276" s="24"/>
      <c r="AT276" s="24"/>
      <c r="AU276" s="24"/>
      <c r="AV276" s="24"/>
      <c r="AW276" s="24">
        <f t="shared" si="107"/>
        <v>0</v>
      </c>
      <c r="AX276" s="24">
        <f t="shared" si="108"/>
        <v>0</v>
      </c>
      <c r="BA276" s="24"/>
      <c r="BB276" s="24"/>
      <c r="BC276" s="24"/>
      <c r="BD276" s="24"/>
      <c r="BE276" s="24"/>
      <c r="BF276" s="24"/>
      <c r="BG276" s="24">
        <f t="shared" si="109"/>
        <v>0</v>
      </c>
      <c r="BH276" s="24">
        <f t="shared" si="110"/>
        <v>0</v>
      </c>
      <c r="BK276" s="24"/>
      <c r="BL276" s="24"/>
      <c r="BM276" s="24"/>
      <c r="BN276" s="24"/>
      <c r="BO276" s="24"/>
      <c r="BP276" s="24"/>
      <c r="BQ276" s="24">
        <f t="shared" si="111"/>
        <v>0</v>
      </c>
      <c r="BR276" s="24">
        <f t="shared" si="112"/>
        <v>0</v>
      </c>
      <c r="BU276" s="24"/>
      <c r="BV276" s="24"/>
      <c r="BW276" s="24"/>
      <c r="BX276" s="24"/>
      <c r="BY276" s="24"/>
      <c r="BZ276" s="24"/>
      <c r="CA276" s="24">
        <f t="shared" si="113"/>
        <v>0</v>
      </c>
      <c r="CB276" s="24">
        <f t="shared" si="114"/>
        <v>0</v>
      </c>
      <c r="CC276" s="24"/>
      <c r="CE276" s="24">
        <f t="shared" si="115"/>
        <v>0</v>
      </c>
      <c r="CG276" s="24">
        <f t="shared" si="116"/>
        <v>0</v>
      </c>
      <c r="CI276" s="24">
        <f t="shared" si="117"/>
        <v>0</v>
      </c>
      <c r="CK276" s="24">
        <f t="shared" si="118"/>
        <v>0</v>
      </c>
      <c r="CM276" s="24">
        <f t="shared" si="119"/>
        <v>0</v>
      </c>
      <c r="CO276" s="24">
        <f t="shared" si="120"/>
        <v>0</v>
      </c>
      <c r="CQ276" s="24">
        <f t="shared" si="121"/>
        <v>0</v>
      </c>
      <c r="CS276" s="24">
        <f t="shared" si="122"/>
        <v>0</v>
      </c>
    </row>
    <row r="277" spans="9:97">
      <c r="I277" s="24">
        <f t="shared" si="102"/>
        <v>0</v>
      </c>
      <c r="J277" s="24">
        <f t="shared" si="100"/>
        <v>0</v>
      </c>
      <c r="M277" s="24"/>
      <c r="N277" s="24"/>
      <c r="O277" s="24"/>
      <c r="P277" s="24"/>
      <c r="Q277" s="24"/>
      <c r="R277" s="24"/>
      <c r="S277" s="24">
        <f t="shared" si="103"/>
        <v>0</v>
      </c>
      <c r="T277" s="24">
        <f t="shared" si="101"/>
        <v>0</v>
      </c>
      <c r="W277" s="24"/>
      <c r="X277" s="24"/>
      <c r="Y277" s="24"/>
      <c r="Z277" s="24"/>
      <c r="AA277" s="24"/>
      <c r="AB277" s="24"/>
      <c r="AC277" s="24">
        <f t="shared" si="104"/>
        <v>0</v>
      </c>
      <c r="AD277" s="24">
        <f t="shared" si="105"/>
        <v>0</v>
      </c>
      <c r="AG277" s="24"/>
      <c r="AH277" s="24"/>
      <c r="AI277" s="24"/>
      <c r="AJ277" s="24"/>
      <c r="AK277" s="24"/>
      <c r="AL277" s="24"/>
      <c r="AM277" s="24">
        <f t="shared" si="106"/>
        <v>0</v>
      </c>
      <c r="AN277" s="24">
        <f t="shared" si="99"/>
        <v>0</v>
      </c>
      <c r="AQ277" s="24"/>
      <c r="AR277" s="24"/>
      <c r="AS277" s="24"/>
      <c r="AT277" s="24"/>
      <c r="AU277" s="24"/>
      <c r="AV277" s="24"/>
      <c r="AW277" s="24">
        <f t="shared" si="107"/>
        <v>0</v>
      </c>
      <c r="AX277" s="24">
        <f t="shared" si="108"/>
        <v>0</v>
      </c>
      <c r="BA277" s="24"/>
      <c r="BB277" s="24"/>
      <c r="BC277" s="24"/>
      <c r="BD277" s="24"/>
      <c r="BE277" s="24"/>
      <c r="BF277" s="24"/>
      <c r="BG277" s="24">
        <f t="shared" si="109"/>
        <v>0</v>
      </c>
      <c r="BH277" s="24">
        <f t="shared" si="110"/>
        <v>0</v>
      </c>
      <c r="BK277" s="24"/>
      <c r="BL277" s="24"/>
      <c r="BM277" s="24"/>
      <c r="BN277" s="24"/>
      <c r="BO277" s="24"/>
      <c r="BP277" s="24"/>
      <c r="BQ277" s="24">
        <f t="shared" si="111"/>
        <v>0</v>
      </c>
      <c r="BR277" s="24">
        <f t="shared" si="112"/>
        <v>0</v>
      </c>
      <c r="BU277" s="24"/>
      <c r="BV277" s="24"/>
      <c r="BW277" s="24"/>
      <c r="BX277" s="24"/>
      <c r="BY277" s="24"/>
      <c r="BZ277" s="24"/>
      <c r="CA277" s="24">
        <f t="shared" si="113"/>
        <v>0</v>
      </c>
      <c r="CB277" s="24">
        <f t="shared" si="114"/>
        <v>0</v>
      </c>
      <c r="CC277" s="24"/>
      <c r="CE277" s="24">
        <f t="shared" si="115"/>
        <v>0</v>
      </c>
      <c r="CG277" s="24">
        <f t="shared" si="116"/>
        <v>0</v>
      </c>
      <c r="CI277" s="24">
        <f t="shared" si="117"/>
        <v>0</v>
      </c>
      <c r="CK277" s="24">
        <f t="shared" si="118"/>
        <v>0</v>
      </c>
      <c r="CM277" s="24">
        <f t="shared" si="119"/>
        <v>0</v>
      </c>
      <c r="CO277" s="24">
        <f t="shared" si="120"/>
        <v>0</v>
      </c>
      <c r="CQ277" s="24">
        <f t="shared" si="121"/>
        <v>0</v>
      </c>
      <c r="CS277" s="24">
        <f t="shared" si="122"/>
        <v>0</v>
      </c>
    </row>
    <row r="278" spans="9:97">
      <c r="I278" s="24">
        <f t="shared" si="102"/>
        <v>0</v>
      </c>
      <c r="J278" s="24">
        <f t="shared" si="100"/>
        <v>0</v>
      </c>
      <c r="M278" s="24"/>
      <c r="N278" s="24"/>
      <c r="O278" s="24"/>
      <c r="P278" s="24"/>
      <c r="Q278" s="24"/>
      <c r="R278" s="24"/>
      <c r="S278" s="24">
        <f t="shared" si="103"/>
        <v>0</v>
      </c>
      <c r="T278" s="24">
        <f t="shared" si="101"/>
        <v>0</v>
      </c>
      <c r="W278" s="24"/>
      <c r="X278" s="24"/>
      <c r="Y278" s="24"/>
      <c r="Z278" s="24"/>
      <c r="AA278" s="24"/>
      <c r="AB278" s="24"/>
      <c r="AC278" s="24">
        <f t="shared" si="104"/>
        <v>0</v>
      </c>
      <c r="AD278" s="24">
        <f t="shared" si="105"/>
        <v>0</v>
      </c>
      <c r="AG278" s="24"/>
      <c r="AH278" s="24"/>
      <c r="AI278" s="24"/>
      <c r="AJ278" s="24"/>
      <c r="AK278" s="24"/>
      <c r="AL278" s="24"/>
      <c r="AM278" s="24">
        <f t="shared" si="106"/>
        <v>0</v>
      </c>
      <c r="AN278" s="24">
        <f t="shared" si="99"/>
        <v>0</v>
      </c>
      <c r="AQ278" s="24"/>
      <c r="AR278" s="24"/>
      <c r="AS278" s="24"/>
      <c r="AT278" s="24"/>
      <c r="AU278" s="24"/>
      <c r="AV278" s="24"/>
      <c r="AW278" s="24">
        <f t="shared" si="107"/>
        <v>0</v>
      </c>
      <c r="AX278" s="24">
        <f t="shared" si="108"/>
        <v>0</v>
      </c>
      <c r="BA278" s="24"/>
      <c r="BB278" s="24"/>
      <c r="BC278" s="24"/>
      <c r="BD278" s="24"/>
      <c r="BE278" s="24"/>
      <c r="BF278" s="24"/>
      <c r="BG278" s="24">
        <f t="shared" si="109"/>
        <v>0</v>
      </c>
      <c r="BH278" s="24">
        <f t="shared" si="110"/>
        <v>0</v>
      </c>
      <c r="BK278" s="24"/>
      <c r="BL278" s="24"/>
      <c r="BM278" s="24"/>
      <c r="BN278" s="24"/>
      <c r="BO278" s="24"/>
      <c r="BP278" s="24"/>
      <c r="BQ278" s="24">
        <f t="shared" si="111"/>
        <v>0</v>
      </c>
      <c r="BR278" s="24">
        <f t="shared" si="112"/>
        <v>0</v>
      </c>
      <c r="BU278" s="24"/>
      <c r="BV278" s="24"/>
      <c r="BW278" s="24"/>
      <c r="BX278" s="24"/>
      <c r="BY278" s="24"/>
      <c r="BZ278" s="24"/>
      <c r="CA278" s="24">
        <f t="shared" si="113"/>
        <v>0</v>
      </c>
      <c r="CB278" s="24">
        <f t="shared" si="114"/>
        <v>0</v>
      </c>
      <c r="CC278" s="24"/>
      <c r="CE278" s="24">
        <f t="shared" si="115"/>
        <v>0</v>
      </c>
      <c r="CG278" s="24">
        <f t="shared" si="116"/>
        <v>0</v>
      </c>
      <c r="CI278" s="24">
        <f t="shared" si="117"/>
        <v>0</v>
      </c>
      <c r="CK278" s="24">
        <f t="shared" si="118"/>
        <v>0</v>
      </c>
      <c r="CM278" s="24">
        <f t="shared" si="119"/>
        <v>0</v>
      </c>
      <c r="CO278" s="24">
        <f t="shared" si="120"/>
        <v>0</v>
      </c>
      <c r="CQ278" s="24">
        <f t="shared" si="121"/>
        <v>0</v>
      </c>
      <c r="CS278" s="24">
        <f t="shared" si="122"/>
        <v>0</v>
      </c>
    </row>
    <row r="279" spans="9:97">
      <c r="I279" s="24">
        <f t="shared" si="102"/>
        <v>0</v>
      </c>
      <c r="J279" s="24">
        <f t="shared" si="100"/>
        <v>0</v>
      </c>
      <c r="M279" s="24"/>
      <c r="N279" s="24"/>
      <c r="O279" s="24"/>
      <c r="P279" s="24"/>
      <c r="Q279" s="24"/>
      <c r="R279" s="24"/>
      <c r="S279" s="24">
        <f t="shared" si="103"/>
        <v>0</v>
      </c>
      <c r="T279" s="24">
        <f t="shared" si="101"/>
        <v>0</v>
      </c>
      <c r="W279" s="24"/>
      <c r="X279" s="24"/>
      <c r="Y279" s="24"/>
      <c r="Z279" s="24"/>
      <c r="AA279" s="24"/>
      <c r="AB279" s="24"/>
      <c r="AC279" s="24">
        <f t="shared" si="104"/>
        <v>0</v>
      </c>
      <c r="AD279" s="24">
        <f t="shared" si="105"/>
        <v>0</v>
      </c>
      <c r="AG279" s="24"/>
      <c r="AH279" s="24"/>
      <c r="AI279" s="24"/>
      <c r="AJ279" s="24"/>
      <c r="AK279" s="24"/>
      <c r="AL279" s="24"/>
      <c r="AM279" s="24">
        <f t="shared" si="106"/>
        <v>0</v>
      </c>
      <c r="AN279" s="24">
        <f t="shared" si="99"/>
        <v>0</v>
      </c>
      <c r="AQ279" s="24"/>
      <c r="AR279" s="24"/>
      <c r="AS279" s="24"/>
      <c r="AT279" s="24"/>
      <c r="AU279" s="24"/>
      <c r="AV279" s="24"/>
      <c r="AW279" s="24">
        <f t="shared" si="107"/>
        <v>0</v>
      </c>
      <c r="AX279" s="24">
        <f t="shared" si="108"/>
        <v>0</v>
      </c>
      <c r="BA279" s="24"/>
      <c r="BB279" s="24"/>
      <c r="BC279" s="24"/>
      <c r="BD279" s="24"/>
      <c r="BE279" s="24"/>
      <c r="BF279" s="24"/>
      <c r="BG279" s="24">
        <f t="shared" si="109"/>
        <v>0</v>
      </c>
      <c r="BH279" s="24">
        <f t="shared" si="110"/>
        <v>0</v>
      </c>
      <c r="BK279" s="24"/>
      <c r="BL279" s="24"/>
      <c r="BM279" s="24"/>
      <c r="BN279" s="24"/>
      <c r="BO279" s="24"/>
      <c r="BP279" s="24"/>
      <c r="BQ279" s="24">
        <f t="shared" si="111"/>
        <v>0</v>
      </c>
      <c r="BR279" s="24">
        <f t="shared" si="112"/>
        <v>0</v>
      </c>
      <c r="BU279" s="24"/>
      <c r="BV279" s="24"/>
      <c r="BW279" s="24"/>
      <c r="BX279" s="24"/>
      <c r="BY279" s="24"/>
      <c r="BZ279" s="24"/>
      <c r="CA279" s="24">
        <f t="shared" si="113"/>
        <v>0</v>
      </c>
      <c r="CB279" s="24">
        <f t="shared" si="114"/>
        <v>0</v>
      </c>
      <c r="CC279" s="24"/>
      <c r="CE279" s="24">
        <f t="shared" si="115"/>
        <v>0</v>
      </c>
      <c r="CG279" s="24">
        <f t="shared" si="116"/>
        <v>0</v>
      </c>
      <c r="CI279" s="24">
        <f t="shared" si="117"/>
        <v>0</v>
      </c>
      <c r="CK279" s="24">
        <f t="shared" si="118"/>
        <v>0</v>
      </c>
      <c r="CM279" s="24">
        <f t="shared" si="119"/>
        <v>0</v>
      </c>
      <c r="CO279" s="24">
        <f t="shared" si="120"/>
        <v>0</v>
      </c>
      <c r="CQ279" s="24">
        <f t="shared" si="121"/>
        <v>0</v>
      </c>
      <c r="CS279" s="24">
        <f t="shared" si="122"/>
        <v>0</v>
      </c>
    </row>
    <row r="280" spans="9:97">
      <c r="I280" s="24">
        <f t="shared" si="102"/>
        <v>0</v>
      </c>
      <c r="J280" s="24">
        <f t="shared" si="100"/>
        <v>0</v>
      </c>
      <c r="M280" s="24"/>
      <c r="N280" s="24"/>
      <c r="O280" s="24"/>
      <c r="P280" s="24"/>
      <c r="Q280" s="24"/>
      <c r="R280" s="24"/>
      <c r="S280" s="24">
        <f t="shared" si="103"/>
        <v>0</v>
      </c>
      <c r="T280" s="24">
        <f t="shared" si="101"/>
        <v>0</v>
      </c>
      <c r="W280" s="24"/>
      <c r="X280" s="24"/>
      <c r="Y280" s="24"/>
      <c r="Z280" s="24"/>
      <c r="AA280" s="24"/>
      <c r="AB280" s="24"/>
      <c r="AC280" s="24">
        <f t="shared" si="104"/>
        <v>0</v>
      </c>
      <c r="AD280" s="24">
        <f t="shared" si="105"/>
        <v>0</v>
      </c>
      <c r="AG280" s="24"/>
      <c r="AH280" s="24"/>
      <c r="AI280" s="24"/>
      <c r="AJ280" s="24"/>
      <c r="AK280" s="24"/>
      <c r="AL280" s="24"/>
      <c r="AM280" s="24">
        <f t="shared" si="106"/>
        <v>0</v>
      </c>
      <c r="AN280" s="24">
        <f t="shared" si="99"/>
        <v>0</v>
      </c>
      <c r="AQ280" s="24"/>
      <c r="AR280" s="24"/>
      <c r="AS280" s="24"/>
      <c r="AT280" s="24"/>
      <c r="AU280" s="24"/>
      <c r="AV280" s="24"/>
      <c r="AW280" s="24">
        <f t="shared" si="107"/>
        <v>0</v>
      </c>
      <c r="AX280" s="24">
        <f t="shared" si="108"/>
        <v>0</v>
      </c>
      <c r="BA280" s="24"/>
      <c r="BB280" s="24"/>
      <c r="BC280" s="24"/>
      <c r="BD280" s="24"/>
      <c r="BE280" s="24"/>
      <c r="BF280" s="24"/>
      <c r="BG280" s="24">
        <f t="shared" si="109"/>
        <v>0</v>
      </c>
      <c r="BH280" s="24">
        <f t="shared" si="110"/>
        <v>0</v>
      </c>
      <c r="BK280" s="24"/>
      <c r="BL280" s="24"/>
      <c r="BM280" s="24"/>
      <c r="BN280" s="24"/>
      <c r="BO280" s="24"/>
      <c r="BP280" s="24"/>
      <c r="BQ280" s="24">
        <f t="shared" si="111"/>
        <v>0</v>
      </c>
      <c r="BR280" s="24">
        <f t="shared" si="112"/>
        <v>0</v>
      </c>
      <c r="BU280" s="24"/>
      <c r="BV280" s="24"/>
      <c r="BW280" s="24"/>
      <c r="BX280" s="24"/>
      <c r="BY280" s="24"/>
      <c r="BZ280" s="24"/>
      <c r="CA280" s="24">
        <f t="shared" si="113"/>
        <v>0</v>
      </c>
      <c r="CB280" s="24">
        <f t="shared" si="114"/>
        <v>0</v>
      </c>
      <c r="CC280" s="24"/>
      <c r="CE280" s="24">
        <f t="shared" si="115"/>
        <v>0</v>
      </c>
      <c r="CG280" s="24">
        <f t="shared" si="116"/>
        <v>0</v>
      </c>
      <c r="CI280" s="24">
        <f t="shared" si="117"/>
        <v>0</v>
      </c>
      <c r="CK280" s="24">
        <f t="shared" si="118"/>
        <v>0</v>
      </c>
      <c r="CM280" s="24">
        <f t="shared" si="119"/>
        <v>0</v>
      </c>
      <c r="CO280" s="24">
        <f t="shared" si="120"/>
        <v>0</v>
      </c>
      <c r="CQ280" s="24">
        <f t="shared" si="121"/>
        <v>0</v>
      </c>
      <c r="CS280" s="24">
        <f t="shared" si="122"/>
        <v>0</v>
      </c>
    </row>
    <row r="281" spans="9:97">
      <c r="I281" s="24">
        <f t="shared" si="102"/>
        <v>0</v>
      </c>
      <c r="J281" s="24">
        <f t="shared" si="100"/>
        <v>0</v>
      </c>
      <c r="M281" s="24"/>
      <c r="N281" s="24"/>
      <c r="O281" s="24"/>
      <c r="P281" s="24"/>
      <c r="Q281" s="24"/>
      <c r="R281" s="24"/>
      <c r="S281" s="24">
        <f t="shared" si="103"/>
        <v>0</v>
      </c>
      <c r="T281" s="24">
        <f t="shared" si="101"/>
        <v>0</v>
      </c>
      <c r="W281" s="24"/>
      <c r="X281" s="24"/>
      <c r="Y281" s="24"/>
      <c r="Z281" s="24"/>
      <c r="AA281" s="24"/>
      <c r="AB281" s="24"/>
      <c r="AC281" s="24">
        <f t="shared" si="104"/>
        <v>0</v>
      </c>
      <c r="AD281" s="24">
        <f t="shared" si="105"/>
        <v>0</v>
      </c>
      <c r="AG281" s="24"/>
      <c r="AH281" s="24"/>
      <c r="AI281" s="24"/>
      <c r="AJ281" s="24"/>
      <c r="AK281" s="24"/>
      <c r="AL281" s="24"/>
      <c r="AM281" s="24">
        <f t="shared" si="106"/>
        <v>0</v>
      </c>
      <c r="AN281" s="24">
        <f t="shared" si="99"/>
        <v>0</v>
      </c>
      <c r="AQ281" s="24"/>
      <c r="AR281" s="24"/>
      <c r="AS281" s="24"/>
      <c r="AT281" s="24"/>
      <c r="AU281" s="24"/>
      <c r="AV281" s="24"/>
      <c r="AW281" s="24">
        <f t="shared" si="107"/>
        <v>0</v>
      </c>
      <c r="AX281" s="24">
        <f t="shared" si="108"/>
        <v>0</v>
      </c>
      <c r="BA281" s="24"/>
      <c r="BB281" s="24"/>
      <c r="BC281" s="24"/>
      <c r="BD281" s="24"/>
      <c r="BE281" s="24"/>
      <c r="BF281" s="24"/>
      <c r="BG281" s="24">
        <f t="shared" si="109"/>
        <v>0</v>
      </c>
      <c r="BH281" s="24">
        <f t="shared" si="110"/>
        <v>0</v>
      </c>
      <c r="BK281" s="24"/>
      <c r="BL281" s="24"/>
      <c r="BM281" s="24"/>
      <c r="BN281" s="24"/>
      <c r="BO281" s="24"/>
      <c r="BP281" s="24"/>
      <c r="BQ281" s="24">
        <f t="shared" si="111"/>
        <v>0</v>
      </c>
      <c r="BR281" s="24">
        <f t="shared" si="112"/>
        <v>0</v>
      </c>
      <c r="BU281" s="24"/>
      <c r="BV281" s="24"/>
      <c r="BW281" s="24"/>
      <c r="BX281" s="24"/>
      <c r="BY281" s="24"/>
      <c r="BZ281" s="24"/>
      <c r="CA281" s="24">
        <f t="shared" si="113"/>
        <v>0</v>
      </c>
      <c r="CB281" s="24">
        <f t="shared" si="114"/>
        <v>0</v>
      </c>
      <c r="CC281" s="24"/>
      <c r="CE281" s="24">
        <f t="shared" si="115"/>
        <v>0</v>
      </c>
      <c r="CG281" s="24">
        <f t="shared" si="116"/>
        <v>0</v>
      </c>
      <c r="CI281" s="24">
        <f t="shared" si="117"/>
        <v>0</v>
      </c>
      <c r="CK281" s="24">
        <f t="shared" si="118"/>
        <v>0</v>
      </c>
      <c r="CM281" s="24">
        <f t="shared" si="119"/>
        <v>0</v>
      </c>
      <c r="CO281" s="24">
        <f t="shared" si="120"/>
        <v>0</v>
      </c>
      <c r="CQ281" s="24">
        <f t="shared" si="121"/>
        <v>0</v>
      </c>
      <c r="CS281" s="24">
        <f t="shared" si="122"/>
        <v>0</v>
      </c>
    </row>
    <row r="282" spans="9:97">
      <c r="I282" s="24">
        <f t="shared" si="102"/>
        <v>0</v>
      </c>
      <c r="J282" s="24">
        <f t="shared" si="100"/>
        <v>0</v>
      </c>
      <c r="M282" s="24"/>
      <c r="N282" s="24"/>
      <c r="O282" s="24"/>
      <c r="P282" s="24"/>
      <c r="Q282" s="24"/>
      <c r="R282" s="24"/>
      <c r="S282" s="24">
        <f t="shared" si="103"/>
        <v>0</v>
      </c>
      <c r="T282" s="24">
        <f t="shared" si="101"/>
        <v>0</v>
      </c>
      <c r="W282" s="24"/>
      <c r="X282" s="24"/>
      <c r="Y282" s="24"/>
      <c r="Z282" s="24"/>
      <c r="AA282" s="24"/>
      <c r="AB282" s="24"/>
      <c r="AC282" s="24">
        <f t="shared" si="104"/>
        <v>0</v>
      </c>
      <c r="AD282" s="24">
        <f t="shared" si="105"/>
        <v>0</v>
      </c>
      <c r="AG282" s="24"/>
      <c r="AH282" s="24"/>
      <c r="AI282" s="24"/>
      <c r="AJ282" s="24"/>
      <c r="AK282" s="24"/>
      <c r="AL282" s="24"/>
      <c r="AM282" s="24">
        <f t="shared" si="106"/>
        <v>0</v>
      </c>
      <c r="AN282" s="24">
        <f t="shared" ref="AN282:AN345" si="123">IF(AJ282&lt;AG282-AH282,AG282-AH282-AJ282,0)</f>
        <v>0</v>
      </c>
      <c r="AQ282" s="24"/>
      <c r="AR282" s="24"/>
      <c r="AS282" s="24"/>
      <c r="AT282" s="24"/>
      <c r="AU282" s="24"/>
      <c r="AV282" s="24"/>
      <c r="AW282" s="24">
        <f t="shared" si="107"/>
        <v>0</v>
      </c>
      <c r="AX282" s="24">
        <f t="shared" si="108"/>
        <v>0</v>
      </c>
      <c r="BA282" s="24"/>
      <c r="BB282" s="24"/>
      <c r="BC282" s="24"/>
      <c r="BD282" s="24"/>
      <c r="BE282" s="24"/>
      <c r="BF282" s="24"/>
      <c r="BG282" s="24">
        <f t="shared" si="109"/>
        <v>0</v>
      </c>
      <c r="BH282" s="24">
        <f t="shared" si="110"/>
        <v>0</v>
      </c>
      <c r="BK282" s="24"/>
      <c r="BL282" s="24"/>
      <c r="BM282" s="24"/>
      <c r="BN282" s="24"/>
      <c r="BO282" s="24"/>
      <c r="BP282" s="24"/>
      <c r="BQ282" s="24">
        <f t="shared" si="111"/>
        <v>0</v>
      </c>
      <c r="BR282" s="24">
        <f t="shared" si="112"/>
        <v>0</v>
      </c>
      <c r="BU282" s="24"/>
      <c r="BV282" s="24"/>
      <c r="BW282" s="24"/>
      <c r="BX282" s="24"/>
      <c r="BY282" s="24"/>
      <c r="BZ282" s="24"/>
      <c r="CA282" s="24">
        <f t="shared" si="113"/>
        <v>0</v>
      </c>
      <c r="CB282" s="24">
        <f t="shared" si="114"/>
        <v>0</v>
      </c>
      <c r="CC282" s="24"/>
      <c r="CE282" s="24">
        <f t="shared" si="115"/>
        <v>0</v>
      </c>
      <c r="CG282" s="24">
        <f t="shared" si="116"/>
        <v>0</v>
      </c>
      <c r="CI282" s="24">
        <f t="shared" si="117"/>
        <v>0</v>
      </c>
      <c r="CK282" s="24">
        <f t="shared" si="118"/>
        <v>0</v>
      </c>
      <c r="CM282" s="24">
        <f t="shared" si="119"/>
        <v>0</v>
      </c>
      <c r="CO282" s="24">
        <f t="shared" si="120"/>
        <v>0</v>
      </c>
      <c r="CQ282" s="24">
        <f t="shared" si="121"/>
        <v>0</v>
      </c>
      <c r="CS282" s="24">
        <f t="shared" si="122"/>
        <v>0</v>
      </c>
    </row>
    <row r="283" spans="9:97">
      <c r="I283" s="24">
        <f t="shared" si="102"/>
        <v>0</v>
      </c>
      <c r="J283" s="24">
        <f t="shared" si="100"/>
        <v>0</v>
      </c>
      <c r="M283" s="24"/>
      <c r="N283" s="24"/>
      <c r="O283" s="24"/>
      <c r="P283" s="24"/>
      <c r="Q283" s="24"/>
      <c r="R283" s="24"/>
      <c r="S283" s="24">
        <f t="shared" si="103"/>
        <v>0</v>
      </c>
      <c r="T283" s="24">
        <f t="shared" si="101"/>
        <v>0</v>
      </c>
      <c r="W283" s="24"/>
      <c r="X283" s="24"/>
      <c r="Y283" s="24"/>
      <c r="Z283" s="24"/>
      <c r="AA283" s="24"/>
      <c r="AB283" s="24"/>
      <c r="AC283" s="24">
        <f t="shared" si="104"/>
        <v>0</v>
      </c>
      <c r="AD283" s="24">
        <f t="shared" si="105"/>
        <v>0</v>
      </c>
      <c r="AG283" s="24"/>
      <c r="AH283" s="24"/>
      <c r="AI283" s="24"/>
      <c r="AJ283" s="24"/>
      <c r="AK283" s="24"/>
      <c r="AL283" s="24"/>
      <c r="AM283" s="24">
        <f t="shared" si="106"/>
        <v>0</v>
      </c>
      <c r="AN283" s="24">
        <f t="shared" si="123"/>
        <v>0</v>
      </c>
      <c r="AQ283" s="24"/>
      <c r="AR283" s="24"/>
      <c r="AS283" s="24"/>
      <c r="AT283" s="24"/>
      <c r="AU283" s="24"/>
      <c r="AV283" s="24"/>
      <c r="AW283" s="24">
        <f t="shared" si="107"/>
        <v>0</v>
      </c>
      <c r="AX283" s="24">
        <f t="shared" si="108"/>
        <v>0</v>
      </c>
      <c r="BA283" s="24"/>
      <c r="BB283" s="24"/>
      <c r="BC283" s="24"/>
      <c r="BD283" s="24"/>
      <c r="BE283" s="24"/>
      <c r="BF283" s="24"/>
      <c r="BG283" s="24">
        <f t="shared" si="109"/>
        <v>0</v>
      </c>
      <c r="BH283" s="24">
        <f t="shared" si="110"/>
        <v>0</v>
      </c>
      <c r="BK283" s="24"/>
      <c r="BL283" s="24"/>
      <c r="BM283" s="24"/>
      <c r="BN283" s="24"/>
      <c r="BO283" s="24"/>
      <c r="BP283" s="24"/>
      <c r="BQ283" s="24">
        <f t="shared" si="111"/>
        <v>0</v>
      </c>
      <c r="BR283" s="24">
        <f t="shared" si="112"/>
        <v>0</v>
      </c>
      <c r="BU283" s="24"/>
      <c r="BV283" s="24"/>
      <c r="BW283" s="24"/>
      <c r="BX283" s="24"/>
      <c r="BY283" s="24"/>
      <c r="BZ283" s="24"/>
      <c r="CA283" s="24">
        <f t="shared" si="113"/>
        <v>0</v>
      </c>
      <c r="CB283" s="24">
        <f t="shared" si="114"/>
        <v>0</v>
      </c>
      <c r="CC283" s="24"/>
      <c r="CE283" s="24">
        <f t="shared" si="115"/>
        <v>0</v>
      </c>
      <c r="CG283" s="24">
        <f t="shared" si="116"/>
        <v>0</v>
      </c>
      <c r="CI283" s="24">
        <f t="shared" si="117"/>
        <v>0</v>
      </c>
      <c r="CK283" s="24">
        <f t="shared" si="118"/>
        <v>0</v>
      </c>
      <c r="CM283" s="24">
        <f t="shared" si="119"/>
        <v>0</v>
      </c>
      <c r="CO283" s="24">
        <f t="shared" si="120"/>
        <v>0</v>
      </c>
      <c r="CQ283" s="24">
        <f t="shared" si="121"/>
        <v>0</v>
      </c>
      <c r="CS283" s="24">
        <f t="shared" si="122"/>
        <v>0</v>
      </c>
    </row>
    <row r="284" spans="9:97">
      <c r="I284" s="24">
        <f t="shared" si="102"/>
        <v>0</v>
      </c>
      <c r="J284" s="24">
        <f t="shared" si="100"/>
        <v>0</v>
      </c>
      <c r="M284" s="24"/>
      <c r="N284" s="24"/>
      <c r="O284" s="24"/>
      <c r="P284" s="24"/>
      <c r="Q284" s="24"/>
      <c r="R284" s="24"/>
      <c r="S284" s="24">
        <f t="shared" si="103"/>
        <v>0</v>
      </c>
      <c r="T284" s="24">
        <f t="shared" si="101"/>
        <v>0</v>
      </c>
      <c r="W284" s="24"/>
      <c r="X284" s="24"/>
      <c r="Y284" s="24"/>
      <c r="Z284" s="24"/>
      <c r="AA284" s="24"/>
      <c r="AB284" s="24"/>
      <c r="AC284" s="24">
        <f t="shared" si="104"/>
        <v>0</v>
      </c>
      <c r="AD284" s="24">
        <f t="shared" si="105"/>
        <v>0</v>
      </c>
      <c r="AG284" s="24"/>
      <c r="AH284" s="24"/>
      <c r="AI284" s="24"/>
      <c r="AJ284" s="24"/>
      <c r="AK284" s="24"/>
      <c r="AL284" s="24"/>
      <c r="AM284" s="24">
        <f t="shared" si="106"/>
        <v>0</v>
      </c>
      <c r="AN284" s="24">
        <f t="shared" si="123"/>
        <v>0</v>
      </c>
      <c r="AQ284" s="24"/>
      <c r="AR284" s="24"/>
      <c r="AS284" s="24"/>
      <c r="AT284" s="24"/>
      <c r="AU284" s="24"/>
      <c r="AV284" s="24"/>
      <c r="AW284" s="24">
        <f t="shared" si="107"/>
        <v>0</v>
      </c>
      <c r="AX284" s="24">
        <f t="shared" si="108"/>
        <v>0</v>
      </c>
      <c r="BA284" s="24"/>
      <c r="BB284" s="24"/>
      <c r="BC284" s="24"/>
      <c r="BD284" s="24"/>
      <c r="BE284" s="24"/>
      <c r="BF284" s="24"/>
      <c r="BG284" s="24">
        <f t="shared" si="109"/>
        <v>0</v>
      </c>
      <c r="BH284" s="24">
        <f t="shared" si="110"/>
        <v>0</v>
      </c>
      <c r="BK284" s="24"/>
      <c r="BL284" s="24"/>
      <c r="BM284" s="24"/>
      <c r="BN284" s="24"/>
      <c r="BO284" s="24"/>
      <c r="BP284" s="24"/>
      <c r="BQ284" s="24">
        <f t="shared" si="111"/>
        <v>0</v>
      </c>
      <c r="BR284" s="24">
        <f t="shared" si="112"/>
        <v>0</v>
      </c>
      <c r="BU284" s="24"/>
      <c r="BV284" s="24"/>
      <c r="BW284" s="24"/>
      <c r="BX284" s="24"/>
      <c r="BY284" s="24"/>
      <c r="BZ284" s="24"/>
      <c r="CA284" s="24">
        <f t="shared" si="113"/>
        <v>0</v>
      </c>
      <c r="CB284" s="24">
        <f t="shared" si="114"/>
        <v>0</v>
      </c>
      <c r="CC284" s="24"/>
      <c r="CE284" s="24">
        <f t="shared" si="115"/>
        <v>0</v>
      </c>
      <c r="CG284" s="24">
        <f t="shared" si="116"/>
        <v>0</v>
      </c>
      <c r="CI284" s="24">
        <f t="shared" si="117"/>
        <v>0</v>
      </c>
      <c r="CK284" s="24">
        <f t="shared" si="118"/>
        <v>0</v>
      </c>
      <c r="CM284" s="24">
        <f t="shared" si="119"/>
        <v>0</v>
      </c>
      <c r="CO284" s="24">
        <f t="shared" si="120"/>
        <v>0</v>
      </c>
      <c r="CQ284" s="24">
        <f t="shared" si="121"/>
        <v>0</v>
      </c>
      <c r="CS284" s="24">
        <f t="shared" si="122"/>
        <v>0</v>
      </c>
    </row>
    <row r="285" spans="9:97">
      <c r="I285" s="24">
        <f t="shared" si="102"/>
        <v>0</v>
      </c>
      <c r="J285" s="24">
        <f t="shared" si="100"/>
        <v>0</v>
      </c>
      <c r="M285" s="24"/>
      <c r="N285" s="24"/>
      <c r="O285" s="24"/>
      <c r="P285" s="24"/>
      <c r="Q285" s="24"/>
      <c r="R285" s="24"/>
      <c r="S285" s="24">
        <f t="shared" si="103"/>
        <v>0</v>
      </c>
      <c r="T285" s="24">
        <f t="shared" si="101"/>
        <v>0</v>
      </c>
      <c r="W285" s="24"/>
      <c r="X285" s="24"/>
      <c r="Y285" s="24"/>
      <c r="Z285" s="24"/>
      <c r="AA285" s="24"/>
      <c r="AB285" s="24"/>
      <c r="AC285" s="24">
        <f t="shared" si="104"/>
        <v>0</v>
      </c>
      <c r="AD285" s="24">
        <f t="shared" si="105"/>
        <v>0</v>
      </c>
      <c r="AG285" s="24"/>
      <c r="AH285" s="24"/>
      <c r="AI285" s="24"/>
      <c r="AJ285" s="24"/>
      <c r="AK285" s="24"/>
      <c r="AL285" s="24"/>
      <c r="AM285" s="24">
        <f t="shared" si="106"/>
        <v>0</v>
      </c>
      <c r="AN285" s="24">
        <f t="shared" si="123"/>
        <v>0</v>
      </c>
      <c r="AQ285" s="24"/>
      <c r="AR285" s="24"/>
      <c r="AS285" s="24"/>
      <c r="AT285" s="24"/>
      <c r="AU285" s="24"/>
      <c r="AV285" s="24"/>
      <c r="AW285" s="24">
        <f t="shared" si="107"/>
        <v>0</v>
      </c>
      <c r="AX285" s="24">
        <f t="shared" si="108"/>
        <v>0</v>
      </c>
      <c r="BA285" s="24"/>
      <c r="BB285" s="24"/>
      <c r="BC285" s="24"/>
      <c r="BD285" s="24"/>
      <c r="BE285" s="24"/>
      <c r="BF285" s="24"/>
      <c r="BG285" s="24">
        <f t="shared" si="109"/>
        <v>0</v>
      </c>
      <c r="BH285" s="24">
        <f t="shared" si="110"/>
        <v>0</v>
      </c>
      <c r="BK285" s="24"/>
      <c r="BL285" s="24"/>
      <c r="BM285" s="24"/>
      <c r="BN285" s="24"/>
      <c r="BO285" s="24"/>
      <c r="BP285" s="24"/>
      <c r="BQ285" s="24">
        <f t="shared" si="111"/>
        <v>0</v>
      </c>
      <c r="BR285" s="24">
        <f t="shared" si="112"/>
        <v>0</v>
      </c>
      <c r="BU285" s="24"/>
      <c r="BV285" s="24"/>
      <c r="BW285" s="24"/>
      <c r="BX285" s="24"/>
      <c r="BY285" s="24"/>
      <c r="BZ285" s="24"/>
      <c r="CA285" s="24">
        <f t="shared" si="113"/>
        <v>0</v>
      </c>
      <c r="CB285" s="24">
        <f t="shared" si="114"/>
        <v>0</v>
      </c>
      <c r="CC285" s="24"/>
      <c r="CE285" s="24">
        <f t="shared" si="115"/>
        <v>0</v>
      </c>
      <c r="CG285" s="24">
        <f t="shared" si="116"/>
        <v>0</v>
      </c>
      <c r="CI285" s="24">
        <f t="shared" si="117"/>
        <v>0</v>
      </c>
      <c r="CK285" s="24">
        <f t="shared" si="118"/>
        <v>0</v>
      </c>
      <c r="CM285" s="24">
        <f t="shared" si="119"/>
        <v>0</v>
      </c>
      <c r="CO285" s="24">
        <f t="shared" si="120"/>
        <v>0</v>
      </c>
      <c r="CQ285" s="24">
        <f t="shared" si="121"/>
        <v>0</v>
      </c>
      <c r="CS285" s="24">
        <f t="shared" si="122"/>
        <v>0</v>
      </c>
    </row>
    <row r="286" spans="9:97">
      <c r="I286" s="24">
        <f t="shared" si="102"/>
        <v>0</v>
      </c>
      <c r="J286" s="24">
        <f t="shared" si="100"/>
        <v>0</v>
      </c>
      <c r="M286" s="24"/>
      <c r="N286" s="24"/>
      <c r="O286" s="24"/>
      <c r="P286" s="24"/>
      <c r="Q286" s="24"/>
      <c r="R286" s="24"/>
      <c r="S286" s="24">
        <f t="shared" si="103"/>
        <v>0</v>
      </c>
      <c r="T286" s="24">
        <f t="shared" si="101"/>
        <v>0</v>
      </c>
      <c r="W286" s="24"/>
      <c r="X286" s="24"/>
      <c r="Y286" s="24"/>
      <c r="Z286" s="24"/>
      <c r="AA286" s="24"/>
      <c r="AB286" s="24"/>
      <c r="AC286" s="24">
        <f t="shared" si="104"/>
        <v>0</v>
      </c>
      <c r="AD286" s="24">
        <f t="shared" si="105"/>
        <v>0</v>
      </c>
      <c r="AG286" s="24"/>
      <c r="AH286" s="24"/>
      <c r="AI286" s="24"/>
      <c r="AJ286" s="24"/>
      <c r="AK286" s="24"/>
      <c r="AL286" s="24"/>
      <c r="AM286" s="24">
        <f t="shared" si="106"/>
        <v>0</v>
      </c>
      <c r="AN286" s="24">
        <f t="shared" si="123"/>
        <v>0</v>
      </c>
      <c r="AQ286" s="24"/>
      <c r="AR286" s="24"/>
      <c r="AS286" s="24"/>
      <c r="AT286" s="24"/>
      <c r="AU286" s="24"/>
      <c r="AV286" s="24"/>
      <c r="AW286" s="24">
        <f t="shared" si="107"/>
        <v>0</v>
      </c>
      <c r="AX286" s="24">
        <f t="shared" si="108"/>
        <v>0</v>
      </c>
      <c r="BA286" s="24"/>
      <c r="BB286" s="24"/>
      <c r="BC286" s="24"/>
      <c r="BD286" s="24"/>
      <c r="BE286" s="24"/>
      <c r="BF286" s="24"/>
      <c r="BG286" s="24">
        <f t="shared" si="109"/>
        <v>0</v>
      </c>
      <c r="BH286" s="24">
        <f t="shared" si="110"/>
        <v>0</v>
      </c>
      <c r="BK286" s="24"/>
      <c r="BL286" s="24"/>
      <c r="BM286" s="24"/>
      <c r="BN286" s="24"/>
      <c r="BO286" s="24"/>
      <c r="BP286" s="24"/>
      <c r="BQ286" s="24">
        <f t="shared" si="111"/>
        <v>0</v>
      </c>
      <c r="BR286" s="24">
        <f t="shared" si="112"/>
        <v>0</v>
      </c>
      <c r="BU286" s="24"/>
      <c r="BV286" s="24"/>
      <c r="BW286" s="24"/>
      <c r="BX286" s="24"/>
      <c r="BY286" s="24"/>
      <c r="BZ286" s="24"/>
      <c r="CA286" s="24">
        <f t="shared" si="113"/>
        <v>0</v>
      </c>
      <c r="CB286" s="24">
        <f t="shared" si="114"/>
        <v>0</v>
      </c>
      <c r="CC286" s="24"/>
      <c r="CE286" s="24">
        <f t="shared" si="115"/>
        <v>0</v>
      </c>
      <c r="CG286" s="24">
        <f t="shared" si="116"/>
        <v>0</v>
      </c>
      <c r="CI286" s="24">
        <f t="shared" si="117"/>
        <v>0</v>
      </c>
      <c r="CK286" s="24">
        <f t="shared" si="118"/>
        <v>0</v>
      </c>
      <c r="CM286" s="24">
        <f t="shared" si="119"/>
        <v>0</v>
      </c>
      <c r="CO286" s="24">
        <f t="shared" si="120"/>
        <v>0</v>
      </c>
      <c r="CQ286" s="24">
        <f t="shared" si="121"/>
        <v>0</v>
      </c>
      <c r="CS286" s="24">
        <f t="shared" si="122"/>
        <v>0</v>
      </c>
    </row>
    <row r="287" spans="9:97">
      <c r="I287" s="24">
        <f t="shared" si="102"/>
        <v>0</v>
      </c>
      <c r="J287" s="24">
        <f t="shared" si="100"/>
        <v>0</v>
      </c>
      <c r="M287" s="24"/>
      <c r="N287" s="24"/>
      <c r="O287" s="24"/>
      <c r="P287" s="24"/>
      <c r="Q287" s="24"/>
      <c r="R287" s="24"/>
      <c r="S287" s="24">
        <f t="shared" si="103"/>
        <v>0</v>
      </c>
      <c r="T287" s="24">
        <f t="shared" si="101"/>
        <v>0</v>
      </c>
      <c r="W287" s="24"/>
      <c r="X287" s="24"/>
      <c r="Y287" s="24"/>
      <c r="Z287" s="24"/>
      <c r="AA287" s="24"/>
      <c r="AB287" s="24"/>
      <c r="AC287" s="24">
        <f t="shared" si="104"/>
        <v>0</v>
      </c>
      <c r="AD287" s="24">
        <f t="shared" si="105"/>
        <v>0</v>
      </c>
      <c r="AG287" s="24"/>
      <c r="AH287" s="24"/>
      <c r="AI287" s="24"/>
      <c r="AJ287" s="24"/>
      <c r="AK287" s="24"/>
      <c r="AL287" s="24"/>
      <c r="AM287" s="24">
        <f t="shared" si="106"/>
        <v>0</v>
      </c>
      <c r="AN287" s="24">
        <f t="shared" si="123"/>
        <v>0</v>
      </c>
      <c r="AQ287" s="24"/>
      <c r="AR287" s="24"/>
      <c r="AS287" s="24"/>
      <c r="AT287" s="24"/>
      <c r="AU287" s="24"/>
      <c r="AV287" s="24"/>
      <c r="AW287" s="24">
        <f t="shared" si="107"/>
        <v>0</v>
      </c>
      <c r="AX287" s="24">
        <f t="shared" si="108"/>
        <v>0</v>
      </c>
      <c r="BA287" s="24"/>
      <c r="BB287" s="24"/>
      <c r="BC287" s="24"/>
      <c r="BD287" s="24"/>
      <c r="BE287" s="24"/>
      <c r="BF287" s="24"/>
      <c r="BG287" s="24">
        <f t="shared" si="109"/>
        <v>0</v>
      </c>
      <c r="BH287" s="24">
        <f t="shared" si="110"/>
        <v>0</v>
      </c>
      <c r="BK287" s="24"/>
      <c r="BL287" s="24"/>
      <c r="BM287" s="24"/>
      <c r="BN287" s="24"/>
      <c r="BO287" s="24"/>
      <c r="BP287" s="24"/>
      <c r="BQ287" s="24">
        <f t="shared" si="111"/>
        <v>0</v>
      </c>
      <c r="BR287" s="24">
        <f t="shared" si="112"/>
        <v>0</v>
      </c>
      <c r="BU287" s="24"/>
      <c r="BV287" s="24"/>
      <c r="BW287" s="24"/>
      <c r="BX287" s="24"/>
      <c r="BY287" s="24"/>
      <c r="BZ287" s="24"/>
      <c r="CA287" s="24">
        <f t="shared" si="113"/>
        <v>0</v>
      </c>
      <c r="CB287" s="24">
        <f t="shared" si="114"/>
        <v>0</v>
      </c>
      <c r="CC287" s="24"/>
      <c r="CE287" s="24">
        <f t="shared" si="115"/>
        <v>0</v>
      </c>
      <c r="CG287" s="24">
        <f t="shared" si="116"/>
        <v>0</v>
      </c>
      <c r="CI287" s="24">
        <f t="shared" si="117"/>
        <v>0</v>
      </c>
      <c r="CK287" s="24">
        <f t="shared" si="118"/>
        <v>0</v>
      </c>
      <c r="CM287" s="24">
        <f t="shared" si="119"/>
        <v>0</v>
      </c>
      <c r="CO287" s="24">
        <f t="shared" si="120"/>
        <v>0</v>
      </c>
      <c r="CQ287" s="24">
        <f t="shared" si="121"/>
        <v>0</v>
      </c>
      <c r="CS287" s="24">
        <f t="shared" si="122"/>
        <v>0</v>
      </c>
    </row>
    <row r="288" spans="9:97">
      <c r="I288" s="24">
        <f t="shared" si="102"/>
        <v>0</v>
      </c>
      <c r="J288" s="24">
        <f t="shared" si="100"/>
        <v>0</v>
      </c>
      <c r="M288" s="24"/>
      <c r="N288" s="24"/>
      <c r="O288" s="24"/>
      <c r="P288" s="24"/>
      <c r="Q288" s="24"/>
      <c r="R288" s="24"/>
      <c r="S288" s="24">
        <f t="shared" si="103"/>
        <v>0</v>
      </c>
      <c r="T288" s="24">
        <f t="shared" si="101"/>
        <v>0</v>
      </c>
      <c r="W288" s="24"/>
      <c r="X288" s="24"/>
      <c r="Y288" s="24"/>
      <c r="Z288" s="24"/>
      <c r="AA288" s="24"/>
      <c r="AB288" s="24"/>
      <c r="AC288" s="24">
        <f t="shared" si="104"/>
        <v>0</v>
      </c>
      <c r="AD288" s="24">
        <f t="shared" si="105"/>
        <v>0</v>
      </c>
      <c r="AG288" s="24"/>
      <c r="AH288" s="24"/>
      <c r="AI288" s="24"/>
      <c r="AJ288" s="24"/>
      <c r="AK288" s="24"/>
      <c r="AL288" s="24"/>
      <c r="AM288" s="24">
        <f t="shared" si="106"/>
        <v>0</v>
      </c>
      <c r="AN288" s="24">
        <f t="shared" si="123"/>
        <v>0</v>
      </c>
      <c r="AQ288" s="24"/>
      <c r="AR288" s="24"/>
      <c r="AS288" s="24"/>
      <c r="AT288" s="24"/>
      <c r="AU288" s="24"/>
      <c r="AV288" s="24"/>
      <c r="AW288" s="24">
        <f t="shared" si="107"/>
        <v>0</v>
      </c>
      <c r="AX288" s="24">
        <f t="shared" si="108"/>
        <v>0</v>
      </c>
      <c r="BA288" s="24"/>
      <c r="BB288" s="24"/>
      <c r="BC288" s="24"/>
      <c r="BD288" s="24"/>
      <c r="BE288" s="24"/>
      <c r="BF288" s="24"/>
      <c r="BG288" s="24">
        <f t="shared" si="109"/>
        <v>0</v>
      </c>
      <c r="BH288" s="24">
        <f t="shared" si="110"/>
        <v>0</v>
      </c>
      <c r="BK288" s="24"/>
      <c r="BL288" s="24"/>
      <c r="BM288" s="24"/>
      <c r="BN288" s="24"/>
      <c r="BO288" s="24"/>
      <c r="BP288" s="24"/>
      <c r="BQ288" s="24">
        <f t="shared" si="111"/>
        <v>0</v>
      </c>
      <c r="BR288" s="24">
        <f t="shared" si="112"/>
        <v>0</v>
      </c>
      <c r="BU288" s="24"/>
      <c r="BV288" s="24"/>
      <c r="BW288" s="24"/>
      <c r="BX288" s="24"/>
      <c r="BY288" s="24"/>
      <c r="BZ288" s="24"/>
      <c r="CA288" s="24">
        <f t="shared" si="113"/>
        <v>0</v>
      </c>
      <c r="CB288" s="24">
        <f t="shared" si="114"/>
        <v>0</v>
      </c>
      <c r="CC288" s="24"/>
      <c r="CE288" s="24">
        <f t="shared" si="115"/>
        <v>0</v>
      </c>
      <c r="CG288" s="24">
        <f t="shared" si="116"/>
        <v>0</v>
      </c>
      <c r="CI288" s="24">
        <f t="shared" si="117"/>
        <v>0</v>
      </c>
      <c r="CK288" s="24">
        <f t="shared" si="118"/>
        <v>0</v>
      </c>
      <c r="CM288" s="24">
        <f t="shared" si="119"/>
        <v>0</v>
      </c>
      <c r="CO288" s="24">
        <f t="shared" si="120"/>
        <v>0</v>
      </c>
      <c r="CQ288" s="24">
        <f t="shared" si="121"/>
        <v>0</v>
      </c>
      <c r="CS288" s="24">
        <f t="shared" si="122"/>
        <v>0</v>
      </c>
    </row>
    <row r="289" spans="9:97">
      <c r="I289" s="24">
        <f t="shared" si="102"/>
        <v>0</v>
      </c>
      <c r="J289" s="24">
        <f t="shared" si="100"/>
        <v>0</v>
      </c>
      <c r="M289" s="24"/>
      <c r="N289" s="24"/>
      <c r="O289" s="24"/>
      <c r="P289" s="24"/>
      <c r="Q289" s="24"/>
      <c r="R289" s="24"/>
      <c r="S289" s="24">
        <f t="shared" si="103"/>
        <v>0</v>
      </c>
      <c r="T289" s="24">
        <f t="shared" si="101"/>
        <v>0</v>
      </c>
      <c r="W289" s="24"/>
      <c r="X289" s="24"/>
      <c r="Y289" s="24"/>
      <c r="Z289" s="24"/>
      <c r="AA289" s="24"/>
      <c r="AB289" s="24"/>
      <c r="AC289" s="24">
        <f t="shared" si="104"/>
        <v>0</v>
      </c>
      <c r="AD289" s="24">
        <f t="shared" si="105"/>
        <v>0</v>
      </c>
      <c r="AG289" s="24"/>
      <c r="AH289" s="24"/>
      <c r="AI289" s="24"/>
      <c r="AJ289" s="24"/>
      <c r="AK289" s="24"/>
      <c r="AL289" s="24"/>
      <c r="AM289" s="24">
        <f t="shared" si="106"/>
        <v>0</v>
      </c>
      <c r="AN289" s="24">
        <f t="shared" si="123"/>
        <v>0</v>
      </c>
      <c r="AQ289" s="24"/>
      <c r="AR289" s="24"/>
      <c r="AS289" s="24"/>
      <c r="AT289" s="24"/>
      <c r="AU289" s="24"/>
      <c r="AV289" s="24"/>
      <c r="AW289" s="24">
        <f t="shared" si="107"/>
        <v>0</v>
      </c>
      <c r="AX289" s="24">
        <f t="shared" si="108"/>
        <v>0</v>
      </c>
      <c r="BA289" s="24"/>
      <c r="BB289" s="24"/>
      <c r="BC289" s="24"/>
      <c r="BD289" s="24"/>
      <c r="BE289" s="24"/>
      <c r="BF289" s="24"/>
      <c r="BG289" s="24">
        <f t="shared" si="109"/>
        <v>0</v>
      </c>
      <c r="BH289" s="24">
        <f t="shared" si="110"/>
        <v>0</v>
      </c>
      <c r="BK289" s="24"/>
      <c r="BL289" s="24"/>
      <c r="BM289" s="24"/>
      <c r="BN289" s="24"/>
      <c r="BO289" s="24"/>
      <c r="BP289" s="24"/>
      <c r="BQ289" s="24">
        <f t="shared" si="111"/>
        <v>0</v>
      </c>
      <c r="BR289" s="24">
        <f t="shared" si="112"/>
        <v>0</v>
      </c>
      <c r="BU289" s="24"/>
      <c r="BV289" s="24"/>
      <c r="BW289" s="24"/>
      <c r="BX289" s="24"/>
      <c r="BY289" s="24"/>
      <c r="BZ289" s="24"/>
      <c r="CA289" s="24">
        <f t="shared" si="113"/>
        <v>0</v>
      </c>
      <c r="CB289" s="24">
        <f t="shared" si="114"/>
        <v>0</v>
      </c>
      <c r="CC289" s="24"/>
      <c r="CE289" s="24">
        <f t="shared" si="115"/>
        <v>0</v>
      </c>
      <c r="CG289" s="24">
        <f t="shared" si="116"/>
        <v>0</v>
      </c>
      <c r="CI289" s="24">
        <f t="shared" si="117"/>
        <v>0</v>
      </c>
      <c r="CK289" s="24">
        <f t="shared" si="118"/>
        <v>0</v>
      </c>
      <c r="CM289" s="24">
        <f t="shared" si="119"/>
        <v>0</v>
      </c>
      <c r="CO289" s="24">
        <f t="shared" si="120"/>
        <v>0</v>
      </c>
      <c r="CQ289" s="24">
        <f t="shared" si="121"/>
        <v>0</v>
      </c>
      <c r="CS289" s="24">
        <f t="shared" si="122"/>
        <v>0</v>
      </c>
    </row>
    <row r="290" spans="9:97">
      <c r="I290" s="24">
        <f t="shared" si="102"/>
        <v>0</v>
      </c>
      <c r="J290" s="24">
        <f t="shared" si="100"/>
        <v>0</v>
      </c>
      <c r="M290" s="24"/>
      <c r="N290" s="24"/>
      <c r="O290" s="24"/>
      <c r="P290" s="24"/>
      <c r="Q290" s="24"/>
      <c r="R290" s="24"/>
      <c r="S290" s="24">
        <f t="shared" si="103"/>
        <v>0</v>
      </c>
      <c r="T290" s="24">
        <f t="shared" si="101"/>
        <v>0</v>
      </c>
      <c r="W290" s="24"/>
      <c r="X290" s="24"/>
      <c r="Y290" s="24"/>
      <c r="Z290" s="24"/>
      <c r="AA290" s="24"/>
      <c r="AB290" s="24"/>
      <c r="AC290" s="24">
        <f t="shared" si="104"/>
        <v>0</v>
      </c>
      <c r="AD290" s="24">
        <f t="shared" si="105"/>
        <v>0</v>
      </c>
      <c r="AG290" s="24"/>
      <c r="AH290" s="24"/>
      <c r="AI290" s="24"/>
      <c r="AJ290" s="24"/>
      <c r="AK290" s="24"/>
      <c r="AL290" s="24"/>
      <c r="AM290" s="24">
        <f t="shared" si="106"/>
        <v>0</v>
      </c>
      <c r="AN290" s="24">
        <f t="shared" si="123"/>
        <v>0</v>
      </c>
      <c r="AQ290" s="24"/>
      <c r="AR290" s="24"/>
      <c r="AS290" s="24"/>
      <c r="AT290" s="24"/>
      <c r="AU290" s="24"/>
      <c r="AV290" s="24"/>
      <c r="AW290" s="24">
        <f t="shared" si="107"/>
        <v>0</v>
      </c>
      <c r="AX290" s="24">
        <f t="shared" si="108"/>
        <v>0</v>
      </c>
      <c r="BA290" s="24"/>
      <c r="BB290" s="24"/>
      <c r="BC290" s="24"/>
      <c r="BD290" s="24"/>
      <c r="BE290" s="24"/>
      <c r="BF290" s="24"/>
      <c r="BG290" s="24">
        <f t="shared" si="109"/>
        <v>0</v>
      </c>
      <c r="BH290" s="24">
        <f t="shared" si="110"/>
        <v>0</v>
      </c>
      <c r="BK290" s="24"/>
      <c r="BL290" s="24"/>
      <c r="BM290" s="24"/>
      <c r="BN290" s="24"/>
      <c r="BO290" s="24"/>
      <c r="BP290" s="24"/>
      <c r="BQ290" s="24">
        <f t="shared" si="111"/>
        <v>0</v>
      </c>
      <c r="BR290" s="24">
        <f t="shared" si="112"/>
        <v>0</v>
      </c>
      <c r="BU290" s="24"/>
      <c r="BV290" s="24"/>
      <c r="BW290" s="24"/>
      <c r="BX290" s="24"/>
      <c r="BY290" s="24"/>
      <c r="BZ290" s="24"/>
      <c r="CA290" s="24">
        <f t="shared" si="113"/>
        <v>0</v>
      </c>
      <c r="CB290" s="24">
        <f t="shared" si="114"/>
        <v>0</v>
      </c>
      <c r="CC290" s="24"/>
      <c r="CE290" s="24">
        <f t="shared" si="115"/>
        <v>0</v>
      </c>
      <c r="CG290" s="24">
        <f t="shared" si="116"/>
        <v>0</v>
      </c>
      <c r="CI290" s="24">
        <f t="shared" si="117"/>
        <v>0</v>
      </c>
      <c r="CK290" s="24">
        <f t="shared" si="118"/>
        <v>0</v>
      </c>
      <c r="CM290" s="24">
        <f t="shared" si="119"/>
        <v>0</v>
      </c>
      <c r="CO290" s="24">
        <f t="shared" si="120"/>
        <v>0</v>
      </c>
      <c r="CQ290" s="24">
        <f t="shared" si="121"/>
        <v>0</v>
      </c>
      <c r="CS290" s="24">
        <f t="shared" si="122"/>
        <v>0</v>
      </c>
    </row>
    <row r="291" spans="9:97">
      <c r="I291" s="24">
        <f t="shared" si="102"/>
        <v>0</v>
      </c>
      <c r="J291" s="24">
        <f t="shared" si="100"/>
        <v>0</v>
      </c>
      <c r="M291" s="24"/>
      <c r="N291" s="24"/>
      <c r="O291" s="24"/>
      <c r="P291" s="24"/>
      <c r="Q291" s="24"/>
      <c r="R291" s="24"/>
      <c r="S291" s="24">
        <f t="shared" si="103"/>
        <v>0</v>
      </c>
      <c r="T291" s="24">
        <f t="shared" si="101"/>
        <v>0</v>
      </c>
      <c r="W291" s="24"/>
      <c r="X291" s="24"/>
      <c r="Y291" s="24"/>
      <c r="Z291" s="24"/>
      <c r="AA291" s="24"/>
      <c r="AB291" s="24"/>
      <c r="AC291" s="24">
        <f t="shared" si="104"/>
        <v>0</v>
      </c>
      <c r="AD291" s="24">
        <f t="shared" si="105"/>
        <v>0</v>
      </c>
      <c r="AG291" s="24"/>
      <c r="AH291" s="24"/>
      <c r="AI291" s="24"/>
      <c r="AJ291" s="24"/>
      <c r="AK291" s="24"/>
      <c r="AL291" s="24"/>
      <c r="AM291" s="24">
        <f t="shared" si="106"/>
        <v>0</v>
      </c>
      <c r="AN291" s="24">
        <f t="shared" si="123"/>
        <v>0</v>
      </c>
      <c r="AQ291" s="24"/>
      <c r="AR291" s="24"/>
      <c r="AS291" s="24"/>
      <c r="AT291" s="24"/>
      <c r="AU291" s="24"/>
      <c r="AV291" s="24"/>
      <c r="AW291" s="24">
        <f t="shared" si="107"/>
        <v>0</v>
      </c>
      <c r="AX291" s="24">
        <f t="shared" si="108"/>
        <v>0</v>
      </c>
      <c r="BA291" s="24"/>
      <c r="BB291" s="24"/>
      <c r="BC291" s="24"/>
      <c r="BD291" s="24"/>
      <c r="BE291" s="24"/>
      <c r="BF291" s="24"/>
      <c r="BG291" s="24">
        <f t="shared" si="109"/>
        <v>0</v>
      </c>
      <c r="BH291" s="24">
        <f t="shared" si="110"/>
        <v>0</v>
      </c>
      <c r="BK291" s="24"/>
      <c r="BL291" s="24"/>
      <c r="BM291" s="24"/>
      <c r="BN291" s="24"/>
      <c r="BO291" s="24"/>
      <c r="BP291" s="24"/>
      <c r="BQ291" s="24">
        <f t="shared" si="111"/>
        <v>0</v>
      </c>
      <c r="BR291" s="24">
        <f t="shared" si="112"/>
        <v>0</v>
      </c>
      <c r="BU291" s="24"/>
      <c r="BV291" s="24"/>
      <c r="BW291" s="24"/>
      <c r="BX291" s="24"/>
      <c r="BY291" s="24"/>
      <c r="BZ291" s="24"/>
      <c r="CA291" s="24">
        <f t="shared" si="113"/>
        <v>0</v>
      </c>
      <c r="CB291" s="24">
        <f t="shared" si="114"/>
        <v>0</v>
      </c>
      <c r="CC291" s="24"/>
      <c r="CE291" s="24">
        <f t="shared" si="115"/>
        <v>0</v>
      </c>
      <c r="CG291" s="24">
        <f t="shared" si="116"/>
        <v>0</v>
      </c>
      <c r="CI291" s="24">
        <f t="shared" si="117"/>
        <v>0</v>
      </c>
      <c r="CK291" s="24">
        <f t="shared" si="118"/>
        <v>0</v>
      </c>
      <c r="CM291" s="24">
        <f t="shared" si="119"/>
        <v>0</v>
      </c>
      <c r="CO291" s="24">
        <f t="shared" si="120"/>
        <v>0</v>
      </c>
      <c r="CQ291" s="24">
        <f t="shared" si="121"/>
        <v>0</v>
      </c>
      <c r="CS291" s="24">
        <f t="shared" si="122"/>
        <v>0</v>
      </c>
    </row>
    <row r="292" spans="9:97">
      <c r="I292" s="24">
        <f t="shared" si="102"/>
        <v>0</v>
      </c>
      <c r="J292" s="24">
        <f t="shared" si="100"/>
        <v>0</v>
      </c>
      <c r="M292" s="24"/>
      <c r="N292" s="24"/>
      <c r="O292" s="24"/>
      <c r="P292" s="24"/>
      <c r="Q292" s="24"/>
      <c r="R292" s="24"/>
      <c r="S292" s="24">
        <f t="shared" si="103"/>
        <v>0</v>
      </c>
      <c r="T292" s="24">
        <f t="shared" si="101"/>
        <v>0</v>
      </c>
      <c r="W292" s="24"/>
      <c r="X292" s="24"/>
      <c r="Y292" s="24"/>
      <c r="Z292" s="24"/>
      <c r="AA292" s="24"/>
      <c r="AB292" s="24"/>
      <c r="AC292" s="24">
        <f t="shared" si="104"/>
        <v>0</v>
      </c>
      <c r="AD292" s="24">
        <f t="shared" si="105"/>
        <v>0</v>
      </c>
      <c r="AG292" s="24"/>
      <c r="AH292" s="24"/>
      <c r="AI292" s="24"/>
      <c r="AJ292" s="24"/>
      <c r="AK292" s="24"/>
      <c r="AL292" s="24"/>
      <c r="AM292" s="24">
        <f t="shared" si="106"/>
        <v>0</v>
      </c>
      <c r="AN292" s="24">
        <f t="shared" si="123"/>
        <v>0</v>
      </c>
      <c r="AQ292" s="24"/>
      <c r="AR292" s="24"/>
      <c r="AS292" s="24"/>
      <c r="AT292" s="24"/>
      <c r="AU292" s="24"/>
      <c r="AV292" s="24"/>
      <c r="AW292" s="24">
        <f t="shared" si="107"/>
        <v>0</v>
      </c>
      <c r="AX292" s="24">
        <f t="shared" si="108"/>
        <v>0</v>
      </c>
      <c r="BA292" s="24"/>
      <c r="BB292" s="24"/>
      <c r="BC292" s="24"/>
      <c r="BD292" s="24"/>
      <c r="BE292" s="24"/>
      <c r="BF292" s="24"/>
      <c r="BG292" s="24">
        <f t="shared" si="109"/>
        <v>0</v>
      </c>
      <c r="BH292" s="24">
        <f t="shared" si="110"/>
        <v>0</v>
      </c>
      <c r="BK292" s="24"/>
      <c r="BL292" s="24"/>
      <c r="BM292" s="24"/>
      <c r="BN292" s="24"/>
      <c r="BO292" s="24"/>
      <c r="BP292" s="24"/>
      <c r="BQ292" s="24">
        <f t="shared" si="111"/>
        <v>0</v>
      </c>
      <c r="BR292" s="24">
        <f t="shared" si="112"/>
        <v>0</v>
      </c>
      <c r="BU292" s="24"/>
      <c r="BV292" s="24"/>
      <c r="BW292" s="24"/>
      <c r="BX292" s="24"/>
      <c r="BY292" s="24"/>
      <c r="BZ292" s="24"/>
      <c r="CA292" s="24">
        <f t="shared" si="113"/>
        <v>0</v>
      </c>
      <c r="CB292" s="24">
        <f t="shared" si="114"/>
        <v>0</v>
      </c>
      <c r="CC292" s="24"/>
      <c r="CE292" s="24">
        <f t="shared" si="115"/>
        <v>0</v>
      </c>
      <c r="CG292" s="24">
        <f t="shared" si="116"/>
        <v>0</v>
      </c>
      <c r="CI292" s="24">
        <f t="shared" si="117"/>
        <v>0</v>
      </c>
      <c r="CK292" s="24">
        <f t="shared" si="118"/>
        <v>0</v>
      </c>
      <c r="CM292" s="24">
        <f t="shared" si="119"/>
        <v>0</v>
      </c>
      <c r="CO292" s="24">
        <f t="shared" si="120"/>
        <v>0</v>
      </c>
      <c r="CQ292" s="24">
        <f t="shared" si="121"/>
        <v>0</v>
      </c>
      <c r="CS292" s="24">
        <f t="shared" si="122"/>
        <v>0</v>
      </c>
    </row>
    <row r="293" spans="9:97">
      <c r="I293" s="24">
        <f t="shared" si="102"/>
        <v>0</v>
      </c>
      <c r="J293" s="24">
        <f t="shared" si="100"/>
        <v>0</v>
      </c>
      <c r="M293" s="24"/>
      <c r="N293" s="24"/>
      <c r="O293" s="24"/>
      <c r="P293" s="24"/>
      <c r="Q293" s="24"/>
      <c r="R293" s="24"/>
      <c r="S293" s="24">
        <f t="shared" si="103"/>
        <v>0</v>
      </c>
      <c r="T293" s="24">
        <f t="shared" si="101"/>
        <v>0</v>
      </c>
      <c r="W293" s="24"/>
      <c r="X293" s="24"/>
      <c r="Y293" s="24"/>
      <c r="Z293" s="24"/>
      <c r="AA293" s="24"/>
      <c r="AB293" s="24"/>
      <c r="AC293" s="24">
        <f t="shared" si="104"/>
        <v>0</v>
      </c>
      <c r="AD293" s="24">
        <f t="shared" si="105"/>
        <v>0</v>
      </c>
      <c r="AG293" s="24"/>
      <c r="AH293" s="24"/>
      <c r="AI293" s="24"/>
      <c r="AJ293" s="24"/>
      <c r="AK293" s="24"/>
      <c r="AL293" s="24"/>
      <c r="AM293" s="24">
        <f t="shared" si="106"/>
        <v>0</v>
      </c>
      <c r="AN293" s="24">
        <f t="shared" si="123"/>
        <v>0</v>
      </c>
      <c r="AQ293" s="24"/>
      <c r="AR293" s="24"/>
      <c r="AS293" s="24"/>
      <c r="AT293" s="24"/>
      <c r="AU293" s="24"/>
      <c r="AV293" s="24"/>
      <c r="AW293" s="24">
        <f t="shared" si="107"/>
        <v>0</v>
      </c>
      <c r="AX293" s="24">
        <f t="shared" si="108"/>
        <v>0</v>
      </c>
      <c r="BA293" s="24"/>
      <c r="BB293" s="24"/>
      <c r="BC293" s="24"/>
      <c r="BD293" s="24"/>
      <c r="BE293" s="24"/>
      <c r="BF293" s="24"/>
      <c r="BG293" s="24">
        <f t="shared" si="109"/>
        <v>0</v>
      </c>
      <c r="BH293" s="24">
        <f t="shared" si="110"/>
        <v>0</v>
      </c>
      <c r="BK293" s="24"/>
      <c r="BL293" s="24"/>
      <c r="BM293" s="24"/>
      <c r="BN293" s="24"/>
      <c r="BO293" s="24"/>
      <c r="BP293" s="24"/>
      <c r="BQ293" s="24">
        <f t="shared" si="111"/>
        <v>0</v>
      </c>
      <c r="BR293" s="24">
        <f t="shared" si="112"/>
        <v>0</v>
      </c>
      <c r="BU293" s="24"/>
      <c r="BV293" s="24"/>
      <c r="BW293" s="24"/>
      <c r="BX293" s="24"/>
      <c r="BY293" s="24"/>
      <c r="BZ293" s="24"/>
      <c r="CA293" s="24">
        <f t="shared" si="113"/>
        <v>0</v>
      </c>
      <c r="CB293" s="24">
        <f t="shared" si="114"/>
        <v>0</v>
      </c>
      <c r="CC293" s="24"/>
      <c r="CE293" s="24">
        <f t="shared" si="115"/>
        <v>0</v>
      </c>
      <c r="CG293" s="24">
        <f t="shared" si="116"/>
        <v>0</v>
      </c>
      <c r="CI293" s="24">
        <f t="shared" si="117"/>
        <v>0</v>
      </c>
      <c r="CK293" s="24">
        <f t="shared" si="118"/>
        <v>0</v>
      </c>
      <c r="CM293" s="24">
        <f t="shared" si="119"/>
        <v>0</v>
      </c>
      <c r="CO293" s="24">
        <f t="shared" si="120"/>
        <v>0</v>
      </c>
      <c r="CQ293" s="24">
        <f t="shared" si="121"/>
        <v>0</v>
      </c>
      <c r="CS293" s="24">
        <f t="shared" si="122"/>
        <v>0</v>
      </c>
    </row>
    <row r="294" spans="9:97">
      <c r="I294" s="24">
        <f t="shared" si="102"/>
        <v>0</v>
      </c>
      <c r="J294" s="24">
        <f t="shared" si="100"/>
        <v>0</v>
      </c>
      <c r="M294" s="24"/>
      <c r="N294" s="24"/>
      <c r="O294" s="24"/>
      <c r="P294" s="24"/>
      <c r="Q294" s="24"/>
      <c r="R294" s="24"/>
      <c r="S294" s="24">
        <f t="shared" si="103"/>
        <v>0</v>
      </c>
      <c r="T294" s="24">
        <f t="shared" si="101"/>
        <v>0</v>
      </c>
      <c r="W294" s="24"/>
      <c r="X294" s="24"/>
      <c r="Y294" s="24"/>
      <c r="Z294" s="24"/>
      <c r="AA294" s="24"/>
      <c r="AB294" s="24"/>
      <c r="AC294" s="24">
        <f t="shared" si="104"/>
        <v>0</v>
      </c>
      <c r="AD294" s="24">
        <f t="shared" si="105"/>
        <v>0</v>
      </c>
      <c r="AG294" s="24"/>
      <c r="AH294" s="24"/>
      <c r="AI294" s="24"/>
      <c r="AJ294" s="24"/>
      <c r="AK294" s="24"/>
      <c r="AL294" s="24"/>
      <c r="AM294" s="24">
        <f t="shared" si="106"/>
        <v>0</v>
      </c>
      <c r="AN294" s="24">
        <f t="shared" si="123"/>
        <v>0</v>
      </c>
      <c r="AQ294" s="24"/>
      <c r="AR294" s="24"/>
      <c r="AS294" s="24"/>
      <c r="AT294" s="24"/>
      <c r="AU294" s="24"/>
      <c r="AV294" s="24"/>
      <c r="AW294" s="24">
        <f t="shared" si="107"/>
        <v>0</v>
      </c>
      <c r="AX294" s="24">
        <f t="shared" si="108"/>
        <v>0</v>
      </c>
      <c r="BA294" s="24"/>
      <c r="BB294" s="24"/>
      <c r="BC294" s="24"/>
      <c r="BD294" s="24"/>
      <c r="BE294" s="24"/>
      <c r="BF294" s="24"/>
      <c r="BG294" s="24">
        <f t="shared" si="109"/>
        <v>0</v>
      </c>
      <c r="BH294" s="24">
        <f t="shared" si="110"/>
        <v>0</v>
      </c>
      <c r="BK294" s="24"/>
      <c r="BL294" s="24"/>
      <c r="BM294" s="24"/>
      <c r="BN294" s="24"/>
      <c r="BO294" s="24"/>
      <c r="BP294" s="24"/>
      <c r="BQ294" s="24">
        <f t="shared" si="111"/>
        <v>0</v>
      </c>
      <c r="BR294" s="24">
        <f t="shared" si="112"/>
        <v>0</v>
      </c>
      <c r="BU294" s="24"/>
      <c r="BV294" s="24"/>
      <c r="BW294" s="24"/>
      <c r="BX294" s="24"/>
      <c r="BY294" s="24"/>
      <c r="BZ294" s="24"/>
      <c r="CA294" s="24">
        <f t="shared" si="113"/>
        <v>0</v>
      </c>
      <c r="CB294" s="24">
        <f t="shared" si="114"/>
        <v>0</v>
      </c>
      <c r="CC294" s="24"/>
      <c r="CE294" s="24">
        <f t="shared" si="115"/>
        <v>0</v>
      </c>
      <c r="CG294" s="24">
        <f t="shared" si="116"/>
        <v>0</v>
      </c>
      <c r="CI294" s="24">
        <f t="shared" si="117"/>
        <v>0</v>
      </c>
      <c r="CK294" s="24">
        <f t="shared" si="118"/>
        <v>0</v>
      </c>
      <c r="CM294" s="24">
        <f t="shared" si="119"/>
        <v>0</v>
      </c>
      <c r="CO294" s="24">
        <f t="shared" si="120"/>
        <v>0</v>
      </c>
      <c r="CQ294" s="24">
        <f t="shared" si="121"/>
        <v>0</v>
      </c>
      <c r="CS294" s="24">
        <f t="shared" si="122"/>
        <v>0</v>
      </c>
    </row>
    <row r="295" spans="9:97">
      <c r="I295" s="24">
        <f t="shared" si="102"/>
        <v>0</v>
      </c>
      <c r="J295" s="24">
        <f t="shared" ref="J295:J358" si="124">IF(F295&lt;C295-D295,C295-D295-F295,0)</f>
        <v>0</v>
      </c>
      <c r="M295" s="24"/>
      <c r="N295" s="24"/>
      <c r="O295" s="24"/>
      <c r="P295" s="24"/>
      <c r="Q295" s="24"/>
      <c r="R295" s="24"/>
      <c r="S295" s="24">
        <f t="shared" si="103"/>
        <v>0</v>
      </c>
      <c r="T295" s="24">
        <f t="shared" ref="T295:T358" si="125">IF(P295&lt;M295-N295,M295-N295-P295,0)</f>
        <v>0</v>
      </c>
      <c r="W295" s="24"/>
      <c r="X295" s="24"/>
      <c r="Y295" s="24"/>
      <c r="Z295" s="24"/>
      <c r="AA295" s="24"/>
      <c r="AB295" s="24"/>
      <c r="AC295" s="24">
        <f t="shared" si="104"/>
        <v>0</v>
      </c>
      <c r="AD295" s="24">
        <f t="shared" si="105"/>
        <v>0</v>
      </c>
      <c r="AG295" s="24"/>
      <c r="AH295" s="24"/>
      <c r="AI295" s="24"/>
      <c r="AJ295" s="24"/>
      <c r="AK295" s="24"/>
      <c r="AL295" s="24"/>
      <c r="AM295" s="24">
        <f t="shared" si="106"/>
        <v>0</v>
      </c>
      <c r="AN295" s="24">
        <f t="shared" si="123"/>
        <v>0</v>
      </c>
      <c r="AQ295" s="24"/>
      <c r="AR295" s="24"/>
      <c r="AS295" s="24"/>
      <c r="AT295" s="24"/>
      <c r="AU295" s="24"/>
      <c r="AV295" s="24"/>
      <c r="AW295" s="24">
        <f t="shared" si="107"/>
        <v>0</v>
      </c>
      <c r="AX295" s="24">
        <f t="shared" si="108"/>
        <v>0</v>
      </c>
      <c r="BA295" s="24"/>
      <c r="BB295" s="24"/>
      <c r="BC295" s="24"/>
      <c r="BD295" s="24"/>
      <c r="BE295" s="24"/>
      <c r="BF295" s="24"/>
      <c r="BG295" s="24">
        <f t="shared" si="109"/>
        <v>0</v>
      </c>
      <c r="BH295" s="24">
        <f t="shared" si="110"/>
        <v>0</v>
      </c>
      <c r="BK295" s="24"/>
      <c r="BL295" s="24"/>
      <c r="BM295" s="24"/>
      <c r="BN295" s="24"/>
      <c r="BO295" s="24"/>
      <c r="BP295" s="24"/>
      <c r="BQ295" s="24">
        <f t="shared" si="111"/>
        <v>0</v>
      </c>
      <c r="BR295" s="24">
        <f t="shared" si="112"/>
        <v>0</v>
      </c>
      <c r="BU295" s="24"/>
      <c r="BV295" s="24"/>
      <c r="BW295" s="24"/>
      <c r="BX295" s="24"/>
      <c r="BY295" s="24"/>
      <c r="BZ295" s="24"/>
      <c r="CA295" s="24">
        <f t="shared" si="113"/>
        <v>0</v>
      </c>
      <c r="CB295" s="24">
        <f t="shared" si="114"/>
        <v>0</v>
      </c>
      <c r="CC295" s="24"/>
      <c r="CE295" s="24">
        <f t="shared" si="115"/>
        <v>0</v>
      </c>
      <c r="CG295" s="24">
        <f t="shared" si="116"/>
        <v>0</v>
      </c>
      <c r="CI295" s="24">
        <f t="shared" si="117"/>
        <v>0</v>
      </c>
      <c r="CK295" s="24">
        <f t="shared" si="118"/>
        <v>0</v>
      </c>
      <c r="CM295" s="24">
        <f t="shared" si="119"/>
        <v>0</v>
      </c>
      <c r="CO295" s="24">
        <f t="shared" si="120"/>
        <v>0</v>
      </c>
      <c r="CQ295" s="24">
        <f t="shared" si="121"/>
        <v>0</v>
      </c>
      <c r="CS295" s="24">
        <f t="shared" si="122"/>
        <v>0</v>
      </c>
    </row>
    <row r="296" spans="9:97">
      <c r="I296" s="24">
        <f t="shared" si="102"/>
        <v>0</v>
      </c>
      <c r="J296" s="24">
        <f t="shared" si="124"/>
        <v>0</v>
      </c>
      <c r="M296" s="24"/>
      <c r="N296" s="24"/>
      <c r="O296" s="24"/>
      <c r="P296" s="24"/>
      <c r="Q296" s="24"/>
      <c r="R296" s="24"/>
      <c r="S296" s="24">
        <f t="shared" si="103"/>
        <v>0</v>
      </c>
      <c r="T296" s="24">
        <f t="shared" si="125"/>
        <v>0</v>
      </c>
      <c r="W296" s="24"/>
      <c r="X296" s="24"/>
      <c r="Y296" s="24"/>
      <c r="Z296" s="24"/>
      <c r="AA296" s="24"/>
      <c r="AB296" s="24"/>
      <c r="AC296" s="24">
        <f t="shared" si="104"/>
        <v>0</v>
      </c>
      <c r="AD296" s="24">
        <f t="shared" si="105"/>
        <v>0</v>
      </c>
      <c r="AG296" s="24"/>
      <c r="AH296" s="24"/>
      <c r="AI296" s="24"/>
      <c r="AJ296" s="24"/>
      <c r="AK296" s="24"/>
      <c r="AL296" s="24"/>
      <c r="AM296" s="24">
        <f t="shared" si="106"/>
        <v>0</v>
      </c>
      <c r="AN296" s="24">
        <f t="shared" si="123"/>
        <v>0</v>
      </c>
      <c r="AQ296" s="24"/>
      <c r="AR296" s="24"/>
      <c r="AS296" s="24"/>
      <c r="AT296" s="24"/>
      <c r="AU296" s="24"/>
      <c r="AV296" s="24"/>
      <c r="AW296" s="24">
        <f t="shared" si="107"/>
        <v>0</v>
      </c>
      <c r="AX296" s="24">
        <f t="shared" si="108"/>
        <v>0</v>
      </c>
      <c r="BA296" s="24"/>
      <c r="BB296" s="24"/>
      <c r="BC296" s="24"/>
      <c r="BD296" s="24"/>
      <c r="BE296" s="24"/>
      <c r="BF296" s="24"/>
      <c r="BG296" s="24">
        <f t="shared" si="109"/>
        <v>0</v>
      </c>
      <c r="BH296" s="24">
        <f t="shared" si="110"/>
        <v>0</v>
      </c>
      <c r="BK296" s="24"/>
      <c r="BL296" s="24"/>
      <c r="BM296" s="24"/>
      <c r="BN296" s="24"/>
      <c r="BO296" s="24"/>
      <c r="BP296" s="24"/>
      <c r="BQ296" s="24">
        <f t="shared" si="111"/>
        <v>0</v>
      </c>
      <c r="BR296" s="24">
        <f t="shared" si="112"/>
        <v>0</v>
      </c>
      <c r="BU296" s="24"/>
      <c r="BV296" s="24"/>
      <c r="BW296" s="24"/>
      <c r="BX296" s="24"/>
      <c r="BY296" s="24"/>
      <c r="BZ296" s="24"/>
      <c r="CA296" s="24">
        <f t="shared" si="113"/>
        <v>0</v>
      </c>
      <c r="CB296" s="24">
        <f t="shared" si="114"/>
        <v>0</v>
      </c>
      <c r="CC296" s="24"/>
      <c r="CE296" s="24">
        <f t="shared" si="115"/>
        <v>0</v>
      </c>
      <c r="CG296" s="24">
        <f t="shared" si="116"/>
        <v>0</v>
      </c>
      <c r="CI296" s="24">
        <f t="shared" si="117"/>
        <v>0</v>
      </c>
      <c r="CK296" s="24">
        <f t="shared" si="118"/>
        <v>0</v>
      </c>
      <c r="CM296" s="24">
        <f t="shared" si="119"/>
        <v>0</v>
      </c>
      <c r="CO296" s="24">
        <f t="shared" si="120"/>
        <v>0</v>
      </c>
      <c r="CQ296" s="24">
        <f t="shared" si="121"/>
        <v>0</v>
      </c>
      <c r="CS296" s="24">
        <f t="shared" si="122"/>
        <v>0</v>
      </c>
    </row>
    <row r="297" spans="9:97">
      <c r="I297" s="24">
        <f t="shared" si="102"/>
        <v>0</v>
      </c>
      <c r="J297" s="24">
        <f t="shared" si="124"/>
        <v>0</v>
      </c>
      <c r="M297" s="24"/>
      <c r="N297" s="24"/>
      <c r="O297" s="24"/>
      <c r="P297" s="24"/>
      <c r="Q297" s="24"/>
      <c r="R297" s="24"/>
      <c r="S297" s="24">
        <f t="shared" si="103"/>
        <v>0</v>
      </c>
      <c r="T297" s="24">
        <f t="shared" si="125"/>
        <v>0</v>
      </c>
      <c r="W297" s="24"/>
      <c r="X297" s="24"/>
      <c r="Y297" s="24"/>
      <c r="Z297" s="24"/>
      <c r="AA297" s="24"/>
      <c r="AB297" s="24"/>
      <c r="AC297" s="24">
        <f t="shared" si="104"/>
        <v>0</v>
      </c>
      <c r="AD297" s="24">
        <f t="shared" si="105"/>
        <v>0</v>
      </c>
      <c r="AG297" s="24"/>
      <c r="AH297" s="24"/>
      <c r="AI297" s="24"/>
      <c r="AJ297" s="24"/>
      <c r="AK297" s="24"/>
      <c r="AL297" s="24"/>
      <c r="AM297" s="24">
        <f t="shared" si="106"/>
        <v>0</v>
      </c>
      <c r="AN297" s="24">
        <f t="shared" si="123"/>
        <v>0</v>
      </c>
      <c r="AQ297" s="24"/>
      <c r="AR297" s="24"/>
      <c r="AS297" s="24"/>
      <c r="AT297" s="24"/>
      <c r="AU297" s="24"/>
      <c r="AV297" s="24"/>
      <c r="AW297" s="24">
        <f t="shared" si="107"/>
        <v>0</v>
      </c>
      <c r="AX297" s="24">
        <f t="shared" si="108"/>
        <v>0</v>
      </c>
      <c r="BA297" s="24"/>
      <c r="BB297" s="24"/>
      <c r="BC297" s="24"/>
      <c r="BD297" s="24"/>
      <c r="BE297" s="24"/>
      <c r="BF297" s="24"/>
      <c r="BG297" s="24">
        <f t="shared" si="109"/>
        <v>0</v>
      </c>
      <c r="BH297" s="24">
        <f t="shared" si="110"/>
        <v>0</v>
      </c>
      <c r="BK297" s="24"/>
      <c r="BL297" s="24"/>
      <c r="BM297" s="24"/>
      <c r="BN297" s="24"/>
      <c r="BO297" s="24"/>
      <c r="BP297" s="24"/>
      <c r="BQ297" s="24">
        <f t="shared" si="111"/>
        <v>0</v>
      </c>
      <c r="BR297" s="24">
        <f t="shared" si="112"/>
        <v>0</v>
      </c>
      <c r="BU297" s="24"/>
      <c r="BV297" s="24"/>
      <c r="BW297" s="24"/>
      <c r="BX297" s="24"/>
      <c r="BY297" s="24"/>
      <c r="BZ297" s="24"/>
      <c r="CA297" s="24">
        <f t="shared" si="113"/>
        <v>0</v>
      </c>
      <c r="CB297" s="24">
        <f t="shared" si="114"/>
        <v>0</v>
      </c>
      <c r="CC297" s="24"/>
      <c r="CE297" s="24">
        <f t="shared" si="115"/>
        <v>0</v>
      </c>
      <c r="CG297" s="24">
        <f t="shared" si="116"/>
        <v>0</v>
      </c>
      <c r="CI297" s="24">
        <f t="shared" si="117"/>
        <v>0</v>
      </c>
      <c r="CK297" s="24">
        <f t="shared" si="118"/>
        <v>0</v>
      </c>
      <c r="CM297" s="24">
        <f t="shared" si="119"/>
        <v>0</v>
      </c>
      <c r="CO297" s="24">
        <f t="shared" si="120"/>
        <v>0</v>
      </c>
      <c r="CQ297" s="24">
        <f t="shared" si="121"/>
        <v>0</v>
      </c>
      <c r="CS297" s="24">
        <f t="shared" si="122"/>
        <v>0</v>
      </c>
    </row>
    <row r="298" spans="9:97">
      <c r="I298" s="24">
        <f t="shared" si="102"/>
        <v>0</v>
      </c>
      <c r="J298" s="24">
        <f t="shared" si="124"/>
        <v>0</v>
      </c>
      <c r="M298" s="24"/>
      <c r="N298" s="24"/>
      <c r="O298" s="24"/>
      <c r="P298" s="24"/>
      <c r="Q298" s="24"/>
      <c r="R298" s="24"/>
      <c r="S298" s="24">
        <f t="shared" si="103"/>
        <v>0</v>
      </c>
      <c r="T298" s="24">
        <f t="shared" si="125"/>
        <v>0</v>
      </c>
      <c r="W298" s="24"/>
      <c r="X298" s="24"/>
      <c r="Y298" s="24"/>
      <c r="Z298" s="24"/>
      <c r="AA298" s="24"/>
      <c r="AB298" s="24"/>
      <c r="AC298" s="24">
        <f t="shared" si="104"/>
        <v>0</v>
      </c>
      <c r="AD298" s="24">
        <f t="shared" si="105"/>
        <v>0</v>
      </c>
      <c r="AG298" s="24"/>
      <c r="AH298" s="24"/>
      <c r="AI298" s="24"/>
      <c r="AJ298" s="24"/>
      <c r="AK298" s="24"/>
      <c r="AL298" s="24"/>
      <c r="AM298" s="24">
        <f t="shared" si="106"/>
        <v>0</v>
      </c>
      <c r="AN298" s="24">
        <f t="shared" si="123"/>
        <v>0</v>
      </c>
      <c r="AQ298" s="24"/>
      <c r="AR298" s="24"/>
      <c r="AS298" s="24"/>
      <c r="AT298" s="24"/>
      <c r="AU298" s="24"/>
      <c r="AV298" s="24"/>
      <c r="AW298" s="24">
        <f t="shared" si="107"/>
        <v>0</v>
      </c>
      <c r="AX298" s="24">
        <f t="shared" si="108"/>
        <v>0</v>
      </c>
      <c r="BA298" s="24"/>
      <c r="BB298" s="24"/>
      <c r="BC298" s="24"/>
      <c r="BD298" s="24"/>
      <c r="BE298" s="24"/>
      <c r="BF298" s="24"/>
      <c r="BG298" s="24">
        <f t="shared" si="109"/>
        <v>0</v>
      </c>
      <c r="BH298" s="24">
        <f t="shared" si="110"/>
        <v>0</v>
      </c>
      <c r="BK298" s="24"/>
      <c r="BL298" s="24"/>
      <c r="BM298" s="24"/>
      <c r="BN298" s="24"/>
      <c r="BO298" s="24"/>
      <c r="BP298" s="24"/>
      <c r="BQ298" s="24">
        <f t="shared" si="111"/>
        <v>0</v>
      </c>
      <c r="BR298" s="24">
        <f t="shared" si="112"/>
        <v>0</v>
      </c>
      <c r="BU298" s="24"/>
      <c r="BV298" s="24"/>
      <c r="BW298" s="24"/>
      <c r="BX298" s="24"/>
      <c r="BY298" s="24"/>
      <c r="BZ298" s="24"/>
      <c r="CA298" s="24">
        <f t="shared" si="113"/>
        <v>0</v>
      </c>
      <c r="CB298" s="24">
        <f t="shared" si="114"/>
        <v>0</v>
      </c>
      <c r="CC298" s="24"/>
      <c r="CE298" s="24">
        <f t="shared" si="115"/>
        <v>0</v>
      </c>
      <c r="CG298" s="24">
        <f t="shared" si="116"/>
        <v>0</v>
      </c>
      <c r="CI298" s="24">
        <f t="shared" si="117"/>
        <v>0</v>
      </c>
      <c r="CK298" s="24">
        <f t="shared" si="118"/>
        <v>0</v>
      </c>
      <c r="CM298" s="24">
        <f t="shared" si="119"/>
        <v>0</v>
      </c>
      <c r="CO298" s="24">
        <f t="shared" si="120"/>
        <v>0</v>
      </c>
      <c r="CQ298" s="24">
        <f t="shared" si="121"/>
        <v>0</v>
      </c>
      <c r="CS298" s="24">
        <f t="shared" si="122"/>
        <v>0</v>
      </c>
    </row>
    <row r="299" spans="9:97">
      <c r="I299" s="24">
        <f t="shared" si="102"/>
        <v>0</v>
      </c>
      <c r="J299" s="24">
        <f t="shared" si="124"/>
        <v>0</v>
      </c>
      <c r="M299" s="24"/>
      <c r="N299" s="24"/>
      <c r="O299" s="24"/>
      <c r="P299" s="24"/>
      <c r="Q299" s="24"/>
      <c r="R299" s="24"/>
      <c r="S299" s="24">
        <f t="shared" si="103"/>
        <v>0</v>
      </c>
      <c r="T299" s="24">
        <f t="shared" si="125"/>
        <v>0</v>
      </c>
      <c r="W299" s="24"/>
      <c r="X299" s="24"/>
      <c r="Y299" s="24"/>
      <c r="Z299" s="24"/>
      <c r="AA299" s="24"/>
      <c r="AB299" s="24"/>
      <c r="AC299" s="24">
        <f t="shared" si="104"/>
        <v>0</v>
      </c>
      <c r="AD299" s="24">
        <f t="shared" si="105"/>
        <v>0</v>
      </c>
      <c r="AG299" s="24"/>
      <c r="AH299" s="24"/>
      <c r="AI299" s="24"/>
      <c r="AJ299" s="24"/>
      <c r="AK299" s="24"/>
      <c r="AL299" s="24"/>
      <c r="AM299" s="24">
        <f t="shared" si="106"/>
        <v>0</v>
      </c>
      <c r="AN299" s="24">
        <f t="shared" si="123"/>
        <v>0</v>
      </c>
      <c r="AQ299" s="24"/>
      <c r="AR299" s="24"/>
      <c r="AS299" s="24"/>
      <c r="AT299" s="24"/>
      <c r="AU299" s="24"/>
      <c r="AV299" s="24"/>
      <c r="AW299" s="24">
        <f t="shared" si="107"/>
        <v>0</v>
      </c>
      <c r="AX299" s="24">
        <f t="shared" si="108"/>
        <v>0</v>
      </c>
      <c r="BA299" s="24"/>
      <c r="BB299" s="24"/>
      <c r="BC299" s="24"/>
      <c r="BD299" s="24"/>
      <c r="BE299" s="24"/>
      <c r="BF299" s="24"/>
      <c r="BG299" s="24">
        <f t="shared" si="109"/>
        <v>0</v>
      </c>
      <c r="BH299" s="24">
        <f t="shared" si="110"/>
        <v>0</v>
      </c>
      <c r="BK299" s="24"/>
      <c r="BL299" s="24"/>
      <c r="BM299" s="24"/>
      <c r="BN299" s="24"/>
      <c r="BO299" s="24"/>
      <c r="BP299" s="24"/>
      <c r="BQ299" s="24">
        <f t="shared" si="111"/>
        <v>0</v>
      </c>
      <c r="BR299" s="24">
        <f t="shared" si="112"/>
        <v>0</v>
      </c>
      <c r="BU299" s="24"/>
      <c r="BV299" s="24"/>
      <c r="BW299" s="24"/>
      <c r="BX299" s="24"/>
      <c r="BY299" s="24"/>
      <c r="BZ299" s="24"/>
      <c r="CA299" s="24">
        <f t="shared" si="113"/>
        <v>0</v>
      </c>
      <c r="CB299" s="24">
        <f t="shared" si="114"/>
        <v>0</v>
      </c>
      <c r="CC299" s="24"/>
      <c r="CE299" s="24">
        <f t="shared" si="115"/>
        <v>0</v>
      </c>
      <c r="CG299" s="24">
        <f t="shared" si="116"/>
        <v>0</v>
      </c>
      <c r="CI299" s="24">
        <f t="shared" si="117"/>
        <v>0</v>
      </c>
      <c r="CK299" s="24">
        <f t="shared" si="118"/>
        <v>0</v>
      </c>
      <c r="CM299" s="24">
        <f t="shared" si="119"/>
        <v>0</v>
      </c>
      <c r="CO299" s="24">
        <f t="shared" si="120"/>
        <v>0</v>
      </c>
      <c r="CQ299" s="24">
        <f t="shared" si="121"/>
        <v>0</v>
      </c>
      <c r="CS299" s="24">
        <f t="shared" si="122"/>
        <v>0</v>
      </c>
    </row>
    <row r="300" spans="9:97">
      <c r="I300" s="24">
        <f t="shared" si="102"/>
        <v>0</v>
      </c>
      <c r="J300" s="24">
        <f t="shared" si="124"/>
        <v>0</v>
      </c>
      <c r="M300" s="24"/>
      <c r="N300" s="24"/>
      <c r="O300" s="24"/>
      <c r="P300" s="24"/>
      <c r="Q300" s="24"/>
      <c r="R300" s="24"/>
      <c r="S300" s="24">
        <f t="shared" si="103"/>
        <v>0</v>
      </c>
      <c r="T300" s="24">
        <f t="shared" si="125"/>
        <v>0</v>
      </c>
      <c r="W300" s="24"/>
      <c r="X300" s="24"/>
      <c r="Y300" s="24"/>
      <c r="Z300" s="24"/>
      <c r="AA300" s="24"/>
      <c r="AB300" s="24"/>
      <c r="AC300" s="24">
        <f t="shared" si="104"/>
        <v>0</v>
      </c>
      <c r="AD300" s="24">
        <f t="shared" si="105"/>
        <v>0</v>
      </c>
      <c r="AG300" s="24"/>
      <c r="AH300" s="24"/>
      <c r="AI300" s="24"/>
      <c r="AJ300" s="24"/>
      <c r="AK300" s="24"/>
      <c r="AL300" s="24"/>
      <c r="AM300" s="24">
        <f t="shared" si="106"/>
        <v>0</v>
      </c>
      <c r="AN300" s="24">
        <f t="shared" si="123"/>
        <v>0</v>
      </c>
      <c r="AQ300" s="24"/>
      <c r="AR300" s="24"/>
      <c r="AS300" s="24"/>
      <c r="AT300" s="24"/>
      <c r="AU300" s="24"/>
      <c r="AV300" s="24"/>
      <c r="AW300" s="24">
        <f t="shared" si="107"/>
        <v>0</v>
      </c>
      <c r="AX300" s="24">
        <f t="shared" si="108"/>
        <v>0</v>
      </c>
      <c r="BA300" s="24"/>
      <c r="BB300" s="24"/>
      <c r="BC300" s="24"/>
      <c r="BD300" s="24"/>
      <c r="BE300" s="24"/>
      <c r="BF300" s="24"/>
      <c r="BG300" s="24">
        <f t="shared" si="109"/>
        <v>0</v>
      </c>
      <c r="BH300" s="24">
        <f t="shared" si="110"/>
        <v>0</v>
      </c>
      <c r="BK300" s="24"/>
      <c r="BL300" s="24"/>
      <c r="BM300" s="24"/>
      <c r="BN300" s="24"/>
      <c r="BO300" s="24"/>
      <c r="BP300" s="24"/>
      <c r="BQ300" s="24">
        <f t="shared" si="111"/>
        <v>0</v>
      </c>
      <c r="BR300" s="24">
        <f t="shared" si="112"/>
        <v>0</v>
      </c>
      <c r="BU300" s="24"/>
      <c r="BV300" s="24"/>
      <c r="BW300" s="24"/>
      <c r="BX300" s="24"/>
      <c r="BY300" s="24"/>
      <c r="BZ300" s="24"/>
      <c r="CA300" s="24">
        <f t="shared" si="113"/>
        <v>0</v>
      </c>
      <c r="CB300" s="24">
        <f t="shared" si="114"/>
        <v>0</v>
      </c>
      <c r="CC300" s="24"/>
      <c r="CE300" s="24">
        <f t="shared" si="115"/>
        <v>0</v>
      </c>
      <c r="CG300" s="24">
        <f t="shared" si="116"/>
        <v>0</v>
      </c>
      <c r="CI300" s="24">
        <f t="shared" si="117"/>
        <v>0</v>
      </c>
      <c r="CK300" s="24">
        <f t="shared" si="118"/>
        <v>0</v>
      </c>
      <c r="CM300" s="24">
        <f t="shared" si="119"/>
        <v>0</v>
      </c>
      <c r="CO300" s="24">
        <f t="shared" si="120"/>
        <v>0</v>
      </c>
      <c r="CQ300" s="24">
        <f t="shared" si="121"/>
        <v>0</v>
      </c>
      <c r="CS300" s="24">
        <f t="shared" si="122"/>
        <v>0</v>
      </c>
    </row>
    <row r="301" spans="9:97">
      <c r="I301" s="24">
        <f t="shared" si="102"/>
        <v>0</v>
      </c>
      <c r="J301" s="24">
        <f t="shared" si="124"/>
        <v>0</v>
      </c>
      <c r="M301" s="24"/>
      <c r="N301" s="24"/>
      <c r="O301" s="24"/>
      <c r="P301" s="24"/>
      <c r="Q301" s="24"/>
      <c r="R301" s="24"/>
      <c r="S301" s="24">
        <f t="shared" si="103"/>
        <v>0</v>
      </c>
      <c r="T301" s="24">
        <f t="shared" si="125"/>
        <v>0</v>
      </c>
      <c r="W301" s="24"/>
      <c r="X301" s="24"/>
      <c r="Y301" s="24"/>
      <c r="Z301" s="24"/>
      <c r="AA301" s="24"/>
      <c r="AB301" s="24"/>
      <c r="AC301" s="24">
        <f t="shared" si="104"/>
        <v>0</v>
      </c>
      <c r="AD301" s="24">
        <f t="shared" si="105"/>
        <v>0</v>
      </c>
      <c r="AG301" s="24"/>
      <c r="AH301" s="24"/>
      <c r="AI301" s="24"/>
      <c r="AJ301" s="24"/>
      <c r="AK301" s="24"/>
      <c r="AL301" s="24"/>
      <c r="AM301" s="24">
        <f t="shared" si="106"/>
        <v>0</v>
      </c>
      <c r="AN301" s="24">
        <f t="shared" si="123"/>
        <v>0</v>
      </c>
      <c r="AQ301" s="24"/>
      <c r="AR301" s="24"/>
      <c r="AS301" s="24"/>
      <c r="AT301" s="24"/>
      <c r="AU301" s="24"/>
      <c r="AV301" s="24"/>
      <c r="AW301" s="24">
        <f t="shared" si="107"/>
        <v>0</v>
      </c>
      <c r="AX301" s="24">
        <f t="shared" si="108"/>
        <v>0</v>
      </c>
      <c r="BA301" s="24"/>
      <c r="BB301" s="24"/>
      <c r="BC301" s="24"/>
      <c r="BD301" s="24"/>
      <c r="BE301" s="24"/>
      <c r="BF301" s="24"/>
      <c r="BG301" s="24">
        <f t="shared" si="109"/>
        <v>0</v>
      </c>
      <c r="BH301" s="24">
        <f t="shared" si="110"/>
        <v>0</v>
      </c>
      <c r="BK301" s="24"/>
      <c r="BL301" s="24"/>
      <c r="BM301" s="24"/>
      <c r="BN301" s="24"/>
      <c r="BO301" s="24"/>
      <c r="BP301" s="24"/>
      <c r="BQ301" s="24">
        <f t="shared" si="111"/>
        <v>0</v>
      </c>
      <c r="BR301" s="24">
        <f t="shared" si="112"/>
        <v>0</v>
      </c>
      <c r="BU301" s="24"/>
      <c r="BV301" s="24"/>
      <c r="BW301" s="24"/>
      <c r="BX301" s="24"/>
      <c r="BY301" s="24"/>
      <c r="BZ301" s="24"/>
      <c r="CA301" s="24">
        <f t="shared" si="113"/>
        <v>0</v>
      </c>
      <c r="CB301" s="24">
        <f t="shared" si="114"/>
        <v>0</v>
      </c>
      <c r="CC301" s="24"/>
      <c r="CE301" s="24">
        <f t="shared" si="115"/>
        <v>0</v>
      </c>
      <c r="CG301" s="24">
        <f t="shared" si="116"/>
        <v>0</v>
      </c>
      <c r="CI301" s="24">
        <f t="shared" si="117"/>
        <v>0</v>
      </c>
      <c r="CK301" s="24">
        <f t="shared" si="118"/>
        <v>0</v>
      </c>
      <c r="CM301" s="24">
        <f t="shared" si="119"/>
        <v>0</v>
      </c>
      <c r="CO301" s="24">
        <f t="shared" si="120"/>
        <v>0</v>
      </c>
      <c r="CQ301" s="24">
        <f t="shared" si="121"/>
        <v>0</v>
      </c>
      <c r="CS301" s="24">
        <f t="shared" si="122"/>
        <v>0</v>
      </c>
    </row>
    <row r="302" spans="9:97">
      <c r="I302" s="24">
        <f t="shared" si="102"/>
        <v>0</v>
      </c>
      <c r="J302" s="24">
        <f t="shared" si="124"/>
        <v>0</v>
      </c>
      <c r="M302" s="24"/>
      <c r="N302" s="24"/>
      <c r="O302" s="24"/>
      <c r="P302" s="24"/>
      <c r="Q302" s="24"/>
      <c r="R302" s="24"/>
      <c r="S302" s="24">
        <f t="shared" si="103"/>
        <v>0</v>
      </c>
      <c r="T302" s="24">
        <f t="shared" si="125"/>
        <v>0</v>
      </c>
      <c r="W302" s="24"/>
      <c r="X302" s="24"/>
      <c r="Y302" s="24"/>
      <c r="Z302" s="24"/>
      <c r="AA302" s="24"/>
      <c r="AB302" s="24"/>
      <c r="AC302" s="24">
        <f t="shared" si="104"/>
        <v>0</v>
      </c>
      <c r="AD302" s="24">
        <f t="shared" si="105"/>
        <v>0</v>
      </c>
      <c r="AG302" s="24"/>
      <c r="AH302" s="24"/>
      <c r="AI302" s="24"/>
      <c r="AJ302" s="24"/>
      <c r="AK302" s="24"/>
      <c r="AL302" s="24"/>
      <c r="AM302" s="24">
        <f t="shared" si="106"/>
        <v>0</v>
      </c>
      <c r="AN302" s="24">
        <f t="shared" si="123"/>
        <v>0</v>
      </c>
      <c r="AQ302" s="24"/>
      <c r="AR302" s="24"/>
      <c r="AS302" s="24"/>
      <c r="AT302" s="24"/>
      <c r="AU302" s="24"/>
      <c r="AV302" s="24"/>
      <c r="AW302" s="24">
        <f t="shared" si="107"/>
        <v>0</v>
      </c>
      <c r="AX302" s="24">
        <f t="shared" si="108"/>
        <v>0</v>
      </c>
      <c r="BA302" s="24"/>
      <c r="BB302" s="24"/>
      <c r="BC302" s="24"/>
      <c r="BD302" s="24"/>
      <c r="BE302" s="24"/>
      <c r="BF302" s="24"/>
      <c r="BG302" s="24">
        <f t="shared" si="109"/>
        <v>0</v>
      </c>
      <c r="BH302" s="24">
        <f t="shared" si="110"/>
        <v>0</v>
      </c>
      <c r="BK302" s="24"/>
      <c r="BL302" s="24"/>
      <c r="BM302" s="24"/>
      <c r="BN302" s="24"/>
      <c r="BO302" s="24"/>
      <c r="BP302" s="24"/>
      <c r="BQ302" s="24">
        <f t="shared" si="111"/>
        <v>0</v>
      </c>
      <c r="BR302" s="24">
        <f t="shared" si="112"/>
        <v>0</v>
      </c>
      <c r="BU302" s="24"/>
      <c r="BV302" s="24"/>
      <c r="BW302" s="24"/>
      <c r="BX302" s="24"/>
      <c r="BY302" s="24"/>
      <c r="BZ302" s="24"/>
      <c r="CA302" s="24">
        <f t="shared" si="113"/>
        <v>0</v>
      </c>
      <c r="CB302" s="24">
        <f t="shared" si="114"/>
        <v>0</v>
      </c>
      <c r="CC302" s="24"/>
      <c r="CE302" s="24">
        <f t="shared" si="115"/>
        <v>0</v>
      </c>
      <c r="CG302" s="24">
        <f t="shared" si="116"/>
        <v>0</v>
      </c>
      <c r="CI302" s="24">
        <f t="shared" si="117"/>
        <v>0</v>
      </c>
      <c r="CK302" s="24">
        <f t="shared" si="118"/>
        <v>0</v>
      </c>
      <c r="CM302" s="24">
        <f t="shared" si="119"/>
        <v>0</v>
      </c>
      <c r="CO302" s="24">
        <f t="shared" si="120"/>
        <v>0</v>
      </c>
      <c r="CQ302" s="24">
        <f t="shared" si="121"/>
        <v>0</v>
      </c>
      <c r="CS302" s="24">
        <f t="shared" si="122"/>
        <v>0</v>
      </c>
    </row>
    <row r="303" spans="9:97">
      <c r="I303" s="24">
        <f t="shared" si="102"/>
        <v>0</v>
      </c>
      <c r="J303" s="24">
        <f t="shared" si="124"/>
        <v>0</v>
      </c>
      <c r="M303" s="24"/>
      <c r="N303" s="24"/>
      <c r="O303" s="24"/>
      <c r="P303" s="24"/>
      <c r="Q303" s="24"/>
      <c r="R303" s="24"/>
      <c r="S303" s="24">
        <f t="shared" si="103"/>
        <v>0</v>
      </c>
      <c r="T303" s="24">
        <f t="shared" si="125"/>
        <v>0</v>
      </c>
      <c r="W303" s="24"/>
      <c r="X303" s="24"/>
      <c r="Y303" s="24"/>
      <c r="Z303" s="24"/>
      <c r="AA303" s="24"/>
      <c r="AB303" s="24"/>
      <c r="AC303" s="24">
        <f t="shared" si="104"/>
        <v>0</v>
      </c>
      <c r="AD303" s="24">
        <f t="shared" si="105"/>
        <v>0</v>
      </c>
      <c r="AG303" s="24"/>
      <c r="AH303" s="24"/>
      <c r="AI303" s="24"/>
      <c r="AJ303" s="24"/>
      <c r="AK303" s="24"/>
      <c r="AL303" s="24"/>
      <c r="AM303" s="24">
        <f t="shared" si="106"/>
        <v>0</v>
      </c>
      <c r="AN303" s="24">
        <f t="shared" si="123"/>
        <v>0</v>
      </c>
      <c r="AQ303" s="24"/>
      <c r="AR303" s="24"/>
      <c r="AS303" s="24"/>
      <c r="AT303" s="24"/>
      <c r="AU303" s="24"/>
      <c r="AV303" s="24"/>
      <c r="AW303" s="24">
        <f t="shared" si="107"/>
        <v>0</v>
      </c>
      <c r="AX303" s="24">
        <f t="shared" si="108"/>
        <v>0</v>
      </c>
      <c r="BA303" s="24"/>
      <c r="BB303" s="24"/>
      <c r="BC303" s="24"/>
      <c r="BD303" s="24"/>
      <c r="BE303" s="24"/>
      <c r="BF303" s="24"/>
      <c r="BG303" s="24">
        <f t="shared" si="109"/>
        <v>0</v>
      </c>
      <c r="BH303" s="24">
        <f t="shared" si="110"/>
        <v>0</v>
      </c>
      <c r="BK303" s="24"/>
      <c r="BL303" s="24"/>
      <c r="BM303" s="24"/>
      <c r="BN303" s="24"/>
      <c r="BO303" s="24"/>
      <c r="BP303" s="24"/>
      <c r="BQ303" s="24">
        <f t="shared" si="111"/>
        <v>0</v>
      </c>
      <c r="BR303" s="24">
        <f t="shared" si="112"/>
        <v>0</v>
      </c>
      <c r="BU303" s="24"/>
      <c r="BV303" s="24"/>
      <c r="BW303" s="24"/>
      <c r="BX303" s="24"/>
      <c r="BY303" s="24"/>
      <c r="BZ303" s="24"/>
      <c r="CA303" s="24">
        <f t="shared" si="113"/>
        <v>0</v>
      </c>
      <c r="CB303" s="24">
        <f t="shared" si="114"/>
        <v>0</v>
      </c>
      <c r="CC303" s="24"/>
      <c r="CE303" s="24">
        <f t="shared" si="115"/>
        <v>0</v>
      </c>
      <c r="CG303" s="24">
        <f t="shared" si="116"/>
        <v>0</v>
      </c>
      <c r="CI303" s="24">
        <f t="shared" si="117"/>
        <v>0</v>
      </c>
      <c r="CK303" s="24">
        <f t="shared" si="118"/>
        <v>0</v>
      </c>
      <c r="CM303" s="24">
        <f t="shared" si="119"/>
        <v>0</v>
      </c>
      <c r="CO303" s="24">
        <f t="shared" si="120"/>
        <v>0</v>
      </c>
      <c r="CQ303" s="24">
        <f t="shared" si="121"/>
        <v>0</v>
      </c>
      <c r="CS303" s="24">
        <f t="shared" si="122"/>
        <v>0</v>
      </c>
    </row>
    <row r="304" spans="9:97">
      <c r="I304" s="24">
        <f t="shared" si="102"/>
        <v>0</v>
      </c>
      <c r="J304" s="24">
        <f t="shared" si="124"/>
        <v>0</v>
      </c>
      <c r="M304" s="24"/>
      <c r="N304" s="24"/>
      <c r="O304" s="24"/>
      <c r="P304" s="24"/>
      <c r="Q304" s="24"/>
      <c r="R304" s="24"/>
      <c r="S304" s="24">
        <f t="shared" si="103"/>
        <v>0</v>
      </c>
      <c r="T304" s="24">
        <f t="shared" si="125"/>
        <v>0</v>
      </c>
      <c r="W304" s="24"/>
      <c r="X304" s="24"/>
      <c r="Y304" s="24"/>
      <c r="Z304" s="24"/>
      <c r="AA304" s="24"/>
      <c r="AB304" s="24"/>
      <c r="AC304" s="24">
        <f t="shared" si="104"/>
        <v>0</v>
      </c>
      <c r="AD304" s="24">
        <f t="shared" si="105"/>
        <v>0</v>
      </c>
      <c r="AG304" s="24"/>
      <c r="AH304" s="24"/>
      <c r="AI304" s="24"/>
      <c r="AJ304" s="24"/>
      <c r="AK304" s="24"/>
      <c r="AL304" s="24"/>
      <c r="AM304" s="24">
        <f t="shared" si="106"/>
        <v>0</v>
      </c>
      <c r="AN304" s="24">
        <f t="shared" si="123"/>
        <v>0</v>
      </c>
      <c r="AQ304" s="24"/>
      <c r="AR304" s="24"/>
      <c r="AS304" s="24"/>
      <c r="AT304" s="24"/>
      <c r="AU304" s="24"/>
      <c r="AV304" s="24"/>
      <c r="AW304" s="24">
        <f t="shared" si="107"/>
        <v>0</v>
      </c>
      <c r="AX304" s="24">
        <f t="shared" si="108"/>
        <v>0</v>
      </c>
      <c r="BA304" s="24"/>
      <c r="BB304" s="24"/>
      <c r="BC304" s="24"/>
      <c r="BD304" s="24"/>
      <c r="BE304" s="24"/>
      <c r="BF304" s="24"/>
      <c r="BG304" s="24">
        <f t="shared" si="109"/>
        <v>0</v>
      </c>
      <c r="BH304" s="24">
        <f t="shared" si="110"/>
        <v>0</v>
      </c>
      <c r="BK304" s="24"/>
      <c r="BL304" s="24"/>
      <c r="BM304" s="24"/>
      <c r="BN304" s="24"/>
      <c r="BO304" s="24"/>
      <c r="BP304" s="24"/>
      <c r="BQ304" s="24">
        <f t="shared" si="111"/>
        <v>0</v>
      </c>
      <c r="BR304" s="24">
        <f t="shared" si="112"/>
        <v>0</v>
      </c>
      <c r="BU304" s="24"/>
      <c r="BV304" s="24"/>
      <c r="BW304" s="24"/>
      <c r="BX304" s="24"/>
      <c r="BY304" s="24"/>
      <c r="BZ304" s="24"/>
      <c r="CA304" s="24">
        <f t="shared" si="113"/>
        <v>0</v>
      </c>
      <c r="CB304" s="24">
        <f t="shared" si="114"/>
        <v>0</v>
      </c>
      <c r="CC304" s="24"/>
      <c r="CE304" s="24">
        <f t="shared" si="115"/>
        <v>0</v>
      </c>
      <c r="CG304" s="24">
        <f t="shared" si="116"/>
        <v>0</v>
      </c>
      <c r="CI304" s="24">
        <f t="shared" si="117"/>
        <v>0</v>
      </c>
      <c r="CK304" s="24">
        <f t="shared" si="118"/>
        <v>0</v>
      </c>
      <c r="CM304" s="24">
        <f t="shared" si="119"/>
        <v>0</v>
      </c>
      <c r="CO304" s="24">
        <f t="shared" si="120"/>
        <v>0</v>
      </c>
      <c r="CQ304" s="24">
        <f t="shared" si="121"/>
        <v>0</v>
      </c>
      <c r="CS304" s="24">
        <f t="shared" si="122"/>
        <v>0</v>
      </c>
    </row>
    <row r="305" spans="9:97">
      <c r="I305" s="24">
        <f t="shared" si="102"/>
        <v>0</v>
      </c>
      <c r="J305" s="24">
        <f t="shared" si="124"/>
        <v>0</v>
      </c>
      <c r="M305" s="24"/>
      <c r="N305" s="24"/>
      <c r="O305" s="24"/>
      <c r="P305" s="24"/>
      <c r="Q305" s="24"/>
      <c r="R305" s="24"/>
      <c r="S305" s="24">
        <f t="shared" si="103"/>
        <v>0</v>
      </c>
      <c r="T305" s="24">
        <f t="shared" si="125"/>
        <v>0</v>
      </c>
      <c r="W305" s="24"/>
      <c r="X305" s="24"/>
      <c r="Y305" s="24"/>
      <c r="Z305" s="24"/>
      <c r="AA305" s="24"/>
      <c r="AB305" s="24"/>
      <c r="AC305" s="24">
        <f t="shared" si="104"/>
        <v>0</v>
      </c>
      <c r="AD305" s="24">
        <f t="shared" si="105"/>
        <v>0</v>
      </c>
      <c r="AG305" s="24"/>
      <c r="AH305" s="24"/>
      <c r="AI305" s="24"/>
      <c r="AJ305" s="24"/>
      <c r="AK305" s="24"/>
      <c r="AL305" s="24"/>
      <c r="AM305" s="24">
        <f t="shared" si="106"/>
        <v>0</v>
      </c>
      <c r="AN305" s="24">
        <f t="shared" si="123"/>
        <v>0</v>
      </c>
      <c r="AQ305" s="24"/>
      <c r="AR305" s="24"/>
      <c r="AS305" s="24"/>
      <c r="AT305" s="24"/>
      <c r="AU305" s="24"/>
      <c r="AV305" s="24"/>
      <c r="AW305" s="24">
        <f t="shared" si="107"/>
        <v>0</v>
      </c>
      <c r="AX305" s="24">
        <f t="shared" si="108"/>
        <v>0</v>
      </c>
      <c r="BA305" s="24"/>
      <c r="BB305" s="24"/>
      <c r="BC305" s="24"/>
      <c r="BD305" s="24"/>
      <c r="BE305" s="24"/>
      <c r="BF305" s="24"/>
      <c r="BG305" s="24">
        <f t="shared" si="109"/>
        <v>0</v>
      </c>
      <c r="BH305" s="24">
        <f t="shared" si="110"/>
        <v>0</v>
      </c>
      <c r="BK305" s="24"/>
      <c r="BL305" s="24"/>
      <c r="BM305" s="24"/>
      <c r="BN305" s="24"/>
      <c r="BO305" s="24"/>
      <c r="BP305" s="24"/>
      <c r="BQ305" s="24">
        <f t="shared" si="111"/>
        <v>0</v>
      </c>
      <c r="BR305" s="24">
        <f t="shared" si="112"/>
        <v>0</v>
      </c>
      <c r="BU305" s="24"/>
      <c r="BV305" s="24"/>
      <c r="BW305" s="24"/>
      <c r="BX305" s="24"/>
      <c r="BY305" s="24"/>
      <c r="BZ305" s="24"/>
      <c r="CA305" s="24">
        <f t="shared" si="113"/>
        <v>0</v>
      </c>
      <c r="CB305" s="24">
        <f t="shared" si="114"/>
        <v>0</v>
      </c>
      <c r="CC305" s="24"/>
      <c r="CE305" s="24">
        <f t="shared" si="115"/>
        <v>0</v>
      </c>
      <c r="CG305" s="24">
        <f t="shared" si="116"/>
        <v>0</v>
      </c>
      <c r="CI305" s="24">
        <f t="shared" si="117"/>
        <v>0</v>
      </c>
      <c r="CK305" s="24">
        <f t="shared" si="118"/>
        <v>0</v>
      </c>
      <c r="CM305" s="24">
        <f t="shared" si="119"/>
        <v>0</v>
      </c>
      <c r="CO305" s="24">
        <f t="shared" si="120"/>
        <v>0</v>
      </c>
      <c r="CQ305" s="24">
        <f t="shared" si="121"/>
        <v>0</v>
      </c>
      <c r="CS305" s="24">
        <f t="shared" si="122"/>
        <v>0</v>
      </c>
    </row>
    <row r="306" spans="9:97">
      <c r="I306" s="24">
        <f t="shared" si="102"/>
        <v>0</v>
      </c>
      <c r="J306" s="24">
        <f t="shared" si="124"/>
        <v>0</v>
      </c>
      <c r="M306" s="24"/>
      <c r="N306" s="24"/>
      <c r="O306" s="24"/>
      <c r="P306" s="24"/>
      <c r="Q306" s="24"/>
      <c r="R306" s="24"/>
      <c r="S306" s="24">
        <f t="shared" si="103"/>
        <v>0</v>
      </c>
      <c r="T306" s="24">
        <f t="shared" si="125"/>
        <v>0</v>
      </c>
      <c r="W306" s="24"/>
      <c r="X306" s="24"/>
      <c r="Y306" s="24"/>
      <c r="Z306" s="24"/>
      <c r="AA306" s="24"/>
      <c r="AB306" s="24"/>
      <c r="AC306" s="24">
        <f t="shared" si="104"/>
        <v>0</v>
      </c>
      <c r="AD306" s="24">
        <f t="shared" si="105"/>
        <v>0</v>
      </c>
      <c r="AG306" s="24"/>
      <c r="AH306" s="24"/>
      <c r="AI306" s="24"/>
      <c r="AJ306" s="24"/>
      <c r="AK306" s="24"/>
      <c r="AL306" s="24"/>
      <c r="AM306" s="24">
        <f t="shared" si="106"/>
        <v>0</v>
      </c>
      <c r="AN306" s="24">
        <f t="shared" si="123"/>
        <v>0</v>
      </c>
      <c r="AQ306" s="24"/>
      <c r="AR306" s="24"/>
      <c r="AS306" s="24"/>
      <c r="AT306" s="24"/>
      <c r="AU306" s="24"/>
      <c r="AV306" s="24"/>
      <c r="AW306" s="24">
        <f t="shared" si="107"/>
        <v>0</v>
      </c>
      <c r="AX306" s="24">
        <f t="shared" si="108"/>
        <v>0</v>
      </c>
      <c r="BA306" s="24"/>
      <c r="BB306" s="24"/>
      <c r="BC306" s="24"/>
      <c r="BD306" s="24"/>
      <c r="BE306" s="24"/>
      <c r="BF306" s="24"/>
      <c r="BG306" s="24">
        <f t="shared" si="109"/>
        <v>0</v>
      </c>
      <c r="BH306" s="24">
        <f t="shared" si="110"/>
        <v>0</v>
      </c>
      <c r="BK306" s="24"/>
      <c r="BL306" s="24"/>
      <c r="BM306" s="24"/>
      <c r="BN306" s="24"/>
      <c r="BO306" s="24"/>
      <c r="BP306" s="24"/>
      <c r="BQ306" s="24">
        <f t="shared" si="111"/>
        <v>0</v>
      </c>
      <c r="BR306" s="24">
        <f t="shared" si="112"/>
        <v>0</v>
      </c>
      <c r="BU306" s="24"/>
      <c r="BV306" s="24"/>
      <c r="BW306" s="24"/>
      <c r="BX306" s="24"/>
      <c r="BY306" s="24"/>
      <c r="BZ306" s="24"/>
      <c r="CA306" s="24">
        <f t="shared" si="113"/>
        <v>0</v>
      </c>
      <c r="CB306" s="24">
        <f t="shared" si="114"/>
        <v>0</v>
      </c>
      <c r="CC306" s="24"/>
      <c r="CE306" s="24">
        <f t="shared" si="115"/>
        <v>0</v>
      </c>
      <c r="CG306" s="24">
        <f t="shared" si="116"/>
        <v>0</v>
      </c>
      <c r="CI306" s="24">
        <f t="shared" si="117"/>
        <v>0</v>
      </c>
      <c r="CK306" s="24">
        <f t="shared" si="118"/>
        <v>0</v>
      </c>
      <c r="CM306" s="24">
        <f t="shared" si="119"/>
        <v>0</v>
      </c>
      <c r="CO306" s="24">
        <f t="shared" si="120"/>
        <v>0</v>
      </c>
      <c r="CQ306" s="24">
        <f t="shared" si="121"/>
        <v>0</v>
      </c>
      <c r="CS306" s="24">
        <f t="shared" si="122"/>
        <v>0</v>
      </c>
    </row>
    <row r="307" spans="9:97">
      <c r="I307" s="24">
        <f t="shared" si="102"/>
        <v>0</v>
      </c>
      <c r="J307" s="24">
        <f t="shared" si="124"/>
        <v>0</v>
      </c>
      <c r="M307" s="24"/>
      <c r="N307" s="24"/>
      <c r="O307" s="24"/>
      <c r="P307" s="24"/>
      <c r="Q307" s="24"/>
      <c r="R307" s="24"/>
      <c r="S307" s="24">
        <f t="shared" si="103"/>
        <v>0</v>
      </c>
      <c r="T307" s="24">
        <f t="shared" si="125"/>
        <v>0</v>
      </c>
      <c r="W307" s="24"/>
      <c r="X307" s="24"/>
      <c r="Y307" s="24"/>
      <c r="Z307" s="24"/>
      <c r="AA307" s="24"/>
      <c r="AB307" s="24"/>
      <c r="AC307" s="24">
        <f t="shared" si="104"/>
        <v>0</v>
      </c>
      <c r="AD307" s="24">
        <f t="shared" si="105"/>
        <v>0</v>
      </c>
      <c r="AG307" s="24"/>
      <c r="AH307" s="24"/>
      <c r="AI307" s="24"/>
      <c r="AJ307" s="24"/>
      <c r="AK307" s="24"/>
      <c r="AL307" s="24"/>
      <c r="AM307" s="24">
        <f t="shared" si="106"/>
        <v>0</v>
      </c>
      <c r="AN307" s="24">
        <f t="shared" si="123"/>
        <v>0</v>
      </c>
      <c r="AQ307" s="24"/>
      <c r="AR307" s="24"/>
      <c r="AS307" s="24"/>
      <c r="AT307" s="24"/>
      <c r="AU307" s="24"/>
      <c r="AV307" s="24"/>
      <c r="AW307" s="24">
        <f t="shared" si="107"/>
        <v>0</v>
      </c>
      <c r="AX307" s="24">
        <f t="shared" si="108"/>
        <v>0</v>
      </c>
      <c r="BA307" s="24"/>
      <c r="BB307" s="24"/>
      <c r="BC307" s="24"/>
      <c r="BD307" s="24"/>
      <c r="BE307" s="24"/>
      <c r="BF307" s="24"/>
      <c r="BG307" s="24">
        <f t="shared" si="109"/>
        <v>0</v>
      </c>
      <c r="BH307" s="24">
        <f t="shared" si="110"/>
        <v>0</v>
      </c>
      <c r="BK307" s="24"/>
      <c r="BL307" s="24"/>
      <c r="BM307" s="24"/>
      <c r="BN307" s="24"/>
      <c r="BO307" s="24"/>
      <c r="BP307" s="24"/>
      <c r="BQ307" s="24">
        <f t="shared" si="111"/>
        <v>0</v>
      </c>
      <c r="BR307" s="24">
        <f t="shared" si="112"/>
        <v>0</v>
      </c>
      <c r="BU307" s="24"/>
      <c r="BV307" s="24"/>
      <c r="BW307" s="24"/>
      <c r="BX307" s="24"/>
      <c r="BY307" s="24"/>
      <c r="BZ307" s="24"/>
      <c r="CA307" s="24">
        <f t="shared" si="113"/>
        <v>0</v>
      </c>
      <c r="CB307" s="24">
        <f t="shared" si="114"/>
        <v>0</v>
      </c>
      <c r="CC307" s="24"/>
      <c r="CE307" s="24">
        <f t="shared" si="115"/>
        <v>0</v>
      </c>
      <c r="CG307" s="24">
        <f t="shared" si="116"/>
        <v>0</v>
      </c>
      <c r="CI307" s="24">
        <f t="shared" si="117"/>
        <v>0</v>
      </c>
      <c r="CK307" s="24">
        <f t="shared" si="118"/>
        <v>0</v>
      </c>
      <c r="CM307" s="24">
        <f t="shared" si="119"/>
        <v>0</v>
      </c>
      <c r="CO307" s="24">
        <f t="shared" si="120"/>
        <v>0</v>
      </c>
      <c r="CQ307" s="24">
        <f t="shared" si="121"/>
        <v>0</v>
      </c>
      <c r="CS307" s="24">
        <f t="shared" si="122"/>
        <v>0</v>
      </c>
    </row>
    <row r="308" spans="9:97">
      <c r="I308" s="24">
        <f t="shared" si="102"/>
        <v>0</v>
      </c>
      <c r="J308" s="24">
        <f t="shared" si="124"/>
        <v>0</v>
      </c>
      <c r="M308" s="24"/>
      <c r="N308" s="24"/>
      <c r="O308" s="24"/>
      <c r="P308" s="24"/>
      <c r="Q308" s="24"/>
      <c r="R308" s="24"/>
      <c r="S308" s="24">
        <f t="shared" si="103"/>
        <v>0</v>
      </c>
      <c r="T308" s="24">
        <f t="shared" si="125"/>
        <v>0</v>
      </c>
      <c r="W308" s="24"/>
      <c r="X308" s="24"/>
      <c r="Y308" s="24"/>
      <c r="Z308" s="24"/>
      <c r="AA308" s="24"/>
      <c r="AB308" s="24"/>
      <c r="AC308" s="24">
        <f t="shared" si="104"/>
        <v>0</v>
      </c>
      <c r="AD308" s="24">
        <f t="shared" si="105"/>
        <v>0</v>
      </c>
      <c r="AG308" s="24"/>
      <c r="AH308" s="24"/>
      <c r="AI308" s="24"/>
      <c r="AJ308" s="24"/>
      <c r="AK308" s="24"/>
      <c r="AL308" s="24"/>
      <c r="AM308" s="24">
        <f t="shared" si="106"/>
        <v>0</v>
      </c>
      <c r="AN308" s="24">
        <f t="shared" si="123"/>
        <v>0</v>
      </c>
      <c r="AQ308" s="24"/>
      <c r="AR308" s="24"/>
      <c r="AS308" s="24"/>
      <c r="AT308" s="24"/>
      <c r="AU308" s="24"/>
      <c r="AV308" s="24"/>
      <c r="AW308" s="24">
        <f t="shared" si="107"/>
        <v>0</v>
      </c>
      <c r="AX308" s="24">
        <f t="shared" si="108"/>
        <v>0</v>
      </c>
      <c r="BA308" s="24"/>
      <c r="BB308" s="24"/>
      <c r="BC308" s="24"/>
      <c r="BD308" s="24"/>
      <c r="BE308" s="24"/>
      <c r="BF308" s="24"/>
      <c r="BG308" s="24">
        <f t="shared" si="109"/>
        <v>0</v>
      </c>
      <c r="BH308" s="24">
        <f t="shared" si="110"/>
        <v>0</v>
      </c>
      <c r="BK308" s="24"/>
      <c r="BL308" s="24"/>
      <c r="BM308" s="24"/>
      <c r="BN308" s="24"/>
      <c r="BO308" s="24"/>
      <c r="BP308" s="24"/>
      <c r="BQ308" s="24">
        <f t="shared" si="111"/>
        <v>0</v>
      </c>
      <c r="BR308" s="24">
        <f t="shared" si="112"/>
        <v>0</v>
      </c>
      <c r="BU308" s="24"/>
      <c r="BV308" s="24"/>
      <c r="BW308" s="24"/>
      <c r="BX308" s="24"/>
      <c r="BY308" s="24"/>
      <c r="BZ308" s="24"/>
      <c r="CA308" s="24">
        <f t="shared" si="113"/>
        <v>0</v>
      </c>
      <c r="CB308" s="24">
        <f t="shared" si="114"/>
        <v>0</v>
      </c>
      <c r="CC308" s="24"/>
      <c r="CE308" s="24">
        <f t="shared" si="115"/>
        <v>0</v>
      </c>
      <c r="CG308" s="24">
        <f t="shared" si="116"/>
        <v>0</v>
      </c>
      <c r="CI308" s="24">
        <f t="shared" si="117"/>
        <v>0</v>
      </c>
      <c r="CK308" s="24">
        <f t="shared" si="118"/>
        <v>0</v>
      </c>
      <c r="CM308" s="24">
        <f t="shared" si="119"/>
        <v>0</v>
      </c>
      <c r="CO308" s="24">
        <f t="shared" si="120"/>
        <v>0</v>
      </c>
      <c r="CQ308" s="24">
        <f t="shared" si="121"/>
        <v>0</v>
      </c>
      <c r="CS308" s="24">
        <f t="shared" si="122"/>
        <v>0</v>
      </c>
    </row>
    <row r="309" spans="9:97">
      <c r="I309" s="24">
        <f t="shared" si="102"/>
        <v>0</v>
      </c>
      <c r="J309" s="24">
        <f t="shared" si="124"/>
        <v>0</v>
      </c>
      <c r="M309" s="24"/>
      <c r="N309" s="24"/>
      <c r="O309" s="24"/>
      <c r="P309" s="24"/>
      <c r="Q309" s="24"/>
      <c r="R309" s="24"/>
      <c r="S309" s="24">
        <f t="shared" si="103"/>
        <v>0</v>
      </c>
      <c r="T309" s="24">
        <f t="shared" si="125"/>
        <v>0</v>
      </c>
      <c r="W309" s="24"/>
      <c r="X309" s="24"/>
      <c r="Y309" s="24"/>
      <c r="Z309" s="24"/>
      <c r="AA309" s="24"/>
      <c r="AB309" s="24"/>
      <c r="AC309" s="24">
        <f t="shared" si="104"/>
        <v>0</v>
      </c>
      <c r="AD309" s="24">
        <f t="shared" si="105"/>
        <v>0</v>
      </c>
      <c r="AG309" s="24"/>
      <c r="AH309" s="24"/>
      <c r="AI309" s="24"/>
      <c r="AJ309" s="24"/>
      <c r="AK309" s="24"/>
      <c r="AL309" s="24"/>
      <c r="AM309" s="24">
        <f t="shared" si="106"/>
        <v>0</v>
      </c>
      <c r="AN309" s="24">
        <f t="shared" si="123"/>
        <v>0</v>
      </c>
      <c r="AQ309" s="24"/>
      <c r="AR309" s="24"/>
      <c r="AS309" s="24"/>
      <c r="AT309" s="24"/>
      <c r="AU309" s="24"/>
      <c r="AV309" s="24"/>
      <c r="AW309" s="24">
        <f t="shared" si="107"/>
        <v>0</v>
      </c>
      <c r="AX309" s="24">
        <f t="shared" si="108"/>
        <v>0</v>
      </c>
      <c r="BA309" s="24"/>
      <c r="BB309" s="24"/>
      <c r="BC309" s="24"/>
      <c r="BD309" s="24"/>
      <c r="BE309" s="24"/>
      <c r="BF309" s="24"/>
      <c r="BG309" s="24">
        <f t="shared" si="109"/>
        <v>0</v>
      </c>
      <c r="BH309" s="24">
        <f t="shared" si="110"/>
        <v>0</v>
      </c>
      <c r="BK309" s="24"/>
      <c r="BL309" s="24"/>
      <c r="BM309" s="24"/>
      <c r="BN309" s="24"/>
      <c r="BO309" s="24"/>
      <c r="BP309" s="24"/>
      <c r="BQ309" s="24">
        <f t="shared" si="111"/>
        <v>0</v>
      </c>
      <c r="BR309" s="24">
        <f t="shared" si="112"/>
        <v>0</v>
      </c>
      <c r="BU309" s="24"/>
      <c r="BV309" s="24"/>
      <c r="BW309" s="24"/>
      <c r="BX309" s="24"/>
      <c r="BY309" s="24"/>
      <c r="BZ309" s="24"/>
      <c r="CA309" s="24">
        <f t="shared" si="113"/>
        <v>0</v>
      </c>
      <c r="CB309" s="24">
        <f t="shared" si="114"/>
        <v>0</v>
      </c>
      <c r="CC309" s="24"/>
      <c r="CE309" s="24">
        <f t="shared" si="115"/>
        <v>0</v>
      </c>
      <c r="CG309" s="24">
        <f t="shared" si="116"/>
        <v>0</v>
      </c>
      <c r="CI309" s="24">
        <f t="shared" si="117"/>
        <v>0</v>
      </c>
      <c r="CK309" s="24">
        <f t="shared" si="118"/>
        <v>0</v>
      </c>
      <c r="CM309" s="24">
        <f t="shared" si="119"/>
        <v>0</v>
      </c>
      <c r="CO309" s="24">
        <f t="shared" si="120"/>
        <v>0</v>
      </c>
      <c r="CQ309" s="24">
        <f t="shared" si="121"/>
        <v>0</v>
      </c>
      <c r="CS309" s="24">
        <f t="shared" si="122"/>
        <v>0</v>
      </c>
    </row>
    <row r="310" spans="9:97">
      <c r="I310" s="24">
        <f t="shared" si="102"/>
        <v>0</v>
      </c>
      <c r="J310" s="24">
        <f t="shared" si="124"/>
        <v>0</v>
      </c>
      <c r="M310" s="24"/>
      <c r="N310" s="24"/>
      <c r="O310" s="24"/>
      <c r="P310" s="24"/>
      <c r="Q310" s="24"/>
      <c r="R310" s="24"/>
      <c r="S310" s="24">
        <f t="shared" si="103"/>
        <v>0</v>
      </c>
      <c r="T310" s="24">
        <f t="shared" si="125"/>
        <v>0</v>
      </c>
      <c r="W310" s="24"/>
      <c r="X310" s="24"/>
      <c r="Y310" s="24"/>
      <c r="Z310" s="24"/>
      <c r="AA310" s="24"/>
      <c r="AB310" s="24"/>
      <c r="AC310" s="24">
        <f t="shared" si="104"/>
        <v>0</v>
      </c>
      <c r="AD310" s="24">
        <f t="shared" si="105"/>
        <v>0</v>
      </c>
      <c r="AG310" s="24"/>
      <c r="AH310" s="24"/>
      <c r="AI310" s="24"/>
      <c r="AJ310" s="24"/>
      <c r="AK310" s="24"/>
      <c r="AL310" s="24"/>
      <c r="AM310" s="24">
        <f t="shared" si="106"/>
        <v>0</v>
      </c>
      <c r="AN310" s="24">
        <f t="shared" si="123"/>
        <v>0</v>
      </c>
      <c r="AQ310" s="24"/>
      <c r="AR310" s="24"/>
      <c r="AS310" s="24"/>
      <c r="AT310" s="24"/>
      <c r="AU310" s="24"/>
      <c r="AV310" s="24"/>
      <c r="AW310" s="24">
        <f t="shared" si="107"/>
        <v>0</v>
      </c>
      <c r="AX310" s="24">
        <f t="shared" si="108"/>
        <v>0</v>
      </c>
      <c r="BA310" s="24"/>
      <c r="BB310" s="24"/>
      <c r="BC310" s="24"/>
      <c r="BD310" s="24"/>
      <c r="BE310" s="24"/>
      <c r="BF310" s="24"/>
      <c r="BG310" s="24">
        <f t="shared" si="109"/>
        <v>0</v>
      </c>
      <c r="BH310" s="24">
        <f t="shared" si="110"/>
        <v>0</v>
      </c>
      <c r="BK310" s="24"/>
      <c r="BL310" s="24"/>
      <c r="BM310" s="24"/>
      <c r="BN310" s="24"/>
      <c r="BO310" s="24"/>
      <c r="BP310" s="24"/>
      <c r="BQ310" s="24">
        <f t="shared" si="111"/>
        <v>0</v>
      </c>
      <c r="BR310" s="24">
        <f t="shared" si="112"/>
        <v>0</v>
      </c>
      <c r="BU310" s="24"/>
      <c r="BV310" s="24"/>
      <c r="BW310" s="24"/>
      <c r="BX310" s="24"/>
      <c r="BY310" s="24"/>
      <c r="BZ310" s="24"/>
      <c r="CA310" s="24">
        <f t="shared" si="113"/>
        <v>0</v>
      </c>
      <c r="CB310" s="24">
        <f t="shared" si="114"/>
        <v>0</v>
      </c>
      <c r="CC310" s="24"/>
      <c r="CE310" s="24">
        <f t="shared" si="115"/>
        <v>0</v>
      </c>
      <c r="CG310" s="24">
        <f t="shared" si="116"/>
        <v>0</v>
      </c>
      <c r="CI310" s="24">
        <f t="shared" si="117"/>
        <v>0</v>
      </c>
      <c r="CK310" s="24">
        <f t="shared" si="118"/>
        <v>0</v>
      </c>
      <c r="CM310" s="24">
        <f t="shared" si="119"/>
        <v>0</v>
      </c>
      <c r="CO310" s="24">
        <f t="shared" si="120"/>
        <v>0</v>
      </c>
      <c r="CQ310" s="24">
        <f t="shared" si="121"/>
        <v>0</v>
      </c>
      <c r="CS310" s="24">
        <f t="shared" si="122"/>
        <v>0</v>
      </c>
    </row>
    <row r="311" spans="9:97">
      <c r="I311" s="24">
        <f t="shared" si="102"/>
        <v>0</v>
      </c>
      <c r="J311" s="24">
        <f t="shared" si="124"/>
        <v>0</v>
      </c>
      <c r="M311" s="24"/>
      <c r="N311" s="24"/>
      <c r="O311" s="24"/>
      <c r="P311" s="24"/>
      <c r="Q311" s="24"/>
      <c r="R311" s="24"/>
      <c r="S311" s="24">
        <f t="shared" si="103"/>
        <v>0</v>
      </c>
      <c r="T311" s="24">
        <f t="shared" si="125"/>
        <v>0</v>
      </c>
      <c r="W311" s="24"/>
      <c r="X311" s="24"/>
      <c r="Y311" s="24"/>
      <c r="Z311" s="24"/>
      <c r="AA311" s="24"/>
      <c r="AB311" s="24"/>
      <c r="AC311" s="24">
        <f t="shared" si="104"/>
        <v>0</v>
      </c>
      <c r="AD311" s="24">
        <f t="shared" si="105"/>
        <v>0</v>
      </c>
      <c r="AG311" s="24"/>
      <c r="AH311" s="24"/>
      <c r="AI311" s="24"/>
      <c r="AJ311" s="24"/>
      <c r="AK311" s="24"/>
      <c r="AL311" s="24"/>
      <c r="AM311" s="24">
        <f t="shared" si="106"/>
        <v>0</v>
      </c>
      <c r="AN311" s="24">
        <f t="shared" si="123"/>
        <v>0</v>
      </c>
      <c r="AQ311" s="24"/>
      <c r="AR311" s="24"/>
      <c r="AS311" s="24"/>
      <c r="AT311" s="24"/>
      <c r="AU311" s="24"/>
      <c r="AV311" s="24"/>
      <c r="AW311" s="24">
        <f t="shared" si="107"/>
        <v>0</v>
      </c>
      <c r="AX311" s="24">
        <f t="shared" si="108"/>
        <v>0</v>
      </c>
      <c r="BA311" s="24"/>
      <c r="BB311" s="24"/>
      <c r="BC311" s="24"/>
      <c r="BD311" s="24"/>
      <c r="BE311" s="24"/>
      <c r="BF311" s="24"/>
      <c r="BG311" s="24">
        <f t="shared" si="109"/>
        <v>0</v>
      </c>
      <c r="BH311" s="24">
        <f t="shared" si="110"/>
        <v>0</v>
      </c>
      <c r="BK311" s="24"/>
      <c r="BL311" s="24"/>
      <c r="BM311" s="24"/>
      <c r="BN311" s="24"/>
      <c r="BO311" s="24"/>
      <c r="BP311" s="24"/>
      <c r="BQ311" s="24">
        <f t="shared" si="111"/>
        <v>0</v>
      </c>
      <c r="BR311" s="24">
        <f t="shared" si="112"/>
        <v>0</v>
      </c>
      <c r="BU311" s="24"/>
      <c r="BV311" s="24"/>
      <c r="BW311" s="24"/>
      <c r="BX311" s="24"/>
      <c r="BY311" s="24"/>
      <c r="BZ311" s="24"/>
      <c r="CA311" s="24">
        <f t="shared" si="113"/>
        <v>0</v>
      </c>
      <c r="CB311" s="24">
        <f t="shared" si="114"/>
        <v>0</v>
      </c>
      <c r="CC311" s="24"/>
      <c r="CE311" s="24">
        <f t="shared" si="115"/>
        <v>0</v>
      </c>
      <c r="CG311" s="24">
        <f t="shared" si="116"/>
        <v>0</v>
      </c>
      <c r="CI311" s="24">
        <f t="shared" si="117"/>
        <v>0</v>
      </c>
      <c r="CK311" s="24">
        <f t="shared" si="118"/>
        <v>0</v>
      </c>
      <c r="CM311" s="24">
        <f t="shared" si="119"/>
        <v>0</v>
      </c>
      <c r="CO311" s="24">
        <f t="shared" si="120"/>
        <v>0</v>
      </c>
      <c r="CQ311" s="24">
        <f t="shared" si="121"/>
        <v>0</v>
      </c>
      <c r="CS311" s="24">
        <f t="shared" si="122"/>
        <v>0</v>
      </c>
    </row>
    <row r="312" spans="9:97">
      <c r="I312" s="24">
        <f t="shared" si="102"/>
        <v>0</v>
      </c>
      <c r="J312" s="24">
        <f t="shared" si="124"/>
        <v>0</v>
      </c>
      <c r="M312" s="24"/>
      <c r="N312" s="24"/>
      <c r="O312" s="24"/>
      <c r="P312" s="24"/>
      <c r="Q312" s="24"/>
      <c r="R312" s="24"/>
      <c r="S312" s="24">
        <f t="shared" si="103"/>
        <v>0</v>
      </c>
      <c r="T312" s="24">
        <f t="shared" si="125"/>
        <v>0</v>
      </c>
      <c r="W312" s="24"/>
      <c r="X312" s="24"/>
      <c r="Y312" s="24"/>
      <c r="Z312" s="24"/>
      <c r="AA312" s="24"/>
      <c r="AB312" s="24"/>
      <c r="AC312" s="24">
        <f t="shared" si="104"/>
        <v>0</v>
      </c>
      <c r="AD312" s="24">
        <f t="shared" si="105"/>
        <v>0</v>
      </c>
      <c r="AG312" s="24"/>
      <c r="AH312" s="24"/>
      <c r="AI312" s="24"/>
      <c r="AJ312" s="24"/>
      <c r="AK312" s="24"/>
      <c r="AL312" s="24"/>
      <c r="AM312" s="24">
        <f t="shared" si="106"/>
        <v>0</v>
      </c>
      <c r="AN312" s="24">
        <f t="shared" si="123"/>
        <v>0</v>
      </c>
      <c r="AQ312" s="24"/>
      <c r="AR312" s="24"/>
      <c r="AS312" s="24"/>
      <c r="AT312" s="24"/>
      <c r="AU312" s="24"/>
      <c r="AV312" s="24"/>
      <c r="AW312" s="24">
        <f t="shared" si="107"/>
        <v>0</v>
      </c>
      <c r="AX312" s="24">
        <f t="shared" si="108"/>
        <v>0</v>
      </c>
      <c r="BA312" s="24"/>
      <c r="BB312" s="24"/>
      <c r="BC312" s="24"/>
      <c r="BD312" s="24"/>
      <c r="BE312" s="24"/>
      <c r="BF312" s="24"/>
      <c r="BG312" s="24">
        <f t="shared" si="109"/>
        <v>0</v>
      </c>
      <c r="BH312" s="24">
        <f t="shared" si="110"/>
        <v>0</v>
      </c>
      <c r="BK312" s="24"/>
      <c r="BL312" s="24"/>
      <c r="BM312" s="24"/>
      <c r="BN312" s="24"/>
      <c r="BO312" s="24"/>
      <c r="BP312" s="24"/>
      <c r="BQ312" s="24">
        <f t="shared" si="111"/>
        <v>0</v>
      </c>
      <c r="BR312" s="24">
        <f t="shared" si="112"/>
        <v>0</v>
      </c>
      <c r="BU312" s="24"/>
      <c r="BV312" s="24"/>
      <c r="BW312" s="24"/>
      <c r="BX312" s="24"/>
      <c r="BY312" s="24"/>
      <c r="BZ312" s="24"/>
      <c r="CA312" s="24">
        <f t="shared" si="113"/>
        <v>0</v>
      </c>
      <c r="CB312" s="24">
        <f t="shared" si="114"/>
        <v>0</v>
      </c>
      <c r="CC312" s="24"/>
      <c r="CE312" s="24">
        <f t="shared" si="115"/>
        <v>0</v>
      </c>
      <c r="CG312" s="24">
        <f t="shared" si="116"/>
        <v>0</v>
      </c>
      <c r="CI312" s="24">
        <f t="shared" si="117"/>
        <v>0</v>
      </c>
      <c r="CK312" s="24">
        <f t="shared" si="118"/>
        <v>0</v>
      </c>
      <c r="CM312" s="24">
        <f t="shared" si="119"/>
        <v>0</v>
      </c>
      <c r="CO312" s="24">
        <f t="shared" si="120"/>
        <v>0</v>
      </c>
      <c r="CQ312" s="24">
        <f t="shared" si="121"/>
        <v>0</v>
      </c>
      <c r="CS312" s="24">
        <f t="shared" si="122"/>
        <v>0</v>
      </c>
    </row>
    <row r="313" spans="9:97">
      <c r="I313" s="24">
        <f t="shared" si="102"/>
        <v>0</v>
      </c>
      <c r="J313" s="24">
        <f t="shared" si="124"/>
        <v>0</v>
      </c>
      <c r="M313" s="24"/>
      <c r="N313" s="24"/>
      <c r="O313" s="24"/>
      <c r="P313" s="24"/>
      <c r="Q313" s="24"/>
      <c r="R313" s="24"/>
      <c r="S313" s="24">
        <f t="shared" si="103"/>
        <v>0</v>
      </c>
      <c r="T313" s="24">
        <f t="shared" si="125"/>
        <v>0</v>
      </c>
      <c r="W313" s="24"/>
      <c r="X313" s="24"/>
      <c r="Y313" s="24"/>
      <c r="Z313" s="24"/>
      <c r="AA313" s="24"/>
      <c r="AB313" s="24"/>
      <c r="AC313" s="24">
        <f t="shared" si="104"/>
        <v>0</v>
      </c>
      <c r="AD313" s="24">
        <f t="shared" si="105"/>
        <v>0</v>
      </c>
      <c r="AG313" s="24"/>
      <c r="AH313" s="24"/>
      <c r="AI313" s="24"/>
      <c r="AJ313" s="24"/>
      <c r="AK313" s="24"/>
      <c r="AL313" s="24"/>
      <c r="AM313" s="24">
        <f t="shared" si="106"/>
        <v>0</v>
      </c>
      <c r="AN313" s="24">
        <f t="shared" si="123"/>
        <v>0</v>
      </c>
      <c r="AQ313" s="24"/>
      <c r="AR313" s="24"/>
      <c r="AS313" s="24"/>
      <c r="AT313" s="24"/>
      <c r="AU313" s="24"/>
      <c r="AV313" s="24"/>
      <c r="AW313" s="24">
        <f t="shared" si="107"/>
        <v>0</v>
      </c>
      <c r="AX313" s="24">
        <f t="shared" si="108"/>
        <v>0</v>
      </c>
      <c r="BA313" s="24"/>
      <c r="BB313" s="24"/>
      <c r="BC313" s="24"/>
      <c r="BD313" s="24"/>
      <c r="BE313" s="24"/>
      <c r="BF313" s="24"/>
      <c r="BG313" s="24">
        <f t="shared" si="109"/>
        <v>0</v>
      </c>
      <c r="BH313" s="24">
        <f t="shared" si="110"/>
        <v>0</v>
      </c>
      <c r="BK313" s="24"/>
      <c r="BL313" s="24"/>
      <c r="BM313" s="24"/>
      <c r="BN313" s="24"/>
      <c r="BO313" s="24"/>
      <c r="BP313" s="24"/>
      <c r="BQ313" s="24">
        <f t="shared" si="111"/>
        <v>0</v>
      </c>
      <c r="BR313" s="24">
        <f t="shared" si="112"/>
        <v>0</v>
      </c>
      <c r="BU313" s="24"/>
      <c r="BV313" s="24"/>
      <c r="BW313" s="24"/>
      <c r="BX313" s="24"/>
      <c r="BY313" s="24"/>
      <c r="BZ313" s="24"/>
      <c r="CA313" s="24">
        <f t="shared" si="113"/>
        <v>0</v>
      </c>
      <c r="CB313" s="24">
        <f t="shared" si="114"/>
        <v>0</v>
      </c>
      <c r="CC313" s="24"/>
      <c r="CE313" s="24">
        <f t="shared" si="115"/>
        <v>0</v>
      </c>
      <c r="CG313" s="24">
        <f t="shared" si="116"/>
        <v>0</v>
      </c>
      <c r="CI313" s="24">
        <f t="shared" si="117"/>
        <v>0</v>
      </c>
      <c r="CK313" s="24">
        <f t="shared" si="118"/>
        <v>0</v>
      </c>
      <c r="CM313" s="24">
        <f t="shared" si="119"/>
        <v>0</v>
      </c>
      <c r="CO313" s="24">
        <f t="shared" si="120"/>
        <v>0</v>
      </c>
      <c r="CQ313" s="24">
        <f t="shared" si="121"/>
        <v>0</v>
      </c>
      <c r="CS313" s="24">
        <f t="shared" si="122"/>
        <v>0</v>
      </c>
    </row>
    <row r="314" spans="9:97">
      <c r="I314" s="24">
        <f t="shared" si="102"/>
        <v>0</v>
      </c>
      <c r="J314" s="24">
        <f t="shared" si="124"/>
        <v>0</v>
      </c>
      <c r="M314" s="24"/>
      <c r="N314" s="24"/>
      <c r="O314" s="24"/>
      <c r="P314" s="24"/>
      <c r="Q314" s="24"/>
      <c r="R314" s="24"/>
      <c r="S314" s="24">
        <f t="shared" si="103"/>
        <v>0</v>
      </c>
      <c r="T314" s="24">
        <f t="shared" si="125"/>
        <v>0</v>
      </c>
      <c r="W314" s="24"/>
      <c r="X314" s="24"/>
      <c r="Y314" s="24"/>
      <c r="Z314" s="24"/>
      <c r="AA314" s="24"/>
      <c r="AB314" s="24"/>
      <c r="AC314" s="24">
        <f t="shared" si="104"/>
        <v>0</v>
      </c>
      <c r="AD314" s="24">
        <f t="shared" si="105"/>
        <v>0</v>
      </c>
      <c r="AG314" s="24"/>
      <c r="AH314" s="24"/>
      <c r="AI314" s="24"/>
      <c r="AJ314" s="24"/>
      <c r="AK314" s="24"/>
      <c r="AL314" s="24"/>
      <c r="AM314" s="24">
        <f t="shared" si="106"/>
        <v>0</v>
      </c>
      <c r="AN314" s="24">
        <f t="shared" si="123"/>
        <v>0</v>
      </c>
      <c r="AQ314" s="24"/>
      <c r="AR314" s="24"/>
      <c r="AS314" s="24"/>
      <c r="AT314" s="24"/>
      <c r="AU314" s="24"/>
      <c r="AV314" s="24"/>
      <c r="AW314" s="24">
        <f t="shared" si="107"/>
        <v>0</v>
      </c>
      <c r="AX314" s="24">
        <f t="shared" si="108"/>
        <v>0</v>
      </c>
      <c r="BA314" s="24"/>
      <c r="BB314" s="24"/>
      <c r="BC314" s="24"/>
      <c r="BD314" s="24"/>
      <c r="BE314" s="24"/>
      <c r="BF314" s="24"/>
      <c r="BG314" s="24">
        <f t="shared" si="109"/>
        <v>0</v>
      </c>
      <c r="BH314" s="24">
        <f t="shared" si="110"/>
        <v>0</v>
      </c>
      <c r="BK314" s="24"/>
      <c r="BL314" s="24"/>
      <c r="BM314" s="24"/>
      <c r="BN314" s="24"/>
      <c r="BO314" s="24"/>
      <c r="BP314" s="24"/>
      <c r="BQ314" s="24">
        <f t="shared" si="111"/>
        <v>0</v>
      </c>
      <c r="BR314" s="24">
        <f t="shared" si="112"/>
        <v>0</v>
      </c>
      <c r="BU314" s="24"/>
      <c r="BV314" s="24"/>
      <c r="BW314" s="24"/>
      <c r="BX314" s="24"/>
      <c r="BY314" s="24"/>
      <c r="BZ314" s="24"/>
      <c r="CA314" s="24">
        <f t="shared" si="113"/>
        <v>0</v>
      </c>
      <c r="CB314" s="24">
        <f t="shared" si="114"/>
        <v>0</v>
      </c>
      <c r="CC314" s="24"/>
      <c r="CE314" s="24">
        <f t="shared" si="115"/>
        <v>0</v>
      </c>
      <c r="CG314" s="24">
        <f t="shared" si="116"/>
        <v>0</v>
      </c>
      <c r="CI314" s="24">
        <f t="shared" si="117"/>
        <v>0</v>
      </c>
      <c r="CK314" s="24">
        <f t="shared" si="118"/>
        <v>0</v>
      </c>
      <c r="CM314" s="24">
        <f t="shared" si="119"/>
        <v>0</v>
      </c>
      <c r="CO314" s="24">
        <f t="shared" si="120"/>
        <v>0</v>
      </c>
      <c r="CQ314" s="24">
        <f t="shared" si="121"/>
        <v>0</v>
      </c>
      <c r="CS314" s="24">
        <f t="shared" si="122"/>
        <v>0</v>
      </c>
    </row>
    <row r="315" spans="9:97">
      <c r="I315" s="24">
        <f t="shared" si="102"/>
        <v>0</v>
      </c>
      <c r="J315" s="24">
        <f t="shared" si="124"/>
        <v>0</v>
      </c>
      <c r="M315" s="24"/>
      <c r="N315" s="24"/>
      <c r="O315" s="24"/>
      <c r="P315" s="24"/>
      <c r="Q315" s="24"/>
      <c r="R315" s="24"/>
      <c r="S315" s="24">
        <f t="shared" si="103"/>
        <v>0</v>
      </c>
      <c r="T315" s="24">
        <f t="shared" si="125"/>
        <v>0</v>
      </c>
      <c r="W315" s="24"/>
      <c r="X315" s="24"/>
      <c r="Y315" s="24"/>
      <c r="Z315" s="24"/>
      <c r="AA315" s="24"/>
      <c r="AB315" s="24"/>
      <c r="AC315" s="24">
        <f t="shared" si="104"/>
        <v>0</v>
      </c>
      <c r="AD315" s="24">
        <f t="shared" si="105"/>
        <v>0</v>
      </c>
      <c r="AG315" s="24"/>
      <c r="AH315" s="24"/>
      <c r="AI315" s="24"/>
      <c r="AJ315" s="24"/>
      <c r="AK315" s="24"/>
      <c r="AL315" s="24"/>
      <c r="AM315" s="24">
        <f t="shared" si="106"/>
        <v>0</v>
      </c>
      <c r="AN315" s="24">
        <f t="shared" si="123"/>
        <v>0</v>
      </c>
      <c r="AQ315" s="24"/>
      <c r="AR315" s="24"/>
      <c r="AS315" s="24"/>
      <c r="AT315" s="24"/>
      <c r="AU315" s="24"/>
      <c r="AV315" s="24"/>
      <c r="AW315" s="24">
        <f t="shared" si="107"/>
        <v>0</v>
      </c>
      <c r="AX315" s="24">
        <f t="shared" si="108"/>
        <v>0</v>
      </c>
      <c r="BA315" s="24"/>
      <c r="BB315" s="24"/>
      <c r="BC315" s="24"/>
      <c r="BD315" s="24"/>
      <c r="BE315" s="24"/>
      <c r="BF315" s="24"/>
      <c r="BG315" s="24">
        <f t="shared" si="109"/>
        <v>0</v>
      </c>
      <c r="BH315" s="24">
        <f t="shared" si="110"/>
        <v>0</v>
      </c>
      <c r="BK315" s="24"/>
      <c r="BL315" s="24"/>
      <c r="BM315" s="24"/>
      <c r="BN315" s="24"/>
      <c r="BO315" s="24"/>
      <c r="BP315" s="24"/>
      <c r="BQ315" s="24">
        <f t="shared" si="111"/>
        <v>0</v>
      </c>
      <c r="BR315" s="24">
        <f t="shared" si="112"/>
        <v>0</v>
      </c>
      <c r="BU315" s="24"/>
      <c r="BV315" s="24"/>
      <c r="BW315" s="24"/>
      <c r="BX315" s="24"/>
      <c r="BY315" s="24"/>
      <c r="BZ315" s="24"/>
      <c r="CA315" s="24">
        <f t="shared" si="113"/>
        <v>0</v>
      </c>
      <c r="CB315" s="24">
        <f t="shared" si="114"/>
        <v>0</v>
      </c>
      <c r="CC315" s="24"/>
      <c r="CE315" s="24">
        <f t="shared" si="115"/>
        <v>0</v>
      </c>
      <c r="CG315" s="24">
        <f t="shared" si="116"/>
        <v>0</v>
      </c>
      <c r="CI315" s="24">
        <f t="shared" si="117"/>
        <v>0</v>
      </c>
      <c r="CK315" s="24">
        <f t="shared" si="118"/>
        <v>0</v>
      </c>
      <c r="CM315" s="24">
        <f t="shared" si="119"/>
        <v>0</v>
      </c>
      <c r="CO315" s="24">
        <f t="shared" si="120"/>
        <v>0</v>
      </c>
      <c r="CQ315" s="24">
        <f t="shared" si="121"/>
        <v>0</v>
      </c>
      <c r="CS315" s="24">
        <f t="shared" si="122"/>
        <v>0</v>
      </c>
    </row>
    <row r="316" spans="9:97">
      <c r="I316" s="24">
        <f t="shared" si="102"/>
        <v>0</v>
      </c>
      <c r="J316" s="24">
        <f t="shared" si="124"/>
        <v>0</v>
      </c>
      <c r="M316" s="24"/>
      <c r="N316" s="24"/>
      <c r="O316" s="24"/>
      <c r="P316" s="24"/>
      <c r="Q316" s="24"/>
      <c r="R316" s="24"/>
      <c r="S316" s="24">
        <f t="shared" si="103"/>
        <v>0</v>
      </c>
      <c r="T316" s="24">
        <f t="shared" si="125"/>
        <v>0</v>
      </c>
      <c r="W316" s="24"/>
      <c r="X316" s="24"/>
      <c r="Y316" s="24"/>
      <c r="Z316" s="24"/>
      <c r="AA316" s="24"/>
      <c r="AB316" s="24"/>
      <c r="AC316" s="24">
        <f t="shared" si="104"/>
        <v>0</v>
      </c>
      <c r="AD316" s="24">
        <f t="shared" si="105"/>
        <v>0</v>
      </c>
      <c r="AG316" s="24"/>
      <c r="AH316" s="24"/>
      <c r="AI316" s="24"/>
      <c r="AJ316" s="24"/>
      <c r="AK316" s="24"/>
      <c r="AL316" s="24"/>
      <c r="AM316" s="24">
        <f t="shared" si="106"/>
        <v>0</v>
      </c>
      <c r="AN316" s="24">
        <f t="shared" si="123"/>
        <v>0</v>
      </c>
      <c r="AQ316" s="24"/>
      <c r="AR316" s="24"/>
      <c r="AS316" s="24"/>
      <c r="AT316" s="24"/>
      <c r="AU316" s="24"/>
      <c r="AV316" s="24"/>
      <c r="AW316" s="24">
        <f t="shared" si="107"/>
        <v>0</v>
      </c>
      <c r="AX316" s="24">
        <f t="shared" si="108"/>
        <v>0</v>
      </c>
      <c r="BA316" s="24"/>
      <c r="BB316" s="24"/>
      <c r="BC316" s="24"/>
      <c r="BD316" s="24"/>
      <c r="BE316" s="24"/>
      <c r="BF316" s="24"/>
      <c r="BG316" s="24">
        <f t="shared" si="109"/>
        <v>0</v>
      </c>
      <c r="BH316" s="24">
        <f t="shared" si="110"/>
        <v>0</v>
      </c>
      <c r="BK316" s="24"/>
      <c r="BL316" s="24"/>
      <c r="BM316" s="24"/>
      <c r="BN316" s="24"/>
      <c r="BO316" s="24"/>
      <c r="BP316" s="24"/>
      <c r="BQ316" s="24">
        <f t="shared" si="111"/>
        <v>0</v>
      </c>
      <c r="BR316" s="24">
        <f t="shared" si="112"/>
        <v>0</v>
      </c>
      <c r="BU316" s="24"/>
      <c r="BV316" s="24"/>
      <c r="BW316" s="24"/>
      <c r="BX316" s="24"/>
      <c r="BY316" s="24"/>
      <c r="BZ316" s="24"/>
      <c r="CA316" s="24">
        <f t="shared" si="113"/>
        <v>0</v>
      </c>
      <c r="CB316" s="24">
        <f t="shared" si="114"/>
        <v>0</v>
      </c>
      <c r="CC316" s="24"/>
      <c r="CE316" s="24">
        <f t="shared" si="115"/>
        <v>0</v>
      </c>
      <c r="CG316" s="24">
        <f t="shared" si="116"/>
        <v>0</v>
      </c>
      <c r="CI316" s="24">
        <f t="shared" si="117"/>
        <v>0</v>
      </c>
      <c r="CK316" s="24">
        <f t="shared" si="118"/>
        <v>0</v>
      </c>
      <c r="CM316" s="24">
        <f t="shared" si="119"/>
        <v>0</v>
      </c>
      <c r="CO316" s="24">
        <f t="shared" si="120"/>
        <v>0</v>
      </c>
      <c r="CQ316" s="24">
        <f t="shared" si="121"/>
        <v>0</v>
      </c>
      <c r="CS316" s="24">
        <f t="shared" si="122"/>
        <v>0</v>
      </c>
    </row>
    <row r="317" spans="9:97">
      <c r="I317" s="24">
        <f t="shared" si="102"/>
        <v>0</v>
      </c>
      <c r="J317" s="24">
        <f t="shared" si="124"/>
        <v>0</v>
      </c>
      <c r="M317" s="24"/>
      <c r="N317" s="24"/>
      <c r="O317" s="24"/>
      <c r="P317" s="24"/>
      <c r="Q317" s="24"/>
      <c r="R317" s="24"/>
      <c r="S317" s="24">
        <f t="shared" si="103"/>
        <v>0</v>
      </c>
      <c r="T317" s="24">
        <f t="shared" si="125"/>
        <v>0</v>
      </c>
      <c r="W317" s="24"/>
      <c r="X317" s="24"/>
      <c r="Y317" s="24"/>
      <c r="Z317" s="24"/>
      <c r="AA317" s="24"/>
      <c r="AB317" s="24"/>
      <c r="AC317" s="24">
        <f t="shared" si="104"/>
        <v>0</v>
      </c>
      <c r="AD317" s="24">
        <f t="shared" si="105"/>
        <v>0</v>
      </c>
      <c r="AG317" s="24"/>
      <c r="AH317" s="24"/>
      <c r="AI317" s="24"/>
      <c r="AJ317" s="24"/>
      <c r="AK317" s="24"/>
      <c r="AL317" s="24"/>
      <c r="AM317" s="24">
        <f t="shared" si="106"/>
        <v>0</v>
      </c>
      <c r="AN317" s="24">
        <f t="shared" si="123"/>
        <v>0</v>
      </c>
      <c r="AQ317" s="24"/>
      <c r="AR317" s="24"/>
      <c r="AS317" s="24"/>
      <c r="AT317" s="24"/>
      <c r="AU317" s="24"/>
      <c r="AV317" s="24"/>
      <c r="AW317" s="24">
        <f t="shared" si="107"/>
        <v>0</v>
      </c>
      <c r="AX317" s="24">
        <f t="shared" si="108"/>
        <v>0</v>
      </c>
      <c r="BA317" s="24"/>
      <c r="BB317" s="24"/>
      <c r="BC317" s="24"/>
      <c r="BD317" s="24"/>
      <c r="BE317" s="24"/>
      <c r="BF317" s="24"/>
      <c r="BG317" s="24">
        <f t="shared" si="109"/>
        <v>0</v>
      </c>
      <c r="BH317" s="24">
        <f t="shared" si="110"/>
        <v>0</v>
      </c>
      <c r="BK317" s="24"/>
      <c r="BL317" s="24"/>
      <c r="BM317" s="24"/>
      <c r="BN317" s="24"/>
      <c r="BO317" s="24"/>
      <c r="BP317" s="24"/>
      <c r="BQ317" s="24">
        <f t="shared" si="111"/>
        <v>0</v>
      </c>
      <c r="BR317" s="24">
        <f t="shared" si="112"/>
        <v>0</v>
      </c>
      <c r="BU317" s="24"/>
      <c r="BV317" s="24"/>
      <c r="BW317" s="24"/>
      <c r="BX317" s="24"/>
      <c r="BY317" s="24"/>
      <c r="BZ317" s="24"/>
      <c r="CA317" s="24">
        <f t="shared" si="113"/>
        <v>0</v>
      </c>
      <c r="CB317" s="24">
        <f t="shared" si="114"/>
        <v>0</v>
      </c>
      <c r="CC317" s="24"/>
      <c r="CE317" s="24">
        <f t="shared" si="115"/>
        <v>0</v>
      </c>
      <c r="CG317" s="24">
        <f t="shared" si="116"/>
        <v>0</v>
      </c>
      <c r="CI317" s="24">
        <f t="shared" si="117"/>
        <v>0</v>
      </c>
      <c r="CK317" s="24">
        <f t="shared" si="118"/>
        <v>0</v>
      </c>
      <c r="CM317" s="24">
        <f t="shared" si="119"/>
        <v>0</v>
      </c>
      <c r="CO317" s="24">
        <f t="shared" si="120"/>
        <v>0</v>
      </c>
      <c r="CQ317" s="24">
        <f t="shared" si="121"/>
        <v>0</v>
      </c>
      <c r="CS317" s="24">
        <f t="shared" si="122"/>
        <v>0</v>
      </c>
    </row>
    <row r="318" spans="9:97">
      <c r="I318" s="24">
        <f t="shared" si="102"/>
        <v>0</v>
      </c>
      <c r="J318" s="24">
        <f t="shared" si="124"/>
        <v>0</v>
      </c>
      <c r="M318" s="24"/>
      <c r="N318" s="24"/>
      <c r="O318" s="24"/>
      <c r="P318" s="24"/>
      <c r="Q318" s="24"/>
      <c r="R318" s="24"/>
      <c r="S318" s="24">
        <f t="shared" si="103"/>
        <v>0</v>
      </c>
      <c r="T318" s="24">
        <f t="shared" si="125"/>
        <v>0</v>
      </c>
      <c r="W318" s="24"/>
      <c r="X318" s="24"/>
      <c r="Y318" s="24"/>
      <c r="Z318" s="24"/>
      <c r="AA318" s="24"/>
      <c r="AB318" s="24"/>
      <c r="AC318" s="24">
        <f t="shared" si="104"/>
        <v>0</v>
      </c>
      <c r="AD318" s="24">
        <f t="shared" si="105"/>
        <v>0</v>
      </c>
      <c r="AG318" s="24"/>
      <c r="AH318" s="24"/>
      <c r="AI318" s="24"/>
      <c r="AJ318" s="24"/>
      <c r="AK318" s="24"/>
      <c r="AL318" s="24"/>
      <c r="AM318" s="24">
        <f t="shared" si="106"/>
        <v>0</v>
      </c>
      <c r="AN318" s="24">
        <f t="shared" si="123"/>
        <v>0</v>
      </c>
      <c r="AQ318" s="24"/>
      <c r="AR318" s="24"/>
      <c r="AS318" s="24"/>
      <c r="AT318" s="24"/>
      <c r="AU318" s="24"/>
      <c r="AV318" s="24"/>
      <c r="AW318" s="24">
        <f t="shared" si="107"/>
        <v>0</v>
      </c>
      <c r="AX318" s="24">
        <f t="shared" si="108"/>
        <v>0</v>
      </c>
      <c r="BA318" s="24"/>
      <c r="BB318" s="24"/>
      <c r="BC318" s="24"/>
      <c r="BD318" s="24"/>
      <c r="BE318" s="24"/>
      <c r="BF318" s="24"/>
      <c r="BG318" s="24">
        <f t="shared" si="109"/>
        <v>0</v>
      </c>
      <c r="BH318" s="24">
        <f t="shared" si="110"/>
        <v>0</v>
      </c>
      <c r="BK318" s="24"/>
      <c r="BL318" s="24"/>
      <c r="BM318" s="24"/>
      <c r="BN318" s="24"/>
      <c r="BO318" s="24"/>
      <c r="BP318" s="24"/>
      <c r="BQ318" s="24">
        <f t="shared" si="111"/>
        <v>0</v>
      </c>
      <c r="BR318" s="24">
        <f t="shared" si="112"/>
        <v>0</v>
      </c>
      <c r="BU318" s="24"/>
      <c r="BV318" s="24"/>
      <c r="BW318" s="24"/>
      <c r="BX318" s="24"/>
      <c r="BY318" s="24"/>
      <c r="BZ318" s="24"/>
      <c r="CA318" s="24">
        <f t="shared" si="113"/>
        <v>0</v>
      </c>
      <c r="CB318" s="24">
        <f t="shared" si="114"/>
        <v>0</v>
      </c>
      <c r="CC318" s="24"/>
      <c r="CE318" s="24">
        <f t="shared" si="115"/>
        <v>0</v>
      </c>
      <c r="CG318" s="24">
        <f t="shared" si="116"/>
        <v>0</v>
      </c>
      <c r="CI318" s="24">
        <f t="shared" si="117"/>
        <v>0</v>
      </c>
      <c r="CK318" s="24">
        <f t="shared" si="118"/>
        <v>0</v>
      </c>
      <c r="CM318" s="24">
        <f t="shared" si="119"/>
        <v>0</v>
      </c>
      <c r="CO318" s="24">
        <f t="shared" si="120"/>
        <v>0</v>
      </c>
      <c r="CQ318" s="24">
        <f t="shared" si="121"/>
        <v>0</v>
      </c>
      <c r="CS318" s="24">
        <f t="shared" si="122"/>
        <v>0</v>
      </c>
    </row>
    <row r="319" spans="9:97">
      <c r="I319" s="24">
        <f t="shared" si="102"/>
        <v>0</v>
      </c>
      <c r="J319" s="24">
        <f t="shared" si="124"/>
        <v>0</v>
      </c>
      <c r="M319" s="24"/>
      <c r="N319" s="24"/>
      <c r="O319" s="24"/>
      <c r="P319" s="24"/>
      <c r="Q319" s="24"/>
      <c r="R319" s="24"/>
      <c r="S319" s="24">
        <f t="shared" si="103"/>
        <v>0</v>
      </c>
      <c r="T319" s="24">
        <f t="shared" si="125"/>
        <v>0</v>
      </c>
      <c r="W319" s="24"/>
      <c r="X319" s="24"/>
      <c r="Y319" s="24"/>
      <c r="Z319" s="24"/>
      <c r="AA319" s="24"/>
      <c r="AB319" s="24"/>
      <c r="AC319" s="24">
        <f t="shared" si="104"/>
        <v>0</v>
      </c>
      <c r="AD319" s="24">
        <f t="shared" si="105"/>
        <v>0</v>
      </c>
      <c r="AG319" s="24"/>
      <c r="AH319" s="24"/>
      <c r="AI319" s="24"/>
      <c r="AJ319" s="24"/>
      <c r="AK319" s="24"/>
      <c r="AL319" s="24"/>
      <c r="AM319" s="24">
        <f t="shared" si="106"/>
        <v>0</v>
      </c>
      <c r="AN319" s="24">
        <f t="shared" si="123"/>
        <v>0</v>
      </c>
      <c r="AQ319" s="24"/>
      <c r="AR319" s="24"/>
      <c r="AS319" s="24"/>
      <c r="AT319" s="24"/>
      <c r="AU319" s="24"/>
      <c r="AV319" s="24"/>
      <c r="AW319" s="24">
        <f t="shared" si="107"/>
        <v>0</v>
      </c>
      <c r="AX319" s="24">
        <f t="shared" si="108"/>
        <v>0</v>
      </c>
      <c r="BA319" s="24"/>
      <c r="BB319" s="24"/>
      <c r="BC319" s="24"/>
      <c r="BD319" s="24"/>
      <c r="BE319" s="24"/>
      <c r="BF319" s="24"/>
      <c r="BG319" s="24">
        <f t="shared" si="109"/>
        <v>0</v>
      </c>
      <c r="BH319" s="24">
        <f t="shared" si="110"/>
        <v>0</v>
      </c>
      <c r="BK319" s="24"/>
      <c r="BL319" s="24"/>
      <c r="BM319" s="24"/>
      <c r="BN319" s="24"/>
      <c r="BO319" s="24"/>
      <c r="BP319" s="24"/>
      <c r="BQ319" s="24">
        <f t="shared" si="111"/>
        <v>0</v>
      </c>
      <c r="BR319" s="24">
        <f t="shared" si="112"/>
        <v>0</v>
      </c>
      <c r="BU319" s="24"/>
      <c r="BV319" s="24"/>
      <c r="BW319" s="24"/>
      <c r="BX319" s="24"/>
      <c r="BY319" s="24"/>
      <c r="BZ319" s="24"/>
      <c r="CA319" s="24">
        <f t="shared" si="113"/>
        <v>0</v>
      </c>
      <c r="CB319" s="24">
        <f t="shared" si="114"/>
        <v>0</v>
      </c>
      <c r="CC319" s="24"/>
      <c r="CE319" s="24">
        <f t="shared" si="115"/>
        <v>0</v>
      </c>
      <c r="CG319" s="24">
        <f t="shared" si="116"/>
        <v>0</v>
      </c>
      <c r="CI319" s="24">
        <f t="shared" si="117"/>
        <v>0</v>
      </c>
      <c r="CK319" s="24">
        <f t="shared" si="118"/>
        <v>0</v>
      </c>
      <c r="CM319" s="24">
        <f t="shared" si="119"/>
        <v>0</v>
      </c>
      <c r="CO319" s="24">
        <f t="shared" si="120"/>
        <v>0</v>
      </c>
      <c r="CQ319" s="24">
        <f t="shared" si="121"/>
        <v>0</v>
      </c>
      <c r="CS319" s="24">
        <f t="shared" si="122"/>
        <v>0</v>
      </c>
    </row>
    <row r="320" spans="9:97">
      <c r="I320" s="24">
        <f t="shared" si="102"/>
        <v>0</v>
      </c>
      <c r="J320" s="24">
        <f t="shared" si="124"/>
        <v>0</v>
      </c>
      <c r="M320" s="24"/>
      <c r="N320" s="24"/>
      <c r="O320" s="24"/>
      <c r="P320" s="24"/>
      <c r="Q320" s="24"/>
      <c r="R320" s="24"/>
      <c r="S320" s="24">
        <f t="shared" si="103"/>
        <v>0</v>
      </c>
      <c r="T320" s="24">
        <f t="shared" si="125"/>
        <v>0</v>
      </c>
      <c r="W320" s="24"/>
      <c r="X320" s="24"/>
      <c r="Y320" s="24"/>
      <c r="Z320" s="24"/>
      <c r="AA320" s="24"/>
      <c r="AB320" s="24"/>
      <c r="AC320" s="24">
        <f t="shared" si="104"/>
        <v>0</v>
      </c>
      <c r="AD320" s="24">
        <f t="shared" si="105"/>
        <v>0</v>
      </c>
      <c r="AG320" s="24"/>
      <c r="AH320" s="24"/>
      <c r="AI320" s="24"/>
      <c r="AJ320" s="24"/>
      <c r="AK320" s="24"/>
      <c r="AL320" s="24"/>
      <c r="AM320" s="24">
        <f t="shared" si="106"/>
        <v>0</v>
      </c>
      <c r="AN320" s="24">
        <f t="shared" si="123"/>
        <v>0</v>
      </c>
      <c r="AQ320" s="24"/>
      <c r="AR320" s="24"/>
      <c r="AS320" s="24"/>
      <c r="AT320" s="24"/>
      <c r="AU320" s="24"/>
      <c r="AV320" s="24"/>
      <c r="AW320" s="24">
        <f t="shared" si="107"/>
        <v>0</v>
      </c>
      <c r="AX320" s="24">
        <f t="shared" si="108"/>
        <v>0</v>
      </c>
      <c r="BA320" s="24"/>
      <c r="BB320" s="24"/>
      <c r="BC320" s="24"/>
      <c r="BD320" s="24"/>
      <c r="BE320" s="24"/>
      <c r="BF320" s="24"/>
      <c r="BG320" s="24">
        <f t="shared" si="109"/>
        <v>0</v>
      </c>
      <c r="BH320" s="24">
        <f t="shared" si="110"/>
        <v>0</v>
      </c>
      <c r="BK320" s="24"/>
      <c r="BL320" s="24"/>
      <c r="BM320" s="24"/>
      <c r="BN320" s="24"/>
      <c r="BO320" s="24"/>
      <c r="BP320" s="24"/>
      <c r="BQ320" s="24">
        <f t="shared" si="111"/>
        <v>0</v>
      </c>
      <c r="BR320" s="24">
        <f t="shared" si="112"/>
        <v>0</v>
      </c>
      <c r="BU320" s="24"/>
      <c r="BV320" s="24"/>
      <c r="BW320" s="24"/>
      <c r="BX320" s="24"/>
      <c r="BY320" s="24"/>
      <c r="BZ320" s="24"/>
      <c r="CA320" s="24">
        <f t="shared" si="113"/>
        <v>0</v>
      </c>
      <c r="CB320" s="24">
        <f t="shared" si="114"/>
        <v>0</v>
      </c>
      <c r="CC320" s="24"/>
      <c r="CE320" s="24">
        <f t="shared" si="115"/>
        <v>0</v>
      </c>
      <c r="CG320" s="24">
        <f t="shared" si="116"/>
        <v>0</v>
      </c>
      <c r="CI320" s="24">
        <f t="shared" si="117"/>
        <v>0</v>
      </c>
      <c r="CK320" s="24">
        <f t="shared" si="118"/>
        <v>0</v>
      </c>
      <c r="CM320" s="24">
        <f t="shared" si="119"/>
        <v>0</v>
      </c>
      <c r="CO320" s="24">
        <f t="shared" si="120"/>
        <v>0</v>
      </c>
      <c r="CQ320" s="24">
        <f t="shared" si="121"/>
        <v>0</v>
      </c>
      <c r="CS320" s="24">
        <f t="shared" si="122"/>
        <v>0</v>
      </c>
    </row>
    <row r="321" spans="9:97">
      <c r="I321" s="24">
        <f t="shared" si="102"/>
        <v>0</v>
      </c>
      <c r="J321" s="24">
        <f t="shared" si="124"/>
        <v>0</v>
      </c>
      <c r="M321" s="24"/>
      <c r="N321" s="24"/>
      <c r="O321" s="24"/>
      <c r="P321" s="24"/>
      <c r="Q321" s="24"/>
      <c r="R321" s="24"/>
      <c r="S321" s="24">
        <f t="shared" si="103"/>
        <v>0</v>
      </c>
      <c r="T321" s="24">
        <f t="shared" si="125"/>
        <v>0</v>
      </c>
      <c r="W321" s="24"/>
      <c r="X321" s="24"/>
      <c r="Y321" s="24"/>
      <c r="Z321" s="24"/>
      <c r="AA321" s="24"/>
      <c r="AB321" s="24"/>
      <c r="AC321" s="24">
        <f t="shared" si="104"/>
        <v>0</v>
      </c>
      <c r="AD321" s="24">
        <f t="shared" si="105"/>
        <v>0</v>
      </c>
      <c r="AG321" s="24"/>
      <c r="AH321" s="24"/>
      <c r="AI321" s="24"/>
      <c r="AJ321" s="24"/>
      <c r="AK321" s="24"/>
      <c r="AL321" s="24"/>
      <c r="AM321" s="24">
        <f t="shared" si="106"/>
        <v>0</v>
      </c>
      <c r="AN321" s="24">
        <f t="shared" si="123"/>
        <v>0</v>
      </c>
      <c r="AQ321" s="24"/>
      <c r="AR321" s="24"/>
      <c r="AS321" s="24"/>
      <c r="AT321" s="24"/>
      <c r="AU321" s="24"/>
      <c r="AV321" s="24"/>
      <c r="AW321" s="24">
        <f t="shared" si="107"/>
        <v>0</v>
      </c>
      <c r="AX321" s="24">
        <f t="shared" si="108"/>
        <v>0</v>
      </c>
      <c r="BA321" s="24"/>
      <c r="BB321" s="24"/>
      <c r="BC321" s="24"/>
      <c r="BD321" s="24"/>
      <c r="BE321" s="24"/>
      <c r="BF321" s="24"/>
      <c r="BG321" s="24">
        <f t="shared" si="109"/>
        <v>0</v>
      </c>
      <c r="BH321" s="24">
        <f t="shared" si="110"/>
        <v>0</v>
      </c>
      <c r="BK321" s="24"/>
      <c r="BL321" s="24"/>
      <c r="BM321" s="24"/>
      <c r="BN321" s="24"/>
      <c r="BO321" s="24"/>
      <c r="BP321" s="24"/>
      <c r="BQ321" s="24">
        <f t="shared" si="111"/>
        <v>0</v>
      </c>
      <c r="BR321" s="24">
        <f t="shared" si="112"/>
        <v>0</v>
      </c>
      <c r="BU321" s="24"/>
      <c r="BV321" s="24"/>
      <c r="BW321" s="24"/>
      <c r="BX321" s="24"/>
      <c r="BY321" s="24"/>
      <c r="BZ321" s="24"/>
      <c r="CA321" s="24">
        <f t="shared" si="113"/>
        <v>0</v>
      </c>
      <c r="CB321" s="24">
        <f t="shared" si="114"/>
        <v>0</v>
      </c>
      <c r="CC321" s="24"/>
      <c r="CE321" s="24">
        <f t="shared" si="115"/>
        <v>0</v>
      </c>
      <c r="CG321" s="24">
        <f t="shared" si="116"/>
        <v>0</v>
      </c>
      <c r="CI321" s="24">
        <f t="shared" si="117"/>
        <v>0</v>
      </c>
      <c r="CK321" s="24">
        <f t="shared" si="118"/>
        <v>0</v>
      </c>
      <c r="CM321" s="24">
        <f t="shared" si="119"/>
        <v>0</v>
      </c>
      <c r="CO321" s="24">
        <f t="shared" si="120"/>
        <v>0</v>
      </c>
      <c r="CQ321" s="24">
        <f t="shared" si="121"/>
        <v>0</v>
      </c>
      <c r="CS321" s="24">
        <f t="shared" si="122"/>
        <v>0</v>
      </c>
    </row>
    <row r="322" spans="9:97">
      <c r="I322" s="24">
        <f t="shared" si="102"/>
        <v>0</v>
      </c>
      <c r="J322" s="24">
        <f t="shared" si="124"/>
        <v>0</v>
      </c>
      <c r="M322" s="24"/>
      <c r="N322" s="24"/>
      <c r="O322" s="24"/>
      <c r="P322" s="24"/>
      <c r="Q322" s="24"/>
      <c r="R322" s="24"/>
      <c r="S322" s="24">
        <f t="shared" si="103"/>
        <v>0</v>
      </c>
      <c r="T322" s="24">
        <f t="shared" si="125"/>
        <v>0</v>
      </c>
      <c r="W322" s="24"/>
      <c r="X322" s="24"/>
      <c r="Y322" s="24"/>
      <c r="Z322" s="24"/>
      <c r="AA322" s="24"/>
      <c r="AB322" s="24"/>
      <c r="AC322" s="24">
        <f t="shared" si="104"/>
        <v>0</v>
      </c>
      <c r="AD322" s="24">
        <f t="shared" si="105"/>
        <v>0</v>
      </c>
      <c r="AG322" s="24"/>
      <c r="AH322" s="24"/>
      <c r="AI322" s="24"/>
      <c r="AJ322" s="24"/>
      <c r="AK322" s="24"/>
      <c r="AL322" s="24"/>
      <c r="AM322" s="24">
        <f t="shared" si="106"/>
        <v>0</v>
      </c>
      <c r="AN322" s="24">
        <f t="shared" si="123"/>
        <v>0</v>
      </c>
      <c r="AQ322" s="24"/>
      <c r="AR322" s="24"/>
      <c r="AS322" s="24"/>
      <c r="AT322" s="24"/>
      <c r="AU322" s="24"/>
      <c r="AV322" s="24"/>
      <c r="AW322" s="24">
        <f t="shared" si="107"/>
        <v>0</v>
      </c>
      <c r="AX322" s="24">
        <f t="shared" si="108"/>
        <v>0</v>
      </c>
      <c r="BA322" s="24"/>
      <c r="BB322" s="24"/>
      <c r="BC322" s="24"/>
      <c r="BD322" s="24"/>
      <c r="BE322" s="24"/>
      <c r="BF322" s="24"/>
      <c r="BG322" s="24">
        <f t="shared" si="109"/>
        <v>0</v>
      </c>
      <c r="BH322" s="24">
        <f t="shared" si="110"/>
        <v>0</v>
      </c>
      <c r="BK322" s="24"/>
      <c r="BL322" s="24"/>
      <c r="BM322" s="24"/>
      <c r="BN322" s="24"/>
      <c r="BO322" s="24"/>
      <c r="BP322" s="24"/>
      <c r="BQ322" s="24">
        <f t="shared" si="111"/>
        <v>0</v>
      </c>
      <c r="BR322" s="24">
        <f t="shared" si="112"/>
        <v>0</v>
      </c>
      <c r="BU322" s="24"/>
      <c r="BV322" s="24"/>
      <c r="BW322" s="24"/>
      <c r="BX322" s="24"/>
      <c r="BY322" s="24"/>
      <c r="BZ322" s="24"/>
      <c r="CA322" s="24">
        <f t="shared" si="113"/>
        <v>0</v>
      </c>
      <c r="CB322" s="24">
        <f t="shared" si="114"/>
        <v>0</v>
      </c>
      <c r="CC322" s="24"/>
      <c r="CE322" s="24">
        <f t="shared" si="115"/>
        <v>0</v>
      </c>
      <c r="CG322" s="24">
        <f t="shared" si="116"/>
        <v>0</v>
      </c>
      <c r="CI322" s="24">
        <f t="shared" si="117"/>
        <v>0</v>
      </c>
      <c r="CK322" s="24">
        <f t="shared" si="118"/>
        <v>0</v>
      </c>
      <c r="CM322" s="24">
        <f t="shared" si="119"/>
        <v>0</v>
      </c>
      <c r="CO322" s="24">
        <f t="shared" si="120"/>
        <v>0</v>
      </c>
      <c r="CQ322" s="24">
        <f t="shared" si="121"/>
        <v>0</v>
      </c>
      <c r="CS322" s="24">
        <f t="shared" si="122"/>
        <v>0</v>
      </c>
    </row>
    <row r="323" spans="9:97">
      <c r="I323" s="24">
        <f t="shared" si="102"/>
        <v>0</v>
      </c>
      <c r="J323" s="24">
        <f t="shared" si="124"/>
        <v>0</v>
      </c>
      <c r="M323" s="24"/>
      <c r="N323" s="24"/>
      <c r="O323" s="24"/>
      <c r="P323" s="24"/>
      <c r="Q323" s="24"/>
      <c r="R323" s="24"/>
      <c r="S323" s="24">
        <f t="shared" si="103"/>
        <v>0</v>
      </c>
      <c r="T323" s="24">
        <f t="shared" si="125"/>
        <v>0</v>
      </c>
      <c r="W323" s="24"/>
      <c r="X323" s="24"/>
      <c r="Y323" s="24"/>
      <c r="Z323" s="24"/>
      <c r="AA323" s="24"/>
      <c r="AB323" s="24"/>
      <c r="AC323" s="24">
        <f t="shared" si="104"/>
        <v>0</v>
      </c>
      <c r="AD323" s="24">
        <f t="shared" si="105"/>
        <v>0</v>
      </c>
      <c r="AG323" s="24"/>
      <c r="AH323" s="24"/>
      <c r="AI323" s="24"/>
      <c r="AJ323" s="24"/>
      <c r="AK323" s="24"/>
      <c r="AL323" s="24"/>
      <c r="AM323" s="24">
        <f t="shared" si="106"/>
        <v>0</v>
      </c>
      <c r="AN323" s="24">
        <f t="shared" si="123"/>
        <v>0</v>
      </c>
      <c r="AQ323" s="24"/>
      <c r="AR323" s="24"/>
      <c r="AS323" s="24"/>
      <c r="AT323" s="24"/>
      <c r="AU323" s="24"/>
      <c r="AV323" s="24"/>
      <c r="AW323" s="24">
        <f t="shared" si="107"/>
        <v>0</v>
      </c>
      <c r="AX323" s="24">
        <f t="shared" si="108"/>
        <v>0</v>
      </c>
      <c r="BA323" s="24"/>
      <c r="BB323" s="24"/>
      <c r="BC323" s="24"/>
      <c r="BD323" s="24"/>
      <c r="BE323" s="24"/>
      <c r="BF323" s="24"/>
      <c r="BG323" s="24">
        <f t="shared" si="109"/>
        <v>0</v>
      </c>
      <c r="BH323" s="24">
        <f t="shared" si="110"/>
        <v>0</v>
      </c>
      <c r="BK323" s="24"/>
      <c r="BL323" s="24"/>
      <c r="BM323" s="24"/>
      <c r="BN323" s="24"/>
      <c r="BO323" s="24"/>
      <c r="BP323" s="24"/>
      <c r="BQ323" s="24">
        <f t="shared" si="111"/>
        <v>0</v>
      </c>
      <c r="BR323" s="24">
        <f t="shared" si="112"/>
        <v>0</v>
      </c>
      <c r="BU323" s="24"/>
      <c r="BV323" s="24"/>
      <c r="BW323" s="24"/>
      <c r="BX323" s="24"/>
      <c r="BY323" s="24"/>
      <c r="BZ323" s="24"/>
      <c r="CA323" s="24">
        <f t="shared" si="113"/>
        <v>0</v>
      </c>
      <c r="CB323" s="24">
        <f t="shared" si="114"/>
        <v>0</v>
      </c>
      <c r="CC323" s="24"/>
      <c r="CE323" s="24">
        <f t="shared" si="115"/>
        <v>0</v>
      </c>
      <c r="CG323" s="24">
        <f t="shared" si="116"/>
        <v>0</v>
      </c>
      <c r="CI323" s="24">
        <f t="shared" si="117"/>
        <v>0</v>
      </c>
      <c r="CK323" s="24">
        <f t="shared" si="118"/>
        <v>0</v>
      </c>
      <c r="CM323" s="24">
        <f t="shared" si="119"/>
        <v>0</v>
      </c>
      <c r="CO323" s="24">
        <f t="shared" si="120"/>
        <v>0</v>
      </c>
      <c r="CQ323" s="24">
        <f t="shared" si="121"/>
        <v>0</v>
      </c>
      <c r="CS323" s="24">
        <f t="shared" si="122"/>
        <v>0</v>
      </c>
    </row>
    <row r="324" spans="9:97">
      <c r="I324" s="24">
        <f t="shared" ref="I324:I387" si="126">IF(F324&gt;=C324-D324,G324-H324,E324)</f>
        <v>0</v>
      </c>
      <c r="J324" s="24">
        <f t="shared" si="124"/>
        <v>0</v>
      </c>
      <c r="M324" s="24"/>
      <c r="N324" s="24"/>
      <c r="O324" s="24"/>
      <c r="P324" s="24"/>
      <c r="Q324" s="24"/>
      <c r="R324" s="24"/>
      <c r="S324" s="24">
        <f t="shared" ref="S324:S387" si="127">IF(P324&gt;=M324-N324,Q324-R324,O324)</f>
        <v>0</v>
      </c>
      <c r="T324" s="24">
        <f t="shared" si="125"/>
        <v>0</v>
      </c>
      <c r="W324" s="24"/>
      <c r="X324" s="24"/>
      <c r="Y324" s="24"/>
      <c r="Z324" s="24"/>
      <c r="AA324" s="24"/>
      <c r="AB324" s="24"/>
      <c r="AC324" s="24">
        <f t="shared" ref="AC324:AC387" si="128">IF(Z324&gt;=W324-X324,AA324-AB324,Y324)</f>
        <v>0</v>
      </c>
      <c r="AD324" s="24">
        <f t="shared" ref="AD324:AD387" si="129">IF(Z324&lt;W324-X324,W324-X324-Z324,0)</f>
        <v>0</v>
      </c>
      <c r="AG324" s="24"/>
      <c r="AH324" s="24"/>
      <c r="AI324" s="24"/>
      <c r="AJ324" s="24"/>
      <c r="AK324" s="24"/>
      <c r="AL324" s="24"/>
      <c r="AM324" s="24">
        <f t="shared" ref="AM324:AM387" si="130">IF(AJ324&gt;=AG324-AH324,AK324-AL324,AI324)</f>
        <v>0</v>
      </c>
      <c r="AN324" s="24">
        <f t="shared" si="123"/>
        <v>0</v>
      </c>
      <c r="AQ324" s="24"/>
      <c r="AR324" s="24"/>
      <c r="AS324" s="24"/>
      <c r="AT324" s="24"/>
      <c r="AU324" s="24"/>
      <c r="AV324" s="24"/>
      <c r="AW324" s="24">
        <f t="shared" ref="AW324:AW387" si="131">IF(AS324&gt;=AR324-AQ324,AV324-AU324,AT324)</f>
        <v>0</v>
      </c>
      <c r="AX324" s="24">
        <f t="shared" ref="AX324:AX387" si="132">IF(AS324&lt;AR324-AQ324,AR324-AQ324-AS324,0)</f>
        <v>0</v>
      </c>
      <c r="BA324" s="24"/>
      <c r="BB324" s="24"/>
      <c r="BC324" s="24"/>
      <c r="BD324" s="24"/>
      <c r="BE324" s="24"/>
      <c r="BF324" s="24"/>
      <c r="BG324" s="24">
        <f t="shared" ref="BG324:BG387" si="133">IF(BC324&gt;=BB324-BA324,BF324-BE324,BD324)</f>
        <v>0</v>
      </c>
      <c r="BH324" s="24">
        <f t="shared" ref="BH324:BH387" si="134">IF(BC324&lt;BB324-BA324,BB324-BA324-BC324,0)</f>
        <v>0</v>
      </c>
      <c r="BK324" s="24"/>
      <c r="BL324" s="24"/>
      <c r="BM324" s="24"/>
      <c r="BN324" s="24"/>
      <c r="BO324" s="24"/>
      <c r="BP324" s="24"/>
      <c r="BQ324" s="24">
        <f t="shared" ref="BQ324:BQ387" si="135">IF(BM324&gt;=BL324-BK324,BP324-BO324,BN324)</f>
        <v>0</v>
      </c>
      <c r="BR324" s="24">
        <f t="shared" ref="BR324:BR387" si="136">IF(BM324&lt;BL324-BK324,BL324-BK324-BM324,0)</f>
        <v>0</v>
      </c>
      <c r="BU324" s="24"/>
      <c r="BV324" s="24"/>
      <c r="BW324" s="24"/>
      <c r="BX324" s="24"/>
      <c r="BY324" s="24"/>
      <c r="BZ324" s="24"/>
      <c r="CA324" s="24">
        <f t="shared" ref="CA324:CA387" si="137">IF(BW324&gt;=BV324-BU324,BZ324-BY324,BX324)</f>
        <v>0</v>
      </c>
      <c r="CB324" s="24">
        <f t="shared" ref="CB324:CB387" si="138">IF(BW324&lt;BV324-BU324,BV324-BU324-BW324,0)</f>
        <v>0</v>
      </c>
      <c r="CC324" s="24"/>
      <c r="CE324" s="24">
        <f t="shared" si="115"/>
        <v>0</v>
      </c>
      <c r="CG324" s="24">
        <f t="shared" si="116"/>
        <v>0</v>
      </c>
      <c r="CI324" s="24">
        <f t="shared" si="117"/>
        <v>0</v>
      </c>
      <c r="CK324" s="24">
        <f t="shared" si="118"/>
        <v>0</v>
      </c>
      <c r="CM324" s="24">
        <f t="shared" si="119"/>
        <v>0</v>
      </c>
      <c r="CO324" s="24">
        <f t="shared" si="120"/>
        <v>0</v>
      </c>
      <c r="CQ324" s="24">
        <f t="shared" si="121"/>
        <v>0</v>
      </c>
      <c r="CS324" s="24">
        <f t="shared" si="122"/>
        <v>0</v>
      </c>
    </row>
    <row r="325" spans="9:97">
      <c r="I325" s="24">
        <f t="shared" si="126"/>
        <v>0</v>
      </c>
      <c r="J325" s="24">
        <f t="shared" si="124"/>
        <v>0</v>
      </c>
      <c r="M325" s="24"/>
      <c r="N325" s="24"/>
      <c r="O325" s="24"/>
      <c r="P325" s="24"/>
      <c r="Q325" s="24"/>
      <c r="R325" s="24"/>
      <c r="S325" s="24">
        <f t="shared" si="127"/>
        <v>0</v>
      </c>
      <c r="T325" s="24">
        <f t="shared" si="125"/>
        <v>0</v>
      </c>
      <c r="W325" s="24"/>
      <c r="X325" s="24"/>
      <c r="Y325" s="24"/>
      <c r="Z325" s="24"/>
      <c r="AA325" s="24"/>
      <c r="AB325" s="24"/>
      <c r="AC325" s="24">
        <f t="shared" si="128"/>
        <v>0</v>
      </c>
      <c r="AD325" s="24">
        <f t="shared" si="129"/>
        <v>0</v>
      </c>
      <c r="AG325" s="24"/>
      <c r="AH325" s="24"/>
      <c r="AI325" s="24"/>
      <c r="AJ325" s="24"/>
      <c r="AK325" s="24"/>
      <c r="AL325" s="24"/>
      <c r="AM325" s="24">
        <f t="shared" si="130"/>
        <v>0</v>
      </c>
      <c r="AN325" s="24">
        <f t="shared" si="123"/>
        <v>0</v>
      </c>
      <c r="AQ325" s="24"/>
      <c r="AR325" s="24"/>
      <c r="AS325" s="24"/>
      <c r="AT325" s="24"/>
      <c r="AU325" s="24"/>
      <c r="AV325" s="24"/>
      <c r="AW325" s="24">
        <f t="shared" si="131"/>
        <v>0</v>
      </c>
      <c r="AX325" s="24">
        <f t="shared" si="132"/>
        <v>0</v>
      </c>
      <c r="BA325" s="24"/>
      <c r="BB325" s="24"/>
      <c r="BC325" s="24"/>
      <c r="BD325" s="24"/>
      <c r="BE325" s="24"/>
      <c r="BF325" s="24"/>
      <c r="BG325" s="24">
        <f t="shared" si="133"/>
        <v>0</v>
      </c>
      <c r="BH325" s="24">
        <f t="shared" si="134"/>
        <v>0</v>
      </c>
      <c r="BK325" s="24"/>
      <c r="BL325" s="24"/>
      <c r="BM325" s="24"/>
      <c r="BN325" s="24"/>
      <c r="BO325" s="24"/>
      <c r="BP325" s="24"/>
      <c r="BQ325" s="24">
        <f t="shared" si="135"/>
        <v>0</v>
      </c>
      <c r="BR325" s="24">
        <f t="shared" si="136"/>
        <v>0</v>
      </c>
      <c r="BU325" s="24"/>
      <c r="BV325" s="24"/>
      <c r="BW325" s="24"/>
      <c r="BX325" s="24"/>
      <c r="BY325" s="24"/>
      <c r="BZ325" s="24"/>
      <c r="CA325" s="24">
        <f t="shared" si="137"/>
        <v>0</v>
      </c>
      <c r="CB325" s="24">
        <f t="shared" si="138"/>
        <v>0</v>
      </c>
      <c r="CC325" s="24"/>
      <c r="CE325" s="24">
        <f t="shared" ref="CE325:CE388" si="139">SUMIF(B:B,CD325,G:G)-SUMIF(B:B,CD325,H:H)</f>
        <v>0</v>
      </c>
      <c r="CG325" s="24">
        <f t="shared" ref="CG325:CG388" si="140">SUMIF(L:L,CF325,Q:Q)-SUMIF(L:L,CF325,R:R)</f>
        <v>0</v>
      </c>
      <c r="CI325" s="24">
        <f t="shared" ref="CI325:CI388" si="141">SUMIF(V:V,CH325,AA:AA)-SUMIF(V:V,CH325,AB:AB)</f>
        <v>0</v>
      </c>
      <c r="CK325" s="24">
        <f t="shared" ref="CK325:CK388" si="142">SUMIF(AF:AF,CJ325,AK:AK)-SUMIF(AF:AF,CJ325,AL:AL)</f>
        <v>0</v>
      </c>
      <c r="CM325" s="24">
        <f t="shared" ref="CM325:CM388" si="143">SUMIF(AP:AP,CL325,AV:AV)-SUMIF(AP:AP,CL325,AU:AU)</f>
        <v>0</v>
      </c>
      <c r="CO325" s="24">
        <f t="shared" ref="CO325:CO388" si="144">SUMIF(AZ:AZ,CN325,BF:BF)-SUMIF(AZ:AZ,CN325,BE:BE)</f>
        <v>0</v>
      </c>
      <c r="CQ325" s="24">
        <f t="shared" ref="CQ325:CQ388" si="145">SUMIF(BJ:BJ,CP325,BP:BP)-SUMIF(BJ:BJ,CP325,BO:BO)</f>
        <v>0</v>
      </c>
      <c r="CS325" s="24">
        <f t="shared" ref="CS325:CS388" si="146">SUMIF(BT:BT,CR325,BZ:BZ)-SUMIF(BT:BT,CR325,BY:BY)</f>
        <v>0</v>
      </c>
    </row>
    <row r="326" spans="9:97">
      <c r="I326" s="24">
        <f t="shared" si="126"/>
        <v>0</v>
      </c>
      <c r="J326" s="24">
        <f t="shared" si="124"/>
        <v>0</v>
      </c>
      <c r="M326" s="24"/>
      <c r="N326" s="24"/>
      <c r="O326" s="24"/>
      <c r="P326" s="24"/>
      <c r="Q326" s="24"/>
      <c r="R326" s="24"/>
      <c r="S326" s="24">
        <f t="shared" si="127"/>
        <v>0</v>
      </c>
      <c r="T326" s="24">
        <f t="shared" si="125"/>
        <v>0</v>
      </c>
      <c r="W326" s="24"/>
      <c r="X326" s="24"/>
      <c r="Y326" s="24"/>
      <c r="Z326" s="24"/>
      <c r="AA326" s="24"/>
      <c r="AB326" s="24"/>
      <c r="AC326" s="24">
        <f t="shared" si="128"/>
        <v>0</v>
      </c>
      <c r="AD326" s="24">
        <f t="shared" si="129"/>
        <v>0</v>
      </c>
      <c r="AG326" s="24"/>
      <c r="AH326" s="24"/>
      <c r="AI326" s="24"/>
      <c r="AJ326" s="24"/>
      <c r="AK326" s="24"/>
      <c r="AL326" s="24"/>
      <c r="AM326" s="24">
        <f t="shared" si="130"/>
        <v>0</v>
      </c>
      <c r="AN326" s="24">
        <f t="shared" si="123"/>
        <v>0</v>
      </c>
      <c r="AQ326" s="24"/>
      <c r="AR326" s="24"/>
      <c r="AS326" s="24"/>
      <c r="AT326" s="24"/>
      <c r="AU326" s="24"/>
      <c r="AV326" s="24"/>
      <c r="AW326" s="24">
        <f t="shared" si="131"/>
        <v>0</v>
      </c>
      <c r="AX326" s="24">
        <f t="shared" si="132"/>
        <v>0</v>
      </c>
      <c r="BA326" s="24"/>
      <c r="BB326" s="24"/>
      <c r="BC326" s="24"/>
      <c r="BD326" s="24"/>
      <c r="BE326" s="24"/>
      <c r="BF326" s="24"/>
      <c r="BG326" s="24">
        <f t="shared" si="133"/>
        <v>0</v>
      </c>
      <c r="BH326" s="24">
        <f t="shared" si="134"/>
        <v>0</v>
      </c>
      <c r="BK326" s="24"/>
      <c r="BL326" s="24"/>
      <c r="BM326" s="24"/>
      <c r="BN326" s="24"/>
      <c r="BO326" s="24"/>
      <c r="BP326" s="24"/>
      <c r="BQ326" s="24">
        <f t="shared" si="135"/>
        <v>0</v>
      </c>
      <c r="BR326" s="24">
        <f t="shared" si="136"/>
        <v>0</v>
      </c>
      <c r="BU326" s="24"/>
      <c r="BV326" s="24"/>
      <c r="BW326" s="24"/>
      <c r="BX326" s="24"/>
      <c r="BY326" s="24"/>
      <c r="BZ326" s="24"/>
      <c r="CA326" s="24">
        <f t="shared" si="137"/>
        <v>0</v>
      </c>
      <c r="CB326" s="24">
        <f t="shared" si="138"/>
        <v>0</v>
      </c>
      <c r="CC326" s="24"/>
      <c r="CE326" s="24">
        <f t="shared" si="139"/>
        <v>0</v>
      </c>
      <c r="CG326" s="24">
        <f t="shared" si="140"/>
        <v>0</v>
      </c>
      <c r="CI326" s="24">
        <f t="shared" si="141"/>
        <v>0</v>
      </c>
      <c r="CK326" s="24">
        <f t="shared" si="142"/>
        <v>0</v>
      </c>
      <c r="CM326" s="24">
        <f t="shared" si="143"/>
        <v>0</v>
      </c>
      <c r="CO326" s="24">
        <f t="shared" si="144"/>
        <v>0</v>
      </c>
      <c r="CQ326" s="24">
        <f t="shared" si="145"/>
        <v>0</v>
      </c>
      <c r="CS326" s="24">
        <f t="shared" si="146"/>
        <v>0</v>
      </c>
    </row>
    <row r="327" spans="9:97">
      <c r="I327" s="24">
        <f t="shared" si="126"/>
        <v>0</v>
      </c>
      <c r="J327" s="24">
        <f t="shared" si="124"/>
        <v>0</v>
      </c>
      <c r="M327" s="24"/>
      <c r="N327" s="24"/>
      <c r="O327" s="24"/>
      <c r="P327" s="24"/>
      <c r="Q327" s="24"/>
      <c r="R327" s="24"/>
      <c r="S327" s="24">
        <f t="shared" si="127"/>
        <v>0</v>
      </c>
      <c r="T327" s="24">
        <f t="shared" si="125"/>
        <v>0</v>
      </c>
      <c r="W327" s="24"/>
      <c r="X327" s="24"/>
      <c r="Y327" s="24"/>
      <c r="Z327" s="24"/>
      <c r="AA327" s="24"/>
      <c r="AB327" s="24"/>
      <c r="AC327" s="24">
        <f t="shared" si="128"/>
        <v>0</v>
      </c>
      <c r="AD327" s="24">
        <f t="shared" si="129"/>
        <v>0</v>
      </c>
      <c r="AG327" s="24"/>
      <c r="AH327" s="24"/>
      <c r="AI327" s="24"/>
      <c r="AJ327" s="24"/>
      <c r="AK327" s="24"/>
      <c r="AL327" s="24"/>
      <c r="AM327" s="24">
        <f t="shared" si="130"/>
        <v>0</v>
      </c>
      <c r="AN327" s="24">
        <f t="shared" si="123"/>
        <v>0</v>
      </c>
      <c r="AQ327" s="24"/>
      <c r="AR327" s="24"/>
      <c r="AS327" s="24"/>
      <c r="AT327" s="24"/>
      <c r="AU327" s="24"/>
      <c r="AV327" s="24"/>
      <c r="AW327" s="24">
        <f t="shared" si="131"/>
        <v>0</v>
      </c>
      <c r="AX327" s="24">
        <f t="shared" si="132"/>
        <v>0</v>
      </c>
      <c r="BA327" s="24"/>
      <c r="BB327" s="24"/>
      <c r="BC327" s="24"/>
      <c r="BD327" s="24"/>
      <c r="BE327" s="24"/>
      <c r="BF327" s="24"/>
      <c r="BG327" s="24">
        <f t="shared" si="133"/>
        <v>0</v>
      </c>
      <c r="BH327" s="24">
        <f t="shared" si="134"/>
        <v>0</v>
      </c>
      <c r="BK327" s="24"/>
      <c r="BL327" s="24"/>
      <c r="BM327" s="24"/>
      <c r="BN327" s="24"/>
      <c r="BO327" s="24"/>
      <c r="BP327" s="24"/>
      <c r="BQ327" s="24">
        <f t="shared" si="135"/>
        <v>0</v>
      </c>
      <c r="BR327" s="24">
        <f t="shared" si="136"/>
        <v>0</v>
      </c>
      <c r="BU327" s="24"/>
      <c r="BV327" s="24"/>
      <c r="BW327" s="24"/>
      <c r="BX327" s="24"/>
      <c r="BY327" s="24"/>
      <c r="BZ327" s="24"/>
      <c r="CA327" s="24">
        <f t="shared" si="137"/>
        <v>0</v>
      </c>
      <c r="CB327" s="24">
        <f t="shared" si="138"/>
        <v>0</v>
      </c>
      <c r="CC327" s="24"/>
      <c r="CE327" s="24">
        <f t="shared" si="139"/>
        <v>0</v>
      </c>
      <c r="CG327" s="24">
        <f t="shared" si="140"/>
        <v>0</v>
      </c>
      <c r="CI327" s="24">
        <f t="shared" si="141"/>
        <v>0</v>
      </c>
      <c r="CK327" s="24">
        <f t="shared" si="142"/>
        <v>0</v>
      </c>
      <c r="CM327" s="24">
        <f t="shared" si="143"/>
        <v>0</v>
      </c>
      <c r="CO327" s="24">
        <f t="shared" si="144"/>
        <v>0</v>
      </c>
      <c r="CQ327" s="24">
        <f t="shared" si="145"/>
        <v>0</v>
      </c>
      <c r="CS327" s="24">
        <f t="shared" si="146"/>
        <v>0</v>
      </c>
    </row>
    <row r="328" spans="9:97">
      <c r="I328" s="24">
        <f t="shared" si="126"/>
        <v>0</v>
      </c>
      <c r="J328" s="24">
        <f t="shared" si="124"/>
        <v>0</v>
      </c>
      <c r="M328" s="24"/>
      <c r="N328" s="24"/>
      <c r="O328" s="24"/>
      <c r="P328" s="24"/>
      <c r="Q328" s="24"/>
      <c r="R328" s="24"/>
      <c r="S328" s="24">
        <f t="shared" si="127"/>
        <v>0</v>
      </c>
      <c r="T328" s="24">
        <f t="shared" si="125"/>
        <v>0</v>
      </c>
      <c r="W328" s="24"/>
      <c r="X328" s="24"/>
      <c r="Y328" s="24"/>
      <c r="Z328" s="24"/>
      <c r="AA328" s="24"/>
      <c r="AB328" s="24"/>
      <c r="AC328" s="24">
        <f t="shared" si="128"/>
        <v>0</v>
      </c>
      <c r="AD328" s="24">
        <f t="shared" si="129"/>
        <v>0</v>
      </c>
      <c r="AG328" s="24"/>
      <c r="AH328" s="24"/>
      <c r="AI328" s="24"/>
      <c r="AJ328" s="24"/>
      <c r="AK328" s="24"/>
      <c r="AL328" s="24"/>
      <c r="AM328" s="24">
        <f t="shared" si="130"/>
        <v>0</v>
      </c>
      <c r="AN328" s="24">
        <f t="shared" si="123"/>
        <v>0</v>
      </c>
      <c r="AQ328" s="24"/>
      <c r="AR328" s="24"/>
      <c r="AS328" s="24"/>
      <c r="AT328" s="24"/>
      <c r="AU328" s="24"/>
      <c r="AV328" s="24"/>
      <c r="AW328" s="24">
        <f t="shared" si="131"/>
        <v>0</v>
      </c>
      <c r="AX328" s="24">
        <f t="shared" si="132"/>
        <v>0</v>
      </c>
      <c r="BA328" s="24"/>
      <c r="BB328" s="24"/>
      <c r="BC328" s="24"/>
      <c r="BD328" s="24"/>
      <c r="BE328" s="24"/>
      <c r="BF328" s="24"/>
      <c r="BG328" s="24">
        <f t="shared" si="133"/>
        <v>0</v>
      </c>
      <c r="BH328" s="24">
        <f t="shared" si="134"/>
        <v>0</v>
      </c>
      <c r="BK328" s="24"/>
      <c r="BL328" s="24"/>
      <c r="BM328" s="24"/>
      <c r="BN328" s="24"/>
      <c r="BO328" s="24"/>
      <c r="BP328" s="24"/>
      <c r="BQ328" s="24">
        <f t="shared" si="135"/>
        <v>0</v>
      </c>
      <c r="BR328" s="24">
        <f t="shared" si="136"/>
        <v>0</v>
      </c>
      <c r="BU328" s="24"/>
      <c r="BV328" s="24"/>
      <c r="BW328" s="24"/>
      <c r="BX328" s="24"/>
      <c r="BY328" s="24"/>
      <c r="BZ328" s="24"/>
      <c r="CA328" s="24">
        <f t="shared" si="137"/>
        <v>0</v>
      </c>
      <c r="CB328" s="24">
        <f t="shared" si="138"/>
        <v>0</v>
      </c>
      <c r="CC328" s="24"/>
      <c r="CE328" s="24">
        <f t="shared" si="139"/>
        <v>0</v>
      </c>
      <c r="CG328" s="24">
        <f t="shared" si="140"/>
        <v>0</v>
      </c>
      <c r="CI328" s="24">
        <f t="shared" si="141"/>
        <v>0</v>
      </c>
      <c r="CK328" s="24">
        <f t="shared" si="142"/>
        <v>0</v>
      </c>
      <c r="CM328" s="24">
        <f t="shared" si="143"/>
        <v>0</v>
      </c>
      <c r="CO328" s="24">
        <f t="shared" si="144"/>
        <v>0</v>
      </c>
      <c r="CQ328" s="24">
        <f t="shared" si="145"/>
        <v>0</v>
      </c>
      <c r="CS328" s="24">
        <f t="shared" si="146"/>
        <v>0</v>
      </c>
    </row>
    <row r="329" spans="9:97">
      <c r="I329" s="24">
        <f t="shared" si="126"/>
        <v>0</v>
      </c>
      <c r="J329" s="24">
        <f t="shared" si="124"/>
        <v>0</v>
      </c>
      <c r="M329" s="24"/>
      <c r="N329" s="24"/>
      <c r="O329" s="24"/>
      <c r="P329" s="24"/>
      <c r="Q329" s="24"/>
      <c r="R329" s="24"/>
      <c r="S329" s="24">
        <f t="shared" si="127"/>
        <v>0</v>
      </c>
      <c r="T329" s="24">
        <f t="shared" si="125"/>
        <v>0</v>
      </c>
      <c r="W329" s="24"/>
      <c r="X329" s="24"/>
      <c r="Y329" s="24"/>
      <c r="Z329" s="24"/>
      <c r="AA329" s="24"/>
      <c r="AB329" s="24"/>
      <c r="AC329" s="24">
        <f t="shared" si="128"/>
        <v>0</v>
      </c>
      <c r="AD329" s="24">
        <f t="shared" si="129"/>
        <v>0</v>
      </c>
      <c r="AG329" s="24"/>
      <c r="AH329" s="24"/>
      <c r="AI329" s="24"/>
      <c r="AJ329" s="24"/>
      <c r="AK329" s="24"/>
      <c r="AL329" s="24"/>
      <c r="AM329" s="24">
        <f t="shared" si="130"/>
        <v>0</v>
      </c>
      <c r="AN329" s="24">
        <f t="shared" si="123"/>
        <v>0</v>
      </c>
      <c r="AQ329" s="24"/>
      <c r="AR329" s="24"/>
      <c r="AS329" s="24"/>
      <c r="AT329" s="24"/>
      <c r="AU329" s="24"/>
      <c r="AV329" s="24"/>
      <c r="AW329" s="24">
        <f t="shared" si="131"/>
        <v>0</v>
      </c>
      <c r="AX329" s="24">
        <f t="shared" si="132"/>
        <v>0</v>
      </c>
      <c r="BA329" s="24"/>
      <c r="BB329" s="24"/>
      <c r="BC329" s="24"/>
      <c r="BD329" s="24"/>
      <c r="BE329" s="24"/>
      <c r="BF329" s="24"/>
      <c r="BG329" s="24">
        <f t="shared" si="133"/>
        <v>0</v>
      </c>
      <c r="BH329" s="24">
        <f t="shared" si="134"/>
        <v>0</v>
      </c>
      <c r="BK329" s="24"/>
      <c r="BL329" s="24"/>
      <c r="BM329" s="24"/>
      <c r="BN329" s="24"/>
      <c r="BO329" s="24"/>
      <c r="BP329" s="24"/>
      <c r="BQ329" s="24">
        <f t="shared" si="135"/>
        <v>0</v>
      </c>
      <c r="BR329" s="24">
        <f t="shared" si="136"/>
        <v>0</v>
      </c>
      <c r="BU329" s="24"/>
      <c r="BV329" s="24"/>
      <c r="BW329" s="24"/>
      <c r="BX329" s="24"/>
      <c r="BY329" s="24"/>
      <c r="BZ329" s="24"/>
      <c r="CA329" s="24">
        <f t="shared" si="137"/>
        <v>0</v>
      </c>
      <c r="CB329" s="24">
        <f t="shared" si="138"/>
        <v>0</v>
      </c>
      <c r="CC329" s="24"/>
      <c r="CE329" s="24">
        <f t="shared" si="139"/>
        <v>0</v>
      </c>
      <c r="CG329" s="24">
        <f t="shared" si="140"/>
        <v>0</v>
      </c>
      <c r="CI329" s="24">
        <f t="shared" si="141"/>
        <v>0</v>
      </c>
      <c r="CK329" s="24">
        <f t="shared" si="142"/>
        <v>0</v>
      </c>
      <c r="CM329" s="24">
        <f t="shared" si="143"/>
        <v>0</v>
      </c>
      <c r="CO329" s="24">
        <f t="shared" si="144"/>
        <v>0</v>
      </c>
      <c r="CQ329" s="24">
        <f t="shared" si="145"/>
        <v>0</v>
      </c>
      <c r="CS329" s="24">
        <f t="shared" si="146"/>
        <v>0</v>
      </c>
    </row>
    <row r="330" spans="9:97">
      <c r="I330" s="24">
        <f t="shared" si="126"/>
        <v>0</v>
      </c>
      <c r="J330" s="24">
        <f t="shared" si="124"/>
        <v>0</v>
      </c>
      <c r="M330" s="24"/>
      <c r="N330" s="24"/>
      <c r="O330" s="24"/>
      <c r="P330" s="24"/>
      <c r="Q330" s="24"/>
      <c r="R330" s="24"/>
      <c r="S330" s="24">
        <f t="shared" si="127"/>
        <v>0</v>
      </c>
      <c r="T330" s="24">
        <f t="shared" si="125"/>
        <v>0</v>
      </c>
      <c r="W330" s="24"/>
      <c r="X330" s="24"/>
      <c r="Y330" s="24"/>
      <c r="Z330" s="24"/>
      <c r="AA330" s="24"/>
      <c r="AB330" s="24"/>
      <c r="AC330" s="24">
        <f t="shared" si="128"/>
        <v>0</v>
      </c>
      <c r="AD330" s="24">
        <f t="shared" si="129"/>
        <v>0</v>
      </c>
      <c r="AG330" s="24"/>
      <c r="AH330" s="24"/>
      <c r="AI330" s="24"/>
      <c r="AJ330" s="24"/>
      <c r="AK330" s="24"/>
      <c r="AL330" s="24"/>
      <c r="AM330" s="24">
        <f t="shared" si="130"/>
        <v>0</v>
      </c>
      <c r="AN330" s="24">
        <f t="shared" si="123"/>
        <v>0</v>
      </c>
      <c r="AQ330" s="24"/>
      <c r="AR330" s="24"/>
      <c r="AS330" s="24"/>
      <c r="AT330" s="24"/>
      <c r="AU330" s="24"/>
      <c r="AV330" s="24"/>
      <c r="AW330" s="24">
        <f t="shared" si="131"/>
        <v>0</v>
      </c>
      <c r="AX330" s="24">
        <f t="shared" si="132"/>
        <v>0</v>
      </c>
      <c r="BA330" s="24"/>
      <c r="BB330" s="24"/>
      <c r="BC330" s="24"/>
      <c r="BD330" s="24"/>
      <c r="BE330" s="24"/>
      <c r="BF330" s="24"/>
      <c r="BG330" s="24">
        <f t="shared" si="133"/>
        <v>0</v>
      </c>
      <c r="BH330" s="24">
        <f t="shared" si="134"/>
        <v>0</v>
      </c>
      <c r="BK330" s="24"/>
      <c r="BL330" s="24"/>
      <c r="BM330" s="24"/>
      <c r="BN330" s="24"/>
      <c r="BO330" s="24"/>
      <c r="BP330" s="24"/>
      <c r="BQ330" s="24">
        <f t="shared" si="135"/>
        <v>0</v>
      </c>
      <c r="BR330" s="24">
        <f t="shared" si="136"/>
        <v>0</v>
      </c>
      <c r="BU330" s="24"/>
      <c r="BV330" s="24"/>
      <c r="BW330" s="24"/>
      <c r="BX330" s="24"/>
      <c r="BY330" s="24"/>
      <c r="BZ330" s="24"/>
      <c r="CA330" s="24">
        <f t="shared" si="137"/>
        <v>0</v>
      </c>
      <c r="CB330" s="24">
        <f t="shared" si="138"/>
        <v>0</v>
      </c>
      <c r="CC330" s="24"/>
      <c r="CE330" s="24">
        <f t="shared" si="139"/>
        <v>0</v>
      </c>
      <c r="CG330" s="24">
        <f t="shared" si="140"/>
        <v>0</v>
      </c>
      <c r="CI330" s="24">
        <f t="shared" si="141"/>
        <v>0</v>
      </c>
      <c r="CK330" s="24">
        <f t="shared" si="142"/>
        <v>0</v>
      </c>
      <c r="CM330" s="24">
        <f t="shared" si="143"/>
        <v>0</v>
      </c>
      <c r="CO330" s="24">
        <f t="shared" si="144"/>
        <v>0</v>
      </c>
      <c r="CQ330" s="24">
        <f t="shared" si="145"/>
        <v>0</v>
      </c>
      <c r="CS330" s="24">
        <f t="shared" si="146"/>
        <v>0</v>
      </c>
    </row>
    <row r="331" spans="9:97">
      <c r="I331" s="24">
        <f t="shared" si="126"/>
        <v>0</v>
      </c>
      <c r="J331" s="24">
        <f t="shared" si="124"/>
        <v>0</v>
      </c>
      <c r="M331" s="24"/>
      <c r="N331" s="24"/>
      <c r="O331" s="24"/>
      <c r="P331" s="24"/>
      <c r="Q331" s="24"/>
      <c r="R331" s="24"/>
      <c r="S331" s="24">
        <f t="shared" si="127"/>
        <v>0</v>
      </c>
      <c r="T331" s="24">
        <f t="shared" si="125"/>
        <v>0</v>
      </c>
      <c r="W331" s="24"/>
      <c r="X331" s="24"/>
      <c r="Y331" s="24"/>
      <c r="Z331" s="24"/>
      <c r="AA331" s="24"/>
      <c r="AB331" s="24"/>
      <c r="AC331" s="24">
        <f t="shared" si="128"/>
        <v>0</v>
      </c>
      <c r="AD331" s="24">
        <f t="shared" si="129"/>
        <v>0</v>
      </c>
      <c r="AG331" s="24"/>
      <c r="AH331" s="24"/>
      <c r="AI331" s="24"/>
      <c r="AJ331" s="24"/>
      <c r="AK331" s="24"/>
      <c r="AL331" s="24"/>
      <c r="AM331" s="24">
        <f t="shared" si="130"/>
        <v>0</v>
      </c>
      <c r="AN331" s="24">
        <f t="shared" si="123"/>
        <v>0</v>
      </c>
      <c r="AQ331" s="24"/>
      <c r="AR331" s="24"/>
      <c r="AS331" s="24"/>
      <c r="AT331" s="24"/>
      <c r="AU331" s="24"/>
      <c r="AV331" s="24"/>
      <c r="AW331" s="24">
        <f t="shared" si="131"/>
        <v>0</v>
      </c>
      <c r="AX331" s="24">
        <f t="shared" si="132"/>
        <v>0</v>
      </c>
      <c r="BA331" s="24"/>
      <c r="BB331" s="24"/>
      <c r="BC331" s="24"/>
      <c r="BD331" s="24"/>
      <c r="BE331" s="24"/>
      <c r="BF331" s="24"/>
      <c r="BG331" s="24">
        <f t="shared" si="133"/>
        <v>0</v>
      </c>
      <c r="BH331" s="24">
        <f t="shared" si="134"/>
        <v>0</v>
      </c>
      <c r="BK331" s="24"/>
      <c r="BL331" s="24"/>
      <c r="BM331" s="24"/>
      <c r="BN331" s="24"/>
      <c r="BO331" s="24"/>
      <c r="BP331" s="24"/>
      <c r="BQ331" s="24">
        <f t="shared" si="135"/>
        <v>0</v>
      </c>
      <c r="BR331" s="24">
        <f t="shared" si="136"/>
        <v>0</v>
      </c>
      <c r="BU331" s="24"/>
      <c r="BV331" s="24"/>
      <c r="BW331" s="24"/>
      <c r="BX331" s="24"/>
      <c r="BY331" s="24"/>
      <c r="BZ331" s="24"/>
      <c r="CA331" s="24">
        <f t="shared" si="137"/>
        <v>0</v>
      </c>
      <c r="CB331" s="24">
        <f t="shared" si="138"/>
        <v>0</v>
      </c>
      <c r="CC331" s="24"/>
      <c r="CE331" s="24">
        <f t="shared" si="139"/>
        <v>0</v>
      </c>
      <c r="CG331" s="24">
        <f t="shared" si="140"/>
        <v>0</v>
      </c>
      <c r="CI331" s="24">
        <f t="shared" si="141"/>
        <v>0</v>
      </c>
      <c r="CK331" s="24">
        <f t="shared" si="142"/>
        <v>0</v>
      </c>
      <c r="CM331" s="24">
        <f t="shared" si="143"/>
        <v>0</v>
      </c>
      <c r="CO331" s="24">
        <f t="shared" si="144"/>
        <v>0</v>
      </c>
      <c r="CQ331" s="24">
        <f t="shared" si="145"/>
        <v>0</v>
      </c>
      <c r="CS331" s="24">
        <f t="shared" si="146"/>
        <v>0</v>
      </c>
    </row>
    <row r="332" spans="9:97">
      <c r="I332" s="24">
        <f t="shared" si="126"/>
        <v>0</v>
      </c>
      <c r="J332" s="24">
        <f t="shared" si="124"/>
        <v>0</v>
      </c>
      <c r="M332" s="24"/>
      <c r="N332" s="24"/>
      <c r="O332" s="24"/>
      <c r="P332" s="24"/>
      <c r="Q332" s="24"/>
      <c r="R332" s="24"/>
      <c r="S332" s="24">
        <f t="shared" si="127"/>
        <v>0</v>
      </c>
      <c r="T332" s="24">
        <f t="shared" si="125"/>
        <v>0</v>
      </c>
      <c r="W332" s="24"/>
      <c r="X332" s="24"/>
      <c r="Y332" s="24"/>
      <c r="Z332" s="24"/>
      <c r="AA332" s="24"/>
      <c r="AB332" s="24"/>
      <c r="AC332" s="24">
        <f t="shared" si="128"/>
        <v>0</v>
      </c>
      <c r="AD332" s="24">
        <f t="shared" si="129"/>
        <v>0</v>
      </c>
      <c r="AG332" s="24"/>
      <c r="AH332" s="24"/>
      <c r="AI332" s="24"/>
      <c r="AJ332" s="24"/>
      <c r="AK332" s="24"/>
      <c r="AL332" s="24"/>
      <c r="AM332" s="24">
        <f t="shared" si="130"/>
        <v>0</v>
      </c>
      <c r="AN332" s="24">
        <f t="shared" si="123"/>
        <v>0</v>
      </c>
      <c r="AQ332" s="24"/>
      <c r="AR332" s="24"/>
      <c r="AS332" s="24"/>
      <c r="AT332" s="24"/>
      <c r="AU332" s="24"/>
      <c r="AV332" s="24"/>
      <c r="AW332" s="24">
        <f t="shared" si="131"/>
        <v>0</v>
      </c>
      <c r="AX332" s="24">
        <f t="shared" si="132"/>
        <v>0</v>
      </c>
      <c r="BA332" s="24"/>
      <c r="BB332" s="24"/>
      <c r="BC332" s="24"/>
      <c r="BD332" s="24"/>
      <c r="BE332" s="24"/>
      <c r="BF332" s="24"/>
      <c r="BG332" s="24">
        <f t="shared" si="133"/>
        <v>0</v>
      </c>
      <c r="BH332" s="24">
        <f t="shared" si="134"/>
        <v>0</v>
      </c>
      <c r="BK332" s="24"/>
      <c r="BL332" s="24"/>
      <c r="BM332" s="24"/>
      <c r="BN332" s="24"/>
      <c r="BO332" s="24"/>
      <c r="BP332" s="24"/>
      <c r="BQ332" s="24">
        <f t="shared" si="135"/>
        <v>0</v>
      </c>
      <c r="BR332" s="24">
        <f t="shared" si="136"/>
        <v>0</v>
      </c>
      <c r="BU332" s="24"/>
      <c r="BV332" s="24"/>
      <c r="BW332" s="24"/>
      <c r="BX332" s="24"/>
      <c r="BY332" s="24"/>
      <c r="BZ332" s="24"/>
      <c r="CA332" s="24">
        <f t="shared" si="137"/>
        <v>0</v>
      </c>
      <c r="CB332" s="24">
        <f t="shared" si="138"/>
        <v>0</v>
      </c>
      <c r="CC332" s="24"/>
      <c r="CE332" s="24">
        <f t="shared" si="139"/>
        <v>0</v>
      </c>
      <c r="CG332" s="24">
        <f t="shared" si="140"/>
        <v>0</v>
      </c>
      <c r="CI332" s="24">
        <f t="shared" si="141"/>
        <v>0</v>
      </c>
      <c r="CK332" s="24">
        <f t="shared" si="142"/>
        <v>0</v>
      </c>
      <c r="CM332" s="24">
        <f t="shared" si="143"/>
        <v>0</v>
      </c>
      <c r="CO332" s="24">
        <f t="shared" si="144"/>
        <v>0</v>
      </c>
      <c r="CQ332" s="24">
        <f t="shared" si="145"/>
        <v>0</v>
      </c>
      <c r="CS332" s="24">
        <f t="shared" si="146"/>
        <v>0</v>
      </c>
    </row>
    <row r="333" spans="9:97">
      <c r="I333" s="24">
        <f t="shared" si="126"/>
        <v>0</v>
      </c>
      <c r="J333" s="24">
        <f t="shared" si="124"/>
        <v>0</v>
      </c>
      <c r="M333" s="24"/>
      <c r="N333" s="24"/>
      <c r="O333" s="24"/>
      <c r="P333" s="24"/>
      <c r="Q333" s="24"/>
      <c r="R333" s="24"/>
      <c r="S333" s="24">
        <f t="shared" si="127"/>
        <v>0</v>
      </c>
      <c r="T333" s="24">
        <f t="shared" si="125"/>
        <v>0</v>
      </c>
      <c r="W333" s="24"/>
      <c r="X333" s="24"/>
      <c r="Y333" s="24"/>
      <c r="Z333" s="24"/>
      <c r="AA333" s="24"/>
      <c r="AB333" s="24"/>
      <c r="AC333" s="24">
        <f t="shared" si="128"/>
        <v>0</v>
      </c>
      <c r="AD333" s="24">
        <f t="shared" si="129"/>
        <v>0</v>
      </c>
      <c r="AG333" s="24"/>
      <c r="AH333" s="24"/>
      <c r="AI333" s="24"/>
      <c r="AJ333" s="24"/>
      <c r="AK333" s="24"/>
      <c r="AL333" s="24"/>
      <c r="AM333" s="24">
        <f t="shared" si="130"/>
        <v>0</v>
      </c>
      <c r="AN333" s="24">
        <f t="shared" si="123"/>
        <v>0</v>
      </c>
      <c r="AQ333" s="24"/>
      <c r="AR333" s="24"/>
      <c r="AS333" s="24"/>
      <c r="AT333" s="24"/>
      <c r="AU333" s="24"/>
      <c r="AV333" s="24"/>
      <c r="AW333" s="24">
        <f t="shared" si="131"/>
        <v>0</v>
      </c>
      <c r="AX333" s="24">
        <f t="shared" si="132"/>
        <v>0</v>
      </c>
      <c r="BA333" s="24"/>
      <c r="BB333" s="24"/>
      <c r="BC333" s="24"/>
      <c r="BD333" s="24"/>
      <c r="BE333" s="24"/>
      <c r="BF333" s="24"/>
      <c r="BG333" s="24">
        <f t="shared" si="133"/>
        <v>0</v>
      </c>
      <c r="BH333" s="24">
        <f t="shared" si="134"/>
        <v>0</v>
      </c>
      <c r="BK333" s="24"/>
      <c r="BL333" s="24"/>
      <c r="BM333" s="24"/>
      <c r="BN333" s="24"/>
      <c r="BO333" s="24"/>
      <c r="BP333" s="24"/>
      <c r="BQ333" s="24">
        <f t="shared" si="135"/>
        <v>0</v>
      </c>
      <c r="BR333" s="24">
        <f t="shared" si="136"/>
        <v>0</v>
      </c>
      <c r="BU333" s="24"/>
      <c r="BV333" s="24"/>
      <c r="BW333" s="24"/>
      <c r="BX333" s="24"/>
      <c r="BY333" s="24"/>
      <c r="BZ333" s="24"/>
      <c r="CA333" s="24">
        <f t="shared" si="137"/>
        <v>0</v>
      </c>
      <c r="CB333" s="24">
        <f t="shared" si="138"/>
        <v>0</v>
      </c>
      <c r="CC333" s="24"/>
      <c r="CE333" s="24">
        <f t="shared" si="139"/>
        <v>0</v>
      </c>
      <c r="CG333" s="24">
        <f t="shared" si="140"/>
        <v>0</v>
      </c>
      <c r="CI333" s="24">
        <f t="shared" si="141"/>
        <v>0</v>
      </c>
      <c r="CK333" s="24">
        <f t="shared" si="142"/>
        <v>0</v>
      </c>
      <c r="CM333" s="24">
        <f t="shared" si="143"/>
        <v>0</v>
      </c>
      <c r="CO333" s="24">
        <f t="shared" si="144"/>
        <v>0</v>
      </c>
      <c r="CQ333" s="24">
        <f t="shared" si="145"/>
        <v>0</v>
      </c>
      <c r="CS333" s="24">
        <f t="shared" si="146"/>
        <v>0</v>
      </c>
    </row>
    <row r="334" spans="9:97">
      <c r="I334" s="24">
        <f t="shared" si="126"/>
        <v>0</v>
      </c>
      <c r="J334" s="24">
        <f t="shared" si="124"/>
        <v>0</v>
      </c>
      <c r="M334" s="24"/>
      <c r="N334" s="24"/>
      <c r="O334" s="24"/>
      <c r="P334" s="24"/>
      <c r="Q334" s="24"/>
      <c r="R334" s="24"/>
      <c r="S334" s="24">
        <f t="shared" si="127"/>
        <v>0</v>
      </c>
      <c r="T334" s="24">
        <f t="shared" si="125"/>
        <v>0</v>
      </c>
      <c r="W334" s="24"/>
      <c r="X334" s="24"/>
      <c r="Y334" s="24"/>
      <c r="Z334" s="24"/>
      <c r="AA334" s="24"/>
      <c r="AB334" s="24"/>
      <c r="AC334" s="24">
        <f t="shared" si="128"/>
        <v>0</v>
      </c>
      <c r="AD334" s="24">
        <f t="shared" si="129"/>
        <v>0</v>
      </c>
      <c r="AG334" s="24"/>
      <c r="AH334" s="24"/>
      <c r="AI334" s="24"/>
      <c r="AJ334" s="24"/>
      <c r="AK334" s="24"/>
      <c r="AL334" s="24"/>
      <c r="AM334" s="24">
        <f t="shared" si="130"/>
        <v>0</v>
      </c>
      <c r="AN334" s="24">
        <f t="shared" si="123"/>
        <v>0</v>
      </c>
      <c r="AQ334" s="24"/>
      <c r="AR334" s="24"/>
      <c r="AS334" s="24"/>
      <c r="AT334" s="24"/>
      <c r="AU334" s="24"/>
      <c r="AV334" s="24"/>
      <c r="AW334" s="24">
        <f t="shared" si="131"/>
        <v>0</v>
      </c>
      <c r="AX334" s="24">
        <f t="shared" si="132"/>
        <v>0</v>
      </c>
      <c r="BA334" s="24"/>
      <c r="BB334" s="24"/>
      <c r="BC334" s="24"/>
      <c r="BD334" s="24"/>
      <c r="BE334" s="24"/>
      <c r="BF334" s="24"/>
      <c r="BG334" s="24">
        <f t="shared" si="133"/>
        <v>0</v>
      </c>
      <c r="BH334" s="24">
        <f t="shared" si="134"/>
        <v>0</v>
      </c>
      <c r="BK334" s="24"/>
      <c r="BL334" s="24"/>
      <c r="BM334" s="24"/>
      <c r="BN334" s="24"/>
      <c r="BO334" s="24"/>
      <c r="BP334" s="24"/>
      <c r="BQ334" s="24">
        <f t="shared" si="135"/>
        <v>0</v>
      </c>
      <c r="BR334" s="24">
        <f t="shared" si="136"/>
        <v>0</v>
      </c>
      <c r="BU334" s="24"/>
      <c r="BV334" s="24"/>
      <c r="BW334" s="24"/>
      <c r="BX334" s="24"/>
      <c r="BY334" s="24"/>
      <c r="BZ334" s="24"/>
      <c r="CA334" s="24">
        <f t="shared" si="137"/>
        <v>0</v>
      </c>
      <c r="CB334" s="24">
        <f t="shared" si="138"/>
        <v>0</v>
      </c>
      <c r="CC334" s="24"/>
      <c r="CE334" s="24">
        <f t="shared" si="139"/>
        <v>0</v>
      </c>
      <c r="CG334" s="24">
        <f t="shared" si="140"/>
        <v>0</v>
      </c>
      <c r="CI334" s="24">
        <f t="shared" si="141"/>
        <v>0</v>
      </c>
      <c r="CK334" s="24">
        <f t="shared" si="142"/>
        <v>0</v>
      </c>
      <c r="CM334" s="24">
        <f t="shared" si="143"/>
        <v>0</v>
      </c>
      <c r="CO334" s="24">
        <f t="shared" si="144"/>
        <v>0</v>
      </c>
      <c r="CQ334" s="24">
        <f t="shared" si="145"/>
        <v>0</v>
      </c>
      <c r="CS334" s="24">
        <f t="shared" si="146"/>
        <v>0</v>
      </c>
    </row>
    <row r="335" spans="9:97">
      <c r="I335" s="24">
        <f t="shared" si="126"/>
        <v>0</v>
      </c>
      <c r="J335" s="24">
        <f t="shared" si="124"/>
        <v>0</v>
      </c>
      <c r="M335" s="24"/>
      <c r="N335" s="24"/>
      <c r="O335" s="24"/>
      <c r="P335" s="24"/>
      <c r="Q335" s="24"/>
      <c r="R335" s="24"/>
      <c r="S335" s="24">
        <f t="shared" si="127"/>
        <v>0</v>
      </c>
      <c r="T335" s="24">
        <f t="shared" si="125"/>
        <v>0</v>
      </c>
      <c r="W335" s="24"/>
      <c r="X335" s="24"/>
      <c r="Y335" s="24"/>
      <c r="Z335" s="24"/>
      <c r="AA335" s="24"/>
      <c r="AB335" s="24"/>
      <c r="AC335" s="24">
        <f t="shared" si="128"/>
        <v>0</v>
      </c>
      <c r="AD335" s="24">
        <f t="shared" si="129"/>
        <v>0</v>
      </c>
      <c r="AG335" s="24"/>
      <c r="AH335" s="24"/>
      <c r="AI335" s="24"/>
      <c r="AJ335" s="24"/>
      <c r="AK335" s="24"/>
      <c r="AL335" s="24"/>
      <c r="AM335" s="24">
        <f t="shared" si="130"/>
        <v>0</v>
      </c>
      <c r="AN335" s="24">
        <f t="shared" si="123"/>
        <v>0</v>
      </c>
      <c r="AQ335" s="24"/>
      <c r="AR335" s="24"/>
      <c r="AS335" s="24"/>
      <c r="AT335" s="24"/>
      <c r="AU335" s="24"/>
      <c r="AV335" s="24"/>
      <c r="AW335" s="24">
        <f t="shared" si="131"/>
        <v>0</v>
      </c>
      <c r="AX335" s="24">
        <f t="shared" si="132"/>
        <v>0</v>
      </c>
      <c r="BA335" s="24"/>
      <c r="BB335" s="24"/>
      <c r="BC335" s="24"/>
      <c r="BD335" s="24"/>
      <c r="BE335" s="24"/>
      <c r="BF335" s="24"/>
      <c r="BG335" s="24">
        <f t="shared" si="133"/>
        <v>0</v>
      </c>
      <c r="BH335" s="24">
        <f t="shared" si="134"/>
        <v>0</v>
      </c>
      <c r="BK335" s="24"/>
      <c r="BL335" s="24"/>
      <c r="BM335" s="24"/>
      <c r="BN335" s="24"/>
      <c r="BO335" s="24"/>
      <c r="BP335" s="24"/>
      <c r="BQ335" s="24">
        <f t="shared" si="135"/>
        <v>0</v>
      </c>
      <c r="BR335" s="24">
        <f t="shared" si="136"/>
        <v>0</v>
      </c>
      <c r="BU335" s="24"/>
      <c r="BV335" s="24"/>
      <c r="BW335" s="24"/>
      <c r="BX335" s="24"/>
      <c r="BY335" s="24"/>
      <c r="BZ335" s="24"/>
      <c r="CA335" s="24">
        <f t="shared" si="137"/>
        <v>0</v>
      </c>
      <c r="CB335" s="24">
        <f t="shared" si="138"/>
        <v>0</v>
      </c>
      <c r="CC335" s="24"/>
      <c r="CE335" s="24">
        <f t="shared" si="139"/>
        <v>0</v>
      </c>
      <c r="CG335" s="24">
        <f t="shared" si="140"/>
        <v>0</v>
      </c>
      <c r="CI335" s="24">
        <f t="shared" si="141"/>
        <v>0</v>
      </c>
      <c r="CK335" s="24">
        <f t="shared" si="142"/>
        <v>0</v>
      </c>
      <c r="CM335" s="24">
        <f t="shared" si="143"/>
        <v>0</v>
      </c>
      <c r="CO335" s="24">
        <f t="shared" si="144"/>
        <v>0</v>
      </c>
      <c r="CQ335" s="24">
        <f t="shared" si="145"/>
        <v>0</v>
      </c>
      <c r="CS335" s="24">
        <f t="shared" si="146"/>
        <v>0</v>
      </c>
    </row>
    <row r="336" spans="9:97">
      <c r="I336" s="24">
        <f t="shared" si="126"/>
        <v>0</v>
      </c>
      <c r="J336" s="24">
        <f t="shared" si="124"/>
        <v>0</v>
      </c>
      <c r="M336" s="24"/>
      <c r="N336" s="24"/>
      <c r="O336" s="24"/>
      <c r="P336" s="24"/>
      <c r="Q336" s="24"/>
      <c r="R336" s="24"/>
      <c r="S336" s="24">
        <f t="shared" si="127"/>
        <v>0</v>
      </c>
      <c r="T336" s="24">
        <f t="shared" si="125"/>
        <v>0</v>
      </c>
      <c r="W336" s="24"/>
      <c r="X336" s="24"/>
      <c r="Y336" s="24"/>
      <c r="Z336" s="24"/>
      <c r="AA336" s="24"/>
      <c r="AB336" s="24"/>
      <c r="AC336" s="24">
        <f t="shared" si="128"/>
        <v>0</v>
      </c>
      <c r="AD336" s="24">
        <f t="shared" si="129"/>
        <v>0</v>
      </c>
      <c r="AG336" s="24"/>
      <c r="AH336" s="24"/>
      <c r="AI336" s="24"/>
      <c r="AJ336" s="24"/>
      <c r="AK336" s="24"/>
      <c r="AL336" s="24"/>
      <c r="AM336" s="24">
        <f t="shared" si="130"/>
        <v>0</v>
      </c>
      <c r="AN336" s="24">
        <f t="shared" si="123"/>
        <v>0</v>
      </c>
      <c r="AQ336" s="24"/>
      <c r="AR336" s="24"/>
      <c r="AS336" s="24"/>
      <c r="AT336" s="24"/>
      <c r="AU336" s="24"/>
      <c r="AV336" s="24"/>
      <c r="AW336" s="24">
        <f t="shared" si="131"/>
        <v>0</v>
      </c>
      <c r="AX336" s="24">
        <f t="shared" si="132"/>
        <v>0</v>
      </c>
      <c r="BA336" s="24"/>
      <c r="BB336" s="24"/>
      <c r="BC336" s="24"/>
      <c r="BD336" s="24"/>
      <c r="BE336" s="24"/>
      <c r="BF336" s="24"/>
      <c r="BG336" s="24">
        <f t="shared" si="133"/>
        <v>0</v>
      </c>
      <c r="BH336" s="24">
        <f t="shared" si="134"/>
        <v>0</v>
      </c>
      <c r="BK336" s="24"/>
      <c r="BL336" s="24"/>
      <c r="BM336" s="24"/>
      <c r="BN336" s="24"/>
      <c r="BO336" s="24"/>
      <c r="BP336" s="24"/>
      <c r="BQ336" s="24">
        <f t="shared" si="135"/>
        <v>0</v>
      </c>
      <c r="BR336" s="24">
        <f t="shared" si="136"/>
        <v>0</v>
      </c>
      <c r="BU336" s="24"/>
      <c r="BV336" s="24"/>
      <c r="BW336" s="24"/>
      <c r="BX336" s="24"/>
      <c r="BY336" s="24"/>
      <c r="BZ336" s="24"/>
      <c r="CA336" s="24">
        <f t="shared" si="137"/>
        <v>0</v>
      </c>
      <c r="CB336" s="24">
        <f t="shared" si="138"/>
        <v>0</v>
      </c>
      <c r="CC336" s="24"/>
      <c r="CE336" s="24">
        <f t="shared" si="139"/>
        <v>0</v>
      </c>
      <c r="CG336" s="24">
        <f t="shared" si="140"/>
        <v>0</v>
      </c>
      <c r="CI336" s="24">
        <f t="shared" si="141"/>
        <v>0</v>
      </c>
      <c r="CK336" s="24">
        <f t="shared" si="142"/>
        <v>0</v>
      </c>
      <c r="CM336" s="24">
        <f t="shared" si="143"/>
        <v>0</v>
      </c>
      <c r="CO336" s="24">
        <f t="shared" si="144"/>
        <v>0</v>
      </c>
      <c r="CQ336" s="24">
        <f t="shared" si="145"/>
        <v>0</v>
      </c>
      <c r="CS336" s="24">
        <f t="shared" si="146"/>
        <v>0</v>
      </c>
    </row>
    <row r="337" spans="9:97">
      <c r="I337" s="24">
        <f t="shared" si="126"/>
        <v>0</v>
      </c>
      <c r="J337" s="24">
        <f t="shared" si="124"/>
        <v>0</v>
      </c>
      <c r="M337" s="24"/>
      <c r="N337" s="24"/>
      <c r="O337" s="24"/>
      <c r="P337" s="24"/>
      <c r="Q337" s="24"/>
      <c r="R337" s="24"/>
      <c r="S337" s="24">
        <f t="shared" si="127"/>
        <v>0</v>
      </c>
      <c r="T337" s="24">
        <f t="shared" si="125"/>
        <v>0</v>
      </c>
      <c r="W337" s="24"/>
      <c r="X337" s="24"/>
      <c r="Y337" s="24"/>
      <c r="Z337" s="24"/>
      <c r="AA337" s="24"/>
      <c r="AB337" s="24"/>
      <c r="AC337" s="24">
        <f t="shared" si="128"/>
        <v>0</v>
      </c>
      <c r="AD337" s="24">
        <f t="shared" si="129"/>
        <v>0</v>
      </c>
      <c r="AG337" s="24"/>
      <c r="AH337" s="24"/>
      <c r="AI337" s="24"/>
      <c r="AJ337" s="24"/>
      <c r="AK337" s="24"/>
      <c r="AL337" s="24"/>
      <c r="AM337" s="24">
        <f t="shared" si="130"/>
        <v>0</v>
      </c>
      <c r="AN337" s="24">
        <f t="shared" si="123"/>
        <v>0</v>
      </c>
      <c r="AQ337" s="24"/>
      <c r="AR337" s="24"/>
      <c r="AS337" s="24"/>
      <c r="AT337" s="24"/>
      <c r="AU337" s="24"/>
      <c r="AV337" s="24"/>
      <c r="AW337" s="24">
        <f t="shared" si="131"/>
        <v>0</v>
      </c>
      <c r="AX337" s="24">
        <f t="shared" si="132"/>
        <v>0</v>
      </c>
      <c r="BA337" s="24"/>
      <c r="BB337" s="24"/>
      <c r="BC337" s="24"/>
      <c r="BD337" s="24"/>
      <c r="BE337" s="24"/>
      <c r="BF337" s="24"/>
      <c r="BG337" s="24">
        <f t="shared" si="133"/>
        <v>0</v>
      </c>
      <c r="BH337" s="24">
        <f t="shared" si="134"/>
        <v>0</v>
      </c>
      <c r="BK337" s="24"/>
      <c r="BL337" s="24"/>
      <c r="BM337" s="24"/>
      <c r="BN337" s="24"/>
      <c r="BO337" s="24"/>
      <c r="BP337" s="24"/>
      <c r="BQ337" s="24">
        <f t="shared" si="135"/>
        <v>0</v>
      </c>
      <c r="BR337" s="24">
        <f t="shared" si="136"/>
        <v>0</v>
      </c>
      <c r="BU337" s="24"/>
      <c r="BV337" s="24"/>
      <c r="BW337" s="24"/>
      <c r="BX337" s="24"/>
      <c r="BY337" s="24"/>
      <c r="BZ337" s="24"/>
      <c r="CA337" s="24">
        <f t="shared" si="137"/>
        <v>0</v>
      </c>
      <c r="CB337" s="24">
        <f t="shared" si="138"/>
        <v>0</v>
      </c>
      <c r="CC337" s="24"/>
      <c r="CE337" s="24">
        <f t="shared" si="139"/>
        <v>0</v>
      </c>
      <c r="CG337" s="24">
        <f t="shared" si="140"/>
        <v>0</v>
      </c>
      <c r="CI337" s="24">
        <f t="shared" si="141"/>
        <v>0</v>
      </c>
      <c r="CK337" s="24">
        <f t="shared" si="142"/>
        <v>0</v>
      </c>
      <c r="CM337" s="24">
        <f t="shared" si="143"/>
        <v>0</v>
      </c>
      <c r="CO337" s="24">
        <f t="shared" si="144"/>
        <v>0</v>
      </c>
      <c r="CQ337" s="24">
        <f t="shared" si="145"/>
        <v>0</v>
      </c>
      <c r="CS337" s="24">
        <f t="shared" si="146"/>
        <v>0</v>
      </c>
    </row>
    <row r="338" spans="9:97">
      <c r="I338" s="24">
        <f t="shared" si="126"/>
        <v>0</v>
      </c>
      <c r="J338" s="24">
        <f t="shared" si="124"/>
        <v>0</v>
      </c>
      <c r="M338" s="24"/>
      <c r="N338" s="24"/>
      <c r="O338" s="24"/>
      <c r="P338" s="24"/>
      <c r="Q338" s="24"/>
      <c r="R338" s="24"/>
      <c r="S338" s="24">
        <f t="shared" si="127"/>
        <v>0</v>
      </c>
      <c r="T338" s="24">
        <f t="shared" si="125"/>
        <v>0</v>
      </c>
      <c r="W338" s="24"/>
      <c r="X338" s="24"/>
      <c r="Y338" s="24"/>
      <c r="Z338" s="24"/>
      <c r="AA338" s="24"/>
      <c r="AB338" s="24"/>
      <c r="AC338" s="24">
        <f t="shared" si="128"/>
        <v>0</v>
      </c>
      <c r="AD338" s="24">
        <f t="shared" si="129"/>
        <v>0</v>
      </c>
      <c r="AG338" s="24"/>
      <c r="AH338" s="24"/>
      <c r="AI338" s="24"/>
      <c r="AJ338" s="24"/>
      <c r="AK338" s="24"/>
      <c r="AL338" s="24"/>
      <c r="AM338" s="24">
        <f t="shared" si="130"/>
        <v>0</v>
      </c>
      <c r="AN338" s="24">
        <f t="shared" si="123"/>
        <v>0</v>
      </c>
      <c r="AQ338" s="24"/>
      <c r="AR338" s="24"/>
      <c r="AS338" s="24"/>
      <c r="AT338" s="24"/>
      <c r="AU338" s="24"/>
      <c r="AV338" s="24"/>
      <c r="AW338" s="24">
        <f t="shared" si="131"/>
        <v>0</v>
      </c>
      <c r="AX338" s="24">
        <f t="shared" si="132"/>
        <v>0</v>
      </c>
      <c r="BA338" s="24"/>
      <c r="BB338" s="24"/>
      <c r="BC338" s="24"/>
      <c r="BD338" s="24"/>
      <c r="BE338" s="24"/>
      <c r="BF338" s="24"/>
      <c r="BG338" s="24">
        <f t="shared" si="133"/>
        <v>0</v>
      </c>
      <c r="BH338" s="24">
        <f t="shared" si="134"/>
        <v>0</v>
      </c>
      <c r="BK338" s="24"/>
      <c r="BL338" s="24"/>
      <c r="BM338" s="24"/>
      <c r="BN338" s="24"/>
      <c r="BO338" s="24"/>
      <c r="BP338" s="24"/>
      <c r="BQ338" s="24">
        <f t="shared" si="135"/>
        <v>0</v>
      </c>
      <c r="BR338" s="24">
        <f t="shared" si="136"/>
        <v>0</v>
      </c>
      <c r="BU338" s="24"/>
      <c r="BV338" s="24"/>
      <c r="BW338" s="24"/>
      <c r="BX338" s="24"/>
      <c r="BY338" s="24"/>
      <c r="BZ338" s="24"/>
      <c r="CA338" s="24">
        <f t="shared" si="137"/>
        <v>0</v>
      </c>
      <c r="CB338" s="24">
        <f t="shared" si="138"/>
        <v>0</v>
      </c>
      <c r="CC338" s="24"/>
      <c r="CE338" s="24">
        <f t="shared" si="139"/>
        <v>0</v>
      </c>
      <c r="CG338" s="24">
        <f t="shared" si="140"/>
        <v>0</v>
      </c>
      <c r="CI338" s="24">
        <f t="shared" si="141"/>
        <v>0</v>
      </c>
      <c r="CK338" s="24">
        <f t="shared" si="142"/>
        <v>0</v>
      </c>
      <c r="CM338" s="24">
        <f t="shared" si="143"/>
        <v>0</v>
      </c>
      <c r="CO338" s="24">
        <f t="shared" si="144"/>
        <v>0</v>
      </c>
      <c r="CQ338" s="24">
        <f t="shared" si="145"/>
        <v>0</v>
      </c>
      <c r="CS338" s="24">
        <f t="shared" si="146"/>
        <v>0</v>
      </c>
    </row>
    <row r="339" spans="9:97">
      <c r="I339" s="24">
        <f t="shared" si="126"/>
        <v>0</v>
      </c>
      <c r="J339" s="24">
        <f t="shared" si="124"/>
        <v>0</v>
      </c>
      <c r="M339" s="24"/>
      <c r="N339" s="24"/>
      <c r="O339" s="24"/>
      <c r="P339" s="24"/>
      <c r="Q339" s="24"/>
      <c r="R339" s="24"/>
      <c r="S339" s="24">
        <f t="shared" si="127"/>
        <v>0</v>
      </c>
      <c r="T339" s="24">
        <f t="shared" si="125"/>
        <v>0</v>
      </c>
      <c r="W339" s="24"/>
      <c r="X339" s="24"/>
      <c r="Y339" s="24"/>
      <c r="Z339" s="24"/>
      <c r="AA339" s="24"/>
      <c r="AB339" s="24"/>
      <c r="AC339" s="24">
        <f t="shared" si="128"/>
        <v>0</v>
      </c>
      <c r="AD339" s="24">
        <f t="shared" si="129"/>
        <v>0</v>
      </c>
      <c r="AG339" s="24"/>
      <c r="AH339" s="24"/>
      <c r="AI339" s="24"/>
      <c r="AJ339" s="24"/>
      <c r="AK339" s="24"/>
      <c r="AL339" s="24"/>
      <c r="AM339" s="24">
        <f t="shared" si="130"/>
        <v>0</v>
      </c>
      <c r="AN339" s="24">
        <f t="shared" si="123"/>
        <v>0</v>
      </c>
      <c r="AQ339" s="24"/>
      <c r="AR339" s="24"/>
      <c r="AS339" s="24"/>
      <c r="AT339" s="24"/>
      <c r="AU339" s="24"/>
      <c r="AV339" s="24"/>
      <c r="AW339" s="24">
        <f t="shared" si="131"/>
        <v>0</v>
      </c>
      <c r="AX339" s="24">
        <f t="shared" si="132"/>
        <v>0</v>
      </c>
      <c r="BA339" s="24"/>
      <c r="BB339" s="24"/>
      <c r="BC339" s="24"/>
      <c r="BD339" s="24"/>
      <c r="BE339" s="24"/>
      <c r="BF339" s="24"/>
      <c r="BG339" s="24">
        <f t="shared" si="133"/>
        <v>0</v>
      </c>
      <c r="BH339" s="24">
        <f t="shared" si="134"/>
        <v>0</v>
      </c>
      <c r="BK339" s="24"/>
      <c r="BL339" s="24"/>
      <c r="BM339" s="24"/>
      <c r="BN339" s="24"/>
      <c r="BO339" s="24"/>
      <c r="BP339" s="24"/>
      <c r="BQ339" s="24">
        <f t="shared" si="135"/>
        <v>0</v>
      </c>
      <c r="BR339" s="24">
        <f t="shared" si="136"/>
        <v>0</v>
      </c>
      <c r="BU339" s="24"/>
      <c r="BV339" s="24"/>
      <c r="BW339" s="24"/>
      <c r="BX339" s="24"/>
      <c r="BY339" s="24"/>
      <c r="BZ339" s="24"/>
      <c r="CA339" s="24">
        <f t="shared" si="137"/>
        <v>0</v>
      </c>
      <c r="CB339" s="24">
        <f t="shared" si="138"/>
        <v>0</v>
      </c>
      <c r="CC339" s="24"/>
      <c r="CE339" s="24">
        <f t="shared" si="139"/>
        <v>0</v>
      </c>
      <c r="CG339" s="24">
        <f t="shared" si="140"/>
        <v>0</v>
      </c>
      <c r="CI339" s="24">
        <f t="shared" si="141"/>
        <v>0</v>
      </c>
      <c r="CK339" s="24">
        <f t="shared" si="142"/>
        <v>0</v>
      </c>
      <c r="CM339" s="24">
        <f t="shared" si="143"/>
        <v>0</v>
      </c>
      <c r="CO339" s="24">
        <f t="shared" si="144"/>
        <v>0</v>
      </c>
      <c r="CQ339" s="24">
        <f t="shared" si="145"/>
        <v>0</v>
      </c>
      <c r="CS339" s="24">
        <f t="shared" si="146"/>
        <v>0</v>
      </c>
    </row>
    <row r="340" spans="9:97">
      <c r="I340" s="24">
        <f t="shared" si="126"/>
        <v>0</v>
      </c>
      <c r="J340" s="24">
        <f t="shared" si="124"/>
        <v>0</v>
      </c>
      <c r="M340" s="24"/>
      <c r="N340" s="24"/>
      <c r="O340" s="24"/>
      <c r="P340" s="24"/>
      <c r="Q340" s="24"/>
      <c r="R340" s="24"/>
      <c r="S340" s="24">
        <f t="shared" si="127"/>
        <v>0</v>
      </c>
      <c r="T340" s="24">
        <f t="shared" si="125"/>
        <v>0</v>
      </c>
      <c r="W340" s="24"/>
      <c r="X340" s="24"/>
      <c r="Y340" s="24"/>
      <c r="Z340" s="24"/>
      <c r="AA340" s="24"/>
      <c r="AB340" s="24"/>
      <c r="AC340" s="24">
        <f t="shared" si="128"/>
        <v>0</v>
      </c>
      <c r="AD340" s="24">
        <f t="shared" si="129"/>
        <v>0</v>
      </c>
      <c r="AG340" s="24"/>
      <c r="AH340" s="24"/>
      <c r="AI340" s="24"/>
      <c r="AJ340" s="24"/>
      <c r="AK340" s="24"/>
      <c r="AL340" s="24"/>
      <c r="AM340" s="24">
        <f t="shared" si="130"/>
        <v>0</v>
      </c>
      <c r="AN340" s="24">
        <f t="shared" si="123"/>
        <v>0</v>
      </c>
      <c r="AQ340" s="24"/>
      <c r="AR340" s="24"/>
      <c r="AS340" s="24"/>
      <c r="AT340" s="24"/>
      <c r="AU340" s="24"/>
      <c r="AV340" s="24"/>
      <c r="AW340" s="24">
        <f t="shared" si="131"/>
        <v>0</v>
      </c>
      <c r="AX340" s="24">
        <f t="shared" si="132"/>
        <v>0</v>
      </c>
      <c r="BA340" s="24"/>
      <c r="BB340" s="24"/>
      <c r="BC340" s="24"/>
      <c r="BD340" s="24"/>
      <c r="BE340" s="24"/>
      <c r="BF340" s="24"/>
      <c r="BG340" s="24">
        <f t="shared" si="133"/>
        <v>0</v>
      </c>
      <c r="BH340" s="24">
        <f t="shared" si="134"/>
        <v>0</v>
      </c>
      <c r="BK340" s="24"/>
      <c r="BL340" s="24"/>
      <c r="BM340" s="24"/>
      <c r="BN340" s="24"/>
      <c r="BO340" s="24"/>
      <c r="BP340" s="24"/>
      <c r="BQ340" s="24">
        <f t="shared" si="135"/>
        <v>0</v>
      </c>
      <c r="BR340" s="24">
        <f t="shared" si="136"/>
        <v>0</v>
      </c>
      <c r="BU340" s="24"/>
      <c r="BV340" s="24"/>
      <c r="BW340" s="24"/>
      <c r="BX340" s="24"/>
      <c r="BY340" s="24"/>
      <c r="BZ340" s="24"/>
      <c r="CA340" s="24">
        <f t="shared" si="137"/>
        <v>0</v>
      </c>
      <c r="CB340" s="24">
        <f t="shared" si="138"/>
        <v>0</v>
      </c>
      <c r="CC340" s="24"/>
      <c r="CE340" s="24">
        <f t="shared" si="139"/>
        <v>0</v>
      </c>
      <c r="CG340" s="24">
        <f t="shared" si="140"/>
        <v>0</v>
      </c>
      <c r="CI340" s="24">
        <f t="shared" si="141"/>
        <v>0</v>
      </c>
      <c r="CK340" s="24">
        <f t="shared" si="142"/>
        <v>0</v>
      </c>
      <c r="CM340" s="24">
        <f t="shared" si="143"/>
        <v>0</v>
      </c>
      <c r="CO340" s="24">
        <f t="shared" si="144"/>
        <v>0</v>
      </c>
      <c r="CQ340" s="24">
        <f t="shared" si="145"/>
        <v>0</v>
      </c>
      <c r="CS340" s="24">
        <f t="shared" si="146"/>
        <v>0</v>
      </c>
    </row>
    <row r="341" spans="9:97">
      <c r="I341" s="24">
        <f t="shared" si="126"/>
        <v>0</v>
      </c>
      <c r="J341" s="24">
        <f t="shared" si="124"/>
        <v>0</v>
      </c>
      <c r="M341" s="24"/>
      <c r="N341" s="24"/>
      <c r="O341" s="24"/>
      <c r="P341" s="24"/>
      <c r="Q341" s="24"/>
      <c r="R341" s="24"/>
      <c r="S341" s="24">
        <f t="shared" si="127"/>
        <v>0</v>
      </c>
      <c r="T341" s="24">
        <f t="shared" si="125"/>
        <v>0</v>
      </c>
      <c r="W341" s="24"/>
      <c r="X341" s="24"/>
      <c r="Y341" s="24"/>
      <c r="Z341" s="24"/>
      <c r="AA341" s="24"/>
      <c r="AB341" s="24"/>
      <c r="AC341" s="24">
        <f t="shared" si="128"/>
        <v>0</v>
      </c>
      <c r="AD341" s="24">
        <f t="shared" si="129"/>
        <v>0</v>
      </c>
      <c r="AG341" s="24"/>
      <c r="AH341" s="24"/>
      <c r="AI341" s="24"/>
      <c r="AJ341" s="24"/>
      <c r="AK341" s="24"/>
      <c r="AL341" s="24"/>
      <c r="AM341" s="24">
        <f t="shared" si="130"/>
        <v>0</v>
      </c>
      <c r="AN341" s="24">
        <f t="shared" si="123"/>
        <v>0</v>
      </c>
      <c r="AQ341" s="24"/>
      <c r="AR341" s="24"/>
      <c r="AS341" s="24"/>
      <c r="AT341" s="24"/>
      <c r="AU341" s="24"/>
      <c r="AV341" s="24"/>
      <c r="AW341" s="24">
        <f t="shared" si="131"/>
        <v>0</v>
      </c>
      <c r="AX341" s="24">
        <f t="shared" si="132"/>
        <v>0</v>
      </c>
      <c r="BA341" s="24"/>
      <c r="BB341" s="24"/>
      <c r="BC341" s="24"/>
      <c r="BD341" s="24"/>
      <c r="BE341" s="24"/>
      <c r="BF341" s="24"/>
      <c r="BG341" s="24">
        <f t="shared" si="133"/>
        <v>0</v>
      </c>
      <c r="BH341" s="24">
        <f t="shared" si="134"/>
        <v>0</v>
      </c>
      <c r="BK341" s="24"/>
      <c r="BL341" s="24"/>
      <c r="BM341" s="24"/>
      <c r="BN341" s="24"/>
      <c r="BO341" s="24"/>
      <c r="BP341" s="24"/>
      <c r="BQ341" s="24">
        <f t="shared" si="135"/>
        <v>0</v>
      </c>
      <c r="BR341" s="24">
        <f t="shared" si="136"/>
        <v>0</v>
      </c>
      <c r="BU341" s="24"/>
      <c r="BV341" s="24"/>
      <c r="BW341" s="24"/>
      <c r="BX341" s="24"/>
      <c r="BY341" s="24"/>
      <c r="BZ341" s="24"/>
      <c r="CA341" s="24">
        <f t="shared" si="137"/>
        <v>0</v>
      </c>
      <c r="CB341" s="24">
        <f t="shared" si="138"/>
        <v>0</v>
      </c>
      <c r="CC341" s="24"/>
      <c r="CE341" s="24">
        <f t="shared" si="139"/>
        <v>0</v>
      </c>
      <c r="CG341" s="24">
        <f t="shared" si="140"/>
        <v>0</v>
      </c>
      <c r="CI341" s="24">
        <f t="shared" si="141"/>
        <v>0</v>
      </c>
      <c r="CK341" s="24">
        <f t="shared" si="142"/>
        <v>0</v>
      </c>
      <c r="CM341" s="24">
        <f t="shared" si="143"/>
        <v>0</v>
      </c>
      <c r="CO341" s="24">
        <f t="shared" si="144"/>
        <v>0</v>
      </c>
      <c r="CQ341" s="24">
        <f t="shared" si="145"/>
        <v>0</v>
      </c>
      <c r="CS341" s="24">
        <f t="shared" si="146"/>
        <v>0</v>
      </c>
    </row>
    <row r="342" spans="9:97">
      <c r="I342" s="24">
        <f t="shared" si="126"/>
        <v>0</v>
      </c>
      <c r="J342" s="24">
        <f t="shared" si="124"/>
        <v>0</v>
      </c>
      <c r="M342" s="24"/>
      <c r="N342" s="24"/>
      <c r="O342" s="24"/>
      <c r="P342" s="24"/>
      <c r="Q342" s="24"/>
      <c r="R342" s="24"/>
      <c r="S342" s="24">
        <f t="shared" si="127"/>
        <v>0</v>
      </c>
      <c r="T342" s="24">
        <f t="shared" si="125"/>
        <v>0</v>
      </c>
      <c r="W342" s="24"/>
      <c r="X342" s="24"/>
      <c r="Y342" s="24"/>
      <c r="Z342" s="24"/>
      <c r="AA342" s="24"/>
      <c r="AB342" s="24"/>
      <c r="AC342" s="24">
        <f t="shared" si="128"/>
        <v>0</v>
      </c>
      <c r="AD342" s="24">
        <f t="shared" si="129"/>
        <v>0</v>
      </c>
      <c r="AG342" s="24"/>
      <c r="AH342" s="24"/>
      <c r="AI342" s="24"/>
      <c r="AJ342" s="24"/>
      <c r="AK342" s="24"/>
      <c r="AL342" s="24"/>
      <c r="AM342" s="24">
        <f t="shared" si="130"/>
        <v>0</v>
      </c>
      <c r="AN342" s="24">
        <f t="shared" si="123"/>
        <v>0</v>
      </c>
      <c r="AQ342" s="24"/>
      <c r="AR342" s="24"/>
      <c r="AS342" s="24"/>
      <c r="AT342" s="24"/>
      <c r="AU342" s="24"/>
      <c r="AV342" s="24"/>
      <c r="AW342" s="24">
        <f t="shared" si="131"/>
        <v>0</v>
      </c>
      <c r="AX342" s="24">
        <f t="shared" si="132"/>
        <v>0</v>
      </c>
      <c r="BA342" s="24"/>
      <c r="BB342" s="24"/>
      <c r="BC342" s="24"/>
      <c r="BD342" s="24"/>
      <c r="BE342" s="24"/>
      <c r="BF342" s="24"/>
      <c r="BG342" s="24">
        <f t="shared" si="133"/>
        <v>0</v>
      </c>
      <c r="BH342" s="24">
        <f t="shared" si="134"/>
        <v>0</v>
      </c>
      <c r="BK342" s="24"/>
      <c r="BL342" s="24"/>
      <c r="BM342" s="24"/>
      <c r="BN342" s="24"/>
      <c r="BO342" s="24"/>
      <c r="BP342" s="24"/>
      <c r="BQ342" s="24">
        <f t="shared" si="135"/>
        <v>0</v>
      </c>
      <c r="BR342" s="24">
        <f t="shared" si="136"/>
        <v>0</v>
      </c>
      <c r="BU342" s="24"/>
      <c r="BV342" s="24"/>
      <c r="BW342" s="24"/>
      <c r="BX342" s="24"/>
      <c r="BY342" s="24"/>
      <c r="BZ342" s="24"/>
      <c r="CA342" s="24">
        <f t="shared" si="137"/>
        <v>0</v>
      </c>
      <c r="CB342" s="24">
        <f t="shared" si="138"/>
        <v>0</v>
      </c>
      <c r="CC342" s="24"/>
      <c r="CE342" s="24">
        <f t="shared" si="139"/>
        <v>0</v>
      </c>
      <c r="CG342" s="24">
        <f t="shared" si="140"/>
        <v>0</v>
      </c>
      <c r="CI342" s="24">
        <f t="shared" si="141"/>
        <v>0</v>
      </c>
      <c r="CK342" s="24">
        <f t="shared" si="142"/>
        <v>0</v>
      </c>
      <c r="CM342" s="24">
        <f t="shared" si="143"/>
        <v>0</v>
      </c>
      <c r="CO342" s="24">
        <f t="shared" si="144"/>
        <v>0</v>
      </c>
      <c r="CQ342" s="24">
        <f t="shared" si="145"/>
        <v>0</v>
      </c>
      <c r="CS342" s="24">
        <f t="shared" si="146"/>
        <v>0</v>
      </c>
    </row>
    <row r="343" spans="9:97">
      <c r="I343" s="24">
        <f t="shared" si="126"/>
        <v>0</v>
      </c>
      <c r="J343" s="24">
        <f t="shared" si="124"/>
        <v>0</v>
      </c>
      <c r="M343" s="24"/>
      <c r="N343" s="24"/>
      <c r="O343" s="24"/>
      <c r="P343" s="24"/>
      <c r="Q343" s="24"/>
      <c r="R343" s="24"/>
      <c r="S343" s="24">
        <f t="shared" si="127"/>
        <v>0</v>
      </c>
      <c r="T343" s="24">
        <f t="shared" si="125"/>
        <v>0</v>
      </c>
      <c r="W343" s="24"/>
      <c r="X343" s="24"/>
      <c r="Y343" s="24"/>
      <c r="Z343" s="24"/>
      <c r="AA343" s="24"/>
      <c r="AB343" s="24"/>
      <c r="AC343" s="24">
        <f t="shared" si="128"/>
        <v>0</v>
      </c>
      <c r="AD343" s="24">
        <f t="shared" si="129"/>
        <v>0</v>
      </c>
      <c r="AG343" s="24"/>
      <c r="AH343" s="24"/>
      <c r="AI343" s="24"/>
      <c r="AJ343" s="24"/>
      <c r="AK343" s="24"/>
      <c r="AL343" s="24"/>
      <c r="AM343" s="24">
        <f t="shared" si="130"/>
        <v>0</v>
      </c>
      <c r="AN343" s="24">
        <f t="shared" si="123"/>
        <v>0</v>
      </c>
      <c r="AQ343" s="24"/>
      <c r="AR343" s="24"/>
      <c r="AS343" s="24"/>
      <c r="AT343" s="24"/>
      <c r="AU343" s="24"/>
      <c r="AV343" s="24"/>
      <c r="AW343" s="24">
        <f t="shared" si="131"/>
        <v>0</v>
      </c>
      <c r="AX343" s="24">
        <f t="shared" si="132"/>
        <v>0</v>
      </c>
      <c r="BA343" s="24"/>
      <c r="BB343" s="24"/>
      <c r="BC343" s="24"/>
      <c r="BD343" s="24"/>
      <c r="BE343" s="24"/>
      <c r="BF343" s="24"/>
      <c r="BG343" s="24">
        <f t="shared" si="133"/>
        <v>0</v>
      </c>
      <c r="BH343" s="24">
        <f t="shared" si="134"/>
        <v>0</v>
      </c>
      <c r="BK343" s="24"/>
      <c r="BL343" s="24"/>
      <c r="BM343" s="24"/>
      <c r="BN343" s="24"/>
      <c r="BO343" s="24"/>
      <c r="BP343" s="24"/>
      <c r="BQ343" s="24">
        <f t="shared" si="135"/>
        <v>0</v>
      </c>
      <c r="BR343" s="24">
        <f t="shared" si="136"/>
        <v>0</v>
      </c>
      <c r="BU343" s="24"/>
      <c r="BV343" s="24"/>
      <c r="BW343" s="24"/>
      <c r="BX343" s="24"/>
      <c r="BY343" s="24"/>
      <c r="BZ343" s="24"/>
      <c r="CA343" s="24">
        <f t="shared" si="137"/>
        <v>0</v>
      </c>
      <c r="CB343" s="24">
        <f t="shared" si="138"/>
        <v>0</v>
      </c>
      <c r="CC343" s="24"/>
      <c r="CE343" s="24">
        <f t="shared" si="139"/>
        <v>0</v>
      </c>
      <c r="CG343" s="24">
        <f t="shared" si="140"/>
        <v>0</v>
      </c>
      <c r="CI343" s="24">
        <f t="shared" si="141"/>
        <v>0</v>
      </c>
      <c r="CK343" s="24">
        <f t="shared" si="142"/>
        <v>0</v>
      </c>
      <c r="CM343" s="24">
        <f t="shared" si="143"/>
        <v>0</v>
      </c>
      <c r="CO343" s="24">
        <f t="shared" si="144"/>
        <v>0</v>
      </c>
      <c r="CQ343" s="24">
        <f t="shared" si="145"/>
        <v>0</v>
      </c>
      <c r="CS343" s="24">
        <f t="shared" si="146"/>
        <v>0</v>
      </c>
    </row>
    <row r="344" spans="9:97">
      <c r="I344" s="24">
        <f t="shared" si="126"/>
        <v>0</v>
      </c>
      <c r="J344" s="24">
        <f t="shared" si="124"/>
        <v>0</v>
      </c>
      <c r="M344" s="24"/>
      <c r="N344" s="24"/>
      <c r="O344" s="24"/>
      <c r="P344" s="24"/>
      <c r="Q344" s="24"/>
      <c r="R344" s="24"/>
      <c r="S344" s="24">
        <f t="shared" si="127"/>
        <v>0</v>
      </c>
      <c r="T344" s="24">
        <f t="shared" si="125"/>
        <v>0</v>
      </c>
      <c r="W344" s="24"/>
      <c r="X344" s="24"/>
      <c r="Y344" s="24"/>
      <c r="Z344" s="24"/>
      <c r="AA344" s="24"/>
      <c r="AB344" s="24"/>
      <c r="AC344" s="24">
        <f t="shared" si="128"/>
        <v>0</v>
      </c>
      <c r="AD344" s="24">
        <f t="shared" si="129"/>
        <v>0</v>
      </c>
      <c r="AG344" s="24"/>
      <c r="AH344" s="24"/>
      <c r="AI344" s="24"/>
      <c r="AJ344" s="24"/>
      <c r="AK344" s="24"/>
      <c r="AL344" s="24"/>
      <c r="AM344" s="24">
        <f t="shared" si="130"/>
        <v>0</v>
      </c>
      <c r="AN344" s="24">
        <f t="shared" si="123"/>
        <v>0</v>
      </c>
      <c r="AQ344" s="24"/>
      <c r="AR344" s="24"/>
      <c r="AS344" s="24"/>
      <c r="AT344" s="24"/>
      <c r="AU344" s="24"/>
      <c r="AV344" s="24"/>
      <c r="AW344" s="24">
        <f t="shared" si="131"/>
        <v>0</v>
      </c>
      <c r="AX344" s="24">
        <f t="shared" si="132"/>
        <v>0</v>
      </c>
      <c r="BA344" s="24"/>
      <c r="BB344" s="24"/>
      <c r="BC344" s="24"/>
      <c r="BD344" s="24"/>
      <c r="BE344" s="24"/>
      <c r="BF344" s="24"/>
      <c r="BG344" s="24">
        <f t="shared" si="133"/>
        <v>0</v>
      </c>
      <c r="BH344" s="24">
        <f t="shared" si="134"/>
        <v>0</v>
      </c>
      <c r="BK344" s="24"/>
      <c r="BL344" s="24"/>
      <c r="BM344" s="24"/>
      <c r="BN344" s="24"/>
      <c r="BO344" s="24"/>
      <c r="BP344" s="24"/>
      <c r="BQ344" s="24">
        <f t="shared" si="135"/>
        <v>0</v>
      </c>
      <c r="BR344" s="24">
        <f t="shared" si="136"/>
        <v>0</v>
      </c>
      <c r="BU344" s="24"/>
      <c r="BV344" s="24"/>
      <c r="BW344" s="24"/>
      <c r="BX344" s="24"/>
      <c r="BY344" s="24"/>
      <c r="BZ344" s="24"/>
      <c r="CA344" s="24">
        <f t="shared" si="137"/>
        <v>0</v>
      </c>
      <c r="CB344" s="24">
        <f t="shared" si="138"/>
        <v>0</v>
      </c>
      <c r="CC344" s="24"/>
      <c r="CE344" s="24">
        <f t="shared" si="139"/>
        <v>0</v>
      </c>
      <c r="CG344" s="24">
        <f t="shared" si="140"/>
        <v>0</v>
      </c>
      <c r="CI344" s="24">
        <f t="shared" si="141"/>
        <v>0</v>
      </c>
      <c r="CK344" s="24">
        <f t="shared" si="142"/>
        <v>0</v>
      </c>
      <c r="CM344" s="24">
        <f t="shared" si="143"/>
        <v>0</v>
      </c>
      <c r="CO344" s="24">
        <f t="shared" si="144"/>
        <v>0</v>
      </c>
      <c r="CQ344" s="24">
        <f t="shared" si="145"/>
        <v>0</v>
      </c>
      <c r="CS344" s="24">
        <f t="shared" si="146"/>
        <v>0</v>
      </c>
    </row>
    <row r="345" spans="9:97">
      <c r="I345" s="24">
        <f t="shared" si="126"/>
        <v>0</v>
      </c>
      <c r="J345" s="24">
        <f t="shared" si="124"/>
        <v>0</v>
      </c>
      <c r="M345" s="24"/>
      <c r="N345" s="24"/>
      <c r="O345" s="24"/>
      <c r="P345" s="24"/>
      <c r="Q345" s="24"/>
      <c r="R345" s="24"/>
      <c r="S345" s="24">
        <f t="shared" si="127"/>
        <v>0</v>
      </c>
      <c r="T345" s="24">
        <f t="shared" si="125"/>
        <v>0</v>
      </c>
      <c r="W345" s="24"/>
      <c r="X345" s="24"/>
      <c r="Y345" s="24"/>
      <c r="Z345" s="24"/>
      <c r="AA345" s="24"/>
      <c r="AB345" s="24"/>
      <c r="AC345" s="24">
        <f t="shared" si="128"/>
        <v>0</v>
      </c>
      <c r="AD345" s="24">
        <f t="shared" si="129"/>
        <v>0</v>
      </c>
      <c r="AG345" s="24"/>
      <c r="AH345" s="24"/>
      <c r="AI345" s="24"/>
      <c r="AJ345" s="24"/>
      <c r="AK345" s="24"/>
      <c r="AL345" s="24"/>
      <c r="AM345" s="24">
        <f t="shared" si="130"/>
        <v>0</v>
      </c>
      <c r="AN345" s="24">
        <f t="shared" si="123"/>
        <v>0</v>
      </c>
      <c r="AQ345" s="24"/>
      <c r="AR345" s="24"/>
      <c r="AS345" s="24"/>
      <c r="AT345" s="24"/>
      <c r="AU345" s="24"/>
      <c r="AV345" s="24"/>
      <c r="AW345" s="24">
        <f t="shared" si="131"/>
        <v>0</v>
      </c>
      <c r="AX345" s="24">
        <f t="shared" si="132"/>
        <v>0</v>
      </c>
      <c r="BA345" s="24"/>
      <c r="BB345" s="24"/>
      <c r="BC345" s="24"/>
      <c r="BD345" s="24"/>
      <c r="BE345" s="24"/>
      <c r="BF345" s="24"/>
      <c r="BG345" s="24">
        <f t="shared" si="133"/>
        <v>0</v>
      </c>
      <c r="BH345" s="24">
        <f t="shared" si="134"/>
        <v>0</v>
      </c>
      <c r="BK345" s="24"/>
      <c r="BL345" s="24"/>
      <c r="BM345" s="24"/>
      <c r="BN345" s="24"/>
      <c r="BO345" s="24"/>
      <c r="BP345" s="24"/>
      <c r="BQ345" s="24">
        <f t="shared" si="135"/>
        <v>0</v>
      </c>
      <c r="BR345" s="24">
        <f t="shared" si="136"/>
        <v>0</v>
      </c>
      <c r="BU345" s="24"/>
      <c r="BV345" s="24"/>
      <c r="BW345" s="24"/>
      <c r="BX345" s="24"/>
      <c r="BY345" s="24"/>
      <c r="BZ345" s="24"/>
      <c r="CA345" s="24">
        <f t="shared" si="137"/>
        <v>0</v>
      </c>
      <c r="CB345" s="24">
        <f t="shared" si="138"/>
        <v>0</v>
      </c>
      <c r="CC345" s="24"/>
      <c r="CE345" s="24">
        <f t="shared" si="139"/>
        <v>0</v>
      </c>
      <c r="CG345" s="24">
        <f t="shared" si="140"/>
        <v>0</v>
      </c>
      <c r="CI345" s="24">
        <f t="shared" si="141"/>
        <v>0</v>
      </c>
      <c r="CK345" s="24">
        <f t="shared" si="142"/>
        <v>0</v>
      </c>
      <c r="CM345" s="24">
        <f t="shared" si="143"/>
        <v>0</v>
      </c>
      <c r="CO345" s="24">
        <f t="shared" si="144"/>
        <v>0</v>
      </c>
      <c r="CQ345" s="24">
        <f t="shared" si="145"/>
        <v>0</v>
      </c>
      <c r="CS345" s="24">
        <f t="shared" si="146"/>
        <v>0</v>
      </c>
    </row>
    <row r="346" spans="9:97">
      <c r="I346" s="24">
        <f t="shared" si="126"/>
        <v>0</v>
      </c>
      <c r="J346" s="24">
        <f t="shared" si="124"/>
        <v>0</v>
      </c>
      <c r="M346" s="24"/>
      <c r="N346" s="24"/>
      <c r="O346" s="24"/>
      <c r="P346" s="24"/>
      <c r="Q346" s="24"/>
      <c r="R346" s="24"/>
      <c r="S346" s="24">
        <f t="shared" si="127"/>
        <v>0</v>
      </c>
      <c r="T346" s="24">
        <f t="shared" si="125"/>
        <v>0</v>
      </c>
      <c r="W346" s="24"/>
      <c r="X346" s="24"/>
      <c r="Y346" s="24"/>
      <c r="Z346" s="24"/>
      <c r="AA346" s="24"/>
      <c r="AB346" s="24"/>
      <c r="AC346" s="24">
        <f t="shared" si="128"/>
        <v>0</v>
      </c>
      <c r="AD346" s="24">
        <f t="shared" si="129"/>
        <v>0</v>
      </c>
      <c r="AG346" s="24"/>
      <c r="AH346" s="24"/>
      <c r="AI346" s="24"/>
      <c r="AJ346" s="24"/>
      <c r="AK346" s="24"/>
      <c r="AL346" s="24"/>
      <c r="AM346" s="24">
        <f t="shared" si="130"/>
        <v>0</v>
      </c>
      <c r="AN346" s="24">
        <f t="shared" ref="AN346:AN409" si="147">IF(AJ346&lt;AG346-AH346,AG346-AH346-AJ346,0)</f>
        <v>0</v>
      </c>
      <c r="AQ346" s="24"/>
      <c r="AR346" s="24"/>
      <c r="AS346" s="24"/>
      <c r="AT346" s="24"/>
      <c r="AU346" s="24"/>
      <c r="AV346" s="24"/>
      <c r="AW346" s="24">
        <f t="shared" si="131"/>
        <v>0</v>
      </c>
      <c r="AX346" s="24">
        <f t="shared" si="132"/>
        <v>0</v>
      </c>
      <c r="BA346" s="24"/>
      <c r="BB346" s="24"/>
      <c r="BC346" s="24"/>
      <c r="BD346" s="24"/>
      <c r="BE346" s="24"/>
      <c r="BF346" s="24"/>
      <c r="BG346" s="24">
        <f t="shared" si="133"/>
        <v>0</v>
      </c>
      <c r="BH346" s="24">
        <f t="shared" si="134"/>
        <v>0</v>
      </c>
      <c r="BK346" s="24"/>
      <c r="BL346" s="24"/>
      <c r="BM346" s="24"/>
      <c r="BN346" s="24"/>
      <c r="BO346" s="24"/>
      <c r="BP346" s="24"/>
      <c r="BQ346" s="24">
        <f t="shared" si="135"/>
        <v>0</v>
      </c>
      <c r="BR346" s="24">
        <f t="shared" si="136"/>
        <v>0</v>
      </c>
      <c r="BU346" s="24"/>
      <c r="BV346" s="24"/>
      <c r="BW346" s="24"/>
      <c r="BX346" s="24"/>
      <c r="BY346" s="24"/>
      <c r="BZ346" s="24"/>
      <c r="CA346" s="24">
        <f t="shared" si="137"/>
        <v>0</v>
      </c>
      <c r="CB346" s="24">
        <f t="shared" si="138"/>
        <v>0</v>
      </c>
      <c r="CC346" s="24"/>
      <c r="CE346" s="24">
        <f t="shared" si="139"/>
        <v>0</v>
      </c>
      <c r="CG346" s="24">
        <f t="shared" si="140"/>
        <v>0</v>
      </c>
      <c r="CI346" s="24">
        <f t="shared" si="141"/>
        <v>0</v>
      </c>
      <c r="CK346" s="24">
        <f t="shared" si="142"/>
        <v>0</v>
      </c>
      <c r="CM346" s="24">
        <f t="shared" si="143"/>
        <v>0</v>
      </c>
      <c r="CO346" s="24">
        <f t="shared" si="144"/>
        <v>0</v>
      </c>
      <c r="CQ346" s="24">
        <f t="shared" si="145"/>
        <v>0</v>
      </c>
      <c r="CS346" s="24">
        <f t="shared" si="146"/>
        <v>0</v>
      </c>
    </row>
    <row r="347" spans="9:97">
      <c r="I347" s="24">
        <f t="shared" si="126"/>
        <v>0</v>
      </c>
      <c r="J347" s="24">
        <f t="shared" si="124"/>
        <v>0</v>
      </c>
      <c r="M347" s="24"/>
      <c r="N347" s="24"/>
      <c r="O347" s="24"/>
      <c r="P347" s="24"/>
      <c r="Q347" s="24"/>
      <c r="R347" s="24"/>
      <c r="S347" s="24">
        <f t="shared" si="127"/>
        <v>0</v>
      </c>
      <c r="T347" s="24">
        <f t="shared" si="125"/>
        <v>0</v>
      </c>
      <c r="W347" s="24"/>
      <c r="X347" s="24"/>
      <c r="Y347" s="24"/>
      <c r="Z347" s="24"/>
      <c r="AA347" s="24"/>
      <c r="AB347" s="24"/>
      <c r="AC347" s="24">
        <f t="shared" si="128"/>
        <v>0</v>
      </c>
      <c r="AD347" s="24">
        <f t="shared" si="129"/>
        <v>0</v>
      </c>
      <c r="AG347" s="24"/>
      <c r="AH347" s="24"/>
      <c r="AI347" s="24"/>
      <c r="AJ347" s="24"/>
      <c r="AK347" s="24"/>
      <c r="AL347" s="24"/>
      <c r="AM347" s="24">
        <f t="shared" si="130"/>
        <v>0</v>
      </c>
      <c r="AN347" s="24">
        <f t="shared" si="147"/>
        <v>0</v>
      </c>
      <c r="AQ347" s="24"/>
      <c r="AR347" s="24"/>
      <c r="AS347" s="24"/>
      <c r="AT347" s="24"/>
      <c r="AU347" s="24"/>
      <c r="AV347" s="24"/>
      <c r="AW347" s="24">
        <f t="shared" si="131"/>
        <v>0</v>
      </c>
      <c r="AX347" s="24">
        <f t="shared" si="132"/>
        <v>0</v>
      </c>
      <c r="BA347" s="24"/>
      <c r="BB347" s="24"/>
      <c r="BC347" s="24"/>
      <c r="BD347" s="24"/>
      <c r="BE347" s="24"/>
      <c r="BF347" s="24"/>
      <c r="BG347" s="24">
        <f t="shared" si="133"/>
        <v>0</v>
      </c>
      <c r="BH347" s="24">
        <f t="shared" si="134"/>
        <v>0</v>
      </c>
      <c r="BK347" s="24"/>
      <c r="BL347" s="24"/>
      <c r="BM347" s="24"/>
      <c r="BN347" s="24"/>
      <c r="BO347" s="24"/>
      <c r="BP347" s="24"/>
      <c r="BQ347" s="24">
        <f t="shared" si="135"/>
        <v>0</v>
      </c>
      <c r="BR347" s="24">
        <f t="shared" si="136"/>
        <v>0</v>
      </c>
      <c r="BU347" s="24"/>
      <c r="BV347" s="24"/>
      <c r="BW347" s="24"/>
      <c r="BX347" s="24"/>
      <c r="BY347" s="24"/>
      <c r="BZ347" s="24"/>
      <c r="CA347" s="24">
        <f t="shared" si="137"/>
        <v>0</v>
      </c>
      <c r="CB347" s="24">
        <f t="shared" si="138"/>
        <v>0</v>
      </c>
      <c r="CC347" s="24"/>
      <c r="CE347" s="24">
        <f t="shared" si="139"/>
        <v>0</v>
      </c>
      <c r="CG347" s="24">
        <f t="shared" si="140"/>
        <v>0</v>
      </c>
      <c r="CI347" s="24">
        <f t="shared" si="141"/>
        <v>0</v>
      </c>
      <c r="CK347" s="24">
        <f t="shared" si="142"/>
        <v>0</v>
      </c>
      <c r="CM347" s="24">
        <f t="shared" si="143"/>
        <v>0</v>
      </c>
      <c r="CO347" s="24">
        <f t="shared" si="144"/>
        <v>0</v>
      </c>
      <c r="CQ347" s="24">
        <f t="shared" si="145"/>
        <v>0</v>
      </c>
      <c r="CS347" s="24">
        <f t="shared" si="146"/>
        <v>0</v>
      </c>
    </row>
    <row r="348" spans="9:97">
      <c r="I348" s="24">
        <f t="shared" si="126"/>
        <v>0</v>
      </c>
      <c r="J348" s="24">
        <f t="shared" si="124"/>
        <v>0</v>
      </c>
      <c r="M348" s="24"/>
      <c r="N348" s="24"/>
      <c r="O348" s="24"/>
      <c r="P348" s="24"/>
      <c r="Q348" s="24"/>
      <c r="R348" s="24"/>
      <c r="S348" s="24">
        <f t="shared" si="127"/>
        <v>0</v>
      </c>
      <c r="T348" s="24">
        <f t="shared" si="125"/>
        <v>0</v>
      </c>
      <c r="W348" s="24"/>
      <c r="X348" s="24"/>
      <c r="Y348" s="24"/>
      <c r="Z348" s="24"/>
      <c r="AA348" s="24"/>
      <c r="AB348" s="24"/>
      <c r="AC348" s="24">
        <f t="shared" si="128"/>
        <v>0</v>
      </c>
      <c r="AD348" s="24">
        <f t="shared" si="129"/>
        <v>0</v>
      </c>
      <c r="AG348" s="24"/>
      <c r="AH348" s="24"/>
      <c r="AI348" s="24"/>
      <c r="AJ348" s="24"/>
      <c r="AK348" s="24"/>
      <c r="AL348" s="24"/>
      <c r="AM348" s="24">
        <f t="shared" si="130"/>
        <v>0</v>
      </c>
      <c r="AN348" s="24">
        <f t="shared" si="147"/>
        <v>0</v>
      </c>
      <c r="AQ348" s="24"/>
      <c r="AR348" s="24"/>
      <c r="AS348" s="24"/>
      <c r="AT348" s="24"/>
      <c r="AU348" s="24"/>
      <c r="AV348" s="24"/>
      <c r="AW348" s="24">
        <f t="shared" si="131"/>
        <v>0</v>
      </c>
      <c r="AX348" s="24">
        <f t="shared" si="132"/>
        <v>0</v>
      </c>
      <c r="BA348" s="24"/>
      <c r="BB348" s="24"/>
      <c r="BC348" s="24"/>
      <c r="BD348" s="24"/>
      <c r="BE348" s="24"/>
      <c r="BF348" s="24"/>
      <c r="BG348" s="24">
        <f t="shared" si="133"/>
        <v>0</v>
      </c>
      <c r="BH348" s="24">
        <f t="shared" si="134"/>
        <v>0</v>
      </c>
      <c r="BK348" s="24"/>
      <c r="BL348" s="24"/>
      <c r="BM348" s="24"/>
      <c r="BN348" s="24"/>
      <c r="BO348" s="24"/>
      <c r="BP348" s="24"/>
      <c r="BQ348" s="24">
        <f t="shared" si="135"/>
        <v>0</v>
      </c>
      <c r="BR348" s="24">
        <f t="shared" si="136"/>
        <v>0</v>
      </c>
      <c r="BU348" s="24"/>
      <c r="BV348" s="24"/>
      <c r="BW348" s="24"/>
      <c r="BX348" s="24"/>
      <c r="BY348" s="24"/>
      <c r="BZ348" s="24"/>
      <c r="CA348" s="24">
        <f t="shared" si="137"/>
        <v>0</v>
      </c>
      <c r="CB348" s="24">
        <f t="shared" si="138"/>
        <v>0</v>
      </c>
      <c r="CC348" s="24"/>
      <c r="CE348" s="24">
        <f t="shared" si="139"/>
        <v>0</v>
      </c>
      <c r="CG348" s="24">
        <f t="shared" si="140"/>
        <v>0</v>
      </c>
      <c r="CI348" s="24">
        <f t="shared" si="141"/>
        <v>0</v>
      </c>
      <c r="CK348" s="24">
        <f t="shared" si="142"/>
        <v>0</v>
      </c>
      <c r="CM348" s="24">
        <f t="shared" si="143"/>
        <v>0</v>
      </c>
      <c r="CO348" s="24">
        <f t="shared" si="144"/>
        <v>0</v>
      </c>
      <c r="CQ348" s="24">
        <f t="shared" si="145"/>
        <v>0</v>
      </c>
      <c r="CS348" s="24">
        <f t="shared" si="146"/>
        <v>0</v>
      </c>
    </row>
    <row r="349" spans="9:97">
      <c r="I349" s="24">
        <f t="shared" si="126"/>
        <v>0</v>
      </c>
      <c r="J349" s="24">
        <f t="shared" si="124"/>
        <v>0</v>
      </c>
      <c r="M349" s="24"/>
      <c r="N349" s="24"/>
      <c r="O349" s="24"/>
      <c r="P349" s="24"/>
      <c r="Q349" s="24"/>
      <c r="R349" s="24"/>
      <c r="S349" s="24">
        <f t="shared" si="127"/>
        <v>0</v>
      </c>
      <c r="T349" s="24">
        <f t="shared" si="125"/>
        <v>0</v>
      </c>
      <c r="W349" s="24"/>
      <c r="X349" s="24"/>
      <c r="Y349" s="24"/>
      <c r="Z349" s="24"/>
      <c r="AA349" s="24"/>
      <c r="AB349" s="24"/>
      <c r="AC349" s="24">
        <f t="shared" si="128"/>
        <v>0</v>
      </c>
      <c r="AD349" s="24">
        <f t="shared" si="129"/>
        <v>0</v>
      </c>
      <c r="AG349" s="24"/>
      <c r="AH349" s="24"/>
      <c r="AI349" s="24"/>
      <c r="AJ349" s="24"/>
      <c r="AK349" s="24"/>
      <c r="AL349" s="24"/>
      <c r="AM349" s="24">
        <f t="shared" si="130"/>
        <v>0</v>
      </c>
      <c r="AN349" s="24">
        <f t="shared" si="147"/>
        <v>0</v>
      </c>
      <c r="AQ349" s="24"/>
      <c r="AR349" s="24"/>
      <c r="AS349" s="24"/>
      <c r="AT349" s="24"/>
      <c r="AU349" s="24"/>
      <c r="AV349" s="24"/>
      <c r="AW349" s="24">
        <f t="shared" si="131"/>
        <v>0</v>
      </c>
      <c r="AX349" s="24">
        <f t="shared" si="132"/>
        <v>0</v>
      </c>
      <c r="BA349" s="24"/>
      <c r="BB349" s="24"/>
      <c r="BC349" s="24"/>
      <c r="BD349" s="24"/>
      <c r="BE349" s="24"/>
      <c r="BF349" s="24"/>
      <c r="BG349" s="24">
        <f t="shared" si="133"/>
        <v>0</v>
      </c>
      <c r="BH349" s="24">
        <f t="shared" si="134"/>
        <v>0</v>
      </c>
      <c r="BK349" s="24"/>
      <c r="BL349" s="24"/>
      <c r="BM349" s="24"/>
      <c r="BN349" s="24"/>
      <c r="BO349" s="24"/>
      <c r="BP349" s="24"/>
      <c r="BQ349" s="24">
        <f t="shared" si="135"/>
        <v>0</v>
      </c>
      <c r="BR349" s="24">
        <f t="shared" si="136"/>
        <v>0</v>
      </c>
      <c r="BU349" s="24"/>
      <c r="BV349" s="24"/>
      <c r="BW349" s="24"/>
      <c r="BX349" s="24"/>
      <c r="BY349" s="24"/>
      <c r="BZ349" s="24"/>
      <c r="CA349" s="24">
        <f t="shared" si="137"/>
        <v>0</v>
      </c>
      <c r="CB349" s="24">
        <f t="shared" si="138"/>
        <v>0</v>
      </c>
      <c r="CC349" s="24"/>
      <c r="CE349" s="24">
        <f t="shared" si="139"/>
        <v>0</v>
      </c>
      <c r="CG349" s="24">
        <f t="shared" si="140"/>
        <v>0</v>
      </c>
      <c r="CI349" s="24">
        <f t="shared" si="141"/>
        <v>0</v>
      </c>
      <c r="CK349" s="24">
        <f t="shared" si="142"/>
        <v>0</v>
      </c>
      <c r="CM349" s="24">
        <f t="shared" si="143"/>
        <v>0</v>
      </c>
      <c r="CO349" s="24">
        <f t="shared" si="144"/>
        <v>0</v>
      </c>
      <c r="CQ349" s="24">
        <f t="shared" si="145"/>
        <v>0</v>
      </c>
      <c r="CS349" s="24">
        <f t="shared" si="146"/>
        <v>0</v>
      </c>
    </row>
    <row r="350" spans="9:97">
      <c r="I350" s="24">
        <f t="shared" si="126"/>
        <v>0</v>
      </c>
      <c r="J350" s="24">
        <f t="shared" si="124"/>
        <v>0</v>
      </c>
      <c r="M350" s="24"/>
      <c r="N350" s="24"/>
      <c r="O350" s="24"/>
      <c r="P350" s="24"/>
      <c r="Q350" s="24"/>
      <c r="R350" s="24"/>
      <c r="S350" s="24">
        <f t="shared" si="127"/>
        <v>0</v>
      </c>
      <c r="T350" s="24">
        <f t="shared" si="125"/>
        <v>0</v>
      </c>
      <c r="W350" s="24"/>
      <c r="X350" s="24"/>
      <c r="Y350" s="24"/>
      <c r="Z350" s="24"/>
      <c r="AA350" s="24"/>
      <c r="AB350" s="24"/>
      <c r="AC350" s="24">
        <f t="shared" si="128"/>
        <v>0</v>
      </c>
      <c r="AD350" s="24">
        <f t="shared" si="129"/>
        <v>0</v>
      </c>
      <c r="AG350" s="24"/>
      <c r="AH350" s="24"/>
      <c r="AI350" s="24"/>
      <c r="AJ350" s="24"/>
      <c r="AK350" s="24"/>
      <c r="AL350" s="24"/>
      <c r="AM350" s="24">
        <f t="shared" si="130"/>
        <v>0</v>
      </c>
      <c r="AN350" s="24">
        <f t="shared" si="147"/>
        <v>0</v>
      </c>
      <c r="AQ350" s="24"/>
      <c r="AR350" s="24"/>
      <c r="AS350" s="24"/>
      <c r="AT350" s="24"/>
      <c r="AU350" s="24"/>
      <c r="AV350" s="24"/>
      <c r="AW350" s="24">
        <f t="shared" si="131"/>
        <v>0</v>
      </c>
      <c r="AX350" s="24">
        <f t="shared" si="132"/>
        <v>0</v>
      </c>
      <c r="BA350" s="24"/>
      <c r="BB350" s="24"/>
      <c r="BC350" s="24"/>
      <c r="BD350" s="24"/>
      <c r="BE350" s="24"/>
      <c r="BF350" s="24"/>
      <c r="BG350" s="24">
        <f t="shared" si="133"/>
        <v>0</v>
      </c>
      <c r="BH350" s="24">
        <f t="shared" si="134"/>
        <v>0</v>
      </c>
      <c r="BK350" s="24"/>
      <c r="BL350" s="24"/>
      <c r="BM350" s="24"/>
      <c r="BN350" s="24"/>
      <c r="BO350" s="24"/>
      <c r="BP350" s="24"/>
      <c r="BQ350" s="24">
        <f t="shared" si="135"/>
        <v>0</v>
      </c>
      <c r="BR350" s="24">
        <f t="shared" si="136"/>
        <v>0</v>
      </c>
      <c r="BU350" s="24"/>
      <c r="BV350" s="24"/>
      <c r="BW350" s="24"/>
      <c r="BX350" s="24"/>
      <c r="BY350" s="24"/>
      <c r="BZ350" s="24"/>
      <c r="CA350" s="24">
        <f t="shared" si="137"/>
        <v>0</v>
      </c>
      <c r="CB350" s="24">
        <f t="shared" si="138"/>
        <v>0</v>
      </c>
      <c r="CC350" s="24"/>
      <c r="CE350" s="24">
        <f t="shared" si="139"/>
        <v>0</v>
      </c>
      <c r="CG350" s="24">
        <f t="shared" si="140"/>
        <v>0</v>
      </c>
      <c r="CI350" s="24">
        <f t="shared" si="141"/>
        <v>0</v>
      </c>
      <c r="CK350" s="24">
        <f t="shared" si="142"/>
        <v>0</v>
      </c>
      <c r="CM350" s="24">
        <f t="shared" si="143"/>
        <v>0</v>
      </c>
      <c r="CO350" s="24">
        <f t="shared" si="144"/>
        <v>0</v>
      </c>
      <c r="CQ350" s="24">
        <f t="shared" si="145"/>
        <v>0</v>
      </c>
      <c r="CS350" s="24">
        <f t="shared" si="146"/>
        <v>0</v>
      </c>
    </row>
    <row r="351" spans="9:97">
      <c r="I351" s="24">
        <f t="shared" si="126"/>
        <v>0</v>
      </c>
      <c r="J351" s="24">
        <f t="shared" si="124"/>
        <v>0</v>
      </c>
      <c r="M351" s="24"/>
      <c r="N351" s="24"/>
      <c r="O351" s="24"/>
      <c r="P351" s="24"/>
      <c r="Q351" s="24"/>
      <c r="R351" s="24"/>
      <c r="S351" s="24">
        <f t="shared" si="127"/>
        <v>0</v>
      </c>
      <c r="T351" s="24">
        <f t="shared" si="125"/>
        <v>0</v>
      </c>
      <c r="W351" s="24"/>
      <c r="X351" s="24"/>
      <c r="Y351" s="24"/>
      <c r="Z351" s="24"/>
      <c r="AA351" s="24"/>
      <c r="AB351" s="24"/>
      <c r="AC351" s="24">
        <f t="shared" si="128"/>
        <v>0</v>
      </c>
      <c r="AD351" s="24">
        <f t="shared" si="129"/>
        <v>0</v>
      </c>
      <c r="AG351" s="24"/>
      <c r="AH351" s="24"/>
      <c r="AI351" s="24"/>
      <c r="AJ351" s="24"/>
      <c r="AK351" s="24"/>
      <c r="AL351" s="24"/>
      <c r="AM351" s="24">
        <f t="shared" si="130"/>
        <v>0</v>
      </c>
      <c r="AN351" s="24">
        <f t="shared" si="147"/>
        <v>0</v>
      </c>
      <c r="AQ351" s="24"/>
      <c r="AR351" s="24"/>
      <c r="AS351" s="24"/>
      <c r="AT351" s="24"/>
      <c r="AU351" s="24"/>
      <c r="AV351" s="24"/>
      <c r="AW351" s="24">
        <f t="shared" si="131"/>
        <v>0</v>
      </c>
      <c r="AX351" s="24">
        <f t="shared" si="132"/>
        <v>0</v>
      </c>
      <c r="BA351" s="24"/>
      <c r="BB351" s="24"/>
      <c r="BC351" s="24"/>
      <c r="BD351" s="24"/>
      <c r="BE351" s="24"/>
      <c r="BF351" s="24"/>
      <c r="BG351" s="24">
        <f t="shared" si="133"/>
        <v>0</v>
      </c>
      <c r="BH351" s="24">
        <f t="shared" si="134"/>
        <v>0</v>
      </c>
      <c r="BK351" s="24"/>
      <c r="BL351" s="24"/>
      <c r="BM351" s="24"/>
      <c r="BN351" s="24"/>
      <c r="BO351" s="24"/>
      <c r="BP351" s="24"/>
      <c r="BQ351" s="24">
        <f t="shared" si="135"/>
        <v>0</v>
      </c>
      <c r="BR351" s="24">
        <f t="shared" si="136"/>
        <v>0</v>
      </c>
      <c r="BU351" s="24"/>
      <c r="BV351" s="24"/>
      <c r="BW351" s="24"/>
      <c r="BX351" s="24"/>
      <c r="BY351" s="24"/>
      <c r="BZ351" s="24"/>
      <c r="CA351" s="24">
        <f t="shared" si="137"/>
        <v>0</v>
      </c>
      <c r="CB351" s="24">
        <f t="shared" si="138"/>
        <v>0</v>
      </c>
      <c r="CC351" s="24"/>
      <c r="CE351" s="24">
        <f t="shared" si="139"/>
        <v>0</v>
      </c>
      <c r="CG351" s="24">
        <f t="shared" si="140"/>
        <v>0</v>
      </c>
      <c r="CI351" s="24">
        <f t="shared" si="141"/>
        <v>0</v>
      </c>
      <c r="CK351" s="24">
        <f t="shared" si="142"/>
        <v>0</v>
      </c>
      <c r="CM351" s="24">
        <f t="shared" si="143"/>
        <v>0</v>
      </c>
      <c r="CO351" s="24">
        <f t="shared" si="144"/>
        <v>0</v>
      </c>
      <c r="CQ351" s="24">
        <f t="shared" si="145"/>
        <v>0</v>
      </c>
      <c r="CS351" s="24">
        <f t="shared" si="146"/>
        <v>0</v>
      </c>
    </row>
    <row r="352" spans="9:97">
      <c r="I352" s="24">
        <f t="shared" si="126"/>
        <v>0</v>
      </c>
      <c r="J352" s="24">
        <f t="shared" si="124"/>
        <v>0</v>
      </c>
      <c r="M352" s="24"/>
      <c r="N352" s="24"/>
      <c r="O352" s="24"/>
      <c r="P352" s="24"/>
      <c r="Q352" s="24"/>
      <c r="R352" s="24"/>
      <c r="S352" s="24">
        <f t="shared" si="127"/>
        <v>0</v>
      </c>
      <c r="T352" s="24">
        <f t="shared" si="125"/>
        <v>0</v>
      </c>
      <c r="W352" s="24"/>
      <c r="X352" s="24"/>
      <c r="Y352" s="24"/>
      <c r="Z352" s="24"/>
      <c r="AA352" s="24"/>
      <c r="AB352" s="24"/>
      <c r="AC352" s="24">
        <f t="shared" si="128"/>
        <v>0</v>
      </c>
      <c r="AD352" s="24">
        <f t="shared" si="129"/>
        <v>0</v>
      </c>
      <c r="AG352" s="24"/>
      <c r="AH352" s="24"/>
      <c r="AI352" s="24"/>
      <c r="AJ352" s="24"/>
      <c r="AK352" s="24"/>
      <c r="AL352" s="24"/>
      <c r="AM352" s="24">
        <f t="shared" si="130"/>
        <v>0</v>
      </c>
      <c r="AN352" s="24">
        <f t="shared" si="147"/>
        <v>0</v>
      </c>
      <c r="AQ352" s="24"/>
      <c r="AR352" s="24"/>
      <c r="AS352" s="24"/>
      <c r="AT352" s="24"/>
      <c r="AU352" s="24"/>
      <c r="AV352" s="24"/>
      <c r="AW352" s="24">
        <f t="shared" si="131"/>
        <v>0</v>
      </c>
      <c r="AX352" s="24">
        <f t="shared" si="132"/>
        <v>0</v>
      </c>
      <c r="BA352" s="24"/>
      <c r="BB352" s="24"/>
      <c r="BC352" s="24"/>
      <c r="BD352" s="24"/>
      <c r="BE352" s="24"/>
      <c r="BF352" s="24"/>
      <c r="BG352" s="24">
        <f t="shared" si="133"/>
        <v>0</v>
      </c>
      <c r="BH352" s="24">
        <f t="shared" si="134"/>
        <v>0</v>
      </c>
      <c r="BK352" s="24"/>
      <c r="BL352" s="24"/>
      <c r="BM352" s="24"/>
      <c r="BN352" s="24"/>
      <c r="BO352" s="24"/>
      <c r="BP352" s="24"/>
      <c r="BQ352" s="24">
        <f t="shared" si="135"/>
        <v>0</v>
      </c>
      <c r="BR352" s="24">
        <f t="shared" si="136"/>
        <v>0</v>
      </c>
      <c r="BU352" s="24"/>
      <c r="BV352" s="24"/>
      <c r="BW352" s="24"/>
      <c r="BX352" s="24"/>
      <c r="BY352" s="24"/>
      <c r="BZ352" s="24"/>
      <c r="CA352" s="24">
        <f t="shared" si="137"/>
        <v>0</v>
      </c>
      <c r="CB352" s="24">
        <f t="shared" si="138"/>
        <v>0</v>
      </c>
      <c r="CC352" s="24"/>
      <c r="CE352" s="24">
        <f t="shared" si="139"/>
        <v>0</v>
      </c>
      <c r="CG352" s="24">
        <f t="shared" si="140"/>
        <v>0</v>
      </c>
      <c r="CI352" s="24">
        <f t="shared" si="141"/>
        <v>0</v>
      </c>
      <c r="CK352" s="24">
        <f t="shared" si="142"/>
        <v>0</v>
      </c>
      <c r="CM352" s="24">
        <f t="shared" si="143"/>
        <v>0</v>
      </c>
      <c r="CO352" s="24">
        <f t="shared" si="144"/>
        <v>0</v>
      </c>
      <c r="CQ352" s="24">
        <f t="shared" si="145"/>
        <v>0</v>
      </c>
      <c r="CS352" s="24">
        <f t="shared" si="146"/>
        <v>0</v>
      </c>
    </row>
    <row r="353" spans="9:97">
      <c r="I353" s="24">
        <f t="shared" si="126"/>
        <v>0</v>
      </c>
      <c r="J353" s="24">
        <f t="shared" si="124"/>
        <v>0</v>
      </c>
      <c r="M353" s="24"/>
      <c r="N353" s="24"/>
      <c r="O353" s="24"/>
      <c r="P353" s="24"/>
      <c r="Q353" s="24"/>
      <c r="R353" s="24"/>
      <c r="S353" s="24">
        <f t="shared" si="127"/>
        <v>0</v>
      </c>
      <c r="T353" s="24">
        <f t="shared" si="125"/>
        <v>0</v>
      </c>
      <c r="W353" s="24"/>
      <c r="X353" s="24"/>
      <c r="Y353" s="24"/>
      <c r="Z353" s="24"/>
      <c r="AA353" s="24"/>
      <c r="AB353" s="24"/>
      <c r="AC353" s="24">
        <f t="shared" si="128"/>
        <v>0</v>
      </c>
      <c r="AD353" s="24">
        <f t="shared" si="129"/>
        <v>0</v>
      </c>
      <c r="AG353" s="24"/>
      <c r="AH353" s="24"/>
      <c r="AI353" s="24"/>
      <c r="AJ353" s="24"/>
      <c r="AK353" s="24"/>
      <c r="AL353" s="24"/>
      <c r="AM353" s="24">
        <f t="shared" si="130"/>
        <v>0</v>
      </c>
      <c r="AN353" s="24">
        <f t="shared" si="147"/>
        <v>0</v>
      </c>
      <c r="AQ353" s="24"/>
      <c r="AR353" s="24"/>
      <c r="AS353" s="24"/>
      <c r="AT353" s="24"/>
      <c r="AU353" s="24"/>
      <c r="AV353" s="24"/>
      <c r="AW353" s="24">
        <f t="shared" si="131"/>
        <v>0</v>
      </c>
      <c r="AX353" s="24">
        <f t="shared" si="132"/>
        <v>0</v>
      </c>
      <c r="BA353" s="24"/>
      <c r="BB353" s="24"/>
      <c r="BC353" s="24"/>
      <c r="BD353" s="24"/>
      <c r="BE353" s="24"/>
      <c r="BF353" s="24"/>
      <c r="BG353" s="24">
        <f t="shared" si="133"/>
        <v>0</v>
      </c>
      <c r="BH353" s="24">
        <f t="shared" si="134"/>
        <v>0</v>
      </c>
      <c r="BK353" s="24"/>
      <c r="BL353" s="24"/>
      <c r="BM353" s="24"/>
      <c r="BN353" s="24"/>
      <c r="BO353" s="24"/>
      <c r="BP353" s="24"/>
      <c r="BQ353" s="24">
        <f t="shared" si="135"/>
        <v>0</v>
      </c>
      <c r="BR353" s="24">
        <f t="shared" si="136"/>
        <v>0</v>
      </c>
      <c r="BU353" s="24"/>
      <c r="BV353" s="24"/>
      <c r="BW353" s="24"/>
      <c r="BX353" s="24"/>
      <c r="BY353" s="24"/>
      <c r="BZ353" s="24"/>
      <c r="CA353" s="24">
        <f t="shared" si="137"/>
        <v>0</v>
      </c>
      <c r="CB353" s="24">
        <f t="shared" si="138"/>
        <v>0</v>
      </c>
      <c r="CC353" s="24"/>
      <c r="CE353" s="24">
        <f t="shared" si="139"/>
        <v>0</v>
      </c>
      <c r="CG353" s="24">
        <f t="shared" si="140"/>
        <v>0</v>
      </c>
      <c r="CI353" s="24">
        <f t="shared" si="141"/>
        <v>0</v>
      </c>
      <c r="CK353" s="24">
        <f t="shared" si="142"/>
        <v>0</v>
      </c>
      <c r="CM353" s="24">
        <f t="shared" si="143"/>
        <v>0</v>
      </c>
      <c r="CO353" s="24">
        <f t="shared" si="144"/>
        <v>0</v>
      </c>
      <c r="CQ353" s="24">
        <f t="shared" si="145"/>
        <v>0</v>
      </c>
      <c r="CS353" s="24">
        <f t="shared" si="146"/>
        <v>0</v>
      </c>
    </row>
    <row r="354" spans="9:97">
      <c r="I354" s="24">
        <f t="shared" si="126"/>
        <v>0</v>
      </c>
      <c r="J354" s="24">
        <f t="shared" si="124"/>
        <v>0</v>
      </c>
      <c r="M354" s="24"/>
      <c r="N354" s="24"/>
      <c r="O354" s="24"/>
      <c r="P354" s="24"/>
      <c r="Q354" s="24"/>
      <c r="R354" s="24"/>
      <c r="S354" s="24">
        <f t="shared" si="127"/>
        <v>0</v>
      </c>
      <c r="T354" s="24">
        <f t="shared" si="125"/>
        <v>0</v>
      </c>
      <c r="W354" s="24"/>
      <c r="X354" s="24"/>
      <c r="Y354" s="24"/>
      <c r="Z354" s="24"/>
      <c r="AA354" s="24"/>
      <c r="AB354" s="24"/>
      <c r="AC354" s="24">
        <f t="shared" si="128"/>
        <v>0</v>
      </c>
      <c r="AD354" s="24">
        <f t="shared" si="129"/>
        <v>0</v>
      </c>
      <c r="AG354" s="24"/>
      <c r="AH354" s="24"/>
      <c r="AI354" s="24"/>
      <c r="AJ354" s="24"/>
      <c r="AK354" s="24"/>
      <c r="AL354" s="24"/>
      <c r="AM354" s="24">
        <f t="shared" si="130"/>
        <v>0</v>
      </c>
      <c r="AN354" s="24">
        <f t="shared" si="147"/>
        <v>0</v>
      </c>
      <c r="AQ354" s="24"/>
      <c r="AR354" s="24"/>
      <c r="AS354" s="24"/>
      <c r="AT354" s="24"/>
      <c r="AU354" s="24"/>
      <c r="AV354" s="24"/>
      <c r="AW354" s="24">
        <f t="shared" si="131"/>
        <v>0</v>
      </c>
      <c r="AX354" s="24">
        <f t="shared" si="132"/>
        <v>0</v>
      </c>
      <c r="BA354" s="24"/>
      <c r="BB354" s="24"/>
      <c r="BC354" s="24"/>
      <c r="BD354" s="24"/>
      <c r="BE354" s="24"/>
      <c r="BF354" s="24"/>
      <c r="BG354" s="24">
        <f t="shared" si="133"/>
        <v>0</v>
      </c>
      <c r="BH354" s="24">
        <f t="shared" si="134"/>
        <v>0</v>
      </c>
      <c r="BK354" s="24"/>
      <c r="BL354" s="24"/>
      <c r="BM354" s="24"/>
      <c r="BN354" s="24"/>
      <c r="BO354" s="24"/>
      <c r="BP354" s="24"/>
      <c r="BQ354" s="24">
        <f t="shared" si="135"/>
        <v>0</v>
      </c>
      <c r="BR354" s="24">
        <f t="shared" si="136"/>
        <v>0</v>
      </c>
      <c r="BU354" s="24"/>
      <c r="BV354" s="24"/>
      <c r="BW354" s="24"/>
      <c r="BX354" s="24"/>
      <c r="BY354" s="24"/>
      <c r="BZ354" s="24"/>
      <c r="CA354" s="24">
        <f t="shared" si="137"/>
        <v>0</v>
      </c>
      <c r="CB354" s="24">
        <f t="shared" si="138"/>
        <v>0</v>
      </c>
      <c r="CC354" s="24"/>
      <c r="CE354" s="24">
        <f t="shared" si="139"/>
        <v>0</v>
      </c>
      <c r="CG354" s="24">
        <f t="shared" si="140"/>
        <v>0</v>
      </c>
      <c r="CI354" s="24">
        <f t="shared" si="141"/>
        <v>0</v>
      </c>
      <c r="CK354" s="24">
        <f t="shared" si="142"/>
        <v>0</v>
      </c>
      <c r="CM354" s="24">
        <f t="shared" si="143"/>
        <v>0</v>
      </c>
      <c r="CO354" s="24">
        <f t="shared" si="144"/>
        <v>0</v>
      </c>
      <c r="CQ354" s="24">
        <f t="shared" si="145"/>
        <v>0</v>
      </c>
      <c r="CS354" s="24">
        <f t="shared" si="146"/>
        <v>0</v>
      </c>
    </row>
    <row r="355" spans="9:97">
      <c r="I355" s="24">
        <f t="shared" si="126"/>
        <v>0</v>
      </c>
      <c r="J355" s="24">
        <f t="shared" si="124"/>
        <v>0</v>
      </c>
      <c r="M355" s="24"/>
      <c r="N355" s="24"/>
      <c r="O355" s="24"/>
      <c r="P355" s="24"/>
      <c r="Q355" s="24"/>
      <c r="R355" s="24"/>
      <c r="S355" s="24">
        <f t="shared" si="127"/>
        <v>0</v>
      </c>
      <c r="T355" s="24">
        <f t="shared" si="125"/>
        <v>0</v>
      </c>
      <c r="W355" s="24"/>
      <c r="X355" s="24"/>
      <c r="Y355" s="24"/>
      <c r="Z355" s="24"/>
      <c r="AA355" s="24"/>
      <c r="AB355" s="24"/>
      <c r="AC355" s="24">
        <f t="shared" si="128"/>
        <v>0</v>
      </c>
      <c r="AD355" s="24">
        <f t="shared" si="129"/>
        <v>0</v>
      </c>
      <c r="AG355" s="24"/>
      <c r="AH355" s="24"/>
      <c r="AI355" s="24"/>
      <c r="AJ355" s="24"/>
      <c r="AK355" s="24"/>
      <c r="AL355" s="24"/>
      <c r="AM355" s="24">
        <f t="shared" si="130"/>
        <v>0</v>
      </c>
      <c r="AN355" s="24">
        <f t="shared" si="147"/>
        <v>0</v>
      </c>
      <c r="AQ355" s="24"/>
      <c r="AR355" s="24"/>
      <c r="AS355" s="24"/>
      <c r="AT355" s="24"/>
      <c r="AU355" s="24"/>
      <c r="AV355" s="24"/>
      <c r="AW355" s="24">
        <f t="shared" si="131"/>
        <v>0</v>
      </c>
      <c r="AX355" s="24">
        <f t="shared" si="132"/>
        <v>0</v>
      </c>
      <c r="BA355" s="24"/>
      <c r="BB355" s="24"/>
      <c r="BC355" s="24"/>
      <c r="BD355" s="24"/>
      <c r="BE355" s="24"/>
      <c r="BF355" s="24"/>
      <c r="BG355" s="24">
        <f t="shared" si="133"/>
        <v>0</v>
      </c>
      <c r="BH355" s="24">
        <f t="shared" si="134"/>
        <v>0</v>
      </c>
      <c r="BK355" s="24"/>
      <c r="BL355" s="24"/>
      <c r="BM355" s="24"/>
      <c r="BN355" s="24"/>
      <c r="BO355" s="24"/>
      <c r="BP355" s="24"/>
      <c r="BQ355" s="24">
        <f t="shared" si="135"/>
        <v>0</v>
      </c>
      <c r="BR355" s="24">
        <f t="shared" si="136"/>
        <v>0</v>
      </c>
      <c r="BU355" s="24"/>
      <c r="BV355" s="24"/>
      <c r="BW355" s="24"/>
      <c r="BX355" s="24"/>
      <c r="BY355" s="24"/>
      <c r="BZ355" s="24"/>
      <c r="CA355" s="24">
        <f t="shared" si="137"/>
        <v>0</v>
      </c>
      <c r="CB355" s="24">
        <f t="shared" si="138"/>
        <v>0</v>
      </c>
      <c r="CC355" s="24"/>
      <c r="CE355" s="24">
        <f t="shared" si="139"/>
        <v>0</v>
      </c>
      <c r="CG355" s="24">
        <f t="shared" si="140"/>
        <v>0</v>
      </c>
      <c r="CI355" s="24">
        <f t="shared" si="141"/>
        <v>0</v>
      </c>
      <c r="CK355" s="24">
        <f t="shared" si="142"/>
        <v>0</v>
      </c>
      <c r="CM355" s="24">
        <f t="shared" si="143"/>
        <v>0</v>
      </c>
      <c r="CO355" s="24">
        <f t="shared" si="144"/>
        <v>0</v>
      </c>
      <c r="CQ355" s="24">
        <f t="shared" si="145"/>
        <v>0</v>
      </c>
      <c r="CS355" s="24">
        <f t="shared" si="146"/>
        <v>0</v>
      </c>
    </row>
    <row r="356" spans="9:97">
      <c r="I356" s="24">
        <f t="shared" si="126"/>
        <v>0</v>
      </c>
      <c r="J356" s="24">
        <f t="shared" si="124"/>
        <v>0</v>
      </c>
      <c r="M356" s="24"/>
      <c r="N356" s="24"/>
      <c r="O356" s="24"/>
      <c r="P356" s="24"/>
      <c r="Q356" s="24"/>
      <c r="R356" s="24"/>
      <c r="S356" s="24">
        <f t="shared" si="127"/>
        <v>0</v>
      </c>
      <c r="T356" s="24">
        <f t="shared" si="125"/>
        <v>0</v>
      </c>
      <c r="W356" s="24"/>
      <c r="X356" s="24"/>
      <c r="Y356" s="24"/>
      <c r="Z356" s="24"/>
      <c r="AA356" s="24"/>
      <c r="AB356" s="24"/>
      <c r="AC356" s="24">
        <f t="shared" si="128"/>
        <v>0</v>
      </c>
      <c r="AD356" s="24">
        <f t="shared" si="129"/>
        <v>0</v>
      </c>
      <c r="AG356" s="24"/>
      <c r="AH356" s="24"/>
      <c r="AI356" s="24"/>
      <c r="AJ356" s="24"/>
      <c r="AK356" s="24"/>
      <c r="AL356" s="24"/>
      <c r="AM356" s="24">
        <f t="shared" si="130"/>
        <v>0</v>
      </c>
      <c r="AN356" s="24">
        <f t="shared" si="147"/>
        <v>0</v>
      </c>
      <c r="AQ356" s="24"/>
      <c r="AR356" s="24"/>
      <c r="AS356" s="24"/>
      <c r="AT356" s="24"/>
      <c r="AU356" s="24"/>
      <c r="AV356" s="24"/>
      <c r="AW356" s="24">
        <f t="shared" si="131"/>
        <v>0</v>
      </c>
      <c r="AX356" s="24">
        <f t="shared" si="132"/>
        <v>0</v>
      </c>
      <c r="BA356" s="24"/>
      <c r="BB356" s="24"/>
      <c r="BC356" s="24"/>
      <c r="BD356" s="24"/>
      <c r="BE356" s="24"/>
      <c r="BF356" s="24"/>
      <c r="BG356" s="24">
        <f t="shared" si="133"/>
        <v>0</v>
      </c>
      <c r="BH356" s="24">
        <f t="shared" si="134"/>
        <v>0</v>
      </c>
      <c r="BK356" s="24"/>
      <c r="BL356" s="24"/>
      <c r="BM356" s="24"/>
      <c r="BN356" s="24"/>
      <c r="BO356" s="24"/>
      <c r="BP356" s="24"/>
      <c r="BQ356" s="24">
        <f t="shared" si="135"/>
        <v>0</v>
      </c>
      <c r="BR356" s="24">
        <f t="shared" si="136"/>
        <v>0</v>
      </c>
      <c r="BU356" s="24"/>
      <c r="BV356" s="24"/>
      <c r="BW356" s="24"/>
      <c r="BX356" s="24"/>
      <c r="BY356" s="24"/>
      <c r="BZ356" s="24"/>
      <c r="CA356" s="24">
        <f t="shared" si="137"/>
        <v>0</v>
      </c>
      <c r="CB356" s="24">
        <f t="shared" si="138"/>
        <v>0</v>
      </c>
      <c r="CC356" s="24"/>
      <c r="CE356" s="24">
        <f t="shared" si="139"/>
        <v>0</v>
      </c>
      <c r="CG356" s="24">
        <f t="shared" si="140"/>
        <v>0</v>
      </c>
      <c r="CI356" s="24">
        <f t="shared" si="141"/>
        <v>0</v>
      </c>
      <c r="CK356" s="24">
        <f t="shared" si="142"/>
        <v>0</v>
      </c>
      <c r="CM356" s="24">
        <f t="shared" si="143"/>
        <v>0</v>
      </c>
      <c r="CO356" s="24">
        <f t="shared" si="144"/>
        <v>0</v>
      </c>
      <c r="CQ356" s="24">
        <f t="shared" si="145"/>
        <v>0</v>
      </c>
      <c r="CS356" s="24">
        <f t="shared" si="146"/>
        <v>0</v>
      </c>
    </row>
    <row r="357" spans="9:97">
      <c r="I357" s="24">
        <f t="shared" si="126"/>
        <v>0</v>
      </c>
      <c r="J357" s="24">
        <f t="shared" si="124"/>
        <v>0</v>
      </c>
      <c r="M357" s="24"/>
      <c r="N357" s="24"/>
      <c r="O357" s="24"/>
      <c r="P357" s="24"/>
      <c r="Q357" s="24"/>
      <c r="R357" s="24"/>
      <c r="S357" s="24">
        <f t="shared" si="127"/>
        <v>0</v>
      </c>
      <c r="T357" s="24">
        <f t="shared" si="125"/>
        <v>0</v>
      </c>
      <c r="W357" s="24"/>
      <c r="X357" s="24"/>
      <c r="Y357" s="24"/>
      <c r="Z357" s="24"/>
      <c r="AA357" s="24"/>
      <c r="AB357" s="24"/>
      <c r="AC357" s="24">
        <f t="shared" si="128"/>
        <v>0</v>
      </c>
      <c r="AD357" s="24">
        <f t="shared" si="129"/>
        <v>0</v>
      </c>
      <c r="AG357" s="24"/>
      <c r="AH357" s="24"/>
      <c r="AI357" s="24"/>
      <c r="AJ357" s="24"/>
      <c r="AK357" s="24"/>
      <c r="AL357" s="24"/>
      <c r="AM357" s="24">
        <f t="shared" si="130"/>
        <v>0</v>
      </c>
      <c r="AN357" s="24">
        <f t="shared" si="147"/>
        <v>0</v>
      </c>
      <c r="AQ357" s="24"/>
      <c r="AR357" s="24"/>
      <c r="AS357" s="24"/>
      <c r="AT357" s="24"/>
      <c r="AU357" s="24"/>
      <c r="AV357" s="24"/>
      <c r="AW357" s="24">
        <f t="shared" si="131"/>
        <v>0</v>
      </c>
      <c r="AX357" s="24">
        <f t="shared" si="132"/>
        <v>0</v>
      </c>
      <c r="BA357" s="24"/>
      <c r="BB357" s="24"/>
      <c r="BC357" s="24"/>
      <c r="BD357" s="24"/>
      <c r="BE357" s="24"/>
      <c r="BF357" s="24"/>
      <c r="BG357" s="24">
        <f t="shared" si="133"/>
        <v>0</v>
      </c>
      <c r="BH357" s="24">
        <f t="shared" si="134"/>
        <v>0</v>
      </c>
      <c r="BK357" s="24"/>
      <c r="BL357" s="24"/>
      <c r="BM357" s="24"/>
      <c r="BN357" s="24"/>
      <c r="BO357" s="24"/>
      <c r="BP357" s="24"/>
      <c r="BQ357" s="24">
        <f t="shared" si="135"/>
        <v>0</v>
      </c>
      <c r="BR357" s="24">
        <f t="shared" si="136"/>
        <v>0</v>
      </c>
      <c r="BU357" s="24"/>
      <c r="BV357" s="24"/>
      <c r="BW357" s="24"/>
      <c r="BX357" s="24"/>
      <c r="BY357" s="24"/>
      <c r="BZ357" s="24"/>
      <c r="CA357" s="24">
        <f t="shared" si="137"/>
        <v>0</v>
      </c>
      <c r="CB357" s="24">
        <f t="shared" si="138"/>
        <v>0</v>
      </c>
      <c r="CC357" s="24"/>
      <c r="CE357" s="24">
        <f t="shared" si="139"/>
        <v>0</v>
      </c>
      <c r="CG357" s="24">
        <f t="shared" si="140"/>
        <v>0</v>
      </c>
      <c r="CI357" s="24">
        <f t="shared" si="141"/>
        <v>0</v>
      </c>
      <c r="CK357" s="24">
        <f t="shared" si="142"/>
        <v>0</v>
      </c>
      <c r="CM357" s="24">
        <f t="shared" si="143"/>
        <v>0</v>
      </c>
      <c r="CO357" s="24">
        <f t="shared" si="144"/>
        <v>0</v>
      </c>
      <c r="CQ357" s="24">
        <f t="shared" si="145"/>
        <v>0</v>
      </c>
      <c r="CS357" s="24">
        <f t="shared" si="146"/>
        <v>0</v>
      </c>
    </row>
    <row r="358" spans="9:97">
      <c r="I358" s="24">
        <f t="shared" si="126"/>
        <v>0</v>
      </c>
      <c r="J358" s="24">
        <f t="shared" si="124"/>
        <v>0</v>
      </c>
      <c r="M358" s="24"/>
      <c r="N358" s="24"/>
      <c r="O358" s="24"/>
      <c r="P358" s="24"/>
      <c r="Q358" s="24"/>
      <c r="R358" s="24"/>
      <c r="S358" s="24">
        <f t="shared" si="127"/>
        <v>0</v>
      </c>
      <c r="T358" s="24">
        <f t="shared" si="125"/>
        <v>0</v>
      </c>
      <c r="W358" s="24"/>
      <c r="X358" s="24"/>
      <c r="Y358" s="24"/>
      <c r="Z358" s="24"/>
      <c r="AA358" s="24"/>
      <c r="AB358" s="24"/>
      <c r="AC358" s="24">
        <f t="shared" si="128"/>
        <v>0</v>
      </c>
      <c r="AD358" s="24">
        <f t="shared" si="129"/>
        <v>0</v>
      </c>
      <c r="AG358" s="24"/>
      <c r="AH358" s="24"/>
      <c r="AI358" s="24"/>
      <c r="AJ358" s="24"/>
      <c r="AK358" s="24"/>
      <c r="AL358" s="24"/>
      <c r="AM358" s="24">
        <f t="shared" si="130"/>
        <v>0</v>
      </c>
      <c r="AN358" s="24">
        <f t="shared" si="147"/>
        <v>0</v>
      </c>
      <c r="AQ358" s="24"/>
      <c r="AR358" s="24"/>
      <c r="AS358" s="24"/>
      <c r="AT358" s="24"/>
      <c r="AU358" s="24"/>
      <c r="AV358" s="24"/>
      <c r="AW358" s="24">
        <f t="shared" si="131"/>
        <v>0</v>
      </c>
      <c r="AX358" s="24">
        <f t="shared" si="132"/>
        <v>0</v>
      </c>
      <c r="BA358" s="24"/>
      <c r="BB358" s="24"/>
      <c r="BC358" s="24"/>
      <c r="BD358" s="24"/>
      <c r="BE358" s="24"/>
      <c r="BF358" s="24"/>
      <c r="BG358" s="24">
        <f t="shared" si="133"/>
        <v>0</v>
      </c>
      <c r="BH358" s="24">
        <f t="shared" si="134"/>
        <v>0</v>
      </c>
      <c r="BK358" s="24"/>
      <c r="BL358" s="24"/>
      <c r="BM358" s="24"/>
      <c r="BN358" s="24"/>
      <c r="BO358" s="24"/>
      <c r="BP358" s="24"/>
      <c r="BQ358" s="24">
        <f t="shared" si="135"/>
        <v>0</v>
      </c>
      <c r="BR358" s="24">
        <f t="shared" si="136"/>
        <v>0</v>
      </c>
      <c r="BU358" s="24"/>
      <c r="BV358" s="24"/>
      <c r="BW358" s="24"/>
      <c r="BX358" s="24"/>
      <c r="BY358" s="24"/>
      <c r="BZ358" s="24"/>
      <c r="CA358" s="24">
        <f t="shared" si="137"/>
        <v>0</v>
      </c>
      <c r="CB358" s="24">
        <f t="shared" si="138"/>
        <v>0</v>
      </c>
      <c r="CC358" s="24"/>
      <c r="CE358" s="24">
        <f t="shared" si="139"/>
        <v>0</v>
      </c>
      <c r="CG358" s="24">
        <f t="shared" si="140"/>
        <v>0</v>
      </c>
      <c r="CI358" s="24">
        <f t="shared" si="141"/>
        <v>0</v>
      </c>
      <c r="CK358" s="24">
        <f t="shared" si="142"/>
        <v>0</v>
      </c>
      <c r="CM358" s="24">
        <f t="shared" si="143"/>
        <v>0</v>
      </c>
      <c r="CO358" s="24">
        <f t="shared" si="144"/>
        <v>0</v>
      </c>
      <c r="CQ358" s="24">
        <f t="shared" si="145"/>
        <v>0</v>
      </c>
      <c r="CS358" s="24">
        <f t="shared" si="146"/>
        <v>0</v>
      </c>
    </row>
    <row r="359" spans="9:97">
      <c r="I359" s="24">
        <f t="shared" si="126"/>
        <v>0</v>
      </c>
      <c r="J359" s="24">
        <f t="shared" ref="J359:J422" si="148">IF(F359&lt;C359-D359,C359-D359-F359,0)</f>
        <v>0</v>
      </c>
      <c r="M359" s="24"/>
      <c r="N359" s="24"/>
      <c r="O359" s="24"/>
      <c r="P359" s="24"/>
      <c r="Q359" s="24"/>
      <c r="R359" s="24"/>
      <c r="S359" s="24">
        <f t="shared" si="127"/>
        <v>0</v>
      </c>
      <c r="T359" s="24">
        <f t="shared" ref="T359:T422" si="149">IF(P359&lt;M359-N359,M359-N359-P359,0)</f>
        <v>0</v>
      </c>
      <c r="W359" s="24"/>
      <c r="X359" s="24"/>
      <c r="Y359" s="24"/>
      <c r="Z359" s="24"/>
      <c r="AA359" s="24"/>
      <c r="AB359" s="24"/>
      <c r="AC359" s="24">
        <f t="shared" si="128"/>
        <v>0</v>
      </c>
      <c r="AD359" s="24">
        <f t="shared" si="129"/>
        <v>0</v>
      </c>
      <c r="AG359" s="24"/>
      <c r="AH359" s="24"/>
      <c r="AI359" s="24"/>
      <c r="AJ359" s="24"/>
      <c r="AK359" s="24"/>
      <c r="AL359" s="24"/>
      <c r="AM359" s="24">
        <f t="shared" si="130"/>
        <v>0</v>
      </c>
      <c r="AN359" s="24">
        <f t="shared" si="147"/>
        <v>0</v>
      </c>
      <c r="AQ359" s="24"/>
      <c r="AR359" s="24"/>
      <c r="AS359" s="24"/>
      <c r="AT359" s="24"/>
      <c r="AU359" s="24"/>
      <c r="AV359" s="24"/>
      <c r="AW359" s="24">
        <f t="shared" si="131"/>
        <v>0</v>
      </c>
      <c r="AX359" s="24">
        <f t="shared" si="132"/>
        <v>0</v>
      </c>
      <c r="BA359" s="24"/>
      <c r="BB359" s="24"/>
      <c r="BC359" s="24"/>
      <c r="BD359" s="24"/>
      <c r="BE359" s="24"/>
      <c r="BF359" s="24"/>
      <c r="BG359" s="24">
        <f t="shared" si="133"/>
        <v>0</v>
      </c>
      <c r="BH359" s="24">
        <f t="shared" si="134"/>
        <v>0</v>
      </c>
      <c r="BK359" s="24"/>
      <c r="BL359" s="24"/>
      <c r="BM359" s="24"/>
      <c r="BN359" s="24"/>
      <c r="BO359" s="24"/>
      <c r="BP359" s="24"/>
      <c r="BQ359" s="24">
        <f t="shared" si="135"/>
        <v>0</v>
      </c>
      <c r="BR359" s="24">
        <f t="shared" si="136"/>
        <v>0</v>
      </c>
      <c r="BU359" s="24"/>
      <c r="BV359" s="24"/>
      <c r="BW359" s="24"/>
      <c r="BX359" s="24"/>
      <c r="BY359" s="24"/>
      <c r="BZ359" s="24"/>
      <c r="CA359" s="24">
        <f t="shared" si="137"/>
        <v>0</v>
      </c>
      <c r="CB359" s="24">
        <f t="shared" si="138"/>
        <v>0</v>
      </c>
      <c r="CC359" s="24"/>
      <c r="CE359" s="24">
        <f t="shared" si="139"/>
        <v>0</v>
      </c>
      <c r="CG359" s="24">
        <f t="shared" si="140"/>
        <v>0</v>
      </c>
      <c r="CI359" s="24">
        <f t="shared" si="141"/>
        <v>0</v>
      </c>
      <c r="CK359" s="24">
        <f t="shared" si="142"/>
        <v>0</v>
      </c>
      <c r="CM359" s="24">
        <f t="shared" si="143"/>
        <v>0</v>
      </c>
      <c r="CO359" s="24">
        <f t="shared" si="144"/>
        <v>0</v>
      </c>
      <c r="CQ359" s="24">
        <f t="shared" si="145"/>
        <v>0</v>
      </c>
      <c r="CS359" s="24">
        <f t="shared" si="146"/>
        <v>0</v>
      </c>
    </row>
    <row r="360" spans="9:97">
      <c r="I360" s="24">
        <f t="shared" si="126"/>
        <v>0</v>
      </c>
      <c r="J360" s="24">
        <f t="shared" si="148"/>
        <v>0</v>
      </c>
      <c r="M360" s="24"/>
      <c r="N360" s="24"/>
      <c r="O360" s="24"/>
      <c r="P360" s="24"/>
      <c r="Q360" s="24"/>
      <c r="R360" s="24"/>
      <c r="S360" s="24">
        <f t="shared" si="127"/>
        <v>0</v>
      </c>
      <c r="T360" s="24">
        <f t="shared" si="149"/>
        <v>0</v>
      </c>
      <c r="W360" s="24"/>
      <c r="X360" s="24"/>
      <c r="Y360" s="24"/>
      <c r="Z360" s="24"/>
      <c r="AA360" s="24"/>
      <c r="AB360" s="24"/>
      <c r="AC360" s="24">
        <f t="shared" si="128"/>
        <v>0</v>
      </c>
      <c r="AD360" s="24">
        <f t="shared" si="129"/>
        <v>0</v>
      </c>
      <c r="AG360" s="24"/>
      <c r="AH360" s="24"/>
      <c r="AI360" s="24"/>
      <c r="AJ360" s="24"/>
      <c r="AK360" s="24"/>
      <c r="AL360" s="24"/>
      <c r="AM360" s="24">
        <f t="shared" si="130"/>
        <v>0</v>
      </c>
      <c r="AN360" s="24">
        <f t="shared" si="147"/>
        <v>0</v>
      </c>
      <c r="AQ360" s="24"/>
      <c r="AR360" s="24"/>
      <c r="AS360" s="24"/>
      <c r="AT360" s="24"/>
      <c r="AU360" s="24"/>
      <c r="AV360" s="24"/>
      <c r="AW360" s="24">
        <f t="shared" si="131"/>
        <v>0</v>
      </c>
      <c r="AX360" s="24">
        <f t="shared" si="132"/>
        <v>0</v>
      </c>
      <c r="BA360" s="24"/>
      <c r="BB360" s="24"/>
      <c r="BC360" s="24"/>
      <c r="BD360" s="24"/>
      <c r="BE360" s="24"/>
      <c r="BF360" s="24"/>
      <c r="BG360" s="24">
        <f t="shared" si="133"/>
        <v>0</v>
      </c>
      <c r="BH360" s="24">
        <f t="shared" si="134"/>
        <v>0</v>
      </c>
      <c r="BK360" s="24"/>
      <c r="BL360" s="24"/>
      <c r="BM360" s="24"/>
      <c r="BN360" s="24"/>
      <c r="BO360" s="24"/>
      <c r="BP360" s="24"/>
      <c r="BQ360" s="24">
        <f t="shared" si="135"/>
        <v>0</v>
      </c>
      <c r="BR360" s="24">
        <f t="shared" si="136"/>
        <v>0</v>
      </c>
      <c r="BU360" s="24"/>
      <c r="BV360" s="24"/>
      <c r="BW360" s="24"/>
      <c r="BX360" s="24"/>
      <c r="BY360" s="24"/>
      <c r="BZ360" s="24"/>
      <c r="CA360" s="24">
        <f t="shared" si="137"/>
        <v>0</v>
      </c>
      <c r="CB360" s="24">
        <f t="shared" si="138"/>
        <v>0</v>
      </c>
      <c r="CC360" s="24"/>
      <c r="CE360" s="24">
        <f t="shared" si="139"/>
        <v>0</v>
      </c>
      <c r="CG360" s="24">
        <f t="shared" si="140"/>
        <v>0</v>
      </c>
      <c r="CI360" s="24">
        <f t="shared" si="141"/>
        <v>0</v>
      </c>
      <c r="CK360" s="24">
        <f t="shared" si="142"/>
        <v>0</v>
      </c>
      <c r="CM360" s="24">
        <f t="shared" si="143"/>
        <v>0</v>
      </c>
      <c r="CO360" s="24">
        <f t="shared" si="144"/>
        <v>0</v>
      </c>
      <c r="CQ360" s="24">
        <f t="shared" si="145"/>
        <v>0</v>
      </c>
      <c r="CS360" s="24">
        <f t="shared" si="146"/>
        <v>0</v>
      </c>
    </row>
    <row r="361" spans="9:97">
      <c r="I361" s="24">
        <f t="shared" si="126"/>
        <v>0</v>
      </c>
      <c r="J361" s="24">
        <f t="shared" si="148"/>
        <v>0</v>
      </c>
      <c r="M361" s="24"/>
      <c r="N361" s="24"/>
      <c r="O361" s="24"/>
      <c r="P361" s="24"/>
      <c r="Q361" s="24"/>
      <c r="R361" s="24"/>
      <c r="S361" s="24">
        <f t="shared" si="127"/>
        <v>0</v>
      </c>
      <c r="T361" s="24">
        <f t="shared" si="149"/>
        <v>0</v>
      </c>
      <c r="W361" s="24"/>
      <c r="X361" s="24"/>
      <c r="Y361" s="24"/>
      <c r="Z361" s="24"/>
      <c r="AA361" s="24"/>
      <c r="AB361" s="24"/>
      <c r="AC361" s="24">
        <f t="shared" si="128"/>
        <v>0</v>
      </c>
      <c r="AD361" s="24">
        <f t="shared" si="129"/>
        <v>0</v>
      </c>
      <c r="AG361" s="24"/>
      <c r="AH361" s="24"/>
      <c r="AI361" s="24"/>
      <c r="AJ361" s="24"/>
      <c r="AK361" s="24"/>
      <c r="AL361" s="24"/>
      <c r="AM361" s="24">
        <f t="shared" si="130"/>
        <v>0</v>
      </c>
      <c r="AN361" s="24">
        <f t="shared" si="147"/>
        <v>0</v>
      </c>
      <c r="AQ361" s="24"/>
      <c r="AR361" s="24"/>
      <c r="AS361" s="24"/>
      <c r="AT361" s="24"/>
      <c r="AU361" s="24"/>
      <c r="AV361" s="24"/>
      <c r="AW361" s="24">
        <f t="shared" si="131"/>
        <v>0</v>
      </c>
      <c r="AX361" s="24">
        <f t="shared" si="132"/>
        <v>0</v>
      </c>
      <c r="BA361" s="24"/>
      <c r="BB361" s="24"/>
      <c r="BC361" s="24"/>
      <c r="BD361" s="24"/>
      <c r="BE361" s="24"/>
      <c r="BF361" s="24"/>
      <c r="BG361" s="24">
        <f t="shared" si="133"/>
        <v>0</v>
      </c>
      <c r="BH361" s="24">
        <f t="shared" si="134"/>
        <v>0</v>
      </c>
      <c r="BK361" s="24"/>
      <c r="BL361" s="24"/>
      <c r="BM361" s="24"/>
      <c r="BN361" s="24"/>
      <c r="BO361" s="24"/>
      <c r="BP361" s="24"/>
      <c r="BQ361" s="24">
        <f t="shared" si="135"/>
        <v>0</v>
      </c>
      <c r="BR361" s="24">
        <f t="shared" si="136"/>
        <v>0</v>
      </c>
      <c r="BU361" s="24"/>
      <c r="BV361" s="24"/>
      <c r="BW361" s="24"/>
      <c r="BX361" s="24"/>
      <c r="BY361" s="24"/>
      <c r="BZ361" s="24"/>
      <c r="CA361" s="24">
        <f t="shared" si="137"/>
        <v>0</v>
      </c>
      <c r="CB361" s="24">
        <f t="shared" si="138"/>
        <v>0</v>
      </c>
      <c r="CC361" s="24"/>
      <c r="CE361" s="24">
        <f t="shared" si="139"/>
        <v>0</v>
      </c>
      <c r="CG361" s="24">
        <f t="shared" si="140"/>
        <v>0</v>
      </c>
      <c r="CI361" s="24">
        <f t="shared" si="141"/>
        <v>0</v>
      </c>
      <c r="CK361" s="24">
        <f t="shared" si="142"/>
        <v>0</v>
      </c>
      <c r="CM361" s="24">
        <f t="shared" si="143"/>
        <v>0</v>
      </c>
      <c r="CO361" s="24">
        <f t="shared" si="144"/>
        <v>0</v>
      </c>
      <c r="CQ361" s="24">
        <f t="shared" si="145"/>
        <v>0</v>
      </c>
      <c r="CS361" s="24">
        <f t="shared" si="146"/>
        <v>0</v>
      </c>
    </row>
    <row r="362" spans="9:97">
      <c r="I362" s="24">
        <f t="shared" si="126"/>
        <v>0</v>
      </c>
      <c r="J362" s="24">
        <f t="shared" si="148"/>
        <v>0</v>
      </c>
      <c r="M362" s="24"/>
      <c r="N362" s="24"/>
      <c r="O362" s="24"/>
      <c r="P362" s="24"/>
      <c r="Q362" s="24"/>
      <c r="R362" s="24"/>
      <c r="S362" s="24">
        <f t="shared" si="127"/>
        <v>0</v>
      </c>
      <c r="T362" s="24">
        <f t="shared" si="149"/>
        <v>0</v>
      </c>
      <c r="W362" s="24"/>
      <c r="X362" s="24"/>
      <c r="Y362" s="24"/>
      <c r="Z362" s="24"/>
      <c r="AA362" s="24"/>
      <c r="AB362" s="24"/>
      <c r="AC362" s="24">
        <f t="shared" si="128"/>
        <v>0</v>
      </c>
      <c r="AD362" s="24">
        <f t="shared" si="129"/>
        <v>0</v>
      </c>
      <c r="AG362" s="24"/>
      <c r="AH362" s="24"/>
      <c r="AI362" s="24"/>
      <c r="AJ362" s="24"/>
      <c r="AK362" s="24"/>
      <c r="AL362" s="24"/>
      <c r="AM362" s="24">
        <f t="shared" si="130"/>
        <v>0</v>
      </c>
      <c r="AN362" s="24">
        <f t="shared" si="147"/>
        <v>0</v>
      </c>
      <c r="AQ362" s="24"/>
      <c r="AR362" s="24"/>
      <c r="AS362" s="24"/>
      <c r="AT362" s="24"/>
      <c r="AU362" s="24"/>
      <c r="AV362" s="24"/>
      <c r="AW362" s="24">
        <f t="shared" si="131"/>
        <v>0</v>
      </c>
      <c r="AX362" s="24">
        <f t="shared" si="132"/>
        <v>0</v>
      </c>
      <c r="BA362" s="24"/>
      <c r="BB362" s="24"/>
      <c r="BC362" s="24"/>
      <c r="BD362" s="24"/>
      <c r="BE362" s="24"/>
      <c r="BF362" s="24"/>
      <c r="BG362" s="24">
        <f t="shared" si="133"/>
        <v>0</v>
      </c>
      <c r="BH362" s="24">
        <f t="shared" si="134"/>
        <v>0</v>
      </c>
      <c r="BK362" s="24"/>
      <c r="BL362" s="24"/>
      <c r="BM362" s="24"/>
      <c r="BN362" s="24"/>
      <c r="BO362" s="24"/>
      <c r="BP362" s="24"/>
      <c r="BQ362" s="24">
        <f t="shared" si="135"/>
        <v>0</v>
      </c>
      <c r="BR362" s="24">
        <f t="shared" si="136"/>
        <v>0</v>
      </c>
      <c r="BU362" s="24"/>
      <c r="BV362" s="24"/>
      <c r="BW362" s="24"/>
      <c r="BX362" s="24"/>
      <c r="BY362" s="24"/>
      <c r="BZ362" s="24"/>
      <c r="CA362" s="24">
        <f t="shared" si="137"/>
        <v>0</v>
      </c>
      <c r="CB362" s="24">
        <f t="shared" si="138"/>
        <v>0</v>
      </c>
      <c r="CC362" s="24"/>
      <c r="CE362" s="24">
        <f t="shared" si="139"/>
        <v>0</v>
      </c>
      <c r="CG362" s="24">
        <f t="shared" si="140"/>
        <v>0</v>
      </c>
      <c r="CI362" s="24">
        <f t="shared" si="141"/>
        <v>0</v>
      </c>
      <c r="CK362" s="24">
        <f t="shared" si="142"/>
        <v>0</v>
      </c>
      <c r="CM362" s="24">
        <f t="shared" si="143"/>
        <v>0</v>
      </c>
      <c r="CO362" s="24">
        <f t="shared" si="144"/>
        <v>0</v>
      </c>
      <c r="CQ362" s="24">
        <f t="shared" si="145"/>
        <v>0</v>
      </c>
      <c r="CS362" s="24">
        <f t="shared" si="146"/>
        <v>0</v>
      </c>
    </row>
    <row r="363" spans="9:97">
      <c r="I363" s="24">
        <f t="shared" si="126"/>
        <v>0</v>
      </c>
      <c r="J363" s="24">
        <f t="shared" si="148"/>
        <v>0</v>
      </c>
      <c r="M363" s="24"/>
      <c r="N363" s="24"/>
      <c r="O363" s="24"/>
      <c r="P363" s="24"/>
      <c r="Q363" s="24"/>
      <c r="R363" s="24"/>
      <c r="S363" s="24">
        <f t="shared" si="127"/>
        <v>0</v>
      </c>
      <c r="T363" s="24">
        <f t="shared" si="149"/>
        <v>0</v>
      </c>
      <c r="W363" s="24"/>
      <c r="X363" s="24"/>
      <c r="Y363" s="24"/>
      <c r="Z363" s="24"/>
      <c r="AA363" s="24"/>
      <c r="AB363" s="24"/>
      <c r="AC363" s="24">
        <f t="shared" si="128"/>
        <v>0</v>
      </c>
      <c r="AD363" s="24">
        <f t="shared" si="129"/>
        <v>0</v>
      </c>
      <c r="AG363" s="24"/>
      <c r="AH363" s="24"/>
      <c r="AI363" s="24"/>
      <c r="AJ363" s="24"/>
      <c r="AK363" s="24"/>
      <c r="AL363" s="24"/>
      <c r="AM363" s="24">
        <f t="shared" si="130"/>
        <v>0</v>
      </c>
      <c r="AN363" s="24">
        <f t="shared" si="147"/>
        <v>0</v>
      </c>
      <c r="AQ363" s="24"/>
      <c r="AR363" s="24"/>
      <c r="AS363" s="24"/>
      <c r="AT363" s="24"/>
      <c r="AU363" s="24"/>
      <c r="AV363" s="24"/>
      <c r="AW363" s="24">
        <f t="shared" si="131"/>
        <v>0</v>
      </c>
      <c r="AX363" s="24">
        <f t="shared" si="132"/>
        <v>0</v>
      </c>
      <c r="BA363" s="24"/>
      <c r="BB363" s="24"/>
      <c r="BC363" s="24"/>
      <c r="BD363" s="24"/>
      <c r="BE363" s="24"/>
      <c r="BF363" s="24"/>
      <c r="BG363" s="24">
        <f t="shared" si="133"/>
        <v>0</v>
      </c>
      <c r="BH363" s="24">
        <f t="shared" si="134"/>
        <v>0</v>
      </c>
      <c r="BK363" s="24"/>
      <c r="BL363" s="24"/>
      <c r="BM363" s="24"/>
      <c r="BN363" s="24"/>
      <c r="BO363" s="24"/>
      <c r="BP363" s="24"/>
      <c r="BQ363" s="24">
        <f t="shared" si="135"/>
        <v>0</v>
      </c>
      <c r="BR363" s="24">
        <f t="shared" si="136"/>
        <v>0</v>
      </c>
      <c r="BU363" s="24"/>
      <c r="BV363" s="24"/>
      <c r="BW363" s="24"/>
      <c r="BX363" s="24"/>
      <c r="BY363" s="24"/>
      <c r="BZ363" s="24"/>
      <c r="CA363" s="24">
        <f t="shared" si="137"/>
        <v>0</v>
      </c>
      <c r="CB363" s="24">
        <f t="shared" si="138"/>
        <v>0</v>
      </c>
      <c r="CC363" s="24"/>
      <c r="CE363" s="24">
        <f t="shared" si="139"/>
        <v>0</v>
      </c>
      <c r="CG363" s="24">
        <f t="shared" si="140"/>
        <v>0</v>
      </c>
      <c r="CI363" s="24">
        <f t="shared" si="141"/>
        <v>0</v>
      </c>
      <c r="CK363" s="24">
        <f t="shared" si="142"/>
        <v>0</v>
      </c>
      <c r="CM363" s="24">
        <f t="shared" si="143"/>
        <v>0</v>
      </c>
      <c r="CO363" s="24">
        <f t="shared" si="144"/>
        <v>0</v>
      </c>
      <c r="CQ363" s="24">
        <f t="shared" si="145"/>
        <v>0</v>
      </c>
      <c r="CS363" s="24">
        <f t="shared" si="146"/>
        <v>0</v>
      </c>
    </row>
    <row r="364" spans="9:97">
      <c r="I364" s="24">
        <f t="shared" si="126"/>
        <v>0</v>
      </c>
      <c r="J364" s="24">
        <f t="shared" si="148"/>
        <v>0</v>
      </c>
      <c r="M364" s="24"/>
      <c r="N364" s="24"/>
      <c r="O364" s="24"/>
      <c r="P364" s="24"/>
      <c r="Q364" s="24"/>
      <c r="R364" s="24"/>
      <c r="S364" s="24">
        <f t="shared" si="127"/>
        <v>0</v>
      </c>
      <c r="T364" s="24">
        <f t="shared" si="149"/>
        <v>0</v>
      </c>
      <c r="W364" s="24"/>
      <c r="X364" s="24"/>
      <c r="Y364" s="24"/>
      <c r="Z364" s="24"/>
      <c r="AA364" s="24"/>
      <c r="AB364" s="24"/>
      <c r="AC364" s="24">
        <f t="shared" si="128"/>
        <v>0</v>
      </c>
      <c r="AD364" s="24">
        <f t="shared" si="129"/>
        <v>0</v>
      </c>
      <c r="AG364" s="24"/>
      <c r="AH364" s="24"/>
      <c r="AI364" s="24"/>
      <c r="AJ364" s="24"/>
      <c r="AK364" s="24"/>
      <c r="AL364" s="24"/>
      <c r="AM364" s="24">
        <f t="shared" si="130"/>
        <v>0</v>
      </c>
      <c r="AN364" s="24">
        <f t="shared" si="147"/>
        <v>0</v>
      </c>
      <c r="AQ364" s="24"/>
      <c r="AR364" s="24"/>
      <c r="AS364" s="24"/>
      <c r="AT364" s="24"/>
      <c r="AU364" s="24"/>
      <c r="AV364" s="24"/>
      <c r="AW364" s="24">
        <f t="shared" si="131"/>
        <v>0</v>
      </c>
      <c r="AX364" s="24">
        <f t="shared" si="132"/>
        <v>0</v>
      </c>
      <c r="BA364" s="24"/>
      <c r="BB364" s="24"/>
      <c r="BC364" s="24"/>
      <c r="BD364" s="24"/>
      <c r="BE364" s="24"/>
      <c r="BF364" s="24"/>
      <c r="BG364" s="24">
        <f t="shared" si="133"/>
        <v>0</v>
      </c>
      <c r="BH364" s="24">
        <f t="shared" si="134"/>
        <v>0</v>
      </c>
      <c r="BK364" s="24"/>
      <c r="BL364" s="24"/>
      <c r="BM364" s="24"/>
      <c r="BN364" s="24"/>
      <c r="BO364" s="24"/>
      <c r="BP364" s="24"/>
      <c r="BQ364" s="24">
        <f t="shared" si="135"/>
        <v>0</v>
      </c>
      <c r="BR364" s="24">
        <f t="shared" si="136"/>
        <v>0</v>
      </c>
      <c r="BU364" s="24"/>
      <c r="BV364" s="24"/>
      <c r="BW364" s="24"/>
      <c r="BX364" s="24"/>
      <c r="BY364" s="24"/>
      <c r="BZ364" s="24"/>
      <c r="CA364" s="24">
        <f t="shared" si="137"/>
        <v>0</v>
      </c>
      <c r="CB364" s="24">
        <f t="shared" si="138"/>
        <v>0</v>
      </c>
      <c r="CC364" s="24"/>
      <c r="CE364" s="24">
        <f t="shared" si="139"/>
        <v>0</v>
      </c>
      <c r="CG364" s="24">
        <f t="shared" si="140"/>
        <v>0</v>
      </c>
      <c r="CI364" s="24">
        <f t="shared" si="141"/>
        <v>0</v>
      </c>
      <c r="CK364" s="24">
        <f t="shared" si="142"/>
        <v>0</v>
      </c>
      <c r="CM364" s="24">
        <f t="shared" si="143"/>
        <v>0</v>
      </c>
      <c r="CO364" s="24">
        <f t="shared" si="144"/>
        <v>0</v>
      </c>
      <c r="CQ364" s="24">
        <f t="shared" si="145"/>
        <v>0</v>
      </c>
      <c r="CS364" s="24">
        <f t="shared" si="146"/>
        <v>0</v>
      </c>
    </row>
    <row r="365" spans="9:97">
      <c r="I365" s="24">
        <f t="shared" si="126"/>
        <v>0</v>
      </c>
      <c r="J365" s="24">
        <f t="shared" si="148"/>
        <v>0</v>
      </c>
      <c r="M365" s="24"/>
      <c r="N365" s="24"/>
      <c r="O365" s="24"/>
      <c r="P365" s="24"/>
      <c r="Q365" s="24"/>
      <c r="R365" s="24"/>
      <c r="S365" s="24">
        <f t="shared" si="127"/>
        <v>0</v>
      </c>
      <c r="T365" s="24">
        <f t="shared" si="149"/>
        <v>0</v>
      </c>
      <c r="W365" s="24"/>
      <c r="X365" s="24"/>
      <c r="Y365" s="24"/>
      <c r="Z365" s="24"/>
      <c r="AA365" s="24"/>
      <c r="AB365" s="24"/>
      <c r="AC365" s="24">
        <f t="shared" si="128"/>
        <v>0</v>
      </c>
      <c r="AD365" s="24">
        <f t="shared" si="129"/>
        <v>0</v>
      </c>
      <c r="AG365" s="24"/>
      <c r="AH365" s="24"/>
      <c r="AI365" s="24"/>
      <c r="AJ365" s="24"/>
      <c r="AK365" s="24"/>
      <c r="AL365" s="24"/>
      <c r="AM365" s="24">
        <f t="shared" si="130"/>
        <v>0</v>
      </c>
      <c r="AN365" s="24">
        <f t="shared" si="147"/>
        <v>0</v>
      </c>
      <c r="AQ365" s="24"/>
      <c r="AR365" s="24"/>
      <c r="AS365" s="24"/>
      <c r="AT365" s="24"/>
      <c r="AU365" s="24"/>
      <c r="AV365" s="24"/>
      <c r="AW365" s="24">
        <f t="shared" si="131"/>
        <v>0</v>
      </c>
      <c r="AX365" s="24">
        <f t="shared" si="132"/>
        <v>0</v>
      </c>
      <c r="BA365" s="24"/>
      <c r="BB365" s="24"/>
      <c r="BC365" s="24"/>
      <c r="BD365" s="24"/>
      <c r="BE365" s="24"/>
      <c r="BF365" s="24"/>
      <c r="BG365" s="24">
        <f t="shared" si="133"/>
        <v>0</v>
      </c>
      <c r="BH365" s="24">
        <f t="shared" si="134"/>
        <v>0</v>
      </c>
      <c r="BK365" s="24"/>
      <c r="BL365" s="24"/>
      <c r="BM365" s="24"/>
      <c r="BN365" s="24"/>
      <c r="BO365" s="24"/>
      <c r="BP365" s="24"/>
      <c r="BQ365" s="24">
        <f t="shared" si="135"/>
        <v>0</v>
      </c>
      <c r="BR365" s="24">
        <f t="shared" si="136"/>
        <v>0</v>
      </c>
      <c r="BU365" s="24"/>
      <c r="BV365" s="24"/>
      <c r="BW365" s="24"/>
      <c r="BX365" s="24"/>
      <c r="BY365" s="24"/>
      <c r="BZ365" s="24"/>
      <c r="CA365" s="24">
        <f t="shared" si="137"/>
        <v>0</v>
      </c>
      <c r="CB365" s="24">
        <f t="shared" si="138"/>
        <v>0</v>
      </c>
      <c r="CC365" s="24"/>
      <c r="CE365" s="24">
        <f t="shared" si="139"/>
        <v>0</v>
      </c>
      <c r="CG365" s="24">
        <f t="shared" si="140"/>
        <v>0</v>
      </c>
      <c r="CI365" s="24">
        <f t="shared" si="141"/>
        <v>0</v>
      </c>
      <c r="CK365" s="24">
        <f t="shared" si="142"/>
        <v>0</v>
      </c>
      <c r="CM365" s="24">
        <f t="shared" si="143"/>
        <v>0</v>
      </c>
      <c r="CO365" s="24">
        <f t="shared" si="144"/>
        <v>0</v>
      </c>
      <c r="CQ365" s="24">
        <f t="shared" si="145"/>
        <v>0</v>
      </c>
      <c r="CS365" s="24">
        <f t="shared" si="146"/>
        <v>0</v>
      </c>
    </row>
    <row r="366" spans="9:97">
      <c r="I366" s="24">
        <f t="shared" si="126"/>
        <v>0</v>
      </c>
      <c r="J366" s="24">
        <f t="shared" si="148"/>
        <v>0</v>
      </c>
      <c r="M366" s="24"/>
      <c r="N366" s="24"/>
      <c r="O366" s="24"/>
      <c r="P366" s="24"/>
      <c r="Q366" s="24"/>
      <c r="R366" s="24"/>
      <c r="S366" s="24">
        <f t="shared" si="127"/>
        <v>0</v>
      </c>
      <c r="T366" s="24">
        <f t="shared" si="149"/>
        <v>0</v>
      </c>
      <c r="W366" s="24"/>
      <c r="X366" s="24"/>
      <c r="Y366" s="24"/>
      <c r="Z366" s="24"/>
      <c r="AA366" s="24"/>
      <c r="AB366" s="24"/>
      <c r="AC366" s="24">
        <f t="shared" si="128"/>
        <v>0</v>
      </c>
      <c r="AD366" s="24">
        <f t="shared" si="129"/>
        <v>0</v>
      </c>
      <c r="AG366" s="24"/>
      <c r="AH366" s="24"/>
      <c r="AI366" s="24"/>
      <c r="AJ366" s="24"/>
      <c r="AK366" s="24"/>
      <c r="AL366" s="24"/>
      <c r="AM366" s="24">
        <f t="shared" si="130"/>
        <v>0</v>
      </c>
      <c r="AN366" s="24">
        <f t="shared" si="147"/>
        <v>0</v>
      </c>
      <c r="AQ366" s="24"/>
      <c r="AR366" s="24"/>
      <c r="AS366" s="24"/>
      <c r="AT366" s="24"/>
      <c r="AU366" s="24"/>
      <c r="AV366" s="24"/>
      <c r="AW366" s="24">
        <f t="shared" si="131"/>
        <v>0</v>
      </c>
      <c r="AX366" s="24">
        <f t="shared" si="132"/>
        <v>0</v>
      </c>
      <c r="BA366" s="24"/>
      <c r="BB366" s="24"/>
      <c r="BC366" s="24"/>
      <c r="BD366" s="24"/>
      <c r="BE366" s="24"/>
      <c r="BF366" s="24"/>
      <c r="BG366" s="24">
        <f t="shared" si="133"/>
        <v>0</v>
      </c>
      <c r="BH366" s="24">
        <f t="shared" si="134"/>
        <v>0</v>
      </c>
      <c r="BK366" s="24"/>
      <c r="BL366" s="24"/>
      <c r="BM366" s="24"/>
      <c r="BN366" s="24"/>
      <c r="BO366" s="24"/>
      <c r="BP366" s="24"/>
      <c r="BQ366" s="24">
        <f t="shared" si="135"/>
        <v>0</v>
      </c>
      <c r="BR366" s="24">
        <f t="shared" si="136"/>
        <v>0</v>
      </c>
      <c r="BU366" s="24"/>
      <c r="BV366" s="24"/>
      <c r="BW366" s="24"/>
      <c r="BX366" s="24"/>
      <c r="BY366" s="24"/>
      <c r="BZ366" s="24"/>
      <c r="CA366" s="24">
        <f t="shared" si="137"/>
        <v>0</v>
      </c>
      <c r="CB366" s="24">
        <f t="shared" si="138"/>
        <v>0</v>
      </c>
      <c r="CC366" s="24"/>
      <c r="CE366" s="24">
        <f t="shared" si="139"/>
        <v>0</v>
      </c>
      <c r="CG366" s="24">
        <f t="shared" si="140"/>
        <v>0</v>
      </c>
      <c r="CI366" s="24">
        <f t="shared" si="141"/>
        <v>0</v>
      </c>
      <c r="CK366" s="24">
        <f t="shared" si="142"/>
        <v>0</v>
      </c>
      <c r="CM366" s="24">
        <f t="shared" si="143"/>
        <v>0</v>
      </c>
      <c r="CO366" s="24">
        <f t="shared" si="144"/>
        <v>0</v>
      </c>
      <c r="CQ366" s="24">
        <f t="shared" si="145"/>
        <v>0</v>
      </c>
      <c r="CS366" s="24">
        <f t="shared" si="146"/>
        <v>0</v>
      </c>
    </row>
    <row r="367" spans="9:97">
      <c r="I367" s="24">
        <f t="shared" si="126"/>
        <v>0</v>
      </c>
      <c r="J367" s="24">
        <f t="shared" si="148"/>
        <v>0</v>
      </c>
      <c r="M367" s="24"/>
      <c r="N367" s="24"/>
      <c r="O367" s="24"/>
      <c r="P367" s="24"/>
      <c r="Q367" s="24"/>
      <c r="R367" s="24"/>
      <c r="S367" s="24">
        <f t="shared" si="127"/>
        <v>0</v>
      </c>
      <c r="T367" s="24">
        <f t="shared" si="149"/>
        <v>0</v>
      </c>
      <c r="W367" s="24"/>
      <c r="X367" s="24"/>
      <c r="Y367" s="24"/>
      <c r="Z367" s="24"/>
      <c r="AA367" s="24"/>
      <c r="AB367" s="24"/>
      <c r="AC367" s="24">
        <f t="shared" si="128"/>
        <v>0</v>
      </c>
      <c r="AD367" s="24">
        <f t="shared" si="129"/>
        <v>0</v>
      </c>
      <c r="AG367" s="24"/>
      <c r="AH367" s="24"/>
      <c r="AI367" s="24"/>
      <c r="AJ367" s="24"/>
      <c r="AK367" s="24"/>
      <c r="AL367" s="24"/>
      <c r="AM367" s="24">
        <f t="shared" si="130"/>
        <v>0</v>
      </c>
      <c r="AN367" s="24">
        <f t="shared" si="147"/>
        <v>0</v>
      </c>
      <c r="AQ367" s="24"/>
      <c r="AR367" s="24"/>
      <c r="AS367" s="24"/>
      <c r="AT367" s="24"/>
      <c r="AU367" s="24"/>
      <c r="AV367" s="24"/>
      <c r="AW367" s="24">
        <f t="shared" si="131"/>
        <v>0</v>
      </c>
      <c r="AX367" s="24">
        <f t="shared" si="132"/>
        <v>0</v>
      </c>
      <c r="BA367" s="24"/>
      <c r="BB367" s="24"/>
      <c r="BC367" s="24"/>
      <c r="BD367" s="24"/>
      <c r="BE367" s="24"/>
      <c r="BF367" s="24"/>
      <c r="BG367" s="24">
        <f t="shared" si="133"/>
        <v>0</v>
      </c>
      <c r="BH367" s="24">
        <f t="shared" si="134"/>
        <v>0</v>
      </c>
      <c r="BK367" s="24"/>
      <c r="BL367" s="24"/>
      <c r="BM367" s="24"/>
      <c r="BN367" s="24"/>
      <c r="BO367" s="24"/>
      <c r="BP367" s="24"/>
      <c r="BQ367" s="24">
        <f t="shared" si="135"/>
        <v>0</v>
      </c>
      <c r="BR367" s="24">
        <f t="shared" si="136"/>
        <v>0</v>
      </c>
      <c r="BU367" s="24"/>
      <c r="BV367" s="24"/>
      <c r="BW367" s="24"/>
      <c r="BX367" s="24"/>
      <c r="BY367" s="24"/>
      <c r="BZ367" s="24"/>
      <c r="CA367" s="24">
        <f t="shared" si="137"/>
        <v>0</v>
      </c>
      <c r="CB367" s="24">
        <f t="shared" si="138"/>
        <v>0</v>
      </c>
      <c r="CC367" s="24"/>
      <c r="CE367" s="24">
        <f t="shared" si="139"/>
        <v>0</v>
      </c>
      <c r="CG367" s="24">
        <f t="shared" si="140"/>
        <v>0</v>
      </c>
      <c r="CI367" s="24">
        <f t="shared" si="141"/>
        <v>0</v>
      </c>
      <c r="CK367" s="24">
        <f t="shared" si="142"/>
        <v>0</v>
      </c>
      <c r="CM367" s="24">
        <f t="shared" si="143"/>
        <v>0</v>
      </c>
      <c r="CO367" s="24">
        <f t="shared" si="144"/>
        <v>0</v>
      </c>
      <c r="CQ367" s="24">
        <f t="shared" si="145"/>
        <v>0</v>
      </c>
      <c r="CS367" s="24">
        <f t="shared" si="146"/>
        <v>0</v>
      </c>
    </row>
    <row r="368" spans="9:97">
      <c r="I368" s="24">
        <f t="shared" si="126"/>
        <v>0</v>
      </c>
      <c r="J368" s="24">
        <f t="shared" si="148"/>
        <v>0</v>
      </c>
      <c r="M368" s="24"/>
      <c r="N368" s="24"/>
      <c r="O368" s="24"/>
      <c r="P368" s="24"/>
      <c r="Q368" s="24"/>
      <c r="R368" s="24"/>
      <c r="S368" s="24">
        <f t="shared" si="127"/>
        <v>0</v>
      </c>
      <c r="T368" s="24">
        <f t="shared" si="149"/>
        <v>0</v>
      </c>
      <c r="W368" s="24"/>
      <c r="X368" s="24"/>
      <c r="Y368" s="24"/>
      <c r="Z368" s="24"/>
      <c r="AA368" s="24"/>
      <c r="AB368" s="24"/>
      <c r="AC368" s="24">
        <f t="shared" si="128"/>
        <v>0</v>
      </c>
      <c r="AD368" s="24">
        <f t="shared" si="129"/>
        <v>0</v>
      </c>
      <c r="AG368" s="24"/>
      <c r="AH368" s="24"/>
      <c r="AI368" s="24"/>
      <c r="AJ368" s="24"/>
      <c r="AK368" s="24"/>
      <c r="AL368" s="24"/>
      <c r="AM368" s="24">
        <f t="shared" si="130"/>
        <v>0</v>
      </c>
      <c r="AN368" s="24">
        <f t="shared" si="147"/>
        <v>0</v>
      </c>
      <c r="AQ368" s="24"/>
      <c r="AR368" s="24"/>
      <c r="AS368" s="24"/>
      <c r="AT368" s="24"/>
      <c r="AU368" s="24"/>
      <c r="AV368" s="24"/>
      <c r="AW368" s="24">
        <f t="shared" si="131"/>
        <v>0</v>
      </c>
      <c r="AX368" s="24">
        <f t="shared" si="132"/>
        <v>0</v>
      </c>
      <c r="BA368" s="24"/>
      <c r="BB368" s="24"/>
      <c r="BC368" s="24"/>
      <c r="BD368" s="24"/>
      <c r="BE368" s="24"/>
      <c r="BF368" s="24"/>
      <c r="BG368" s="24">
        <f t="shared" si="133"/>
        <v>0</v>
      </c>
      <c r="BH368" s="24">
        <f t="shared" si="134"/>
        <v>0</v>
      </c>
      <c r="BK368" s="24"/>
      <c r="BL368" s="24"/>
      <c r="BM368" s="24"/>
      <c r="BN368" s="24"/>
      <c r="BO368" s="24"/>
      <c r="BP368" s="24"/>
      <c r="BQ368" s="24">
        <f t="shared" si="135"/>
        <v>0</v>
      </c>
      <c r="BR368" s="24">
        <f t="shared" si="136"/>
        <v>0</v>
      </c>
      <c r="BU368" s="24"/>
      <c r="BV368" s="24"/>
      <c r="BW368" s="24"/>
      <c r="BX368" s="24"/>
      <c r="BY368" s="24"/>
      <c r="BZ368" s="24"/>
      <c r="CA368" s="24">
        <f t="shared" si="137"/>
        <v>0</v>
      </c>
      <c r="CB368" s="24">
        <f t="shared" si="138"/>
        <v>0</v>
      </c>
      <c r="CC368" s="24"/>
      <c r="CE368" s="24">
        <f t="shared" si="139"/>
        <v>0</v>
      </c>
      <c r="CG368" s="24">
        <f t="shared" si="140"/>
        <v>0</v>
      </c>
      <c r="CI368" s="24">
        <f t="shared" si="141"/>
        <v>0</v>
      </c>
      <c r="CK368" s="24">
        <f t="shared" si="142"/>
        <v>0</v>
      </c>
      <c r="CM368" s="24">
        <f t="shared" si="143"/>
        <v>0</v>
      </c>
      <c r="CO368" s="24">
        <f t="shared" si="144"/>
        <v>0</v>
      </c>
      <c r="CQ368" s="24">
        <f t="shared" si="145"/>
        <v>0</v>
      </c>
      <c r="CS368" s="24">
        <f t="shared" si="146"/>
        <v>0</v>
      </c>
    </row>
    <row r="369" spans="9:97">
      <c r="I369" s="24">
        <f t="shared" si="126"/>
        <v>0</v>
      </c>
      <c r="J369" s="24">
        <f t="shared" si="148"/>
        <v>0</v>
      </c>
      <c r="M369" s="24"/>
      <c r="N369" s="24"/>
      <c r="O369" s="24"/>
      <c r="P369" s="24"/>
      <c r="Q369" s="24"/>
      <c r="R369" s="24"/>
      <c r="S369" s="24">
        <f t="shared" si="127"/>
        <v>0</v>
      </c>
      <c r="T369" s="24">
        <f t="shared" si="149"/>
        <v>0</v>
      </c>
      <c r="W369" s="24"/>
      <c r="X369" s="24"/>
      <c r="Y369" s="24"/>
      <c r="Z369" s="24"/>
      <c r="AA369" s="24"/>
      <c r="AB369" s="24"/>
      <c r="AC369" s="24">
        <f t="shared" si="128"/>
        <v>0</v>
      </c>
      <c r="AD369" s="24">
        <f t="shared" si="129"/>
        <v>0</v>
      </c>
      <c r="AG369" s="24"/>
      <c r="AH369" s="24"/>
      <c r="AI369" s="24"/>
      <c r="AJ369" s="24"/>
      <c r="AK369" s="24"/>
      <c r="AL369" s="24"/>
      <c r="AM369" s="24">
        <f t="shared" si="130"/>
        <v>0</v>
      </c>
      <c r="AN369" s="24">
        <f t="shared" si="147"/>
        <v>0</v>
      </c>
      <c r="AQ369" s="24"/>
      <c r="AR369" s="24"/>
      <c r="AS369" s="24"/>
      <c r="AT369" s="24"/>
      <c r="AU369" s="24"/>
      <c r="AV369" s="24"/>
      <c r="AW369" s="24">
        <f t="shared" si="131"/>
        <v>0</v>
      </c>
      <c r="AX369" s="24">
        <f t="shared" si="132"/>
        <v>0</v>
      </c>
      <c r="BA369" s="24"/>
      <c r="BB369" s="24"/>
      <c r="BC369" s="24"/>
      <c r="BD369" s="24"/>
      <c r="BE369" s="24"/>
      <c r="BF369" s="24"/>
      <c r="BG369" s="24">
        <f t="shared" si="133"/>
        <v>0</v>
      </c>
      <c r="BH369" s="24">
        <f t="shared" si="134"/>
        <v>0</v>
      </c>
      <c r="BK369" s="24"/>
      <c r="BL369" s="24"/>
      <c r="BM369" s="24"/>
      <c r="BN369" s="24"/>
      <c r="BO369" s="24"/>
      <c r="BP369" s="24"/>
      <c r="BQ369" s="24">
        <f t="shared" si="135"/>
        <v>0</v>
      </c>
      <c r="BR369" s="24">
        <f t="shared" si="136"/>
        <v>0</v>
      </c>
      <c r="BU369" s="24"/>
      <c r="BV369" s="24"/>
      <c r="BW369" s="24"/>
      <c r="BX369" s="24"/>
      <c r="BY369" s="24"/>
      <c r="BZ369" s="24"/>
      <c r="CA369" s="24">
        <f t="shared" si="137"/>
        <v>0</v>
      </c>
      <c r="CB369" s="24">
        <f t="shared" si="138"/>
        <v>0</v>
      </c>
      <c r="CC369" s="24"/>
      <c r="CE369" s="24">
        <f t="shared" si="139"/>
        <v>0</v>
      </c>
      <c r="CG369" s="24">
        <f t="shared" si="140"/>
        <v>0</v>
      </c>
      <c r="CI369" s="24">
        <f t="shared" si="141"/>
        <v>0</v>
      </c>
      <c r="CK369" s="24">
        <f t="shared" si="142"/>
        <v>0</v>
      </c>
      <c r="CM369" s="24">
        <f t="shared" si="143"/>
        <v>0</v>
      </c>
      <c r="CO369" s="24">
        <f t="shared" si="144"/>
        <v>0</v>
      </c>
      <c r="CQ369" s="24">
        <f t="shared" si="145"/>
        <v>0</v>
      </c>
      <c r="CS369" s="24">
        <f t="shared" si="146"/>
        <v>0</v>
      </c>
    </row>
    <row r="370" spans="9:97">
      <c r="I370" s="24">
        <f t="shared" si="126"/>
        <v>0</v>
      </c>
      <c r="J370" s="24">
        <f t="shared" si="148"/>
        <v>0</v>
      </c>
      <c r="M370" s="24"/>
      <c r="N370" s="24"/>
      <c r="O370" s="24"/>
      <c r="P370" s="24"/>
      <c r="Q370" s="24"/>
      <c r="R370" s="24"/>
      <c r="S370" s="24">
        <f t="shared" si="127"/>
        <v>0</v>
      </c>
      <c r="T370" s="24">
        <f t="shared" si="149"/>
        <v>0</v>
      </c>
      <c r="W370" s="24"/>
      <c r="X370" s="24"/>
      <c r="Y370" s="24"/>
      <c r="Z370" s="24"/>
      <c r="AA370" s="24"/>
      <c r="AB370" s="24"/>
      <c r="AC370" s="24">
        <f t="shared" si="128"/>
        <v>0</v>
      </c>
      <c r="AD370" s="24">
        <f t="shared" si="129"/>
        <v>0</v>
      </c>
      <c r="AG370" s="24"/>
      <c r="AH370" s="24"/>
      <c r="AI370" s="24"/>
      <c r="AJ370" s="24"/>
      <c r="AK370" s="24"/>
      <c r="AL370" s="24"/>
      <c r="AM370" s="24">
        <f t="shared" si="130"/>
        <v>0</v>
      </c>
      <c r="AN370" s="24">
        <f t="shared" si="147"/>
        <v>0</v>
      </c>
      <c r="AQ370" s="24"/>
      <c r="AR370" s="24"/>
      <c r="AS370" s="24"/>
      <c r="AT370" s="24"/>
      <c r="AU370" s="24"/>
      <c r="AV370" s="24"/>
      <c r="AW370" s="24">
        <f t="shared" si="131"/>
        <v>0</v>
      </c>
      <c r="AX370" s="24">
        <f t="shared" si="132"/>
        <v>0</v>
      </c>
      <c r="BA370" s="24"/>
      <c r="BB370" s="24"/>
      <c r="BC370" s="24"/>
      <c r="BD370" s="24"/>
      <c r="BE370" s="24"/>
      <c r="BF370" s="24"/>
      <c r="BG370" s="24">
        <f t="shared" si="133"/>
        <v>0</v>
      </c>
      <c r="BH370" s="24">
        <f t="shared" si="134"/>
        <v>0</v>
      </c>
      <c r="BK370" s="24"/>
      <c r="BL370" s="24"/>
      <c r="BM370" s="24"/>
      <c r="BN370" s="24"/>
      <c r="BO370" s="24"/>
      <c r="BP370" s="24"/>
      <c r="BQ370" s="24">
        <f t="shared" si="135"/>
        <v>0</v>
      </c>
      <c r="BR370" s="24">
        <f t="shared" si="136"/>
        <v>0</v>
      </c>
      <c r="BU370" s="24"/>
      <c r="BV370" s="24"/>
      <c r="BW370" s="24"/>
      <c r="BX370" s="24"/>
      <c r="BY370" s="24"/>
      <c r="BZ370" s="24"/>
      <c r="CA370" s="24">
        <f t="shared" si="137"/>
        <v>0</v>
      </c>
      <c r="CB370" s="24">
        <f t="shared" si="138"/>
        <v>0</v>
      </c>
      <c r="CC370" s="24"/>
      <c r="CE370" s="24">
        <f t="shared" si="139"/>
        <v>0</v>
      </c>
      <c r="CG370" s="24">
        <f t="shared" si="140"/>
        <v>0</v>
      </c>
      <c r="CI370" s="24">
        <f t="shared" si="141"/>
        <v>0</v>
      </c>
      <c r="CK370" s="24">
        <f t="shared" si="142"/>
        <v>0</v>
      </c>
      <c r="CM370" s="24">
        <f t="shared" si="143"/>
        <v>0</v>
      </c>
      <c r="CO370" s="24">
        <f t="shared" si="144"/>
        <v>0</v>
      </c>
      <c r="CQ370" s="24">
        <f t="shared" si="145"/>
        <v>0</v>
      </c>
      <c r="CS370" s="24">
        <f t="shared" si="146"/>
        <v>0</v>
      </c>
    </row>
    <row r="371" spans="9:97">
      <c r="I371" s="24">
        <f t="shared" si="126"/>
        <v>0</v>
      </c>
      <c r="J371" s="24">
        <f t="shared" si="148"/>
        <v>0</v>
      </c>
      <c r="M371" s="24"/>
      <c r="N371" s="24"/>
      <c r="O371" s="24"/>
      <c r="P371" s="24"/>
      <c r="Q371" s="24"/>
      <c r="R371" s="24"/>
      <c r="S371" s="24">
        <f t="shared" si="127"/>
        <v>0</v>
      </c>
      <c r="T371" s="24">
        <f t="shared" si="149"/>
        <v>0</v>
      </c>
      <c r="W371" s="24"/>
      <c r="X371" s="24"/>
      <c r="Y371" s="24"/>
      <c r="Z371" s="24"/>
      <c r="AA371" s="24"/>
      <c r="AB371" s="24"/>
      <c r="AC371" s="24">
        <f t="shared" si="128"/>
        <v>0</v>
      </c>
      <c r="AD371" s="24">
        <f t="shared" si="129"/>
        <v>0</v>
      </c>
      <c r="AG371" s="24"/>
      <c r="AH371" s="24"/>
      <c r="AI371" s="24"/>
      <c r="AJ371" s="24"/>
      <c r="AK371" s="24"/>
      <c r="AL371" s="24"/>
      <c r="AM371" s="24">
        <f t="shared" si="130"/>
        <v>0</v>
      </c>
      <c r="AN371" s="24">
        <f t="shared" si="147"/>
        <v>0</v>
      </c>
      <c r="AQ371" s="24"/>
      <c r="AR371" s="24"/>
      <c r="AS371" s="24"/>
      <c r="AT371" s="24"/>
      <c r="AU371" s="24"/>
      <c r="AV371" s="24"/>
      <c r="AW371" s="24">
        <f t="shared" si="131"/>
        <v>0</v>
      </c>
      <c r="AX371" s="24">
        <f t="shared" si="132"/>
        <v>0</v>
      </c>
      <c r="BA371" s="24"/>
      <c r="BB371" s="24"/>
      <c r="BC371" s="24"/>
      <c r="BD371" s="24"/>
      <c r="BE371" s="24"/>
      <c r="BF371" s="24"/>
      <c r="BG371" s="24">
        <f t="shared" si="133"/>
        <v>0</v>
      </c>
      <c r="BH371" s="24">
        <f t="shared" si="134"/>
        <v>0</v>
      </c>
      <c r="BK371" s="24"/>
      <c r="BL371" s="24"/>
      <c r="BM371" s="24"/>
      <c r="BN371" s="24"/>
      <c r="BO371" s="24"/>
      <c r="BP371" s="24"/>
      <c r="BQ371" s="24">
        <f t="shared" si="135"/>
        <v>0</v>
      </c>
      <c r="BR371" s="24">
        <f t="shared" si="136"/>
        <v>0</v>
      </c>
      <c r="BU371" s="24"/>
      <c r="BV371" s="24"/>
      <c r="BW371" s="24"/>
      <c r="BX371" s="24"/>
      <c r="BY371" s="24"/>
      <c r="BZ371" s="24"/>
      <c r="CA371" s="24">
        <f t="shared" si="137"/>
        <v>0</v>
      </c>
      <c r="CB371" s="24">
        <f t="shared" si="138"/>
        <v>0</v>
      </c>
      <c r="CC371" s="24"/>
      <c r="CE371" s="24">
        <f t="shared" si="139"/>
        <v>0</v>
      </c>
      <c r="CG371" s="24">
        <f t="shared" si="140"/>
        <v>0</v>
      </c>
      <c r="CI371" s="24">
        <f t="shared" si="141"/>
        <v>0</v>
      </c>
      <c r="CK371" s="24">
        <f t="shared" si="142"/>
        <v>0</v>
      </c>
      <c r="CM371" s="24">
        <f t="shared" si="143"/>
        <v>0</v>
      </c>
      <c r="CO371" s="24">
        <f t="shared" si="144"/>
        <v>0</v>
      </c>
      <c r="CQ371" s="24">
        <f t="shared" si="145"/>
        <v>0</v>
      </c>
      <c r="CS371" s="24">
        <f t="shared" si="146"/>
        <v>0</v>
      </c>
    </row>
    <row r="372" spans="9:97">
      <c r="I372" s="24">
        <f t="shared" si="126"/>
        <v>0</v>
      </c>
      <c r="J372" s="24">
        <f t="shared" si="148"/>
        <v>0</v>
      </c>
      <c r="M372" s="24"/>
      <c r="N372" s="24"/>
      <c r="O372" s="24"/>
      <c r="P372" s="24"/>
      <c r="Q372" s="24"/>
      <c r="R372" s="24"/>
      <c r="S372" s="24">
        <f t="shared" si="127"/>
        <v>0</v>
      </c>
      <c r="T372" s="24">
        <f t="shared" si="149"/>
        <v>0</v>
      </c>
      <c r="W372" s="24"/>
      <c r="X372" s="24"/>
      <c r="Y372" s="24"/>
      <c r="Z372" s="24"/>
      <c r="AA372" s="24"/>
      <c r="AB372" s="24"/>
      <c r="AC372" s="24">
        <f t="shared" si="128"/>
        <v>0</v>
      </c>
      <c r="AD372" s="24">
        <f t="shared" si="129"/>
        <v>0</v>
      </c>
      <c r="AG372" s="24"/>
      <c r="AH372" s="24"/>
      <c r="AI372" s="24"/>
      <c r="AJ372" s="24"/>
      <c r="AK372" s="24"/>
      <c r="AL372" s="24"/>
      <c r="AM372" s="24">
        <f t="shared" si="130"/>
        <v>0</v>
      </c>
      <c r="AN372" s="24">
        <f t="shared" si="147"/>
        <v>0</v>
      </c>
      <c r="AQ372" s="24"/>
      <c r="AR372" s="24"/>
      <c r="AS372" s="24"/>
      <c r="AT372" s="24"/>
      <c r="AU372" s="24"/>
      <c r="AV372" s="24"/>
      <c r="AW372" s="24">
        <f t="shared" si="131"/>
        <v>0</v>
      </c>
      <c r="AX372" s="24">
        <f t="shared" si="132"/>
        <v>0</v>
      </c>
      <c r="BA372" s="24"/>
      <c r="BB372" s="24"/>
      <c r="BC372" s="24"/>
      <c r="BD372" s="24"/>
      <c r="BE372" s="24"/>
      <c r="BF372" s="24"/>
      <c r="BG372" s="24">
        <f t="shared" si="133"/>
        <v>0</v>
      </c>
      <c r="BH372" s="24">
        <f t="shared" si="134"/>
        <v>0</v>
      </c>
      <c r="BK372" s="24"/>
      <c r="BL372" s="24"/>
      <c r="BM372" s="24"/>
      <c r="BN372" s="24"/>
      <c r="BO372" s="24"/>
      <c r="BP372" s="24"/>
      <c r="BQ372" s="24">
        <f t="shared" si="135"/>
        <v>0</v>
      </c>
      <c r="BR372" s="24">
        <f t="shared" si="136"/>
        <v>0</v>
      </c>
      <c r="BU372" s="24"/>
      <c r="BV372" s="24"/>
      <c r="BW372" s="24"/>
      <c r="BX372" s="24"/>
      <c r="BY372" s="24"/>
      <c r="BZ372" s="24"/>
      <c r="CA372" s="24">
        <f t="shared" si="137"/>
        <v>0</v>
      </c>
      <c r="CB372" s="24">
        <f t="shared" si="138"/>
        <v>0</v>
      </c>
      <c r="CC372" s="24"/>
      <c r="CE372" s="24">
        <f t="shared" si="139"/>
        <v>0</v>
      </c>
      <c r="CG372" s="24">
        <f t="shared" si="140"/>
        <v>0</v>
      </c>
      <c r="CI372" s="24">
        <f t="shared" si="141"/>
        <v>0</v>
      </c>
      <c r="CK372" s="24">
        <f t="shared" si="142"/>
        <v>0</v>
      </c>
      <c r="CM372" s="24">
        <f t="shared" si="143"/>
        <v>0</v>
      </c>
      <c r="CO372" s="24">
        <f t="shared" si="144"/>
        <v>0</v>
      </c>
      <c r="CQ372" s="24">
        <f t="shared" si="145"/>
        <v>0</v>
      </c>
      <c r="CS372" s="24">
        <f t="shared" si="146"/>
        <v>0</v>
      </c>
    </row>
    <row r="373" spans="9:97">
      <c r="I373" s="24">
        <f t="shared" si="126"/>
        <v>0</v>
      </c>
      <c r="J373" s="24">
        <f t="shared" si="148"/>
        <v>0</v>
      </c>
      <c r="M373" s="24"/>
      <c r="N373" s="24"/>
      <c r="O373" s="24"/>
      <c r="P373" s="24"/>
      <c r="Q373" s="24"/>
      <c r="R373" s="24"/>
      <c r="S373" s="24">
        <f t="shared" si="127"/>
        <v>0</v>
      </c>
      <c r="T373" s="24">
        <f t="shared" si="149"/>
        <v>0</v>
      </c>
      <c r="W373" s="24"/>
      <c r="X373" s="24"/>
      <c r="Y373" s="24"/>
      <c r="Z373" s="24"/>
      <c r="AA373" s="24"/>
      <c r="AB373" s="24"/>
      <c r="AC373" s="24">
        <f t="shared" si="128"/>
        <v>0</v>
      </c>
      <c r="AD373" s="24">
        <f t="shared" si="129"/>
        <v>0</v>
      </c>
      <c r="AG373" s="24"/>
      <c r="AH373" s="24"/>
      <c r="AI373" s="24"/>
      <c r="AJ373" s="24"/>
      <c r="AK373" s="24"/>
      <c r="AL373" s="24"/>
      <c r="AM373" s="24">
        <f t="shared" si="130"/>
        <v>0</v>
      </c>
      <c r="AN373" s="24">
        <f t="shared" si="147"/>
        <v>0</v>
      </c>
      <c r="AQ373" s="24"/>
      <c r="AR373" s="24"/>
      <c r="AS373" s="24"/>
      <c r="AT373" s="24"/>
      <c r="AU373" s="24"/>
      <c r="AV373" s="24"/>
      <c r="AW373" s="24">
        <f t="shared" si="131"/>
        <v>0</v>
      </c>
      <c r="AX373" s="24">
        <f t="shared" si="132"/>
        <v>0</v>
      </c>
      <c r="BA373" s="24"/>
      <c r="BB373" s="24"/>
      <c r="BC373" s="24"/>
      <c r="BD373" s="24"/>
      <c r="BE373" s="24"/>
      <c r="BF373" s="24"/>
      <c r="BG373" s="24">
        <f t="shared" si="133"/>
        <v>0</v>
      </c>
      <c r="BH373" s="24">
        <f t="shared" si="134"/>
        <v>0</v>
      </c>
      <c r="BK373" s="24"/>
      <c r="BL373" s="24"/>
      <c r="BM373" s="24"/>
      <c r="BN373" s="24"/>
      <c r="BO373" s="24"/>
      <c r="BP373" s="24"/>
      <c r="BQ373" s="24">
        <f t="shared" si="135"/>
        <v>0</v>
      </c>
      <c r="BR373" s="24">
        <f t="shared" si="136"/>
        <v>0</v>
      </c>
      <c r="BU373" s="24"/>
      <c r="BV373" s="24"/>
      <c r="BW373" s="24"/>
      <c r="BX373" s="24"/>
      <c r="BY373" s="24"/>
      <c r="BZ373" s="24"/>
      <c r="CA373" s="24">
        <f t="shared" si="137"/>
        <v>0</v>
      </c>
      <c r="CB373" s="24">
        <f t="shared" si="138"/>
        <v>0</v>
      </c>
      <c r="CC373" s="24"/>
      <c r="CE373" s="24">
        <f t="shared" si="139"/>
        <v>0</v>
      </c>
      <c r="CG373" s="24">
        <f t="shared" si="140"/>
        <v>0</v>
      </c>
      <c r="CI373" s="24">
        <f t="shared" si="141"/>
        <v>0</v>
      </c>
      <c r="CK373" s="24">
        <f t="shared" si="142"/>
        <v>0</v>
      </c>
      <c r="CM373" s="24">
        <f t="shared" si="143"/>
        <v>0</v>
      </c>
      <c r="CO373" s="24">
        <f t="shared" si="144"/>
        <v>0</v>
      </c>
      <c r="CQ373" s="24">
        <f t="shared" si="145"/>
        <v>0</v>
      </c>
      <c r="CS373" s="24">
        <f t="shared" si="146"/>
        <v>0</v>
      </c>
    </row>
    <row r="374" spans="9:97">
      <c r="I374" s="24">
        <f t="shared" si="126"/>
        <v>0</v>
      </c>
      <c r="J374" s="24">
        <f t="shared" si="148"/>
        <v>0</v>
      </c>
      <c r="M374" s="24"/>
      <c r="N374" s="24"/>
      <c r="O374" s="24"/>
      <c r="P374" s="24"/>
      <c r="Q374" s="24"/>
      <c r="R374" s="24"/>
      <c r="S374" s="24">
        <f t="shared" si="127"/>
        <v>0</v>
      </c>
      <c r="T374" s="24">
        <f t="shared" si="149"/>
        <v>0</v>
      </c>
      <c r="W374" s="24"/>
      <c r="X374" s="24"/>
      <c r="Y374" s="24"/>
      <c r="Z374" s="24"/>
      <c r="AA374" s="24"/>
      <c r="AB374" s="24"/>
      <c r="AC374" s="24">
        <f t="shared" si="128"/>
        <v>0</v>
      </c>
      <c r="AD374" s="24">
        <f t="shared" si="129"/>
        <v>0</v>
      </c>
      <c r="AG374" s="24"/>
      <c r="AH374" s="24"/>
      <c r="AI374" s="24"/>
      <c r="AJ374" s="24"/>
      <c r="AK374" s="24"/>
      <c r="AL374" s="24"/>
      <c r="AM374" s="24">
        <f t="shared" si="130"/>
        <v>0</v>
      </c>
      <c r="AN374" s="24">
        <f t="shared" si="147"/>
        <v>0</v>
      </c>
      <c r="AQ374" s="24"/>
      <c r="AR374" s="24"/>
      <c r="AS374" s="24"/>
      <c r="AT374" s="24"/>
      <c r="AU374" s="24"/>
      <c r="AV374" s="24"/>
      <c r="AW374" s="24">
        <f t="shared" si="131"/>
        <v>0</v>
      </c>
      <c r="AX374" s="24">
        <f t="shared" si="132"/>
        <v>0</v>
      </c>
      <c r="BA374" s="24"/>
      <c r="BB374" s="24"/>
      <c r="BC374" s="24"/>
      <c r="BD374" s="24"/>
      <c r="BE374" s="24"/>
      <c r="BF374" s="24"/>
      <c r="BG374" s="24">
        <f t="shared" si="133"/>
        <v>0</v>
      </c>
      <c r="BH374" s="24">
        <f t="shared" si="134"/>
        <v>0</v>
      </c>
      <c r="BK374" s="24"/>
      <c r="BL374" s="24"/>
      <c r="BM374" s="24"/>
      <c r="BN374" s="24"/>
      <c r="BO374" s="24"/>
      <c r="BP374" s="24"/>
      <c r="BQ374" s="24">
        <f t="shared" si="135"/>
        <v>0</v>
      </c>
      <c r="BR374" s="24">
        <f t="shared" si="136"/>
        <v>0</v>
      </c>
      <c r="BU374" s="24"/>
      <c r="BV374" s="24"/>
      <c r="BW374" s="24"/>
      <c r="BX374" s="24"/>
      <c r="BY374" s="24"/>
      <c r="BZ374" s="24"/>
      <c r="CA374" s="24">
        <f t="shared" si="137"/>
        <v>0</v>
      </c>
      <c r="CB374" s="24">
        <f t="shared" si="138"/>
        <v>0</v>
      </c>
      <c r="CC374" s="24"/>
      <c r="CE374" s="24">
        <f t="shared" si="139"/>
        <v>0</v>
      </c>
      <c r="CG374" s="24">
        <f t="shared" si="140"/>
        <v>0</v>
      </c>
      <c r="CI374" s="24">
        <f t="shared" si="141"/>
        <v>0</v>
      </c>
      <c r="CK374" s="24">
        <f t="shared" si="142"/>
        <v>0</v>
      </c>
      <c r="CM374" s="24">
        <f t="shared" si="143"/>
        <v>0</v>
      </c>
      <c r="CO374" s="24">
        <f t="shared" si="144"/>
        <v>0</v>
      </c>
      <c r="CQ374" s="24">
        <f t="shared" si="145"/>
        <v>0</v>
      </c>
      <c r="CS374" s="24">
        <f t="shared" si="146"/>
        <v>0</v>
      </c>
    </row>
    <row r="375" spans="9:97">
      <c r="I375" s="24">
        <f t="shared" si="126"/>
        <v>0</v>
      </c>
      <c r="J375" s="24">
        <f t="shared" si="148"/>
        <v>0</v>
      </c>
      <c r="M375" s="24"/>
      <c r="N375" s="24"/>
      <c r="O375" s="24"/>
      <c r="P375" s="24"/>
      <c r="Q375" s="24"/>
      <c r="R375" s="24"/>
      <c r="S375" s="24">
        <f t="shared" si="127"/>
        <v>0</v>
      </c>
      <c r="T375" s="24">
        <f t="shared" si="149"/>
        <v>0</v>
      </c>
      <c r="W375" s="24"/>
      <c r="X375" s="24"/>
      <c r="Y375" s="24"/>
      <c r="Z375" s="24"/>
      <c r="AA375" s="24"/>
      <c r="AB375" s="24"/>
      <c r="AC375" s="24">
        <f t="shared" si="128"/>
        <v>0</v>
      </c>
      <c r="AD375" s="24">
        <f t="shared" si="129"/>
        <v>0</v>
      </c>
      <c r="AG375" s="24"/>
      <c r="AH375" s="24"/>
      <c r="AI375" s="24"/>
      <c r="AJ375" s="24"/>
      <c r="AK375" s="24"/>
      <c r="AL375" s="24"/>
      <c r="AM375" s="24">
        <f t="shared" si="130"/>
        <v>0</v>
      </c>
      <c r="AN375" s="24">
        <f t="shared" si="147"/>
        <v>0</v>
      </c>
      <c r="AQ375" s="24"/>
      <c r="AR375" s="24"/>
      <c r="AS375" s="24"/>
      <c r="AT375" s="24"/>
      <c r="AU375" s="24"/>
      <c r="AV375" s="24"/>
      <c r="AW375" s="24">
        <f t="shared" si="131"/>
        <v>0</v>
      </c>
      <c r="AX375" s="24">
        <f t="shared" si="132"/>
        <v>0</v>
      </c>
      <c r="BA375" s="24"/>
      <c r="BB375" s="24"/>
      <c r="BC375" s="24"/>
      <c r="BD375" s="24"/>
      <c r="BE375" s="24"/>
      <c r="BF375" s="24"/>
      <c r="BG375" s="24">
        <f t="shared" si="133"/>
        <v>0</v>
      </c>
      <c r="BH375" s="24">
        <f t="shared" si="134"/>
        <v>0</v>
      </c>
      <c r="BK375" s="24"/>
      <c r="BL375" s="24"/>
      <c r="BM375" s="24"/>
      <c r="BN375" s="24"/>
      <c r="BO375" s="24"/>
      <c r="BP375" s="24"/>
      <c r="BQ375" s="24">
        <f t="shared" si="135"/>
        <v>0</v>
      </c>
      <c r="BR375" s="24">
        <f t="shared" si="136"/>
        <v>0</v>
      </c>
      <c r="BU375" s="24"/>
      <c r="BV375" s="24"/>
      <c r="BW375" s="24"/>
      <c r="BX375" s="24"/>
      <c r="BY375" s="24"/>
      <c r="BZ375" s="24"/>
      <c r="CA375" s="24">
        <f t="shared" si="137"/>
        <v>0</v>
      </c>
      <c r="CB375" s="24">
        <f t="shared" si="138"/>
        <v>0</v>
      </c>
      <c r="CC375" s="24"/>
      <c r="CE375" s="24">
        <f t="shared" si="139"/>
        <v>0</v>
      </c>
      <c r="CG375" s="24">
        <f t="shared" si="140"/>
        <v>0</v>
      </c>
      <c r="CI375" s="24">
        <f t="shared" si="141"/>
        <v>0</v>
      </c>
      <c r="CK375" s="24">
        <f t="shared" si="142"/>
        <v>0</v>
      </c>
      <c r="CM375" s="24">
        <f t="shared" si="143"/>
        <v>0</v>
      </c>
      <c r="CO375" s="24">
        <f t="shared" si="144"/>
        <v>0</v>
      </c>
      <c r="CQ375" s="24">
        <f t="shared" si="145"/>
        <v>0</v>
      </c>
      <c r="CS375" s="24">
        <f t="shared" si="146"/>
        <v>0</v>
      </c>
    </row>
    <row r="376" spans="9:97">
      <c r="I376" s="24">
        <f t="shared" si="126"/>
        <v>0</v>
      </c>
      <c r="J376" s="24">
        <f t="shared" si="148"/>
        <v>0</v>
      </c>
      <c r="M376" s="24"/>
      <c r="N376" s="24"/>
      <c r="O376" s="24"/>
      <c r="P376" s="24"/>
      <c r="Q376" s="24"/>
      <c r="R376" s="24"/>
      <c r="S376" s="24">
        <f t="shared" si="127"/>
        <v>0</v>
      </c>
      <c r="T376" s="24">
        <f t="shared" si="149"/>
        <v>0</v>
      </c>
      <c r="W376" s="24"/>
      <c r="X376" s="24"/>
      <c r="Y376" s="24"/>
      <c r="Z376" s="24"/>
      <c r="AA376" s="24"/>
      <c r="AB376" s="24"/>
      <c r="AC376" s="24">
        <f t="shared" si="128"/>
        <v>0</v>
      </c>
      <c r="AD376" s="24">
        <f t="shared" si="129"/>
        <v>0</v>
      </c>
      <c r="AG376" s="24"/>
      <c r="AH376" s="24"/>
      <c r="AI376" s="24"/>
      <c r="AJ376" s="24"/>
      <c r="AK376" s="24"/>
      <c r="AL376" s="24"/>
      <c r="AM376" s="24">
        <f t="shared" si="130"/>
        <v>0</v>
      </c>
      <c r="AN376" s="24">
        <f t="shared" si="147"/>
        <v>0</v>
      </c>
      <c r="AQ376" s="24"/>
      <c r="AR376" s="24"/>
      <c r="AS376" s="24"/>
      <c r="AT376" s="24"/>
      <c r="AU376" s="24"/>
      <c r="AV376" s="24"/>
      <c r="AW376" s="24">
        <f t="shared" si="131"/>
        <v>0</v>
      </c>
      <c r="AX376" s="24">
        <f t="shared" si="132"/>
        <v>0</v>
      </c>
      <c r="BA376" s="24"/>
      <c r="BB376" s="24"/>
      <c r="BC376" s="24"/>
      <c r="BD376" s="24"/>
      <c r="BE376" s="24"/>
      <c r="BF376" s="24"/>
      <c r="BG376" s="24">
        <f t="shared" si="133"/>
        <v>0</v>
      </c>
      <c r="BH376" s="24">
        <f t="shared" si="134"/>
        <v>0</v>
      </c>
      <c r="BK376" s="24"/>
      <c r="BL376" s="24"/>
      <c r="BM376" s="24"/>
      <c r="BN376" s="24"/>
      <c r="BO376" s="24"/>
      <c r="BP376" s="24"/>
      <c r="BQ376" s="24">
        <f t="shared" si="135"/>
        <v>0</v>
      </c>
      <c r="BR376" s="24">
        <f t="shared" si="136"/>
        <v>0</v>
      </c>
      <c r="BU376" s="24"/>
      <c r="BV376" s="24"/>
      <c r="BW376" s="24"/>
      <c r="BX376" s="24"/>
      <c r="BY376" s="24"/>
      <c r="BZ376" s="24"/>
      <c r="CA376" s="24">
        <f t="shared" si="137"/>
        <v>0</v>
      </c>
      <c r="CB376" s="24">
        <f t="shared" si="138"/>
        <v>0</v>
      </c>
      <c r="CC376" s="24"/>
      <c r="CE376" s="24">
        <f t="shared" si="139"/>
        <v>0</v>
      </c>
      <c r="CG376" s="24">
        <f t="shared" si="140"/>
        <v>0</v>
      </c>
      <c r="CI376" s="24">
        <f t="shared" si="141"/>
        <v>0</v>
      </c>
      <c r="CK376" s="24">
        <f t="shared" si="142"/>
        <v>0</v>
      </c>
      <c r="CM376" s="24">
        <f t="shared" si="143"/>
        <v>0</v>
      </c>
      <c r="CO376" s="24">
        <f t="shared" si="144"/>
        <v>0</v>
      </c>
      <c r="CQ376" s="24">
        <f t="shared" si="145"/>
        <v>0</v>
      </c>
      <c r="CS376" s="24">
        <f t="shared" si="146"/>
        <v>0</v>
      </c>
    </row>
    <row r="377" spans="9:97">
      <c r="I377" s="24">
        <f t="shared" si="126"/>
        <v>0</v>
      </c>
      <c r="J377" s="24">
        <f t="shared" si="148"/>
        <v>0</v>
      </c>
      <c r="M377" s="24"/>
      <c r="N377" s="24"/>
      <c r="O377" s="24"/>
      <c r="P377" s="24"/>
      <c r="Q377" s="24"/>
      <c r="R377" s="24"/>
      <c r="S377" s="24">
        <f t="shared" si="127"/>
        <v>0</v>
      </c>
      <c r="T377" s="24">
        <f t="shared" si="149"/>
        <v>0</v>
      </c>
      <c r="W377" s="24"/>
      <c r="X377" s="24"/>
      <c r="Y377" s="24"/>
      <c r="Z377" s="24"/>
      <c r="AA377" s="24"/>
      <c r="AB377" s="24"/>
      <c r="AC377" s="24">
        <f t="shared" si="128"/>
        <v>0</v>
      </c>
      <c r="AD377" s="24">
        <f t="shared" si="129"/>
        <v>0</v>
      </c>
      <c r="AG377" s="24"/>
      <c r="AH377" s="24"/>
      <c r="AI377" s="24"/>
      <c r="AJ377" s="24"/>
      <c r="AK377" s="24"/>
      <c r="AL377" s="24"/>
      <c r="AM377" s="24">
        <f t="shared" si="130"/>
        <v>0</v>
      </c>
      <c r="AN377" s="24">
        <f t="shared" si="147"/>
        <v>0</v>
      </c>
      <c r="AQ377" s="24"/>
      <c r="AR377" s="24"/>
      <c r="AS377" s="24"/>
      <c r="AT377" s="24"/>
      <c r="AU377" s="24"/>
      <c r="AV377" s="24"/>
      <c r="AW377" s="24">
        <f t="shared" si="131"/>
        <v>0</v>
      </c>
      <c r="AX377" s="24">
        <f t="shared" si="132"/>
        <v>0</v>
      </c>
      <c r="BA377" s="24"/>
      <c r="BB377" s="24"/>
      <c r="BC377" s="24"/>
      <c r="BD377" s="24"/>
      <c r="BE377" s="24"/>
      <c r="BF377" s="24"/>
      <c r="BG377" s="24">
        <f t="shared" si="133"/>
        <v>0</v>
      </c>
      <c r="BH377" s="24">
        <f t="shared" si="134"/>
        <v>0</v>
      </c>
      <c r="BK377" s="24"/>
      <c r="BL377" s="24"/>
      <c r="BM377" s="24"/>
      <c r="BN377" s="24"/>
      <c r="BO377" s="24"/>
      <c r="BP377" s="24"/>
      <c r="BQ377" s="24">
        <f t="shared" si="135"/>
        <v>0</v>
      </c>
      <c r="BR377" s="24">
        <f t="shared" si="136"/>
        <v>0</v>
      </c>
      <c r="BU377" s="24"/>
      <c r="BV377" s="24"/>
      <c r="BW377" s="24"/>
      <c r="BX377" s="24"/>
      <c r="BY377" s="24"/>
      <c r="BZ377" s="24"/>
      <c r="CA377" s="24">
        <f t="shared" si="137"/>
        <v>0</v>
      </c>
      <c r="CB377" s="24">
        <f t="shared" si="138"/>
        <v>0</v>
      </c>
      <c r="CC377" s="24"/>
      <c r="CE377" s="24">
        <f t="shared" si="139"/>
        <v>0</v>
      </c>
      <c r="CG377" s="24">
        <f t="shared" si="140"/>
        <v>0</v>
      </c>
      <c r="CI377" s="24">
        <f t="shared" si="141"/>
        <v>0</v>
      </c>
      <c r="CK377" s="24">
        <f t="shared" si="142"/>
        <v>0</v>
      </c>
      <c r="CM377" s="24">
        <f t="shared" si="143"/>
        <v>0</v>
      </c>
      <c r="CO377" s="24">
        <f t="shared" si="144"/>
        <v>0</v>
      </c>
      <c r="CQ377" s="24">
        <f t="shared" si="145"/>
        <v>0</v>
      </c>
      <c r="CS377" s="24">
        <f t="shared" si="146"/>
        <v>0</v>
      </c>
    </row>
    <row r="378" spans="9:97">
      <c r="I378" s="24">
        <f t="shared" si="126"/>
        <v>0</v>
      </c>
      <c r="J378" s="24">
        <f t="shared" si="148"/>
        <v>0</v>
      </c>
      <c r="M378" s="24"/>
      <c r="N378" s="24"/>
      <c r="O378" s="24"/>
      <c r="P378" s="24"/>
      <c r="Q378" s="24"/>
      <c r="R378" s="24"/>
      <c r="S378" s="24">
        <f t="shared" si="127"/>
        <v>0</v>
      </c>
      <c r="T378" s="24">
        <f t="shared" si="149"/>
        <v>0</v>
      </c>
      <c r="W378" s="24"/>
      <c r="X378" s="24"/>
      <c r="Y378" s="24"/>
      <c r="Z378" s="24"/>
      <c r="AA378" s="24"/>
      <c r="AB378" s="24"/>
      <c r="AC378" s="24">
        <f t="shared" si="128"/>
        <v>0</v>
      </c>
      <c r="AD378" s="24">
        <f t="shared" si="129"/>
        <v>0</v>
      </c>
      <c r="AG378" s="24"/>
      <c r="AH378" s="24"/>
      <c r="AI378" s="24"/>
      <c r="AJ378" s="24"/>
      <c r="AK378" s="24"/>
      <c r="AL378" s="24"/>
      <c r="AM378" s="24">
        <f t="shared" si="130"/>
        <v>0</v>
      </c>
      <c r="AN378" s="24">
        <f t="shared" si="147"/>
        <v>0</v>
      </c>
      <c r="AQ378" s="24"/>
      <c r="AR378" s="24"/>
      <c r="AS378" s="24"/>
      <c r="AT378" s="24"/>
      <c r="AU378" s="24"/>
      <c r="AV378" s="24"/>
      <c r="AW378" s="24">
        <f t="shared" si="131"/>
        <v>0</v>
      </c>
      <c r="AX378" s="24">
        <f t="shared" si="132"/>
        <v>0</v>
      </c>
      <c r="BA378" s="24"/>
      <c r="BB378" s="24"/>
      <c r="BC378" s="24"/>
      <c r="BD378" s="24"/>
      <c r="BE378" s="24"/>
      <c r="BF378" s="24"/>
      <c r="BG378" s="24">
        <f t="shared" si="133"/>
        <v>0</v>
      </c>
      <c r="BH378" s="24">
        <f t="shared" si="134"/>
        <v>0</v>
      </c>
      <c r="BK378" s="24"/>
      <c r="BL378" s="24"/>
      <c r="BM378" s="24"/>
      <c r="BN378" s="24"/>
      <c r="BO378" s="24"/>
      <c r="BP378" s="24"/>
      <c r="BQ378" s="24">
        <f t="shared" si="135"/>
        <v>0</v>
      </c>
      <c r="BR378" s="24">
        <f t="shared" si="136"/>
        <v>0</v>
      </c>
      <c r="BU378" s="24"/>
      <c r="BV378" s="24"/>
      <c r="BW378" s="24"/>
      <c r="BX378" s="24"/>
      <c r="BY378" s="24"/>
      <c r="BZ378" s="24"/>
      <c r="CA378" s="24">
        <f t="shared" si="137"/>
        <v>0</v>
      </c>
      <c r="CB378" s="24">
        <f t="shared" si="138"/>
        <v>0</v>
      </c>
      <c r="CC378" s="24"/>
      <c r="CE378" s="24">
        <f t="shared" si="139"/>
        <v>0</v>
      </c>
      <c r="CG378" s="24">
        <f t="shared" si="140"/>
        <v>0</v>
      </c>
      <c r="CI378" s="24">
        <f t="shared" si="141"/>
        <v>0</v>
      </c>
      <c r="CK378" s="24">
        <f t="shared" si="142"/>
        <v>0</v>
      </c>
      <c r="CM378" s="24">
        <f t="shared" si="143"/>
        <v>0</v>
      </c>
      <c r="CO378" s="24">
        <f t="shared" si="144"/>
        <v>0</v>
      </c>
      <c r="CQ378" s="24">
        <f t="shared" si="145"/>
        <v>0</v>
      </c>
      <c r="CS378" s="24">
        <f t="shared" si="146"/>
        <v>0</v>
      </c>
    </row>
    <row r="379" spans="9:97">
      <c r="I379" s="24">
        <f t="shared" si="126"/>
        <v>0</v>
      </c>
      <c r="J379" s="24">
        <f t="shared" si="148"/>
        <v>0</v>
      </c>
      <c r="M379" s="24"/>
      <c r="N379" s="24"/>
      <c r="O379" s="24"/>
      <c r="P379" s="24"/>
      <c r="Q379" s="24"/>
      <c r="R379" s="24"/>
      <c r="S379" s="24">
        <f t="shared" si="127"/>
        <v>0</v>
      </c>
      <c r="T379" s="24">
        <f t="shared" si="149"/>
        <v>0</v>
      </c>
      <c r="W379" s="24"/>
      <c r="X379" s="24"/>
      <c r="Y379" s="24"/>
      <c r="Z379" s="24"/>
      <c r="AA379" s="24"/>
      <c r="AB379" s="24"/>
      <c r="AC379" s="24">
        <f t="shared" si="128"/>
        <v>0</v>
      </c>
      <c r="AD379" s="24">
        <f t="shared" si="129"/>
        <v>0</v>
      </c>
      <c r="AG379" s="24"/>
      <c r="AH379" s="24"/>
      <c r="AI379" s="24"/>
      <c r="AJ379" s="24"/>
      <c r="AK379" s="24"/>
      <c r="AL379" s="24"/>
      <c r="AM379" s="24">
        <f t="shared" si="130"/>
        <v>0</v>
      </c>
      <c r="AN379" s="24">
        <f t="shared" si="147"/>
        <v>0</v>
      </c>
      <c r="AQ379" s="24"/>
      <c r="AR379" s="24"/>
      <c r="AS379" s="24"/>
      <c r="AT379" s="24"/>
      <c r="AU379" s="24"/>
      <c r="AV379" s="24"/>
      <c r="AW379" s="24">
        <f t="shared" si="131"/>
        <v>0</v>
      </c>
      <c r="AX379" s="24">
        <f t="shared" si="132"/>
        <v>0</v>
      </c>
      <c r="BA379" s="24"/>
      <c r="BB379" s="24"/>
      <c r="BC379" s="24"/>
      <c r="BD379" s="24"/>
      <c r="BE379" s="24"/>
      <c r="BF379" s="24"/>
      <c r="BG379" s="24">
        <f t="shared" si="133"/>
        <v>0</v>
      </c>
      <c r="BH379" s="24">
        <f t="shared" si="134"/>
        <v>0</v>
      </c>
      <c r="BK379" s="24"/>
      <c r="BL379" s="24"/>
      <c r="BM379" s="24"/>
      <c r="BN379" s="24"/>
      <c r="BO379" s="24"/>
      <c r="BP379" s="24"/>
      <c r="BQ379" s="24">
        <f t="shared" si="135"/>
        <v>0</v>
      </c>
      <c r="BR379" s="24">
        <f t="shared" si="136"/>
        <v>0</v>
      </c>
      <c r="BU379" s="24"/>
      <c r="BV379" s="24"/>
      <c r="BW379" s="24"/>
      <c r="BX379" s="24"/>
      <c r="BY379" s="24"/>
      <c r="BZ379" s="24"/>
      <c r="CA379" s="24">
        <f t="shared" si="137"/>
        <v>0</v>
      </c>
      <c r="CB379" s="24">
        <f t="shared" si="138"/>
        <v>0</v>
      </c>
      <c r="CC379" s="24"/>
      <c r="CE379" s="24">
        <f t="shared" si="139"/>
        <v>0</v>
      </c>
      <c r="CG379" s="24">
        <f t="shared" si="140"/>
        <v>0</v>
      </c>
      <c r="CI379" s="24">
        <f t="shared" si="141"/>
        <v>0</v>
      </c>
      <c r="CK379" s="24">
        <f t="shared" si="142"/>
        <v>0</v>
      </c>
      <c r="CM379" s="24">
        <f t="shared" si="143"/>
        <v>0</v>
      </c>
      <c r="CO379" s="24">
        <f t="shared" si="144"/>
        <v>0</v>
      </c>
      <c r="CQ379" s="24">
        <f t="shared" si="145"/>
        <v>0</v>
      </c>
      <c r="CS379" s="24">
        <f t="shared" si="146"/>
        <v>0</v>
      </c>
    </row>
    <row r="380" spans="9:97">
      <c r="I380" s="24">
        <f t="shared" si="126"/>
        <v>0</v>
      </c>
      <c r="J380" s="24">
        <f t="shared" si="148"/>
        <v>0</v>
      </c>
      <c r="M380" s="24"/>
      <c r="N380" s="24"/>
      <c r="O380" s="24"/>
      <c r="P380" s="24"/>
      <c r="Q380" s="24"/>
      <c r="R380" s="24"/>
      <c r="S380" s="24">
        <f t="shared" si="127"/>
        <v>0</v>
      </c>
      <c r="T380" s="24">
        <f t="shared" si="149"/>
        <v>0</v>
      </c>
      <c r="W380" s="24"/>
      <c r="X380" s="24"/>
      <c r="Y380" s="24"/>
      <c r="Z380" s="24"/>
      <c r="AA380" s="24"/>
      <c r="AB380" s="24"/>
      <c r="AC380" s="24">
        <f t="shared" si="128"/>
        <v>0</v>
      </c>
      <c r="AD380" s="24">
        <f t="shared" si="129"/>
        <v>0</v>
      </c>
      <c r="AG380" s="24"/>
      <c r="AH380" s="24"/>
      <c r="AI380" s="24"/>
      <c r="AJ380" s="24"/>
      <c r="AK380" s="24"/>
      <c r="AL380" s="24"/>
      <c r="AM380" s="24">
        <f t="shared" si="130"/>
        <v>0</v>
      </c>
      <c r="AN380" s="24">
        <f t="shared" si="147"/>
        <v>0</v>
      </c>
      <c r="AQ380" s="24"/>
      <c r="AR380" s="24"/>
      <c r="AS380" s="24"/>
      <c r="AT380" s="24"/>
      <c r="AU380" s="24"/>
      <c r="AV380" s="24"/>
      <c r="AW380" s="24">
        <f t="shared" si="131"/>
        <v>0</v>
      </c>
      <c r="AX380" s="24">
        <f t="shared" si="132"/>
        <v>0</v>
      </c>
      <c r="BA380" s="24"/>
      <c r="BB380" s="24"/>
      <c r="BC380" s="24"/>
      <c r="BD380" s="24"/>
      <c r="BE380" s="24"/>
      <c r="BF380" s="24"/>
      <c r="BG380" s="24">
        <f t="shared" si="133"/>
        <v>0</v>
      </c>
      <c r="BH380" s="24">
        <f t="shared" si="134"/>
        <v>0</v>
      </c>
      <c r="BK380" s="24"/>
      <c r="BL380" s="24"/>
      <c r="BM380" s="24"/>
      <c r="BN380" s="24"/>
      <c r="BO380" s="24"/>
      <c r="BP380" s="24"/>
      <c r="BQ380" s="24">
        <f t="shared" si="135"/>
        <v>0</v>
      </c>
      <c r="BR380" s="24">
        <f t="shared" si="136"/>
        <v>0</v>
      </c>
      <c r="BU380" s="24"/>
      <c r="BV380" s="24"/>
      <c r="BW380" s="24"/>
      <c r="BX380" s="24"/>
      <c r="BY380" s="24"/>
      <c r="BZ380" s="24"/>
      <c r="CA380" s="24">
        <f t="shared" si="137"/>
        <v>0</v>
      </c>
      <c r="CB380" s="24">
        <f t="shared" si="138"/>
        <v>0</v>
      </c>
      <c r="CC380" s="24"/>
      <c r="CE380" s="24">
        <f t="shared" si="139"/>
        <v>0</v>
      </c>
      <c r="CG380" s="24">
        <f t="shared" si="140"/>
        <v>0</v>
      </c>
      <c r="CI380" s="24">
        <f t="shared" si="141"/>
        <v>0</v>
      </c>
      <c r="CK380" s="24">
        <f t="shared" si="142"/>
        <v>0</v>
      </c>
      <c r="CM380" s="24">
        <f t="shared" si="143"/>
        <v>0</v>
      </c>
      <c r="CO380" s="24">
        <f t="shared" si="144"/>
        <v>0</v>
      </c>
      <c r="CQ380" s="24">
        <f t="shared" si="145"/>
        <v>0</v>
      </c>
      <c r="CS380" s="24">
        <f t="shared" si="146"/>
        <v>0</v>
      </c>
    </row>
    <row r="381" spans="9:97">
      <c r="I381" s="24">
        <f t="shared" si="126"/>
        <v>0</v>
      </c>
      <c r="J381" s="24">
        <f t="shared" si="148"/>
        <v>0</v>
      </c>
      <c r="M381" s="24"/>
      <c r="N381" s="24"/>
      <c r="O381" s="24"/>
      <c r="P381" s="24"/>
      <c r="Q381" s="24"/>
      <c r="R381" s="24"/>
      <c r="S381" s="24">
        <f t="shared" si="127"/>
        <v>0</v>
      </c>
      <c r="T381" s="24">
        <f t="shared" si="149"/>
        <v>0</v>
      </c>
      <c r="W381" s="24"/>
      <c r="X381" s="24"/>
      <c r="Y381" s="24"/>
      <c r="Z381" s="24"/>
      <c r="AA381" s="24"/>
      <c r="AB381" s="24"/>
      <c r="AC381" s="24">
        <f t="shared" si="128"/>
        <v>0</v>
      </c>
      <c r="AD381" s="24">
        <f t="shared" si="129"/>
        <v>0</v>
      </c>
      <c r="AG381" s="24"/>
      <c r="AH381" s="24"/>
      <c r="AI381" s="24"/>
      <c r="AJ381" s="24"/>
      <c r="AK381" s="24"/>
      <c r="AL381" s="24"/>
      <c r="AM381" s="24">
        <f t="shared" si="130"/>
        <v>0</v>
      </c>
      <c r="AN381" s="24">
        <f t="shared" si="147"/>
        <v>0</v>
      </c>
      <c r="AQ381" s="24"/>
      <c r="AR381" s="24"/>
      <c r="AS381" s="24"/>
      <c r="AT381" s="24"/>
      <c r="AU381" s="24"/>
      <c r="AV381" s="24"/>
      <c r="AW381" s="24">
        <f t="shared" si="131"/>
        <v>0</v>
      </c>
      <c r="AX381" s="24">
        <f t="shared" si="132"/>
        <v>0</v>
      </c>
      <c r="BA381" s="24"/>
      <c r="BB381" s="24"/>
      <c r="BC381" s="24"/>
      <c r="BD381" s="24"/>
      <c r="BE381" s="24"/>
      <c r="BF381" s="24"/>
      <c r="BG381" s="24">
        <f t="shared" si="133"/>
        <v>0</v>
      </c>
      <c r="BH381" s="24">
        <f t="shared" si="134"/>
        <v>0</v>
      </c>
      <c r="BK381" s="24"/>
      <c r="BL381" s="24"/>
      <c r="BM381" s="24"/>
      <c r="BN381" s="24"/>
      <c r="BO381" s="24"/>
      <c r="BP381" s="24"/>
      <c r="BQ381" s="24">
        <f t="shared" si="135"/>
        <v>0</v>
      </c>
      <c r="BR381" s="24">
        <f t="shared" si="136"/>
        <v>0</v>
      </c>
      <c r="BU381" s="24"/>
      <c r="BV381" s="24"/>
      <c r="BW381" s="24"/>
      <c r="BX381" s="24"/>
      <c r="BY381" s="24"/>
      <c r="BZ381" s="24"/>
      <c r="CA381" s="24">
        <f t="shared" si="137"/>
        <v>0</v>
      </c>
      <c r="CB381" s="24">
        <f t="shared" si="138"/>
        <v>0</v>
      </c>
      <c r="CC381" s="24"/>
      <c r="CE381" s="24">
        <f t="shared" si="139"/>
        <v>0</v>
      </c>
      <c r="CG381" s="24">
        <f t="shared" si="140"/>
        <v>0</v>
      </c>
      <c r="CI381" s="24">
        <f t="shared" si="141"/>
        <v>0</v>
      </c>
      <c r="CK381" s="24">
        <f t="shared" si="142"/>
        <v>0</v>
      </c>
      <c r="CM381" s="24">
        <f t="shared" si="143"/>
        <v>0</v>
      </c>
      <c r="CO381" s="24">
        <f t="shared" si="144"/>
        <v>0</v>
      </c>
      <c r="CQ381" s="24">
        <f t="shared" si="145"/>
        <v>0</v>
      </c>
      <c r="CS381" s="24">
        <f t="shared" si="146"/>
        <v>0</v>
      </c>
    </row>
    <row r="382" spans="9:97">
      <c r="I382" s="24">
        <f t="shared" si="126"/>
        <v>0</v>
      </c>
      <c r="J382" s="24">
        <f t="shared" si="148"/>
        <v>0</v>
      </c>
      <c r="M382" s="24"/>
      <c r="N382" s="24"/>
      <c r="O382" s="24"/>
      <c r="P382" s="24"/>
      <c r="Q382" s="24"/>
      <c r="R382" s="24"/>
      <c r="S382" s="24">
        <f t="shared" si="127"/>
        <v>0</v>
      </c>
      <c r="T382" s="24">
        <f t="shared" si="149"/>
        <v>0</v>
      </c>
      <c r="W382" s="24"/>
      <c r="X382" s="24"/>
      <c r="Y382" s="24"/>
      <c r="Z382" s="24"/>
      <c r="AA382" s="24"/>
      <c r="AB382" s="24"/>
      <c r="AC382" s="24">
        <f t="shared" si="128"/>
        <v>0</v>
      </c>
      <c r="AD382" s="24">
        <f t="shared" si="129"/>
        <v>0</v>
      </c>
      <c r="AG382" s="24"/>
      <c r="AH382" s="24"/>
      <c r="AI382" s="24"/>
      <c r="AJ382" s="24"/>
      <c r="AK382" s="24"/>
      <c r="AL382" s="24"/>
      <c r="AM382" s="24">
        <f t="shared" si="130"/>
        <v>0</v>
      </c>
      <c r="AN382" s="24">
        <f t="shared" si="147"/>
        <v>0</v>
      </c>
      <c r="AQ382" s="24"/>
      <c r="AR382" s="24"/>
      <c r="AS382" s="24"/>
      <c r="AT382" s="24"/>
      <c r="AU382" s="24"/>
      <c r="AV382" s="24"/>
      <c r="AW382" s="24">
        <f t="shared" si="131"/>
        <v>0</v>
      </c>
      <c r="AX382" s="24">
        <f t="shared" si="132"/>
        <v>0</v>
      </c>
      <c r="BA382" s="24"/>
      <c r="BB382" s="24"/>
      <c r="BC382" s="24"/>
      <c r="BD382" s="24"/>
      <c r="BE382" s="24"/>
      <c r="BF382" s="24"/>
      <c r="BG382" s="24">
        <f t="shared" si="133"/>
        <v>0</v>
      </c>
      <c r="BH382" s="24">
        <f t="shared" si="134"/>
        <v>0</v>
      </c>
      <c r="BK382" s="24"/>
      <c r="BL382" s="24"/>
      <c r="BM382" s="24"/>
      <c r="BN382" s="24"/>
      <c r="BO382" s="24"/>
      <c r="BP382" s="24"/>
      <c r="BQ382" s="24">
        <f t="shared" si="135"/>
        <v>0</v>
      </c>
      <c r="BR382" s="24">
        <f t="shared" si="136"/>
        <v>0</v>
      </c>
      <c r="BU382" s="24"/>
      <c r="BV382" s="24"/>
      <c r="BW382" s="24"/>
      <c r="BX382" s="24"/>
      <c r="BY382" s="24"/>
      <c r="BZ382" s="24"/>
      <c r="CA382" s="24">
        <f t="shared" si="137"/>
        <v>0</v>
      </c>
      <c r="CB382" s="24">
        <f t="shared" si="138"/>
        <v>0</v>
      </c>
      <c r="CC382" s="24"/>
      <c r="CE382" s="24">
        <f t="shared" si="139"/>
        <v>0</v>
      </c>
      <c r="CG382" s="24">
        <f t="shared" si="140"/>
        <v>0</v>
      </c>
      <c r="CI382" s="24">
        <f t="shared" si="141"/>
        <v>0</v>
      </c>
      <c r="CK382" s="24">
        <f t="shared" si="142"/>
        <v>0</v>
      </c>
      <c r="CM382" s="24">
        <f t="shared" si="143"/>
        <v>0</v>
      </c>
      <c r="CO382" s="24">
        <f t="shared" si="144"/>
        <v>0</v>
      </c>
      <c r="CQ382" s="24">
        <f t="shared" si="145"/>
        <v>0</v>
      </c>
      <c r="CS382" s="24">
        <f t="shared" si="146"/>
        <v>0</v>
      </c>
    </row>
    <row r="383" spans="9:97">
      <c r="I383" s="24">
        <f t="shared" si="126"/>
        <v>0</v>
      </c>
      <c r="J383" s="24">
        <f t="shared" si="148"/>
        <v>0</v>
      </c>
      <c r="M383" s="24"/>
      <c r="N383" s="24"/>
      <c r="O383" s="24"/>
      <c r="P383" s="24"/>
      <c r="Q383" s="24"/>
      <c r="R383" s="24"/>
      <c r="S383" s="24">
        <f t="shared" si="127"/>
        <v>0</v>
      </c>
      <c r="T383" s="24">
        <f t="shared" si="149"/>
        <v>0</v>
      </c>
      <c r="W383" s="24"/>
      <c r="X383" s="24"/>
      <c r="Y383" s="24"/>
      <c r="Z383" s="24"/>
      <c r="AA383" s="24"/>
      <c r="AB383" s="24"/>
      <c r="AC383" s="24">
        <f t="shared" si="128"/>
        <v>0</v>
      </c>
      <c r="AD383" s="24">
        <f t="shared" si="129"/>
        <v>0</v>
      </c>
      <c r="AG383" s="24"/>
      <c r="AH383" s="24"/>
      <c r="AI383" s="24"/>
      <c r="AJ383" s="24"/>
      <c r="AK383" s="24"/>
      <c r="AL383" s="24"/>
      <c r="AM383" s="24">
        <f t="shared" si="130"/>
        <v>0</v>
      </c>
      <c r="AN383" s="24">
        <f t="shared" si="147"/>
        <v>0</v>
      </c>
      <c r="AQ383" s="24"/>
      <c r="AR383" s="24"/>
      <c r="AS383" s="24"/>
      <c r="AT383" s="24"/>
      <c r="AU383" s="24"/>
      <c r="AV383" s="24"/>
      <c r="AW383" s="24">
        <f t="shared" si="131"/>
        <v>0</v>
      </c>
      <c r="AX383" s="24">
        <f t="shared" si="132"/>
        <v>0</v>
      </c>
      <c r="BA383" s="24"/>
      <c r="BB383" s="24"/>
      <c r="BC383" s="24"/>
      <c r="BD383" s="24"/>
      <c r="BE383" s="24"/>
      <c r="BF383" s="24"/>
      <c r="BG383" s="24">
        <f t="shared" si="133"/>
        <v>0</v>
      </c>
      <c r="BH383" s="24">
        <f t="shared" si="134"/>
        <v>0</v>
      </c>
      <c r="BK383" s="24"/>
      <c r="BL383" s="24"/>
      <c r="BM383" s="24"/>
      <c r="BN383" s="24"/>
      <c r="BO383" s="24"/>
      <c r="BP383" s="24"/>
      <c r="BQ383" s="24">
        <f t="shared" si="135"/>
        <v>0</v>
      </c>
      <c r="BR383" s="24">
        <f t="shared" si="136"/>
        <v>0</v>
      </c>
      <c r="BU383" s="24"/>
      <c r="BV383" s="24"/>
      <c r="BW383" s="24"/>
      <c r="BX383" s="24"/>
      <c r="BY383" s="24"/>
      <c r="BZ383" s="24"/>
      <c r="CA383" s="24">
        <f t="shared" si="137"/>
        <v>0</v>
      </c>
      <c r="CB383" s="24">
        <f t="shared" si="138"/>
        <v>0</v>
      </c>
      <c r="CC383" s="24"/>
      <c r="CE383" s="24">
        <f t="shared" si="139"/>
        <v>0</v>
      </c>
      <c r="CG383" s="24">
        <f t="shared" si="140"/>
        <v>0</v>
      </c>
      <c r="CI383" s="24">
        <f t="shared" si="141"/>
        <v>0</v>
      </c>
      <c r="CK383" s="24">
        <f t="shared" si="142"/>
        <v>0</v>
      </c>
      <c r="CM383" s="24">
        <f t="shared" si="143"/>
        <v>0</v>
      </c>
      <c r="CO383" s="24">
        <f t="shared" si="144"/>
        <v>0</v>
      </c>
      <c r="CQ383" s="24">
        <f t="shared" si="145"/>
        <v>0</v>
      </c>
      <c r="CS383" s="24">
        <f t="shared" si="146"/>
        <v>0</v>
      </c>
    </row>
    <row r="384" spans="9:97">
      <c r="I384" s="24">
        <f t="shared" si="126"/>
        <v>0</v>
      </c>
      <c r="J384" s="24">
        <f t="shared" si="148"/>
        <v>0</v>
      </c>
      <c r="M384" s="24"/>
      <c r="N384" s="24"/>
      <c r="O384" s="24"/>
      <c r="P384" s="24"/>
      <c r="Q384" s="24"/>
      <c r="R384" s="24"/>
      <c r="S384" s="24">
        <f t="shared" si="127"/>
        <v>0</v>
      </c>
      <c r="T384" s="24">
        <f t="shared" si="149"/>
        <v>0</v>
      </c>
      <c r="W384" s="24"/>
      <c r="X384" s="24"/>
      <c r="Y384" s="24"/>
      <c r="Z384" s="24"/>
      <c r="AA384" s="24"/>
      <c r="AB384" s="24"/>
      <c r="AC384" s="24">
        <f t="shared" si="128"/>
        <v>0</v>
      </c>
      <c r="AD384" s="24">
        <f t="shared" si="129"/>
        <v>0</v>
      </c>
      <c r="AG384" s="24"/>
      <c r="AH384" s="24"/>
      <c r="AI384" s="24"/>
      <c r="AJ384" s="24"/>
      <c r="AK384" s="24"/>
      <c r="AL384" s="24"/>
      <c r="AM384" s="24">
        <f t="shared" si="130"/>
        <v>0</v>
      </c>
      <c r="AN384" s="24">
        <f t="shared" si="147"/>
        <v>0</v>
      </c>
      <c r="AQ384" s="24"/>
      <c r="AR384" s="24"/>
      <c r="AS384" s="24"/>
      <c r="AT384" s="24"/>
      <c r="AU384" s="24"/>
      <c r="AV384" s="24"/>
      <c r="AW384" s="24">
        <f t="shared" si="131"/>
        <v>0</v>
      </c>
      <c r="AX384" s="24">
        <f t="shared" si="132"/>
        <v>0</v>
      </c>
      <c r="BA384" s="24"/>
      <c r="BB384" s="24"/>
      <c r="BC384" s="24"/>
      <c r="BD384" s="24"/>
      <c r="BE384" s="24"/>
      <c r="BF384" s="24"/>
      <c r="BG384" s="24">
        <f t="shared" si="133"/>
        <v>0</v>
      </c>
      <c r="BH384" s="24">
        <f t="shared" si="134"/>
        <v>0</v>
      </c>
      <c r="BK384" s="24"/>
      <c r="BL384" s="24"/>
      <c r="BM384" s="24"/>
      <c r="BN384" s="24"/>
      <c r="BO384" s="24"/>
      <c r="BP384" s="24"/>
      <c r="BQ384" s="24">
        <f t="shared" si="135"/>
        <v>0</v>
      </c>
      <c r="BR384" s="24">
        <f t="shared" si="136"/>
        <v>0</v>
      </c>
      <c r="BU384" s="24"/>
      <c r="BV384" s="24"/>
      <c r="BW384" s="24"/>
      <c r="BX384" s="24"/>
      <c r="BY384" s="24"/>
      <c r="BZ384" s="24"/>
      <c r="CA384" s="24">
        <f t="shared" si="137"/>
        <v>0</v>
      </c>
      <c r="CB384" s="24">
        <f t="shared" si="138"/>
        <v>0</v>
      </c>
      <c r="CC384" s="24"/>
      <c r="CE384" s="24">
        <f t="shared" si="139"/>
        <v>0</v>
      </c>
      <c r="CG384" s="24">
        <f t="shared" si="140"/>
        <v>0</v>
      </c>
      <c r="CI384" s="24">
        <f t="shared" si="141"/>
        <v>0</v>
      </c>
      <c r="CK384" s="24">
        <f t="shared" si="142"/>
        <v>0</v>
      </c>
      <c r="CM384" s="24">
        <f t="shared" si="143"/>
        <v>0</v>
      </c>
      <c r="CO384" s="24">
        <f t="shared" si="144"/>
        <v>0</v>
      </c>
      <c r="CQ384" s="24">
        <f t="shared" si="145"/>
        <v>0</v>
      </c>
      <c r="CS384" s="24">
        <f t="shared" si="146"/>
        <v>0</v>
      </c>
    </row>
    <row r="385" spans="9:97">
      <c r="I385" s="24">
        <f t="shared" si="126"/>
        <v>0</v>
      </c>
      <c r="J385" s="24">
        <f t="shared" si="148"/>
        <v>0</v>
      </c>
      <c r="M385" s="24"/>
      <c r="N385" s="24"/>
      <c r="O385" s="24"/>
      <c r="P385" s="24"/>
      <c r="Q385" s="24"/>
      <c r="R385" s="24"/>
      <c r="S385" s="24">
        <f t="shared" si="127"/>
        <v>0</v>
      </c>
      <c r="T385" s="24">
        <f t="shared" si="149"/>
        <v>0</v>
      </c>
      <c r="W385" s="24"/>
      <c r="X385" s="24"/>
      <c r="Y385" s="24"/>
      <c r="Z385" s="24"/>
      <c r="AA385" s="24"/>
      <c r="AB385" s="24"/>
      <c r="AC385" s="24">
        <f t="shared" si="128"/>
        <v>0</v>
      </c>
      <c r="AD385" s="24">
        <f t="shared" si="129"/>
        <v>0</v>
      </c>
      <c r="AG385" s="24"/>
      <c r="AH385" s="24"/>
      <c r="AI385" s="24"/>
      <c r="AJ385" s="24"/>
      <c r="AK385" s="24"/>
      <c r="AL385" s="24"/>
      <c r="AM385" s="24">
        <f t="shared" si="130"/>
        <v>0</v>
      </c>
      <c r="AN385" s="24">
        <f t="shared" si="147"/>
        <v>0</v>
      </c>
      <c r="AQ385" s="24"/>
      <c r="AR385" s="24"/>
      <c r="AS385" s="24"/>
      <c r="AT385" s="24"/>
      <c r="AU385" s="24"/>
      <c r="AV385" s="24"/>
      <c r="AW385" s="24">
        <f t="shared" si="131"/>
        <v>0</v>
      </c>
      <c r="AX385" s="24">
        <f t="shared" si="132"/>
        <v>0</v>
      </c>
      <c r="BA385" s="24"/>
      <c r="BB385" s="24"/>
      <c r="BC385" s="24"/>
      <c r="BD385" s="24"/>
      <c r="BE385" s="24"/>
      <c r="BF385" s="24"/>
      <c r="BG385" s="24">
        <f t="shared" si="133"/>
        <v>0</v>
      </c>
      <c r="BH385" s="24">
        <f t="shared" si="134"/>
        <v>0</v>
      </c>
      <c r="BK385" s="24"/>
      <c r="BL385" s="24"/>
      <c r="BM385" s="24"/>
      <c r="BN385" s="24"/>
      <c r="BO385" s="24"/>
      <c r="BP385" s="24"/>
      <c r="BQ385" s="24">
        <f t="shared" si="135"/>
        <v>0</v>
      </c>
      <c r="BR385" s="24">
        <f t="shared" si="136"/>
        <v>0</v>
      </c>
      <c r="BU385" s="24"/>
      <c r="BV385" s="24"/>
      <c r="BW385" s="24"/>
      <c r="BX385" s="24"/>
      <c r="BY385" s="24"/>
      <c r="BZ385" s="24"/>
      <c r="CA385" s="24">
        <f t="shared" si="137"/>
        <v>0</v>
      </c>
      <c r="CB385" s="24">
        <f t="shared" si="138"/>
        <v>0</v>
      </c>
      <c r="CC385" s="24"/>
      <c r="CE385" s="24">
        <f t="shared" si="139"/>
        <v>0</v>
      </c>
      <c r="CG385" s="24">
        <f t="shared" si="140"/>
        <v>0</v>
      </c>
      <c r="CI385" s="24">
        <f t="shared" si="141"/>
        <v>0</v>
      </c>
      <c r="CK385" s="24">
        <f t="shared" si="142"/>
        <v>0</v>
      </c>
      <c r="CM385" s="24">
        <f t="shared" si="143"/>
        <v>0</v>
      </c>
      <c r="CO385" s="24">
        <f t="shared" si="144"/>
        <v>0</v>
      </c>
      <c r="CQ385" s="24">
        <f t="shared" si="145"/>
        <v>0</v>
      </c>
      <c r="CS385" s="24">
        <f t="shared" si="146"/>
        <v>0</v>
      </c>
    </row>
    <row r="386" spans="9:97">
      <c r="I386" s="24">
        <f t="shared" si="126"/>
        <v>0</v>
      </c>
      <c r="J386" s="24">
        <f t="shared" si="148"/>
        <v>0</v>
      </c>
      <c r="M386" s="24"/>
      <c r="N386" s="24"/>
      <c r="O386" s="24"/>
      <c r="P386" s="24"/>
      <c r="Q386" s="24"/>
      <c r="R386" s="24"/>
      <c r="S386" s="24">
        <f t="shared" si="127"/>
        <v>0</v>
      </c>
      <c r="T386" s="24">
        <f t="shared" si="149"/>
        <v>0</v>
      </c>
      <c r="W386" s="24"/>
      <c r="X386" s="24"/>
      <c r="Y386" s="24"/>
      <c r="Z386" s="24"/>
      <c r="AA386" s="24"/>
      <c r="AB386" s="24"/>
      <c r="AC386" s="24">
        <f t="shared" si="128"/>
        <v>0</v>
      </c>
      <c r="AD386" s="24">
        <f t="shared" si="129"/>
        <v>0</v>
      </c>
      <c r="AG386" s="24"/>
      <c r="AH386" s="24"/>
      <c r="AI386" s="24"/>
      <c r="AJ386" s="24"/>
      <c r="AK386" s="24"/>
      <c r="AL386" s="24"/>
      <c r="AM386" s="24">
        <f t="shared" si="130"/>
        <v>0</v>
      </c>
      <c r="AN386" s="24">
        <f t="shared" si="147"/>
        <v>0</v>
      </c>
      <c r="AQ386" s="24"/>
      <c r="AR386" s="24"/>
      <c r="AS386" s="24"/>
      <c r="AT386" s="24"/>
      <c r="AU386" s="24"/>
      <c r="AV386" s="24"/>
      <c r="AW386" s="24">
        <f t="shared" si="131"/>
        <v>0</v>
      </c>
      <c r="AX386" s="24">
        <f t="shared" si="132"/>
        <v>0</v>
      </c>
      <c r="BA386" s="24"/>
      <c r="BB386" s="24"/>
      <c r="BC386" s="24"/>
      <c r="BD386" s="24"/>
      <c r="BE386" s="24"/>
      <c r="BF386" s="24"/>
      <c r="BG386" s="24">
        <f t="shared" si="133"/>
        <v>0</v>
      </c>
      <c r="BH386" s="24">
        <f t="shared" si="134"/>
        <v>0</v>
      </c>
      <c r="BK386" s="24"/>
      <c r="BL386" s="24"/>
      <c r="BM386" s="24"/>
      <c r="BN386" s="24"/>
      <c r="BO386" s="24"/>
      <c r="BP386" s="24"/>
      <c r="BQ386" s="24">
        <f t="shared" si="135"/>
        <v>0</v>
      </c>
      <c r="BR386" s="24">
        <f t="shared" si="136"/>
        <v>0</v>
      </c>
      <c r="BU386" s="24"/>
      <c r="BV386" s="24"/>
      <c r="BW386" s="24"/>
      <c r="BX386" s="24"/>
      <c r="BY386" s="24"/>
      <c r="BZ386" s="24"/>
      <c r="CA386" s="24">
        <f t="shared" si="137"/>
        <v>0</v>
      </c>
      <c r="CB386" s="24">
        <f t="shared" si="138"/>
        <v>0</v>
      </c>
      <c r="CC386" s="24"/>
      <c r="CE386" s="24">
        <f t="shared" si="139"/>
        <v>0</v>
      </c>
      <c r="CG386" s="24">
        <f t="shared" si="140"/>
        <v>0</v>
      </c>
      <c r="CI386" s="24">
        <f t="shared" si="141"/>
        <v>0</v>
      </c>
      <c r="CK386" s="24">
        <f t="shared" si="142"/>
        <v>0</v>
      </c>
      <c r="CM386" s="24">
        <f t="shared" si="143"/>
        <v>0</v>
      </c>
      <c r="CO386" s="24">
        <f t="shared" si="144"/>
        <v>0</v>
      </c>
      <c r="CQ386" s="24">
        <f t="shared" si="145"/>
        <v>0</v>
      </c>
      <c r="CS386" s="24">
        <f t="shared" si="146"/>
        <v>0</v>
      </c>
    </row>
    <row r="387" spans="9:97">
      <c r="I387" s="24">
        <f t="shared" si="126"/>
        <v>0</v>
      </c>
      <c r="J387" s="24">
        <f t="shared" si="148"/>
        <v>0</v>
      </c>
      <c r="M387" s="24"/>
      <c r="N387" s="24"/>
      <c r="O387" s="24"/>
      <c r="P387" s="24"/>
      <c r="Q387" s="24"/>
      <c r="R387" s="24"/>
      <c r="S387" s="24">
        <f t="shared" si="127"/>
        <v>0</v>
      </c>
      <c r="T387" s="24">
        <f t="shared" si="149"/>
        <v>0</v>
      </c>
      <c r="W387" s="24"/>
      <c r="X387" s="24"/>
      <c r="Y387" s="24"/>
      <c r="Z387" s="24"/>
      <c r="AA387" s="24"/>
      <c r="AB387" s="24"/>
      <c r="AC387" s="24">
        <f t="shared" si="128"/>
        <v>0</v>
      </c>
      <c r="AD387" s="24">
        <f t="shared" si="129"/>
        <v>0</v>
      </c>
      <c r="AG387" s="24"/>
      <c r="AH387" s="24"/>
      <c r="AI387" s="24"/>
      <c r="AJ387" s="24"/>
      <c r="AK387" s="24"/>
      <c r="AL387" s="24"/>
      <c r="AM387" s="24">
        <f t="shared" si="130"/>
        <v>0</v>
      </c>
      <c r="AN387" s="24">
        <f t="shared" si="147"/>
        <v>0</v>
      </c>
      <c r="AQ387" s="24"/>
      <c r="AR387" s="24"/>
      <c r="AS387" s="24"/>
      <c r="AT387" s="24"/>
      <c r="AU387" s="24"/>
      <c r="AV387" s="24"/>
      <c r="AW387" s="24">
        <f t="shared" si="131"/>
        <v>0</v>
      </c>
      <c r="AX387" s="24">
        <f t="shared" si="132"/>
        <v>0</v>
      </c>
      <c r="BA387" s="24"/>
      <c r="BB387" s="24"/>
      <c r="BC387" s="24"/>
      <c r="BD387" s="24"/>
      <c r="BE387" s="24"/>
      <c r="BF387" s="24"/>
      <c r="BG387" s="24">
        <f t="shared" si="133"/>
        <v>0</v>
      </c>
      <c r="BH387" s="24">
        <f t="shared" si="134"/>
        <v>0</v>
      </c>
      <c r="BK387" s="24"/>
      <c r="BL387" s="24"/>
      <c r="BM387" s="24"/>
      <c r="BN387" s="24"/>
      <c r="BO387" s="24"/>
      <c r="BP387" s="24"/>
      <c r="BQ387" s="24">
        <f t="shared" si="135"/>
        <v>0</v>
      </c>
      <c r="BR387" s="24">
        <f t="shared" si="136"/>
        <v>0</v>
      </c>
      <c r="BU387" s="24"/>
      <c r="BV387" s="24"/>
      <c r="BW387" s="24"/>
      <c r="BX387" s="24"/>
      <c r="BY387" s="24"/>
      <c r="BZ387" s="24"/>
      <c r="CA387" s="24">
        <f t="shared" si="137"/>
        <v>0</v>
      </c>
      <c r="CB387" s="24">
        <f t="shared" si="138"/>
        <v>0</v>
      </c>
      <c r="CC387" s="24"/>
      <c r="CE387" s="24">
        <f t="shared" si="139"/>
        <v>0</v>
      </c>
      <c r="CG387" s="24">
        <f t="shared" si="140"/>
        <v>0</v>
      </c>
      <c r="CI387" s="24">
        <f t="shared" si="141"/>
        <v>0</v>
      </c>
      <c r="CK387" s="24">
        <f t="shared" si="142"/>
        <v>0</v>
      </c>
      <c r="CM387" s="24">
        <f t="shared" si="143"/>
        <v>0</v>
      </c>
      <c r="CO387" s="24">
        <f t="shared" si="144"/>
        <v>0</v>
      </c>
      <c r="CQ387" s="24">
        <f t="shared" si="145"/>
        <v>0</v>
      </c>
      <c r="CS387" s="24">
        <f t="shared" si="146"/>
        <v>0</v>
      </c>
    </row>
    <row r="388" spans="9:97">
      <c r="I388" s="24">
        <f t="shared" ref="I388:I451" si="150">IF(F388&gt;=C388-D388,G388-H388,E388)</f>
        <v>0</v>
      </c>
      <c r="J388" s="24">
        <f t="shared" si="148"/>
        <v>0</v>
      </c>
      <c r="M388" s="24"/>
      <c r="N388" s="24"/>
      <c r="O388" s="24"/>
      <c r="P388" s="24"/>
      <c r="Q388" s="24"/>
      <c r="R388" s="24"/>
      <c r="S388" s="24">
        <f t="shared" ref="S388:S451" si="151">IF(P388&gt;=M388-N388,Q388-R388,O388)</f>
        <v>0</v>
      </c>
      <c r="T388" s="24">
        <f t="shared" si="149"/>
        <v>0</v>
      </c>
      <c r="W388" s="24"/>
      <c r="X388" s="24"/>
      <c r="Y388" s="24"/>
      <c r="Z388" s="24"/>
      <c r="AA388" s="24"/>
      <c r="AB388" s="24"/>
      <c r="AC388" s="24">
        <f t="shared" ref="AC388:AC451" si="152">IF(Z388&gt;=W388-X388,AA388-AB388,Y388)</f>
        <v>0</v>
      </c>
      <c r="AD388" s="24">
        <f t="shared" ref="AD388:AD451" si="153">IF(Z388&lt;W388-X388,W388-X388-Z388,0)</f>
        <v>0</v>
      </c>
      <c r="AG388" s="24"/>
      <c r="AH388" s="24"/>
      <c r="AI388" s="24"/>
      <c r="AJ388" s="24"/>
      <c r="AK388" s="24"/>
      <c r="AL388" s="24"/>
      <c r="AM388" s="24">
        <f t="shared" ref="AM388:AM451" si="154">IF(AJ388&gt;=AG388-AH388,AK388-AL388,AI388)</f>
        <v>0</v>
      </c>
      <c r="AN388" s="24">
        <f t="shared" si="147"/>
        <v>0</v>
      </c>
      <c r="AQ388" s="24"/>
      <c r="AR388" s="24"/>
      <c r="AS388" s="24"/>
      <c r="AT388" s="24"/>
      <c r="AU388" s="24"/>
      <c r="AV388" s="24"/>
      <c r="AW388" s="24">
        <f t="shared" ref="AW388:AW451" si="155">IF(AS388&gt;=AR388-AQ388,AV388-AU388,AT388)</f>
        <v>0</v>
      </c>
      <c r="AX388" s="24">
        <f t="shared" ref="AX388:AX451" si="156">IF(AS388&lt;AR388-AQ388,AR388-AQ388-AS388,0)</f>
        <v>0</v>
      </c>
      <c r="BA388" s="24"/>
      <c r="BB388" s="24"/>
      <c r="BC388" s="24"/>
      <c r="BD388" s="24"/>
      <c r="BE388" s="24"/>
      <c r="BF388" s="24"/>
      <c r="BG388" s="24">
        <f t="shared" ref="BG388:BG451" si="157">IF(BC388&gt;=BB388-BA388,BF388-BE388,BD388)</f>
        <v>0</v>
      </c>
      <c r="BH388" s="24">
        <f t="shared" ref="BH388:BH451" si="158">IF(BC388&lt;BB388-BA388,BB388-BA388-BC388,0)</f>
        <v>0</v>
      </c>
      <c r="BK388" s="24"/>
      <c r="BL388" s="24"/>
      <c r="BM388" s="24"/>
      <c r="BN388" s="24"/>
      <c r="BO388" s="24"/>
      <c r="BP388" s="24"/>
      <c r="BQ388" s="24">
        <f t="shared" ref="BQ388:BQ451" si="159">IF(BM388&gt;=BL388-BK388,BP388-BO388,BN388)</f>
        <v>0</v>
      </c>
      <c r="BR388" s="24">
        <f t="shared" ref="BR388:BR451" si="160">IF(BM388&lt;BL388-BK388,BL388-BK388-BM388,0)</f>
        <v>0</v>
      </c>
      <c r="BU388" s="24"/>
      <c r="BV388" s="24"/>
      <c r="BW388" s="24"/>
      <c r="BX388" s="24"/>
      <c r="BY388" s="24"/>
      <c r="BZ388" s="24"/>
      <c r="CA388" s="24">
        <f t="shared" ref="CA388:CA451" si="161">IF(BW388&gt;=BV388-BU388,BZ388-BY388,BX388)</f>
        <v>0</v>
      </c>
      <c r="CB388" s="24">
        <f t="shared" ref="CB388:CB451" si="162">IF(BW388&lt;BV388-BU388,BV388-BU388-BW388,0)</f>
        <v>0</v>
      </c>
      <c r="CC388" s="24"/>
      <c r="CE388" s="24">
        <f t="shared" si="139"/>
        <v>0</v>
      </c>
      <c r="CG388" s="24">
        <f t="shared" si="140"/>
        <v>0</v>
      </c>
      <c r="CI388" s="24">
        <f t="shared" si="141"/>
        <v>0</v>
      </c>
      <c r="CK388" s="24">
        <f t="shared" si="142"/>
        <v>0</v>
      </c>
      <c r="CM388" s="24">
        <f t="shared" si="143"/>
        <v>0</v>
      </c>
      <c r="CO388" s="24">
        <f t="shared" si="144"/>
        <v>0</v>
      </c>
      <c r="CQ388" s="24">
        <f t="shared" si="145"/>
        <v>0</v>
      </c>
      <c r="CS388" s="24">
        <f t="shared" si="146"/>
        <v>0</v>
      </c>
    </row>
    <row r="389" spans="9:97">
      <c r="I389" s="24">
        <f t="shared" si="150"/>
        <v>0</v>
      </c>
      <c r="J389" s="24">
        <f t="shared" si="148"/>
        <v>0</v>
      </c>
      <c r="M389" s="24"/>
      <c r="N389" s="24"/>
      <c r="O389" s="24"/>
      <c r="P389" s="24"/>
      <c r="Q389" s="24"/>
      <c r="R389" s="24"/>
      <c r="S389" s="24">
        <f t="shared" si="151"/>
        <v>0</v>
      </c>
      <c r="T389" s="24">
        <f t="shared" si="149"/>
        <v>0</v>
      </c>
      <c r="W389" s="24"/>
      <c r="X389" s="24"/>
      <c r="Y389" s="24"/>
      <c r="Z389" s="24"/>
      <c r="AA389" s="24"/>
      <c r="AB389" s="24"/>
      <c r="AC389" s="24">
        <f t="shared" si="152"/>
        <v>0</v>
      </c>
      <c r="AD389" s="24">
        <f t="shared" si="153"/>
        <v>0</v>
      </c>
      <c r="AG389" s="24"/>
      <c r="AH389" s="24"/>
      <c r="AI389" s="24"/>
      <c r="AJ389" s="24"/>
      <c r="AK389" s="24"/>
      <c r="AL389" s="24"/>
      <c r="AM389" s="24">
        <f t="shared" si="154"/>
        <v>0</v>
      </c>
      <c r="AN389" s="24">
        <f t="shared" si="147"/>
        <v>0</v>
      </c>
      <c r="AQ389" s="24"/>
      <c r="AR389" s="24"/>
      <c r="AS389" s="24"/>
      <c r="AT389" s="24"/>
      <c r="AU389" s="24"/>
      <c r="AV389" s="24"/>
      <c r="AW389" s="24">
        <f t="shared" si="155"/>
        <v>0</v>
      </c>
      <c r="AX389" s="24">
        <f t="shared" si="156"/>
        <v>0</v>
      </c>
      <c r="BA389" s="24"/>
      <c r="BB389" s="24"/>
      <c r="BC389" s="24"/>
      <c r="BD389" s="24"/>
      <c r="BE389" s="24"/>
      <c r="BF389" s="24"/>
      <c r="BG389" s="24">
        <f t="shared" si="157"/>
        <v>0</v>
      </c>
      <c r="BH389" s="24">
        <f t="shared" si="158"/>
        <v>0</v>
      </c>
      <c r="BK389" s="24"/>
      <c r="BL389" s="24"/>
      <c r="BM389" s="24"/>
      <c r="BN389" s="24"/>
      <c r="BO389" s="24"/>
      <c r="BP389" s="24"/>
      <c r="BQ389" s="24">
        <f t="shared" si="159"/>
        <v>0</v>
      </c>
      <c r="BR389" s="24">
        <f t="shared" si="160"/>
        <v>0</v>
      </c>
      <c r="BU389" s="24"/>
      <c r="BV389" s="24"/>
      <c r="BW389" s="24"/>
      <c r="BX389" s="24"/>
      <c r="BY389" s="24"/>
      <c r="BZ389" s="24"/>
      <c r="CA389" s="24">
        <f t="shared" si="161"/>
        <v>0</v>
      </c>
      <c r="CB389" s="24">
        <f t="shared" si="162"/>
        <v>0</v>
      </c>
      <c r="CC389" s="24"/>
      <c r="CE389" s="24">
        <f t="shared" ref="CE389:CE452" si="163">SUMIF(B:B,CD389,G:G)-SUMIF(B:B,CD389,H:H)</f>
        <v>0</v>
      </c>
      <c r="CG389" s="24">
        <f t="shared" ref="CG389:CG452" si="164">SUMIF(L:L,CF389,Q:Q)-SUMIF(L:L,CF389,R:R)</f>
        <v>0</v>
      </c>
      <c r="CI389" s="24">
        <f t="shared" ref="CI389:CI452" si="165">SUMIF(V:V,CH389,AA:AA)-SUMIF(V:V,CH389,AB:AB)</f>
        <v>0</v>
      </c>
      <c r="CK389" s="24">
        <f t="shared" ref="CK389:CK452" si="166">SUMIF(AF:AF,CJ389,AK:AK)-SUMIF(AF:AF,CJ389,AL:AL)</f>
        <v>0</v>
      </c>
      <c r="CM389" s="24">
        <f t="shared" ref="CM389:CM452" si="167">SUMIF(AP:AP,CL389,AV:AV)-SUMIF(AP:AP,CL389,AU:AU)</f>
        <v>0</v>
      </c>
      <c r="CO389" s="24">
        <f t="shared" ref="CO389:CO452" si="168">SUMIF(AZ:AZ,CN389,BF:BF)-SUMIF(AZ:AZ,CN389,BE:BE)</f>
        <v>0</v>
      </c>
      <c r="CQ389" s="24">
        <f t="shared" ref="CQ389:CQ452" si="169">SUMIF(BJ:BJ,CP389,BP:BP)-SUMIF(BJ:BJ,CP389,BO:BO)</f>
        <v>0</v>
      </c>
      <c r="CS389" s="24">
        <f t="shared" ref="CS389:CS452" si="170">SUMIF(BT:BT,CR389,BZ:BZ)-SUMIF(BT:BT,CR389,BY:BY)</f>
        <v>0</v>
      </c>
    </row>
    <row r="390" spans="9:97">
      <c r="I390" s="24">
        <f t="shared" si="150"/>
        <v>0</v>
      </c>
      <c r="J390" s="24">
        <f t="shared" si="148"/>
        <v>0</v>
      </c>
      <c r="M390" s="24"/>
      <c r="N390" s="24"/>
      <c r="O390" s="24"/>
      <c r="P390" s="24"/>
      <c r="Q390" s="24"/>
      <c r="R390" s="24"/>
      <c r="S390" s="24">
        <f t="shared" si="151"/>
        <v>0</v>
      </c>
      <c r="T390" s="24">
        <f t="shared" si="149"/>
        <v>0</v>
      </c>
      <c r="W390" s="24"/>
      <c r="X390" s="24"/>
      <c r="Y390" s="24"/>
      <c r="Z390" s="24"/>
      <c r="AA390" s="24"/>
      <c r="AB390" s="24"/>
      <c r="AC390" s="24">
        <f t="shared" si="152"/>
        <v>0</v>
      </c>
      <c r="AD390" s="24">
        <f t="shared" si="153"/>
        <v>0</v>
      </c>
      <c r="AG390" s="24"/>
      <c r="AH390" s="24"/>
      <c r="AI390" s="24"/>
      <c r="AJ390" s="24"/>
      <c r="AK390" s="24"/>
      <c r="AL390" s="24"/>
      <c r="AM390" s="24">
        <f t="shared" si="154"/>
        <v>0</v>
      </c>
      <c r="AN390" s="24">
        <f t="shared" si="147"/>
        <v>0</v>
      </c>
      <c r="AQ390" s="24"/>
      <c r="AR390" s="24"/>
      <c r="AS390" s="24"/>
      <c r="AT390" s="24"/>
      <c r="AU390" s="24"/>
      <c r="AV390" s="24"/>
      <c r="AW390" s="24">
        <f t="shared" si="155"/>
        <v>0</v>
      </c>
      <c r="AX390" s="24">
        <f t="shared" si="156"/>
        <v>0</v>
      </c>
      <c r="BA390" s="24"/>
      <c r="BB390" s="24"/>
      <c r="BC390" s="24"/>
      <c r="BD390" s="24"/>
      <c r="BE390" s="24"/>
      <c r="BF390" s="24"/>
      <c r="BG390" s="24">
        <f t="shared" si="157"/>
        <v>0</v>
      </c>
      <c r="BH390" s="24">
        <f t="shared" si="158"/>
        <v>0</v>
      </c>
      <c r="BK390" s="24"/>
      <c r="BL390" s="24"/>
      <c r="BM390" s="24"/>
      <c r="BN390" s="24"/>
      <c r="BO390" s="24"/>
      <c r="BP390" s="24"/>
      <c r="BQ390" s="24">
        <f t="shared" si="159"/>
        <v>0</v>
      </c>
      <c r="BR390" s="24">
        <f t="shared" si="160"/>
        <v>0</v>
      </c>
      <c r="BU390" s="24"/>
      <c r="BV390" s="24"/>
      <c r="BW390" s="24"/>
      <c r="BX390" s="24"/>
      <c r="BY390" s="24"/>
      <c r="BZ390" s="24"/>
      <c r="CA390" s="24">
        <f t="shared" si="161"/>
        <v>0</v>
      </c>
      <c r="CB390" s="24">
        <f t="shared" si="162"/>
        <v>0</v>
      </c>
      <c r="CC390" s="24"/>
      <c r="CE390" s="24">
        <f t="shared" si="163"/>
        <v>0</v>
      </c>
      <c r="CG390" s="24">
        <f t="shared" si="164"/>
        <v>0</v>
      </c>
      <c r="CI390" s="24">
        <f t="shared" si="165"/>
        <v>0</v>
      </c>
      <c r="CK390" s="24">
        <f t="shared" si="166"/>
        <v>0</v>
      </c>
      <c r="CM390" s="24">
        <f t="shared" si="167"/>
        <v>0</v>
      </c>
      <c r="CO390" s="24">
        <f t="shared" si="168"/>
        <v>0</v>
      </c>
      <c r="CQ390" s="24">
        <f t="shared" si="169"/>
        <v>0</v>
      </c>
      <c r="CS390" s="24">
        <f t="shared" si="170"/>
        <v>0</v>
      </c>
    </row>
    <row r="391" spans="9:97">
      <c r="I391" s="24">
        <f t="shared" si="150"/>
        <v>0</v>
      </c>
      <c r="J391" s="24">
        <f t="shared" si="148"/>
        <v>0</v>
      </c>
      <c r="M391" s="24"/>
      <c r="N391" s="24"/>
      <c r="O391" s="24"/>
      <c r="P391" s="24"/>
      <c r="Q391" s="24"/>
      <c r="R391" s="24"/>
      <c r="S391" s="24">
        <f t="shared" si="151"/>
        <v>0</v>
      </c>
      <c r="T391" s="24">
        <f t="shared" si="149"/>
        <v>0</v>
      </c>
      <c r="W391" s="24"/>
      <c r="X391" s="24"/>
      <c r="Y391" s="24"/>
      <c r="Z391" s="24"/>
      <c r="AA391" s="24"/>
      <c r="AB391" s="24"/>
      <c r="AC391" s="24">
        <f t="shared" si="152"/>
        <v>0</v>
      </c>
      <c r="AD391" s="24">
        <f t="shared" si="153"/>
        <v>0</v>
      </c>
      <c r="AG391" s="24"/>
      <c r="AH391" s="24"/>
      <c r="AI391" s="24"/>
      <c r="AJ391" s="24"/>
      <c r="AK391" s="24"/>
      <c r="AL391" s="24"/>
      <c r="AM391" s="24">
        <f t="shared" si="154"/>
        <v>0</v>
      </c>
      <c r="AN391" s="24">
        <f t="shared" si="147"/>
        <v>0</v>
      </c>
      <c r="AQ391" s="24"/>
      <c r="AR391" s="24"/>
      <c r="AS391" s="24"/>
      <c r="AT391" s="24"/>
      <c r="AU391" s="24"/>
      <c r="AV391" s="24"/>
      <c r="AW391" s="24">
        <f t="shared" si="155"/>
        <v>0</v>
      </c>
      <c r="AX391" s="24">
        <f t="shared" si="156"/>
        <v>0</v>
      </c>
      <c r="BA391" s="24"/>
      <c r="BB391" s="24"/>
      <c r="BC391" s="24"/>
      <c r="BD391" s="24"/>
      <c r="BE391" s="24"/>
      <c r="BF391" s="24"/>
      <c r="BG391" s="24">
        <f t="shared" si="157"/>
        <v>0</v>
      </c>
      <c r="BH391" s="24">
        <f t="shared" si="158"/>
        <v>0</v>
      </c>
      <c r="BK391" s="24"/>
      <c r="BL391" s="24"/>
      <c r="BM391" s="24"/>
      <c r="BN391" s="24"/>
      <c r="BO391" s="24"/>
      <c r="BP391" s="24"/>
      <c r="BQ391" s="24">
        <f t="shared" si="159"/>
        <v>0</v>
      </c>
      <c r="BR391" s="24">
        <f t="shared" si="160"/>
        <v>0</v>
      </c>
      <c r="BU391" s="24"/>
      <c r="BV391" s="24"/>
      <c r="BW391" s="24"/>
      <c r="BX391" s="24"/>
      <c r="BY391" s="24"/>
      <c r="BZ391" s="24"/>
      <c r="CA391" s="24">
        <f t="shared" si="161"/>
        <v>0</v>
      </c>
      <c r="CB391" s="24">
        <f t="shared" si="162"/>
        <v>0</v>
      </c>
      <c r="CC391" s="24"/>
      <c r="CE391" s="24">
        <f t="shared" si="163"/>
        <v>0</v>
      </c>
      <c r="CG391" s="24">
        <f t="shared" si="164"/>
        <v>0</v>
      </c>
      <c r="CI391" s="24">
        <f t="shared" si="165"/>
        <v>0</v>
      </c>
      <c r="CK391" s="24">
        <f t="shared" si="166"/>
        <v>0</v>
      </c>
      <c r="CM391" s="24">
        <f t="shared" si="167"/>
        <v>0</v>
      </c>
      <c r="CO391" s="24">
        <f t="shared" si="168"/>
        <v>0</v>
      </c>
      <c r="CQ391" s="24">
        <f t="shared" si="169"/>
        <v>0</v>
      </c>
      <c r="CS391" s="24">
        <f t="shared" si="170"/>
        <v>0</v>
      </c>
    </row>
    <row r="392" spans="9:97">
      <c r="I392" s="24">
        <f t="shared" si="150"/>
        <v>0</v>
      </c>
      <c r="J392" s="24">
        <f t="shared" si="148"/>
        <v>0</v>
      </c>
      <c r="M392" s="24"/>
      <c r="N392" s="24"/>
      <c r="O392" s="24"/>
      <c r="P392" s="24"/>
      <c r="Q392" s="24"/>
      <c r="R392" s="24"/>
      <c r="S392" s="24">
        <f t="shared" si="151"/>
        <v>0</v>
      </c>
      <c r="T392" s="24">
        <f t="shared" si="149"/>
        <v>0</v>
      </c>
      <c r="W392" s="24"/>
      <c r="X392" s="24"/>
      <c r="Y392" s="24"/>
      <c r="Z392" s="24"/>
      <c r="AA392" s="24"/>
      <c r="AB392" s="24"/>
      <c r="AC392" s="24">
        <f t="shared" si="152"/>
        <v>0</v>
      </c>
      <c r="AD392" s="24">
        <f t="shared" si="153"/>
        <v>0</v>
      </c>
      <c r="AG392" s="24"/>
      <c r="AH392" s="24"/>
      <c r="AI392" s="24"/>
      <c r="AJ392" s="24"/>
      <c r="AK392" s="24"/>
      <c r="AL392" s="24"/>
      <c r="AM392" s="24">
        <f t="shared" si="154"/>
        <v>0</v>
      </c>
      <c r="AN392" s="24">
        <f t="shared" si="147"/>
        <v>0</v>
      </c>
      <c r="AQ392" s="24"/>
      <c r="AR392" s="24"/>
      <c r="AS392" s="24"/>
      <c r="AT392" s="24"/>
      <c r="AU392" s="24"/>
      <c r="AV392" s="24"/>
      <c r="AW392" s="24">
        <f t="shared" si="155"/>
        <v>0</v>
      </c>
      <c r="AX392" s="24">
        <f t="shared" si="156"/>
        <v>0</v>
      </c>
      <c r="BA392" s="24"/>
      <c r="BB392" s="24"/>
      <c r="BC392" s="24"/>
      <c r="BD392" s="24"/>
      <c r="BE392" s="24"/>
      <c r="BF392" s="24"/>
      <c r="BG392" s="24">
        <f t="shared" si="157"/>
        <v>0</v>
      </c>
      <c r="BH392" s="24">
        <f t="shared" si="158"/>
        <v>0</v>
      </c>
      <c r="BK392" s="24"/>
      <c r="BL392" s="24"/>
      <c r="BM392" s="24"/>
      <c r="BN392" s="24"/>
      <c r="BO392" s="24"/>
      <c r="BP392" s="24"/>
      <c r="BQ392" s="24">
        <f t="shared" si="159"/>
        <v>0</v>
      </c>
      <c r="BR392" s="24">
        <f t="shared" si="160"/>
        <v>0</v>
      </c>
      <c r="BU392" s="24"/>
      <c r="BV392" s="24"/>
      <c r="BW392" s="24"/>
      <c r="BX392" s="24"/>
      <c r="BY392" s="24"/>
      <c r="BZ392" s="24"/>
      <c r="CA392" s="24">
        <f t="shared" si="161"/>
        <v>0</v>
      </c>
      <c r="CB392" s="24">
        <f t="shared" si="162"/>
        <v>0</v>
      </c>
      <c r="CC392" s="24"/>
      <c r="CE392" s="24">
        <f t="shared" si="163"/>
        <v>0</v>
      </c>
      <c r="CG392" s="24">
        <f t="shared" si="164"/>
        <v>0</v>
      </c>
      <c r="CI392" s="24">
        <f t="shared" si="165"/>
        <v>0</v>
      </c>
      <c r="CK392" s="24">
        <f t="shared" si="166"/>
        <v>0</v>
      </c>
      <c r="CM392" s="24">
        <f t="shared" si="167"/>
        <v>0</v>
      </c>
      <c r="CO392" s="24">
        <f t="shared" si="168"/>
        <v>0</v>
      </c>
      <c r="CQ392" s="24">
        <f t="shared" si="169"/>
        <v>0</v>
      </c>
      <c r="CS392" s="24">
        <f t="shared" si="170"/>
        <v>0</v>
      </c>
    </row>
    <row r="393" spans="9:97">
      <c r="I393" s="24">
        <f t="shared" si="150"/>
        <v>0</v>
      </c>
      <c r="J393" s="24">
        <f t="shared" si="148"/>
        <v>0</v>
      </c>
      <c r="M393" s="24"/>
      <c r="N393" s="24"/>
      <c r="O393" s="24"/>
      <c r="P393" s="24"/>
      <c r="Q393" s="24"/>
      <c r="R393" s="24"/>
      <c r="S393" s="24">
        <f t="shared" si="151"/>
        <v>0</v>
      </c>
      <c r="T393" s="24">
        <f t="shared" si="149"/>
        <v>0</v>
      </c>
      <c r="W393" s="24"/>
      <c r="X393" s="24"/>
      <c r="Y393" s="24"/>
      <c r="Z393" s="24"/>
      <c r="AA393" s="24"/>
      <c r="AB393" s="24"/>
      <c r="AC393" s="24">
        <f t="shared" si="152"/>
        <v>0</v>
      </c>
      <c r="AD393" s="24">
        <f t="shared" si="153"/>
        <v>0</v>
      </c>
      <c r="AG393" s="24"/>
      <c r="AH393" s="24"/>
      <c r="AI393" s="24"/>
      <c r="AJ393" s="24"/>
      <c r="AK393" s="24"/>
      <c r="AL393" s="24"/>
      <c r="AM393" s="24">
        <f t="shared" si="154"/>
        <v>0</v>
      </c>
      <c r="AN393" s="24">
        <f t="shared" si="147"/>
        <v>0</v>
      </c>
      <c r="AQ393" s="24"/>
      <c r="AR393" s="24"/>
      <c r="AS393" s="24"/>
      <c r="AT393" s="24"/>
      <c r="AU393" s="24"/>
      <c r="AV393" s="24"/>
      <c r="AW393" s="24">
        <f t="shared" si="155"/>
        <v>0</v>
      </c>
      <c r="AX393" s="24">
        <f t="shared" si="156"/>
        <v>0</v>
      </c>
      <c r="BA393" s="24"/>
      <c r="BB393" s="24"/>
      <c r="BC393" s="24"/>
      <c r="BD393" s="24"/>
      <c r="BE393" s="24"/>
      <c r="BF393" s="24"/>
      <c r="BG393" s="24">
        <f t="shared" si="157"/>
        <v>0</v>
      </c>
      <c r="BH393" s="24">
        <f t="shared" si="158"/>
        <v>0</v>
      </c>
      <c r="BK393" s="24"/>
      <c r="BL393" s="24"/>
      <c r="BM393" s="24"/>
      <c r="BN393" s="24"/>
      <c r="BO393" s="24"/>
      <c r="BP393" s="24"/>
      <c r="BQ393" s="24">
        <f t="shared" si="159"/>
        <v>0</v>
      </c>
      <c r="BR393" s="24">
        <f t="shared" si="160"/>
        <v>0</v>
      </c>
      <c r="BU393" s="24"/>
      <c r="BV393" s="24"/>
      <c r="BW393" s="24"/>
      <c r="BX393" s="24"/>
      <c r="BY393" s="24"/>
      <c r="BZ393" s="24"/>
      <c r="CA393" s="24">
        <f t="shared" si="161"/>
        <v>0</v>
      </c>
      <c r="CB393" s="24">
        <f t="shared" si="162"/>
        <v>0</v>
      </c>
      <c r="CC393" s="24"/>
      <c r="CE393" s="24">
        <f t="shared" si="163"/>
        <v>0</v>
      </c>
      <c r="CG393" s="24">
        <f t="shared" si="164"/>
        <v>0</v>
      </c>
      <c r="CI393" s="24">
        <f t="shared" si="165"/>
        <v>0</v>
      </c>
      <c r="CK393" s="24">
        <f t="shared" si="166"/>
        <v>0</v>
      </c>
      <c r="CM393" s="24">
        <f t="shared" si="167"/>
        <v>0</v>
      </c>
      <c r="CO393" s="24">
        <f t="shared" si="168"/>
        <v>0</v>
      </c>
      <c r="CQ393" s="24">
        <f t="shared" si="169"/>
        <v>0</v>
      </c>
      <c r="CS393" s="24">
        <f t="shared" si="170"/>
        <v>0</v>
      </c>
    </row>
    <row r="394" spans="9:97">
      <c r="I394" s="24">
        <f t="shared" si="150"/>
        <v>0</v>
      </c>
      <c r="J394" s="24">
        <f t="shared" si="148"/>
        <v>0</v>
      </c>
      <c r="M394" s="24"/>
      <c r="N394" s="24"/>
      <c r="O394" s="24"/>
      <c r="P394" s="24"/>
      <c r="Q394" s="24"/>
      <c r="R394" s="24"/>
      <c r="S394" s="24">
        <f t="shared" si="151"/>
        <v>0</v>
      </c>
      <c r="T394" s="24">
        <f t="shared" si="149"/>
        <v>0</v>
      </c>
      <c r="W394" s="24"/>
      <c r="X394" s="24"/>
      <c r="Y394" s="24"/>
      <c r="Z394" s="24"/>
      <c r="AA394" s="24"/>
      <c r="AB394" s="24"/>
      <c r="AC394" s="24">
        <f t="shared" si="152"/>
        <v>0</v>
      </c>
      <c r="AD394" s="24">
        <f t="shared" si="153"/>
        <v>0</v>
      </c>
      <c r="AG394" s="24"/>
      <c r="AH394" s="24"/>
      <c r="AI394" s="24"/>
      <c r="AJ394" s="24"/>
      <c r="AK394" s="24"/>
      <c r="AL394" s="24"/>
      <c r="AM394" s="24">
        <f t="shared" si="154"/>
        <v>0</v>
      </c>
      <c r="AN394" s="24">
        <f t="shared" si="147"/>
        <v>0</v>
      </c>
      <c r="AQ394" s="24"/>
      <c r="AR394" s="24"/>
      <c r="AS394" s="24"/>
      <c r="AT394" s="24"/>
      <c r="AU394" s="24"/>
      <c r="AV394" s="24"/>
      <c r="AW394" s="24">
        <f t="shared" si="155"/>
        <v>0</v>
      </c>
      <c r="AX394" s="24">
        <f t="shared" si="156"/>
        <v>0</v>
      </c>
      <c r="BA394" s="24"/>
      <c r="BB394" s="24"/>
      <c r="BC394" s="24"/>
      <c r="BD394" s="24"/>
      <c r="BE394" s="24"/>
      <c r="BF394" s="24"/>
      <c r="BG394" s="24">
        <f t="shared" si="157"/>
        <v>0</v>
      </c>
      <c r="BH394" s="24">
        <f t="shared" si="158"/>
        <v>0</v>
      </c>
      <c r="BK394" s="24"/>
      <c r="BL394" s="24"/>
      <c r="BM394" s="24"/>
      <c r="BN394" s="24"/>
      <c r="BO394" s="24"/>
      <c r="BP394" s="24"/>
      <c r="BQ394" s="24">
        <f t="shared" si="159"/>
        <v>0</v>
      </c>
      <c r="BR394" s="24">
        <f t="shared" si="160"/>
        <v>0</v>
      </c>
      <c r="BU394" s="24"/>
      <c r="BV394" s="24"/>
      <c r="BW394" s="24"/>
      <c r="BX394" s="24"/>
      <c r="BY394" s="24"/>
      <c r="BZ394" s="24"/>
      <c r="CA394" s="24">
        <f t="shared" si="161"/>
        <v>0</v>
      </c>
      <c r="CB394" s="24">
        <f t="shared" si="162"/>
        <v>0</v>
      </c>
      <c r="CC394" s="24"/>
      <c r="CE394" s="24">
        <f t="shared" si="163"/>
        <v>0</v>
      </c>
      <c r="CG394" s="24">
        <f t="shared" si="164"/>
        <v>0</v>
      </c>
      <c r="CI394" s="24">
        <f t="shared" si="165"/>
        <v>0</v>
      </c>
      <c r="CK394" s="24">
        <f t="shared" si="166"/>
        <v>0</v>
      </c>
      <c r="CM394" s="24">
        <f t="shared" si="167"/>
        <v>0</v>
      </c>
      <c r="CO394" s="24">
        <f t="shared" si="168"/>
        <v>0</v>
      </c>
      <c r="CQ394" s="24">
        <f t="shared" si="169"/>
        <v>0</v>
      </c>
      <c r="CS394" s="24">
        <f t="shared" si="170"/>
        <v>0</v>
      </c>
    </row>
    <row r="395" spans="9:97">
      <c r="I395" s="24">
        <f t="shared" si="150"/>
        <v>0</v>
      </c>
      <c r="J395" s="24">
        <f t="shared" si="148"/>
        <v>0</v>
      </c>
      <c r="M395" s="24"/>
      <c r="N395" s="24"/>
      <c r="O395" s="24"/>
      <c r="P395" s="24"/>
      <c r="Q395" s="24"/>
      <c r="R395" s="24"/>
      <c r="S395" s="24">
        <f t="shared" si="151"/>
        <v>0</v>
      </c>
      <c r="T395" s="24">
        <f t="shared" si="149"/>
        <v>0</v>
      </c>
      <c r="W395" s="24"/>
      <c r="X395" s="24"/>
      <c r="Y395" s="24"/>
      <c r="Z395" s="24"/>
      <c r="AA395" s="24"/>
      <c r="AB395" s="24"/>
      <c r="AC395" s="24">
        <f t="shared" si="152"/>
        <v>0</v>
      </c>
      <c r="AD395" s="24">
        <f t="shared" si="153"/>
        <v>0</v>
      </c>
      <c r="AG395" s="24"/>
      <c r="AH395" s="24"/>
      <c r="AI395" s="24"/>
      <c r="AJ395" s="24"/>
      <c r="AK395" s="24"/>
      <c r="AL395" s="24"/>
      <c r="AM395" s="24">
        <f t="shared" si="154"/>
        <v>0</v>
      </c>
      <c r="AN395" s="24">
        <f t="shared" si="147"/>
        <v>0</v>
      </c>
      <c r="AQ395" s="24"/>
      <c r="AR395" s="24"/>
      <c r="AS395" s="24"/>
      <c r="AT395" s="24"/>
      <c r="AU395" s="24"/>
      <c r="AV395" s="24"/>
      <c r="AW395" s="24">
        <f t="shared" si="155"/>
        <v>0</v>
      </c>
      <c r="AX395" s="24">
        <f t="shared" si="156"/>
        <v>0</v>
      </c>
      <c r="BA395" s="24"/>
      <c r="BB395" s="24"/>
      <c r="BC395" s="24"/>
      <c r="BD395" s="24"/>
      <c r="BE395" s="24"/>
      <c r="BF395" s="24"/>
      <c r="BG395" s="24">
        <f t="shared" si="157"/>
        <v>0</v>
      </c>
      <c r="BH395" s="24">
        <f t="shared" si="158"/>
        <v>0</v>
      </c>
      <c r="BK395" s="24"/>
      <c r="BL395" s="24"/>
      <c r="BM395" s="24"/>
      <c r="BN395" s="24"/>
      <c r="BO395" s="24"/>
      <c r="BP395" s="24"/>
      <c r="BQ395" s="24">
        <f t="shared" si="159"/>
        <v>0</v>
      </c>
      <c r="BR395" s="24">
        <f t="shared" si="160"/>
        <v>0</v>
      </c>
      <c r="BU395" s="24"/>
      <c r="BV395" s="24"/>
      <c r="BW395" s="24"/>
      <c r="BX395" s="24"/>
      <c r="BY395" s="24"/>
      <c r="BZ395" s="24"/>
      <c r="CA395" s="24">
        <f t="shared" si="161"/>
        <v>0</v>
      </c>
      <c r="CB395" s="24">
        <f t="shared" si="162"/>
        <v>0</v>
      </c>
      <c r="CC395" s="24"/>
      <c r="CE395" s="24">
        <f t="shared" si="163"/>
        <v>0</v>
      </c>
      <c r="CG395" s="24">
        <f t="shared" si="164"/>
        <v>0</v>
      </c>
      <c r="CI395" s="24">
        <f t="shared" si="165"/>
        <v>0</v>
      </c>
      <c r="CK395" s="24">
        <f t="shared" si="166"/>
        <v>0</v>
      </c>
      <c r="CM395" s="24">
        <f t="shared" si="167"/>
        <v>0</v>
      </c>
      <c r="CO395" s="24">
        <f t="shared" si="168"/>
        <v>0</v>
      </c>
      <c r="CQ395" s="24">
        <f t="shared" si="169"/>
        <v>0</v>
      </c>
      <c r="CS395" s="24">
        <f t="shared" si="170"/>
        <v>0</v>
      </c>
    </row>
    <row r="396" spans="9:97">
      <c r="I396" s="24">
        <f t="shared" si="150"/>
        <v>0</v>
      </c>
      <c r="J396" s="24">
        <f t="shared" si="148"/>
        <v>0</v>
      </c>
      <c r="M396" s="24"/>
      <c r="N396" s="24"/>
      <c r="O396" s="24"/>
      <c r="P396" s="24"/>
      <c r="Q396" s="24"/>
      <c r="R396" s="24"/>
      <c r="S396" s="24">
        <f t="shared" si="151"/>
        <v>0</v>
      </c>
      <c r="T396" s="24">
        <f t="shared" si="149"/>
        <v>0</v>
      </c>
      <c r="W396" s="24"/>
      <c r="X396" s="24"/>
      <c r="Y396" s="24"/>
      <c r="Z396" s="24"/>
      <c r="AA396" s="24"/>
      <c r="AB396" s="24"/>
      <c r="AC396" s="24">
        <f t="shared" si="152"/>
        <v>0</v>
      </c>
      <c r="AD396" s="24">
        <f t="shared" si="153"/>
        <v>0</v>
      </c>
      <c r="AG396" s="24"/>
      <c r="AH396" s="24"/>
      <c r="AI396" s="24"/>
      <c r="AJ396" s="24"/>
      <c r="AK396" s="24"/>
      <c r="AL396" s="24"/>
      <c r="AM396" s="24">
        <f t="shared" si="154"/>
        <v>0</v>
      </c>
      <c r="AN396" s="24">
        <f t="shared" si="147"/>
        <v>0</v>
      </c>
      <c r="AQ396" s="24"/>
      <c r="AR396" s="24"/>
      <c r="AS396" s="24"/>
      <c r="AT396" s="24"/>
      <c r="AU396" s="24"/>
      <c r="AV396" s="24"/>
      <c r="AW396" s="24">
        <f t="shared" si="155"/>
        <v>0</v>
      </c>
      <c r="AX396" s="24">
        <f t="shared" si="156"/>
        <v>0</v>
      </c>
      <c r="BA396" s="24"/>
      <c r="BB396" s="24"/>
      <c r="BC396" s="24"/>
      <c r="BD396" s="24"/>
      <c r="BE396" s="24"/>
      <c r="BF396" s="24"/>
      <c r="BG396" s="24">
        <f t="shared" si="157"/>
        <v>0</v>
      </c>
      <c r="BH396" s="24">
        <f t="shared" si="158"/>
        <v>0</v>
      </c>
      <c r="BK396" s="24"/>
      <c r="BL396" s="24"/>
      <c r="BM396" s="24"/>
      <c r="BN396" s="24"/>
      <c r="BO396" s="24"/>
      <c r="BP396" s="24"/>
      <c r="BQ396" s="24">
        <f t="shared" si="159"/>
        <v>0</v>
      </c>
      <c r="BR396" s="24">
        <f t="shared" si="160"/>
        <v>0</v>
      </c>
      <c r="BU396" s="24"/>
      <c r="BV396" s="24"/>
      <c r="BW396" s="24"/>
      <c r="BX396" s="24"/>
      <c r="BY396" s="24"/>
      <c r="BZ396" s="24"/>
      <c r="CA396" s="24">
        <f t="shared" si="161"/>
        <v>0</v>
      </c>
      <c r="CB396" s="24">
        <f t="shared" si="162"/>
        <v>0</v>
      </c>
      <c r="CC396" s="24"/>
      <c r="CE396" s="24">
        <f t="shared" si="163"/>
        <v>0</v>
      </c>
      <c r="CG396" s="24">
        <f t="shared" si="164"/>
        <v>0</v>
      </c>
      <c r="CI396" s="24">
        <f t="shared" si="165"/>
        <v>0</v>
      </c>
      <c r="CK396" s="24">
        <f t="shared" si="166"/>
        <v>0</v>
      </c>
      <c r="CM396" s="24">
        <f t="shared" si="167"/>
        <v>0</v>
      </c>
      <c r="CO396" s="24">
        <f t="shared" si="168"/>
        <v>0</v>
      </c>
      <c r="CQ396" s="24">
        <f t="shared" si="169"/>
        <v>0</v>
      </c>
      <c r="CS396" s="24">
        <f t="shared" si="170"/>
        <v>0</v>
      </c>
    </row>
    <row r="397" spans="9:97">
      <c r="I397" s="24">
        <f t="shared" si="150"/>
        <v>0</v>
      </c>
      <c r="J397" s="24">
        <f t="shared" si="148"/>
        <v>0</v>
      </c>
      <c r="M397" s="24"/>
      <c r="N397" s="24"/>
      <c r="O397" s="24"/>
      <c r="P397" s="24"/>
      <c r="Q397" s="24"/>
      <c r="R397" s="24"/>
      <c r="S397" s="24">
        <f t="shared" si="151"/>
        <v>0</v>
      </c>
      <c r="T397" s="24">
        <f t="shared" si="149"/>
        <v>0</v>
      </c>
      <c r="W397" s="24"/>
      <c r="X397" s="24"/>
      <c r="Y397" s="24"/>
      <c r="Z397" s="24"/>
      <c r="AA397" s="24"/>
      <c r="AB397" s="24"/>
      <c r="AC397" s="24">
        <f t="shared" si="152"/>
        <v>0</v>
      </c>
      <c r="AD397" s="24">
        <f t="shared" si="153"/>
        <v>0</v>
      </c>
      <c r="AG397" s="24"/>
      <c r="AH397" s="24"/>
      <c r="AI397" s="24"/>
      <c r="AJ397" s="24"/>
      <c r="AK397" s="24"/>
      <c r="AL397" s="24"/>
      <c r="AM397" s="24">
        <f t="shared" si="154"/>
        <v>0</v>
      </c>
      <c r="AN397" s="24">
        <f t="shared" si="147"/>
        <v>0</v>
      </c>
      <c r="AQ397" s="24"/>
      <c r="AR397" s="24"/>
      <c r="AS397" s="24"/>
      <c r="AT397" s="24"/>
      <c r="AU397" s="24"/>
      <c r="AV397" s="24"/>
      <c r="AW397" s="24">
        <f t="shared" si="155"/>
        <v>0</v>
      </c>
      <c r="AX397" s="24">
        <f t="shared" si="156"/>
        <v>0</v>
      </c>
      <c r="BA397" s="24"/>
      <c r="BB397" s="24"/>
      <c r="BC397" s="24"/>
      <c r="BD397" s="24"/>
      <c r="BE397" s="24"/>
      <c r="BF397" s="24"/>
      <c r="BG397" s="24">
        <f t="shared" si="157"/>
        <v>0</v>
      </c>
      <c r="BH397" s="24">
        <f t="shared" si="158"/>
        <v>0</v>
      </c>
      <c r="BK397" s="24"/>
      <c r="BL397" s="24"/>
      <c r="BM397" s="24"/>
      <c r="BN397" s="24"/>
      <c r="BO397" s="24"/>
      <c r="BP397" s="24"/>
      <c r="BQ397" s="24">
        <f t="shared" si="159"/>
        <v>0</v>
      </c>
      <c r="BR397" s="24">
        <f t="shared" si="160"/>
        <v>0</v>
      </c>
      <c r="BU397" s="24"/>
      <c r="BV397" s="24"/>
      <c r="BW397" s="24"/>
      <c r="BX397" s="24"/>
      <c r="BY397" s="24"/>
      <c r="BZ397" s="24"/>
      <c r="CA397" s="24">
        <f t="shared" si="161"/>
        <v>0</v>
      </c>
      <c r="CB397" s="24">
        <f t="shared" si="162"/>
        <v>0</v>
      </c>
      <c r="CC397" s="24"/>
      <c r="CE397" s="24">
        <f t="shared" si="163"/>
        <v>0</v>
      </c>
      <c r="CG397" s="24">
        <f t="shared" si="164"/>
        <v>0</v>
      </c>
      <c r="CI397" s="24">
        <f t="shared" si="165"/>
        <v>0</v>
      </c>
      <c r="CK397" s="24">
        <f t="shared" si="166"/>
        <v>0</v>
      </c>
      <c r="CM397" s="24">
        <f t="shared" si="167"/>
        <v>0</v>
      </c>
      <c r="CO397" s="24">
        <f t="shared" si="168"/>
        <v>0</v>
      </c>
      <c r="CQ397" s="24">
        <f t="shared" si="169"/>
        <v>0</v>
      </c>
      <c r="CS397" s="24">
        <f t="shared" si="170"/>
        <v>0</v>
      </c>
    </row>
    <row r="398" spans="9:97">
      <c r="I398" s="24">
        <f t="shared" si="150"/>
        <v>0</v>
      </c>
      <c r="J398" s="24">
        <f t="shared" si="148"/>
        <v>0</v>
      </c>
      <c r="M398" s="24"/>
      <c r="N398" s="24"/>
      <c r="O398" s="24"/>
      <c r="P398" s="24"/>
      <c r="Q398" s="24"/>
      <c r="R398" s="24"/>
      <c r="S398" s="24">
        <f t="shared" si="151"/>
        <v>0</v>
      </c>
      <c r="T398" s="24">
        <f t="shared" si="149"/>
        <v>0</v>
      </c>
      <c r="W398" s="24"/>
      <c r="X398" s="24"/>
      <c r="Y398" s="24"/>
      <c r="Z398" s="24"/>
      <c r="AA398" s="24"/>
      <c r="AB398" s="24"/>
      <c r="AC398" s="24">
        <f t="shared" si="152"/>
        <v>0</v>
      </c>
      <c r="AD398" s="24">
        <f t="shared" si="153"/>
        <v>0</v>
      </c>
      <c r="AG398" s="24"/>
      <c r="AH398" s="24"/>
      <c r="AI398" s="24"/>
      <c r="AJ398" s="24"/>
      <c r="AK398" s="24"/>
      <c r="AL398" s="24"/>
      <c r="AM398" s="24">
        <f t="shared" si="154"/>
        <v>0</v>
      </c>
      <c r="AN398" s="24">
        <f t="shared" si="147"/>
        <v>0</v>
      </c>
      <c r="AQ398" s="24"/>
      <c r="AR398" s="24"/>
      <c r="AS398" s="24"/>
      <c r="AT398" s="24"/>
      <c r="AU398" s="24"/>
      <c r="AV398" s="24"/>
      <c r="AW398" s="24">
        <f t="shared" si="155"/>
        <v>0</v>
      </c>
      <c r="AX398" s="24">
        <f t="shared" si="156"/>
        <v>0</v>
      </c>
      <c r="BA398" s="24"/>
      <c r="BB398" s="24"/>
      <c r="BC398" s="24"/>
      <c r="BD398" s="24"/>
      <c r="BE398" s="24"/>
      <c r="BF398" s="24"/>
      <c r="BG398" s="24">
        <f t="shared" si="157"/>
        <v>0</v>
      </c>
      <c r="BH398" s="24">
        <f t="shared" si="158"/>
        <v>0</v>
      </c>
      <c r="BK398" s="24"/>
      <c r="BL398" s="24"/>
      <c r="BM398" s="24"/>
      <c r="BN398" s="24"/>
      <c r="BO398" s="24"/>
      <c r="BP398" s="24"/>
      <c r="BQ398" s="24">
        <f t="shared" si="159"/>
        <v>0</v>
      </c>
      <c r="BR398" s="24">
        <f t="shared" si="160"/>
        <v>0</v>
      </c>
      <c r="BU398" s="24"/>
      <c r="BV398" s="24"/>
      <c r="BW398" s="24"/>
      <c r="BX398" s="24"/>
      <c r="BY398" s="24"/>
      <c r="BZ398" s="24"/>
      <c r="CA398" s="24">
        <f t="shared" si="161"/>
        <v>0</v>
      </c>
      <c r="CB398" s="24">
        <f t="shared" si="162"/>
        <v>0</v>
      </c>
      <c r="CC398" s="24"/>
      <c r="CE398" s="24">
        <f t="shared" si="163"/>
        <v>0</v>
      </c>
      <c r="CG398" s="24">
        <f t="shared" si="164"/>
        <v>0</v>
      </c>
      <c r="CI398" s="24">
        <f t="shared" si="165"/>
        <v>0</v>
      </c>
      <c r="CK398" s="24">
        <f t="shared" si="166"/>
        <v>0</v>
      </c>
      <c r="CM398" s="24">
        <f t="shared" si="167"/>
        <v>0</v>
      </c>
      <c r="CO398" s="24">
        <f t="shared" si="168"/>
        <v>0</v>
      </c>
      <c r="CQ398" s="24">
        <f t="shared" si="169"/>
        <v>0</v>
      </c>
      <c r="CS398" s="24">
        <f t="shared" si="170"/>
        <v>0</v>
      </c>
    </row>
    <row r="399" spans="9:97">
      <c r="I399" s="24">
        <f t="shared" si="150"/>
        <v>0</v>
      </c>
      <c r="J399" s="24">
        <f t="shared" si="148"/>
        <v>0</v>
      </c>
      <c r="M399" s="24"/>
      <c r="N399" s="24"/>
      <c r="O399" s="24"/>
      <c r="P399" s="24"/>
      <c r="Q399" s="24"/>
      <c r="R399" s="24"/>
      <c r="S399" s="24">
        <f t="shared" si="151"/>
        <v>0</v>
      </c>
      <c r="T399" s="24">
        <f t="shared" si="149"/>
        <v>0</v>
      </c>
      <c r="W399" s="24"/>
      <c r="X399" s="24"/>
      <c r="Y399" s="24"/>
      <c r="Z399" s="24"/>
      <c r="AA399" s="24"/>
      <c r="AB399" s="24"/>
      <c r="AC399" s="24">
        <f t="shared" si="152"/>
        <v>0</v>
      </c>
      <c r="AD399" s="24">
        <f t="shared" si="153"/>
        <v>0</v>
      </c>
      <c r="AG399" s="24"/>
      <c r="AH399" s="24"/>
      <c r="AI399" s="24"/>
      <c r="AJ399" s="24"/>
      <c r="AK399" s="24"/>
      <c r="AL399" s="24"/>
      <c r="AM399" s="24">
        <f t="shared" si="154"/>
        <v>0</v>
      </c>
      <c r="AN399" s="24">
        <f t="shared" si="147"/>
        <v>0</v>
      </c>
      <c r="AQ399" s="24"/>
      <c r="AR399" s="24"/>
      <c r="AS399" s="24"/>
      <c r="AT399" s="24"/>
      <c r="AU399" s="24"/>
      <c r="AV399" s="24"/>
      <c r="AW399" s="24">
        <f t="shared" si="155"/>
        <v>0</v>
      </c>
      <c r="AX399" s="24">
        <f t="shared" si="156"/>
        <v>0</v>
      </c>
      <c r="BA399" s="24"/>
      <c r="BB399" s="24"/>
      <c r="BC399" s="24"/>
      <c r="BD399" s="24"/>
      <c r="BE399" s="24"/>
      <c r="BF399" s="24"/>
      <c r="BG399" s="24">
        <f t="shared" si="157"/>
        <v>0</v>
      </c>
      <c r="BH399" s="24">
        <f t="shared" si="158"/>
        <v>0</v>
      </c>
      <c r="BK399" s="24"/>
      <c r="BL399" s="24"/>
      <c r="BM399" s="24"/>
      <c r="BN399" s="24"/>
      <c r="BO399" s="24"/>
      <c r="BP399" s="24"/>
      <c r="BQ399" s="24">
        <f t="shared" si="159"/>
        <v>0</v>
      </c>
      <c r="BR399" s="24">
        <f t="shared" si="160"/>
        <v>0</v>
      </c>
      <c r="BU399" s="24"/>
      <c r="BV399" s="24"/>
      <c r="BW399" s="24"/>
      <c r="BX399" s="24"/>
      <c r="BY399" s="24"/>
      <c r="BZ399" s="24"/>
      <c r="CA399" s="24">
        <f t="shared" si="161"/>
        <v>0</v>
      </c>
      <c r="CB399" s="24">
        <f t="shared" si="162"/>
        <v>0</v>
      </c>
      <c r="CC399" s="24"/>
      <c r="CE399" s="24">
        <f t="shared" si="163"/>
        <v>0</v>
      </c>
      <c r="CG399" s="24">
        <f t="shared" si="164"/>
        <v>0</v>
      </c>
      <c r="CI399" s="24">
        <f t="shared" si="165"/>
        <v>0</v>
      </c>
      <c r="CK399" s="24">
        <f t="shared" si="166"/>
        <v>0</v>
      </c>
      <c r="CM399" s="24">
        <f t="shared" si="167"/>
        <v>0</v>
      </c>
      <c r="CO399" s="24">
        <f t="shared" si="168"/>
        <v>0</v>
      </c>
      <c r="CQ399" s="24">
        <f t="shared" si="169"/>
        <v>0</v>
      </c>
      <c r="CS399" s="24">
        <f t="shared" si="170"/>
        <v>0</v>
      </c>
    </row>
    <row r="400" spans="9:97">
      <c r="I400" s="24">
        <f t="shared" si="150"/>
        <v>0</v>
      </c>
      <c r="J400" s="24">
        <f t="shared" si="148"/>
        <v>0</v>
      </c>
      <c r="M400" s="24"/>
      <c r="N400" s="24"/>
      <c r="O400" s="24"/>
      <c r="P400" s="24"/>
      <c r="Q400" s="24"/>
      <c r="R400" s="24"/>
      <c r="S400" s="24">
        <f t="shared" si="151"/>
        <v>0</v>
      </c>
      <c r="T400" s="24">
        <f t="shared" si="149"/>
        <v>0</v>
      </c>
      <c r="W400" s="24"/>
      <c r="X400" s="24"/>
      <c r="Y400" s="24"/>
      <c r="Z400" s="24"/>
      <c r="AA400" s="24"/>
      <c r="AB400" s="24"/>
      <c r="AC400" s="24">
        <f t="shared" si="152"/>
        <v>0</v>
      </c>
      <c r="AD400" s="24">
        <f t="shared" si="153"/>
        <v>0</v>
      </c>
      <c r="AG400" s="24"/>
      <c r="AH400" s="24"/>
      <c r="AI400" s="24"/>
      <c r="AJ400" s="24"/>
      <c r="AK400" s="24"/>
      <c r="AL400" s="24"/>
      <c r="AM400" s="24">
        <f t="shared" si="154"/>
        <v>0</v>
      </c>
      <c r="AN400" s="24">
        <f t="shared" si="147"/>
        <v>0</v>
      </c>
      <c r="AQ400" s="24"/>
      <c r="AR400" s="24"/>
      <c r="AS400" s="24"/>
      <c r="AT400" s="24"/>
      <c r="AU400" s="24"/>
      <c r="AV400" s="24"/>
      <c r="AW400" s="24">
        <f t="shared" si="155"/>
        <v>0</v>
      </c>
      <c r="AX400" s="24">
        <f t="shared" si="156"/>
        <v>0</v>
      </c>
      <c r="BA400" s="24"/>
      <c r="BB400" s="24"/>
      <c r="BC400" s="24"/>
      <c r="BD400" s="24"/>
      <c r="BE400" s="24"/>
      <c r="BF400" s="24"/>
      <c r="BG400" s="24">
        <f t="shared" si="157"/>
        <v>0</v>
      </c>
      <c r="BH400" s="24">
        <f t="shared" si="158"/>
        <v>0</v>
      </c>
      <c r="BK400" s="24"/>
      <c r="BL400" s="24"/>
      <c r="BM400" s="24"/>
      <c r="BN400" s="24"/>
      <c r="BO400" s="24"/>
      <c r="BP400" s="24"/>
      <c r="BQ400" s="24">
        <f t="shared" si="159"/>
        <v>0</v>
      </c>
      <c r="BR400" s="24">
        <f t="shared" si="160"/>
        <v>0</v>
      </c>
      <c r="BU400" s="24"/>
      <c r="BV400" s="24"/>
      <c r="BW400" s="24"/>
      <c r="BX400" s="24"/>
      <c r="BY400" s="24"/>
      <c r="BZ400" s="24"/>
      <c r="CA400" s="24">
        <f t="shared" si="161"/>
        <v>0</v>
      </c>
      <c r="CB400" s="24">
        <f t="shared" si="162"/>
        <v>0</v>
      </c>
      <c r="CC400" s="24"/>
      <c r="CE400" s="24">
        <f t="shared" si="163"/>
        <v>0</v>
      </c>
      <c r="CG400" s="24">
        <f t="shared" si="164"/>
        <v>0</v>
      </c>
      <c r="CI400" s="24">
        <f t="shared" si="165"/>
        <v>0</v>
      </c>
      <c r="CK400" s="24">
        <f t="shared" si="166"/>
        <v>0</v>
      </c>
      <c r="CM400" s="24">
        <f t="shared" si="167"/>
        <v>0</v>
      </c>
      <c r="CO400" s="24">
        <f t="shared" si="168"/>
        <v>0</v>
      </c>
      <c r="CQ400" s="24">
        <f t="shared" si="169"/>
        <v>0</v>
      </c>
      <c r="CS400" s="24">
        <f t="shared" si="170"/>
        <v>0</v>
      </c>
    </row>
    <row r="401" spans="9:97">
      <c r="I401" s="24">
        <f t="shared" si="150"/>
        <v>0</v>
      </c>
      <c r="J401" s="24">
        <f t="shared" si="148"/>
        <v>0</v>
      </c>
      <c r="M401" s="24"/>
      <c r="N401" s="24"/>
      <c r="O401" s="24"/>
      <c r="P401" s="24"/>
      <c r="Q401" s="24"/>
      <c r="R401" s="24"/>
      <c r="S401" s="24">
        <f t="shared" si="151"/>
        <v>0</v>
      </c>
      <c r="T401" s="24">
        <f t="shared" si="149"/>
        <v>0</v>
      </c>
      <c r="W401" s="24"/>
      <c r="X401" s="24"/>
      <c r="Y401" s="24"/>
      <c r="Z401" s="24"/>
      <c r="AA401" s="24"/>
      <c r="AB401" s="24"/>
      <c r="AC401" s="24">
        <f t="shared" si="152"/>
        <v>0</v>
      </c>
      <c r="AD401" s="24">
        <f t="shared" si="153"/>
        <v>0</v>
      </c>
      <c r="AG401" s="24"/>
      <c r="AH401" s="24"/>
      <c r="AI401" s="24"/>
      <c r="AJ401" s="24"/>
      <c r="AK401" s="24"/>
      <c r="AL401" s="24"/>
      <c r="AM401" s="24">
        <f t="shared" si="154"/>
        <v>0</v>
      </c>
      <c r="AN401" s="24">
        <f t="shared" si="147"/>
        <v>0</v>
      </c>
      <c r="AQ401" s="24"/>
      <c r="AR401" s="24"/>
      <c r="AS401" s="24"/>
      <c r="AT401" s="24"/>
      <c r="AU401" s="24"/>
      <c r="AV401" s="24"/>
      <c r="AW401" s="24">
        <f t="shared" si="155"/>
        <v>0</v>
      </c>
      <c r="AX401" s="24">
        <f t="shared" si="156"/>
        <v>0</v>
      </c>
      <c r="BA401" s="24"/>
      <c r="BB401" s="24"/>
      <c r="BC401" s="24"/>
      <c r="BD401" s="24"/>
      <c r="BE401" s="24"/>
      <c r="BF401" s="24"/>
      <c r="BG401" s="24">
        <f t="shared" si="157"/>
        <v>0</v>
      </c>
      <c r="BH401" s="24">
        <f t="shared" si="158"/>
        <v>0</v>
      </c>
      <c r="BK401" s="24"/>
      <c r="BL401" s="24"/>
      <c r="BM401" s="24"/>
      <c r="BN401" s="24"/>
      <c r="BO401" s="24"/>
      <c r="BP401" s="24"/>
      <c r="BQ401" s="24">
        <f t="shared" si="159"/>
        <v>0</v>
      </c>
      <c r="BR401" s="24">
        <f t="shared" si="160"/>
        <v>0</v>
      </c>
      <c r="BU401" s="24"/>
      <c r="BV401" s="24"/>
      <c r="BW401" s="24"/>
      <c r="BX401" s="24"/>
      <c r="BY401" s="24"/>
      <c r="BZ401" s="24"/>
      <c r="CA401" s="24">
        <f t="shared" si="161"/>
        <v>0</v>
      </c>
      <c r="CB401" s="24">
        <f t="shared" si="162"/>
        <v>0</v>
      </c>
      <c r="CC401" s="24"/>
      <c r="CE401" s="24">
        <f t="shared" si="163"/>
        <v>0</v>
      </c>
      <c r="CG401" s="24">
        <f t="shared" si="164"/>
        <v>0</v>
      </c>
      <c r="CI401" s="24">
        <f t="shared" si="165"/>
        <v>0</v>
      </c>
      <c r="CK401" s="24">
        <f t="shared" si="166"/>
        <v>0</v>
      </c>
      <c r="CM401" s="24">
        <f t="shared" si="167"/>
        <v>0</v>
      </c>
      <c r="CO401" s="24">
        <f t="shared" si="168"/>
        <v>0</v>
      </c>
      <c r="CQ401" s="24">
        <f t="shared" si="169"/>
        <v>0</v>
      </c>
      <c r="CS401" s="24">
        <f t="shared" si="170"/>
        <v>0</v>
      </c>
    </row>
    <row r="402" spans="9:97">
      <c r="I402" s="24">
        <f t="shared" si="150"/>
        <v>0</v>
      </c>
      <c r="J402" s="24">
        <f t="shared" si="148"/>
        <v>0</v>
      </c>
      <c r="M402" s="24"/>
      <c r="N402" s="24"/>
      <c r="O402" s="24"/>
      <c r="P402" s="24"/>
      <c r="Q402" s="24"/>
      <c r="R402" s="24"/>
      <c r="S402" s="24">
        <f t="shared" si="151"/>
        <v>0</v>
      </c>
      <c r="T402" s="24">
        <f t="shared" si="149"/>
        <v>0</v>
      </c>
      <c r="W402" s="24"/>
      <c r="X402" s="24"/>
      <c r="Y402" s="24"/>
      <c r="Z402" s="24"/>
      <c r="AA402" s="24"/>
      <c r="AB402" s="24"/>
      <c r="AC402" s="24">
        <f t="shared" si="152"/>
        <v>0</v>
      </c>
      <c r="AD402" s="24">
        <f t="shared" si="153"/>
        <v>0</v>
      </c>
      <c r="AG402" s="24"/>
      <c r="AH402" s="24"/>
      <c r="AI402" s="24"/>
      <c r="AJ402" s="24"/>
      <c r="AK402" s="24"/>
      <c r="AL402" s="24"/>
      <c r="AM402" s="24">
        <f t="shared" si="154"/>
        <v>0</v>
      </c>
      <c r="AN402" s="24">
        <f t="shared" si="147"/>
        <v>0</v>
      </c>
      <c r="AQ402" s="24"/>
      <c r="AR402" s="24"/>
      <c r="AS402" s="24"/>
      <c r="AT402" s="24"/>
      <c r="AU402" s="24"/>
      <c r="AV402" s="24"/>
      <c r="AW402" s="24">
        <f t="shared" si="155"/>
        <v>0</v>
      </c>
      <c r="AX402" s="24">
        <f t="shared" si="156"/>
        <v>0</v>
      </c>
      <c r="BA402" s="24"/>
      <c r="BB402" s="24"/>
      <c r="BC402" s="24"/>
      <c r="BD402" s="24"/>
      <c r="BE402" s="24"/>
      <c r="BF402" s="24"/>
      <c r="BG402" s="24">
        <f t="shared" si="157"/>
        <v>0</v>
      </c>
      <c r="BH402" s="24">
        <f t="shared" si="158"/>
        <v>0</v>
      </c>
      <c r="BK402" s="24"/>
      <c r="BL402" s="24"/>
      <c r="BM402" s="24"/>
      <c r="BN402" s="24"/>
      <c r="BO402" s="24"/>
      <c r="BP402" s="24"/>
      <c r="BQ402" s="24">
        <f t="shared" si="159"/>
        <v>0</v>
      </c>
      <c r="BR402" s="24">
        <f t="shared" si="160"/>
        <v>0</v>
      </c>
      <c r="BU402" s="24"/>
      <c r="BV402" s="24"/>
      <c r="BW402" s="24"/>
      <c r="BX402" s="24"/>
      <c r="BY402" s="24"/>
      <c r="BZ402" s="24"/>
      <c r="CA402" s="24">
        <f t="shared" si="161"/>
        <v>0</v>
      </c>
      <c r="CB402" s="24">
        <f t="shared" si="162"/>
        <v>0</v>
      </c>
      <c r="CC402" s="24"/>
      <c r="CE402" s="24">
        <f t="shared" si="163"/>
        <v>0</v>
      </c>
      <c r="CG402" s="24">
        <f t="shared" si="164"/>
        <v>0</v>
      </c>
      <c r="CI402" s="24">
        <f t="shared" si="165"/>
        <v>0</v>
      </c>
      <c r="CK402" s="24">
        <f t="shared" si="166"/>
        <v>0</v>
      </c>
      <c r="CM402" s="24">
        <f t="shared" si="167"/>
        <v>0</v>
      </c>
      <c r="CO402" s="24">
        <f t="shared" si="168"/>
        <v>0</v>
      </c>
      <c r="CQ402" s="24">
        <f t="shared" si="169"/>
        <v>0</v>
      </c>
      <c r="CS402" s="24">
        <f t="shared" si="170"/>
        <v>0</v>
      </c>
    </row>
    <row r="403" spans="9:97">
      <c r="I403" s="24">
        <f t="shared" si="150"/>
        <v>0</v>
      </c>
      <c r="J403" s="24">
        <f t="shared" si="148"/>
        <v>0</v>
      </c>
      <c r="M403" s="24"/>
      <c r="N403" s="24"/>
      <c r="O403" s="24"/>
      <c r="P403" s="24"/>
      <c r="Q403" s="24"/>
      <c r="R403" s="24"/>
      <c r="S403" s="24">
        <f t="shared" si="151"/>
        <v>0</v>
      </c>
      <c r="T403" s="24">
        <f t="shared" si="149"/>
        <v>0</v>
      </c>
      <c r="W403" s="24"/>
      <c r="X403" s="24"/>
      <c r="Y403" s="24"/>
      <c r="Z403" s="24"/>
      <c r="AA403" s="24"/>
      <c r="AB403" s="24"/>
      <c r="AC403" s="24">
        <f t="shared" si="152"/>
        <v>0</v>
      </c>
      <c r="AD403" s="24">
        <f t="shared" si="153"/>
        <v>0</v>
      </c>
      <c r="AG403" s="24"/>
      <c r="AH403" s="24"/>
      <c r="AI403" s="24"/>
      <c r="AJ403" s="24"/>
      <c r="AK403" s="24"/>
      <c r="AL403" s="24"/>
      <c r="AM403" s="24">
        <f t="shared" si="154"/>
        <v>0</v>
      </c>
      <c r="AN403" s="24">
        <f t="shared" si="147"/>
        <v>0</v>
      </c>
      <c r="AQ403" s="24"/>
      <c r="AR403" s="24"/>
      <c r="AS403" s="24"/>
      <c r="AT403" s="24"/>
      <c r="AU403" s="24"/>
      <c r="AV403" s="24"/>
      <c r="AW403" s="24">
        <f t="shared" si="155"/>
        <v>0</v>
      </c>
      <c r="AX403" s="24">
        <f t="shared" si="156"/>
        <v>0</v>
      </c>
      <c r="BA403" s="24"/>
      <c r="BB403" s="24"/>
      <c r="BC403" s="24"/>
      <c r="BD403" s="24"/>
      <c r="BE403" s="24"/>
      <c r="BF403" s="24"/>
      <c r="BG403" s="24">
        <f t="shared" si="157"/>
        <v>0</v>
      </c>
      <c r="BH403" s="24">
        <f t="shared" si="158"/>
        <v>0</v>
      </c>
      <c r="BK403" s="24"/>
      <c r="BL403" s="24"/>
      <c r="BM403" s="24"/>
      <c r="BN403" s="24"/>
      <c r="BO403" s="24"/>
      <c r="BP403" s="24"/>
      <c r="BQ403" s="24">
        <f t="shared" si="159"/>
        <v>0</v>
      </c>
      <c r="BR403" s="24">
        <f t="shared" si="160"/>
        <v>0</v>
      </c>
      <c r="BU403" s="24"/>
      <c r="BV403" s="24"/>
      <c r="BW403" s="24"/>
      <c r="BX403" s="24"/>
      <c r="BY403" s="24"/>
      <c r="BZ403" s="24"/>
      <c r="CA403" s="24">
        <f t="shared" si="161"/>
        <v>0</v>
      </c>
      <c r="CB403" s="24">
        <f t="shared" si="162"/>
        <v>0</v>
      </c>
      <c r="CC403" s="24"/>
      <c r="CE403" s="24">
        <f t="shared" si="163"/>
        <v>0</v>
      </c>
      <c r="CG403" s="24">
        <f t="shared" si="164"/>
        <v>0</v>
      </c>
      <c r="CI403" s="24">
        <f t="shared" si="165"/>
        <v>0</v>
      </c>
      <c r="CK403" s="24">
        <f t="shared" si="166"/>
        <v>0</v>
      </c>
      <c r="CM403" s="24">
        <f t="shared" si="167"/>
        <v>0</v>
      </c>
      <c r="CO403" s="24">
        <f t="shared" si="168"/>
        <v>0</v>
      </c>
      <c r="CQ403" s="24">
        <f t="shared" si="169"/>
        <v>0</v>
      </c>
      <c r="CS403" s="24">
        <f t="shared" si="170"/>
        <v>0</v>
      </c>
    </row>
    <row r="404" spans="9:97">
      <c r="I404" s="24">
        <f t="shared" si="150"/>
        <v>0</v>
      </c>
      <c r="J404" s="24">
        <f t="shared" si="148"/>
        <v>0</v>
      </c>
      <c r="M404" s="24"/>
      <c r="N404" s="24"/>
      <c r="O404" s="24"/>
      <c r="P404" s="24"/>
      <c r="Q404" s="24"/>
      <c r="R404" s="24"/>
      <c r="S404" s="24">
        <f t="shared" si="151"/>
        <v>0</v>
      </c>
      <c r="T404" s="24">
        <f t="shared" si="149"/>
        <v>0</v>
      </c>
      <c r="W404" s="24"/>
      <c r="X404" s="24"/>
      <c r="Y404" s="24"/>
      <c r="Z404" s="24"/>
      <c r="AA404" s="24"/>
      <c r="AB404" s="24"/>
      <c r="AC404" s="24">
        <f t="shared" si="152"/>
        <v>0</v>
      </c>
      <c r="AD404" s="24">
        <f t="shared" si="153"/>
        <v>0</v>
      </c>
      <c r="AG404" s="24"/>
      <c r="AH404" s="24"/>
      <c r="AI404" s="24"/>
      <c r="AJ404" s="24"/>
      <c r="AK404" s="24"/>
      <c r="AL404" s="24"/>
      <c r="AM404" s="24">
        <f t="shared" si="154"/>
        <v>0</v>
      </c>
      <c r="AN404" s="24">
        <f t="shared" si="147"/>
        <v>0</v>
      </c>
      <c r="AQ404" s="24"/>
      <c r="AR404" s="24"/>
      <c r="AS404" s="24"/>
      <c r="AT404" s="24"/>
      <c r="AU404" s="24"/>
      <c r="AV404" s="24"/>
      <c r="AW404" s="24">
        <f t="shared" si="155"/>
        <v>0</v>
      </c>
      <c r="AX404" s="24">
        <f t="shared" si="156"/>
        <v>0</v>
      </c>
      <c r="BA404" s="24"/>
      <c r="BB404" s="24"/>
      <c r="BC404" s="24"/>
      <c r="BD404" s="24"/>
      <c r="BE404" s="24"/>
      <c r="BF404" s="24"/>
      <c r="BG404" s="24">
        <f t="shared" si="157"/>
        <v>0</v>
      </c>
      <c r="BH404" s="24">
        <f t="shared" si="158"/>
        <v>0</v>
      </c>
      <c r="BK404" s="24"/>
      <c r="BL404" s="24"/>
      <c r="BM404" s="24"/>
      <c r="BN404" s="24"/>
      <c r="BO404" s="24"/>
      <c r="BP404" s="24"/>
      <c r="BQ404" s="24">
        <f t="shared" si="159"/>
        <v>0</v>
      </c>
      <c r="BR404" s="24">
        <f t="shared" si="160"/>
        <v>0</v>
      </c>
      <c r="BU404" s="24"/>
      <c r="BV404" s="24"/>
      <c r="BW404" s="24"/>
      <c r="BX404" s="24"/>
      <c r="BY404" s="24"/>
      <c r="BZ404" s="24"/>
      <c r="CA404" s="24">
        <f t="shared" si="161"/>
        <v>0</v>
      </c>
      <c r="CB404" s="24">
        <f t="shared" si="162"/>
        <v>0</v>
      </c>
      <c r="CC404" s="24"/>
      <c r="CE404" s="24">
        <f t="shared" si="163"/>
        <v>0</v>
      </c>
      <c r="CG404" s="24">
        <f t="shared" si="164"/>
        <v>0</v>
      </c>
      <c r="CI404" s="24">
        <f t="shared" si="165"/>
        <v>0</v>
      </c>
      <c r="CK404" s="24">
        <f t="shared" si="166"/>
        <v>0</v>
      </c>
      <c r="CM404" s="24">
        <f t="shared" si="167"/>
        <v>0</v>
      </c>
      <c r="CO404" s="24">
        <f t="shared" si="168"/>
        <v>0</v>
      </c>
      <c r="CQ404" s="24">
        <f t="shared" si="169"/>
        <v>0</v>
      </c>
      <c r="CS404" s="24">
        <f t="shared" si="170"/>
        <v>0</v>
      </c>
    </row>
    <row r="405" spans="9:97">
      <c r="I405" s="24">
        <f t="shared" si="150"/>
        <v>0</v>
      </c>
      <c r="J405" s="24">
        <f t="shared" si="148"/>
        <v>0</v>
      </c>
      <c r="M405" s="24"/>
      <c r="N405" s="24"/>
      <c r="O405" s="24"/>
      <c r="P405" s="24"/>
      <c r="Q405" s="24"/>
      <c r="R405" s="24"/>
      <c r="S405" s="24">
        <f t="shared" si="151"/>
        <v>0</v>
      </c>
      <c r="T405" s="24">
        <f t="shared" si="149"/>
        <v>0</v>
      </c>
      <c r="W405" s="24"/>
      <c r="X405" s="24"/>
      <c r="Y405" s="24"/>
      <c r="Z405" s="24"/>
      <c r="AA405" s="24"/>
      <c r="AB405" s="24"/>
      <c r="AC405" s="24">
        <f t="shared" si="152"/>
        <v>0</v>
      </c>
      <c r="AD405" s="24">
        <f t="shared" si="153"/>
        <v>0</v>
      </c>
      <c r="AG405" s="24"/>
      <c r="AH405" s="24"/>
      <c r="AI405" s="24"/>
      <c r="AJ405" s="24"/>
      <c r="AK405" s="24"/>
      <c r="AL405" s="24"/>
      <c r="AM405" s="24">
        <f t="shared" si="154"/>
        <v>0</v>
      </c>
      <c r="AN405" s="24">
        <f t="shared" si="147"/>
        <v>0</v>
      </c>
      <c r="AQ405" s="24"/>
      <c r="AR405" s="24"/>
      <c r="AS405" s="24"/>
      <c r="AT405" s="24"/>
      <c r="AU405" s="24"/>
      <c r="AV405" s="24"/>
      <c r="AW405" s="24">
        <f t="shared" si="155"/>
        <v>0</v>
      </c>
      <c r="AX405" s="24">
        <f t="shared" si="156"/>
        <v>0</v>
      </c>
      <c r="BA405" s="24"/>
      <c r="BB405" s="24"/>
      <c r="BC405" s="24"/>
      <c r="BD405" s="24"/>
      <c r="BE405" s="24"/>
      <c r="BF405" s="24"/>
      <c r="BG405" s="24">
        <f t="shared" si="157"/>
        <v>0</v>
      </c>
      <c r="BH405" s="24">
        <f t="shared" si="158"/>
        <v>0</v>
      </c>
      <c r="BK405" s="24"/>
      <c r="BL405" s="24"/>
      <c r="BM405" s="24"/>
      <c r="BN405" s="24"/>
      <c r="BO405" s="24"/>
      <c r="BP405" s="24"/>
      <c r="BQ405" s="24">
        <f t="shared" si="159"/>
        <v>0</v>
      </c>
      <c r="BR405" s="24">
        <f t="shared" si="160"/>
        <v>0</v>
      </c>
      <c r="BU405" s="24"/>
      <c r="BV405" s="24"/>
      <c r="BW405" s="24"/>
      <c r="BX405" s="24"/>
      <c r="BY405" s="24"/>
      <c r="BZ405" s="24"/>
      <c r="CA405" s="24">
        <f t="shared" si="161"/>
        <v>0</v>
      </c>
      <c r="CB405" s="24">
        <f t="shared" si="162"/>
        <v>0</v>
      </c>
      <c r="CC405" s="24"/>
      <c r="CE405" s="24">
        <f t="shared" si="163"/>
        <v>0</v>
      </c>
      <c r="CG405" s="24">
        <f t="shared" si="164"/>
        <v>0</v>
      </c>
      <c r="CI405" s="24">
        <f t="shared" si="165"/>
        <v>0</v>
      </c>
      <c r="CK405" s="24">
        <f t="shared" si="166"/>
        <v>0</v>
      </c>
      <c r="CM405" s="24">
        <f t="shared" si="167"/>
        <v>0</v>
      </c>
      <c r="CO405" s="24">
        <f t="shared" si="168"/>
        <v>0</v>
      </c>
      <c r="CQ405" s="24">
        <f t="shared" si="169"/>
        <v>0</v>
      </c>
      <c r="CS405" s="24">
        <f t="shared" si="170"/>
        <v>0</v>
      </c>
    </row>
    <row r="406" spans="9:97">
      <c r="I406" s="24">
        <f t="shared" si="150"/>
        <v>0</v>
      </c>
      <c r="J406" s="24">
        <f t="shared" si="148"/>
        <v>0</v>
      </c>
      <c r="M406" s="24"/>
      <c r="N406" s="24"/>
      <c r="O406" s="24"/>
      <c r="P406" s="24"/>
      <c r="Q406" s="24"/>
      <c r="R406" s="24"/>
      <c r="S406" s="24">
        <f t="shared" si="151"/>
        <v>0</v>
      </c>
      <c r="T406" s="24">
        <f t="shared" si="149"/>
        <v>0</v>
      </c>
      <c r="W406" s="24"/>
      <c r="X406" s="24"/>
      <c r="Y406" s="24"/>
      <c r="Z406" s="24"/>
      <c r="AA406" s="24"/>
      <c r="AB406" s="24"/>
      <c r="AC406" s="24">
        <f t="shared" si="152"/>
        <v>0</v>
      </c>
      <c r="AD406" s="24">
        <f t="shared" si="153"/>
        <v>0</v>
      </c>
      <c r="AG406" s="24"/>
      <c r="AH406" s="24"/>
      <c r="AI406" s="24"/>
      <c r="AJ406" s="24"/>
      <c r="AK406" s="24"/>
      <c r="AL406" s="24"/>
      <c r="AM406" s="24">
        <f t="shared" si="154"/>
        <v>0</v>
      </c>
      <c r="AN406" s="24">
        <f t="shared" si="147"/>
        <v>0</v>
      </c>
      <c r="AQ406" s="24"/>
      <c r="AR406" s="24"/>
      <c r="AS406" s="24"/>
      <c r="AT406" s="24"/>
      <c r="AU406" s="24"/>
      <c r="AV406" s="24"/>
      <c r="AW406" s="24">
        <f t="shared" si="155"/>
        <v>0</v>
      </c>
      <c r="AX406" s="24">
        <f t="shared" si="156"/>
        <v>0</v>
      </c>
      <c r="BA406" s="24"/>
      <c r="BB406" s="24"/>
      <c r="BC406" s="24"/>
      <c r="BD406" s="24"/>
      <c r="BE406" s="24"/>
      <c r="BF406" s="24"/>
      <c r="BG406" s="24">
        <f t="shared" si="157"/>
        <v>0</v>
      </c>
      <c r="BH406" s="24">
        <f t="shared" si="158"/>
        <v>0</v>
      </c>
      <c r="BK406" s="24"/>
      <c r="BL406" s="24"/>
      <c r="BM406" s="24"/>
      <c r="BN406" s="24"/>
      <c r="BO406" s="24"/>
      <c r="BP406" s="24"/>
      <c r="BQ406" s="24">
        <f t="shared" si="159"/>
        <v>0</v>
      </c>
      <c r="BR406" s="24">
        <f t="shared" si="160"/>
        <v>0</v>
      </c>
      <c r="BU406" s="24"/>
      <c r="BV406" s="24"/>
      <c r="BW406" s="24"/>
      <c r="BX406" s="24"/>
      <c r="BY406" s="24"/>
      <c r="BZ406" s="24"/>
      <c r="CA406" s="24">
        <f t="shared" si="161"/>
        <v>0</v>
      </c>
      <c r="CB406" s="24">
        <f t="shared" si="162"/>
        <v>0</v>
      </c>
      <c r="CC406" s="24"/>
      <c r="CE406" s="24">
        <f t="shared" si="163"/>
        <v>0</v>
      </c>
      <c r="CG406" s="24">
        <f t="shared" si="164"/>
        <v>0</v>
      </c>
      <c r="CI406" s="24">
        <f t="shared" si="165"/>
        <v>0</v>
      </c>
      <c r="CK406" s="24">
        <f t="shared" si="166"/>
        <v>0</v>
      </c>
      <c r="CM406" s="24">
        <f t="shared" si="167"/>
        <v>0</v>
      </c>
      <c r="CO406" s="24">
        <f t="shared" si="168"/>
        <v>0</v>
      </c>
      <c r="CQ406" s="24">
        <f t="shared" si="169"/>
        <v>0</v>
      </c>
      <c r="CS406" s="24">
        <f t="shared" si="170"/>
        <v>0</v>
      </c>
    </row>
    <row r="407" spans="9:97">
      <c r="I407" s="24">
        <f t="shared" si="150"/>
        <v>0</v>
      </c>
      <c r="J407" s="24">
        <f t="shared" si="148"/>
        <v>0</v>
      </c>
      <c r="M407" s="24"/>
      <c r="N407" s="24"/>
      <c r="O407" s="24"/>
      <c r="P407" s="24"/>
      <c r="Q407" s="24"/>
      <c r="R407" s="24"/>
      <c r="S407" s="24">
        <f t="shared" si="151"/>
        <v>0</v>
      </c>
      <c r="T407" s="24">
        <f t="shared" si="149"/>
        <v>0</v>
      </c>
      <c r="W407" s="24"/>
      <c r="X407" s="24"/>
      <c r="Y407" s="24"/>
      <c r="Z407" s="24"/>
      <c r="AA407" s="24"/>
      <c r="AB407" s="24"/>
      <c r="AC407" s="24">
        <f t="shared" si="152"/>
        <v>0</v>
      </c>
      <c r="AD407" s="24">
        <f t="shared" si="153"/>
        <v>0</v>
      </c>
      <c r="AG407" s="24"/>
      <c r="AH407" s="24"/>
      <c r="AI407" s="24"/>
      <c r="AJ407" s="24"/>
      <c r="AK407" s="24"/>
      <c r="AL407" s="24"/>
      <c r="AM407" s="24">
        <f t="shared" si="154"/>
        <v>0</v>
      </c>
      <c r="AN407" s="24">
        <f t="shared" si="147"/>
        <v>0</v>
      </c>
      <c r="AQ407" s="24"/>
      <c r="AR407" s="24"/>
      <c r="AS407" s="24"/>
      <c r="AT407" s="24"/>
      <c r="AU407" s="24"/>
      <c r="AV407" s="24"/>
      <c r="AW407" s="24">
        <f t="shared" si="155"/>
        <v>0</v>
      </c>
      <c r="AX407" s="24">
        <f t="shared" si="156"/>
        <v>0</v>
      </c>
      <c r="BA407" s="24"/>
      <c r="BB407" s="24"/>
      <c r="BC407" s="24"/>
      <c r="BD407" s="24"/>
      <c r="BE407" s="24"/>
      <c r="BF407" s="24"/>
      <c r="BG407" s="24">
        <f t="shared" si="157"/>
        <v>0</v>
      </c>
      <c r="BH407" s="24">
        <f t="shared" si="158"/>
        <v>0</v>
      </c>
      <c r="BK407" s="24"/>
      <c r="BL407" s="24"/>
      <c r="BM407" s="24"/>
      <c r="BN407" s="24"/>
      <c r="BO407" s="24"/>
      <c r="BP407" s="24"/>
      <c r="BQ407" s="24">
        <f t="shared" si="159"/>
        <v>0</v>
      </c>
      <c r="BR407" s="24">
        <f t="shared" si="160"/>
        <v>0</v>
      </c>
      <c r="BU407" s="24"/>
      <c r="BV407" s="24"/>
      <c r="BW407" s="24"/>
      <c r="BX407" s="24"/>
      <c r="BY407" s="24"/>
      <c r="BZ407" s="24"/>
      <c r="CA407" s="24">
        <f t="shared" si="161"/>
        <v>0</v>
      </c>
      <c r="CB407" s="24">
        <f t="shared" si="162"/>
        <v>0</v>
      </c>
      <c r="CC407" s="24"/>
      <c r="CE407" s="24">
        <f t="shared" si="163"/>
        <v>0</v>
      </c>
      <c r="CG407" s="24">
        <f t="shared" si="164"/>
        <v>0</v>
      </c>
      <c r="CI407" s="24">
        <f t="shared" si="165"/>
        <v>0</v>
      </c>
      <c r="CK407" s="24">
        <f t="shared" si="166"/>
        <v>0</v>
      </c>
      <c r="CM407" s="24">
        <f t="shared" si="167"/>
        <v>0</v>
      </c>
      <c r="CO407" s="24">
        <f t="shared" si="168"/>
        <v>0</v>
      </c>
      <c r="CQ407" s="24">
        <f t="shared" si="169"/>
        <v>0</v>
      </c>
      <c r="CS407" s="24">
        <f t="shared" si="170"/>
        <v>0</v>
      </c>
    </row>
    <row r="408" spans="9:97">
      <c r="I408" s="24">
        <f t="shared" si="150"/>
        <v>0</v>
      </c>
      <c r="J408" s="24">
        <f t="shared" si="148"/>
        <v>0</v>
      </c>
      <c r="M408" s="24"/>
      <c r="N408" s="24"/>
      <c r="O408" s="24"/>
      <c r="P408" s="24"/>
      <c r="Q408" s="24"/>
      <c r="R408" s="24"/>
      <c r="S408" s="24">
        <f t="shared" si="151"/>
        <v>0</v>
      </c>
      <c r="T408" s="24">
        <f t="shared" si="149"/>
        <v>0</v>
      </c>
      <c r="W408" s="24"/>
      <c r="X408" s="24"/>
      <c r="Y408" s="24"/>
      <c r="Z408" s="24"/>
      <c r="AA408" s="24"/>
      <c r="AB408" s="24"/>
      <c r="AC408" s="24">
        <f t="shared" si="152"/>
        <v>0</v>
      </c>
      <c r="AD408" s="24">
        <f t="shared" si="153"/>
        <v>0</v>
      </c>
      <c r="AG408" s="24"/>
      <c r="AH408" s="24"/>
      <c r="AI408" s="24"/>
      <c r="AJ408" s="24"/>
      <c r="AK408" s="24"/>
      <c r="AL408" s="24"/>
      <c r="AM408" s="24">
        <f t="shared" si="154"/>
        <v>0</v>
      </c>
      <c r="AN408" s="24">
        <f t="shared" si="147"/>
        <v>0</v>
      </c>
      <c r="AQ408" s="24"/>
      <c r="AR408" s="24"/>
      <c r="AS408" s="24"/>
      <c r="AT408" s="24"/>
      <c r="AU408" s="24"/>
      <c r="AV408" s="24"/>
      <c r="AW408" s="24">
        <f t="shared" si="155"/>
        <v>0</v>
      </c>
      <c r="AX408" s="24">
        <f t="shared" si="156"/>
        <v>0</v>
      </c>
      <c r="BA408" s="24"/>
      <c r="BB408" s="24"/>
      <c r="BC408" s="24"/>
      <c r="BD408" s="24"/>
      <c r="BE408" s="24"/>
      <c r="BF408" s="24"/>
      <c r="BG408" s="24">
        <f t="shared" si="157"/>
        <v>0</v>
      </c>
      <c r="BH408" s="24">
        <f t="shared" si="158"/>
        <v>0</v>
      </c>
      <c r="BK408" s="24"/>
      <c r="BL408" s="24"/>
      <c r="BM408" s="24"/>
      <c r="BN408" s="24"/>
      <c r="BO408" s="24"/>
      <c r="BP408" s="24"/>
      <c r="BQ408" s="24">
        <f t="shared" si="159"/>
        <v>0</v>
      </c>
      <c r="BR408" s="24">
        <f t="shared" si="160"/>
        <v>0</v>
      </c>
      <c r="BU408" s="24"/>
      <c r="BV408" s="24"/>
      <c r="BW408" s="24"/>
      <c r="BX408" s="24"/>
      <c r="BY408" s="24"/>
      <c r="BZ408" s="24"/>
      <c r="CA408" s="24">
        <f t="shared" si="161"/>
        <v>0</v>
      </c>
      <c r="CB408" s="24">
        <f t="shared" si="162"/>
        <v>0</v>
      </c>
      <c r="CC408" s="24"/>
      <c r="CE408" s="24">
        <f t="shared" si="163"/>
        <v>0</v>
      </c>
      <c r="CG408" s="24">
        <f t="shared" si="164"/>
        <v>0</v>
      </c>
      <c r="CI408" s="24">
        <f t="shared" si="165"/>
        <v>0</v>
      </c>
      <c r="CK408" s="24">
        <f t="shared" si="166"/>
        <v>0</v>
      </c>
      <c r="CM408" s="24">
        <f t="shared" si="167"/>
        <v>0</v>
      </c>
      <c r="CO408" s="24">
        <f t="shared" si="168"/>
        <v>0</v>
      </c>
      <c r="CQ408" s="24">
        <f t="shared" si="169"/>
        <v>0</v>
      </c>
      <c r="CS408" s="24">
        <f t="shared" si="170"/>
        <v>0</v>
      </c>
    </row>
    <row r="409" spans="9:97">
      <c r="I409" s="24">
        <f t="shared" si="150"/>
        <v>0</v>
      </c>
      <c r="J409" s="24">
        <f t="shared" si="148"/>
        <v>0</v>
      </c>
      <c r="M409" s="24"/>
      <c r="N409" s="24"/>
      <c r="O409" s="24"/>
      <c r="P409" s="24"/>
      <c r="Q409" s="24"/>
      <c r="R409" s="24"/>
      <c r="S409" s="24">
        <f t="shared" si="151"/>
        <v>0</v>
      </c>
      <c r="T409" s="24">
        <f t="shared" si="149"/>
        <v>0</v>
      </c>
      <c r="W409" s="24"/>
      <c r="X409" s="24"/>
      <c r="Y409" s="24"/>
      <c r="Z409" s="24"/>
      <c r="AA409" s="24"/>
      <c r="AB409" s="24"/>
      <c r="AC409" s="24">
        <f t="shared" si="152"/>
        <v>0</v>
      </c>
      <c r="AD409" s="24">
        <f t="shared" si="153"/>
        <v>0</v>
      </c>
      <c r="AG409" s="24"/>
      <c r="AH409" s="24"/>
      <c r="AI409" s="24"/>
      <c r="AJ409" s="24"/>
      <c r="AK409" s="24"/>
      <c r="AL409" s="24"/>
      <c r="AM409" s="24">
        <f t="shared" si="154"/>
        <v>0</v>
      </c>
      <c r="AN409" s="24">
        <f t="shared" si="147"/>
        <v>0</v>
      </c>
      <c r="AQ409" s="24"/>
      <c r="AR409" s="24"/>
      <c r="AS409" s="24"/>
      <c r="AT409" s="24"/>
      <c r="AU409" s="24"/>
      <c r="AV409" s="24"/>
      <c r="AW409" s="24">
        <f t="shared" si="155"/>
        <v>0</v>
      </c>
      <c r="AX409" s="24">
        <f t="shared" si="156"/>
        <v>0</v>
      </c>
      <c r="BA409" s="24"/>
      <c r="BB409" s="24"/>
      <c r="BC409" s="24"/>
      <c r="BD409" s="24"/>
      <c r="BE409" s="24"/>
      <c r="BF409" s="24"/>
      <c r="BG409" s="24">
        <f t="shared" si="157"/>
        <v>0</v>
      </c>
      <c r="BH409" s="24">
        <f t="shared" si="158"/>
        <v>0</v>
      </c>
      <c r="BK409" s="24"/>
      <c r="BL409" s="24"/>
      <c r="BM409" s="24"/>
      <c r="BN409" s="24"/>
      <c r="BO409" s="24"/>
      <c r="BP409" s="24"/>
      <c r="BQ409" s="24">
        <f t="shared" si="159"/>
        <v>0</v>
      </c>
      <c r="BR409" s="24">
        <f t="shared" si="160"/>
        <v>0</v>
      </c>
      <c r="BU409" s="24"/>
      <c r="BV409" s="24"/>
      <c r="BW409" s="24"/>
      <c r="BX409" s="24"/>
      <c r="BY409" s="24"/>
      <c r="BZ409" s="24"/>
      <c r="CA409" s="24">
        <f t="shared" si="161"/>
        <v>0</v>
      </c>
      <c r="CB409" s="24">
        <f t="shared" si="162"/>
        <v>0</v>
      </c>
      <c r="CC409" s="24"/>
      <c r="CE409" s="24">
        <f t="shared" si="163"/>
        <v>0</v>
      </c>
      <c r="CG409" s="24">
        <f t="shared" si="164"/>
        <v>0</v>
      </c>
      <c r="CI409" s="24">
        <f t="shared" si="165"/>
        <v>0</v>
      </c>
      <c r="CK409" s="24">
        <f t="shared" si="166"/>
        <v>0</v>
      </c>
      <c r="CM409" s="24">
        <f t="shared" si="167"/>
        <v>0</v>
      </c>
      <c r="CO409" s="24">
        <f t="shared" si="168"/>
        <v>0</v>
      </c>
      <c r="CQ409" s="24">
        <f t="shared" si="169"/>
        <v>0</v>
      </c>
      <c r="CS409" s="24">
        <f t="shared" si="170"/>
        <v>0</v>
      </c>
    </row>
    <row r="410" spans="9:97">
      <c r="I410" s="24">
        <f t="shared" si="150"/>
        <v>0</v>
      </c>
      <c r="J410" s="24">
        <f t="shared" si="148"/>
        <v>0</v>
      </c>
      <c r="M410" s="24"/>
      <c r="N410" s="24"/>
      <c r="O410" s="24"/>
      <c r="P410" s="24"/>
      <c r="Q410" s="24"/>
      <c r="R410" s="24"/>
      <c r="S410" s="24">
        <f t="shared" si="151"/>
        <v>0</v>
      </c>
      <c r="T410" s="24">
        <f t="shared" si="149"/>
        <v>0</v>
      </c>
      <c r="W410" s="24"/>
      <c r="X410" s="24"/>
      <c r="Y410" s="24"/>
      <c r="Z410" s="24"/>
      <c r="AA410" s="24"/>
      <c r="AB410" s="24"/>
      <c r="AC410" s="24">
        <f t="shared" si="152"/>
        <v>0</v>
      </c>
      <c r="AD410" s="24">
        <f t="shared" si="153"/>
        <v>0</v>
      </c>
      <c r="AG410" s="24"/>
      <c r="AH410" s="24"/>
      <c r="AI410" s="24"/>
      <c r="AJ410" s="24"/>
      <c r="AK410" s="24"/>
      <c r="AL410" s="24"/>
      <c r="AM410" s="24">
        <f t="shared" si="154"/>
        <v>0</v>
      </c>
      <c r="AN410" s="24">
        <f t="shared" ref="AN410:AN473" si="171">IF(AJ410&lt;AG410-AH410,AG410-AH410-AJ410,0)</f>
        <v>0</v>
      </c>
      <c r="AQ410" s="24"/>
      <c r="AR410" s="24"/>
      <c r="AS410" s="24"/>
      <c r="AT410" s="24"/>
      <c r="AU410" s="24"/>
      <c r="AV410" s="24"/>
      <c r="AW410" s="24">
        <f t="shared" si="155"/>
        <v>0</v>
      </c>
      <c r="AX410" s="24">
        <f t="shared" si="156"/>
        <v>0</v>
      </c>
      <c r="BA410" s="24"/>
      <c r="BB410" s="24"/>
      <c r="BC410" s="24"/>
      <c r="BD410" s="24"/>
      <c r="BE410" s="24"/>
      <c r="BF410" s="24"/>
      <c r="BG410" s="24">
        <f t="shared" si="157"/>
        <v>0</v>
      </c>
      <c r="BH410" s="24">
        <f t="shared" si="158"/>
        <v>0</v>
      </c>
      <c r="BK410" s="24"/>
      <c r="BL410" s="24"/>
      <c r="BM410" s="24"/>
      <c r="BN410" s="24"/>
      <c r="BO410" s="24"/>
      <c r="BP410" s="24"/>
      <c r="BQ410" s="24">
        <f t="shared" si="159"/>
        <v>0</v>
      </c>
      <c r="BR410" s="24">
        <f t="shared" si="160"/>
        <v>0</v>
      </c>
      <c r="BU410" s="24"/>
      <c r="BV410" s="24"/>
      <c r="BW410" s="24"/>
      <c r="BX410" s="24"/>
      <c r="BY410" s="24"/>
      <c r="BZ410" s="24"/>
      <c r="CA410" s="24">
        <f t="shared" si="161"/>
        <v>0</v>
      </c>
      <c r="CB410" s="24">
        <f t="shared" si="162"/>
        <v>0</v>
      </c>
      <c r="CC410" s="24"/>
      <c r="CE410" s="24">
        <f t="shared" si="163"/>
        <v>0</v>
      </c>
      <c r="CG410" s="24">
        <f t="shared" si="164"/>
        <v>0</v>
      </c>
      <c r="CI410" s="24">
        <f t="shared" si="165"/>
        <v>0</v>
      </c>
      <c r="CK410" s="24">
        <f t="shared" si="166"/>
        <v>0</v>
      </c>
      <c r="CM410" s="24">
        <f t="shared" si="167"/>
        <v>0</v>
      </c>
      <c r="CO410" s="24">
        <f t="shared" si="168"/>
        <v>0</v>
      </c>
      <c r="CQ410" s="24">
        <f t="shared" si="169"/>
        <v>0</v>
      </c>
      <c r="CS410" s="24">
        <f t="shared" si="170"/>
        <v>0</v>
      </c>
    </row>
    <row r="411" spans="9:97">
      <c r="I411" s="24">
        <f t="shared" si="150"/>
        <v>0</v>
      </c>
      <c r="J411" s="24">
        <f t="shared" si="148"/>
        <v>0</v>
      </c>
      <c r="M411" s="24"/>
      <c r="N411" s="24"/>
      <c r="O411" s="24"/>
      <c r="P411" s="24"/>
      <c r="Q411" s="24"/>
      <c r="R411" s="24"/>
      <c r="S411" s="24">
        <f t="shared" si="151"/>
        <v>0</v>
      </c>
      <c r="T411" s="24">
        <f t="shared" si="149"/>
        <v>0</v>
      </c>
      <c r="W411" s="24"/>
      <c r="X411" s="24"/>
      <c r="Y411" s="24"/>
      <c r="Z411" s="24"/>
      <c r="AA411" s="24"/>
      <c r="AB411" s="24"/>
      <c r="AC411" s="24">
        <f t="shared" si="152"/>
        <v>0</v>
      </c>
      <c r="AD411" s="24">
        <f t="shared" si="153"/>
        <v>0</v>
      </c>
      <c r="AG411" s="24"/>
      <c r="AH411" s="24"/>
      <c r="AI411" s="24"/>
      <c r="AJ411" s="24"/>
      <c r="AK411" s="24"/>
      <c r="AL411" s="24"/>
      <c r="AM411" s="24">
        <f t="shared" si="154"/>
        <v>0</v>
      </c>
      <c r="AN411" s="24">
        <f t="shared" si="171"/>
        <v>0</v>
      </c>
      <c r="AQ411" s="24"/>
      <c r="AR411" s="24"/>
      <c r="AS411" s="24"/>
      <c r="AT411" s="24"/>
      <c r="AU411" s="24"/>
      <c r="AV411" s="24"/>
      <c r="AW411" s="24">
        <f t="shared" si="155"/>
        <v>0</v>
      </c>
      <c r="AX411" s="24">
        <f t="shared" si="156"/>
        <v>0</v>
      </c>
      <c r="BA411" s="24"/>
      <c r="BB411" s="24"/>
      <c r="BC411" s="24"/>
      <c r="BD411" s="24"/>
      <c r="BE411" s="24"/>
      <c r="BF411" s="24"/>
      <c r="BG411" s="24">
        <f t="shared" si="157"/>
        <v>0</v>
      </c>
      <c r="BH411" s="24">
        <f t="shared" si="158"/>
        <v>0</v>
      </c>
      <c r="BK411" s="24"/>
      <c r="BL411" s="24"/>
      <c r="BM411" s="24"/>
      <c r="BN411" s="24"/>
      <c r="BO411" s="24"/>
      <c r="BP411" s="24"/>
      <c r="BQ411" s="24">
        <f t="shared" si="159"/>
        <v>0</v>
      </c>
      <c r="BR411" s="24">
        <f t="shared" si="160"/>
        <v>0</v>
      </c>
      <c r="BU411" s="24"/>
      <c r="BV411" s="24"/>
      <c r="BW411" s="24"/>
      <c r="BX411" s="24"/>
      <c r="BY411" s="24"/>
      <c r="BZ411" s="24"/>
      <c r="CA411" s="24">
        <f t="shared" si="161"/>
        <v>0</v>
      </c>
      <c r="CB411" s="24">
        <f t="shared" si="162"/>
        <v>0</v>
      </c>
      <c r="CC411" s="24"/>
      <c r="CE411" s="24">
        <f t="shared" si="163"/>
        <v>0</v>
      </c>
      <c r="CG411" s="24">
        <f t="shared" si="164"/>
        <v>0</v>
      </c>
      <c r="CI411" s="24">
        <f t="shared" si="165"/>
        <v>0</v>
      </c>
      <c r="CK411" s="24">
        <f t="shared" si="166"/>
        <v>0</v>
      </c>
      <c r="CM411" s="24">
        <f t="shared" si="167"/>
        <v>0</v>
      </c>
      <c r="CO411" s="24">
        <f t="shared" si="168"/>
        <v>0</v>
      </c>
      <c r="CQ411" s="24">
        <f t="shared" si="169"/>
        <v>0</v>
      </c>
      <c r="CS411" s="24">
        <f t="shared" si="170"/>
        <v>0</v>
      </c>
    </row>
    <row r="412" spans="9:97">
      <c r="I412" s="24">
        <f t="shared" si="150"/>
        <v>0</v>
      </c>
      <c r="J412" s="24">
        <f t="shared" si="148"/>
        <v>0</v>
      </c>
      <c r="M412" s="24"/>
      <c r="N412" s="24"/>
      <c r="O412" s="24"/>
      <c r="P412" s="24"/>
      <c r="Q412" s="24"/>
      <c r="R412" s="24"/>
      <c r="S412" s="24">
        <f t="shared" si="151"/>
        <v>0</v>
      </c>
      <c r="T412" s="24">
        <f t="shared" si="149"/>
        <v>0</v>
      </c>
      <c r="W412" s="24"/>
      <c r="X412" s="24"/>
      <c r="Y412" s="24"/>
      <c r="Z412" s="24"/>
      <c r="AA412" s="24"/>
      <c r="AB412" s="24"/>
      <c r="AC412" s="24">
        <f t="shared" si="152"/>
        <v>0</v>
      </c>
      <c r="AD412" s="24">
        <f t="shared" si="153"/>
        <v>0</v>
      </c>
      <c r="AG412" s="24"/>
      <c r="AH412" s="24"/>
      <c r="AI412" s="24"/>
      <c r="AJ412" s="24"/>
      <c r="AK412" s="24"/>
      <c r="AL412" s="24"/>
      <c r="AM412" s="24">
        <f t="shared" si="154"/>
        <v>0</v>
      </c>
      <c r="AN412" s="24">
        <f t="shared" si="171"/>
        <v>0</v>
      </c>
      <c r="AQ412" s="24"/>
      <c r="AR412" s="24"/>
      <c r="AS412" s="24"/>
      <c r="AT412" s="24"/>
      <c r="AU412" s="24"/>
      <c r="AV412" s="24"/>
      <c r="AW412" s="24">
        <f t="shared" si="155"/>
        <v>0</v>
      </c>
      <c r="AX412" s="24">
        <f t="shared" si="156"/>
        <v>0</v>
      </c>
      <c r="BA412" s="24"/>
      <c r="BB412" s="24"/>
      <c r="BC412" s="24"/>
      <c r="BD412" s="24"/>
      <c r="BE412" s="24"/>
      <c r="BF412" s="24"/>
      <c r="BG412" s="24">
        <f t="shared" si="157"/>
        <v>0</v>
      </c>
      <c r="BH412" s="24">
        <f t="shared" si="158"/>
        <v>0</v>
      </c>
      <c r="BK412" s="24"/>
      <c r="BL412" s="24"/>
      <c r="BM412" s="24"/>
      <c r="BN412" s="24"/>
      <c r="BO412" s="24"/>
      <c r="BP412" s="24"/>
      <c r="BQ412" s="24">
        <f t="shared" si="159"/>
        <v>0</v>
      </c>
      <c r="BR412" s="24">
        <f t="shared" si="160"/>
        <v>0</v>
      </c>
      <c r="BU412" s="24"/>
      <c r="BV412" s="24"/>
      <c r="BW412" s="24"/>
      <c r="BX412" s="24"/>
      <c r="BY412" s="24"/>
      <c r="BZ412" s="24"/>
      <c r="CA412" s="24">
        <f t="shared" si="161"/>
        <v>0</v>
      </c>
      <c r="CB412" s="24">
        <f t="shared" si="162"/>
        <v>0</v>
      </c>
      <c r="CC412" s="24"/>
      <c r="CE412" s="24">
        <f t="shared" si="163"/>
        <v>0</v>
      </c>
      <c r="CG412" s="24">
        <f t="shared" si="164"/>
        <v>0</v>
      </c>
      <c r="CI412" s="24">
        <f t="shared" si="165"/>
        <v>0</v>
      </c>
      <c r="CK412" s="24">
        <f t="shared" si="166"/>
        <v>0</v>
      </c>
      <c r="CM412" s="24">
        <f t="shared" si="167"/>
        <v>0</v>
      </c>
      <c r="CO412" s="24">
        <f t="shared" si="168"/>
        <v>0</v>
      </c>
      <c r="CQ412" s="24">
        <f t="shared" si="169"/>
        <v>0</v>
      </c>
      <c r="CS412" s="24">
        <f t="shared" si="170"/>
        <v>0</v>
      </c>
    </row>
    <row r="413" spans="9:97">
      <c r="I413" s="24">
        <f t="shared" si="150"/>
        <v>0</v>
      </c>
      <c r="J413" s="24">
        <f t="shared" si="148"/>
        <v>0</v>
      </c>
      <c r="M413" s="24"/>
      <c r="N413" s="24"/>
      <c r="O413" s="24"/>
      <c r="P413" s="24"/>
      <c r="Q413" s="24"/>
      <c r="R413" s="24"/>
      <c r="S413" s="24">
        <f t="shared" si="151"/>
        <v>0</v>
      </c>
      <c r="T413" s="24">
        <f t="shared" si="149"/>
        <v>0</v>
      </c>
      <c r="W413" s="24"/>
      <c r="X413" s="24"/>
      <c r="Y413" s="24"/>
      <c r="Z413" s="24"/>
      <c r="AA413" s="24"/>
      <c r="AB413" s="24"/>
      <c r="AC413" s="24">
        <f t="shared" si="152"/>
        <v>0</v>
      </c>
      <c r="AD413" s="24">
        <f t="shared" si="153"/>
        <v>0</v>
      </c>
      <c r="AG413" s="24"/>
      <c r="AH413" s="24"/>
      <c r="AI413" s="24"/>
      <c r="AJ413" s="24"/>
      <c r="AK413" s="24"/>
      <c r="AL413" s="24"/>
      <c r="AM413" s="24">
        <f t="shared" si="154"/>
        <v>0</v>
      </c>
      <c r="AN413" s="24">
        <f t="shared" si="171"/>
        <v>0</v>
      </c>
      <c r="AQ413" s="24"/>
      <c r="AR413" s="24"/>
      <c r="AS413" s="24"/>
      <c r="AT413" s="24"/>
      <c r="AU413" s="24"/>
      <c r="AV413" s="24"/>
      <c r="AW413" s="24">
        <f t="shared" si="155"/>
        <v>0</v>
      </c>
      <c r="AX413" s="24">
        <f t="shared" si="156"/>
        <v>0</v>
      </c>
      <c r="BA413" s="24"/>
      <c r="BB413" s="24"/>
      <c r="BC413" s="24"/>
      <c r="BD413" s="24"/>
      <c r="BE413" s="24"/>
      <c r="BF413" s="24"/>
      <c r="BG413" s="24">
        <f t="shared" si="157"/>
        <v>0</v>
      </c>
      <c r="BH413" s="24">
        <f t="shared" si="158"/>
        <v>0</v>
      </c>
      <c r="BK413" s="24"/>
      <c r="BL413" s="24"/>
      <c r="BM413" s="24"/>
      <c r="BN413" s="24"/>
      <c r="BO413" s="24"/>
      <c r="BP413" s="24"/>
      <c r="BQ413" s="24">
        <f t="shared" si="159"/>
        <v>0</v>
      </c>
      <c r="BR413" s="24">
        <f t="shared" si="160"/>
        <v>0</v>
      </c>
      <c r="BU413" s="24"/>
      <c r="BV413" s="24"/>
      <c r="BW413" s="24"/>
      <c r="BX413" s="24"/>
      <c r="BY413" s="24"/>
      <c r="BZ413" s="24"/>
      <c r="CA413" s="24">
        <f t="shared" si="161"/>
        <v>0</v>
      </c>
      <c r="CB413" s="24">
        <f t="shared" si="162"/>
        <v>0</v>
      </c>
      <c r="CC413" s="24"/>
      <c r="CE413" s="24">
        <f t="shared" si="163"/>
        <v>0</v>
      </c>
      <c r="CG413" s="24">
        <f t="shared" si="164"/>
        <v>0</v>
      </c>
      <c r="CI413" s="24">
        <f t="shared" si="165"/>
        <v>0</v>
      </c>
      <c r="CK413" s="24">
        <f t="shared" si="166"/>
        <v>0</v>
      </c>
      <c r="CM413" s="24">
        <f t="shared" si="167"/>
        <v>0</v>
      </c>
      <c r="CO413" s="24">
        <f t="shared" si="168"/>
        <v>0</v>
      </c>
      <c r="CQ413" s="24">
        <f t="shared" si="169"/>
        <v>0</v>
      </c>
      <c r="CS413" s="24">
        <f t="shared" si="170"/>
        <v>0</v>
      </c>
    </row>
    <row r="414" spans="9:97">
      <c r="I414" s="24">
        <f t="shared" si="150"/>
        <v>0</v>
      </c>
      <c r="J414" s="24">
        <f t="shared" si="148"/>
        <v>0</v>
      </c>
      <c r="M414" s="24"/>
      <c r="N414" s="24"/>
      <c r="O414" s="24"/>
      <c r="P414" s="24"/>
      <c r="Q414" s="24"/>
      <c r="R414" s="24"/>
      <c r="S414" s="24">
        <f t="shared" si="151"/>
        <v>0</v>
      </c>
      <c r="T414" s="24">
        <f t="shared" si="149"/>
        <v>0</v>
      </c>
      <c r="W414" s="24"/>
      <c r="X414" s="24"/>
      <c r="Y414" s="24"/>
      <c r="Z414" s="24"/>
      <c r="AA414" s="24"/>
      <c r="AB414" s="24"/>
      <c r="AC414" s="24">
        <f t="shared" si="152"/>
        <v>0</v>
      </c>
      <c r="AD414" s="24">
        <f t="shared" si="153"/>
        <v>0</v>
      </c>
      <c r="AG414" s="24"/>
      <c r="AH414" s="24"/>
      <c r="AI414" s="24"/>
      <c r="AJ414" s="24"/>
      <c r="AK414" s="24"/>
      <c r="AL414" s="24"/>
      <c r="AM414" s="24">
        <f t="shared" si="154"/>
        <v>0</v>
      </c>
      <c r="AN414" s="24">
        <f t="shared" si="171"/>
        <v>0</v>
      </c>
      <c r="AQ414" s="24"/>
      <c r="AR414" s="24"/>
      <c r="AS414" s="24"/>
      <c r="AT414" s="24"/>
      <c r="AU414" s="24"/>
      <c r="AV414" s="24"/>
      <c r="AW414" s="24">
        <f t="shared" si="155"/>
        <v>0</v>
      </c>
      <c r="AX414" s="24">
        <f t="shared" si="156"/>
        <v>0</v>
      </c>
      <c r="BA414" s="24"/>
      <c r="BB414" s="24"/>
      <c r="BC414" s="24"/>
      <c r="BD414" s="24"/>
      <c r="BE414" s="24"/>
      <c r="BF414" s="24"/>
      <c r="BG414" s="24">
        <f t="shared" si="157"/>
        <v>0</v>
      </c>
      <c r="BH414" s="24">
        <f t="shared" si="158"/>
        <v>0</v>
      </c>
      <c r="BK414" s="24"/>
      <c r="BL414" s="24"/>
      <c r="BM414" s="24"/>
      <c r="BN414" s="24"/>
      <c r="BO414" s="24"/>
      <c r="BP414" s="24"/>
      <c r="BQ414" s="24">
        <f t="shared" si="159"/>
        <v>0</v>
      </c>
      <c r="BR414" s="24">
        <f t="shared" si="160"/>
        <v>0</v>
      </c>
      <c r="BU414" s="24"/>
      <c r="BV414" s="24"/>
      <c r="BW414" s="24"/>
      <c r="BX414" s="24"/>
      <c r="BY414" s="24"/>
      <c r="BZ414" s="24"/>
      <c r="CA414" s="24">
        <f t="shared" si="161"/>
        <v>0</v>
      </c>
      <c r="CB414" s="24">
        <f t="shared" si="162"/>
        <v>0</v>
      </c>
      <c r="CC414" s="24"/>
      <c r="CE414" s="24">
        <f t="shared" si="163"/>
        <v>0</v>
      </c>
      <c r="CG414" s="24">
        <f t="shared" si="164"/>
        <v>0</v>
      </c>
      <c r="CI414" s="24">
        <f t="shared" si="165"/>
        <v>0</v>
      </c>
      <c r="CK414" s="24">
        <f t="shared" si="166"/>
        <v>0</v>
      </c>
      <c r="CM414" s="24">
        <f t="shared" si="167"/>
        <v>0</v>
      </c>
      <c r="CO414" s="24">
        <f t="shared" si="168"/>
        <v>0</v>
      </c>
      <c r="CQ414" s="24">
        <f t="shared" si="169"/>
        <v>0</v>
      </c>
      <c r="CS414" s="24">
        <f t="shared" si="170"/>
        <v>0</v>
      </c>
    </row>
    <row r="415" spans="9:97">
      <c r="I415" s="24">
        <f t="shared" si="150"/>
        <v>0</v>
      </c>
      <c r="J415" s="24">
        <f t="shared" si="148"/>
        <v>0</v>
      </c>
      <c r="M415" s="24"/>
      <c r="N415" s="24"/>
      <c r="O415" s="24"/>
      <c r="P415" s="24"/>
      <c r="Q415" s="24"/>
      <c r="R415" s="24"/>
      <c r="S415" s="24">
        <f t="shared" si="151"/>
        <v>0</v>
      </c>
      <c r="T415" s="24">
        <f t="shared" si="149"/>
        <v>0</v>
      </c>
      <c r="W415" s="24"/>
      <c r="X415" s="24"/>
      <c r="Y415" s="24"/>
      <c r="Z415" s="24"/>
      <c r="AA415" s="24"/>
      <c r="AB415" s="24"/>
      <c r="AC415" s="24">
        <f t="shared" si="152"/>
        <v>0</v>
      </c>
      <c r="AD415" s="24">
        <f t="shared" si="153"/>
        <v>0</v>
      </c>
      <c r="AG415" s="24"/>
      <c r="AH415" s="24"/>
      <c r="AI415" s="24"/>
      <c r="AJ415" s="24"/>
      <c r="AK415" s="24"/>
      <c r="AL415" s="24"/>
      <c r="AM415" s="24">
        <f t="shared" si="154"/>
        <v>0</v>
      </c>
      <c r="AN415" s="24">
        <f t="shared" si="171"/>
        <v>0</v>
      </c>
      <c r="AQ415" s="24"/>
      <c r="AR415" s="24"/>
      <c r="AS415" s="24"/>
      <c r="AT415" s="24"/>
      <c r="AU415" s="24"/>
      <c r="AV415" s="24"/>
      <c r="AW415" s="24">
        <f t="shared" si="155"/>
        <v>0</v>
      </c>
      <c r="AX415" s="24">
        <f t="shared" si="156"/>
        <v>0</v>
      </c>
      <c r="BA415" s="24"/>
      <c r="BB415" s="24"/>
      <c r="BC415" s="24"/>
      <c r="BD415" s="24"/>
      <c r="BE415" s="24"/>
      <c r="BF415" s="24"/>
      <c r="BG415" s="24">
        <f t="shared" si="157"/>
        <v>0</v>
      </c>
      <c r="BH415" s="24">
        <f t="shared" si="158"/>
        <v>0</v>
      </c>
      <c r="BK415" s="24"/>
      <c r="BL415" s="24"/>
      <c r="BM415" s="24"/>
      <c r="BN415" s="24"/>
      <c r="BO415" s="24"/>
      <c r="BP415" s="24"/>
      <c r="BQ415" s="24">
        <f t="shared" si="159"/>
        <v>0</v>
      </c>
      <c r="BR415" s="24">
        <f t="shared" si="160"/>
        <v>0</v>
      </c>
      <c r="BU415" s="24"/>
      <c r="BV415" s="24"/>
      <c r="BW415" s="24"/>
      <c r="BX415" s="24"/>
      <c r="BY415" s="24"/>
      <c r="BZ415" s="24"/>
      <c r="CA415" s="24">
        <f t="shared" si="161"/>
        <v>0</v>
      </c>
      <c r="CB415" s="24">
        <f t="shared" si="162"/>
        <v>0</v>
      </c>
      <c r="CC415" s="24"/>
      <c r="CE415" s="24">
        <f t="shared" si="163"/>
        <v>0</v>
      </c>
      <c r="CG415" s="24">
        <f t="shared" si="164"/>
        <v>0</v>
      </c>
      <c r="CI415" s="24">
        <f t="shared" si="165"/>
        <v>0</v>
      </c>
      <c r="CK415" s="24">
        <f t="shared" si="166"/>
        <v>0</v>
      </c>
      <c r="CM415" s="24">
        <f t="shared" si="167"/>
        <v>0</v>
      </c>
      <c r="CO415" s="24">
        <f t="shared" si="168"/>
        <v>0</v>
      </c>
      <c r="CQ415" s="24">
        <f t="shared" si="169"/>
        <v>0</v>
      </c>
      <c r="CS415" s="24">
        <f t="shared" si="170"/>
        <v>0</v>
      </c>
    </row>
    <row r="416" spans="9:97">
      <c r="I416" s="24">
        <f t="shared" si="150"/>
        <v>0</v>
      </c>
      <c r="J416" s="24">
        <f t="shared" si="148"/>
        <v>0</v>
      </c>
      <c r="M416" s="24"/>
      <c r="N416" s="24"/>
      <c r="O416" s="24"/>
      <c r="P416" s="24"/>
      <c r="Q416" s="24"/>
      <c r="R416" s="24"/>
      <c r="S416" s="24">
        <f t="shared" si="151"/>
        <v>0</v>
      </c>
      <c r="T416" s="24">
        <f t="shared" si="149"/>
        <v>0</v>
      </c>
      <c r="W416" s="24"/>
      <c r="X416" s="24"/>
      <c r="Y416" s="24"/>
      <c r="Z416" s="24"/>
      <c r="AA416" s="24"/>
      <c r="AB416" s="24"/>
      <c r="AC416" s="24">
        <f t="shared" si="152"/>
        <v>0</v>
      </c>
      <c r="AD416" s="24">
        <f t="shared" si="153"/>
        <v>0</v>
      </c>
      <c r="AG416" s="24"/>
      <c r="AH416" s="24"/>
      <c r="AI416" s="24"/>
      <c r="AJ416" s="24"/>
      <c r="AK416" s="24"/>
      <c r="AL416" s="24"/>
      <c r="AM416" s="24">
        <f t="shared" si="154"/>
        <v>0</v>
      </c>
      <c r="AN416" s="24">
        <f t="shared" si="171"/>
        <v>0</v>
      </c>
      <c r="AQ416" s="24"/>
      <c r="AR416" s="24"/>
      <c r="AS416" s="24"/>
      <c r="AT416" s="24"/>
      <c r="AU416" s="24"/>
      <c r="AV416" s="24"/>
      <c r="AW416" s="24">
        <f t="shared" si="155"/>
        <v>0</v>
      </c>
      <c r="AX416" s="24">
        <f t="shared" si="156"/>
        <v>0</v>
      </c>
      <c r="BA416" s="24"/>
      <c r="BB416" s="24"/>
      <c r="BC416" s="24"/>
      <c r="BD416" s="24"/>
      <c r="BE416" s="24"/>
      <c r="BF416" s="24"/>
      <c r="BG416" s="24">
        <f t="shared" si="157"/>
        <v>0</v>
      </c>
      <c r="BH416" s="24">
        <f t="shared" si="158"/>
        <v>0</v>
      </c>
      <c r="BK416" s="24"/>
      <c r="BL416" s="24"/>
      <c r="BM416" s="24"/>
      <c r="BN416" s="24"/>
      <c r="BO416" s="24"/>
      <c r="BP416" s="24"/>
      <c r="BQ416" s="24">
        <f t="shared" si="159"/>
        <v>0</v>
      </c>
      <c r="BR416" s="24">
        <f t="shared" si="160"/>
        <v>0</v>
      </c>
      <c r="BU416" s="24"/>
      <c r="BV416" s="24"/>
      <c r="BW416" s="24"/>
      <c r="BX416" s="24"/>
      <c r="BY416" s="24"/>
      <c r="BZ416" s="24"/>
      <c r="CA416" s="24">
        <f t="shared" si="161"/>
        <v>0</v>
      </c>
      <c r="CB416" s="24">
        <f t="shared" si="162"/>
        <v>0</v>
      </c>
      <c r="CC416" s="24"/>
      <c r="CE416" s="24">
        <f t="shared" si="163"/>
        <v>0</v>
      </c>
      <c r="CG416" s="24">
        <f t="shared" si="164"/>
        <v>0</v>
      </c>
      <c r="CI416" s="24">
        <f t="shared" si="165"/>
        <v>0</v>
      </c>
      <c r="CK416" s="24">
        <f t="shared" si="166"/>
        <v>0</v>
      </c>
      <c r="CM416" s="24">
        <f t="shared" si="167"/>
        <v>0</v>
      </c>
      <c r="CO416" s="24">
        <f t="shared" si="168"/>
        <v>0</v>
      </c>
      <c r="CQ416" s="24">
        <f t="shared" si="169"/>
        <v>0</v>
      </c>
      <c r="CS416" s="24">
        <f t="shared" si="170"/>
        <v>0</v>
      </c>
    </row>
    <row r="417" spans="9:97">
      <c r="I417" s="24">
        <f t="shared" si="150"/>
        <v>0</v>
      </c>
      <c r="J417" s="24">
        <f t="shared" si="148"/>
        <v>0</v>
      </c>
      <c r="M417" s="24"/>
      <c r="N417" s="24"/>
      <c r="O417" s="24"/>
      <c r="P417" s="24"/>
      <c r="Q417" s="24"/>
      <c r="R417" s="24"/>
      <c r="S417" s="24">
        <f t="shared" si="151"/>
        <v>0</v>
      </c>
      <c r="T417" s="24">
        <f t="shared" si="149"/>
        <v>0</v>
      </c>
      <c r="W417" s="24"/>
      <c r="X417" s="24"/>
      <c r="Y417" s="24"/>
      <c r="Z417" s="24"/>
      <c r="AA417" s="24"/>
      <c r="AB417" s="24"/>
      <c r="AC417" s="24">
        <f t="shared" si="152"/>
        <v>0</v>
      </c>
      <c r="AD417" s="24">
        <f t="shared" si="153"/>
        <v>0</v>
      </c>
      <c r="AG417" s="24"/>
      <c r="AH417" s="24"/>
      <c r="AI417" s="24"/>
      <c r="AJ417" s="24"/>
      <c r="AK417" s="24"/>
      <c r="AL417" s="24"/>
      <c r="AM417" s="24">
        <f t="shared" si="154"/>
        <v>0</v>
      </c>
      <c r="AN417" s="24">
        <f t="shared" si="171"/>
        <v>0</v>
      </c>
      <c r="AQ417" s="24"/>
      <c r="AR417" s="24"/>
      <c r="AS417" s="24"/>
      <c r="AT417" s="24"/>
      <c r="AU417" s="24"/>
      <c r="AV417" s="24"/>
      <c r="AW417" s="24">
        <f t="shared" si="155"/>
        <v>0</v>
      </c>
      <c r="AX417" s="24">
        <f t="shared" si="156"/>
        <v>0</v>
      </c>
      <c r="BA417" s="24"/>
      <c r="BB417" s="24"/>
      <c r="BC417" s="24"/>
      <c r="BD417" s="24"/>
      <c r="BE417" s="24"/>
      <c r="BF417" s="24"/>
      <c r="BG417" s="24">
        <f t="shared" si="157"/>
        <v>0</v>
      </c>
      <c r="BH417" s="24">
        <f t="shared" si="158"/>
        <v>0</v>
      </c>
      <c r="BK417" s="24"/>
      <c r="BL417" s="24"/>
      <c r="BM417" s="24"/>
      <c r="BN417" s="24"/>
      <c r="BO417" s="24"/>
      <c r="BP417" s="24"/>
      <c r="BQ417" s="24">
        <f t="shared" si="159"/>
        <v>0</v>
      </c>
      <c r="BR417" s="24">
        <f t="shared" si="160"/>
        <v>0</v>
      </c>
      <c r="BU417" s="24"/>
      <c r="BV417" s="24"/>
      <c r="BW417" s="24"/>
      <c r="BX417" s="24"/>
      <c r="BY417" s="24"/>
      <c r="BZ417" s="24"/>
      <c r="CA417" s="24">
        <f t="shared" si="161"/>
        <v>0</v>
      </c>
      <c r="CB417" s="24">
        <f t="shared" si="162"/>
        <v>0</v>
      </c>
      <c r="CC417" s="24"/>
      <c r="CE417" s="24">
        <f t="shared" si="163"/>
        <v>0</v>
      </c>
      <c r="CG417" s="24">
        <f t="shared" si="164"/>
        <v>0</v>
      </c>
      <c r="CI417" s="24">
        <f t="shared" si="165"/>
        <v>0</v>
      </c>
      <c r="CK417" s="24">
        <f t="shared" si="166"/>
        <v>0</v>
      </c>
      <c r="CM417" s="24">
        <f t="shared" si="167"/>
        <v>0</v>
      </c>
      <c r="CO417" s="24">
        <f t="shared" si="168"/>
        <v>0</v>
      </c>
      <c r="CQ417" s="24">
        <f t="shared" si="169"/>
        <v>0</v>
      </c>
      <c r="CS417" s="24">
        <f t="shared" si="170"/>
        <v>0</v>
      </c>
    </row>
    <row r="418" spans="9:97">
      <c r="I418" s="24">
        <f t="shared" si="150"/>
        <v>0</v>
      </c>
      <c r="J418" s="24">
        <f t="shared" si="148"/>
        <v>0</v>
      </c>
      <c r="M418" s="24"/>
      <c r="N418" s="24"/>
      <c r="O418" s="24"/>
      <c r="P418" s="24"/>
      <c r="Q418" s="24"/>
      <c r="R418" s="24"/>
      <c r="S418" s="24">
        <f t="shared" si="151"/>
        <v>0</v>
      </c>
      <c r="T418" s="24">
        <f t="shared" si="149"/>
        <v>0</v>
      </c>
      <c r="W418" s="24"/>
      <c r="X418" s="24"/>
      <c r="Y418" s="24"/>
      <c r="Z418" s="24"/>
      <c r="AA418" s="24"/>
      <c r="AB418" s="24"/>
      <c r="AC418" s="24">
        <f t="shared" si="152"/>
        <v>0</v>
      </c>
      <c r="AD418" s="24">
        <f t="shared" si="153"/>
        <v>0</v>
      </c>
      <c r="AG418" s="24"/>
      <c r="AH418" s="24"/>
      <c r="AI418" s="24"/>
      <c r="AJ418" s="24"/>
      <c r="AK418" s="24"/>
      <c r="AL418" s="24"/>
      <c r="AM418" s="24">
        <f t="shared" si="154"/>
        <v>0</v>
      </c>
      <c r="AN418" s="24">
        <f t="shared" si="171"/>
        <v>0</v>
      </c>
      <c r="AQ418" s="24"/>
      <c r="AR418" s="24"/>
      <c r="AS418" s="24"/>
      <c r="AT418" s="24"/>
      <c r="AU418" s="24"/>
      <c r="AV418" s="24"/>
      <c r="AW418" s="24">
        <f t="shared" si="155"/>
        <v>0</v>
      </c>
      <c r="AX418" s="24">
        <f t="shared" si="156"/>
        <v>0</v>
      </c>
      <c r="BA418" s="24"/>
      <c r="BB418" s="24"/>
      <c r="BC418" s="24"/>
      <c r="BD418" s="24"/>
      <c r="BE418" s="24"/>
      <c r="BF418" s="24"/>
      <c r="BG418" s="24">
        <f t="shared" si="157"/>
        <v>0</v>
      </c>
      <c r="BH418" s="24">
        <f t="shared" si="158"/>
        <v>0</v>
      </c>
      <c r="BK418" s="24"/>
      <c r="BL418" s="24"/>
      <c r="BM418" s="24"/>
      <c r="BN418" s="24"/>
      <c r="BO418" s="24"/>
      <c r="BP418" s="24"/>
      <c r="BQ418" s="24">
        <f t="shared" si="159"/>
        <v>0</v>
      </c>
      <c r="BR418" s="24">
        <f t="shared" si="160"/>
        <v>0</v>
      </c>
      <c r="BU418" s="24"/>
      <c r="BV418" s="24"/>
      <c r="BW418" s="24"/>
      <c r="BX418" s="24"/>
      <c r="BY418" s="24"/>
      <c r="BZ418" s="24"/>
      <c r="CA418" s="24">
        <f t="shared" si="161"/>
        <v>0</v>
      </c>
      <c r="CB418" s="24">
        <f t="shared" si="162"/>
        <v>0</v>
      </c>
      <c r="CC418" s="24"/>
      <c r="CE418" s="24">
        <f t="shared" si="163"/>
        <v>0</v>
      </c>
      <c r="CG418" s="24">
        <f t="shared" si="164"/>
        <v>0</v>
      </c>
      <c r="CI418" s="24">
        <f t="shared" si="165"/>
        <v>0</v>
      </c>
      <c r="CK418" s="24">
        <f t="shared" si="166"/>
        <v>0</v>
      </c>
      <c r="CM418" s="24">
        <f t="shared" si="167"/>
        <v>0</v>
      </c>
      <c r="CO418" s="24">
        <f t="shared" si="168"/>
        <v>0</v>
      </c>
      <c r="CQ418" s="24">
        <f t="shared" si="169"/>
        <v>0</v>
      </c>
      <c r="CS418" s="24">
        <f t="shared" si="170"/>
        <v>0</v>
      </c>
    </row>
    <row r="419" spans="9:97">
      <c r="I419" s="24">
        <f t="shared" si="150"/>
        <v>0</v>
      </c>
      <c r="J419" s="24">
        <f t="shared" si="148"/>
        <v>0</v>
      </c>
      <c r="M419" s="24"/>
      <c r="N419" s="24"/>
      <c r="O419" s="24"/>
      <c r="P419" s="24"/>
      <c r="Q419" s="24"/>
      <c r="R419" s="24"/>
      <c r="S419" s="24">
        <f t="shared" si="151"/>
        <v>0</v>
      </c>
      <c r="T419" s="24">
        <f t="shared" si="149"/>
        <v>0</v>
      </c>
      <c r="W419" s="24"/>
      <c r="X419" s="24"/>
      <c r="Y419" s="24"/>
      <c r="Z419" s="24"/>
      <c r="AA419" s="24"/>
      <c r="AB419" s="24"/>
      <c r="AC419" s="24">
        <f t="shared" si="152"/>
        <v>0</v>
      </c>
      <c r="AD419" s="24">
        <f t="shared" si="153"/>
        <v>0</v>
      </c>
      <c r="AG419" s="24"/>
      <c r="AH419" s="24"/>
      <c r="AI419" s="24"/>
      <c r="AJ419" s="24"/>
      <c r="AK419" s="24"/>
      <c r="AL419" s="24"/>
      <c r="AM419" s="24">
        <f t="shared" si="154"/>
        <v>0</v>
      </c>
      <c r="AN419" s="24">
        <f t="shared" si="171"/>
        <v>0</v>
      </c>
      <c r="AQ419" s="24"/>
      <c r="AR419" s="24"/>
      <c r="AS419" s="24"/>
      <c r="AT419" s="24"/>
      <c r="AU419" s="24"/>
      <c r="AV419" s="24"/>
      <c r="AW419" s="24">
        <f t="shared" si="155"/>
        <v>0</v>
      </c>
      <c r="AX419" s="24">
        <f t="shared" si="156"/>
        <v>0</v>
      </c>
      <c r="BA419" s="24"/>
      <c r="BB419" s="24"/>
      <c r="BC419" s="24"/>
      <c r="BD419" s="24"/>
      <c r="BE419" s="24"/>
      <c r="BF419" s="24"/>
      <c r="BG419" s="24">
        <f t="shared" si="157"/>
        <v>0</v>
      </c>
      <c r="BH419" s="24">
        <f t="shared" si="158"/>
        <v>0</v>
      </c>
      <c r="BK419" s="24"/>
      <c r="BL419" s="24"/>
      <c r="BM419" s="24"/>
      <c r="BN419" s="24"/>
      <c r="BO419" s="24"/>
      <c r="BP419" s="24"/>
      <c r="BQ419" s="24">
        <f t="shared" si="159"/>
        <v>0</v>
      </c>
      <c r="BR419" s="24">
        <f t="shared" si="160"/>
        <v>0</v>
      </c>
      <c r="BU419" s="24"/>
      <c r="BV419" s="24"/>
      <c r="BW419" s="24"/>
      <c r="BX419" s="24"/>
      <c r="BY419" s="24"/>
      <c r="BZ419" s="24"/>
      <c r="CA419" s="24">
        <f t="shared" si="161"/>
        <v>0</v>
      </c>
      <c r="CB419" s="24">
        <f t="shared" si="162"/>
        <v>0</v>
      </c>
      <c r="CC419" s="24"/>
      <c r="CE419" s="24">
        <f t="shared" si="163"/>
        <v>0</v>
      </c>
      <c r="CG419" s="24">
        <f t="shared" si="164"/>
        <v>0</v>
      </c>
      <c r="CI419" s="24">
        <f t="shared" si="165"/>
        <v>0</v>
      </c>
      <c r="CK419" s="24">
        <f t="shared" si="166"/>
        <v>0</v>
      </c>
      <c r="CM419" s="24">
        <f t="shared" si="167"/>
        <v>0</v>
      </c>
      <c r="CO419" s="24">
        <f t="shared" si="168"/>
        <v>0</v>
      </c>
      <c r="CQ419" s="24">
        <f t="shared" si="169"/>
        <v>0</v>
      </c>
      <c r="CS419" s="24">
        <f t="shared" si="170"/>
        <v>0</v>
      </c>
    </row>
    <row r="420" spans="9:97">
      <c r="I420" s="24">
        <f t="shared" si="150"/>
        <v>0</v>
      </c>
      <c r="J420" s="24">
        <f t="shared" si="148"/>
        <v>0</v>
      </c>
      <c r="M420" s="24"/>
      <c r="N420" s="24"/>
      <c r="O420" s="24"/>
      <c r="P420" s="24"/>
      <c r="Q420" s="24"/>
      <c r="R420" s="24"/>
      <c r="S420" s="24">
        <f t="shared" si="151"/>
        <v>0</v>
      </c>
      <c r="T420" s="24">
        <f t="shared" si="149"/>
        <v>0</v>
      </c>
      <c r="W420" s="24"/>
      <c r="X420" s="24"/>
      <c r="Y420" s="24"/>
      <c r="Z420" s="24"/>
      <c r="AA420" s="24"/>
      <c r="AB420" s="24"/>
      <c r="AC420" s="24">
        <f t="shared" si="152"/>
        <v>0</v>
      </c>
      <c r="AD420" s="24">
        <f t="shared" si="153"/>
        <v>0</v>
      </c>
      <c r="AG420" s="24"/>
      <c r="AH420" s="24"/>
      <c r="AI420" s="24"/>
      <c r="AJ420" s="24"/>
      <c r="AK420" s="24"/>
      <c r="AL420" s="24"/>
      <c r="AM420" s="24">
        <f t="shared" si="154"/>
        <v>0</v>
      </c>
      <c r="AN420" s="24">
        <f t="shared" si="171"/>
        <v>0</v>
      </c>
      <c r="AQ420" s="24"/>
      <c r="AR420" s="24"/>
      <c r="AS420" s="24"/>
      <c r="AT420" s="24"/>
      <c r="AU420" s="24"/>
      <c r="AV420" s="24"/>
      <c r="AW420" s="24">
        <f t="shared" si="155"/>
        <v>0</v>
      </c>
      <c r="AX420" s="24">
        <f t="shared" si="156"/>
        <v>0</v>
      </c>
      <c r="BA420" s="24"/>
      <c r="BB420" s="24"/>
      <c r="BC420" s="24"/>
      <c r="BD420" s="24"/>
      <c r="BE420" s="24"/>
      <c r="BF420" s="24"/>
      <c r="BG420" s="24">
        <f t="shared" si="157"/>
        <v>0</v>
      </c>
      <c r="BH420" s="24">
        <f t="shared" si="158"/>
        <v>0</v>
      </c>
      <c r="BK420" s="24"/>
      <c r="BL420" s="24"/>
      <c r="BM420" s="24"/>
      <c r="BN420" s="24"/>
      <c r="BO420" s="24"/>
      <c r="BP420" s="24"/>
      <c r="BQ420" s="24">
        <f t="shared" si="159"/>
        <v>0</v>
      </c>
      <c r="BR420" s="24">
        <f t="shared" si="160"/>
        <v>0</v>
      </c>
      <c r="BU420" s="24"/>
      <c r="BV420" s="24"/>
      <c r="BW420" s="24"/>
      <c r="BX420" s="24"/>
      <c r="BY420" s="24"/>
      <c r="BZ420" s="24"/>
      <c r="CA420" s="24">
        <f t="shared" si="161"/>
        <v>0</v>
      </c>
      <c r="CB420" s="24">
        <f t="shared" si="162"/>
        <v>0</v>
      </c>
      <c r="CC420" s="24"/>
      <c r="CE420" s="24">
        <f t="shared" si="163"/>
        <v>0</v>
      </c>
      <c r="CG420" s="24">
        <f t="shared" si="164"/>
        <v>0</v>
      </c>
      <c r="CI420" s="24">
        <f t="shared" si="165"/>
        <v>0</v>
      </c>
      <c r="CK420" s="24">
        <f t="shared" si="166"/>
        <v>0</v>
      </c>
      <c r="CM420" s="24">
        <f t="shared" si="167"/>
        <v>0</v>
      </c>
      <c r="CO420" s="24">
        <f t="shared" si="168"/>
        <v>0</v>
      </c>
      <c r="CQ420" s="24">
        <f t="shared" si="169"/>
        <v>0</v>
      </c>
      <c r="CS420" s="24">
        <f t="shared" si="170"/>
        <v>0</v>
      </c>
    </row>
    <row r="421" spans="9:97">
      <c r="I421" s="24">
        <f t="shared" si="150"/>
        <v>0</v>
      </c>
      <c r="J421" s="24">
        <f t="shared" si="148"/>
        <v>0</v>
      </c>
      <c r="M421" s="24"/>
      <c r="N421" s="24"/>
      <c r="O421" s="24"/>
      <c r="P421" s="24"/>
      <c r="Q421" s="24"/>
      <c r="R421" s="24"/>
      <c r="S421" s="24">
        <f t="shared" si="151"/>
        <v>0</v>
      </c>
      <c r="T421" s="24">
        <f t="shared" si="149"/>
        <v>0</v>
      </c>
      <c r="W421" s="24"/>
      <c r="X421" s="24"/>
      <c r="Y421" s="24"/>
      <c r="Z421" s="24"/>
      <c r="AA421" s="24"/>
      <c r="AB421" s="24"/>
      <c r="AC421" s="24">
        <f t="shared" si="152"/>
        <v>0</v>
      </c>
      <c r="AD421" s="24">
        <f t="shared" si="153"/>
        <v>0</v>
      </c>
      <c r="AG421" s="24"/>
      <c r="AH421" s="24"/>
      <c r="AI421" s="24"/>
      <c r="AJ421" s="24"/>
      <c r="AK421" s="24"/>
      <c r="AL421" s="24"/>
      <c r="AM421" s="24">
        <f t="shared" si="154"/>
        <v>0</v>
      </c>
      <c r="AN421" s="24">
        <f t="shared" si="171"/>
        <v>0</v>
      </c>
      <c r="AQ421" s="24"/>
      <c r="AR421" s="24"/>
      <c r="AS421" s="24"/>
      <c r="AT421" s="24"/>
      <c r="AU421" s="24"/>
      <c r="AV421" s="24"/>
      <c r="AW421" s="24">
        <f t="shared" si="155"/>
        <v>0</v>
      </c>
      <c r="AX421" s="24">
        <f t="shared" si="156"/>
        <v>0</v>
      </c>
      <c r="BA421" s="24"/>
      <c r="BB421" s="24"/>
      <c r="BC421" s="24"/>
      <c r="BD421" s="24"/>
      <c r="BE421" s="24"/>
      <c r="BF421" s="24"/>
      <c r="BG421" s="24">
        <f t="shared" si="157"/>
        <v>0</v>
      </c>
      <c r="BH421" s="24">
        <f t="shared" si="158"/>
        <v>0</v>
      </c>
      <c r="BK421" s="24"/>
      <c r="BL421" s="24"/>
      <c r="BM421" s="24"/>
      <c r="BN421" s="24"/>
      <c r="BO421" s="24"/>
      <c r="BP421" s="24"/>
      <c r="BQ421" s="24">
        <f t="shared" si="159"/>
        <v>0</v>
      </c>
      <c r="BR421" s="24">
        <f t="shared" si="160"/>
        <v>0</v>
      </c>
      <c r="BU421" s="24"/>
      <c r="BV421" s="24"/>
      <c r="BW421" s="24"/>
      <c r="BX421" s="24"/>
      <c r="BY421" s="24"/>
      <c r="BZ421" s="24"/>
      <c r="CA421" s="24">
        <f t="shared" si="161"/>
        <v>0</v>
      </c>
      <c r="CB421" s="24">
        <f t="shared" si="162"/>
        <v>0</v>
      </c>
      <c r="CC421" s="24"/>
      <c r="CE421" s="24">
        <f t="shared" si="163"/>
        <v>0</v>
      </c>
      <c r="CG421" s="24">
        <f t="shared" si="164"/>
        <v>0</v>
      </c>
      <c r="CI421" s="24">
        <f t="shared" si="165"/>
        <v>0</v>
      </c>
      <c r="CK421" s="24">
        <f t="shared" si="166"/>
        <v>0</v>
      </c>
      <c r="CM421" s="24">
        <f t="shared" si="167"/>
        <v>0</v>
      </c>
      <c r="CO421" s="24">
        <f t="shared" si="168"/>
        <v>0</v>
      </c>
      <c r="CQ421" s="24">
        <f t="shared" si="169"/>
        <v>0</v>
      </c>
      <c r="CS421" s="24">
        <f t="shared" si="170"/>
        <v>0</v>
      </c>
    </row>
    <row r="422" spans="9:97">
      <c r="I422" s="24">
        <f t="shared" si="150"/>
        <v>0</v>
      </c>
      <c r="J422" s="24">
        <f t="shared" si="148"/>
        <v>0</v>
      </c>
      <c r="M422" s="24"/>
      <c r="N422" s="24"/>
      <c r="O422" s="24"/>
      <c r="P422" s="24"/>
      <c r="Q422" s="24"/>
      <c r="R422" s="24"/>
      <c r="S422" s="24">
        <f t="shared" si="151"/>
        <v>0</v>
      </c>
      <c r="T422" s="24">
        <f t="shared" si="149"/>
        <v>0</v>
      </c>
      <c r="W422" s="24"/>
      <c r="X422" s="24"/>
      <c r="Y422" s="24"/>
      <c r="Z422" s="24"/>
      <c r="AA422" s="24"/>
      <c r="AB422" s="24"/>
      <c r="AC422" s="24">
        <f t="shared" si="152"/>
        <v>0</v>
      </c>
      <c r="AD422" s="24">
        <f t="shared" si="153"/>
        <v>0</v>
      </c>
      <c r="AG422" s="24"/>
      <c r="AH422" s="24"/>
      <c r="AI422" s="24"/>
      <c r="AJ422" s="24"/>
      <c r="AK422" s="24"/>
      <c r="AL422" s="24"/>
      <c r="AM422" s="24">
        <f t="shared" si="154"/>
        <v>0</v>
      </c>
      <c r="AN422" s="24">
        <f t="shared" si="171"/>
        <v>0</v>
      </c>
      <c r="AQ422" s="24"/>
      <c r="AR422" s="24"/>
      <c r="AS422" s="24"/>
      <c r="AT422" s="24"/>
      <c r="AU422" s="24"/>
      <c r="AV422" s="24"/>
      <c r="AW422" s="24">
        <f t="shared" si="155"/>
        <v>0</v>
      </c>
      <c r="AX422" s="24">
        <f t="shared" si="156"/>
        <v>0</v>
      </c>
      <c r="BA422" s="24"/>
      <c r="BB422" s="24"/>
      <c r="BC422" s="24"/>
      <c r="BD422" s="24"/>
      <c r="BE422" s="24"/>
      <c r="BF422" s="24"/>
      <c r="BG422" s="24">
        <f t="shared" si="157"/>
        <v>0</v>
      </c>
      <c r="BH422" s="24">
        <f t="shared" si="158"/>
        <v>0</v>
      </c>
      <c r="BK422" s="24"/>
      <c r="BL422" s="24"/>
      <c r="BM422" s="24"/>
      <c r="BN422" s="24"/>
      <c r="BO422" s="24"/>
      <c r="BP422" s="24"/>
      <c r="BQ422" s="24">
        <f t="shared" si="159"/>
        <v>0</v>
      </c>
      <c r="BR422" s="24">
        <f t="shared" si="160"/>
        <v>0</v>
      </c>
      <c r="BU422" s="24"/>
      <c r="BV422" s="24"/>
      <c r="BW422" s="24"/>
      <c r="BX422" s="24"/>
      <c r="BY422" s="24"/>
      <c r="BZ422" s="24"/>
      <c r="CA422" s="24">
        <f t="shared" si="161"/>
        <v>0</v>
      </c>
      <c r="CB422" s="24">
        <f t="shared" si="162"/>
        <v>0</v>
      </c>
      <c r="CC422" s="24"/>
      <c r="CE422" s="24">
        <f t="shared" si="163"/>
        <v>0</v>
      </c>
      <c r="CG422" s="24">
        <f t="shared" si="164"/>
        <v>0</v>
      </c>
      <c r="CI422" s="24">
        <f t="shared" si="165"/>
        <v>0</v>
      </c>
      <c r="CK422" s="24">
        <f t="shared" si="166"/>
        <v>0</v>
      </c>
      <c r="CM422" s="24">
        <f t="shared" si="167"/>
        <v>0</v>
      </c>
      <c r="CO422" s="24">
        <f t="shared" si="168"/>
        <v>0</v>
      </c>
      <c r="CQ422" s="24">
        <f t="shared" si="169"/>
        <v>0</v>
      </c>
      <c r="CS422" s="24">
        <f t="shared" si="170"/>
        <v>0</v>
      </c>
    </row>
    <row r="423" spans="9:97">
      <c r="I423" s="24">
        <f t="shared" si="150"/>
        <v>0</v>
      </c>
      <c r="J423" s="24">
        <f t="shared" ref="J423:J486" si="172">IF(F423&lt;C423-D423,C423-D423-F423,0)</f>
        <v>0</v>
      </c>
      <c r="M423" s="24"/>
      <c r="N423" s="24"/>
      <c r="O423" s="24"/>
      <c r="P423" s="24"/>
      <c r="Q423" s="24"/>
      <c r="R423" s="24"/>
      <c r="S423" s="24">
        <f t="shared" si="151"/>
        <v>0</v>
      </c>
      <c r="T423" s="24">
        <f t="shared" ref="T423:T486" si="173">IF(P423&lt;M423-N423,M423-N423-P423,0)</f>
        <v>0</v>
      </c>
      <c r="W423" s="24"/>
      <c r="X423" s="24"/>
      <c r="Y423" s="24"/>
      <c r="Z423" s="24"/>
      <c r="AA423" s="24"/>
      <c r="AB423" s="24"/>
      <c r="AC423" s="24">
        <f t="shared" si="152"/>
        <v>0</v>
      </c>
      <c r="AD423" s="24">
        <f t="shared" si="153"/>
        <v>0</v>
      </c>
      <c r="AG423" s="24"/>
      <c r="AH423" s="24"/>
      <c r="AI423" s="24"/>
      <c r="AJ423" s="24"/>
      <c r="AK423" s="24"/>
      <c r="AL423" s="24"/>
      <c r="AM423" s="24">
        <f t="shared" si="154"/>
        <v>0</v>
      </c>
      <c r="AN423" s="24">
        <f t="shared" si="171"/>
        <v>0</v>
      </c>
      <c r="AQ423" s="24"/>
      <c r="AR423" s="24"/>
      <c r="AS423" s="24"/>
      <c r="AT423" s="24"/>
      <c r="AU423" s="24"/>
      <c r="AV423" s="24"/>
      <c r="AW423" s="24">
        <f t="shared" si="155"/>
        <v>0</v>
      </c>
      <c r="AX423" s="24">
        <f t="shared" si="156"/>
        <v>0</v>
      </c>
      <c r="BA423" s="24"/>
      <c r="BB423" s="24"/>
      <c r="BC423" s="24"/>
      <c r="BD423" s="24"/>
      <c r="BE423" s="24"/>
      <c r="BF423" s="24"/>
      <c r="BG423" s="24">
        <f t="shared" si="157"/>
        <v>0</v>
      </c>
      <c r="BH423" s="24">
        <f t="shared" si="158"/>
        <v>0</v>
      </c>
      <c r="BK423" s="24"/>
      <c r="BL423" s="24"/>
      <c r="BM423" s="24"/>
      <c r="BN423" s="24"/>
      <c r="BO423" s="24"/>
      <c r="BP423" s="24"/>
      <c r="BQ423" s="24">
        <f t="shared" si="159"/>
        <v>0</v>
      </c>
      <c r="BR423" s="24">
        <f t="shared" si="160"/>
        <v>0</v>
      </c>
      <c r="BU423" s="24"/>
      <c r="BV423" s="24"/>
      <c r="BW423" s="24"/>
      <c r="BX423" s="24"/>
      <c r="BY423" s="24"/>
      <c r="BZ423" s="24"/>
      <c r="CA423" s="24">
        <f t="shared" si="161"/>
        <v>0</v>
      </c>
      <c r="CB423" s="24">
        <f t="shared" si="162"/>
        <v>0</v>
      </c>
      <c r="CC423" s="24"/>
      <c r="CE423" s="24">
        <f t="shared" si="163"/>
        <v>0</v>
      </c>
      <c r="CG423" s="24">
        <f t="shared" si="164"/>
        <v>0</v>
      </c>
      <c r="CI423" s="24">
        <f t="shared" si="165"/>
        <v>0</v>
      </c>
      <c r="CK423" s="24">
        <f t="shared" si="166"/>
        <v>0</v>
      </c>
      <c r="CM423" s="24">
        <f t="shared" si="167"/>
        <v>0</v>
      </c>
      <c r="CO423" s="24">
        <f t="shared" si="168"/>
        <v>0</v>
      </c>
      <c r="CQ423" s="24">
        <f t="shared" si="169"/>
        <v>0</v>
      </c>
      <c r="CS423" s="24">
        <f t="shared" si="170"/>
        <v>0</v>
      </c>
    </row>
    <row r="424" spans="9:97">
      <c r="I424" s="24">
        <f t="shared" si="150"/>
        <v>0</v>
      </c>
      <c r="J424" s="24">
        <f t="shared" si="172"/>
        <v>0</v>
      </c>
      <c r="M424" s="24"/>
      <c r="N424" s="24"/>
      <c r="O424" s="24"/>
      <c r="P424" s="24"/>
      <c r="Q424" s="24"/>
      <c r="R424" s="24"/>
      <c r="S424" s="24">
        <f t="shared" si="151"/>
        <v>0</v>
      </c>
      <c r="T424" s="24">
        <f t="shared" si="173"/>
        <v>0</v>
      </c>
      <c r="W424" s="24"/>
      <c r="X424" s="24"/>
      <c r="Y424" s="24"/>
      <c r="Z424" s="24"/>
      <c r="AA424" s="24"/>
      <c r="AB424" s="24"/>
      <c r="AC424" s="24">
        <f t="shared" si="152"/>
        <v>0</v>
      </c>
      <c r="AD424" s="24">
        <f t="shared" si="153"/>
        <v>0</v>
      </c>
      <c r="AG424" s="24"/>
      <c r="AH424" s="24"/>
      <c r="AI424" s="24"/>
      <c r="AJ424" s="24"/>
      <c r="AK424" s="24"/>
      <c r="AL424" s="24"/>
      <c r="AM424" s="24">
        <f t="shared" si="154"/>
        <v>0</v>
      </c>
      <c r="AN424" s="24">
        <f t="shared" si="171"/>
        <v>0</v>
      </c>
      <c r="AQ424" s="24"/>
      <c r="AR424" s="24"/>
      <c r="AS424" s="24"/>
      <c r="AT424" s="24"/>
      <c r="AU424" s="24"/>
      <c r="AV424" s="24"/>
      <c r="AW424" s="24">
        <f t="shared" si="155"/>
        <v>0</v>
      </c>
      <c r="AX424" s="24">
        <f t="shared" si="156"/>
        <v>0</v>
      </c>
      <c r="BA424" s="24"/>
      <c r="BB424" s="24"/>
      <c r="BC424" s="24"/>
      <c r="BD424" s="24"/>
      <c r="BE424" s="24"/>
      <c r="BF424" s="24"/>
      <c r="BG424" s="24">
        <f t="shared" si="157"/>
        <v>0</v>
      </c>
      <c r="BH424" s="24">
        <f t="shared" si="158"/>
        <v>0</v>
      </c>
      <c r="BK424" s="24"/>
      <c r="BL424" s="24"/>
      <c r="BM424" s="24"/>
      <c r="BN424" s="24"/>
      <c r="BO424" s="24"/>
      <c r="BP424" s="24"/>
      <c r="BQ424" s="24">
        <f t="shared" si="159"/>
        <v>0</v>
      </c>
      <c r="BR424" s="24">
        <f t="shared" si="160"/>
        <v>0</v>
      </c>
      <c r="BU424" s="24"/>
      <c r="BV424" s="24"/>
      <c r="BW424" s="24"/>
      <c r="BX424" s="24"/>
      <c r="BY424" s="24"/>
      <c r="BZ424" s="24"/>
      <c r="CA424" s="24">
        <f t="shared" si="161"/>
        <v>0</v>
      </c>
      <c r="CB424" s="24">
        <f t="shared" si="162"/>
        <v>0</v>
      </c>
      <c r="CC424" s="24"/>
      <c r="CE424" s="24">
        <f t="shared" si="163"/>
        <v>0</v>
      </c>
      <c r="CG424" s="24">
        <f t="shared" si="164"/>
        <v>0</v>
      </c>
      <c r="CI424" s="24">
        <f t="shared" si="165"/>
        <v>0</v>
      </c>
      <c r="CK424" s="24">
        <f t="shared" si="166"/>
        <v>0</v>
      </c>
      <c r="CM424" s="24">
        <f t="shared" si="167"/>
        <v>0</v>
      </c>
      <c r="CO424" s="24">
        <f t="shared" si="168"/>
        <v>0</v>
      </c>
      <c r="CQ424" s="24">
        <f t="shared" si="169"/>
        <v>0</v>
      </c>
      <c r="CS424" s="24">
        <f t="shared" si="170"/>
        <v>0</v>
      </c>
    </row>
    <row r="425" spans="9:97">
      <c r="I425" s="24">
        <f t="shared" si="150"/>
        <v>0</v>
      </c>
      <c r="J425" s="24">
        <f t="shared" si="172"/>
        <v>0</v>
      </c>
      <c r="M425" s="24"/>
      <c r="N425" s="24"/>
      <c r="O425" s="24"/>
      <c r="P425" s="24"/>
      <c r="Q425" s="24"/>
      <c r="R425" s="24"/>
      <c r="S425" s="24">
        <f t="shared" si="151"/>
        <v>0</v>
      </c>
      <c r="T425" s="24">
        <f t="shared" si="173"/>
        <v>0</v>
      </c>
      <c r="W425" s="24"/>
      <c r="X425" s="24"/>
      <c r="Y425" s="24"/>
      <c r="Z425" s="24"/>
      <c r="AA425" s="24"/>
      <c r="AB425" s="24"/>
      <c r="AC425" s="24">
        <f t="shared" si="152"/>
        <v>0</v>
      </c>
      <c r="AD425" s="24">
        <f t="shared" si="153"/>
        <v>0</v>
      </c>
      <c r="AG425" s="24"/>
      <c r="AH425" s="24"/>
      <c r="AI425" s="24"/>
      <c r="AJ425" s="24"/>
      <c r="AK425" s="24"/>
      <c r="AL425" s="24"/>
      <c r="AM425" s="24">
        <f t="shared" si="154"/>
        <v>0</v>
      </c>
      <c r="AN425" s="24">
        <f t="shared" si="171"/>
        <v>0</v>
      </c>
      <c r="AQ425" s="24"/>
      <c r="AR425" s="24"/>
      <c r="AS425" s="24"/>
      <c r="AT425" s="24"/>
      <c r="AU425" s="24"/>
      <c r="AV425" s="24"/>
      <c r="AW425" s="24">
        <f t="shared" si="155"/>
        <v>0</v>
      </c>
      <c r="AX425" s="24">
        <f t="shared" si="156"/>
        <v>0</v>
      </c>
      <c r="BA425" s="24"/>
      <c r="BB425" s="24"/>
      <c r="BC425" s="24"/>
      <c r="BD425" s="24"/>
      <c r="BE425" s="24"/>
      <c r="BF425" s="24"/>
      <c r="BG425" s="24">
        <f t="shared" si="157"/>
        <v>0</v>
      </c>
      <c r="BH425" s="24">
        <f t="shared" si="158"/>
        <v>0</v>
      </c>
      <c r="BK425" s="24"/>
      <c r="BL425" s="24"/>
      <c r="BM425" s="24"/>
      <c r="BN425" s="24"/>
      <c r="BO425" s="24"/>
      <c r="BP425" s="24"/>
      <c r="BQ425" s="24">
        <f t="shared" si="159"/>
        <v>0</v>
      </c>
      <c r="BR425" s="24">
        <f t="shared" si="160"/>
        <v>0</v>
      </c>
      <c r="BU425" s="24"/>
      <c r="BV425" s="24"/>
      <c r="BW425" s="24"/>
      <c r="BX425" s="24"/>
      <c r="BY425" s="24"/>
      <c r="BZ425" s="24"/>
      <c r="CA425" s="24">
        <f t="shared" si="161"/>
        <v>0</v>
      </c>
      <c r="CB425" s="24">
        <f t="shared" si="162"/>
        <v>0</v>
      </c>
      <c r="CC425" s="24"/>
      <c r="CE425" s="24">
        <f t="shared" si="163"/>
        <v>0</v>
      </c>
      <c r="CG425" s="24">
        <f t="shared" si="164"/>
        <v>0</v>
      </c>
      <c r="CI425" s="24">
        <f t="shared" si="165"/>
        <v>0</v>
      </c>
      <c r="CK425" s="24">
        <f t="shared" si="166"/>
        <v>0</v>
      </c>
      <c r="CM425" s="24">
        <f t="shared" si="167"/>
        <v>0</v>
      </c>
      <c r="CO425" s="24">
        <f t="shared" si="168"/>
        <v>0</v>
      </c>
      <c r="CQ425" s="24">
        <f t="shared" si="169"/>
        <v>0</v>
      </c>
      <c r="CS425" s="24">
        <f t="shared" si="170"/>
        <v>0</v>
      </c>
    </row>
    <row r="426" spans="9:97">
      <c r="I426" s="24">
        <f t="shared" si="150"/>
        <v>0</v>
      </c>
      <c r="J426" s="24">
        <f t="shared" si="172"/>
        <v>0</v>
      </c>
      <c r="M426" s="24"/>
      <c r="N426" s="24"/>
      <c r="O426" s="24"/>
      <c r="P426" s="24"/>
      <c r="Q426" s="24"/>
      <c r="R426" s="24"/>
      <c r="S426" s="24">
        <f t="shared" si="151"/>
        <v>0</v>
      </c>
      <c r="T426" s="24">
        <f t="shared" si="173"/>
        <v>0</v>
      </c>
      <c r="W426" s="24"/>
      <c r="X426" s="24"/>
      <c r="Y426" s="24"/>
      <c r="Z426" s="24"/>
      <c r="AA426" s="24"/>
      <c r="AB426" s="24"/>
      <c r="AC426" s="24">
        <f t="shared" si="152"/>
        <v>0</v>
      </c>
      <c r="AD426" s="24">
        <f t="shared" si="153"/>
        <v>0</v>
      </c>
      <c r="AG426" s="24"/>
      <c r="AH426" s="24"/>
      <c r="AI426" s="24"/>
      <c r="AJ426" s="24"/>
      <c r="AK426" s="24"/>
      <c r="AL426" s="24"/>
      <c r="AM426" s="24">
        <f t="shared" si="154"/>
        <v>0</v>
      </c>
      <c r="AN426" s="24">
        <f t="shared" si="171"/>
        <v>0</v>
      </c>
      <c r="AQ426" s="24"/>
      <c r="AR426" s="24"/>
      <c r="AS426" s="24"/>
      <c r="AT426" s="24"/>
      <c r="AU426" s="24"/>
      <c r="AV426" s="24"/>
      <c r="AW426" s="24">
        <f t="shared" si="155"/>
        <v>0</v>
      </c>
      <c r="AX426" s="24">
        <f t="shared" si="156"/>
        <v>0</v>
      </c>
      <c r="BA426" s="24"/>
      <c r="BB426" s="24"/>
      <c r="BC426" s="24"/>
      <c r="BD426" s="24"/>
      <c r="BE426" s="24"/>
      <c r="BF426" s="24"/>
      <c r="BG426" s="24">
        <f t="shared" si="157"/>
        <v>0</v>
      </c>
      <c r="BH426" s="24">
        <f t="shared" si="158"/>
        <v>0</v>
      </c>
      <c r="BK426" s="24"/>
      <c r="BL426" s="24"/>
      <c r="BM426" s="24"/>
      <c r="BN426" s="24"/>
      <c r="BO426" s="24"/>
      <c r="BP426" s="24"/>
      <c r="BQ426" s="24">
        <f t="shared" si="159"/>
        <v>0</v>
      </c>
      <c r="BR426" s="24">
        <f t="shared" si="160"/>
        <v>0</v>
      </c>
      <c r="BU426" s="24"/>
      <c r="BV426" s="24"/>
      <c r="BW426" s="24"/>
      <c r="BX426" s="24"/>
      <c r="BY426" s="24"/>
      <c r="BZ426" s="24"/>
      <c r="CA426" s="24">
        <f t="shared" si="161"/>
        <v>0</v>
      </c>
      <c r="CB426" s="24">
        <f t="shared" si="162"/>
        <v>0</v>
      </c>
      <c r="CC426" s="24"/>
      <c r="CE426" s="24">
        <f t="shared" si="163"/>
        <v>0</v>
      </c>
      <c r="CG426" s="24">
        <f t="shared" si="164"/>
        <v>0</v>
      </c>
      <c r="CI426" s="24">
        <f t="shared" si="165"/>
        <v>0</v>
      </c>
      <c r="CK426" s="24">
        <f t="shared" si="166"/>
        <v>0</v>
      </c>
      <c r="CM426" s="24">
        <f t="shared" si="167"/>
        <v>0</v>
      </c>
      <c r="CO426" s="24">
        <f t="shared" si="168"/>
        <v>0</v>
      </c>
      <c r="CQ426" s="24">
        <f t="shared" si="169"/>
        <v>0</v>
      </c>
      <c r="CS426" s="24">
        <f t="shared" si="170"/>
        <v>0</v>
      </c>
    </row>
    <row r="427" spans="9:97">
      <c r="I427" s="24">
        <f t="shared" si="150"/>
        <v>0</v>
      </c>
      <c r="J427" s="24">
        <f t="shared" si="172"/>
        <v>0</v>
      </c>
      <c r="M427" s="24"/>
      <c r="N427" s="24"/>
      <c r="O427" s="24"/>
      <c r="P427" s="24"/>
      <c r="Q427" s="24"/>
      <c r="R427" s="24"/>
      <c r="S427" s="24">
        <f t="shared" si="151"/>
        <v>0</v>
      </c>
      <c r="T427" s="24">
        <f t="shared" si="173"/>
        <v>0</v>
      </c>
      <c r="W427" s="24"/>
      <c r="X427" s="24"/>
      <c r="Y427" s="24"/>
      <c r="Z427" s="24"/>
      <c r="AA427" s="24"/>
      <c r="AB427" s="24"/>
      <c r="AC427" s="24">
        <f t="shared" si="152"/>
        <v>0</v>
      </c>
      <c r="AD427" s="24">
        <f t="shared" si="153"/>
        <v>0</v>
      </c>
      <c r="AG427" s="24"/>
      <c r="AH427" s="24"/>
      <c r="AI427" s="24"/>
      <c r="AJ427" s="24"/>
      <c r="AK427" s="24"/>
      <c r="AL427" s="24"/>
      <c r="AM427" s="24">
        <f t="shared" si="154"/>
        <v>0</v>
      </c>
      <c r="AN427" s="24">
        <f t="shared" si="171"/>
        <v>0</v>
      </c>
      <c r="AQ427" s="24"/>
      <c r="AR427" s="24"/>
      <c r="AS427" s="24"/>
      <c r="AT427" s="24"/>
      <c r="AU427" s="24"/>
      <c r="AV427" s="24"/>
      <c r="AW427" s="24">
        <f t="shared" si="155"/>
        <v>0</v>
      </c>
      <c r="AX427" s="24">
        <f t="shared" si="156"/>
        <v>0</v>
      </c>
      <c r="BA427" s="24"/>
      <c r="BB427" s="24"/>
      <c r="BC427" s="24"/>
      <c r="BD427" s="24"/>
      <c r="BE427" s="24"/>
      <c r="BF427" s="24"/>
      <c r="BG427" s="24">
        <f t="shared" si="157"/>
        <v>0</v>
      </c>
      <c r="BH427" s="24">
        <f t="shared" si="158"/>
        <v>0</v>
      </c>
      <c r="BK427" s="24"/>
      <c r="BL427" s="24"/>
      <c r="BM427" s="24"/>
      <c r="BN427" s="24"/>
      <c r="BO427" s="24"/>
      <c r="BP427" s="24"/>
      <c r="BQ427" s="24">
        <f t="shared" si="159"/>
        <v>0</v>
      </c>
      <c r="BR427" s="24">
        <f t="shared" si="160"/>
        <v>0</v>
      </c>
      <c r="BU427" s="24"/>
      <c r="BV427" s="24"/>
      <c r="BW427" s="24"/>
      <c r="BX427" s="24"/>
      <c r="BY427" s="24"/>
      <c r="BZ427" s="24"/>
      <c r="CA427" s="24">
        <f t="shared" si="161"/>
        <v>0</v>
      </c>
      <c r="CB427" s="24">
        <f t="shared" si="162"/>
        <v>0</v>
      </c>
      <c r="CC427" s="24"/>
      <c r="CE427" s="24">
        <f t="shared" si="163"/>
        <v>0</v>
      </c>
      <c r="CG427" s="24">
        <f t="shared" si="164"/>
        <v>0</v>
      </c>
      <c r="CI427" s="24">
        <f t="shared" si="165"/>
        <v>0</v>
      </c>
      <c r="CK427" s="24">
        <f t="shared" si="166"/>
        <v>0</v>
      </c>
      <c r="CM427" s="24">
        <f t="shared" si="167"/>
        <v>0</v>
      </c>
      <c r="CO427" s="24">
        <f t="shared" si="168"/>
        <v>0</v>
      </c>
      <c r="CQ427" s="24">
        <f t="shared" si="169"/>
        <v>0</v>
      </c>
      <c r="CS427" s="24">
        <f t="shared" si="170"/>
        <v>0</v>
      </c>
    </row>
    <row r="428" spans="9:97">
      <c r="I428" s="24">
        <f t="shared" si="150"/>
        <v>0</v>
      </c>
      <c r="J428" s="24">
        <f t="shared" si="172"/>
        <v>0</v>
      </c>
      <c r="M428" s="24"/>
      <c r="N428" s="24"/>
      <c r="O428" s="24"/>
      <c r="P428" s="24"/>
      <c r="Q428" s="24"/>
      <c r="R428" s="24"/>
      <c r="S428" s="24">
        <f t="shared" si="151"/>
        <v>0</v>
      </c>
      <c r="T428" s="24">
        <f t="shared" si="173"/>
        <v>0</v>
      </c>
      <c r="W428" s="24"/>
      <c r="X428" s="24"/>
      <c r="Y428" s="24"/>
      <c r="Z428" s="24"/>
      <c r="AA428" s="24"/>
      <c r="AB428" s="24"/>
      <c r="AC428" s="24">
        <f t="shared" si="152"/>
        <v>0</v>
      </c>
      <c r="AD428" s="24">
        <f t="shared" si="153"/>
        <v>0</v>
      </c>
      <c r="AG428" s="24"/>
      <c r="AH428" s="24"/>
      <c r="AI428" s="24"/>
      <c r="AJ428" s="24"/>
      <c r="AK428" s="24"/>
      <c r="AL428" s="24"/>
      <c r="AM428" s="24">
        <f t="shared" si="154"/>
        <v>0</v>
      </c>
      <c r="AN428" s="24">
        <f t="shared" si="171"/>
        <v>0</v>
      </c>
      <c r="AQ428" s="24"/>
      <c r="AR428" s="24"/>
      <c r="AS428" s="24"/>
      <c r="AT428" s="24"/>
      <c r="AU428" s="24"/>
      <c r="AV428" s="24"/>
      <c r="AW428" s="24">
        <f t="shared" si="155"/>
        <v>0</v>
      </c>
      <c r="AX428" s="24">
        <f t="shared" si="156"/>
        <v>0</v>
      </c>
      <c r="BA428" s="24"/>
      <c r="BB428" s="24"/>
      <c r="BC428" s="24"/>
      <c r="BD428" s="24"/>
      <c r="BE428" s="24"/>
      <c r="BF428" s="24"/>
      <c r="BG428" s="24">
        <f t="shared" si="157"/>
        <v>0</v>
      </c>
      <c r="BH428" s="24">
        <f t="shared" si="158"/>
        <v>0</v>
      </c>
      <c r="BK428" s="24"/>
      <c r="BL428" s="24"/>
      <c r="BM428" s="24"/>
      <c r="BN428" s="24"/>
      <c r="BO428" s="24"/>
      <c r="BP428" s="24"/>
      <c r="BQ428" s="24">
        <f t="shared" si="159"/>
        <v>0</v>
      </c>
      <c r="BR428" s="24">
        <f t="shared" si="160"/>
        <v>0</v>
      </c>
      <c r="BU428" s="24"/>
      <c r="BV428" s="24"/>
      <c r="BW428" s="24"/>
      <c r="BX428" s="24"/>
      <c r="BY428" s="24"/>
      <c r="BZ428" s="24"/>
      <c r="CA428" s="24">
        <f t="shared" si="161"/>
        <v>0</v>
      </c>
      <c r="CB428" s="24">
        <f t="shared" si="162"/>
        <v>0</v>
      </c>
      <c r="CC428" s="24"/>
      <c r="CE428" s="24">
        <f t="shared" si="163"/>
        <v>0</v>
      </c>
      <c r="CG428" s="24">
        <f t="shared" si="164"/>
        <v>0</v>
      </c>
      <c r="CI428" s="24">
        <f t="shared" si="165"/>
        <v>0</v>
      </c>
      <c r="CK428" s="24">
        <f t="shared" si="166"/>
        <v>0</v>
      </c>
      <c r="CM428" s="24">
        <f t="shared" si="167"/>
        <v>0</v>
      </c>
      <c r="CO428" s="24">
        <f t="shared" si="168"/>
        <v>0</v>
      </c>
      <c r="CQ428" s="24">
        <f t="shared" si="169"/>
        <v>0</v>
      </c>
      <c r="CS428" s="24">
        <f t="shared" si="170"/>
        <v>0</v>
      </c>
    </row>
    <row r="429" spans="9:97">
      <c r="I429" s="24">
        <f t="shared" si="150"/>
        <v>0</v>
      </c>
      <c r="J429" s="24">
        <f t="shared" si="172"/>
        <v>0</v>
      </c>
      <c r="M429" s="24"/>
      <c r="N429" s="24"/>
      <c r="O429" s="24"/>
      <c r="P429" s="24"/>
      <c r="Q429" s="24"/>
      <c r="R429" s="24"/>
      <c r="S429" s="24">
        <f t="shared" si="151"/>
        <v>0</v>
      </c>
      <c r="T429" s="24">
        <f t="shared" si="173"/>
        <v>0</v>
      </c>
      <c r="W429" s="24"/>
      <c r="X429" s="24"/>
      <c r="Y429" s="24"/>
      <c r="Z429" s="24"/>
      <c r="AA429" s="24"/>
      <c r="AB429" s="24"/>
      <c r="AC429" s="24">
        <f t="shared" si="152"/>
        <v>0</v>
      </c>
      <c r="AD429" s="24">
        <f t="shared" si="153"/>
        <v>0</v>
      </c>
      <c r="AG429" s="24"/>
      <c r="AH429" s="24"/>
      <c r="AI429" s="24"/>
      <c r="AJ429" s="24"/>
      <c r="AK429" s="24"/>
      <c r="AL429" s="24"/>
      <c r="AM429" s="24">
        <f t="shared" si="154"/>
        <v>0</v>
      </c>
      <c r="AN429" s="24">
        <f t="shared" si="171"/>
        <v>0</v>
      </c>
      <c r="AQ429" s="24"/>
      <c r="AR429" s="24"/>
      <c r="AS429" s="24"/>
      <c r="AT429" s="24"/>
      <c r="AU429" s="24"/>
      <c r="AV429" s="24"/>
      <c r="AW429" s="24">
        <f t="shared" si="155"/>
        <v>0</v>
      </c>
      <c r="AX429" s="24">
        <f t="shared" si="156"/>
        <v>0</v>
      </c>
      <c r="BA429" s="24"/>
      <c r="BB429" s="24"/>
      <c r="BC429" s="24"/>
      <c r="BD429" s="24"/>
      <c r="BE429" s="24"/>
      <c r="BF429" s="24"/>
      <c r="BG429" s="24">
        <f t="shared" si="157"/>
        <v>0</v>
      </c>
      <c r="BH429" s="24">
        <f t="shared" si="158"/>
        <v>0</v>
      </c>
      <c r="BK429" s="24"/>
      <c r="BL429" s="24"/>
      <c r="BM429" s="24"/>
      <c r="BN429" s="24"/>
      <c r="BO429" s="24"/>
      <c r="BP429" s="24"/>
      <c r="BQ429" s="24">
        <f t="shared" si="159"/>
        <v>0</v>
      </c>
      <c r="BR429" s="24">
        <f t="shared" si="160"/>
        <v>0</v>
      </c>
      <c r="BU429" s="24"/>
      <c r="BV429" s="24"/>
      <c r="BW429" s="24"/>
      <c r="BX429" s="24"/>
      <c r="BY429" s="24"/>
      <c r="BZ429" s="24"/>
      <c r="CA429" s="24">
        <f t="shared" si="161"/>
        <v>0</v>
      </c>
      <c r="CB429" s="24">
        <f t="shared" si="162"/>
        <v>0</v>
      </c>
      <c r="CC429" s="24"/>
      <c r="CE429" s="24">
        <f t="shared" si="163"/>
        <v>0</v>
      </c>
      <c r="CG429" s="24">
        <f t="shared" si="164"/>
        <v>0</v>
      </c>
      <c r="CI429" s="24">
        <f t="shared" si="165"/>
        <v>0</v>
      </c>
      <c r="CK429" s="24">
        <f t="shared" si="166"/>
        <v>0</v>
      </c>
      <c r="CM429" s="24">
        <f t="shared" si="167"/>
        <v>0</v>
      </c>
      <c r="CO429" s="24">
        <f t="shared" si="168"/>
        <v>0</v>
      </c>
      <c r="CQ429" s="24">
        <f t="shared" si="169"/>
        <v>0</v>
      </c>
      <c r="CS429" s="24">
        <f t="shared" si="170"/>
        <v>0</v>
      </c>
    </row>
    <row r="430" spans="9:97">
      <c r="I430" s="24">
        <f t="shared" si="150"/>
        <v>0</v>
      </c>
      <c r="J430" s="24">
        <f t="shared" si="172"/>
        <v>0</v>
      </c>
      <c r="M430" s="24"/>
      <c r="N430" s="24"/>
      <c r="O430" s="24"/>
      <c r="P430" s="24"/>
      <c r="Q430" s="24"/>
      <c r="R430" s="24"/>
      <c r="S430" s="24">
        <f t="shared" si="151"/>
        <v>0</v>
      </c>
      <c r="T430" s="24">
        <f t="shared" si="173"/>
        <v>0</v>
      </c>
      <c r="W430" s="24"/>
      <c r="X430" s="24"/>
      <c r="Y430" s="24"/>
      <c r="Z430" s="24"/>
      <c r="AA430" s="24"/>
      <c r="AB430" s="24"/>
      <c r="AC430" s="24">
        <f t="shared" si="152"/>
        <v>0</v>
      </c>
      <c r="AD430" s="24">
        <f t="shared" si="153"/>
        <v>0</v>
      </c>
      <c r="AG430" s="24"/>
      <c r="AH430" s="24"/>
      <c r="AI430" s="24"/>
      <c r="AJ430" s="24"/>
      <c r="AK430" s="24"/>
      <c r="AL430" s="24"/>
      <c r="AM430" s="24">
        <f t="shared" si="154"/>
        <v>0</v>
      </c>
      <c r="AN430" s="24">
        <f t="shared" si="171"/>
        <v>0</v>
      </c>
      <c r="AQ430" s="24"/>
      <c r="AR430" s="24"/>
      <c r="AS430" s="24"/>
      <c r="AT430" s="24"/>
      <c r="AU430" s="24"/>
      <c r="AV430" s="24"/>
      <c r="AW430" s="24">
        <f t="shared" si="155"/>
        <v>0</v>
      </c>
      <c r="AX430" s="24">
        <f t="shared" si="156"/>
        <v>0</v>
      </c>
      <c r="BA430" s="24"/>
      <c r="BB430" s="24"/>
      <c r="BC430" s="24"/>
      <c r="BD430" s="24"/>
      <c r="BE430" s="24"/>
      <c r="BF430" s="24"/>
      <c r="BG430" s="24">
        <f t="shared" si="157"/>
        <v>0</v>
      </c>
      <c r="BH430" s="24">
        <f t="shared" si="158"/>
        <v>0</v>
      </c>
      <c r="BK430" s="24"/>
      <c r="BL430" s="24"/>
      <c r="BM430" s="24"/>
      <c r="BN430" s="24"/>
      <c r="BO430" s="24"/>
      <c r="BP430" s="24"/>
      <c r="BQ430" s="24">
        <f t="shared" si="159"/>
        <v>0</v>
      </c>
      <c r="BR430" s="24">
        <f t="shared" si="160"/>
        <v>0</v>
      </c>
      <c r="BU430" s="24"/>
      <c r="BV430" s="24"/>
      <c r="BW430" s="24"/>
      <c r="BX430" s="24"/>
      <c r="BY430" s="24"/>
      <c r="BZ430" s="24"/>
      <c r="CA430" s="24">
        <f t="shared" si="161"/>
        <v>0</v>
      </c>
      <c r="CB430" s="24">
        <f t="shared" si="162"/>
        <v>0</v>
      </c>
      <c r="CC430" s="24"/>
      <c r="CE430" s="24">
        <f t="shared" si="163"/>
        <v>0</v>
      </c>
      <c r="CG430" s="24">
        <f t="shared" si="164"/>
        <v>0</v>
      </c>
      <c r="CI430" s="24">
        <f t="shared" si="165"/>
        <v>0</v>
      </c>
      <c r="CK430" s="24">
        <f t="shared" si="166"/>
        <v>0</v>
      </c>
      <c r="CM430" s="24">
        <f t="shared" si="167"/>
        <v>0</v>
      </c>
      <c r="CO430" s="24">
        <f t="shared" si="168"/>
        <v>0</v>
      </c>
      <c r="CQ430" s="24">
        <f t="shared" si="169"/>
        <v>0</v>
      </c>
      <c r="CS430" s="24">
        <f t="shared" si="170"/>
        <v>0</v>
      </c>
    </row>
    <row r="431" spans="9:97">
      <c r="I431" s="24">
        <f t="shared" si="150"/>
        <v>0</v>
      </c>
      <c r="J431" s="24">
        <f t="shared" si="172"/>
        <v>0</v>
      </c>
      <c r="M431" s="24"/>
      <c r="N431" s="24"/>
      <c r="O431" s="24"/>
      <c r="P431" s="24"/>
      <c r="Q431" s="24"/>
      <c r="R431" s="24"/>
      <c r="S431" s="24">
        <f t="shared" si="151"/>
        <v>0</v>
      </c>
      <c r="T431" s="24">
        <f t="shared" si="173"/>
        <v>0</v>
      </c>
      <c r="W431" s="24"/>
      <c r="X431" s="24"/>
      <c r="Y431" s="24"/>
      <c r="Z431" s="24"/>
      <c r="AA431" s="24"/>
      <c r="AB431" s="24"/>
      <c r="AC431" s="24">
        <f t="shared" si="152"/>
        <v>0</v>
      </c>
      <c r="AD431" s="24">
        <f t="shared" si="153"/>
        <v>0</v>
      </c>
      <c r="AG431" s="24"/>
      <c r="AH431" s="24"/>
      <c r="AI431" s="24"/>
      <c r="AJ431" s="24"/>
      <c r="AK431" s="24"/>
      <c r="AL431" s="24"/>
      <c r="AM431" s="24">
        <f t="shared" si="154"/>
        <v>0</v>
      </c>
      <c r="AN431" s="24">
        <f t="shared" si="171"/>
        <v>0</v>
      </c>
      <c r="AQ431" s="24"/>
      <c r="AR431" s="24"/>
      <c r="AS431" s="24"/>
      <c r="AT431" s="24"/>
      <c r="AU431" s="24"/>
      <c r="AV431" s="24"/>
      <c r="AW431" s="24">
        <f t="shared" si="155"/>
        <v>0</v>
      </c>
      <c r="AX431" s="24">
        <f t="shared" si="156"/>
        <v>0</v>
      </c>
      <c r="BA431" s="24"/>
      <c r="BB431" s="24"/>
      <c r="BC431" s="24"/>
      <c r="BD431" s="24"/>
      <c r="BE431" s="24"/>
      <c r="BF431" s="24"/>
      <c r="BG431" s="24">
        <f t="shared" si="157"/>
        <v>0</v>
      </c>
      <c r="BH431" s="24">
        <f t="shared" si="158"/>
        <v>0</v>
      </c>
      <c r="BK431" s="24"/>
      <c r="BL431" s="24"/>
      <c r="BM431" s="24"/>
      <c r="BN431" s="24"/>
      <c r="BO431" s="24"/>
      <c r="BP431" s="24"/>
      <c r="BQ431" s="24">
        <f t="shared" si="159"/>
        <v>0</v>
      </c>
      <c r="BR431" s="24">
        <f t="shared" si="160"/>
        <v>0</v>
      </c>
      <c r="BU431" s="24"/>
      <c r="BV431" s="24"/>
      <c r="BW431" s="24"/>
      <c r="BX431" s="24"/>
      <c r="BY431" s="24"/>
      <c r="BZ431" s="24"/>
      <c r="CA431" s="24">
        <f t="shared" si="161"/>
        <v>0</v>
      </c>
      <c r="CB431" s="24">
        <f t="shared" si="162"/>
        <v>0</v>
      </c>
      <c r="CC431" s="24"/>
      <c r="CE431" s="24">
        <f t="shared" si="163"/>
        <v>0</v>
      </c>
      <c r="CG431" s="24">
        <f t="shared" si="164"/>
        <v>0</v>
      </c>
      <c r="CI431" s="24">
        <f t="shared" si="165"/>
        <v>0</v>
      </c>
      <c r="CK431" s="24">
        <f t="shared" si="166"/>
        <v>0</v>
      </c>
      <c r="CM431" s="24">
        <f t="shared" si="167"/>
        <v>0</v>
      </c>
      <c r="CO431" s="24">
        <f t="shared" si="168"/>
        <v>0</v>
      </c>
      <c r="CQ431" s="24">
        <f t="shared" si="169"/>
        <v>0</v>
      </c>
      <c r="CS431" s="24">
        <f t="shared" si="170"/>
        <v>0</v>
      </c>
    </row>
    <row r="432" spans="9:97">
      <c r="I432" s="24">
        <f t="shared" si="150"/>
        <v>0</v>
      </c>
      <c r="J432" s="24">
        <f t="shared" si="172"/>
        <v>0</v>
      </c>
      <c r="M432" s="24"/>
      <c r="N432" s="24"/>
      <c r="O432" s="24"/>
      <c r="P432" s="24"/>
      <c r="Q432" s="24"/>
      <c r="R432" s="24"/>
      <c r="S432" s="24">
        <f t="shared" si="151"/>
        <v>0</v>
      </c>
      <c r="T432" s="24">
        <f t="shared" si="173"/>
        <v>0</v>
      </c>
      <c r="W432" s="24"/>
      <c r="X432" s="24"/>
      <c r="Y432" s="24"/>
      <c r="Z432" s="24"/>
      <c r="AA432" s="24"/>
      <c r="AB432" s="24"/>
      <c r="AC432" s="24">
        <f t="shared" si="152"/>
        <v>0</v>
      </c>
      <c r="AD432" s="24">
        <f t="shared" si="153"/>
        <v>0</v>
      </c>
      <c r="AG432" s="24"/>
      <c r="AH432" s="24"/>
      <c r="AI432" s="24"/>
      <c r="AJ432" s="24"/>
      <c r="AK432" s="24"/>
      <c r="AL432" s="24"/>
      <c r="AM432" s="24">
        <f t="shared" si="154"/>
        <v>0</v>
      </c>
      <c r="AN432" s="24">
        <f t="shared" si="171"/>
        <v>0</v>
      </c>
      <c r="AQ432" s="24"/>
      <c r="AR432" s="24"/>
      <c r="AS432" s="24"/>
      <c r="AT432" s="24"/>
      <c r="AU432" s="24"/>
      <c r="AV432" s="24"/>
      <c r="AW432" s="24">
        <f t="shared" si="155"/>
        <v>0</v>
      </c>
      <c r="AX432" s="24">
        <f t="shared" si="156"/>
        <v>0</v>
      </c>
      <c r="BA432" s="24"/>
      <c r="BB432" s="24"/>
      <c r="BC432" s="24"/>
      <c r="BD432" s="24"/>
      <c r="BE432" s="24"/>
      <c r="BF432" s="24"/>
      <c r="BG432" s="24">
        <f t="shared" si="157"/>
        <v>0</v>
      </c>
      <c r="BH432" s="24">
        <f t="shared" si="158"/>
        <v>0</v>
      </c>
      <c r="BK432" s="24"/>
      <c r="BL432" s="24"/>
      <c r="BM432" s="24"/>
      <c r="BN432" s="24"/>
      <c r="BO432" s="24"/>
      <c r="BP432" s="24"/>
      <c r="BQ432" s="24">
        <f t="shared" si="159"/>
        <v>0</v>
      </c>
      <c r="BR432" s="24">
        <f t="shared" si="160"/>
        <v>0</v>
      </c>
      <c r="BU432" s="24"/>
      <c r="BV432" s="24"/>
      <c r="BW432" s="24"/>
      <c r="BX432" s="24"/>
      <c r="BY432" s="24"/>
      <c r="BZ432" s="24"/>
      <c r="CA432" s="24">
        <f t="shared" si="161"/>
        <v>0</v>
      </c>
      <c r="CB432" s="24">
        <f t="shared" si="162"/>
        <v>0</v>
      </c>
      <c r="CC432" s="24"/>
      <c r="CE432" s="24">
        <f t="shared" si="163"/>
        <v>0</v>
      </c>
      <c r="CG432" s="24">
        <f t="shared" si="164"/>
        <v>0</v>
      </c>
      <c r="CI432" s="24">
        <f t="shared" si="165"/>
        <v>0</v>
      </c>
      <c r="CK432" s="24">
        <f t="shared" si="166"/>
        <v>0</v>
      </c>
      <c r="CM432" s="24">
        <f t="shared" si="167"/>
        <v>0</v>
      </c>
      <c r="CO432" s="24">
        <f t="shared" si="168"/>
        <v>0</v>
      </c>
      <c r="CQ432" s="24">
        <f t="shared" si="169"/>
        <v>0</v>
      </c>
      <c r="CS432" s="24">
        <f t="shared" si="170"/>
        <v>0</v>
      </c>
    </row>
    <row r="433" spans="9:97">
      <c r="I433" s="24">
        <f t="shared" si="150"/>
        <v>0</v>
      </c>
      <c r="J433" s="24">
        <f t="shared" si="172"/>
        <v>0</v>
      </c>
      <c r="M433" s="24"/>
      <c r="N433" s="24"/>
      <c r="O433" s="24"/>
      <c r="P433" s="24"/>
      <c r="Q433" s="24"/>
      <c r="R433" s="24"/>
      <c r="S433" s="24">
        <f t="shared" si="151"/>
        <v>0</v>
      </c>
      <c r="T433" s="24">
        <f t="shared" si="173"/>
        <v>0</v>
      </c>
      <c r="W433" s="24"/>
      <c r="X433" s="24"/>
      <c r="Y433" s="24"/>
      <c r="Z433" s="24"/>
      <c r="AA433" s="24"/>
      <c r="AB433" s="24"/>
      <c r="AC433" s="24">
        <f t="shared" si="152"/>
        <v>0</v>
      </c>
      <c r="AD433" s="24">
        <f t="shared" si="153"/>
        <v>0</v>
      </c>
      <c r="AG433" s="24"/>
      <c r="AH433" s="24"/>
      <c r="AI433" s="24"/>
      <c r="AJ433" s="24"/>
      <c r="AK433" s="24"/>
      <c r="AL433" s="24"/>
      <c r="AM433" s="24">
        <f t="shared" si="154"/>
        <v>0</v>
      </c>
      <c r="AN433" s="24">
        <f t="shared" si="171"/>
        <v>0</v>
      </c>
      <c r="AQ433" s="24"/>
      <c r="AR433" s="24"/>
      <c r="AS433" s="24"/>
      <c r="AT433" s="24"/>
      <c r="AU433" s="24"/>
      <c r="AV433" s="24"/>
      <c r="AW433" s="24">
        <f t="shared" si="155"/>
        <v>0</v>
      </c>
      <c r="AX433" s="24">
        <f t="shared" si="156"/>
        <v>0</v>
      </c>
      <c r="BA433" s="24"/>
      <c r="BB433" s="24"/>
      <c r="BC433" s="24"/>
      <c r="BD433" s="24"/>
      <c r="BE433" s="24"/>
      <c r="BF433" s="24"/>
      <c r="BG433" s="24">
        <f t="shared" si="157"/>
        <v>0</v>
      </c>
      <c r="BH433" s="24">
        <f t="shared" si="158"/>
        <v>0</v>
      </c>
      <c r="BK433" s="24"/>
      <c r="BL433" s="24"/>
      <c r="BM433" s="24"/>
      <c r="BN433" s="24"/>
      <c r="BO433" s="24"/>
      <c r="BP433" s="24"/>
      <c r="BQ433" s="24">
        <f t="shared" si="159"/>
        <v>0</v>
      </c>
      <c r="BR433" s="24">
        <f t="shared" si="160"/>
        <v>0</v>
      </c>
      <c r="BU433" s="24"/>
      <c r="BV433" s="24"/>
      <c r="BW433" s="24"/>
      <c r="BX433" s="24"/>
      <c r="BY433" s="24"/>
      <c r="BZ433" s="24"/>
      <c r="CA433" s="24">
        <f t="shared" si="161"/>
        <v>0</v>
      </c>
      <c r="CB433" s="24">
        <f t="shared" si="162"/>
        <v>0</v>
      </c>
      <c r="CC433" s="24"/>
      <c r="CE433" s="24">
        <f t="shared" si="163"/>
        <v>0</v>
      </c>
      <c r="CG433" s="24">
        <f t="shared" si="164"/>
        <v>0</v>
      </c>
      <c r="CI433" s="24">
        <f t="shared" si="165"/>
        <v>0</v>
      </c>
      <c r="CK433" s="24">
        <f t="shared" si="166"/>
        <v>0</v>
      </c>
      <c r="CM433" s="24">
        <f t="shared" si="167"/>
        <v>0</v>
      </c>
      <c r="CO433" s="24">
        <f t="shared" si="168"/>
        <v>0</v>
      </c>
      <c r="CQ433" s="24">
        <f t="shared" si="169"/>
        <v>0</v>
      </c>
      <c r="CS433" s="24">
        <f t="shared" si="170"/>
        <v>0</v>
      </c>
    </row>
    <row r="434" spans="9:97">
      <c r="I434" s="24">
        <f t="shared" si="150"/>
        <v>0</v>
      </c>
      <c r="J434" s="24">
        <f t="shared" si="172"/>
        <v>0</v>
      </c>
      <c r="M434" s="24"/>
      <c r="N434" s="24"/>
      <c r="O434" s="24"/>
      <c r="P434" s="24"/>
      <c r="Q434" s="24"/>
      <c r="R434" s="24"/>
      <c r="S434" s="24">
        <f t="shared" si="151"/>
        <v>0</v>
      </c>
      <c r="T434" s="24">
        <f t="shared" si="173"/>
        <v>0</v>
      </c>
      <c r="W434" s="24"/>
      <c r="X434" s="24"/>
      <c r="Y434" s="24"/>
      <c r="Z434" s="24"/>
      <c r="AA434" s="24"/>
      <c r="AB434" s="24"/>
      <c r="AC434" s="24">
        <f t="shared" si="152"/>
        <v>0</v>
      </c>
      <c r="AD434" s="24">
        <f t="shared" si="153"/>
        <v>0</v>
      </c>
      <c r="AG434" s="24"/>
      <c r="AH434" s="24"/>
      <c r="AI434" s="24"/>
      <c r="AJ434" s="24"/>
      <c r="AK434" s="24"/>
      <c r="AL434" s="24"/>
      <c r="AM434" s="24">
        <f t="shared" si="154"/>
        <v>0</v>
      </c>
      <c r="AN434" s="24">
        <f t="shared" si="171"/>
        <v>0</v>
      </c>
      <c r="AQ434" s="24"/>
      <c r="AR434" s="24"/>
      <c r="AS434" s="24"/>
      <c r="AT434" s="24"/>
      <c r="AU434" s="24"/>
      <c r="AV434" s="24"/>
      <c r="AW434" s="24">
        <f t="shared" si="155"/>
        <v>0</v>
      </c>
      <c r="AX434" s="24">
        <f t="shared" si="156"/>
        <v>0</v>
      </c>
      <c r="BA434" s="24"/>
      <c r="BB434" s="24"/>
      <c r="BC434" s="24"/>
      <c r="BD434" s="24"/>
      <c r="BE434" s="24"/>
      <c r="BF434" s="24"/>
      <c r="BG434" s="24">
        <f t="shared" si="157"/>
        <v>0</v>
      </c>
      <c r="BH434" s="24">
        <f t="shared" si="158"/>
        <v>0</v>
      </c>
      <c r="BK434" s="24"/>
      <c r="BL434" s="24"/>
      <c r="BM434" s="24"/>
      <c r="BN434" s="24"/>
      <c r="BO434" s="24"/>
      <c r="BP434" s="24"/>
      <c r="BQ434" s="24">
        <f t="shared" si="159"/>
        <v>0</v>
      </c>
      <c r="BR434" s="24">
        <f t="shared" si="160"/>
        <v>0</v>
      </c>
      <c r="BU434" s="24"/>
      <c r="BV434" s="24"/>
      <c r="BW434" s="24"/>
      <c r="BX434" s="24"/>
      <c r="BY434" s="24"/>
      <c r="BZ434" s="24"/>
      <c r="CA434" s="24">
        <f t="shared" si="161"/>
        <v>0</v>
      </c>
      <c r="CB434" s="24">
        <f t="shared" si="162"/>
        <v>0</v>
      </c>
      <c r="CC434" s="24"/>
      <c r="CE434" s="24">
        <f t="shared" si="163"/>
        <v>0</v>
      </c>
      <c r="CG434" s="24">
        <f t="shared" si="164"/>
        <v>0</v>
      </c>
      <c r="CI434" s="24">
        <f t="shared" si="165"/>
        <v>0</v>
      </c>
      <c r="CK434" s="24">
        <f t="shared" si="166"/>
        <v>0</v>
      </c>
      <c r="CM434" s="24">
        <f t="shared" si="167"/>
        <v>0</v>
      </c>
      <c r="CO434" s="24">
        <f t="shared" si="168"/>
        <v>0</v>
      </c>
      <c r="CQ434" s="24">
        <f t="shared" si="169"/>
        <v>0</v>
      </c>
      <c r="CS434" s="24">
        <f t="shared" si="170"/>
        <v>0</v>
      </c>
    </row>
    <row r="435" spans="9:97">
      <c r="I435" s="24">
        <f t="shared" si="150"/>
        <v>0</v>
      </c>
      <c r="J435" s="24">
        <f t="shared" si="172"/>
        <v>0</v>
      </c>
      <c r="M435" s="24"/>
      <c r="N435" s="24"/>
      <c r="O435" s="24"/>
      <c r="P435" s="24"/>
      <c r="Q435" s="24"/>
      <c r="R435" s="24"/>
      <c r="S435" s="24">
        <f t="shared" si="151"/>
        <v>0</v>
      </c>
      <c r="T435" s="24">
        <f t="shared" si="173"/>
        <v>0</v>
      </c>
      <c r="W435" s="24"/>
      <c r="X435" s="24"/>
      <c r="Y435" s="24"/>
      <c r="Z435" s="24"/>
      <c r="AA435" s="24"/>
      <c r="AB435" s="24"/>
      <c r="AC435" s="24">
        <f t="shared" si="152"/>
        <v>0</v>
      </c>
      <c r="AD435" s="24">
        <f t="shared" si="153"/>
        <v>0</v>
      </c>
      <c r="AG435" s="24"/>
      <c r="AH435" s="24"/>
      <c r="AI435" s="24"/>
      <c r="AJ435" s="24"/>
      <c r="AK435" s="24"/>
      <c r="AL435" s="24"/>
      <c r="AM435" s="24">
        <f t="shared" si="154"/>
        <v>0</v>
      </c>
      <c r="AN435" s="24">
        <f t="shared" si="171"/>
        <v>0</v>
      </c>
      <c r="AQ435" s="24"/>
      <c r="AR435" s="24"/>
      <c r="AS435" s="24"/>
      <c r="AT435" s="24"/>
      <c r="AU435" s="24"/>
      <c r="AV435" s="24"/>
      <c r="AW435" s="24">
        <f t="shared" si="155"/>
        <v>0</v>
      </c>
      <c r="AX435" s="24">
        <f t="shared" si="156"/>
        <v>0</v>
      </c>
      <c r="BA435" s="24"/>
      <c r="BB435" s="24"/>
      <c r="BC435" s="24"/>
      <c r="BD435" s="24"/>
      <c r="BE435" s="24"/>
      <c r="BF435" s="24"/>
      <c r="BG435" s="24">
        <f t="shared" si="157"/>
        <v>0</v>
      </c>
      <c r="BH435" s="24">
        <f t="shared" si="158"/>
        <v>0</v>
      </c>
      <c r="BK435" s="24"/>
      <c r="BL435" s="24"/>
      <c r="BM435" s="24"/>
      <c r="BN435" s="24"/>
      <c r="BO435" s="24"/>
      <c r="BP435" s="24"/>
      <c r="BQ435" s="24">
        <f t="shared" si="159"/>
        <v>0</v>
      </c>
      <c r="BR435" s="24">
        <f t="shared" si="160"/>
        <v>0</v>
      </c>
      <c r="BU435" s="24"/>
      <c r="BV435" s="24"/>
      <c r="BW435" s="24"/>
      <c r="BX435" s="24"/>
      <c r="BY435" s="24"/>
      <c r="BZ435" s="24"/>
      <c r="CA435" s="24">
        <f t="shared" si="161"/>
        <v>0</v>
      </c>
      <c r="CB435" s="24">
        <f t="shared" si="162"/>
        <v>0</v>
      </c>
      <c r="CC435" s="24"/>
      <c r="CE435" s="24">
        <f t="shared" si="163"/>
        <v>0</v>
      </c>
      <c r="CG435" s="24">
        <f t="shared" si="164"/>
        <v>0</v>
      </c>
      <c r="CI435" s="24">
        <f t="shared" si="165"/>
        <v>0</v>
      </c>
      <c r="CK435" s="24">
        <f t="shared" si="166"/>
        <v>0</v>
      </c>
      <c r="CM435" s="24">
        <f t="shared" si="167"/>
        <v>0</v>
      </c>
      <c r="CO435" s="24">
        <f t="shared" si="168"/>
        <v>0</v>
      </c>
      <c r="CQ435" s="24">
        <f t="shared" si="169"/>
        <v>0</v>
      </c>
      <c r="CS435" s="24">
        <f t="shared" si="170"/>
        <v>0</v>
      </c>
    </row>
    <row r="436" spans="9:97">
      <c r="I436" s="24">
        <f t="shared" si="150"/>
        <v>0</v>
      </c>
      <c r="J436" s="24">
        <f t="shared" si="172"/>
        <v>0</v>
      </c>
      <c r="M436" s="24"/>
      <c r="N436" s="24"/>
      <c r="O436" s="24"/>
      <c r="P436" s="24"/>
      <c r="Q436" s="24"/>
      <c r="R436" s="24"/>
      <c r="S436" s="24">
        <f t="shared" si="151"/>
        <v>0</v>
      </c>
      <c r="T436" s="24">
        <f t="shared" si="173"/>
        <v>0</v>
      </c>
      <c r="W436" s="24"/>
      <c r="X436" s="24"/>
      <c r="Y436" s="24"/>
      <c r="Z436" s="24"/>
      <c r="AA436" s="24"/>
      <c r="AB436" s="24"/>
      <c r="AC436" s="24">
        <f t="shared" si="152"/>
        <v>0</v>
      </c>
      <c r="AD436" s="24">
        <f t="shared" si="153"/>
        <v>0</v>
      </c>
      <c r="AG436" s="24"/>
      <c r="AH436" s="24"/>
      <c r="AI436" s="24"/>
      <c r="AJ436" s="24"/>
      <c r="AK436" s="24"/>
      <c r="AL436" s="24"/>
      <c r="AM436" s="24">
        <f t="shared" si="154"/>
        <v>0</v>
      </c>
      <c r="AN436" s="24">
        <f t="shared" si="171"/>
        <v>0</v>
      </c>
      <c r="AQ436" s="24"/>
      <c r="AR436" s="24"/>
      <c r="AS436" s="24"/>
      <c r="AT436" s="24"/>
      <c r="AU436" s="24"/>
      <c r="AV436" s="24"/>
      <c r="AW436" s="24">
        <f t="shared" si="155"/>
        <v>0</v>
      </c>
      <c r="AX436" s="24">
        <f t="shared" si="156"/>
        <v>0</v>
      </c>
      <c r="BA436" s="24"/>
      <c r="BB436" s="24"/>
      <c r="BC436" s="24"/>
      <c r="BD436" s="24"/>
      <c r="BE436" s="24"/>
      <c r="BF436" s="24"/>
      <c r="BG436" s="24">
        <f t="shared" si="157"/>
        <v>0</v>
      </c>
      <c r="BH436" s="24">
        <f t="shared" si="158"/>
        <v>0</v>
      </c>
      <c r="BK436" s="24"/>
      <c r="BL436" s="24"/>
      <c r="BM436" s="24"/>
      <c r="BN436" s="24"/>
      <c r="BO436" s="24"/>
      <c r="BP436" s="24"/>
      <c r="BQ436" s="24">
        <f t="shared" si="159"/>
        <v>0</v>
      </c>
      <c r="BR436" s="24">
        <f t="shared" si="160"/>
        <v>0</v>
      </c>
      <c r="BU436" s="24"/>
      <c r="BV436" s="24"/>
      <c r="BW436" s="24"/>
      <c r="BX436" s="24"/>
      <c r="BY436" s="24"/>
      <c r="BZ436" s="24"/>
      <c r="CA436" s="24">
        <f t="shared" si="161"/>
        <v>0</v>
      </c>
      <c r="CB436" s="24">
        <f t="shared" si="162"/>
        <v>0</v>
      </c>
      <c r="CC436" s="24"/>
      <c r="CE436" s="24">
        <f t="shared" si="163"/>
        <v>0</v>
      </c>
      <c r="CG436" s="24">
        <f t="shared" si="164"/>
        <v>0</v>
      </c>
      <c r="CI436" s="24">
        <f t="shared" si="165"/>
        <v>0</v>
      </c>
      <c r="CK436" s="24">
        <f t="shared" si="166"/>
        <v>0</v>
      </c>
      <c r="CM436" s="24">
        <f t="shared" si="167"/>
        <v>0</v>
      </c>
      <c r="CO436" s="24">
        <f t="shared" si="168"/>
        <v>0</v>
      </c>
      <c r="CQ436" s="24">
        <f t="shared" si="169"/>
        <v>0</v>
      </c>
      <c r="CS436" s="24">
        <f t="shared" si="170"/>
        <v>0</v>
      </c>
    </row>
    <row r="437" spans="9:97">
      <c r="I437" s="24">
        <f t="shared" si="150"/>
        <v>0</v>
      </c>
      <c r="J437" s="24">
        <f t="shared" si="172"/>
        <v>0</v>
      </c>
      <c r="M437" s="24"/>
      <c r="N437" s="24"/>
      <c r="O437" s="24"/>
      <c r="P437" s="24"/>
      <c r="Q437" s="24"/>
      <c r="R437" s="24"/>
      <c r="S437" s="24">
        <f t="shared" si="151"/>
        <v>0</v>
      </c>
      <c r="T437" s="24">
        <f t="shared" si="173"/>
        <v>0</v>
      </c>
      <c r="W437" s="24"/>
      <c r="X437" s="24"/>
      <c r="Y437" s="24"/>
      <c r="Z437" s="24"/>
      <c r="AA437" s="24"/>
      <c r="AB437" s="24"/>
      <c r="AC437" s="24">
        <f t="shared" si="152"/>
        <v>0</v>
      </c>
      <c r="AD437" s="24">
        <f t="shared" si="153"/>
        <v>0</v>
      </c>
      <c r="AG437" s="24"/>
      <c r="AH437" s="24"/>
      <c r="AI437" s="24"/>
      <c r="AJ437" s="24"/>
      <c r="AK437" s="24"/>
      <c r="AL437" s="24"/>
      <c r="AM437" s="24">
        <f t="shared" si="154"/>
        <v>0</v>
      </c>
      <c r="AN437" s="24">
        <f t="shared" si="171"/>
        <v>0</v>
      </c>
      <c r="AQ437" s="24"/>
      <c r="AR437" s="24"/>
      <c r="AS437" s="24"/>
      <c r="AT437" s="24"/>
      <c r="AU437" s="24"/>
      <c r="AV437" s="24"/>
      <c r="AW437" s="24">
        <f t="shared" si="155"/>
        <v>0</v>
      </c>
      <c r="AX437" s="24">
        <f t="shared" si="156"/>
        <v>0</v>
      </c>
      <c r="BA437" s="24"/>
      <c r="BB437" s="24"/>
      <c r="BC437" s="24"/>
      <c r="BD437" s="24"/>
      <c r="BE437" s="24"/>
      <c r="BF437" s="24"/>
      <c r="BG437" s="24">
        <f t="shared" si="157"/>
        <v>0</v>
      </c>
      <c r="BH437" s="24">
        <f t="shared" si="158"/>
        <v>0</v>
      </c>
      <c r="BK437" s="24"/>
      <c r="BL437" s="24"/>
      <c r="BM437" s="24"/>
      <c r="BN437" s="24"/>
      <c r="BO437" s="24"/>
      <c r="BP437" s="24"/>
      <c r="BQ437" s="24">
        <f t="shared" si="159"/>
        <v>0</v>
      </c>
      <c r="BR437" s="24">
        <f t="shared" si="160"/>
        <v>0</v>
      </c>
      <c r="BU437" s="24"/>
      <c r="BV437" s="24"/>
      <c r="BW437" s="24"/>
      <c r="BX437" s="24"/>
      <c r="BY437" s="24"/>
      <c r="BZ437" s="24"/>
      <c r="CA437" s="24">
        <f t="shared" si="161"/>
        <v>0</v>
      </c>
      <c r="CB437" s="24">
        <f t="shared" si="162"/>
        <v>0</v>
      </c>
      <c r="CC437" s="24"/>
      <c r="CE437" s="24">
        <f t="shared" si="163"/>
        <v>0</v>
      </c>
      <c r="CG437" s="24">
        <f t="shared" si="164"/>
        <v>0</v>
      </c>
      <c r="CI437" s="24">
        <f t="shared" si="165"/>
        <v>0</v>
      </c>
      <c r="CK437" s="24">
        <f t="shared" si="166"/>
        <v>0</v>
      </c>
      <c r="CM437" s="24">
        <f t="shared" si="167"/>
        <v>0</v>
      </c>
      <c r="CO437" s="24">
        <f t="shared" si="168"/>
        <v>0</v>
      </c>
      <c r="CQ437" s="24">
        <f t="shared" si="169"/>
        <v>0</v>
      </c>
      <c r="CS437" s="24">
        <f t="shared" si="170"/>
        <v>0</v>
      </c>
    </row>
    <row r="438" spans="9:97">
      <c r="I438" s="24">
        <f t="shared" si="150"/>
        <v>0</v>
      </c>
      <c r="J438" s="24">
        <f t="shared" si="172"/>
        <v>0</v>
      </c>
      <c r="M438" s="24"/>
      <c r="N438" s="24"/>
      <c r="O438" s="24"/>
      <c r="P438" s="24"/>
      <c r="Q438" s="24"/>
      <c r="R438" s="24"/>
      <c r="S438" s="24">
        <f t="shared" si="151"/>
        <v>0</v>
      </c>
      <c r="T438" s="24">
        <f t="shared" si="173"/>
        <v>0</v>
      </c>
      <c r="W438" s="24"/>
      <c r="X438" s="24"/>
      <c r="Y438" s="24"/>
      <c r="Z438" s="24"/>
      <c r="AA438" s="24"/>
      <c r="AB438" s="24"/>
      <c r="AC438" s="24">
        <f t="shared" si="152"/>
        <v>0</v>
      </c>
      <c r="AD438" s="24">
        <f t="shared" si="153"/>
        <v>0</v>
      </c>
      <c r="AG438" s="24"/>
      <c r="AH438" s="24"/>
      <c r="AI438" s="24"/>
      <c r="AJ438" s="24"/>
      <c r="AK438" s="24"/>
      <c r="AL438" s="24"/>
      <c r="AM438" s="24">
        <f t="shared" si="154"/>
        <v>0</v>
      </c>
      <c r="AN438" s="24">
        <f t="shared" si="171"/>
        <v>0</v>
      </c>
      <c r="AQ438" s="24"/>
      <c r="AR438" s="24"/>
      <c r="AS438" s="24"/>
      <c r="AT438" s="24"/>
      <c r="AU438" s="24"/>
      <c r="AV438" s="24"/>
      <c r="AW438" s="24">
        <f t="shared" si="155"/>
        <v>0</v>
      </c>
      <c r="AX438" s="24">
        <f t="shared" si="156"/>
        <v>0</v>
      </c>
      <c r="BA438" s="24"/>
      <c r="BB438" s="24"/>
      <c r="BC438" s="24"/>
      <c r="BD438" s="24"/>
      <c r="BE438" s="24"/>
      <c r="BF438" s="24"/>
      <c r="BG438" s="24">
        <f t="shared" si="157"/>
        <v>0</v>
      </c>
      <c r="BH438" s="24">
        <f t="shared" si="158"/>
        <v>0</v>
      </c>
      <c r="BK438" s="24"/>
      <c r="BL438" s="24"/>
      <c r="BM438" s="24"/>
      <c r="BN438" s="24"/>
      <c r="BO438" s="24"/>
      <c r="BP438" s="24"/>
      <c r="BQ438" s="24">
        <f t="shared" si="159"/>
        <v>0</v>
      </c>
      <c r="BR438" s="24">
        <f t="shared" si="160"/>
        <v>0</v>
      </c>
      <c r="BU438" s="24"/>
      <c r="BV438" s="24"/>
      <c r="BW438" s="24"/>
      <c r="BX438" s="24"/>
      <c r="BY438" s="24"/>
      <c r="BZ438" s="24"/>
      <c r="CA438" s="24">
        <f t="shared" si="161"/>
        <v>0</v>
      </c>
      <c r="CB438" s="24">
        <f t="shared" si="162"/>
        <v>0</v>
      </c>
      <c r="CC438" s="24"/>
      <c r="CE438" s="24">
        <f t="shared" si="163"/>
        <v>0</v>
      </c>
      <c r="CG438" s="24">
        <f t="shared" si="164"/>
        <v>0</v>
      </c>
      <c r="CI438" s="24">
        <f t="shared" si="165"/>
        <v>0</v>
      </c>
      <c r="CK438" s="24">
        <f t="shared" si="166"/>
        <v>0</v>
      </c>
      <c r="CM438" s="24">
        <f t="shared" si="167"/>
        <v>0</v>
      </c>
      <c r="CO438" s="24">
        <f t="shared" si="168"/>
        <v>0</v>
      </c>
      <c r="CQ438" s="24">
        <f t="shared" si="169"/>
        <v>0</v>
      </c>
      <c r="CS438" s="24">
        <f t="shared" si="170"/>
        <v>0</v>
      </c>
    </row>
    <row r="439" spans="9:97">
      <c r="I439" s="24">
        <f t="shared" si="150"/>
        <v>0</v>
      </c>
      <c r="J439" s="24">
        <f t="shared" si="172"/>
        <v>0</v>
      </c>
      <c r="M439" s="24"/>
      <c r="N439" s="24"/>
      <c r="O439" s="24"/>
      <c r="P439" s="24"/>
      <c r="Q439" s="24"/>
      <c r="R439" s="24"/>
      <c r="S439" s="24">
        <f t="shared" si="151"/>
        <v>0</v>
      </c>
      <c r="T439" s="24">
        <f t="shared" si="173"/>
        <v>0</v>
      </c>
      <c r="W439" s="24"/>
      <c r="X439" s="24"/>
      <c r="Y439" s="24"/>
      <c r="Z439" s="24"/>
      <c r="AA439" s="24"/>
      <c r="AB439" s="24"/>
      <c r="AC439" s="24">
        <f t="shared" si="152"/>
        <v>0</v>
      </c>
      <c r="AD439" s="24">
        <f t="shared" si="153"/>
        <v>0</v>
      </c>
      <c r="AG439" s="24"/>
      <c r="AH439" s="24"/>
      <c r="AI439" s="24"/>
      <c r="AJ439" s="24"/>
      <c r="AK439" s="24"/>
      <c r="AL439" s="24"/>
      <c r="AM439" s="24">
        <f t="shared" si="154"/>
        <v>0</v>
      </c>
      <c r="AN439" s="24">
        <f t="shared" si="171"/>
        <v>0</v>
      </c>
      <c r="AQ439" s="24"/>
      <c r="AR439" s="24"/>
      <c r="AS439" s="24"/>
      <c r="AT439" s="24"/>
      <c r="AU439" s="24"/>
      <c r="AV439" s="24"/>
      <c r="AW439" s="24">
        <f t="shared" si="155"/>
        <v>0</v>
      </c>
      <c r="AX439" s="24">
        <f t="shared" si="156"/>
        <v>0</v>
      </c>
      <c r="BA439" s="24"/>
      <c r="BB439" s="24"/>
      <c r="BC439" s="24"/>
      <c r="BD439" s="24"/>
      <c r="BE439" s="24"/>
      <c r="BF439" s="24"/>
      <c r="BG439" s="24">
        <f t="shared" si="157"/>
        <v>0</v>
      </c>
      <c r="BH439" s="24">
        <f t="shared" si="158"/>
        <v>0</v>
      </c>
      <c r="BK439" s="24"/>
      <c r="BL439" s="24"/>
      <c r="BM439" s="24"/>
      <c r="BN439" s="24"/>
      <c r="BO439" s="24"/>
      <c r="BP439" s="24"/>
      <c r="BQ439" s="24">
        <f t="shared" si="159"/>
        <v>0</v>
      </c>
      <c r="BR439" s="24">
        <f t="shared" si="160"/>
        <v>0</v>
      </c>
      <c r="BU439" s="24"/>
      <c r="BV439" s="24"/>
      <c r="BW439" s="24"/>
      <c r="BX439" s="24"/>
      <c r="BY439" s="24"/>
      <c r="BZ439" s="24"/>
      <c r="CA439" s="24">
        <f t="shared" si="161"/>
        <v>0</v>
      </c>
      <c r="CB439" s="24">
        <f t="shared" si="162"/>
        <v>0</v>
      </c>
      <c r="CC439" s="24"/>
      <c r="CE439" s="24">
        <f t="shared" si="163"/>
        <v>0</v>
      </c>
      <c r="CG439" s="24">
        <f t="shared" si="164"/>
        <v>0</v>
      </c>
      <c r="CI439" s="24">
        <f t="shared" si="165"/>
        <v>0</v>
      </c>
      <c r="CK439" s="24">
        <f t="shared" si="166"/>
        <v>0</v>
      </c>
      <c r="CM439" s="24">
        <f t="shared" si="167"/>
        <v>0</v>
      </c>
      <c r="CO439" s="24">
        <f t="shared" si="168"/>
        <v>0</v>
      </c>
      <c r="CQ439" s="24">
        <f t="shared" si="169"/>
        <v>0</v>
      </c>
      <c r="CS439" s="24">
        <f t="shared" si="170"/>
        <v>0</v>
      </c>
    </row>
    <row r="440" spans="9:97">
      <c r="I440" s="24">
        <f t="shared" si="150"/>
        <v>0</v>
      </c>
      <c r="J440" s="24">
        <f t="shared" si="172"/>
        <v>0</v>
      </c>
      <c r="M440" s="24"/>
      <c r="N440" s="24"/>
      <c r="O440" s="24"/>
      <c r="P440" s="24"/>
      <c r="Q440" s="24"/>
      <c r="R440" s="24"/>
      <c r="S440" s="24">
        <f t="shared" si="151"/>
        <v>0</v>
      </c>
      <c r="T440" s="24">
        <f t="shared" si="173"/>
        <v>0</v>
      </c>
      <c r="W440" s="24"/>
      <c r="X440" s="24"/>
      <c r="Y440" s="24"/>
      <c r="Z440" s="24"/>
      <c r="AA440" s="24"/>
      <c r="AB440" s="24"/>
      <c r="AC440" s="24">
        <f t="shared" si="152"/>
        <v>0</v>
      </c>
      <c r="AD440" s="24">
        <f t="shared" si="153"/>
        <v>0</v>
      </c>
      <c r="AG440" s="24"/>
      <c r="AH440" s="24"/>
      <c r="AI440" s="24"/>
      <c r="AJ440" s="24"/>
      <c r="AK440" s="24"/>
      <c r="AL440" s="24"/>
      <c r="AM440" s="24">
        <f t="shared" si="154"/>
        <v>0</v>
      </c>
      <c r="AN440" s="24">
        <f t="shared" si="171"/>
        <v>0</v>
      </c>
      <c r="AQ440" s="24"/>
      <c r="AR440" s="24"/>
      <c r="AS440" s="24"/>
      <c r="AT440" s="24"/>
      <c r="AU440" s="24"/>
      <c r="AV440" s="24"/>
      <c r="AW440" s="24">
        <f t="shared" si="155"/>
        <v>0</v>
      </c>
      <c r="AX440" s="24">
        <f t="shared" si="156"/>
        <v>0</v>
      </c>
      <c r="BA440" s="24"/>
      <c r="BB440" s="24"/>
      <c r="BC440" s="24"/>
      <c r="BD440" s="24"/>
      <c r="BE440" s="24"/>
      <c r="BF440" s="24"/>
      <c r="BG440" s="24">
        <f t="shared" si="157"/>
        <v>0</v>
      </c>
      <c r="BH440" s="24">
        <f t="shared" si="158"/>
        <v>0</v>
      </c>
      <c r="BK440" s="24"/>
      <c r="BL440" s="24"/>
      <c r="BM440" s="24"/>
      <c r="BN440" s="24"/>
      <c r="BO440" s="24"/>
      <c r="BP440" s="24"/>
      <c r="BQ440" s="24">
        <f t="shared" si="159"/>
        <v>0</v>
      </c>
      <c r="BR440" s="24">
        <f t="shared" si="160"/>
        <v>0</v>
      </c>
      <c r="BU440" s="24"/>
      <c r="BV440" s="24"/>
      <c r="BW440" s="24"/>
      <c r="BX440" s="24"/>
      <c r="BY440" s="24"/>
      <c r="BZ440" s="24"/>
      <c r="CA440" s="24">
        <f t="shared" si="161"/>
        <v>0</v>
      </c>
      <c r="CB440" s="24">
        <f t="shared" si="162"/>
        <v>0</v>
      </c>
      <c r="CC440" s="24"/>
      <c r="CE440" s="24">
        <f t="shared" si="163"/>
        <v>0</v>
      </c>
      <c r="CG440" s="24">
        <f t="shared" si="164"/>
        <v>0</v>
      </c>
      <c r="CI440" s="24">
        <f t="shared" si="165"/>
        <v>0</v>
      </c>
      <c r="CK440" s="24">
        <f t="shared" si="166"/>
        <v>0</v>
      </c>
      <c r="CM440" s="24">
        <f t="shared" si="167"/>
        <v>0</v>
      </c>
      <c r="CO440" s="24">
        <f t="shared" si="168"/>
        <v>0</v>
      </c>
      <c r="CQ440" s="24">
        <f t="shared" si="169"/>
        <v>0</v>
      </c>
      <c r="CS440" s="24">
        <f t="shared" si="170"/>
        <v>0</v>
      </c>
    </row>
    <row r="441" spans="9:97">
      <c r="I441" s="24">
        <f t="shared" si="150"/>
        <v>0</v>
      </c>
      <c r="J441" s="24">
        <f t="shared" si="172"/>
        <v>0</v>
      </c>
      <c r="M441" s="24"/>
      <c r="N441" s="24"/>
      <c r="O441" s="24"/>
      <c r="P441" s="24"/>
      <c r="Q441" s="24"/>
      <c r="R441" s="24"/>
      <c r="S441" s="24">
        <f t="shared" si="151"/>
        <v>0</v>
      </c>
      <c r="T441" s="24">
        <f t="shared" si="173"/>
        <v>0</v>
      </c>
      <c r="W441" s="24"/>
      <c r="X441" s="24"/>
      <c r="Y441" s="24"/>
      <c r="Z441" s="24"/>
      <c r="AA441" s="24"/>
      <c r="AB441" s="24"/>
      <c r="AC441" s="24">
        <f t="shared" si="152"/>
        <v>0</v>
      </c>
      <c r="AD441" s="24">
        <f t="shared" si="153"/>
        <v>0</v>
      </c>
      <c r="AG441" s="24"/>
      <c r="AH441" s="24"/>
      <c r="AI441" s="24"/>
      <c r="AJ441" s="24"/>
      <c r="AK441" s="24"/>
      <c r="AL441" s="24"/>
      <c r="AM441" s="24">
        <f t="shared" si="154"/>
        <v>0</v>
      </c>
      <c r="AN441" s="24">
        <f t="shared" si="171"/>
        <v>0</v>
      </c>
      <c r="AQ441" s="24"/>
      <c r="AR441" s="24"/>
      <c r="AS441" s="24"/>
      <c r="AT441" s="24"/>
      <c r="AU441" s="24"/>
      <c r="AV441" s="24"/>
      <c r="AW441" s="24">
        <f t="shared" si="155"/>
        <v>0</v>
      </c>
      <c r="AX441" s="24">
        <f t="shared" si="156"/>
        <v>0</v>
      </c>
      <c r="BA441" s="24"/>
      <c r="BB441" s="24"/>
      <c r="BC441" s="24"/>
      <c r="BD441" s="24"/>
      <c r="BE441" s="24"/>
      <c r="BF441" s="24"/>
      <c r="BG441" s="24">
        <f t="shared" si="157"/>
        <v>0</v>
      </c>
      <c r="BH441" s="24">
        <f t="shared" si="158"/>
        <v>0</v>
      </c>
      <c r="BK441" s="24"/>
      <c r="BL441" s="24"/>
      <c r="BM441" s="24"/>
      <c r="BN441" s="24"/>
      <c r="BO441" s="24"/>
      <c r="BP441" s="24"/>
      <c r="BQ441" s="24">
        <f t="shared" si="159"/>
        <v>0</v>
      </c>
      <c r="BR441" s="24">
        <f t="shared" si="160"/>
        <v>0</v>
      </c>
      <c r="BU441" s="24"/>
      <c r="BV441" s="24"/>
      <c r="BW441" s="24"/>
      <c r="BX441" s="24"/>
      <c r="BY441" s="24"/>
      <c r="BZ441" s="24"/>
      <c r="CA441" s="24">
        <f t="shared" si="161"/>
        <v>0</v>
      </c>
      <c r="CB441" s="24">
        <f t="shared" si="162"/>
        <v>0</v>
      </c>
      <c r="CC441" s="24"/>
      <c r="CE441" s="24">
        <f t="shared" si="163"/>
        <v>0</v>
      </c>
      <c r="CG441" s="24">
        <f t="shared" si="164"/>
        <v>0</v>
      </c>
      <c r="CI441" s="24">
        <f t="shared" si="165"/>
        <v>0</v>
      </c>
      <c r="CK441" s="24">
        <f t="shared" si="166"/>
        <v>0</v>
      </c>
      <c r="CM441" s="24">
        <f t="shared" si="167"/>
        <v>0</v>
      </c>
      <c r="CO441" s="24">
        <f t="shared" si="168"/>
        <v>0</v>
      </c>
      <c r="CQ441" s="24">
        <f t="shared" si="169"/>
        <v>0</v>
      </c>
      <c r="CS441" s="24">
        <f t="shared" si="170"/>
        <v>0</v>
      </c>
    </row>
    <row r="442" spans="9:97">
      <c r="I442" s="24">
        <f t="shared" si="150"/>
        <v>0</v>
      </c>
      <c r="J442" s="24">
        <f t="shared" si="172"/>
        <v>0</v>
      </c>
      <c r="M442" s="24"/>
      <c r="N442" s="24"/>
      <c r="O442" s="24"/>
      <c r="P442" s="24"/>
      <c r="Q442" s="24"/>
      <c r="R442" s="24"/>
      <c r="S442" s="24">
        <f t="shared" si="151"/>
        <v>0</v>
      </c>
      <c r="T442" s="24">
        <f t="shared" si="173"/>
        <v>0</v>
      </c>
      <c r="W442" s="24"/>
      <c r="X442" s="24"/>
      <c r="Y442" s="24"/>
      <c r="Z442" s="24"/>
      <c r="AA442" s="24"/>
      <c r="AB442" s="24"/>
      <c r="AC442" s="24">
        <f t="shared" si="152"/>
        <v>0</v>
      </c>
      <c r="AD442" s="24">
        <f t="shared" si="153"/>
        <v>0</v>
      </c>
      <c r="AG442" s="24"/>
      <c r="AH442" s="24"/>
      <c r="AI442" s="24"/>
      <c r="AJ442" s="24"/>
      <c r="AK442" s="24"/>
      <c r="AL442" s="24"/>
      <c r="AM442" s="24">
        <f t="shared" si="154"/>
        <v>0</v>
      </c>
      <c r="AN442" s="24">
        <f t="shared" si="171"/>
        <v>0</v>
      </c>
      <c r="AQ442" s="24"/>
      <c r="AR442" s="24"/>
      <c r="AS442" s="24"/>
      <c r="AT442" s="24"/>
      <c r="AU442" s="24"/>
      <c r="AV442" s="24"/>
      <c r="AW442" s="24">
        <f t="shared" si="155"/>
        <v>0</v>
      </c>
      <c r="AX442" s="24">
        <f t="shared" si="156"/>
        <v>0</v>
      </c>
      <c r="BA442" s="24"/>
      <c r="BB442" s="24"/>
      <c r="BC442" s="24"/>
      <c r="BD442" s="24"/>
      <c r="BE442" s="24"/>
      <c r="BF442" s="24"/>
      <c r="BG442" s="24">
        <f t="shared" si="157"/>
        <v>0</v>
      </c>
      <c r="BH442" s="24">
        <f t="shared" si="158"/>
        <v>0</v>
      </c>
      <c r="BK442" s="24"/>
      <c r="BL442" s="24"/>
      <c r="BM442" s="24"/>
      <c r="BN442" s="24"/>
      <c r="BO442" s="24"/>
      <c r="BP442" s="24"/>
      <c r="BQ442" s="24">
        <f t="shared" si="159"/>
        <v>0</v>
      </c>
      <c r="BR442" s="24">
        <f t="shared" si="160"/>
        <v>0</v>
      </c>
      <c r="BU442" s="24"/>
      <c r="BV442" s="24"/>
      <c r="BW442" s="24"/>
      <c r="BX442" s="24"/>
      <c r="BY442" s="24"/>
      <c r="BZ442" s="24"/>
      <c r="CA442" s="24">
        <f t="shared" si="161"/>
        <v>0</v>
      </c>
      <c r="CB442" s="24">
        <f t="shared" si="162"/>
        <v>0</v>
      </c>
      <c r="CC442" s="24"/>
      <c r="CE442" s="24">
        <f t="shared" si="163"/>
        <v>0</v>
      </c>
      <c r="CG442" s="24">
        <f t="shared" si="164"/>
        <v>0</v>
      </c>
      <c r="CI442" s="24">
        <f t="shared" si="165"/>
        <v>0</v>
      </c>
      <c r="CK442" s="24">
        <f t="shared" si="166"/>
        <v>0</v>
      </c>
      <c r="CM442" s="24">
        <f t="shared" si="167"/>
        <v>0</v>
      </c>
      <c r="CO442" s="24">
        <f t="shared" si="168"/>
        <v>0</v>
      </c>
      <c r="CQ442" s="24">
        <f t="shared" si="169"/>
        <v>0</v>
      </c>
      <c r="CS442" s="24">
        <f t="shared" si="170"/>
        <v>0</v>
      </c>
    </row>
    <row r="443" spans="9:97">
      <c r="I443" s="24">
        <f t="shared" si="150"/>
        <v>0</v>
      </c>
      <c r="J443" s="24">
        <f t="shared" si="172"/>
        <v>0</v>
      </c>
      <c r="M443" s="24"/>
      <c r="N443" s="24"/>
      <c r="O443" s="24"/>
      <c r="P443" s="24"/>
      <c r="Q443" s="24"/>
      <c r="R443" s="24"/>
      <c r="S443" s="24">
        <f t="shared" si="151"/>
        <v>0</v>
      </c>
      <c r="T443" s="24">
        <f t="shared" si="173"/>
        <v>0</v>
      </c>
      <c r="W443" s="24"/>
      <c r="X443" s="24"/>
      <c r="Y443" s="24"/>
      <c r="Z443" s="24"/>
      <c r="AA443" s="24"/>
      <c r="AB443" s="24"/>
      <c r="AC443" s="24">
        <f t="shared" si="152"/>
        <v>0</v>
      </c>
      <c r="AD443" s="24">
        <f t="shared" si="153"/>
        <v>0</v>
      </c>
      <c r="AG443" s="24"/>
      <c r="AH443" s="24"/>
      <c r="AI443" s="24"/>
      <c r="AJ443" s="24"/>
      <c r="AK443" s="24"/>
      <c r="AL443" s="24"/>
      <c r="AM443" s="24">
        <f t="shared" si="154"/>
        <v>0</v>
      </c>
      <c r="AN443" s="24">
        <f t="shared" si="171"/>
        <v>0</v>
      </c>
      <c r="AQ443" s="24"/>
      <c r="AR443" s="24"/>
      <c r="AS443" s="24"/>
      <c r="AT443" s="24"/>
      <c r="AU443" s="24"/>
      <c r="AV443" s="24"/>
      <c r="AW443" s="24">
        <f t="shared" si="155"/>
        <v>0</v>
      </c>
      <c r="AX443" s="24">
        <f t="shared" si="156"/>
        <v>0</v>
      </c>
      <c r="BA443" s="24"/>
      <c r="BB443" s="24"/>
      <c r="BC443" s="24"/>
      <c r="BD443" s="24"/>
      <c r="BE443" s="24"/>
      <c r="BF443" s="24"/>
      <c r="BG443" s="24">
        <f t="shared" si="157"/>
        <v>0</v>
      </c>
      <c r="BH443" s="24">
        <f t="shared" si="158"/>
        <v>0</v>
      </c>
      <c r="BK443" s="24"/>
      <c r="BL443" s="24"/>
      <c r="BM443" s="24"/>
      <c r="BN443" s="24"/>
      <c r="BO443" s="24"/>
      <c r="BP443" s="24"/>
      <c r="BQ443" s="24">
        <f t="shared" si="159"/>
        <v>0</v>
      </c>
      <c r="BR443" s="24">
        <f t="shared" si="160"/>
        <v>0</v>
      </c>
      <c r="BU443" s="24"/>
      <c r="BV443" s="24"/>
      <c r="BW443" s="24"/>
      <c r="BX443" s="24"/>
      <c r="BY443" s="24"/>
      <c r="BZ443" s="24"/>
      <c r="CA443" s="24">
        <f t="shared" si="161"/>
        <v>0</v>
      </c>
      <c r="CB443" s="24">
        <f t="shared" si="162"/>
        <v>0</v>
      </c>
      <c r="CC443" s="24"/>
      <c r="CE443" s="24">
        <f t="shared" si="163"/>
        <v>0</v>
      </c>
      <c r="CG443" s="24">
        <f t="shared" si="164"/>
        <v>0</v>
      </c>
      <c r="CI443" s="24">
        <f t="shared" si="165"/>
        <v>0</v>
      </c>
      <c r="CK443" s="24">
        <f t="shared" si="166"/>
        <v>0</v>
      </c>
      <c r="CM443" s="24">
        <f t="shared" si="167"/>
        <v>0</v>
      </c>
      <c r="CO443" s="24">
        <f t="shared" si="168"/>
        <v>0</v>
      </c>
      <c r="CQ443" s="24">
        <f t="shared" si="169"/>
        <v>0</v>
      </c>
      <c r="CS443" s="24">
        <f t="shared" si="170"/>
        <v>0</v>
      </c>
    </row>
    <row r="444" spans="9:97">
      <c r="I444" s="24">
        <f t="shared" si="150"/>
        <v>0</v>
      </c>
      <c r="J444" s="24">
        <f t="shared" si="172"/>
        <v>0</v>
      </c>
      <c r="M444" s="24"/>
      <c r="N444" s="24"/>
      <c r="O444" s="24"/>
      <c r="P444" s="24"/>
      <c r="Q444" s="24"/>
      <c r="R444" s="24"/>
      <c r="S444" s="24">
        <f t="shared" si="151"/>
        <v>0</v>
      </c>
      <c r="T444" s="24">
        <f t="shared" si="173"/>
        <v>0</v>
      </c>
      <c r="W444" s="24"/>
      <c r="X444" s="24"/>
      <c r="Y444" s="24"/>
      <c r="Z444" s="24"/>
      <c r="AA444" s="24"/>
      <c r="AB444" s="24"/>
      <c r="AC444" s="24">
        <f t="shared" si="152"/>
        <v>0</v>
      </c>
      <c r="AD444" s="24">
        <f t="shared" si="153"/>
        <v>0</v>
      </c>
      <c r="AG444" s="24"/>
      <c r="AH444" s="24"/>
      <c r="AI444" s="24"/>
      <c r="AJ444" s="24"/>
      <c r="AK444" s="24"/>
      <c r="AL444" s="24"/>
      <c r="AM444" s="24">
        <f t="shared" si="154"/>
        <v>0</v>
      </c>
      <c r="AN444" s="24">
        <f t="shared" si="171"/>
        <v>0</v>
      </c>
      <c r="AQ444" s="24"/>
      <c r="AR444" s="24"/>
      <c r="AS444" s="24"/>
      <c r="AT444" s="24"/>
      <c r="AU444" s="24"/>
      <c r="AV444" s="24"/>
      <c r="AW444" s="24">
        <f t="shared" si="155"/>
        <v>0</v>
      </c>
      <c r="AX444" s="24">
        <f t="shared" si="156"/>
        <v>0</v>
      </c>
      <c r="BA444" s="24"/>
      <c r="BB444" s="24"/>
      <c r="BC444" s="24"/>
      <c r="BD444" s="24"/>
      <c r="BE444" s="24"/>
      <c r="BF444" s="24"/>
      <c r="BG444" s="24">
        <f t="shared" si="157"/>
        <v>0</v>
      </c>
      <c r="BH444" s="24">
        <f t="shared" si="158"/>
        <v>0</v>
      </c>
      <c r="BK444" s="24"/>
      <c r="BL444" s="24"/>
      <c r="BM444" s="24"/>
      <c r="BN444" s="24"/>
      <c r="BO444" s="24"/>
      <c r="BP444" s="24"/>
      <c r="BQ444" s="24">
        <f t="shared" si="159"/>
        <v>0</v>
      </c>
      <c r="BR444" s="24">
        <f t="shared" si="160"/>
        <v>0</v>
      </c>
      <c r="BU444" s="24"/>
      <c r="BV444" s="24"/>
      <c r="BW444" s="24"/>
      <c r="BX444" s="24"/>
      <c r="BY444" s="24"/>
      <c r="BZ444" s="24"/>
      <c r="CA444" s="24">
        <f t="shared" si="161"/>
        <v>0</v>
      </c>
      <c r="CB444" s="24">
        <f t="shared" si="162"/>
        <v>0</v>
      </c>
      <c r="CC444" s="24"/>
      <c r="CE444" s="24">
        <f t="shared" si="163"/>
        <v>0</v>
      </c>
      <c r="CG444" s="24">
        <f t="shared" si="164"/>
        <v>0</v>
      </c>
      <c r="CI444" s="24">
        <f t="shared" si="165"/>
        <v>0</v>
      </c>
      <c r="CK444" s="24">
        <f t="shared" si="166"/>
        <v>0</v>
      </c>
      <c r="CM444" s="24">
        <f t="shared" si="167"/>
        <v>0</v>
      </c>
      <c r="CO444" s="24">
        <f t="shared" si="168"/>
        <v>0</v>
      </c>
      <c r="CQ444" s="24">
        <f t="shared" si="169"/>
        <v>0</v>
      </c>
      <c r="CS444" s="24">
        <f t="shared" si="170"/>
        <v>0</v>
      </c>
    </row>
    <row r="445" spans="9:97">
      <c r="I445" s="24">
        <f t="shared" si="150"/>
        <v>0</v>
      </c>
      <c r="J445" s="24">
        <f t="shared" si="172"/>
        <v>0</v>
      </c>
      <c r="M445" s="24"/>
      <c r="N445" s="24"/>
      <c r="O445" s="24"/>
      <c r="P445" s="24"/>
      <c r="Q445" s="24"/>
      <c r="R445" s="24"/>
      <c r="S445" s="24">
        <f t="shared" si="151"/>
        <v>0</v>
      </c>
      <c r="T445" s="24">
        <f t="shared" si="173"/>
        <v>0</v>
      </c>
      <c r="W445" s="24"/>
      <c r="X445" s="24"/>
      <c r="Y445" s="24"/>
      <c r="Z445" s="24"/>
      <c r="AA445" s="24"/>
      <c r="AB445" s="24"/>
      <c r="AC445" s="24">
        <f t="shared" si="152"/>
        <v>0</v>
      </c>
      <c r="AD445" s="24">
        <f t="shared" si="153"/>
        <v>0</v>
      </c>
      <c r="AG445" s="24"/>
      <c r="AH445" s="24"/>
      <c r="AI445" s="24"/>
      <c r="AJ445" s="24"/>
      <c r="AK445" s="24"/>
      <c r="AL445" s="24"/>
      <c r="AM445" s="24">
        <f t="shared" si="154"/>
        <v>0</v>
      </c>
      <c r="AN445" s="24">
        <f t="shared" si="171"/>
        <v>0</v>
      </c>
      <c r="AQ445" s="24"/>
      <c r="AR445" s="24"/>
      <c r="AS445" s="24"/>
      <c r="AT445" s="24"/>
      <c r="AU445" s="24"/>
      <c r="AV445" s="24"/>
      <c r="AW445" s="24">
        <f t="shared" si="155"/>
        <v>0</v>
      </c>
      <c r="AX445" s="24">
        <f t="shared" si="156"/>
        <v>0</v>
      </c>
      <c r="BA445" s="24"/>
      <c r="BB445" s="24"/>
      <c r="BC445" s="24"/>
      <c r="BD445" s="24"/>
      <c r="BE445" s="24"/>
      <c r="BF445" s="24"/>
      <c r="BG445" s="24">
        <f t="shared" si="157"/>
        <v>0</v>
      </c>
      <c r="BH445" s="24">
        <f t="shared" si="158"/>
        <v>0</v>
      </c>
      <c r="BK445" s="24"/>
      <c r="BL445" s="24"/>
      <c r="BM445" s="24"/>
      <c r="BN445" s="24"/>
      <c r="BO445" s="24"/>
      <c r="BP445" s="24"/>
      <c r="BQ445" s="24">
        <f t="shared" si="159"/>
        <v>0</v>
      </c>
      <c r="BR445" s="24">
        <f t="shared" si="160"/>
        <v>0</v>
      </c>
      <c r="BU445" s="24"/>
      <c r="BV445" s="24"/>
      <c r="BW445" s="24"/>
      <c r="BX445" s="24"/>
      <c r="BY445" s="24"/>
      <c r="BZ445" s="24"/>
      <c r="CA445" s="24">
        <f t="shared" si="161"/>
        <v>0</v>
      </c>
      <c r="CB445" s="24">
        <f t="shared" si="162"/>
        <v>0</v>
      </c>
      <c r="CC445" s="24"/>
      <c r="CE445" s="24">
        <f t="shared" si="163"/>
        <v>0</v>
      </c>
      <c r="CG445" s="24">
        <f t="shared" si="164"/>
        <v>0</v>
      </c>
      <c r="CI445" s="24">
        <f t="shared" si="165"/>
        <v>0</v>
      </c>
      <c r="CK445" s="24">
        <f t="shared" si="166"/>
        <v>0</v>
      </c>
      <c r="CM445" s="24">
        <f t="shared" si="167"/>
        <v>0</v>
      </c>
      <c r="CO445" s="24">
        <f t="shared" si="168"/>
        <v>0</v>
      </c>
      <c r="CQ445" s="24">
        <f t="shared" si="169"/>
        <v>0</v>
      </c>
      <c r="CS445" s="24">
        <f t="shared" si="170"/>
        <v>0</v>
      </c>
    </row>
    <row r="446" spans="9:97">
      <c r="I446" s="24">
        <f t="shared" si="150"/>
        <v>0</v>
      </c>
      <c r="J446" s="24">
        <f t="shared" si="172"/>
        <v>0</v>
      </c>
      <c r="M446" s="24"/>
      <c r="N446" s="24"/>
      <c r="O446" s="24"/>
      <c r="P446" s="24"/>
      <c r="Q446" s="24"/>
      <c r="R446" s="24"/>
      <c r="S446" s="24">
        <f t="shared" si="151"/>
        <v>0</v>
      </c>
      <c r="T446" s="24">
        <f t="shared" si="173"/>
        <v>0</v>
      </c>
      <c r="W446" s="24"/>
      <c r="X446" s="24"/>
      <c r="Y446" s="24"/>
      <c r="Z446" s="24"/>
      <c r="AA446" s="24"/>
      <c r="AB446" s="24"/>
      <c r="AC446" s="24">
        <f t="shared" si="152"/>
        <v>0</v>
      </c>
      <c r="AD446" s="24">
        <f t="shared" si="153"/>
        <v>0</v>
      </c>
      <c r="AG446" s="24"/>
      <c r="AH446" s="24"/>
      <c r="AI446" s="24"/>
      <c r="AJ446" s="24"/>
      <c r="AK446" s="24"/>
      <c r="AL446" s="24"/>
      <c r="AM446" s="24">
        <f t="shared" si="154"/>
        <v>0</v>
      </c>
      <c r="AN446" s="24">
        <f t="shared" si="171"/>
        <v>0</v>
      </c>
      <c r="AQ446" s="24"/>
      <c r="AR446" s="24"/>
      <c r="AS446" s="24"/>
      <c r="AT446" s="24"/>
      <c r="AU446" s="24"/>
      <c r="AV446" s="24"/>
      <c r="AW446" s="24">
        <f t="shared" si="155"/>
        <v>0</v>
      </c>
      <c r="AX446" s="24">
        <f t="shared" si="156"/>
        <v>0</v>
      </c>
      <c r="BA446" s="24"/>
      <c r="BB446" s="24"/>
      <c r="BC446" s="24"/>
      <c r="BD446" s="24"/>
      <c r="BE446" s="24"/>
      <c r="BF446" s="24"/>
      <c r="BG446" s="24">
        <f t="shared" si="157"/>
        <v>0</v>
      </c>
      <c r="BH446" s="24">
        <f t="shared" si="158"/>
        <v>0</v>
      </c>
      <c r="BK446" s="24"/>
      <c r="BL446" s="24"/>
      <c r="BM446" s="24"/>
      <c r="BN446" s="24"/>
      <c r="BO446" s="24"/>
      <c r="BP446" s="24"/>
      <c r="BQ446" s="24">
        <f t="shared" si="159"/>
        <v>0</v>
      </c>
      <c r="BR446" s="24">
        <f t="shared" si="160"/>
        <v>0</v>
      </c>
      <c r="BU446" s="24"/>
      <c r="BV446" s="24"/>
      <c r="BW446" s="24"/>
      <c r="BX446" s="24"/>
      <c r="BY446" s="24"/>
      <c r="BZ446" s="24"/>
      <c r="CA446" s="24">
        <f t="shared" si="161"/>
        <v>0</v>
      </c>
      <c r="CB446" s="24">
        <f t="shared" si="162"/>
        <v>0</v>
      </c>
      <c r="CC446" s="24"/>
      <c r="CE446" s="24">
        <f t="shared" si="163"/>
        <v>0</v>
      </c>
      <c r="CG446" s="24">
        <f t="shared" si="164"/>
        <v>0</v>
      </c>
      <c r="CI446" s="24">
        <f t="shared" si="165"/>
        <v>0</v>
      </c>
      <c r="CK446" s="24">
        <f t="shared" si="166"/>
        <v>0</v>
      </c>
      <c r="CM446" s="24">
        <f t="shared" si="167"/>
        <v>0</v>
      </c>
      <c r="CO446" s="24">
        <f t="shared" si="168"/>
        <v>0</v>
      </c>
      <c r="CQ446" s="24">
        <f t="shared" si="169"/>
        <v>0</v>
      </c>
      <c r="CS446" s="24">
        <f t="shared" si="170"/>
        <v>0</v>
      </c>
    </row>
    <row r="447" spans="9:97">
      <c r="I447" s="24">
        <f t="shared" si="150"/>
        <v>0</v>
      </c>
      <c r="J447" s="24">
        <f t="shared" si="172"/>
        <v>0</v>
      </c>
      <c r="M447" s="24"/>
      <c r="N447" s="24"/>
      <c r="O447" s="24"/>
      <c r="P447" s="24"/>
      <c r="Q447" s="24"/>
      <c r="R447" s="24"/>
      <c r="S447" s="24">
        <f t="shared" si="151"/>
        <v>0</v>
      </c>
      <c r="T447" s="24">
        <f t="shared" si="173"/>
        <v>0</v>
      </c>
      <c r="W447" s="24"/>
      <c r="X447" s="24"/>
      <c r="Y447" s="24"/>
      <c r="Z447" s="24"/>
      <c r="AA447" s="24"/>
      <c r="AB447" s="24"/>
      <c r="AC447" s="24">
        <f t="shared" si="152"/>
        <v>0</v>
      </c>
      <c r="AD447" s="24">
        <f t="shared" si="153"/>
        <v>0</v>
      </c>
      <c r="AG447" s="24"/>
      <c r="AH447" s="24"/>
      <c r="AI447" s="24"/>
      <c r="AJ447" s="24"/>
      <c r="AK447" s="24"/>
      <c r="AL447" s="24"/>
      <c r="AM447" s="24">
        <f t="shared" si="154"/>
        <v>0</v>
      </c>
      <c r="AN447" s="24">
        <f t="shared" si="171"/>
        <v>0</v>
      </c>
      <c r="AQ447" s="24"/>
      <c r="AR447" s="24"/>
      <c r="AS447" s="24"/>
      <c r="AT447" s="24"/>
      <c r="AU447" s="24"/>
      <c r="AV447" s="24"/>
      <c r="AW447" s="24">
        <f t="shared" si="155"/>
        <v>0</v>
      </c>
      <c r="AX447" s="24">
        <f t="shared" si="156"/>
        <v>0</v>
      </c>
      <c r="BA447" s="24"/>
      <c r="BB447" s="24"/>
      <c r="BC447" s="24"/>
      <c r="BD447" s="24"/>
      <c r="BE447" s="24"/>
      <c r="BF447" s="24"/>
      <c r="BG447" s="24">
        <f t="shared" si="157"/>
        <v>0</v>
      </c>
      <c r="BH447" s="24">
        <f t="shared" si="158"/>
        <v>0</v>
      </c>
      <c r="BK447" s="24"/>
      <c r="BL447" s="24"/>
      <c r="BM447" s="24"/>
      <c r="BN447" s="24"/>
      <c r="BO447" s="24"/>
      <c r="BP447" s="24"/>
      <c r="BQ447" s="24">
        <f t="shared" si="159"/>
        <v>0</v>
      </c>
      <c r="BR447" s="24">
        <f t="shared" si="160"/>
        <v>0</v>
      </c>
      <c r="BU447" s="24"/>
      <c r="BV447" s="24"/>
      <c r="BW447" s="24"/>
      <c r="BX447" s="24"/>
      <c r="BY447" s="24"/>
      <c r="BZ447" s="24"/>
      <c r="CA447" s="24">
        <f t="shared" si="161"/>
        <v>0</v>
      </c>
      <c r="CB447" s="24">
        <f t="shared" si="162"/>
        <v>0</v>
      </c>
      <c r="CC447" s="24"/>
      <c r="CE447" s="24">
        <f t="shared" si="163"/>
        <v>0</v>
      </c>
      <c r="CG447" s="24">
        <f t="shared" si="164"/>
        <v>0</v>
      </c>
      <c r="CI447" s="24">
        <f t="shared" si="165"/>
        <v>0</v>
      </c>
      <c r="CK447" s="24">
        <f t="shared" si="166"/>
        <v>0</v>
      </c>
      <c r="CM447" s="24">
        <f t="shared" si="167"/>
        <v>0</v>
      </c>
      <c r="CO447" s="24">
        <f t="shared" si="168"/>
        <v>0</v>
      </c>
      <c r="CQ447" s="24">
        <f t="shared" si="169"/>
        <v>0</v>
      </c>
      <c r="CS447" s="24">
        <f t="shared" si="170"/>
        <v>0</v>
      </c>
    </row>
    <row r="448" spans="9:97">
      <c r="I448" s="24">
        <f t="shared" si="150"/>
        <v>0</v>
      </c>
      <c r="J448" s="24">
        <f t="shared" si="172"/>
        <v>0</v>
      </c>
      <c r="M448" s="24"/>
      <c r="N448" s="24"/>
      <c r="O448" s="24"/>
      <c r="P448" s="24"/>
      <c r="Q448" s="24"/>
      <c r="R448" s="24"/>
      <c r="S448" s="24">
        <f t="shared" si="151"/>
        <v>0</v>
      </c>
      <c r="T448" s="24">
        <f t="shared" si="173"/>
        <v>0</v>
      </c>
      <c r="W448" s="24"/>
      <c r="X448" s="24"/>
      <c r="Y448" s="24"/>
      <c r="Z448" s="24"/>
      <c r="AA448" s="24"/>
      <c r="AB448" s="24"/>
      <c r="AC448" s="24">
        <f t="shared" si="152"/>
        <v>0</v>
      </c>
      <c r="AD448" s="24">
        <f t="shared" si="153"/>
        <v>0</v>
      </c>
      <c r="AG448" s="24"/>
      <c r="AH448" s="24"/>
      <c r="AI448" s="24"/>
      <c r="AJ448" s="24"/>
      <c r="AK448" s="24"/>
      <c r="AL448" s="24"/>
      <c r="AM448" s="24">
        <f t="shared" si="154"/>
        <v>0</v>
      </c>
      <c r="AN448" s="24">
        <f t="shared" si="171"/>
        <v>0</v>
      </c>
      <c r="AQ448" s="24"/>
      <c r="AR448" s="24"/>
      <c r="AS448" s="24"/>
      <c r="AT448" s="24"/>
      <c r="AU448" s="24"/>
      <c r="AV448" s="24"/>
      <c r="AW448" s="24">
        <f t="shared" si="155"/>
        <v>0</v>
      </c>
      <c r="AX448" s="24">
        <f t="shared" si="156"/>
        <v>0</v>
      </c>
      <c r="BA448" s="24"/>
      <c r="BB448" s="24"/>
      <c r="BC448" s="24"/>
      <c r="BD448" s="24"/>
      <c r="BE448" s="24"/>
      <c r="BF448" s="24"/>
      <c r="BG448" s="24">
        <f t="shared" si="157"/>
        <v>0</v>
      </c>
      <c r="BH448" s="24">
        <f t="shared" si="158"/>
        <v>0</v>
      </c>
      <c r="BK448" s="24"/>
      <c r="BL448" s="24"/>
      <c r="BM448" s="24"/>
      <c r="BN448" s="24"/>
      <c r="BO448" s="24"/>
      <c r="BP448" s="24"/>
      <c r="BQ448" s="24">
        <f t="shared" si="159"/>
        <v>0</v>
      </c>
      <c r="BR448" s="24">
        <f t="shared" si="160"/>
        <v>0</v>
      </c>
      <c r="BU448" s="24"/>
      <c r="BV448" s="24"/>
      <c r="BW448" s="24"/>
      <c r="BX448" s="24"/>
      <c r="BY448" s="24"/>
      <c r="BZ448" s="24"/>
      <c r="CA448" s="24">
        <f t="shared" si="161"/>
        <v>0</v>
      </c>
      <c r="CB448" s="24">
        <f t="shared" si="162"/>
        <v>0</v>
      </c>
      <c r="CC448" s="24"/>
      <c r="CE448" s="24">
        <f t="shared" si="163"/>
        <v>0</v>
      </c>
      <c r="CG448" s="24">
        <f t="shared" si="164"/>
        <v>0</v>
      </c>
      <c r="CI448" s="24">
        <f t="shared" si="165"/>
        <v>0</v>
      </c>
      <c r="CK448" s="24">
        <f t="shared" si="166"/>
        <v>0</v>
      </c>
      <c r="CM448" s="24">
        <f t="shared" si="167"/>
        <v>0</v>
      </c>
      <c r="CO448" s="24">
        <f t="shared" si="168"/>
        <v>0</v>
      </c>
      <c r="CQ448" s="24">
        <f t="shared" si="169"/>
        <v>0</v>
      </c>
      <c r="CS448" s="24">
        <f t="shared" si="170"/>
        <v>0</v>
      </c>
    </row>
    <row r="449" spans="9:97">
      <c r="I449" s="24">
        <f t="shared" si="150"/>
        <v>0</v>
      </c>
      <c r="J449" s="24">
        <f t="shared" si="172"/>
        <v>0</v>
      </c>
      <c r="M449" s="24"/>
      <c r="N449" s="24"/>
      <c r="O449" s="24"/>
      <c r="P449" s="24"/>
      <c r="Q449" s="24"/>
      <c r="R449" s="24"/>
      <c r="S449" s="24">
        <f t="shared" si="151"/>
        <v>0</v>
      </c>
      <c r="T449" s="24">
        <f t="shared" si="173"/>
        <v>0</v>
      </c>
      <c r="W449" s="24"/>
      <c r="X449" s="24"/>
      <c r="Y449" s="24"/>
      <c r="Z449" s="24"/>
      <c r="AA449" s="24"/>
      <c r="AB449" s="24"/>
      <c r="AC449" s="24">
        <f t="shared" si="152"/>
        <v>0</v>
      </c>
      <c r="AD449" s="24">
        <f t="shared" si="153"/>
        <v>0</v>
      </c>
      <c r="AG449" s="24"/>
      <c r="AH449" s="24"/>
      <c r="AI449" s="24"/>
      <c r="AJ449" s="24"/>
      <c r="AK449" s="24"/>
      <c r="AL449" s="24"/>
      <c r="AM449" s="24">
        <f t="shared" si="154"/>
        <v>0</v>
      </c>
      <c r="AN449" s="24">
        <f t="shared" si="171"/>
        <v>0</v>
      </c>
      <c r="AQ449" s="24"/>
      <c r="AR449" s="24"/>
      <c r="AS449" s="24"/>
      <c r="AT449" s="24"/>
      <c r="AU449" s="24"/>
      <c r="AV449" s="24"/>
      <c r="AW449" s="24">
        <f t="shared" si="155"/>
        <v>0</v>
      </c>
      <c r="AX449" s="24">
        <f t="shared" si="156"/>
        <v>0</v>
      </c>
      <c r="BA449" s="24"/>
      <c r="BB449" s="24"/>
      <c r="BC449" s="24"/>
      <c r="BD449" s="24"/>
      <c r="BE449" s="24"/>
      <c r="BF449" s="24"/>
      <c r="BG449" s="24">
        <f t="shared" si="157"/>
        <v>0</v>
      </c>
      <c r="BH449" s="24">
        <f t="shared" si="158"/>
        <v>0</v>
      </c>
      <c r="BK449" s="24"/>
      <c r="BL449" s="24"/>
      <c r="BM449" s="24"/>
      <c r="BN449" s="24"/>
      <c r="BO449" s="24"/>
      <c r="BP449" s="24"/>
      <c r="BQ449" s="24">
        <f t="shared" si="159"/>
        <v>0</v>
      </c>
      <c r="BR449" s="24">
        <f t="shared" si="160"/>
        <v>0</v>
      </c>
      <c r="BU449" s="24"/>
      <c r="BV449" s="24"/>
      <c r="BW449" s="24"/>
      <c r="BX449" s="24"/>
      <c r="BY449" s="24"/>
      <c r="BZ449" s="24"/>
      <c r="CA449" s="24">
        <f t="shared" si="161"/>
        <v>0</v>
      </c>
      <c r="CB449" s="24">
        <f t="shared" si="162"/>
        <v>0</v>
      </c>
      <c r="CC449" s="24"/>
      <c r="CE449" s="24">
        <f t="shared" si="163"/>
        <v>0</v>
      </c>
      <c r="CG449" s="24">
        <f t="shared" si="164"/>
        <v>0</v>
      </c>
      <c r="CI449" s="24">
        <f t="shared" si="165"/>
        <v>0</v>
      </c>
      <c r="CK449" s="24">
        <f t="shared" si="166"/>
        <v>0</v>
      </c>
      <c r="CM449" s="24">
        <f t="shared" si="167"/>
        <v>0</v>
      </c>
      <c r="CO449" s="24">
        <f t="shared" si="168"/>
        <v>0</v>
      </c>
      <c r="CQ449" s="24">
        <f t="shared" si="169"/>
        <v>0</v>
      </c>
      <c r="CS449" s="24">
        <f t="shared" si="170"/>
        <v>0</v>
      </c>
    </row>
    <row r="450" spans="9:97">
      <c r="I450" s="24">
        <f t="shared" si="150"/>
        <v>0</v>
      </c>
      <c r="J450" s="24">
        <f t="shared" si="172"/>
        <v>0</v>
      </c>
      <c r="M450" s="24"/>
      <c r="N450" s="24"/>
      <c r="O450" s="24"/>
      <c r="P450" s="24"/>
      <c r="Q450" s="24"/>
      <c r="R450" s="24"/>
      <c r="S450" s="24">
        <f t="shared" si="151"/>
        <v>0</v>
      </c>
      <c r="T450" s="24">
        <f t="shared" si="173"/>
        <v>0</v>
      </c>
      <c r="W450" s="24"/>
      <c r="X450" s="24"/>
      <c r="Y450" s="24"/>
      <c r="Z450" s="24"/>
      <c r="AA450" s="24"/>
      <c r="AB450" s="24"/>
      <c r="AC450" s="24">
        <f t="shared" si="152"/>
        <v>0</v>
      </c>
      <c r="AD450" s="24">
        <f t="shared" si="153"/>
        <v>0</v>
      </c>
      <c r="AG450" s="24"/>
      <c r="AH450" s="24"/>
      <c r="AI450" s="24"/>
      <c r="AJ450" s="24"/>
      <c r="AK450" s="24"/>
      <c r="AL450" s="24"/>
      <c r="AM450" s="24">
        <f t="shared" si="154"/>
        <v>0</v>
      </c>
      <c r="AN450" s="24">
        <f t="shared" si="171"/>
        <v>0</v>
      </c>
      <c r="AQ450" s="24"/>
      <c r="AR450" s="24"/>
      <c r="AS450" s="24"/>
      <c r="AT450" s="24"/>
      <c r="AU450" s="24"/>
      <c r="AV450" s="24"/>
      <c r="AW450" s="24">
        <f t="shared" si="155"/>
        <v>0</v>
      </c>
      <c r="AX450" s="24">
        <f t="shared" si="156"/>
        <v>0</v>
      </c>
      <c r="BA450" s="24"/>
      <c r="BB450" s="24"/>
      <c r="BC450" s="24"/>
      <c r="BD450" s="24"/>
      <c r="BE450" s="24"/>
      <c r="BF450" s="24"/>
      <c r="BG450" s="24">
        <f t="shared" si="157"/>
        <v>0</v>
      </c>
      <c r="BH450" s="24">
        <f t="shared" si="158"/>
        <v>0</v>
      </c>
      <c r="BK450" s="24"/>
      <c r="BL450" s="24"/>
      <c r="BM450" s="24"/>
      <c r="BN450" s="24"/>
      <c r="BO450" s="24"/>
      <c r="BP450" s="24"/>
      <c r="BQ450" s="24">
        <f t="shared" si="159"/>
        <v>0</v>
      </c>
      <c r="BR450" s="24">
        <f t="shared" si="160"/>
        <v>0</v>
      </c>
      <c r="BU450" s="24"/>
      <c r="BV450" s="24"/>
      <c r="BW450" s="24"/>
      <c r="BX450" s="24"/>
      <c r="BY450" s="24"/>
      <c r="BZ450" s="24"/>
      <c r="CA450" s="24">
        <f t="shared" si="161"/>
        <v>0</v>
      </c>
      <c r="CB450" s="24">
        <f t="shared" si="162"/>
        <v>0</v>
      </c>
      <c r="CC450" s="24"/>
      <c r="CE450" s="24">
        <f t="shared" si="163"/>
        <v>0</v>
      </c>
      <c r="CG450" s="24">
        <f t="shared" si="164"/>
        <v>0</v>
      </c>
      <c r="CI450" s="24">
        <f t="shared" si="165"/>
        <v>0</v>
      </c>
      <c r="CK450" s="24">
        <f t="shared" si="166"/>
        <v>0</v>
      </c>
      <c r="CM450" s="24">
        <f t="shared" si="167"/>
        <v>0</v>
      </c>
      <c r="CO450" s="24">
        <f t="shared" si="168"/>
        <v>0</v>
      </c>
      <c r="CQ450" s="24">
        <f t="shared" si="169"/>
        <v>0</v>
      </c>
      <c r="CS450" s="24">
        <f t="shared" si="170"/>
        <v>0</v>
      </c>
    </row>
    <row r="451" spans="9:97">
      <c r="I451" s="24">
        <f t="shared" si="150"/>
        <v>0</v>
      </c>
      <c r="J451" s="24">
        <f t="shared" si="172"/>
        <v>0</v>
      </c>
      <c r="M451" s="24"/>
      <c r="N451" s="24"/>
      <c r="O451" s="24"/>
      <c r="P451" s="24"/>
      <c r="Q451" s="24"/>
      <c r="R451" s="24"/>
      <c r="S451" s="24">
        <f t="shared" si="151"/>
        <v>0</v>
      </c>
      <c r="T451" s="24">
        <f t="shared" si="173"/>
        <v>0</v>
      </c>
      <c r="W451" s="24"/>
      <c r="X451" s="24"/>
      <c r="Y451" s="24"/>
      <c r="Z451" s="24"/>
      <c r="AA451" s="24"/>
      <c r="AB451" s="24"/>
      <c r="AC451" s="24">
        <f t="shared" si="152"/>
        <v>0</v>
      </c>
      <c r="AD451" s="24">
        <f t="shared" si="153"/>
        <v>0</v>
      </c>
      <c r="AG451" s="24"/>
      <c r="AH451" s="24"/>
      <c r="AI451" s="24"/>
      <c r="AJ451" s="24"/>
      <c r="AK451" s="24"/>
      <c r="AL451" s="24"/>
      <c r="AM451" s="24">
        <f t="shared" si="154"/>
        <v>0</v>
      </c>
      <c r="AN451" s="24">
        <f t="shared" si="171"/>
        <v>0</v>
      </c>
      <c r="AQ451" s="24"/>
      <c r="AR451" s="24"/>
      <c r="AS451" s="24"/>
      <c r="AT451" s="24"/>
      <c r="AU451" s="24"/>
      <c r="AV451" s="24"/>
      <c r="AW451" s="24">
        <f t="shared" si="155"/>
        <v>0</v>
      </c>
      <c r="AX451" s="24">
        <f t="shared" si="156"/>
        <v>0</v>
      </c>
      <c r="BA451" s="24"/>
      <c r="BB451" s="24"/>
      <c r="BC451" s="24"/>
      <c r="BD451" s="24"/>
      <c r="BE451" s="24"/>
      <c r="BF451" s="24"/>
      <c r="BG451" s="24">
        <f t="shared" si="157"/>
        <v>0</v>
      </c>
      <c r="BH451" s="24">
        <f t="shared" si="158"/>
        <v>0</v>
      </c>
      <c r="BK451" s="24"/>
      <c r="BL451" s="24"/>
      <c r="BM451" s="24"/>
      <c r="BN451" s="24"/>
      <c r="BO451" s="24"/>
      <c r="BP451" s="24"/>
      <c r="BQ451" s="24">
        <f t="shared" si="159"/>
        <v>0</v>
      </c>
      <c r="BR451" s="24">
        <f t="shared" si="160"/>
        <v>0</v>
      </c>
      <c r="BU451" s="24"/>
      <c r="BV451" s="24"/>
      <c r="BW451" s="24"/>
      <c r="BX451" s="24"/>
      <c r="BY451" s="24"/>
      <c r="BZ451" s="24"/>
      <c r="CA451" s="24">
        <f t="shared" si="161"/>
        <v>0</v>
      </c>
      <c r="CB451" s="24">
        <f t="shared" si="162"/>
        <v>0</v>
      </c>
      <c r="CC451" s="24"/>
      <c r="CE451" s="24">
        <f t="shared" si="163"/>
        <v>0</v>
      </c>
      <c r="CG451" s="24">
        <f t="shared" si="164"/>
        <v>0</v>
      </c>
      <c r="CI451" s="24">
        <f t="shared" si="165"/>
        <v>0</v>
      </c>
      <c r="CK451" s="24">
        <f t="shared" si="166"/>
        <v>0</v>
      </c>
      <c r="CM451" s="24">
        <f t="shared" si="167"/>
        <v>0</v>
      </c>
      <c r="CO451" s="24">
        <f t="shared" si="168"/>
        <v>0</v>
      </c>
      <c r="CQ451" s="24">
        <f t="shared" si="169"/>
        <v>0</v>
      </c>
      <c r="CS451" s="24">
        <f t="shared" si="170"/>
        <v>0</v>
      </c>
    </row>
    <row r="452" spans="9:97">
      <c r="I452" s="24">
        <f t="shared" ref="I452:I515" si="174">IF(F452&gt;=C452-D452,G452-H452,E452)</f>
        <v>0</v>
      </c>
      <c r="J452" s="24">
        <f t="shared" si="172"/>
        <v>0</v>
      </c>
      <c r="M452" s="24"/>
      <c r="N452" s="24"/>
      <c r="O452" s="24"/>
      <c r="P452" s="24"/>
      <c r="Q452" s="24"/>
      <c r="R452" s="24"/>
      <c r="S452" s="24">
        <f t="shared" ref="S452:S515" si="175">IF(P452&gt;=M452-N452,Q452-R452,O452)</f>
        <v>0</v>
      </c>
      <c r="T452" s="24">
        <f t="shared" si="173"/>
        <v>0</v>
      </c>
      <c r="W452" s="24"/>
      <c r="X452" s="24"/>
      <c r="Y452" s="24"/>
      <c r="Z452" s="24"/>
      <c r="AA452" s="24"/>
      <c r="AB452" s="24"/>
      <c r="AC452" s="24">
        <f t="shared" ref="AC452:AC515" si="176">IF(Z452&gt;=W452-X452,AA452-AB452,Y452)</f>
        <v>0</v>
      </c>
      <c r="AD452" s="24">
        <f t="shared" ref="AD452:AD515" si="177">IF(Z452&lt;W452-X452,W452-X452-Z452,0)</f>
        <v>0</v>
      </c>
      <c r="AG452" s="24"/>
      <c r="AH452" s="24"/>
      <c r="AI452" s="24"/>
      <c r="AJ452" s="24"/>
      <c r="AK452" s="24"/>
      <c r="AL452" s="24"/>
      <c r="AM452" s="24">
        <f t="shared" ref="AM452:AM515" si="178">IF(AJ452&gt;=AG452-AH452,AK452-AL452,AI452)</f>
        <v>0</v>
      </c>
      <c r="AN452" s="24">
        <f t="shared" si="171"/>
        <v>0</v>
      </c>
      <c r="AQ452" s="24"/>
      <c r="AR452" s="24"/>
      <c r="AS452" s="24"/>
      <c r="AT452" s="24"/>
      <c r="AU452" s="24"/>
      <c r="AV452" s="24"/>
      <c r="AW452" s="24">
        <f t="shared" ref="AW452:AW515" si="179">IF(AS452&gt;=AR452-AQ452,AV452-AU452,AT452)</f>
        <v>0</v>
      </c>
      <c r="AX452" s="24">
        <f t="shared" ref="AX452:AX515" si="180">IF(AS452&lt;AR452-AQ452,AR452-AQ452-AS452,0)</f>
        <v>0</v>
      </c>
      <c r="BA452" s="24"/>
      <c r="BB452" s="24"/>
      <c r="BC452" s="24"/>
      <c r="BD452" s="24"/>
      <c r="BE452" s="24"/>
      <c r="BF452" s="24"/>
      <c r="BG452" s="24">
        <f t="shared" ref="BG452:BG515" si="181">IF(BC452&gt;=BB452-BA452,BF452-BE452,BD452)</f>
        <v>0</v>
      </c>
      <c r="BH452" s="24">
        <f t="shared" ref="BH452:BH515" si="182">IF(BC452&lt;BB452-BA452,BB452-BA452-BC452,0)</f>
        <v>0</v>
      </c>
      <c r="BK452" s="24"/>
      <c r="BL452" s="24"/>
      <c r="BM452" s="24"/>
      <c r="BN452" s="24"/>
      <c r="BO452" s="24"/>
      <c r="BP452" s="24"/>
      <c r="BQ452" s="24">
        <f t="shared" ref="BQ452:BQ515" si="183">IF(BM452&gt;=BL452-BK452,BP452-BO452,BN452)</f>
        <v>0</v>
      </c>
      <c r="BR452" s="24">
        <f t="shared" ref="BR452:BR515" si="184">IF(BM452&lt;BL452-BK452,BL452-BK452-BM452,0)</f>
        <v>0</v>
      </c>
      <c r="BU452" s="24"/>
      <c r="BV452" s="24"/>
      <c r="BW452" s="24"/>
      <c r="BX452" s="24"/>
      <c r="BY452" s="24"/>
      <c r="BZ452" s="24"/>
      <c r="CA452" s="24">
        <f t="shared" ref="CA452:CA515" si="185">IF(BW452&gt;=BV452-BU452,BZ452-BY452,BX452)</f>
        <v>0</v>
      </c>
      <c r="CB452" s="24">
        <f t="shared" ref="CB452:CB515" si="186">IF(BW452&lt;BV452-BU452,BV452-BU452-BW452,0)</f>
        <v>0</v>
      </c>
      <c r="CC452" s="24"/>
      <c r="CE452" s="24">
        <f t="shared" si="163"/>
        <v>0</v>
      </c>
      <c r="CG452" s="24">
        <f t="shared" si="164"/>
        <v>0</v>
      </c>
      <c r="CI452" s="24">
        <f t="shared" si="165"/>
        <v>0</v>
      </c>
      <c r="CK452" s="24">
        <f t="shared" si="166"/>
        <v>0</v>
      </c>
      <c r="CM452" s="24">
        <f t="shared" si="167"/>
        <v>0</v>
      </c>
      <c r="CO452" s="24">
        <f t="shared" si="168"/>
        <v>0</v>
      </c>
      <c r="CQ452" s="24">
        <f t="shared" si="169"/>
        <v>0</v>
      </c>
      <c r="CS452" s="24">
        <f t="shared" si="170"/>
        <v>0</v>
      </c>
    </row>
    <row r="453" spans="9:97">
      <c r="I453" s="24">
        <f t="shared" si="174"/>
        <v>0</v>
      </c>
      <c r="J453" s="24">
        <f t="shared" si="172"/>
        <v>0</v>
      </c>
      <c r="M453" s="24"/>
      <c r="N453" s="24"/>
      <c r="O453" s="24"/>
      <c r="P453" s="24"/>
      <c r="Q453" s="24"/>
      <c r="R453" s="24"/>
      <c r="S453" s="24">
        <f t="shared" si="175"/>
        <v>0</v>
      </c>
      <c r="T453" s="24">
        <f t="shared" si="173"/>
        <v>0</v>
      </c>
      <c r="W453" s="24"/>
      <c r="X453" s="24"/>
      <c r="Y453" s="24"/>
      <c r="Z453" s="24"/>
      <c r="AA453" s="24"/>
      <c r="AB453" s="24"/>
      <c r="AC453" s="24">
        <f t="shared" si="176"/>
        <v>0</v>
      </c>
      <c r="AD453" s="24">
        <f t="shared" si="177"/>
        <v>0</v>
      </c>
      <c r="AG453" s="24"/>
      <c r="AH453" s="24"/>
      <c r="AI453" s="24"/>
      <c r="AJ453" s="24"/>
      <c r="AK453" s="24"/>
      <c r="AL453" s="24"/>
      <c r="AM453" s="24">
        <f t="shared" si="178"/>
        <v>0</v>
      </c>
      <c r="AN453" s="24">
        <f t="shared" si="171"/>
        <v>0</v>
      </c>
      <c r="AQ453" s="24"/>
      <c r="AR453" s="24"/>
      <c r="AS453" s="24"/>
      <c r="AT453" s="24"/>
      <c r="AU453" s="24"/>
      <c r="AV453" s="24"/>
      <c r="AW453" s="24">
        <f t="shared" si="179"/>
        <v>0</v>
      </c>
      <c r="AX453" s="24">
        <f t="shared" si="180"/>
        <v>0</v>
      </c>
      <c r="BA453" s="24"/>
      <c r="BB453" s="24"/>
      <c r="BC453" s="24"/>
      <c r="BD453" s="24"/>
      <c r="BE453" s="24"/>
      <c r="BF453" s="24"/>
      <c r="BG453" s="24">
        <f t="shared" si="181"/>
        <v>0</v>
      </c>
      <c r="BH453" s="24">
        <f t="shared" si="182"/>
        <v>0</v>
      </c>
      <c r="BK453" s="24"/>
      <c r="BL453" s="24"/>
      <c r="BM453" s="24"/>
      <c r="BN453" s="24"/>
      <c r="BO453" s="24"/>
      <c r="BP453" s="24"/>
      <c r="BQ453" s="24">
        <f t="shared" si="183"/>
        <v>0</v>
      </c>
      <c r="BR453" s="24">
        <f t="shared" si="184"/>
        <v>0</v>
      </c>
      <c r="BU453" s="24"/>
      <c r="BV453" s="24"/>
      <c r="BW453" s="24"/>
      <c r="BX453" s="24"/>
      <c r="BY453" s="24"/>
      <c r="BZ453" s="24"/>
      <c r="CA453" s="24">
        <f t="shared" si="185"/>
        <v>0</v>
      </c>
      <c r="CB453" s="24">
        <f t="shared" si="186"/>
        <v>0</v>
      </c>
      <c r="CC453" s="24"/>
      <c r="CE453" s="24">
        <f t="shared" ref="CE453:CE516" si="187">SUMIF(B:B,CD453,G:G)-SUMIF(B:B,CD453,H:H)</f>
        <v>0</v>
      </c>
      <c r="CG453" s="24">
        <f t="shared" ref="CG453:CG516" si="188">SUMIF(L:L,CF453,Q:Q)-SUMIF(L:L,CF453,R:R)</f>
        <v>0</v>
      </c>
      <c r="CI453" s="24">
        <f t="shared" ref="CI453:CI516" si="189">SUMIF(V:V,CH453,AA:AA)-SUMIF(V:V,CH453,AB:AB)</f>
        <v>0</v>
      </c>
      <c r="CK453" s="24">
        <f t="shared" ref="CK453:CK516" si="190">SUMIF(AF:AF,CJ453,AK:AK)-SUMIF(AF:AF,CJ453,AL:AL)</f>
        <v>0</v>
      </c>
      <c r="CM453" s="24">
        <f t="shared" ref="CM453:CM516" si="191">SUMIF(AP:AP,CL453,AV:AV)-SUMIF(AP:AP,CL453,AU:AU)</f>
        <v>0</v>
      </c>
      <c r="CO453" s="24">
        <f t="shared" ref="CO453:CO516" si="192">SUMIF(AZ:AZ,CN453,BF:BF)-SUMIF(AZ:AZ,CN453,BE:BE)</f>
        <v>0</v>
      </c>
      <c r="CQ453" s="24">
        <f t="shared" ref="CQ453:CQ516" si="193">SUMIF(BJ:BJ,CP453,BP:BP)-SUMIF(BJ:BJ,CP453,BO:BO)</f>
        <v>0</v>
      </c>
      <c r="CS453" s="24">
        <f t="shared" ref="CS453:CS516" si="194">SUMIF(BT:BT,CR453,BZ:BZ)-SUMIF(BT:BT,CR453,BY:BY)</f>
        <v>0</v>
      </c>
    </row>
    <row r="454" spans="9:97">
      <c r="I454" s="24">
        <f t="shared" si="174"/>
        <v>0</v>
      </c>
      <c r="J454" s="24">
        <f t="shared" si="172"/>
        <v>0</v>
      </c>
      <c r="M454" s="24"/>
      <c r="N454" s="24"/>
      <c r="O454" s="24"/>
      <c r="P454" s="24"/>
      <c r="Q454" s="24"/>
      <c r="R454" s="24"/>
      <c r="S454" s="24">
        <f t="shared" si="175"/>
        <v>0</v>
      </c>
      <c r="T454" s="24">
        <f t="shared" si="173"/>
        <v>0</v>
      </c>
      <c r="W454" s="24"/>
      <c r="X454" s="24"/>
      <c r="Y454" s="24"/>
      <c r="Z454" s="24"/>
      <c r="AA454" s="24"/>
      <c r="AB454" s="24"/>
      <c r="AC454" s="24">
        <f t="shared" si="176"/>
        <v>0</v>
      </c>
      <c r="AD454" s="24">
        <f t="shared" si="177"/>
        <v>0</v>
      </c>
      <c r="AG454" s="24"/>
      <c r="AH454" s="24"/>
      <c r="AI454" s="24"/>
      <c r="AJ454" s="24"/>
      <c r="AK454" s="24"/>
      <c r="AL454" s="24"/>
      <c r="AM454" s="24">
        <f t="shared" si="178"/>
        <v>0</v>
      </c>
      <c r="AN454" s="24">
        <f t="shared" si="171"/>
        <v>0</v>
      </c>
      <c r="AQ454" s="24"/>
      <c r="AR454" s="24"/>
      <c r="AS454" s="24"/>
      <c r="AT454" s="24"/>
      <c r="AU454" s="24"/>
      <c r="AV454" s="24"/>
      <c r="AW454" s="24">
        <f t="shared" si="179"/>
        <v>0</v>
      </c>
      <c r="AX454" s="24">
        <f t="shared" si="180"/>
        <v>0</v>
      </c>
      <c r="BA454" s="24"/>
      <c r="BB454" s="24"/>
      <c r="BC454" s="24"/>
      <c r="BD454" s="24"/>
      <c r="BE454" s="24"/>
      <c r="BF454" s="24"/>
      <c r="BG454" s="24">
        <f t="shared" si="181"/>
        <v>0</v>
      </c>
      <c r="BH454" s="24">
        <f t="shared" si="182"/>
        <v>0</v>
      </c>
      <c r="BK454" s="24"/>
      <c r="BL454" s="24"/>
      <c r="BM454" s="24"/>
      <c r="BN454" s="24"/>
      <c r="BO454" s="24"/>
      <c r="BP454" s="24"/>
      <c r="BQ454" s="24">
        <f t="shared" si="183"/>
        <v>0</v>
      </c>
      <c r="BR454" s="24">
        <f t="shared" si="184"/>
        <v>0</v>
      </c>
      <c r="BU454" s="24"/>
      <c r="BV454" s="24"/>
      <c r="BW454" s="24"/>
      <c r="BX454" s="24"/>
      <c r="BY454" s="24"/>
      <c r="BZ454" s="24"/>
      <c r="CA454" s="24">
        <f t="shared" si="185"/>
        <v>0</v>
      </c>
      <c r="CB454" s="24">
        <f t="shared" si="186"/>
        <v>0</v>
      </c>
      <c r="CC454" s="24"/>
      <c r="CE454" s="24">
        <f t="shared" si="187"/>
        <v>0</v>
      </c>
      <c r="CG454" s="24">
        <f t="shared" si="188"/>
        <v>0</v>
      </c>
      <c r="CI454" s="24">
        <f t="shared" si="189"/>
        <v>0</v>
      </c>
      <c r="CK454" s="24">
        <f t="shared" si="190"/>
        <v>0</v>
      </c>
      <c r="CM454" s="24">
        <f t="shared" si="191"/>
        <v>0</v>
      </c>
      <c r="CO454" s="24">
        <f t="shared" si="192"/>
        <v>0</v>
      </c>
      <c r="CQ454" s="24">
        <f t="shared" si="193"/>
        <v>0</v>
      </c>
      <c r="CS454" s="24">
        <f t="shared" si="194"/>
        <v>0</v>
      </c>
    </row>
    <row r="455" spans="9:97">
      <c r="I455" s="24">
        <f t="shared" si="174"/>
        <v>0</v>
      </c>
      <c r="J455" s="24">
        <f t="shared" si="172"/>
        <v>0</v>
      </c>
      <c r="M455" s="24"/>
      <c r="N455" s="24"/>
      <c r="O455" s="24"/>
      <c r="P455" s="24"/>
      <c r="Q455" s="24"/>
      <c r="R455" s="24"/>
      <c r="S455" s="24">
        <f t="shared" si="175"/>
        <v>0</v>
      </c>
      <c r="T455" s="24">
        <f t="shared" si="173"/>
        <v>0</v>
      </c>
      <c r="W455" s="24"/>
      <c r="X455" s="24"/>
      <c r="Y455" s="24"/>
      <c r="Z455" s="24"/>
      <c r="AA455" s="24"/>
      <c r="AB455" s="24"/>
      <c r="AC455" s="24">
        <f t="shared" si="176"/>
        <v>0</v>
      </c>
      <c r="AD455" s="24">
        <f t="shared" si="177"/>
        <v>0</v>
      </c>
      <c r="AG455" s="24"/>
      <c r="AH455" s="24"/>
      <c r="AI455" s="24"/>
      <c r="AJ455" s="24"/>
      <c r="AK455" s="24"/>
      <c r="AL455" s="24"/>
      <c r="AM455" s="24">
        <f t="shared" si="178"/>
        <v>0</v>
      </c>
      <c r="AN455" s="24">
        <f t="shared" si="171"/>
        <v>0</v>
      </c>
      <c r="AQ455" s="24"/>
      <c r="AR455" s="24"/>
      <c r="AS455" s="24"/>
      <c r="AT455" s="24"/>
      <c r="AU455" s="24"/>
      <c r="AV455" s="24"/>
      <c r="AW455" s="24">
        <f t="shared" si="179"/>
        <v>0</v>
      </c>
      <c r="AX455" s="24">
        <f t="shared" si="180"/>
        <v>0</v>
      </c>
      <c r="BA455" s="24"/>
      <c r="BB455" s="24"/>
      <c r="BC455" s="24"/>
      <c r="BD455" s="24"/>
      <c r="BE455" s="24"/>
      <c r="BF455" s="24"/>
      <c r="BG455" s="24">
        <f t="shared" si="181"/>
        <v>0</v>
      </c>
      <c r="BH455" s="24">
        <f t="shared" si="182"/>
        <v>0</v>
      </c>
      <c r="BK455" s="24"/>
      <c r="BL455" s="24"/>
      <c r="BM455" s="24"/>
      <c r="BN455" s="24"/>
      <c r="BO455" s="24"/>
      <c r="BP455" s="24"/>
      <c r="BQ455" s="24">
        <f t="shared" si="183"/>
        <v>0</v>
      </c>
      <c r="BR455" s="24">
        <f t="shared" si="184"/>
        <v>0</v>
      </c>
      <c r="BU455" s="24"/>
      <c r="BV455" s="24"/>
      <c r="BW455" s="24"/>
      <c r="BX455" s="24"/>
      <c r="BY455" s="24"/>
      <c r="BZ455" s="24"/>
      <c r="CA455" s="24">
        <f t="shared" si="185"/>
        <v>0</v>
      </c>
      <c r="CB455" s="24">
        <f t="shared" si="186"/>
        <v>0</v>
      </c>
      <c r="CC455" s="24"/>
      <c r="CE455" s="24">
        <f t="shared" si="187"/>
        <v>0</v>
      </c>
      <c r="CG455" s="24">
        <f t="shared" si="188"/>
        <v>0</v>
      </c>
      <c r="CI455" s="24">
        <f t="shared" si="189"/>
        <v>0</v>
      </c>
      <c r="CK455" s="24">
        <f t="shared" si="190"/>
        <v>0</v>
      </c>
      <c r="CM455" s="24">
        <f t="shared" si="191"/>
        <v>0</v>
      </c>
      <c r="CO455" s="24">
        <f t="shared" si="192"/>
        <v>0</v>
      </c>
      <c r="CQ455" s="24">
        <f t="shared" si="193"/>
        <v>0</v>
      </c>
      <c r="CS455" s="24">
        <f t="shared" si="194"/>
        <v>0</v>
      </c>
    </row>
    <row r="456" spans="9:97">
      <c r="I456" s="24">
        <f t="shared" si="174"/>
        <v>0</v>
      </c>
      <c r="J456" s="24">
        <f t="shared" si="172"/>
        <v>0</v>
      </c>
      <c r="M456" s="24"/>
      <c r="N456" s="24"/>
      <c r="O456" s="24"/>
      <c r="P456" s="24"/>
      <c r="Q456" s="24"/>
      <c r="R456" s="24"/>
      <c r="S456" s="24">
        <f t="shared" si="175"/>
        <v>0</v>
      </c>
      <c r="T456" s="24">
        <f t="shared" si="173"/>
        <v>0</v>
      </c>
      <c r="W456" s="24"/>
      <c r="X456" s="24"/>
      <c r="Y456" s="24"/>
      <c r="Z456" s="24"/>
      <c r="AA456" s="24"/>
      <c r="AB456" s="24"/>
      <c r="AC456" s="24">
        <f t="shared" si="176"/>
        <v>0</v>
      </c>
      <c r="AD456" s="24">
        <f t="shared" si="177"/>
        <v>0</v>
      </c>
      <c r="AG456" s="24"/>
      <c r="AH456" s="24"/>
      <c r="AI456" s="24"/>
      <c r="AJ456" s="24"/>
      <c r="AK456" s="24"/>
      <c r="AL456" s="24"/>
      <c r="AM456" s="24">
        <f t="shared" si="178"/>
        <v>0</v>
      </c>
      <c r="AN456" s="24">
        <f t="shared" si="171"/>
        <v>0</v>
      </c>
      <c r="AQ456" s="24"/>
      <c r="AR456" s="24"/>
      <c r="AS456" s="24"/>
      <c r="AT456" s="24"/>
      <c r="AU456" s="24"/>
      <c r="AV456" s="24"/>
      <c r="AW456" s="24">
        <f t="shared" si="179"/>
        <v>0</v>
      </c>
      <c r="AX456" s="24">
        <f t="shared" si="180"/>
        <v>0</v>
      </c>
      <c r="BA456" s="24"/>
      <c r="BB456" s="24"/>
      <c r="BC456" s="24"/>
      <c r="BD456" s="24"/>
      <c r="BE456" s="24"/>
      <c r="BF456" s="24"/>
      <c r="BG456" s="24">
        <f t="shared" si="181"/>
        <v>0</v>
      </c>
      <c r="BH456" s="24">
        <f t="shared" si="182"/>
        <v>0</v>
      </c>
      <c r="BK456" s="24"/>
      <c r="BL456" s="24"/>
      <c r="BM456" s="24"/>
      <c r="BN456" s="24"/>
      <c r="BO456" s="24"/>
      <c r="BP456" s="24"/>
      <c r="BQ456" s="24">
        <f t="shared" si="183"/>
        <v>0</v>
      </c>
      <c r="BR456" s="24">
        <f t="shared" si="184"/>
        <v>0</v>
      </c>
      <c r="BU456" s="24"/>
      <c r="BV456" s="24"/>
      <c r="BW456" s="24"/>
      <c r="BX456" s="24"/>
      <c r="BY456" s="24"/>
      <c r="BZ456" s="24"/>
      <c r="CA456" s="24">
        <f t="shared" si="185"/>
        <v>0</v>
      </c>
      <c r="CB456" s="24">
        <f t="shared" si="186"/>
        <v>0</v>
      </c>
      <c r="CC456" s="24"/>
      <c r="CE456" s="24">
        <f t="shared" si="187"/>
        <v>0</v>
      </c>
      <c r="CG456" s="24">
        <f t="shared" si="188"/>
        <v>0</v>
      </c>
      <c r="CI456" s="24">
        <f t="shared" si="189"/>
        <v>0</v>
      </c>
      <c r="CK456" s="24">
        <f t="shared" si="190"/>
        <v>0</v>
      </c>
      <c r="CM456" s="24">
        <f t="shared" si="191"/>
        <v>0</v>
      </c>
      <c r="CO456" s="24">
        <f t="shared" si="192"/>
        <v>0</v>
      </c>
      <c r="CQ456" s="24">
        <f t="shared" si="193"/>
        <v>0</v>
      </c>
      <c r="CS456" s="24">
        <f t="shared" si="194"/>
        <v>0</v>
      </c>
    </row>
    <row r="457" spans="9:97">
      <c r="I457" s="24">
        <f t="shared" si="174"/>
        <v>0</v>
      </c>
      <c r="J457" s="24">
        <f t="shared" si="172"/>
        <v>0</v>
      </c>
      <c r="M457" s="24"/>
      <c r="N457" s="24"/>
      <c r="O457" s="24"/>
      <c r="P457" s="24"/>
      <c r="Q457" s="24"/>
      <c r="R457" s="24"/>
      <c r="S457" s="24">
        <f t="shared" si="175"/>
        <v>0</v>
      </c>
      <c r="T457" s="24">
        <f t="shared" si="173"/>
        <v>0</v>
      </c>
      <c r="W457" s="24"/>
      <c r="X457" s="24"/>
      <c r="Y457" s="24"/>
      <c r="Z457" s="24"/>
      <c r="AA457" s="24"/>
      <c r="AB457" s="24"/>
      <c r="AC457" s="24">
        <f t="shared" si="176"/>
        <v>0</v>
      </c>
      <c r="AD457" s="24">
        <f t="shared" si="177"/>
        <v>0</v>
      </c>
      <c r="AG457" s="24"/>
      <c r="AH457" s="24"/>
      <c r="AI457" s="24"/>
      <c r="AJ457" s="24"/>
      <c r="AK457" s="24"/>
      <c r="AL457" s="24"/>
      <c r="AM457" s="24">
        <f t="shared" si="178"/>
        <v>0</v>
      </c>
      <c r="AN457" s="24">
        <f t="shared" si="171"/>
        <v>0</v>
      </c>
      <c r="AQ457" s="24"/>
      <c r="AR457" s="24"/>
      <c r="AS457" s="24"/>
      <c r="AT457" s="24"/>
      <c r="AU457" s="24"/>
      <c r="AV457" s="24"/>
      <c r="AW457" s="24">
        <f t="shared" si="179"/>
        <v>0</v>
      </c>
      <c r="AX457" s="24">
        <f t="shared" si="180"/>
        <v>0</v>
      </c>
      <c r="BA457" s="24"/>
      <c r="BB457" s="24"/>
      <c r="BC457" s="24"/>
      <c r="BD457" s="24"/>
      <c r="BE457" s="24"/>
      <c r="BF457" s="24"/>
      <c r="BG457" s="24">
        <f t="shared" si="181"/>
        <v>0</v>
      </c>
      <c r="BH457" s="24">
        <f t="shared" si="182"/>
        <v>0</v>
      </c>
      <c r="BK457" s="24"/>
      <c r="BL457" s="24"/>
      <c r="BM457" s="24"/>
      <c r="BN457" s="24"/>
      <c r="BO457" s="24"/>
      <c r="BP457" s="24"/>
      <c r="BQ457" s="24">
        <f t="shared" si="183"/>
        <v>0</v>
      </c>
      <c r="BR457" s="24">
        <f t="shared" si="184"/>
        <v>0</v>
      </c>
      <c r="BU457" s="24"/>
      <c r="BV457" s="24"/>
      <c r="BW457" s="24"/>
      <c r="BX457" s="24"/>
      <c r="BY457" s="24"/>
      <c r="BZ457" s="24"/>
      <c r="CA457" s="24">
        <f t="shared" si="185"/>
        <v>0</v>
      </c>
      <c r="CB457" s="24">
        <f t="shared" si="186"/>
        <v>0</v>
      </c>
      <c r="CC457" s="24"/>
      <c r="CE457" s="24">
        <f t="shared" si="187"/>
        <v>0</v>
      </c>
      <c r="CG457" s="24">
        <f t="shared" si="188"/>
        <v>0</v>
      </c>
      <c r="CI457" s="24">
        <f t="shared" si="189"/>
        <v>0</v>
      </c>
      <c r="CK457" s="24">
        <f t="shared" si="190"/>
        <v>0</v>
      </c>
      <c r="CM457" s="24">
        <f t="shared" si="191"/>
        <v>0</v>
      </c>
      <c r="CO457" s="24">
        <f t="shared" si="192"/>
        <v>0</v>
      </c>
      <c r="CQ457" s="24">
        <f t="shared" si="193"/>
        <v>0</v>
      </c>
      <c r="CS457" s="24">
        <f t="shared" si="194"/>
        <v>0</v>
      </c>
    </row>
    <row r="458" spans="9:97">
      <c r="I458" s="24">
        <f t="shared" si="174"/>
        <v>0</v>
      </c>
      <c r="J458" s="24">
        <f t="shared" si="172"/>
        <v>0</v>
      </c>
      <c r="M458" s="24"/>
      <c r="N458" s="24"/>
      <c r="O458" s="24"/>
      <c r="P458" s="24"/>
      <c r="Q458" s="24"/>
      <c r="R458" s="24"/>
      <c r="S458" s="24">
        <f t="shared" si="175"/>
        <v>0</v>
      </c>
      <c r="T458" s="24">
        <f t="shared" si="173"/>
        <v>0</v>
      </c>
      <c r="W458" s="24"/>
      <c r="X458" s="24"/>
      <c r="Y458" s="24"/>
      <c r="Z458" s="24"/>
      <c r="AA458" s="24"/>
      <c r="AB458" s="24"/>
      <c r="AC458" s="24">
        <f t="shared" si="176"/>
        <v>0</v>
      </c>
      <c r="AD458" s="24">
        <f t="shared" si="177"/>
        <v>0</v>
      </c>
      <c r="AG458" s="24"/>
      <c r="AH458" s="24"/>
      <c r="AI458" s="24"/>
      <c r="AJ458" s="24"/>
      <c r="AK458" s="24"/>
      <c r="AL458" s="24"/>
      <c r="AM458" s="24">
        <f t="shared" si="178"/>
        <v>0</v>
      </c>
      <c r="AN458" s="24">
        <f t="shared" si="171"/>
        <v>0</v>
      </c>
      <c r="AQ458" s="24"/>
      <c r="AR458" s="24"/>
      <c r="AS458" s="24"/>
      <c r="AT458" s="24"/>
      <c r="AU458" s="24"/>
      <c r="AV458" s="24"/>
      <c r="AW458" s="24">
        <f t="shared" si="179"/>
        <v>0</v>
      </c>
      <c r="AX458" s="24">
        <f t="shared" si="180"/>
        <v>0</v>
      </c>
      <c r="BA458" s="24"/>
      <c r="BB458" s="24"/>
      <c r="BC458" s="24"/>
      <c r="BD458" s="24"/>
      <c r="BE458" s="24"/>
      <c r="BF458" s="24"/>
      <c r="BG458" s="24">
        <f t="shared" si="181"/>
        <v>0</v>
      </c>
      <c r="BH458" s="24">
        <f t="shared" si="182"/>
        <v>0</v>
      </c>
      <c r="BK458" s="24"/>
      <c r="BL458" s="24"/>
      <c r="BM458" s="24"/>
      <c r="BN458" s="24"/>
      <c r="BO458" s="24"/>
      <c r="BP458" s="24"/>
      <c r="BQ458" s="24">
        <f t="shared" si="183"/>
        <v>0</v>
      </c>
      <c r="BR458" s="24">
        <f t="shared" si="184"/>
        <v>0</v>
      </c>
      <c r="BU458" s="24"/>
      <c r="BV458" s="24"/>
      <c r="BW458" s="24"/>
      <c r="BX458" s="24"/>
      <c r="BY458" s="24"/>
      <c r="BZ458" s="24"/>
      <c r="CA458" s="24">
        <f t="shared" si="185"/>
        <v>0</v>
      </c>
      <c r="CB458" s="24">
        <f t="shared" si="186"/>
        <v>0</v>
      </c>
      <c r="CC458" s="24"/>
      <c r="CE458" s="24">
        <f t="shared" si="187"/>
        <v>0</v>
      </c>
      <c r="CG458" s="24">
        <f t="shared" si="188"/>
        <v>0</v>
      </c>
      <c r="CI458" s="24">
        <f t="shared" si="189"/>
        <v>0</v>
      </c>
      <c r="CK458" s="24">
        <f t="shared" si="190"/>
        <v>0</v>
      </c>
      <c r="CM458" s="24">
        <f t="shared" si="191"/>
        <v>0</v>
      </c>
      <c r="CO458" s="24">
        <f t="shared" si="192"/>
        <v>0</v>
      </c>
      <c r="CQ458" s="24">
        <f t="shared" si="193"/>
        <v>0</v>
      </c>
      <c r="CS458" s="24">
        <f t="shared" si="194"/>
        <v>0</v>
      </c>
    </row>
    <row r="459" spans="9:97">
      <c r="I459" s="24">
        <f t="shared" si="174"/>
        <v>0</v>
      </c>
      <c r="J459" s="24">
        <f t="shared" si="172"/>
        <v>0</v>
      </c>
      <c r="M459" s="24"/>
      <c r="N459" s="24"/>
      <c r="O459" s="24"/>
      <c r="P459" s="24"/>
      <c r="Q459" s="24"/>
      <c r="R459" s="24"/>
      <c r="S459" s="24">
        <f t="shared" si="175"/>
        <v>0</v>
      </c>
      <c r="T459" s="24">
        <f t="shared" si="173"/>
        <v>0</v>
      </c>
      <c r="W459" s="24"/>
      <c r="X459" s="24"/>
      <c r="Y459" s="24"/>
      <c r="Z459" s="24"/>
      <c r="AA459" s="24"/>
      <c r="AB459" s="24"/>
      <c r="AC459" s="24">
        <f t="shared" si="176"/>
        <v>0</v>
      </c>
      <c r="AD459" s="24">
        <f t="shared" si="177"/>
        <v>0</v>
      </c>
      <c r="AG459" s="24"/>
      <c r="AH459" s="24"/>
      <c r="AI459" s="24"/>
      <c r="AJ459" s="24"/>
      <c r="AK459" s="24"/>
      <c r="AL459" s="24"/>
      <c r="AM459" s="24">
        <f t="shared" si="178"/>
        <v>0</v>
      </c>
      <c r="AN459" s="24">
        <f t="shared" si="171"/>
        <v>0</v>
      </c>
      <c r="AQ459" s="24"/>
      <c r="AR459" s="24"/>
      <c r="AS459" s="24"/>
      <c r="AT459" s="24"/>
      <c r="AU459" s="24"/>
      <c r="AV459" s="24"/>
      <c r="AW459" s="24">
        <f t="shared" si="179"/>
        <v>0</v>
      </c>
      <c r="AX459" s="24">
        <f t="shared" si="180"/>
        <v>0</v>
      </c>
      <c r="BA459" s="24"/>
      <c r="BB459" s="24"/>
      <c r="BC459" s="24"/>
      <c r="BD459" s="24"/>
      <c r="BE459" s="24"/>
      <c r="BF459" s="24"/>
      <c r="BG459" s="24">
        <f t="shared" si="181"/>
        <v>0</v>
      </c>
      <c r="BH459" s="24">
        <f t="shared" si="182"/>
        <v>0</v>
      </c>
      <c r="BK459" s="24"/>
      <c r="BL459" s="24"/>
      <c r="BM459" s="24"/>
      <c r="BN459" s="24"/>
      <c r="BO459" s="24"/>
      <c r="BP459" s="24"/>
      <c r="BQ459" s="24">
        <f t="shared" si="183"/>
        <v>0</v>
      </c>
      <c r="BR459" s="24">
        <f t="shared" si="184"/>
        <v>0</v>
      </c>
      <c r="BU459" s="24"/>
      <c r="BV459" s="24"/>
      <c r="BW459" s="24"/>
      <c r="BX459" s="24"/>
      <c r="BY459" s="24"/>
      <c r="BZ459" s="24"/>
      <c r="CA459" s="24">
        <f t="shared" si="185"/>
        <v>0</v>
      </c>
      <c r="CB459" s="24">
        <f t="shared" si="186"/>
        <v>0</v>
      </c>
      <c r="CC459" s="24"/>
      <c r="CE459" s="24">
        <f t="shared" si="187"/>
        <v>0</v>
      </c>
      <c r="CG459" s="24">
        <f t="shared" si="188"/>
        <v>0</v>
      </c>
      <c r="CI459" s="24">
        <f t="shared" si="189"/>
        <v>0</v>
      </c>
      <c r="CK459" s="24">
        <f t="shared" si="190"/>
        <v>0</v>
      </c>
      <c r="CM459" s="24">
        <f t="shared" si="191"/>
        <v>0</v>
      </c>
      <c r="CO459" s="24">
        <f t="shared" si="192"/>
        <v>0</v>
      </c>
      <c r="CQ459" s="24">
        <f t="shared" si="193"/>
        <v>0</v>
      </c>
      <c r="CS459" s="24">
        <f t="shared" si="194"/>
        <v>0</v>
      </c>
    </row>
    <row r="460" spans="9:97">
      <c r="I460" s="24">
        <f t="shared" si="174"/>
        <v>0</v>
      </c>
      <c r="J460" s="24">
        <f t="shared" si="172"/>
        <v>0</v>
      </c>
      <c r="M460" s="24"/>
      <c r="N460" s="24"/>
      <c r="O460" s="24"/>
      <c r="P460" s="24"/>
      <c r="Q460" s="24"/>
      <c r="R460" s="24"/>
      <c r="S460" s="24">
        <f t="shared" si="175"/>
        <v>0</v>
      </c>
      <c r="T460" s="24">
        <f t="shared" si="173"/>
        <v>0</v>
      </c>
      <c r="W460" s="24"/>
      <c r="X460" s="24"/>
      <c r="Y460" s="24"/>
      <c r="Z460" s="24"/>
      <c r="AA460" s="24"/>
      <c r="AB460" s="24"/>
      <c r="AC460" s="24">
        <f t="shared" si="176"/>
        <v>0</v>
      </c>
      <c r="AD460" s="24">
        <f t="shared" si="177"/>
        <v>0</v>
      </c>
      <c r="AG460" s="24"/>
      <c r="AH460" s="24"/>
      <c r="AI460" s="24"/>
      <c r="AJ460" s="24"/>
      <c r="AK460" s="24"/>
      <c r="AL460" s="24"/>
      <c r="AM460" s="24">
        <f t="shared" si="178"/>
        <v>0</v>
      </c>
      <c r="AN460" s="24">
        <f t="shared" si="171"/>
        <v>0</v>
      </c>
      <c r="AQ460" s="24"/>
      <c r="AR460" s="24"/>
      <c r="AS460" s="24"/>
      <c r="AT460" s="24"/>
      <c r="AU460" s="24"/>
      <c r="AV460" s="24"/>
      <c r="AW460" s="24">
        <f t="shared" si="179"/>
        <v>0</v>
      </c>
      <c r="AX460" s="24">
        <f t="shared" si="180"/>
        <v>0</v>
      </c>
      <c r="BA460" s="24"/>
      <c r="BB460" s="24"/>
      <c r="BC460" s="24"/>
      <c r="BD460" s="24"/>
      <c r="BE460" s="24"/>
      <c r="BF460" s="24"/>
      <c r="BG460" s="24">
        <f t="shared" si="181"/>
        <v>0</v>
      </c>
      <c r="BH460" s="24">
        <f t="shared" si="182"/>
        <v>0</v>
      </c>
      <c r="BK460" s="24"/>
      <c r="BL460" s="24"/>
      <c r="BM460" s="24"/>
      <c r="BN460" s="24"/>
      <c r="BO460" s="24"/>
      <c r="BP460" s="24"/>
      <c r="BQ460" s="24">
        <f t="shared" si="183"/>
        <v>0</v>
      </c>
      <c r="BR460" s="24">
        <f t="shared" si="184"/>
        <v>0</v>
      </c>
      <c r="BU460" s="24"/>
      <c r="BV460" s="24"/>
      <c r="BW460" s="24"/>
      <c r="BX460" s="24"/>
      <c r="BY460" s="24"/>
      <c r="BZ460" s="24"/>
      <c r="CA460" s="24">
        <f t="shared" si="185"/>
        <v>0</v>
      </c>
      <c r="CB460" s="24">
        <f t="shared" si="186"/>
        <v>0</v>
      </c>
      <c r="CC460" s="24"/>
      <c r="CE460" s="24">
        <f t="shared" si="187"/>
        <v>0</v>
      </c>
      <c r="CG460" s="24">
        <f t="shared" si="188"/>
        <v>0</v>
      </c>
      <c r="CI460" s="24">
        <f t="shared" si="189"/>
        <v>0</v>
      </c>
      <c r="CK460" s="24">
        <f t="shared" si="190"/>
        <v>0</v>
      </c>
      <c r="CM460" s="24">
        <f t="shared" si="191"/>
        <v>0</v>
      </c>
      <c r="CO460" s="24">
        <f t="shared" si="192"/>
        <v>0</v>
      </c>
      <c r="CQ460" s="24">
        <f t="shared" si="193"/>
        <v>0</v>
      </c>
      <c r="CS460" s="24">
        <f t="shared" si="194"/>
        <v>0</v>
      </c>
    </row>
    <row r="461" spans="9:97">
      <c r="I461" s="24">
        <f t="shared" si="174"/>
        <v>0</v>
      </c>
      <c r="J461" s="24">
        <f t="shared" si="172"/>
        <v>0</v>
      </c>
      <c r="M461" s="24"/>
      <c r="N461" s="24"/>
      <c r="O461" s="24"/>
      <c r="P461" s="24"/>
      <c r="Q461" s="24"/>
      <c r="R461" s="24"/>
      <c r="S461" s="24">
        <f t="shared" si="175"/>
        <v>0</v>
      </c>
      <c r="T461" s="24">
        <f t="shared" si="173"/>
        <v>0</v>
      </c>
      <c r="W461" s="24"/>
      <c r="X461" s="24"/>
      <c r="Y461" s="24"/>
      <c r="Z461" s="24"/>
      <c r="AA461" s="24"/>
      <c r="AB461" s="24"/>
      <c r="AC461" s="24">
        <f t="shared" si="176"/>
        <v>0</v>
      </c>
      <c r="AD461" s="24">
        <f t="shared" si="177"/>
        <v>0</v>
      </c>
      <c r="AG461" s="24"/>
      <c r="AH461" s="24"/>
      <c r="AI461" s="24"/>
      <c r="AJ461" s="24"/>
      <c r="AK461" s="24"/>
      <c r="AL461" s="24"/>
      <c r="AM461" s="24">
        <f t="shared" si="178"/>
        <v>0</v>
      </c>
      <c r="AN461" s="24">
        <f t="shared" si="171"/>
        <v>0</v>
      </c>
      <c r="AQ461" s="24"/>
      <c r="AR461" s="24"/>
      <c r="AS461" s="24"/>
      <c r="AT461" s="24"/>
      <c r="AU461" s="24"/>
      <c r="AV461" s="24"/>
      <c r="AW461" s="24">
        <f t="shared" si="179"/>
        <v>0</v>
      </c>
      <c r="AX461" s="24">
        <f t="shared" si="180"/>
        <v>0</v>
      </c>
      <c r="BA461" s="24"/>
      <c r="BB461" s="24"/>
      <c r="BC461" s="24"/>
      <c r="BD461" s="24"/>
      <c r="BE461" s="24"/>
      <c r="BF461" s="24"/>
      <c r="BG461" s="24">
        <f t="shared" si="181"/>
        <v>0</v>
      </c>
      <c r="BH461" s="24">
        <f t="shared" si="182"/>
        <v>0</v>
      </c>
      <c r="BK461" s="24"/>
      <c r="BL461" s="24"/>
      <c r="BM461" s="24"/>
      <c r="BN461" s="24"/>
      <c r="BO461" s="24"/>
      <c r="BP461" s="24"/>
      <c r="BQ461" s="24">
        <f t="shared" si="183"/>
        <v>0</v>
      </c>
      <c r="BR461" s="24">
        <f t="shared" si="184"/>
        <v>0</v>
      </c>
      <c r="BU461" s="24"/>
      <c r="BV461" s="24"/>
      <c r="BW461" s="24"/>
      <c r="BX461" s="24"/>
      <c r="BY461" s="24"/>
      <c r="BZ461" s="24"/>
      <c r="CA461" s="24">
        <f t="shared" si="185"/>
        <v>0</v>
      </c>
      <c r="CB461" s="24">
        <f t="shared" si="186"/>
        <v>0</v>
      </c>
      <c r="CC461" s="24"/>
      <c r="CE461" s="24">
        <f t="shared" si="187"/>
        <v>0</v>
      </c>
      <c r="CG461" s="24">
        <f t="shared" si="188"/>
        <v>0</v>
      </c>
      <c r="CI461" s="24">
        <f t="shared" si="189"/>
        <v>0</v>
      </c>
      <c r="CK461" s="24">
        <f t="shared" si="190"/>
        <v>0</v>
      </c>
      <c r="CM461" s="24">
        <f t="shared" si="191"/>
        <v>0</v>
      </c>
      <c r="CO461" s="24">
        <f t="shared" si="192"/>
        <v>0</v>
      </c>
      <c r="CQ461" s="24">
        <f t="shared" si="193"/>
        <v>0</v>
      </c>
      <c r="CS461" s="24">
        <f t="shared" si="194"/>
        <v>0</v>
      </c>
    </row>
    <row r="462" spans="9:97">
      <c r="I462" s="24">
        <f t="shared" si="174"/>
        <v>0</v>
      </c>
      <c r="J462" s="24">
        <f t="shared" si="172"/>
        <v>0</v>
      </c>
      <c r="M462" s="24"/>
      <c r="N462" s="24"/>
      <c r="O462" s="24"/>
      <c r="P462" s="24"/>
      <c r="Q462" s="24"/>
      <c r="R462" s="24"/>
      <c r="S462" s="24">
        <f t="shared" si="175"/>
        <v>0</v>
      </c>
      <c r="T462" s="24">
        <f t="shared" si="173"/>
        <v>0</v>
      </c>
      <c r="W462" s="24"/>
      <c r="X462" s="24"/>
      <c r="Y462" s="24"/>
      <c r="Z462" s="24"/>
      <c r="AA462" s="24"/>
      <c r="AB462" s="24"/>
      <c r="AC462" s="24">
        <f t="shared" si="176"/>
        <v>0</v>
      </c>
      <c r="AD462" s="24">
        <f t="shared" si="177"/>
        <v>0</v>
      </c>
      <c r="AG462" s="24"/>
      <c r="AH462" s="24"/>
      <c r="AI462" s="24"/>
      <c r="AJ462" s="24"/>
      <c r="AK462" s="24"/>
      <c r="AL462" s="24"/>
      <c r="AM462" s="24">
        <f t="shared" si="178"/>
        <v>0</v>
      </c>
      <c r="AN462" s="24">
        <f t="shared" si="171"/>
        <v>0</v>
      </c>
      <c r="AQ462" s="24"/>
      <c r="AR462" s="24"/>
      <c r="AS462" s="24"/>
      <c r="AT462" s="24"/>
      <c r="AU462" s="24"/>
      <c r="AV462" s="24"/>
      <c r="AW462" s="24">
        <f t="shared" si="179"/>
        <v>0</v>
      </c>
      <c r="AX462" s="24">
        <f t="shared" si="180"/>
        <v>0</v>
      </c>
      <c r="BA462" s="24"/>
      <c r="BB462" s="24"/>
      <c r="BC462" s="24"/>
      <c r="BD462" s="24"/>
      <c r="BE462" s="24"/>
      <c r="BF462" s="24"/>
      <c r="BG462" s="24">
        <f t="shared" si="181"/>
        <v>0</v>
      </c>
      <c r="BH462" s="24">
        <f t="shared" si="182"/>
        <v>0</v>
      </c>
      <c r="BK462" s="24"/>
      <c r="BL462" s="24"/>
      <c r="BM462" s="24"/>
      <c r="BN462" s="24"/>
      <c r="BO462" s="24"/>
      <c r="BP462" s="24"/>
      <c r="BQ462" s="24">
        <f t="shared" si="183"/>
        <v>0</v>
      </c>
      <c r="BR462" s="24">
        <f t="shared" si="184"/>
        <v>0</v>
      </c>
      <c r="BU462" s="24"/>
      <c r="BV462" s="24"/>
      <c r="BW462" s="24"/>
      <c r="BX462" s="24"/>
      <c r="BY462" s="24"/>
      <c r="BZ462" s="24"/>
      <c r="CA462" s="24">
        <f t="shared" si="185"/>
        <v>0</v>
      </c>
      <c r="CB462" s="24">
        <f t="shared" si="186"/>
        <v>0</v>
      </c>
      <c r="CC462" s="24"/>
      <c r="CE462" s="24">
        <f t="shared" si="187"/>
        <v>0</v>
      </c>
      <c r="CG462" s="24">
        <f t="shared" si="188"/>
        <v>0</v>
      </c>
      <c r="CI462" s="24">
        <f t="shared" si="189"/>
        <v>0</v>
      </c>
      <c r="CK462" s="24">
        <f t="shared" si="190"/>
        <v>0</v>
      </c>
      <c r="CM462" s="24">
        <f t="shared" si="191"/>
        <v>0</v>
      </c>
      <c r="CO462" s="24">
        <f t="shared" si="192"/>
        <v>0</v>
      </c>
      <c r="CQ462" s="24">
        <f t="shared" si="193"/>
        <v>0</v>
      </c>
      <c r="CS462" s="24">
        <f t="shared" si="194"/>
        <v>0</v>
      </c>
    </row>
    <row r="463" spans="9:97">
      <c r="I463" s="24">
        <f t="shared" si="174"/>
        <v>0</v>
      </c>
      <c r="J463" s="24">
        <f t="shared" si="172"/>
        <v>0</v>
      </c>
      <c r="M463" s="24"/>
      <c r="N463" s="24"/>
      <c r="O463" s="24"/>
      <c r="P463" s="24"/>
      <c r="Q463" s="24"/>
      <c r="R463" s="24"/>
      <c r="S463" s="24">
        <f t="shared" si="175"/>
        <v>0</v>
      </c>
      <c r="T463" s="24">
        <f t="shared" si="173"/>
        <v>0</v>
      </c>
      <c r="W463" s="24"/>
      <c r="X463" s="24"/>
      <c r="Y463" s="24"/>
      <c r="Z463" s="24"/>
      <c r="AA463" s="24"/>
      <c r="AB463" s="24"/>
      <c r="AC463" s="24">
        <f t="shared" si="176"/>
        <v>0</v>
      </c>
      <c r="AD463" s="24">
        <f t="shared" si="177"/>
        <v>0</v>
      </c>
      <c r="AG463" s="24"/>
      <c r="AH463" s="24"/>
      <c r="AI463" s="24"/>
      <c r="AJ463" s="24"/>
      <c r="AK463" s="24"/>
      <c r="AL463" s="24"/>
      <c r="AM463" s="24">
        <f t="shared" si="178"/>
        <v>0</v>
      </c>
      <c r="AN463" s="24">
        <f t="shared" si="171"/>
        <v>0</v>
      </c>
      <c r="AQ463" s="24"/>
      <c r="AR463" s="24"/>
      <c r="AS463" s="24"/>
      <c r="AT463" s="24"/>
      <c r="AU463" s="24"/>
      <c r="AV463" s="24"/>
      <c r="AW463" s="24">
        <f t="shared" si="179"/>
        <v>0</v>
      </c>
      <c r="AX463" s="24">
        <f t="shared" si="180"/>
        <v>0</v>
      </c>
      <c r="BA463" s="24"/>
      <c r="BB463" s="24"/>
      <c r="BC463" s="24"/>
      <c r="BD463" s="24"/>
      <c r="BE463" s="24"/>
      <c r="BF463" s="24"/>
      <c r="BG463" s="24">
        <f t="shared" si="181"/>
        <v>0</v>
      </c>
      <c r="BH463" s="24">
        <f t="shared" si="182"/>
        <v>0</v>
      </c>
      <c r="BK463" s="24"/>
      <c r="BL463" s="24"/>
      <c r="BM463" s="24"/>
      <c r="BN463" s="24"/>
      <c r="BO463" s="24"/>
      <c r="BP463" s="24"/>
      <c r="BQ463" s="24">
        <f t="shared" si="183"/>
        <v>0</v>
      </c>
      <c r="BR463" s="24">
        <f t="shared" si="184"/>
        <v>0</v>
      </c>
      <c r="BU463" s="24"/>
      <c r="BV463" s="24"/>
      <c r="BW463" s="24"/>
      <c r="BX463" s="24"/>
      <c r="BY463" s="24"/>
      <c r="BZ463" s="24"/>
      <c r="CA463" s="24">
        <f t="shared" si="185"/>
        <v>0</v>
      </c>
      <c r="CB463" s="24">
        <f t="shared" si="186"/>
        <v>0</v>
      </c>
      <c r="CC463" s="24"/>
      <c r="CE463" s="24">
        <f t="shared" si="187"/>
        <v>0</v>
      </c>
      <c r="CG463" s="24">
        <f t="shared" si="188"/>
        <v>0</v>
      </c>
      <c r="CI463" s="24">
        <f t="shared" si="189"/>
        <v>0</v>
      </c>
      <c r="CK463" s="24">
        <f t="shared" si="190"/>
        <v>0</v>
      </c>
      <c r="CM463" s="24">
        <f t="shared" si="191"/>
        <v>0</v>
      </c>
      <c r="CO463" s="24">
        <f t="shared" si="192"/>
        <v>0</v>
      </c>
      <c r="CQ463" s="24">
        <f t="shared" si="193"/>
        <v>0</v>
      </c>
      <c r="CS463" s="24">
        <f t="shared" si="194"/>
        <v>0</v>
      </c>
    </row>
    <row r="464" spans="9:97">
      <c r="I464" s="24">
        <f t="shared" si="174"/>
        <v>0</v>
      </c>
      <c r="J464" s="24">
        <f t="shared" si="172"/>
        <v>0</v>
      </c>
      <c r="M464" s="24"/>
      <c r="N464" s="24"/>
      <c r="O464" s="24"/>
      <c r="P464" s="24"/>
      <c r="Q464" s="24"/>
      <c r="R464" s="24"/>
      <c r="S464" s="24">
        <f t="shared" si="175"/>
        <v>0</v>
      </c>
      <c r="T464" s="24">
        <f t="shared" si="173"/>
        <v>0</v>
      </c>
      <c r="W464" s="24"/>
      <c r="X464" s="24"/>
      <c r="Y464" s="24"/>
      <c r="Z464" s="24"/>
      <c r="AA464" s="24"/>
      <c r="AB464" s="24"/>
      <c r="AC464" s="24">
        <f t="shared" si="176"/>
        <v>0</v>
      </c>
      <c r="AD464" s="24">
        <f t="shared" si="177"/>
        <v>0</v>
      </c>
      <c r="AG464" s="24"/>
      <c r="AH464" s="24"/>
      <c r="AI464" s="24"/>
      <c r="AJ464" s="24"/>
      <c r="AK464" s="24"/>
      <c r="AL464" s="24"/>
      <c r="AM464" s="24">
        <f t="shared" si="178"/>
        <v>0</v>
      </c>
      <c r="AN464" s="24">
        <f t="shared" si="171"/>
        <v>0</v>
      </c>
      <c r="AQ464" s="24"/>
      <c r="AR464" s="24"/>
      <c r="AS464" s="24"/>
      <c r="AT464" s="24"/>
      <c r="AU464" s="24"/>
      <c r="AV464" s="24"/>
      <c r="AW464" s="24">
        <f t="shared" si="179"/>
        <v>0</v>
      </c>
      <c r="AX464" s="24">
        <f t="shared" si="180"/>
        <v>0</v>
      </c>
      <c r="BA464" s="24"/>
      <c r="BB464" s="24"/>
      <c r="BC464" s="24"/>
      <c r="BD464" s="24"/>
      <c r="BE464" s="24"/>
      <c r="BF464" s="24"/>
      <c r="BG464" s="24">
        <f t="shared" si="181"/>
        <v>0</v>
      </c>
      <c r="BH464" s="24">
        <f t="shared" si="182"/>
        <v>0</v>
      </c>
      <c r="BK464" s="24"/>
      <c r="BL464" s="24"/>
      <c r="BM464" s="24"/>
      <c r="BN464" s="24"/>
      <c r="BO464" s="24"/>
      <c r="BP464" s="24"/>
      <c r="BQ464" s="24">
        <f t="shared" si="183"/>
        <v>0</v>
      </c>
      <c r="BR464" s="24">
        <f t="shared" si="184"/>
        <v>0</v>
      </c>
      <c r="BU464" s="24"/>
      <c r="BV464" s="24"/>
      <c r="BW464" s="24"/>
      <c r="BX464" s="24"/>
      <c r="BY464" s="24"/>
      <c r="BZ464" s="24"/>
      <c r="CA464" s="24">
        <f t="shared" si="185"/>
        <v>0</v>
      </c>
      <c r="CB464" s="24">
        <f t="shared" si="186"/>
        <v>0</v>
      </c>
      <c r="CC464" s="24"/>
      <c r="CE464" s="24">
        <f t="shared" si="187"/>
        <v>0</v>
      </c>
      <c r="CG464" s="24">
        <f t="shared" si="188"/>
        <v>0</v>
      </c>
      <c r="CI464" s="24">
        <f t="shared" si="189"/>
        <v>0</v>
      </c>
      <c r="CK464" s="24">
        <f t="shared" si="190"/>
        <v>0</v>
      </c>
      <c r="CM464" s="24">
        <f t="shared" si="191"/>
        <v>0</v>
      </c>
      <c r="CO464" s="24">
        <f t="shared" si="192"/>
        <v>0</v>
      </c>
      <c r="CQ464" s="24">
        <f t="shared" si="193"/>
        <v>0</v>
      </c>
      <c r="CS464" s="24">
        <f t="shared" si="194"/>
        <v>0</v>
      </c>
    </row>
    <row r="465" spans="9:97">
      <c r="I465" s="24">
        <f t="shared" si="174"/>
        <v>0</v>
      </c>
      <c r="J465" s="24">
        <f t="shared" si="172"/>
        <v>0</v>
      </c>
      <c r="M465" s="24"/>
      <c r="N465" s="24"/>
      <c r="O465" s="24"/>
      <c r="P465" s="24"/>
      <c r="Q465" s="24"/>
      <c r="R465" s="24"/>
      <c r="S465" s="24">
        <f t="shared" si="175"/>
        <v>0</v>
      </c>
      <c r="T465" s="24">
        <f t="shared" si="173"/>
        <v>0</v>
      </c>
      <c r="W465" s="24"/>
      <c r="X465" s="24"/>
      <c r="Y465" s="24"/>
      <c r="Z465" s="24"/>
      <c r="AA465" s="24"/>
      <c r="AB465" s="24"/>
      <c r="AC465" s="24">
        <f t="shared" si="176"/>
        <v>0</v>
      </c>
      <c r="AD465" s="24">
        <f t="shared" si="177"/>
        <v>0</v>
      </c>
      <c r="AG465" s="24"/>
      <c r="AH465" s="24"/>
      <c r="AI465" s="24"/>
      <c r="AJ465" s="24"/>
      <c r="AK465" s="24"/>
      <c r="AL465" s="24"/>
      <c r="AM465" s="24">
        <f t="shared" si="178"/>
        <v>0</v>
      </c>
      <c r="AN465" s="24">
        <f t="shared" si="171"/>
        <v>0</v>
      </c>
      <c r="AQ465" s="24"/>
      <c r="AR465" s="24"/>
      <c r="AS465" s="24"/>
      <c r="AT465" s="24"/>
      <c r="AU465" s="24"/>
      <c r="AV465" s="24"/>
      <c r="AW465" s="24">
        <f t="shared" si="179"/>
        <v>0</v>
      </c>
      <c r="AX465" s="24">
        <f t="shared" si="180"/>
        <v>0</v>
      </c>
      <c r="BA465" s="24"/>
      <c r="BB465" s="24"/>
      <c r="BC465" s="24"/>
      <c r="BD465" s="24"/>
      <c r="BE465" s="24"/>
      <c r="BF465" s="24"/>
      <c r="BG465" s="24">
        <f t="shared" si="181"/>
        <v>0</v>
      </c>
      <c r="BH465" s="24">
        <f t="shared" si="182"/>
        <v>0</v>
      </c>
      <c r="BK465" s="24"/>
      <c r="BL465" s="24"/>
      <c r="BM465" s="24"/>
      <c r="BN465" s="24"/>
      <c r="BO465" s="24"/>
      <c r="BP465" s="24"/>
      <c r="BQ465" s="24">
        <f t="shared" si="183"/>
        <v>0</v>
      </c>
      <c r="BR465" s="24">
        <f t="shared" si="184"/>
        <v>0</v>
      </c>
      <c r="BU465" s="24"/>
      <c r="BV465" s="24"/>
      <c r="BW465" s="24"/>
      <c r="BX465" s="24"/>
      <c r="BY465" s="24"/>
      <c r="BZ465" s="24"/>
      <c r="CA465" s="24">
        <f t="shared" si="185"/>
        <v>0</v>
      </c>
      <c r="CB465" s="24">
        <f t="shared" si="186"/>
        <v>0</v>
      </c>
      <c r="CC465" s="24"/>
      <c r="CE465" s="24">
        <f t="shared" si="187"/>
        <v>0</v>
      </c>
      <c r="CG465" s="24">
        <f t="shared" si="188"/>
        <v>0</v>
      </c>
      <c r="CI465" s="24">
        <f t="shared" si="189"/>
        <v>0</v>
      </c>
      <c r="CK465" s="24">
        <f t="shared" si="190"/>
        <v>0</v>
      </c>
      <c r="CM465" s="24">
        <f t="shared" si="191"/>
        <v>0</v>
      </c>
      <c r="CO465" s="24">
        <f t="shared" si="192"/>
        <v>0</v>
      </c>
      <c r="CQ465" s="24">
        <f t="shared" si="193"/>
        <v>0</v>
      </c>
      <c r="CS465" s="24">
        <f t="shared" si="194"/>
        <v>0</v>
      </c>
    </row>
    <row r="466" spans="9:97">
      <c r="I466" s="24">
        <f t="shared" si="174"/>
        <v>0</v>
      </c>
      <c r="J466" s="24">
        <f t="shared" si="172"/>
        <v>0</v>
      </c>
      <c r="M466" s="24"/>
      <c r="N466" s="24"/>
      <c r="O466" s="24"/>
      <c r="P466" s="24"/>
      <c r="Q466" s="24"/>
      <c r="R466" s="24"/>
      <c r="S466" s="24">
        <f t="shared" si="175"/>
        <v>0</v>
      </c>
      <c r="T466" s="24">
        <f t="shared" si="173"/>
        <v>0</v>
      </c>
      <c r="W466" s="24"/>
      <c r="X466" s="24"/>
      <c r="Y466" s="24"/>
      <c r="Z466" s="24"/>
      <c r="AA466" s="24"/>
      <c r="AB466" s="24"/>
      <c r="AC466" s="24">
        <f t="shared" si="176"/>
        <v>0</v>
      </c>
      <c r="AD466" s="24">
        <f t="shared" si="177"/>
        <v>0</v>
      </c>
      <c r="AG466" s="24"/>
      <c r="AH466" s="24"/>
      <c r="AI466" s="24"/>
      <c r="AJ466" s="24"/>
      <c r="AK466" s="24"/>
      <c r="AL466" s="24"/>
      <c r="AM466" s="24">
        <f t="shared" si="178"/>
        <v>0</v>
      </c>
      <c r="AN466" s="24">
        <f t="shared" si="171"/>
        <v>0</v>
      </c>
      <c r="AQ466" s="24"/>
      <c r="AR466" s="24"/>
      <c r="AS466" s="24"/>
      <c r="AT466" s="24"/>
      <c r="AU466" s="24"/>
      <c r="AV466" s="24"/>
      <c r="AW466" s="24">
        <f t="shared" si="179"/>
        <v>0</v>
      </c>
      <c r="AX466" s="24">
        <f t="shared" si="180"/>
        <v>0</v>
      </c>
      <c r="BA466" s="24"/>
      <c r="BB466" s="24"/>
      <c r="BC466" s="24"/>
      <c r="BD466" s="24"/>
      <c r="BE466" s="24"/>
      <c r="BF466" s="24"/>
      <c r="BG466" s="24">
        <f t="shared" si="181"/>
        <v>0</v>
      </c>
      <c r="BH466" s="24">
        <f t="shared" si="182"/>
        <v>0</v>
      </c>
      <c r="BK466" s="24"/>
      <c r="BL466" s="24"/>
      <c r="BM466" s="24"/>
      <c r="BN466" s="24"/>
      <c r="BO466" s="24"/>
      <c r="BP466" s="24"/>
      <c r="BQ466" s="24">
        <f t="shared" si="183"/>
        <v>0</v>
      </c>
      <c r="BR466" s="24">
        <f t="shared" si="184"/>
        <v>0</v>
      </c>
      <c r="BU466" s="24"/>
      <c r="BV466" s="24"/>
      <c r="BW466" s="24"/>
      <c r="BX466" s="24"/>
      <c r="BY466" s="24"/>
      <c r="BZ466" s="24"/>
      <c r="CA466" s="24">
        <f t="shared" si="185"/>
        <v>0</v>
      </c>
      <c r="CB466" s="24">
        <f t="shared" si="186"/>
        <v>0</v>
      </c>
      <c r="CC466" s="24"/>
      <c r="CE466" s="24">
        <f t="shared" si="187"/>
        <v>0</v>
      </c>
      <c r="CG466" s="24">
        <f t="shared" si="188"/>
        <v>0</v>
      </c>
      <c r="CI466" s="24">
        <f t="shared" si="189"/>
        <v>0</v>
      </c>
      <c r="CK466" s="24">
        <f t="shared" si="190"/>
        <v>0</v>
      </c>
      <c r="CM466" s="24">
        <f t="shared" si="191"/>
        <v>0</v>
      </c>
      <c r="CO466" s="24">
        <f t="shared" si="192"/>
        <v>0</v>
      </c>
      <c r="CQ466" s="24">
        <f t="shared" si="193"/>
        <v>0</v>
      </c>
      <c r="CS466" s="24">
        <f t="shared" si="194"/>
        <v>0</v>
      </c>
    </row>
    <row r="467" spans="9:97">
      <c r="I467" s="24">
        <f t="shared" si="174"/>
        <v>0</v>
      </c>
      <c r="J467" s="24">
        <f t="shared" si="172"/>
        <v>0</v>
      </c>
      <c r="M467" s="24"/>
      <c r="N467" s="24"/>
      <c r="O467" s="24"/>
      <c r="P467" s="24"/>
      <c r="Q467" s="24"/>
      <c r="R467" s="24"/>
      <c r="S467" s="24">
        <f t="shared" si="175"/>
        <v>0</v>
      </c>
      <c r="T467" s="24">
        <f t="shared" si="173"/>
        <v>0</v>
      </c>
      <c r="W467" s="24"/>
      <c r="X467" s="24"/>
      <c r="Y467" s="24"/>
      <c r="Z467" s="24"/>
      <c r="AA467" s="24"/>
      <c r="AB467" s="24"/>
      <c r="AC467" s="24">
        <f t="shared" si="176"/>
        <v>0</v>
      </c>
      <c r="AD467" s="24">
        <f t="shared" si="177"/>
        <v>0</v>
      </c>
      <c r="AG467" s="24"/>
      <c r="AH467" s="24"/>
      <c r="AI467" s="24"/>
      <c r="AJ467" s="24"/>
      <c r="AK467" s="24"/>
      <c r="AL467" s="24"/>
      <c r="AM467" s="24">
        <f t="shared" si="178"/>
        <v>0</v>
      </c>
      <c r="AN467" s="24">
        <f t="shared" si="171"/>
        <v>0</v>
      </c>
      <c r="AQ467" s="24"/>
      <c r="AR467" s="24"/>
      <c r="AS467" s="24"/>
      <c r="AT467" s="24"/>
      <c r="AU467" s="24"/>
      <c r="AV467" s="24"/>
      <c r="AW467" s="24">
        <f t="shared" si="179"/>
        <v>0</v>
      </c>
      <c r="AX467" s="24">
        <f t="shared" si="180"/>
        <v>0</v>
      </c>
      <c r="BA467" s="24"/>
      <c r="BB467" s="24"/>
      <c r="BC467" s="24"/>
      <c r="BD467" s="24"/>
      <c r="BE467" s="24"/>
      <c r="BF467" s="24"/>
      <c r="BG467" s="24">
        <f t="shared" si="181"/>
        <v>0</v>
      </c>
      <c r="BH467" s="24">
        <f t="shared" si="182"/>
        <v>0</v>
      </c>
      <c r="BK467" s="24"/>
      <c r="BL467" s="24"/>
      <c r="BM467" s="24"/>
      <c r="BN467" s="24"/>
      <c r="BO467" s="24"/>
      <c r="BP467" s="24"/>
      <c r="BQ467" s="24">
        <f t="shared" si="183"/>
        <v>0</v>
      </c>
      <c r="BR467" s="24">
        <f t="shared" si="184"/>
        <v>0</v>
      </c>
      <c r="BU467" s="24"/>
      <c r="BV467" s="24"/>
      <c r="BW467" s="24"/>
      <c r="BX467" s="24"/>
      <c r="BY467" s="24"/>
      <c r="BZ467" s="24"/>
      <c r="CA467" s="24">
        <f t="shared" si="185"/>
        <v>0</v>
      </c>
      <c r="CB467" s="24">
        <f t="shared" si="186"/>
        <v>0</v>
      </c>
      <c r="CC467" s="24"/>
      <c r="CE467" s="24">
        <f t="shared" si="187"/>
        <v>0</v>
      </c>
      <c r="CG467" s="24">
        <f t="shared" si="188"/>
        <v>0</v>
      </c>
      <c r="CI467" s="24">
        <f t="shared" si="189"/>
        <v>0</v>
      </c>
      <c r="CK467" s="24">
        <f t="shared" si="190"/>
        <v>0</v>
      </c>
      <c r="CM467" s="24">
        <f t="shared" si="191"/>
        <v>0</v>
      </c>
      <c r="CO467" s="24">
        <f t="shared" si="192"/>
        <v>0</v>
      </c>
      <c r="CQ467" s="24">
        <f t="shared" si="193"/>
        <v>0</v>
      </c>
      <c r="CS467" s="24">
        <f t="shared" si="194"/>
        <v>0</v>
      </c>
    </row>
    <row r="468" spans="9:97">
      <c r="I468" s="24">
        <f t="shared" si="174"/>
        <v>0</v>
      </c>
      <c r="J468" s="24">
        <f t="shared" si="172"/>
        <v>0</v>
      </c>
      <c r="M468" s="24"/>
      <c r="N468" s="24"/>
      <c r="O468" s="24"/>
      <c r="P468" s="24"/>
      <c r="Q468" s="24"/>
      <c r="R468" s="24"/>
      <c r="S468" s="24">
        <f t="shared" si="175"/>
        <v>0</v>
      </c>
      <c r="T468" s="24">
        <f t="shared" si="173"/>
        <v>0</v>
      </c>
      <c r="W468" s="24"/>
      <c r="X468" s="24"/>
      <c r="Y468" s="24"/>
      <c r="Z468" s="24"/>
      <c r="AA468" s="24"/>
      <c r="AB468" s="24"/>
      <c r="AC468" s="24">
        <f t="shared" si="176"/>
        <v>0</v>
      </c>
      <c r="AD468" s="24">
        <f t="shared" si="177"/>
        <v>0</v>
      </c>
      <c r="AG468" s="24"/>
      <c r="AH468" s="24"/>
      <c r="AI468" s="24"/>
      <c r="AJ468" s="24"/>
      <c r="AK468" s="24"/>
      <c r="AL468" s="24"/>
      <c r="AM468" s="24">
        <f t="shared" si="178"/>
        <v>0</v>
      </c>
      <c r="AN468" s="24">
        <f t="shared" si="171"/>
        <v>0</v>
      </c>
      <c r="AQ468" s="24"/>
      <c r="AR468" s="24"/>
      <c r="AS468" s="24"/>
      <c r="AT468" s="24"/>
      <c r="AU468" s="24"/>
      <c r="AV468" s="24"/>
      <c r="AW468" s="24">
        <f t="shared" si="179"/>
        <v>0</v>
      </c>
      <c r="AX468" s="24">
        <f t="shared" si="180"/>
        <v>0</v>
      </c>
      <c r="BA468" s="24"/>
      <c r="BB468" s="24"/>
      <c r="BC468" s="24"/>
      <c r="BD468" s="24"/>
      <c r="BE468" s="24"/>
      <c r="BF468" s="24"/>
      <c r="BG468" s="24">
        <f t="shared" si="181"/>
        <v>0</v>
      </c>
      <c r="BH468" s="24">
        <f t="shared" si="182"/>
        <v>0</v>
      </c>
      <c r="BK468" s="24"/>
      <c r="BL468" s="24"/>
      <c r="BM468" s="24"/>
      <c r="BN468" s="24"/>
      <c r="BO468" s="24"/>
      <c r="BP468" s="24"/>
      <c r="BQ468" s="24">
        <f t="shared" si="183"/>
        <v>0</v>
      </c>
      <c r="BR468" s="24">
        <f t="shared" si="184"/>
        <v>0</v>
      </c>
      <c r="BU468" s="24"/>
      <c r="BV468" s="24"/>
      <c r="BW468" s="24"/>
      <c r="BX468" s="24"/>
      <c r="BY468" s="24"/>
      <c r="BZ468" s="24"/>
      <c r="CA468" s="24">
        <f t="shared" si="185"/>
        <v>0</v>
      </c>
      <c r="CB468" s="24">
        <f t="shared" si="186"/>
        <v>0</v>
      </c>
      <c r="CC468" s="24"/>
      <c r="CE468" s="24">
        <f t="shared" si="187"/>
        <v>0</v>
      </c>
      <c r="CG468" s="24">
        <f t="shared" si="188"/>
        <v>0</v>
      </c>
      <c r="CI468" s="24">
        <f t="shared" si="189"/>
        <v>0</v>
      </c>
      <c r="CK468" s="24">
        <f t="shared" si="190"/>
        <v>0</v>
      </c>
      <c r="CM468" s="24">
        <f t="shared" si="191"/>
        <v>0</v>
      </c>
      <c r="CO468" s="24">
        <f t="shared" si="192"/>
        <v>0</v>
      </c>
      <c r="CQ468" s="24">
        <f t="shared" si="193"/>
        <v>0</v>
      </c>
      <c r="CS468" s="24">
        <f t="shared" si="194"/>
        <v>0</v>
      </c>
    </row>
    <row r="469" spans="9:97">
      <c r="I469" s="24">
        <f t="shared" si="174"/>
        <v>0</v>
      </c>
      <c r="J469" s="24">
        <f t="shared" si="172"/>
        <v>0</v>
      </c>
      <c r="M469" s="24"/>
      <c r="N469" s="24"/>
      <c r="O469" s="24"/>
      <c r="P469" s="24"/>
      <c r="Q469" s="24"/>
      <c r="R469" s="24"/>
      <c r="S469" s="24">
        <f t="shared" si="175"/>
        <v>0</v>
      </c>
      <c r="T469" s="24">
        <f t="shared" si="173"/>
        <v>0</v>
      </c>
      <c r="W469" s="24"/>
      <c r="X469" s="24"/>
      <c r="Y469" s="24"/>
      <c r="Z469" s="24"/>
      <c r="AA469" s="24"/>
      <c r="AB469" s="24"/>
      <c r="AC469" s="24">
        <f t="shared" si="176"/>
        <v>0</v>
      </c>
      <c r="AD469" s="24">
        <f t="shared" si="177"/>
        <v>0</v>
      </c>
      <c r="AG469" s="24"/>
      <c r="AH469" s="24"/>
      <c r="AI469" s="24"/>
      <c r="AJ469" s="24"/>
      <c r="AK469" s="24"/>
      <c r="AL469" s="24"/>
      <c r="AM469" s="24">
        <f t="shared" si="178"/>
        <v>0</v>
      </c>
      <c r="AN469" s="24">
        <f t="shared" si="171"/>
        <v>0</v>
      </c>
      <c r="AQ469" s="24"/>
      <c r="AR469" s="24"/>
      <c r="AS469" s="24"/>
      <c r="AT469" s="24"/>
      <c r="AU469" s="24"/>
      <c r="AV469" s="24"/>
      <c r="AW469" s="24">
        <f t="shared" si="179"/>
        <v>0</v>
      </c>
      <c r="AX469" s="24">
        <f t="shared" si="180"/>
        <v>0</v>
      </c>
      <c r="BA469" s="24"/>
      <c r="BB469" s="24"/>
      <c r="BC469" s="24"/>
      <c r="BD469" s="24"/>
      <c r="BE469" s="24"/>
      <c r="BF469" s="24"/>
      <c r="BG469" s="24">
        <f t="shared" si="181"/>
        <v>0</v>
      </c>
      <c r="BH469" s="24">
        <f t="shared" si="182"/>
        <v>0</v>
      </c>
      <c r="BK469" s="24"/>
      <c r="BL469" s="24"/>
      <c r="BM469" s="24"/>
      <c r="BN469" s="24"/>
      <c r="BO469" s="24"/>
      <c r="BP469" s="24"/>
      <c r="BQ469" s="24">
        <f t="shared" si="183"/>
        <v>0</v>
      </c>
      <c r="BR469" s="24">
        <f t="shared" si="184"/>
        <v>0</v>
      </c>
      <c r="BU469" s="24"/>
      <c r="BV469" s="24"/>
      <c r="BW469" s="24"/>
      <c r="BX469" s="24"/>
      <c r="BY469" s="24"/>
      <c r="BZ469" s="24"/>
      <c r="CA469" s="24">
        <f t="shared" si="185"/>
        <v>0</v>
      </c>
      <c r="CB469" s="24">
        <f t="shared" si="186"/>
        <v>0</v>
      </c>
      <c r="CC469" s="24"/>
      <c r="CE469" s="24">
        <f t="shared" si="187"/>
        <v>0</v>
      </c>
      <c r="CG469" s="24">
        <f t="shared" si="188"/>
        <v>0</v>
      </c>
      <c r="CI469" s="24">
        <f t="shared" si="189"/>
        <v>0</v>
      </c>
      <c r="CK469" s="24">
        <f t="shared" si="190"/>
        <v>0</v>
      </c>
      <c r="CM469" s="24">
        <f t="shared" si="191"/>
        <v>0</v>
      </c>
      <c r="CO469" s="24">
        <f t="shared" si="192"/>
        <v>0</v>
      </c>
      <c r="CQ469" s="24">
        <f t="shared" si="193"/>
        <v>0</v>
      </c>
      <c r="CS469" s="24">
        <f t="shared" si="194"/>
        <v>0</v>
      </c>
    </row>
    <row r="470" spans="9:97">
      <c r="I470" s="24">
        <f t="shared" si="174"/>
        <v>0</v>
      </c>
      <c r="J470" s="24">
        <f t="shared" si="172"/>
        <v>0</v>
      </c>
      <c r="M470" s="24"/>
      <c r="N470" s="24"/>
      <c r="O470" s="24"/>
      <c r="P470" s="24"/>
      <c r="Q470" s="24"/>
      <c r="R470" s="24"/>
      <c r="S470" s="24">
        <f t="shared" si="175"/>
        <v>0</v>
      </c>
      <c r="T470" s="24">
        <f t="shared" si="173"/>
        <v>0</v>
      </c>
      <c r="W470" s="24"/>
      <c r="X470" s="24"/>
      <c r="Y470" s="24"/>
      <c r="Z470" s="24"/>
      <c r="AA470" s="24"/>
      <c r="AB470" s="24"/>
      <c r="AC470" s="24">
        <f t="shared" si="176"/>
        <v>0</v>
      </c>
      <c r="AD470" s="24">
        <f t="shared" si="177"/>
        <v>0</v>
      </c>
      <c r="AG470" s="24"/>
      <c r="AH470" s="24"/>
      <c r="AI470" s="24"/>
      <c r="AJ470" s="24"/>
      <c r="AK470" s="24"/>
      <c r="AL470" s="24"/>
      <c r="AM470" s="24">
        <f t="shared" si="178"/>
        <v>0</v>
      </c>
      <c r="AN470" s="24">
        <f t="shared" si="171"/>
        <v>0</v>
      </c>
      <c r="AQ470" s="24"/>
      <c r="AR470" s="24"/>
      <c r="AS470" s="24"/>
      <c r="AT470" s="24"/>
      <c r="AU470" s="24"/>
      <c r="AV470" s="24"/>
      <c r="AW470" s="24">
        <f t="shared" si="179"/>
        <v>0</v>
      </c>
      <c r="AX470" s="24">
        <f t="shared" si="180"/>
        <v>0</v>
      </c>
      <c r="BA470" s="24"/>
      <c r="BB470" s="24"/>
      <c r="BC470" s="24"/>
      <c r="BD470" s="24"/>
      <c r="BE470" s="24"/>
      <c r="BF470" s="24"/>
      <c r="BG470" s="24">
        <f t="shared" si="181"/>
        <v>0</v>
      </c>
      <c r="BH470" s="24">
        <f t="shared" si="182"/>
        <v>0</v>
      </c>
      <c r="BK470" s="24"/>
      <c r="BL470" s="24"/>
      <c r="BM470" s="24"/>
      <c r="BN470" s="24"/>
      <c r="BO470" s="24"/>
      <c r="BP470" s="24"/>
      <c r="BQ470" s="24">
        <f t="shared" si="183"/>
        <v>0</v>
      </c>
      <c r="BR470" s="24">
        <f t="shared" si="184"/>
        <v>0</v>
      </c>
      <c r="BU470" s="24"/>
      <c r="BV470" s="24"/>
      <c r="BW470" s="24"/>
      <c r="BX470" s="24"/>
      <c r="BY470" s="24"/>
      <c r="BZ470" s="24"/>
      <c r="CA470" s="24">
        <f t="shared" si="185"/>
        <v>0</v>
      </c>
      <c r="CB470" s="24">
        <f t="shared" si="186"/>
        <v>0</v>
      </c>
      <c r="CC470" s="24"/>
      <c r="CE470" s="24">
        <f t="shared" si="187"/>
        <v>0</v>
      </c>
      <c r="CG470" s="24">
        <f t="shared" si="188"/>
        <v>0</v>
      </c>
      <c r="CI470" s="24">
        <f t="shared" si="189"/>
        <v>0</v>
      </c>
      <c r="CK470" s="24">
        <f t="shared" si="190"/>
        <v>0</v>
      </c>
      <c r="CM470" s="24">
        <f t="shared" si="191"/>
        <v>0</v>
      </c>
      <c r="CO470" s="24">
        <f t="shared" si="192"/>
        <v>0</v>
      </c>
      <c r="CQ470" s="24">
        <f t="shared" si="193"/>
        <v>0</v>
      </c>
      <c r="CS470" s="24">
        <f t="shared" si="194"/>
        <v>0</v>
      </c>
    </row>
    <row r="471" spans="9:97">
      <c r="I471" s="24">
        <f t="shared" si="174"/>
        <v>0</v>
      </c>
      <c r="J471" s="24">
        <f t="shared" si="172"/>
        <v>0</v>
      </c>
      <c r="M471" s="24"/>
      <c r="N471" s="24"/>
      <c r="O471" s="24"/>
      <c r="P471" s="24"/>
      <c r="Q471" s="24"/>
      <c r="R471" s="24"/>
      <c r="S471" s="24">
        <f t="shared" si="175"/>
        <v>0</v>
      </c>
      <c r="T471" s="24">
        <f t="shared" si="173"/>
        <v>0</v>
      </c>
      <c r="W471" s="24"/>
      <c r="X471" s="24"/>
      <c r="Y471" s="24"/>
      <c r="Z471" s="24"/>
      <c r="AA471" s="24"/>
      <c r="AB471" s="24"/>
      <c r="AC471" s="24">
        <f t="shared" si="176"/>
        <v>0</v>
      </c>
      <c r="AD471" s="24">
        <f t="shared" si="177"/>
        <v>0</v>
      </c>
      <c r="AG471" s="24"/>
      <c r="AH471" s="24"/>
      <c r="AI471" s="24"/>
      <c r="AJ471" s="24"/>
      <c r="AK471" s="24"/>
      <c r="AL471" s="24"/>
      <c r="AM471" s="24">
        <f t="shared" si="178"/>
        <v>0</v>
      </c>
      <c r="AN471" s="24">
        <f t="shared" si="171"/>
        <v>0</v>
      </c>
      <c r="AQ471" s="24"/>
      <c r="AR471" s="24"/>
      <c r="AS471" s="24"/>
      <c r="AT471" s="24"/>
      <c r="AU471" s="24"/>
      <c r="AV471" s="24"/>
      <c r="AW471" s="24">
        <f t="shared" si="179"/>
        <v>0</v>
      </c>
      <c r="AX471" s="24">
        <f t="shared" si="180"/>
        <v>0</v>
      </c>
      <c r="BA471" s="24"/>
      <c r="BB471" s="24"/>
      <c r="BC471" s="24"/>
      <c r="BD471" s="24"/>
      <c r="BE471" s="24"/>
      <c r="BF471" s="24"/>
      <c r="BG471" s="24">
        <f t="shared" si="181"/>
        <v>0</v>
      </c>
      <c r="BH471" s="24">
        <f t="shared" si="182"/>
        <v>0</v>
      </c>
      <c r="BK471" s="24"/>
      <c r="BL471" s="24"/>
      <c r="BM471" s="24"/>
      <c r="BN471" s="24"/>
      <c r="BO471" s="24"/>
      <c r="BP471" s="24"/>
      <c r="BQ471" s="24">
        <f t="shared" si="183"/>
        <v>0</v>
      </c>
      <c r="BR471" s="24">
        <f t="shared" si="184"/>
        <v>0</v>
      </c>
      <c r="BU471" s="24"/>
      <c r="BV471" s="24"/>
      <c r="BW471" s="24"/>
      <c r="BX471" s="24"/>
      <c r="BY471" s="24"/>
      <c r="BZ471" s="24"/>
      <c r="CA471" s="24">
        <f t="shared" si="185"/>
        <v>0</v>
      </c>
      <c r="CB471" s="24">
        <f t="shared" si="186"/>
        <v>0</v>
      </c>
      <c r="CC471" s="24"/>
      <c r="CE471" s="24">
        <f t="shared" si="187"/>
        <v>0</v>
      </c>
      <c r="CG471" s="24">
        <f t="shared" si="188"/>
        <v>0</v>
      </c>
      <c r="CI471" s="24">
        <f t="shared" si="189"/>
        <v>0</v>
      </c>
      <c r="CK471" s="24">
        <f t="shared" si="190"/>
        <v>0</v>
      </c>
      <c r="CM471" s="24">
        <f t="shared" si="191"/>
        <v>0</v>
      </c>
      <c r="CO471" s="24">
        <f t="shared" si="192"/>
        <v>0</v>
      </c>
      <c r="CQ471" s="24">
        <f t="shared" si="193"/>
        <v>0</v>
      </c>
      <c r="CS471" s="24">
        <f t="shared" si="194"/>
        <v>0</v>
      </c>
    </row>
    <row r="472" spans="9:97">
      <c r="I472" s="24">
        <f t="shared" si="174"/>
        <v>0</v>
      </c>
      <c r="J472" s="24">
        <f t="shared" si="172"/>
        <v>0</v>
      </c>
      <c r="M472" s="24"/>
      <c r="N472" s="24"/>
      <c r="O472" s="24"/>
      <c r="P472" s="24"/>
      <c r="Q472" s="24"/>
      <c r="R472" s="24"/>
      <c r="S472" s="24">
        <f t="shared" si="175"/>
        <v>0</v>
      </c>
      <c r="T472" s="24">
        <f t="shared" si="173"/>
        <v>0</v>
      </c>
      <c r="W472" s="24"/>
      <c r="X472" s="24"/>
      <c r="Y472" s="24"/>
      <c r="Z472" s="24"/>
      <c r="AA472" s="24"/>
      <c r="AB472" s="24"/>
      <c r="AC472" s="24">
        <f t="shared" si="176"/>
        <v>0</v>
      </c>
      <c r="AD472" s="24">
        <f t="shared" si="177"/>
        <v>0</v>
      </c>
      <c r="AG472" s="24"/>
      <c r="AH472" s="24"/>
      <c r="AI472" s="24"/>
      <c r="AJ472" s="24"/>
      <c r="AK472" s="24"/>
      <c r="AL472" s="24"/>
      <c r="AM472" s="24">
        <f t="shared" si="178"/>
        <v>0</v>
      </c>
      <c r="AN472" s="24">
        <f t="shared" si="171"/>
        <v>0</v>
      </c>
      <c r="AQ472" s="24"/>
      <c r="AR472" s="24"/>
      <c r="AS472" s="24"/>
      <c r="AT472" s="24"/>
      <c r="AU472" s="24"/>
      <c r="AV472" s="24"/>
      <c r="AW472" s="24">
        <f t="shared" si="179"/>
        <v>0</v>
      </c>
      <c r="AX472" s="24">
        <f t="shared" si="180"/>
        <v>0</v>
      </c>
      <c r="BA472" s="24"/>
      <c r="BB472" s="24"/>
      <c r="BC472" s="24"/>
      <c r="BD472" s="24"/>
      <c r="BE472" s="24"/>
      <c r="BF472" s="24"/>
      <c r="BG472" s="24">
        <f t="shared" si="181"/>
        <v>0</v>
      </c>
      <c r="BH472" s="24">
        <f t="shared" si="182"/>
        <v>0</v>
      </c>
      <c r="BK472" s="24"/>
      <c r="BL472" s="24"/>
      <c r="BM472" s="24"/>
      <c r="BN472" s="24"/>
      <c r="BO472" s="24"/>
      <c r="BP472" s="24"/>
      <c r="BQ472" s="24">
        <f t="shared" si="183"/>
        <v>0</v>
      </c>
      <c r="BR472" s="24">
        <f t="shared" si="184"/>
        <v>0</v>
      </c>
      <c r="BU472" s="24"/>
      <c r="BV472" s="24"/>
      <c r="BW472" s="24"/>
      <c r="BX472" s="24"/>
      <c r="BY472" s="24"/>
      <c r="BZ472" s="24"/>
      <c r="CA472" s="24">
        <f t="shared" si="185"/>
        <v>0</v>
      </c>
      <c r="CB472" s="24">
        <f t="shared" si="186"/>
        <v>0</v>
      </c>
      <c r="CC472" s="24"/>
      <c r="CE472" s="24">
        <f t="shared" si="187"/>
        <v>0</v>
      </c>
      <c r="CG472" s="24">
        <f t="shared" si="188"/>
        <v>0</v>
      </c>
      <c r="CI472" s="24">
        <f t="shared" si="189"/>
        <v>0</v>
      </c>
      <c r="CK472" s="24">
        <f t="shared" si="190"/>
        <v>0</v>
      </c>
      <c r="CM472" s="24">
        <f t="shared" si="191"/>
        <v>0</v>
      </c>
      <c r="CO472" s="24">
        <f t="shared" si="192"/>
        <v>0</v>
      </c>
      <c r="CQ472" s="24">
        <f t="shared" si="193"/>
        <v>0</v>
      </c>
      <c r="CS472" s="24">
        <f t="shared" si="194"/>
        <v>0</v>
      </c>
    </row>
    <row r="473" spans="9:97">
      <c r="I473" s="24">
        <f t="shared" si="174"/>
        <v>0</v>
      </c>
      <c r="J473" s="24">
        <f t="shared" si="172"/>
        <v>0</v>
      </c>
      <c r="M473" s="24"/>
      <c r="N473" s="24"/>
      <c r="O473" s="24"/>
      <c r="P473" s="24"/>
      <c r="Q473" s="24"/>
      <c r="R473" s="24"/>
      <c r="S473" s="24">
        <f t="shared" si="175"/>
        <v>0</v>
      </c>
      <c r="T473" s="24">
        <f t="shared" si="173"/>
        <v>0</v>
      </c>
      <c r="W473" s="24"/>
      <c r="X473" s="24"/>
      <c r="Y473" s="24"/>
      <c r="Z473" s="24"/>
      <c r="AA473" s="24"/>
      <c r="AB473" s="24"/>
      <c r="AC473" s="24">
        <f t="shared" si="176"/>
        <v>0</v>
      </c>
      <c r="AD473" s="24">
        <f t="shared" si="177"/>
        <v>0</v>
      </c>
      <c r="AG473" s="24"/>
      <c r="AH473" s="24"/>
      <c r="AI473" s="24"/>
      <c r="AJ473" s="24"/>
      <c r="AK473" s="24"/>
      <c r="AL473" s="24"/>
      <c r="AM473" s="24">
        <f t="shared" si="178"/>
        <v>0</v>
      </c>
      <c r="AN473" s="24">
        <f t="shared" si="171"/>
        <v>0</v>
      </c>
      <c r="AQ473" s="24"/>
      <c r="AR473" s="24"/>
      <c r="AS473" s="24"/>
      <c r="AT473" s="24"/>
      <c r="AU473" s="24"/>
      <c r="AV473" s="24"/>
      <c r="AW473" s="24">
        <f t="shared" si="179"/>
        <v>0</v>
      </c>
      <c r="AX473" s="24">
        <f t="shared" si="180"/>
        <v>0</v>
      </c>
      <c r="BA473" s="24"/>
      <c r="BB473" s="24"/>
      <c r="BC473" s="24"/>
      <c r="BD473" s="24"/>
      <c r="BE473" s="24"/>
      <c r="BF473" s="24"/>
      <c r="BG473" s="24">
        <f t="shared" si="181"/>
        <v>0</v>
      </c>
      <c r="BH473" s="24">
        <f t="shared" si="182"/>
        <v>0</v>
      </c>
      <c r="BK473" s="24"/>
      <c r="BL473" s="24"/>
      <c r="BM473" s="24"/>
      <c r="BN473" s="24"/>
      <c r="BO473" s="24"/>
      <c r="BP473" s="24"/>
      <c r="BQ473" s="24">
        <f t="shared" si="183"/>
        <v>0</v>
      </c>
      <c r="BR473" s="24">
        <f t="shared" si="184"/>
        <v>0</v>
      </c>
      <c r="BU473" s="24"/>
      <c r="BV473" s="24"/>
      <c r="BW473" s="24"/>
      <c r="BX473" s="24"/>
      <c r="BY473" s="24"/>
      <c r="BZ473" s="24"/>
      <c r="CA473" s="24">
        <f t="shared" si="185"/>
        <v>0</v>
      </c>
      <c r="CB473" s="24">
        <f t="shared" si="186"/>
        <v>0</v>
      </c>
      <c r="CC473" s="24"/>
      <c r="CE473" s="24">
        <f t="shared" si="187"/>
        <v>0</v>
      </c>
      <c r="CG473" s="24">
        <f t="shared" si="188"/>
        <v>0</v>
      </c>
      <c r="CI473" s="24">
        <f t="shared" si="189"/>
        <v>0</v>
      </c>
      <c r="CK473" s="24">
        <f t="shared" si="190"/>
        <v>0</v>
      </c>
      <c r="CM473" s="24">
        <f t="shared" si="191"/>
        <v>0</v>
      </c>
      <c r="CO473" s="24">
        <f t="shared" si="192"/>
        <v>0</v>
      </c>
      <c r="CQ473" s="24">
        <f t="shared" si="193"/>
        <v>0</v>
      </c>
      <c r="CS473" s="24">
        <f t="shared" si="194"/>
        <v>0</v>
      </c>
    </row>
    <row r="474" spans="9:97">
      <c r="I474" s="24">
        <f t="shared" si="174"/>
        <v>0</v>
      </c>
      <c r="J474" s="24">
        <f t="shared" si="172"/>
        <v>0</v>
      </c>
      <c r="M474" s="24"/>
      <c r="N474" s="24"/>
      <c r="O474" s="24"/>
      <c r="P474" s="24"/>
      <c r="Q474" s="24"/>
      <c r="R474" s="24"/>
      <c r="S474" s="24">
        <f t="shared" si="175"/>
        <v>0</v>
      </c>
      <c r="T474" s="24">
        <f t="shared" si="173"/>
        <v>0</v>
      </c>
      <c r="W474" s="24"/>
      <c r="X474" s="24"/>
      <c r="Y474" s="24"/>
      <c r="Z474" s="24"/>
      <c r="AA474" s="24"/>
      <c r="AB474" s="24"/>
      <c r="AC474" s="24">
        <f t="shared" si="176"/>
        <v>0</v>
      </c>
      <c r="AD474" s="24">
        <f t="shared" si="177"/>
        <v>0</v>
      </c>
      <c r="AG474" s="24"/>
      <c r="AH474" s="24"/>
      <c r="AI474" s="24"/>
      <c r="AJ474" s="24"/>
      <c r="AK474" s="24"/>
      <c r="AL474" s="24"/>
      <c r="AM474" s="24">
        <f t="shared" si="178"/>
        <v>0</v>
      </c>
      <c r="AN474" s="24">
        <f t="shared" ref="AN474:AN537" si="195">IF(AJ474&lt;AG474-AH474,AG474-AH474-AJ474,0)</f>
        <v>0</v>
      </c>
      <c r="AQ474" s="24"/>
      <c r="AR474" s="24"/>
      <c r="AS474" s="24"/>
      <c r="AT474" s="24"/>
      <c r="AU474" s="24"/>
      <c r="AV474" s="24"/>
      <c r="AW474" s="24">
        <f t="shared" si="179"/>
        <v>0</v>
      </c>
      <c r="AX474" s="24">
        <f t="shared" si="180"/>
        <v>0</v>
      </c>
      <c r="BA474" s="24"/>
      <c r="BB474" s="24"/>
      <c r="BC474" s="24"/>
      <c r="BD474" s="24"/>
      <c r="BE474" s="24"/>
      <c r="BF474" s="24"/>
      <c r="BG474" s="24">
        <f t="shared" si="181"/>
        <v>0</v>
      </c>
      <c r="BH474" s="24">
        <f t="shared" si="182"/>
        <v>0</v>
      </c>
      <c r="BK474" s="24"/>
      <c r="BL474" s="24"/>
      <c r="BM474" s="24"/>
      <c r="BN474" s="24"/>
      <c r="BO474" s="24"/>
      <c r="BP474" s="24"/>
      <c r="BQ474" s="24">
        <f t="shared" si="183"/>
        <v>0</v>
      </c>
      <c r="BR474" s="24">
        <f t="shared" si="184"/>
        <v>0</v>
      </c>
      <c r="BU474" s="24"/>
      <c r="BV474" s="24"/>
      <c r="BW474" s="24"/>
      <c r="BX474" s="24"/>
      <c r="BY474" s="24"/>
      <c r="BZ474" s="24"/>
      <c r="CA474" s="24">
        <f t="shared" si="185"/>
        <v>0</v>
      </c>
      <c r="CB474" s="24">
        <f t="shared" si="186"/>
        <v>0</v>
      </c>
      <c r="CC474" s="24"/>
      <c r="CE474" s="24">
        <f t="shared" si="187"/>
        <v>0</v>
      </c>
      <c r="CG474" s="24">
        <f t="shared" si="188"/>
        <v>0</v>
      </c>
      <c r="CI474" s="24">
        <f t="shared" si="189"/>
        <v>0</v>
      </c>
      <c r="CK474" s="24">
        <f t="shared" si="190"/>
        <v>0</v>
      </c>
      <c r="CM474" s="24">
        <f t="shared" si="191"/>
        <v>0</v>
      </c>
      <c r="CO474" s="24">
        <f t="shared" si="192"/>
        <v>0</v>
      </c>
      <c r="CQ474" s="24">
        <f t="shared" si="193"/>
        <v>0</v>
      </c>
      <c r="CS474" s="24">
        <f t="shared" si="194"/>
        <v>0</v>
      </c>
    </row>
    <row r="475" spans="9:97">
      <c r="I475" s="24">
        <f t="shared" si="174"/>
        <v>0</v>
      </c>
      <c r="J475" s="24">
        <f t="shared" si="172"/>
        <v>0</v>
      </c>
      <c r="M475" s="24"/>
      <c r="N475" s="24"/>
      <c r="O475" s="24"/>
      <c r="P475" s="24"/>
      <c r="Q475" s="24"/>
      <c r="R475" s="24"/>
      <c r="S475" s="24">
        <f t="shared" si="175"/>
        <v>0</v>
      </c>
      <c r="T475" s="24">
        <f t="shared" si="173"/>
        <v>0</v>
      </c>
      <c r="W475" s="24"/>
      <c r="X475" s="24"/>
      <c r="Y475" s="24"/>
      <c r="Z475" s="24"/>
      <c r="AA475" s="24"/>
      <c r="AB475" s="24"/>
      <c r="AC475" s="24">
        <f t="shared" si="176"/>
        <v>0</v>
      </c>
      <c r="AD475" s="24">
        <f t="shared" si="177"/>
        <v>0</v>
      </c>
      <c r="AG475" s="24"/>
      <c r="AH475" s="24"/>
      <c r="AI475" s="24"/>
      <c r="AJ475" s="24"/>
      <c r="AK475" s="24"/>
      <c r="AL475" s="24"/>
      <c r="AM475" s="24">
        <f t="shared" si="178"/>
        <v>0</v>
      </c>
      <c r="AN475" s="24">
        <f t="shared" si="195"/>
        <v>0</v>
      </c>
      <c r="AQ475" s="24"/>
      <c r="AR475" s="24"/>
      <c r="AS475" s="24"/>
      <c r="AT475" s="24"/>
      <c r="AU475" s="24"/>
      <c r="AV475" s="24"/>
      <c r="AW475" s="24">
        <f t="shared" si="179"/>
        <v>0</v>
      </c>
      <c r="AX475" s="24">
        <f t="shared" si="180"/>
        <v>0</v>
      </c>
      <c r="BA475" s="24"/>
      <c r="BB475" s="24"/>
      <c r="BC475" s="24"/>
      <c r="BD475" s="24"/>
      <c r="BE475" s="24"/>
      <c r="BF475" s="24"/>
      <c r="BG475" s="24">
        <f t="shared" si="181"/>
        <v>0</v>
      </c>
      <c r="BH475" s="24">
        <f t="shared" si="182"/>
        <v>0</v>
      </c>
      <c r="BK475" s="24"/>
      <c r="BL475" s="24"/>
      <c r="BM475" s="24"/>
      <c r="BN475" s="24"/>
      <c r="BO475" s="24"/>
      <c r="BP475" s="24"/>
      <c r="BQ475" s="24">
        <f t="shared" si="183"/>
        <v>0</v>
      </c>
      <c r="BR475" s="24">
        <f t="shared" si="184"/>
        <v>0</v>
      </c>
      <c r="BU475" s="24"/>
      <c r="BV475" s="24"/>
      <c r="BW475" s="24"/>
      <c r="BX475" s="24"/>
      <c r="BY475" s="24"/>
      <c r="BZ475" s="24"/>
      <c r="CA475" s="24">
        <f t="shared" si="185"/>
        <v>0</v>
      </c>
      <c r="CB475" s="24">
        <f t="shared" si="186"/>
        <v>0</v>
      </c>
      <c r="CC475" s="24"/>
      <c r="CE475" s="24">
        <f t="shared" si="187"/>
        <v>0</v>
      </c>
      <c r="CG475" s="24">
        <f t="shared" si="188"/>
        <v>0</v>
      </c>
      <c r="CI475" s="24">
        <f t="shared" si="189"/>
        <v>0</v>
      </c>
      <c r="CK475" s="24">
        <f t="shared" si="190"/>
        <v>0</v>
      </c>
      <c r="CM475" s="24">
        <f t="shared" si="191"/>
        <v>0</v>
      </c>
      <c r="CO475" s="24">
        <f t="shared" si="192"/>
        <v>0</v>
      </c>
      <c r="CQ475" s="24">
        <f t="shared" si="193"/>
        <v>0</v>
      </c>
      <c r="CS475" s="24">
        <f t="shared" si="194"/>
        <v>0</v>
      </c>
    </row>
    <row r="476" spans="9:97">
      <c r="I476" s="24">
        <f t="shared" si="174"/>
        <v>0</v>
      </c>
      <c r="J476" s="24">
        <f t="shared" si="172"/>
        <v>0</v>
      </c>
      <c r="M476" s="24"/>
      <c r="N476" s="24"/>
      <c r="O476" s="24"/>
      <c r="P476" s="24"/>
      <c r="Q476" s="24"/>
      <c r="R476" s="24"/>
      <c r="S476" s="24">
        <f t="shared" si="175"/>
        <v>0</v>
      </c>
      <c r="T476" s="24">
        <f t="shared" si="173"/>
        <v>0</v>
      </c>
      <c r="W476" s="24"/>
      <c r="X476" s="24"/>
      <c r="Y476" s="24"/>
      <c r="Z476" s="24"/>
      <c r="AA476" s="24"/>
      <c r="AB476" s="24"/>
      <c r="AC476" s="24">
        <f t="shared" si="176"/>
        <v>0</v>
      </c>
      <c r="AD476" s="24">
        <f t="shared" si="177"/>
        <v>0</v>
      </c>
      <c r="AG476" s="24"/>
      <c r="AH476" s="24"/>
      <c r="AI476" s="24"/>
      <c r="AJ476" s="24"/>
      <c r="AK476" s="24"/>
      <c r="AL476" s="24"/>
      <c r="AM476" s="24">
        <f t="shared" si="178"/>
        <v>0</v>
      </c>
      <c r="AN476" s="24">
        <f t="shared" si="195"/>
        <v>0</v>
      </c>
      <c r="AQ476" s="24"/>
      <c r="AR476" s="24"/>
      <c r="AS476" s="24"/>
      <c r="AT476" s="24"/>
      <c r="AU476" s="24"/>
      <c r="AV476" s="24"/>
      <c r="AW476" s="24">
        <f t="shared" si="179"/>
        <v>0</v>
      </c>
      <c r="AX476" s="24">
        <f t="shared" si="180"/>
        <v>0</v>
      </c>
      <c r="BA476" s="24"/>
      <c r="BB476" s="24"/>
      <c r="BC476" s="24"/>
      <c r="BD476" s="24"/>
      <c r="BE476" s="24"/>
      <c r="BF476" s="24"/>
      <c r="BG476" s="24">
        <f t="shared" si="181"/>
        <v>0</v>
      </c>
      <c r="BH476" s="24">
        <f t="shared" si="182"/>
        <v>0</v>
      </c>
      <c r="BK476" s="24"/>
      <c r="BL476" s="24"/>
      <c r="BM476" s="24"/>
      <c r="BN476" s="24"/>
      <c r="BO476" s="24"/>
      <c r="BP476" s="24"/>
      <c r="BQ476" s="24">
        <f t="shared" si="183"/>
        <v>0</v>
      </c>
      <c r="BR476" s="24">
        <f t="shared" si="184"/>
        <v>0</v>
      </c>
      <c r="BU476" s="24"/>
      <c r="BV476" s="24"/>
      <c r="BW476" s="24"/>
      <c r="BX476" s="24"/>
      <c r="BY476" s="24"/>
      <c r="BZ476" s="24"/>
      <c r="CA476" s="24">
        <f t="shared" si="185"/>
        <v>0</v>
      </c>
      <c r="CB476" s="24">
        <f t="shared" si="186"/>
        <v>0</v>
      </c>
      <c r="CC476" s="24"/>
      <c r="CE476" s="24">
        <f t="shared" si="187"/>
        <v>0</v>
      </c>
      <c r="CG476" s="24">
        <f t="shared" si="188"/>
        <v>0</v>
      </c>
      <c r="CI476" s="24">
        <f t="shared" si="189"/>
        <v>0</v>
      </c>
      <c r="CK476" s="24">
        <f t="shared" si="190"/>
        <v>0</v>
      </c>
      <c r="CM476" s="24">
        <f t="shared" si="191"/>
        <v>0</v>
      </c>
      <c r="CO476" s="24">
        <f t="shared" si="192"/>
        <v>0</v>
      </c>
      <c r="CQ476" s="24">
        <f t="shared" si="193"/>
        <v>0</v>
      </c>
      <c r="CS476" s="24">
        <f t="shared" si="194"/>
        <v>0</v>
      </c>
    </row>
    <row r="477" spans="9:97">
      <c r="I477" s="24">
        <f t="shared" si="174"/>
        <v>0</v>
      </c>
      <c r="J477" s="24">
        <f t="shared" si="172"/>
        <v>0</v>
      </c>
      <c r="M477" s="24"/>
      <c r="N477" s="24"/>
      <c r="O477" s="24"/>
      <c r="P477" s="24"/>
      <c r="Q477" s="24"/>
      <c r="R477" s="24"/>
      <c r="S477" s="24">
        <f t="shared" si="175"/>
        <v>0</v>
      </c>
      <c r="T477" s="24">
        <f t="shared" si="173"/>
        <v>0</v>
      </c>
      <c r="W477" s="24"/>
      <c r="X477" s="24"/>
      <c r="Y477" s="24"/>
      <c r="Z477" s="24"/>
      <c r="AA477" s="24"/>
      <c r="AB477" s="24"/>
      <c r="AC477" s="24">
        <f t="shared" si="176"/>
        <v>0</v>
      </c>
      <c r="AD477" s="24">
        <f t="shared" si="177"/>
        <v>0</v>
      </c>
      <c r="AG477" s="24"/>
      <c r="AH477" s="24"/>
      <c r="AI477" s="24"/>
      <c r="AJ477" s="24"/>
      <c r="AK477" s="24"/>
      <c r="AL477" s="24"/>
      <c r="AM477" s="24">
        <f t="shared" si="178"/>
        <v>0</v>
      </c>
      <c r="AN477" s="24">
        <f t="shared" si="195"/>
        <v>0</v>
      </c>
      <c r="AQ477" s="24"/>
      <c r="AR477" s="24"/>
      <c r="AS477" s="24"/>
      <c r="AT477" s="24"/>
      <c r="AU477" s="24"/>
      <c r="AV477" s="24"/>
      <c r="AW477" s="24">
        <f t="shared" si="179"/>
        <v>0</v>
      </c>
      <c r="AX477" s="24">
        <f t="shared" si="180"/>
        <v>0</v>
      </c>
      <c r="BA477" s="24"/>
      <c r="BB477" s="24"/>
      <c r="BC477" s="24"/>
      <c r="BD477" s="24"/>
      <c r="BE477" s="24"/>
      <c r="BF477" s="24"/>
      <c r="BG477" s="24">
        <f t="shared" si="181"/>
        <v>0</v>
      </c>
      <c r="BH477" s="24">
        <f t="shared" si="182"/>
        <v>0</v>
      </c>
      <c r="BK477" s="24"/>
      <c r="BL477" s="24"/>
      <c r="BM477" s="24"/>
      <c r="BN477" s="24"/>
      <c r="BO477" s="24"/>
      <c r="BP477" s="24"/>
      <c r="BQ477" s="24">
        <f t="shared" si="183"/>
        <v>0</v>
      </c>
      <c r="BR477" s="24">
        <f t="shared" si="184"/>
        <v>0</v>
      </c>
      <c r="BU477" s="24"/>
      <c r="BV477" s="24"/>
      <c r="BW477" s="24"/>
      <c r="BX477" s="24"/>
      <c r="BY477" s="24"/>
      <c r="BZ477" s="24"/>
      <c r="CA477" s="24">
        <f t="shared" si="185"/>
        <v>0</v>
      </c>
      <c r="CB477" s="24">
        <f t="shared" si="186"/>
        <v>0</v>
      </c>
      <c r="CC477" s="24"/>
      <c r="CE477" s="24">
        <f t="shared" si="187"/>
        <v>0</v>
      </c>
      <c r="CG477" s="24">
        <f t="shared" si="188"/>
        <v>0</v>
      </c>
      <c r="CI477" s="24">
        <f t="shared" si="189"/>
        <v>0</v>
      </c>
      <c r="CK477" s="24">
        <f t="shared" si="190"/>
        <v>0</v>
      </c>
      <c r="CM477" s="24">
        <f t="shared" si="191"/>
        <v>0</v>
      </c>
      <c r="CO477" s="24">
        <f t="shared" si="192"/>
        <v>0</v>
      </c>
      <c r="CQ477" s="24">
        <f t="shared" si="193"/>
        <v>0</v>
      </c>
      <c r="CS477" s="24">
        <f t="shared" si="194"/>
        <v>0</v>
      </c>
    </row>
    <row r="478" spans="9:97">
      <c r="I478" s="24">
        <f t="shared" si="174"/>
        <v>0</v>
      </c>
      <c r="J478" s="24">
        <f t="shared" si="172"/>
        <v>0</v>
      </c>
      <c r="M478" s="24"/>
      <c r="N478" s="24"/>
      <c r="O478" s="24"/>
      <c r="P478" s="24"/>
      <c r="Q478" s="24"/>
      <c r="R478" s="24"/>
      <c r="S478" s="24">
        <f t="shared" si="175"/>
        <v>0</v>
      </c>
      <c r="T478" s="24">
        <f t="shared" si="173"/>
        <v>0</v>
      </c>
      <c r="W478" s="24"/>
      <c r="X478" s="24"/>
      <c r="Y478" s="24"/>
      <c r="Z478" s="24"/>
      <c r="AA478" s="24"/>
      <c r="AB478" s="24"/>
      <c r="AC478" s="24">
        <f t="shared" si="176"/>
        <v>0</v>
      </c>
      <c r="AD478" s="24">
        <f t="shared" si="177"/>
        <v>0</v>
      </c>
      <c r="AG478" s="24"/>
      <c r="AH478" s="24"/>
      <c r="AI478" s="24"/>
      <c r="AJ478" s="24"/>
      <c r="AK478" s="24"/>
      <c r="AL478" s="24"/>
      <c r="AM478" s="24">
        <f t="shared" si="178"/>
        <v>0</v>
      </c>
      <c r="AN478" s="24">
        <f t="shared" si="195"/>
        <v>0</v>
      </c>
      <c r="AQ478" s="24"/>
      <c r="AR478" s="24"/>
      <c r="AS478" s="24"/>
      <c r="AT478" s="24"/>
      <c r="AU478" s="24"/>
      <c r="AV478" s="24"/>
      <c r="AW478" s="24">
        <f t="shared" si="179"/>
        <v>0</v>
      </c>
      <c r="AX478" s="24">
        <f t="shared" si="180"/>
        <v>0</v>
      </c>
      <c r="BA478" s="24"/>
      <c r="BB478" s="24"/>
      <c r="BC478" s="24"/>
      <c r="BD478" s="24"/>
      <c r="BE478" s="24"/>
      <c r="BF478" s="24"/>
      <c r="BG478" s="24">
        <f t="shared" si="181"/>
        <v>0</v>
      </c>
      <c r="BH478" s="24">
        <f t="shared" si="182"/>
        <v>0</v>
      </c>
      <c r="BK478" s="24"/>
      <c r="BL478" s="24"/>
      <c r="BM478" s="24"/>
      <c r="BN478" s="24"/>
      <c r="BO478" s="24"/>
      <c r="BP478" s="24"/>
      <c r="BQ478" s="24">
        <f t="shared" si="183"/>
        <v>0</v>
      </c>
      <c r="BR478" s="24">
        <f t="shared" si="184"/>
        <v>0</v>
      </c>
      <c r="BU478" s="24"/>
      <c r="BV478" s="24"/>
      <c r="BW478" s="24"/>
      <c r="BX478" s="24"/>
      <c r="BY478" s="24"/>
      <c r="BZ478" s="24"/>
      <c r="CA478" s="24">
        <f t="shared" si="185"/>
        <v>0</v>
      </c>
      <c r="CB478" s="24">
        <f t="shared" si="186"/>
        <v>0</v>
      </c>
      <c r="CC478" s="24"/>
      <c r="CE478" s="24">
        <f t="shared" si="187"/>
        <v>0</v>
      </c>
      <c r="CG478" s="24">
        <f t="shared" si="188"/>
        <v>0</v>
      </c>
      <c r="CI478" s="24">
        <f t="shared" si="189"/>
        <v>0</v>
      </c>
      <c r="CK478" s="24">
        <f t="shared" si="190"/>
        <v>0</v>
      </c>
      <c r="CM478" s="24">
        <f t="shared" si="191"/>
        <v>0</v>
      </c>
      <c r="CO478" s="24">
        <f t="shared" si="192"/>
        <v>0</v>
      </c>
      <c r="CQ478" s="24">
        <f t="shared" si="193"/>
        <v>0</v>
      </c>
      <c r="CS478" s="24">
        <f t="shared" si="194"/>
        <v>0</v>
      </c>
    </row>
    <row r="479" spans="9:97">
      <c r="I479" s="24">
        <f t="shared" si="174"/>
        <v>0</v>
      </c>
      <c r="J479" s="24">
        <f t="shared" si="172"/>
        <v>0</v>
      </c>
      <c r="M479" s="24"/>
      <c r="N479" s="24"/>
      <c r="O479" s="24"/>
      <c r="P479" s="24"/>
      <c r="Q479" s="24"/>
      <c r="R479" s="24"/>
      <c r="S479" s="24">
        <f t="shared" si="175"/>
        <v>0</v>
      </c>
      <c r="T479" s="24">
        <f t="shared" si="173"/>
        <v>0</v>
      </c>
      <c r="W479" s="24"/>
      <c r="X479" s="24"/>
      <c r="Y479" s="24"/>
      <c r="Z479" s="24"/>
      <c r="AA479" s="24"/>
      <c r="AB479" s="24"/>
      <c r="AC479" s="24">
        <f t="shared" si="176"/>
        <v>0</v>
      </c>
      <c r="AD479" s="24">
        <f t="shared" si="177"/>
        <v>0</v>
      </c>
      <c r="AG479" s="24"/>
      <c r="AH479" s="24"/>
      <c r="AI479" s="24"/>
      <c r="AJ479" s="24"/>
      <c r="AK479" s="24"/>
      <c r="AL479" s="24"/>
      <c r="AM479" s="24">
        <f t="shared" si="178"/>
        <v>0</v>
      </c>
      <c r="AN479" s="24">
        <f t="shared" si="195"/>
        <v>0</v>
      </c>
      <c r="AQ479" s="24"/>
      <c r="AR479" s="24"/>
      <c r="AS479" s="24"/>
      <c r="AT479" s="24"/>
      <c r="AU479" s="24"/>
      <c r="AV479" s="24"/>
      <c r="AW479" s="24">
        <f t="shared" si="179"/>
        <v>0</v>
      </c>
      <c r="AX479" s="24">
        <f t="shared" si="180"/>
        <v>0</v>
      </c>
      <c r="BA479" s="24"/>
      <c r="BB479" s="24"/>
      <c r="BC479" s="24"/>
      <c r="BD479" s="24"/>
      <c r="BE479" s="24"/>
      <c r="BF479" s="24"/>
      <c r="BG479" s="24">
        <f t="shared" si="181"/>
        <v>0</v>
      </c>
      <c r="BH479" s="24">
        <f t="shared" si="182"/>
        <v>0</v>
      </c>
      <c r="BK479" s="24"/>
      <c r="BL479" s="24"/>
      <c r="BM479" s="24"/>
      <c r="BN479" s="24"/>
      <c r="BO479" s="24"/>
      <c r="BP479" s="24"/>
      <c r="BQ479" s="24">
        <f t="shared" si="183"/>
        <v>0</v>
      </c>
      <c r="BR479" s="24">
        <f t="shared" si="184"/>
        <v>0</v>
      </c>
      <c r="BU479" s="24"/>
      <c r="BV479" s="24"/>
      <c r="BW479" s="24"/>
      <c r="BX479" s="24"/>
      <c r="BY479" s="24"/>
      <c r="BZ479" s="24"/>
      <c r="CA479" s="24">
        <f t="shared" si="185"/>
        <v>0</v>
      </c>
      <c r="CB479" s="24">
        <f t="shared" si="186"/>
        <v>0</v>
      </c>
      <c r="CC479" s="24"/>
      <c r="CE479" s="24">
        <f t="shared" si="187"/>
        <v>0</v>
      </c>
      <c r="CG479" s="24">
        <f t="shared" si="188"/>
        <v>0</v>
      </c>
      <c r="CI479" s="24">
        <f t="shared" si="189"/>
        <v>0</v>
      </c>
      <c r="CK479" s="24">
        <f t="shared" si="190"/>
        <v>0</v>
      </c>
      <c r="CM479" s="24">
        <f t="shared" si="191"/>
        <v>0</v>
      </c>
      <c r="CO479" s="24">
        <f t="shared" si="192"/>
        <v>0</v>
      </c>
      <c r="CQ479" s="24">
        <f t="shared" si="193"/>
        <v>0</v>
      </c>
      <c r="CS479" s="24">
        <f t="shared" si="194"/>
        <v>0</v>
      </c>
    </row>
    <row r="480" spans="9:97">
      <c r="I480" s="24">
        <f t="shared" si="174"/>
        <v>0</v>
      </c>
      <c r="J480" s="24">
        <f t="shared" si="172"/>
        <v>0</v>
      </c>
      <c r="M480" s="24"/>
      <c r="N480" s="24"/>
      <c r="O480" s="24"/>
      <c r="P480" s="24"/>
      <c r="Q480" s="24"/>
      <c r="R480" s="24"/>
      <c r="S480" s="24">
        <f t="shared" si="175"/>
        <v>0</v>
      </c>
      <c r="T480" s="24">
        <f t="shared" si="173"/>
        <v>0</v>
      </c>
      <c r="W480" s="24"/>
      <c r="X480" s="24"/>
      <c r="Y480" s="24"/>
      <c r="Z480" s="24"/>
      <c r="AA480" s="24"/>
      <c r="AB480" s="24"/>
      <c r="AC480" s="24">
        <f t="shared" si="176"/>
        <v>0</v>
      </c>
      <c r="AD480" s="24">
        <f t="shared" si="177"/>
        <v>0</v>
      </c>
      <c r="AG480" s="24"/>
      <c r="AH480" s="24"/>
      <c r="AI480" s="24"/>
      <c r="AJ480" s="24"/>
      <c r="AK480" s="24"/>
      <c r="AL480" s="24"/>
      <c r="AM480" s="24">
        <f t="shared" si="178"/>
        <v>0</v>
      </c>
      <c r="AN480" s="24">
        <f t="shared" si="195"/>
        <v>0</v>
      </c>
      <c r="AQ480" s="24"/>
      <c r="AR480" s="24"/>
      <c r="AS480" s="24"/>
      <c r="AT480" s="24"/>
      <c r="AU480" s="24"/>
      <c r="AV480" s="24"/>
      <c r="AW480" s="24">
        <f t="shared" si="179"/>
        <v>0</v>
      </c>
      <c r="AX480" s="24">
        <f t="shared" si="180"/>
        <v>0</v>
      </c>
      <c r="BA480" s="24"/>
      <c r="BB480" s="24"/>
      <c r="BC480" s="24"/>
      <c r="BD480" s="24"/>
      <c r="BE480" s="24"/>
      <c r="BF480" s="24"/>
      <c r="BG480" s="24">
        <f t="shared" si="181"/>
        <v>0</v>
      </c>
      <c r="BH480" s="24">
        <f t="shared" si="182"/>
        <v>0</v>
      </c>
      <c r="BK480" s="24"/>
      <c r="BL480" s="24"/>
      <c r="BM480" s="24"/>
      <c r="BN480" s="24"/>
      <c r="BO480" s="24"/>
      <c r="BP480" s="24"/>
      <c r="BQ480" s="24">
        <f t="shared" si="183"/>
        <v>0</v>
      </c>
      <c r="BR480" s="24">
        <f t="shared" si="184"/>
        <v>0</v>
      </c>
      <c r="BU480" s="24"/>
      <c r="BV480" s="24"/>
      <c r="BW480" s="24"/>
      <c r="BX480" s="24"/>
      <c r="BY480" s="24"/>
      <c r="BZ480" s="24"/>
      <c r="CA480" s="24">
        <f t="shared" si="185"/>
        <v>0</v>
      </c>
      <c r="CB480" s="24">
        <f t="shared" si="186"/>
        <v>0</v>
      </c>
      <c r="CC480" s="24"/>
      <c r="CE480" s="24">
        <f t="shared" si="187"/>
        <v>0</v>
      </c>
      <c r="CG480" s="24">
        <f t="shared" si="188"/>
        <v>0</v>
      </c>
      <c r="CI480" s="24">
        <f t="shared" si="189"/>
        <v>0</v>
      </c>
      <c r="CK480" s="24">
        <f t="shared" si="190"/>
        <v>0</v>
      </c>
      <c r="CM480" s="24">
        <f t="shared" si="191"/>
        <v>0</v>
      </c>
      <c r="CO480" s="24">
        <f t="shared" si="192"/>
        <v>0</v>
      </c>
      <c r="CQ480" s="24">
        <f t="shared" si="193"/>
        <v>0</v>
      </c>
      <c r="CS480" s="24">
        <f t="shared" si="194"/>
        <v>0</v>
      </c>
    </row>
    <row r="481" spans="9:97">
      <c r="I481" s="24">
        <f t="shared" si="174"/>
        <v>0</v>
      </c>
      <c r="J481" s="24">
        <f t="shared" si="172"/>
        <v>0</v>
      </c>
      <c r="M481" s="24"/>
      <c r="N481" s="24"/>
      <c r="O481" s="24"/>
      <c r="P481" s="24"/>
      <c r="Q481" s="24"/>
      <c r="R481" s="24"/>
      <c r="S481" s="24">
        <f t="shared" si="175"/>
        <v>0</v>
      </c>
      <c r="T481" s="24">
        <f t="shared" si="173"/>
        <v>0</v>
      </c>
      <c r="W481" s="24"/>
      <c r="X481" s="24"/>
      <c r="Y481" s="24"/>
      <c r="Z481" s="24"/>
      <c r="AA481" s="24"/>
      <c r="AB481" s="24"/>
      <c r="AC481" s="24">
        <f t="shared" si="176"/>
        <v>0</v>
      </c>
      <c r="AD481" s="24">
        <f t="shared" si="177"/>
        <v>0</v>
      </c>
      <c r="AG481" s="24"/>
      <c r="AH481" s="24"/>
      <c r="AI481" s="24"/>
      <c r="AJ481" s="24"/>
      <c r="AK481" s="24"/>
      <c r="AL481" s="24"/>
      <c r="AM481" s="24">
        <f t="shared" si="178"/>
        <v>0</v>
      </c>
      <c r="AN481" s="24">
        <f t="shared" si="195"/>
        <v>0</v>
      </c>
      <c r="AQ481" s="24"/>
      <c r="AR481" s="24"/>
      <c r="AS481" s="24"/>
      <c r="AT481" s="24"/>
      <c r="AU481" s="24"/>
      <c r="AV481" s="24"/>
      <c r="AW481" s="24">
        <f t="shared" si="179"/>
        <v>0</v>
      </c>
      <c r="AX481" s="24">
        <f t="shared" si="180"/>
        <v>0</v>
      </c>
      <c r="BA481" s="24"/>
      <c r="BB481" s="24"/>
      <c r="BC481" s="24"/>
      <c r="BD481" s="24"/>
      <c r="BE481" s="24"/>
      <c r="BF481" s="24"/>
      <c r="BG481" s="24">
        <f t="shared" si="181"/>
        <v>0</v>
      </c>
      <c r="BH481" s="24">
        <f t="shared" si="182"/>
        <v>0</v>
      </c>
      <c r="BK481" s="24"/>
      <c r="BL481" s="24"/>
      <c r="BM481" s="24"/>
      <c r="BN481" s="24"/>
      <c r="BO481" s="24"/>
      <c r="BP481" s="24"/>
      <c r="BQ481" s="24">
        <f t="shared" si="183"/>
        <v>0</v>
      </c>
      <c r="BR481" s="24">
        <f t="shared" si="184"/>
        <v>0</v>
      </c>
      <c r="BU481" s="24"/>
      <c r="BV481" s="24"/>
      <c r="BW481" s="24"/>
      <c r="BX481" s="24"/>
      <c r="BY481" s="24"/>
      <c r="BZ481" s="24"/>
      <c r="CA481" s="24">
        <f t="shared" si="185"/>
        <v>0</v>
      </c>
      <c r="CB481" s="24">
        <f t="shared" si="186"/>
        <v>0</v>
      </c>
      <c r="CC481" s="24"/>
      <c r="CE481" s="24">
        <f t="shared" si="187"/>
        <v>0</v>
      </c>
      <c r="CG481" s="24">
        <f t="shared" si="188"/>
        <v>0</v>
      </c>
      <c r="CI481" s="24">
        <f t="shared" si="189"/>
        <v>0</v>
      </c>
      <c r="CK481" s="24">
        <f t="shared" si="190"/>
        <v>0</v>
      </c>
      <c r="CM481" s="24">
        <f t="shared" si="191"/>
        <v>0</v>
      </c>
      <c r="CO481" s="24">
        <f t="shared" si="192"/>
        <v>0</v>
      </c>
      <c r="CQ481" s="24">
        <f t="shared" si="193"/>
        <v>0</v>
      </c>
      <c r="CS481" s="24">
        <f t="shared" si="194"/>
        <v>0</v>
      </c>
    </row>
    <row r="482" spans="9:97">
      <c r="I482" s="24">
        <f t="shared" si="174"/>
        <v>0</v>
      </c>
      <c r="J482" s="24">
        <f t="shared" si="172"/>
        <v>0</v>
      </c>
      <c r="M482" s="24"/>
      <c r="N482" s="24"/>
      <c r="O482" s="24"/>
      <c r="P482" s="24"/>
      <c r="Q482" s="24"/>
      <c r="R482" s="24"/>
      <c r="S482" s="24">
        <f t="shared" si="175"/>
        <v>0</v>
      </c>
      <c r="T482" s="24">
        <f t="shared" si="173"/>
        <v>0</v>
      </c>
      <c r="W482" s="24"/>
      <c r="X482" s="24"/>
      <c r="Y482" s="24"/>
      <c r="Z482" s="24"/>
      <c r="AA482" s="24"/>
      <c r="AB482" s="24"/>
      <c r="AC482" s="24">
        <f t="shared" si="176"/>
        <v>0</v>
      </c>
      <c r="AD482" s="24">
        <f t="shared" si="177"/>
        <v>0</v>
      </c>
      <c r="AG482" s="24"/>
      <c r="AH482" s="24"/>
      <c r="AI482" s="24"/>
      <c r="AJ482" s="24"/>
      <c r="AK482" s="24"/>
      <c r="AL482" s="24"/>
      <c r="AM482" s="24">
        <f t="shared" si="178"/>
        <v>0</v>
      </c>
      <c r="AN482" s="24">
        <f t="shared" si="195"/>
        <v>0</v>
      </c>
      <c r="AQ482" s="24"/>
      <c r="AR482" s="24"/>
      <c r="AS482" s="24"/>
      <c r="AT482" s="24"/>
      <c r="AU482" s="24"/>
      <c r="AV482" s="24"/>
      <c r="AW482" s="24">
        <f t="shared" si="179"/>
        <v>0</v>
      </c>
      <c r="AX482" s="24">
        <f t="shared" si="180"/>
        <v>0</v>
      </c>
      <c r="BA482" s="24"/>
      <c r="BB482" s="24"/>
      <c r="BC482" s="24"/>
      <c r="BD482" s="24"/>
      <c r="BE482" s="24"/>
      <c r="BF482" s="24"/>
      <c r="BG482" s="24">
        <f t="shared" si="181"/>
        <v>0</v>
      </c>
      <c r="BH482" s="24">
        <f t="shared" si="182"/>
        <v>0</v>
      </c>
      <c r="BK482" s="24"/>
      <c r="BL482" s="24"/>
      <c r="BM482" s="24"/>
      <c r="BN482" s="24"/>
      <c r="BO482" s="24"/>
      <c r="BP482" s="24"/>
      <c r="BQ482" s="24">
        <f t="shared" si="183"/>
        <v>0</v>
      </c>
      <c r="BR482" s="24">
        <f t="shared" si="184"/>
        <v>0</v>
      </c>
      <c r="BU482" s="24"/>
      <c r="BV482" s="24"/>
      <c r="BW482" s="24"/>
      <c r="BX482" s="24"/>
      <c r="BY482" s="24"/>
      <c r="BZ482" s="24"/>
      <c r="CA482" s="24">
        <f t="shared" si="185"/>
        <v>0</v>
      </c>
      <c r="CB482" s="24">
        <f t="shared" si="186"/>
        <v>0</v>
      </c>
      <c r="CC482" s="24"/>
      <c r="CE482" s="24">
        <f t="shared" si="187"/>
        <v>0</v>
      </c>
      <c r="CG482" s="24">
        <f t="shared" si="188"/>
        <v>0</v>
      </c>
      <c r="CI482" s="24">
        <f t="shared" si="189"/>
        <v>0</v>
      </c>
      <c r="CK482" s="24">
        <f t="shared" si="190"/>
        <v>0</v>
      </c>
      <c r="CM482" s="24">
        <f t="shared" si="191"/>
        <v>0</v>
      </c>
      <c r="CO482" s="24">
        <f t="shared" si="192"/>
        <v>0</v>
      </c>
      <c r="CQ482" s="24">
        <f t="shared" si="193"/>
        <v>0</v>
      </c>
      <c r="CS482" s="24">
        <f t="shared" si="194"/>
        <v>0</v>
      </c>
    </row>
    <row r="483" spans="9:97">
      <c r="I483" s="24">
        <f t="shared" si="174"/>
        <v>0</v>
      </c>
      <c r="J483" s="24">
        <f t="shared" si="172"/>
        <v>0</v>
      </c>
      <c r="M483" s="24"/>
      <c r="N483" s="24"/>
      <c r="O483" s="24"/>
      <c r="P483" s="24"/>
      <c r="Q483" s="24"/>
      <c r="R483" s="24"/>
      <c r="S483" s="24">
        <f t="shared" si="175"/>
        <v>0</v>
      </c>
      <c r="T483" s="24">
        <f t="shared" si="173"/>
        <v>0</v>
      </c>
      <c r="W483" s="24"/>
      <c r="X483" s="24"/>
      <c r="Y483" s="24"/>
      <c r="Z483" s="24"/>
      <c r="AA483" s="24"/>
      <c r="AB483" s="24"/>
      <c r="AC483" s="24">
        <f t="shared" si="176"/>
        <v>0</v>
      </c>
      <c r="AD483" s="24">
        <f t="shared" si="177"/>
        <v>0</v>
      </c>
      <c r="AG483" s="24"/>
      <c r="AH483" s="24"/>
      <c r="AI483" s="24"/>
      <c r="AJ483" s="24"/>
      <c r="AK483" s="24"/>
      <c r="AL483" s="24"/>
      <c r="AM483" s="24">
        <f t="shared" si="178"/>
        <v>0</v>
      </c>
      <c r="AN483" s="24">
        <f t="shared" si="195"/>
        <v>0</v>
      </c>
      <c r="AQ483" s="24"/>
      <c r="AR483" s="24"/>
      <c r="AS483" s="24"/>
      <c r="AT483" s="24"/>
      <c r="AU483" s="24"/>
      <c r="AV483" s="24"/>
      <c r="AW483" s="24">
        <f t="shared" si="179"/>
        <v>0</v>
      </c>
      <c r="AX483" s="24">
        <f t="shared" si="180"/>
        <v>0</v>
      </c>
      <c r="BA483" s="24"/>
      <c r="BB483" s="24"/>
      <c r="BC483" s="24"/>
      <c r="BD483" s="24"/>
      <c r="BE483" s="24"/>
      <c r="BF483" s="24"/>
      <c r="BG483" s="24">
        <f t="shared" si="181"/>
        <v>0</v>
      </c>
      <c r="BH483" s="24">
        <f t="shared" si="182"/>
        <v>0</v>
      </c>
      <c r="BK483" s="24"/>
      <c r="BL483" s="24"/>
      <c r="BM483" s="24"/>
      <c r="BN483" s="24"/>
      <c r="BO483" s="24"/>
      <c r="BP483" s="24"/>
      <c r="BQ483" s="24">
        <f t="shared" si="183"/>
        <v>0</v>
      </c>
      <c r="BR483" s="24">
        <f t="shared" si="184"/>
        <v>0</v>
      </c>
      <c r="BU483" s="24"/>
      <c r="BV483" s="24"/>
      <c r="BW483" s="24"/>
      <c r="BX483" s="24"/>
      <c r="BY483" s="24"/>
      <c r="BZ483" s="24"/>
      <c r="CA483" s="24">
        <f t="shared" si="185"/>
        <v>0</v>
      </c>
      <c r="CB483" s="24">
        <f t="shared" si="186"/>
        <v>0</v>
      </c>
      <c r="CC483" s="24"/>
      <c r="CE483" s="24">
        <f t="shared" si="187"/>
        <v>0</v>
      </c>
      <c r="CG483" s="24">
        <f t="shared" si="188"/>
        <v>0</v>
      </c>
      <c r="CI483" s="24">
        <f t="shared" si="189"/>
        <v>0</v>
      </c>
      <c r="CK483" s="24">
        <f t="shared" si="190"/>
        <v>0</v>
      </c>
      <c r="CM483" s="24">
        <f t="shared" si="191"/>
        <v>0</v>
      </c>
      <c r="CO483" s="24">
        <f t="shared" si="192"/>
        <v>0</v>
      </c>
      <c r="CQ483" s="24">
        <f t="shared" si="193"/>
        <v>0</v>
      </c>
      <c r="CS483" s="24">
        <f t="shared" si="194"/>
        <v>0</v>
      </c>
    </row>
    <row r="484" spans="9:97">
      <c r="I484" s="24">
        <f t="shared" si="174"/>
        <v>0</v>
      </c>
      <c r="J484" s="24">
        <f t="shared" si="172"/>
        <v>0</v>
      </c>
      <c r="M484" s="24"/>
      <c r="N484" s="24"/>
      <c r="O484" s="24"/>
      <c r="P484" s="24"/>
      <c r="Q484" s="24"/>
      <c r="R484" s="24"/>
      <c r="S484" s="24">
        <f t="shared" si="175"/>
        <v>0</v>
      </c>
      <c r="T484" s="24">
        <f t="shared" si="173"/>
        <v>0</v>
      </c>
      <c r="W484" s="24"/>
      <c r="X484" s="24"/>
      <c r="Y484" s="24"/>
      <c r="Z484" s="24"/>
      <c r="AA484" s="24"/>
      <c r="AB484" s="24"/>
      <c r="AC484" s="24">
        <f t="shared" si="176"/>
        <v>0</v>
      </c>
      <c r="AD484" s="24">
        <f t="shared" si="177"/>
        <v>0</v>
      </c>
      <c r="AG484" s="24"/>
      <c r="AH484" s="24"/>
      <c r="AI484" s="24"/>
      <c r="AJ484" s="24"/>
      <c r="AK484" s="24"/>
      <c r="AL484" s="24"/>
      <c r="AM484" s="24">
        <f t="shared" si="178"/>
        <v>0</v>
      </c>
      <c r="AN484" s="24">
        <f t="shared" si="195"/>
        <v>0</v>
      </c>
      <c r="AQ484" s="24"/>
      <c r="AR484" s="24"/>
      <c r="AS484" s="24"/>
      <c r="AT484" s="24"/>
      <c r="AU484" s="24"/>
      <c r="AV484" s="24"/>
      <c r="AW484" s="24">
        <f t="shared" si="179"/>
        <v>0</v>
      </c>
      <c r="AX484" s="24">
        <f t="shared" si="180"/>
        <v>0</v>
      </c>
      <c r="BA484" s="24"/>
      <c r="BB484" s="24"/>
      <c r="BC484" s="24"/>
      <c r="BD484" s="24"/>
      <c r="BE484" s="24"/>
      <c r="BF484" s="24"/>
      <c r="BG484" s="24">
        <f t="shared" si="181"/>
        <v>0</v>
      </c>
      <c r="BH484" s="24">
        <f t="shared" si="182"/>
        <v>0</v>
      </c>
      <c r="BK484" s="24"/>
      <c r="BL484" s="24"/>
      <c r="BM484" s="24"/>
      <c r="BN484" s="24"/>
      <c r="BO484" s="24"/>
      <c r="BP484" s="24"/>
      <c r="BQ484" s="24">
        <f t="shared" si="183"/>
        <v>0</v>
      </c>
      <c r="BR484" s="24">
        <f t="shared" si="184"/>
        <v>0</v>
      </c>
      <c r="BU484" s="24"/>
      <c r="BV484" s="24"/>
      <c r="BW484" s="24"/>
      <c r="BX484" s="24"/>
      <c r="BY484" s="24"/>
      <c r="BZ484" s="24"/>
      <c r="CA484" s="24">
        <f t="shared" si="185"/>
        <v>0</v>
      </c>
      <c r="CB484" s="24">
        <f t="shared" si="186"/>
        <v>0</v>
      </c>
      <c r="CC484" s="24"/>
      <c r="CE484" s="24">
        <f t="shared" si="187"/>
        <v>0</v>
      </c>
      <c r="CG484" s="24">
        <f t="shared" si="188"/>
        <v>0</v>
      </c>
      <c r="CI484" s="24">
        <f t="shared" si="189"/>
        <v>0</v>
      </c>
      <c r="CK484" s="24">
        <f t="shared" si="190"/>
        <v>0</v>
      </c>
      <c r="CM484" s="24">
        <f t="shared" si="191"/>
        <v>0</v>
      </c>
      <c r="CO484" s="24">
        <f t="shared" si="192"/>
        <v>0</v>
      </c>
      <c r="CQ484" s="24">
        <f t="shared" si="193"/>
        <v>0</v>
      </c>
      <c r="CS484" s="24">
        <f t="shared" si="194"/>
        <v>0</v>
      </c>
    </row>
    <row r="485" spans="9:97">
      <c r="I485" s="24">
        <f t="shared" si="174"/>
        <v>0</v>
      </c>
      <c r="J485" s="24">
        <f t="shared" si="172"/>
        <v>0</v>
      </c>
      <c r="M485" s="24"/>
      <c r="N485" s="24"/>
      <c r="O485" s="24"/>
      <c r="P485" s="24"/>
      <c r="Q485" s="24"/>
      <c r="R485" s="24"/>
      <c r="S485" s="24">
        <f t="shared" si="175"/>
        <v>0</v>
      </c>
      <c r="T485" s="24">
        <f t="shared" si="173"/>
        <v>0</v>
      </c>
      <c r="W485" s="24"/>
      <c r="X485" s="24"/>
      <c r="Y485" s="24"/>
      <c r="Z485" s="24"/>
      <c r="AA485" s="24"/>
      <c r="AB485" s="24"/>
      <c r="AC485" s="24">
        <f t="shared" si="176"/>
        <v>0</v>
      </c>
      <c r="AD485" s="24">
        <f t="shared" si="177"/>
        <v>0</v>
      </c>
      <c r="AG485" s="24"/>
      <c r="AH485" s="24"/>
      <c r="AI485" s="24"/>
      <c r="AJ485" s="24"/>
      <c r="AK485" s="24"/>
      <c r="AL485" s="24"/>
      <c r="AM485" s="24">
        <f t="shared" si="178"/>
        <v>0</v>
      </c>
      <c r="AN485" s="24">
        <f t="shared" si="195"/>
        <v>0</v>
      </c>
      <c r="AQ485" s="24"/>
      <c r="AR485" s="24"/>
      <c r="AS485" s="24"/>
      <c r="AT485" s="24"/>
      <c r="AU485" s="24"/>
      <c r="AV485" s="24"/>
      <c r="AW485" s="24">
        <f t="shared" si="179"/>
        <v>0</v>
      </c>
      <c r="AX485" s="24">
        <f t="shared" si="180"/>
        <v>0</v>
      </c>
      <c r="BA485" s="24"/>
      <c r="BB485" s="24"/>
      <c r="BC485" s="24"/>
      <c r="BD485" s="24"/>
      <c r="BE485" s="24"/>
      <c r="BF485" s="24"/>
      <c r="BG485" s="24">
        <f t="shared" si="181"/>
        <v>0</v>
      </c>
      <c r="BH485" s="24">
        <f t="shared" si="182"/>
        <v>0</v>
      </c>
      <c r="BK485" s="24"/>
      <c r="BL485" s="24"/>
      <c r="BM485" s="24"/>
      <c r="BN485" s="24"/>
      <c r="BO485" s="24"/>
      <c r="BP485" s="24"/>
      <c r="BQ485" s="24">
        <f t="shared" si="183"/>
        <v>0</v>
      </c>
      <c r="BR485" s="24">
        <f t="shared" si="184"/>
        <v>0</v>
      </c>
      <c r="BU485" s="24"/>
      <c r="BV485" s="24"/>
      <c r="BW485" s="24"/>
      <c r="BX485" s="24"/>
      <c r="BY485" s="24"/>
      <c r="BZ485" s="24"/>
      <c r="CA485" s="24">
        <f t="shared" si="185"/>
        <v>0</v>
      </c>
      <c r="CB485" s="24">
        <f t="shared" si="186"/>
        <v>0</v>
      </c>
      <c r="CC485" s="24"/>
      <c r="CE485" s="24">
        <f t="shared" si="187"/>
        <v>0</v>
      </c>
      <c r="CG485" s="24">
        <f t="shared" si="188"/>
        <v>0</v>
      </c>
      <c r="CI485" s="24">
        <f t="shared" si="189"/>
        <v>0</v>
      </c>
      <c r="CK485" s="24">
        <f t="shared" si="190"/>
        <v>0</v>
      </c>
      <c r="CM485" s="24">
        <f t="shared" si="191"/>
        <v>0</v>
      </c>
      <c r="CO485" s="24">
        <f t="shared" si="192"/>
        <v>0</v>
      </c>
      <c r="CQ485" s="24">
        <f t="shared" si="193"/>
        <v>0</v>
      </c>
      <c r="CS485" s="24">
        <f t="shared" si="194"/>
        <v>0</v>
      </c>
    </row>
    <row r="486" spans="9:97">
      <c r="I486" s="24">
        <f t="shared" si="174"/>
        <v>0</v>
      </c>
      <c r="J486" s="24">
        <f t="shared" si="172"/>
        <v>0</v>
      </c>
      <c r="M486" s="24"/>
      <c r="N486" s="24"/>
      <c r="O486" s="24"/>
      <c r="P486" s="24"/>
      <c r="Q486" s="24"/>
      <c r="R486" s="24"/>
      <c r="S486" s="24">
        <f t="shared" si="175"/>
        <v>0</v>
      </c>
      <c r="T486" s="24">
        <f t="shared" si="173"/>
        <v>0</v>
      </c>
      <c r="W486" s="24"/>
      <c r="X486" s="24"/>
      <c r="Y486" s="24"/>
      <c r="Z486" s="24"/>
      <c r="AA486" s="24"/>
      <c r="AB486" s="24"/>
      <c r="AC486" s="24">
        <f t="shared" si="176"/>
        <v>0</v>
      </c>
      <c r="AD486" s="24">
        <f t="shared" si="177"/>
        <v>0</v>
      </c>
      <c r="AG486" s="24"/>
      <c r="AH486" s="24"/>
      <c r="AI486" s="24"/>
      <c r="AJ486" s="24"/>
      <c r="AK486" s="24"/>
      <c r="AL486" s="24"/>
      <c r="AM486" s="24">
        <f t="shared" si="178"/>
        <v>0</v>
      </c>
      <c r="AN486" s="24">
        <f t="shared" si="195"/>
        <v>0</v>
      </c>
      <c r="AQ486" s="24"/>
      <c r="AR486" s="24"/>
      <c r="AS486" s="24"/>
      <c r="AT486" s="24"/>
      <c r="AU486" s="24"/>
      <c r="AV486" s="24"/>
      <c r="AW486" s="24">
        <f t="shared" si="179"/>
        <v>0</v>
      </c>
      <c r="AX486" s="24">
        <f t="shared" si="180"/>
        <v>0</v>
      </c>
      <c r="BA486" s="24"/>
      <c r="BB486" s="24"/>
      <c r="BC486" s="24"/>
      <c r="BD486" s="24"/>
      <c r="BE486" s="24"/>
      <c r="BF486" s="24"/>
      <c r="BG486" s="24">
        <f t="shared" si="181"/>
        <v>0</v>
      </c>
      <c r="BH486" s="24">
        <f t="shared" si="182"/>
        <v>0</v>
      </c>
      <c r="BK486" s="24"/>
      <c r="BL486" s="24"/>
      <c r="BM486" s="24"/>
      <c r="BN486" s="24"/>
      <c r="BO486" s="24"/>
      <c r="BP486" s="24"/>
      <c r="BQ486" s="24">
        <f t="shared" si="183"/>
        <v>0</v>
      </c>
      <c r="BR486" s="24">
        <f t="shared" si="184"/>
        <v>0</v>
      </c>
      <c r="BU486" s="24"/>
      <c r="BV486" s="24"/>
      <c r="BW486" s="24"/>
      <c r="BX486" s="24"/>
      <c r="BY486" s="24"/>
      <c r="BZ486" s="24"/>
      <c r="CA486" s="24">
        <f t="shared" si="185"/>
        <v>0</v>
      </c>
      <c r="CB486" s="24">
        <f t="shared" si="186"/>
        <v>0</v>
      </c>
      <c r="CC486" s="24"/>
      <c r="CE486" s="24">
        <f t="shared" si="187"/>
        <v>0</v>
      </c>
      <c r="CG486" s="24">
        <f t="shared" si="188"/>
        <v>0</v>
      </c>
      <c r="CI486" s="24">
        <f t="shared" si="189"/>
        <v>0</v>
      </c>
      <c r="CK486" s="24">
        <f t="shared" si="190"/>
        <v>0</v>
      </c>
      <c r="CM486" s="24">
        <f t="shared" si="191"/>
        <v>0</v>
      </c>
      <c r="CO486" s="24">
        <f t="shared" si="192"/>
        <v>0</v>
      </c>
      <c r="CQ486" s="24">
        <f t="shared" si="193"/>
        <v>0</v>
      </c>
      <c r="CS486" s="24">
        <f t="shared" si="194"/>
        <v>0</v>
      </c>
    </row>
    <row r="487" spans="9:97">
      <c r="I487" s="24">
        <f t="shared" si="174"/>
        <v>0</v>
      </c>
      <c r="J487" s="24">
        <f t="shared" ref="J487:J550" si="196">IF(F487&lt;C487-D487,C487-D487-F487,0)</f>
        <v>0</v>
      </c>
      <c r="M487" s="24"/>
      <c r="N487" s="24"/>
      <c r="O487" s="24"/>
      <c r="P487" s="24"/>
      <c r="Q487" s="24"/>
      <c r="R487" s="24"/>
      <c r="S487" s="24">
        <f t="shared" si="175"/>
        <v>0</v>
      </c>
      <c r="T487" s="24">
        <f t="shared" ref="T487:T550" si="197">IF(P487&lt;M487-N487,M487-N487-P487,0)</f>
        <v>0</v>
      </c>
      <c r="W487" s="24"/>
      <c r="X487" s="24"/>
      <c r="Y487" s="24"/>
      <c r="Z487" s="24"/>
      <c r="AA487" s="24"/>
      <c r="AB487" s="24"/>
      <c r="AC487" s="24">
        <f t="shared" si="176"/>
        <v>0</v>
      </c>
      <c r="AD487" s="24">
        <f t="shared" si="177"/>
        <v>0</v>
      </c>
      <c r="AG487" s="24"/>
      <c r="AH487" s="24"/>
      <c r="AI487" s="24"/>
      <c r="AJ487" s="24"/>
      <c r="AK487" s="24"/>
      <c r="AL487" s="24"/>
      <c r="AM487" s="24">
        <f t="shared" si="178"/>
        <v>0</v>
      </c>
      <c r="AN487" s="24">
        <f t="shared" si="195"/>
        <v>0</v>
      </c>
      <c r="AQ487" s="24"/>
      <c r="AR487" s="24"/>
      <c r="AS487" s="24"/>
      <c r="AT487" s="24"/>
      <c r="AU487" s="24"/>
      <c r="AV487" s="24"/>
      <c r="AW487" s="24">
        <f t="shared" si="179"/>
        <v>0</v>
      </c>
      <c r="AX487" s="24">
        <f t="shared" si="180"/>
        <v>0</v>
      </c>
      <c r="BA487" s="24"/>
      <c r="BB487" s="24"/>
      <c r="BC487" s="24"/>
      <c r="BD487" s="24"/>
      <c r="BE487" s="24"/>
      <c r="BF487" s="24"/>
      <c r="BG487" s="24">
        <f t="shared" si="181"/>
        <v>0</v>
      </c>
      <c r="BH487" s="24">
        <f t="shared" si="182"/>
        <v>0</v>
      </c>
      <c r="BK487" s="24"/>
      <c r="BL487" s="24"/>
      <c r="BM487" s="24"/>
      <c r="BN487" s="24"/>
      <c r="BO487" s="24"/>
      <c r="BP487" s="24"/>
      <c r="BQ487" s="24">
        <f t="shared" si="183"/>
        <v>0</v>
      </c>
      <c r="BR487" s="24">
        <f t="shared" si="184"/>
        <v>0</v>
      </c>
      <c r="BU487" s="24"/>
      <c r="BV487" s="24"/>
      <c r="BW487" s="24"/>
      <c r="BX487" s="24"/>
      <c r="BY487" s="24"/>
      <c r="BZ487" s="24"/>
      <c r="CA487" s="24">
        <f t="shared" si="185"/>
        <v>0</v>
      </c>
      <c r="CB487" s="24">
        <f t="shared" si="186"/>
        <v>0</v>
      </c>
      <c r="CC487" s="24"/>
      <c r="CE487" s="24">
        <f t="shared" si="187"/>
        <v>0</v>
      </c>
      <c r="CG487" s="24">
        <f t="shared" si="188"/>
        <v>0</v>
      </c>
      <c r="CI487" s="24">
        <f t="shared" si="189"/>
        <v>0</v>
      </c>
      <c r="CK487" s="24">
        <f t="shared" si="190"/>
        <v>0</v>
      </c>
      <c r="CM487" s="24">
        <f t="shared" si="191"/>
        <v>0</v>
      </c>
      <c r="CO487" s="24">
        <f t="shared" si="192"/>
        <v>0</v>
      </c>
      <c r="CQ487" s="24">
        <f t="shared" si="193"/>
        <v>0</v>
      </c>
      <c r="CS487" s="24">
        <f t="shared" si="194"/>
        <v>0</v>
      </c>
    </row>
    <row r="488" spans="9:97">
      <c r="I488" s="24">
        <f t="shared" si="174"/>
        <v>0</v>
      </c>
      <c r="J488" s="24">
        <f t="shared" si="196"/>
        <v>0</v>
      </c>
      <c r="M488" s="24"/>
      <c r="N488" s="24"/>
      <c r="O488" s="24"/>
      <c r="P488" s="24"/>
      <c r="Q488" s="24"/>
      <c r="R488" s="24"/>
      <c r="S488" s="24">
        <f t="shared" si="175"/>
        <v>0</v>
      </c>
      <c r="T488" s="24">
        <f t="shared" si="197"/>
        <v>0</v>
      </c>
      <c r="W488" s="24"/>
      <c r="X488" s="24"/>
      <c r="Y488" s="24"/>
      <c r="Z488" s="24"/>
      <c r="AA488" s="24"/>
      <c r="AB488" s="24"/>
      <c r="AC488" s="24">
        <f t="shared" si="176"/>
        <v>0</v>
      </c>
      <c r="AD488" s="24">
        <f t="shared" si="177"/>
        <v>0</v>
      </c>
      <c r="AG488" s="24"/>
      <c r="AH488" s="24"/>
      <c r="AI488" s="24"/>
      <c r="AJ488" s="24"/>
      <c r="AK488" s="24"/>
      <c r="AL488" s="24"/>
      <c r="AM488" s="24">
        <f t="shared" si="178"/>
        <v>0</v>
      </c>
      <c r="AN488" s="24">
        <f t="shared" si="195"/>
        <v>0</v>
      </c>
      <c r="AQ488" s="24"/>
      <c r="AR488" s="24"/>
      <c r="AS488" s="24"/>
      <c r="AT488" s="24"/>
      <c r="AU488" s="24"/>
      <c r="AV488" s="24"/>
      <c r="AW488" s="24">
        <f t="shared" si="179"/>
        <v>0</v>
      </c>
      <c r="AX488" s="24">
        <f t="shared" si="180"/>
        <v>0</v>
      </c>
      <c r="BA488" s="24"/>
      <c r="BB488" s="24"/>
      <c r="BC488" s="24"/>
      <c r="BD488" s="24"/>
      <c r="BE488" s="24"/>
      <c r="BF488" s="24"/>
      <c r="BG488" s="24">
        <f t="shared" si="181"/>
        <v>0</v>
      </c>
      <c r="BH488" s="24">
        <f t="shared" si="182"/>
        <v>0</v>
      </c>
      <c r="BK488" s="24"/>
      <c r="BL488" s="24"/>
      <c r="BM488" s="24"/>
      <c r="BN488" s="24"/>
      <c r="BO488" s="24"/>
      <c r="BP488" s="24"/>
      <c r="BQ488" s="24">
        <f t="shared" si="183"/>
        <v>0</v>
      </c>
      <c r="BR488" s="24">
        <f t="shared" si="184"/>
        <v>0</v>
      </c>
      <c r="BU488" s="24"/>
      <c r="BV488" s="24"/>
      <c r="BW488" s="24"/>
      <c r="BX488" s="24"/>
      <c r="BY488" s="24"/>
      <c r="BZ488" s="24"/>
      <c r="CA488" s="24">
        <f t="shared" si="185"/>
        <v>0</v>
      </c>
      <c r="CB488" s="24">
        <f t="shared" si="186"/>
        <v>0</v>
      </c>
      <c r="CC488" s="24"/>
      <c r="CE488" s="24">
        <f t="shared" si="187"/>
        <v>0</v>
      </c>
      <c r="CG488" s="24">
        <f t="shared" si="188"/>
        <v>0</v>
      </c>
      <c r="CI488" s="24">
        <f t="shared" si="189"/>
        <v>0</v>
      </c>
      <c r="CK488" s="24">
        <f t="shared" si="190"/>
        <v>0</v>
      </c>
      <c r="CM488" s="24">
        <f t="shared" si="191"/>
        <v>0</v>
      </c>
      <c r="CO488" s="24">
        <f t="shared" si="192"/>
        <v>0</v>
      </c>
      <c r="CQ488" s="24">
        <f t="shared" si="193"/>
        <v>0</v>
      </c>
      <c r="CS488" s="24">
        <f t="shared" si="194"/>
        <v>0</v>
      </c>
    </row>
    <row r="489" spans="9:97">
      <c r="I489" s="24">
        <f t="shared" si="174"/>
        <v>0</v>
      </c>
      <c r="J489" s="24">
        <f t="shared" si="196"/>
        <v>0</v>
      </c>
      <c r="M489" s="24"/>
      <c r="N489" s="24"/>
      <c r="O489" s="24"/>
      <c r="P489" s="24"/>
      <c r="Q489" s="24"/>
      <c r="R489" s="24"/>
      <c r="S489" s="24">
        <f t="shared" si="175"/>
        <v>0</v>
      </c>
      <c r="T489" s="24">
        <f t="shared" si="197"/>
        <v>0</v>
      </c>
      <c r="W489" s="24"/>
      <c r="X489" s="24"/>
      <c r="Y489" s="24"/>
      <c r="Z489" s="24"/>
      <c r="AA489" s="24"/>
      <c r="AB489" s="24"/>
      <c r="AC489" s="24">
        <f t="shared" si="176"/>
        <v>0</v>
      </c>
      <c r="AD489" s="24">
        <f t="shared" si="177"/>
        <v>0</v>
      </c>
      <c r="AG489" s="24"/>
      <c r="AH489" s="24"/>
      <c r="AI489" s="24"/>
      <c r="AJ489" s="24"/>
      <c r="AK489" s="24"/>
      <c r="AL489" s="24"/>
      <c r="AM489" s="24">
        <f t="shared" si="178"/>
        <v>0</v>
      </c>
      <c r="AN489" s="24">
        <f t="shared" si="195"/>
        <v>0</v>
      </c>
      <c r="AQ489" s="24"/>
      <c r="AR489" s="24"/>
      <c r="AS489" s="24"/>
      <c r="AT489" s="24"/>
      <c r="AU489" s="24"/>
      <c r="AV489" s="24"/>
      <c r="AW489" s="24">
        <f t="shared" si="179"/>
        <v>0</v>
      </c>
      <c r="AX489" s="24">
        <f t="shared" si="180"/>
        <v>0</v>
      </c>
      <c r="BA489" s="24"/>
      <c r="BB489" s="24"/>
      <c r="BC489" s="24"/>
      <c r="BD489" s="24"/>
      <c r="BE489" s="24"/>
      <c r="BF489" s="24"/>
      <c r="BG489" s="24">
        <f t="shared" si="181"/>
        <v>0</v>
      </c>
      <c r="BH489" s="24">
        <f t="shared" si="182"/>
        <v>0</v>
      </c>
      <c r="BK489" s="24"/>
      <c r="BL489" s="24"/>
      <c r="BM489" s="24"/>
      <c r="BN489" s="24"/>
      <c r="BO489" s="24"/>
      <c r="BP489" s="24"/>
      <c r="BQ489" s="24">
        <f t="shared" si="183"/>
        <v>0</v>
      </c>
      <c r="BR489" s="24">
        <f t="shared" si="184"/>
        <v>0</v>
      </c>
      <c r="BU489" s="24"/>
      <c r="BV489" s="24"/>
      <c r="BW489" s="24"/>
      <c r="BX489" s="24"/>
      <c r="BY489" s="24"/>
      <c r="BZ489" s="24"/>
      <c r="CA489" s="24">
        <f t="shared" si="185"/>
        <v>0</v>
      </c>
      <c r="CB489" s="24">
        <f t="shared" si="186"/>
        <v>0</v>
      </c>
      <c r="CC489" s="24"/>
      <c r="CE489" s="24">
        <f t="shared" si="187"/>
        <v>0</v>
      </c>
      <c r="CG489" s="24">
        <f t="shared" si="188"/>
        <v>0</v>
      </c>
      <c r="CI489" s="24">
        <f t="shared" si="189"/>
        <v>0</v>
      </c>
      <c r="CK489" s="24">
        <f t="shared" si="190"/>
        <v>0</v>
      </c>
      <c r="CM489" s="24">
        <f t="shared" si="191"/>
        <v>0</v>
      </c>
      <c r="CO489" s="24">
        <f t="shared" si="192"/>
        <v>0</v>
      </c>
      <c r="CQ489" s="24">
        <f t="shared" si="193"/>
        <v>0</v>
      </c>
      <c r="CS489" s="24">
        <f t="shared" si="194"/>
        <v>0</v>
      </c>
    </row>
    <row r="490" spans="9:97">
      <c r="I490" s="24">
        <f t="shared" si="174"/>
        <v>0</v>
      </c>
      <c r="J490" s="24">
        <f t="shared" si="196"/>
        <v>0</v>
      </c>
      <c r="M490" s="24"/>
      <c r="N490" s="24"/>
      <c r="O490" s="24"/>
      <c r="P490" s="24"/>
      <c r="Q490" s="24"/>
      <c r="R490" s="24"/>
      <c r="S490" s="24">
        <f t="shared" si="175"/>
        <v>0</v>
      </c>
      <c r="T490" s="24">
        <f t="shared" si="197"/>
        <v>0</v>
      </c>
      <c r="W490" s="24"/>
      <c r="X490" s="24"/>
      <c r="Y490" s="24"/>
      <c r="Z490" s="24"/>
      <c r="AA490" s="24"/>
      <c r="AB490" s="24"/>
      <c r="AC490" s="24">
        <f t="shared" si="176"/>
        <v>0</v>
      </c>
      <c r="AD490" s="24">
        <f t="shared" si="177"/>
        <v>0</v>
      </c>
      <c r="AG490" s="24"/>
      <c r="AH490" s="24"/>
      <c r="AI490" s="24"/>
      <c r="AJ490" s="24"/>
      <c r="AK490" s="24"/>
      <c r="AL490" s="24"/>
      <c r="AM490" s="24">
        <f t="shared" si="178"/>
        <v>0</v>
      </c>
      <c r="AN490" s="24">
        <f t="shared" si="195"/>
        <v>0</v>
      </c>
      <c r="AQ490" s="24"/>
      <c r="AR490" s="24"/>
      <c r="AS490" s="24"/>
      <c r="AT490" s="24"/>
      <c r="AU490" s="24"/>
      <c r="AV490" s="24"/>
      <c r="AW490" s="24">
        <f t="shared" si="179"/>
        <v>0</v>
      </c>
      <c r="AX490" s="24">
        <f t="shared" si="180"/>
        <v>0</v>
      </c>
      <c r="BA490" s="24"/>
      <c r="BB490" s="24"/>
      <c r="BC490" s="24"/>
      <c r="BD490" s="24"/>
      <c r="BE490" s="24"/>
      <c r="BF490" s="24"/>
      <c r="BG490" s="24">
        <f t="shared" si="181"/>
        <v>0</v>
      </c>
      <c r="BH490" s="24">
        <f t="shared" si="182"/>
        <v>0</v>
      </c>
      <c r="BK490" s="24"/>
      <c r="BL490" s="24"/>
      <c r="BM490" s="24"/>
      <c r="BN490" s="24"/>
      <c r="BO490" s="24"/>
      <c r="BP490" s="24"/>
      <c r="BQ490" s="24">
        <f t="shared" si="183"/>
        <v>0</v>
      </c>
      <c r="BR490" s="24">
        <f t="shared" si="184"/>
        <v>0</v>
      </c>
      <c r="BU490" s="24"/>
      <c r="BV490" s="24"/>
      <c r="BW490" s="24"/>
      <c r="BX490" s="24"/>
      <c r="BY490" s="24"/>
      <c r="BZ490" s="24"/>
      <c r="CA490" s="24">
        <f t="shared" si="185"/>
        <v>0</v>
      </c>
      <c r="CB490" s="24">
        <f t="shared" si="186"/>
        <v>0</v>
      </c>
      <c r="CC490" s="24"/>
      <c r="CE490" s="24">
        <f t="shared" si="187"/>
        <v>0</v>
      </c>
      <c r="CG490" s="24">
        <f t="shared" si="188"/>
        <v>0</v>
      </c>
      <c r="CI490" s="24">
        <f t="shared" si="189"/>
        <v>0</v>
      </c>
      <c r="CK490" s="24">
        <f t="shared" si="190"/>
        <v>0</v>
      </c>
      <c r="CM490" s="24">
        <f t="shared" si="191"/>
        <v>0</v>
      </c>
      <c r="CO490" s="24">
        <f t="shared" si="192"/>
        <v>0</v>
      </c>
      <c r="CQ490" s="24">
        <f t="shared" si="193"/>
        <v>0</v>
      </c>
      <c r="CS490" s="24">
        <f t="shared" si="194"/>
        <v>0</v>
      </c>
    </row>
    <row r="491" spans="9:97">
      <c r="I491" s="24">
        <f t="shared" si="174"/>
        <v>0</v>
      </c>
      <c r="J491" s="24">
        <f t="shared" si="196"/>
        <v>0</v>
      </c>
      <c r="M491" s="24"/>
      <c r="N491" s="24"/>
      <c r="O491" s="24"/>
      <c r="P491" s="24"/>
      <c r="Q491" s="24"/>
      <c r="R491" s="24"/>
      <c r="S491" s="24">
        <f t="shared" si="175"/>
        <v>0</v>
      </c>
      <c r="T491" s="24">
        <f t="shared" si="197"/>
        <v>0</v>
      </c>
      <c r="W491" s="24"/>
      <c r="X491" s="24"/>
      <c r="Y491" s="24"/>
      <c r="Z491" s="24"/>
      <c r="AA491" s="24"/>
      <c r="AB491" s="24"/>
      <c r="AC491" s="24">
        <f t="shared" si="176"/>
        <v>0</v>
      </c>
      <c r="AD491" s="24">
        <f t="shared" si="177"/>
        <v>0</v>
      </c>
      <c r="AG491" s="24"/>
      <c r="AH491" s="24"/>
      <c r="AI491" s="24"/>
      <c r="AJ491" s="24"/>
      <c r="AK491" s="24"/>
      <c r="AL491" s="24"/>
      <c r="AM491" s="24">
        <f t="shared" si="178"/>
        <v>0</v>
      </c>
      <c r="AN491" s="24">
        <f t="shared" si="195"/>
        <v>0</v>
      </c>
      <c r="AQ491" s="24"/>
      <c r="AR491" s="24"/>
      <c r="AS491" s="24"/>
      <c r="AT491" s="24"/>
      <c r="AU491" s="24"/>
      <c r="AV491" s="24"/>
      <c r="AW491" s="24">
        <f t="shared" si="179"/>
        <v>0</v>
      </c>
      <c r="AX491" s="24">
        <f t="shared" si="180"/>
        <v>0</v>
      </c>
      <c r="BA491" s="24"/>
      <c r="BB491" s="24"/>
      <c r="BC491" s="24"/>
      <c r="BD491" s="24"/>
      <c r="BE491" s="24"/>
      <c r="BF491" s="24"/>
      <c r="BG491" s="24">
        <f t="shared" si="181"/>
        <v>0</v>
      </c>
      <c r="BH491" s="24">
        <f t="shared" si="182"/>
        <v>0</v>
      </c>
      <c r="BK491" s="24"/>
      <c r="BL491" s="24"/>
      <c r="BM491" s="24"/>
      <c r="BN491" s="24"/>
      <c r="BO491" s="24"/>
      <c r="BP491" s="24"/>
      <c r="BQ491" s="24">
        <f t="shared" si="183"/>
        <v>0</v>
      </c>
      <c r="BR491" s="24">
        <f t="shared" si="184"/>
        <v>0</v>
      </c>
      <c r="BU491" s="24"/>
      <c r="BV491" s="24"/>
      <c r="BW491" s="24"/>
      <c r="BX491" s="24"/>
      <c r="BY491" s="24"/>
      <c r="BZ491" s="24"/>
      <c r="CA491" s="24">
        <f t="shared" si="185"/>
        <v>0</v>
      </c>
      <c r="CB491" s="24">
        <f t="shared" si="186"/>
        <v>0</v>
      </c>
      <c r="CC491" s="24"/>
      <c r="CE491" s="24">
        <f t="shared" si="187"/>
        <v>0</v>
      </c>
      <c r="CG491" s="24">
        <f t="shared" si="188"/>
        <v>0</v>
      </c>
      <c r="CI491" s="24">
        <f t="shared" si="189"/>
        <v>0</v>
      </c>
      <c r="CK491" s="24">
        <f t="shared" si="190"/>
        <v>0</v>
      </c>
      <c r="CM491" s="24">
        <f t="shared" si="191"/>
        <v>0</v>
      </c>
      <c r="CO491" s="24">
        <f t="shared" si="192"/>
        <v>0</v>
      </c>
      <c r="CQ491" s="24">
        <f t="shared" si="193"/>
        <v>0</v>
      </c>
      <c r="CS491" s="24">
        <f t="shared" si="194"/>
        <v>0</v>
      </c>
    </row>
    <row r="492" spans="9:97">
      <c r="I492" s="24">
        <f t="shared" si="174"/>
        <v>0</v>
      </c>
      <c r="J492" s="24">
        <f t="shared" si="196"/>
        <v>0</v>
      </c>
      <c r="M492" s="24"/>
      <c r="N492" s="24"/>
      <c r="O492" s="24"/>
      <c r="P492" s="24"/>
      <c r="Q492" s="24"/>
      <c r="R492" s="24"/>
      <c r="S492" s="24">
        <f t="shared" si="175"/>
        <v>0</v>
      </c>
      <c r="T492" s="24">
        <f t="shared" si="197"/>
        <v>0</v>
      </c>
      <c r="W492" s="24"/>
      <c r="X492" s="24"/>
      <c r="Y492" s="24"/>
      <c r="Z492" s="24"/>
      <c r="AA492" s="24"/>
      <c r="AB492" s="24"/>
      <c r="AC492" s="24">
        <f t="shared" si="176"/>
        <v>0</v>
      </c>
      <c r="AD492" s="24">
        <f t="shared" si="177"/>
        <v>0</v>
      </c>
      <c r="AG492" s="24"/>
      <c r="AH492" s="24"/>
      <c r="AI492" s="24"/>
      <c r="AJ492" s="24"/>
      <c r="AK492" s="24"/>
      <c r="AL492" s="24"/>
      <c r="AM492" s="24">
        <f t="shared" si="178"/>
        <v>0</v>
      </c>
      <c r="AN492" s="24">
        <f t="shared" si="195"/>
        <v>0</v>
      </c>
      <c r="AQ492" s="24"/>
      <c r="AR492" s="24"/>
      <c r="AS492" s="24"/>
      <c r="AT492" s="24"/>
      <c r="AU492" s="24"/>
      <c r="AV492" s="24"/>
      <c r="AW492" s="24">
        <f t="shared" si="179"/>
        <v>0</v>
      </c>
      <c r="AX492" s="24">
        <f t="shared" si="180"/>
        <v>0</v>
      </c>
      <c r="BA492" s="24"/>
      <c r="BB492" s="24"/>
      <c r="BC492" s="24"/>
      <c r="BD492" s="24"/>
      <c r="BE492" s="24"/>
      <c r="BF492" s="24"/>
      <c r="BG492" s="24">
        <f t="shared" si="181"/>
        <v>0</v>
      </c>
      <c r="BH492" s="24">
        <f t="shared" si="182"/>
        <v>0</v>
      </c>
      <c r="BK492" s="24"/>
      <c r="BL492" s="24"/>
      <c r="BM492" s="24"/>
      <c r="BN492" s="24"/>
      <c r="BO492" s="24"/>
      <c r="BP492" s="24"/>
      <c r="BQ492" s="24">
        <f t="shared" si="183"/>
        <v>0</v>
      </c>
      <c r="BR492" s="24">
        <f t="shared" si="184"/>
        <v>0</v>
      </c>
      <c r="BU492" s="24"/>
      <c r="BV492" s="24"/>
      <c r="BW492" s="24"/>
      <c r="BX492" s="24"/>
      <c r="BY492" s="24"/>
      <c r="BZ492" s="24"/>
      <c r="CA492" s="24">
        <f t="shared" si="185"/>
        <v>0</v>
      </c>
      <c r="CB492" s="24">
        <f t="shared" si="186"/>
        <v>0</v>
      </c>
      <c r="CC492" s="24"/>
      <c r="CE492" s="24">
        <f t="shared" si="187"/>
        <v>0</v>
      </c>
      <c r="CG492" s="24">
        <f t="shared" si="188"/>
        <v>0</v>
      </c>
      <c r="CI492" s="24">
        <f t="shared" si="189"/>
        <v>0</v>
      </c>
      <c r="CK492" s="24">
        <f t="shared" si="190"/>
        <v>0</v>
      </c>
      <c r="CM492" s="24">
        <f t="shared" si="191"/>
        <v>0</v>
      </c>
      <c r="CO492" s="24">
        <f t="shared" si="192"/>
        <v>0</v>
      </c>
      <c r="CQ492" s="24">
        <f t="shared" si="193"/>
        <v>0</v>
      </c>
      <c r="CS492" s="24">
        <f t="shared" si="194"/>
        <v>0</v>
      </c>
    </row>
    <row r="493" spans="9:97">
      <c r="I493" s="24">
        <f t="shared" si="174"/>
        <v>0</v>
      </c>
      <c r="J493" s="24">
        <f t="shared" si="196"/>
        <v>0</v>
      </c>
      <c r="M493" s="24"/>
      <c r="N493" s="24"/>
      <c r="O493" s="24"/>
      <c r="P493" s="24"/>
      <c r="Q493" s="24"/>
      <c r="R493" s="24"/>
      <c r="S493" s="24">
        <f t="shared" si="175"/>
        <v>0</v>
      </c>
      <c r="T493" s="24">
        <f t="shared" si="197"/>
        <v>0</v>
      </c>
      <c r="W493" s="24"/>
      <c r="X493" s="24"/>
      <c r="Y493" s="24"/>
      <c r="Z493" s="24"/>
      <c r="AA493" s="24"/>
      <c r="AB493" s="24"/>
      <c r="AC493" s="24">
        <f t="shared" si="176"/>
        <v>0</v>
      </c>
      <c r="AD493" s="24">
        <f t="shared" si="177"/>
        <v>0</v>
      </c>
      <c r="AG493" s="24"/>
      <c r="AH493" s="24"/>
      <c r="AI493" s="24"/>
      <c r="AJ493" s="24"/>
      <c r="AK493" s="24"/>
      <c r="AL493" s="24"/>
      <c r="AM493" s="24">
        <f t="shared" si="178"/>
        <v>0</v>
      </c>
      <c r="AN493" s="24">
        <f t="shared" si="195"/>
        <v>0</v>
      </c>
      <c r="AQ493" s="24"/>
      <c r="AR493" s="24"/>
      <c r="AS493" s="24"/>
      <c r="AT493" s="24"/>
      <c r="AU493" s="24"/>
      <c r="AV493" s="24"/>
      <c r="AW493" s="24">
        <f t="shared" si="179"/>
        <v>0</v>
      </c>
      <c r="AX493" s="24">
        <f t="shared" si="180"/>
        <v>0</v>
      </c>
      <c r="BA493" s="24"/>
      <c r="BB493" s="24"/>
      <c r="BC493" s="24"/>
      <c r="BD493" s="24"/>
      <c r="BE493" s="24"/>
      <c r="BF493" s="24"/>
      <c r="BG493" s="24">
        <f t="shared" si="181"/>
        <v>0</v>
      </c>
      <c r="BH493" s="24">
        <f t="shared" si="182"/>
        <v>0</v>
      </c>
      <c r="BK493" s="24"/>
      <c r="BL493" s="24"/>
      <c r="BM493" s="24"/>
      <c r="BN493" s="24"/>
      <c r="BO493" s="24"/>
      <c r="BP493" s="24"/>
      <c r="BQ493" s="24">
        <f t="shared" si="183"/>
        <v>0</v>
      </c>
      <c r="BR493" s="24">
        <f t="shared" si="184"/>
        <v>0</v>
      </c>
      <c r="BU493" s="24"/>
      <c r="BV493" s="24"/>
      <c r="BW493" s="24"/>
      <c r="BX493" s="24"/>
      <c r="BY493" s="24"/>
      <c r="BZ493" s="24"/>
      <c r="CA493" s="24">
        <f t="shared" si="185"/>
        <v>0</v>
      </c>
      <c r="CB493" s="24">
        <f t="shared" si="186"/>
        <v>0</v>
      </c>
      <c r="CC493" s="24"/>
      <c r="CE493" s="24">
        <f t="shared" si="187"/>
        <v>0</v>
      </c>
      <c r="CG493" s="24">
        <f t="shared" si="188"/>
        <v>0</v>
      </c>
      <c r="CI493" s="24">
        <f t="shared" si="189"/>
        <v>0</v>
      </c>
      <c r="CK493" s="24">
        <f t="shared" si="190"/>
        <v>0</v>
      </c>
      <c r="CM493" s="24">
        <f t="shared" si="191"/>
        <v>0</v>
      </c>
      <c r="CO493" s="24">
        <f t="shared" si="192"/>
        <v>0</v>
      </c>
      <c r="CQ493" s="24">
        <f t="shared" si="193"/>
        <v>0</v>
      </c>
      <c r="CS493" s="24">
        <f t="shared" si="194"/>
        <v>0</v>
      </c>
    </row>
    <row r="494" spans="9:97">
      <c r="I494" s="24">
        <f t="shared" si="174"/>
        <v>0</v>
      </c>
      <c r="J494" s="24">
        <f t="shared" si="196"/>
        <v>0</v>
      </c>
      <c r="M494" s="24"/>
      <c r="N494" s="24"/>
      <c r="O494" s="24"/>
      <c r="P494" s="24"/>
      <c r="Q494" s="24"/>
      <c r="R494" s="24"/>
      <c r="S494" s="24">
        <f t="shared" si="175"/>
        <v>0</v>
      </c>
      <c r="T494" s="24">
        <f t="shared" si="197"/>
        <v>0</v>
      </c>
      <c r="W494" s="24"/>
      <c r="X494" s="24"/>
      <c r="Y494" s="24"/>
      <c r="Z494" s="24"/>
      <c r="AA494" s="24"/>
      <c r="AB494" s="24"/>
      <c r="AC494" s="24">
        <f t="shared" si="176"/>
        <v>0</v>
      </c>
      <c r="AD494" s="24">
        <f t="shared" si="177"/>
        <v>0</v>
      </c>
      <c r="AG494" s="24"/>
      <c r="AH494" s="24"/>
      <c r="AI494" s="24"/>
      <c r="AJ494" s="24"/>
      <c r="AK494" s="24"/>
      <c r="AL494" s="24"/>
      <c r="AM494" s="24">
        <f t="shared" si="178"/>
        <v>0</v>
      </c>
      <c r="AN494" s="24">
        <f t="shared" si="195"/>
        <v>0</v>
      </c>
      <c r="AQ494" s="24"/>
      <c r="AR494" s="24"/>
      <c r="AS494" s="24"/>
      <c r="AT494" s="24"/>
      <c r="AU494" s="24"/>
      <c r="AV494" s="24"/>
      <c r="AW494" s="24">
        <f t="shared" si="179"/>
        <v>0</v>
      </c>
      <c r="AX494" s="24">
        <f t="shared" si="180"/>
        <v>0</v>
      </c>
      <c r="BA494" s="24"/>
      <c r="BB494" s="24"/>
      <c r="BC494" s="24"/>
      <c r="BD494" s="24"/>
      <c r="BE494" s="24"/>
      <c r="BF494" s="24"/>
      <c r="BG494" s="24">
        <f t="shared" si="181"/>
        <v>0</v>
      </c>
      <c r="BH494" s="24">
        <f t="shared" si="182"/>
        <v>0</v>
      </c>
      <c r="BK494" s="24"/>
      <c r="BL494" s="24"/>
      <c r="BM494" s="24"/>
      <c r="BN494" s="24"/>
      <c r="BO494" s="24"/>
      <c r="BP494" s="24"/>
      <c r="BQ494" s="24">
        <f t="shared" si="183"/>
        <v>0</v>
      </c>
      <c r="BR494" s="24">
        <f t="shared" si="184"/>
        <v>0</v>
      </c>
      <c r="BU494" s="24"/>
      <c r="BV494" s="24"/>
      <c r="BW494" s="24"/>
      <c r="BX494" s="24"/>
      <c r="BY494" s="24"/>
      <c r="BZ494" s="24"/>
      <c r="CA494" s="24">
        <f t="shared" si="185"/>
        <v>0</v>
      </c>
      <c r="CB494" s="24">
        <f t="shared" si="186"/>
        <v>0</v>
      </c>
      <c r="CC494" s="24"/>
      <c r="CE494" s="24">
        <f t="shared" si="187"/>
        <v>0</v>
      </c>
      <c r="CG494" s="24">
        <f t="shared" si="188"/>
        <v>0</v>
      </c>
      <c r="CI494" s="24">
        <f t="shared" si="189"/>
        <v>0</v>
      </c>
      <c r="CK494" s="24">
        <f t="shared" si="190"/>
        <v>0</v>
      </c>
      <c r="CM494" s="24">
        <f t="shared" si="191"/>
        <v>0</v>
      </c>
      <c r="CO494" s="24">
        <f t="shared" si="192"/>
        <v>0</v>
      </c>
      <c r="CQ494" s="24">
        <f t="shared" si="193"/>
        <v>0</v>
      </c>
      <c r="CS494" s="24">
        <f t="shared" si="194"/>
        <v>0</v>
      </c>
    </row>
    <row r="495" spans="9:97">
      <c r="I495" s="24">
        <f t="shared" si="174"/>
        <v>0</v>
      </c>
      <c r="J495" s="24">
        <f t="shared" si="196"/>
        <v>0</v>
      </c>
      <c r="M495" s="24"/>
      <c r="N495" s="24"/>
      <c r="O495" s="24"/>
      <c r="P495" s="24"/>
      <c r="Q495" s="24"/>
      <c r="R495" s="24"/>
      <c r="S495" s="24">
        <f t="shared" si="175"/>
        <v>0</v>
      </c>
      <c r="T495" s="24">
        <f t="shared" si="197"/>
        <v>0</v>
      </c>
      <c r="W495" s="24"/>
      <c r="X495" s="24"/>
      <c r="Y495" s="24"/>
      <c r="Z495" s="24"/>
      <c r="AA495" s="24"/>
      <c r="AB495" s="24"/>
      <c r="AC495" s="24">
        <f t="shared" si="176"/>
        <v>0</v>
      </c>
      <c r="AD495" s="24">
        <f t="shared" si="177"/>
        <v>0</v>
      </c>
      <c r="AG495" s="24"/>
      <c r="AH495" s="24"/>
      <c r="AI495" s="24"/>
      <c r="AJ495" s="24"/>
      <c r="AK495" s="24"/>
      <c r="AL495" s="24"/>
      <c r="AM495" s="24">
        <f t="shared" si="178"/>
        <v>0</v>
      </c>
      <c r="AN495" s="24">
        <f t="shared" si="195"/>
        <v>0</v>
      </c>
      <c r="AQ495" s="24"/>
      <c r="AR495" s="24"/>
      <c r="AS495" s="24"/>
      <c r="AT495" s="24"/>
      <c r="AU495" s="24"/>
      <c r="AV495" s="24"/>
      <c r="AW495" s="24">
        <f t="shared" si="179"/>
        <v>0</v>
      </c>
      <c r="AX495" s="24">
        <f t="shared" si="180"/>
        <v>0</v>
      </c>
      <c r="BA495" s="24"/>
      <c r="BB495" s="24"/>
      <c r="BC495" s="24"/>
      <c r="BD495" s="24"/>
      <c r="BE495" s="24"/>
      <c r="BF495" s="24"/>
      <c r="BG495" s="24">
        <f t="shared" si="181"/>
        <v>0</v>
      </c>
      <c r="BH495" s="24">
        <f t="shared" si="182"/>
        <v>0</v>
      </c>
      <c r="BK495" s="24"/>
      <c r="BL495" s="24"/>
      <c r="BM495" s="24"/>
      <c r="BN495" s="24"/>
      <c r="BO495" s="24"/>
      <c r="BP495" s="24"/>
      <c r="BQ495" s="24">
        <f t="shared" si="183"/>
        <v>0</v>
      </c>
      <c r="BR495" s="24">
        <f t="shared" si="184"/>
        <v>0</v>
      </c>
      <c r="BU495" s="24"/>
      <c r="BV495" s="24"/>
      <c r="BW495" s="24"/>
      <c r="BX495" s="24"/>
      <c r="BY495" s="24"/>
      <c r="BZ495" s="24"/>
      <c r="CA495" s="24">
        <f t="shared" si="185"/>
        <v>0</v>
      </c>
      <c r="CB495" s="24">
        <f t="shared" si="186"/>
        <v>0</v>
      </c>
      <c r="CC495" s="24"/>
      <c r="CE495" s="24">
        <f t="shared" si="187"/>
        <v>0</v>
      </c>
      <c r="CG495" s="24">
        <f t="shared" si="188"/>
        <v>0</v>
      </c>
      <c r="CI495" s="24">
        <f t="shared" si="189"/>
        <v>0</v>
      </c>
      <c r="CK495" s="24">
        <f t="shared" si="190"/>
        <v>0</v>
      </c>
      <c r="CM495" s="24">
        <f t="shared" si="191"/>
        <v>0</v>
      </c>
      <c r="CO495" s="24">
        <f t="shared" si="192"/>
        <v>0</v>
      </c>
      <c r="CQ495" s="24">
        <f t="shared" si="193"/>
        <v>0</v>
      </c>
      <c r="CS495" s="24">
        <f t="shared" si="194"/>
        <v>0</v>
      </c>
    </row>
    <row r="496" spans="9:97">
      <c r="I496" s="24">
        <f t="shared" si="174"/>
        <v>0</v>
      </c>
      <c r="J496" s="24">
        <f t="shared" si="196"/>
        <v>0</v>
      </c>
      <c r="M496" s="24"/>
      <c r="N496" s="24"/>
      <c r="O496" s="24"/>
      <c r="P496" s="24"/>
      <c r="Q496" s="24"/>
      <c r="R496" s="24"/>
      <c r="S496" s="24">
        <f t="shared" si="175"/>
        <v>0</v>
      </c>
      <c r="T496" s="24">
        <f t="shared" si="197"/>
        <v>0</v>
      </c>
      <c r="W496" s="24"/>
      <c r="X496" s="24"/>
      <c r="Y496" s="24"/>
      <c r="Z496" s="24"/>
      <c r="AA496" s="24"/>
      <c r="AB496" s="24"/>
      <c r="AC496" s="24">
        <f t="shared" si="176"/>
        <v>0</v>
      </c>
      <c r="AD496" s="24">
        <f t="shared" si="177"/>
        <v>0</v>
      </c>
      <c r="AG496" s="24"/>
      <c r="AH496" s="24"/>
      <c r="AI496" s="24"/>
      <c r="AJ496" s="24"/>
      <c r="AK496" s="24"/>
      <c r="AL496" s="24"/>
      <c r="AM496" s="24">
        <f t="shared" si="178"/>
        <v>0</v>
      </c>
      <c r="AN496" s="24">
        <f t="shared" si="195"/>
        <v>0</v>
      </c>
      <c r="AQ496" s="24"/>
      <c r="AR496" s="24"/>
      <c r="AS496" s="24"/>
      <c r="AT496" s="24"/>
      <c r="AU496" s="24"/>
      <c r="AV496" s="24"/>
      <c r="AW496" s="24">
        <f t="shared" si="179"/>
        <v>0</v>
      </c>
      <c r="AX496" s="24">
        <f t="shared" si="180"/>
        <v>0</v>
      </c>
      <c r="BA496" s="24"/>
      <c r="BB496" s="24"/>
      <c r="BC496" s="24"/>
      <c r="BD496" s="24"/>
      <c r="BE496" s="24"/>
      <c r="BF496" s="24"/>
      <c r="BG496" s="24">
        <f t="shared" si="181"/>
        <v>0</v>
      </c>
      <c r="BH496" s="24">
        <f t="shared" si="182"/>
        <v>0</v>
      </c>
      <c r="BK496" s="24"/>
      <c r="BL496" s="24"/>
      <c r="BM496" s="24"/>
      <c r="BN496" s="24"/>
      <c r="BO496" s="24"/>
      <c r="BP496" s="24"/>
      <c r="BQ496" s="24">
        <f t="shared" si="183"/>
        <v>0</v>
      </c>
      <c r="BR496" s="24">
        <f t="shared" si="184"/>
        <v>0</v>
      </c>
      <c r="BU496" s="24"/>
      <c r="BV496" s="24"/>
      <c r="BW496" s="24"/>
      <c r="BX496" s="24"/>
      <c r="BY496" s="24"/>
      <c r="BZ496" s="24"/>
      <c r="CA496" s="24">
        <f t="shared" si="185"/>
        <v>0</v>
      </c>
      <c r="CB496" s="24">
        <f t="shared" si="186"/>
        <v>0</v>
      </c>
      <c r="CC496" s="24"/>
      <c r="CE496" s="24">
        <f t="shared" si="187"/>
        <v>0</v>
      </c>
      <c r="CG496" s="24">
        <f t="shared" si="188"/>
        <v>0</v>
      </c>
      <c r="CI496" s="24">
        <f t="shared" si="189"/>
        <v>0</v>
      </c>
      <c r="CK496" s="24">
        <f t="shared" si="190"/>
        <v>0</v>
      </c>
      <c r="CM496" s="24">
        <f t="shared" si="191"/>
        <v>0</v>
      </c>
      <c r="CO496" s="24">
        <f t="shared" si="192"/>
        <v>0</v>
      </c>
      <c r="CQ496" s="24">
        <f t="shared" si="193"/>
        <v>0</v>
      </c>
      <c r="CS496" s="24">
        <f t="shared" si="194"/>
        <v>0</v>
      </c>
    </row>
    <row r="497" spans="9:97">
      <c r="I497" s="24">
        <f t="shared" si="174"/>
        <v>0</v>
      </c>
      <c r="J497" s="24">
        <f t="shared" si="196"/>
        <v>0</v>
      </c>
      <c r="M497" s="24"/>
      <c r="N497" s="24"/>
      <c r="O497" s="24"/>
      <c r="P497" s="24"/>
      <c r="Q497" s="24"/>
      <c r="R497" s="24"/>
      <c r="S497" s="24">
        <f t="shared" si="175"/>
        <v>0</v>
      </c>
      <c r="T497" s="24">
        <f t="shared" si="197"/>
        <v>0</v>
      </c>
      <c r="W497" s="24"/>
      <c r="X497" s="24"/>
      <c r="Y497" s="24"/>
      <c r="Z497" s="24"/>
      <c r="AA497" s="24"/>
      <c r="AB497" s="24"/>
      <c r="AC497" s="24">
        <f t="shared" si="176"/>
        <v>0</v>
      </c>
      <c r="AD497" s="24">
        <f t="shared" si="177"/>
        <v>0</v>
      </c>
      <c r="AG497" s="24"/>
      <c r="AH497" s="24"/>
      <c r="AI497" s="24"/>
      <c r="AJ497" s="24"/>
      <c r="AK497" s="24"/>
      <c r="AL497" s="24"/>
      <c r="AM497" s="24">
        <f t="shared" si="178"/>
        <v>0</v>
      </c>
      <c r="AN497" s="24">
        <f t="shared" si="195"/>
        <v>0</v>
      </c>
      <c r="AQ497" s="24"/>
      <c r="AR497" s="24"/>
      <c r="AS497" s="24"/>
      <c r="AT497" s="24"/>
      <c r="AU497" s="24"/>
      <c r="AV497" s="24"/>
      <c r="AW497" s="24">
        <f t="shared" si="179"/>
        <v>0</v>
      </c>
      <c r="AX497" s="24">
        <f t="shared" si="180"/>
        <v>0</v>
      </c>
      <c r="BA497" s="24"/>
      <c r="BB497" s="24"/>
      <c r="BC497" s="24"/>
      <c r="BD497" s="24"/>
      <c r="BE497" s="24"/>
      <c r="BF497" s="24"/>
      <c r="BG497" s="24">
        <f t="shared" si="181"/>
        <v>0</v>
      </c>
      <c r="BH497" s="24">
        <f t="shared" si="182"/>
        <v>0</v>
      </c>
      <c r="BK497" s="24"/>
      <c r="BL497" s="24"/>
      <c r="BM497" s="24"/>
      <c r="BN497" s="24"/>
      <c r="BO497" s="24"/>
      <c r="BP497" s="24"/>
      <c r="BQ497" s="24">
        <f t="shared" si="183"/>
        <v>0</v>
      </c>
      <c r="BR497" s="24">
        <f t="shared" si="184"/>
        <v>0</v>
      </c>
      <c r="BU497" s="24"/>
      <c r="BV497" s="24"/>
      <c r="BW497" s="24"/>
      <c r="BX497" s="24"/>
      <c r="BY497" s="24"/>
      <c r="BZ497" s="24"/>
      <c r="CA497" s="24">
        <f t="shared" si="185"/>
        <v>0</v>
      </c>
      <c r="CB497" s="24">
        <f t="shared" si="186"/>
        <v>0</v>
      </c>
      <c r="CC497" s="24"/>
      <c r="CE497" s="24">
        <f t="shared" si="187"/>
        <v>0</v>
      </c>
      <c r="CG497" s="24">
        <f t="shared" si="188"/>
        <v>0</v>
      </c>
      <c r="CI497" s="24">
        <f t="shared" si="189"/>
        <v>0</v>
      </c>
      <c r="CK497" s="24">
        <f t="shared" si="190"/>
        <v>0</v>
      </c>
      <c r="CM497" s="24">
        <f t="shared" si="191"/>
        <v>0</v>
      </c>
      <c r="CO497" s="24">
        <f t="shared" si="192"/>
        <v>0</v>
      </c>
      <c r="CQ497" s="24">
        <f t="shared" si="193"/>
        <v>0</v>
      </c>
      <c r="CS497" s="24">
        <f t="shared" si="194"/>
        <v>0</v>
      </c>
    </row>
    <row r="498" spans="9:97">
      <c r="I498" s="24">
        <f t="shared" si="174"/>
        <v>0</v>
      </c>
      <c r="J498" s="24">
        <f t="shared" si="196"/>
        <v>0</v>
      </c>
      <c r="M498" s="24"/>
      <c r="N498" s="24"/>
      <c r="O498" s="24"/>
      <c r="P498" s="24"/>
      <c r="Q498" s="24"/>
      <c r="R498" s="24"/>
      <c r="S498" s="24">
        <f t="shared" si="175"/>
        <v>0</v>
      </c>
      <c r="T498" s="24">
        <f t="shared" si="197"/>
        <v>0</v>
      </c>
      <c r="W498" s="24"/>
      <c r="X498" s="24"/>
      <c r="Y498" s="24"/>
      <c r="Z498" s="24"/>
      <c r="AA498" s="24"/>
      <c r="AB498" s="24"/>
      <c r="AC498" s="24">
        <f t="shared" si="176"/>
        <v>0</v>
      </c>
      <c r="AD498" s="24">
        <f t="shared" si="177"/>
        <v>0</v>
      </c>
      <c r="AG498" s="24"/>
      <c r="AH498" s="24"/>
      <c r="AI498" s="24"/>
      <c r="AJ498" s="24"/>
      <c r="AK498" s="24"/>
      <c r="AL498" s="24"/>
      <c r="AM498" s="24">
        <f t="shared" si="178"/>
        <v>0</v>
      </c>
      <c r="AN498" s="24">
        <f t="shared" si="195"/>
        <v>0</v>
      </c>
      <c r="AQ498" s="24"/>
      <c r="AR498" s="24"/>
      <c r="AS498" s="24"/>
      <c r="AT498" s="24"/>
      <c r="AU498" s="24"/>
      <c r="AV498" s="24"/>
      <c r="AW498" s="24">
        <f t="shared" si="179"/>
        <v>0</v>
      </c>
      <c r="AX498" s="24">
        <f t="shared" si="180"/>
        <v>0</v>
      </c>
      <c r="BA498" s="24"/>
      <c r="BB498" s="24"/>
      <c r="BC498" s="24"/>
      <c r="BD498" s="24"/>
      <c r="BE498" s="24"/>
      <c r="BF498" s="24"/>
      <c r="BG498" s="24">
        <f t="shared" si="181"/>
        <v>0</v>
      </c>
      <c r="BH498" s="24">
        <f t="shared" si="182"/>
        <v>0</v>
      </c>
      <c r="BK498" s="24"/>
      <c r="BL498" s="24"/>
      <c r="BM498" s="24"/>
      <c r="BN498" s="24"/>
      <c r="BO498" s="24"/>
      <c r="BP498" s="24"/>
      <c r="BQ498" s="24">
        <f t="shared" si="183"/>
        <v>0</v>
      </c>
      <c r="BR498" s="24">
        <f t="shared" si="184"/>
        <v>0</v>
      </c>
      <c r="BU498" s="24"/>
      <c r="BV498" s="24"/>
      <c r="BW498" s="24"/>
      <c r="BX498" s="24"/>
      <c r="BY498" s="24"/>
      <c r="BZ498" s="24"/>
      <c r="CA498" s="24">
        <f t="shared" si="185"/>
        <v>0</v>
      </c>
      <c r="CB498" s="24">
        <f t="shared" si="186"/>
        <v>0</v>
      </c>
      <c r="CC498" s="24"/>
      <c r="CE498" s="24">
        <f t="shared" si="187"/>
        <v>0</v>
      </c>
      <c r="CG498" s="24">
        <f t="shared" si="188"/>
        <v>0</v>
      </c>
      <c r="CI498" s="24">
        <f t="shared" si="189"/>
        <v>0</v>
      </c>
      <c r="CK498" s="24">
        <f t="shared" si="190"/>
        <v>0</v>
      </c>
      <c r="CM498" s="24">
        <f t="shared" si="191"/>
        <v>0</v>
      </c>
      <c r="CO498" s="24">
        <f t="shared" si="192"/>
        <v>0</v>
      </c>
      <c r="CQ498" s="24">
        <f t="shared" si="193"/>
        <v>0</v>
      </c>
      <c r="CS498" s="24">
        <f t="shared" si="194"/>
        <v>0</v>
      </c>
    </row>
    <row r="499" spans="9:97">
      <c r="I499" s="24">
        <f t="shared" si="174"/>
        <v>0</v>
      </c>
      <c r="J499" s="24">
        <f t="shared" si="196"/>
        <v>0</v>
      </c>
      <c r="M499" s="24"/>
      <c r="N499" s="24"/>
      <c r="O499" s="24"/>
      <c r="P499" s="24"/>
      <c r="Q499" s="24"/>
      <c r="R499" s="24"/>
      <c r="S499" s="24">
        <f t="shared" si="175"/>
        <v>0</v>
      </c>
      <c r="T499" s="24">
        <f t="shared" si="197"/>
        <v>0</v>
      </c>
      <c r="W499" s="24"/>
      <c r="X499" s="24"/>
      <c r="Y499" s="24"/>
      <c r="Z499" s="24"/>
      <c r="AA499" s="24"/>
      <c r="AB499" s="24"/>
      <c r="AC499" s="24">
        <f t="shared" si="176"/>
        <v>0</v>
      </c>
      <c r="AD499" s="24">
        <f t="shared" si="177"/>
        <v>0</v>
      </c>
      <c r="AG499" s="24"/>
      <c r="AH499" s="24"/>
      <c r="AI499" s="24"/>
      <c r="AJ499" s="24"/>
      <c r="AK499" s="24"/>
      <c r="AL499" s="24"/>
      <c r="AM499" s="24">
        <f t="shared" si="178"/>
        <v>0</v>
      </c>
      <c r="AN499" s="24">
        <f t="shared" si="195"/>
        <v>0</v>
      </c>
      <c r="AQ499" s="24"/>
      <c r="AR499" s="24"/>
      <c r="AS499" s="24"/>
      <c r="AT499" s="24"/>
      <c r="AU499" s="24"/>
      <c r="AV499" s="24"/>
      <c r="AW499" s="24">
        <f t="shared" si="179"/>
        <v>0</v>
      </c>
      <c r="AX499" s="24">
        <f t="shared" si="180"/>
        <v>0</v>
      </c>
      <c r="BA499" s="24"/>
      <c r="BB499" s="24"/>
      <c r="BC499" s="24"/>
      <c r="BD499" s="24"/>
      <c r="BE499" s="24"/>
      <c r="BF499" s="24"/>
      <c r="BG499" s="24">
        <f t="shared" si="181"/>
        <v>0</v>
      </c>
      <c r="BH499" s="24">
        <f t="shared" si="182"/>
        <v>0</v>
      </c>
      <c r="BK499" s="24"/>
      <c r="BL499" s="24"/>
      <c r="BM499" s="24"/>
      <c r="BN499" s="24"/>
      <c r="BO499" s="24"/>
      <c r="BP499" s="24"/>
      <c r="BQ499" s="24">
        <f t="shared" si="183"/>
        <v>0</v>
      </c>
      <c r="BR499" s="24">
        <f t="shared" si="184"/>
        <v>0</v>
      </c>
      <c r="BU499" s="24"/>
      <c r="BV499" s="24"/>
      <c r="BW499" s="24"/>
      <c r="BX499" s="24"/>
      <c r="BY499" s="24"/>
      <c r="BZ499" s="24"/>
      <c r="CA499" s="24">
        <f t="shared" si="185"/>
        <v>0</v>
      </c>
      <c r="CB499" s="24">
        <f t="shared" si="186"/>
        <v>0</v>
      </c>
      <c r="CC499" s="24"/>
      <c r="CE499" s="24">
        <f t="shared" si="187"/>
        <v>0</v>
      </c>
      <c r="CG499" s="24">
        <f t="shared" si="188"/>
        <v>0</v>
      </c>
      <c r="CI499" s="24">
        <f t="shared" si="189"/>
        <v>0</v>
      </c>
      <c r="CK499" s="24">
        <f t="shared" si="190"/>
        <v>0</v>
      </c>
      <c r="CM499" s="24">
        <f t="shared" si="191"/>
        <v>0</v>
      </c>
      <c r="CO499" s="24">
        <f t="shared" si="192"/>
        <v>0</v>
      </c>
      <c r="CQ499" s="24">
        <f t="shared" si="193"/>
        <v>0</v>
      </c>
      <c r="CS499" s="24">
        <f t="shared" si="194"/>
        <v>0</v>
      </c>
    </row>
    <row r="500" spans="9:97">
      <c r="I500" s="24">
        <f t="shared" si="174"/>
        <v>0</v>
      </c>
      <c r="J500" s="24">
        <f t="shared" si="196"/>
        <v>0</v>
      </c>
      <c r="M500" s="24"/>
      <c r="N500" s="24"/>
      <c r="O500" s="24"/>
      <c r="P500" s="24"/>
      <c r="Q500" s="24"/>
      <c r="R500" s="24"/>
      <c r="S500" s="24">
        <f t="shared" si="175"/>
        <v>0</v>
      </c>
      <c r="T500" s="24">
        <f t="shared" si="197"/>
        <v>0</v>
      </c>
      <c r="W500" s="24"/>
      <c r="X500" s="24"/>
      <c r="Y500" s="24"/>
      <c r="Z500" s="24"/>
      <c r="AA500" s="24"/>
      <c r="AB500" s="24"/>
      <c r="AC500" s="24">
        <f t="shared" si="176"/>
        <v>0</v>
      </c>
      <c r="AD500" s="24">
        <f t="shared" si="177"/>
        <v>0</v>
      </c>
      <c r="AG500" s="24"/>
      <c r="AH500" s="24"/>
      <c r="AI500" s="24"/>
      <c r="AJ500" s="24"/>
      <c r="AK500" s="24"/>
      <c r="AL500" s="24"/>
      <c r="AM500" s="24">
        <f t="shared" si="178"/>
        <v>0</v>
      </c>
      <c r="AN500" s="24">
        <f t="shared" si="195"/>
        <v>0</v>
      </c>
      <c r="AQ500" s="24"/>
      <c r="AR500" s="24"/>
      <c r="AS500" s="24"/>
      <c r="AT500" s="24"/>
      <c r="AU500" s="24"/>
      <c r="AV500" s="24"/>
      <c r="AW500" s="24">
        <f t="shared" si="179"/>
        <v>0</v>
      </c>
      <c r="AX500" s="24">
        <f t="shared" si="180"/>
        <v>0</v>
      </c>
      <c r="BA500" s="24"/>
      <c r="BB500" s="24"/>
      <c r="BC500" s="24"/>
      <c r="BD500" s="24"/>
      <c r="BE500" s="24"/>
      <c r="BF500" s="24"/>
      <c r="BG500" s="24">
        <f t="shared" si="181"/>
        <v>0</v>
      </c>
      <c r="BH500" s="24">
        <f t="shared" si="182"/>
        <v>0</v>
      </c>
      <c r="BK500" s="24"/>
      <c r="BL500" s="24"/>
      <c r="BM500" s="24"/>
      <c r="BN500" s="24"/>
      <c r="BO500" s="24"/>
      <c r="BP500" s="24"/>
      <c r="BQ500" s="24">
        <f t="shared" si="183"/>
        <v>0</v>
      </c>
      <c r="BR500" s="24">
        <f t="shared" si="184"/>
        <v>0</v>
      </c>
      <c r="BU500" s="24"/>
      <c r="BV500" s="24"/>
      <c r="BW500" s="24"/>
      <c r="BX500" s="24"/>
      <c r="BY500" s="24"/>
      <c r="BZ500" s="24"/>
      <c r="CA500" s="24">
        <f t="shared" si="185"/>
        <v>0</v>
      </c>
      <c r="CB500" s="24">
        <f t="shared" si="186"/>
        <v>0</v>
      </c>
      <c r="CC500" s="24"/>
      <c r="CE500" s="24">
        <f t="shared" si="187"/>
        <v>0</v>
      </c>
      <c r="CG500" s="24">
        <f t="shared" si="188"/>
        <v>0</v>
      </c>
      <c r="CI500" s="24">
        <f t="shared" si="189"/>
        <v>0</v>
      </c>
      <c r="CK500" s="24">
        <f t="shared" si="190"/>
        <v>0</v>
      </c>
      <c r="CM500" s="24">
        <f t="shared" si="191"/>
        <v>0</v>
      </c>
      <c r="CO500" s="24">
        <f t="shared" si="192"/>
        <v>0</v>
      </c>
      <c r="CQ500" s="24">
        <f t="shared" si="193"/>
        <v>0</v>
      </c>
      <c r="CS500" s="24">
        <f t="shared" si="194"/>
        <v>0</v>
      </c>
    </row>
    <row r="501" spans="9:97">
      <c r="I501" s="24">
        <f t="shared" si="174"/>
        <v>0</v>
      </c>
      <c r="J501" s="24">
        <f t="shared" si="196"/>
        <v>0</v>
      </c>
      <c r="M501" s="24"/>
      <c r="N501" s="24"/>
      <c r="O501" s="24"/>
      <c r="P501" s="24"/>
      <c r="Q501" s="24"/>
      <c r="R501" s="24"/>
      <c r="S501" s="24">
        <f t="shared" si="175"/>
        <v>0</v>
      </c>
      <c r="T501" s="24">
        <f t="shared" si="197"/>
        <v>0</v>
      </c>
      <c r="W501" s="24"/>
      <c r="X501" s="24"/>
      <c r="Y501" s="24"/>
      <c r="Z501" s="24"/>
      <c r="AA501" s="24"/>
      <c r="AB501" s="24"/>
      <c r="AC501" s="24">
        <f t="shared" si="176"/>
        <v>0</v>
      </c>
      <c r="AD501" s="24">
        <f t="shared" si="177"/>
        <v>0</v>
      </c>
      <c r="AG501" s="24"/>
      <c r="AH501" s="24"/>
      <c r="AI501" s="24"/>
      <c r="AJ501" s="24"/>
      <c r="AK501" s="24"/>
      <c r="AL501" s="24"/>
      <c r="AM501" s="24">
        <f t="shared" si="178"/>
        <v>0</v>
      </c>
      <c r="AN501" s="24">
        <f t="shared" si="195"/>
        <v>0</v>
      </c>
      <c r="AQ501" s="24"/>
      <c r="AR501" s="24"/>
      <c r="AS501" s="24"/>
      <c r="AT501" s="24"/>
      <c r="AU501" s="24"/>
      <c r="AV501" s="24"/>
      <c r="AW501" s="24">
        <f t="shared" si="179"/>
        <v>0</v>
      </c>
      <c r="AX501" s="24">
        <f t="shared" si="180"/>
        <v>0</v>
      </c>
      <c r="BA501" s="24"/>
      <c r="BB501" s="24"/>
      <c r="BC501" s="24"/>
      <c r="BD501" s="24"/>
      <c r="BE501" s="24"/>
      <c r="BF501" s="24"/>
      <c r="BG501" s="24">
        <f t="shared" si="181"/>
        <v>0</v>
      </c>
      <c r="BH501" s="24">
        <f t="shared" si="182"/>
        <v>0</v>
      </c>
      <c r="BK501" s="24"/>
      <c r="BL501" s="24"/>
      <c r="BM501" s="24"/>
      <c r="BN501" s="24"/>
      <c r="BO501" s="24"/>
      <c r="BP501" s="24"/>
      <c r="BQ501" s="24">
        <f t="shared" si="183"/>
        <v>0</v>
      </c>
      <c r="BR501" s="24">
        <f t="shared" si="184"/>
        <v>0</v>
      </c>
      <c r="BU501" s="24"/>
      <c r="BV501" s="24"/>
      <c r="BW501" s="24"/>
      <c r="BX501" s="24"/>
      <c r="BY501" s="24"/>
      <c r="BZ501" s="24"/>
      <c r="CA501" s="24">
        <f t="shared" si="185"/>
        <v>0</v>
      </c>
      <c r="CB501" s="24">
        <f t="shared" si="186"/>
        <v>0</v>
      </c>
      <c r="CC501" s="24"/>
      <c r="CE501" s="24">
        <f t="shared" si="187"/>
        <v>0</v>
      </c>
      <c r="CG501" s="24">
        <f t="shared" si="188"/>
        <v>0</v>
      </c>
      <c r="CI501" s="24">
        <f t="shared" si="189"/>
        <v>0</v>
      </c>
      <c r="CK501" s="24">
        <f t="shared" si="190"/>
        <v>0</v>
      </c>
      <c r="CM501" s="24">
        <f t="shared" si="191"/>
        <v>0</v>
      </c>
      <c r="CO501" s="24">
        <f t="shared" si="192"/>
        <v>0</v>
      </c>
      <c r="CQ501" s="24">
        <f t="shared" si="193"/>
        <v>0</v>
      </c>
      <c r="CS501" s="24">
        <f t="shared" si="194"/>
        <v>0</v>
      </c>
    </row>
    <row r="502" spans="9:97">
      <c r="I502" s="24">
        <f t="shared" si="174"/>
        <v>0</v>
      </c>
      <c r="J502" s="24">
        <f t="shared" si="196"/>
        <v>0</v>
      </c>
      <c r="M502" s="24"/>
      <c r="N502" s="24"/>
      <c r="O502" s="24"/>
      <c r="P502" s="24"/>
      <c r="Q502" s="24"/>
      <c r="R502" s="24"/>
      <c r="S502" s="24">
        <f t="shared" si="175"/>
        <v>0</v>
      </c>
      <c r="T502" s="24">
        <f t="shared" si="197"/>
        <v>0</v>
      </c>
      <c r="W502" s="24"/>
      <c r="X502" s="24"/>
      <c r="Y502" s="24"/>
      <c r="Z502" s="24"/>
      <c r="AA502" s="24"/>
      <c r="AB502" s="24"/>
      <c r="AC502" s="24">
        <f t="shared" si="176"/>
        <v>0</v>
      </c>
      <c r="AD502" s="24">
        <f t="shared" si="177"/>
        <v>0</v>
      </c>
      <c r="AG502" s="24"/>
      <c r="AH502" s="24"/>
      <c r="AI502" s="24"/>
      <c r="AJ502" s="24"/>
      <c r="AK502" s="24"/>
      <c r="AL502" s="24"/>
      <c r="AM502" s="24">
        <f t="shared" si="178"/>
        <v>0</v>
      </c>
      <c r="AN502" s="24">
        <f t="shared" si="195"/>
        <v>0</v>
      </c>
      <c r="AQ502" s="24"/>
      <c r="AR502" s="24"/>
      <c r="AS502" s="24"/>
      <c r="AT502" s="24"/>
      <c r="AU502" s="24"/>
      <c r="AV502" s="24"/>
      <c r="AW502" s="24">
        <f t="shared" si="179"/>
        <v>0</v>
      </c>
      <c r="AX502" s="24">
        <f t="shared" si="180"/>
        <v>0</v>
      </c>
      <c r="BA502" s="24"/>
      <c r="BB502" s="24"/>
      <c r="BC502" s="24"/>
      <c r="BD502" s="24"/>
      <c r="BE502" s="24"/>
      <c r="BF502" s="24"/>
      <c r="BG502" s="24">
        <f t="shared" si="181"/>
        <v>0</v>
      </c>
      <c r="BH502" s="24">
        <f t="shared" si="182"/>
        <v>0</v>
      </c>
      <c r="BK502" s="24"/>
      <c r="BL502" s="24"/>
      <c r="BM502" s="24"/>
      <c r="BN502" s="24"/>
      <c r="BO502" s="24"/>
      <c r="BP502" s="24"/>
      <c r="BQ502" s="24">
        <f t="shared" si="183"/>
        <v>0</v>
      </c>
      <c r="BR502" s="24">
        <f t="shared" si="184"/>
        <v>0</v>
      </c>
      <c r="BU502" s="24"/>
      <c r="BV502" s="24"/>
      <c r="BW502" s="24"/>
      <c r="BX502" s="24"/>
      <c r="BY502" s="24"/>
      <c r="BZ502" s="24"/>
      <c r="CA502" s="24">
        <f t="shared" si="185"/>
        <v>0</v>
      </c>
      <c r="CB502" s="24">
        <f t="shared" si="186"/>
        <v>0</v>
      </c>
      <c r="CC502" s="24"/>
      <c r="CE502" s="24">
        <f t="shared" si="187"/>
        <v>0</v>
      </c>
      <c r="CG502" s="24">
        <f t="shared" si="188"/>
        <v>0</v>
      </c>
      <c r="CI502" s="24">
        <f t="shared" si="189"/>
        <v>0</v>
      </c>
      <c r="CK502" s="24">
        <f t="shared" si="190"/>
        <v>0</v>
      </c>
      <c r="CM502" s="24">
        <f t="shared" si="191"/>
        <v>0</v>
      </c>
      <c r="CO502" s="24">
        <f t="shared" si="192"/>
        <v>0</v>
      </c>
      <c r="CQ502" s="24">
        <f t="shared" si="193"/>
        <v>0</v>
      </c>
      <c r="CS502" s="24">
        <f t="shared" si="194"/>
        <v>0</v>
      </c>
    </row>
    <row r="503" spans="9:97">
      <c r="I503" s="24">
        <f t="shared" si="174"/>
        <v>0</v>
      </c>
      <c r="J503" s="24">
        <f t="shared" si="196"/>
        <v>0</v>
      </c>
      <c r="M503" s="24"/>
      <c r="N503" s="24"/>
      <c r="O503" s="24"/>
      <c r="P503" s="24"/>
      <c r="Q503" s="24"/>
      <c r="R503" s="24"/>
      <c r="S503" s="24">
        <f t="shared" si="175"/>
        <v>0</v>
      </c>
      <c r="T503" s="24">
        <f t="shared" si="197"/>
        <v>0</v>
      </c>
      <c r="W503" s="24"/>
      <c r="X503" s="24"/>
      <c r="Y503" s="24"/>
      <c r="Z503" s="24"/>
      <c r="AA503" s="24"/>
      <c r="AB503" s="24"/>
      <c r="AC503" s="24">
        <f t="shared" si="176"/>
        <v>0</v>
      </c>
      <c r="AD503" s="24">
        <f t="shared" si="177"/>
        <v>0</v>
      </c>
      <c r="AG503" s="24"/>
      <c r="AH503" s="24"/>
      <c r="AI503" s="24"/>
      <c r="AJ503" s="24"/>
      <c r="AK503" s="24"/>
      <c r="AL503" s="24"/>
      <c r="AM503" s="24">
        <f t="shared" si="178"/>
        <v>0</v>
      </c>
      <c r="AN503" s="24">
        <f t="shared" si="195"/>
        <v>0</v>
      </c>
      <c r="AQ503" s="24"/>
      <c r="AR503" s="24"/>
      <c r="AS503" s="24"/>
      <c r="AT503" s="24"/>
      <c r="AU503" s="24"/>
      <c r="AV503" s="24"/>
      <c r="AW503" s="24">
        <f t="shared" si="179"/>
        <v>0</v>
      </c>
      <c r="AX503" s="24">
        <f t="shared" si="180"/>
        <v>0</v>
      </c>
      <c r="BA503" s="24"/>
      <c r="BB503" s="24"/>
      <c r="BC503" s="24"/>
      <c r="BD503" s="24"/>
      <c r="BE503" s="24"/>
      <c r="BF503" s="24"/>
      <c r="BG503" s="24">
        <f t="shared" si="181"/>
        <v>0</v>
      </c>
      <c r="BH503" s="24">
        <f t="shared" si="182"/>
        <v>0</v>
      </c>
      <c r="BK503" s="24"/>
      <c r="BL503" s="24"/>
      <c r="BM503" s="24"/>
      <c r="BN503" s="24"/>
      <c r="BO503" s="24"/>
      <c r="BP503" s="24"/>
      <c r="BQ503" s="24">
        <f t="shared" si="183"/>
        <v>0</v>
      </c>
      <c r="BR503" s="24">
        <f t="shared" si="184"/>
        <v>0</v>
      </c>
      <c r="BU503" s="24"/>
      <c r="BV503" s="24"/>
      <c r="BW503" s="24"/>
      <c r="BX503" s="24"/>
      <c r="BY503" s="24"/>
      <c r="BZ503" s="24"/>
      <c r="CA503" s="24">
        <f t="shared" si="185"/>
        <v>0</v>
      </c>
      <c r="CB503" s="24">
        <f t="shared" si="186"/>
        <v>0</v>
      </c>
      <c r="CC503" s="24"/>
      <c r="CE503" s="24">
        <f t="shared" si="187"/>
        <v>0</v>
      </c>
      <c r="CG503" s="24">
        <f t="shared" si="188"/>
        <v>0</v>
      </c>
      <c r="CI503" s="24">
        <f t="shared" si="189"/>
        <v>0</v>
      </c>
      <c r="CK503" s="24">
        <f t="shared" si="190"/>
        <v>0</v>
      </c>
      <c r="CM503" s="24">
        <f t="shared" si="191"/>
        <v>0</v>
      </c>
      <c r="CO503" s="24">
        <f t="shared" si="192"/>
        <v>0</v>
      </c>
      <c r="CQ503" s="24">
        <f t="shared" si="193"/>
        <v>0</v>
      </c>
      <c r="CS503" s="24">
        <f t="shared" si="194"/>
        <v>0</v>
      </c>
    </row>
    <row r="504" spans="9:97">
      <c r="I504" s="24">
        <f t="shared" si="174"/>
        <v>0</v>
      </c>
      <c r="J504" s="24">
        <f t="shared" si="196"/>
        <v>0</v>
      </c>
      <c r="M504" s="24"/>
      <c r="N504" s="24"/>
      <c r="O504" s="24"/>
      <c r="P504" s="24"/>
      <c r="Q504" s="24"/>
      <c r="R504" s="24"/>
      <c r="S504" s="24">
        <f t="shared" si="175"/>
        <v>0</v>
      </c>
      <c r="T504" s="24">
        <f t="shared" si="197"/>
        <v>0</v>
      </c>
      <c r="W504" s="24"/>
      <c r="X504" s="24"/>
      <c r="Y504" s="24"/>
      <c r="Z504" s="24"/>
      <c r="AA504" s="24"/>
      <c r="AB504" s="24"/>
      <c r="AC504" s="24">
        <f t="shared" si="176"/>
        <v>0</v>
      </c>
      <c r="AD504" s="24">
        <f t="shared" si="177"/>
        <v>0</v>
      </c>
      <c r="AG504" s="24"/>
      <c r="AH504" s="24"/>
      <c r="AI504" s="24"/>
      <c r="AJ504" s="24"/>
      <c r="AK504" s="24"/>
      <c r="AL504" s="24"/>
      <c r="AM504" s="24">
        <f t="shared" si="178"/>
        <v>0</v>
      </c>
      <c r="AN504" s="24">
        <f t="shared" si="195"/>
        <v>0</v>
      </c>
      <c r="AQ504" s="24"/>
      <c r="AR504" s="24"/>
      <c r="AS504" s="24"/>
      <c r="AT504" s="24"/>
      <c r="AU504" s="24"/>
      <c r="AV504" s="24"/>
      <c r="AW504" s="24">
        <f t="shared" si="179"/>
        <v>0</v>
      </c>
      <c r="AX504" s="24">
        <f t="shared" si="180"/>
        <v>0</v>
      </c>
      <c r="BA504" s="24"/>
      <c r="BB504" s="24"/>
      <c r="BC504" s="24"/>
      <c r="BD504" s="24"/>
      <c r="BE504" s="24"/>
      <c r="BF504" s="24"/>
      <c r="BG504" s="24">
        <f t="shared" si="181"/>
        <v>0</v>
      </c>
      <c r="BH504" s="24">
        <f t="shared" si="182"/>
        <v>0</v>
      </c>
      <c r="BK504" s="24"/>
      <c r="BL504" s="24"/>
      <c r="BM504" s="24"/>
      <c r="BN504" s="24"/>
      <c r="BO504" s="24"/>
      <c r="BP504" s="24"/>
      <c r="BQ504" s="24">
        <f t="shared" si="183"/>
        <v>0</v>
      </c>
      <c r="BR504" s="24">
        <f t="shared" si="184"/>
        <v>0</v>
      </c>
      <c r="BU504" s="24"/>
      <c r="BV504" s="24"/>
      <c r="BW504" s="24"/>
      <c r="BX504" s="24"/>
      <c r="BY504" s="24"/>
      <c r="BZ504" s="24"/>
      <c r="CA504" s="24">
        <f t="shared" si="185"/>
        <v>0</v>
      </c>
      <c r="CB504" s="24">
        <f t="shared" si="186"/>
        <v>0</v>
      </c>
      <c r="CC504" s="24"/>
      <c r="CE504" s="24">
        <f t="shared" si="187"/>
        <v>0</v>
      </c>
      <c r="CG504" s="24">
        <f t="shared" si="188"/>
        <v>0</v>
      </c>
      <c r="CI504" s="24">
        <f t="shared" si="189"/>
        <v>0</v>
      </c>
      <c r="CK504" s="24">
        <f t="shared" si="190"/>
        <v>0</v>
      </c>
      <c r="CM504" s="24">
        <f t="shared" si="191"/>
        <v>0</v>
      </c>
      <c r="CO504" s="24">
        <f t="shared" si="192"/>
        <v>0</v>
      </c>
      <c r="CQ504" s="24">
        <f t="shared" si="193"/>
        <v>0</v>
      </c>
      <c r="CS504" s="24">
        <f t="shared" si="194"/>
        <v>0</v>
      </c>
    </row>
    <row r="505" spans="9:97">
      <c r="I505" s="24">
        <f t="shared" si="174"/>
        <v>0</v>
      </c>
      <c r="J505" s="24">
        <f t="shared" si="196"/>
        <v>0</v>
      </c>
      <c r="M505" s="24"/>
      <c r="N505" s="24"/>
      <c r="O505" s="24"/>
      <c r="P505" s="24"/>
      <c r="Q505" s="24"/>
      <c r="R505" s="24"/>
      <c r="S505" s="24">
        <f t="shared" si="175"/>
        <v>0</v>
      </c>
      <c r="T505" s="24">
        <f t="shared" si="197"/>
        <v>0</v>
      </c>
      <c r="W505" s="24"/>
      <c r="X505" s="24"/>
      <c r="Y505" s="24"/>
      <c r="Z505" s="24"/>
      <c r="AA505" s="24"/>
      <c r="AB505" s="24"/>
      <c r="AC505" s="24">
        <f t="shared" si="176"/>
        <v>0</v>
      </c>
      <c r="AD505" s="24">
        <f t="shared" si="177"/>
        <v>0</v>
      </c>
      <c r="AG505" s="24"/>
      <c r="AH505" s="24"/>
      <c r="AI505" s="24"/>
      <c r="AJ505" s="24"/>
      <c r="AK505" s="24"/>
      <c r="AL505" s="24"/>
      <c r="AM505" s="24">
        <f t="shared" si="178"/>
        <v>0</v>
      </c>
      <c r="AN505" s="24">
        <f t="shared" si="195"/>
        <v>0</v>
      </c>
      <c r="AQ505" s="24"/>
      <c r="AR505" s="24"/>
      <c r="AS505" s="24"/>
      <c r="AT505" s="24"/>
      <c r="AU505" s="24"/>
      <c r="AV505" s="24"/>
      <c r="AW505" s="24">
        <f t="shared" si="179"/>
        <v>0</v>
      </c>
      <c r="AX505" s="24">
        <f t="shared" si="180"/>
        <v>0</v>
      </c>
      <c r="BA505" s="24"/>
      <c r="BB505" s="24"/>
      <c r="BC505" s="24"/>
      <c r="BD505" s="24"/>
      <c r="BE505" s="24"/>
      <c r="BF505" s="24"/>
      <c r="BG505" s="24">
        <f t="shared" si="181"/>
        <v>0</v>
      </c>
      <c r="BH505" s="24">
        <f t="shared" si="182"/>
        <v>0</v>
      </c>
      <c r="BK505" s="24"/>
      <c r="BL505" s="24"/>
      <c r="BM505" s="24"/>
      <c r="BN505" s="24"/>
      <c r="BO505" s="24"/>
      <c r="BP505" s="24"/>
      <c r="BQ505" s="24">
        <f t="shared" si="183"/>
        <v>0</v>
      </c>
      <c r="BR505" s="24">
        <f t="shared" si="184"/>
        <v>0</v>
      </c>
      <c r="BU505" s="24"/>
      <c r="BV505" s="24"/>
      <c r="BW505" s="24"/>
      <c r="BX505" s="24"/>
      <c r="BY505" s="24"/>
      <c r="BZ505" s="24"/>
      <c r="CA505" s="24">
        <f t="shared" si="185"/>
        <v>0</v>
      </c>
      <c r="CB505" s="24">
        <f t="shared" si="186"/>
        <v>0</v>
      </c>
      <c r="CC505" s="24"/>
      <c r="CE505" s="24">
        <f t="shared" si="187"/>
        <v>0</v>
      </c>
      <c r="CG505" s="24">
        <f t="shared" si="188"/>
        <v>0</v>
      </c>
      <c r="CI505" s="24">
        <f t="shared" si="189"/>
        <v>0</v>
      </c>
      <c r="CK505" s="24">
        <f t="shared" si="190"/>
        <v>0</v>
      </c>
      <c r="CM505" s="24">
        <f t="shared" si="191"/>
        <v>0</v>
      </c>
      <c r="CO505" s="24">
        <f t="shared" si="192"/>
        <v>0</v>
      </c>
      <c r="CQ505" s="24">
        <f t="shared" si="193"/>
        <v>0</v>
      </c>
      <c r="CS505" s="24">
        <f t="shared" si="194"/>
        <v>0</v>
      </c>
    </row>
    <row r="506" spans="9:97">
      <c r="I506" s="24">
        <f t="shared" si="174"/>
        <v>0</v>
      </c>
      <c r="J506" s="24">
        <f t="shared" si="196"/>
        <v>0</v>
      </c>
      <c r="M506" s="24"/>
      <c r="N506" s="24"/>
      <c r="O506" s="24"/>
      <c r="P506" s="24"/>
      <c r="Q506" s="24"/>
      <c r="R506" s="24"/>
      <c r="S506" s="24">
        <f t="shared" si="175"/>
        <v>0</v>
      </c>
      <c r="T506" s="24">
        <f t="shared" si="197"/>
        <v>0</v>
      </c>
      <c r="W506" s="24"/>
      <c r="X506" s="24"/>
      <c r="Y506" s="24"/>
      <c r="Z506" s="24"/>
      <c r="AA506" s="24"/>
      <c r="AB506" s="24"/>
      <c r="AC506" s="24">
        <f t="shared" si="176"/>
        <v>0</v>
      </c>
      <c r="AD506" s="24">
        <f t="shared" si="177"/>
        <v>0</v>
      </c>
      <c r="AG506" s="24"/>
      <c r="AH506" s="24"/>
      <c r="AI506" s="24"/>
      <c r="AJ506" s="24"/>
      <c r="AK506" s="24"/>
      <c r="AL506" s="24"/>
      <c r="AM506" s="24">
        <f t="shared" si="178"/>
        <v>0</v>
      </c>
      <c r="AN506" s="24">
        <f t="shared" si="195"/>
        <v>0</v>
      </c>
      <c r="AQ506" s="24"/>
      <c r="AR506" s="24"/>
      <c r="AS506" s="24"/>
      <c r="AT506" s="24"/>
      <c r="AU506" s="24"/>
      <c r="AV506" s="24"/>
      <c r="AW506" s="24">
        <f t="shared" si="179"/>
        <v>0</v>
      </c>
      <c r="AX506" s="24">
        <f t="shared" si="180"/>
        <v>0</v>
      </c>
      <c r="BA506" s="24"/>
      <c r="BB506" s="24"/>
      <c r="BC506" s="24"/>
      <c r="BD506" s="24"/>
      <c r="BE506" s="24"/>
      <c r="BF506" s="24"/>
      <c r="BG506" s="24">
        <f t="shared" si="181"/>
        <v>0</v>
      </c>
      <c r="BH506" s="24">
        <f t="shared" si="182"/>
        <v>0</v>
      </c>
      <c r="BK506" s="24"/>
      <c r="BL506" s="24"/>
      <c r="BM506" s="24"/>
      <c r="BN506" s="24"/>
      <c r="BO506" s="24"/>
      <c r="BP506" s="24"/>
      <c r="BQ506" s="24">
        <f t="shared" si="183"/>
        <v>0</v>
      </c>
      <c r="BR506" s="24">
        <f t="shared" si="184"/>
        <v>0</v>
      </c>
      <c r="BU506" s="24"/>
      <c r="BV506" s="24"/>
      <c r="BW506" s="24"/>
      <c r="BX506" s="24"/>
      <c r="BY506" s="24"/>
      <c r="BZ506" s="24"/>
      <c r="CA506" s="24">
        <f t="shared" si="185"/>
        <v>0</v>
      </c>
      <c r="CB506" s="24">
        <f t="shared" si="186"/>
        <v>0</v>
      </c>
      <c r="CC506" s="24"/>
      <c r="CE506" s="24">
        <f t="shared" si="187"/>
        <v>0</v>
      </c>
      <c r="CG506" s="24">
        <f t="shared" si="188"/>
        <v>0</v>
      </c>
      <c r="CI506" s="24">
        <f t="shared" si="189"/>
        <v>0</v>
      </c>
      <c r="CK506" s="24">
        <f t="shared" si="190"/>
        <v>0</v>
      </c>
      <c r="CM506" s="24">
        <f t="shared" si="191"/>
        <v>0</v>
      </c>
      <c r="CO506" s="24">
        <f t="shared" si="192"/>
        <v>0</v>
      </c>
      <c r="CQ506" s="24">
        <f t="shared" si="193"/>
        <v>0</v>
      </c>
      <c r="CS506" s="24">
        <f t="shared" si="194"/>
        <v>0</v>
      </c>
    </row>
    <row r="507" spans="9:97">
      <c r="I507" s="24">
        <f t="shared" si="174"/>
        <v>0</v>
      </c>
      <c r="J507" s="24">
        <f t="shared" si="196"/>
        <v>0</v>
      </c>
      <c r="M507" s="24"/>
      <c r="N507" s="24"/>
      <c r="O507" s="24"/>
      <c r="P507" s="24"/>
      <c r="Q507" s="24"/>
      <c r="R507" s="24"/>
      <c r="S507" s="24">
        <f t="shared" si="175"/>
        <v>0</v>
      </c>
      <c r="T507" s="24">
        <f t="shared" si="197"/>
        <v>0</v>
      </c>
      <c r="W507" s="24"/>
      <c r="X507" s="24"/>
      <c r="Y507" s="24"/>
      <c r="Z507" s="24"/>
      <c r="AA507" s="24"/>
      <c r="AB507" s="24"/>
      <c r="AC507" s="24">
        <f t="shared" si="176"/>
        <v>0</v>
      </c>
      <c r="AD507" s="24">
        <f t="shared" si="177"/>
        <v>0</v>
      </c>
      <c r="AG507" s="24"/>
      <c r="AH507" s="24"/>
      <c r="AI507" s="24"/>
      <c r="AJ507" s="24"/>
      <c r="AK507" s="24"/>
      <c r="AL507" s="24"/>
      <c r="AM507" s="24">
        <f t="shared" si="178"/>
        <v>0</v>
      </c>
      <c r="AN507" s="24">
        <f t="shared" si="195"/>
        <v>0</v>
      </c>
      <c r="AQ507" s="24"/>
      <c r="AR507" s="24"/>
      <c r="AS507" s="24"/>
      <c r="AT507" s="24"/>
      <c r="AU507" s="24"/>
      <c r="AV507" s="24"/>
      <c r="AW507" s="24">
        <f t="shared" si="179"/>
        <v>0</v>
      </c>
      <c r="AX507" s="24">
        <f t="shared" si="180"/>
        <v>0</v>
      </c>
      <c r="BA507" s="24"/>
      <c r="BB507" s="24"/>
      <c r="BC507" s="24"/>
      <c r="BD507" s="24"/>
      <c r="BE507" s="24"/>
      <c r="BF507" s="24"/>
      <c r="BG507" s="24">
        <f t="shared" si="181"/>
        <v>0</v>
      </c>
      <c r="BH507" s="24">
        <f t="shared" si="182"/>
        <v>0</v>
      </c>
      <c r="BK507" s="24"/>
      <c r="BL507" s="24"/>
      <c r="BM507" s="24"/>
      <c r="BN507" s="24"/>
      <c r="BO507" s="24"/>
      <c r="BP507" s="24"/>
      <c r="BQ507" s="24">
        <f t="shared" si="183"/>
        <v>0</v>
      </c>
      <c r="BR507" s="24">
        <f t="shared" si="184"/>
        <v>0</v>
      </c>
      <c r="BU507" s="24"/>
      <c r="BV507" s="24"/>
      <c r="BW507" s="24"/>
      <c r="BX507" s="24"/>
      <c r="BY507" s="24"/>
      <c r="BZ507" s="24"/>
      <c r="CA507" s="24">
        <f t="shared" si="185"/>
        <v>0</v>
      </c>
      <c r="CB507" s="24">
        <f t="shared" si="186"/>
        <v>0</v>
      </c>
      <c r="CC507" s="24"/>
      <c r="CE507" s="24">
        <f t="shared" si="187"/>
        <v>0</v>
      </c>
      <c r="CG507" s="24">
        <f t="shared" si="188"/>
        <v>0</v>
      </c>
      <c r="CI507" s="24">
        <f t="shared" si="189"/>
        <v>0</v>
      </c>
      <c r="CK507" s="24">
        <f t="shared" si="190"/>
        <v>0</v>
      </c>
      <c r="CM507" s="24">
        <f t="shared" si="191"/>
        <v>0</v>
      </c>
      <c r="CO507" s="24">
        <f t="shared" si="192"/>
        <v>0</v>
      </c>
      <c r="CQ507" s="24">
        <f t="shared" si="193"/>
        <v>0</v>
      </c>
      <c r="CS507" s="24">
        <f t="shared" si="194"/>
        <v>0</v>
      </c>
    </row>
    <row r="508" spans="9:97">
      <c r="I508" s="24">
        <f t="shared" si="174"/>
        <v>0</v>
      </c>
      <c r="J508" s="24">
        <f t="shared" si="196"/>
        <v>0</v>
      </c>
      <c r="M508" s="24"/>
      <c r="N508" s="24"/>
      <c r="O508" s="24"/>
      <c r="P508" s="24"/>
      <c r="Q508" s="24"/>
      <c r="R508" s="24"/>
      <c r="S508" s="24">
        <f t="shared" si="175"/>
        <v>0</v>
      </c>
      <c r="T508" s="24">
        <f t="shared" si="197"/>
        <v>0</v>
      </c>
      <c r="W508" s="24"/>
      <c r="X508" s="24"/>
      <c r="Y508" s="24"/>
      <c r="Z508" s="24"/>
      <c r="AA508" s="24"/>
      <c r="AB508" s="24"/>
      <c r="AC508" s="24">
        <f t="shared" si="176"/>
        <v>0</v>
      </c>
      <c r="AD508" s="24">
        <f t="shared" si="177"/>
        <v>0</v>
      </c>
      <c r="AG508" s="24"/>
      <c r="AH508" s="24"/>
      <c r="AI508" s="24"/>
      <c r="AJ508" s="24"/>
      <c r="AK508" s="24"/>
      <c r="AL508" s="24"/>
      <c r="AM508" s="24">
        <f t="shared" si="178"/>
        <v>0</v>
      </c>
      <c r="AN508" s="24">
        <f t="shared" si="195"/>
        <v>0</v>
      </c>
      <c r="AQ508" s="24"/>
      <c r="AR508" s="24"/>
      <c r="AS508" s="24"/>
      <c r="AT508" s="24"/>
      <c r="AU508" s="24"/>
      <c r="AV508" s="24"/>
      <c r="AW508" s="24">
        <f t="shared" si="179"/>
        <v>0</v>
      </c>
      <c r="AX508" s="24">
        <f t="shared" si="180"/>
        <v>0</v>
      </c>
      <c r="BA508" s="24"/>
      <c r="BB508" s="24"/>
      <c r="BC508" s="24"/>
      <c r="BD508" s="24"/>
      <c r="BE508" s="24"/>
      <c r="BF508" s="24"/>
      <c r="BG508" s="24">
        <f t="shared" si="181"/>
        <v>0</v>
      </c>
      <c r="BH508" s="24">
        <f t="shared" si="182"/>
        <v>0</v>
      </c>
      <c r="BK508" s="24"/>
      <c r="BL508" s="24"/>
      <c r="BM508" s="24"/>
      <c r="BN508" s="24"/>
      <c r="BO508" s="24"/>
      <c r="BP508" s="24"/>
      <c r="BQ508" s="24">
        <f t="shared" si="183"/>
        <v>0</v>
      </c>
      <c r="BR508" s="24">
        <f t="shared" si="184"/>
        <v>0</v>
      </c>
      <c r="BU508" s="24"/>
      <c r="BV508" s="24"/>
      <c r="BW508" s="24"/>
      <c r="BX508" s="24"/>
      <c r="BY508" s="24"/>
      <c r="BZ508" s="24"/>
      <c r="CA508" s="24">
        <f t="shared" si="185"/>
        <v>0</v>
      </c>
      <c r="CB508" s="24">
        <f t="shared" si="186"/>
        <v>0</v>
      </c>
      <c r="CC508" s="24"/>
      <c r="CE508" s="24">
        <f t="shared" si="187"/>
        <v>0</v>
      </c>
      <c r="CG508" s="24">
        <f t="shared" si="188"/>
        <v>0</v>
      </c>
      <c r="CI508" s="24">
        <f t="shared" si="189"/>
        <v>0</v>
      </c>
      <c r="CK508" s="24">
        <f t="shared" si="190"/>
        <v>0</v>
      </c>
      <c r="CM508" s="24">
        <f t="shared" si="191"/>
        <v>0</v>
      </c>
      <c r="CO508" s="24">
        <f t="shared" si="192"/>
        <v>0</v>
      </c>
      <c r="CQ508" s="24">
        <f t="shared" si="193"/>
        <v>0</v>
      </c>
      <c r="CS508" s="24">
        <f t="shared" si="194"/>
        <v>0</v>
      </c>
    </row>
    <row r="509" spans="9:97">
      <c r="I509" s="24">
        <f t="shared" si="174"/>
        <v>0</v>
      </c>
      <c r="J509" s="24">
        <f t="shared" si="196"/>
        <v>0</v>
      </c>
      <c r="M509" s="24"/>
      <c r="N509" s="24"/>
      <c r="O509" s="24"/>
      <c r="P509" s="24"/>
      <c r="Q509" s="24"/>
      <c r="R509" s="24"/>
      <c r="S509" s="24">
        <f t="shared" si="175"/>
        <v>0</v>
      </c>
      <c r="T509" s="24">
        <f t="shared" si="197"/>
        <v>0</v>
      </c>
      <c r="W509" s="24"/>
      <c r="X509" s="24"/>
      <c r="Y509" s="24"/>
      <c r="Z509" s="24"/>
      <c r="AA509" s="24"/>
      <c r="AB509" s="24"/>
      <c r="AC509" s="24">
        <f t="shared" si="176"/>
        <v>0</v>
      </c>
      <c r="AD509" s="24">
        <f t="shared" si="177"/>
        <v>0</v>
      </c>
      <c r="AG509" s="24"/>
      <c r="AH509" s="24"/>
      <c r="AI509" s="24"/>
      <c r="AJ509" s="24"/>
      <c r="AK509" s="24"/>
      <c r="AL509" s="24"/>
      <c r="AM509" s="24">
        <f t="shared" si="178"/>
        <v>0</v>
      </c>
      <c r="AN509" s="24">
        <f t="shared" si="195"/>
        <v>0</v>
      </c>
      <c r="AQ509" s="24"/>
      <c r="AR509" s="24"/>
      <c r="AS509" s="24"/>
      <c r="AT509" s="24"/>
      <c r="AU509" s="24"/>
      <c r="AV509" s="24"/>
      <c r="AW509" s="24">
        <f t="shared" si="179"/>
        <v>0</v>
      </c>
      <c r="AX509" s="24">
        <f t="shared" si="180"/>
        <v>0</v>
      </c>
      <c r="BA509" s="24"/>
      <c r="BB509" s="24"/>
      <c r="BC509" s="24"/>
      <c r="BD509" s="24"/>
      <c r="BE509" s="24"/>
      <c r="BF509" s="24"/>
      <c r="BG509" s="24">
        <f t="shared" si="181"/>
        <v>0</v>
      </c>
      <c r="BH509" s="24">
        <f t="shared" si="182"/>
        <v>0</v>
      </c>
      <c r="BK509" s="24"/>
      <c r="BL509" s="24"/>
      <c r="BM509" s="24"/>
      <c r="BN509" s="24"/>
      <c r="BO509" s="24"/>
      <c r="BP509" s="24"/>
      <c r="BQ509" s="24">
        <f t="shared" si="183"/>
        <v>0</v>
      </c>
      <c r="BR509" s="24">
        <f t="shared" si="184"/>
        <v>0</v>
      </c>
      <c r="BU509" s="24"/>
      <c r="BV509" s="24"/>
      <c r="BW509" s="24"/>
      <c r="BX509" s="24"/>
      <c r="BY509" s="24"/>
      <c r="BZ509" s="24"/>
      <c r="CA509" s="24">
        <f t="shared" si="185"/>
        <v>0</v>
      </c>
      <c r="CB509" s="24">
        <f t="shared" si="186"/>
        <v>0</v>
      </c>
      <c r="CC509" s="24"/>
      <c r="CE509" s="24">
        <f t="shared" si="187"/>
        <v>0</v>
      </c>
      <c r="CG509" s="24">
        <f t="shared" si="188"/>
        <v>0</v>
      </c>
      <c r="CI509" s="24">
        <f t="shared" si="189"/>
        <v>0</v>
      </c>
      <c r="CK509" s="24">
        <f t="shared" si="190"/>
        <v>0</v>
      </c>
      <c r="CM509" s="24">
        <f t="shared" si="191"/>
        <v>0</v>
      </c>
      <c r="CO509" s="24">
        <f t="shared" si="192"/>
        <v>0</v>
      </c>
      <c r="CQ509" s="24">
        <f t="shared" si="193"/>
        <v>0</v>
      </c>
      <c r="CS509" s="24">
        <f t="shared" si="194"/>
        <v>0</v>
      </c>
    </row>
    <row r="510" spans="9:97">
      <c r="I510" s="24">
        <f t="shared" si="174"/>
        <v>0</v>
      </c>
      <c r="J510" s="24">
        <f t="shared" si="196"/>
        <v>0</v>
      </c>
      <c r="M510" s="24"/>
      <c r="N510" s="24"/>
      <c r="O510" s="24"/>
      <c r="P510" s="24"/>
      <c r="Q510" s="24"/>
      <c r="R510" s="24"/>
      <c r="S510" s="24">
        <f t="shared" si="175"/>
        <v>0</v>
      </c>
      <c r="T510" s="24">
        <f t="shared" si="197"/>
        <v>0</v>
      </c>
      <c r="W510" s="24"/>
      <c r="X510" s="24"/>
      <c r="Y510" s="24"/>
      <c r="Z510" s="24"/>
      <c r="AA510" s="24"/>
      <c r="AB510" s="24"/>
      <c r="AC510" s="24">
        <f t="shared" si="176"/>
        <v>0</v>
      </c>
      <c r="AD510" s="24">
        <f t="shared" si="177"/>
        <v>0</v>
      </c>
      <c r="AG510" s="24"/>
      <c r="AH510" s="24"/>
      <c r="AI510" s="24"/>
      <c r="AJ510" s="24"/>
      <c r="AK510" s="24"/>
      <c r="AL510" s="24"/>
      <c r="AM510" s="24">
        <f t="shared" si="178"/>
        <v>0</v>
      </c>
      <c r="AN510" s="24">
        <f t="shared" si="195"/>
        <v>0</v>
      </c>
      <c r="AQ510" s="24"/>
      <c r="AR510" s="24"/>
      <c r="AS510" s="24"/>
      <c r="AT510" s="24"/>
      <c r="AU510" s="24"/>
      <c r="AV510" s="24"/>
      <c r="AW510" s="24">
        <f t="shared" si="179"/>
        <v>0</v>
      </c>
      <c r="AX510" s="24">
        <f t="shared" si="180"/>
        <v>0</v>
      </c>
      <c r="BA510" s="24"/>
      <c r="BB510" s="24"/>
      <c r="BC510" s="24"/>
      <c r="BD510" s="24"/>
      <c r="BE510" s="24"/>
      <c r="BF510" s="24"/>
      <c r="BG510" s="24">
        <f t="shared" si="181"/>
        <v>0</v>
      </c>
      <c r="BH510" s="24">
        <f t="shared" si="182"/>
        <v>0</v>
      </c>
      <c r="BK510" s="24"/>
      <c r="BL510" s="24"/>
      <c r="BM510" s="24"/>
      <c r="BN510" s="24"/>
      <c r="BO510" s="24"/>
      <c r="BP510" s="24"/>
      <c r="BQ510" s="24">
        <f t="shared" si="183"/>
        <v>0</v>
      </c>
      <c r="BR510" s="24">
        <f t="shared" si="184"/>
        <v>0</v>
      </c>
      <c r="BU510" s="24"/>
      <c r="BV510" s="24"/>
      <c r="BW510" s="24"/>
      <c r="BX510" s="24"/>
      <c r="BY510" s="24"/>
      <c r="BZ510" s="24"/>
      <c r="CA510" s="24">
        <f t="shared" si="185"/>
        <v>0</v>
      </c>
      <c r="CB510" s="24">
        <f t="shared" si="186"/>
        <v>0</v>
      </c>
      <c r="CC510" s="24"/>
      <c r="CE510" s="24">
        <f t="shared" si="187"/>
        <v>0</v>
      </c>
      <c r="CG510" s="24">
        <f t="shared" si="188"/>
        <v>0</v>
      </c>
      <c r="CI510" s="24">
        <f t="shared" si="189"/>
        <v>0</v>
      </c>
      <c r="CK510" s="24">
        <f t="shared" si="190"/>
        <v>0</v>
      </c>
      <c r="CM510" s="24">
        <f t="shared" si="191"/>
        <v>0</v>
      </c>
      <c r="CO510" s="24">
        <f t="shared" si="192"/>
        <v>0</v>
      </c>
      <c r="CQ510" s="24">
        <f t="shared" si="193"/>
        <v>0</v>
      </c>
      <c r="CS510" s="24">
        <f t="shared" si="194"/>
        <v>0</v>
      </c>
    </row>
    <row r="511" spans="9:97">
      <c r="I511" s="24">
        <f t="shared" si="174"/>
        <v>0</v>
      </c>
      <c r="J511" s="24">
        <f t="shared" si="196"/>
        <v>0</v>
      </c>
      <c r="M511" s="24"/>
      <c r="N511" s="24"/>
      <c r="O511" s="24"/>
      <c r="P511" s="24"/>
      <c r="Q511" s="24"/>
      <c r="R511" s="24"/>
      <c r="S511" s="24">
        <f t="shared" si="175"/>
        <v>0</v>
      </c>
      <c r="T511" s="24">
        <f t="shared" si="197"/>
        <v>0</v>
      </c>
      <c r="W511" s="24"/>
      <c r="X511" s="24"/>
      <c r="Y511" s="24"/>
      <c r="Z511" s="24"/>
      <c r="AA511" s="24"/>
      <c r="AB511" s="24"/>
      <c r="AC511" s="24">
        <f t="shared" si="176"/>
        <v>0</v>
      </c>
      <c r="AD511" s="24">
        <f t="shared" si="177"/>
        <v>0</v>
      </c>
      <c r="AG511" s="24"/>
      <c r="AH511" s="24"/>
      <c r="AI511" s="24"/>
      <c r="AJ511" s="24"/>
      <c r="AK511" s="24"/>
      <c r="AL511" s="24"/>
      <c r="AM511" s="24">
        <f t="shared" si="178"/>
        <v>0</v>
      </c>
      <c r="AN511" s="24">
        <f t="shared" si="195"/>
        <v>0</v>
      </c>
      <c r="AQ511" s="24"/>
      <c r="AR511" s="24"/>
      <c r="AS511" s="24"/>
      <c r="AT511" s="24"/>
      <c r="AU511" s="24"/>
      <c r="AV511" s="24"/>
      <c r="AW511" s="24">
        <f t="shared" si="179"/>
        <v>0</v>
      </c>
      <c r="AX511" s="24">
        <f t="shared" si="180"/>
        <v>0</v>
      </c>
      <c r="BA511" s="24"/>
      <c r="BB511" s="24"/>
      <c r="BC511" s="24"/>
      <c r="BD511" s="24"/>
      <c r="BE511" s="24"/>
      <c r="BF511" s="24"/>
      <c r="BG511" s="24">
        <f t="shared" si="181"/>
        <v>0</v>
      </c>
      <c r="BH511" s="24">
        <f t="shared" si="182"/>
        <v>0</v>
      </c>
      <c r="BK511" s="24"/>
      <c r="BL511" s="24"/>
      <c r="BM511" s="24"/>
      <c r="BN511" s="24"/>
      <c r="BO511" s="24"/>
      <c r="BP511" s="24"/>
      <c r="BQ511" s="24">
        <f t="shared" si="183"/>
        <v>0</v>
      </c>
      <c r="BR511" s="24">
        <f t="shared" si="184"/>
        <v>0</v>
      </c>
      <c r="BU511" s="24"/>
      <c r="BV511" s="24"/>
      <c r="BW511" s="24"/>
      <c r="BX511" s="24"/>
      <c r="BY511" s="24"/>
      <c r="BZ511" s="24"/>
      <c r="CA511" s="24">
        <f t="shared" si="185"/>
        <v>0</v>
      </c>
      <c r="CB511" s="24">
        <f t="shared" si="186"/>
        <v>0</v>
      </c>
      <c r="CC511" s="24"/>
      <c r="CE511" s="24">
        <f t="shared" si="187"/>
        <v>0</v>
      </c>
      <c r="CG511" s="24">
        <f t="shared" si="188"/>
        <v>0</v>
      </c>
      <c r="CI511" s="24">
        <f t="shared" si="189"/>
        <v>0</v>
      </c>
      <c r="CK511" s="24">
        <f t="shared" si="190"/>
        <v>0</v>
      </c>
      <c r="CM511" s="24">
        <f t="shared" si="191"/>
        <v>0</v>
      </c>
      <c r="CO511" s="24">
        <f t="shared" si="192"/>
        <v>0</v>
      </c>
      <c r="CQ511" s="24">
        <f t="shared" si="193"/>
        <v>0</v>
      </c>
      <c r="CS511" s="24">
        <f t="shared" si="194"/>
        <v>0</v>
      </c>
    </row>
    <row r="512" spans="9:97">
      <c r="I512" s="24">
        <f t="shared" si="174"/>
        <v>0</v>
      </c>
      <c r="J512" s="24">
        <f t="shared" si="196"/>
        <v>0</v>
      </c>
      <c r="M512" s="24"/>
      <c r="N512" s="24"/>
      <c r="O512" s="24"/>
      <c r="P512" s="24"/>
      <c r="Q512" s="24"/>
      <c r="R512" s="24"/>
      <c r="S512" s="24">
        <f t="shared" si="175"/>
        <v>0</v>
      </c>
      <c r="T512" s="24">
        <f t="shared" si="197"/>
        <v>0</v>
      </c>
      <c r="W512" s="24"/>
      <c r="X512" s="24"/>
      <c r="Y512" s="24"/>
      <c r="Z512" s="24"/>
      <c r="AA512" s="24"/>
      <c r="AB512" s="24"/>
      <c r="AC512" s="24">
        <f t="shared" si="176"/>
        <v>0</v>
      </c>
      <c r="AD512" s="24">
        <f t="shared" si="177"/>
        <v>0</v>
      </c>
      <c r="AG512" s="24"/>
      <c r="AH512" s="24"/>
      <c r="AI512" s="24"/>
      <c r="AJ512" s="24"/>
      <c r="AK512" s="24"/>
      <c r="AL512" s="24"/>
      <c r="AM512" s="24">
        <f t="shared" si="178"/>
        <v>0</v>
      </c>
      <c r="AN512" s="24">
        <f t="shared" si="195"/>
        <v>0</v>
      </c>
      <c r="AQ512" s="24"/>
      <c r="AR512" s="24"/>
      <c r="AS512" s="24"/>
      <c r="AT512" s="24"/>
      <c r="AU512" s="24"/>
      <c r="AV512" s="24"/>
      <c r="AW512" s="24">
        <f t="shared" si="179"/>
        <v>0</v>
      </c>
      <c r="AX512" s="24">
        <f t="shared" si="180"/>
        <v>0</v>
      </c>
      <c r="BA512" s="24"/>
      <c r="BB512" s="24"/>
      <c r="BC512" s="24"/>
      <c r="BD512" s="24"/>
      <c r="BE512" s="24"/>
      <c r="BF512" s="24"/>
      <c r="BG512" s="24">
        <f t="shared" si="181"/>
        <v>0</v>
      </c>
      <c r="BH512" s="24">
        <f t="shared" si="182"/>
        <v>0</v>
      </c>
      <c r="BK512" s="24"/>
      <c r="BL512" s="24"/>
      <c r="BM512" s="24"/>
      <c r="BN512" s="24"/>
      <c r="BO512" s="24"/>
      <c r="BP512" s="24"/>
      <c r="BQ512" s="24">
        <f t="shared" si="183"/>
        <v>0</v>
      </c>
      <c r="BR512" s="24">
        <f t="shared" si="184"/>
        <v>0</v>
      </c>
      <c r="BU512" s="24"/>
      <c r="BV512" s="24"/>
      <c r="BW512" s="24"/>
      <c r="BX512" s="24"/>
      <c r="BY512" s="24"/>
      <c r="BZ512" s="24"/>
      <c r="CA512" s="24">
        <f t="shared" si="185"/>
        <v>0</v>
      </c>
      <c r="CB512" s="24">
        <f t="shared" si="186"/>
        <v>0</v>
      </c>
      <c r="CC512" s="24"/>
      <c r="CE512" s="24">
        <f t="shared" si="187"/>
        <v>0</v>
      </c>
      <c r="CG512" s="24">
        <f t="shared" si="188"/>
        <v>0</v>
      </c>
      <c r="CI512" s="24">
        <f t="shared" si="189"/>
        <v>0</v>
      </c>
      <c r="CK512" s="24">
        <f t="shared" si="190"/>
        <v>0</v>
      </c>
      <c r="CM512" s="24">
        <f t="shared" si="191"/>
        <v>0</v>
      </c>
      <c r="CO512" s="24">
        <f t="shared" si="192"/>
        <v>0</v>
      </c>
      <c r="CQ512" s="24">
        <f t="shared" si="193"/>
        <v>0</v>
      </c>
      <c r="CS512" s="24">
        <f t="shared" si="194"/>
        <v>0</v>
      </c>
    </row>
    <row r="513" spans="9:97">
      <c r="I513" s="24">
        <f t="shared" si="174"/>
        <v>0</v>
      </c>
      <c r="J513" s="24">
        <f t="shared" si="196"/>
        <v>0</v>
      </c>
      <c r="M513" s="24"/>
      <c r="N513" s="24"/>
      <c r="O513" s="24"/>
      <c r="P513" s="24"/>
      <c r="Q513" s="24"/>
      <c r="R513" s="24"/>
      <c r="S513" s="24">
        <f t="shared" si="175"/>
        <v>0</v>
      </c>
      <c r="T513" s="24">
        <f t="shared" si="197"/>
        <v>0</v>
      </c>
      <c r="W513" s="24"/>
      <c r="X513" s="24"/>
      <c r="Y513" s="24"/>
      <c r="Z513" s="24"/>
      <c r="AA513" s="24"/>
      <c r="AB513" s="24"/>
      <c r="AC513" s="24">
        <f t="shared" si="176"/>
        <v>0</v>
      </c>
      <c r="AD513" s="24">
        <f t="shared" si="177"/>
        <v>0</v>
      </c>
      <c r="AG513" s="24"/>
      <c r="AH513" s="24"/>
      <c r="AI513" s="24"/>
      <c r="AJ513" s="24"/>
      <c r="AK513" s="24"/>
      <c r="AL513" s="24"/>
      <c r="AM513" s="24">
        <f t="shared" si="178"/>
        <v>0</v>
      </c>
      <c r="AN513" s="24">
        <f t="shared" si="195"/>
        <v>0</v>
      </c>
      <c r="AQ513" s="24"/>
      <c r="AR513" s="24"/>
      <c r="AS513" s="24"/>
      <c r="AT513" s="24"/>
      <c r="AU513" s="24"/>
      <c r="AV513" s="24"/>
      <c r="AW513" s="24">
        <f t="shared" si="179"/>
        <v>0</v>
      </c>
      <c r="AX513" s="24">
        <f t="shared" si="180"/>
        <v>0</v>
      </c>
      <c r="BA513" s="24"/>
      <c r="BB513" s="24"/>
      <c r="BC513" s="24"/>
      <c r="BD513" s="24"/>
      <c r="BE513" s="24"/>
      <c r="BF513" s="24"/>
      <c r="BG513" s="24">
        <f t="shared" si="181"/>
        <v>0</v>
      </c>
      <c r="BH513" s="24">
        <f t="shared" si="182"/>
        <v>0</v>
      </c>
      <c r="BK513" s="24"/>
      <c r="BL513" s="24"/>
      <c r="BM513" s="24"/>
      <c r="BN513" s="24"/>
      <c r="BO513" s="24"/>
      <c r="BP513" s="24"/>
      <c r="BQ513" s="24">
        <f t="shared" si="183"/>
        <v>0</v>
      </c>
      <c r="BR513" s="24">
        <f t="shared" si="184"/>
        <v>0</v>
      </c>
      <c r="BU513" s="24"/>
      <c r="BV513" s="24"/>
      <c r="BW513" s="24"/>
      <c r="BX513" s="24"/>
      <c r="BY513" s="24"/>
      <c r="BZ513" s="24"/>
      <c r="CA513" s="24">
        <f t="shared" si="185"/>
        <v>0</v>
      </c>
      <c r="CB513" s="24">
        <f t="shared" si="186"/>
        <v>0</v>
      </c>
      <c r="CC513" s="24"/>
      <c r="CE513" s="24">
        <f t="shared" si="187"/>
        <v>0</v>
      </c>
      <c r="CG513" s="24">
        <f t="shared" si="188"/>
        <v>0</v>
      </c>
      <c r="CI513" s="24">
        <f t="shared" si="189"/>
        <v>0</v>
      </c>
      <c r="CK513" s="24">
        <f t="shared" si="190"/>
        <v>0</v>
      </c>
      <c r="CM513" s="24">
        <f t="shared" si="191"/>
        <v>0</v>
      </c>
      <c r="CO513" s="24">
        <f t="shared" si="192"/>
        <v>0</v>
      </c>
      <c r="CQ513" s="24">
        <f t="shared" si="193"/>
        <v>0</v>
      </c>
      <c r="CS513" s="24">
        <f t="shared" si="194"/>
        <v>0</v>
      </c>
    </row>
    <row r="514" spans="9:97">
      <c r="I514" s="24">
        <f t="shared" si="174"/>
        <v>0</v>
      </c>
      <c r="J514" s="24">
        <f t="shared" si="196"/>
        <v>0</v>
      </c>
      <c r="M514" s="24"/>
      <c r="N514" s="24"/>
      <c r="O514" s="24"/>
      <c r="P514" s="24"/>
      <c r="Q514" s="24"/>
      <c r="R514" s="24"/>
      <c r="S514" s="24">
        <f t="shared" si="175"/>
        <v>0</v>
      </c>
      <c r="T514" s="24">
        <f t="shared" si="197"/>
        <v>0</v>
      </c>
      <c r="W514" s="24"/>
      <c r="X514" s="24"/>
      <c r="Y514" s="24"/>
      <c r="Z514" s="24"/>
      <c r="AA514" s="24"/>
      <c r="AB514" s="24"/>
      <c r="AC514" s="24">
        <f t="shared" si="176"/>
        <v>0</v>
      </c>
      <c r="AD514" s="24">
        <f t="shared" si="177"/>
        <v>0</v>
      </c>
      <c r="AG514" s="24"/>
      <c r="AH514" s="24"/>
      <c r="AI514" s="24"/>
      <c r="AJ514" s="24"/>
      <c r="AK514" s="24"/>
      <c r="AL514" s="24"/>
      <c r="AM514" s="24">
        <f t="shared" si="178"/>
        <v>0</v>
      </c>
      <c r="AN514" s="24">
        <f t="shared" si="195"/>
        <v>0</v>
      </c>
      <c r="AQ514" s="24"/>
      <c r="AR514" s="24"/>
      <c r="AS514" s="24"/>
      <c r="AT514" s="24"/>
      <c r="AU514" s="24"/>
      <c r="AV514" s="24"/>
      <c r="AW514" s="24">
        <f t="shared" si="179"/>
        <v>0</v>
      </c>
      <c r="AX514" s="24">
        <f t="shared" si="180"/>
        <v>0</v>
      </c>
      <c r="BA514" s="24"/>
      <c r="BB514" s="24"/>
      <c r="BC514" s="24"/>
      <c r="BD514" s="24"/>
      <c r="BE514" s="24"/>
      <c r="BF514" s="24"/>
      <c r="BG514" s="24">
        <f t="shared" si="181"/>
        <v>0</v>
      </c>
      <c r="BH514" s="24">
        <f t="shared" si="182"/>
        <v>0</v>
      </c>
      <c r="BK514" s="24"/>
      <c r="BL514" s="24"/>
      <c r="BM514" s="24"/>
      <c r="BN514" s="24"/>
      <c r="BO514" s="24"/>
      <c r="BP514" s="24"/>
      <c r="BQ514" s="24">
        <f t="shared" si="183"/>
        <v>0</v>
      </c>
      <c r="BR514" s="24">
        <f t="shared" si="184"/>
        <v>0</v>
      </c>
      <c r="BU514" s="24"/>
      <c r="BV514" s="24"/>
      <c r="BW514" s="24"/>
      <c r="BX514" s="24"/>
      <c r="BY514" s="24"/>
      <c r="BZ514" s="24"/>
      <c r="CA514" s="24">
        <f t="shared" si="185"/>
        <v>0</v>
      </c>
      <c r="CB514" s="24">
        <f t="shared" si="186"/>
        <v>0</v>
      </c>
      <c r="CC514" s="24"/>
      <c r="CE514" s="24">
        <f t="shared" si="187"/>
        <v>0</v>
      </c>
      <c r="CG514" s="24">
        <f t="shared" si="188"/>
        <v>0</v>
      </c>
      <c r="CI514" s="24">
        <f t="shared" si="189"/>
        <v>0</v>
      </c>
      <c r="CK514" s="24">
        <f t="shared" si="190"/>
        <v>0</v>
      </c>
      <c r="CM514" s="24">
        <f t="shared" si="191"/>
        <v>0</v>
      </c>
      <c r="CO514" s="24">
        <f t="shared" si="192"/>
        <v>0</v>
      </c>
      <c r="CQ514" s="24">
        <f t="shared" si="193"/>
        <v>0</v>
      </c>
      <c r="CS514" s="24">
        <f t="shared" si="194"/>
        <v>0</v>
      </c>
    </row>
    <row r="515" spans="9:97">
      <c r="I515" s="24">
        <f t="shared" si="174"/>
        <v>0</v>
      </c>
      <c r="J515" s="24">
        <f t="shared" si="196"/>
        <v>0</v>
      </c>
      <c r="M515" s="24"/>
      <c r="N515" s="24"/>
      <c r="O515" s="24"/>
      <c r="P515" s="24"/>
      <c r="Q515" s="24"/>
      <c r="R515" s="24"/>
      <c r="S515" s="24">
        <f t="shared" si="175"/>
        <v>0</v>
      </c>
      <c r="T515" s="24">
        <f t="shared" si="197"/>
        <v>0</v>
      </c>
      <c r="W515" s="24"/>
      <c r="X515" s="24"/>
      <c r="Y515" s="24"/>
      <c r="Z515" s="24"/>
      <c r="AA515" s="24"/>
      <c r="AB515" s="24"/>
      <c r="AC515" s="24">
        <f t="shared" si="176"/>
        <v>0</v>
      </c>
      <c r="AD515" s="24">
        <f t="shared" si="177"/>
        <v>0</v>
      </c>
      <c r="AG515" s="24"/>
      <c r="AH515" s="24"/>
      <c r="AI515" s="24"/>
      <c r="AJ515" s="24"/>
      <c r="AK515" s="24"/>
      <c r="AL515" s="24"/>
      <c r="AM515" s="24">
        <f t="shared" si="178"/>
        <v>0</v>
      </c>
      <c r="AN515" s="24">
        <f t="shared" si="195"/>
        <v>0</v>
      </c>
      <c r="AQ515" s="24"/>
      <c r="AR515" s="24"/>
      <c r="AS515" s="24"/>
      <c r="AT515" s="24"/>
      <c r="AU515" s="24"/>
      <c r="AV515" s="24"/>
      <c r="AW515" s="24">
        <f t="shared" si="179"/>
        <v>0</v>
      </c>
      <c r="AX515" s="24">
        <f t="shared" si="180"/>
        <v>0</v>
      </c>
      <c r="BA515" s="24"/>
      <c r="BB515" s="24"/>
      <c r="BC515" s="24"/>
      <c r="BD515" s="24"/>
      <c r="BE515" s="24"/>
      <c r="BF515" s="24"/>
      <c r="BG515" s="24">
        <f t="shared" si="181"/>
        <v>0</v>
      </c>
      <c r="BH515" s="24">
        <f t="shared" si="182"/>
        <v>0</v>
      </c>
      <c r="BK515" s="24"/>
      <c r="BL515" s="24"/>
      <c r="BM515" s="24"/>
      <c r="BN515" s="24"/>
      <c r="BO515" s="24"/>
      <c r="BP515" s="24"/>
      <c r="BQ515" s="24">
        <f t="shared" si="183"/>
        <v>0</v>
      </c>
      <c r="BR515" s="24">
        <f t="shared" si="184"/>
        <v>0</v>
      </c>
      <c r="BU515" s="24"/>
      <c r="BV515" s="24"/>
      <c r="BW515" s="24"/>
      <c r="BX515" s="24"/>
      <c r="BY515" s="24"/>
      <c r="BZ515" s="24"/>
      <c r="CA515" s="24">
        <f t="shared" si="185"/>
        <v>0</v>
      </c>
      <c r="CB515" s="24">
        <f t="shared" si="186"/>
        <v>0</v>
      </c>
      <c r="CC515" s="24"/>
      <c r="CE515" s="24">
        <f t="shared" si="187"/>
        <v>0</v>
      </c>
      <c r="CG515" s="24">
        <f t="shared" si="188"/>
        <v>0</v>
      </c>
      <c r="CI515" s="24">
        <f t="shared" si="189"/>
        <v>0</v>
      </c>
      <c r="CK515" s="24">
        <f t="shared" si="190"/>
        <v>0</v>
      </c>
      <c r="CM515" s="24">
        <f t="shared" si="191"/>
        <v>0</v>
      </c>
      <c r="CO515" s="24">
        <f t="shared" si="192"/>
        <v>0</v>
      </c>
      <c r="CQ515" s="24">
        <f t="shared" si="193"/>
        <v>0</v>
      </c>
      <c r="CS515" s="24">
        <f t="shared" si="194"/>
        <v>0</v>
      </c>
    </row>
    <row r="516" spans="9:97">
      <c r="I516" s="24">
        <f t="shared" ref="I516:I579" si="198">IF(F516&gt;=C516-D516,G516-H516,E516)</f>
        <v>0</v>
      </c>
      <c r="J516" s="24">
        <f t="shared" si="196"/>
        <v>0</v>
      </c>
      <c r="M516" s="24"/>
      <c r="N516" s="24"/>
      <c r="O516" s="24"/>
      <c r="P516" s="24"/>
      <c r="Q516" s="24"/>
      <c r="R516" s="24"/>
      <c r="S516" s="24">
        <f t="shared" ref="S516:S579" si="199">IF(P516&gt;=M516-N516,Q516-R516,O516)</f>
        <v>0</v>
      </c>
      <c r="T516" s="24">
        <f t="shared" si="197"/>
        <v>0</v>
      </c>
      <c r="W516" s="24"/>
      <c r="X516" s="24"/>
      <c r="Y516" s="24"/>
      <c r="Z516" s="24"/>
      <c r="AA516" s="24"/>
      <c r="AB516" s="24"/>
      <c r="AC516" s="24">
        <f t="shared" ref="AC516:AC579" si="200">IF(Z516&gt;=W516-X516,AA516-AB516,Y516)</f>
        <v>0</v>
      </c>
      <c r="AD516" s="24">
        <f t="shared" ref="AD516:AD579" si="201">IF(Z516&lt;W516-X516,W516-X516-Z516,0)</f>
        <v>0</v>
      </c>
      <c r="AG516" s="24"/>
      <c r="AH516" s="24"/>
      <c r="AI516" s="24"/>
      <c r="AJ516" s="24"/>
      <c r="AK516" s="24"/>
      <c r="AL516" s="24"/>
      <c r="AM516" s="24">
        <f t="shared" ref="AM516:AM579" si="202">IF(AJ516&gt;=AG516-AH516,AK516-AL516,AI516)</f>
        <v>0</v>
      </c>
      <c r="AN516" s="24">
        <f t="shared" si="195"/>
        <v>0</v>
      </c>
      <c r="AQ516" s="24"/>
      <c r="AR516" s="24"/>
      <c r="AS516" s="24"/>
      <c r="AT516" s="24"/>
      <c r="AU516" s="24"/>
      <c r="AV516" s="24"/>
      <c r="AW516" s="24">
        <f t="shared" ref="AW516:AW579" si="203">IF(AS516&gt;=AR516-AQ516,AV516-AU516,AT516)</f>
        <v>0</v>
      </c>
      <c r="AX516" s="24">
        <f t="shared" ref="AX516:AX579" si="204">IF(AS516&lt;AR516-AQ516,AR516-AQ516-AS516,0)</f>
        <v>0</v>
      </c>
      <c r="BA516" s="24"/>
      <c r="BB516" s="24"/>
      <c r="BC516" s="24"/>
      <c r="BD516" s="24"/>
      <c r="BE516" s="24"/>
      <c r="BF516" s="24"/>
      <c r="BG516" s="24">
        <f t="shared" ref="BG516:BG579" si="205">IF(BC516&gt;=BB516-BA516,BF516-BE516,BD516)</f>
        <v>0</v>
      </c>
      <c r="BH516" s="24">
        <f t="shared" ref="BH516:BH579" si="206">IF(BC516&lt;BB516-BA516,BB516-BA516-BC516,0)</f>
        <v>0</v>
      </c>
      <c r="BK516" s="24"/>
      <c r="BL516" s="24"/>
      <c r="BM516" s="24"/>
      <c r="BN516" s="24"/>
      <c r="BO516" s="24"/>
      <c r="BP516" s="24"/>
      <c r="BQ516" s="24">
        <f t="shared" ref="BQ516:BQ579" si="207">IF(BM516&gt;=BL516-BK516,BP516-BO516,BN516)</f>
        <v>0</v>
      </c>
      <c r="BR516" s="24">
        <f t="shared" ref="BR516:BR579" si="208">IF(BM516&lt;BL516-BK516,BL516-BK516-BM516,0)</f>
        <v>0</v>
      </c>
      <c r="BU516" s="24"/>
      <c r="BV516" s="24"/>
      <c r="BW516" s="24"/>
      <c r="BX516" s="24"/>
      <c r="BY516" s="24"/>
      <c r="BZ516" s="24"/>
      <c r="CA516" s="24">
        <f t="shared" ref="CA516:CA579" si="209">IF(BW516&gt;=BV516-BU516,BZ516-BY516,BX516)</f>
        <v>0</v>
      </c>
      <c r="CB516" s="24">
        <f t="shared" ref="CB516:CB579" si="210">IF(BW516&lt;BV516-BU516,BV516-BU516-BW516,0)</f>
        <v>0</v>
      </c>
      <c r="CC516" s="24"/>
      <c r="CE516" s="24">
        <f t="shared" si="187"/>
        <v>0</v>
      </c>
      <c r="CG516" s="24">
        <f t="shared" si="188"/>
        <v>0</v>
      </c>
      <c r="CI516" s="24">
        <f t="shared" si="189"/>
        <v>0</v>
      </c>
      <c r="CK516" s="24">
        <f t="shared" si="190"/>
        <v>0</v>
      </c>
      <c r="CM516" s="24">
        <f t="shared" si="191"/>
        <v>0</v>
      </c>
      <c r="CO516" s="24">
        <f t="shared" si="192"/>
        <v>0</v>
      </c>
      <c r="CQ516" s="24">
        <f t="shared" si="193"/>
        <v>0</v>
      </c>
      <c r="CS516" s="24">
        <f t="shared" si="194"/>
        <v>0</v>
      </c>
    </row>
    <row r="517" spans="9:97">
      <c r="I517" s="24">
        <f t="shared" si="198"/>
        <v>0</v>
      </c>
      <c r="J517" s="24">
        <f t="shared" si="196"/>
        <v>0</v>
      </c>
      <c r="M517" s="24"/>
      <c r="N517" s="24"/>
      <c r="O517" s="24"/>
      <c r="P517" s="24"/>
      <c r="Q517" s="24"/>
      <c r="R517" s="24"/>
      <c r="S517" s="24">
        <f t="shared" si="199"/>
        <v>0</v>
      </c>
      <c r="T517" s="24">
        <f t="shared" si="197"/>
        <v>0</v>
      </c>
      <c r="W517" s="24"/>
      <c r="X517" s="24"/>
      <c r="Y517" s="24"/>
      <c r="Z517" s="24"/>
      <c r="AA517" s="24"/>
      <c r="AB517" s="24"/>
      <c r="AC517" s="24">
        <f t="shared" si="200"/>
        <v>0</v>
      </c>
      <c r="AD517" s="24">
        <f t="shared" si="201"/>
        <v>0</v>
      </c>
      <c r="AG517" s="24"/>
      <c r="AH517" s="24"/>
      <c r="AI517" s="24"/>
      <c r="AJ517" s="24"/>
      <c r="AK517" s="24"/>
      <c r="AL517" s="24"/>
      <c r="AM517" s="24">
        <f t="shared" si="202"/>
        <v>0</v>
      </c>
      <c r="AN517" s="24">
        <f t="shared" si="195"/>
        <v>0</v>
      </c>
      <c r="AQ517" s="24"/>
      <c r="AR517" s="24"/>
      <c r="AS517" s="24"/>
      <c r="AT517" s="24"/>
      <c r="AU517" s="24"/>
      <c r="AV517" s="24"/>
      <c r="AW517" s="24">
        <f t="shared" si="203"/>
        <v>0</v>
      </c>
      <c r="AX517" s="24">
        <f t="shared" si="204"/>
        <v>0</v>
      </c>
      <c r="BA517" s="24"/>
      <c r="BB517" s="24"/>
      <c r="BC517" s="24"/>
      <c r="BD517" s="24"/>
      <c r="BE517" s="24"/>
      <c r="BF517" s="24"/>
      <c r="BG517" s="24">
        <f t="shared" si="205"/>
        <v>0</v>
      </c>
      <c r="BH517" s="24">
        <f t="shared" si="206"/>
        <v>0</v>
      </c>
      <c r="BK517" s="24"/>
      <c r="BL517" s="24"/>
      <c r="BM517" s="24"/>
      <c r="BN517" s="24"/>
      <c r="BO517" s="24"/>
      <c r="BP517" s="24"/>
      <c r="BQ517" s="24">
        <f t="shared" si="207"/>
        <v>0</v>
      </c>
      <c r="BR517" s="24">
        <f t="shared" si="208"/>
        <v>0</v>
      </c>
      <c r="BU517" s="24"/>
      <c r="BV517" s="24"/>
      <c r="BW517" s="24"/>
      <c r="BX517" s="24"/>
      <c r="BY517" s="24"/>
      <c r="BZ517" s="24"/>
      <c r="CA517" s="24">
        <f t="shared" si="209"/>
        <v>0</v>
      </c>
      <c r="CB517" s="24">
        <f t="shared" si="210"/>
        <v>0</v>
      </c>
      <c r="CC517" s="24"/>
      <c r="CE517" s="24">
        <f t="shared" ref="CE517:CE580" si="211">SUMIF(B:B,CD517,G:G)-SUMIF(B:B,CD517,H:H)</f>
        <v>0</v>
      </c>
      <c r="CG517" s="24">
        <f t="shared" ref="CG517:CG580" si="212">SUMIF(L:L,CF517,Q:Q)-SUMIF(L:L,CF517,R:R)</f>
        <v>0</v>
      </c>
      <c r="CI517" s="24">
        <f t="shared" ref="CI517:CI580" si="213">SUMIF(V:V,CH517,AA:AA)-SUMIF(V:V,CH517,AB:AB)</f>
        <v>0</v>
      </c>
      <c r="CK517" s="24">
        <f t="shared" ref="CK517:CK580" si="214">SUMIF(AF:AF,CJ517,AK:AK)-SUMIF(AF:AF,CJ517,AL:AL)</f>
        <v>0</v>
      </c>
      <c r="CM517" s="24">
        <f t="shared" ref="CM517:CM580" si="215">SUMIF(AP:AP,CL517,AV:AV)-SUMIF(AP:AP,CL517,AU:AU)</f>
        <v>0</v>
      </c>
      <c r="CO517" s="24">
        <f t="shared" ref="CO517:CO580" si="216">SUMIF(AZ:AZ,CN517,BF:BF)-SUMIF(AZ:AZ,CN517,BE:BE)</f>
        <v>0</v>
      </c>
      <c r="CQ517" s="24">
        <f t="shared" ref="CQ517:CQ580" si="217">SUMIF(BJ:BJ,CP517,BP:BP)-SUMIF(BJ:BJ,CP517,BO:BO)</f>
        <v>0</v>
      </c>
      <c r="CS517" s="24">
        <f t="shared" ref="CS517:CS580" si="218">SUMIF(BT:BT,CR517,BZ:BZ)-SUMIF(BT:BT,CR517,BY:BY)</f>
        <v>0</v>
      </c>
    </row>
    <row r="518" spans="9:97">
      <c r="I518" s="24">
        <f t="shared" si="198"/>
        <v>0</v>
      </c>
      <c r="J518" s="24">
        <f t="shared" si="196"/>
        <v>0</v>
      </c>
      <c r="M518" s="24"/>
      <c r="N518" s="24"/>
      <c r="O518" s="24"/>
      <c r="P518" s="24"/>
      <c r="Q518" s="24"/>
      <c r="R518" s="24"/>
      <c r="S518" s="24">
        <f t="shared" si="199"/>
        <v>0</v>
      </c>
      <c r="T518" s="24">
        <f t="shared" si="197"/>
        <v>0</v>
      </c>
      <c r="W518" s="24"/>
      <c r="X518" s="24"/>
      <c r="Y518" s="24"/>
      <c r="Z518" s="24"/>
      <c r="AA518" s="24"/>
      <c r="AB518" s="24"/>
      <c r="AC518" s="24">
        <f t="shared" si="200"/>
        <v>0</v>
      </c>
      <c r="AD518" s="24">
        <f t="shared" si="201"/>
        <v>0</v>
      </c>
      <c r="AG518" s="24"/>
      <c r="AH518" s="24"/>
      <c r="AI518" s="24"/>
      <c r="AJ518" s="24"/>
      <c r="AK518" s="24"/>
      <c r="AL518" s="24"/>
      <c r="AM518" s="24">
        <f t="shared" si="202"/>
        <v>0</v>
      </c>
      <c r="AN518" s="24">
        <f t="shared" si="195"/>
        <v>0</v>
      </c>
      <c r="AQ518" s="24"/>
      <c r="AR518" s="24"/>
      <c r="AS518" s="24"/>
      <c r="AT518" s="24"/>
      <c r="AU518" s="24"/>
      <c r="AV518" s="24"/>
      <c r="AW518" s="24">
        <f t="shared" si="203"/>
        <v>0</v>
      </c>
      <c r="AX518" s="24">
        <f t="shared" si="204"/>
        <v>0</v>
      </c>
      <c r="BA518" s="24"/>
      <c r="BB518" s="24"/>
      <c r="BC518" s="24"/>
      <c r="BD518" s="24"/>
      <c r="BE518" s="24"/>
      <c r="BF518" s="24"/>
      <c r="BG518" s="24">
        <f t="shared" si="205"/>
        <v>0</v>
      </c>
      <c r="BH518" s="24">
        <f t="shared" si="206"/>
        <v>0</v>
      </c>
      <c r="BK518" s="24"/>
      <c r="BL518" s="24"/>
      <c r="BM518" s="24"/>
      <c r="BN518" s="24"/>
      <c r="BO518" s="24"/>
      <c r="BP518" s="24"/>
      <c r="BQ518" s="24">
        <f t="shared" si="207"/>
        <v>0</v>
      </c>
      <c r="BR518" s="24">
        <f t="shared" si="208"/>
        <v>0</v>
      </c>
      <c r="BU518" s="24"/>
      <c r="BV518" s="24"/>
      <c r="BW518" s="24"/>
      <c r="BX518" s="24"/>
      <c r="BY518" s="24"/>
      <c r="BZ518" s="24"/>
      <c r="CA518" s="24">
        <f t="shared" si="209"/>
        <v>0</v>
      </c>
      <c r="CB518" s="24">
        <f t="shared" si="210"/>
        <v>0</v>
      </c>
      <c r="CC518" s="24"/>
      <c r="CE518" s="24">
        <f t="shared" si="211"/>
        <v>0</v>
      </c>
      <c r="CG518" s="24">
        <f t="shared" si="212"/>
        <v>0</v>
      </c>
      <c r="CI518" s="24">
        <f t="shared" si="213"/>
        <v>0</v>
      </c>
      <c r="CK518" s="24">
        <f t="shared" si="214"/>
        <v>0</v>
      </c>
      <c r="CM518" s="24">
        <f t="shared" si="215"/>
        <v>0</v>
      </c>
      <c r="CO518" s="24">
        <f t="shared" si="216"/>
        <v>0</v>
      </c>
      <c r="CQ518" s="24">
        <f t="shared" si="217"/>
        <v>0</v>
      </c>
      <c r="CS518" s="24">
        <f t="shared" si="218"/>
        <v>0</v>
      </c>
    </row>
    <row r="519" spans="9:97">
      <c r="I519" s="24">
        <f t="shared" si="198"/>
        <v>0</v>
      </c>
      <c r="J519" s="24">
        <f t="shared" si="196"/>
        <v>0</v>
      </c>
      <c r="M519" s="24"/>
      <c r="N519" s="24"/>
      <c r="O519" s="24"/>
      <c r="P519" s="24"/>
      <c r="Q519" s="24"/>
      <c r="R519" s="24"/>
      <c r="S519" s="24">
        <f t="shared" si="199"/>
        <v>0</v>
      </c>
      <c r="T519" s="24">
        <f t="shared" si="197"/>
        <v>0</v>
      </c>
      <c r="W519" s="24"/>
      <c r="X519" s="24"/>
      <c r="Y519" s="24"/>
      <c r="Z519" s="24"/>
      <c r="AA519" s="24"/>
      <c r="AB519" s="24"/>
      <c r="AC519" s="24">
        <f t="shared" si="200"/>
        <v>0</v>
      </c>
      <c r="AD519" s="24">
        <f t="shared" si="201"/>
        <v>0</v>
      </c>
      <c r="AG519" s="24"/>
      <c r="AH519" s="24"/>
      <c r="AI519" s="24"/>
      <c r="AJ519" s="24"/>
      <c r="AK519" s="24"/>
      <c r="AL519" s="24"/>
      <c r="AM519" s="24">
        <f t="shared" si="202"/>
        <v>0</v>
      </c>
      <c r="AN519" s="24">
        <f t="shared" si="195"/>
        <v>0</v>
      </c>
      <c r="AQ519" s="24"/>
      <c r="AR519" s="24"/>
      <c r="AS519" s="24"/>
      <c r="AT519" s="24"/>
      <c r="AU519" s="24"/>
      <c r="AV519" s="24"/>
      <c r="AW519" s="24">
        <f t="shared" si="203"/>
        <v>0</v>
      </c>
      <c r="AX519" s="24">
        <f t="shared" si="204"/>
        <v>0</v>
      </c>
      <c r="BA519" s="24"/>
      <c r="BB519" s="24"/>
      <c r="BC519" s="24"/>
      <c r="BD519" s="24"/>
      <c r="BE519" s="24"/>
      <c r="BF519" s="24"/>
      <c r="BG519" s="24">
        <f t="shared" si="205"/>
        <v>0</v>
      </c>
      <c r="BH519" s="24">
        <f t="shared" si="206"/>
        <v>0</v>
      </c>
      <c r="BK519" s="24"/>
      <c r="BL519" s="24"/>
      <c r="BM519" s="24"/>
      <c r="BN519" s="24"/>
      <c r="BO519" s="24"/>
      <c r="BP519" s="24"/>
      <c r="BQ519" s="24">
        <f t="shared" si="207"/>
        <v>0</v>
      </c>
      <c r="BR519" s="24">
        <f t="shared" si="208"/>
        <v>0</v>
      </c>
      <c r="BU519" s="24"/>
      <c r="BV519" s="24"/>
      <c r="BW519" s="24"/>
      <c r="BX519" s="24"/>
      <c r="BY519" s="24"/>
      <c r="BZ519" s="24"/>
      <c r="CA519" s="24">
        <f t="shared" si="209"/>
        <v>0</v>
      </c>
      <c r="CB519" s="24">
        <f t="shared" si="210"/>
        <v>0</v>
      </c>
      <c r="CC519" s="24"/>
      <c r="CE519" s="24">
        <f t="shared" si="211"/>
        <v>0</v>
      </c>
      <c r="CG519" s="24">
        <f t="shared" si="212"/>
        <v>0</v>
      </c>
      <c r="CI519" s="24">
        <f t="shared" si="213"/>
        <v>0</v>
      </c>
      <c r="CK519" s="24">
        <f t="shared" si="214"/>
        <v>0</v>
      </c>
      <c r="CM519" s="24">
        <f t="shared" si="215"/>
        <v>0</v>
      </c>
      <c r="CO519" s="24">
        <f t="shared" si="216"/>
        <v>0</v>
      </c>
      <c r="CQ519" s="24">
        <f t="shared" si="217"/>
        <v>0</v>
      </c>
      <c r="CS519" s="24">
        <f t="shared" si="218"/>
        <v>0</v>
      </c>
    </row>
    <row r="520" spans="9:97">
      <c r="I520" s="24">
        <f t="shared" si="198"/>
        <v>0</v>
      </c>
      <c r="J520" s="24">
        <f t="shared" si="196"/>
        <v>0</v>
      </c>
      <c r="M520" s="24"/>
      <c r="N520" s="24"/>
      <c r="O520" s="24"/>
      <c r="P520" s="24"/>
      <c r="Q520" s="24"/>
      <c r="R520" s="24"/>
      <c r="S520" s="24">
        <f t="shared" si="199"/>
        <v>0</v>
      </c>
      <c r="T520" s="24">
        <f t="shared" si="197"/>
        <v>0</v>
      </c>
      <c r="W520" s="24"/>
      <c r="X520" s="24"/>
      <c r="Y520" s="24"/>
      <c r="Z520" s="24"/>
      <c r="AA520" s="24"/>
      <c r="AB520" s="24"/>
      <c r="AC520" s="24">
        <f t="shared" si="200"/>
        <v>0</v>
      </c>
      <c r="AD520" s="24">
        <f t="shared" si="201"/>
        <v>0</v>
      </c>
      <c r="AG520" s="24"/>
      <c r="AH520" s="24"/>
      <c r="AI520" s="24"/>
      <c r="AJ520" s="24"/>
      <c r="AK520" s="24"/>
      <c r="AL520" s="24"/>
      <c r="AM520" s="24">
        <f t="shared" si="202"/>
        <v>0</v>
      </c>
      <c r="AN520" s="24">
        <f t="shared" si="195"/>
        <v>0</v>
      </c>
      <c r="AQ520" s="24"/>
      <c r="AR520" s="24"/>
      <c r="AS520" s="24"/>
      <c r="AT520" s="24"/>
      <c r="AU520" s="24"/>
      <c r="AV520" s="24"/>
      <c r="AW520" s="24">
        <f t="shared" si="203"/>
        <v>0</v>
      </c>
      <c r="AX520" s="24">
        <f t="shared" si="204"/>
        <v>0</v>
      </c>
      <c r="BA520" s="24"/>
      <c r="BB520" s="24"/>
      <c r="BC520" s="24"/>
      <c r="BD520" s="24"/>
      <c r="BE520" s="24"/>
      <c r="BF520" s="24"/>
      <c r="BG520" s="24">
        <f t="shared" si="205"/>
        <v>0</v>
      </c>
      <c r="BH520" s="24">
        <f t="shared" si="206"/>
        <v>0</v>
      </c>
      <c r="BK520" s="24"/>
      <c r="BL520" s="24"/>
      <c r="BM520" s="24"/>
      <c r="BN520" s="24"/>
      <c r="BO520" s="24"/>
      <c r="BP520" s="24"/>
      <c r="BQ520" s="24">
        <f t="shared" si="207"/>
        <v>0</v>
      </c>
      <c r="BR520" s="24">
        <f t="shared" si="208"/>
        <v>0</v>
      </c>
      <c r="BU520" s="24"/>
      <c r="BV520" s="24"/>
      <c r="BW520" s="24"/>
      <c r="BX520" s="24"/>
      <c r="BY520" s="24"/>
      <c r="BZ520" s="24"/>
      <c r="CA520" s="24">
        <f t="shared" si="209"/>
        <v>0</v>
      </c>
      <c r="CB520" s="24">
        <f t="shared" si="210"/>
        <v>0</v>
      </c>
      <c r="CC520" s="24"/>
      <c r="CE520" s="24">
        <f t="shared" si="211"/>
        <v>0</v>
      </c>
      <c r="CG520" s="24">
        <f t="shared" si="212"/>
        <v>0</v>
      </c>
      <c r="CI520" s="24">
        <f t="shared" si="213"/>
        <v>0</v>
      </c>
      <c r="CK520" s="24">
        <f t="shared" si="214"/>
        <v>0</v>
      </c>
      <c r="CM520" s="24">
        <f t="shared" si="215"/>
        <v>0</v>
      </c>
      <c r="CO520" s="24">
        <f t="shared" si="216"/>
        <v>0</v>
      </c>
      <c r="CQ520" s="24">
        <f t="shared" si="217"/>
        <v>0</v>
      </c>
      <c r="CS520" s="24">
        <f t="shared" si="218"/>
        <v>0</v>
      </c>
    </row>
    <row r="521" spans="9:97">
      <c r="I521" s="24">
        <f t="shared" si="198"/>
        <v>0</v>
      </c>
      <c r="J521" s="24">
        <f t="shared" si="196"/>
        <v>0</v>
      </c>
      <c r="M521" s="24"/>
      <c r="N521" s="24"/>
      <c r="O521" s="24"/>
      <c r="P521" s="24"/>
      <c r="Q521" s="24"/>
      <c r="R521" s="24"/>
      <c r="S521" s="24">
        <f t="shared" si="199"/>
        <v>0</v>
      </c>
      <c r="T521" s="24">
        <f t="shared" si="197"/>
        <v>0</v>
      </c>
      <c r="W521" s="24"/>
      <c r="X521" s="24"/>
      <c r="Y521" s="24"/>
      <c r="Z521" s="24"/>
      <c r="AA521" s="24"/>
      <c r="AB521" s="24"/>
      <c r="AC521" s="24">
        <f t="shared" si="200"/>
        <v>0</v>
      </c>
      <c r="AD521" s="24">
        <f t="shared" si="201"/>
        <v>0</v>
      </c>
      <c r="AG521" s="24"/>
      <c r="AH521" s="24"/>
      <c r="AI521" s="24"/>
      <c r="AJ521" s="24"/>
      <c r="AK521" s="24"/>
      <c r="AL521" s="24"/>
      <c r="AM521" s="24">
        <f t="shared" si="202"/>
        <v>0</v>
      </c>
      <c r="AN521" s="24">
        <f t="shared" si="195"/>
        <v>0</v>
      </c>
      <c r="AQ521" s="24"/>
      <c r="AR521" s="24"/>
      <c r="AS521" s="24"/>
      <c r="AT521" s="24"/>
      <c r="AU521" s="24"/>
      <c r="AV521" s="24"/>
      <c r="AW521" s="24">
        <f t="shared" si="203"/>
        <v>0</v>
      </c>
      <c r="AX521" s="24">
        <f t="shared" si="204"/>
        <v>0</v>
      </c>
      <c r="BA521" s="24"/>
      <c r="BB521" s="24"/>
      <c r="BC521" s="24"/>
      <c r="BD521" s="24"/>
      <c r="BE521" s="24"/>
      <c r="BF521" s="24"/>
      <c r="BG521" s="24">
        <f t="shared" si="205"/>
        <v>0</v>
      </c>
      <c r="BH521" s="24">
        <f t="shared" si="206"/>
        <v>0</v>
      </c>
      <c r="BK521" s="24"/>
      <c r="BL521" s="24"/>
      <c r="BM521" s="24"/>
      <c r="BN521" s="24"/>
      <c r="BO521" s="24"/>
      <c r="BP521" s="24"/>
      <c r="BQ521" s="24">
        <f t="shared" si="207"/>
        <v>0</v>
      </c>
      <c r="BR521" s="24">
        <f t="shared" si="208"/>
        <v>0</v>
      </c>
      <c r="BU521" s="24"/>
      <c r="BV521" s="24"/>
      <c r="BW521" s="24"/>
      <c r="BX521" s="24"/>
      <c r="BY521" s="24"/>
      <c r="BZ521" s="24"/>
      <c r="CA521" s="24">
        <f t="shared" si="209"/>
        <v>0</v>
      </c>
      <c r="CB521" s="24">
        <f t="shared" si="210"/>
        <v>0</v>
      </c>
      <c r="CC521" s="24"/>
      <c r="CE521" s="24">
        <f t="shared" si="211"/>
        <v>0</v>
      </c>
      <c r="CG521" s="24">
        <f t="shared" si="212"/>
        <v>0</v>
      </c>
      <c r="CI521" s="24">
        <f t="shared" si="213"/>
        <v>0</v>
      </c>
      <c r="CK521" s="24">
        <f t="shared" si="214"/>
        <v>0</v>
      </c>
      <c r="CM521" s="24">
        <f t="shared" si="215"/>
        <v>0</v>
      </c>
      <c r="CO521" s="24">
        <f t="shared" si="216"/>
        <v>0</v>
      </c>
      <c r="CQ521" s="24">
        <f t="shared" si="217"/>
        <v>0</v>
      </c>
      <c r="CS521" s="24">
        <f t="shared" si="218"/>
        <v>0</v>
      </c>
    </row>
    <row r="522" spans="9:97">
      <c r="I522" s="24">
        <f t="shared" si="198"/>
        <v>0</v>
      </c>
      <c r="J522" s="24">
        <f t="shared" si="196"/>
        <v>0</v>
      </c>
      <c r="M522" s="24"/>
      <c r="N522" s="24"/>
      <c r="O522" s="24"/>
      <c r="P522" s="24"/>
      <c r="Q522" s="24"/>
      <c r="R522" s="24"/>
      <c r="S522" s="24">
        <f t="shared" si="199"/>
        <v>0</v>
      </c>
      <c r="T522" s="24">
        <f t="shared" si="197"/>
        <v>0</v>
      </c>
      <c r="W522" s="24"/>
      <c r="X522" s="24"/>
      <c r="Y522" s="24"/>
      <c r="Z522" s="24"/>
      <c r="AA522" s="24"/>
      <c r="AB522" s="24"/>
      <c r="AC522" s="24">
        <f t="shared" si="200"/>
        <v>0</v>
      </c>
      <c r="AD522" s="24">
        <f t="shared" si="201"/>
        <v>0</v>
      </c>
      <c r="AG522" s="24"/>
      <c r="AH522" s="24"/>
      <c r="AI522" s="24"/>
      <c r="AJ522" s="24"/>
      <c r="AK522" s="24"/>
      <c r="AL522" s="24"/>
      <c r="AM522" s="24">
        <f t="shared" si="202"/>
        <v>0</v>
      </c>
      <c r="AN522" s="24">
        <f t="shared" si="195"/>
        <v>0</v>
      </c>
      <c r="AQ522" s="24"/>
      <c r="AR522" s="24"/>
      <c r="AS522" s="24"/>
      <c r="AT522" s="24"/>
      <c r="AU522" s="24"/>
      <c r="AV522" s="24"/>
      <c r="AW522" s="24">
        <f t="shared" si="203"/>
        <v>0</v>
      </c>
      <c r="AX522" s="24">
        <f t="shared" si="204"/>
        <v>0</v>
      </c>
      <c r="BA522" s="24"/>
      <c r="BB522" s="24"/>
      <c r="BC522" s="24"/>
      <c r="BD522" s="24"/>
      <c r="BE522" s="24"/>
      <c r="BF522" s="24"/>
      <c r="BG522" s="24">
        <f t="shared" si="205"/>
        <v>0</v>
      </c>
      <c r="BH522" s="24">
        <f t="shared" si="206"/>
        <v>0</v>
      </c>
      <c r="BK522" s="24"/>
      <c r="BL522" s="24"/>
      <c r="BM522" s="24"/>
      <c r="BN522" s="24"/>
      <c r="BO522" s="24"/>
      <c r="BP522" s="24"/>
      <c r="BQ522" s="24">
        <f t="shared" si="207"/>
        <v>0</v>
      </c>
      <c r="BR522" s="24">
        <f t="shared" si="208"/>
        <v>0</v>
      </c>
      <c r="BU522" s="24"/>
      <c r="BV522" s="24"/>
      <c r="BW522" s="24"/>
      <c r="BX522" s="24"/>
      <c r="BY522" s="24"/>
      <c r="BZ522" s="24"/>
      <c r="CA522" s="24">
        <f t="shared" si="209"/>
        <v>0</v>
      </c>
      <c r="CB522" s="24">
        <f t="shared" si="210"/>
        <v>0</v>
      </c>
      <c r="CC522" s="24"/>
      <c r="CE522" s="24">
        <f t="shared" si="211"/>
        <v>0</v>
      </c>
      <c r="CG522" s="24">
        <f t="shared" si="212"/>
        <v>0</v>
      </c>
      <c r="CI522" s="24">
        <f t="shared" si="213"/>
        <v>0</v>
      </c>
      <c r="CK522" s="24">
        <f t="shared" si="214"/>
        <v>0</v>
      </c>
      <c r="CM522" s="24">
        <f t="shared" si="215"/>
        <v>0</v>
      </c>
      <c r="CO522" s="24">
        <f t="shared" si="216"/>
        <v>0</v>
      </c>
      <c r="CQ522" s="24">
        <f t="shared" si="217"/>
        <v>0</v>
      </c>
      <c r="CS522" s="24">
        <f t="shared" si="218"/>
        <v>0</v>
      </c>
    </row>
    <row r="523" spans="9:97">
      <c r="I523" s="24">
        <f t="shared" si="198"/>
        <v>0</v>
      </c>
      <c r="J523" s="24">
        <f t="shared" si="196"/>
        <v>0</v>
      </c>
      <c r="M523" s="24"/>
      <c r="N523" s="24"/>
      <c r="O523" s="24"/>
      <c r="P523" s="24"/>
      <c r="Q523" s="24"/>
      <c r="R523" s="24"/>
      <c r="S523" s="24">
        <f t="shared" si="199"/>
        <v>0</v>
      </c>
      <c r="T523" s="24">
        <f t="shared" si="197"/>
        <v>0</v>
      </c>
      <c r="W523" s="24"/>
      <c r="X523" s="24"/>
      <c r="Y523" s="24"/>
      <c r="Z523" s="24"/>
      <c r="AA523" s="24"/>
      <c r="AB523" s="24"/>
      <c r="AC523" s="24">
        <f t="shared" si="200"/>
        <v>0</v>
      </c>
      <c r="AD523" s="24">
        <f t="shared" si="201"/>
        <v>0</v>
      </c>
      <c r="AG523" s="24"/>
      <c r="AH523" s="24"/>
      <c r="AI523" s="24"/>
      <c r="AJ523" s="24"/>
      <c r="AK523" s="24"/>
      <c r="AL523" s="24"/>
      <c r="AM523" s="24">
        <f t="shared" si="202"/>
        <v>0</v>
      </c>
      <c r="AN523" s="24">
        <f t="shared" si="195"/>
        <v>0</v>
      </c>
      <c r="AQ523" s="24"/>
      <c r="AR523" s="24"/>
      <c r="AS523" s="24"/>
      <c r="AT523" s="24"/>
      <c r="AU523" s="24"/>
      <c r="AV523" s="24"/>
      <c r="AW523" s="24">
        <f t="shared" si="203"/>
        <v>0</v>
      </c>
      <c r="AX523" s="24">
        <f t="shared" si="204"/>
        <v>0</v>
      </c>
      <c r="BA523" s="24"/>
      <c r="BB523" s="24"/>
      <c r="BC523" s="24"/>
      <c r="BD523" s="24"/>
      <c r="BE523" s="24"/>
      <c r="BF523" s="24"/>
      <c r="BG523" s="24">
        <f t="shared" si="205"/>
        <v>0</v>
      </c>
      <c r="BH523" s="24">
        <f t="shared" si="206"/>
        <v>0</v>
      </c>
      <c r="BK523" s="24"/>
      <c r="BL523" s="24"/>
      <c r="BM523" s="24"/>
      <c r="BN523" s="24"/>
      <c r="BO523" s="24"/>
      <c r="BP523" s="24"/>
      <c r="BQ523" s="24">
        <f t="shared" si="207"/>
        <v>0</v>
      </c>
      <c r="BR523" s="24">
        <f t="shared" si="208"/>
        <v>0</v>
      </c>
      <c r="BU523" s="24"/>
      <c r="BV523" s="24"/>
      <c r="BW523" s="24"/>
      <c r="BX523" s="24"/>
      <c r="BY523" s="24"/>
      <c r="BZ523" s="24"/>
      <c r="CA523" s="24">
        <f t="shared" si="209"/>
        <v>0</v>
      </c>
      <c r="CB523" s="24">
        <f t="shared" si="210"/>
        <v>0</v>
      </c>
      <c r="CC523" s="24"/>
      <c r="CE523" s="24">
        <f t="shared" si="211"/>
        <v>0</v>
      </c>
      <c r="CG523" s="24">
        <f t="shared" si="212"/>
        <v>0</v>
      </c>
      <c r="CI523" s="24">
        <f t="shared" si="213"/>
        <v>0</v>
      </c>
      <c r="CK523" s="24">
        <f t="shared" si="214"/>
        <v>0</v>
      </c>
      <c r="CM523" s="24">
        <f t="shared" si="215"/>
        <v>0</v>
      </c>
      <c r="CO523" s="24">
        <f t="shared" si="216"/>
        <v>0</v>
      </c>
      <c r="CQ523" s="24">
        <f t="shared" si="217"/>
        <v>0</v>
      </c>
      <c r="CS523" s="24">
        <f t="shared" si="218"/>
        <v>0</v>
      </c>
    </row>
    <row r="524" spans="9:97">
      <c r="I524" s="24">
        <f t="shared" si="198"/>
        <v>0</v>
      </c>
      <c r="J524" s="24">
        <f t="shared" si="196"/>
        <v>0</v>
      </c>
      <c r="M524" s="24"/>
      <c r="N524" s="24"/>
      <c r="O524" s="24"/>
      <c r="P524" s="24"/>
      <c r="Q524" s="24"/>
      <c r="R524" s="24"/>
      <c r="S524" s="24">
        <f t="shared" si="199"/>
        <v>0</v>
      </c>
      <c r="T524" s="24">
        <f t="shared" si="197"/>
        <v>0</v>
      </c>
      <c r="W524" s="24"/>
      <c r="X524" s="24"/>
      <c r="Y524" s="24"/>
      <c r="Z524" s="24"/>
      <c r="AA524" s="24"/>
      <c r="AB524" s="24"/>
      <c r="AC524" s="24">
        <f t="shared" si="200"/>
        <v>0</v>
      </c>
      <c r="AD524" s="24">
        <f t="shared" si="201"/>
        <v>0</v>
      </c>
      <c r="AG524" s="24"/>
      <c r="AH524" s="24"/>
      <c r="AI524" s="24"/>
      <c r="AJ524" s="24"/>
      <c r="AK524" s="24"/>
      <c r="AL524" s="24"/>
      <c r="AM524" s="24">
        <f t="shared" si="202"/>
        <v>0</v>
      </c>
      <c r="AN524" s="24">
        <f t="shared" si="195"/>
        <v>0</v>
      </c>
      <c r="AQ524" s="24"/>
      <c r="AR524" s="24"/>
      <c r="AS524" s="24"/>
      <c r="AT524" s="24"/>
      <c r="AU524" s="24"/>
      <c r="AV524" s="24"/>
      <c r="AW524" s="24">
        <f t="shared" si="203"/>
        <v>0</v>
      </c>
      <c r="AX524" s="24">
        <f t="shared" si="204"/>
        <v>0</v>
      </c>
      <c r="BA524" s="24"/>
      <c r="BB524" s="24"/>
      <c r="BC524" s="24"/>
      <c r="BD524" s="24"/>
      <c r="BE524" s="24"/>
      <c r="BF524" s="24"/>
      <c r="BG524" s="24">
        <f t="shared" si="205"/>
        <v>0</v>
      </c>
      <c r="BH524" s="24">
        <f t="shared" si="206"/>
        <v>0</v>
      </c>
      <c r="BK524" s="24"/>
      <c r="BL524" s="24"/>
      <c r="BM524" s="24"/>
      <c r="BN524" s="24"/>
      <c r="BO524" s="24"/>
      <c r="BP524" s="24"/>
      <c r="BQ524" s="24">
        <f t="shared" si="207"/>
        <v>0</v>
      </c>
      <c r="BR524" s="24">
        <f t="shared" si="208"/>
        <v>0</v>
      </c>
      <c r="BU524" s="24"/>
      <c r="BV524" s="24"/>
      <c r="BW524" s="24"/>
      <c r="BX524" s="24"/>
      <c r="BY524" s="24"/>
      <c r="BZ524" s="24"/>
      <c r="CA524" s="24">
        <f t="shared" si="209"/>
        <v>0</v>
      </c>
      <c r="CB524" s="24">
        <f t="shared" si="210"/>
        <v>0</v>
      </c>
      <c r="CC524" s="24"/>
      <c r="CE524" s="24">
        <f t="shared" si="211"/>
        <v>0</v>
      </c>
      <c r="CG524" s="24">
        <f t="shared" si="212"/>
        <v>0</v>
      </c>
      <c r="CI524" s="24">
        <f t="shared" si="213"/>
        <v>0</v>
      </c>
      <c r="CK524" s="24">
        <f t="shared" si="214"/>
        <v>0</v>
      </c>
      <c r="CM524" s="24">
        <f t="shared" si="215"/>
        <v>0</v>
      </c>
      <c r="CO524" s="24">
        <f t="shared" si="216"/>
        <v>0</v>
      </c>
      <c r="CQ524" s="24">
        <f t="shared" si="217"/>
        <v>0</v>
      </c>
      <c r="CS524" s="24">
        <f t="shared" si="218"/>
        <v>0</v>
      </c>
    </row>
    <row r="525" spans="9:97">
      <c r="I525" s="24">
        <f t="shared" si="198"/>
        <v>0</v>
      </c>
      <c r="J525" s="24">
        <f t="shared" si="196"/>
        <v>0</v>
      </c>
      <c r="M525" s="24"/>
      <c r="N525" s="24"/>
      <c r="O525" s="24"/>
      <c r="P525" s="24"/>
      <c r="Q525" s="24"/>
      <c r="R525" s="24"/>
      <c r="S525" s="24">
        <f t="shared" si="199"/>
        <v>0</v>
      </c>
      <c r="T525" s="24">
        <f t="shared" si="197"/>
        <v>0</v>
      </c>
      <c r="W525" s="24"/>
      <c r="X525" s="24"/>
      <c r="Y525" s="24"/>
      <c r="Z525" s="24"/>
      <c r="AA525" s="24"/>
      <c r="AB525" s="24"/>
      <c r="AC525" s="24">
        <f t="shared" si="200"/>
        <v>0</v>
      </c>
      <c r="AD525" s="24">
        <f t="shared" si="201"/>
        <v>0</v>
      </c>
      <c r="AG525" s="24"/>
      <c r="AH525" s="24"/>
      <c r="AI525" s="24"/>
      <c r="AJ525" s="24"/>
      <c r="AK525" s="24"/>
      <c r="AL525" s="24"/>
      <c r="AM525" s="24">
        <f t="shared" si="202"/>
        <v>0</v>
      </c>
      <c r="AN525" s="24">
        <f t="shared" si="195"/>
        <v>0</v>
      </c>
      <c r="AQ525" s="24"/>
      <c r="AR525" s="24"/>
      <c r="AS525" s="24"/>
      <c r="AT525" s="24"/>
      <c r="AU525" s="24"/>
      <c r="AV525" s="24"/>
      <c r="AW525" s="24">
        <f t="shared" si="203"/>
        <v>0</v>
      </c>
      <c r="AX525" s="24">
        <f t="shared" si="204"/>
        <v>0</v>
      </c>
      <c r="BA525" s="24"/>
      <c r="BB525" s="24"/>
      <c r="BC525" s="24"/>
      <c r="BD525" s="24"/>
      <c r="BE525" s="24"/>
      <c r="BF525" s="24"/>
      <c r="BG525" s="24">
        <f t="shared" si="205"/>
        <v>0</v>
      </c>
      <c r="BH525" s="24">
        <f t="shared" si="206"/>
        <v>0</v>
      </c>
      <c r="BK525" s="24"/>
      <c r="BL525" s="24"/>
      <c r="BM525" s="24"/>
      <c r="BN525" s="24"/>
      <c r="BO525" s="24"/>
      <c r="BP525" s="24"/>
      <c r="BQ525" s="24">
        <f t="shared" si="207"/>
        <v>0</v>
      </c>
      <c r="BR525" s="24">
        <f t="shared" si="208"/>
        <v>0</v>
      </c>
      <c r="BU525" s="24"/>
      <c r="BV525" s="24"/>
      <c r="BW525" s="24"/>
      <c r="BX525" s="24"/>
      <c r="BY525" s="24"/>
      <c r="BZ525" s="24"/>
      <c r="CA525" s="24">
        <f t="shared" si="209"/>
        <v>0</v>
      </c>
      <c r="CB525" s="24">
        <f t="shared" si="210"/>
        <v>0</v>
      </c>
      <c r="CC525" s="24"/>
      <c r="CE525" s="24">
        <f t="shared" si="211"/>
        <v>0</v>
      </c>
      <c r="CG525" s="24">
        <f t="shared" si="212"/>
        <v>0</v>
      </c>
      <c r="CI525" s="24">
        <f t="shared" si="213"/>
        <v>0</v>
      </c>
      <c r="CK525" s="24">
        <f t="shared" si="214"/>
        <v>0</v>
      </c>
      <c r="CM525" s="24">
        <f t="shared" si="215"/>
        <v>0</v>
      </c>
      <c r="CO525" s="24">
        <f t="shared" si="216"/>
        <v>0</v>
      </c>
      <c r="CQ525" s="24">
        <f t="shared" si="217"/>
        <v>0</v>
      </c>
      <c r="CS525" s="24">
        <f t="shared" si="218"/>
        <v>0</v>
      </c>
    </row>
    <row r="526" spans="9:97">
      <c r="I526" s="24">
        <f t="shared" si="198"/>
        <v>0</v>
      </c>
      <c r="J526" s="24">
        <f t="shared" si="196"/>
        <v>0</v>
      </c>
      <c r="M526" s="24"/>
      <c r="N526" s="24"/>
      <c r="O526" s="24"/>
      <c r="P526" s="24"/>
      <c r="Q526" s="24"/>
      <c r="R526" s="24"/>
      <c r="S526" s="24">
        <f t="shared" si="199"/>
        <v>0</v>
      </c>
      <c r="T526" s="24">
        <f t="shared" si="197"/>
        <v>0</v>
      </c>
      <c r="W526" s="24"/>
      <c r="X526" s="24"/>
      <c r="Y526" s="24"/>
      <c r="Z526" s="24"/>
      <c r="AA526" s="24"/>
      <c r="AB526" s="24"/>
      <c r="AC526" s="24">
        <f t="shared" si="200"/>
        <v>0</v>
      </c>
      <c r="AD526" s="24">
        <f t="shared" si="201"/>
        <v>0</v>
      </c>
      <c r="AG526" s="24"/>
      <c r="AH526" s="24"/>
      <c r="AI526" s="24"/>
      <c r="AJ526" s="24"/>
      <c r="AK526" s="24"/>
      <c r="AL526" s="24"/>
      <c r="AM526" s="24">
        <f t="shared" si="202"/>
        <v>0</v>
      </c>
      <c r="AN526" s="24">
        <f t="shared" si="195"/>
        <v>0</v>
      </c>
      <c r="AQ526" s="24"/>
      <c r="AR526" s="24"/>
      <c r="AS526" s="24"/>
      <c r="AT526" s="24"/>
      <c r="AU526" s="24"/>
      <c r="AV526" s="24"/>
      <c r="AW526" s="24">
        <f t="shared" si="203"/>
        <v>0</v>
      </c>
      <c r="AX526" s="24">
        <f t="shared" si="204"/>
        <v>0</v>
      </c>
      <c r="BA526" s="24"/>
      <c r="BB526" s="24"/>
      <c r="BC526" s="24"/>
      <c r="BD526" s="24"/>
      <c r="BE526" s="24"/>
      <c r="BF526" s="24"/>
      <c r="BG526" s="24">
        <f t="shared" si="205"/>
        <v>0</v>
      </c>
      <c r="BH526" s="24">
        <f t="shared" si="206"/>
        <v>0</v>
      </c>
      <c r="BK526" s="24"/>
      <c r="BL526" s="24"/>
      <c r="BM526" s="24"/>
      <c r="BN526" s="24"/>
      <c r="BO526" s="24"/>
      <c r="BP526" s="24"/>
      <c r="BQ526" s="24">
        <f t="shared" si="207"/>
        <v>0</v>
      </c>
      <c r="BR526" s="24">
        <f t="shared" si="208"/>
        <v>0</v>
      </c>
      <c r="BU526" s="24"/>
      <c r="BV526" s="24"/>
      <c r="BW526" s="24"/>
      <c r="BX526" s="24"/>
      <c r="BY526" s="24"/>
      <c r="BZ526" s="24"/>
      <c r="CA526" s="24">
        <f t="shared" si="209"/>
        <v>0</v>
      </c>
      <c r="CB526" s="24">
        <f t="shared" si="210"/>
        <v>0</v>
      </c>
      <c r="CC526" s="24"/>
      <c r="CE526" s="24">
        <f t="shared" si="211"/>
        <v>0</v>
      </c>
      <c r="CG526" s="24">
        <f t="shared" si="212"/>
        <v>0</v>
      </c>
      <c r="CI526" s="24">
        <f t="shared" si="213"/>
        <v>0</v>
      </c>
      <c r="CK526" s="24">
        <f t="shared" si="214"/>
        <v>0</v>
      </c>
      <c r="CM526" s="24">
        <f t="shared" si="215"/>
        <v>0</v>
      </c>
      <c r="CO526" s="24">
        <f t="shared" si="216"/>
        <v>0</v>
      </c>
      <c r="CQ526" s="24">
        <f t="shared" si="217"/>
        <v>0</v>
      </c>
      <c r="CS526" s="24">
        <f t="shared" si="218"/>
        <v>0</v>
      </c>
    </row>
    <row r="527" spans="9:97">
      <c r="I527" s="24">
        <f t="shared" si="198"/>
        <v>0</v>
      </c>
      <c r="J527" s="24">
        <f t="shared" si="196"/>
        <v>0</v>
      </c>
      <c r="M527" s="24"/>
      <c r="N527" s="24"/>
      <c r="O527" s="24"/>
      <c r="P527" s="24"/>
      <c r="Q527" s="24"/>
      <c r="R527" s="24"/>
      <c r="S527" s="24">
        <f t="shared" si="199"/>
        <v>0</v>
      </c>
      <c r="T527" s="24">
        <f t="shared" si="197"/>
        <v>0</v>
      </c>
      <c r="W527" s="24"/>
      <c r="X527" s="24"/>
      <c r="Y527" s="24"/>
      <c r="Z527" s="24"/>
      <c r="AA527" s="24"/>
      <c r="AB527" s="24"/>
      <c r="AC527" s="24">
        <f t="shared" si="200"/>
        <v>0</v>
      </c>
      <c r="AD527" s="24">
        <f t="shared" si="201"/>
        <v>0</v>
      </c>
      <c r="AG527" s="24"/>
      <c r="AH527" s="24"/>
      <c r="AI527" s="24"/>
      <c r="AJ527" s="24"/>
      <c r="AK527" s="24"/>
      <c r="AL527" s="24"/>
      <c r="AM527" s="24">
        <f t="shared" si="202"/>
        <v>0</v>
      </c>
      <c r="AN527" s="24">
        <f t="shared" si="195"/>
        <v>0</v>
      </c>
      <c r="AQ527" s="24"/>
      <c r="AR527" s="24"/>
      <c r="AS527" s="24"/>
      <c r="AT527" s="24"/>
      <c r="AU527" s="24"/>
      <c r="AV527" s="24"/>
      <c r="AW527" s="24">
        <f t="shared" si="203"/>
        <v>0</v>
      </c>
      <c r="AX527" s="24">
        <f t="shared" si="204"/>
        <v>0</v>
      </c>
      <c r="BA527" s="24"/>
      <c r="BB527" s="24"/>
      <c r="BC527" s="24"/>
      <c r="BD527" s="24"/>
      <c r="BE527" s="24"/>
      <c r="BF527" s="24"/>
      <c r="BG527" s="24">
        <f t="shared" si="205"/>
        <v>0</v>
      </c>
      <c r="BH527" s="24">
        <f t="shared" si="206"/>
        <v>0</v>
      </c>
      <c r="BK527" s="24"/>
      <c r="BL527" s="24"/>
      <c r="BM527" s="24"/>
      <c r="BN527" s="24"/>
      <c r="BO527" s="24"/>
      <c r="BP527" s="24"/>
      <c r="BQ527" s="24">
        <f t="shared" si="207"/>
        <v>0</v>
      </c>
      <c r="BR527" s="24">
        <f t="shared" si="208"/>
        <v>0</v>
      </c>
      <c r="BU527" s="24"/>
      <c r="BV527" s="24"/>
      <c r="BW527" s="24"/>
      <c r="BX527" s="24"/>
      <c r="BY527" s="24"/>
      <c r="BZ527" s="24"/>
      <c r="CA527" s="24">
        <f t="shared" si="209"/>
        <v>0</v>
      </c>
      <c r="CB527" s="24">
        <f t="shared" si="210"/>
        <v>0</v>
      </c>
      <c r="CC527" s="24"/>
      <c r="CE527" s="24">
        <f t="shared" si="211"/>
        <v>0</v>
      </c>
      <c r="CG527" s="24">
        <f t="shared" si="212"/>
        <v>0</v>
      </c>
      <c r="CI527" s="24">
        <f t="shared" si="213"/>
        <v>0</v>
      </c>
      <c r="CK527" s="24">
        <f t="shared" si="214"/>
        <v>0</v>
      </c>
      <c r="CM527" s="24">
        <f t="shared" si="215"/>
        <v>0</v>
      </c>
      <c r="CO527" s="24">
        <f t="shared" si="216"/>
        <v>0</v>
      </c>
      <c r="CQ527" s="24">
        <f t="shared" si="217"/>
        <v>0</v>
      </c>
      <c r="CS527" s="24">
        <f t="shared" si="218"/>
        <v>0</v>
      </c>
    </row>
    <row r="528" spans="9:97">
      <c r="I528" s="24">
        <f t="shared" si="198"/>
        <v>0</v>
      </c>
      <c r="J528" s="24">
        <f t="shared" si="196"/>
        <v>0</v>
      </c>
      <c r="M528" s="24"/>
      <c r="N528" s="24"/>
      <c r="O528" s="24"/>
      <c r="P528" s="24"/>
      <c r="Q528" s="24"/>
      <c r="R528" s="24"/>
      <c r="S528" s="24">
        <f t="shared" si="199"/>
        <v>0</v>
      </c>
      <c r="T528" s="24">
        <f t="shared" si="197"/>
        <v>0</v>
      </c>
      <c r="W528" s="24"/>
      <c r="X528" s="24"/>
      <c r="Y528" s="24"/>
      <c r="Z528" s="24"/>
      <c r="AA528" s="24"/>
      <c r="AB528" s="24"/>
      <c r="AC528" s="24">
        <f t="shared" si="200"/>
        <v>0</v>
      </c>
      <c r="AD528" s="24">
        <f t="shared" si="201"/>
        <v>0</v>
      </c>
      <c r="AG528" s="24"/>
      <c r="AH528" s="24"/>
      <c r="AI528" s="24"/>
      <c r="AJ528" s="24"/>
      <c r="AK528" s="24"/>
      <c r="AL528" s="24"/>
      <c r="AM528" s="24">
        <f t="shared" si="202"/>
        <v>0</v>
      </c>
      <c r="AN528" s="24">
        <f t="shared" si="195"/>
        <v>0</v>
      </c>
      <c r="AQ528" s="24"/>
      <c r="AR528" s="24"/>
      <c r="AS528" s="24"/>
      <c r="AT528" s="24"/>
      <c r="AU528" s="24"/>
      <c r="AV528" s="24"/>
      <c r="AW528" s="24">
        <f t="shared" si="203"/>
        <v>0</v>
      </c>
      <c r="AX528" s="24">
        <f t="shared" si="204"/>
        <v>0</v>
      </c>
      <c r="BA528" s="24"/>
      <c r="BB528" s="24"/>
      <c r="BC528" s="24"/>
      <c r="BD528" s="24"/>
      <c r="BE528" s="24"/>
      <c r="BF528" s="24"/>
      <c r="BG528" s="24">
        <f t="shared" si="205"/>
        <v>0</v>
      </c>
      <c r="BH528" s="24">
        <f t="shared" si="206"/>
        <v>0</v>
      </c>
      <c r="BK528" s="24"/>
      <c r="BL528" s="24"/>
      <c r="BM528" s="24"/>
      <c r="BN528" s="24"/>
      <c r="BO528" s="24"/>
      <c r="BP528" s="24"/>
      <c r="BQ528" s="24">
        <f t="shared" si="207"/>
        <v>0</v>
      </c>
      <c r="BR528" s="24">
        <f t="shared" si="208"/>
        <v>0</v>
      </c>
      <c r="BU528" s="24"/>
      <c r="BV528" s="24"/>
      <c r="BW528" s="24"/>
      <c r="BX528" s="24"/>
      <c r="BY528" s="24"/>
      <c r="BZ528" s="24"/>
      <c r="CA528" s="24">
        <f t="shared" si="209"/>
        <v>0</v>
      </c>
      <c r="CB528" s="24">
        <f t="shared" si="210"/>
        <v>0</v>
      </c>
      <c r="CC528" s="24"/>
      <c r="CE528" s="24">
        <f t="shared" si="211"/>
        <v>0</v>
      </c>
      <c r="CG528" s="24">
        <f t="shared" si="212"/>
        <v>0</v>
      </c>
      <c r="CI528" s="24">
        <f t="shared" si="213"/>
        <v>0</v>
      </c>
      <c r="CK528" s="24">
        <f t="shared" si="214"/>
        <v>0</v>
      </c>
      <c r="CM528" s="24">
        <f t="shared" si="215"/>
        <v>0</v>
      </c>
      <c r="CO528" s="24">
        <f t="shared" si="216"/>
        <v>0</v>
      </c>
      <c r="CQ528" s="24">
        <f t="shared" si="217"/>
        <v>0</v>
      </c>
      <c r="CS528" s="24">
        <f t="shared" si="218"/>
        <v>0</v>
      </c>
    </row>
    <row r="529" spans="9:97">
      <c r="I529" s="24">
        <f t="shared" si="198"/>
        <v>0</v>
      </c>
      <c r="J529" s="24">
        <f t="shared" si="196"/>
        <v>0</v>
      </c>
      <c r="M529" s="24"/>
      <c r="N529" s="24"/>
      <c r="O529" s="24"/>
      <c r="P529" s="24"/>
      <c r="Q529" s="24"/>
      <c r="R529" s="24"/>
      <c r="S529" s="24">
        <f t="shared" si="199"/>
        <v>0</v>
      </c>
      <c r="T529" s="24">
        <f t="shared" si="197"/>
        <v>0</v>
      </c>
      <c r="W529" s="24"/>
      <c r="X529" s="24"/>
      <c r="Y529" s="24"/>
      <c r="Z529" s="24"/>
      <c r="AA529" s="24"/>
      <c r="AB529" s="24"/>
      <c r="AC529" s="24">
        <f t="shared" si="200"/>
        <v>0</v>
      </c>
      <c r="AD529" s="24">
        <f t="shared" si="201"/>
        <v>0</v>
      </c>
      <c r="AG529" s="24"/>
      <c r="AH529" s="24"/>
      <c r="AI529" s="24"/>
      <c r="AJ529" s="24"/>
      <c r="AK529" s="24"/>
      <c r="AL529" s="24"/>
      <c r="AM529" s="24">
        <f t="shared" si="202"/>
        <v>0</v>
      </c>
      <c r="AN529" s="24">
        <f t="shared" si="195"/>
        <v>0</v>
      </c>
      <c r="AQ529" s="24"/>
      <c r="AR529" s="24"/>
      <c r="AS529" s="24"/>
      <c r="AT529" s="24"/>
      <c r="AU529" s="24"/>
      <c r="AV529" s="24"/>
      <c r="AW529" s="24">
        <f t="shared" si="203"/>
        <v>0</v>
      </c>
      <c r="AX529" s="24">
        <f t="shared" si="204"/>
        <v>0</v>
      </c>
      <c r="BA529" s="24"/>
      <c r="BB529" s="24"/>
      <c r="BC529" s="24"/>
      <c r="BD529" s="24"/>
      <c r="BE529" s="24"/>
      <c r="BF529" s="24"/>
      <c r="BG529" s="24">
        <f t="shared" si="205"/>
        <v>0</v>
      </c>
      <c r="BH529" s="24">
        <f t="shared" si="206"/>
        <v>0</v>
      </c>
      <c r="BK529" s="24"/>
      <c r="BL529" s="24"/>
      <c r="BM529" s="24"/>
      <c r="BN529" s="24"/>
      <c r="BO529" s="24"/>
      <c r="BP529" s="24"/>
      <c r="BQ529" s="24">
        <f t="shared" si="207"/>
        <v>0</v>
      </c>
      <c r="BR529" s="24">
        <f t="shared" si="208"/>
        <v>0</v>
      </c>
      <c r="BU529" s="24"/>
      <c r="BV529" s="24"/>
      <c r="BW529" s="24"/>
      <c r="BX529" s="24"/>
      <c r="BY529" s="24"/>
      <c r="BZ529" s="24"/>
      <c r="CA529" s="24">
        <f t="shared" si="209"/>
        <v>0</v>
      </c>
      <c r="CB529" s="24">
        <f t="shared" si="210"/>
        <v>0</v>
      </c>
      <c r="CC529" s="24"/>
      <c r="CE529" s="24">
        <f t="shared" si="211"/>
        <v>0</v>
      </c>
      <c r="CG529" s="24">
        <f t="shared" si="212"/>
        <v>0</v>
      </c>
      <c r="CI529" s="24">
        <f t="shared" si="213"/>
        <v>0</v>
      </c>
      <c r="CK529" s="24">
        <f t="shared" si="214"/>
        <v>0</v>
      </c>
      <c r="CM529" s="24">
        <f t="shared" si="215"/>
        <v>0</v>
      </c>
      <c r="CO529" s="24">
        <f t="shared" si="216"/>
        <v>0</v>
      </c>
      <c r="CQ529" s="24">
        <f t="shared" si="217"/>
        <v>0</v>
      </c>
      <c r="CS529" s="24">
        <f t="shared" si="218"/>
        <v>0</v>
      </c>
    </row>
    <row r="530" spans="9:97">
      <c r="I530" s="24">
        <f t="shared" si="198"/>
        <v>0</v>
      </c>
      <c r="J530" s="24">
        <f t="shared" si="196"/>
        <v>0</v>
      </c>
      <c r="M530" s="24"/>
      <c r="N530" s="24"/>
      <c r="O530" s="24"/>
      <c r="P530" s="24"/>
      <c r="Q530" s="24"/>
      <c r="R530" s="24"/>
      <c r="S530" s="24">
        <f t="shared" si="199"/>
        <v>0</v>
      </c>
      <c r="T530" s="24">
        <f t="shared" si="197"/>
        <v>0</v>
      </c>
      <c r="W530" s="24"/>
      <c r="X530" s="24"/>
      <c r="Y530" s="24"/>
      <c r="Z530" s="24"/>
      <c r="AA530" s="24"/>
      <c r="AB530" s="24"/>
      <c r="AC530" s="24">
        <f t="shared" si="200"/>
        <v>0</v>
      </c>
      <c r="AD530" s="24">
        <f t="shared" si="201"/>
        <v>0</v>
      </c>
      <c r="AG530" s="24"/>
      <c r="AH530" s="24"/>
      <c r="AI530" s="24"/>
      <c r="AJ530" s="24"/>
      <c r="AK530" s="24"/>
      <c r="AL530" s="24"/>
      <c r="AM530" s="24">
        <f t="shared" si="202"/>
        <v>0</v>
      </c>
      <c r="AN530" s="24">
        <f t="shared" si="195"/>
        <v>0</v>
      </c>
      <c r="AQ530" s="24"/>
      <c r="AR530" s="24"/>
      <c r="AS530" s="24"/>
      <c r="AT530" s="24"/>
      <c r="AU530" s="24"/>
      <c r="AV530" s="24"/>
      <c r="AW530" s="24">
        <f t="shared" si="203"/>
        <v>0</v>
      </c>
      <c r="AX530" s="24">
        <f t="shared" si="204"/>
        <v>0</v>
      </c>
      <c r="BA530" s="24"/>
      <c r="BB530" s="24"/>
      <c r="BC530" s="24"/>
      <c r="BD530" s="24"/>
      <c r="BE530" s="24"/>
      <c r="BF530" s="24"/>
      <c r="BG530" s="24">
        <f t="shared" si="205"/>
        <v>0</v>
      </c>
      <c r="BH530" s="24">
        <f t="shared" si="206"/>
        <v>0</v>
      </c>
      <c r="BK530" s="24"/>
      <c r="BL530" s="24"/>
      <c r="BM530" s="24"/>
      <c r="BN530" s="24"/>
      <c r="BO530" s="24"/>
      <c r="BP530" s="24"/>
      <c r="BQ530" s="24">
        <f t="shared" si="207"/>
        <v>0</v>
      </c>
      <c r="BR530" s="24">
        <f t="shared" si="208"/>
        <v>0</v>
      </c>
      <c r="BU530" s="24"/>
      <c r="BV530" s="24"/>
      <c r="BW530" s="24"/>
      <c r="BX530" s="24"/>
      <c r="BY530" s="24"/>
      <c r="BZ530" s="24"/>
      <c r="CA530" s="24">
        <f t="shared" si="209"/>
        <v>0</v>
      </c>
      <c r="CB530" s="24">
        <f t="shared" si="210"/>
        <v>0</v>
      </c>
      <c r="CC530" s="24"/>
      <c r="CE530" s="24">
        <f t="shared" si="211"/>
        <v>0</v>
      </c>
      <c r="CG530" s="24">
        <f t="shared" si="212"/>
        <v>0</v>
      </c>
      <c r="CI530" s="24">
        <f t="shared" si="213"/>
        <v>0</v>
      </c>
      <c r="CK530" s="24">
        <f t="shared" si="214"/>
        <v>0</v>
      </c>
      <c r="CM530" s="24">
        <f t="shared" si="215"/>
        <v>0</v>
      </c>
      <c r="CO530" s="24">
        <f t="shared" si="216"/>
        <v>0</v>
      </c>
      <c r="CQ530" s="24">
        <f t="shared" si="217"/>
        <v>0</v>
      </c>
      <c r="CS530" s="24">
        <f t="shared" si="218"/>
        <v>0</v>
      </c>
    </row>
    <row r="531" spans="9:97">
      <c r="I531" s="24">
        <f t="shared" si="198"/>
        <v>0</v>
      </c>
      <c r="J531" s="24">
        <f t="shared" si="196"/>
        <v>0</v>
      </c>
      <c r="M531" s="24"/>
      <c r="N531" s="24"/>
      <c r="O531" s="24"/>
      <c r="P531" s="24"/>
      <c r="Q531" s="24"/>
      <c r="R531" s="24"/>
      <c r="S531" s="24">
        <f t="shared" si="199"/>
        <v>0</v>
      </c>
      <c r="T531" s="24">
        <f t="shared" si="197"/>
        <v>0</v>
      </c>
      <c r="W531" s="24"/>
      <c r="X531" s="24"/>
      <c r="Y531" s="24"/>
      <c r="Z531" s="24"/>
      <c r="AA531" s="24"/>
      <c r="AB531" s="24"/>
      <c r="AC531" s="24">
        <f t="shared" si="200"/>
        <v>0</v>
      </c>
      <c r="AD531" s="24">
        <f t="shared" si="201"/>
        <v>0</v>
      </c>
      <c r="AG531" s="24"/>
      <c r="AH531" s="24"/>
      <c r="AI531" s="24"/>
      <c r="AJ531" s="24"/>
      <c r="AK531" s="24"/>
      <c r="AL531" s="24"/>
      <c r="AM531" s="24">
        <f t="shared" si="202"/>
        <v>0</v>
      </c>
      <c r="AN531" s="24">
        <f t="shared" si="195"/>
        <v>0</v>
      </c>
      <c r="AQ531" s="24"/>
      <c r="AR531" s="24"/>
      <c r="AS531" s="24"/>
      <c r="AT531" s="24"/>
      <c r="AU531" s="24"/>
      <c r="AV531" s="24"/>
      <c r="AW531" s="24">
        <f t="shared" si="203"/>
        <v>0</v>
      </c>
      <c r="AX531" s="24">
        <f t="shared" si="204"/>
        <v>0</v>
      </c>
      <c r="BA531" s="24"/>
      <c r="BB531" s="24"/>
      <c r="BC531" s="24"/>
      <c r="BD531" s="24"/>
      <c r="BE531" s="24"/>
      <c r="BF531" s="24"/>
      <c r="BG531" s="24">
        <f t="shared" si="205"/>
        <v>0</v>
      </c>
      <c r="BH531" s="24">
        <f t="shared" si="206"/>
        <v>0</v>
      </c>
      <c r="BK531" s="24"/>
      <c r="BL531" s="24"/>
      <c r="BM531" s="24"/>
      <c r="BN531" s="24"/>
      <c r="BO531" s="24"/>
      <c r="BP531" s="24"/>
      <c r="BQ531" s="24">
        <f t="shared" si="207"/>
        <v>0</v>
      </c>
      <c r="BR531" s="24">
        <f t="shared" si="208"/>
        <v>0</v>
      </c>
      <c r="BU531" s="24"/>
      <c r="BV531" s="24"/>
      <c r="BW531" s="24"/>
      <c r="BX531" s="24"/>
      <c r="BY531" s="24"/>
      <c r="BZ531" s="24"/>
      <c r="CA531" s="24">
        <f t="shared" si="209"/>
        <v>0</v>
      </c>
      <c r="CB531" s="24">
        <f t="shared" si="210"/>
        <v>0</v>
      </c>
      <c r="CC531" s="24"/>
      <c r="CE531" s="24">
        <f t="shared" si="211"/>
        <v>0</v>
      </c>
      <c r="CG531" s="24">
        <f t="shared" si="212"/>
        <v>0</v>
      </c>
      <c r="CI531" s="24">
        <f t="shared" si="213"/>
        <v>0</v>
      </c>
      <c r="CK531" s="24">
        <f t="shared" si="214"/>
        <v>0</v>
      </c>
      <c r="CM531" s="24">
        <f t="shared" si="215"/>
        <v>0</v>
      </c>
      <c r="CO531" s="24">
        <f t="shared" si="216"/>
        <v>0</v>
      </c>
      <c r="CQ531" s="24">
        <f t="shared" si="217"/>
        <v>0</v>
      </c>
      <c r="CS531" s="24">
        <f t="shared" si="218"/>
        <v>0</v>
      </c>
    </row>
    <row r="532" spans="9:97">
      <c r="I532" s="24">
        <f t="shared" si="198"/>
        <v>0</v>
      </c>
      <c r="J532" s="24">
        <f t="shared" si="196"/>
        <v>0</v>
      </c>
      <c r="M532" s="24"/>
      <c r="N532" s="24"/>
      <c r="O532" s="24"/>
      <c r="P532" s="24"/>
      <c r="Q532" s="24"/>
      <c r="R532" s="24"/>
      <c r="S532" s="24">
        <f t="shared" si="199"/>
        <v>0</v>
      </c>
      <c r="T532" s="24">
        <f t="shared" si="197"/>
        <v>0</v>
      </c>
      <c r="W532" s="24"/>
      <c r="X532" s="24"/>
      <c r="Y532" s="24"/>
      <c r="Z532" s="24"/>
      <c r="AA532" s="24"/>
      <c r="AB532" s="24"/>
      <c r="AC532" s="24">
        <f t="shared" si="200"/>
        <v>0</v>
      </c>
      <c r="AD532" s="24">
        <f t="shared" si="201"/>
        <v>0</v>
      </c>
      <c r="AG532" s="24"/>
      <c r="AH532" s="24"/>
      <c r="AI532" s="24"/>
      <c r="AJ532" s="24"/>
      <c r="AK532" s="24"/>
      <c r="AL532" s="24"/>
      <c r="AM532" s="24">
        <f t="shared" si="202"/>
        <v>0</v>
      </c>
      <c r="AN532" s="24">
        <f t="shared" si="195"/>
        <v>0</v>
      </c>
      <c r="AQ532" s="24"/>
      <c r="AR532" s="24"/>
      <c r="AS532" s="24"/>
      <c r="AT532" s="24"/>
      <c r="AU532" s="24"/>
      <c r="AV532" s="24"/>
      <c r="AW532" s="24">
        <f t="shared" si="203"/>
        <v>0</v>
      </c>
      <c r="AX532" s="24">
        <f t="shared" si="204"/>
        <v>0</v>
      </c>
      <c r="BA532" s="24"/>
      <c r="BB532" s="24"/>
      <c r="BC532" s="24"/>
      <c r="BD532" s="24"/>
      <c r="BE532" s="24"/>
      <c r="BF532" s="24"/>
      <c r="BG532" s="24">
        <f t="shared" si="205"/>
        <v>0</v>
      </c>
      <c r="BH532" s="24">
        <f t="shared" si="206"/>
        <v>0</v>
      </c>
      <c r="BK532" s="24"/>
      <c r="BL532" s="24"/>
      <c r="BM532" s="24"/>
      <c r="BN532" s="24"/>
      <c r="BO532" s="24"/>
      <c r="BP532" s="24"/>
      <c r="BQ532" s="24">
        <f t="shared" si="207"/>
        <v>0</v>
      </c>
      <c r="BR532" s="24">
        <f t="shared" si="208"/>
        <v>0</v>
      </c>
      <c r="BU532" s="24"/>
      <c r="BV532" s="24"/>
      <c r="BW532" s="24"/>
      <c r="BX532" s="24"/>
      <c r="BY532" s="24"/>
      <c r="BZ532" s="24"/>
      <c r="CA532" s="24">
        <f t="shared" si="209"/>
        <v>0</v>
      </c>
      <c r="CB532" s="24">
        <f t="shared" si="210"/>
        <v>0</v>
      </c>
      <c r="CC532" s="24"/>
      <c r="CE532" s="24">
        <f t="shared" si="211"/>
        <v>0</v>
      </c>
      <c r="CG532" s="24">
        <f t="shared" si="212"/>
        <v>0</v>
      </c>
      <c r="CI532" s="24">
        <f t="shared" si="213"/>
        <v>0</v>
      </c>
      <c r="CK532" s="24">
        <f t="shared" si="214"/>
        <v>0</v>
      </c>
      <c r="CM532" s="24">
        <f t="shared" si="215"/>
        <v>0</v>
      </c>
      <c r="CO532" s="24">
        <f t="shared" si="216"/>
        <v>0</v>
      </c>
      <c r="CQ532" s="24">
        <f t="shared" si="217"/>
        <v>0</v>
      </c>
      <c r="CS532" s="24">
        <f t="shared" si="218"/>
        <v>0</v>
      </c>
    </row>
    <row r="533" spans="9:97">
      <c r="I533" s="24">
        <f t="shared" si="198"/>
        <v>0</v>
      </c>
      <c r="J533" s="24">
        <f t="shared" si="196"/>
        <v>0</v>
      </c>
      <c r="M533" s="24"/>
      <c r="N533" s="24"/>
      <c r="O533" s="24"/>
      <c r="P533" s="24"/>
      <c r="Q533" s="24"/>
      <c r="R533" s="24"/>
      <c r="S533" s="24">
        <f t="shared" si="199"/>
        <v>0</v>
      </c>
      <c r="T533" s="24">
        <f t="shared" si="197"/>
        <v>0</v>
      </c>
      <c r="W533" s="24"/>
      <c r="X533" s="24"/>
      <c r="Y533" s="24"/>
      <c r="Z533" s="24"/>
      <c r="AA533" s="24"/>
      <c r="AB533" s="24"/>
      <c r="AC533" s="24">
        <f t="shared" si="200"/>
        <v>0</v>
      </c>
      <c r="AD533" s="24">
        <f t="shared" si="201"/>
        <v>0</v>
      </c>
      <c r="AG533" s="24"/>
      <c r="AH533" s="24"/>
      <c r="AI533" s="24"/>
      <c r="AJ533" s="24"/>
      <c r="AK533" s="24"/>
      <c r="AL533" s="24"/>
      <c r="AM533" s="24">
        <f t="shared" si="202"/>
        <v>0</v>
      </c>
      <c r="AN533" s="24">
        <f t="shared" si="195"/>
        <v>0</v>
      </c>
      <c r="AQ533" s="24"/>
      <c r="AR533" s="24"/>
      <c r="AS533" s="24"/>
      <c r="AT533" s="24"/>
      <c r="AU533" s="24"/>
      <c r="AV533" s="24"/>
      <c r="AW533" s="24">
        <f t="shared" si="203"/>
        <v>0</v>
      </c>
      <c r="AX533" s="24">
        <f t="shared" si="204"/>
        <v>0</v>
      </c>
      <c r="BA533" s="24"/>
      <c r="BB533" s="24"/>
      <c r="BC533" s="24"/>
      <c r="BD533" s="24"/>
      <c r="BE533" s="24"/>
      <c r="BF533" s="24"/>
      <c r="BG533" s="24">
        <f t="shared" si="205"/>
        <v>0</v>
      </c>
      <c r="BH533" s="24">
        <f t="shared" si="206"/>
        <v>0</v>
      </c>
      <c r="BK533" s="24"/>
      <c r="BL533" s="24"/>
      <c r="BM533" s="24"/>
      <c r="BN533" s="24"/>
      <c r="BO533" s="24"/>
      <c r="BP533" s="24"/>
      <c r="BQ533" s="24">
        <f t="shared" si="207"/>
        <v>0</v>
      </c>
      <c r="BR533" s="24">
        <f t="shared" si="208"/>
        <v>0</v>
      </c>
      <c r="BU533" s="24"/>
      <c r="BV533" s="24"/>
      <c r="BW533" s="24"/>
      <c r="BX533" s="24"/>
      <c r="BY533" s="24"/>
      <c r="BZ533" s="24"/>
      <c r="CA533" s="24">
        <f t="shared" si="209"/>
        <v>0</v>
      </c>
      <c r="CB533" s="24">
        <f t="shared" si="210"/>
        <v>0</v>
      </c>
      <c r="CC533" s="24"/>
      <c r="CE533" s="24">
        <f t="shared" si="211"/>
        <v>0</v>
      </c>
      <c r="CG533" s="24">
        <f t="shared" si="212"/>
        <v>0</v>
      </c>
      <c r="CI533" s="24">
        <f t="shared" si="213"/>
        <v>0</v>
      </c>
      <c r="CK533" s="24">
        <f t="shared" si="214"/>
        <v>0</v>
      </c>
      <c r="CM533" s="24">
        <f t="shared" si="215"/>
        <v>0</v>
      </c>
      <c r="CO533" s="24">
        <f t="shared" si="216"/>
        <v>0</v>
      </c>
      <c r="CQ533" s="24">
        <f t="shared" si="217"/>
        <v>0</v>
      </c>
      <c r="CS533" s="24">
        <f t="shared" si="218"/>
        <v>0</v>
      </c>
    </row>
    <row r="534" spans="9:97">
      <c r="I534" s="24">
        <f t="shared" si="198"/>
        <v>0</v>
      </c>
      <c r="J534" s="24">
        <f t="shared" si="196"/>
        <v>0</v>
      </c>
      <c r="M534" s="24"/>
      <c r="N534" s="24"/>
      <c r="O534" s="24"/>
      <c r="P534" s="24"/>
      <c r="Q534" s="24"/>
      <c r="R534" s="24"/>
      <c r="S534" s="24">
        <f t="shared" si="199"/>
        <v>0</v>
      </c>
      <c r="T534" s="24">
        <f t="shared" si="197"/>
        <v>0</v>
      </c>
      <c r="W534" s="24"/>
      <c r="X534" s="24"/>
      <c r="Y534" s="24"/>
      <c r="Z534" s="24"/>
      <c r="AA534" s="24"/>
      <c r="AB534" s="24"/>
      <c r="AC534" s="24">
        <f t="shared" si="200"/>
        <v>0</v>
      </c>
      <c r="AD534" s="24">
        <f t="shared" si="201"/>
        <v>0</v>
      </c>
      <c r="AG534" s="24"/>
      <c r="AH534" s="24"/>
      <c r="AI534" s="24"/>
      <c r="AJ534" s="24"/>
      <c r="AK534" s="24"/>
      <c r="AL534" s="24"/>
      <c r="AM534" s="24">
        <f t="shared" si="202"/>
        <v>0</v>
      </c>
      <c r="AN534" s="24">
        <f t="shared" si="195"/>
        <v>0</v>
      </c>
      <c r="AQ534" s="24"/>
      <c r="AR534" s="24"/>
      <c r="AS534" s="24"/>
      <c r="AT534" s="24"/>
      <c r="AU534" s="24"/>
      <c r="AV534" s="24"/>
      <c r="AW534" s="24">
        <f t="shared" si="203"/>
        <v>0</v>
      </c>
      <c r="AX534" s="24">
        <f t="shared" si="204"/>
        <v>0</v>
      </c>
      <c r="BA534" s="24"/>
      <c r="BB534" s="24"/>
      <c r="BC534" s="24"/>
      <c r="BD534" s="24"/>
      <c r="BE534" s="24"/>
      <c r="BF534" s="24"/>
      <c r="BG534" s="24">
        <f t="shared" si="205"/>
        <v>0</v>
      </c>
      <c r="BH534" s="24">
        <f t="shared" si="206"/>
        <v>0</v>
      </c>
      <c r="BK534" s="24"/>
      <c r="BL534" s="24"/>
      <c r="BM534" s="24"/>
      <c r="BN534" s="24"/>
      <c r="BO534" s="24"/>
      <c r="BP534" s="24"/>
      <c r="BQ534" s="24">
        <f t="shared" si="207"/>
        <v>0</v>
      </c>
      <c r="BR534" s="24">
        <f t="shared" si="208"/>
        <v>0</v>
      </c>
      <c r="BU534" s="24"/>
      <c r="BV534" s="24"/>
      <c r="BW534" s="24"/>
      <c r="BX534" s="24"/>
      <c r="BY534" s="24"/>
      <c r="BZ534" s="24"/>
      <c r="CA534" s="24">
        <f t="shared" si="209"/>
        <v>0</v>
      </c>
      <c r="CB534" s="24">
        <f t="shared" si="210"/>
        <v>0</v>
      </c>
      <c r="CC534" s="24"/>
      <c r="CE534" s="24">
        <f t="shared" si="211"/>
        <v>0</v>
      </c>
      <c r="CG534" s="24">
        <f t="shared" si="212"/>
        <v>0</v>
      </c>
      <c r="CI534" s="24">
        <f t="shared" si="213"/>
        <v>0</v>
      </c>
      <c r="CK534" s="24">
        <f t="shared" si="214"/>
        <v>0</v>
      </c>
      <c r="CM534" s="24">
        <f t="shared" si="215"/>
        <v>0</v>
      </c>
      <c r="CO534" s="24">
        <f t="shared" si="216"/>
        <v>0</v>
      </c>
      <c r="CQ534" s="24">
        <f t="shared" si="217"/>
        <v>0</v>
      </c>
      <c r="CS534" s="24">
        <f t="shared" si="218"/>
        <v>0</v>
      </c>
    </row>
    <row r="535" spans="9:97">
      <c r="I535" s="24">
        <f t="shared" si="198"/>
        <v>0</v>
      </c>
      <c r="J535" s="24">
        <f t="shared" si="196"/>
        <v>0</v>
      </c>
      <c r="M535" s="24"/>
      <c r="N535" s="24"/>
      <c r="O535" s="24"/>
      <c r="P535" s="24"/>
      <c r="Q535" s="24"/>
      <c r="R535" s="24"/>
      <c r="S535" s="24">
        <f t="shared" si="199"/>
        <v>0</v>
      </c>
      <c r="T535" s="24">
        <f t="shared" si="197"/>
        <v>0</v>
      </c>
      <c r="W535" s="24"/>
      <c r="X535" s="24"/>
      <c r="Y535" s="24"/>
      <c r="Z535" s="24"/>
      <c r="AA535" s="24"/>
      <c r="AB535" s="24"/>
      <c r="AC535" s="24">
        <f t="shared" si="200"/>
        <v>0</v>
      </c>
      <c r="AD535" s="24">
        <f t="shared" si="201"/>
        <v>0</v>
      </c>
      <c r="AG535" s="24"/>
      <c r="AH535" s="24"/>
      <c r="AI535" s="24"/>
      <c r="AJ535" s="24"/>
      <c r="AK535" s="24"/>
      <c r="AL535" s="24"/>
      <c r="AM535" s="24">
        <f t="shared" si="202"/>
        <v>0</v>
      </c>
      <c r="AN535" s="24">
        <f t="shared" si="195"/>
        <v>0</v>
      </c>
      <c r="AQ535" s="24"/>
      <c r="AR535" s="24"/>
      <c r="AS535" s="24"/>
      <c r="AT535" s="24"/>
      <c r="AU535" s="24"/>
      <c r="AV535" s="24"/>
      <c r="AW535" s="24">
        <f t="shared" si="203"/>
        <v>0</v>
      </c>
      <c r="AX535" s="24">
        <f t="shared" si="204"/>
        <v>0</v>
      </c>
      <c r="BA535" s="24"/>
      <c r="BB535" s="24"/>
      <c r="BC535" s="24"/>
      <c r="BD535" s="24"/>
      <c r="BE535" s="24"/>
      <c r="BF535" s="24"/>
      <c r="BG535" s="24">
        <f t="shared" si="205"/>
        <v>0</v>
      </c>
      <c r="BH535" s="24">
        <f t="shared" si="206"/>
        <v>0</v>
      </c>
      <c r="BK535" s="24"/>
      <c r="BL535" s="24"/>
      <c r="BM535" s="24"/>
      <c r="BN535" s="24"/>
      <c r="BO535" s="24"/>
      <c r="BP535" s="24"/>
      <c r="BQ535" s="24">
        <f t="shared" si="207"/>
        <v>0</v>
      </c>
      <c r="BR535" s="24">
        <f t="shared" si="208"/>
        <v>0</v>
      </c>
      <c r="BU535" s="24"/>
      <c r="BV535" s="24"/>
      <c r="BW535" s="24"/>
      <c r="BX535" s="24"/>
      <c r="BY535" s="24"/>
      <c r="BZ535" s="24"/>
      <c r="CA535" s="24">
        <f t="shared" si="209"/>
        <v>0</v>
      </c>
      <c r="CB535" s="24">
        <f t="shared" si="210"/>
        <v>0</v>
      </c>
      <c r="CC535" s="24"/>
      <c r="CE535" s="24">
        <f t="shared" si="211"/>
        <v>0</v>
      </c>
      <c r="CG535" s="24">
        <f t="shared" si="212"/>
        <v>0</v>
      </c>
      <c r="CI535" s="24">
        <f t="shared" si="213"/>
        <v>0</v>
      </c>
      <c r="CK535" s="24">
        <f t="shared" si="214"/>
        <v>0</v>
      </c>
      <c r="CM535" s="24">
        <f t="shared" si="215"/>
        <v>0</v>
      </c>
      <c r="CO535" s="24">
        <f t="shared" si="216"/>
        <v>0</v>
      </c>
      <c r="CQ535" s="24">
        <f t="shared" si="217"/>
        <v>0</v>
      </c>
      <c r="CS535" s="24">
        <f t="shared" si="218"/>
        <v>0</v>
      </c>
    </row>
    <row r="536" spans="9:97">
      <c r="I536" s="24">
        <f t="shared" si="198"/>
        <v>0</v>
      </c>
      <c r="J536" s="24">
        <f t="shared" si="196"/>
        <v>0</v>
      </c>
      <c r="M536" s="24"/>
      <c r="N536" s="24"/>
      <c r="O536" s="24"/>
      <c r="P536" s="24"/>
      <c r="Q536" s="24"/>
      <c r="R536" s="24"/>
      <c r="S536" s="24">
        <f t="shared" si="199"/>
        <v>0</v>
      </c>
      <c r="T536" s="24">
        <f t="shared" si="197"/>
        <v>0</v>
      </c>
      <c r="W536" s="24"/>
      <c r="X536" s="24"/>
      <c r="Y536" s="24"/>
      <c r="Z536" s="24"/>
      <c r="AA536" s="24"/>
      <c r="AB536" s="24"/>
      <c r="AC536" s="24">
        <f t="shared" si="200"/>
        <v>0</v>
      </c>
      <c r="AD536" s="24">
        <f t="shared" si="201"/>
        <v>0</v>
      </c>
      <c r="AG536" s="24"/>
      <c r="AH536" s="24"/>
      <c r="AI536" s="24"/>
      <c r="AJ536" s="24"/>
      <c r="AK536" s="24"/>
      <c r="AL536" s="24"/>
      <c r="AM536" s="24">
        <f t="shared" si="202"/>
        <v>0</v>
      </c>
      <c r="AN536" s="24">
        <f t="shared" si="195"/>
        <v>0</v>
      </c>
      <c r="AQ536" s="24"/>
      <c r="AR536" s="24"/>
      <c r="AS536" s="24"/>
      <c r="AT536" s="24"/>
      <c r="AU536" s="24"/>
      <c r="AV536" s="24"/>
      <c r="AW536" s="24">
        <f t="shared" si="203"/>
        <v>0</v>
      </c>
      <c r="AX536" s="24">
        <f t="shared" si="204"/>
        <v>0</v>
      </c>
      <c r="BA536" s="24"/>
      <c r="BB536" s="24"/>
      <c r="BC536" s="24"/>
      <c r="BD536" s="24"/>
      <c r="BE536" s="24"/>
      <c r="BF536" s="24"/>
      <c r="BG536" s="24">
        <f t="shared" si="205"/>
        <v>0</v>
      </c>
      <c r="BH536" s="24">
        <f t="shared" si="206"/>
        <v>0</v>
      </c>
      <c r="BK536" s="24"/>
      <c r="BL536" s="24"/>
      <c r="BM536" s="24"/>
      <c r="BN536" s="24"/>
      <c r="BO536" s="24"/>
      <c r="BP536" s="24"/>
      <c r="BQ536" s="24">
        <f t="shared" si="207"/>
        <v>0</v>
      </c>
      <c r="BR536" s="24">
        <f t="shared" si="208"/>
        <v>0</v>
      </c>
      <c r="BU536" s="24"/>
      <c r="BV536" s="24"/>
      <c r="BW536" s="24"/>
      <c r="BX536" s="24"/>
      <c r="BY536" s="24"/>
      <c r="BZ536" s="24"/>
      <c r="CA536" s="24">
        <f t="shared" si="209"/>
        <v>0</v>
      </c>
      <c r="CB536" s="24">
        <f t="shared" si="210"/>
        <v>0</v>
      </c>
      <c r="CC536" s="24"/>
      <c r="CE536" s="24">
        <f t="shared" si="211"/>
        <v>0</v>
      </c>
      <c r="CG536" s="24">
        <f t="shared" si="212"/>
        <v>0</v>
      </c>
      <c r="CI536" s="24">
        <f t="shared" si="213"/>
        <v>0</v>
      </c>
      <c r="CK536" s="24">
        <f t="shared" si="214"/>
        <v>0</v>
      </c>
      <c r="CM536" s="24">
        <f t="shared" si="215"/>
        <v>0</v>
      </c>
      <c r="CO536" s="24">
        <f t="shared" si="216"/>
        <v>0</v>
      </c>
      <c r="CQ536" s="24">
        <f t="shared" si="217"/>
        <v>0</v>
      </c>
      <c r="CS536" s="24">
        <f t="shared" si="218"/>
        <v>0</v>
      </c>
    </row>
    <row r="537" spans="9:97">
      <c r="I537" s="24">
        <f t="shared" si="198"/>
        <v>0</v>
      </c>
      <c r="J537" s="24">
        <f t="shared" si="196"/>
        <v>0</v>
      </c>
      <c r="M537" s="24"/>
      <c r="N537" s="24"/>
      <c r="O537" s="24"/>
      <c r="P537" s="24"/>
      <c r="Q537" s="24"/>
      <c r="R537" s="24"/>
      <c r="S537" s="24">
        <f t="shared" si="199"/>
        <v>0</v>
      </c>
      <c r="T537" s="24">
        <f t="shared" si="197"/>
        <v>0</v>
      </c>
      <c r="W537" s="24"/>
      <c r="X537" s="24"/>
      <c r="Y537" s="24"/>
      <c r="Z537" s="24"/>
      <c r="AA537" s="24"/>
      <c r="AB537" s="24"/>
      <c r="AC537" s="24">
        <f t="shared" si="200"/>
        <v>0</v>
      </c>
      <c r="AD537" s="24">
        <f t="shared" si="201"/>
        <v>0</v>
      </c>
      <c r="AG537" s="24"/>
      <c r="AH537" s="24"/>
      <c r="AI537" s="24"/>
      <c r="AJ537" s="24"/>
      <c r="AK537" s="24"/>
      <c r="AL537" s="24"/>
      <c r="AM537" s="24">
        <f t="shared" si="202"/>
        <v>0</v>
      </c>
      <c r="AN537" s="24">
        <f t="shared" si="195"/>
        <v>0</v>
      </c>
      <c r="AQ537" s="24"/>
      <c r="AR537" s="24"/>
      <c r="AS537" s="24"/>
      <c r="AT537" s="24"/>
      <c r="AU537" s="24"/>
      <c r="AV537" s="24"/>
      <c r="AW537" s="24">
        <f t="shared" si="203"/>
        <v>0</v>
      </c>
      <c r="AX537" s="24">
        <f t="shared" si="204"/>
        <v>0</v>
      </c>
      <c r="BA537" s="24"/>
      <c r="BB537" s="24"/>
      <c r="BC537" s="24"/>
      <c r="BD537" s="24"/>
      <c r="BE537" s="24"/>
      <c r="BF537" s="24"/>
      <c r="BG537" s="24">
        <f t="shared" si="205"/>
        <v>0</v>
      </c>
      <c r="BH537" s="24">
        <f t="shared" si="206"/>
        <v>0</v>
      </c>
      <c r="BK537" s="24"/>
      <c r="BL537" s="24"/>
      <c r="BM537" s="24"/>
      <c r="BN537" s="24"/>
      <c r="BO537" s="24"/>
      <c r="BP537" s="24"/>
      <c r="BQ537" s="24">
        <f t="shared" si="207"/>
        <v>0</v>
      </c>
      <c r="BR537" s="24">
        <f t="shared" si="208"/>
        <v>0</v>
      </c>
      <c r="BU537" s="24"/>
      <c r="BV537" s="24"/>
      <c r="BW537" s="24"/>
      <c r="BX537" s="24"/>
      <c r="BY537" s="24"/>
      <c r="BZ537" s="24"/>
      <c r="CA537" s="24">
        <f t="shared" si="209"/>
        <v>0</v>
      </c>
      <c r="CB537" s="24">
        <f t="shared" si="210"/>
        <v>0</v>
      </c>
      <c r="CC537" s="24"/>
      <c r="CE537" s="24">
        <f t="shared" si="211"/>
        <v>0</v>
      </c>
      <c r="CG537" s="24">
        <f t="shared" si="212"/>
        <v>0</v>
      </c>
      <c r="CI537" s="24">
        <f t="shared" si="213"/>
        <v>0</v>
      </c>
      <c r="CK537" s="24">
        <f t="shared" si="214"/>
        <v>0</v>
      </c>
      <c r="CM537" s="24">
        <f t="shared" si="215"/>
        <v>0</v>
      </c>
      <c r="CO537" s="24">
        <f t="shared" si="216"/>
        <v>0</v>
      </c>
      <c r="CQ537" s="24">
        <f t="shared" si="217"/>
        <v>0</v>
      </c>
      <c r="CS537" s="24">
        <f t="shared" si="218"/>
        <v>0</v>
      </c>
    </row>
    <row r="538" spans="9:97">
      <c r="I538" s="24">
        <f t="shared" si="198"/>
        <v>0</v>
      </c>
      <c r="J538" s="24">
        <f t="shared" si="196"/>
        <v>0</v>
      </c>
      <c r="M538" s="24"/>
      <c r="N538" s="24"/>
      <c r="O538" s="24"/>
      <c r="P538" s="24"/>
      <c r="Q538" s="24"/>
      <c r="R538" s="24"/>
      <c r="S538" s="24">
        <f t="shared" si="199"/>
        <v>0</v>
      </c>
      <c r="T538" s="24">
        <f t="shared" si="197"/>
        <v>0</v>
      </c>
      <c r="W538" s="24"/>
      <c r="X538" s="24"/>
      <c r="Y538" s="24"/>
      <c r="Z538" s="24"/>
      <c r="AA538" s="24"/>
      <c r="AB538" s="24"/>
      <c r="AC538" s="24">
        <f t="shared" si="200"/>
        <v>0</v>
      </c>
      <c r="AD538" s="24">
        <f t="shared" si="201"/>
        <v>0</v>
      </c>
      <c r="AG538" s="24"/>
      <c r="AH538" s="24"/>
      <c r="AI538" s="24"/>
      <c r="AJ538" s="24"/>
      <c r="AK538" s="24"/>
      <c r="AL538" s="24"/>
      <c r="AM538" s="24">
        <f t="shared" si="202"/>
        <v>0</v>
      </c>
      <c r="AN538" s="24">
        <f t="shared" ref="AN538:AN601" si="219">IF(AJ538&lt;AG538-AH538,AG538-AH538-AJ538,0)</f>
        <v>0</v>
      </c>
      <c r="AQ538" s="24"/>
      <c r="AR538" s="24"/>
      <c r="AS538" s="24"/>
      <c r="AT538" s="24"/>
      <c r="AU538" s="24"/>
      <c r="AV538" s="24"/>
      <c r="AW538" s="24">
        <f t="shared" si="203"/>
        <v>0</v>
      </c>
      <c r="AX538" s="24">
        <f t="shared" si="204"/>
        <v>0</v>
      </c>
      <c r="BA538" s="24"/>
      <c r="BB538" s="24"/>
      <c r="BC538" s="24"/>
      <c r="BD538" s="24"/>
      <c r="BE538" s="24"/>
      <c r="BF538" s="24"/>
      <c r="BG538" s="24">
        <f t="shared" si="205"/>
        <v>0</v>
      </c>
      <c r="BH538" s="24">
        <f t="shared" si="206"/>
        <v>0</v>
      </c>
      <c r="BK538" s="24"/>
      <c r="BL538" s="24"/>
      <c r="BM538" s="24"/>
      <c r="BN538" s="24"/>
      <c r="BO538" s="24"/>
      <c r="BP538" s="24"/>
      <c r="BQ538" s="24">
        <f t="shared" si="207"/>
        <v>0</v>
      </c>
      <c r="BR538" s="24">
        <f t="shared" si="208"/>
        <v>0</v>
      </c>
      <c r="BU538" s="24"/>
      <c r="BV538" s="24"/>
      <c r="BW538" s="24"/>
      <c r="BX538" s="24"/>
      <c r="BY538" s="24"/>
      <c r="BZ538" s="24"/>
      <c r="CA538" s="24">
        <f t="shared" si="209"/>
        <v>0</v>
      </c>
      <c r="CB538" s="24">
        <f t="shared" si="210"/>
        <v>0</v>
      </c>
      <c r="CC538" s="24"/>
      <c r="CE538" s="24">
        <f t="shared" si="211"/>
        <v>0</v>
      </c>
      <c r="CG538" s="24">
        <f t="shared" si="212"/>
        <v>0</v>
      </c>
      <c r="CI538" s="24">
        <f t="shared" si="213"/>
        <v>0</v>
      </c>
      <c r="CK538" s="24">
        <f t="shared" si="214"/>
        <v>0</v>
      </c>
      <c r="CM538" s="24">
        <f t="shared" si="215"/>
        <v>0</v>
      </c>
      <c r="CO538" s="24">
        <f t="shared" si="216"/>
        <v>0</v>
      </c>
      <c r="CQ538" s="24">
        <f t="shared" si="217"/>
        <v>0</v>
      </c>
      <c r="CS538" s="24">
        <f t="shared" si="218"/>
        <v>0</v>
      </c>
    </row>
    <row r="539" spans="9:97">
      <c r="I539" s="24">
        <f t="shared" si="198"/>
        <v>0</v>
      </c>
      <c r="J539" s="24">
        <f t="shared" si="196"/>
        <v>0</v>
      </c>
      <c r="M539" s="24"/>
      <c r="N539" s="24"/>
      <c r="O539" s="24"/>
      <c r="P539" s="24"/>
      <c r="Q539" s="24"/>
      <c r="R539" s="24"/>
      <c r="S539" s="24">
        <f t="shared" si="199"/>
        <v>0</v>
      </c>
      <c r="T539" s="24">
        <f t="shared" si="197"/>
        <v>0</v>
      </c>
      <c r="W539" s="24"/>
      <c r="X539" s="24"/>
      <c r="Y539" s="24"/>
      <c r="Z539" s="24"/>
      <c r="AA539" s="24"/>
      <c r="AB539" s="24"/>
      <c r="AC539" s="24">
        <f t="shared" si="200"/>
        <v>0</v>
      </c>
      <c r="AD539" s="24">
        <f t="shared" si="201"/>
        <v>0</v>
      </c>
      <c r="AG539" s="24"/>
      <c r="AH539" s="24"/>
      <c r="AI539" s="24"/>
      <c r="AJ539" s="24"/>
      <c r="AK539" s="24"/>
      <c r="AL539" s="24"/>
      <c r="AM539" s="24">
        <f t="shared" si="202"/>
        <v>0</v>
      </c>
      <c r="AN539" s="24">
        <f t="shared" si="219"/>
        <v>0</v>
      </c>
      <c r="AQ539" s="24"/>
      <c r="AR539" s="24"/>
      <c r="AS539" s="24"/>
      <c r="AT539" s="24"/>
      <c r="AU539" s="24"/>
      <c r="AV539" s="24"/>
      <c r="AW539" s="24">
        <f t="shared" si="203"/>
        <v>0</v>
      </c>
      <c r="AX539" s="24">
        <f t="shared" si="204"/>
        <v>0</v>
      </c>
      <c r="BA539" s="24"/>
      <c r="BB539" s="24"/>
      <c r="BC539" s="24"/>
      <c r="BD539" s="24"/>
      <c r="BE539" s="24"/>
      <c r="BF539" s="24"/>
      <c r="BG539" s="24">
        <f t="shared" si="205"/>
        <v>0</v>
      </c>
      <c r="BH539" s="24">
        <f t="shared" si="206"/>
        <v>0</v>
      </c>
      <c r="BK539" s="24"/>
      <c r="BL539" s="24"/>
      <c r="BM539" s="24"/>
      <c r="BN539" s="24"/>
      <c r="BO539" s="24"/>
      <c r="BP539" s="24"/>
      <c r="BQ539" s="24">
        <f t="shared" si="207"/>
        <v>0</v>
      </c>
      <c r="BR539" s="24">
        <f t="shared" si="208"/>
        <v>0</v>
      </c>
      <c r="BU539" s="24"/>
      <c r="BV539" s="24"/>
      <c r="BW539" s="24"/>
      <c r="BX539" s="24"/>
      <c r="BY539" s="24"/>
      <c r="BZ539" s="24"/>
      <c r="CA539" s="24">
        <f t="shared" si="209"/>
        <v>0</v>
      </c>
      <c r="CB539" s="24">
        <f t="shared" si="210"/>
        <v>0</v>
      </c>
      <c r="CC539" s="24"/>
      <c r="CE539" s="24">
        <f t="shared" si="211"/>
        <v>0</v>
      </c>
      <c r="CG539" s="24">
        <f t="shared" si="212"/>
        <v>0</v>
      </c>
      <c r="CI539" s="24">
        <f t="shared" si="213"/>
        <v>0</v>
      </c>
      <c r="CK539" s="24">
        <f t="shared" si="214"/>
        <v>0</v>
      </c>
      <c r="CM539" s="24">
        <f t="shared" si="215"/>
        <v>0</v>
      </c>
      <c r="CO539" s="24">
        <f t="shared" si="216"/>
        <v>0</v>
      </c>
      <c r="CQ539" s="24">
        <f t="shared" si="217"/>
        <v>0</v>
      </c>
      <c r="CS539" s="24">
        <f t="shared" si="218"/>
        <v>0</v>
      </c>
    </row>
    <row r="540" spans="9:97">
      <c r="I540" s="24">
        <f t="shared" si="198"/>
        <v>0</v>
      </c>
      <c r="J540" s="24">
        <f t="shared" si="196"/>
        <v>0</v>
      </c>
      <c r="M540" s="24"/>
      <c r="N540" s="24"/>
      <c r="O540" s="24"/>
      <c r="P540" s="24"/>
      <c r="Q540" s="24"/>
      <c r="R540" s="24"/>
      <c r="S540" s="24">
        <f t="shared" si="199"/>
        <v>0</v>
      </c>
      <c r="T540" s="24">
        <f t="shared" si="197"/>
        <v>0</v>
      </c>
      <c r="W540" s="24"/>
      <c r="X540" s="24"/>
      <c r="Y540" s="24"/>
      <c r="Z540" s="24"/>
      <c r="AA540" s="24"/>
      <c r="AB540" s="24"/>
      <c r="AC540" s="24">
        <f t="shared" si="200"/>
        <v>0</v>
      </c>
      <c r="AD540" s="24">
        <f t="shared" si="201"/>
        <v>0</v>
      </c>
      <c r="AG540" s="24"/>
      <c r="AH540" s="24"/>
      <c r="AI540" s="24"/>
      <c r="AJ540" s="24"/>
      <c r="AK540" s="24"/>
      <c r="AL540" s="24"/>
      <c r="AM540" s="24">
        <f t="shared" si="202"/>
        <v>0</v>
      </c>
      <c r="AN540" s="24">
        <f t="shared" si="219"/>
        <v>0</v>
      </c>
      <c r="AQ540" s="24"/>
      <c r="AR540" s="24"/>
      <c r="AS540" s="24"/>
      <c r="AT540" s="24"/>
      <c r="AU540" s="24"/>
      <c r="AV540" s="24"/>
      <c r="AW540" s="24">
        <f t="shared" si="203"/>
        <v>0</v>
      </c>
      <c r="AX540" s="24">
        <f t="shared" si="204"/>
        <v>0</v>
      </c>
      <c r="BA540" s="24"/>
      <c r="BB540" s="24"/>
      <c r="BC540" s="24"/>
      <c r="BD540" s="24"/>
      <c r="BE540" s="24"/>
      <c r="BF540" s="24"/>
      <c r="BG540" s="24">
        <f t="shared" si="205"/>
        <v>0</v>
      </c>
      <c r="BH540" s="24">
        <f t="shared" si="206"/>
        <v>0</v>
      </c>
      <c r="BK540" s="24"/>
      <c r="BL540" s="24"/>
      <c r="BM540" s="24"/>
      <c r="BN540" s="24"/>
      <c r="BO540" s="24"/>
      <c r="BP540" s="24"/>
      <c r="BQ540" s="24">
        <f t="shared" si="207"/>
        <v>0</v>
      </c>
      <c r="BR540" s="24">
        <f t="shared" si="208"/>
        <v>0</v>
      </c>
      <c r="BU540" s="24"/>
      <c r="BV540" s="24"/>
      <c r="BW540" s="24"/>
      <c r="BX540" s="24"/>
      <c r="BY540" s="24"/>
      <c r="BZ540" s="24"/>
      <c r="CA540" s="24">
        <f t="shared" si="209"/>
        <v>0</v>
      </c>
      <c r="CB540" s="24">
        <f t="shared" si="210"/>
        <v>0</v>
      </c>
      <c r="CC540" s="24"/>
      <c r="CE540" s="24">
        <f t="shared" si="211"/>
        <v>0</v>
      </c>
      <c r="CG540" s="24">
        <f t="shared" si="212"/>
        <v>0</v>
      </c>
      <c r="CI540" s="24">
        <f t="shared" si="213"/>
        <v>0</v>
      </c>
      <c r="CK540" s="24">
        <f t="shared" si="214"/>
        <v>0</v>
      </c>
      <c r="CM540" s="24">
        <f t="shared" si="215"/>
        <v>0</v>
      </c>
      <c r="CO540" s="24">
        <f t="shared" si="216"/>
        <v>0</v>
      </c>
      <c r="CQ540" s="24">
        <f t="shared" si="217"/>
        <v>0</v>
      </c>
      <c r="CS540" s="24">
        <f t="shared" si="218"/>
        <v>0</v>
      </c>
    </row>
    <row r="541" spans="9:97">
      <c r="I541" s="24">
        <f t="shared" si="198"/>
        <v>0</v>
      </c>
      <c r="J541" s="24">
        <f t="shared" si="196"/>
        <v>0</v>
      </c>
      <c r="M541" s="24"/>
      <c r="N541" s="24"/>
      <c r="O541" s="24"/>
      <c r="P541" s="24"/>
      <c r="Q541" s="24"/>
      <c r="R541" s="24"/>
      <c r="S541" s="24">
        <f t="shared" si="199"/>
        <v>0</v>
      </c>
      <c r="T541" s="24">
        <f t="shared" si="197"/>
        <v>0</v>
      </c>
      <c r="W541" s="24"/>
      <c r="X541" s="24"/>
      <c r="Y541" s="24"/>
      <c r="Z541" s="24"/>
      <c r="AA541" s="24"/>
      <c r="AB541" s="24"/>
      <c r="AC541" s="24">
        <f t="shared" si="200"/>
        <v>0</v>
      </c>
      <c r="AD541" s="24">
        <f t="shared" si="201"/>
        <v>0</v>
      </c>
      <c r="AG541" s="24"/>
      <c r="AH541" s="24"/>
      <c r="AI541" s="24"/>
      <c r="AJ541" s="24"/>
      <c r="AK541" s="24"/>
      <c r="AL541" s="24"/>
      <c r="AM541" s="24">
        <f t="shared" si="202"/>
        <v>0</v>
      </c>
      <c r="AN541" s="24">
        <f t="shared" si="219"/>
        <v>0</v>
      </c>
      <c r="AQ541" s="24"/>
      <c r="AR541" s="24"/>
      <c r="AS541" s="24"/>
      <c r="AT541" s="24"/>
      <c r="AU541" s="24"/>
      <c r="AV541" s="24"/>
      <c r="AW541" s="24">
        <f t="shared" si="203"/>
        <v>0</v>
      </c>
      <c r="AX541" s="24">
        <f t="shared" si="204"/>
        <v>0</v>
      </c>
      <c r="BA541" s="24"/>
      <c r="BB541" s="24"/>
      <c r="BC541" s="24"/>
      <c r="BD541" s="24"/>
      <c r="BE541" s="24"/>
      <c r="BF541" s="24"/>
      <c r="BG541" s="24">
        <f t="shared" si="205"/>
        <v>0</v>
      </c>
      <c r="BH541" s="24">
        <f t="shared" si="206"/>
        <v>0</v>
      </c>
      <c r="BK541" s="24"/>
      <c r="BL541" s="24"/>
      <c r="BM541" s="24"/>
      <c r="BN541" s="24"/>
      <c r="BO541" s="24"/>
      <c r="BP541" s="24"/>
      <c r="BQ541" s="24">
        <f t="shared" si="207"/>
        <v>0</v>
      </c>
      <c r="BR541" s="24">
        <f t="shared" si="208"/>
        <v>0</v>
      </c>
      <c r="BU541" s="24"/>
      <c r="BV541" s="24"/>
      <c r="BW541" s="24"/>
      <c r="BX541" s="24"/>
      <c r="BY541" s="24"/>
      <c r="BZ541" s="24"/>
      <c r="CA541" s="24">
        <f t="shared" si="209"/>
        <v>0</v>
      </c>
      <c r="CB541" s="24">
        <f t="shared" si="210"/>
        <v>0</v>
      </c>
      <c r="CC541" s="24"/>
      <c r="CE541" s="24">
        <f t="shared" si="211"/>
        <v>0</v>
      </c>
      <c r="CG541" s="24">
        <f t="shared" si="212"/>
        <v>0</v>
      </c>
      <c r="CI541" s="24">
        <f t="shared" si="213"/>
        <v>0</v>
      </c>
      <c r="CK541" s="24">
        <f t="shared" si="214"/>
        <v>0</v>
      </c>
      <c r="CM541" s="24">
        <f t="shared" si="215"/>
        <v>0</v>
      </c>
      <c r="CO541" s="24">
        <f t="shared" si="216"/>
        <v>0</v>
      </c>
      <c r="CQ541" s="24">
        <f t="shared" si="217"/>
        <v>0</v>
      </c>
      <c r="CS541" s="24">
        <f t="shared" si="218"/>
        <v>0</v>
      </c>
    </row>
    <row r="542" spans="9:97">
      <c r="I542" s="24">
        <f t="shared" si="198"/>
        <v>0</v>
      </c>
      <c r="J542" s="24">
        <f t="shared" si="196"/>
        <v>0</v>
      </c>
      <c r="M542" s="24"/>
      <c r="N542" s="24"/>
      <c r="O542" s="24"/>
      <c r="P542" s="24"/>
      <c r="Q542" s="24"/>
      <c r="R542" s="24"/>
      <c r="S542" s="24">
        <f t="shared" si="199"/>
        <v>0</v>
      </c>
      <c r="T542" s="24">
        <f t="shared" si="197"/>
        <v>0</v>
      </c>
      <c r="W542" s="24"/>
      <c r="X542" s="24"/>
      <c r="Y542" s="24"/>
      <c r="Z542" s="24"/>
      <c r="AA542" s="24"/>
      <c r="AB542" s="24"/>
      <c r="AC542" s="24">
        <f t="shared" si="200"/>
        <v>0</v>
      </c>
      <c r="AD542" s="24">
        <f t="shared" si="201"/>
        <v>0</v>
      </c>
      <c r="AG542" s="24"/>
      <c r="AH542" s="24"/>
      <c r="AI542" s="24"/>
      <c r="AJ542" s="24"/>
      <c r="AK542" s="24"/>
      <c r="AL542" s="24"/>
      <c r="AM542" s="24">
        <f t="shared" si="202"/>
        <v>0</v>
      </c>
      <c r="AN542" s="24">
        <f t="shared" si="219"/>
        <v>0</v>
      </c>
      <c r="AQ542" s="24"/>
      <c r="AR542" s="24"/>
      <c r="AS542" s="24"/>
      <c r="AT542" s="24"/>
      <c r="AU542" s="24"/>
      <c r="AV542" s="24"/>
      <c r="AW542" s="24">
        <f t="shared" si="203"/>
        <v>0</v>
      </c>
      <c r="AX542" s="24">
        <f t="shared" si="204"/>
        <v>0</v>
      </c>
      <c r="BA542" s="24"/>
      <c r="BB542" s="24"/>
      <c r="BC542" s="24"/>
      <c r="BD542" s="24"/>
      <c r="BE542" s="24"/>
      <c r="BF542" s="24"/>
      <c r="BG542" s="24">
        <f t="shared" si="205"/>
        <v>0</v>
      </c>
      <c r="BH542" s="24">
        <f t="shared" si="206"/>
        <v>0</v>
      </c>
      <c r="BK542" s="24"/>
      <c r="BL542" s="24"/>
      <c r="BM542" s="24"/>
      <c r="BN542" s="24"/>
      <c r="BO542" s="24"/>
      <c r="BP542" s="24"/>
      <c r="BQ542" s="24">
        <f t="shared" si="207"/>
        <v>0</v>
      </c>
      <c r="BR542" s="24">
        <f t="shared" si="208"/>
        <v>0</v>
      </c>
      <c r="BU542" s="24"/>
      <c r="BV542" s="24"/>
      <c r="BW542" s="24"/>
      <c r="BX542" s="24"/>
      <c r="BY542" s="24"/>
      <c r="BZ542" s="24"/>
      <c r="CA542" s="24">
        <f t="shared" si="209"/>
        <v>0</v>
      </c>
      <c r="CB542" s="24">
        <f t="shared" si="210"/>
        <v>0</v>
      </c>
      <c r="CC542" s="24"/>
      <c r="CE542" s="24">
        <f t="shared" si="211"/>
        <v>0</v>
      </c>
      <c r="CG542" s="24">
        <f t="shared" si="212"/>
        <v>0</v>
      </c>
      <c r="CI542" s="24">
        <f t="shared" si="213"/>
        <v>0</v>
      </c>
      <c r="CK542" s="24">
        <f t="shared" si="214"/>
        <v>0</v>
      </c>
      <c r="CM542" s="24">
        <f t="shared" si="215"/>
        <v>0</v>
      </c>
      <c r="CO542" s="24">
        <f t="shared" si="216"/>
        <v>0</v>
      </c>
      <c r="CQ542" s="24">
        <f t="shared" si="217"/>
        <v>0</v>
      </c>
      <c r="CS542" s="24">
        <f t="shared" si="218"/>
        <v>0</v>
      </c>
    </row>
    <row r="543" spans="9:97">
      <c r="I543" s="24">
        <f t="shared" si="198"/>
        <v>0</v>
      </c>
      <c r="J543" s="24">
        <f t="shared" si="196"/>
        <v>0</v>
      </c>
      <c r="M543" s="24"/>
      <c r="N543" s="24"/>
      <c r="O543" s="24"/>
      <c r="P543" s="24"/>
      <c r="Q543" s="24"/>
      <c r="R543" s="24"/>
      <c r="S543" s="24">
        <f t="shared" si="199"/>
        <v>0</v>
      </c>
      <c r="T543" s="24">
        <f t="shared" si="197"/>
        <v>0</v>
      </c>
      <c r="W543" s="24"/>
      <c r="X543" s="24"/>
      <c r="Y543" s="24"/>
      <c r="Z543" s="24"/>
      <c r="AA543" s="24"/>
      <c r="AB543" s="24"/>
      <c r="AC543" s="24">
        <f t="shared" si="200"/>
        <v>0</v>
      </c>
      <c r="AD543" s="24">
        <f t="shared" si="201"/>
        <v>0</v>
      </c>
      <c r="AG543" s="24"/>
      <c r="AH543" s="24"/>
      <c r="AI543" s="24"/>
      <c r="AJ543" s="24"/>
      <c r="AK543" s="24"/>
      <c r="AL543" s="24"/>
      <c r="AM543" s="24">
        <f t="shared" si="202"/>
        <v>0</v>
      </c>
      <c r="AN543" s="24">
        <f t="shared" si="219"/>
        <v>0</v>
      </c>
      <c r="AQ543" s="24"/>
      <c r="AR543" s="24"/>
      <c r="AS543" s="24"/>
      <c r="AT543" s="24"/>
      <c r="AU543" s="24"/>
      <c r="AV543" s="24"/>
      <c r="AW543" s="24">
        <f t="shared" si="203"/>
        <v>0</v>
      </c>
      <c r="AX543" s="24">
        <f t="shared" si="204"/>
        <v>0</v>
      </c>
      <c r="BA543" s="24"/>
      <c r="BB543" s="24"/>
      <c r="BC543" s="24"/>
      <c r="BD543" s="24"/>
      <c r="BE543" s="24"/>
      <c r="BF543" s="24"/>
      <c r="BG543" s="24">
        <f t="shared" si="205"/>
        <v>0</v>
      </c>
      <c r="BH543" s="24">
        <f t="shared" si="206"/>
        <v>0</v>
      </c>
      <c r="BK543" s="24"/>
      <c r="BL543" s="24"/>
      <c r="BM543" s="24"/>
      <c r="BN543" s="24"/>
      <c r="BO543" s="24"/>
      <c r="BP543" s="24"/>
      <c r="BQ543" s="24">
        <f t="shared" si="207"/>
        <v>0</v>
      </c>
      <c r="BR543" s="24">
        <f t="shared" si="208"/>
        <v>0</v>
      </c>
      <c r="BU543" s="24"/>
      <c r="BV543" s="24"/>
      <c r="BW543" s="24"/>
      <c r="BX543" s="24"/>
      <c r="BY543" s="24"/>
      <c r="BZ543" s="24"/>
      <c r="CA543" s="24">
        <f t="shared" si="209"/>
        <v>0</v>
      </c>
      <c r="CB543" s="24">
        <f t="shared" si="210"/>
        <v>0</v>
      </c>
      <c r="CC543" s="24"/>
      <c r="CE543" s="24">
        <f t="shared" si="211"/>
        <v>0</v>
      </c>
      <c r="CG543" s="24">
        <f t="shared" si="212"/>
        <v>0</v>
      </c>
      <c r="CI543" s="24">
        <f t="shared" si="213"/>
        <v>0</v>
      </c>
      <c r="CK543" s="24">
        <f t="shared" si="214"/>
        <v>0</v>
      </c>
      <c r="CM543" s="24">
        <f t="shared" si="215"/>
        <v>0</v>
      </c>
      <c r="CO543" s="24">
        <f t="shared" si="216"/>
        <v>0</v>
      </c>
      <c r="CQ543" s="24">
        <f t="shared" si="217"/>
        <v>0</v>
      </c>
      <c r="CS543" s="24">
        <f t="shared" si="218"/>
        <v>0</v>
      </c>
    </row>
    <row r="544" spans="9:97">
      <c r="I544" s="24">
        <f t="shared" si="198"/>
        <v>0</v>
      </c>
      <c r="J544" s="24">
        <f t="shared" si="196"/>
        <v>0</v>
      </c>
      <c r="M544" s="24"/>
      <c r="N544" s="24"/>
      <c r="O544" s="24"/>
      <c r="P544" s="24"/>
      <c r="Q544" s="24"/>
      <c r="R544" s="24"/>
      <c r="S544" s="24">
        <f t="shared" si="199"/>
        <v>0</v>
      </c>
      <c r="T544" s="24">
        <f t="shared" si="197"/>
        <v>0</v>
      </c>
      <c r="W544" s="24"/>
      <c r="X544" s="24"/>
      <c r="Y544" s="24"/>
      <c r="Z544" s="24"/>
      <c r="AA544" s="24"/>
      <c r="AB544" s="24"/>
      <c r="AC544" s="24">
        <f t="shared" si="200"/>
        <v>0</v>
      </c>
      <c r="AD544" s="24">
        <f t="shared" si="201"/>
        <v>0</v>
      </c>
      <c r="AG544" s="24"/>
      <c r="AH544" s="24"/>
      <c r="AI544" s="24"/>
      <c r="AJ544" s="24"/>
      <c r="AK544" s="24"/>
      <c r="AL544" s="24"/>
      <c r="AM544" s="24">
        <f t="shared" si="202"/>
        <v>0</v>
      </c>
      <c r="AN544" s="24">
        <f t="shared" si="219"/>
        <v>0</v>
      </c>
      <c r="AQ544" s="24"/>
      <c r="AR544" s="24"/>
      <c r="AS544" s="24"/>
      <c r="AT544" s="24"/>
      <c r="AU544" s="24"/>
      <c r="AV544" s="24"/>
      <c r="AW544" s="24">
        <f t="shared" si="203"/>
        <v>0</v>
      </c>
      <c r="AX544" s="24">
        <f t="shared" si="204"/>
        <v>0</v>
      </c>
      <c r="BA544" s="24"/>
      <c r="BB544" s="24"/>
      <c r="BC544" s="24"/>
      <c r="BD544" s="24"/>
      <c r="BE544" s="24"/>
      <c r="BF544" s="24"/>
      <c r="BG544" s="24">
        <f t="shared" si="205"/>
        <v>0</v>
      </c>
      <c r="BH544" s="24">
        <f t="shared" si="206"/>
        <v>0</v>
      </c>
      <c r="BK544" s="24"/>
      <c r="BL544" s="24"/>
      <c r="BM544" s="24"/>
      <c r="BN544" s="24"/>
      <c r="BO544" s="24"/>
      <c r="BP544" s="24"/>
      <c r="BQ544" s="24">
        <f t="shared" si="207"/>
        <v>0</v>
      </c>
      <c r="BR544" s="24">
        <f t="shared" si="208"/>
        <v>0</v>
      </c>
      <c r="BU544" s="24"/>
      <c r="BV544" s="24"/>
      <c r="BW544" s="24"/>
      <c r="BX544" s="24"/>
      <c r="BY544" s="24"/>
      <c r="BZ544" s="24"/>
      <c r="CA544" s="24">
        <f t="shared" si="209"/>
        <v>0</v>
      </c>
      <c r="CB544" s="24">
        <f t="shared" si="210"/>
        <v>0</v>
      </c>
      <c r="CC544" s="24"/>
      <c r="CE544" s="24">
        <f t="shared" si="211"/>
        <v>0</v>
      </c>
      <c r="CG544" s="24">
        <f t="shared" si="212"/>
        <v>0</v>
      </c>
      <c r="CI544" s="24">
        <f t="shared" si="213"/>
        <v>0</v>
      </c>
      <c r="CK544" s="24">
        <f t="shared" si="214"/>
        <v>0</v>
      </c>
      <c r="CM544" s="24">
        <f t="shared" si="215"/>
        <v>0</v>
      </c>
      <c r="CO544" s="24">
        <f t="shared" si="216"/>
        <v>0</v>
      </c>
      <c r="CQ544" s="24">
        <f t="shared" si="217"/>
        <v>0</v>
      </c>
      <c r="CS544" s="24">
        <f t="shared" si="218"/>
        <v>0</v>
      </c>
    </row>
    <row r="545" spans="9:97">
      <c r="I545" s="24">
        <f t="shared" si="198"/>
        <v>0</v>
      </c>
      <c r="J545" s="24">
        <f t="shared" si="196"/>
        <v>0</v>
      </c>
      <c r="M545" s="24"/>
      <c r="N545" s="24"/>
      <c r="O545" s="24"/>
      <c r="P545" s="24"/>
      <c r="Q545" s="24"/>
      <c r="R545" s="24"/>
      <c r="S545" s="24">
        <f t="shared" si="199"/>
        <v>0</v>
      </c>
      <c r="T545" s="24">
        <f t="shared" si="197"/>
        <v>0</v>
      </c>
      <c r="W545" s="24"/>
      <c r="X545" s="24"/>
      <c r="Y545" s="24"/>
      <c r="Z545" s="24"/>
      <c r="AA545" s="24"/>
      <c r="AB545" s="24"/>
      <c r="AC545" s="24">
        <f t="shared" si="200"/>
        <v>0</v>
      </c>
      <c r="AD545" s="24">
        <f t="shared" si="201"/>
        <v>0</v>
      </c>
      <c r="AG545" s="24"/>
      <c r="AH545" s="24"/>
      <c r="AI545" s="24"/>
      <c r="AJ545" s="24"/>
      <c r="AK545" s="24"/>
      <c r="AL545" s="24"/>
      <c r="AM545" s="24">
        <f t="shared" si="202"/>
        <v>0</v>
      </c>
      <c r="AN545" s="24">
        <f t="shared" si="219"/>
        <v>0</v>
      </c>
      <c r="AQ545" s="24"/>
      <c r="AR545" s="24"/>
      <c r="AS545" s="24"/>
      <c r="AT545" s="24"/>
      <c r="AU545" s="24"/>
      <c r="AV545" s="24"/>
      <c r="AW545" s="24">
        <f t="shared" si="203"/>
        <v>0</v>
      </c>
      <c r="AX545" s="24">
        <f t="shared" si="204"/>
        <v>0</v>
      </c>
      <c r="BA545" s="24"/>
      <c r="BB545" s="24"/>
      <c r="BC545" s="24"/>
      <c r="BD545" s="24"/>
      <c r="BE545" s="24"/>
      <c r="BF545" s="24"/>
      <c r="BG545" s="24">
        <f t="shared" si="205"/>
        <v>0</v>
      </c>
      <c r="BH545" s="24">
        <f t="shared" si="206"/>
        <v>0</v>
      </c>
      <c r="BK545" s="24"/>
      <c r="BL545" s="24"/>
      <c r="BM545" s="24"/>
      <c r="BN545" s="24"/>
      <c r="BO545" s="24"/>
      <c r="BP545" s="24"/>
      <c r="BQ545" s="24">
        <f t="shared" si="207"/>
        <v>0</v>
      </c>
      <c r="BR545" s="24">
        <f t="shared" si="208"/>
        <v>0</v>
      </c>
      <c r="BU545" s="24"/>
      <c r="BV545" s="24"/>
      <c r="BW545" s="24"/>
      <c r="BX545" s="24"/>
      <c r="BY545" s="24"/>
      <c r="BZ545" s="24"/>
      <c r="CA545" s="24">
        <f t="shared" si="209"/>
        <v>0</v>
      </c>
      <c r="CB545" s="24">
        <f t="shared" si="210"/>
        <v>0</v>
      </c>
      <c r="CC545" s="24"/>
      <c r="CE545" s="24">
        <f t="shared" si="211"/>
        <v>0</v>
      </c>
      <c r="CG545" s="24">
        <f t="shared" si="212"/>
        <v>0</v>
      </c>
      <c r="CI545" s="24">
        <f t="shared" si="213"/>
        <v>0</v>
      </c>
      <c r="CK545" s="24">
        <f t="shared" si="214"/>
        <v>0</v>
      </c>
      <c r="CM545" s="24">
        <f t="shared" si="215"/>
        <v>0</v>
      </c>
      <c r="CO545" s="24">
        <f t="shared" si="216"/>
        <v>0</v>
      </c>
      <c r="CQ545" s="24">
        <f t="shared" si="217"/>
        <v>0</v>
      </c>
      <c r="CS545" s="24">
        <f t="shared" si="218"/>
        <v>0</v>
      </c>
    </row>
    <row r="546" spans="9:97">
      <c r="I546" s="24">
        <f t="shared" si="198"/>
        <v>0</v>
      </c>
      <c r="J546" s="24">
        <f t="shared" si="196"/>
        <v>0</v>
      </c>
      <c r="M546" s="24"/>
      <c r="N546" s="24"/>
      <c r="O546" s="24"/>
      <c r="P546" s="24"/>
      <c r="Q546" s="24"/>
      <c r="R546" s="24"/>
      <c r="S546" s="24">
        <f t="shared" si="199"/>
        <v>0</v>
      </c>
      <c r="T546" s="24">
        <f t="shared" si="197"/>
        <v>0</v>
      </c>
      <c r="W546" s="24"/>
      <c r="X546" s="24"/>
      <c r="Y546" s="24"/>
      <c r="Z546" s="24"/>
      <c r="AA546" s="24"/>
      <c r="AB546" s="24"/>
      <c r="AC546" s="24">
        <f t="shared" si="200"/>
        <v>0</v>
      </c>
      <c r="AD546" s="24">
        <f t="shared" si="201"/>
        <v>0</v>
      </c>
      <c r="AG546" s="24"/>
      <c r="AH546" s="24"/>
      <c r="AI546" s="24"/>
      <c r="AJ546" s="24"/>
      <c r="AK546" s="24"/>
      <c r="AL546" s="24"/>
      <c r="AM546" s="24">
        <f t="shared" si="202"/>
        <v>0</v>
      </c>
      <c r="AN546" s="24">
        <f t="shared" si="219"/>
        <v>0</v>
      </c>
      <c r="AQ546" s="24"/>
      <c r="AR546" s="24"/>
      <c r="AS546" s="24"/>
      <c r="AT546" s="24"/>
      <c r="AU546" s="24"/>
      <c r="AV546" s="24"/>
      <c r="AW546" s="24">
        <f t="shared" si="203"/>
        <v>0</v>
      </c>
      <c r="AX546" s="24">
        <f t="shared" si="204"/>
        <v>0</v>
      </c>
      <c r="BA546" s="24"/>
      <c r="BB546" s="24"/>
      <c r="BC546" s="24"/>
      <c r="BD546" s="24"/>
      <c r="BE546" s="24"/>
      <c r="BF546" s="24"/>
      <c r="BG546" s="24">
        <f t="shared" si="205"/>
        <v>0</v>
      </c>
      <c r="BH546" s="24">
        <f t="shared" si="206"/>
        <v>0</v>
      </c>
      <c r="BK546" s="24"/>
      <c r="BL546" s="24"/>
      <c r="BM546" s="24"/>
      <c r="BN546" s="24"/>
      <c r="BO546" s="24"/>
      <c r="BP546" s="24"/>
      <c r="BQ546" s="24">
        <f t="shared" si="207"/>
        <v>0</v>
      </c>
      <c r="BR546" s="24">
        <f t="shared" si="208"/>
        <v>0</v>
      </c>
      <c r="BU546" s="24"/>
      <c r="BV546" s="24"/>
      <c r="BW546" s="24"/>
      <c r="BX546" s="24"/>
      <c r="BY546" s="24"/>
      <c r="BZ546" s="24"/>
      <c r="CA546" s="24">
        <f t="shared" si="209"/>
        <v>0</v>
      </c>
      <c r="CB546" s="24">
        <f t="shared" si="210"/>
        <v>0</v>
      </c>
      <c r="CC546" s="24"/>
      <c r="CE546" s="24">
        <f t="shared" si="211"/>
        <v>0</v>
      </c>
      <c r="CG546" s="24">
        <f t="shared" si="212"/>
        <v>0</v>
      </c>
      <c r="CI546" s="24">
        <f t="shared" si="213"/>
        <v>0</v>
      </c>
      <c r="CK546" s="24">
        <f t="shared" si="214"/>
        <v>0</v>
      </c>
      <c r="CM546" s="24">
        <f t="shared" si="215"/>
        <v>0</v>
      </c>
      <c r="CO546" s="24">
        <f t="shared" si="216"/>
        <v>0</v>
      </c>
      <c r="CQ546" s="24">
        <f t="shared" si="217"/>
        <v>0</v>
      </c>
      <c r="CS546" s="24">
        <f t="shared" si="218"/>
        <v>0</v>
      </c>
    </row>
    <row r="547" spans="9:97">
      <c r="I547" s="24">
        <f t="shared" si="198"/>
        <v>0</v>
      </c>
      <c r="J547" s="24">
        <f t="shared" si="196"/>
        <v>0</v>
      </c>
      <c r="M547" s="24"/>
      <c r="N547" s="24"/>
      <c r="O547" s="24"/>
      <c r="P547" s="24"/>
      <c r="Q547" s="24"/>
      <c r="R547" s="24"/>
      <c r="S547" s="24">
        <f t="shared" si="199"/>
        <v>0</v>
      </c>
      <c r="T547" s="24">
        <f t="shared" si="197"/>
        <v>0</v>
      </c>
      <c r="W547" s="24"/>
      <c r="X547" s="24"/>
      <c r="Y547" s="24"/>
      <c r="Z547" s="24"/>
      <c r="AA547" s="24"/>
      <c r="AB547" s="24"/>
      <c r="AC547" s="24">
        <f t="shared" si="200"/>
        <v>0</v>
      </c>
      <c r="AD547" s="24">
        <f t="shared" si="201"/>
        <v>0</v>
      </c>
      <c r="AG547" s="24"/>
      <c r="AH547" s="24"/>
      <c r="AI547" s="24"/>
      <c r="AJ547" s="24"/>
      <c r="AK547" s="24"/>
      <c r="AL547" s="24"/>
      <c r="AM547" s="24">
        <f t="shared" si="202"/>
        <v>0</v>
      </c>
      <c r="AN547" s="24">
        <f t="shared" si="219"/>
        <v>0</v>
      </c>
      <c r="AQ547" s="24"/>
      <c r="AR547" s="24"/>
      <c r="AS547" s="24"/>
      <c r="AT547" s="24"/>
      <c r="AU547" s="24"/>
      <c r="AV547" s="24"/>
      <c r="AW547" s="24">
        <f t="shared" si="203"/>
        <v>0</v>
      </c>
      <c r="AX547" s="24">
        <f t="shared" si="204"/>
        <v>0</v>
      </c>
      <c r="BA547" s="24"/>
      <c r="BB547" s="24"/>
      <c r="BC547" s="24"/>
      <c r="BD547" s="24"/>
      <c r="BE547" s="24"/>
      <c r="BF547" s="24"/>
      <c r="BG547" s="24">
        <f t="shared" si="205"/>
        <v>0</v>
      </c>
      <c r="BH547" s="24">
        <f t="shared" si="206"/>
        <v>0</v>
      </c>
      <c r="BK547" s="24"/>
      <c r="BL547" s="24"/>
      <c r="BM547" s="24"/>
      <c r="BN547" s="24"/>
      <c r="BO547" s="24"/>
      <c r="BP547" s="24"/>
      <c r="BQ547" s="24">
        <f t="shared" si="207"/>
        <v>0</v>
      </c>
      <c r="BR547" s="24">
        <f t="shared" si="208"/>
        <v>0</v>
      </c>
      <c r="BU547" s="24"/>
      <c r="BV547" s="24"/>
      <c r="BW547" s="24"/>
      <c r="BX547" s="24"/>
      <c r="BY547" s="24"/>
      <c r="BZ547" s="24"/>
      <c r="CA547" s="24">
        <f t="shared" si="209"/>
        <v>0</v>
      </c>
      <c r="CB547" s="24">
        <f t="shared" si="210"/>
        <v>0</v>
      </c>
      <c r="CC547" s="24"/>
      <c r="CE547" s="24">
        <f t="shared" si="211"/>
        <v>0</v>
      </c>
      <c r="CG547" s="24">
        <f t="shared" si="212"/>
        <v>0</v>
      </c>
      <c r="CI547" s="24">
        <f t="shared" si="213"/>
        <v>0</v>
      </c>
      <c r="CK547" s="24">
        <f t="shared" si="214"/>
        <v>0</v>
      </c>
      <c r="CM547" s="24">
        <f t="shared" si="215"/>
        <v>0</v>
      </c>
      <c r="CO547" s="24">
        <f t="shared" si="216"/>
        <v>0</v>
      </c>
      <c r="CQ547" s="24">
        <f t="shared" si="217"/>
        <v>0</v>
      </c>
      <c r="CS547" s="24">
        <f t="shared" si="218"/>
        <v>0</v>
      </c>
    </row>
    <row r="548" spans="9:97">
      <c r="I548" s="24">
        <f t="shared" si="198"/>
        <v>0</v>
      </c>
      <c r="J548" s="24">
        <f t="shared" si="196"/>
        <v>0</v>
      </c>
      <c r="M548" s="24"/>
      <c r="N548" s="24"/>
      <c r="O548" s="24"/>
      <c r="P548" s="24"/>
      <c r="Q548" s="24"/>
      <c r="R548" s="24"/>
      <c r="S548" s="24">
        <f t="shared" si="199"/>
        <v>0</v>
      </c>
      <c r="T548" s="24">
        <f t="shared" si="197"/>
        <v>0</v>
      </c>
      <c r="W548" s="24"/>
      <c r="X548" s="24"/>
      <c r="Y548" s="24"/>
      <c r="Z548" s="24"/>
      <c r="AA548" s="24"/>
      <c r="AB548" s="24"/>
      <c r="AC548" s="24">
        <f t="shared" si="200"/>
        <v>0</v>
      </c>
      <c r="AD548" s="24">
        <f t="shared" si="201"/>
        <v>0</v>
      </c>
      <c r="AG548" s="24"/>
      <c r="AH548" s="24"/>
      <c r="AI548" s="24"/>
      <c r="AJ548" s="24"/>
      <c r="AK548" s="24"/>
      <c r="AL548" s="24"/>
      <c r="AM548" s="24">
        <f t="shared" si="202"/>
        <v>0</v>
      </c>
      <c r="AN548" s="24">
        <f t="shared" si="219"/>
        <v>0</v>
      </c>
      <c r="AQ548" s="24"/>
      <c r="AR548" s="24"/>
      <c r="AS548" s="24"/>
      <c r="AT548" s="24"/>
      <c r="AU548" s="24"/>
      <c r="AV548" s="24"/>
      <c r="AW548" s="24">
        <f t="shared" si="203"/>
        <v>0</v>
      </c>
      <c r="AX548" s="24">
        <f t="shared" si="204"/>
        <v>0</v>
      </c>
      <c r="BA548" s="24"/>
      <c r="BB548" s="24"/>
      <c r="BC548" s="24"/>
      <c r="BD548" s="24"/>
      <c r="BE548" s="24"/>
      <c r="BF548" s="24"/>
      <c r="BG548" s="24">
        <f t="shared" si="205"/>
        <v>0</v>
      </c>
      <c r="BH548" s="24">
        <f t="shared" si="206"/>
        <v>0</v>
      </c>
      <c r="BK548" s="24"/>
      <c r="BL548" s="24"/>
      <c r="BM548" s="24"/>
      <c r="BN548" s="24"/>
      <c r="BO548" s="24"/>
      <c r="BP548" s="24"/>
      <c r="BQ548" s="24">
        <f t="shared" si="207"/>
        <v>0</v>
      </c>
      <c r="BR548" s="24">
        <f t="shared" si="208"/>
        <v>0</v>
      </c>
      <c r="BU548" s="24"/>
      <c r="BV548" s="24"/>
      <c r="BW548" s="24"/>
      <c r="BX548" s="24"/>
      <c r="BY548" s="24"/>
      <c r="BZ548" s="24"/>
      <c r="CA548" s="24">
        <f t="shared" si="209"/>
        <v>0</v>
      </c>
      <c r="CB548" s="24">
        <f t="shared" si="210"/>
        <v>0</v>
      </c>
      <c r="CC548" s="24"/>
      <c r="CE548" s="24">
        <f t="shared" si="211"/>
        <v>0</v>
      </c>
      <c r="CG548" s="24">
        <f t="shared" si="212"/>
        <v>0</v>
      </c>
      <c r="CI548" s="24">
        <f t="shared" si="213"/>
        <v>0</v>
      </c>
      <c r="CK548" s="24">
        <f t="shared" si="214"/>
        <v>0</v>
      </c>
      <c r="CM548" s="24">
        <f t="shared" si="215"/>
        <v>0</v>
      </c>
      <c r="CO548" s="24">
        <f t="shared" si="216"/>
        <v>0</v>
      </c>
      <c r="CQ548" s="24">
        <f t="shared" si="217"/>
        <v>0</v>
      </c>
      <c r="CS548" s="24">
        <f t="shared" si="218"/>
        <v>0</v>
      </c>
    </row>
    <row r="549" spans="9:97">
      <c r="I549" s="24">
        <f t="shared" si="198"/>
        <v>0</v>
      </c>
      <c r="J549" s="24">
        <f t="shared" si="196"/>
        <v>0</v>
      </c>
      <c r="M549" s="24"/>
      <c r="N549" s="24"/>
      <c r="O549" s="24"/>
      <c r="P549" s="24"/>
      <c r="Q549" s="24"/>
      <c r="R549" s="24"/>
      <c r="S549" s="24">
        <f t="shared" si="199"/>
        <v>0</v>
      </c>
      <c r="T549" s="24">
        <f t="shared" si="197"/>
        <v>0</v>
      </c>
      <c r="W549" s="24"/>
      <c r="X549" s="24"/>
      <c r="Y549" s="24"/>
      <c r="Z549" s="24"/>
      <c r="AA549" s="24"/>
      <c r="AB549" s="24"/>
      <c r="AC549" s="24">
        <f t="shared" si="200"/>
        <v>0</v>
      </c>
      <c r="AD549" s="24">
        <f t="shared" si="201"/>
        <v>0</v>
      </c>
      <c r="AG549" s="24"/>
      <c r="AH549" s="24"/>
      <c r="AI549" s="24"/>
      <c r="AJ549" s="24"/>
      <c r="AK549" s="24"/>
      <c r="AL549" s="24"/>
      <c r="AM549" s="24">
        <f t="shared" si="202"/>
        <v>0</v>
      </c>
      <c r="AN549" s="24">
        <f t="shared" si="219"/>
        <v>0</v>
      </c>
      <c r="AQ549" s="24"/>
      <c r="AR549" s="24"/>
      <c r="AS549" s="24"/>
      <c r="AT549" s="24"/>
      <c r="AU549" s="24"/>
      <c r="AV549" s="24"/>
      <c r="AW549" s="24">
        <f t="shared" si="203"/>
        <v>0</v>
      </c>
      <c r="AX549" s="24">
        <f t="shared" si="204"/>
        <v>0</v>
      </c>
      <c r="BA549" s="24"/>
      <c r="BB549" s="24"/>
      <c r="BC549" s="24"/>
      <c r="BD549" s="24"/>
      <c r="BE549" s="24"/>
      <c r="BF549" s="24"/>
      <c r="BG549" s="24">
        <f t="shared" si="205"/>
        <v>0</v>
      </c>
      <c r="BH549" s="24">
        <f t="shared" si="206"/>
        <v>0</v>
      </c>
      <c r="BK549" s="24"/>
      <c r="BL549" s="24"/>
      <c r="BM549" s="24"/>
      <c r="BN549" s="24"/>
      <c r="BO549" s="24"/>
      <c r="BP549" s="24"/>
      <c r="BQ549" s="24">
        <f t="shared" si="207"/>
        <v>0</v>
      </c>
      <c r="BR549" s="24">
        <f t="shared" si="208"/>
        <v>0</v>
      </c>
      <c r="BU549" s="24"/>
      <c r="BV549" s="24"/>
      <c r="BW549" s="24"/>
      <c r="BX549" s="24"/>
      <c r="BY549" s="24"/>
      <c r="BZ549" s="24"/>
      <c r="CA549" s="24">
        <f t="shared" si="209"/>
        <v>0</v>
      </c>
      <c r="CB549" s="24">
        <f t="shared" si="210"/>
        <v>0</v>
      </c>
      <c r="CC549" s="24"/>
      <c r="CE549" s="24">
        <f t="shared" si="211"/>
        <v>0</v>
      </c>
      <c r="CG549" s="24">
        <f t="shared" si="212"/>
        <v>0</v>
      </c>
      <c r="CI549" s="24">
        <f t="shared" si="213"/>
        <v>0</v>
      </c>
      <c r="CK549" s="24">
        <f t="shared" si="214"/>
        <v>0</v>
      </c>
      <c r="CM549" s="24">
        <f t="shared" si="215"/>
        <v>0</v>
      </c>
      <c r="CO549" s="24">
        <f t="shared" si="216"/>
        <v>0</v>
      </c>
      <c r="CQ549" s="24">
        <f t="shared" si="217"/>
        <v>0</v>
      </c>
      <c r="CS549" s="24">
        <f t="shared" si="218"/>
        <v>0</v>
      </c>
    </row>
    <row r="550" spans="9:97">
      <c r="I550" s="24">
        <f t="shared" si="198"/>
        <v>0</v>
      </c>
      <c r="J550" s="24">
        <f t="shared" si="196"/>
        <v>0</v>
      </c>
      <c r="M550" s="24"/>
      <c r="N550" s="24"/>
      <c r="O550" s="24"/>
      <c r="P550" s="24"/>
      <c r="Q550" s="24"/>
      <c r="R550" s="24"/>
      <c r="S550" s="24">
        <f t="shared" si="199"/>
        <v>0</v>
      </c>
      <c r="T550" s="24">
        <f t="shared" si="197"/>
        <v>0</v>
      </c>
      <c r="W550" s="24"/>
      <c r="X550" s="24"/>
      <c r="Y550" s="24"/>
      <c r="Z550" s="24"/>
      <c r="AA550" s="24"/>
      <c r="AB550" s="24"/>
      <c r="AC550" s="24">
        <f t="shared" si="200"/>
        <v>0</v>
      </c>
      <c r="AD550" s="24">
        <f t="shared" si="201"/>
        <v>0</v>
      </c>
      <c r="AG550" s="24"/>
      <c r="AH550" s="24"/>
      <c r="AI550" s="24"/>
      <c r="AJ550" s="24"/>
      <c r="AK550" s="24"/>
      <c r="AL550" s="24"/>
      <c r="AM550" s="24">
        <f t="shared" si="202"/>
        <v>0</v>
      </c>
      <c r="AN550" s="24">
        <f t="shared" si="219"/>
        <v>0</v>
      </c>
      <c r="AQ550" s="24"/>
      <c r="AR550" s="24"/>
      <c r="AS550" s="24"/>
      <c r="AT550" s="24"/>
      <c r="AU550" s="24"/>
      <c r="AV550" s="24"/>
      <c r="AW550" s="24">
        <f t="shared" si="203"/>
        <v>0</v>
      </c>
      <c r="AX550" s="24">
        <f t="shared" si="204"/>
        <v>0</v>
      </c>
      <c r="BA550" s="24"/>
      <c r="BB550" s="24"/>
      <c r="BC550" s="24"/>
      <c r="BD550" s="24"/>
      <c r="BE550" s="24"/>
      <c r="BF550" s="24"/>
      <c r="BG550" s="24">
        <f t="shared" si="205"/>
        <v>0</v>
      </c>
      <c r="BH550" s="24">
        <f t="shared" si="206"/>
        <v>0</v>
      </c>
      <c r="BK550" s="24"/>
      <c r="BL550" s="24"/>
      <c r="BM550" s="24"/>
      <c r="BN550" s="24"/>
      <c r="BO550" s="24"/>
      <c r="BP550" s="24"/>
      <c r="BQ550" s="24">
        <f t="shared" si="207"/>
        <v>0</v>
      </c>
      <c r="BR550" s="24">
        <f t="shared" si="208"/>
        <v>0</v>
      </c>
      <c r="BU550" s="24"/>
      <c r="BV550" s="24"/>
      <c r="BW550" s="24"/>
      <c r="BX550" s="24"/>
      <c r="BY550" s="24"/>
      <c r="BZ550" s="24"/>
      <c r="CA550" s="24">
        <f t="shared" si="209"/>
        <v>0</v>
      </c>
      <c r="CB550" s="24">
        <f t="shared" si="210"/>
        <v>0</v>
      </c>
      <c r="CC550" s="24"/>
      <c r="CE550" s="24">
        <f t="shared" si="211"/>
        <v>0</v>
      </c>
      <c r="CG550" s="24">
        <f t="shared" si="212"/>
        <v>0</v>
      </c>
      <c r="CI550" s="24">
        <f t="shared" si="213"/>
        <v>0</v>
      </c>
      <c r="CK550" s="24">
        <f t="shared" si="214"/>
        <v>0</v>
      </c>
      <c r="CM550" s="24">
        <f t="shared" si="215"/>
        <v>0</v>
      </c>
      <c r="CO550" s="24">
        <f t="shared" si="216"/>
        <v>0</v>
      </c>
      <c r="CQ550" s="24">
        <f t="shared" si="217"/>
        <v>0</v>
      </c>
      <c r="CS550" s="24">
        <f t="shared" si="218"/>
        <v>0</v>
      </c>
    </row>
    <row r="551" spans="9:97">
      <c r="I551" s="24">
        <f t="shared" si="198"/>
        <v>0</v>
      </c>
      <c r="J551" s="24">
        <f t="shared" ref="J551:J614" si="220">IF(F551&lt;C551-D551,C551-D551-F551,0)</f>
        <v>0</v>
      </c>
      <c r="M551" s="24"/>
      <c r="N551" s="24"/>
      <c r="O551" s="24"/>
      <c r="P551" s="24"/>
      <c r="Q551" s="24"/>
      <c r="R551" s="24"/>
      <c r="S551" s="24">
        <f t="shared" si="199"/>
        <v>0</v>
      </c>
      <c r="T551" s="24">
        <f t="shared" ref="T551:T614" si="221">IF(P551&lt;M551-N551,M551-N551-P551,0)</f>
        <v>0</v>
      </c>
      <c r="W551" s="24"/>
      <c r="X551" s="24"/>
      <c r="Y551" s="24"/>
      <c r="Z551" s="24"/>
      <c r="AA551" s="24"/>
      <c r="AB551" s="24"/>
      <c r="AC551" s="24">
        <f t="shared" si="200"/>
        <v>0</v>
      </c>
      <c r="AD551" s="24">
        <f t="shared" si="201"/>
        <v>0</v>
      </c>
      <c r="AG551" s="24"/>
      <c r="AH551" s="24"/>
      <c r="AI551" s="24"/>
      <c r="AJ551" s="24"/>
      <c r="AK551" s="24"/>
      <c r="AL551" s="24"/>
      <c r="AM551" s="24">
        <f t="shared" si="202"/>
        <v>0</v>
      </c>
      <c r="AN551" s="24">
        <f t="shared" si="219"/>
        <v>0</v>
      </c>
      <c r="AQ551" s="24"/>
      <c r="AR551" s="24"/>
      <c r="AS551" s="24"/>
      <c r="AT551" s="24"/>
      <c r="AU551" s="24"/>
      <c r="AV551" s="24"/>
      <c r="AW551" s="24">
        <f t="shared" si="203"/>
        <v>0</v>
      </c>
      <c r="AX551" s="24">
        <f t="shared" si="204"/>
        <v>0</v>
      </c>
      <c r="BA551" s="24"/>
      <c r="BB551" s="24"/>
      <c r="BC551" s="24"/>
      <c r="BD551" s="24"/>
      <c r="BE551" s="24"/>
      <c r="BF551" s="24"/>
      <c r="BG551" s="24">
        <f t="shared" si="205"/>
        <v>0</v>
      </c>
      <c r="BH551" s="24">
        <f t="shared" si="206"/>
        <v>0</v>
      </c>
      <c r="BK551" s="24"/>
      <c r="BL551" s="24"/>
      <c r="BM551" s="24"/>
      <c r="BN551" s="24"/>
      <c r="BO551" s="24"/>
      <c r="BP551" s="24"/>
      <c r="BQ551" s="24">
        <f t="shared" si="207"/>
        <v>0</v>
      </c>
      <c r="BR551" s="24">
        <f t="shared" si="208"/>
        <v>0</v>
      </c>
      <c r="BU551" s="24"/>
      <c r="BV551" s="24"/>
      <c r="BW551" s="24"/>
      <c r="BX551" s="24"/>
      <c r="BY551" s="24"/>
      <c r="BZ551" s="24"/>
      <c r="CA551" s="24">
        <f t="shared" si="209"/>
        <v>0</v>
      </c>
      <c r="CB551" s="24">
        <f t="shared" si="210"/>
        <v>0</v>
      </c>
      <c r="CC551" s="24"/>
      <c r="CE551" s="24">
        <f t="shared" si="211"/>
        <v>0</v>
      </c>
      <c r="CG551" s="24">
        <f t="shared" si="212"/>
        <v>0</v>
      </c>
      <c r="CI551" s="24">
        <f t="shared" si="213"/>
        <v>0</v>
      </c>
      <c r="CK551" s="24">
        <f t="shared" si="214"/>
        <v>0</v>
      </c>
      <c r="CM551" s="24">
        <f t="shared" si="215"/>
        <v>0</v>
      </c>
      <c r="CO551" s="24">
        <f t="shared" si="216"/>
        <v>0</v>
      </c>
      <c r="CQ551" s="24">
        <f t="shared" si="217"/>
        <v>0</v>
      </c>
      <c r="CS551" s="24">
        <f t="shared" si="218"/>
        <v>0</v>
      </c>
    </row>
    <row r="552" spans="9:97">
      <c r="I552" s="24">
        <f t="shared" si="198"/>
        <v>0</v>
      </c>
      <c r="J552" s="24">
        <f t="shared" si="220"/>
        <v>0</v>
      </c>
      <c r="M552" s="24"/>
      <c r="N552" s="24"/>
      <c r="O552" s="24"/>
      <c r="P552" s="24"/>
      <c r="Q552" s="24"/>
      <c r="R552" s="24"/>
      <c r="S552" s="24">
        <f t="shared" si="199"/>
        <v>0</v>
      </c>
      <c r="T552" s="24">
        <f t="shared" si="221"/>
        <v>0</v>
      </c>
      <c r="W552" s="24"/>
      <c r="X552" s="24"/>
      <c r="Y552" s="24"/>
      <c r="Z552" s="24"/>
      <c r="AA552" s="24"/>
      <c r="AB552" s="24"/>
      <c r="AC552" s="24">
        <f t="shared" si="200"/>
        <v>0</v>
      </c>
      <c r="AD552" s="24">
        <f t="shared" si="201"/>
        <v>0</v>
      </c>
      <c r="AG552" s="24"/>
      <c r="AH552" s="24"/>
      <c r="AI552" s="24"/>
      <c r="AJ552" s="24"/>
      <c r="AK552" s="24"/>
      <c r="AL552" s="24"/>
      <c r="AM552" s="24">
        <f t="shared" si="202"/>
        <v>0</v>
      </c>
      <c r="AN552" s="24">
        <f t="shared" si="219"/>
        <v>0</v>
      </c>
      <c r="AQ552" s="24"/>
      <c r="AR552" s="24"/>
      <c r="AS552" s="24"/>
      <c r="AT552" s="24"/>
      <c r="AU552" s="24"/>
      <c r="AV552" s="24"/>
      <c r="AW552" s="24">
        <f t="shared" si="203"/>
        <v>0</v>
      </c>
      <c r="AX552" s="24">
        <f t="shared" si="204"/>
        <v>0</v>
      </c>
      <c r="BA552" s="24"/>
      <c r="BB552" s="24"/>
      <c r="BC552" s="24"/>
      <c r="BD552" s="24"/>
      <c r="BE552" s="24"/>
      <c r="BF552" s="24"/>
      <c r="BG552" s="24">
        <f t="shared" si="205"/>
        <v>0</v>
      </c>
      <c r="BH552" s="24">
        <f t="shared" si="206"/>
        <v>0</v>
      </c>
      <c r="BK552" s="24"/>
      <c r="BL552" s="24"/>
      <c r="BM552" s="24"/>
      <c r="BN552" s="24"/>
      <c r="BO552" s="24"/>
      <c r="BP552" s="24"/>
      <c r="BQ552" s="24">
        <f t="shared" si="207"/>
        <v>0</v>
      </c>
      <c r="BR552" s="24">
        <f t="shared" si="208"/>
        <v>0</v>
      </c>
      <c r="BU552" s="24"/>
      <c r="BV552" s="24"/>
      <c r="BW552" s="24"/>
      <c r="BX552" s="24"/>
      <c r="BY552" s="24"/>
      <c r="BZ552" s="24"/>
      <c r="CA552" s="24">
        <f t="shared" si="209"/>
        <v>0</v>
      </c>
      <c r="CB552" s="24">
        <f t="shared" si="210"/>
        <v>0</v>
      </c>
      <c r="CC552" s="24"/>
      <c r="CE552" s="24">
        <f t="shared" si="211"/>
        <v>0</v>
      </c>
      <c r="CG552" s="24">
        <f t="shared" si="212"/>
        <v>0</v>
      </c>
      <c r="CI552" s="24">
        <f t="shared" si="213"/>
        <v>0</v>
      </c>
      <c r="CK552" s="24">
        <f t="shared" si="214"/>
        <v>0</v>
      </c>
      <c r="CM552" s="24">
        <f t="shared" si="215"/>
        <v>0</v>
      </c>
      <c r="CO552" s="24">
        <f t="shared" si="216"/>
        <v>0</v>
      </c>
      <c r="CQ552" s="24">
        <f t="shared" si="217"/>
        <v>0</v>
      </c>
      <c r="CS552" s="24">
        <f t="shared" si="218"/>
        <v>0</v>
      </c>
    </row>
    <row r="553" spans="9:97">
      <c r="I553" s="24">
        <f t="shared" si="198"/>
        <v>0</v>
      </c>
      <c r="J553" s="24">
        <f t="shared" si="220"/>
        <v>0</v>
      </c>
      <c r="M553" s="24"/>
      <c r="N553" s="24"/>
      <c r="O553" s="24"/>
      <c r="P553" s="24"/>
      <c r="Q553" s="24"/>
      <c r="R553" s="24"/>
      <c r="S553" s="24">
        <f t="shared" si="199"/>
        <v>0</v>
      </c>
      <c r="T553" s="24">
        <f t="shared" si="221"/>
        <v>0</v>
      </c>
      <c r="W553" s="24"/>
      <c r="X553" s="24"/>
      <c r="Y553" s="24"/>
      <c r="Z553" s="24"/>
      <c r="AA553" s="24"/>
      <c r="AB553" s="24"/>
      <c r="AC553" s="24">
        <f t="shared" si="200"/>
        <v>0</v>
      </c>
      <c r="AD553" s="24">
        <f t="shared" si="201"/>
        <v>0</v>
      </c>
      <c r="AG553" s="24"/>
      <c r="AH553" s="24"/>
      <c r="AI553" s="24"/>
      <c r="AJ553" s="24"/>
      <c r="AK553" s="24"/>
      <c r="AL553" s="24"/>
      <c r="AM553" s="24">
        <f t="shared" si="202"/>
        <v>0</v>
      </c>
      <c r="AN553" s="24">
        <f t="shared" si="219"/>
        <v>0</v>
      </c>
      <c r="AQ553" s="24"/>
      <c r="AR553" s="24"/>
      <c r="AS553" s="24"/>
      <c r="AT553" s="24"/>
      <c r="AU553" s="24"/>
      <c r="AV553" s="24"/>
      <c r="AW553" s="24">
        <f t="shared" si="203"/>
        <v>0</v>
      </c>
      <c r="AX553" s="24">
        <f t="shared" si="204"/>
        <v>0</v>
      </c>
      <c r="BA553" s="24"/>
      <c r="BB553" s="24"/>
      <c r="BC553" s="24"/>
      <c r="BD553" s="24"/>
      <c r="BE553" s="24"/>
      <c r="BF553" s="24"/>
      <c r="BG553" s="24">
        <f t="shared" si="205"/>
        <v>0</v>
      </c>
      <c r="BH553" s="24">
        <f t="shared" si="206"/>
        <v>0</v>
      </c>
      <c r="BK553" s="24"/>
      <c r="BL553" s="24"/>
      <c r="BM553" s="24"/>
      <c r="BN553" s="24"/>
      <c r="BO553" s="24"/>
      <c r="BP553" s="24"/>
      <c r="BQ553" s="24">
        <f t="shared" si="207"/>
        <v>0</v>
      </c>
      <c r="BR553" s="24">
        <f t="shared" si="208"/>
        <v>0</v>
      </c>
      <c r="BU553" s="24"/>
      <c r="BV553" s="24"/>
      <c r="BW553" s="24"/>
      <c r="BX553" s="24"/>
      <c r="BY553" s="24"/>
      <c r="BZ553" s="24"/>
      <c r="CA553" s="24">
        <f t="shared" si="209"/>
        <v>0</v>
      </c>
      <c r="CB553" s="24">
        <f t="shared" si="210"/>
        <v>0</v>
      </c>
      <c r="CC553" s="24"/>
      <c r="CE553" s="24">
        <f t="shared" si="211"/>
        <v>0</v>
      </c>
      <c r="CG553" s="24">
        <f t="shared" si="212"/>
        <v>0</v>
      </c>
      <c r="CI553" s="24">
        <f t="shared" si="213"/>
        <v>0</v>
      </c>
      <c r="CK553" s="24">
        <f t="shared" si="214"/>
        <v>0</v>
      </c>
      <c r="CM553" s="24">
        <f t="shared" si="215"/>
        <v>0</v>
      </c>
      <c r="CO553" s="24">
        <f t="shared" si="216"/>
        <v>0</v>
      </c>
      <c r="CQ553" s="24">
        <f t="shared" si="217"/>
        <v>0</v>
      </c>
      <c r="CS553" s="24">
        <f t="shared" si="218"/>
        <v>0</v>
      </c>
    </row>
    <row r="554" spans="9:97">
      <c r="I554" s="24">
        <f t="shared" si="198"/>
        <v>0</v>
      </c>
      <c r="J554" s="24">
        <f t="shared" si="220"/>
        <v>0</v>
      </c>
      <c r="M554" s="24"/>
      <c r="N554" s="24"/>
      <c r="O554" s="24"/>
      <c r="P554" s="24"/>
      <c r="Q554" s="24"/>
      <c r="R554" s="24"/>
      <c r="S554" s="24">
        <f t="shared" si="199"/>
        <v>0</v>
      </c>
      <c r="T554" s="24">
        <f t="shared" si="221"/>
        <v>0</v>
      </c>
      <c r="W554" s="24"/>
      <c r="X554" s="24"/>
      <c r="Y554" s="24"/>
      <c r="Z554" s="24"/>
      <c r="AA554" s="24"/>
      <c r="AB554" s="24"/>
      <c r="AC554" s="24">
        <f t="shared" si="200"/>
        <v>0</v>
      </c>
      <c r="AD554" s="24">
        <f t="shared" si="201"/>
        <v>0</v>
      </c>
      <c r="AG554" s="24"/>
      <c r="AH554" s="24"/>
      <c r="AI554" s="24"/>
      <c r="AJ554" s="24"/>
      <c r="AK554" s="24"/>
      <c r="AL554" s="24"/>
      <c r="AM554" s="24">
        <f t="shared" si="202"/>
        <v>0</v>
      </c>
      <c r="AN554" s="24">
        <f t="shared" si="219"/>
        <v>0</v>
      </c>
      <c r="AQ554" s="24"/>
      <c r="AR554" s="24"/>
      <c r="AS554" s="24"/>
      <c r="AT554" s="24"/>
      <c r="AU554" s="24"/>
      <c r="AV554" s="24"/>
      <c r="AW554" s="24">
        <f t="shared" si="203"/>
        <v>0</v>
      </c>
      <c r="AX554" s="24">
        <f t="shared" si="204"/>
        <v>0</v>
      </c>
      <c r="BA554" s="24"/>
      <c r="BB554" s="24"/>
      <c r="BC554" s="24"/>
      <c r="BD554" s="24"/>
      <c r="BE554" s="24"/>
      <c r="BF554" s="24"/>
      <c r="BG554" s="24">
        <f t="shared" si="205"/>
        <v>0</v>
      </c>
      <c r="BH554" s="24">
        <f t="shared" si="206"/>
        <v>0</v>
      </c>
      <c r="BK554" s="24"/>
      <c r="BL554" s="24"/>
      <c r="BM554" s="24"/>
      <c r="BN554" s="24"/>
      <c r="BO554" s="24"/>
      <c r="BP554" s="24"/>
      <c r="BQ554" s="24">
        <f t="shared" si="207"/>
        <v>0</v>
      </c>
      <c r="BR554" s="24">
        <f t="shared" si="208"/>
        <v>0</v>
      </c>
      <c r="BU554" s="24"/>
      <c r="BV554" s="24"/>
      <c r="BW554" s="24"/>
      <c r="BX554" s="24"/>
      <c r="BY554" s="24"/>
      <c r="BZ554" s="24"/>
      <c r="CA554" s="24">
        <f t="shared" si="209"/>
        <v>0</v>
      </c>
      <c r="CB554" s="24">
        <f t="shared" si="210"/>
        <v>0</v>
      </c>
      <c r="CC554" s="24"/>
      <c r="CE554" s="24">
        <f t="shared" si="211"/>
        <v>0</v>
      </c>
      <c r="CG554" s="24">
        <f t="shared" si="212"/>
        <v>0</v>
      </c>
      <c r="CI554" s="24">
        <f t="shared" si="213"/>
        <v>0</v>
      </c>
      <c r="CK554" s="24">
        <f t="shared" si="214"/>
        <v>0</v>
      </c>
      <c r="CM554" s="24">
        <f t="shared" si="215"/>
        <v>0</v>
      </c>
      <c r="CO554" s="24">
        <f t="shared" si="216"/>
        <v>0</v>
      </c>
      <c r="CQ554" s="24">
        <f t="shared" si="217"/>
        <v>0</v>
      </c>
      <c r="CS554" s="24">
        <f t="shared" si="218"/>
        <v>0</v>
      </c>
    </row>
    <row r="555" spans="9:97">
      <c r="I555" s="24">
        <f t="shared" si="198"/>
        <v>0</v>
      </c>
      <c r="J555" s="24">
        <f t="shared" si="220"/>
        <v>0</v>
      </c>
      <c r="M555" s="24"/>
      <c r="N555" s="24"/>
      <c r="O555" s="24"/>
      <c r="P555" s="24"/>
      <c r="Q555" s="24"/>
      <c r="R555" s="24"/>
      <c r="S555" s="24">
        <f t="shared" si="199"/>
        <v>0</v>
      </c>
      <c r="T555" s="24">
        <f t="shared" si="221"/>
        <v>0</v>
      </c>
      <c r="W555" s="24"/>
      <c r="X555" s="24"/>
      <c r="Y555" s="24"/>
      <c r="Z555" s="24"/>
      <c r="AA555" s="24"/>
      <c r="AB555" s="24"/>
      <c r="AC555" s="24">
        <f t="shared" si="200"/>
        <v>0</v>
      </c>
      <c r="AD555" s="24">
        <f t="shared" si="201"/>
        <v>0</v>
      </c>
      <c r="AG555" s="24"/>
      <c r="AH555" s="24"/>
      <c r="AI555" s="24"/>
      <c r="AJ555" s="24"/>
      <c r="AK555" s="24"/>
      <c r="AL555" s="24"/>
      <c r="AM555" s="24">
        <f t="shared" si="202"/>
        <v>0</v>
      </c>
      <c r="AN555" s="24">
        <f t="shared" si="219"/>
        <v>0</v>
      </c>
      <c r="AQ555" s="24"/>
      <c r="AR555" s="24"/>
      <c r="AS555" s="24"/>
      <c r="AT555" s="24"/>
      <c r="AU555" s="24"/>
      <c r="AV555" s="24"/>
      <c r="AW555" s="24">
        <f t="shared" si="203"/>
        <v>0</v>
      </c>
      <c r="AX555" s="24">
        <f t="shared" si="204"/>
        <v>0</v>
      </c>
      <c r="BA555" s="24"/>
      <c r="BB555" s="24"/>
      <c r="BC555" s="24"/>
      <c r="BD555" s="24"/>
      <c r="BE555" s="24"/>
      <c r="BF555" s="24"/>
      <c r="BG555" s="24">
        <f t="shared" si="205"/>
        <v>0</v>
      </c>
      <c r="BH555" s="24">
        <f t="shared" si="206"/>
        <v>0</v>
      </c>
      <c r="BK555" s="24"/>
      <c r="BL555" s="24"/>
      <c r="BM555" s="24"/>
      <c r="BN555" s="24"/>
      <c r="BO555" s="24"/>
      <c r="BP555" s="24"/>
      <c r="BQ555" s="24">
        <f t="shared" si="207"/>
        <v>0</v>
      </c>
      <c r="BR555" s="24">
        <f t="shared" si="208"/>
        <v>0</v>
      </c>
      <c r="BU555" s="24"/>
      <c r="BV555" s="24"/>
      <c r="BW555" s="24"/>
      <c r="BX555" s="24"/>
      <c r="BY555" s="24"/>
      <c r="BZ555" s="24"/>
      <c r="CA555" s="24">
        <f t="shared" si="209"/>
        <v>0</v>
      </c>
      <c r="CB555" s="24">
        <f t="shared" si="210"/>
        <v>0</v>
      </c>
      <c r="CC555" s="24"/>
      <c r="CE555" s="24">
        <f t="shared" si="211"/>
        <v>0</v>
      </c>
      <c r="CG555" s="24">
        <f t="shared" si="212"/>
        <v>0</v>
      </c>
      <c r="CI555" s="24">
        <f t="shared" si="213"/>
        <v>0</v>
      </c>
      <c r="CK555" s="24">
        <f t="shared" si="214"/>
        <v>0</v>
      </c>
      <c r="CM555" s="24">
        <f t="shared" si="215"/>
        <v>0</v>
      </c>
      <c r="CO555" s="24">
        <f t="shared" si="216"/>
        <v>0</v>
      </c>
      <c r="CQ555" s="24">
        <f t="shared" si="217"/>
        <v>0</v>
      </c>
      <c r="CS555" s="24">
        <f t="shared" si="218"/>
        <v>0</v>
      </c>
    </row>
    <row r="556" spans="9:97">
      <c r="I556" s="24">
        <f t="shared" si="198"/>
        <v>0</v>
      </c>
      <c r="J556" s="24">
        <f t="shared" si="220"/>
        <v>0</v>
      </c>
      <c r="M556" s="24"/>
      <c r="N556" s="24"/>
      <c r="O556" s="24"/>
      <c r="P556" s="24"/>
      <c r="Q556" s="24"/>
      <c r="R556" s="24"/>
      <c r="S556" s="24">
        <f t="shared" si="199"/>
        <v>0</v>
      </c>
      <c r="T556" s="24">
        <f t="shared" si="221"/>
        <v>0</v>
      </c>
      <c r="W556" s="24"/>
      <c r="X556" s="24"/>
      <c r="Y556" s="24"/>
      <c r="Z556" s="24"/>
      <c r="AA556" s="24"/>
      <c r="AB556" s="24"/>
      <c r="AC556" s="24">
        <f t="shared" si="200"/>
        <v>0</v>
      </c>
      <c r="AD556" s="24">
        <f t="shared" si="201"/>
        <v>0</v>
      </c>
      <c r="AG556" s="24"/>
      <c r="AH556" s="24"/>
      <c r="AI556" s="24"/>
      <c r="AJ556" s="24"/>
      <c r="AK556" s="24"/>
      <c r="AL556" s="24"/>
      <c r="AM556" s="24">
        <f t="shared" si="202"/>
        <v>0</v>
      </c>
      <c r="AN556" s="24">
        <f t="shared" si="219"/>
        <v>0</v>
      </c>
      <c r="AQ556" s="24"/>
      <c r="AR556" s="24"/>
      <c r="AS556" s="24"/>
      <c r="AT556" s="24"/>
      <c r="AU556" s="24"/>
      <c r="AV556" s="24"/>
      <c r="AW556" s="24">
        <f t="shared" si="203"/>
        <v>0</v>
      </c>
      <c r="AX556" s="24">
        <f t="shared" si="204"/>
        <v>0</v>
      </c>
      <c r="BA556" s="24"/>
      <c r="BB556" s="24"/>
      <c r="BC556" s="24"/>
      <c r="BD556" s="24"/>
      <c r="BE556" s="24"/>
      <c r="BF556" s="24"/>
      <c r="BG556" s="24">
        <f t="shared" si="205"/>
        <v>0</v>
      </c>
      <c r="BH556" s="24">
        <f t="shared" si="206"/>
        <v>0</v>
      </c>
      <c r="BK556" s="24"/>
      <c r="BL556" s="24"/>
      <c r="BM556" s="24"/>
      <c r="BN556" s="24"/>
      <c r="BO556" s="24"/>
      <c r="BP556" s="24"/>
      <c r="BQ556" s="24">
        <f t="shared" si="207"/>
        <v>0</v>
      </c>
      <c r="BR556" s="24">
        <f t="shared" si="208"/>
        <v>0</v>
      </c>
      <c r="BU556" s="24"/>
      <c r="BV556" s="24"/>
      <c r="BW556" s="24"/>
      <c r="BX556" s="24"/>
      <c r="BY556" s="24"/>
      <c r="BZ556" s="24"/>
      <c r="CA556" s="24">
        <f t="shared" si="209"/>
        <v>0</v>
      </c>
      <c r="CB556" s="24">
        <f t="shared" si="210"/>
        <v>0</v>
      </c>
      <c r="CC556" s="24"/>
      <c r="CE556" s="24">
        <f t="shared" si="211"/>
        <v>0</v>
      </c>
      <c r="CG556" s="24">
        <f t="shared" si="212"/>
        <v>0</v>
      </c>
      <c r="CI556" s="24">
        <f t="shared" si="213"/>
        <v>0</v>
      </c>
      <c r="CK556" s="24">
        <f t="shared" si="214"/>
        <v>0</v>
      </c>
      <c r="CM556" s="24">
        <f t="shared" si="215"/>
        <v>0</v>
      </c>
      <c r="CO556" s="24">
        <f t="shared" si="216"/>
        <v>0</v>
      </c>
      <c r="CQ556" s="24">
        <f t="shared" si="217"/>
        <v>0</v>
      </c>
      <c r="CS556" s="24">
        <f t="shared" si="218"/>
        <v>0</v>
      </c>
    </row>
    <row r="557" spans="9:97">
      <c r="I557" s="24">
        <f t="shared" si="198"/>
        <v>0</v>
      </c>
      <c r="J557" s="24">
        <f t="shared" si="220"/>
        <v>0</v>
      </c>
      <c r="M557" s="24"/>
      <c r="N557" s="24"/>
      <c r="O557" s="24"/>
      <c r="P557" s="24"/>
      <c r="Q557" s="24"/>
      <c r="R557" s="24"/>
      <c r="S557" s="24">
        <f t="shared" si="199"/>
        <v>0</v>
      </c>
      <c r="T557" s="24">
        <f t="shared" si="221"/>
        <v>0</v>
      </c>
      <c r="W557" s="24"/>
      <c r="X557" s="24"/>
      <c r="Y557" s="24"/>
      <c r="Z557" s="24"/>
      <c r="AA557" s="24"/>
      <c r="AB557" s="24"/>
      <c r="AC557" s="24">
        <f t="shared" si="200"/>
        <v>0</v>
      </c>
      <c r="AD557" s="24">
        <f t="shared" si="201"/>
        <v>0</v>
      </c>
      <c r="AG557" s="24"/>
      <c r="AH557" s="24"/>
      <c r="AI557" s="24"/>
      <c r="AJ557" s="24"/>
      <c r="AK557" s="24"/>
      <c r="AL557" s="24"/>
      <c r="AM557" s="24">
        <f t="shared" si="202"/>
        <v>0</v>
      </c>
      <c r="AN557" s="24">
        <f t="shared" si="219"/>
        <v>0</v>
      </c>
      <c r="AQ557" s="24"/>
      <c r="AR557" s="24"/>
      <c r="AS557" s="24"/>
      <c r="AT557" s="24"/>
      <c r="AU557" s="24"/>
      <c r="AV557" s="24"/>
      <c r="AW557" s="24">
        <f t="shared" si="203"/>
        <v>0</v>
      </c>
      <c r="AX557" s="24">
        <f t="shared" si="204"/>
        <v>0</v>
      </c>
      <c r="BA557" s="24"/>
      <c r="BB557" s="24"/>
      <c r="BC557" s="24"/>
      <c r="BD557" s="24"/>
      <c r="BE557" s="24"/>
      <c r="BF557" s="24"/>
      <c r="BG557" s="24">
        <f t="shared" si="205"/>
        <v>0</v>
      </c>
      <c r="BH557" s="24">
        <f t="shared" si="206"/>
        <v>0</v>
      </c>
      <c r="BK557" s="24"/>
      <c r="BL557" s="24"/>
      <c r="BM557" s="24"/>
      <c r="BN557" s="24"/>
      <c r="BO557" s="24"/>
      <c r="BP557" s="24"/>
      <c r="BQ557" s="24">
        <f t="shared" si="207"/>
        <v>0</v>
      </c>
      <c r="BR557" s="24">
        <f t="shared" si="208"/>
        <v>0</v>
      </c>
      <c r="BU557" s="24"/>
      <c r="BV557" s="24"/>
      <c r="BW557" s="24"/>
      <c r="BX557" s="24"/>
      <c r="BY557" s="24"/>
      <c r="BZ557" s="24"/>
      <c r="CA557" s="24">
        <f t="shared" si="209"/>
        <v>0</v>
      </c>
      <c r="CB557" s="24">
        <f t="shared" si="210"/>
        <v>0</v>
      </c>
      <c r="CC557" s="24"/>
      <c r="CE557" s="24">
        <f t="shared" si="211"/>
        <v>0</v>
      </c>
      <c r="CG557" s="24">
        <f t="shared" si="212"/>
        <v>0</v>
      </c>
      <c r="CI557" s="24">
        <f t="shared" si="213"/>
        <v>0</v>
      </c>
      <c r="CK557" s="24">
        <f t="shared" si="214"/>
        <v>0</v>
      </c>
      <c r="CM557" s="24">
        <f t="shared" si="215"/>
        <v>0</v>
      </c>
      <c r="CO557" s="24">
        <f t="shared" si="216"/>
        <v>0</v>
      </c>
      <c r="CQ557" s="24">
        <f t="shared" si="217"/>
        <v>0</v>
      </c>
      <c r="CS557" s="24">
        <f t="shared" si="218"/>
        <v>0</v>
      </c>
    </row>
    <row r="558" spans="9:97">
      <c r="I558" s="24">
        <f t="shared" si="198"/>
        <v>0</v>
      </c>
      <c r="J558" s="24">
        <f t="shared" si="220"/>
        <v>0</v>
      </c>
      <c r="M558" s="24"/>
      <c r="N558" s="24"/>
      <c r="O558" s="24"/>
      <c r="P558" s="24"/>
      <c r="Q558" s="24"/>
      <c r="R558" s="24"/>
      <c r="S558" s="24">
        <f t="shared" si="199"/>
        <v>0</v>
      </c>
      <c r="T558" s="24">
        <f t="shared" si="221"/>
        <v>0</v>
      </c>
      <c r="W558" s="24"/>
      <c r="X558" s="24"/>
      <c r="Y558" s="24"/>
      <c r="Z558" s="24"/>
      <c r="AA558" s="24"/>
      <c r="AB558" s="24"/>
      <c r="AC558" s="24">
        <f t="shared" si="200"/>
        <v>0</v>
      </c>
      <c r="AD558" s="24">
        <f t="shared" si="201"/>
        <v>0</v>
      </c>
      <c r="AG558" s="24"/>
      <c r="AH558" s="24"/>
      <c r="AI558" s="24"/>
      <c r="AJ558" s="24"/>
      <c r="AK558" s="24"/>
      <c r="AL558" s="24"/>
      <c r="AM558" s="24">
        <f t="shared" si="202"/>
        <v>0</v>
      </c>
      <c r="AN558" s="24">
        <f t="shared" si="219"/>
        <v>0</v>
      </c>
      <c r="AQ558" s="24"/>
      <c r="AR558" s="24"/>
      <c r="AS558" s="24"/>
      <c r="AT558" s="24"/>
      <c r="AU558" s="24"/>
      <c r="AV558" s="24"/>
      <c r="AW558" s="24">
        <f t="shared" si="203"/>
        <v>0</v>
      </c>
      <c r="AX558" s="24">
        <f t="shared" si="204"/>
        <v>0</v>
      </c>
      <c r="BA558" s="24"/>
      <c r="BB558" s="24"/>
      <c r="BC558" s="24"/>
      <c r="BD558" s="24"/>
      <c r="BE558" s="24"/>
      <c r="BF558" s="24"/>
      <c r="BG558" s="24">
        <f t="shared" si="205"/>
        <v>0</v>
      </c>
      <c r="BH558" s="24">
        <f t="shared" si="206"/>
        <v>0</v>
      </c>
      <c r="BK558" s="24"/>
      <c r="BL558" s="24"/>
      <c r="BM558" s="24"/>
      <c r="BN558" s="24"/>
      <c r="BO558" s="24"/>
      <c r="BP558" s="24"/>
      <c r="BQ558" s="24">
        <f t="shared" si="207"/>
        <v>0</v>
      </c>
      <c r="BR558" s="24">
        <f t="shared" si="208"/>
        <v>0</v>
      </c>
      <c r="BU558" s="24"/>
      <c r="BV558" s="24"/>
      <c r="BW558" s="24"/>
      <c r="BX558" s="24"/>
      <c r="BY558" s="24"/>
      <c r="BZ558" s="24"/>
      <c r="CA558" s="24">
        <f t="shared" si="209"/>
        <v>0</v>
      </c>
      <c r="CB558" s="24">
        <f t="shared" si="210"/>
        <v>0</v>
      </c>
      <c r="CC558" s="24"/>
      <c r="CE558" s="24">
        <f t="shared" si="211"/>
        <v>0</v>
      </c>
      <c r="CG558" s="24">
        <f t="shared" si="212"/>
        <v>0</v>
      </c>
      <c r="CI558" s="24">
        <f t="shared" si="213"/>
        <v>0</v>
      </c>
      <c r="CK558" s="24">
        <f t="shared" si="214"/>
        <v>0</v>
      </c>
      <c r="CM558" s="24">
        <f t="shared" si="215"/>
        <v>0</v>
      </c>
      <c r="CO558" s="24">
        <f t="shared" si="216"/>
        <v>0</v>
      </c>
      <c r="CQ558" s="24">
        <f t="shared" si="217"/>
        <v>0</v>
      </c>
      <c r="CS558" s="24">
        <f t="shared" si="218"/>
        <v>0</v>
      </c>
    </row>
    <row r="559" spans="9:97">
      <c r="I559" s="24">
        <f t="shared" si="198"/>
        <v>0</v>
      </c>
      <c r="J559" s="24">
        <f t="shared" si="220"/>
        <v>0</v>
      </c>
      <c r="M559" s="24"/>
      <c r="N559" s="24"/>
      <c r="O559" s="24"/>
      <c r="P559" s="24"/>
      <c r="Q559" s="24"/>
      <c r="R559" s="24"/>
      <c r="S559" s="24">
        <f t="shared" si="199"/>
        <v>0</v>
      </c>
      <c r="T559" s="24">
        <f t="shared" si="221"/>
        <v>0</v>
      </c>
      <c r="W559" s="24"/>
      <c r="X559" s="24"/>
      <c r="Y559" s="24"/>
      <c r="Z559" s="24"/>
      <c r="AA559" s="24"/>
      <c r="AB559" s="24"/>
      <c r="AC559" s="24">
        <f t="shared" si="200"/>
        <v>0</v>
      </c>
      <c r="AD559" s="24">
        <f t="shared" si="201"/>
        <v>0</v>
      </c>
      <c r="AG559" s="24"/>
      <c r="AH559" s="24"/>
      <c r="AI559" s="24"/>
      <c r="AJ559" s="24"/>
      <c r="AK559" s="24"/>
      <c r="AL559" s="24"/>
      <c r="AM559" s="24">
        <f t="shared" si="202"/>
        <v>0</v>
      </c>
      <c r="AN559" s="24">
        <f t="shared" si="219"/>
        <v>0</v>
      </c>
      <c r="AQ559" s="24"/>
      <c r="AR559" s="24"/>
      <c r="AS559" s="24"/>
      <c r="AT559" s="24"/>
      <c r="AU559" s="24"/>
      <c r="AV559" s="24"/>
      <c r="AW559" s="24">
        <f t="shared" si="203"/>
        <v>0</v>
      </c>
      <c r="AX559" s="24">
        <f t="shared" si="204"/>
        <v>0</v>
      </c>
      <c r="BA559" s="24"/>
      <c r="BB559" s="24"/>
      <c r="BC559" s="24"/>
      <c r="BD559" s="24"/>
      <c r="BE559" s="24"/>
      <c r="BF559" s="24"/>
      <c r="BG559" s="24">
        <f t="shared" si="205"/>
        <v>0</v>
      </c>
      <c r="BH559" s="24">
        <f t="shared" si="206"/>
        <v>0</v>
      </c>
      <c r="BK559" s="24"/>
      <c r="BL559" s="24"/>
      <c r="BM559" s="24"/>
      <c r="BN559" s="24"/>
      <c r="BO559" s="24"/>
      <c r="BP559" s="24"/>
      <c r="BQ559" s="24">
        <f t="shared" si="207"/>
        <v>0</v>
      </c>
      <c r="BR559" s="24">
        <f t="shared" si="208"/>
        <v>0</v>
      </c>
      <c r="BU559" s="24"/>
      <c r="BV559" s="24"/>
      <c r="BW559" s="24"/>
      <c r="BX559" s="24"/>
      <c r="BY559" s="24"/>
      <c r="BZ559" s="24"/>
      <c r="CA559" s="24">
        <f t="shared" si="209"/>
        <v>0</v>
      </c>
      <c r="CB559" s="24">
        <f t="shared" si="210"/>
        <v>0</v>
      </c>
      <c r="CC559" s="24"/>
      <c r="CE559" s="24">
        <f t="shared" si="211"/>
        <v>0</v>
      </c>
      <c r="CG559" s="24">
        <f t="shared" si="212"/>
        <v>0</v>
      </c>
      <c r="CI559" s="24">
        <f t="shared" si="213"/>
        <v>0</v>
      </c>
      <c r="CK559" s="24">
        <f t="shared" si="214"/>
        <v>0</v>
      </c>
      <c r="CM559" s="24">
        <f t="shared" si="215"/>
        <v>0</v>
      </c>
      <c r="CO559" s="24">
        <f t="shared" si="216"/>
        <v>0</v>
      </c>
      <c r="CQ559" s="24">
        <f t="shared" si="217"/>
        <v>0</v>
      </c>
      <c r="CS559" s="24">
        <f t="shared" si="218"/>
        <v>0</v>
      </c>
    </row>
    <row r="560" spans="9:97">
      <c r="I560" s="24">
        <f t="shared" si="198"/>
        <v>0</v>
      </c>
      <c r="J560" s="24">
        <f t="shared" si="220"/>
        <v>0</v>
      </c>
      <c r="M560" s="24"/>
      <c r="N560" s="24"/>
      <c r="O560" s="24"/>
      <c r="P560" s="24"/>
      <c r="Q560" s="24"/>
      <c r="R560" s="24"/>
      <c r="S560" s="24">
        <f t="shared" si="199"/>
        <v>0</v>
      </c>
      <c r="T560" s="24">
        <f t="shared" si="221"/>
        <v>0</v>
      </c>
      <c r="W560" s="24"/>
      <c r="X560" s="24"/>
      <c r="Y560" s="24"/>
      <c r="Z560" s="24"/>
      <c r="AA560" s="24"/>
      <c r="AB560" s="24"/>
      <c r="AC560" s="24">
        <f t="shared" si="200"/>
        <v>0</v>
      </c>
      <c r="AD560" s="24">
        <f t="shared" si="201"/>
        <v>0</v>
      </c>
      <c r="AG560" s="24"/>
      <c r="AH560" s="24"/>
      <c r="AI560" s="24"/>
      <c r="AJ560" s="24"/>
      <c r="AK560" s="24"/>
      <c r="AL560" s="24"/>
      <c r="AM560" s="24">
        <f t="shared" si="202"/>
        <v>0</v>
      </c>
      <c r="AN560" s="24">
        <f t="shared" si="219"/>
        <v>0</v>
      </c>
      <c r="AQ560" s="24"/>
      <c r="AR560" s="24"/>
      <c r="AS560" s="24"/>
      <c r="AT560" s="24"/>
      <c r="AU560" s="24"/>
      <c r="AV560" s="24"/>
      <c r="AW560" s="24">
        <f t="shared" si="203"/>
        <v>0</v>
      </c>
      <c r="AX560" s="24">
        <f t="shared" si="204"/>
        <v>0</v>
      </c>
      <c r="BA560" s="24"/>
      <c r="BB560" s="24"/>
      <c r="BC560" s="24"/>
      <c r="BD560" s="24"/>
      <c r="BE560" s="24"/>
      <c r="BF560" s="24"/>
      <c r="BG560" s="24">
        <f t="shared" si="205"/>
        <v>0</v>
      </c>
      <c r="BH560" s="24">
        <f t="shared" si="206"/>
        <v>0</v>
      </c>
      <c r="BK560" s="24"/>
      <c r="BL560" s="24"/>
      <c r="BM560" s="24"/>
      <c r="BN560" s="24"/>
      <c r="BO560" s="24"/>
      <c r="BP560" s="24"/>
      <c r="BQ560" s="24">
        <f t="shared" si="207"/>
        <v>0</v>
      </c>
      <c r="BR560" s="24">
        <f t="shared" si="208"/>
        <v>0</v>
      </c>
      <c r="BU560" s="24"/>
      <c r="BV560" s="24"/>
      <c r="BW560" s="24"/>
      <c r="BX560" s="24"/>
      <c r="BY560" s="24"/>
      <c r="BZ560" s="24"/>
      <c r="CA560" s="24">
        <f t="shared" si="209"/>
        <v>0</v>
      </c>
      <c r="CB560" s="24">
        <f t="shared" si="210"/>
        <v>0</v>
      </c>
      <c r="CC560" s="24"/>
      <c r="CE560" s="24">
        <f t="shared" si="211"/>
        <v>0</v>
      </c>
      <c r="CG560" s="24">
        <f t="shared" si="212"/>
        <v>0</v>
      </c>
      <c r="CI560" s="24">
        <f t="shared" si="213"/>
        <v>0</v>
      </c>
      <c r="CK560" s="24">
        <f t="shared" si="214"/>
        <v>0</v>
      </c>
      <c r="CM560" s="24">
        <f t="shared" si="215"/>
        <v>0</v>
      </c>
      <c r="CO560" s="24">
        <f t="shared" si="216"/>
        <v>0</v>
      </c>
      <c r="CQ560" s="24">
        <f t="shared" si="217"/>
        <v>0</v>
      </c>
      <c r="CS560" s="24">
        <f t="shared" si="218"/>
        <v>0</v>
      </c>
    </row>
    <row r="561" spans="9:97">
      <c r="I561" s="24">
        <f t="shared" si="198"/>
        <v>0</v>
      </c>
      <c r="J561" s="24">
        <f t="shared" si="220"/>
        <v>0</v>
      </c>
      <c r="M561" s="24"/>
      <c r="N561" s="24"/>
      <c r="O561" s="24"/>
      <c r="P561" s="24"/>
      <c r="Q561" s="24"/>
      <c r="R561" s="24"/>
      <c r="S561" s="24">
        <f t="shared" si="199"/>
        <v>0</v>
      </c>
      <c r="T561" s="24">
        <f t="shared" si="221"/>
        <v>0</v>
      </c>
      <c r="W561" s="24"/>
      <c r="X561" s="24"/>
      <c r="Y561" s="24"/>
      <c r="Z561" s="24"/>
      <c r="AA561" s="24"/>
      <c r="AB561" s="24"/>
      <c r="AC561" s="24">
        <f t="shared" si="200"/>
        <v>0</v>
      </c>
      <c r="AD561" s="24">
        <f t="shared" si="201"/>
        <v>0</v>
      </c>
      <c r="AG561" s="24"/>
      <c r="AH561" s="24"/>
      <c r="AI561" s="24"/>
      <c r="AJ561" s="24"/>
      <c r="AK561" s="24"/>
      <c r="AL561" s="24"/>
      <c r="AM561" s="24">
        <f t="shared" si="202"/>
        <v>0</v>
      </c>
      <c r="AN561" s="24">
        <f t="shared" si="219"/>
        <v>0</v>
      </c>
      <c r="AQ561" s="24"/>
      <c r="AR561" s="24"/>
      <c r="AS561" s="24"/>
      <c r="AT561" s="24"/>
      <c r="AU561" s="24"/>
      <c r="AV561" s="24"/>
      <c r="AW561" s="24">
        <f t="shared" si="203"/>
        <v>0</v>
      </c>
      <c r="AX561" s="24">
        <f t="shared" si="204"/>
        <v>0</v>
      </c>
      <c r="BA561" s="24"/>
      <c r="BB561" s="24"/>
      <c r="BC561" s="24"/>
      <c r="BD561" s="24"/>
      <c r="BE561" s="24"/>
      <c r="BF561" s="24"/>
      <c r="BG561" s="24">
        <f t="shared" si="205"/>
        <v>0</v>
      </c>
      <c r="BH561" s="24">
        <f t="shared" si="206"/>
        <v>0</v>
      </c>
      <c r="BK561" s="24"/>
      <c r="BL561" s="24"/>
      <c r="BM561" s="24"/>
      <c r="BN561" s="24"/>
      <c r="BO561" s="24"/>
      <c r="BP561" s="24"/>
      <c r="BQ561" s="24">
        <f t="shared" si="207"/>
        <v>0</v>
      </c>
      <c r="BR561" s="24">
        <f t="shared" si="208"/>
        <v>0</v>
      </c>
      <c r="BU561" s="24"/>
      <c r="BV561" s="24"/>
      <c r="BW561" s="24"/>
      <c r="BX561" s="24"/>
      <c r="BY561" s="24"/>
      <c r="BZ561" s="24"/>
      <c r="CA561" s="24">
        <f t="shared" si="209"/>
        <v>0</v>
      </c>
      <c r="CB561" s="24">
        <f t="shared" si="210"/>
        <v>0</v>
      </c>
      <c r="CC561" s="24"/>
      <c r="CE561" s="24">
        <f t="shared" si="211"/>
        <v>0</v>
      </c>
      <c r="CG561" s="24">
        <f t="shared" si="212"/>
        <v>0</v>
      </c>
      <c r="CI561" s="24">
        <f t="shared" si="213"/>
        <v>0</v>
      </c>
      <c r="CK561" s="24">
        <f t="shared" si="214"/>
        <v>0</v>
      </c>
      <c r="CM561" s="24">
        <f t="shared" si="215"/>
        <v>0</v>
      </c>
      <c r="CO561" s="24">
        <f t="shared" si="216"/>
        <v>0</v>
      </c>
      <c r="CQ561" s="24">
        <f t="shared" si="217"/>
        <v>0</v>
      </c>
      <c r="CS561" s="24">
        <f t="shared" si="218"/>
        <v>0</v>
      </c>
    </row>
    <row r="562" spans="9:97">
      <c r="I562" s="24">
        <f t="shared" si="198"/>
        <v>0</v>
      </c>
      <c r="J562" s="24">
        <f t="shared" si="220"/>
        <v>0</v>
      </c>
      <c r="M562" s="24"/>
      <c r="N562" s="24"/>
      <c r="O562" s="24"/>
      <c r="P562" s="24"/>
      <c r="Q562" s="24"/>
      <c r="R562" s="24"/>
      <c r="S562" s="24">
        <f t="shared" si="199"/>
        <v>0</v>
      </c>
      <c r="T562" s="24">
        <f t="shared" si="221"/>
        <v>0</v>
      </c>
      <c r="W562" s="24"/>
      <c r="X562" s="24"/>
      <c r="Y562" s="24"/>
      <c r="Z562" s="24"/>
      <c r="AA562" s="24"/>
      <c r="AB562" s="24"/>
      <c r="AC562" s="24">
        <f t="shared" si="200"/>
        <v>0</v>
      </c>
      <c r="AD562" s="24">
        <f t="shared" si="201"/>
        <v>0</v>
      </c>
      <c r="AG562" s="24"/>
      <c r="AH562" s="24"/>
      <c r="AI562" s="24"/>
      <c r="AJ562" s="24"/>
      <c r="AK562" s="24"/>
      <c r="AL562" s="24"/>
      <c r="AM562" s="24">
        <f t="shared" si="202"/>
        <v>0</v>
      </c>
      <c r="AN562" s="24">
        <f t="shared" si="219"/>
        <v>0</v>
      </c>
      <c r="AQ562" s="24"/>
      <c r="AR562" s="24"/>
      <c r="AS562" s="24"/>
      <c r="AT562" s="24"/>
      <c r="AU562" s="24"/>
      <c r="AV562" s="24"/>
      <c r="AW562" s="24">
        <f t="shared" si="203"/>
        <v>0</v>
      </c>
      <c r="AX562" s="24">
        <f t="shared" si="204"/>
        <v>0</v>
      </c>
      <c r="BA562" s="24"/>
      <c r="BB562" s="24"/>
      <c r="BC562" s="24"/>
      <c r="BD562" s="24"/>
      <c r="BE562" s="24"/>
      <c r="BF562" s="24"/>
      <c r="BG562" s="24">
        <f t="shared" si="205"/>
        <v>0</v>
      </c>
      <c r="BH562" s="24">
        <f t="shared" si="206"/>
        <v>0</v>
      </c>
      <c r="BK562" s="24"/>
      <c r="BL562" s="24"/>
      <c r="BM562" s="24"/>
      <c r="BN562" s="24"/>
      <c r="BO562" s="24"/>
      <c r="BP562" s="24"/>
      <c r="BQ562" s="24">
        <f t="shared" si="207"/>
        <v>0</v>
      </c>
      <c r="BR562" s="24">
        <f t="shared" si="208"/>
        <v>0</v>
      </c>
      <c r="BU562" s="24"/>
      <c r="BV562" s="24"/>
      <c r="BW562" s="24"/>
      <c r="BX562" s="24"/>
      <c r="BY562" s="24"/>
      <c r="BZ562" s="24"/>
      <c r="CA562" s="24">
        <f t="shared" si="209"/>
        <v>0</v>
      </c>
      <c r="CB562" s="24">
        <f t="shared" si="210"/>
        <v>0</v>
      </c>
      <c r="CC562" s="24"/>
      <c r="CE562" s="24">
        <f t="shared" si="211"/>
        <v>0</v>
      </c>
      <c r="CG562" s="24">
        <f t="shared" si="212"/>
        <v>0</v>
      </c>
      <c r="CI562" s="24">
        <f t="shared" si="213"/>
        <v>0</v>
      </c>
      <c r="CK562" s="24">
        <f t="shared" si="214"/>
        <v>0</v>
      </c>
      <c r="CM562" s="24">
        <f t="shared" si="215"/>
        <v>0</v>
      </c>
      <c r="CO562" s="24">
        <f t="shared" si="216"/>
        <v>0</v>
      </c>
      <c r="CQ562" s="24">
        <f t="shared" si="217"/>
        <v>0</v>
      </c>
      <c r="CS562" s="24">
        <f t="shared" si="218"/>
        <v>0</v>
      </c>
    </row>
    <row r="563" spans="9:97">
      <c r="I563" s="24">
        <f t="shared" si="198"/>
        <v>0</v>
      </c>
      <c r="J563" s="24">
        <f t="shared" si="220"/>
        <v>0</v>
      </c>
      <c r="M563" s="24"/>
      <c r="N563" s="24"/>
      <c r="O563" s="24"/>
      <c r="P563" s="24"/>
      <c r="Q563" s="24"/>
      <c r="R563" s="24"/>
      <c r="S563" s="24">
        <f t="shared" si="199"/>
        <v>0</v>
      </c>
      <c r="T563" s="24">
        <f t="shared" si="221"/>
        <v>0</v>
      </c>
      <c r="W563" s="24"/>
      <c r="X563" s="24"/>
      <c r="Y563" s="24"/>
      <c r="Z563" s="24"/>
      <c r="AA563" s="24"/>
      <c r="AB563" s="24"/>
      <c r="AC563" s="24">
        <f t="shared" si="200"/>
        <v>0</v>
      </c>
      <c r="AD563" s="24">
        <f t="shared" si="201"/>
        <v>0</v>
      </c>
      <c r="AG563" s="24"/>
      <c r="AH563" s="24"/>
      <c r="AI563" s="24"/>
      <c r="AJ563" s="24"/>
      <c r="AK563" s="24"/>
      <c r="AL563" s="24"/>
      <c r="AM563" s="24">
        <f t="shared" si="202"/>
        <v>0</v>
      </c>
      <c r="AN563" s="24">
        <f t="shared" si="219"/>
        <v>0</v>
      </c>
      <c r="AQ563" s="24"/>
      <c r="AR563" s="24"/>
      <c r="AS563" s="24"/>
      <c r="AT563" s="24"/>
      <c r="AU563" s="24"/>
      <c r="AV563" s="24"/>
      <c r="AW563" s="24">
        <f t="shared" si="203"/>
        <v>0</v>
      </c>
      <c r="AX563" s="24">
        <f t="shared" si="204"/>
        <v>0</v>
      </c>
      <c r="BA563" s="24"/>
      <c r="BB563" s="24"/>
      <c r="BC563" s="24"/>
      <c r="BD563" s="24"/>
      <c r="BE563" s="24"/>
      <c r="BF563" s="24"/>
      <c r="BG563" s="24">
        <f t="shared" si="205"/>
        <v>0</v>
      </c>
      <c r="BH563" s="24">
        <f t="shared" si="206"/>
        <v>0</v>
      </c>
      <c r="BK563" s="24"/>
      <c r="BL563" s="24"/>
      <c r="BM563" s="24"/>
      <c r="BN563" s="24"/>
      <c r="BO563" s="24"/>
      <c r="BP563" s="24"/>
      <c r="BQ563" s="24">
        <f t="shared" si="207"/>
        <v>0</v>
      </c>
      <c r="BR563" s="24">
        <f t="shared" si="208"/>
        <v>0</v>
      </c>
      <c r="BU563" s="24"/>
      <c r="BV563" s="24"/>
      <c r="BW563" s="24"/>
      <c r="BX563" s="24"/>
      <c r="BY563" s="24"/>
      <c r="BZ563" s="24"/>
      <c r="CA563" s="24">
        <f t="shared" si="209"/>
        <v>0</v>
      </c>
      <c r="CB563" s="24">
        <f t="shared" si="210"/>
        <v>0</v>
      </c>
      <c r="CC563" s="24"/>
      <c r="CE563" s="24">
        <f t="shared" si="211"/>
        <v>0</v>
      </c>
      <c r="CG563" s="24">
        <f t="shared" si="212"/>
        <v>0</v>
      </c>
      <c r="CI563" s="24">
        <f t="shared" si="213"/>
        <v>0</v>
      </c>
      <c r="CK563" s="24">
        <f t="shared" si="214"/>
        <v>0</v>
      </c>
      <c r="CM563" s="24">
        <f t="shared" si="215"/>
        <v>0</v>
      </c>
      <c r="CO563" s="24">
        <f t="shared" si="216"/>
        <v>0</v>
      </c>
      <c r="CQ563" s="24">
        <f t="shared" si="217"/>
        <v>0</v>
      </c>
      <c r="CS563" s="24">
        <f t="shared" si="218"/>
        <v>0</v>
      </c>
    </row>
    <row r="564" spans="9:97">
      <c r="I564" s="24">
        <f t="shared" si="198"/>
        <v>0</v>
      </c>
      <c r="J564" s="24">
        <f t="shared" si="220"/>
        <v>0</v>
      </c>
      <c r="M564" s="24"/>
      <c r="N564" s="24"/>
      <c r="O564" s="24"/>
      <c r="P564" s="24"/>
      <c r="Q564" s="24"/>
      <c r="R564" s="24"/>
      <c r="S564" s="24">
        <f t="shared" si="199"/>
        <v>0</v>
      </c>
      <c r="T564" s="24">
        <f t="shared" si="221"/>
        <v>0</v>
      </c>
      <c r="W564" s="24"/>
      <c r="X564" s="24"/>
      <c r="Y564" s="24"/>
      <c r="Z564" s="24"/>
      <c r="AA564" s="24"/>
      <c r="AB564" s="24"/>
      <c r="AC564" s="24">
        <f t="shared" si="200"/>
        <v>0</v>
      </c>
      <c r="AD564" s="24">
        <f t="shared" si="201"/>
        <v>0</v>
      </c>
      <c r="AG564" s="24"/>
      <c r="AH564" s="24"/>
      <c r="AI564" s="24"/>
      <c r="AJ564" s="24"/>
      <c r="AK564" s="24"/>
      <c r="AL564" s="24"/>
      <c r="AM564" s="24">
        <f t="shared" si="202"/>
        <v>0</v>
      </c>
      <c r="AN564" s="24">
        <f t="shared" si="219"/>
        <v>0</v>
      </c>
      <c r="AQ564" s="24"/>
      <c r="AR564" s="24"/>
      <c r="AS564" s="24"/>
      <c r="AT564" s="24"/>
      <c r="AU564" s="24"/>
      <c r="AV564" s="24"/>
      <c r="AW564" s="24">
        <f t="shared" si="203"/>
        <v>0</v>
      </c>
      <c r="AX564" s="24">
        <f t="shared" si="204"/>
        <v>0</v>
      </c>
      <c r="BA564" s="24"/>
      <c r="BB564" s="24"/>
      <c r="BC564" s="24"/>
      <c r="BD564" s="24"/>
      <c r="BE564" s="24"/>
      <c r="BF564" s="24"/>
      <c r="BG564" s="24">
        <f t="shared" si="205"/>
        <v>0</v>
      </c>
      <c r="BH564" s="24">
        <f t="shared" si="206"/>
        <v>0</v>
      </c>
      <c r="BK564" s="24"/>
      <c r="BL564" s="24"/>
      <c r="BM564" s="24"/>
      <c r="BN564" s="24"/>
      <c r="BO564" s="24"/>
      <c r="BP564" s="24"/>
      <c r="BQ564" s="24">
        <f t="shared" si="207"/>
        <v>0</v>
      </c>
      <c r="BR564" s="24">
        <f t="shared" si="208"/>
        <v>0</v>
      </c>
      <c r="BU564" s="24"/>
      <c r="BV564" s="24"/>
      <c r="BW564" s="24"/>
      <c r="BX564" s="24"/>
      <c r="BY564" s="24"/>
      <c r="BZ564" s="24"/>
      <c r="CA564" s="24">
        <f t="shared" si="209"/>
        <v>0</v>
      </c>
      <c r="CB564" s="24">
        <f t="shared" si="210"/>
        <v>0</v>
      </c>
      <c r="CC564" s="24"/>
      <c r="CE564" s="24">
        <f t="shared" si="211"/>
        <v>0</v>
      </c>
      <c r="CG564" s="24">
        <f t="shared" si="212"/>
        <v>0</v>
      </c>
      <c r="CI564" s="24">
        <f t="shared" si="213"/>
        <v>0</v>
      </c>
      <c r="CK564" s="24">
        <f t="shared" si="214"/>
        <v>0</v>
      </c>
      <c r="CM564" s="24">
        <f t="shared" si="215"/>
        <v>0</v>
      </c>
      <c r="CO564" s="24">
        <f t="shared" si="216"/>
        <v>0</v>
      </c>
      <c r="CQ564" s="24">
        <f t="shared" si="217"/>
        <v>0</v>
      </c>
      <c r="CS564" s="24">
        <f t="shared" si="218"/>
        <v>0</v>
      </c>
    </row>
    <row r="565" spans="9:97">
      <c r="I565" s="24">
        <f t="shared" si="198"/>
        <v>0</v>
      </c>
      <c r="J565" s="24">
        <f t="shared" si="220"/>
        <v>0</v>
      </c>
      <c r="M565" s="24"/>
      <c r="N565" s="24"/>
      <c r="O565" s="24"/>
      <c r="P565" s="24"/>
      <c r="Q565" s="24"/>
      <c r="R565" s="24"/>
      <c r="S565" s="24">
        <f t="shared" si="199"/>
        <v>0</v>
      </c>
      <c r="T565" s="24">
        <f t="shared" si="221"/>
        <v>0</v>
      </c>
      <c r="W565" s="24"/>
      <c r="X565" s="24"/>
      <c r="Y565" s="24"/>
      <c r="Z565" s="24"/>
      <c r="AA565" s="24"/>
      <c r="AB565" s="24"/>
      <c r="AC565" s="24">
        <f t="shared" si="200"/>
        <v>0</v>
      </c>
      <c r="AD565" s="24">
        <f t="shared" si="201"/>
        <v>0</v>
      </c>
      <c r="AG565" s="24"/>
      <c r="AH565" s="24"/>
      <c r="AI565" s="24"/>
      <c r="AJ565" s="24"/>
      <c r="AK565" s="24"/>
      <c r="AL565" s="24"/>
      <c r="AM565" s="24">
        <f t="shared" si="202"/>
        <v>0</v>
      </c>
      <c r="AN565" s="24">
        <f t="shared" si="219"/>
        <v>0</v>
      </c>
      <c r="AQ565" s="24"/>
      <c r="AR565" s="24"/>
      <c r="AS565" s="24"/>
      <c r="AT565" s="24"/>
      <c r="AU565" s="24"/>
      <c r="AV565" s="24"/>
      <c r="AW565" s="24">
        <f t="shared" si="203"/>
        <v>0</v>
      </c>
      <c r="AX565" s="24">
        <f t="shared" si="204"/>
        <v>0</v>
      </c>
      <c r="BA565" s="24"/>
      <c r="BB565" s="24"/>
      <c r="BC565" s="24"/>
      <c r="BD565" s="24"/>
      <c r="BE565" s="24"/>
      <c r="BF565" s="24"/>
      <c r="BG565" s="24">
        <f t="shared" si="205"/>
        <v>0</v>
      </c>
      <c r="BH565" s="24">
        <f t="shared" si="206"/>
        <v>0</v>
      </c>
      <c r="BK565" s="24"/>
      <c r="BL565" s="24"/>
      <c r="BM565" s="24"/>
      <c r="BN565" s="24"/>
      <c r="BO565" s="24"/>
      <c r="BP565" s="24"/>
      <c r="BQ565" s="24">
        <f t="shared" si="207"/>
        <v>0</v>
      </c>
      <c r="BR565" s="24">
        <f t="shared" si="208"/>
        <v>0</v>
      </c>
      <c r="BU565" s="24"/>
      <c r="BV565" s="24"/>
      <c r="BW565" s="24"/>
      <c r="BX565" s="24"/>
      <c r="BY565" s="24"/>
      <c r="BZ565" s="24"/>
      <c r="CA565" s="24">
        <f t="shared" si="209"/>
        <v>0</v>
      </c>
      <c r="CB565" s="24">
        <f t="shared" si="210"/>
        <v>0</v>
      </c>
      <c r="CC565" s="24"/>
      <c r="CE565" s="24">
        <f t="shared" si="211"/>
        <v>0</v>
      </c>
      <c r="CG565" s="24">
        <f t="shared" si="212"/>
        <v>0</v>
      </c>
      <c r="CI565" s="24">
        <f t="shared" si="213"/>
        <v>0</v>
      </c>
      <c r="CK565" s="24">
        <f t="shared" si="214"/>
        <v>0</v>
      </c>
      <c r="CM565" s="24">
        <f t="shared" si="215"/>
        <v>0</v>
      </c>
      <c r="CO565" s="24">
        <f t="shared" si="216"/>
        <v>0</v>
      </c>
      <c r="CQ565" s="24">
        <f t="shared" si="217"/>
        <v>0</v>
      </c>
      <c r="CS565" s="24">
        <f t="shared" si="218"/>
        <v>0</v>
      </c>
    </row>
    <row r="566" spans="9:97">
      <c r="I566" s="24">
        <f t="shared" si="198"/>
        <v>0</v>
      </c>
      <c r="J566" s="24">
        <f t="shared" si="220"/>
        <v>0</v>
      </c>
      <c r="M566" s="24"/>
      <c r="N566" s="24"/>
      <c r="O566" s="24"/>
      <c r="P566" s="24"/>
      <c r="Q566" s="24"/>
      <c r="R566" s="24"/>
      <c r="S566" s="24">
        <f t="shared" si="199"/>
        <v>0</v>
      </c>
      <c r="T566" s="24">
        <f t="shared" si="221"/>
        <v>0</v>
      </c>
      <c r="W566" s="24"/>
      <c r="X566" s="24"/>
      <c r="Y566" s="24"/>
      <c r="Z566" s="24"/>
      <c r="AA566" s="24"/>
      <c r="AB566" s="24"/>
      <c r="AC566" s="24">
        <f t="shared" si="200"/>
        <v>0</v>
      </c>
      <c r="AD566" s="24">
        <f t="shared" si="201"/>
        <v>0</v>
      </c>
      <c r="AG566" s="24"/>
      <c r="AH566" s="24"/>
      <c r="AI566" s="24"/>
      <c r="AJ566" s="24"/>
      <c r="AK566" s="24"/>
      <c r="AL566" s="24"/>
      <c r="AM566" s="24">
        <f t="shared" si="202"/>
        <v>0</v>
      </c>
      <c r="AN566" s="24">
        <f t="shared" si="219"/>
        <v>0</v>
      </c>
      <c r="AQ566" s="24"/>
      <c r="AR566" s="24"/>
      <c r="AS566" s="24"/>
      <c r="AT566" s="24"/>
      <c r="AU566" s="24"/>
      <c r="AV566" s="24"/>
      <c r="AW566" s="24">
        <f t="shared" si="203"/>
        <v>0</v>
      </c>
      <c r="AX566" s="24">
        <f t="shared" si="204"/>
        <v>0</v>
      </c>
      <c r="BA566" s="24"/>
      <c r="BB566" s="24"/>
      <c r="BC566" s="24"/>
      <c r="BD566" s="24"/>
      <c r="BE566" s="24"/>
      <c r="BF566" s="24"/>
      <c r="BG566" s="24">
        <f t="shared" si="205"/>
        <v>0</v>
      </c>
      <c r="BH566" s="24">
        <f t="shared" si="206"/>
        <v>0</v>
      </c>
      <c r="BK566" s="24"/>
      <c r="BL566" s="24"/>
      <c r="BM566" s="24"/>
      <c r="BN566" s="24"/>
      <c r="BO566" s="24"/>
      <c r="BP566" s="24"/>
      <c r="BQ566" s="24">
        <f t="shared" si="207"/>
        <v>0</v>
      </c>
      <c r="BR566" s="24">
        <f t="shared" si="208"/>
        <v>0</v>
      </c>
      <c r="BU566" s="24"/>
      <c r="BV566" s="24"/>
      <c r="BW566" s="24"/>
      <c r="BX566" s="24"/>
      <c r="BY566" s="24"/>
      <c r="BZ566" s="24"/>
      <c r="CA566" s="24">
        <f t="shared" si="209"/>
        <v>0</v>
      </c>
      <c r="CB566" s="24">
        <f t="shared" si="210"/>
        <v>0</v>
      </c>
      <c r="CC566" s="24"/>
      <c r="CE566" s="24">
        <f t="shared" si="211"/>
        <v>0</v>
      </c>
      <c r="CG566" s="24">
        <f t="shared" si="212"/>
        <v>0</v>
      </c>
      <c r="CI566" s="24">
        <f t="shared" si="213"/>
        <v>0</v>
      </c>
      <c r="CK566" s="24">
        <f t="shared" si="214"/>
        <v>0</v>
      </c>
      <c r="CM566" s="24">
        <f t="shared" si="215"/>
        <v>0</v>
      </c>
      <c r="CO566" s="24">
        <f t="shared" si="216"/>
        <v>0</v>
      </c>
      <c r="CQ566" s="24">
        <f t="shared" si="217"/>
        <v>0</v>
      </c>
      <c r="CS566" s="24">
        <f t="shared" si="218"/>
        <v>0</v>
      </c>
    </row>
    <row r="567" spans="9:97">
      <c r="I567" s="24">
        <f t="shared" si="198"/>
        <v>0</v>
      </c>
      <c r="J567" s="24">
        <f t="shared" si="220"/>
        <v>0</v>
      </c>
      <c r="M567" s="24"/>
      <c r="N567" s="24"/>
      <c r="O567" s="24"/>
      <c r="P567" s="24"/>
      <c r="Q567" s="24"/>
      <c r="R567" s="24"/>
      <c r="S567" s="24">
        <f t="shared" si="199"/>
        <v>0</v>
      </c>
      <c r="T567" s="24">
        <f t="shared" si="221"/>
        <v>0</v>
      </c>
      <c r="W567" s="24"/>
      <c r="X567" s="24"/>
      <c r="Y567" s="24"/>
      <c r="Z567" s="24"/>
      <c r="AA567" s="24"/>
      <c r="AB567" s="24"/>
      <c r="AC567" s="24">
        <f t="shared" si="200"/>
        <v>0</v>
      </c>
      <c r="AD567" s="24">
        <f t="shared" si="201"/>
        <v>0</v>
      </c>
      <c r="AG567" s="24"/>
      <c r="AH567" s="24"/>
      <c r="AI567" s="24"/>
      <c r="AJ567" s="24"/>
      <c r="AK567" s="24"/>
      <c r="AL567" s="24"/>
      <c r="AM567" s="24">
        <f t="shared" si="202"/>
        <v>0</v>
      </c>
      <c r="AN567" s="24">
        <f t="shared" si="219"/>
        <v>0</v>
      </c>
      <c r="AQ567" s="24"/>
      <c r="AR567" s="24"/>
      <c r="AS567" s="24"/>
      <c r="AT567" s="24"/>
      <c r="AU567" s="24"/>
      <c r="AV567" s="24"/>
      <c r="AW567" s="24">
        <f t="shared" si="203"/>
        <v>0</v>
      </c>
      <c r="AX567" s="24">
        <f t="shared" si="204"/>
        <v>0</v>
      </c>
      <c r="BA567" s="24"/>
      <c r="BB567" s="24"/>
      <c r="BC567" s="24"/>
      <c r="BD567" s="24"/>
      <c r="BE567" s="24"/>
      <c r="BF567" s="24"/>
      <c r="BG567" s="24">
        <f t="shared" si="205"/>
        <v>0</v>
      </c>
      <c r="BH567" s="24">
        <f t="shared" si="206"/>
        <v>0</v>
      </c>
      <c r="BK567" s="24"/>
      <c r="BL567" s="24"/>
      <c r="BM567" s="24"/>
      <c r="BN567" s="24"/>
      <c r="BO567" s="24"/>
      <c r="BP567" s="24"/>
      <c r="BQ567" s="24">
        <f t="shared" si="207"/>
        <v>0</v>
      </c>
      <c r="BR567" s="24">
        <f t="shared" si="208"/>
        <v>0</v>
      </c>
      <c r="BU567" s="24"/>
      <c r="BV567" s="24"/>
      <c r="BW567" s="24"/>
      <c r="BX567" s="24"/>
      <c r="BY567" s="24"/>
      <c r="BZ567" s="24"/>
      <c r="CA567" s="24">
        <f t="shared" si="209"/>
        <v>0</v>
      </c>
      <c r="CB567" s="24">
        <f t="shared" si="210"/>
        <v>0</v>
      </c>
      <c r="CC567" s="24"/>
      <c r="CE567" s="24">
        <f t="shared" si="211"/>
        <v>0</v>
      </c>
      <c r="CG567" s="24">
        <f t="shared" si="212"/>
        <v>0</v>
      </c>
      <c r="CI567" s="24">
        <f t="shared" si="213"/>
        <v>0</v>
      </c>
      <c r="CK567" s="24">
        <f t="shared" si="214"/>
        <v>0</v>
      </c>
      <c r="CM567" s="24">
        <f t="shared" si="215"/>
        <v>0</v>
      </c>
      <c r="CO567" s="24">
        <f t="shared" si="216"/>
        <v>0</v>
      </c>
      <c r="CQ567" s="24">
        <f t="shared" si="217"/>
        <v>0</v>
      </c>
      <c r="CS567" s="24">
        <f t="shared" si="218"/>
        <v>0</v>
      </c>
    </row>
    <row r="568" spans="9:97">
      <c r="I568" s="24">
        <f t="shared" si="198"/>
        <v>0</v>
      </c>
      <c r="J568" s="24">
        <f t="shared" si="220"/>
        <v>0</v>
      </c>
      <c r="M568" s="24"/>
      <c r="N568" s="24"/>
      <c r="O568" s="24"/>
      <c r="P568" s="24"/>
      <c r="Q568" s="24"/>
      <c r="R568" s="24"/>
      <c r="S568" s="24">
        <f t="shared" si="199"/>
        <v>0</v>
      </c>
      <c r="T568" s="24">
        <f t="shared" si="221"/>
        <v>0</v>
      </c>
      <c r="W568" s="24"/>
      <c r="X568" s="24"/>
      <c r="Y568" s="24"/>
      <c r="Z568" s="24"/>
      <c r="AA568" s="24"/>
      <c r="AB568" s="24"/>
      <c r="AC568" s="24">
        <f t="shared" si="200"/>
        <v>0</v>
      </c>
      <c r="AD568" s="24">
        <f t="shared" si="201"/>
        <v>0</v>
      </c>
      <c r="AG568" s="24"/>
      <c r="AH568" s="24"/>
      <c r="AI568" s="24"/>
      <c r="AJ568" s="24"/>
      <c r="AK568" s="24"/>
      <c r="AL568" s="24"/>
      <c r="AM568" s="24">
        <f t="shared" si="202"/>
        <v>0</v>
      </c>
      <c r="AN568" s="24">
        <f t="shared" si="219"/>
        <v>0</v>
      </c>
      <c r="AQ568" s="24"/>
      <c r="AR568" s="24"/>
      <c r="AS568" s="24"/>
      <c r="AT568" s="24"/>
      <c r="AU568" s="24"/>
      <c r="AV568" s="24"/>
      <c r="AW568" s="24">
        <f t="shared" si="203"/>
        <v>0</v>
      </c>
      <c r="AX568" s="24">
        <f t="shared" si="204"/>
        <v>0</v>
      </c>
      <c r="BA568" s="24"/>
      <c r="BB568" s="24"/>
      <c r="BC568" s="24"/>
      <c r="BD568" s="24"/>
      <c r="BE568" s="24"/>
      <c r="BF568" s="24"/>
      <c r="BG568" s="24">
        <f t="shared" si="205"/>
        <v>0</v>
      </c>
      <c r="BH568" s="24">
        <f t="shared" si="206"/>
        <v>0</v>
      </c>
      <c r="BK568" s="24"/>
      <c r="BL568" s="24"/>
      <c r="BM568" s="24"/>
      <c r="BN568" s="24"/>
      <c r="BO568" s="24"/>
      <c r="BP568" s="24"/>
      <c r="BQ568" s="24">
        <f t="shared" si="207"/>
        <v>0</v>
      </c>
      <c r="BR568" s="24">
        <f t="shared" si="208"/>
        <v>0</v>
      </c>
      <c r="BU568" s="24"/>
      <c r="BV568" s="24"/>
      <c r="BW568" s="24"/>
      <c r="BX568" s="24"/>
      <c r="BY568" s="24"/>
      <c r="BZ568" s="24"/>
      <c r="CA568" s="24">
        <f t="shared" si="209"/>
        <v>0</v>
      </c>
      <c r="CB568" s="24">
        <f t="shared" si="210"/>
        <v>0</v>
      </c>
      <c r="CC568" s="24"/>
      <c r="CE568" s="24">
        <f t="shared" si="211"/>
        <v>0</v>
      </c>
      <c r="CG568" s="24">
        <f t="shared" si="212"/>
        <v>0</v>
      </c>
      <c r="CI568" s="24">
        <f t="shared" si="213"/>
        <v>0</v>
      </c>
      <c r="CK568" s="24">
        <f t="shared" si="214"/>
        <v>0</v>
      </c>
      <c r="CM568" s="24">
        <f t="shared" si="215"/>
        <v>0</v>
      </c>
      <c r="CO568" s="24">
        <f t="shared" si="216"/>
        <v>0</v>
      </c>
      <c r="CQ568" s="24">
        <f t="shared" si="217"/>
        <v>0</v>
      </c>
      <c r="CS568" s="24">
        <f t="shared" si="218"/>
        <v>0</v>
      </c>
    </row>
    <row r="569" spans="9:97">
      <c r="I569" s="24">
        <f t="shared" si="198"/>
        <v>0</v>
      </c>
      <c r="J569" s="24">
        <f t="shared" si="220"/>
        <v>0</v>
      </c>
      <c r="M569" s="24"/>
      <c r="N569" s="24"/>
      <c r="O569" s="24"/>
      <c r="P569" s="24"/>
      <c r="Q569" s="24"/>
      <c r="R569" s="24"/>
      <c r="S569" s="24">
        <f t="shared" si="199"/>
        <v>0</v>
      </c>
      <c r="T569" s="24">
        <f t="shared" si="221"/>
        <v>0</v>
      </c>
      <c r="W569" s="24"/>
      <c r="X569" s="24"/>
      <c r="Y569" s="24"/>
      <c r="Z569" s="24"/>
      <c r="AA569" s="24"/>
      <c r="AB569" s="24"/>
      <c r="AC569" s="24">
        <f t="shared" si="200"/>
        <v>0</v>
      </c>
      <c r="AD569" s="24">
        <f t="shared" si="201"/>
        <v>0</v>
      </c>
      <c r="AG569" s="24"/>
      <c r="AH569" s="24"/>
      <c r="AI569" s="24"/>
      <c r="AJ569" s="24"/>
      <c r="AK569" s="24"/>
      <c r="AL569" s="24"/>
      <c r="AM569" s="24">
        <f t="shared" si="202"/>
        <v>0</v>
      </c>
      <c r="AN569" s="24">
        <f t="shared" si="219"/>
        <v>0</v>
      </c>
      <c r="AQ569" s="24"/>
      <c r="AR569" s="24"/>
      <c r="AS569" s="24"/>
      <c r="AT569" s="24"/>
      <c r="AU569" s="24"/>
      <c r="AV569" s="24"/>
      <c r="AW569" s="24">
        <f t="shared" si="203"/>
        <v>0</v>
      </c>
      <c r="AX569" s="24">
        <f t="shared" si="204"/>
        <v>0</v>
      </c>
      <c r="BA569" s="24"/>
      <c r="BB569" s="24"/>
      <c r="BC569" s="24"/>
      <c r="BD569" s="24"/>
      <c r="BE569" s="24"/>
      <c r="BF569" s="24"/>
      <c r="BG569" s="24">
        <f t="shared" si="205"/>
        <v>0</v>
      </c>
      <c r="BH569" s="24">
        <f t="shared" si="206"/>
        <v>0</v>
      </c>
      <c r="BK569" s="24"/>
      <c r="BL569" s="24"/>
      <c r="BM569" s="24"/>
      <c r="BN569" s="24"/>
      <c r="BO569" s="24"/>
      <c r="BP569" s="24"/>
      <c r="BQ569" s="24">
        <f t="shared" si="207"/>
        <v>0</v>
      </c>
      <c r="BR569" s="24">
        <f t="shared" si="208"/>
        <v>0</v>
      </c>
      <c r="BU569" s="24"/>
      <c r="BV569" s="24"/>
      <c r="BW569" s="24"/>
      <c r="BX569" s="24"/>
      <c r="BY569" s="24"/>
      <c r="BZ569" s="24"/>
      <c r="CA569" s="24">
        <f t="shared" si="209"/>
        <v>0</v>
      </c>
      <c r="CB569" s="24">
        <f t="shared" si="210"/>
        <v>0</v>
      </c>
      <c r="CC569" s="24"/>
      <c r="CE569" s="24">
        <f t="shared" si="211"/>
        <v>0</v>
      </c>
      <c r="CG569" s="24">
        <f t="shared" si="212"/>
        <v>0</v>
      </c>
      <c r="CI569" s="24">
        <f t="shared" si="213"/>
        <v>0</v>
      </c>
      <c r="CK569" s="24">
        <f t="shared" si="214"/>
        <v>0</v>
      </c>
      <c r="CM569" s="24">
        <f t="shared" si="215"/>
        <v>0</v>
      </c>
      <c r="CO569" s="24">
        <f t="shared" si="216"/>
        <v>0</v>
      </c>
      <c r="CQ569" s="24">
        <f t="shared" si="217"/>
        <v>0</v>
      </c>
      <c r="CS569" s="24">
        <f t="shared" si="218"/>
        <v>0</v>
      </c>
    </row>
    <row r="570" spans="9:97">
      <c r="I570" s="24">
        <f t="shared" si="198"/>
        <v>0</v>
      </c>
      <c r="J570" s="24">
        <f t="shared" si="220"/>
        <v>0</v>
      </c>
      <c r="M570" s="24"/>
      <c r="N570" s="24"/>
      <c r="O570" s="24"/>
      <c r="P570" s="24"/>
      <c r="Q570" s="24"/>
      <c r="R570" s="24"/>
      <c r="S570" s="24">
        <f t="shared" si="199"/>
        <v>0</v>
      </c>
      <c r="T570" s="24">
        <f t="shared" si="221"/>
        <v>0</v>
      </c>
      <c r="W570" s="24"/>
      <c r="X570" s="24"/>
      <c r="Y570" s="24"/>
      <c r="Z570" s="24"/>
      <c r="AA570" s="24"/>
      <c r="AB570" s="24"/>
      <c r="AC570" s="24">
        <f t="shared" si="200"/>
        <v>0</v>
      </c>
      <c r="AD570" s="24">
        <f t="shared" si="201"/>
        <v>0</v>
      </c>
      <c r="AG570" s="24"/>
      <c r="AH570" s="24"/>
      <c r="AI570" s="24"/>
      <c r="AJ570" s="24"/>
      <c r="AK570" s="24"/>
      <c r="AL570" s="24"/>
      <c r="AM570" s="24">
        <f t="shared" si="202"/>
        <v>0</v>
      </c>
      <c r="AN570" s="24">
        <f t="shared" si="219"/>
        <v>0</v>
      </c>
      <c r="AQ570" s="24"/>
      <c r="AR570" s="24"/>
      <c r="AS570" s="24"/>
      <c r="AT570" s="24"/>
      <c r="AU570" s="24"/>
      <c r="AV570" s="24"/>
      <c r="AW570" s="24">
        <f t="shared" si="203"/>
        <v>0</v>
      </c>
      <c r="AX570" s="24">
        <f t="shared" si="204"/>
        <v>0</v>
      </c>
      <c r="BA570" s="24"/>
      <c r="BB570" s="24"/>
      <c r="BC570" s="24"/>
      <c r="BD570" s="24"/>
      <c r="BE570" s="24"/>
      <c r="BF570" s="24"/>
      <c r="BG570" s="24">
        <f t="shared" si="205"/>
        <v>0</v>
      </c>
      <c r="BH570" s="24">
        <f t="shared" si="206"/>
        <v>0</v>
      </c>
      <c r="BK570" s="24"/>
      <c r="BL570" s="24"/>
      <c r="BM570" s="24"/>
      <c r="BN570" s="24"/>
      <c r="BO570" s="24"/>
      <c r="BP570" s="24"/>
      <c r="BQ570" s="24">
        <f t="shared" si="207"/>
        <v>0</v>
      </c>
      <c r="BR570" s="24">
        <f t="shared" si="208"/>
        <v>0</v>
      </c>
      <c r="BU570" s="24"/>
      <c r="BV570" s="24"/>
      <c r="BW570" s="24"/>
      <c r="BX570" s="24"/>
      <c r="BY570" s="24"/>
      <c r="BZ570" s="24"/>
      <c r="CA570" s="24">
        <f t="shared" si="209"/>
        <v>0</v>
      </c>
      <c r="CB570" s="24">
        <f t="shared" si="210"/>
        <v>0</v>
      </c>
      <c r="CC570" s="24"/>
      <c r="CE570" s="24">
        <f t="shared" si="211"/>
        <v>0</v>
      </c>
      <c r="CG570" s="24">
        <f t="shared" si="212"/>
        <v>0</v>
      </c>
      <c r="CI570" s="24">
        <f t="shared" si="213"/>
        <v>0</v>
      </c>
      <c r="CK570" s="24">
        <f t="shared" si="214"/>
        <v>0</v>
      </c>
      <c r="CM570" s="24">
        <f t="shared" si="215"/>
        <v>0</v>
      </c>
      <c r="CO570" s="24">
        <f t="shared" si="216"/>
        <v>0</v>
      </c>
      <c r="CQ570" s="24">
        <f t="shared" si="217"/>
        <v>0</v>
      </c>
      <c r="CS570" s="24">
        <f t="shared" si="218"/>
        <v>0</v>
      </c>
    </row>
    <row r="571" spans="9:97">
      <c r="I571" s="24">
        <f t="shared" si="198"/>
        <v>0</v>
      </c>
      <c r="J571" s="24">
        <f t="shared" si="220"/>
        <v>0</v>
      </c>
      <c r="M571" s="24"/>
      <c r="N571" s="24"/>
      <c r="O571" s="24"/>
      <c r="P571" s="24"/>
      <c r="Q571" s="24"/>
      <c r="R571" s="24"/>
      <c r="S571" s="24">
        <f t="shared" si="199"/>
        <v>0</v>
      </c>
      <c r="T571" s="24">
        <f t="shared" si="221"/>
        <v>0</v>
      </c>
      <c r="W571" s="24"/>
      <c r="X571" s="24"/>
      <c r="Y571" s="24"/>
      <c r="Z571" s="24"/>
      <c r="AA571" s="24"/>
      <c r="AB571" s="24"/>
      <c r="AC571" s="24">
        <f t="shared" si="200"/>
        <v>0</v>
      </c>
      <c r="AD571" s="24">
        <f t="shared" si="201"/>
        <v>0</v>
      </c>
      <c r="AG571" s="24"/>
      <c r="AH571" s="24"/>
      <c r="AI571" s="24"/>
      <c r="AJ571" s="24"/>
      <c r="AK571" s="24"/>
      <c r="AL571" s="24"/>
      <c r="AM571" s="24">
        <f t="shared" si="202"/>
        <v>0</v>
      </c>
      <c r="AN571" s="24">
        <f t="shared" si="219"/>
        <v>0</v>
      </c>
      <c r="AQ571" s="24"/>
      <c r="AR571" s="24"/>
      <c r="AS571" s="24"/>
      <c r="AT571" s="24"/>
      <c r="AU571" s="24"/>
      <c r="AV571" s="24"/>
      <c r="AW571" s="24">
        <f t="shared" si="203"/>
        <v>0</v>
      </c>
      <c r="AX571" s="24">
        <f t="shared" si="204"/>
        <v>0</v>
      </c>
      <c r="BA571" s="24"/>
      <c r="BB571" s="24"/>
      <c r="BC571" s="24"/>
      <c r="BD571" s="24"/>
      <c r="BE571" s="24"/>
      <c r="BF571" s="24"/>
      <c r="BG571" s="24">
        <f t="shared" si="205"/>
        <v>0</v>
      </c>
      <c r="BH571" s="24">
        <f t="shared" si="206"/>
        <v>0</v>
      </c>
      <c r="BK571" s="24"/>
      <c r="BL571" s="24"/>
      <c r="BM571" s="24"/>
      <c r="BN571" s="24"/>
      <c r="BO571" s="24"/>
      <c r="BP571" s="24"/>
      <c r="BQ571" s="24">
        <f t="shared" si="207"/>
        <v>0</v>
      </c>
      <c r="BR571" s="24">
        <f t="shared" si="208"/>
        <v>0</v>
      </c>
      <c r="BU571" s="24"/>
      <c r="BV571" s="24"/>
      <c r="BW571" s="24"/>
      <c r="BX571" s="24"/>
      <c r="BY571" s="24"/>
      <c r="BZ571" s="24"/>
      <c r="CA571" s="24">
        <f t="shared" si="209"/>
        <v>0</v>
      </c>
      <c r="CB571" s="24">
        <f t="shared" si="210"/>
        <v>0</v>
      </c>
      <c r="CC571" s="24"/>
      <c r="CE571" s="24">
        <f t="shared" si="211"/>
        <v>0</v>
      </c>
      <c r="CG571" s="24">
        <f t="shared" si="212"/>
        <v>0</v>
      </c>
      <c r="CI571" s="24">
        <f t="shared" si="213"/>
        <v>0</v>
      </c>
      <c r="CK571" s="24">
        <f t="shared" si="214"/>
        <v>0</v>
      </c>
      <c r="CM571" s="24">
        <f t="shared" si="215"/>
        <v>0</v>
      </c>
      <c r="CO571" s="24">
        <f t="shared" si="216"/>
        <v>0</v>
      </c>
      <c r="CQ571" s="24">
        <f t="shared" si="217"/>
        <v>0</v>
      </c>
      <c r="CS571" s="24">
        <f t="shared" si="218"/>
        <v>0</v>
      </c>
    </row>
    <row r="572" spans="9:97">
      <c r="I572" s="24">
        <f t="shared" si="198"/>
        <v>0</v>
      </c>
      <c r="J572" s="24">
        <f t="shared" si="220"/>
        <v>0</v>
      </c>
      <c r="M572" s="24"/>
      <c r="N572" s="24"/>
      <c r="O572" s="24"/>
      <c r="P572" s="24"/>
      <c r="Q572" s="24"/>
      <c r="R572" s="24"/>
      <c r="S572" s="24">
        <f t="shared" si="199"/>
        <v>0</v>
      </c>
      <c r="T572" s="24">
        <f t="shared" si="221"/>
        <v>0</v>
      </c>
      <c r="W572" s="24"/>
      <c r="X572" s="24"/>
      <c r="Y572" s="24"/>
      <c r="Z572" s="24"/>
      <c r="AA572" s="24"/>
      <c r="AB572" s="24"/>
      <c r="AC572" s="24">
        <f t="shared" si="200"/>
        <v>0</v>
      </c>
      <c r="AD572" s="24">
        <f t="shared" si="201"/>
        <v>0</v>
      </c>
      <c r="AG572" s="24"/>
      <c r="AH572" s="24"/>
      <c r="AI572" s="24"/>
      <c r="AJ572" s="24"/>
      <c r="AK572" s="24"/>
      <c r="AL572" s="24"/>
      <c r="AM572" s="24">
        <f t="shared" si="202"/>
        <v>0</v>
      </c>
      <c r="AN572" s="24">
        <f t="shared" si="219"/>
        <v>0</v>
      </c>
      <c r="AQ572" s="24"/>
      <c r="AR572" s="24"/>
      <c r="AS572" s="24"/>
      <c r="AT572" s="24"/>
      <c r="AU572" s="24"/>
      <c r="AV572" s="24"/>
      <c r="AW572" s="24">
        <f t="shared" si="203"/>
        <v>0</v>
      </c>
      <c r="AX572" s="24">
        <f t="shared" si="204"/>
        <v>0</v>
      </c>
      <c r="BA572" s="24"/>
      <c r="BB572" s="24"/>
      <c r="BC572" s="24"/>
      <c r="BD572" s="24"/>
      <c r="BE572" s="24"/>
      <c r="BF572" s="24"/>
      <c r="BG572" s="24">
        <f t="shared" si="205"/>
        <v>0</v>
      </c>
      <c r="BH572" s="24">
        <f t="shared" si="206"/>
        <v>0</v>
      </c>
      <c r="BK572" s="24"/>
      <c r="BL572" s="24"/>
      <c r="BM572" s="24"/>
      <c r="BN572" s="24"/>
      <c r="BO572" s="24"/>
      <c r="BP572" s="24"/>
      <c r="BQ572" s="24">
        <f t="shared" si="207"/>
        <v>0</v>
      </c>
      <c r="BR572" s="24">
        <f t="shared" si="208"/>
        <v>0</v>
      </c>
      <c r="BU572" s="24"/>
      <c r="BV572" s="24"/>
      <c r="BW572" s="24"/>
      <c r="BX572" s="24"/>
      <c r="BY572" s="24"/>
      <c r="BZ572" s="24"/>
      <c r="CA572" s="24">
        <f t="shared" si="209"/>
        <v>0</v>
      </c>
      <c r="CB572" s="24">
        <f t="shared" si="210"/>
        <v>0</v>
      </c>
      <c r="CC572" s="24"/>
      <c r="CE572" s="24">
        <f t="shared" si="211"/>
        <v>0</v>
      </c>
      <c r="CG572" s="24">
        <f t="shared" si="212"/>
        <v>0</v>
      </c>
      <c r="CI572" s="24">
        <f t="shared" si="213"/>
        <v>0</v>
      </c>
      <c r="CK572" s="24">
        <f t="shared" si="214"/>
        <v>0</v>
      </c>
      <c r="CM572" s="24">
        <f t="shared" si="215"/>
        <v>0</v>
      </c>
      <c r="CO572" s="24">
        <f t="shared" si="216"/>
        <v>0</v>
      </c>
      <c r="CQ572" s="24">
        <f t="shared" si="217"/>
        <v>0</v>
      </c>
      <c r="CS572" s="24">
        <f t="shared" si="218"/>
        <v>0</v>
      </c>
    </row>
    <row r="573" spans="9:97">
      <c r="I573" s="24">
        <f t="shared" si="198"/>
        <v>0</v>
      </c>
      <c r="J573" s="24">
        <f t="shared" si="220"/>
        <v>0</v>
      </c>
      <c r="M573" s="24"/>
      <c r="N573" s="24"/>
      <c r="O573" s="24"/>
      <c r="P573" s="24"/>
      <c r="Q573" s="24"/>
      <c r="R573" s="24"/>
      <c r="S573" s="24">
        <f t="shared" si="199"/>
        <v>0</v>
      </c>
      <c r="T573" s="24">
        <f t="shared" si="221"/>
        <v>0</v>
      </c>
      <c r="W573" s="24"/>
      <c r="X573" s="24"/>
      <c r="Y573" s="24"/>
      <c r="Z573" s="24"/>
      <c r="AA573" s="24"/>
      <c r="AB573" s="24"/>
      <c r="AC573" s="24">
        <f t="shared" si="200"/>
        <v>0</v>
      </c>
      <c r="AD573" s="24">
        <f t="shared" si="201"/>
        <v>0</v>
      </c>
      <c r="AG573" s="24"/>
      <c r="AH573" s="24"/>
      <c r="AI573" s="24"/>
      <c r="AJ573" s="24"/>
      <c r="AK573" s="24"/>
      <c r="AL573" s="24"/>
      <c r="AM573" s="24">
        <f t="shared" si="202"/>
        <v>0</v>
      </c>
      <c r="AN573" s="24">
        <f t="shared" si="219"/>
        <v>0</v>
      </c>
      <c r="AQ573" s="24"/>
      <c r="AR573" s="24"/>
      <c r="AS573" s="24"/>
      <c r="AT573" s="24"/>
      <c r="AU573" s="24"/>
      <c r="AV573" s="24"/>
      <c r="AW573" s="24">
        <f t="shared" si="203"/>
        <v>0</v>
      </c>
      <c r="AX573" s="24">
        <f t="shared" si="204"/>
        <v>0</v>
      </c>
      <c r="BA573" s="24"/>
      <c r="BB573" s="24"/>
      <c r="BC573" s="24"/>
      <c r="BD573" s="24"/>
      <c r="BE573" s="24"/>
      <c r="BF573" s="24"/>
      <c r="BG573" s="24">
        <f t="shared" si="205"/>
        <v>0</v>
      </c>
      <c r="BH573" s="24">
        <f t="shared" si="206"/>
        <v>0</v>
      </c>
      <c r="BK573" s="24"/>
      <c r="BL573" s="24"/>
      <c r="BM573" s="24"/>
      <c r="BN573" s="24"/>
      <c r="BO573" s="24"/>
      <c r="BP573" s="24"/>
      <c r="BQ573" s="24">
        <f t="shared" si="207"/>
        <v>0</v>
      </c>
      <c r="BR573" s="24">
        <f t="shared" si="208"/>
        <v>0</v>
      </c>
      <c r="BU573" s="24"/>
      <c r="BV573" s="24"/>
      <c r="BW573" s="24"/>
      <c r="BX573" s="24"/>
      <c r="BY573" s="24"/>
      <c r="BZ573" s="24"/>
      <c r="CA573" s="24">
        <f t="shared" si="209"/>
        <v>0</v>
      </c>
      <c r="CB573" s="24">
        <f t="shared" si="210"/>
        <v>0</v>
      </c>
      <c r="CC573" s="24"/>
      <c r="CE573" s="24">
        <f t="shared" si="211"/>
        <v>0</v>
      </c>
      <c r="CG573" s="24">
        <f t="shared" si="212"/>
        <v>0</v>
      </c>
      <c r="CI573" s="24">
        <f t="shared" si="213"/>
        <v>0</v>
      </c>
      <c r="CK573" s="24">
        <f t="shared" si="214"/>
        <v>0</v>
      </c>
      <c r="CM573" s="24">
        <f t="shared" si="215"/>
        <v>0</v>
      </c>
      <c r="CO573" s="24">
        <f t="shared" si="216"/>
        <v>0</v>
      </c>
      <c r="CQ573" s="24">
        <f t="shared" si="217"/>
        <v>0</v>
      </c>
      <c r="CS573" s="24">
        <f t="shared" si="218"/>
        <v>0</v>
      </c>
    </row>
    <row r="574" spans="9:97">
      <c r="I574" s="24">
        <f t="shared" si="198"/>
        <v>0</v>
      </c>
      <c r="J574" s="24">
        <f t="shared" si="220"/>
        <v>0</v>
      </c>
      <c r="M574" s="24"/>
      <c r="N574" s="24"/>
      <c r="O574" s="24"/>
      <c r="P574" s="24"/>
      <c r="Q574" s="24"/>
      <c r="R574" s="24"/>
      <c r="S574" s="24">
        <f t="shared" si="199"/>
        <v>0</v>
      </c>
      <c r="T574" s="24">
        <f t="shared" si="221"/>
        <v>0</v>
      </c>
      <c r="W574" s="24"/>
      <c r="X574" s="24"/>
      <c r="Y574" s="24"/>
      <c r="Z574" s="24"/>
      <c r="AA574" s="24"/>
      <c r="AB574" s="24"/>
      <c r="AC574" s="24">
        <f t="shared" si="200"/>
        <v>0</v>
      </c>
      <c r="AD574" s="24">
        <f t="shared" si="201"/>
        <v>0</v>
      </c>
      <c r="AG574" s="24"/>
      <c r="AH574" s="24"/>
      <c r="AI574" s="24"/>
      <c r="AJ574" s="24"/>
      <c r="AK574" s="24"/>
      <c r="AL574" s="24"/>
      <c r="AM574" s="24">
        <f t="shared" si="202"/>
        <v>0</v>
      </c>
      <c r="AN574" s="24">
        <f t="shared" si="219"/>
        <v>0</v>
      </c>
      <c r="AQ574" s="24"/>
      <c r="AR574" s="24"/>
      <c r="AS574" s="24"/>
      <c r="AT574" s="24"/>
      <c r="AU574" s="24"/>
      <c r="AV574" s="24"/>
      <c r="AW574" s="24">
        <f t="shared" si="203"/>
        <v>0</v>
      </c>
      <c r="AX574" s="24">
        <f t="shared" si="204"/>
        <v>0</v>
      </c>
      <c r="BA574" s="24"/>
      <c r="BB574" s="24"/>
      <c r="BC574" s="24"/>
      <c r="BD574" s="24"/>
      <c r="BE574" s="24"/>
      <c r="BF574" s="24"/>
      <c r="BG574" s="24">
        <f t="shared" si="205"/>
        <v>0</v>
      </c>
      <c r="BH574" s="24">
        <f t="shared" si="206"/>
        <v>0</v>
      </c>
      <c r="BK574" s="24"/>
      <c r="BL574" s="24"/>
      <c r="BM574" s="24"/>
      <c r="BN574" s="24"/>
      <c r="BO574" s="24"/>
      <c r="BP574" s="24"/>
      <c r="BQ574" s="24">
        <f t="shared" si="207"/>
        <v>0</v>
      </c>
      <c r="BR574" s="24">
        <f t="shared" si="208"/>
        <v>0</v>
      </c>
      <c r="BU574" s="24"/>
      <c r="BV574" s="24"/>
      <c r="BW574" s="24"/>
      <c r="BX574" s="24"/>
      <c r="BY574" s="24"/>
      <c r="BZ574" s="24"/>
      <c r="CA574" s="24">
        <f t="shared" si="209"/>
        <v>0</v>
      </c>
      <c r="CB574" s="24">
        <f t="shared" si="210"/>
        <v>0</v>
      </c>
      <c r="CC574" s="24"/>
      <c r="CE574" s="24">
        <f t="shared" si="211"/>
        <v>0</v>
      </c>
      <c r="CG574" s="24">
        <f t="shared" si="212"/>
        <v>0</v>
      </c>
      <c r="CI574" s="24">
        <f t="shared" si="213"/>
        <v>0</v>
      </c>
      <c r="CK574" s="24">
        <f t="shared" si="214"/>
        <v>0</v>
      </c>
      <c r="CM574" s="24">
        <f t="shared" si="215"/>
        <v>0</v>
      </c>
      <c r="CO574" s="24">
        <f t="shared" si="216"/>
        <v>0</v>
      </c>
      <c r="CQ574" s="24">
        <f t="shared" si="217"/>
        <v>0</v>
      </c>
      <c r="CS574" s="24">
        <f t="shared" si="218"/>
        <v>0</v>
      </c>
    </row>
    <row r="575" spans="9:97">
      <c r="I575" s="24">
        <f t="shared" si="198"/>
        <v>0</v>
      </c>
      <c r="J575" s="24">
        <f t="shared" si="220"/>
        <v>0</v>
      </c>
      <c r="M575" s="24"/>
      <c r="N575" s="24"/>
      <c r="O575" s="24"/>
      <c r="P575" s="24"/>
      <c r="Q575" s="24"/>
      <c r="R575" s="24"/>
      <c r="S575" s="24">
        <f t="shared" si="199"/>
        <v>0</v>
      </c>
      <c r="T575" s="24">
        <f t="shared" si="221"/>
        <v>0</v>
      </c>
      <c r="W575" s="24"/>
      <c r="X575" s="24"/>
      <c r="Y575" s="24"/>
      <c r="Z575" s="24"/>
      <c r="AA575" s="24"/>
      <c r="AB575" s="24"/>
      <c r="AC575" s="24">
        <f t="shared" si="200"/>
        <v>0</v>
      </c>
      <c r="AD575" s="24">
        <f t="shared" si="201"/>
        <v>0</v>
      </c>
      <c r="AG575" s="24"/>
      <c r="AH575" s="24"/>
      <c r="AI575" s="24"/>
      <c r="AJ575" s="24"/>
      <c r="AK575" s="24"/>
      <c r="AL575" s="24"/>
      <c r="AM575" s="24">
        <f t="shared" si="202"/>
        <v>0</v>
      </c>
      <c r="AN575" s="24">
        <f t="shared" si="219"/>
        <v>0</v>
      </c>
      <c r="AQ575" s="24"/>
      <c r="AR575" s="24"/>
      <c r="AS575" s="24"/>
      <c r="AT575" s="24"/>
      <c r="AU575" s="24"/>
      <c r="AV575" s="24"/>
      <c r="AW575" s="24">
        <f t="shared" si="203"/>
        <v>0</v>
      </c>
      <c r="AX575" s="24">
        <f t="shared" si="204"/>
        <v>0</v>
      </c>
      <c r="BA575" s="24"/>
      <c r="BB575" s="24"/>
      <c r="BC575" s="24"/>
      <c r="BD575" s="24"/>
      <c r="BE575" s="24"/>
      <c r="BF575" s="24"/>
      <c r="BG575" s="24">
        <f t="shared" si="205"/>
        <v>0</v>
      </c>
      <c r="BH575" s="24">
        <f t="shared" si="206"/>
        <v>0</v>
      </c>
      <c r="BK575" s="24"/>
      <c r="BL575" s="24"/>
      <c r="BM575" s="24"/>
      <c r="BN575" s="24"/>
      <c r="BO575" s="24"/>
      <c r="BP575" s="24"/>
      <c r="BQ575" s="24">
        <f t="shared" si="207"/>
        <v>0</v>
      </c>
      <c r="BR575" s="24">
        <f t="shared" si="208"/>
        <v>0</v>
      </c>
      <c r="BU575" s="24"/>
      <c r="BV575" s="24"/>
      <c r="BW575" s="24"/>
      <c r="BX575" s="24"/>
      <c r="BY575" s="24"/>
      <c r="BZ575" s="24"/>
      <c r="CA575" s="24">
        <f t="shared" si="209"/>
        <v>0</v>
      </c>
      <c r="CB575" s="24">
        <f t="shared" si="210"/>
        <v>0</v>
      </c>
      <c r="CC575" s="24"/>
      <c r="CE575" s="24">
        <f t="shared" si="211"/>
        <v>0</v>
      </c>
      <c r="CG575" s="24">
        <f t="shared" si="212"/>
        <v>0</v>
      </c>
      <c r="CI575" s="24">
        <f t="shared" si="213"/>
        <v>0</v>
      </c>
      <c r="CK575" s="24">
        <f t="shared" si="214"/>
        <v>0</v>
      </c>
      <c r="CM575" s="24">
        <f t="shared" si="215"/>
        <v>0</v>
      </c>
      <c r="CO575" s="24">
        <f t="shared" si="216"/>
        <v>0</v>
      </c>
      <c r="CQ575" s="24">
        <f t="shared" si="217"/>
        <v>0</v>
      </c>
      <c r="CS575" s="24">
        <f t="shared" si="218"/>
        <v>0</v>
      </c>
    </row>
    <row r="576" spans="9:97">
      <c r="I576" s="24">
        <f t="shared" si="198"/>
        <v>0</v>
      </c>
      <c r="J576" s="24">
        <f t="shared" si="220"/>
        <v>0</v>
      </c>
      <c r="M576" s="24"/>
      <c r="N576" s="24"/>
      <c r="O576" s="24"/>
      <c r="P576" s="24"/>
      <c r="Q576" s="24"/>
      <c r="R576" s="24"/>
      <c r="S576" s="24">
        <f t="shared" si="199"/>
        <v>0</v>
      </c>
      <c r="T576" s="24">
        <f t="shared" si="221"/>
        <v>0</v>
      </c>
      <c r="W576" s="24"/>
      <c r="X576" s="24"/>
      <c r="Y576" s="24"/>
      <c r="Z576" s="24"/>
      <c r="AA576" s="24"/>
      <c r="AB576" s="24"/>
      <c r="AC576" s="24">
        <f t="shared" si="200"/>
        <v>0</v>
      </c>
      <c r="AD576" s="24">
        <f t="shared" si="201"/>
        <v>0</v>
      </c>
      <c r="AG576" s="24"/>
      <c r="AH576" s="24"/>
      <c r="AI576" s="24"/>
      <c r="AJ576" s="24"/>
      <c r="AK576" s="24"/>
      <c r="AL576" s="24"/>
      <c r="AM576" s="24">
        <f t="shared" si="202"/>
        <v>0</v>
      </c>
      <c r="AN576" s="24">
        <f t="shared" si="219"/>
        <v>0</v>
      </c>
      <c r="AQ576" s="24"/>
      <c r="AR576" s="24"/>
      <c r="AS576" s="24"/>
      <c r="AT576" s="24"/>
      <c r="AU576" s="24"/>
      <c r="AV576" s="24"/>
      <c r="AW576" s="24">
        <f t="shared" si="203"/>
        <v>0</v>
      </c>
      <c r="AX576" s="24">
        <f t="shared" si="204"/>
        <v>0</v>
      </c>
      <c r="BA576" s="24"/>
      <c r="BB576" s="24"/>
      <c r="BC576" s="24"/>
      <c r="BD576" s="24"/>
      <c r="BE576" s="24"/>
      <c r="BF576" s="24"/>
      <c r="BG576" s="24">
        <f t="shared" si="205"/>
        <v>0</v>
      </c>
      <c r="BH576" s="24">
        <f t="shared" si="206"/>
        <v>0</v>
      </c>
      <c r="BK576" s="24"/>
      <c r="BL576" s="24"/>
      <c r="BM576" s="24"/>
      <c r="BN576" s="24"/>
      <c r="BO576" s="24"/>
      <c r="BP576" s="24"/>
      <c r="BQ576" s="24">
        <f t="shared" si="207"/>
        <v>0</v>
      </c>
      <c r="BR576" s="24">
        <f t="shared" si="208"/>
        <v>0</v>
      </c>
      <c r="BU576" s="24"/>
      <c r="BV576" s="24"/>
      <c r="BW576" s="24"/>
      <c r="BX576" s="24"/>
      <c r="BY576" s="24"/>
      <c r="BZ576" s="24"/>
      <c r="CA576" s="24">
        <f t="shared" si="209"/>
        <v>0</v>
      </c>
      <c r="CB576" s="24">
        <f t="shared" si="210"/>
        <v>0</v>
      </c>
      <c r="CC576" s="24"/>
      <c r="CE576" s="24">
        <f t="shared" si="211"/>
        <v>0</v>
      </c>
      <c r="CG576" s="24">
        <f t="shared" si="212"/>
        <v>0</v>
      </c>
      <c r="CI576" s="24">
        <f t="shared" si="213"/>
        <v>0</v>
      </c>
      <c r="CK576" s="24">
        <f t="shared" si="214"/>
        <v>0</v>
      </c>
      <c r="CM576" s="24">
        <f t="shared" si="215"/>
        <v>0</v>
      </c>
      <c r="CO576" s="24">
        <f t="shared" si="216"/>
        <v>0</v>
      </c>
      <c r="CQ576" s="24">
        <f t="shared" si="217"/>
        <v>0</v>
      </c>
      <c r="CS576" s="24">
        <f t="shared" si="218"/>
        <v>0</v>
      </c>
    </row>
    <row r="577" spans="9:97">
      <c r="I577" s="24">
        <f t="shared" si="198"/>
        <v>0</v>
      </c>
      <c r="J577" s="24">
        <f t="shared" si="220"/>
        <v>0</v>
      </c>
      <c r="M577" s="24"/>
      <c r="N577" s="24"/>
      <c r="O577" s="24"/>
      <c r="P577" s="24"/>
      <c r="Q577" s="24"/>
      <c r="R577" s="24"/>
      <c r="S577" s="24">
        <f t="shared" si="199"/>
        <v>0</v>
      </c>
      <c r="T577" s="24">
        <f t="shared" si="221"/>
        <v>0</v>
      </c>
      <c r="W577" s="24"/>
      <c r="X577" s="24"/>
      <c r="Y577" s="24"/>
      <c r="Z577" s="24"/>
      <c r="AA577" s="24"/>
      <c r="AB577" s="24"/>
      <c r="AC577" s="24">
        <f t="shared" si="200"/>
        <v>0</v>
      </c>
      <c r="AD577" s="24">
        <f t="shared" si="201"/>
        <v>0</v>
      </c>
      <c r="AG577" s="24"/>
      <c r="AH577" s="24"/>
      <c r="AI577" s="24"/>
      <c r="AJ577" s="24"/>
      <c r="AK577" s="24"/>
      <c r="AL577" s="24"/>
      <c r="AM577" s="24">
        <f t="shared" si="202"/>
        <v>0</v>
      </c>
      <c r="AN577" s="24">
        <f t="shared" si="219"/>
        <v>0</v>
      </c>
      <c r="AQ577" s="24"/>
      <c r="AR577" s="24"/>
      <c r="AS577" s="24"/>
      <c r="AT577" s="24"/>
      <c r="AU577" s="24"/>
      <c r="AV577" s="24"/>
      <c r="AW577" s="24">
        <f t="shared" si="203"/>
        <v>0</v>
      </c>
      <c r="AX577" s="24">
        <f t="shared" si="204"/>
        <v>0</v>
      </c>
      <c r="BA577" s="24"/>
      <c r="BB577" s="24"/>
      <c r="BC577" s="24"/>
      <c r="BD577" s="24"/>
      <c r="BE577" s="24"/>
      <c r="BF577" s="24"/>
      <c r="BG577" s="24">
        <f t="shared" si="205"/>
        <v>0</v>
      </c>
      <c r="BH577" s="24">
        <f t="shared" si="206"/>
        <v>0</v>
      </c>
      <c r="BK577" s="24"/>
      <c r="BL577" s="24"/>
      <c r="BM577" s="24"/>
      <c r="BN577" s="24"/>
      <c r="BO577" s="24"/>
      <c r="BP577" s="24"/>
      <c r="BQ577" s="24">
        <f t="shared" si="207"/>
        <v>0</v>
      </c>
      <c r="BR577" s="24">
        <f t="shared" si="208"/>
        <v>0</v>
      </c>
      <c r="BU577" s="24"/>
      <c r="BV577" s="24"/>
      <c r="BW577" s="24"/>
      <c r="BX577" s="24"/>
      <c r="BY577" s="24"/>
      <c r="BZ577" s="24"/>
      <c r="CA577" s="24">
        <f t="shared" si="209"/>
        <v>0</v>
      </c>
      <c r="CB577" s="24">
        <f t="shared" si="210"/>
        <v>0</v>
      </c>
      <c r="CC577" s="24"/>
      <c r="CE577" s="24">
        <f t="shared" si="211"/>
        <v>0</v>
      </c>
      <c r="CG577" s="24">
        <f t="shared" si="212"/>
        <v>0</v>
      </c>
      <c r="CI577" s="24">
        <f t="shared" si="213"/>
        <v>0</v>
      </c>
      <c r="CK577" s="24">
        <f t="shared" si="214"/>
        <v>0</v>
      </c>
      <c r="CM577" s="24">
        <f t="shared" si="215"/>
        <v>0</v>
      </c>
      <c r="CO577" s="24">
        <f t="shared" si="216"/>
        <v>0</v>
      </c>
      <c r="CQ577" s="24">
        <f t="shared" si="217"/>
        <v>0</v>
      </c>
      <c r="CS577" s="24">
        <f t="shared" si="218"/>
        <v>0</v>
      </c>
    </row>
    <row r="578" spans="9:97">
      <c r="I578" s="24">
        <f t="shared" si="198"/>
        <v>0</v>
      </c>
      <c r="J578" s="24">
        <f t="shared" si="220"/>
        <v>0</v>
      </c>
      <c r="M578" s="24"/>
      <c r="N578" s="24"/>
      <c r="O578" s="24"/>
      <c r="P578" s="24"/>
      <c r="Q578" s="24"/>
      <c r="R578" s="24"/>
      <c r="S578" s="24">
        <f t="shared" si="199"/>
        <v>0</v>
      </c>
      <c r="T578" s="24">
        <f t="shared" si="221"/>
        <v>0</v>
      </c>
      <c r="W578" s="24"/>
      <c r="X578" s="24"/>
      <c r="Y578" s="24"/>
      <c r="Z578" s="24"/>
      <c r="AA578" s="24"/>
      <c r="AB578" s="24"/>
      <c r="AC578" s="24">
        <f t="shared" si="200"/>
        <v>0</v>
      </c>
      <c r="AD578" s="24">
        <f t="shared" si="201"/>
        <v>0</v>
      </c>
      <c r="AG578" s="24"/>
      <c r="AH578" s="24"/>
      <c r="AI578" s="24"/>
      <c r="AJ578" s="24"/>
      <c r="AK578" s="24"/>
      <c r="AL578" s="24"/>
      <c r="AM578" s="24">
        <f t="shared" si="202"/>
        <v>0</v>
      </c>
      <c r="AN578" s="24">
        <f t="shared" si="219"/>
        <v>0</v>
      </c>
      <c r="AQ578" s="24"/>
      <c r="AR578" s="24"/>
      <c r="AS578" s="24"/>
      <c r="AT578" s="24"/>
      <c r="AU578" s="24"/>
      <c r="AV578" s="24"/>
      <c r="AW578" s="24">
        <f t="shared" si="203"/>
        <v>0</v>
      </c>
      <c r="AX578" s="24">
        <f t="shared" si="204"/>
        <v>0</v>
      </c>
      <c r="BA578" s="24"/>
      <c r="BB578" s="24"/>
      <c r="BC578" s="24"/>
      <c r="BD578" s="24"/>
      <c r="BE578" s="24"/>
      <c r="BF578" s="24"/>
      <c r="BG578" s="24">
        <f t="shared" si="205"/>
        <v>0</v>
      </c>
      <c r="BH578" s="24">
        <f t="shared" si="206"/>
        <v>0</v>
      </c>
      <c r="BK578" s="24"/>
      <c r="BL578" s="24"/>
      <c r="BM578" s="24"/>
      <c r="BN578" s="24"/>
      <c r="BO578" s="24"/>
      <c r="BP578" s="24"/>
      <c r="BQ578" s="24">
        <f t="shared" si="207"/>
        <v>0</v>
      </c>
      <c r="BR578" s="24">
        <f t="shared" si="208"/>
        <v>0</v>
      </c>
      <c r="BU578" s="24"/>
      <c r="BV578" s="24"/>
      <c r="BW578" s="24"/>
      <c r="BX578" s="24"/>
      <c r="BY578" s="24"/>
      <c r="BZ578" s="24"/>
      <c r="CA578" s="24">
        <f t="shared" si="209"/>
        <v>0</v>
      </c>
      <c r="CB578" s="24">
        <f t="shared" si="210"/>
        <v>0</v>
      </c>
      <c r="CC578" s="24"/>
      <c r="CE578" s="24">
        <f t="shared" si="211"/>
        <v>0</v>
      </c>
      <c r="CG578" s="24">
        <f t="shared" si="212"/>
        <v>0</v>
      </c>
      <c r="CI578" s="24">
        <f t="shared" si="213"/>
        <v>0</v>
      </c>
      <c r="CK578" s="24">
        <f t="shared" si="214"/>
        <v>0</v>
      </c>
      <c r="CM578" s="24">
        <f t="shared" si="215"/>
        <v>0</v>
      </c>
      <c r="CO578" s="24">
        <f t="shared" si="216"/>
        <v>0</v>
      </c>
      <c r="CQ578" s="24">
        <f t="shared" si="217"/>
        <v>0</v>
      </c>
      <c r="CS578" s="24">
        <f t="shared" si="218"/>
        <v>0</v>
      </c>
    </row>
    <row r="579" spans="9:97">
      <c r="I579" s="24">
        <f t="shared" si="198"/>
        <v>0</v>
      </c>
      <c r="J579" s="24">
        <f t="shared" si="220"/>
        <v>0</v>
      </c>
      <c r="M579" s="24"/>
      <c r="N579" s="24"/>
      <c r="O579" s="24"/>
      <c r="P579" s="24"/>
      <c r="Q579" s="24"/>
      <c r="R579" s="24"/>
      <c r="S579" s="24">
        <f t="shared" si="199"/>
        <v>0</v>
      </c>
      <c r="T579" s="24">
        <f t="shared" si="221"/>
        <v>0</v>
      </c>
      <c r="W579" s="24"/>
      <c r="X579" s="24"/>
      <c r="Y579" s="24"/>
      <c r="Z579" s="24"/>
      <c r="AA579" s="24"/>
      <c r="AB579" s="24"/>
      <c r="AC579" s="24">
        <f t="shared" si="200"/>
        <v>0</v>
      </c>
      <c r="AD579" s="24">
        <f t="shared" si="201"/>
        <v>0</v>
      </c>
      <c r="AG579" s="24"/>
      <c r="AH579" s="24"/>
      <c r="AI579" s="24"/>
      <c r="AJ579" s="24"/>
      <c r="AK579" s="24"/>
      <c r="AL579" s="24"/>
      <c r="AM579" s="24">
        <f t="shared" si="202"/>
        <v>0</v>
      </c>
      <c r="AN579" s="24">
        <f t="shared" si="219"/>
        <v>0</v>
      </c>
      <c r="AQ579" s="24"/>
      <c r="AR579" s="24"/>
      <c r="AS579" s="24"/>
      <c r="AT579" s="24"/>
      <c r="AU579" s="24"/>
      <c r="AV579" s="24"/>
      <c r="AW579" s="24">
        <f t="shared" si="203"/>
        <v>0</v>
      </c>
      <c r="AX579" s="24">
        <f t="shared" si="204"/>
        <v>0</v>
      </c>
      <c r="BA579" s="24"/>
      <c r="BB579" s="24"/>
      <c r="BC579" s="24"/>
      <c r="BD579" s="24"/>
      <c r="BE579" s="24"/>
      <c r="BF579" s="24"/>
      <c r="BG579" s="24">
        <f t="shared" si="205"/>
        <v>0</v>
      </c>
      <c r="BH579" s="24">
        <f t="shared" si="206"/>
        <v>0</v>
      </c>
      <c r="BK579" s="24"/>
      <c r="BL579" s="24"/>
      <c r="BM579" s="24"/>
      <c r="BN579" s="24"/>
      <c r="BO579" s="24"/>
      <c r="BP579" s="24"/>
      <c r="BQ579" s="24">
        <f t="shared" si="207"/>
        <v>0</v>
      </c>
      <c r="BR579" s="24">
        <f t="shared" si="208"/>
        <v>0</v>
      </c>
      <c r="BU579" s="24"/>
      <c r="BV579" s="24"/>
      <c r="BW579" s="24"/>
      <c r="BX579" s="24"/>
      <c r="BY579" s="24"/>
      <c r="BZ579" s="24"/>
      <c r="CA579" s="24">
        <f t="shared" si="209"/>
        <v>0</v>
      </c>
      <c r="CB579" s="24">
        <f t="shared" si="210"/>
        <v>0</v>
      </c>
      <c r="CC579" s="24"/>
      <c r="CE579" s="24">
        <f t="shared" si="211"/>
        <v>0</v>
      </c>
      <c r="CG579" s="24">
        <f t="shared" si="212"/>
        <v>0</v>
      </c>
      <c r="CI579" s="24">
        <f t="shared" si="213"/>
        <v>0</v>
      </c>
      <c r="CK579" s="24">
        <f t="shared" si="214"/>
        <v>0</v>
      </c>
      <c r="CM579" s="24">
        <f t="shared" si="215"/>
        <v>0</v>
      </c>
      <c r="CO579" s="24">
        <f t="shared" si="216"/>
        <v>0</v>
      </c>
      <c r="CQ579" s="24">
        <f t="shared" si="217"/>
        <v>0</v>
      </c>
      <c r="CS579" s="24">
        <f t="shared" si="218"/>
        <v>0</v>
      </c>
    </row>
    <row r="580" spans="9:97">
      <c r="I580" s="24">
        <f t="shared" ref="I580:I643" si="222">IF(F580&gt;=C580-D580,G580-H580,E580)</f>
        <v>0</v>
      </c>
      <c r="J580" s="24">
        <f t="shared" si="220"/>
        <v>0</v>
      </c>
      <c r="M580" s="24"/>
      <c r="N580" s="24"/>
      <c r="O580" s="24"/>
      <c r="P580" s="24"/>
      <c r="Q580" s="24"/>
      <c r="R580" s="24"/>
      <c r="S580" s="24">
        <f t="shared" ref="S580:S643" si="223">IF(P580&gt;=M580-N580,Q580-R580,O580)</f>
        <v>0</v>
      </c>
      <c r="T580" s="24">
        <f t="shared" si="221"/>
        <v>0</v>
      </c>
      <c r="W580" s="24"/>
      <c r="X580" s="24"/>
      <c r="Y580" s="24"/>
      <c r="Z580" s="24"/>
      <c r="AA580" s="24"/>
      <c r="AB580" s="24"/>
      <c r="AC580" s="24">
        <f t="shared" ref="AC580:AC643" si="224">IF(Z580&gt;=W580-X580,AA580-AB580,Y580)</f>
        <v>0</v>
      </c>
      <c r="AD580" s="24">
        <f t="shared" ref="AD580:AD643" si="225">IF(Z580&lt;W580-X580,W580-X580-Z580,0)</f>
        <v>0</v>
      </c>
      <c r="AG580" s="24"/>
      <c r="AH580" s="24"/>
      <c r="AI580" s="24"/>
      <c r="AJ580" s="24"/>
      <c r="AK580" s="24"/>
      <c r="AL580" s="24"/>
      <c r="AM580" s="24">
        <f t="shared" ref="AM580:AM643" si="226">IF(AJ580&gt;=AG580-AH580,AK580-AL580,AI580)</f>
        <v>0</v>
      </c>
      <c r="AN580" s="24">
        <f t="shared" si="219"/>
        <v>0</v>
      </c>
      <c r="AQ580" s="24"/>
      <c r="AR580" s="24"/>
      <c r="AS580" s="24"/>
      <c r="AT580" s="24"/>
      <c r="AU580" s="24"/>
      <c r="AV580" s="24"/>
      <c r="AW580" s="24">
        <f t="shared" ref="AW580:AW643" si="227">IF(AS580&gt;=AR580-AQ580,AV580-AU580,AT580)</f>
        <v>0</v>
      </c>
      <c r="AX580" s="24">
        <f t="shared" ref="AX580:AX643" si="228">IF(AS580&lt;AR580-AQ580,AR580-AQ580-AS580,0)</f>
        <v>0</v>
      </c>
      <c r="BA580" s="24"/>
      <c r="BB580" s="24"/>
      <c r="BC580" s="24"/>
      <c r="BD580" s="24"/>
      <c r="BE580" s="24"/>
      <c r="BF580" s="24"/>
      <c r="BG580" s="24">
        <f t="shared" ref="BG580:BG643" si="229">IF(BC580&gt;=BB580-BA580,BF580-BE580,BD580)</f>
        <v>0</v>
      </c>
      <c r="BH580" s="24">
        <f t="shared" ref="BH580:BH643" si="230">IF(BC580&lt;BB580-BA580,BB580-BA580-BC580,0)</f>
        <v>0</v>
      </c>
      <c r="BK580" s="24"/>
      <c r="BL580" s="24"/>
      <c r="BM580" s="24"/>
      <c r="BN580" s="24"/>
      <c r="BO580" s="24"/>
      <c r="BP580" s="24"/>
      <c r="BQ580" s="24">
        <f t="shared" ref="BQ580:BQ643" si="231">IF(BM580&gt;=BL580-BK580,BP580-BO580,BN580)</f>
        <v>0</v>
      </c>
      <c r="BR580" s="24">
        <f t="shared" ref="BR580:BR643" si="232">IF(BM580&lt;BL580-BK580,BL580-BK580-BM580,0)</f>
        <v>0</v>
      </c>
      <c r="BU580" s="24"/>
      <c r="BV580" s="24"/>
      <c r="BW580" s="24"/>
      <c r="BX580" s="24"/>
      <c r="BY580" s="24"/>
      <c r="BZ580" s="24"/>
      <c r="CA580" s="24">
        <f t="shared" ref="CA580:CA643" si="233">IF(BW580&gt;=BV580-BU580,BZ580-BY580,BX580)</f>
        <v>0</v>
      </c>
      <c r="CB580" s="24">
        <f t="shared" ref="CB580:CB643" si="234">IF(BW580&lt;BV580-BU580,BV580-BU580-BW580,0)</f>
        <v>0</v>
      </c>
      <c r="CC580" s="24"/>
      <c r="CE580" s="24">
        <f t="shared" si="211"/>
        <v>0</v>
      </c>
      <c r="CG580" s="24">
        <f t="shared" si="212"/>
        <v>0</v>
      </c>
      <c r="CI580" s="24">
        <f t="shared" si="213"/>
        <v>0</v>
      </c>
      <c r="CK580" s="24">
        <f t="shared" si="214"/>
        <v>0</v>
      </c>
      <c r="CM580" s="24">
        <f t="shared" si="215"/>
        <v>0</v>
      </c>
      <c r="CO580" s="24">
        <f t="shared" si="216"/>
        <v>0</v>
      </c>
      <c r="CQ580" s="24">
        <f t="shared" si="217"/>
        <v>0</v>
      </c>
      <c r="CS580" s="24">
        <f t="shared" si="218"/>
        <v>0</v>
      </c>
    </row>
    <row r="581" spans="9:97">
      <c r="I581" s="24">
        <f t="shared" si="222"/>
        <v>0</v>
      </c>
      <c r="J581" s="24">
        <f t="shared" si="220"/>
        <v>0</v>
      </c>
      <c r="M581" s="24"/>
      <c r="N581" s="24"/>
      <c r="O581" s="24"/>
      <c r="P581" s="24"/>
      <c r="Q581" s="24"/>
      <c r="R581" s="24"/>
      <c r="S581" s="24">
        <f t="shared" si="223"/>
        <v>0</v>
      </c>
      <c r="T581" s="24">
        <f t="shared" si="221"/>
        <v>0</v>
      </c>
      <c r="W581" s="24"/>
      <c r="X581" s="24"/>
      <c r="Y581" s="24"/>
      <c r="Z581" s="24"/>
      <c r="AA581" s="24"/>
      <c r="AB581" s="24"/>
      <c r="AC581" s="24">
        <f t="shared" si="224"/>
        <v>0</v>
      </c>
      <c r="AD581" s="24">
        <f t="shared" si="225"/>
        <v>0</v>
      </c>
      <c r="AG581" s="24"/>
      <c r="AH581" s="24"/>
      <c r="AI581" s="24"/>
      <c r="AJ581" s="24"/>
      <c r="AK581" s="24"/>
      <c r="AL581" s="24"/>
      <c r="AM581" s="24">
        <f t="shared" si="226"/>
        <v>0</v>
      </c>
      <c r="AN581" s="24">
        <f t="shared" si="219"/>
        <v>0</v>
      </c>
      <c r="AQ581" s="24"/>
      <c r="AR581" s="24"/>
      <c r="AS581" s="24"/>
      <c r="AT581" s="24"/>
      <c r="AU581" s="24"/>
      <c r="AV581" s="24"/>
      <c r="AW581" s="24">
        <f t="shared" si="227"/>
        <v>0</v>
      </c>
      <c r="AX581" s="24">
        <f t="shared" si="228"/>
        <v>0</v>
      </c>
      <c r="BA581" s="24"/>
      <c r="BB581" s="24"/>
      <c r="BC581" s="24"/>
      <c r="BD581" s="24"/>
      <c r="BE581" s="24"/>
      <c r="BF581" s="24"/>
      <c r="BG581" s="24">
        <f t="shared" si="229"/>
        <v>0</v>
      </c>
      <c r="BH581" s="24">
        <f t="shared" si="230"/>
        <v>0</v>
      </c>
      <c r="BK581" s="24"/>
      <c r="BL581" s="24"/>
      <c r="BM581" s="24"/>
      <c r="BN581" s="24"/>
      <c r="BO581" s="24"/>
      <c r="BP581" s="24"/>
      <c r="BQ581" s="24">
        <f t="shared" si="231"/>
        <v>0</v>
      </c>
      <c r="BR581" s="24">
        <f t="shared" si="232"/>
        <v>0</v>
      </c>
      <c r="BU581" s="24"/>
      <c r="BV581" s="24"/>
      <c r="BW581" s="24"/>
      <c r="BX581" s="24"/>
      <c r="BY581" s="24"/>
      <c r="BZ581" s="24"/>
      <c r="CA581" s="24">
        <f t="shared" si="233"/>
        <v>0</v>
      </c>
      <c r="CB581" s="24">
        <f t="shared" si="234"/>
        <v>0</v>
      </c>
      <c r="CC581" s="24"/>
      <c r="CE581" s="24">
        <f t="shared" ref="CE581:CE644" si="235">SUMIF(B:B,CD581,G:G)-SUMIF(B:B,CD581,H:H)</f>
        <v>0</v>
      </c>
      <c r="CG581" s="24">
        <f t="shared" ref="CG581:CG644" si="236">SUMIF(L:L,CF581,Q:Q)-SUMIF(L:L,CF581,R:R)</f>
        <v>0</v>
      </c>
      <c r="CI581" s="24">
        <f t="shared" ref="CI581:CI644" si="237">SUMIF(V:V,CH581,AA:AA)-SUMIF(V:V,CH581,AB:AB)</f>
        <v>0</v>
      </c>
      <c r="CK581" s="24">
        <f t="shared" ref="CK581:CK644" si="238">SUMIF(AF:AF,CJ581,AK:AK)-SUMIF(AF:AF,CJ581,AL:AL)</f>
        <v>0</v>
      </c>
      <c r="CM581" s="24">
        <f t="shared" ref="CM581:CM644" si="239">SUMIF(AP:AP,CL581,AV:AV)-SUMIF(AP:AP,CL581,AU:AU)</f>
        <v>0</v>
      </c>
      <c r="CO581" s="24">
        <f t="shared" ref="CO581:CO644" si="240">SUMIF(AZ:AZ,CN581,BF:BF)-SUMIF(AZ:AZ,CN581,BE:BE)</f>
        <v>0</v>
      </c>
      <c r="CQ581" s="24">
        <f t="shared" ref="CQ581:CQ644" si="241">SUMIF(BJ:BJ,CP581,BP:BP)-SUMIF(BJ:BJ,CP581,BO:BO)</f>
        <v>0</v>
      </c>
      <c r="CS581" s="24">
        <f t="shared" ref="CS581:CS644" si="242">SUMIF(BT:BT,CR581,BZ:BZ)-SUMIF(BT:BT,CR581,BY:BY)</f>
        <v>0</v>
      </c>
    </row>
    <row r="582" spans="9:97">
      <c r="I582" s="24">
        <f t="shared" si="222"/>
        <v>0</v>
      </c>
      <c r="J582" s="24">
        <f t="shared" si="220"/>
        <v>0</v>
      </c>
      <c r="M582" s="24"/>
      <c r="N582" s="24"/>
      <c r="O582" s="24"/>
      <c r="P582" s="24"/>
      <c r="Q582" s="24"/>
      <c r="R582" s="24"/>
      <c r="S582" s="24">
        <f t="shared" si="223"/>
        <v>0</v>
      </c>
      <c r="T582" s="24">
        <f t="shared" si="221"/>
        <v>0</v>
      </c>
      <c r="W582" s="24"/>
      <c r="X582" s="24"/>
      <c r="Y582" s="24"/>
      <c r="Z582" s="24"/>
      <c r="AA582" s="24"/>
      <c r="AB582" s="24"/>
      <c r="AC582" s="24">
        <f t="shared" si="224"/>
        <v>0</v>
      </c>
      <c r="AD582" s="24">
        <f t="shared" si="225"/>
        <v>0</v>
      </c>
      <c r="AG582" s="24"/>
      <c r="AH582" s="24"/>
      <c r="AI582" s="24"/>
      <c r="AJ582" s="24"/>
      <c r="AK582" s="24"/>
      <c r="AL582" s="24"/>
      <c r="AM582" s="24">
        <f t="shared" si="226"/>
        <v>0</v>
      </c>
      <c r="AN582" s="24">
        <f t="shared" si="219"/>
        <v>0</v>
      </c>
      <c r="AQ582" s="24"/>
      <c r="AR582" s="24"/>
      <c r="AS582" s="24"/>
      <c r="AT582" s="24"/>
      <c r="AU582" s="24"/>
      <c r="AV582" s="24"/>
      <c r="AW582" s="24">
        <f t="shared" si="227"/>
        <v>0</v>
      </c>
      <c r="AX582" s="24">
        <f t="shared" si="228"/>
        <v>0</v>
      </c>
      <c r="BA582" s="24"/>
      <c r="BB582" s="24"/>
      <c r="BC582" s="24"/>
      <c r="BD582" s="24"/>
      <c r="BE582" s="24"/>
      <c r="BF582" s="24"/>
      <c r="BG582" s="24">
        <f t="shared" si="229"/>
        <v>0</v>
      </c>
      <c r="BH582" s="24">
        <f t="shared" si="230"/>
        <v>0</v>
      </c>
      <c r="BK582" s="24"/>
      <c r="BL582" s="24"/>
      <c r="BM582" s="24"/>
      <c r="BN582" s="24"/>
      <c r="BO582" s="24"/>
      <c r="BP582" s="24"/>
      <c r="BQ582" s="24">
        <f t="shared" si="231"/>
        <v>0</v>
      </c>
      <c r="BR582" s="24">
        <f t="shared" si="232"/>
        <v>0</v>
      </c>
      <c r="BU582" s="24"/>
      <c r="BV582" s="24"/>
      <c r="BW582" s="24"/>
      <c r="BX582" s="24"/>
      <c r="BY582" s="24"/>
      <c r="BZ582" s="24"/>
      <c r="CA582" s="24">
        <f t="shared" si="233"/>
        <v>0</v>
      </c>
      <c r="CB582" s="24">
        <f t="shared" si="234"/>
        <v>0</v>
      </c>
      <c r="CC582" s="24"/>
      <c r="CE582" s="24">
        <f t="shared" si="235"/>
        <v>0</v>
      </c>
      <c r="CG582" s="24">
        <f t="shared" si="236"/>
        <v>0</v>
      </c>
      <c r="CI582" s="24">
        <f t="shared" si="237"/>
        <v>0</v>
      </c>
      <c r="CK582" s="24">
        <f t="shared" si="238"/>
        <v>0</v>
      </c>
      <c r="CM582" s="24">
        <f t="shared" si="239"/>
        <v>0</v>
      </c>
      <c r="CO582" s="24">
        <f t="shared" si="240"/>
        <v>0</v>
      </c>
      <c r="CQ582" s="24">
        <f t="shared" si="241"/>
        <v>0</v>
      </c>
      <c r="CS582" s="24">
        <f t="shared" si="242"/>
        <v>0</v>
      </c>
    </row>
    <row r="583" spans="9:97">
      <c r="I583" s="24">
        <f t="shared" si="222"/>
        <v>0</v>
      </c>
      <c r="J583" s="24">
        <f t="shared" si="220"/>
        <v>0</v>
      </c>
      <c r="M583" s="24"/>
      <c r="N583" s="24"/>
      <c r="O583" s="24"/>
      <c r="P583" s="24"/>
      <c r="Q583" s="24"/>
      <c r="R583" s="24"/>
      <c r="S583" s="24">
        <f t="shared" si="223"/>
        <v>0</v>
      </c>
      <c r="T583" s="24">
        <f t="shared" si="221"/>
        <v>0</v>
      </c>
      <c r="W583" s="24"/>
      <c r="X583" s="24"/>
      <c r="Y583" s="24"/>
      <c r="Z583" s="24"/>
      <c r="AA583" s="24"/>
      <c r="AB583" s="24"/>
      <c r="AC583" s="24">
        <f t="shared" si="224"/>
        <v>0</v>
      </c>
      <c r="AD583" s="24">
        <f t="shared" si="225"/>
        <v>0</v>
      </c>
      <c r="AG583" s="24"/>
      <c r="AH583" s="24"/>
      <c r="AI583" s="24"/>
      <c r="AJ583" s="24"/>
      <c r="AK583" s="24"/>
      <c r="AL583" s="24"/>
      <c r="AM583" s="24">
        <f t="shared" si="226"/>
        <v>0</v>
      </c>
      <c r="AN583" s="24">
        <f t="shared" si="219"/>
        <v>0</v>
      </c>
      <c r="AQ583" s="24"/>
      <c r="AR583" s="24"/>
      <c r="AS583" s="24"/>
      <c r="AT583" s="24"/>
      <c r="AU583" s="24"/>
      <c r="AV583" s="24"/>
      <c r="AW583" s="24">
        <f t="shared" si="227"/>
        <v>0</v>
      </c>
      <c r="AX583" s="24">
        <f t="shared" si="228"/>
        <v>0</v>
      </c>
      <c r="BA583" s="24"/>
      <c r="BB583" s="24"/>
      <c r="BC583" s="24"/>
      <c r="BD583" s="24"/>
      <c r="BE583" s="24"/>
      <c r="BF583" s="24"/>
      <c r="BG583" s="24">
        <f t="shared" si="229"/>
        <v>0</v>
      </c>
      <c r="BH583" s="24">
        <f t="shared" si="230"/>
        <v>0</v>
      </c>
      <c r="BK583" s="24"/>
      <c r="BL583" s="24"/>
      <c r="BM583" s="24"/>
      <c r="BN583" s="24"/>
      <c r="BO583" s="24"/>
      <c r="BP583" s="24"/>
      <c r="BQ583" s="24">
        <f t="shared" si="231"/>
        <v>0</v>
      </c>
      <c r="BR583" s="24">
        <f t="shared" si="232"/>
        <v>0</v>
      </c>
      <c r="BU583" s="24"/>
      <c r="BV583" s="24"/>
      <c r="BW583" s="24"/>
      <c r="BX583" s="24"/>
      <c r="BY583" s="24"/>
      <c r="BZ583" s="24"/>
      <c r="CA583" s="24">
        <f t="shared" si="233"/>
        <v>0</v>
      </c>
      <c r="CB583" s="24">
        <f t="shared" si="234"/>
        <v>0</v>
      </c>
      <c r="CC583" s="24"/>
      <c r="CE583" s="24">
        <f t="shared" si="235"/>
        <v>0</v>
      </c>
      <c r="CG583" s="24">
        <f t="shared" si="236"/>
        <v>0</v>
      </c>
      <c r="CI583" s="24">
        <f t="shared" si="237"/>
        <v>0</v>
      </c>
      <c r="CK583" s="24">
        <f t="shared" si="238"/>
        <v>0</v>
      </c>
      <c r="CM583" s="24">
        <f t="shared" si="239"/>
        <v>0</v>
      </c>
      <c r="CO583" s="24">
        <f t="shared" si="240"/>
        <v>0</v>
      </c>
      <c r="CQ583" s="24">
        <f t="shared" si="241"/>
        <v>0</v>
      </c>
      <c r="CS583" s="24">
        <f t="shared" si="242"/>
        <v>0</v>
      </c>
    </row>
    <row r="584" spans="9:97">
      <c r="I584" s="24">
        <f t="shared" si="222"/>
        <v>0</v>
      </c>
      <c r="J584" s="24">
        <f t="shared" si="220"/>
        <v>0</v>
      </c>
      <c r="M584" s="24"/>
      <c r="N584" s="24"/>
      <c r="O584" s="24"/>
      <c r="P584" s="24"/>
      <c r="Q584" s="24"/>
      <c r="R584" s="24"/>
      <c r="S584" s="24">
        <f t="shared" si="223"/>
        <v>0</v>
      </c>
      <c r="T584" s="24">
        <f t="shared" si="221"/>
        <v>0</v>
      </c>
      <c r="W584" s="24"/>
      <c r="X584" s="24"/>
      <c r="Y584" s="24"/>
      <c r="Z584" s="24"/>
      <c r="AA584" s="24"/>
      <c r="AB584" s="24"/>
      <c r="AC584" s="24">
        <f t="shared" si="224"/>
        <v>0</v>
      </c>
      <c r="AD584" s="24">
        <f t="shared" si="225"/>
        <v>0</v>
      </c>
      <c r="AG584" s="24"/>
      <c r="AH584" s="24"/>
      <c r="AI584" s="24"/>
      <c r="AJ584" s="24"/>
      <c r="AK584" s="24"/>
      <c r="AL584" s="24"/>
      <c r="AM584" s="24">
        <f t="shared" si="226"/>
        <v>0</v>
      </c>
      <c r="AN584" s="24">
        <f t="shared" si="219"/>
        <v>0</v>
      </c>
      <c r="AQ584" s="24"/>
      <c r="AR584" s="24"/>
      <c r="AS584" s="24"/>
      <c r="AT584" s="24"/>
      <c r="AU584" s="24"/>
      <c r="AV584" s="24"/>
      <c r="AW584" s="24">
        <f t="shared" si="227"/>
        <v>0</v>
      </c>
      <c r="AX584" s="24">
        <f t="shared" si="228"/>
        <v>0</v>
      </c>
      <c r="BA584" s="24"/>
      <c r="BB584" s="24"/>
      <c r="BC584" s="24"/>
      <c r="BD584" s="24"/>
      <c r="BE584" s="24"/>
      <c r="BF584" s="24"/>
      <c r="BG584" s="24">
        <f t="shared" si="229"/>
        <v>0</v>
      </c>
      <c r="BH584" s="24">
        <f t="shared" si="230"/>
        <v>0</v>
      </c>
      <c r="BK584" s="24"/>
      <c r="BL584" s="24"/>
      <c r="BM584" s="24"/>
      <c r="BN584" s="24"/>
      <c r="BO584" s="24"/>
      <c r="BP584" s="24"/>
      <c r="BQ584" s="24">
        <f t="shared" si="231"/>
        <v>0</v>
      </c>
      <c r="BR584" s="24">
        <f t="shared" si="232"/>
        <v>0</v>
      </c>
      <c r="BU584" s="24"/>
      <c r="BV584" s="24"/>
      <c r="BW584" s="24"/>
      <c r="BX584" s="24"/>
      <c r="BY584" s="24"/>
      <c r="BZ584" s="24"/>
      <c r="CA584" s="24">
        <f t="shared" si="233"/>
        <v>0</v>
      </c>
      <c r="CB584" s="24">
        <f t="shared" si="234"/>
        <v>0</v>
      </c>
      <c r="CC584" s="24"/>
      <c r="CE584" s="24">
        <f t="shared" si="235"/>
        <v>0</v>
      </c>
      <c r="CG584" s="24">
        <f t="shared" si="236"/>
        <v>0</v>
      </c>
      <c r="CI584" s="24">
        <f t="shared" si="237"/>
        <v>0</v>
      </c>
      <c r="CK584" s="24">
        <f t="shared" si="238"/>
        <v>0</v>
      </c>
      <c r="CM584" s="24">
        <f t="shared" si="239"/>
        <v>0</v>
      </c>
      <c r="CO584" s="24">
        <f t="shared" si="240"/>
        <v>0</v>
      </c>
      <c r="CQ584" s="24">
        <f t="shared" si="241"/>
        <v>0</v>
      </c>
      <c r="CS584" s="24">
        <f t="shared" si="242"/>
        <v>0</v>
      </c>
    </row>
    <row r="585" spans="9:97">
      <c r="I585" s="24">
        <f t="shared" si="222"/>
        <v>0</v>
      </c>
      <c r="J585" s="24">
        <f t="shared" si="220"/>
        <v>0</v>
      </c>
      <c r="M585" s="24"/>
      <c r="N585" s="24"/>
      <c r="O585" s="24"/>
      <c r="P585" s="24"/>
      <c r="Q585" s="24"/>
      <c r="R585" s="24"/>
      <c r="S585" s="24">
        <f t="shared" si="223"/>
        <v>0</v>
      </c>
      <c r="T585" s="24">
        <f t="shared" si="221"/>
        <v>0</v>
      </c>
      <c r="W585" s="24"/>
      <c r="X585" s="24"/>
      <c r="Y585" s="24"/>
      <c r="Z585" s="24"/>
      <c r="AA585" s="24"/>
      <c r="AB585" s="24"/>
      <c r="AC585" s="24">
        <f t="shared" si="224"/>
        <v>0</v>
      </c>
      <c r="AD585" s="24">
        <f t="shared" si="225"/>
        <v>0</v>
      </c>
      <c r="AG585" s="24"/>
      <c r="AH585" s="24"/>
      <c r="AI585" s="24"/>
      <c r="AJ585" s="24"/>
      <c r="AK585" s="24"/>
      <c r="AL585" s="24"/>
      <c r="AM585" s="24">
        <f t="shared" si="226"/>
        <v>0</v>
      </c>
      <c r="AN585" s="24">
        <f t="shared" si="219"/>
        <v>0</v>
      </c>
      <c r="AQ585" s="24"/>
      <c r="AR585" s="24"/>
      <c r="AS585" s="24"/>
      <c r="AT585" s="24"/>
      <c r="AU585" s="24"/>
      <c r="AV585" s="24"/>
      <c r="AW585" s="24">
        <f t="shared" si="227"/>
        <v>0</v>
      </c>
      <c r="AX585" s="24">
        <f t="shared" si="228"/>
        <v>0</v>
      </c>
      <c r="BA585" s="24"/>
      <c r="BB585" s="24"/>
      <c r="BC585" s="24"/>
      <c r="BD585" s="24"/>
      <c r="BE585" s="24"/>
      <c r="BF585" s="24"/>
      <c r="BG585" s="24">
        <f t="shared" si="229"/>
        <v>0</v>
      </c>
      <c r="BH585" s="24">
        <f t="shared" si="230"/>
        <v>0</v>
      </c>
      <c r="BK585" s="24"/>
      <c r="BL585" s="24"/>
      <c r="BM585" s="24"/>
      <c r="BN585" s="24"/>
      <c r="BO585" s="24"/>
      <c r="BP585" s="24"/>
      <c r="BQ585" s="24">
        <f t="shared" si="231"/>
        <v>0</v>
      </c>
      <c r="BR585" s="24">
        <f t="shared" si="232"/>
        <v>0</v>
      </c>
      <c r="BU585" s="24"/>
      <c r="BV585" s="24"/>
      <c r="BW585" s="24"/>
      <c r="BX585" s="24"/>
      <c r="BY585" s="24"/>
      <c r="BZ585" s="24"/>
      <c r="CA585" s="24">
        <f t="shared" si="233"/>
        <v>0</v>
      </c>
      <c r="CB585" s="24">
        <f t="shared" si="234"/>
        <v>0</v>
      </c>
      <c r="CC585" s="24"/>
      <c r="CE585" s="24">
        <f t="shared" si="235"/>
        <v>0</v>
      </c>
      <c r="CG585" s="24">
        <f t="shared" si="236"/>
        <v>0</v>
      </c>
      <c r="CI585" s="24">
        <f t="shared" si="237"/>
        <v>0</v>
      </c>
      <c r="CK585" s="24">
        <f t="shared" si="238"/>
        <v>0</v>
      </c>
      <c r="CM585" s="24">
        <f t="shared" si="239"/>
        <v>0</v>
      </c>
      <c r="CO585" s="24">
        <f t="shared" si="240"/>
        <v>0</v>
      </c>
      <c r="CQ585" s="24">
        <f t="shared" si="241"/>
        <v>0</v>
      </c>
      <c r="CS585" s="24">
        <f t="shared" si="242"/>
        <v>0</v>
      </c>
    </row>
    <row r="586" spans="9:97">
      <c r="I586" s="24">
        <f t="shared" si="222"/>
        <v>0</v>
      </c>
      <c r="J586" s="24">
        <f t="shared" si="220"/>
        <v>0</v>
      </c>
      <c r="M586" s="24"/>
      <c r="N586" s="24"/>
      <c r="O586" s="24"/>
      <c r="P586" s="24"/>
      <c r="Q586" s="24"/>
      <c r="R586" s="24"/>
      <c r="S586" s="24">
        <f t="shared" si="223"/>
        <v>0</v>
      </c>
      <c r="T586" s="24">
        <f t="shared" si="221"/>
        <v>0</v>
      </c>
      <c r="W586" s="24"/>
      <c r="X586" s="24"/>
      <c r="Y586" s="24"/>
      <c r="Z586" s="24"/>
      <c r="AA586" s="24"/>
      <c r="AB586" s="24"/>
      <c r="AC586" s="24">
        <f t="shared" si="224"/>
        <v>0</v>
      </c>
      <c r="AD586" s="24">
        <f t="shared" si="225"/>
        <v>0</v>
      </c>
      <c r="AG586" s="24"/>
      <c r="AH586" s="24"/>
      <c r="AI586" s="24"/>
      <c r="AJ586" s="24"/>
      <c r="AK586" s="24"/>
      <c r="AL586" s="24"/>
      <c r="AM586" s="24">
        <f t="shared" si="226"/>
        <v>0</v>
      </c>
      <c r="AN586" s="24">
        <f t="shared" si="219"/>
        <v>0</v>
      </c>
      <c r="AQ586" s="24"/>
      <c r="AR586" s="24"/>
      <c r="AS586" s="24"/>
      <c r="AT586" s="24"/>
      <c r="AU586" s="24"/>
      <c r="AV586" s="24"/>
      <c r="AW586" s="24">
        <f t="shared" si="227"/>
        <v>0</v>
      </c>
      <c r="AX586" s="24">
        <f t="shared" si="228"/>
        <v>0</v>
      </c>
      <c r="BA586" s="24"/>
      <c r="BB586" s="24"/>
      <c r="BC586" s="24"/>
      <c r="BD586" s="24"/>
      <c r="BE586" s="24"/>
      <c r="BF586" s="24"/>
      <c r="BG586" s="24">
        <f t="shared" si="229"/>
        <v>0</v>
      </c>
      <c r="BH586" s="24">
        <f t="shared" si="230"/>
        <v>0</v>
      </c>
      <c r="BK586" s="24"/>
      <c r="BL586" s="24"/>
      <c r="BM586" s="24"/>
      <c r="BN586" s="24"/>
      <c r="BO586" s="24"/>
      <c r="BP586" s="24"/>
      <c r="BQ586" s="24">
        <f t="shared" si="231"/>
        <v>0</v>
      </c>
      <c r="BR586" s="24">
        <f t="shared" si="232"/>
        <v>0</v>
      </c>
      <c r="BU586" s="24"/>
      <c r="BV586" s="24"/>
      <c r="BW586" s="24"/>
      <c r="BX586" s="24"/>
      <c r="BY586" s="24"/>
      <c r="BZ586" s="24"/>
      <c r="CA586" s="24">
        <f t="shared" si="233"/>
        <v>0</v>
      </c>
      <c r="CB586" s="24">
        <f t="shared" si="234"/>
        <v>0</v>
      </c>
      <c r="CC586" s="24"/>
      <c r="CE586" s="24">
        <f t="shared" si="235"/>
        <v>0</v>
      </c>
      <c r="CG586" s="24">
        <f t="shared" si="236"/>
        <v>0</v>
      </c>
      <c r="CI586" s="24">
        <f t="shared" si="237"/>
        <v>0</v>
      </c>
      <c r="CK586" s="24">
        <f t="shared" si="238"/>
        <v>0</v>
      </c>
      <c r="CM586" s="24">
        <f t="shared" si="239"/>
        <v>0</v>
      </c>
      <c r="CO586" s="24">
        <f t="shared" si="240"/>
        <v>0</v>
      </c>
      <c r="CQ586" s="24">
        <f t="shared" si="241"/>
        <v>0</v>
      </c>
      <c r="CS586" s="24">
        <f t="shared" si="242"/>
        <v>0</v>
      </c>
    </row>
    <row r="587" spans="9:97">
      <c r="I587" s="24">
        <f t="shared" si="222"/>
        <v>0</v>
      </c>
      <c r="J587" s="24">
        <f t="shared" si="220"/>
        <v>0</v>
      </c>
      <c r="M587" s="24"/>
      <c r="N587" s="24"/>
      <c r="O587" s="24"/>
      <c r="P587" s="24"/>
      <c r="Q587" s="24"/>
      <c r="R587" s="24"/>
      <c r="S587" s="24">
        <f t="shared" si="223"/>
        <v>0</v>
      </c>
      <c r="T587" s="24">
        <f t="shared" si="221"/>
        <v>0</v>
      </c>
      <c r="W587" s="24"/>
      <c r="X587" s="24"/>
      <c r="Y587" s="24"/>
      <c r="Z587" s="24"/>
      <c r="AA587" s="24"/>
      <c r="AB587" s="24"/>
      <c r="AC587" s="24">
        <f t="shared" si="224"/>
        <v>0</v>
      </c>
      <c r="AD587" s="24">
        <f t="shared" si="225"/>
        <v>0</v>
      </c>
      <c r="AG587" s="24"/>
      <c r="AH587" s="24"/>
      <c r="AI587" s="24"/>
      <c r="AJ587" s="24"/>
      <c r="AK587" s="24"/>
      <c r="AL587" s="24"/>
      <c r="AM587" s="24">
        <f t="shared" si="226"/>
        <v>0</v>
      </c>
      <c r="AN587" s="24">
        <f t="shared" si="219"/>
        <v>0</v>
      </c>
      <c r="AQ587" s="24"/>
      <c r="AR587" s="24"/>
      <c r="AS587" s="24"/>
      <c r="AT587" s="24"/>
      <c r="AU587" s="24"/>
      <c r="AV587" s="24"/>
      <c r="AW587" s="24">
        <f t="shared" si="227"/>
        <v>0</v>
      </c>
      <c r="AX587" s="24">
        <f t="shared" si="228"/>
        <v>0</v>
      </c>
      <c r="BA587" s="24"/>
      <c r="BB587" s="24"/>
      <c r="BC587" s="24"/>
      <c r="BD587" s="24"/>
      <c r="BE587" s="24"/>
      <c r="BF587" s="24"/>
      <c r="BG587" s="24">
        <f t="shared" si="229"/>
        <v>0</v>
      </c>
      <c r="BH587" s="24">
        <f t="shared" si="230"/>
        <v>0</v>
      </c>
      <c r="BK587" s="24"/>
      <c r="BL587" s="24"/>
      <c r="BM587" s="24"/>
      <c r="BN587" s="24"/>
      <c r="BO587" s="24"/>
      <c r="BP587" s="24"/>
      <c r="BQ587" s="24">
        <f t="shared" si="231"/>
        <v>0</v>
      </c>
      <c r="BR587" s="24">
        <f t="shared" si="232"/>
        <v>0</v>
      </c>
      <c r="BU587" s="24"/>
      <c r="BV587" s="24"/>
      <c r="BW587" s="24"/>
      <c r="BX587" s="24"/>
      <c r="BY587" s="24"/>
      <c r="BZ587" s="24"/>
      <c r="CA587" s="24">
        <f t="shared" si="233"/>
        <v>0</v>
      </c>
      <c r="CB587" s="24">
        <f t="shared" si="234"/>
        <v>0</v>
      </c>
      <c r="CC587" s="24"/>
      <c r="CE587" s="24">
        <f t="shared" si="235"/>
        <v>0</v>
      </c>
      <c r="CG587" s="24">
        <f t="shared" si="236"/>
        <v>0</v>
      </c>
      <c r="CI587" s="24">
        <f t="shared" si="237"/>
        <v>0</v>
      </c>
      <c r="CK587" s="24">
        <f t="shared" si="238"/>
        <v>0</v>
      </c>
      <c r="CM587" s="24">
        <f t="shared" si="239"/>
        <v>0</v>
      </c>
      <c r="CO587" s="24">
        <f t="shared" si="240"/>
        <v>0</v>
      </c>
      <c r="CQ587" s="24">
        <f t="shared" si="241"/>
        <v>0</v>
      </c>
      <c r="CS587" s="24">
        <f t="shared" si="242"/>
        <v>0</v>
      </c>
    </row>
    <row r="588" spans="9:97">
      <c r="I588" s="24">
        <f t="shared" si="222"/>
        <v>0</v>
      </c>
      <c r="J588" s="24">
        <f t="shared" si="220"/>
        <v>0</v>
      </c>
      <c r="M588" s="24"/>
      <c r="N588" s="24"/>
      <c r="O588" s="24"/>
      <c r="P588" s="24"/>
      <c r="Q588" s="24"/>
      <c r="R588" s="24"/>
      <c r="S588" s="24">
        <f t="shared" si="223"/>
        <v>0</v>
      </c>
      <c r="T588" s="24">
        <f t="shared" si="221"/>
        <v>0</v>
      </c>
      <c r="W588" s="24"/>
      <c r="X588" s="24"/>
      <c r="Y588" s="24"/>
      <c r="Z588" s="24"/>
      <c r="AA588" s="24"/>
      <c r="AB588" s="24"/>
      <c r="AC588" s="24">
        <f t="shared" si="224"/>
        <v>0</v>
      </c>
      <c r="AD588" s="24">
        <f t="shared" si="225"/>
        <v>0</v>
      </c>
      <c r="AG588" s="24"/>
      <c r="AH588" s="24"/>
      <c r="AI588" s="24"/>
      <c r="AJ588" s="24"/>
      <c r="AK588" s="24"/>
      <c r="AL588" s="24"/>
      <c r="AM588" s="24">
        <f t="shared" si="226"/>
        <v>0</v>
      </c>
      <c r="AN588" s="24">
        <f t="shared" si="219"/>
        <v>0</v>
      </c>
      <c r="AQ588" s="24"/>
      <c r="AR588" s="24"/>
      <c r="AS588" s="24"/>
      <c r="AT588" s="24"/>
      <c r="AU588" s="24"/>
      <c r="AV588" s="24"/>
      <c r="AW588" s="24">
        <f t="shared" si="227"/>
        <v>0</v>
      </c>
      <c r="AX588" s="24">
        <f t="shared" si="228"/>
        <v>0</v>
      </c>
      <c r="BA588" s="24"/>
      <c r="BB588" s="24"/>
      <c r="BC588" s="24"/>
      <c r="BD588" s="24"/>
      <c r="BE588" s="24"/>
      <c r="BF588" s="24"/>
      <c r="BG588" s="24">
        <f t="shared" si="229"/>
        <v>0</v>
      </c>
      <c r="BH588" s="24">
        <f t="shared" si="230"/>
        <v>0</v>
      </c>
      <c r="BK588" s="24"/>
      <c r="BL588" s="24"/>
      <c r="BM588" s="24"/>
      <c r="BN588" s="24"/>
      <c r="BO588" s="24"/>
      <c r="BP588" s="24"/>
      <c r="BQ588" s="24">
        <f t="shared" si="231"/>
        <v>0</v>
      </c>
      <c r="BR588" s="24">
        <f t="shared" si="232"/>
        <v>0</v>
      </c>
      <c r="BU588" s="24"/>
      <c r="BV588" s="24"/>
      <c r="BW588" s="24"/>
      <c r="BX588" s="24"/>
      <c r="BY588" s="24"/>
      <c r="BZ588" s="24"/>
      <c r="CA588" s="24">
        <f t="shared" si="233"/>
        <v>0</v>
      </c>
      <c r="CB588" s="24">
        <f t="shared" si="234"/>
        <v>0</v>
      </c>
      <c r="CC588" s="24"/>
      <c r="CE588" s="24">
        <f t="shared" si="235"/>
        <v>0</v>
      </c>
      <c r="CG588" s="24">
        <f t="shared" si="236"/>
        <v>0</v>
      </c>
      <c r="CI588" s="24">
        <f t="shared" si="237"/>
        <v>0</v>
      </c>
      <c r="CK588" s="24">
        <f t="shared" si="238"/>
        <v>0</v>
      </c>
      <c r="CM588" s="24">
        <f t="shared" si="239"/>
        <v>0</v>
      </c>
      <c r="CO588" s="24">
        <f t="shared" si="240"/>
        <v>0</v>
      </c>
      <c r="CQ588" s="24">
        <f t="shared" si="241"/>
        <v>0</v>
      </c>
      <c r="CS588" s="24">
        <f t="shared" si="242"/>
        <v>0</v>
      </c>
    </row>
    <row r="589" spans="9:97">
      <c r="I589" s="24">
        <f t="shared" si="222"/>
        <v>0</v>
      </c>
      <c r="J589" s="24">
        <f t="shared" si="220"/>
        <v>0</v>
      </c>
      <c r="M589" s="24"/>
      <c r="N589" s="24"/>
      <c r="O589" s="24"/>
      <c r="P589" s="24"/>
      <c r="Q589" s="24"/>
      <c r="R589" s="24"/>
      <c r="S589" s="24">
        <f t="shared" si="223"/>
        <v>0</v>
      </c>
      <c r="T589" s="24">
        <f t="shared" si="221"/>
        <v>0</v>
      </c>
      <c r="W589" s="24"/>
      <c r="X589" s="24"/>
      <c r="Y589" s="24"/>
      <c r="Z589" s="24"/>
      <c r="AA589" s="24"/>
      <c r="AB589" s="24"/>
      <c r="AC589" s="24">
        <f t="shared" si="224"/>
        <v>0</v>
      </c>
      <c r="AD589" s="24">
        <f t="shared" si="225"/>
        <v>0</v>
      </c>
      <c r="AG589" s="24"/>
      <c r="AH589" s="24"/>
      <c r="AI589" s="24"/>
      <c r="AJ589" s="24"/>
      <c r="AK589" s="24"/>
      <c r="AL589" s="24"/>
      <c r="AM589" s="24">
        <f t="shared" si="226"/>
        <v>0</v>
      </c>
      <c r="AN589" s="24">
        <f t="shared" si="219"/>
        <v>0</v>
      </c>
      <c r="AQ589" s="24"/>
      <c r="AR589" s="24"/>
      <c r="AS589" s="24"/>
      <c r="AT589" s="24"/>
      <c r="AU589" s="24"/>
      <c r="AV589" s="24"/>
      <c r="AW589" s="24">
        <f t="shared" si="227"/>
        <v>0</v>
      </c>
      <c r="AX589" s="24">
        <f t="shared" si="228"/>
        <v>0</v>
      </c>
      <c r="BA589" s="24"/>
      <c r="BB589" s="24"/>
      <c r="BC589" s="24"/>
      <c r="BD589" s="24"/>
      <c r="BE589" s="24"/>
      <c r="BF589" s="24"/>
      <c r="BG589" s="24">
        <f t="shared" si="229"/>
        <v>0</v>
      </c>
      <c r="BH589" s="24">
        <f t="shared" si="230"/>
        <v>0</v>
      </c>
      <c r="BK589" s="24"/>
      <c r="BL589" s="24"/>
      <c r="BM589" s="24"/>
      <c r="BN589" s="24"/>
      <c r="BO589" s="24"/>
      <c r="BP589" s="24"/>
      <c r="BQ589" s="24">
        <f t="shared" si="231"/>
        <v>0</v>
      </c>
      <c r="BR589" s="24">
        <f t="shared" si="232"/>
        <v>0</v>
      </c>
      <c r="BU589" s="24"/>
      <c r="BV589" s="24"/>
      <c r="BW589" s="24"/>
      <c r="BX589" s="24"/>
      <c r="BY589" s="24"/>
      <c r="BZ589" s="24"/>
      <c r="CA589" s="24">
        <f t="shared" si="233"/>
        <v>0</v>
      </c>
      <c r="CB589" s="24">
        <f t="shared" si="234"/>
        <v>0</v>
      </c>
      <c r="CC589" s="24"/>
      <c r="CE589" s="24">
        <f t="shared" si="235"/>
        <v>0</v>
      </c>
      <c r="CG589" s="24">
        <f t="shared" si="236"/>
        <v>0</v>
      </c>
      <c r="CI589" s="24">
        <f t="shared" si="237"/>
        <v>0</v>
      </c>
      <c r="CK589" s="24">
        <f t="shared" si="238"/>
        <v>0</v>
      </c>
      <c r="CM589" s="24">
        <f t="shared" si="239"/>
        <v>0</v>
      </c>
      <c r="CO589" s="24">
        <f t="shared" si="240"/>
        <v>0</v>
      </c>
      <c r="CQ589" s="24">
        <f t="shared" si="241"/>
        <v>0</v>
      </c>
      <c r="CS589" s="24">
        <f t="shared" si="242"/>
        <v>0</v>
      </c>
    </row>
    <row r="590" spans="9:97">
      <c r="I590" s="24">
        <f t="shared" si="222"/>
        <v>0</v>
      </c>
      <c r="J590" s="24">
        <f t="shared" si="220"/>
        <v>0</v>
      </c>
      <c r="M590" s="24"/>
      <c r="N590" s="24"/>
      <c r="O590" s="24"/>
      <c r="P590" s="24"/>
      <c r="Q590" s="24"/>
      <c r="R590" s="24"/>
      <c r="S590" s="24">
        <f t="shared" si="223"/>
        <v>0</v>
      </c>
      <c r="T590" s="24">
        <f t="shared" si="221"/>
        <v>0</v>
      </c>
      <c r="W590" s="24"/>
      <c r="X590" s="24"/>
      <c r="Y590" s="24"/>
      <c r="Z590" s="24"/>
      <c r="AA590" s="24"/>
      <c r="AB590" s="24"/>
      <c r="AC590" s="24">
        <f t="shared" si="224"/>
        <v>0</v>
      </c>
      <c r="AD590" s="24">
        <f t="shared" si="225"/>
        <v>0</v>
      </c>
      <c r="AG590" s="24"/>
      <c r="AH590" s="24"/>
      <c r="AI590" s="24"/>
      <c r="AJ590" s="24"/>
      <c r="AK590" s="24"/>
      <c r="AL590" s="24"/>
      <c r="AM590" s="24">
        <f t="shared" si="226"/>
        <v>0</v>
      </c>
      <c r="AN590" s="24">
        <f t="shared" si="219"/>
        <v>0</v>
      </c>
      <c r="AQ590" s="24"/>
      <c r="AR590" s="24"/>
      <c r="AS590" s="24"/>
      <c r="AT590" s="24"/>
      <c r="AU590" s="24"/>
      <c r="AV590" s="24"/>
      <c r="AW590" s="24">
        <f t="shared" si="227"/>
        <v>0</v>
      </c>
      <c r="AX590" s="24">
        <f t="shared" si="228"/>
        <v>0</v>
      </c>
      <c r="BA590" s="24"/>
      <c r="BB590" s="24"/>
      <c r="BC590" s="24"/>
      <c r="BD590" s="24"/>
      <c r="BE590" s="24"/>
      <c r="BF590" s="24"/>
      <c r="BG590" s="24">
        <f t="shared" si="229"/>
        <v>0</v>
      </c>
      <c r="BH590" s="24">
        <f t="shared" si="230"/>
        <v>0</v>
      </c>
      <c r="BK590" s="24"/>
      <c r="BL590" s="24"/>
      <c r="BM590" s="24"/>
      <c r="BN590" s="24"/>
      <c r="BO590" s="24"/>
      <c r="BP590" s="24"/>
      <c r="BQ590" s="24">
        <f t="shared" si="231"/>
        <v>0</v>
      </c>
      <c r="BR590" s="24">
        <f t="shared" si="232"/>
        <v>0</v>
      </c>
      <c r="BU590" s="24"/>
      <c r="BV590" s="24"/>
      <c r="BW590" s="24"/>
      <c r="BX590" s="24"/>
      <c r="BY590" s="24"/>
      <c r="BZ590" s="24"/>
      <c r="CA590" s="24">
        <f t="shared" si="233"/>
        <v>0</v>
      </c>
      <c r="CB590" s="24">
        <f t="shared" si="234"/>
        <v>0</v>
      </c>
      <c r="CC590" s="24"/>
      <c r="CE590" s="24">
        <f t="shared" si="235"/>
        <v>0</v>
      </c>
      <c r="CG590" s="24">
        <f t="shared" si="236"/>
        <v>0</v>
      </c>
      <c r="CI590" s="24">
        <f t="shared" si="237"/>
        <v>0</v>
      </c>
      <c r="CK590" s="24">
        <f t="shared" si="238"/>
        <v>0</v>
      </c>
      <c r="CM590" s="24">
        <f t="shared" si="239"/>
        <v>0</v>
      </c>
      <c r="CO590" s="24">
        <f t="shared" si="240"/>
        <v>0</v>
      </c>
      <c r="CQ590" s="24">
        <f t="shared" si="241"/>
        <v>0</v>
      </c>
      <c r="CS590" s="24">
        <f t="shared" si="242"/>
        <v>0</v>
      </c>
    </row>
    <row r="591" spans="9:97">
      <c r="I591" s="24">
        <f t="shared" si="222"/>
        <v>0</v>
      </c>
      <c r="J591" s="24">
        <f t="shared" si="220"/>
        <v>0</v>
      </c>
      <c r="M591" s="24"/>
      <c r="N591" s="24"/>
      <c r="O591" s="24"/>
      <c r="P591" s="24"/>
      <c r="Q591" s="24"/>
      <c r="R591" s="24"/>
      <c r="S591" s="24">
        <f t="shared" si="223"/>
        <v>0</v>
      </c>
      <c r="T591" s="24">
        <f t="shared" si="221"/>
        <v>0</v>
      </c>
      <c r="W591" s="24"/>
      <c r="X591" s="24"/>
      <c r="Y591" s="24"/>
      <c r="Z591" s="24"/>
      <c r="AA591" s="24"/>
      <c r="AB591" s="24"/>
      <c r="AC591" s="24">
        <f t="shared" si="224"/>
        <v>0</v>
      </c>
      <c r="AD591" s="24">
        <f t="shared" si="225"/>
        <v>0</v>
      </c>
      <c r="AG591" s="24"/>
      <c r="AH591" s="24"/>
      <c r="AI591" s="24"/>
      <c r="AJ591" s="24"/>
      <c r="AK591" s="24"/>
      <c r="AL591" s="24"/>
      <c r="AM591" s="24">
        <f t="shared" si="226"/>
        <v>0</v>
      </c>
      <c r="AN591" s="24">
        <f t="shared" si="219"/>
        <v>0</v>
      </c>
      <c r="AQ591" s="24"/>
      <c r="AR591" s="24"/>
      <c r="AS591" s="24"/>
      <c r="AT591" s="24"/>
      <c r="AU591" s="24"/>
      <c r="AV591" s="24"/>
      <c r="AW591" s="24">
        <f t="shared" si="227"/>
        <v>0</v>
      </c>
      <c r="AX591" s="24">
        <f t="shared" si="228"/>
        <v>0</v>
      </c>
      <c r="BA591" s="24"/>
      <c r="BB591" s="24"/>
      <c r="BC591" s="24"/>
      <c r="BD591" s="24"/>
      <c r="BE591" s="24"/>
      <c r="BF591" s="24"/>
      <c r="BG591" s="24">
        <f t="shared" si="229"/>
        <v>0</v>
      </c>
      <c r="BH591" s="24">
        <f t="shared" si="230"/>
        <v>0</v>
      </c>
      <c r="BK591" s="24"/>
      <c r="BL591" s="24"/>
      <c r="BM591" s="24"/>
      <c r="BN591" s="24"/>
      <c r="BO591" s="24"/>
      <c r="BP591" s="24"/>
      <c r="BQ591" s="24">
        <f t="shared" si="231"/>
        <v>0</v>
      </c>
      <c r="BR591" s="24">
        <f t="shared" si="232"/>
        <v>0</v>
      </c>
      <c r="BU591" s="24"/>
      <c r="BV591" s="24"/>
      <c r="BW591" s="24"/>
      <c r="BX591" s="24"/>
      <c r="BY591" s="24"/>
      <c r="BZ591" s="24"/>
      <c r="CA591" s="24">
        <f t="shared" si="233"/>
        <v>0</v>
      </c>
      <c r="CB591" s="24">
        <f t="shared" si="234"/>
        <v>0</v>
      </c>
      <c r="CC591" s="24"/>
      <c r="CE591" s="24">
        <f t="shared" si="235"/>
        <v>0</v>
      </c>
      <c r="CG591" s="24">
        <f t="shared" si="236"/>
        <v>0</v>
      </c>
      <c r="CI591" s="24">
        <f t="shared" si="237"/>
        <v>0</v>
      </c>
      <c r="CK591" s="24">
        <f t="shared" si="238"/>
        <v>0</v>
      </c>
      <c r="CM591" s="24">
        <f t="shared" si="239"/>
        <v>0</v>
      </c>
      <c r="CO591" s="24">
        <f t="shared" si="240"/>
        <v>0</v>
      </c>
      <c r="CQ591" s="24">
        <f t="shared" si="241"/>
        <v>0</v>
      </c>
      <c r="CS591" s="24">
        <f t="shared" si="242"/>
        <v>0</v>
      </c>
    </row>
    <row r="592" spans="9:97">
      <c r="I592" s="24">
        <f t="shared" si="222"/>
        <v>0</v>
      </c>
      <c r="J592" s="24">
        <f t="shared" si="220"/>
        <v>0</v>
      </c>
      <c r="M592" s="24"/>
      <c r="N592" s="24"/>
      <c r="O592" s="24"/>
      <c r="P592" s="24"/>
      <c r="Q592" s="24"/>
      <c r="R592" s="24"/>
      <c r="S592" s="24">
        <f t="shared" si="223"/>
        <v>0</v>
      </c>
      <c r="T592" s="24">
        <f t="shared" si="221"/>
        <v>0</v>
      </c>
      <c r="W592" s="24"/>
      <c r="X592" s="24"/>
      <c r="Y592" s="24"/>
      <c r="Z592" s="24"/>
      <c r="AA592" s="24"/>
      <c r="AB592" s="24"/>
      <c r="AC592" s="24">
        <f t="shared" si="224"/>
        <v>0</v>
      </c>
      <c r="AD592" s="24">
        <f t="shared" si="225"/>
        <v>0</v>
      </c>
      <c r="AG592" s="24"/>
      <c r="AH592" s="24"/>
      <c r="AI592" s="24"/>
      <c r="AJ592" s="24"/>
      <c r="AK592" s="24"/>
      <c r="AL592" s="24"/>
      <c r="AM592" s="24">
        <f t="shared" si="226"/>
        <v>0</v>
      </c>
      <c r="AN592" s="24">
        <f t="shared" si="219"/>
        <v>0</v>
      </c>
      <c r="AQ592" s="24"/>
      <c r="AR592" s="24"/>
      <c r="AS592" s="24"/>
      <c r="AT592" s="24"/>
      <c r="AU592" s="24"/>
      <c r="AV592" s="24"/>
      <c r="AW592" s="24">
        <f t="shared" si="227"/>
        <v>0</v>
      </c>
      <c r="AX592" s="24">
        <f t="shared" si="228"/>
        <v>0</v>
      </c>
      <c r="BA592" s="24"/>
      <c r="BB592" s="24"/>
      <c r="BC592" s="24"/>
      <c r="BD592" s="24"/>
      <c r="BE592" s="24"/>
      <c r="BF592" s="24"/>
      <c r="BG592" s="24">
        <f t="shared" si="229"/>
        <v>0</v>
      </c>
      <c r="BH592" s="24">
        <f t="shared" si="230"/>
        <v>0</v>
      </c>
      <c r="BK592" s="24"/>
      <c r="BL592" s="24"/>
      <c r="BM592" s="24"/>
      <c r="BN592" s="24"/>
      <c r="BO592" s="24"/>
      <c r="BP592" s="24"/>
      <c r="BQ592" s="24">
        <f t="shared" si="231"/>
        <v>0</v>
      </c>
      <c r="BR592" s="24">
        <f t="shared" si="232"/>
        <v>0</v>
      </c>
      <c r="BU592" s="24"/>
      <c r="BV592" s="24"/>
      <c r="BW592" s="24"/>
      <c r="BX592" s="24"/>
      <c r="BY592" s="24"/>
      <c r="BZ592" s="24"/>
      <c r="CA592" s="24">
        <f t="shared" si="233"/>
        <v>0</v>
      </c>
      <c r="CB592" s="24">
        <f t="shared" si="234"/>
        <v>0</v>
      </c>
      <c r="CC592" s="24"/>
      <c r="CE592" s="24">
        <f t="shared" si="235"/>
        <v>0</v>
      </c>
      <c r="CG592" s="24">
        <f t="shared" si="236"/>
        <v>0</v>
      </c>
      <c r="CI592" s="24">
        <f t="shared" si="237"/>
        <v>0</v>
      </c>
      <c r="CK592" s="24">
        <f t="shared" si="238"/>
        <v>0</v>
      </c>
      <c r="CM592" s="24">
        <f t="shared" si="239"/>
        <v>0</v>
      </c>
      <c r="CO592" s="24">
        <f t="shared" si="240"/>
        <v>0</v>
      </c>
      <c r="CQ592" s="24">
        <f t="shared" si="241"/>
        <v>0</v>
      </c>
      <c r="CS592" s="24">
        <f t="shared" si="242"/>
        <v>0</v>
      </c>
    </row>
    <row r="593" spans="9:97">
      <c r="I593" s="24">
        <f t="shared" si="222"/>
        <v>0</v>
      </c>
      <c r="J593" s="24">
        <f t="shared" si="220"/>
        <v>0</v>
      </c>
      <c r="M593" s="24"/>
      <c r="N593" s="24"/>
      <c r="O593" s="24"/>
      <c r="P593" s="24"/>
      <c r="Q593" s="24"/>
      <c r="R593" s="24"/>
      <c r="S593" s="24">
        <f t="shared" si="223"/>
        <v>0</v>
      </c>
      <c r="T593" s="24">
        <f t="shared" si="221"/>
        <v>0</v>
      </c>
      <c r="W593" s="24"/>
      <c r="X593" s="24"/>
      <c r="Y593" s="24"/>
      <c r="Z593" s="24"/>
      <c r="AA593" s="24"/>
      <c r="AB593" s="24"/>
      <c r="AC593" s="24">
        <f t="shared" si="224"/>
        <v>0</v>
      </c>
      <c r="AD593" s="24">
        <f t="shared" si="225"/>
        <v>0</v>
      </c>
      <c r="AG593" s="24"/>
      <c r="AH593" s="24"/>
      <c r="AI593" s="24"/>
      <c r="AJ593" s="24"/>
      <c r="AK593" s="24"/>
      <c r="AL593" s="24"/>
      <c r="AM593" s="24">
        <f t="shared" si="226"/>
        <v>0</v>
      </c>
      <c r="AN593" s="24">
        <f t="shared" si="219"/>
        <v>0</v>
      </c>
      <c r="AQ593" s="24"/>
      <c r="AR593" s="24"/>
      <c r="AS593" s="24"/>
      <c r="AT593" s="24"/>
      <c r="AU593" s="24"/>
      <c r="AV593" s="24"/>
      <c r="AW593" s="24">
        <f t="shared" si="227"/>
        <v>0</v>
      </c>
      <c r="AX593" s="24">
        <f t="shared" si="228"/>
        <v>0</v>
      </c>
      <c r="BA593" s="24"/>
      <c r="BB593" s="24"/>
      <c r="BC593" s="24"/>
      <c r="BD593" s="24"/>
      <c r="BE593" s="24"/>
      <c r="BF593" s="24"/>
      <c r="BG593" s="24">
        <f t="shared" si="229"/>
        <v>0</v>
      </c>
      <c r="BH593" s="24">
        <f t="shared" si="230"/>
        <v>0</v>
      </c>
      <c r="BK593" s="24"/>
      <c r="BL593" s="24"/>
      <c r="BM593" s="24"/>
      <c r="BN593" s="24"/>
      <c r="BO593" s="24"/>
      <c r="BP593" s="24"/>
      <c r="BQ593" s="24">
        <f t="shared" si="231"/>
        <v>0</v>
      </c>
      <c r="BR593" s="24">
        <f t="shared" si="232"/>
        <v>0</v>
      </c>
      <c r="BU593" s="24"/>
      <c r="BV593" s="24"/>
      <c r="BW593" s="24"/>
      <c r="BX593" s="24"/>
      <c r="BY593" s="24"/>
      <c r="BZ593" s="24"/>
      <c r="CA593" s="24">
        <f t="shared" si="233"/>
        <v>0</v>
      </c>
      <c r="CB593" s="24">
        <f t="shared" si="234"/>
        <v>0</v>
      </c>
      <c r="CC593" s="24"/>
      <c r="CE593" s="24">
        <f t="shared" si="235"/>
        <v>0</v>
      </c>
      <c r="CG593" s="24">
        <f t="shared" si="236"/>
        <v>0</v>
      </c>
      <c r="CI593" s="24">
        <f t="shared" si="237"/>
        <v>0</v>
      </c>
      <c r="CK593" s="24">
        <f t="shared" si="238"/>
        <v>0</v>
      </c>
      <c r="CM593" s="24">
        <f t="shared" si="239"/>
        <v>0</v>
      </c>
      <c r="CO593" s="24">
        <f t="shared" si="240"/>
        <v>0</v>
      </c>
      <c r="CQ593" s="24">
        <f t="shared" si="241"/>
        <v>0</v>
      </c>
      <c r="CS593" s="24">
        <f t="shared" si="242"/>
        <v>0</v>
      </c>
    </row>
    <row r="594" spans="9:97">
      <c r="I594" s="24">
        <f t="shared" si="222"/>
        <v>0</v>
      </c>
      <c r="J594" s="24">
        <f t="shared" si="220"/>
        <v>0</v>
      </c>
      <c r="M594" s="24"/>
      <c r="N594" s="24"/>
      <c r="O594" s="24"/>
      <c r="P594" s="24"/>
      <c r="Q594" s="24"/>
      <c r="R594" s="24"/>
      <c r="S594" s="24">
        <f t="shared" si="223"/>
        <v>0</v>
      </c>
      <c r="T594" s="24">
        <f t="shared" si="221"/>
        <v>0</v>
      </c>
      <c r="W594" s="24"/>
      <c r="X594" s="24"/>
      <c r="Y594" s="24"/>
      <c r="Z594" s="24"/>
      <c r="AA594" s="24"/>
      <c r="AB594" s="24"/>
      <c r="AC594" s="24">
        <f t="shared" si="224"/>
        <v>0</v>
      </c>
      <c r="AD594" s="24">
        <f t="shared" si="225"/>
        <v>0</v>
      </c>
      <c r="AG594" s="24"/>
      <c r="AH594" s="24"/>
      <c r="AI594" s="24"/>
      <c r="AJ594" s="24"/>
      <c r="AK594" s="24"/>
      <c r="AL594" s="24"/>
      <c r="AM594" s="24">
        <f t="shared" si="226"/>
        <v>0</v>
      </c>
      <c r="AN594" s="24">
        <f t="shared" si="219"/>
        <v>0</v>
      </c>
      <c r="AQ594" s="24"/>
      <c r="AR594" s="24"/>
      <c r="AS594" s="24"/>
      <c r="AT594" s="24"/>
      <c r="AU594" s="24"/>
      <c r="AV594" s="24"/>
      <c r="AW594" s="24">
        <f t="shared" si="227"/>
        <v>0</v>
      </c>
      <c r="AX594" s="24">
        <f t="shared" si="228"/>
        <v>0</v>
      </c>
      <c r="BA594" s="24"/>
      <c r="BB594" s="24"/>
      <c r="BC594" s="24"/>
      <c r="BD594" s="24"/>
      <c r="BE594" s="24"/>
      <c r="BF594" s="24"/>
      <c r="BG594" s="24">
        <f t="shared" si="229"/>
        <v>0</v>
      </c>
      <c r="BH594" s="24">
        <f t="shared" si="230"/>
        <v>0</v>
      </c>
      <c r="BK594" s="24"/>
      <c r="BL594" s="24"/>
      <c r="BM594" s="24"/>
      <c r="BN594" s="24"/>
      <c r="BO594" s="24"/>
      <c r="BP594" s="24"/>
      <c r="BQ594" s="24">
        <f t="shared" si="231"/>
        <v>0</v>
      </c>
      <c r="BR594" s="24">
        <f t="shared" si="232"/>
        <v>0</v>
      </c>
      <c r="BU594" s="24"/>
      <c r="BV594" s="24"/>
      <c r="BW594" s="24"/>
      <c r="BX594" s="24"/>
      <c r="BY594" s="24"/>
      <c r="BZ594" s="24"/>
      <c r="CA594" s="24">
        <f t="shared" si="233"/>
        <v>0</v>
      </c>
      <c r="CB594" s="24">
        <f t="shared" si="234"/>
        <v>0</v>
      </c>
      <c r="CC594" s="24"/>
      <c r="CE594" s="24">
        <f t="shared" si="235"/>
        <v>0</v>
      </c>
      <c r="CG594" s="24">
        <f t="shared" si="236"/>
        <v>0</v>
      </c>
      <c r="CI594" s="24">
        <f t="shared" si="237"/>
        <v>0</v>
      </c>
      <c r="CK594" s="24">
        <f t="shared" si="238"/>
        <v>0</v>
      </c>
      <c r="CM594" s="24">
        <f t="shared" si="239"/>
        <v>0</v>
      </c>
      <c r="CO594" s="24">
        <f t="shared" si="240"/>
        <v>0</v>
      </c>
      <c r="CQ594" s="24">
        <f t="shared" si="241"/>
        <v>0</v>
      </c>
      <c r="CS594" s="24">
        <f t="shared" si="242"/>
        <v>0</v>
      </c>
    </row>
    <row r="595" spans="9:97">
      <c r="I595" s="24">
        <f t="shared" si="222"/>
        <v>0</v>
      </c>
      <c r="J595" s="24">
        <f t="shared" si="220"/>
        <v>0</v>
      </c>
      <c r="M595" s="24"/>
      <c r="N595" s="24"/>
      <c r="O595" s="24"/>
      <c r="P595" s="24"/>
      <c r="Q595" s="24"/>
      <c r="R595" s="24"/>
      <c r="S595" s="24">
        <f t="shared" si="223"/>
        <v>0</v>
      </c>
      <c r="T595" s="24">
        <f t="shared" si="221"/>
        <v>0</v>
      </c>
      <c r="W595" s="24"/>
      <c r="X595" s="24"/>
      <c r="Y595" s="24"/>
      <c r="Z595" s="24"/>
      <c r="AA595" s="24"/>
      <c r="AB595" s="24"/>
      <c r="AC595" s="24">
        <f t="shared" si="224"/>
        <v>0</v>
      </c>
      <c r="AD595" s="24">
        <f t="shared" si="225"/>
        <v>0</v>
      </c>
      <c r="AG595" s="24"/>
      <c r="AH595" s="24"/>
      <c r="AI595" s="24"/>
      <c r="AJ595" s="24"/>
      <c r="AK595" s="24"/>
      <c r="AL595" s="24"/>
      <c r="AM595" s="24">
        <f t="shared" si="226"/>
        <v>0</v>
      </c>
      <c r="AN595" s="24">
        <f t="shared" si="219"/>
        <v>0</v>
      </c>
      <c r="AQ595" s="24"/>
      <c r="AR595" s="24"/>
      <c r="AS595" s="24"/>
      <c r="AT595" s="24"/>
      <c r="AU595" s="24"/>
      <c r="AV595" s="24"/>
      <c r="AW595" s="24">
        <f t="shared" si="227"/>
        <v>0</v>
      </c>
      <c r="AX595" s="24">
        <f t="shared" si="228"/>
        <v>0</v>
      </c>
      <c r="BA595" s="24"/>
      <c r="BB595" s="24"/>
      <c r="BC595" s="24"/>
      <c r="BD595" s="24"/>
      <c r="BE595" s="24"/>
      <c r="BF595" s="24"/>
      <c r="BG595" s="24">
        <f t="shared" si="229"/>
        <v>0</v>
      </c>
      <c r="BH595" s="24">
        <f t="shared" si="230"/>
        <v>0</v>
      </c>
      <c r="BK595" s="24"/>
      <c r="BL595" s="24"/>
      <c r="BM595" s="24"/>
      <c r="BN595" s="24"/>
      <c r="BO595" s="24"/>
      <c r="BP595" s="24"/>
      <c r="BQ595" s="24">
        <f t="shared" si="231"/>
        <v>0</v>
      </c>
      <c r="BR595" s="24">
        <f t="shared" si="232"/>
        <v>0</v>
      </c>
      <c r="BU595" s="24"/>
      <c r="BV595" s="24"/>
      <c r="BW595" s="24"/>
      <c r="BX595" s="24"/>
      <c r="BY595" s="24"/>
      <c r="BZ595" s="24"/>
      <c r="CA595" s="24">
        <f t="shared" si="233"/>
        <v>0</v>
      </c>
      <c r="CB595" s="24">
        <f t="shared" si="234"/>
        <v>0</v>
      </c>
      <c r="CC595" s="24"/>
      <c r="CE595" s="24">
        <f t="shared" si="235"/>
        <v>0</v>
      </c>
      <c r="CG595" s="24">
        <f t="shared" si="236"/>
        <v>0</v>
      </c>
      <c r="CI595" s="24">
        <f t="shared" si="237"/>
        <v>0</v>
      </c>
      <c r="CK595" s="24">
        <f t="shared" si="238"/>
        <v>0</v>
      </c>
      <c r="CM595" s="24">
        <f t="shared" si="239"/>
        <v>0</v>
      </c>
      <c r="CO595" s="24">
        <f t="shared" si="240"/>
        <v>0</v>
      </c>
      <c r="CQ595" s="24">
        <f t="shared" si="241"/>
        <v>0</v>
      </c>
      <c r="CS595" s="24">
        <f t="shared" si="242"/>
        <v>0</v>
      </c>
    </row>
    <row r="596" spans="9:97">
      <c r="I596" s="24">
        <f t="shared" si="222"/>
        <v>0</v>
      </c>
      <c r="J596" s="24">
        <f t="shared" si="220"/>
        <v>0</v>
      </c>
      <c r="M596" s="24"/>
      <c r="N596" s="24"/>
      <c r="O596" s="24"/>
      <c r="P596" s="24"/>
      <c r="Q596" s="24"/>
      <c r="R596" s="24"/>
      <c r="S596" s="24">
        <f t="shared" si="223"/>
        <v>0</v>
      </c>
      <c r="T596" s="24">
        <f t="shared" si="221"/>
        <v>0</v>
      </c>
      <c r="W596" s="24"/>
      <c r="X596" s="24"/>
      <c r="Y596" s="24"/>
      <c r="Z596" s="24"/>
      <c r="AA596" s="24"/>
      <c r="AB596" s="24"/>
      <c r="AC596" s="24">
        <f t="shared" si="224"/>
        <v>0</v>
      </c>
      <c r="AD596" s="24">
        <f t="shared" si="225"/>
        <v>0</v>
      </c>
      <c r="AG596" s="24"/>
      <c r="AH596" s="24"/>
      <c r="AI596" s="24"/>
      <c r="AJ596" s="24"/>
      <c r="AK596" s="24"/>
      <c r="AL596" s="24"/>
      <c r="AM596" s="24">
        <f t="shared" si="226"/>
        <v>0</v>
      </c>
      <c r="AN596" s="24">
        <f t="shared" si="219"/>
        <v>0</v>
      </c>
      <c r="AQ596" s="24"/>
      <c r="AR596" s="24"/>
      <c r="AS596" s="24"/>
      <c r="AT596" s="24"/>
      <c r="AU596" s="24"/>
      <c r="AV596" s="24"/>
      <c r="AW596" s="24">
        <f t="shared" si="227"/>
        <v>0</v>
      </c>
      <c r="AX596" s="24">
        <f t="shared" si="228"/>
        <v>0</v>
      </c>
      <c r="BA596" s="24"/>
      <c r="BB596" s="24"/>
      <c r="BC596" s="24"/>
      <c r="BD596" s="24"/>
      <c r="BE596" s="24"/>
      <c r="BF596" s="24"/>
      <c r="BG596" s="24">
        <f t="shared" si="229"/>
        <v>0</v>
      </c>
      <c r="BH596" s="24">
        <f t="shared" si="230"/>
        <v>0</v>
      </c>
      <c r="BK596" s="24"/>
      <c r="BL596" s="24"/>
      <c r="BM596" s="24"/>
      <c r="BN596" s="24"/>
      <c r="BO596" s="24"/>
      <c r="BP596" s="24"/>
      <c r="BQ596" s="24">
        <f t="shared" si="231"/>
        <v>0</v>
      </c>
      <c r="BR596" s="24">
        <f t="shared" si="232"/>
        <v>0</v>
      </c>
      <c r="BU596" s="24"/>
      <c r="BV596" s="24"/>
      <c r="BW596" s="24"/>
      <c r="BX596" s="24"/>
      <c r="BY596" s="24"/>
      <c r="BZ596" s="24"/>
      <c r="CA596" s="24">
        <f t="shared" si="233"/>
        <v>0</v>
      </c>
      <c r="CB596" s="24">
        <f t="shared" si="234"/>
        <v>0</v>
      </c>
      <c r="CC596" s="24"/>
      <c r="CE596" s="24">
        <f t="shared" si="235"/>
        <v>0</v>
      </c>
      <c r="CG596" s="24">
        <f t="shared" si="236"/>
        <v>0</v>
      </c>
      <c r="CI596" s="24">
        <f t="shared" si="237"/>
        <v>0</v>
      </c>
      <c r="CK596" s="24">
        <f t="shared" si="238"/>
        <v>0</v>
      </c>
      <c r="CM596" s="24">
        <f t="shared" si="239"/>
        <v>0</v>
      </c>
      <c r="CO596" s="24">
        <f t="shared" si="240"/>
        <v>0</v>
      </c>
      <c r="CQ596" s="24">
        <f t="shared" si="241"/>
        <v>0</v>
      </c>
      <c r="CS596" s="24">
        <f t="shared" si="242"/>
        <v>0</v>
      </c>
    </row>
    <row r="597" spans="9:97">
      <c r="I597" s="24">
        <f t="shared" si="222"/>
        <v>0</v>
      </c>
      <c r="J597" s="24">
        <f t="shared" si="220"/>
        <v>0</v>
      </c>
      <c r="M597" s="24"/>
      <c r="N597" s="24"/>
      <c r="O597" s="24"/>
      <c r="P597" s="24"/>
      <c r="Q597" s="24"/>
      <c r="R597" s="24"/>
      <c r="S597" s="24">
        <f t="shared" si="223"/>
        <v>0</v>
      </c>
      <c r="T597" s="24">
        <f t="shared" si="221"/>
        <v>0</v>
      </c>
      <c r="W597" s="24"/>
      <c r="X597" s="24"/>
      <c r="Y597" s="24"/>
      <c r="Z597" s="24"/>
      <c r="AA597" s="24"/>
      <c r="AB597" s="24"/>
      <c r="AC597" s="24">
        <f t="shared" si="224"/>
        <v>0</v>
      </c>
      <c r="AD597" s="24">
        <f t="shared" si="225"/>
        <v>0</v>
      </c>
      <c r="AG597" s="24"/>
      <c r="AH597" s="24"/>
      <c r="AI597" s="24"/>
      <c r="AJ597" s="24"/>
      <c r="AK597" s="24"/>
      <c r="AL597" s="24"/>
      <c r="AM597" s="24">
        <f t="shared" si="226"/>
        <v>0</v>
      </c>
      <c r="AN597" s="24">
        <f t="shared" si="219"/>
        <v>0</v>
      </c>
      <c r="AQ597" s="24"/>
      <c r="AR597" s="24"/>
      <c r="AS597" s="24"/>
      <c r="AT597" s="24"/>
      <c r="AU597" s="24"/>
      <c r="AV597" s="24"/>
      <c r="AW597" s="24">
        <f t="shared" si="227"/>
        <v>0</v>
      </c>
      <c r="AX597" s="24">
        <f t="shared" si="228"/>
        <v>0</v>
      </c>
      <c r="BA597" s="24"/>
      <c r="BB597" s="24"/>
      <c r="BC597" s="24"/>
      <c r="BD597" s="24"/>
      <c r="BE597" s="24"/>
      <c r="BF597" s="24"/>
      <c r="BG597" s="24">
        <f t="shared" si="229"/>
        <v>0</v>
      </c>
      <c r="BH597" s="24">
        <f t="shared" si="230"/>
        <v>0</v>
      </c>
      <c r="BK597" s="24"/>
      <c r="BL597" s="24"/>
      <c r="BM597" s="24"/>
      <c r="BN597" s="24"/>
      <c r="BO597" s="24"/>
      <c r="BP597" s="24"/>
      <c r="BQ597" s="24">
        <f t="shared" si="231"/>
        <v>0</v>
      </c>
      <c r="BR597" s="24">
        <f t="shared" si="232"/>
        <v>0</v>
      </c>
      <c r="BU597" s="24"/>
      <c r="BV597" s="24"/>
      <c r="BW597" s="24"/>
      <c r="BX597" s="24"/>
      <c r="BY597" s="24"/>
      <c r="BZ597" s="24"/>
      <c r="CA597" s="24">
        <f t="shared" si="233"/>
        <v>0</v>
      </c>
      <c r="CB597" s="24">
        <f t="shared" si="234"/>
        <v>0</v>
      </c>
      <c r="CC597" s="24"/>
      <c r="CE597" s="24">
        <f t="shared" si="235"/>
        <v>0</v>
      </c>
      <c r="CG597" s="24">
        <f t="shared" si="236"/>
        <v>0</v>
      </c>
      <c r="CI597" s="24">
        <f t="shared" si="237"/>
        <v>0</v>
      </c>
      <c r="CK597" s="24">
        <f t="shared" si="238"/>
        <v>0</v>
      </c>
      <c r="CM597" s="24">
        <f t="shared" si="239"/>
        <v>0</v>
      </c>
      <c r="CO597" s="24">
        <f t="shared" si="240"/>
        <v>0</v>
      </c>
      <c r="CQ597" s="24">
        <f t="shared" si="241"/>
        <v>0</v>
      </c>
      <c r="CS597" s="24">
        <f t="shared" si="242"/>
        <v>0</v>
      </c>
    </row>
    <row r="598" spans="9:97">
      <c r="I598" s="24">
        <f t="shared" si="222"/>
        <v>0</v>
      </c>
      <c r="J598" s="24">
        <f t="shared" si="220"/>
        <v>0</v>
      </c>
      <c r="M598" s="24"/>
      <c r="N598" s="24"/>
      <c r="O598" s="24"/>
      <c r="P598" s="24"/>
      <c r="Q598" s="24"/>
      <c r="R598" s="24"/>
      <c r="S598" s="24">
        <f t="shared" si="223"/>
        <v>0</v>
      </c>
      <c r="T598" s="24">
        <f t="shared" si="221"/>
        <v>0</v>
      </c>
      <c r="W598" s="24"/>
      <c r="X598" s="24"/>
      <c r="Y598" s="24"/>
      <c r="Z598" s="24"/>
      <c r="AA598" s="24"/>
      <c r="AB598" s="24"/>
      <c r="AC598" s="24">
        <f t="shared" si="224"/>
        <v>0</v>
      </c>
      <c r="AD598" s="24">
        <f t="shared" si="225"/>
        <v>0</v>
      </c>
      <c r="AG598" s="24"/>
      <c r="AH598" s="24"/>
      <c r="AI598" s="24"/>
      <c r="AJ598" s="24"/>
      <c r="AK598" s="24"/>
      <c r="AL598" s="24"/>
      <c r="AM598" s="24">
        <f t="shared" si="226"/>
        <v>0</v>
      </c>
      <c r="AN598" s="24">
        <f t="shared" si="219"/>
        <v>0</v>
      </c>
      <c r="AQ598" s="24"/>
      <c r="AR598" s="24"/>
      <c r="AS598" s="24"/>
      <c r="AT598" s="24"/>
      <c r="AU598" s="24"/>
      <c r="AV598" s="24"/>
      <c r="AW598" s="24">
        <f t="shared" si="227"/>
        <v>0</v>
      </c>
      <c r="AX598" s="24">
        <f t="shared" si="228"/>
        <v>0</v>
      </c>
      <c r="BA598" s="24"/>
      <c r="BB598" s="24"/>
      <c r="BC598" s="24"/>
      <c r="BD598" s="24"/>
      <c r="BE598" s="24"/>
      <c r="BF598" s="24"/>
      <c r="BG598" s="24">
        <f t="shared" si="229"/>
        <v>0</v>
      </c>
      <c r="BH598" s="24">
        <f t="shared" si="230"/>
        <v>0</v>
      </c>
      <c r="BK598" s="24"/>
      <c r="BL598" s="24"/>
      <c r="BM598" s="24"/>
      <c r="BN598" s="24"/>
      <c r="BO598" s="24"/>
      <c r="BP598" s="24"/>
      <c r="BQ598" s="24">
        <f t="shared" si="231"/>
        <v>0</v>
      </c>
      <c r="BR598" s="24">
        <f t="shared" si="232"/>
        <v>0</v>
      </c>
      <c r="BU598" s="24"/>
      <c r="BV598" s="24"/>
      <c r="BW598" s="24"/>
      <c r="BX598" s="24"/>
      <c r="BY598" s="24"/>
      <c r="BZ598" s="24"/>
      <c r="CA598" s="24">
        <f t="shared" si="233"/>
        <v>0</v>
      </c>
      <c r="CB598" s="24">
        <f t="shared" si="234"/>
        <v>0</v>
      </c>
      <c r="CC598" s="24"/>
      <c r="CE598" s="24">
        <f t="shared" si="235"/>
        <v>0</v>
      </c>
      <c r="CG598" s="24">
        <f t="shared" si="236"/>
        <v>0</v>
      </c>
      <c r="CI598" s="24">
        <f t="shared" si="237"/>
        <v>0</v>
      </c>
      <c r="CK598" s="24">
        <f t="shared" si="238"/>
        <v>0</v>
      </c>
      <c r="CM598" s="24">
        <f t="shared" si="239"/>
        <v>0</v>
      </c>
      <c r="CO598" s="24">
        <f t="shared" si="240"/>
        <v>0</v>
      </c>
      <c r="CQ598" s="24">
        <f t="shared" si="241"/>
        <v>0</v>
      </c>
      <c r="CS598" s="24">
        <f t="shared" si="242"/>
        <v>0</v>
      </c>
    </row>
    <row r="599" spans="9:97">
      <c r="I599" s="24">
        <f t="shared" si="222"/>
        <v>0</v>
      </c>
      <c r="J599" s="24">
        <f t="shared" si="220"/>
        <v>0</v>
      </c>
      <c r="M599" s="24"/>
      <c r="N599" s="24"/>
      <c r="O599" s="24"/>
      <c r="P599" s="24"/>
      <c r="Q599" s="24"/>
      <c r="R599" s="24"/>
      <c r="S599" s="24">
        <f t="shared" si="223"/>
        <v>0</v>
      </c>
      <c r="T599" s="24">
        <f t="shared" si="221"/>
        <v>0</v>
      </c>
      <c r="W599" s="24"/>
      <c r="X599" s="24"/>
      <c r="Y599" s="24"/>
      <c r="Z599" s="24"/>
      <c r="AA599" s="24"/>
      <c r="AB599" s="24"/>
      <c r="AC599" s="24">
        <f t="shared" si="224"/>
        <v>0</v>
      </c>
      <c r="AD599" s="24">
        <f t="shared" si="225"/>
        <v>0</v>
      </c>
      <c r="AG599" s="24"/>
      <c r="AH599" s="24"/>
      <c r="AI599" s="24"/>
      <c r="AJ599" s="24"/>
      <c r="AK599" s="24"/>
      <c r="AL599" s="24"/>
      <c r="AM599" s="24">
        <f t="shared" si="226"/>
        <v>0</v>
      </c>
      <c r="AN599" s="24">
        <f t="shared" si="219"/>
        <v>0</v>
      </c>
      <c r="AQ599" s="24"/>
      <c r="AR599" s="24"/>
      <c r="AS599" s="24"/>
      <c r="AT599" s="24"/>
      <c r="AU599" s="24"/>
      <c r="AV599" s="24"/>
      <c r="AW599" s="24">
        <f t="shared" si="227"/>
        <v>0</v>
      </c>
      <c r="AX599" s="24">
        <f t="shared" si="228"/>
        <v>0</v>
      </c>
      <c r="BA599" s="24"/>
      <c r="BB599" s="24"/>
      <c r="BC599" s="24"/>
      <c r="BD599" s="24"/>
      <c r="BE599" s="24"/>
      <c r="BF599" s="24"/>
      <c r="BG599" s="24">
        <f t="shared" si="229"/>
        <v>0</v>
      </c>
      <c r="BH599" s="24">
        <f t="shared" si="230"/>
        <v>0</v>
      </c>
      <c r="BK599" s="24"/>
      <c r="BL599" s="24"/>
      <c r="BM599" s="24"/>
      <c r="BN599" s="24"/>
      <c r="BO599" s="24"/>
      <c r="BP599" s="24"/>
      <c r="BQ599" s="24">
        <f t="shared" si="231"/>
        <v>0</v>
      </c>
      <c r="BR599" s="24">
        <f t="shared" si="232"/>
        <v>0</v>
      </c>
      <c r="BU599" s="24"/>
      <c r="BV599" s="24"/>
      <c r="BW599" s="24"/>
      <c r="BX599" s="24"/>
      <c r="BY599" s="24"/>
      <c r="BZ599" s="24"/>
      <c r="CA599" s="24">
        <f t="shared" si="233"/>
        <v>0</v>
      </c>
      <c r="CB599" s="24">
        <f t="shared" si="234"/>
        <v>0</v>
      </c>
      <c r="CC599" s="24"/>
      <c r="CE599" s="24">
        <f t="shared" si="235"/>
        <v>0</v>
      </c>
      <c r="CG599" s="24">
        <f t="shared" si="236"/>
        <v>0</v>
      </c>
      <c r="CI599" s="24">
        <f t="shared" si="237"/>
        <v>0</v>
      </c>
      <c r="CK599" s="24">
        <f t="shared" si="238"/>
        <v>0</v>
      </c>
      <c r="CM599" s="24">
        <f t="shared" si="239"/>
        <v>0</v>
      </c>
      <c r="CO599" s="24">
        <f t="shared" si="240"/>
        <v>0</v>
      </c>
      <c r="CQ599" s="24">
        <f t="shared" si="241"/>
        <v>0</v>
      </c>
      <c r="CS599" s="24">
        <f t="shared" si="242"/>
        <v>0</v>
      </c>
    </row>
    <row r="600" spans="9:97">
      <c r="I600" s="24">
        <f t="shared" si="222"/>
        <v>0</v>
      </c>
      <c r="J600" s="24">
        <f t="shared" si="220"/>
        <v>0</v>
      </c>
      <c r="M600" s="24"/>
      <c r="N600" s="24"/>
      <c r="O600" s="24"/>
      <c r="P600" s="24"/>
      <c r="Q600" s="24"/>
      <c r="R600" s="24"/>
      <c r="S600" s="24">
        <f t="shared" si="223"/>
        <v>0</v>
      </c>
      <c r="T600" s="24">
        <f t="shared" si="221"/>
        <v>0</v>
      </c>
      <c r="W600" s="24"/>
      <c r="X600" s="24"/>
      <c r="Y600" s="24"/>
      <c r="Z600" s="24"/>
      <c r="AA600" s="24"/>
      <c r="AB600" s="24"/>
      <c r="AC600" s="24">
        <f t="shared" si="224"/>
        <v>0</v>
      </c>
      <c r="AD600" s="24">
        <f t="shared" si="225"/>
        <v>0</v>
      </c>
      <c r="AG600" s="24"/>
      <c r="AH600" s="24"/>
      <c r="AI600" s="24"/>
      <c r="AJ600" s="24"/>
      <c r="AK600" s="24"/>
      <c r="AL600" s="24"/>
      <c r="AM600" s="24">
        <f t="shared" si="226"/>
        <v>0</v>
      </c>
      <c r="AN600" s="24">
        <f t="shared" si="219"/>
        <v>0</v>
      </c>
      <c r="AQ600" s="24"/>
      <c r="AR600" s="24"/>
      <c r="AS600" s="24"/>
      <c r="AT600" s="24"/>
      <c r="AU600" s="24"/>
      <c r="AV600" s="24"/>
      <c r="AW600" s="24">
        <f t="shared" si="227"/>
        <v>0</v>
      </c>
      <c r="AX600" s="24">
        <f t="shared" si="228"/>
        <v>0</v>
      </c>
      <c r="BA600" s="24"/>
      <c r="BB600" s="24"/>
      <c r="BC600" s="24"/>
      <c r="BD600" s="24"/>
      <c r="BE600" s="24"/>
      <c r="BF600" s="24"/>
      <c r="BG600" s="24">
        <f t="shared" si="229"/>
        <v>0</v>
      </c>
      <c r="BH600" s="24">
        <f t="shared" si="230"/>
        <v>0</v>
      </c>
      <c r="BK600" s="24"/>
      <c r="BL600" s="24"/>
      <c r="BM600" s="24"/>
      <c r="BN600" s="24"/>
      <c r="BO600" s="24"/>
      <c r="BP600" s="24"/>
      <c r="BQ600" s="24">
        <f t="shared" si="231"/>
        <v>0</v>
      </c>
      <c r="BR600" s="24">
        <f t="shared" si="232"/>
        <v>0</v>
      </c>
      <c r="BU600" s="24"/>
      <c r="BV600" s="24"/>
      <c r="BW600" s="24"/>
      <c r="BX600" s="24"/>
      <c r="BY600" s="24"/>
      <c r="BZ600" s="24"/>
      <c r="CA600" s="24">
        <f t="shared" si="233"/>
        <v>0</v>
      </c>
      <c r="CB600" s="24">
        <f t="shared" si="234"/>
        <v>0</v>
      </c>
      <c r="CC600" s="24"/>
      <c r="CE600" s="24">
        <f t="shared" si="235"/>
        <v>0</v>
      </c>
      <c r="CG600" s="24">
        <f t="shared" si="236"/>
        <v>0</v>
      </c>
      <c r="CI600" s="24">
        <f t="shared" si="237"/>
        <v>0</v>
      </c>
      <c r="CK600" s="24">
        <f t="shared" si="238"/>
        <v>0</v>
      </c>
      <c r="CM600" s="24">
        <f t="shared" si="239"/>
        <v>0</v>
      </c>
      <c r="CO600" s="24">
        <f t="shared" si="240"/>
        <v>0</v>
      </c>
      <c r="CQ600" s="24">
        <f t="shared" si="241"/>
        <v>0</v>
      </c>
      <c r="CS600" s="24">
        <f t="shared" si="242"/>
        <v>0</v>
      </c>
    </row>
    <row r="601" spans="9:97">
      <c r="I601" s="24">
        <f t="shared" si="222"/>
        <v>0</v>
      </c>
      <c r="J601" s="24">
        <f t="shared" si="220"/>
        <v>0</v>
      </c>
      <c r="M601" s="24"/>
      <c r="N601" s="24"/>
      <c r="O601" s="24"/>
      <c r="P601" s="24"/>
      <c r="Q601" s="24"/>
      <c r="R601" s="24"/>
      <c r="S601" s="24">
        <f t="shared" si="223"/>
        <v>0</v>
      </c>
      <c r="T601" s="24">
        <f t="shared" si="221"/>
        <v>0</v>
      </c>
      <c r="W601" s="24"/>
      <c r="X601" s="24"/>
      <c r="Y601" s="24"/>
      <c r="Z601" s="24"/>
      <c r="AA601" s="24"/>
      <c r="AB601" s="24"/>
      <c r="AC601" s="24">
        <f t="shared" si="224"/>
        <v>0</v>
      </c>
      <c r="AD601" s="24">
        <f t="shared" si="225"/>
        <v>0</v>
      </c>
      <c r="AG601" s="24"/>
      <c r="AH601" s="24"/>
      <c r="AI601" s="24"/>
      <c r="AJ601" s="24"/>
      <c r="AK601" s="24"/>
      <c r="AL601" s="24"/>
      <c r="AM601" s="24">
        <f t="shared" si="226"/>
        <v>0</v>
      </c>
      <c r="AN601" s="24">
        <f t="shared" si="219"/>
        <v>0</v>
      </c>
      <c r="AQ601" s="24"/>
      <c r="AR601" s="24"/>
      <c r="AS601" s="24"/>
      <c r="AT601" s="24"/>
      <c r="AU601" s="24"/>
      <c r="AV601" s="24"/>
      <c r="AW601" s="24">
        <f t="shared" si="227"/>
        <v>0</v>
      </c>
      <c r="AX601" s="24">
        <f t="shared" si="228"/>
        <v>0</v>
      </c>
      <c r="BA601" s="24"/>
      <c r="BB601" s="24"/>
      <c r="BC601" s="24"/>
      <c r="BD601" s="24"/>
      <c r="BE601" s="24"/>
      <c r="BF601" s="24"/>
      <c r="BG601" s="24">
        <f t="shared" si="229"/>
        <v>0</v>
      </c>
      <c r="BH601" s="24">
        <f t="shared" si="230"/>
        <v>0</v>
      </c>
      <c r="BK601" s="24"/>
      <c r="BL601" s="24"/>
      <c r="BM601" s="24"/>
      <c r="BN601" s="24"/>
      <c r="BO601" s="24"/>
      <c r="BP601" s="24"/>
      <c r="BQ601" s="24">
        <f t="shared" si="231"/>
        <v>0</v>
      </c>
      <c r="BR601" s="24">
        <f t="shared" si="232"/>
        <v>0</v>
      </c>
      <c r="BU601" s="24"/>
      <c r="BV601" s="24"/>
      <c r="BW601" s="24"/>
      <c r="BX601" s="24"/>
      <c r="BY601" s="24"/>
      <c r="BZ601" s="24"/>
      <c r="CA601" s="24">
        <f t="shared" si="233"/>
        <v>0</v>
      </c>
      <c r="CB601" s="24">
        <f t="shared" si="234"/>
        <v>0</v>
      </c>
      <c r="CC601" s="24"/>
      <c r="CE601" s="24">
        <f t="shared" si="235"/>
        <v>0</v>
      </c>
      <c r="CG601" s="24">
        <f t="shared" si="236"/>
        <v>0</v>
      </c>
      <c r="CI601" s="24">
        <f t="shared" si="237"/>
        <v>0</v>
      </c>
      <c r="CK601" s="24">
        <f t="shared" si="238"/>
        <v>0</v>
      </c>
      <c r="CM601" s="24">
        <f t="shared" si="239"/>
        <v>0</v>
      </c>
      <c r="CO601" s="24">
        <f t="shared" si="240"/>
        <v>0</v>
      </c>
      <c r="CQ601" s="24">
        <f t="shared" si="241"/>
        <v>0</v>
      </c>
      <c r="CS601" s="24">
        <f t="shared" si="242"/>
        <v>0</v>
      </c>
    </row>
    <row r="602" spans="9:97">
      <c r="I602" s="24">
        <f t="shared" si="222"/>
        <v>0</v>
      </c>
      <c r="J602" s="24">
        <f t="shared" si="220"/>
        <v>0</v>
      </c>
      <c r="M602" s="24"/>
      <c r="N602" s="24"/>
      <c r="O602" s="24"/>
      <c r="P602" s="24"/>
      <c r="Q602" s="24"/>
      <c r="R602" s="24"/>
      <c r="S602" s="24">
        <f t="shared" si="223"/>
        <v>0</v>
      </c>
      <c r="T602" s="24">
        <f t="shared" si="221"/>
        <v>0</v>
      </c>
      <c r="W602" s="24"/>
      <c r="X602" s="24"/>
      <c r="Y602" s="24"/>
      <c r="Z602" s="24"/>
      <c r="AA602" s="24"/>
      <c r="AB602" s="24"/>
      <c r="AC602" s="24">
        <f t="shared" si="224"/>
        <v>0</v>
      </c>
      <c r="AD602" s="24">
        <f t="shared" si="225"/>
        <v>0</v>
      </c>
      <c r="AG602" s="24"/>
      <c r="AH602" s="24"/>
      <c r="AI602" s="24"/>
      <c r="AJ602" s="24"/>
      <c r="AK602" s="24"/>
      <c r="AL602" s="24"/>
      <c r="AM602" s="24">
        <f t="shared" si="226"/>
        <v>0</v>
      </c>
      <c r="AN602" s="24">
        <f t="shared" ref="AN602:AN665" si="243">IF(AJ602&lt;AG602-AH602,AG602-AH602-AJ602,0)</f>
        <v>0</v>
      </c>
      <c r="AQ602" s="24"/>
      <c r="AR602" s="24"/>
      <c r="AS602" s="24"/>
      <c r="AT602" s="24"/>
      <c r="AU602" s="24"/>
      <c r="AV602" s="24"/>
      <c r="AW602" s="24">
        <f t="shared" si="227"/>
        <v>0</v>
      </c>
      <c r="AX602" s="24">
        <f t="shared" si="228"/>
        <v>0</v>
      </c>
      <c r="BA602" s="24"/>
      <c r="BB602" s="24"/>
      <c r="BC602" s="24"/>
      <c r="BD602" s="24"/>
      <c r="BE602" s="24"/>
      <c r="BF602" s="24"/>
      <c r="BG602" s="24">
        <f t="shared" si="229"/>
        <v>0</v>
      </c>
      <c r="BH602" s="24">
        <f t="shared" si="230"/>
        <v>0</v>
      </c>
      <c r="BK602" s="24"/>
      <c r="BL602" s="24"/>
      <c r="BM602" s="24"/>
      <c r="BN602" s="24"/>
      <c r="BO602" s="24"/>
      <c r="BP602" s="24"/>
      <c r="BQ602" s="24">
        <f t="shared" si="231"/>
        <v>0</v>
      </c>
      <c r="BR602" s="24">
        <f t="shared" si="232"/>
        <v>0</v>
      </c>
      <c r="BU602" s="24"/>
      <c r="BV602" s="24"/>
      <c r="BW602" s="24"/>
      <c r="BX602" s="24"/>
      <c r="BY602" s="24"/>
      <c r="BZ602" s="24"/>
      <c r="CA602" s="24">
        <f t="shared" si="233"/>
        <v>0</v>
      </c>
      <c r="CB602" s="24">
        <f t="shared" si="234"/>
        <v>0</v>
      </c>
      <c r="CC602" s="24"/>
      <c r="CE602" s="24">
        <f t="shared" si="235"/>
        <v>0</v>
      </c>
      <c r="CG602" s="24">
        <f t="shared" si="236"/>
        <v>0</v>
      </c>
      <c r="CI602" s="24">
        <f t="shared" si="237"/>
        <v>0</v>
      </c>
      <c r="CK602" s="24">
        <f t="shared" si="238"/>
        <v>0</v>
      </c>
      <c r="CM602" s="24">
        <f t="shared" si="239"/>
        <v>0</v>
      </c>
      <c r="CO602" s="24">
        <f t="shared" si="240"/>
        <v>0</v>
      </c>
      <c r="CQ602" s="24">
        <f t="shared" si="241"/>
        <v>0</v>
      </c>
      <c r="CS602" s="24">
        <f t="shared" si="242"/>
        <v>0</v>
      </c>
    </row>
    <row r="603" spans="9:97">
      <c r="I603" s="24">
        <f t="shared" si="222"/>
        <v>0</v>
      </c>
      <c r="J603" s="24">
        <f t="shared" si="220"/>
        <v>0</v>
      </c>
      <c r="M603" s="24"/>
      <c r="N603" s="24"/>
      <c r="O603" s="24"/>
      <c r="P603" s="24"/>
      <c r="Q603" s="24"/>
      <c r="R603" s="24"/>
      <c r="S603" s="24">
        <f t="shared" si="223"/>
        <v>0</v>
      </c>
      <c r="T603" s="24">
        <f t="shared" si="221"/>
        <v>0</v>
      </c>
      <c r="W603" s="24"/>
      <c r="X603" s="24"/>
      <c r="Y603" s="24"/>
      <c r="Z603" s="24"/>
      <c r="AA603" s="24"/>
      <c r="AB603" s="24"/>
      <c r="AC603" s="24">
        <f t="shared" si="224"/>
        <v>0</v>
      </c>
      <c r="AD603" s="24">
        <f t="shared" si="225"/>
        <v>0</v>
      </c>
      <c r="AG603" s="24"/>
      <c r="AH603" s="24"/>
      <c r="AI603" s="24"/>
      <c r="AJ603" s="24"/>
      <c r="AK603" s="24"/>
      <c r="AL603" s="24"/>
      <c r="AM603" s="24">
        <f t="shared" si="226"/>
        <v>0</v>
      </c>
      <c r="AN603" s="24">
        <f t="shared" si="243"/>
        <v>0</v>
      </c>
      <c r="AQ603" s="24"/>
      <c r="AR603" s="24"/>
      <c r="AS603" s="24"/>
      <c r="AT603" s="24"/>
      <c r="AU603" s="24"/>
      <c r="AV603" s="24"/>
      <c r="AW603" s="24">
        <f t="shared" si="227"/>
        <v>0</v>
      </c>
      <c r="AX603" s="24">
        <f t="shared" si="228"/>
        <v>0</v>
      </c>
      <c r="BA603" s="24"/>
      <c r="BB603" s="24"/>
      <c r="BC603" s="24"/>
      <c r="BD603" s="24"/>
      <c r="BE603" s="24"/>
      <c r="BF603" s="24"/>
      <c r="BG603" s="24">
        <f t="shared" si="229"/>
        <v>0</v>
      </c>
      <c r="BH603" s="24">
        <f t="shared" si="230"/>
        <v>0</v>
      </c>
      <c r="BK603" s="24"/>
      <c r="BL603" s="24"/>
      <c r="BM603" s="24"/>
      <c r="BN603" s="24"/>
      <c r="BO603" s="24"/>
      <c r="BP603" s="24"/>
      <c r="BQ603" s="24">
        <f t="shared" si="231"/>
        <v>0</v>
      </c>
      <c r="BR603" s="24">
        <f t="shared" si="232"/>
        <v>0</v>
      </c>
      <c r="BU603" s="24"/>
      <c r="BV603" s="24"/>
      <c r="BW603" s="24"/>
      <c r="BX603" s="24"/>
      <c r="BY603" s="24"/>
      <c r="BZ603" s="24"/>
      <c r="CA603" s="24">
        <f t="shared" si="233"/>
        <v>0</v>
      </c>
      <c r="CB603" s="24">
        <f t="shared" si="234"/>
        <v>0</v>
      </c>
      <c r="CC603" s="24"/>
      <c r="CE603" s="24">
        <f t="shared" si="235"/>
        <v>0</v>
      </c>
      <c r="CG603" s="24">
        <f t="shared" si="236"/>
        <v>0</v>
      </c>
      <c r="CI603" s="24">
        <f t="shared" si="237"/>
        <v>0</v>
      </c>
      <c r="CK603" s="24">
        <f t="shared" si="238"/>
        <v>0</v>
      </c>
      <c r="CM603" s="24">
        <f t="shared" si="239"/>
        <v>0</v>
      </c>
      <c r="CO603" s="24">
        <f t="shared" si="240"/>
        <v>0</v>
      </c>
      <c r="CQ603" s="24">
        <f t="shared" si="241"/>
        <v>0</v>
      </c>
      <c r="CS603" s="24">
        <f t="shared" si="242"/>
        <v>0</v>
      </c>
    </row>
    <row r="604" spans="9:97">
      <c r="I604" s="24">
        <f t="shared" si="222"/>
        <v>0</v>
      </c>
      <c r="J604" s="24">
        <f t="shared" si="220"/>
        <v>0</v>
      </c>
      <c r="M604" s="24"/>
      <c r="N604" s="24"/>
      <c r="O604" s="24"/>
      <c r="P604" s="24"/>
      <c r="Q604" s="24"/>
      <c r="R604" s="24"/>
      <c r="S604" s="24">
        <f t="shared" si="223"/>
        <v>0</v>
      </c>
      <c r="T604" s="24">
        <f t="shared" si="221"/>
        <v>0</v>
      </c>
      <c r="W604" s="24"/>
      <c r="X604" s="24"/>
      <c r="Y604" s="24"/>
      <c r="Z604" s="24"/>
      <c r="AA604" s="24"/>
      <c r="AB604" s="24"/>
      <c r="AC604" s="24">
        <f t="shared" si="224"/>
        <v>0</v>
      </c>
      <c r="AD604" s="24">
        <f t="shared" si="225"/>
        <v>0</v>
      </c>
      <c r="AG604" s="24"/>
      <c r="AH604" s="24"/>
      <c r="AI604" s="24"/>
      <c r="AJ604" s="24"/>
      <c r="AK604" s="24"/>
      <c r="AL604" s="24"/>
      <c r="AM604" s="24">
        <f t="shared" si="226"/>
        <v>0</v>
      </c>
      <c r="AN604" s="24">
        <f t="shared" si="243"/>
        <v>0</v>
      </c>
      <c r="AQ604" s="24"/>
      <c r="AR604" s="24"/>
      <c r="AS604" s="24"/>
      <c r="AT604" s="24"/>
      <c r="AU604" s="24"/>
      <c r="AV604" s="24"/>
      <c r="AW604" s="24">
        <f t="shared" si="227"/>
        <v>0</v>
      </c>
      <c r="AX604" s="24">
        <f t="shared" si="228"/>
        <v>0</v>
      </c>
      <c r="BA604" s="24"/>
      <c r="BB604" s="24"/>
      <c r="BC604" s="24"/>
      <c r="BD604" s="24"/>
      <c r="BE604" s="24"/>
      <c r="BF604" s="24"/>
      <c r="BG604" s="24">
        <f t="shared" si="229"/>
        <v>0</v>
      </c>
      <c r="BH604" s="24">
        <f t="shared" si="230"/>
        <v>0</v>
      </c>
      <c r="BK604" s="24"/>
      <c r="BL604" s="24"/>
      <c r="BM604" s="24"/>
      <c r="BN604" s="24"/>
      <c r="BO604" s="24"/>
      <c r="BP604" s="24"/>
      <c r="BQ604" s="24">
        <f t="shared" si="231"/>
        <v>0</v>
      </c>
      <c r="BR604" s="24">
        <f t="shared" si="232"/>
        <v>0</v>
      </c>
      <c r="BU604" s="24"/>
      <c r="BV604" s="24"/>
      <c r="BW604" s="24"/>
      <c r="BX604" s="24"/>
      <c r="BY604" s="24"/>
      <c r="BZ604" s="24"/>
      <c r="CA604" s="24">
        <f t="shared" si="233"/>
        <v>0</v>
      </c>
      <c r="CB604" s="24">
        <f t="shared" si="234"/>
        <v>0</v>
      </c>
      <c r="CC604" s="24"/>
      <c r="CE604" s="24">
        <f t="shared" si="235"/>
        <v>0</v>
      </c>
      <c r="CG604" s="24">
        <f t="shared" si="236"/>
        <v>0</v>
      </c>
      <c r="CI604" s="24">
        <f t="shared" si="237"/>
        <v>0</v>
      </c>
      <c r="CK604" s="24">
        <f t="shared" si="238"/>
        <v>0</v>
      </c>
      <c r="CM604" s="24">
        <f t="shared" si="239"/>
        <v>0</v>
      </c>
      <c r="CO604" s="24">
        <f t="shared" si="240"/>
        <v>0</v>
      </c>
      <c r="CQ604" s="24">
        <f t="shared" si="241"/>
        <v>0</v>
      </c>
      <c r="CS604" s="24">
        <f t="shared" si="242"/>
        <v>0</v>
      </c>
    </row>
    <row r="605" spans="9:97">
      <c r="I605" s="24">
        <f t="shared" si="222"/>
        <v>0</v>
      </c>
      <c r="J605" s="24">
        <f t="shared" si="220"/>
        <v>0</v>
      </c>
      <c r="M605" s="24"/>
      <c r="N605" s="24"/>
      <c r="O605" s="24"/>
      <c r="P605" s="24"/>
      <c r="Q605" s="24"/>
      <c r="R605" s="24"/>
      <c r="S605" s="24">
        <f t="shared" si="223"/>
        <v>0</v>
      </c>
      <c r="T605" s="24">
        <f t="shared" si="221"/>
        <v>0</v>
      </c>
      <c r="W605" s="24"/>
      <c r="X605" s="24"/>
      <c r="Y605" s="24"/>
      <c r="Z605" s="24"/>
      <c r="AA605" s="24"/>
      <c r="AB605" s="24"/>
      <c r="AC605" s="24">
        <f t="shared" si="224"/>
        <v>0</v>
      </c>
      <c r="AD605" s="24">
        <f t="shared" si="225"/>
        <v>0</v>
      </c>
      <c r="AG605" s="24"/>
      <c r="AH605" s="24"/>
      <c r="AI605" s="24"/>
      <c r="AJ605" s="24"/>
      <c r="AK605" s="24"/>
      <c r="AL605" s="24"/>
      <c r="AM605" s="24">
        <f t="shared" si="226"/>
        <v>0</v>
      </c>
      <c r="AN605" s="24">
        <f t="shared" si="243"/>
        <v>0</v>
      </c>
      <c r="AQ605" s="24"/>
      <c r="AR605" s="24"/>
      <c r="AS605" s="24"/>
      <c r="AT605" s="24"/>
      <c r="AU605" s="24"/>
      <c r="AV605" s="24"/>
      <c r="AW605" s="24">
        <f t="shared" si="227"/>
        <v>0</v>
      </c>
      <c r="AX605" s="24">
        <f t="shared" si="228"/>
        <v>0</v>
      </c>
      <c r="BA605" s="24"/>
      <c r="BB605" s="24"/>
      <c r="BC605" s="24"/>
      <c r="BD605" s="24"/>
      <c r="BE605" s="24"/>
      <c r="BF605" s="24"/>
      <c r="BG605" s="24">
        <f t="shared" si="229"/>
        <v>0</v>
      </c>
      <c r="BH605" s="24">
        <f t="shared" si="230"/>
        <v>0</v>
      </c>
      <c r="BK605" s="24"/>
      <c r="BL605" s="24"/>
      <c r="BM605" s="24"/>
      <c r="BN605" s="24"/>
      <c r="BO605" s="24"/>
      <c r="BP605" s="24"/>
      <c r="BQ605" s="24">
        <f t="shared" si="231"/>
        <v>0</v>
      </c>
      <c r="BR605" s="24">
        <f t="shared" si="232"/>
        <v>0</v>
      </c>
      <c r="BU605" s="24"/>
      <c r="BV605" s="24"/>
      <c r="BW605" s="24"/>
      <c r="BX605" s="24"/>
      <c r="BY605" s="24"/>
      <c r="BZ605" s="24"/>
      <c r="CA605" s="24">
        <f t="shared" si="233"/>
        <v>0</v>
      </c>
      <c r="CB605" s="24">
        <f t="shared" si="234"/>
        <v>0</v>
      </c>
      <c r="CC605" s="24"/>
      <c r="CE605" s="24">
        <f t="shared" si="235"/>
        <v>0</v>
      </c>
      <c r="CG605" s="24">
        <f t="shared" si="236"/>
        <v>0</v>
      </c>
      <c r="CI605" s="24">
        <f t="shared" si="237"/>
        <v>0</v>
      </c>
      <c r="CK605" s="24">
        <f t="shared" si="238"/>
        <v>0</v>
      </c>
      <c r="CM605" s="24">
        <f t="shared" si="239"/>
        <v>0</v>
      </c>
      <c r="CO605" s="24">
        <f t="shared" si="240"/>
        <v>0</v>
      </c>
      <c r="CQ605" s="24">
        <f t="shared" si="241"/>
        <v>0</v>
      </c>
      <c r="CS605" s="24">
        <f t="shared" si="242"/>
        <v>0</v>
      </c>
    </row>
    <row r="606" spans="9:97">
      <c r="I606" s="24">
        <f t="shared" si="222"/>
        <v>0</v>
      </c>
      <c r="J606" s="24">
        <f t="shared" si="220"/>
        <v>0</v>
      </c>
      <c r="M606" s="24"/>
      <c r="N606" s="24"/>
      <c r="O606" s="24"/>
      <c r="P606" s="24"/>
      <c r="Q606" s="24"/>
      <c r="R606" s="24"/>
      <c r="S606" s="24">
        <f t="shared" si="223"/>
        <v>0</v>
      </c>
      <c r="T606" s="24">
        <f t="shared" si="221"/>
        <v>0</v>
      </c>
      <c r="W606" s="24"/>
      <c r="X606" s="24"/>
      <c r="Y606" s="24"/>
      <c r="Z606" s="24"/>
      <c r="AA606" s="24"/>
      <c r="AB606" s="24"/>
      <c r="AC606" s="24">
        <f t="shared" si="224"/>
        <v>0</v>
      </c>
      <c r="AD606" s="24">
        <f t="shared" si="225"/>
        <v>0</v>
      </c>
      <c r="AG606" s="24"/>
      <c r="AH606" s="24"/>
      <c r="AI606" s="24"/>
      <c r="AJ606" s="24"/>
      <c r="AK606" s="24"/>
      <c r="AL606" s="24"/>
      <c r="AM606" s="24">
        <f t="shared" si="226"/>
        <v>0</v>
      </c>
      <c r="AN606" s="24">
        <f t="shared" si="243"/>
        <v>0</v>
      </c>
      <c r="AQ606" s="24"/>
      <c r="AR606" s="24"/>
      <c r="AS606" s="24"/>
      <c r="AT606" s="24"/>
      <c r="AU606" s="24"/>
      <c r="AV606" s="24"/>
      <c r="AW606" s="24">
        <f t="shared" si="227"/>
        <v>0</v>
      </c>
      <c r="AX606" s="24">
        <f t="shared" si="228"/>
        <v>0</v>
      </c>
      <c r="BA606" s="24"/>
      <c r="BB606" s="24"/>
      <c r="BC606" s="24"/>
      <c r="BD606" s="24"/>
      <c r="BE606" s="24"/>
      <c r="BF606" s="24"/>
      <c r="BG606" s="24">
        <f t="shared" si="229"/>
        <v>0</v>
      </c>
      <c r="BH606" s="24">
        <f t="shared" si="230"/>
        <v>0</v>
      </c>
      <c r="BK606" s="24"/>
      <c r="BL606" s="24"/>
      <c r="BM606" s="24"/>
      <c r="BN606" s="24"/>
      <c r="BO606" s="24"/>
      <c r="BP606" s="24"/>
      <c r="BQ606" s="24">
        <f t="shared" si="231"/>
        <v>0</v>
      </c>
      <c r="BR606" s="24">
        <f t="shared" si="232"/>
        <v>0</v>
      </c>
      <c r="BU606" s="24"/>
      <c r="BV606" s="24"/>
      <c r="BW606" s="24"/>
      <c r="BX606" s="24"/>
      <c r="BY606" s="24"/>
      <c r="BZ606" s="24"/>
      <c r="CA606" s="24">
        <f t="shared" si="233"/>
        <v>0</v>
      </c>
      <c r="CB606" s="24">
        <f t="shared" si="234"/>
        <v>0</v>
      </c>
      <c r="CC606" s="24"/>
      <c r="CE606" s="24">
        <f t="shared" si="235"/>
        <v>0</v>
      </c>
      <c r="CG606" s="24">
        <f t="shared" si="236"/>
        <v>0</v>
      </c>
      <c r="CI606" s="24">
        <f t="shared" si="237"/>
        <v>0</v>
      </c>
      <c r="CK606" s="24">
        <f t="shared" si="238"/>
        <v>0</v>
      </c>
      <c r="CM606" s="24">
        <f t="shared" si="239"/>
        <v>0</v>
      </c>
      <c r="CO606" s="24">
        <f t="shared" si="240"/>
        <v>0</v>
      </c>
      <c r="CQ606" s="24">
        <f t="shared" si="241"/>
        <v>0</v>
      </c>
      <c r="CS606" s="24">
        <f t="shared" si="242"/>
        <v>0</v>
      </c>
    </row>
    <row r="607" spans="9:97">
      <c r="I607" s="24">
        <f t="shared" si="222"/>
        <v>0</v>
      </c>
      <c r="J607" s="24">
        <f t="shared" si="220"/>
        <v>0</v>
      </c>
      <c r="M607" s="24"/>
      <c r="N607" s="24"/>
      <c r="O607" s="24"/>
      <c r="P607" s="24"/>
      <c r="Q607" s="24"/>
      <c r="R607" s="24"/>
      <c r="S607" s="24">
        <f t="shared" si="223"/>
        <v>0</v>
      </c>
      <c r="T607" s="24">
        <f t="shared" si="221"/>
        <v>0</v>
      </c>
      <c r="W607" s="24"/>
      <c r="X607" s="24"/>
      <c r="Y607" s="24"/>
      <c r="Z607" s="24"/>
      <c r="AA607" s="24"/>
      <c r="AB607" s="24"/>
      <c r="AC607" s="24">
        <f t="shared" si="224"/>
        <v>0</v>
      </c>
      <c r="AD607" s="24">
        <f t="shared" si="225"/>
        <v>0</v>
      </c>
      <c r="AG607" s="24"/>
      <c r="AH607" s="24"/>
      <c r="AI607" s="24"/>
      <c r="AJ607" s="24"/>
      <c r="AK607" s="24"/>
      <c r="AL607" s="24"/>
      <c r="AM607" s="24">
        <f t="shared" si="226"/>
        <v>0</v>
      </c>
      <c r="AN607" s="24">
        <f t="shared" si="243"/>
        <v>0</v>
      </c>
      <c r="AQ607" s="24"/>
      <c r="AR607" s="24"/>
      <c r="AS607" s="24"/>
      <c r="AT607" s="24"/>
      <c r="AU607" s="24"/>
      <c r="AV607" s="24"/>
      <c r="AW607" s="24">
        <f t="shared" si="227"/>
        <v>0</v>
      </c>
      <c r="AX607" s="24">
        <f t="shared" si="228"/>
        <v>0</v>
      </c>
      <c r="BA607" s="24"/>
      <c r="BB607" s="24"/>
      <c r="BC607" s="24"/>
      <c r="BD607" s="24"/>
      <c r="BE607" s="24"/>
      <c r="BF607" s="24"/>
      <c r="BG607" s="24">
        <f t="shared" si="229"/>
        <v>0</v>
      </c>
      <c r="BH607" s="24">
        <f t="shared" si="230"/>
        <v>0</v>
      </c>
      <c r="BK607" s="24"/>
      <c r="BL607" s="24"/>
      <c r="BM607" s="24"/>
      <c r="BN607" s="24"/>
      <c r="BO607" s="24"/>
      <c r="BP607" s="24"/>
      <c r="BQ607" s="24">
        <f t="shared" si="231"/>
        <v>0</v>
      </c>
      <c r="BR607" s="24">
        <f t="shared" si="232"/>
        <v>0</v>
      </c>
      <c r="BU607" s="24"/>
      <c r="BV607" s="24"/>
      <c r="BW607" s="24"/>
      <c r="BX607" s="24"/>
      <c r="BY607" s="24"/>
      <c r="BZ607" s="24"/>
      <c r="CA607" s="24">
        <f t="shared" si="233"/>
        <v>0</v>
      </c>
      <c r="CB607" s="24">
        <f t="shared" si="234"/>
        <v>0</v>
      </c>
      <c r="CC607" s="24"/>
      <c r="CE607" s="24">
        <f t="shared" si="235"/>
        <v>0</v>
      </c>
      <c r="CG607" s="24">
        <f t="shared" si="236"/>
        <v>0</v>
      </c>
      <c r="CI607" s="24">
        <f t="shared" si="237"/>
        <v>0</v>
      </c>
      <c r="CK607" s="24">
        <f t="shared" si="238"/>
        <v>0</v>
      </c>
      <c r="CM607" s="24">
        <f t="shared" si="239"/>
        <v>0</v>
      </c>
      <c r="CO607" s="24">
        <f t="shared" si="240"/>
        <v>0</v>
      </c>
      <c r="CQ607" s="24">
        <f t="shared" si="241"/>
        <v>0</v>
      </c>
      <c r="CS607" s="24">
        <f t="shared" si="242"/>
        <v>0</v>
      </c>
    </row>
    <row r="608" spans="9:97">
      <c r="I608" s="24">
        <f t="shared" si="222"/>
        <v>0</v>
      </c>
      <c r="J608" s="24">
        <f t="shared" si="220"/>
        <v>0</v>
      </c>
      <c r="M608" s="24"/>
      <c r="N608" s="24"/>
      <c r="O608" s="24"/>
      <c r="P608" s="24"/>
      <c r="Q608" s="24"/>
      <c r="R608" s="24"/>
      <c r="S608" s="24">
        <f t="shared" si="223"/>
        <v>0</v>
      </c>
      <c r="T608" s="24">
        <f t="shared" si="221"/>
        <v>0</v>
      </c>
      <c r="W608" s="24"/>
      <c r="X608" s="24"/>
      <c r="Y608" s="24"/>
      <c r="Z608" s="24"/>
      <c r="AA608" s="24"/>
      <c r="AB608" s="24"/>
      <c r="AC608" s="24">
        <f t="shared" si="224"/>
        <v>0</v>
      </c>
      <c r="AD608" s="24">
        <f t="shared" si="225"/>
        <v>0</v>
      </c>
      <c r="AG608" s="24"/>
      <c r="AH608" s="24"/>
      <c r="AI608" s="24"/>
      <c r="AJ608" s="24"/>
      <c r="AK608" s="24"/>
      <c r="AL608" s="24"/>
      <c r="AM608" s="24">
        <f t="shared" si="226"/>
        <v>0</v>
      </c>
      <c r="AN608" s="24">
        <f t="shared" si="243"/>
        <v>0</v>
      </c>
      <c r="AQ608" s="24"/>
      <c r="AR608" s="24"/>
      <c r="AS608" s="24"/>
      <c r="AT608" s="24"/>
      <c r="AU608" s="24"/>
      <c r="AV608" s="24"/>
      <c r="AW608" s="24">
        <f t="shared" si="227"/>
        <v>0</v>
      </c>
      <c r="AX608" s="24">
        <f t="shared" si="228"/>
        <v>0</v>
      </c>
      <c r="BA608" s="24"/>
      <c r="BB608" s="24"/>
      <c r="BC608" s="24"/>
      <c r="BD608" s="24"/>
      <c r="BE608" s="24"/>
      <c r="BF608" s="24"/>
      <c r="BG608" s="24">
        <f t="shared" si="229"/>
        <v>0</v>
      </c>
      <c r="BH608" s="24">
        <f t="shared" si="230"/>
        <v>0</v>
      </c>
      <c r="BK608" s="24"/>
      <c r="BL608" s="24"/>
      <c r="BM608" s="24"/>
      <c r="BN608" s="24"/>
      <c r="BO608" s="24"/>
      <c r="BP608" s="24"/>
      <c r="BQ608" s="24">
        <f t="shared" si="231"/>
        <v>0</v>
      </c>
      <c r="BR608" s="24">
        <f t="shared" si="232"/>
        <v>0</v>
      </c>
      <c r="BU608" s="24"/>
      <c r="BV608" s="24"/>
      <c r="BW608" s="24"/>
      <c r="BX608" s="24"/>
      <c r="BY608" s="24"/>
      <c r="BZ608" s="24"/>
      <c r="CA608" s="24">
        <f t="shared" si="233"/>
        <v>0</v>
      </c>
      <c r="CB608" s="24">
        <f t="shared" si="234"/>
        <v>0</v>
      </c>
      <c r="CC608" s="24"/>
      <c r="CE608" s="24">
        <f t="shared" si="235"/>
        <v>0</v>
      </c>
      <c r="CG608" s="24">
        <f t="shared" si="236"/>
        <v>0</v>
      </c>
      <c r="CI608" s="24">
        <f t="shared" si="237"/>
        <v>0</v>
      </c>
      <c r="CK608" s="24">
        <f t="shared" si="238"/>
        <v>0</v>
      </c>
      <c r="CM608" s="24">
        <f t="shared" si="239"/>
        <v>0</v>
      </c>
      <c r="CO608" s="24">
        <f t="shared" si="240"/>
        <v>0</v>
      </c>
      <c r="CQ608" s="24">
        <f t="shared" si="241"/>
        <v>0</v>
      </c>
      <c r="CS608" s="24">
        <f t="shared" si="242"/>
        <v>0</v>
      </c>
    </row>
    <row r="609" spans="9:97">
      <c r="I609" s="24">
        <f t="shared" si="222"/>
        <v>0</v>
      </c>
      <c r="J609" s="24">
        <f t="shared" si="220"/>
        <v>0</v>
      </c>
      <c r="M609" s="24"/>
      <c r="N609" s="24"/>
      <c r="O609" s="24"/>
      <c r="P609" s="24"/>
      <c r="Q609" s="24"/>
      <c r="R609" s="24"/>
      <c r="S609" s="24">
        <f t="shared" si="223"/>
        <v>0</v>
      </c>
      <c r="T609" s="24">
        <f t="shared" si="221"/>
        <v>0</v>
      </c>
      <c r="W609" s="24"/>
      <c r="X609" s="24"/>
      <c r="Y609" s="24"/>
      <c r="Z609" s="24"/>
      <c r="AA609" s="24"/>
      <c r="AB609" s="24"/>
      <c r="AC609" s="24">
        <f t="shared" si="224"/>
        <v>0</v>
      </c>
      <c r="AD609" s="24">
        <f t="shared" si="225"/>
        <v>0</v>
      </c>
      <c r="AG609" s="24"/>
      <c r="AH609" s="24"/>
      <c r="AI609" s="24"/>
      <c r="AJ609" s="24"/>
      <c r="AK609" s="24"/>
      <c r="AL609" s="24"/>
      <c r="AM609" s="24">
        <f t="shared" si="226"/>
        <v>0</v>
      </c>
      <c r="AN609" s="24">
        <f t="shared" si="243"/>
        <v>0</v>
      </c>
      <c r="AQ609" s="24"/>
      <c r="AR609" s="24"/>
      <c r="AS609" s="24"/>
      <c r="AT609" s="24"/>
      <c r="AU609" s="24"/>
      <c r="AV609" s="24"/>
      <c r="AW609" s="24">
        <f t="shared" si="227"/>
        <v>0</v>
      </c>
      <c r="AX609" s="24">
        <f t="shared" si="228"/>
        <v>0</v>
      </c>
      <c r="BA609" s="24"/>
      <c r="BB609" s="24"/>
      <c r="BC609" s="24"/>
      <c r="BD609" s="24"/>
      <c r="BE609" s="24"/>
      <c r="BF609" s="24"/>
      <c r="BG609" s="24">
        <f t="shared" si="229"/>
        <v>0</v>
      </c>
      <c r="BH609" s="24">
        <f t="shared" si="230"/>
        <v>0</v>
      </c>
      <c r="BK609" s="24"/>
      <c r="BL609" s="24"/>
      <c r="BM609" s="24"/>
      <c r="BN609" s="24"/>
      <c r="BO609" s="24"/>
      <c r="BP609" s="24"/>
      <c r="BQ609" s="24">
        <f t="shared" si="231"/>
        <v>0</v>
      </c>
      <c r="BR609" s="24">
        <f t="shared" si="232"/>
        <v>0</v>
      </c>
      <c r="BU609" s="24"/>
      <c r="BV609" s="24"/>
      <c r="BW609" s="24"/>
      <c r="BX609" s="24"/>
      <c r="BY609" s="24"/>
      <c r="BZ609" s="24"/>
      <c r="CA609" s="24">
        <f t="shared" si="233"/>
        <v>0</v>
      </c>
      <c r="CB609" s="24">
        <f t="shared" si="234"/>
        <v>0</v>
      </c>
      <c r="CC609" s="24"/>
      <c r="CE609" s="24">
        <f t="shared" si="235"/>
        <v>0</v>
      </c>
      <c r="CG609" s="24">
        <f t="shared" si="236"/>
        <v>0</v>
      </c>
      <c r="CI609" s="24">
        <f t="shared" si="237"/>
        <v>0</v>
      </c>
      <c r="CK609" s="24">
        <f t="shared" si="238"/>
        <v>0</v>
      </c>
      <c r="CM609" s="24">
        <f t="shared" si="239"/>
        <v>0</v>
      </c>
      <c r="CO609" s="24">
        <f t="shared" si="240"/>
        <v>0</v>
      </c>
      <c r="CQ609" s="24">
        <f t="shared" si="241"/>
        <v>0</v>
      </c>
      <c r="CS609" s="24">
        <f t="shared" si="242"/>
        <v>0</v>
      </c>
    </row>
    <row r="610" spans="9:97">
      <c r="I610" s="24">
        <f t="shared" si="222"/>
        <v>0</v>
      </c>
      <c r="J610" s="24">
        <f t="shared" si="220"/>
        <v>0</v>
      </c>
      <c r="M610" s="24"/>
      <c r="N610" s="24"/>
      <c r="O610" s="24"/>
      <c r="P610" s="24"/>
      <c r="Q610" s="24"/>
      <c r="R610" s="24"/>
      <c r="S610" s="24">
        <f t="shared" si="223"/>
        <v>0</v>
      </c>
      <c r="T610" s="24">
        <f t="shared" si="221"/>
        <v>0</v>
      </c>
      <c r="W610" s="24"/>
      <c r="X610" s="24"/>
      <c r="Y610" s="24"/>
      <c r="Z610" s="24"/>
      <c r="AA610" s="24"/>
      <c r="AB610" s="24"/>
      <c r="AC610" s="24">
        <f t="shared" si="224"/>
        <v>0</v>
      </c>
      <c r="AD610" s="24">
        <f t="shared" si="225"/>
        <v>0</v>
      </c>
      <c r="AG610" s="24"/>
      <c r="AH610" s="24"/>
      <c r="AI610" s="24"/>
      <c r="AJ610" s="24"/>
      <c r="AK610" s="24"/>
      <c r="AL610" s="24"/>
      <c r="AM610" s="24">
        <f t="shared" si="226"/>
        <v>0</v>
      </c>
      <c r="AN610" s="24">
        <f t="shared" si="243"/>
        <v>0</v>
      </c>
      <c r="AQ610" s="24"/>
      <c r="AR610" s="24"/>
      <c r="AS610" s="24"/>
      <c r="AT610" s="24"/>
      <c r="AU610" s="24"/>
      <c r="AV610" s="24"/>
      <c r="AW610" s="24">
        <f t="shared" si="227"/>
        <v>0</v>
      </c>
      <c r="AX610" s="24">
        <f t="shared" si="228"/>
        <v>0</v>
      </c>
      <c r="BA610" s="24"/>
      <c r="BB610" s="24"/>
      <c r="BC610" s="24"/>
      <c r="BD610" s="24"/>
      <c r="BE610" s="24"/>
      <c r="BF610" s="24"/>
      <c r="BG610" s="24">
        <f t="shared" si="229"/>
        <v>0</v>
      </c>
      <c r="BH610" s="24">
        <f t="shared" si="230"/>
        <v>0</v>
      </c>
      <c r="BK610" s="24"/>
      <c r="BL610" s="24"/>
      <c r="BM610" s="24"/>
      <c r="BN610" s="24"/>
      <c r="BO610" s="24"/>
      <c r="BP610" s="24"/>
      <c r="BQ610" s="24">
        <f t="shared" si="231"/>
        <v>0</v>
      </c>
      <c r="BR610" s="24">
        <f t="shared" si="232"/>
        <v>0</v>
      </c>
      <c r="BU610" s="24"/>
      <c r="BV610" s="24"/>
      <c r="BW610" s="24"/>
      <c r="BX610" s="24"/>
      <c r="BY610" s="24"/>
      <c r="BZ610" s="24"/>
      <c r="CA610" s="24">
        <f t="shared" si="233"/>
        <v>0</v>
      </c>
      <c r="CB610" s="24">
        <f t="shared" si="234"/>
        <v>0</v>
      </c>
      <c r="CC610" s="24"/>
      <c r="CE610" s="24">
        <f t="shared" si="235"/>
        <v>0</v>
      </c>
      <c r="CG610" s="24">
        <f t="shared" si="236"/>
        <v>0</v>
      </c>
      <c r="CI610" s="24">
        <f t="shared" si="237"/>
        <v>0</v>
      </c>
      <c r="CK610" s="24">
        <f t="shared" si="238"/>
        <v>0</v>
      </c>
      <c r="CM610" s="24">
        <f t="shared" si="239"/>
        <v>0</v>
      </c>
      <c r="CO610" s="24">
        <f t="shared" si="240"/>
        <v>0</v>
      </c>
      <c r="CQ610" s="24">
        <f t="shared" si="241"/>
        <v>0</v>
      </c>
      <c r="CS610" s="24">
        <f t="shared" si="242"/>
        <v>0</v>
      </c>
    </row>
    <row r="611" spans="9:97">
      <c r="I611" s="24">
        <f t="shared" si="222"/>
        <v>0</v>
      </c>
      <c r="J611" s="24">
        <f t="shared" si="220"/>
        <v>0</v>
      </c>
      <c r="M611" s="24"/>
      <c r="N611" s="24"/>
      <c r="O611" s="24"/>
      <c r="P611" s="24"/>
      <c r="Q611" s="24"/>
      <c r="R611" s="24"/>
      <c r="S611" s="24">
        <f t="shared" si="223"/>
        <v>0</v>
      </c>
      <c r="T611" s="24">
        <f t="shared" si="221"/>
        <v>0</v>
      </c>
      <c r="W611" s="24"/>
      <c r="X611" s="24"/>
      <c r="Y611" s="24"/>
      <c r="Z611" s="24"/>
      <c r="AA611" s="24"/>
      <c r="AB611" s="24"/>
      <c r="AC611" s="24">
        <f t="shared" si="224"/>
        <v>0</v>
      </c>
      <c r="AD611" s="24">
        <f t="shared" si="225"/>
        <v>0</v>
      </c>
      <c r="AG611" s="24"/>
      <c r="AH611" s="24"/>
      <c r="AI611" s="24"/>
      <c r="AJ611" s="24"/>
      <c r="AK611" s="24"/>
      <c r="AL611" s="24"/>
      <c r="AM611" s="24">
        <f t="shared" si="226"/>
        <v>0</v>
      </c>
      <c r="AN611" s="24">
        <f t="shared" si="243"/>
        <v>0</v>
      </c>
      <c r="AQ611" s="24"/>
      <c r="AR611" s="24"/>
      <c r="AS611" s="24"/>
      <c r="AT611" s="24"/>
      <c r="AU611" s="24"/>
      <c r="AV611" s="24"/>
      <c r="AW611" s="24">
        <f t="shared" si="227"/>
        <v>0</v>
      </c>
      <c r="AX611" s="24">
        <f t="shared" si="228"/>
        <v>0</v>
      </c>
      <c r="BA611" s="24"/>
      <c r="BB611" s="24"/>
      <c r="BC611" s="24"/>
      <c r="BD611" s="24"/>
      <c r="BE611" s="24"/>
      <c r="BF611" s="24"/>
      <c r="BG611" s="24">
        <f t="shared" si="229"/>
        <v>0</v>
      </c>
      <c r="BH611" s="24">
        <f t="shared" si="230"/>
        <v>0</v>
      </c>
      <c r="BK611" s="24"/>
      <c r="BL611" s="24"/>
      <c r="BM611" s="24"/>
      <c r="BN611" s="24"/>
      <c r="BO611" s="24"/>
      <c r="BP611" s="24"/>
      <c r="BQ611" s="24">
        <f t="shared" si="231"/>
        <v>0</v>
      </c>
      <c r="BR611" s="24">
        <f t="shared" si="232"/>
        <v>0</v>
      </c>
      <c r="BU611" s="24"/>
      <c r="BV611" s="24"/>
      <c r="BW611" s="24"/>
      <c r="BX611" s="24"/>
      <c r="BY611" s="24"/>
      <c r="BZ611" s="24"/>
      <c r="CA611" s="24">
        <f t="shared" si="233"/>
        <v>0</v>
      </c>
      <c r="CB611" s="24">
        <f t="shared" si="234"/>
        <v>0</v>
      </c>
      <c r="CC611" s="24"/>
      <c r="CE611" s="24">
        <f t="shared" si="235"/>
        <v>0</v>
      </c>
      <c r="CG611" s="24">
        <f t="shared" si="236"/>
        <v>0</v>
      </c>
      <c r="CI611" s="24">
        <f t="shared" si="237"/>
        <v>0</v>
      </c>
      <c r="CK611" s="24">
        <f t="shared" si="238"/>
        <v>0</v>
      </c>
      <c r="CM611" s="24">
        <f t="shared" si="239"/>
        <v>0</v>
      </c>
      <c r="CO611" s="24">
        <f t="shared" si="240"/>
        <v>0</v>
      </c>
      <c r="CQ611" s="24">
        <f t="shared" si="241"/>
        <v>0</v>
      </c>
      <c r="CS611" s="24">
        <f t="shared" si="242"/>
        <v>0</v>
      </c>
    </row>
    <row r="612" spans="9:97">
      <c r="I612" s="24">
        <f t="shared" si="222"/>
        <v>0</v>
      </c>
      <c r="J612" s="24">
        <f t="shared" si="220"/>
        <v>0</v>
      </c>
      <c r="M612" s="24"/>
      <c r="N612" s="24"/>
      <c r="O612" s="24"/>
      <c r="P612" s="24"/>
      <c r="Q612" s="24"/>
      <c r="R612" s="24"/>
      <c r="S612" s="24">
        <f t="shared" si="223"/>
        <v>0</v>
      </c>
      <c r="T612" s="24">
        <f t="shared" si="221"/>
        <v>0</v>
      </c>
      <c r="W612" s="24"/>
      <c r="X612" s="24"/>
      <c r="Y612" s="24"/>
      <c r="Z612" s="24"/>
      <c r="AA612" s="24"/>
      <c r="AB612" s="24"/>
      <c r="AC612" s="24">
        <f t="shared" si="224"/>
        <v>0</v>
      </c>
      <c r="AD612" s="24">
        <f t="shared" si="225"/>
        <v>0</v>
      </c>
      <c r="AG612" s="24"/>
      <c r="AH612" s="24"/>
      <c r="AI612" s="24"/>
      <c r="AJ612" s="24"/>
      <c r="AK612" s="24"/>
      <c r="AL612" s="24"/>
      <c r="AM612" s="24">
        <f t="shared" si="226"/>
        <v>0</v>
      </c>
      <c r="AN612" s="24">
        <f t="shared" si="243"/>
        <v>0</v>
      </c>
      <c r="AQ612" s="24"/>
      <c r="AR612" s="24"/>
      <c r="AS612" s="24"/>
      <c r="AT612" s="24"/>
      <c r="AU612" s="24"/>
      <c r="AV612" s="24"/>
      <c r="AW612" s="24">
        <f t="shared" si="227"/>
        <v>0</v>
      </c>
      <c r="AX612" s="24">
        <f t="shared" si="228"/>
        <v>0</v>
      </c>
      <c r="BA612" s="24"/>
      <c r="BB612" s="24"/>
      <c r="BC612" s="24"/>
      <c r="BD612" s="24"/>
      <c r="BE612" s="24"/>
      <c r="BF612" s="24"/>
      <c r="BG612" s="24">
        <f t="shared" si="229"/>
        <v>0</v>
      </c>
      <c r="BH612" s="24">
        <f t="shared" si="230"/>
        <v>0</v>
      </c>
      <c r="BK612" s="24"/>
      <c r="BL612" s="24"/>
      <c r="BM612" s="24"/>
      <c r="BN612" s="24"/>
      <c r="BO612" s="24"/>
      <c r="BP612" s="24"/>
      <c r="BQ612" s="24">
        <f t="shared" si="231"/>
        <v>0</v>
      </c>
      <c r="BR612" s="24">
        <f t="shared" si="232"/>
        <v>0</v>
      </c>
      <c r="BU612" s="24"/>
      <c r="BV612" s="24"/>
      <c r="BW612" s="24"/>
      <c r="BX612" s="24"/>
      <c r="BY612" s="24"/>
      <c r="BZ612" s="24"/>
      <c r="CA612" s="24">
        <f t="shared" si="233"/>
        <v>0</v>
      </c>
      <c r="CB612" s="24">
        <f t="shared" si="234"/>
        <v>0</v>
      </c>
      <c r="CC612" s="24"/>
      <c r="CE612" s="24">
        <f t="shared" si="235"/>
        <v>0</v>
      </c>
      <c r="CG612" s="24">
        <f t="shared" si="236"/>
        <v>0</v>
      </c>
      <c r="CI612" s="24">
        <f t="shared" si="237"/>
        <v>0</v>
      </c>
      <c r="CK612" s="24">
        <f t="shared" si="238"/>
        <v>0</v>
      </c>
      <c r="CM612" s="24">
        <f t="shared" si="239"/>
        <v>0</v>
      </c>
      <c r="CO612" s="24">
        <f t="shared" si="240"/>
        <v>0</v>
      </c>
      <c r="CQ612" s="24">
        <f t="shared" si="241"/>
        <v>0</v>
      </c>
      <c r="CS612" s="24">
        <f t="shared" si="242"/>
        <v>0</v>
      </c>
    </row>
    <row r="613" spans="9:97">
      <c r="I613" s="24">
        <f t="shared" si="222"/>
        <v>0</v>
      </c>
      <c r="J613" s="24">
        <f t="shared" si="220"/>
        <v>0</v>
      </c>
      <c r="M613" s="24"/>
      <c r="N613" s="24"/>
      <c r="O613" s="24"/>
      <c r="P613" s="24"/>
      <c r="Q613" s="24"/>
      <c r="R613" s="24"/>
      <c r="S613" s="24">
        <f t="shared" si="223"/>
        <v>0</v>
      </c>
      <c r="T613" s="24">
        <f t="shared" si="221"/>
        <v>0</v>
      </c>
      <c r="W613" s="24"/>
      <c r="X613" s="24"/>
      <c r="Y613" s="24"/>
      <c r="Z613" s="24"/>
      <c r="AA613" s="24"/>
      <c r="AB613" s="24"/>
      <c r="AC613" s="24">
        <f t="shared" si="224"/>
        <v>0</v>
      </c>
      <c r="AD613" s="24">
        <f t="shared" si="225"/>
        <v>0</v>
      </c>
      <c r="AG613" s="24"/>
      <c r="AH613" s="24"/>
      <c r="AI613" s="24"/>
      <c r="AJ613" s="24"/>
      <c r="AK613" s="24"/>
      <c r="AL613" s="24"/>
      <c r="AM613" s="24">
        <f t="shared" si="226"/>
        <v>0</v>
      </c>
      <c r="AN613" s="24">
        <f t="shared" si="243"/>
        <v>0</v>
      </c>
      <c r="AQ613" s="24"/>
      <c r="AR613" s="24"/>
      <c r="AS613" s="24"/>
      <c r="AT613" s="24"/>
      <c r="AU613" s="24"/>
      <c r="AV613" s="24"/>
      <c r="AW613" s="24">
        <f t="shared" si="227"/>
        <v>0</v>
      </c>
      <c r="AX613" s="24">
        <f t="shared" si="228"/>
        <v>0</v>
      </c>
      <c r="BA613" s="24"/>
      <c r="BB613" s="24"/>
      <c r="BC613" s="24"/>
      <c r="BD613" s="24"/>
      <c r="BE613" s="24"/>
      <c r="BF613" s="24"/>
      <c r="BG613" s="24">
        <f t="shared" si="229"/>
        <v>0</v>
      </c>
      <c r="BH613" s="24">
        <f t="shared" si="230"/>
        <v>0</v>
      </c>
      <c r="BK613" s="24"/>
      <c r="BL613" s="24"/>
      <c r="BM613" s="24"/>
      <c r="BN613" s="24"/>
      <c r="BO613" s="24"/>
      <c r="BP613" s="24"/>
      <c r="BQ613" s="24">
        <f t="shared" si="231"/>
        <v>0</v>
      </c>
      <c r="BR613" s="24">
        <f t="shared" si="232"/>
        <v>0</v>
      </c>
      <c r="BU613" s="24"/>
      <c r="BV613" s="24"/>
      <c r="BW613" s="24"/>
      <c r="BX613" s="24"/>
      <c r="BY613" s="24"/>
      <c r="BZ613" s="24"/>
      <c r="CA613" s="24">
        <f t="shared" si="233"/>
        <v>0</v>
      </c>
      <c r="CB613" s="24">
        <f t="shared" si="234"/>
        <v>0</v>
      </c>
      <c r="CC613" s="24"/>
      <c r="CE613" s="24">
        <f t="shared" si="235"/>
        <v>0</v>
      </c>
      <c r="CG613" s="24">
        <f t="shared" si="236"/>
        <v>0</v>
      </c>
      <c r="CI613" s="24">
        <f t="shared" si="237"/>
        <v>0</v>
      </c>
      <c r="CK613" s="24">
        <f t="shared" si="238"/>
        <v>0</v>
      </c>
      <c r="CM613" s="24">
        <f t="shared" si="239"/>
        <v>0</v>
      </c>
      <c r="CO613" s="24">
        <f t="shared" si="240"/>
        <v>0</v>
      </c>
      <c r="CQ613" s="24">
        <f t="shared" si="241"/>
        <v>0</v>
      </c>
      <c r="CS613" s="24">
        <f t="shared" si="242"/>
        <v>0</v>
      </c>
    </row>
    <row r="614" spans="9:97">
      <c r="I614" s="24">
        <f t="shared" si="222"/>
        <v>0</v>
      </c>
      <c r="J614" s="24">
        <f t="shared" si="220"/>
        <v>0</v>
      </c>
      <c r="M614" s="24"/>
      <c r="N614" s="24"/>
      <c r="O614" s="24"/>
      <c r="P614" s="24"/>
      <c r="Q614" s="24"/>
      <c r="R614" s="24"/>
      <c r="S614" s="24">
        <f t="shared" si="223"/>
        <v>0</v>
      </c>
      <c r="T614" s="24">
        <f t="shared" si="221"/>
        <v>0</v>
      </c>
      <c r="W614" s="24"/>
      <c r="X614" s="24"/>
      <c r="Y614" s="24"/>
      <c r="Z614" s="24"/>
      <c r="AA614" s="24"/>
      <c r="AB614" s="24"/>
      <c r="AC614" s="24">
        <f t="shared" si="224"/>
        <v>0</v>
      </c>
      <c r="AD614" s="24">
        <f t="shared" si="225"/>
        <v>0</v>
      </c>
      <c r="AG614" s="24"/>
      <c r="AH614" s="24"/>
      <c r="AI614" s="24"/>
      <c r="AJ614" s="24"/>
      <c r="AK614" s="24"/>
      <c r="AL614" s="24"/>
      <c r="AM614" s="24">
        <f t="shared" si="226"/>
        <v>0</v>
      </c>
      <c r="AN614" s="24">
        <f t="shared" si="243"/>
        <v>0</v>
      </c>
      <c r="AQ614" s="24"/>
      <c r="AR614" s="24"/>
      <c r="AS614" s="24"/>
      <c r="AT614" s="24"/>
      <c r="AU614" s="24"/>
      <c r="AV614" s="24"/>
      <c r="AW614" s="24">
        <f t="shared" si="227"/>
        <v>0</v>
      </c>
      <c r="AX614" s="24">
        <f t="shared" si="228"/>
        <v>0</v>
      </c>
      <c r="BA614" s="24"/>
      <c r="BB614" s="24"/>
      <c r="BC614" s="24"/>
      <c r="BD614" s="24"/>
      <c r="BE614" s="24"/>
      <c r="BF614" s="24"/>
      <c r="BG614" s="24">
        <f t="shared" si="229"/>
        <v>0</v>
      </c>
      <c r="BH614" s="24">
        <f t="shared" si="230"/>
        <v>0</v>
      </c>
      <c r="BK614" s="24"/>
      <c r="BL614" s="24"/>
      <c r="BM614" s="24"/>
      <c r="BN614" s="24"/>
      <c r="BO614" s="24"/>
      <c r="BP614" s="24"/>
      <c r="BQ614" s="24">
        <f t="shared" si="231"/>
        <v>0</v>
      </c>
      <c r="BR614" s="24">
        <f t="shared" si="232"/>
        <v>0</v>
      </c>
      <c r="BU614" s="24"/>
      <c r="BV614" s="24"/>
      <c r="BW614" s="24"/>
      <c r="BX614" s="24"/>
      <c r="BY614" s="24"/>
      <c r="BZ614" s="24"/>
      <c r="CA614" s="24">
        <f t="shared" si="233"/>
        <v>0</v>
      </c>
      <c r="CB614" s="24">
        <f t="shared" si="234"/>
        <v>0</v>
      </c>
      <c r="CC614" s="24"/>
      <c r="CE614" s="24">
        <f t="shared" si="235"/>
        <v>0</v>
      </c>
      <c r="CG614" s="24">
        <f t="shared" si="236"/>
        <v>0</v>
      </c>
      <c r="CI614" s="24">
        <f t="shared" si="237"/>
        <v>0</v>
      </c>
      <c r="CK614" s="24">
        <f t="shared" si="238"/>
        <v>0</v>
      </c>
      <c r="CM614" s="24">
        <f t="shared" si="239"/>
        <v>0</v>
      </c>
      <c r="CO614" s="24">
        <f t="shared" si="240"/>
        <v>0</v>
      </c>
      <c r="CQ614" s="24">
        <f t="shared" si="241"/>
        <v>0</v>
      </c>
      <c r="CS614" s="24">
        <f t="shared" si="242"/>
        <v>0</v>
      </c>
    </row>
    <row r="615" spans="9:97">
      <c r="I615" s="24">
        <f t="shared" si="222"/>
        <v>0</v>
      </c>
      <c r="J615" s="24">
        <f t="shared" ref="J615:J678" si="244">IF(F615&lt;C615-D615,C615-D615-F615,0)</f>
        <v>0</v>
      </c>
      <c r="M615" s="24"/>
      <c r="N615" s="24"/>
      <c r="O615" s="24"/>
      <c r="P615" s="24"/>
      <c r="Q615" s="24"/>
      <c r="R615" s="24"/>
      <c r="S615" s="24">
        <f t="shared" si="223"/>
        <v>0</v>
      </c>
      <c r="T615" s="24">
        <f t="shared" ref="T615:T678" si="245">IF(P615&lt;M615-N615,M615-N615-P615,0)</f>
        <v>0</v>
      </c>
      <c r="W615" s="24"/>
      <c r="X615" s="24"/>
      <c r="Y615" s="24"/>
      <c r="Z615" s="24"/>
      <c r="AA615" s="24"/>
      <c r="AB615" s="24"/>
      <c r="AC615" s="24">
        <f t="shared" si="224"/>
        <v>0</v>
      </c>
      <c r="AD615" s="24">
        <f t="shared" si="225"/>
        <v>0</v>
      </c>
      <c r="AG615" s="24"/>
      <c r="AH615" s="24"/>
      <c r="AI615" s="24"/>
      <c r="AJ615" s="24"/>
      <c r="AK615" s="24"/>
      <c r="AL615" s="24"/>
      <c r="AM615" s="24">
        <f t="shared" si="226"/>
        <v>0</v>
      </c>
      <c r="AN615" s="24">
        <f t="shared" si="243"/>
        <v>0</v>
      </c>
      <c r="AQ615" s="24"/>
      <c r="AR615" s="24"/>
      <c r="AS615" s="24"/>
      <c r="AT615" s="24"/>
      <c r="AU615" s="24"/>
      <c r="AV615" s="24"/>
      <c r="AW615" s="24">
        <f t="shared" si="227"/>
        <v>0</v>
      </c>
      <c r="AX615" s="24">
        <f t="shared" si="228"/>
        <v>0</v>
      </c>
      <c r="BA615" s="24"/>
      <c r="BB615" s="24"/>
      <c r="BC615" s="24"/>
      <c r="BD615" s="24"/>
      <c r="BE615" s="24"/>
      <c r="BF615" s="24"/>
      <c r="BG615" s="24">
        <f t="shared" si="229"/>
        <v>0</v>
      </c>
      <c r="BH615" s="24">
        <f t="shared" si="230"/>
        <v>0</v>
      </c>
      <c r="BK615" s="24"/>
      <c r="BL615" s="24"/>
      <c r="BM615" s="24"/>
      <c r="BN615" s="24"/>
      <c r="BO615" s="24"/>
      <c r="BP615" s="24"/>
      <c r="BQ615" s="24">
        <f t="shared" si="231"/>
        <v>0</v>
      </c>
      <c r="BR615" s="24">
        <f t="shared" si="232"/>
        <v>0</v>
      </c>
      <c r="BU615" s="24"/>
      <c r="BV615" s="24"/>
      <c r="BW615" s="24"/>
      <c r="BX615" s="24"/>
      <c r="BY615" s="24"/>
      <c r="BZ615" s="24"/>
      <c r="CA615" s="24">
        <f t="shared" si="233"/>
        <v>0</v>
      </c>
      <c r="CB615" s="24">
        <f t="shared" si="234"/>
        <v>0</v>
      </c>
      <c r="CC615" s="24"/>
      <c r="CE615" s="24">
        <f t="shared" si="235"/>
        <v>0</v>
      </c>
      <c r="CG615" s="24">
        <f t="shared" si="236"/>
        <v>0</v>
      </c>
      <c r="CI615" s="24">
        <f t="shared" si="237"/>
        <v>0</v>
      </c>
      <c r="CK615" s="24">
        <f t="shared" si="238"/>
        <v>0</v>
      </c>
      <c r="CM615" s="24">
        <f t="shared" si="239"/>
        <v>0</v>
      </c>
      <c r="CO615" s="24">
        <f t="shared" si="240"/>
        <v>0</v>
      </c>
      <c r="CQ615" s="24">
        <f t="shared" si="241"/>
        <v>0</v>
      </c>
      <c r="CS615" s="24">
        <f t="shared" si="242"/>
        <v>0</v>
      </c>
    </row>
    <row r="616" spans="9:97">
      <c r="I616" s="24">
        <f t="shared" si="222"/>
        <v>0</v>
      </c>
      <c r="J616" s="24">
        <f t="shared" si="244"/>
        <v>0</v>
      </c>
      <c r="M616" s="24"/>
      <c r="N616" s="24"/>
      <c r="O616" s="24"/>
      <c r="P616" s="24"/>
      <c r="Q616" s="24"/>
      <c r="R616" s="24"/>
      <c r="S616" s="24">
        <f t="shared" si="223"/>
        <v>0</v>
      </c>
      <c r="T616" s="24">
        <f t="shared" si="245"/>
        <v>0</v>
      </c>
      <c r="W616" s="24"/>
      <c r="X616" s="24"/>
      <c r="Y616" s="24"/>
      <c r="Z616" s="24"/>
      <c r="AA616" s="24"/>
      <c r="AB616" s="24"/>
      <c r="AC616" s="24">
        <f t="shared" si="224"/>
        <v>0</v>
      </c>
      <c r="AD616" s="24">
        <f t="shared" si="225"/>
        <v>0</v>
      </c>
      <c r="AG616" s="24"/>
      <c r="AH616" s="24"/>
      <c r="AI616" s="24"/>
      <c r="AJ616" s="24"/>
      <c r="AK616" s="24"/>
      <c r="AL616" s="24"/>
      <c r="AM616" s="24">
        <f t="shared" si="226"/>
        <v>0</v>
      </c>
      <c r="AN616" s="24">
        <f t="shared" si="243"/>
        <v>0</v>
      </c>
      <c r="AQ616" s="24"/>
      <c r="AR616" s="24"/>
      <c r="AS616" s="24"/>
      <c r="AT616" s="24"/>
      <c r="AU616" s="24"/>
      <c r="AV616" s="24"/>
      <c r="AW616" s="24">
        <f t="shared" si="227"/>
        <v>0</v>
      </c>
      <c r="AX616" s="24">
        <f t="shared" si="228"/>
        <v>0</v>
      </c>
      <c r="BA616" s="24"/>
      <c r="BB616" s="24"/>
      <c r="BC616" s="24"/>
      <c r="BD616" s="24"/>
      <c r="BE616" s="24"/>
      <c r="BF616" s="24"/>
      <c r="BG616" s="24">
        <f t="shared" si="229"/>
        <v>0</v>
      </c>
      <c r="BH616" s="24">
        <f t="shared" si="230"/>
        <v>0</v>
      </c>
      <c r="BK616" s="24"/>
      <c r="BL616" s="24"/>
      <c r="BM616" s="24"/>
      <c r="BN616" s="24"/>
      <c r="BO616" s="24"/>
      <c r="BP616" s="24"/>
      <c r="BQ616" s="24">
        <f t="shared" si="231"/>
        <v>0</v>
      </c>
      <c r="BR616" s="24">
        <f t="shared" si="232"/>
        <v>0</v>
      </c>
      <c r="BU616" s="24"/>
      <c r="BV616" s="24"/>
      <c r="BW616" s="24"/>
      <c r="BX616" s="24"/>
      <c r="BY616" s="24"/>
      <c r="BZ616" s="24"/>
      <c r="CA616" s="24">
        <f t="shared" si="233"/>
        <v>0</v>
      </c>
      <c r="CB616" s="24">
        <f t="shared" si="234"/>
        <v>0</v>
      </c>
      <c r="CC616" s="24"/>
      <c r="CE616" s="24">
        <f t="shared" si="235"/>
        <v>0</v>
      </c>
      <c r="CG616" s="24">
        <f t="shared" si="236"/>
        <v>0</v>
      </c>
      <c r="CI616" s="24">
        <f t="shared" si="237"/>
        <v>0</v>
      </c>
      <c r="CK616" s="24">
        <f t="shared" si="238"/>
        <v>0</v>
      </c>
      <c r="CM616" s="24">
        <f t="shared" si="239"/>
        <v>0</v>
      </c>
      <c r="CO616" s="24">
        <f t="shared" si="240"/>
        <v>0</v>
      </c>
      <c r="CQ616" s="24">
        <f t="shared" si="241"/>
        <v>0</v>
      </c>
      <c r="CS616" s="24">
        <f t="shared" si="242"/>
        <v>0</v>
      </c>
    </row>
    <row r="617" spans="9:97">
      <c r="I617" s="24">
        <f t="shared" si="222"/>
        <v>0</v>
      </c>
      <c r="J617" s="24">
        <f t="shared" si="244"/>
        <v>0</v>
      </c>
      <c r="M617" s="24"/>
      <c r="N617" s="24"/>
      <c r="O617" s="24"/>
      <c r="P617" s="24"/>
      <c r="Q617" s="24"/>
      <c r="R617" s="24"/>
      <c r="S617" s="24">
        <f t="shared" si="223"/>
        <v>0</v>
      </c>
      <c r="T617" s="24">
        <f t="shared" si="245"/>
        <v>0</v>
      </c>
      <c r="W617" s="24"/>
      <c r="X617" s="24"/>
      <c r="Y617" s="24"/>
      <c r="Z617" s="24"/>
      <c r="AA617" s="24"/>
      <c r="AB617" s="24"/>
      <c r="AC617" s="24">
        <f t="shared" si="224"/>
        <v>0</v>
      </c>
      <c r="AD617" s="24">
        <f t="shared" si="225"/>
        <v>0</v>
      </c>
      <c r="AG617" s="24"/>
      <c r="AH617" s="24"/>
      <c r="AI617" s="24"/>
      <c r="AJ617" s="24"/>
      <c r="AK617" s="24"/>
      <c r="AL617" s="24"/>
      <c r="AM617" s="24">
        <f t="shared" si="226"/>
        <v>0</v>
      </c>
      <c r="AN617" s="24">
        <f t="shared" si="243"/>
        <v>0</v>
      </c>
      <c r="AQ617" s="24"/>
      <c r="AR617" s="24"/>
      <c r="AS617" s="24"/>
      <c r="AT617" s="24"/>
      <c r="AU617" s="24"/>
      <c r="AV617" s="24"/>
      <c r="AW617" s="24">
        <f t="shared" si="227"/>
        <v>0</v>
      </c>
      <c r="AX617" s="24">
        <f t="shared" si="228"/>
        <v>0</v>
      </c>
      <c r="BA617" s="24"/>
      <c r="BB617" s="24"/>
      <c r="BC617" s="24"/>
      <c r="BD617" s="24"/>
      <c r="BE617" s="24"/>
      <c r="BF617" s="24"/>
      <c r="BG617" s="24">
        <f t="shared" si="229"/>
        <v>0</v>
      </c>
      <c r="BH617" s="24">
        <f t="shared" si="230"/>
        <v>0</v>
      </c>
      <c r="BK617" s="24"/>
      <c r="BL617" s="24"/>
      <c r="BM617" s="24"/>
      <c r="BN617" s="24"/>
      <c r="BO617" s="24"/>
      <c r="BP617" s="24"/>
      <c r="BQ617" s="24">
        <f t="shared" si="231"/>
        <v>0</v>
      </c>
      <c r="BR617" s="24">
        <f t="shared" si="232"/>
        <v>0</v>
      </c>
      <c r="BU617" s="24"/>
      <c r="BV617" s="24"/>
      <c r="BW617" s="24"/>
      <c r="BX617" s="24"/>
      <c r="BY617" s="24"/>
      <c r="BZ617" s="24"/>
      <c r="CA617" s="24">
        <f t="shared" si="233"/>
        <v>0</v>
      </c>
      <c r="CB617" s="24">
        <f t="shared" si="234"/>
        <v>0</v>
      </c>
      <c r="CC617" s="24"/>
      <c r="CE617" s="24">
        <f t="shared" si="235"/>
        <v>0</v>
      </c>
      <c r="CG617" s="24">
        <f t="shared" si="236"/>
        <v>0</v>
      </c>
      <c r="CI617" s="24">
        <f t="shared" si="237"/>
        <v>0</v>
      </c>
      <c r="CK617" s="24">
        <f t="shared" si="238"/>
        <v>0</v>
      </c>
      <c r="CM617" s="24">
        <f t="shared" si="239"/>
        <v>0</v>
      </c>
      <c r="CO617" s="24">
        <f t="shared" si="240"/>
        <v>0</v>
      </c>
      <c r="CQ617" s="24">
        <f t="shared" si="241"/>
        <v>0</v>
      </c>
      <c r="CS617" s="24">
        <f t="shared" si="242"/>
        <v>0</v>
      </c>
    </row>
    <row r="618" spans="9:97">
      <c r="I618" s="24">
        <f t="shared" si="222"/>
        <v>0</v>
      </c>
      <c r="J618" s="24">
        <f t="shared" si="244"/>
        <v>0</v>
      </c>
      <c r="M618" s="24"/>
      <c r="N618" s="24"/>
      <c r="O618" s="24"/>
      <c r="P618" s="24"/>
      <c r="Q618" s="24"/>
      <c r="R618" s="24"/>
      <c r="S618" s="24">
        <f t="shared" si="223"/>
        <v>0</v>
      </c>
      <c r="T618" s="24">
        <f t="shared" si="245"/>
        <v>0</v>
      </c>
      <c r="W618" s="24"/>
      <c r="X618" s="24"/>
      <c r="Y618" s="24"/>
      <c r="Z618" s="24"/>
      <c r="AA618" s="24"/>
      <c r="AB618" s="24"/>
      <c r="AC618" s="24">
        <f t="shared" si="224"/>
        <v>0</v>
      </c>
      <c r="AD618" s="24">
        <f t="shared" si="225"/>
        <v>0</v>
      </c>
      <c r="AG618" s="24"/>
      <c r="AH618" s="24"/>
      <c r="AI618" s="24"/>
      <c r="AJ618" s="24"/>
      <c r="AK618" s="24"/>
      <c r="AL618" s="24"/>
      <c r="AM618" s="24">
        <f t="shared" si="226"/>
        <v>0</v>
      </c>
      <c r="AN618" s="24">
        <f t="shared" si="243"/>
        <v>0</v>
      </c>
      <c r="AQ618" s="24"/>
      <c r="AR618" s="24"/>
      <c r="AS618" s="24"/>
      <c r="AT618" s="24"/>
      <c r="AU618" s="24"/>
      <c r="AV618" s="24"/>
      <c r="AW618" s="24">
        <f t="shared" si="227"/>
        <v>0</v>
      </c>
      <c r="AX618" s="24">
        <f t="shared" si="228"/>
        <v>0</v>
      </c>
      <c r="BA618" s="24"/>
      <c r="BB618" s="24"/>
      <c r="BC618" s="24"/>
      <c r="BD618" s="24"/>
      <c r="BE618" s="24"/>
      <c r="BF618" s="24"/>
      <c r="BG618" s="24">
        <f t="shared" si="229"/>
        <v>0</v>
      </c>
      <c r="BH618" s="24">
        <f t="shared" si="230"/>
        <v>0</v>
      </c>
      <c r="BK618" s="24"/>
      <c r="BL618" s="24"/>
      <c r="BM618" s="24"/>
      <c r="BN618" s="24"/>
      <c r="BO618" s="24"/>
      <c r="BP618" s="24"/>
      <c r="BQ618" s="24">
        <f t="shared" si="231"/>
        <v>0</v>
      </c>
      <c r="BR618" s="24">
        <f t="shared" si="232"/>
        <v>0</v>
      </c>
      <c r="BU618" s="24"/>
      <c r="BV618" s="24"/>
      <c r="BW618" s="24"/>
      <c r="BX618" s="24"/>
      <c r="BY618" s="24"/>
      <c r="BZ618" s="24"/>
      <c r="CA618" s="24">
        <f t="shared" si="233"/>
        <v>0</v>
      </c>
      <c r="CB618" s="24">
        <f t="shared" si="234"/>
        <v>0</v>
      </c>
      <c r="CC618" s="24"/>
      <c r="CE618" s="24">
        <f t="shared" si="235"/>
        <v>0</v>
      </c>
      <c r="CG618" s="24">
        <f t="shared" si="236"/>
        <v>0</v>
      </c>
      <c r="CI618" s="24">
        <f t="shared" si="237"/>
        <v>0</v>
      </c>
      <c r="CK618" s="24">
        <f t="shared" si="238"/>
        <v>0</v>
      </c>
      <c r="CM618" s="24">
        <f t="shared" si="239"/>
        <v>0</v>
      </c>
      <c r="CO618" s="24">
        <f t="shared" si="240"/>
        <v>0</v>
      </c>
      <c r="CQ618" s="24">
        <f t="shared" si="241"/>
        <v>0</v>
      </c>
      <c r="CS618" s="24">
        <f t="shared" si="242"/>
        <v>0</v>
      </c>
    </row>
    <row r="619" spans="9:97">
      <c r="I619" s="24">
        <f t="shared" si="222"/>
        <v>0</v>
      </c>
      <c r="J619" s="24">
        <f t="shared" si="244"/>
        <v>0</v>
      </c>
      <c r="M619" s="24"/>
      <c r="N619" s="24"/>
      <c r="O619" s="24"/>
      <c r="P619" s="24"/>
      <c r="Q619" s="24"/>
      <c r="R619" s="24"/>
      <c r="S619" s="24">
        <f t="shared" si="223"/>
        <v>0</v>
      </c>
      <c r="T619" s="24">
        <f t="shared" si="245"/>
        <v>0</v>
      </c>
      <c r="W619" s="24"/>
      <c r="X619" s="24"/>
      <c r="Y619" s="24"/>
      <c r="Z619" s="24"/>
      <c r="AA619" s="24"/>
      <c r="AB619" s="24"/>
      <c r="AC619" s="24">
        <f t="shared" si="224"/>
        <v>0</v>
      </c>
      <c r="AD619" s="24">
        <f t="shared" si="225"/>
        <v>0</v>
      </c>
      <c r="AG619" s="24"/>
      <c r="AH619" s="24"/>
      <c r="AI619" s="24"/>
      <c r="AJ619" s="24"/>
      <c r="AK619" s="24"/>
      <c r="AL619" s="24"/>
      <c r="AM619" s="24">
        <f t="shared" si="226"/>
        <v>0</v>
      </c>
      <c r="AN619" s="24">
        <f t="shared" si="243"/>
        <v>0</v>
      </c>
      <c r="AQ619" s="24"/>
      <c r="AR619" s="24"/>
      <c r="AS619" s="24"/>
      <c r="AT619" s="24"/>
      <c r="AU619" s="24"/>
      <c r="AV619" s="24"/>
      <c r="AW619" s="24">
        <f t="shared" si="227"/>
        <v>0</v>
      </c>
      <c r="AX619" s="24">
        <f t="shared" si="228"/>
        <v>0</v>
      </c>
      <c r="BA619" s="24"/>
      <c r="BB619" s="24"/>
      <c r="BC619" s="24"/>
      <c r="BD619" s="24"/>
      <c r="BE619" s="24"/>
      <c r="BF619" s="24"/>
      <c r="BG619" s="24">
        <f t="shared" si="229"/>
        <v>0</v>
      </c>
      <c r="BH619" s="24">
        <f t="shared" si="230"/>
        <v>0</v>
      </c>
      <c r="BK619" s="24"/>
      <c r="BL619" s="24"/>
      <c r="BM619" s="24"/>
      <c r="BN619" s="24"/>
      <c r="BO619" s="24"/>
      <c r="BP619" s="24"/>
      <c r="BQ619" s="24">
        <f t="shared" si="231"/>
        <v>0</v>
      </c>
      <c r="BR619" s="24">
        <f t="shared" si="232"/>
        <v>0</v>
      </c>
      <c r="BU619" s="24"/>
      <c r="BV619" s="24"/>
      <c r="BW619" s="24"/>
      <c r="BX619" s="24"/>
      <c r="BY619" s="24"/>
      <c r="BZ619" s="24"/>
      <c r="CA619" s="24">
        <f t="shared" si="233"/>
        <v>0</v>
      </c>
      <c r="CB619" s="24">
        <f t="shared" si="234"/>
        <v>0</v>
      </c>
      <c r="CC619" s="24"/>
      <c r="CE619" s="24">
        <f t="shared" si="235"/>
        <v>0</v>
      </c>
      <c r="CG619" s="24">
        <f t="shared" si="236"/>
        <v>0</v>
      </c>
      <c r="CI619" s="24">
        <f t="shared" si="237"/>
        <v>0</v>
      </c>
      <c r="CK619" s="24">
        <f t="shared" si="238"/>
        <v>0</v>
      </c>
      <c r="CM619" s="24">
        <f t="shared" si="239"/>
        <v>0</v>
      </c>
      <c r="CO619" s="24">
        <f t="shared" si="240"/>
        <v>0</v>
      </c>
      <c r="CQ619" s="24">
        <f t="shared" si="241"/>
        <v>0</v>
      </c>
      <c r="CS619" s="24">
        <f t="shared" si="242"/>
        <v>0</v>
      </c>
    </row>
    <row r="620" spans="9:97">
      <c r="I620" s="24">
        <f t="shared" si="222"/>
        <v>0</v>
      </c>
      <c r="J620" s="24">
        <f t="shared" si="244"/>
        <v>0</v>
      </c>
      <c r="M620" s="24"/>
      <c r="N620" s="24"/>
      <c r="O620" s="24"/>
      <c r="P620" s="24"/>
      <c r="Q620" s="24"/>
      <c r="R620" s="24"/>
      <c r="S620" s="24">
        <f t="shared" si="223"/>
        <v>0</v>
      </c>
      <c r="T620" s="24">
        <f t="shared" si="245"/>
        <v>0</v>
      </c>
      <c r="W620" s="24"/>
      <c r="X620" s="24"/>
      <c r="Y620" s="24"/>
      <c r="Z620" s="24"/>
      <c r="AA620" s="24"/>
      <c r="AB620" s="24"/>
      <c r="AC620" s="24">
        <f t="shared" si="224"/>
        <v>0</v>
      </c>
      <c r="AD620" s="24">
        <f t="shared" si="225"/>
        <v>0</v>
      </c>
      <c r="AG620" s="24"/>
      <c r="AH620" s="24"/>
      <c r="AI620" s="24"/>
      <c r="AJ620" s="24"/>
      <c r="AK620" s="24"/>
      <c r="AL620" s="24"/>
      <c r="AM620" s="24">
        <f t="shared" si="226"/>
        <v>0</v>
      </c>
      <c r="AN620" s="24">
        <f t="shared" si="243"/>
        <v>0</v>
      </c>
      <c r="AQ620" s="24"/>
      <c r="AR620" s="24"/>
      <c r="AS620" s="24"/>
      <c r="AT620" s="24"/>
      <c r="AU620" s="24"/>
      <c r="AV620" s="24"/>
      <c r="AW620" s="24">
        <f t="shared" si="227"/>
        <v>0</v>
      </c>
      <c r="AX620" s="24">
        <f t="shared" si="228"/>
        <v>0</v>
      </c>
      <c r="BA620" s="24"/>
      <c r="BB620" s="24"/>
      <c r="BC620" s="24"/>
      <c r="BD620" s="24"/>
      <c r="BE620" s="24"/>
      <c r="BF620" s="24"/>
      <c r="BG620" s="24">
        <f t="shared" si="229"/>
        <v>0</v>
      </c>
      <c r="BH620" s="24">
        <f t="shared" si="230"/>
        <v>0</v>
      </c>
      <c r="BK620" s="24"/>
      <c r="BL620" s="24"/>
      <c r="BM620" s="24"/>
      <c r="BN620" s="24"/>
      <c r="BO620" s="24"/>
      <c r="BP620" s="24"/>
      <c r="BQ620" s="24">
        <f t="shared" si="231"/>
        <v>0</v>
      </c>
      <c r="BR620" s="24">
        <f t="shared" si="232"/>
        <v>0</v>
      </c>
      <c r="BU620" s="24"/>
      <c r="BV620" s="24"/>
      <c r="BW620" s="24"/>
      <c r="BX620" s="24"/>
      <c r="BY620" s="24"/>
      <c r="BZ620" s="24"/>
      <c r="CA620" s="24">
        <f t="shared" si="233"/>
        <v>0</v>
      </c>
      <c r="CB620" s="24">
        <f t="shared" si="234"/>
        <v>0</v>
      </c>
      <c r="CC620" s="24"/>
      <c r="CE620" s="24">
        <f t="shared" si="235"/>
        <v>0</v>
      </c>
      <c r="CG620" s="24">
        <f t="shared" si="236"/>
        <v>0</v>
      </c>
      <c r="CI620" s="24">
        <f t="shared" si="237"/>
        <v>0</v>
      </c>
      <c r="CK620" s="24">
        <f t="shared" si="238"/>
        <v>0</v>
      </c>
      <c r="CM620" s="24">
        <f t="shared" si="239"/>
        <v>0</v>
      </c>
      <c r="CO620" s="24">
        <f t="shared" si="240"/>
        <v>0</v>
      </c>
      <c r="CQ620" s="24">
        <f t="shared" si="241"/>
        <v>0</v>
      </c>
      <c r="CS620" s="24">
        <f t="shared" si="242"/>
        <v>0</v>
      </c>
    </row>
    <row r="621" spans="9:97">
      <c r="I621" s="24">
        <f t="shared" si="222"/>
        <v>0</v>
      </c>
      <c r="J621" s="24">
        <f t="shared" si="244"/>
        <v>0</v>
      </c>
      <c r="M621" s="24"/>
      <c r="N621" s="24"/>
      <c r="O621" s="24"/>
      <c r="P621" s="24"/>
      <c r="Q621" s="24"/>
      <c r="R621" s="24"/>
      <c r="S621" s="24">
        <f t="shared" si="223"/>
        <v>0</v>
      </c>
      <c r="T621" s="24">
        <f t="shared" si="245"/>
        <v>0</v>
      </c>
      <c r="W621" s="24"/>
      <c r="X621" s="24"/>
      <c r="Y621" s="24"/>
      <c r="Z621" s="24"/>
      <c r="AA621" s="24"/>
      <c r="AB621" s="24"/>
      <c r="AC621" s="24">
        <f t="shared" si="224"/>
        <v>0</v>
      </c>
      <c r="AD621" s="24">
        <f t="shared" si="225"/>
        <v>0</v>
      </c>
      <c r="AG621" s="24"/>
      <c r="AH621" s="24"/>
      <c r="AI621" s="24"/>
      <c r="AJ621" s="24"/>
      <c r="AK621" s="24"/>
      <c r="AL621" s="24"/>
      <c r="AM621" s="24">
        <f t="shared" si="226"/>
        <v>0</v>
      </c>
      <c r="AN621" s="24">
        <f t="shared" si="243"/>
        <v>0</v>
      </c>
      <c r="AQ621" s="24"/>
      <c r="AR621" s="24"/>
      <c r="AS621" s="24"/>
      <c r="AT621" s="24"/>
      <c r="AU621" s="24"/>
      <c r="AV621" s="24"/>
      <c r="AW621" s="24">
        <f t="shared" si="227"/>
        <v>0</v>
      </c>
      <c r="AX621" s="24">
        <f t="shared" si="228"/>
        <v>0</v>
      </c>
      <c r="BA621" s="24"/>
      <c r="BB621" s="24"/>
      <c r="BC621" s="24"/>
      <c r="BD621" s="24"/>
      <c r="BE621" s="24"/>
      <c r="BF621" s="24"/>
      <c r="BG621" s="24">
        <f t="shared" si="229"/>
        <v>0</v>
      </c>
      <c r="BH621" s="24">
        <f t="shared" si="230"/>
        <v>0</v>
      </c>
      <c r="BK621" s="24"/>
      <c r="BL621" s="24"/>
      <c r="BM621" s="24"/>
      <c r="BN621" s="24"/>
      <c r="BO621" s="24"/>
      <c r="BP621" s="24"/>
      <c r="BQ621" s="24">
        <f t="shared" si="231"/>
        <v>0</v>
      </c>
      <c r="BR621" s="24">
        <f t="shared" si="232"/>
        <v>0</v>
      </c>
      <c r="BU621" s="24"/>
      <c r="BV621" s="24"/>
      <c r="BW621" s="24"/>
      <c r="BX621" s="24"/>
      <c r="BY621" s="24"/>
      <c r="BZ621" s="24"/>
      <c r="CA621" s="24">
        <f t="shared" si="233"/>
        <v>0</v>
      </c>
      <c r="CB621" s="24">
        <f t="shared" si="234"/>
        <v>0</v>
      </c>
      <c r="CC621" s="24"/>
      <c r="CE621" s="24">
        <f t="shared" si="235"/>
        <v>0</v>
      </c>
      <c r="CG621" s="24">
        <f t="shared" si="236"/>
        <v>0</v>
      </c>
      <c r="CI621" s="24">
        <f t="shared" si="237"/>
        <v>0</v>
      </c>
      <c r="CK621" s="24">
        <f t="shared" si="238"/>
        <v>0</v>
      </c>
      <c r="CM621" s="24">
        <f t="shared" si="239"/>
        <v>0</v>
      </c>
      <c r="CO621" s="24">
        <f t="shared" si="240"/>
        <v>0</v>
      </c>
      <c r="CQ621" s="24">
        <f t="shared" si="241"/>
        <v>0</v>
      </c>
      <c r="CS621" s="24">
        <f t="shared" si="242"/>
        <v>0</v>
      </c>
    </row>
    <row r="622" spans="9:97">
      <c r="I622" s="24">
        <f t="shared" si="222"/>
        <v>0</v>
      </c>
      <c r="J622" s="24">
        <f t="shared" si="244"/>
        <v>0</v>
      </c>
      <c r="M622" s="24"/>
      <c r="N622" s="24"/>
      <c r="O622" s="24"/>
      <c r="P622" s="24"/>
      <c r="Q622" s="24"/>
      <c r="R622" s="24"/>
      <c r="S622" s="24">
        <f t="shared" si="223"/>
        <v>0</v>
      </c>
      <c r="T622" s="24">
        <f t="shared" si="245"/>
        <v>0</v>
      </c>
      <c r="W622" s="24"/>
      <c r="X622" s="24"/>
      <c r="Y622" s="24"/>
      <c r="Z622" s="24"/>
      <c r="AA622" s="24"/>
      <c r="AB622" s="24"/>
      <c r="AC622" s="24">
        <f t="shared" si="224"/>
        <v>0</v>
      </c>
      <c r="AD622" s="24">
        <f t="shared" si="225"/>
        <v>0</v>
      </c>
      <c r="AG622" s="24"/>
      <c r="AH622" s="24"/>
      <c r="AI622" s="24"/>
      <c r="AJ622" s="24"/>
      <c r="AK622" s="24"/>
      <c r="AL622" s="24"/>
      <c r="AM622" s="24">
        <f t="shared" si="226"/>
        <v>0</v>
      </c>
      <c r="AN622" s="24">
        <f t="shared" si="243"/>
        <v>0</v>
      </c>
      <c r="AQ622" s="24"/>
      <c r="AR622" s="24"/>
      <c r="AS622" s="24"/>
      <c r="AT622" s="24"/>
      <c r="AU622" s="24"/>
      <c r="AV622" s="24"/>
      <c r="AW622" s="24">
        <f t="shared" si="227"/>
        <v>0</v>
      </c>
      <c r="AX622" s="24">
        <f t="shared" si="228"/>
        <v>0</v>
      </c>
      <c r="BA622" s="24"/>
      <c r="BB622" s="24"/>
      <c r="BC622" s="24"/>
      <c r="BD622" s="24"/>
      <c r="BE622" s="24"/>
      <c r="BF622" s="24"/>
      <c r="BG622" s="24">
        <f t="shared" si="229"/>
        <v>0</v>
      </c>
      <c r="BH622" s="24">
        <f t="shared" si="230"/>
        <v>0</v>
      </c>
      <c r="BK622" s="24"/>
      <c r="BL622" s="24"/>
      <c r="BM622" s="24"/>
      <c r="BN622" s="24"/>
      <c r="BO622" s="24"/>
      <c r="BP622" s="24"/>
      <c r="BQ622" s="24">
        <f t="shared" si="231"/>
        <v>0</v>
      </c>
      <c r="BR622" s="24">
        <f t="shared" si="232"/>
        <v>0</v>
      </c>
      <c r="BU622" s="24"/>
      <c r="BV622" s="24"/>
      <c r="BW622" s="24"/>
      <c r="BX622" s="24"/>
      <c r="BY622" s="24"/>
      <c r="BZ622" s="24"/>
      <c r="CA622" s="24">
        <f t="shared" si="233"/>
        <v>0</v>
      </c>
      <c r="CB622" s="24">
        <f t="shared" si="234"/>
        <v>0</v>
      </c>
      <c r="CC622" s="24"/>
      <c r="CE622" s="24">
        <f t="shared" si="235"/>
        <v>0</v>
      </c>
      <c r="CG622" s="24">
        <f t="shared" si="236"/>
        <v>0</v>
      </c>
      <c r="CI622" s="24">
        <f t="shared" si="237"/>
        <v>0</v>
      </c>
      <c r="CK622" s="24">
        <f t="shared" si="238"/>
        <v>0</v>
      </c>
      <c r="CM622" s="24">
        <f t="shared" si="239"/>
        <v>0</v>
      </c>
      <c r="CO622" s="24">
        <f t="shared" si="240"/>
        <v>0</v>
      </c>
      <c r="CQ622" s="24">
        <f t="shared" si="241"/>
        <v>0</v>
      </c>
      <c r="CS622" s="24">
        <f t="shared" si="242"/>
        <v>0</v>
      </c>
    </row>
    <row r="623" spans="9:97">
      <c r="I623" s="24">
        <f t="shared" si="222"/>
        <v>0</v>
      </c>
      <c r="J623" s="24">
        <f t="shared" si="244"/>
        <v>0</v>
      </c>
      <c r="M623" s="24"/>
      <c r="N623" s="24"/>
      <c r="O623" s="24"/>
      <c r="P623" s="24"/>
      <c r="Q623" s="24"/>
      <c r="R623" s="24"/>
      <c r="S623" s="24">
        <f t="shared" si="223"/>
        <v>0</v>
      </c>
      <c r="T623" s="24">
        <f t="shared" si="245"/>
        <v>0</v>
      </c>
      <c r="W623" s="24"/>
      <c r="X623" s="24"/>
      <c r="Y623" s="24"/>
      <c r="Z623" s="24"/>
      <c r="AA623" s="24"/>
      <c r="AB623" s="24"/>
      <c r="AC623" s="24">
        <f t="shared" si="224"/>
        <v>0</v>
      </c>
      <c r="AD623" s="24">
        <f t="shared" si="225"/>
        <v>0</v>
      </c>
      <c r="AG623" s="24"/>
      <c r="AH623" s="24"/>
      <c r="AI623" s="24"/>
      <c r="AJ623" s="24"/>
      <c r="AK623" s="24"/>
      <c r="AL623" s="24"/>
      <c r="AM623" s="24">
        <f t="shared" si="226"/>
        <v>0</v>
      </c>
      <c r="AN623" s="24">
        <f t="shared" si="243"/>
        <v>0</v>
      </c>
      <c r="AQ623" s="24"/>
      <c r="AR623" s="24"/>
      <c r="AS623" s="24"/>
      <c r="AT623" s="24"/>
      <c r="AU623" s="24"/>
      <c r="AV623" s="24"/>
      <c r="AW623" s="24">
        <f t="shared" si="227"/>
        <v>0</v>
      </c>
      <c r="AX623" s="24">
        <f t="shared" si="228"/>
        <v>0</v>
      </c>
      <c r="BA623" s="24"/>
      <c r="BB623" s="24"/>
      <c r="BC623" s="24"/>
      <c r="BD623" s="24"/>
      <c r="BE623" s="24"/>
      <c r="BF623" s="24"/>
      <c r="BG623" s="24">
        <f t="shared" si="229"/>
        <v>0</v>
      </c>
      <c r="BH623" s="24">
        <f t="shared" si="230"/>
        <v>0</v>
      </c>
      <c r="BK623" s="24"/>
      <c r="BL623" s="24"/>
      <c r="BM623" s="24"/>
      <c r="BN623" s="24"/>
      <c r="BO623" s="24"/>
      <c r="BP623" s="24"/>
      <c r="BQ623" s="24">
        <f t="shared" si="231"/>
        <v>0</v>
      </c>
      <c r="BR623" s="24">
        <f t="shared" si="232"/>
        <v>0</v>
      </c>
      <c r="BU623" s="24"/>
      <c r="BV623" s="24"/>
      <c r="BW623" s="24"/>
      <c r="BX623" s="24"/>
      <c r="BY623" s="24"/>
      <c r="BZ623" s="24"/>
      <c r="CA623" s="24">
        <f t="shared" si="233"/>
        <v>0</v>
      </c>
      <c r="CB623" s="24">
        <f t="shared" si="234"/>
        <v>0</v>
      </c>
      <c r="CC623" s="24"/>
      <c r="CE623" s="24">
        <f t="shared" si="235"/>
        <v>0</v>
      </c>
      <c r="CG623" s="24">
        <f t="shared" si="236"/>
        <v>0</v>
      </c>
      <c r="CI623" s="24">
        <f t="shared" si="237"/>
        <v>0</v>
      </c>
      <c r="CK623" s="24">
        <f t="shared" si="238"/>
        <v>0</v>
      </c>
      <c r="CM623" s="24">
        <f t="shared" si="239"/>
        <v>0</v>
      </c>
      <c r="CO623" s="24">
        <f t="shared" si="240"/>
        <v>0</v>
      </c>
      <c r="CQ623" s="24">
        <f t="shared" si="241"/>
        <v>0</v>
      </c>
      <c r="CS623" s="24">
        <f t="shared" si="242"/>
        <v>0</v>
      </c>
    </row>
    <row r="624" spans="9:97">
      <c r="I624" s="24">
        <f t="shared" si="222"/>
        <v>0</v>
      </c>
      <c r="J624" s="24">
        <f t="shared" si="244"/>
        <v>0</v>
      </c>
      <c r="M624" s="24"/>
      <c r="N624" s="24"/>
      <c r="O624" s="24"/>
      <c r="P624" s="24"/>
      <c r="Q624" s="24"/>
      <c r="R624" s="24"/>
      <c r="S624" s="24">
        <f t="shared" si="223"/>
        <v>0</v>
      </c>
      <c r="T624" s="24">
        <f t="shared" si="245"/>
        <v>0</v>
      </c>
      <c r="W624" s="24"/>
      <c r="X624" s="24"/>
      <c r="Y624" s="24"/>
      <c r="Z624" s="24"/>
      <c r="AA624" s="24"/>
      <c r="AB624" s="24"/>
      <c r="AC624" s="24">
        <f t="shared" si="224"/>
        <v>0</v>
      </c>
      <c r="AD624" s="24">
        <f t="shared" si="225"/>
        <v>0</v>
      </c>
      <c r="AG624" s="24"/>
      <c r="AH624" s="24"/>
      <c r="AI624" s="24"/>
      <c r="AJ624" s="24"/>
      <c r="AK624" s="24"/>
      <c r="AL624" s="24"/>
      <c r="AM624" s="24">
        <f t="shared" si="226"/>
        <v>0</v>
      </c>
      <c r="AN624" s="24">
        <f t="shared" si="243"/>
        <v>0</v>
      </c>
      <c r="AQ624" s="24"/>
      <c r="AR624" s="24"/>
      <c r="AS624" s="24"/>
      <c r="AT624" s="24"/>
      <c r="AU624" s="24"/>
      <c r="AV624" s="24"/>
      <c r="AW624" s="24">
        <f t="shared" si="227"/>
        <v>0</v>
      </c>
      <c r="AX624" s="24">
        <f t="shared" si="228"/>
        <v>0</v>
      </c>
      <c r="BA624" s="24"/>
      <c r="BB624" s="24"/>
      <c r="BC624" s="24"/>
      <c r="BD624" s="24"/>
      <c r="BE624" s="24"/>
      <c r="BF624" s="24"/>
      <c r="BG624" s="24">
        <f t="shared" si="229"/>
        <v>0</v>
      </c>
      <c r="BH624" s="24">
        <f t="shared" si="230"/>
        <v>0</v>
      </c>
      <c r="BK624" s="24"/>
      <c r="BL624" s="24"/>
      <c r="BM624" s="24"/>
      <c r="BN624" s="24"/>
      <c r="BO624" s="24"/>
      <c r="BP624" s="24"/>
      <c r="BQ624" s="24">
        <f t="shared" si="231"/>
        <v>0</v>
      </c>
      <c r="BR624" s="24">
        <f t="shared" si="232"/>
        <v>0</v>
      </c>
      <c r="BU624" s="24"/>
      <c r="BV624" s="24"/>
      <c r="BW624" s="24"/>
      <c r="BX624" s="24"/>
      <c r="BY624" s="24"/>
      <c r="BZ624" s="24"/>
      <c r="CA624" s="24">
        <f t="shared" si="233"/>
        <v>0</v>
      </c>
      <c r="CB624" s="24">
        <f t="shared" si="234"/>
        <v>0</v>
      </c>
      <c r="CC624" s="24"/>
      <c r="CE624" s="24">
        <f t="shared" si="235"/>
        <v>0</v>
      </c>
      <c r="CG624" s="24">
        <f t="shared" si="236"/>
        <v>0</v>
      </c>
      <c r="CI624" s="24">
        <f t="shared" si="237"/>
        <v>0</v>
      </c>
      <c r="CK624" s="24">
        <f t="shared" si="238"/>
        <v>0</v>
      </c>
      <c r="CM624" s="24">
        <f t="shared" si="239"/>
        <v>0</v>
      </c>
      <c r="CO624" s="24">
        <f t="shared" si="240"/>
        <v>0</v>
      </c>
      <c r="CQ624" s="24">
        <f t="shared" si="241"/>
        <v>0</v>
      </c>
      <c r="CS624" s="24">
        <f t="shared" si="242"/>
        <v>0</v>
      </c>
    </row>
    <row r="625" spans="9:97">
      <c r="I625" s="24">
        <f t="shared" si="222"/>
        <v>0</v>
      </c>
      <c r="J625" s="24">
        <f t="shared" si="244"/>
        <v>0</v>
      </c>
      <c r="M625" s="24"/>
      <c r="N625" s="24"/>
      <c r="O625" s="24"/>
      <c r="P625" s="24"/>
      <c r="Q625" s="24"/>
      <c r="R625" s="24"/>
      <c r="S625" s="24">
        <f t="shared" si="223"/>
        <v>0</v>
      </c>
      <c r="T625" s="24">
        <f t="shared" si="245"/>
        <v>0</v>
      </c>
      <c r="W625" s="24"/>
      <c r="X625" s="24"/>
      <c r="Y625" s="24"/>
      <c r="Z625" s="24"/>
      <c r="AA625" s="24"/>
      <c r="AB625" s="24"/>
      <c r="AC625" s="24">
        <f t="shared" si="224"/>
        <v>0</v>
      </c>
      <c r="AD625" s="24">
        <f t="shared" si="225"/>
        <v>0</v>
      </c>
      <c r="AG625" s="24"/>
      <c r="AH625" s="24"/>
      <c r="AI625" s="24"/>
      <c r="AJ625" s="24"/>
      <c r="AK625" s="24"/>
      <c r="AL625" s="24"/>
      <c r="AM625" s="24">
        <f t="shared" si="226"/>
        <v>0</v>
      </c>
      <c r="AN625" s="24">
        <f t="shared" si="243"/>
        <v>0</v>
      </c>
      <c r="AQ625" s="24"/>
      <c r="AR625" s="24"/>
      <c r="AS625" s="24"/>
      <c r="AT625" s="24"/>
      <c r="AU625" s="24"/>
      <c r="AV625" s="24"/>
      <c r="AW625" s="24">
        <f t="shared" si="227"/>
        <v>0</v>
      </c>
      <c r="AX625" s="24">
        <f t="shared" si="228"/>
        <v>0</v>
      </c>
      <c r="BA625" s="24"/>
      <c r="BB625" s="24"/>
      <c r="BC625" s="24"/>
      <c r="BD625" s="24"/>
      <c r="BE625" s="24"/>
      <c r="BF625" s="24"/>
      <c r="BG625" s="24">
        <f t="shared" si="229"/>
        <v>0</v>
      </c>
      <c r="BH625" s="24">
        <f t="shared" si="230"/>
        <v>0</v>
      </c>
      <c r="BK625" s="24"/>
      <c r="BL625" s="24"/>
      <c r="BM625" s="24"/>
      <c r="BN625" s="24"/>
      <c r="BO625" s="24"/>
      <c r="BP625" s="24"/>
      <c r="BQ625" s="24">
        <f t="shared" si="231"/>
        <v>0</v>
      </c>
      <c r="BR625" s="24">
        <f t="shared" si="232"/>
        <v>0</v>
      </c>
      <c r="BU625" s="24"/>
      <c r="BV625" s="24"/>
      <c r="BW625" s="24"/>
      <c r="BX625" s="24"/>
      <c r="BY625" s="24"/>
      <c r="BZ625" s="24"/>
      <c r="CA625" s="24">
        <f t="shared" si="233"/>
        <v>0</v>
      </c>
      <c r="CB625" s="24">
        <f t="shared" si="234"/>
        <v>0</v>
      </c>
      <c r="CC625" s="24"/>
      <c r="CE625" s="24">
        <f t="shared" si="235"/>
        <v>0</v>
      </c>
      <c r="CG625" s="24">
        <f t="shared" si="236"/>
        <v>0</v>
      </c>
      <c r="CI625" s="24">
        <f t="shared" si="237"/>
        <v>0</v>
      </c>
      <c r="CK625" s="24">
        <f t="shared" si="238"/>
        <v>0</v>
      </c>
      <c r="CM625" s="24">
        <f t="shared" si="239"/>
        <v>0</v>
      </c>
      <c r="CO625" s="24">
        <f t="shared" si="240"/>
        <v>0</v>
      </c>
      <c r="CQ625" s="24">
        <f t="shared" si="241"/>
        <v>0</v>
      </c>
      <c r="CS625" s="24">
        <f t="shared" si="242"/>
        <v>0</v>
      </c>
    </row>
    <row r="626" spans="9:97">
      <c r="I626" s="24">
        <f t="shared" si="222"/>
        <v>0</v>
      </c>
      <c r="J626" s="24">
        <f t="shared" si="244"/>
        <v>0</v>
      </c>
      <c r="M626" s="24"/>
      <c r="N626" s="24"/>
      <c r="O626" s="24"/>
      <c r="P626" s="24"/>
      <c r="Q626" s="24"/>
      <c r="R626" s="24"/>
      <c r="S626" s="24">
        <f t="shared" si="223"/>
        <v>0</v>
      </c>
      <c r="T626" s="24">
        <f t="shared" si="245"/>
        <v>0</v>
      </c>
      <c r="W626" s="24"/>
      <c r="X626" s="24"/>
      <c r="Y626" s="24"/>
      <c r="Z626" s="24"/>
      <c r="AA626" s="24"/>
      <c r="AB626" s="24"/>
      <c r="AC626" s="24">
        <f t="shared" si="224"/>
        <v>0</v>
      </c>
      <c r="AD626" s="24">
        <f t="shared" si="225"/>
        <v>0</v>
      </c>
      <c r="AG626" s="24"/>
      <c r="AH626" s="24"/>
      <c r="AI626" s="24"/>
      <c r="AJ626" s="24"/>
      <c r="AK626" s="24"/>
      <c r="AL626" s="24"/>
      <c r="AM626" s="24">
        <f t="shared" si="226"/>
        <v>0</v>
      </c>
      <c r="AN626" s="24">
        <f t="shared" si="243"/>
        <v>0</v>
      </c>
      <c r="AQ626" s="24"/>
      <c r="AR626" s="24"/>
      <c r="AS626" s="24"/>
      <c r="AT626" s="24"/>
      <c r="AU626" s="24"/>
      <c r="AV626" s="24"/>
      <c r="AW626" s="24">
        <f t="shared" si="227"/>
        <v>0</v>
      </c>
      <c r="AX626" s="24">
        <f t="shared" si="228"/>
        <v>0</v>
      </c>
      <c r="BA626" s="24"/>
      <c r="BB626" s="24"/>
      <c r="BC626" s="24"/>
      <c r="BD626" s="24"/>
      <c r="BE626" s="24"/>
      <c r="BF626" s="24"/>
      <c r="BG626" s="24">
        <f t="shared" si="229"/>
        <v>0</v>
      </c>
      <c r="BH626" s="24">
        <f t="shared" si="230"/>
        <v>0</v>
      </c>
      <c r="BK626" s="24"/>
      <c r="BL626" s="24"/>
      <c r="BM626" s="24"/>
      <c r="BN626" s="24"/>
      <c r="BO626" s="24"/>
      <c r="BP626" s="24"/>
      <c r="BQ626" s="24">
        <f t="shared" si="231"/>
        <v>0</v>
      </c>
      <c r="BR626" s="24">
        <f t="shared" si="232"/>
        <v>0</v>
      </c>
      <c r="BU626" s="24"/>
      <c r="BV626" s="24"/>
      <c r="BW626" s="24"/>
      <c r="BX626" s="24"/>
      <c r="BY626" s="24"/>
      <c r="BZ626" s="24"/>
      <c r="CA626" s="24">
        <f t="shared" si="233"/>
        <v>0</v>
      </c>
      <c r="CB626" s="24">
        <f t="shared" si="234"/>
        <v>0</v>
      </c>
      <c r="CC626" s="24"/>
      <c r="CE626" s="24">
        <f t="shared" si="235"/>
        <v>0</v>
      </c>
      <c r="CG626" s="24">
        <f t="shared" si="236"/>
        <v>0</v>
      </c>
      <c r="CI626" s="24">
        <f t="shared" si="237"/>
        <v>0</v>
      </c>
      <c r="CK626" s="24">
        <f t="shared" si="238"/>
        <v>0</v>
      </c>
      <c r="CM626" s="24">
        <f t="shared" si="239"/>
        <v>0</v>
      </c>
      <c r="CO626" s="24">
        <f t="shared" si="240"/>
        <v>0</v>
      </c>
      <c r="CQ626" s="24">
        <f t="shared" si="241"/>
        <v>0</v>
      </c>
      <c r="CS626" s="24">
        <f t="shared" si="242"/>
        <v>0</v>
      </c>
    </row>
    <row r="627" spans="9:97">
      <c r="I627" s="24">
        <f t="shared" si="222"/>
        <v>0</v>
      </c>
      <c r="J627" s="24">
        <f t="shared" si="244"/>
        <v>0</v>
      </c>
      <c r="M627" s="24"/>
      <c r="N627" s="24"/>
      <c r="O627" s="24"/>
      <c r="P627" s="24"/>
      <c r="Q627" s="24"/>
      <c r="R627" s="24"/>
      <c r="S627" s="24">
        <f t="shared" si="223"/>
        <v>0</v>
      </c>
      <c r="T627" s="24">
        <f t="shared" si="245"/>
        <v>0</v>
      </c>
      <c r="W627" s="24"/>
      <c r="X627" s="24"/>
      <c r="Y627" s="24"/>
      <c r="Z627" s="24"/>
      <c r="AA627" s="24"/>
      <c r="AB627" s="24"/>
      <c r="AC627" s="24">
        <f t="shared" si="224"/>
        <v>0</v>
      </c>
      <c r="AD627" s="24">
        <f t="shared" si="225"/>
        <v>0</v>
      </c>
      <c r="AG627" s="24"/>
      <c r="AH627" s="24"/>
      <c r="AI627" s="24"/>
      <c r="AJ627" s="24"/>
      <c r="AK627" s="24"/>
      <c r="AL627" s="24"/>
      <c r="AM627" s="24">
        <f t="shared" si="226"/>
        <v>0</v>
      </c>
      <c r="AN627" s="24">
        <f t="shared" si="243"/>
        <v>0</v>
      </c>
      <c r="AQ627" s="24"/>
      <c r="AR627" s="24"/>
      <c r="AS627" s="24"/>
      <c r="AT627" s="24"/>
      <c r="AU627" s="24"/>
      <c r="AV627" s="24"/>
      <c r="AW627" s="24">
        <f t="shared" si="227"/>
        <v>0</v>
      </c>
      <c r="AX627" s="24">
        <f t="shared" si="228"/>
        <v>0</v>
      </c>
      <c r="BA627" s="24"/>
      <c r="BB627" s="24"/>
      <c r="BC627" s="24"/>
      <c r="BD627" s="24"/>
      <c r="BE627" s="24"/>
      <c r="BF627" s="24"/>
      <c r="BG627" s="24">
        <f t="shared" si="229"/>
        <v>0</v>
      </c>
      <c r="BH627" s="24">
        <f t="shared" si="230"/>
        <v>0</v>
      </c>
      <c r="BK627" s="24"/>
      <c r="BL627" s="24"/>
      <c r="BM627" s="24"/>
      <c r="BN627" s="24"/>
      <c r="BO627" s="24"/>
      <c r="BP627" s="24"/>
      <c r="BQ627" s="24">
        <f t="shared" si="231"/>
        <v>0</v>
      </c>
      <c r="BR627" s="24">
        <f t="shared" si="232"/>
        <v>0</v>
      </c>
      <c r="BU627" s="24"/>
      <c r="BV627" s="24"/>
      <c r="BW627" s="24"/>
      <c r="BX627" s="24"/>
      <c r="BY627" s="24"/>
      <c r="BZ627" s="24"/>
      <c r="CA627" s="24">
        <f t="shared" si="233"/>
        <v>0</v>
      </c>
      <c r="CB627" s="24">
        <f t="shared" si="234"/>
        <v>0</v>
      </c>
      <c r="CC627" s="24"/>
      <c r="CE627" s="24">
        <f t="shared" si="235"/>
        <v>0</v>
      </c>
      <c r="CG627" s="24">
        <f t="shared" si="236"/>
        <v>0</v>
      </c>
      <c r="CI627" s="24">
        <f t="shared" si="237"/>
        <v>0</v>
      </c>
      <c r="CK627" s="24">
        <f t="shared" si="238"/>
        <v>0</v>
      </c>
      <c r="CM627" s="24">
        <f t="shared" si="239"/>
        <v>0</v>
      </c>
      <c r="CO627" s="24">
        <f t="shared" si="240"/>
        <v>0</v>
      </c>
      <c r="CQ627" s="24">
        <f t="shared" si="241"/>
        <v>0</v>
      </c>
      <c r="CS627" s="24">
        <f t="shared" si="242"/>
        <v>0</v>
      </c>
    </row>
    <row r="628" spans="9:97">
      <c r="I628" s="24">
        <f t="shared" si="222"/>
        <v>0</v>
      </c>
      <c r="J628" s="24">
        <f t="shared" si="244"/>
        <v>0</v>
      </c>
      <c r="M628" s="24"/>
      <c r="N628" s="24"/>
      <c r="O628" s="24"/>
      <c r="P628" s="24"/>
      <c r="Q628" s="24"/>
      <c r="R628" s="24"/>
      <c r="S628" s="24">
        <f t="shared" si="223"/>
        <v>0</v>
      </c>
      <c r="T628" s="24">
        <f t="shared" si="245"/>
        <v>0</v>
      </c>
      <c r="W628" s="24"/>
      <c r="X628" s="24"/>
      <c r="Y628" s="24"/>
      <c r="Z628" s="24"/>
      <c r="AA628" s="24"/>
      <c r="AB628" s="24"/>
      <c r="AC628" s="24">
        <f t="shared" si="224"/>
        <v>0</v>
      </c>
      <c r="AD628" s="24">
        <f t="shared" si="225"/>
        <v>0</v>
      </c>
      <c r="AG628" s="24"/>
      <c r="AH628" s="24"/>
      <c r="AI628" s="24"/>
      <c r="AJ628" s="24"/>
      <c r="AK628" s="24"/>
      <c r="AL628" s="24"/>
      <c r="AM628" s="24">
        <f t="shared" si="226"/>
        <v>0</v>
      </c>
      <c r="AN628" s="24">
        <f t="shared" si="243"/>
        <v>0</v>
      </c>
      <c r="AQ628" s="24"/>
      <c r="AR628" s="24"/>
      <c r="AS628" s="24"/>
      <c r="AT628" s="24"/>
      <c r="AU628" s="24"/>
      <c r="AV628" s="24"/>
      <c r="AW628" s="24">
        <f t="shared" si="227"/>
        <v>0</v>
      </c>
      <c r="AX628" s="24">
        <f t="shared" si="228"/>
        <v>0</v>
      </c>
      <c r="BA628" s="24"/>
      <c r="BB628" s="24"/>
      <c r="BC628" s="24"/>
      <c r="BD628" s="24"/>
      <c r="BE628" s="24"/>
      <c r="BF628" s="24"/>
      <c r="BG628" s="24">
        <f t="shared" si="229"/>
        <v>0</v>
      </c>
      <c r="BH628" s="24">
        <f t="shared" si="230"/>
        <v>0</v>
      </c>
      <c r="BK628" s="24"/>
      <c r="BL628" s="24"/>
      <c r="BM628" s="24"/>
      <c r="BN628" s="24"/>
      <c r="BO628" s="24"/>
      <c r="BP628" s="24"/>
      <c r="BQ628" s="24">
        <f t="shared" si="231"/>
        <v>0</v>
      </c>
      <c r="BR628" s="24">
        <f t="shared" si="232"/>
        <v>0</v>
      </c>
      <c r="BU628" s="24"/>
      <c r="BV628" s="24"/>
      <c r="BW628" s="24"/>
      <c r="BX628" s="24"/>
      <c r="BY628" s="24"/>
      <c r="BZ628" s="24"/>
      <c r="CA628" s="24">
        <f t="shared" si="233"/>
        <v>0</v>
      </c>
      <c r="CB628" s="24">
        <f t="shared" si="234"/>
        <v>0</v>
      </c>
      <c r="CC628" s="24"/>
      <c r="CE628" s="24">
        <f t="shared" si="235"/>
        <v>0</v>
      </c>
      <c r="CG628" s="24">
        <f t="shared" si="236"/>
        <v>0</v>
      </c>
      <c r="CI628" s="24">
        <f t="shared" si="237"/>
        <v>0</v>
      </c>
      <c r="CK628" s="24">
        <f t="shared" si="238"/>
        <v>0</v>
      </c>
      <c r="CM628" s="24">
        <f t="shared" si="239"/>
        <v>0</v>
      </c>
      <c r="CO628" s="24">
        <f t="shared" si="240"/>
        <v>0</v>
      </c>
      <c r="CQ628" s="24">
        <f t="shared" si="241"/>
        <v>0</v>
      </c>
      <c r="CS628" s="24">
        <f t="shared" si="242"/>
        <v>0</v>
      </c>
    </row>
    <row r="629" spans="9:97">
      <c r="I629" s="24">
        <f t="shared" si="222"/>
        <v>0</v>
      </c>
      <c r="J629" s="24">
        <f t="shared" si="244"/>
        <v>0</v>
      </c>
      <c r="M629" s="24"/>
      <c r="N629" s="24"/>
      <c r="O629" s="24"/>
      <c r="P629" s="24"/>
      <c r="Q629" s="24"/>
      <c r="R629" s="24"/>
      <c r="S629" s="24">
        <f t="shared" si="223"/>
        <v>0</v>
      </c>
      <c r="T629" s="24">
        <f t="shared" si="245"/>
        <v>0</v>
      </c>
      <c r="W629" s="24"/>
      <c r="X629" s="24"/>
      <c r="Y629" s="24"/>
      <c r="Z629" s="24"/>
      <c r="AA629" s="24"/>
      <c r="AB629" s="24"/>
      <c r="AC629" s="24">
        <f t="shared" si="224"/>
        <v>0</v>
      </c>
      <c r="AD629" s="24">
        <f t="shared" si="225"/>
        <v>0</v>
      </c>
      <c r="AG629" s="24"/>
      <c r="AH629" s="24"/>
      <c r="AI629" s="24"/>
      <c r="AJ629" s="24"/>
      <c r="AK629" s="24"/>
      <c r="AL629" s="24"/>
      <c r="AM629" s="24">
        <f t="shared" si="226"/>
        <v>0</v>
      </c>
      <c r="AN629" s="24">
        <f t="shared" si="243"/>
        <v>0</v>
      </c>
      <c r="AQ629" s="24"/>
      <c r="AR629" s="24"/>
      <c r="AS629" s="24"/>
      <c r="AT629" s="24"/>
      <c r="AU629" s="24"/>
      <c r="AV629" s="24"/>
      <c r="AW629" s="24">
        <f t="shared" si="227"/>
        <v>0</v>
      </c>
      <c r="AX629" s="24">
        <f t="shared" si="228"/>
        <v>0</v>
      </c>
      <c r="BA629" s="24"/>
      <c r="BB629" s="24"/>
      <c r="BC629" s="24"/>
      <c r="BD629" s="24"/>
      <c r="BE629" s="24"/>
      <c r="BF629" s="24"/>
      <c r="BG629" s="24">
        <f t="shared" si="229"/>
        <v>0</v>
      </c>
      <c r="BH629" s="24">
        <f t="shared" si="230"/>
        <v>0</v>
      </c>
      <c r="BK629" s="24"/>
      <c r="BL629" s="24"/>
      <c r="BM629" s="24"/>
      <c r="BN629" s="24"/>
      <c r="BO629" s="24"/>
      <c r="BP629" s="24"/>
      <c r="BQ629" s="24">
        <f t="shared" si="231"/>
        <v>0</v>
      </c>
      <c r="BR629" s="24">
        <f t="shared" si="232"/>
        <v>0</v>
      </c>
      <c r="BU629" s="24"/>
      <c r="BV629" s="24"/>
      <c r="BW629" s="24"/>
      <c r="BX629" s="24"/>
      <c r="BY629" s="24"/>
      <c r="BZ629" s="24"/>
      <c r="CA629" s="24">
        <f t="shared" si="233"/>
        <v>0</v>
      </c>
      <c r="CB629" s="24">
        <f t="shared" si="234"/>
        <v>0</v>
      </c>
      <c r="CC629" s="24"/>
      <c r="CE629" s="24">
        <f t="shared" si="235"/>
        <v>0</v>
      </c>
      <c r="CG629" s="24">
        <f t="shared" si="236"/>
        <v>0</v>
      </c>
      <c r="CI629" s="24">
        <f t="shared" si="237"/>
        <v>0</v>
      </c>
      <c r="CK629" s="24">
        <f t="shared" si="238"/>
        <v>0</v>
      </c>
      <c r="CM629" s="24">
        <f t="shared" si="239"/>
        <v>0</v>
      </c>
      <c r="CO629" s="24">
        <f t="shared" si="240"/>
        <v>0</v>
      </c>
      <c r="CQ629" s="24">
        <f t="shared" si="241"/>
        <v>0</v>
      </c>
      <c r="CS629" s="24">
        <f t="shared" si="242"/>
        <v>0</v>
      </c>
    </row>
    <row r="630" spans="9:97">
      <c r="I630" s="24">
        <f t="shared" si="222"/>
        <v>0</v>
      </c>
      <c r="J630" s="24">
        <f t="shared" si="244"/>
        <v>0</v>
      </c>
      <c r="M630" s="24"/>
      <c r="N630" s="24"/>
      <c r="O630" s="24"/>
      <c r="P630" s="24"/>
      <c r="Q630" s="24"/>
      <c r="R630" s="24"/>
      <c r="S630" s="24">
        <f t="shared" si="223"/>
        <v>0</v>
      </c>
      <c r="T630" s="24">
        <f t="shared" si="245"/>
        <v>0</v>
      </c>
      <c r="W630" s="24"/>
      <c r="X630" s="24"/>
      <c r="Y630" s="24"/>
      <c r="Z630" s="24"/>
      <c r="AA630" s="24"/>
      <c r="AB630" s="24"/>
      <c r="AC630" s="24">
        <f t="shared" si="224"/>
        <v>0</v>
      </c>
      <c r="AD630" s="24">
        <f t="shared" si="225"/>
        <v>0</v>
      </c>
      <c r="AG630" s="24"/>
      <c r="AH630" s="24"/>
      <c r="AI630" s="24"/>
      <c r="AJ630" s="24"/>
      <c r="AK630" s="24"/>
      <c r="AL630" s="24"/>
      <c r="AM630" s="24">
        <f t="shared" si="226"/>
        <v>0</v>
      </c>
      <c r="AN630" s="24">
        <f t="shared" si="243"/>
        <v>0</v>
      </c>
      <c r="AQ630" s="24"/>
      <c r="AR630" s="24"/>
      <c r="AS630" s="24"/>
      <c r="AT630" s="24"/>
      <c r="AU630" s="24"/>
      <c r="AV630" s="24"/>
      <c r="AW630" s="24">
        <f t="shared" si="227"/>
        <v>0</v>
      </c>
      <c r="AX630" s="24">
        <f t="shared" si="228"/>
        <v>0</v>
      </c>
      <c r="BA630" s="24"/>
      <c r="BB630" s="24"/>
      <c r="BC630" s="24"/>
      <c r="BD630" s="24"/>
      <c r="BE630" s="24"/>
      <c r="BF630" s="24"/>
      <c r="BG630" s="24">
        <f t="shared" si="229"/>
        <v>0</v>
      </c>
      <c r="BH630" s="24">
        <f t="shared" si="230"/>
        <v>0</v>
      </c>
      <c r="BK630" s="24"/>
      <c r="BL630" s="24"/>
      <c r="BM630" s="24"/>
      <c r="BN630" s="24"/>
      <c r="BO630" s="24"/>
      <c r="BP630" s="24"/>
      <c r="BQ630" s="24">
        <f t="shared" si="231"/>
        <v>0</v>
      </c>
      <c r="BR630" s="24">
        <f t="shared" si="232"/>
        <v>0</v>
      </c>
      <c r="BU630" s="24"/>
      <c r="BV630" s="24"/>
      <c r="BW630" s="24"/>
      <c r="BX630" s="24"/>
      <c r="BY630" s="24"/>
      <c r="BZ630" s="24"/>
      <c r="CA630" s="24">
        <f t="shared" si="233"/>
        <v>0</v>
      </c>
      <c r="CB630" s="24">
        <f t="shared" si="234"/>
        <v>0</v>
      </c>
      <c r="CC630" s="24"/>
      <c r="CE630" s="24">
        <f t="shared" si="235"/>
        <v>0</v>
      </c>
      <c r="CG630" s="24">
        <f t="shared" si="236"/>
        <v>0</v>
      </c>
      <c r="CI630" s="24">
        <f t="shared" si="237"/>
        <v>0</v>
      </c>
      <c r="CK630" s="24">
        <f t="shared" si="238"/>
        <v>0</v>
      </c>
      <c r="CM630" s="24">
        <f t="shared" si="239"/>
        <v>0</v>
      </c>
      <c r="CO630" s="24">
        <f t="shared" si="240"/>
        <v>0</v>
      </c>
      <c r="CQ630" s="24">
        <f t="shared" si="241"/>
        <v>0</v>
      </c>
      <c r="CS630" s="24">
        <f t="shared" si="242"/>
        <v>0</v>
      </c>
    </row>
    <row r="631" spans="9:97">
      <c r="I631" s="24">
        <f t="shared" si="222"/>
        <v>0</v>
      </c>
      <c r="J631" s="24">
        <f t="shared" si="244"/>
        <v>0</v>
      </c>
      <c r="M631" s="24"/>
      <c r="N631" s="24"/>
      <c r="O631" s="24"/>
      <c r="P631" s="24"/>
      <c r="Q631" s="24"/>
      <c r="R631" s="24"/>
      <c r="S631" s="24">
        <f t="shared" si="223"/>
        <v>0</v>
      </c>
      <c r="T631" s="24">
        <f t="shared" si="245"/>
        <v>0</v>
      </c>
      <c r="W631" s="24"/>
      <c r="X631" s="24"/>
      <c r="Y631" s="24"/>
      <c r="Z631" s="24"/>
      <c r="AA631" s="24"/>
      <c r="AB631" s="24"/>
      <c r="AC631" s="24">
        <f t="shared" si="224"/>
        <v>0</v>
      </c>
      <c r="AD631" s="24">
        <f t="shared" si="225"/>
        <v>0</v>
      </c>
      <c r="AG631" s="24"/>
      <c r="AH631" s="24"/>
      <c r="AI631" s="24"/>
      <c r="AJ631" s="24"/>
      <c r="AK631" s="24"/>
      <c r="AL631" s="24"/>
      <c r="AM631" s="24">
        <f t="shared" si="226"/>
        <v>0</v>
      </c>
      <c r="AN631" s="24">
        <f t="shared" si="243"/>
        <v>0</v>
      </c>
      <c r="AQ631" s="24"/>
      <c r="AR631" s="24"/>
      <c r="AS631" s="24"/>
      <c r="AT631" s="24"/>
      <c r="AU631" s="24"/>
      <c r="AV631" s="24"/>
      <c r="AW631" s="24">
        <f t="shared" si="227"/>
        <v>0</v>
      </c>
      <c r="AX631" s="24">
        <f t="shared" si="228"/>
        <v>0</v>
      </c>
      <c r="BA631" s="24"/>
      <c r="BB631" s="24"/>
      <c r="BC631" s="24"/>
      <c r="BD631" s="24"/>
      <c r="BE631" s="24"/>
      <c r="BF631" s="24"/>
      <c r="BG631" s="24">
        <f t="shared" si="229"/>
        <v>0</v>
      </c>
      <c r="BH631" s="24">
        <f t="shared" si="230"/>
        <v>0</v>
      </c>
      <c r="BK631" s="24"/>
      <c r="BL631" s="24"/>
      <c r="BM631" s="24"/>
      <c r="BN631" s="24"/>
      <c r="BO631" s="24"/>
      <c r="BP631" s="24"/>
      <c r="BQ631" s="24">
        <f t="shared" si="231"/>
        <v>0</v>
      </c>
      <c r="BR631" s="24">
        <f t="shared" si="232"/>
        <v>0</v>
      </c>
      <c r="BU631" s="24"/>
      <c r="BV631" s="24"/>
      <c r="BW631" s="24"/>
      <c r="BX631" s="24"/>
      <c r="BY631" s="24"/>
      <c r="BZ631" s="24"/>
      <c r="CA631" s="24">
        <f t="shared" si="233"/>
        <v>0</v>
      </c>
      <c r="CB631" s="24">
        <f t="shared" si="234"/>
        <v>0</v>
      </c>
      <c r="CC631" s="24"/>
      <c r="CE631" s="24">
        <f t="shared" si="235"/>
        <v>0</v>
      </c>
      <c r="CG631" s="24">
        <f t="shared" si="236"/>
        <v>0</v>
      </c>
      <c r="CI631" s="24">
        <f t="shared" si="237"/>
        <v>0</v>
      </c>
      <c r="CK631" s="24">
        <f t="shared" si="238"/>
        <v>0</v>
      </c>
      <c r="CM631" s="24">
        <f t="shared" si="239"/>
        <v>0</v>
      </c>
      <c r="CO631" s="24">
        <f t="shared" si="240"/>
        <v>0</v>
      </c>
      <c r="CQ631" s="24">
        <f t="shared" si="241"/>
        <v>0</v>
      </c>
      <c r="CS631" s="24">
        <f t="shared" si="242"/>
        <v>0</v>
      </c>
    </row>
    <row r="632" spans="9:97">
      <c r="I632" s="24">
        <f t="shared" si="222"/>
        <v>0</v>
      </c>
      <c r="J632" s="24">
        <f t="shared" si="244"/>
        <v>0</v>
      </c>
      <c r="M632" s="24"/>
      <c r="N632" s="24"/>
      <c r="O632" s="24"/>
      <c r="P632" s="24"/>
      <c r="Q632" s="24"/>
      <c r="R632" s="24"/>
      <c r="S632" s="24">
        <f t="shared" si="223"/>
        <v>0</v>
      </c>
      <c r="T632" s="24">
        <f t="shared" si="245"/>
        <v>0</v>
      </c>
      <c r="W632" s="24"/>
      <c r="X632" s="24"/>
      <c r="Y632" s="24"/>
      <c r="Z632" s="24"/>
      <c r="AA632" s="24"/>
      <c r="AB632" s="24"/>
      <c r="AC632" s="24">
        <f t="shared" si="224"/>
        <v>0</v>
      </c>
      <c r="AD632" s="24">
        <f t="shared" si="225"/>
        <v>0</v>
      </c>
      <c r="AG632" s="24"/>
      <c r="AH632" s="24"/>
      <c r="AI632" s="24"/>
      <c r="AJ632" s="24"/>
      <c r="AK632" s="24"/>
      <c r="AL632" s="24"/>
      <c r="AM632" s="24">
        <f t="shared" si="226"/>
        <v>0</v>
      </c>
      <c r="AN632" s="24">
        <f t="shared" si="243"/>
        <v>0</v>
      </c>
      <c r="AQ632" s="24"/>
      <c r="AR632" s="24"/>
      <c r="AS632" s="24"/>
      <c r="AT632" s="24"/>
      <c r="AU632" s="24"/>
      <c r="AV632" s="24"/>
      <c r="AW632" s="24">
        <f t="shared" si="227"/>
        <v>0</v>
      </c>
      <c r="AX632" s="24">
        <f t="shared" si="228"/>
        <v>0</v>
      </c>
      <c r="BA632" s="24"/>
      <c r="BB632" s="24"/>
      <c r="BC632" s="24"/>
      <c r="BD632" s="24"/>
      <c r="BE632" s="24"/>
      <c r="BF632" s="24"/>
      <c r="BG632" s="24">
        <f t="shared" si="229"/>
        <v>0</v>
      </c>
      <c r="BH632" s="24">
        <f t="shared" si="230"/>
        <v>0</v>
      </c>
      <c r="BK632" s="24"/>
      <c r="BL632" s="24"/>
      <c r="BM632" s="24"/>
      <c r="BN632" s="24"/>
      <c r="BO632" s="24"/>
      <c r="BP632" s="24"/>
      <c r="BQ632" s="24">
        <f t="shared" si="231"/>
        <v>0</v>
      </c>
      <c r="BR632" s="24">
        <f t="shared" si="232"/>
        <v>0</v>
      </c>
      <c r="BU632" s="24"/>
      <c r="BV632" s="24"/>
      <c r="BW632" s="24"/>
      <c r="BX632" s="24"/>
      <c r="BY632" s="24"/>
      <c r="BZ632" s="24"/>
      <c r="CA632" s="24">
        <f t="shared" si="233"/>
        <v>0</v>
      </c>
      <c r="CB632" s="24">
        <f t="shared" si="234"/>
        <v>0</v>
      </c>
      <c r="CC632" s="24"/>
      <c r="CE632" s="24">
        <f t="shared" si="235"/>
        <v>0</v>
      </c>
      <c r="CG632" s="24">
        <f t="shared" si="236"/>
        <v>0</v>
      </c>
      <c r="CI632" s="24">
        <f t="shared" si="237"/>
        <v>0</v>
      </c>
      <c r="CK632" s="24">
        <f t="shared" si="238"/>
        <v>0</v>
      </c>
      <c r="CM632" s="24">
        <f t="shared" si="239"/>
        <v>0</v>
      </c>
      <c r="CO632" s="24">
        <f t="shared" si="240"/>
        <v>0</v>
      </c>
      <c r="CQ632" s="24">
        <f t="shared" si="241"/>
        <v>0</v>
      </c>
      <c r="CS632" s="24">
        <f t="shared" si="242"/>
        <v>0</v>
      </c>
    </row>
    <row r="633" spans="9:97">
      <c r="I633" s="24">
        <f t="shared" si="222"/>
        <v>0</v>
      </c>
      <c r="J633" s="24">
        <f t="shared" si="244"/>
        <v>0</v>
      </c>
      <c r="M633" s="24"/>
      <c r="N633" s="24"/>
      <c r="O633" s="24"/>
      <c r="P633" s="24"/>
      <c r="Q633" s="24"/>
      <c r="R633" s="24"/>
      <c r="S633" s="24">
        <f t="shared" si="223"/>
        <v>0</v>
      </c>
      <c r="T633" s="24">
        <f t="shared" si="245"/>
        <v>0</v>
      </c>
      <c r="W633" s="24"/>
      <c r="X633" s="24"/>
      <c r="Y633" s="24"/>
      <c r="Z633" s="24"/>
      <c r="AA633" s="24"/>
      <c r="AB633" s="24"/>
      <c r="AC633" s="24">
        <f t="shared" si="224"/>
        <v>0</v>
      </c>
      <c r="AD633" s="24">
        <f t="shared" si="225"/>
        <v>0</v>
      </c>
      <c r="AG633" s="24"/>
      <c r="AH633" s="24"/>
      <c r="AI633" s="24"/>
      <c r="AJ633" s="24"/>
      <c r="AK633" s="24"/>
      <c r="AL633" s="24"/>
      <c r="AM633" s="24">
        <f t="shared" si="226"/>
        <v>0</v>
      </c>
      <c r="AN633" s="24">
        <f t="shared" si="243"/>
        <v>0</v>
      </c>
      <c r="AQ633" s="24"/>
      <c r="AR633" s="24"/>
      <c r="AS633" s="24"/>
      <c r="AT633" s="24"/>
      <c r="AU633" s="24"/>
      <c r="AV633" s="24"/>
      <c r="AW633" s="24">
        <f t="shared" si="227"/>
        <v>0</v>
      </c>
      <c r="AX633" s="24">
        <f t="shared" si="228"/>
        <v>0</v>
      </c>
      <c r="BA633" s="24"/>
      <c r="BB633" s="24"/>
      <c r="BC633" s="24"/>
      <c r="BD633" s="24"/>
      <c r="BE633" s="24"/>
      <c r="BF633" s="24"/>
      <c r="BG633" s="24">
        <f t="shared" si="229"/>
        <v>0</v>
      </c>
      <c r="BH633" s="24">
        <f t="shared" si="230"/>
        <v>0</v>
      </c>
      <c r="BK633" s="24"/>
      <c r="BL633" s="24"/>
      <c r="BM633" s="24"/>
      <c r="BN633" s="24"/>
      <c r="BO633" s="24"/>
      <c r="BP633" s="24"/>
      <c r="BQ633" s="24">
        <f t="shared" si="231"/>
        <v>0</v>
      </c>
      <c r="BR633" s="24">
        <f t="shared" si="232"/>
        <v>0</v>
      </c>
      <c r="BU633" s="24"/>
      <c r="BV633" s="24"/>
      <c r="BW633" s="24"/>
      <c r="BX633" s="24"/>
      <c r="BY633" s="24"/>
      <c r="BZ633" s="24"/>
      <c r="CA633" s="24">
        <f t="shared" si="233"/>
        <v>0</v>
      </c>
      <c r="CB633" s="24">
        <f t="shared" si="234"/>
        <v>0</v>
      </c>
      <c r="CC633" s="24"/>
      <c r="CE633" s="24">
        <f t="shared" si="235"/>
        <v>0</v>
      </c>
      <c r="CG633" s="24">
        <f t="shared" si="236"/>
        <v>0</v>
      </c>
      <c r="CI633" s="24">
        <f t="shared" si="237"/>
        <v>0</v>
      </c>
      <c r="CK633" s="24">
        <f t="shared" si="238"/>
        <v>0</v>
      </c>
      <c r="CM633" s="24">
        <f t="shared" si="239"/>
        <v>0</v>
      </c>
      <c r="CO633" s="24">
        <f t="shared" si="240"/>
        <v>0</v>
      </c>
      <c r="CQ633" s="24">
        <f t="shared" si="241"/>
        <v>0</v>
      </c>
      <c r="CS633" s="24">
        <f t="shared" si="242"/>
        <v>0</v>
      </c>
    </row>
    <row r="634" spans="9:97">
      <c r="I634" s="24">
        <f t="shared" si="222"/>
        <v>0</v>
      </c>
      <c r="J634" s="24">
        <f t="shared" si="244"/>
        <v>0</v>
      </c>
      <c r="M634" s="24"/>
      <c r="N634" s="24"/>
      <c r="O634" s="24"/>
      <c r="P634" s="24"/>
      <c r="Q634" s="24"/>
      <c r="R634" s="24"/>
      <c r="S634" s="24">
        <f t="shared" si="223"/>
        <v>0</v>
      </c>
      <c r="T634" s="24">
        <f t="shared" si="245"/>
        <v>0</v>
      </c>
      <c r="W634" s="24"/>
      <c r="X634" s="24"/>
      <c r="Y634" s="24"/>
      <c r="Z634" s="24"/>
      <c r="AA634" s="24"/>
      <c r="AB634" s="24"/>
      <c r="AC634" s="24">
        <f t="shared" si="224"/>
        <v>0</v>
      </c>
      <c r="AD634" s="24">
        <f t="shared" si="225"/>
        <v>0</v>
      </c>
      <c r="AG634" s="24"/>
      <c r="AH634" s="24"/>
      <c r="AI634" s="24"/>
      <c r="AJ634" s="24"/>
      <c r="AK634" s="24"/>
      <c r="AL634" s="24"/>
      <c r="AM634" s="24">
        <f t="shared" si="226"/>
        <v>0</v>
      </c>
      <c r="AN634" s="24">
        <f t="shared" si="243"/>
        <v>0</v>
      </c>
      <c r="AQ634" s="24"/>
      <c r="AR634" s="24"/>
      <c r="AS634" s="24"/>
      <c r="AT634" s="24"/>
      <c r="AU634" s="24"/>
      <c r="AV634" s="24"/>
      <c r="AW634" s="24">
        <f t="shared" si="227"/>
        <v>0</v>
      </c>
      <c r="AX634" s="24">
        <f t="shared" si="228"/>
        <v>0</v>
      </c>
      <c r="BA634" s="24"/>
      <c r="BB634" s="24"/>
      <c r="BC634" s="24"/>
      <c r="BD634" s="24"/>
      <c r="BE634" s="24"/>
      <c r="BF634" s="24"/>
      <c r="BG634" s="24">
        <f t="shared" si="229"/>
        <v>0</v>
      </c>
      <c r="BH634" s="24">
        <f t="shared" si="230"/>
        <v>0</v>
      </c>
      <c r="BK634" s="24"/>
      <c r="BL634" s="24"/>
      <c r="BM634" s="24"/>
      <c r="BN634" s="24"/>
      <c r="BO634" s="24"/>
      <c r="BP634" s="24"/>
      <c r="BQ634" s="24">
        <f t="shared" si="231"/>
        <v>0</v>
      </c>
      <c r="BR634" s="24">
        <f t="shared" si="232"/>
        <v>0</v>
      </c>
      <c r="BU634" s="24"/>
      <c r="BV634" s="24"/>
      <c r="BW634" s="24"/>
      <c r="BX634" s="24"/>
      <c r="BY634" s="24"/>
      <c r="BZ634" s="24"/>
      <c r="CA634" s="24">
        <f t="shared" si="233"/>
        <v>0</v>
      </c>
      <c r="CB634" s="24">
        <f t="shared" si="234"/>
        <v>0</v>
      </c>
      <c r="CC634" s="24"/>
      <c r="CE634" s="24">
        <f t="shared" si="235"/>
        <v>0</v>
      </c>
      <c r="CG634" s="24">
        <f t="shared" si="236"/>
        <v>0</v>
      </c>
      <c r="CI634" s="24">
        <f t="shared" si="237"/>
        <v>0</v>
      </c>
      <c r="CK634" s="24">
        <f t="shared" si="238"/>
        <v>0</v>
      </c>
      <c r="CM634" s="24">
        <f t="shared" si="239"/>
        <v>0</v>
      </c>
      <c r="CO634" s="24">
        <f t="shared" si="240"/>
        <v>0</v>
      </c>
      <c r="CQ634" s="24">
        <f t="shared" si="241"/>
        <v>0</v>
      </c>
      <c r="CS634" s="24">
        <f t="shared" si="242"/>
        <v>0</v>
      </c>
    </row>
    <row r="635" spans="9:97">
      <c r="I635" s="24">
        <f t="shared" si="222"/>
        <v>0</v>
      </c>
      <c r="J635" s="24">
        <f t="shared" si="244"/>
        <v>0</v>
      </c>
      <c r="M635" s="24"/>
      <c r="N635" s="24"/>
      <c r="O635" s="24"/>
      <c r="P635" s="24"/>
      <c r="Q635" s="24"/>
      <c r="R635" s="24"/>
      <c r="S635" s="24">
        <f t="shared" si="223"/>
        <v>0</v>
      </c>
      <c r="T635" s="24">
        <f t="shared" si="245"/>
        <v>0</v>
      </c>
      <c r="W635" s="24"/>
      <c r="X635" s="24"/>
      <c r="Y635" s="24"/>
      <c r="Z635" s="24"/>
      <c r="AA635" s="24"/>
      <c r="AB635" s="24"/>
      <c r="AC635" s="24">
        <f t="shared" si="224"/>
        <v>0</v>
      </c>
      <c r="AD635" s="24">
        <f t="shared" si="225"/>
        <v>0</v>
      </c>
      <c r="AG635" s="24"/>
      <c r="AH635" s="24"/>
      <c r="AI635" s="24"/>
      <c r="AJ635" s="24"/>
      <c r="AK635" s="24"/>
      <c r="AL635" s="24"/>
      <c r="AM635" s="24">
        <f t="shared" si="226"/>
        <v>0</v>
      </c>
      <c r="AN635" s="24">
        <f t="shared" si="243"/>
        <v>0</v>
      </c>
      <c r="AQ635" s="24"/>
      <c r="AR635" s="24"/>
      <c r="AS635" s="24"/>
      <c r="AT635" s="24"/>
      <c r="AU635" s="24"/>
      <c r="AV635" s="24"/>
      <c r="AW635" s="24">
        <f t="shared" si="227"/>
        <v>0</v>
      </c>
      <c r="AX635" s="24">
        <f t="shared" si="228"/>
        <v>0</v>
      </c>
      <c r="BA635" s="24"/>
      <c r="BB635" s="24"/>
      <c r="BC635" s="24"/>
      <c r="BD635" s="24"/>
      <c r="BE635" s="24"/>
      <c r="BF635" s="24"/>
      <c r="BG635" s="24">
        <f t="shared" si="229"/>
        <v>0</v>
      </c>
      <c r="BH635" s="24">
        <f t="shared" si="230"/>
        <v>0</v>
      </c>
      <c r="BK635" s="24"/>
      <c r="BL635" s="24"/>
      <c r="BM635" s="24"/>
      <c r="BN635" s="24"/>
      <c r="BO635" s="24"/>
      <c r="BP635" s="24"/>
      <c r="BQ635" s="24">
        <f t="shared" si="231"/>
        <v>0</v>
      </c>
      <c r="BR635" s="24">
        <f t="shared" si="232"/>
        <v>0</v>
      </c>
      <c r="BU635" s="24"/>
      <c r="BV635" s="24"/>
      <c r="BW635" s="24"/>
      <c r="BX635" s="24"/>
      <c r="BY635" s="24"/>
      <c r="BZ635" s="24"/>
      <c r="CA635" s="24">
        <f t="shared" si="233"/>
        <v>0</v>
      </c>
      <c r="CB635" s="24">
        <f t="shared" si="234"/>
        <v>0</v>
      </c>
      <c r="CC635" s="24"/>
      <c r="CE635" s="24">
        <f t="shared" si="235"/>
        <v>0</v>
      </c>
      <c r="CG635" s="24">
        <f t="shared" si="236"/>
        <v>0</v>
      </c>
      <c r="CI635" s="24">
        <f t="shared" si="237"/>
        <v>0</v>
      </c>
      <c r="CK635" s="24">
        <f t="shared" si="238"/>
        <v>0</v>
      </c>
      <c r="CM635" s="24">
        <f t="shared" si="239"/>
        <v>0</v>
      </c>
      <c r="CO635" s="24">
        <f t="shared" si="240"/>
        <v>0</v>
      </c>
      <c r="CQ635" s="24">
        <f t="shared" si="241"/>
        <v>0</v>
      </c>
      <c r="CS635" s="24">
        <f t="shared" si="242"/>
        <v>0</v>
      </c>
    </row>
    <row r="636" spans="9:97">
      <c r="I636" s="24">
        <f t="shared" si="222"/>
        <v>0</v>
      </c>
      <c r="J636" s="24">
        <f t="shared" si="244"/>
        <v>0</v>
      </c>
      <c r="M636" s="24"/>
      <c r="N636" s="24"/>
      <c r="O636" s="24"/>
      <c r="P636" s="24"/>
      <c r="Q636" s="24"/>
      <c r="R636" s="24"/>
      <c r="S636" s="24">
        <f t="shared" si="223"/>
        <v>0</v>
      </c>
      <c r="T636" s="24">
        <f t="shared" si="245"/>
        <v>0</v>
      </c>
      <c r="W636" s="24"/>
      <c r="X636" s="24"/>
      <c r="Y636" s="24"/>
      <c r="Z636" s="24"/>
      <c r="AA636" s="24"/>
      <c r="AB636" s="24"/>
      <c r="AC636" s="24">
        <f t="shared" si="224"/>
        <v>0</v>
      </c>
      <c r="AD636" s="24">
        <f t="shared" si="225"/>
        <v>0</v>
      </c>
      <c r="AG636" s="24"/>
      <c r="AH636" s="24"/>
      <c r="AI636" s="24"/>
      <c r="AJ636" s="24"/>
      <c r="AK636" s="24"/>
      <c r="AL636" s="24"/>
      <c r="AM636" s="24">
        <f t="shared" si="226"/>
        <v>0</v>
      </c>
      <c r="AN636" s="24">
        <f t="shared" si="243"/>
        <v>0</v>
      </c>
      <c r="AQ636" s="24"/>
      <c r="AR636" s="24"/>
      <c r="AS636" s="24"/>
      <c r="AT636" s="24"/>
      <c r="AU636" s="24"/>
      <c r="AV636" s="24"/>
      <c r="AW636" s="24">
        <f t="shared" si="227"/>
        <v>0</v>
      </c>
      <c r="AX636" s="24">
        <f t="shared" si="228"/>
        <v>0</v>
      </c>
      <c r="BA636" s="24"/>
      <c r="BB636" s="24"/>
      <c r="BC636" s="24"/>
      <c r="BD636" s="24"/>
      <c r="BE636" s="24"/>
      <c r="BF636" s="24"/>
      <c r="BG636" s="24">
        <f t="shared" si="229"/>
        <v>0</v>
      </c>
      <c r="BH636" s="24">
        <f t="shared" si="230"/>
        <v>0</v>
      </c>
      <c r="BK636" s="24"/>
      <c r="BL636" s="24"/>
      <c r="BM636" s="24"/>
      <c r="BN636" s="24"/>
      <c r="BO636" s="24"/>
      <c r="BP636" s="24"/>
      <c r="BQ636" s="24">
        <f t="shared" si="231"/>
        <v>0</v>
      </c>
      <c r="BR636" s="24">
        <f t="shared" si="232"/>
        <v>0</v>
      </c>
      <c r="BU636" s="24"/>
      <c r="BV636" s="24"/>
      <c r="BW636" s="24"/>
      <c r="BX636" s="24"/>
      <c r="BY636" s="24"/>
      <c r="BZ636" s="24"/>
      <c r="CA636" s="24">
        <f t="shared" si="233"/>
        <v>0</v>
      </c>
      <c r="CB636" s="24">
        <f t="shared" si="234"/>
        <v>0</v>
      </c>
      <c r="CC636" s="24"/>
      <c r="CE636" s="24">
        <f t="shared" si="235"/>
        <v>0</v>
      </c>
      <c r="CG636" s="24">
        <f t="shared" si="236"/>
        <v>0</v>
      </c>
      <c r="CI636" s="24">
        <f t="shared" si="237"/>
        <v>0</v>
      </c>
      <c r="CK636" s="24">
        <f t="shared" si="238"/>
        <v>0</v>
      </c>
      <c r="CM636" s="24">
        <f t="shared" si="239"/>
        <v>0</v>
      </c>
      <c r="CO636" s="24">
        <f t="shared" si="240"/>
        <v>0</v>
      </c>
      <c r="CQ636" s="24">
        <f t="shared" si="241"/>
        <v>0</v>
      </c>
      <c r="CS636" s="24">
        <f t="shared" si="242"/>
        <v>0</v>
      </c>
    </row>
    <row r="637" spans="9:97">
      <c r="I637" s="24">
        <f t="shared" si="222"/>
        <v>0</v>
      </c>
      <c r="J637" s="24">
        <f t="shared" si="244"/>
        <v>0</v>
      </c>
      <c r="M637" s="24"/>
      <c r="N637" s="24"/>
      <c r="O637" s="24"/>
      <c r="P637" s="24"/>
      <c r="Q637" s="24"/>
      <c r="R637" s="24"/>
      <c r="S637" s="24">
        <f t="shared" si="223"/>
        <v>0</v>
      </c>
      <c r="T637" s="24">
        <f t="shared" si="245"/>
        <v>0</v>
      </c>
      <c r="W637" s="24"/>
      <c r="X637" s="24"/>
      <c r="Y637" s="24"/>
      <c r="Z637" s="24"/>
      <c r="AA637" s="24"/>
      <c r="AB637" s="24"/>
      <c r="AC637" s="24">
        <f t="shared" si="224"/>
        <v>0</v>
      </c>
      <c r="AD637" s="24">
        <f t="shared" si="225"/>
        <v>0</v>
      </c>
      <c r="AG637" s="24"/>
      <c r="AH637" s="24"/>
      <c r="AI637" s="24"/>
      <c r="AJ637" s="24"/>
      <c r="AK637" s="24"/>
      <c r="AL637" s="24"/>
      <c r="AM637" s="24">
        <f t="shared" si="226"/>
        <v>0</v>
      </c>
      <c r="AN637" s="24">
        <f t="shared" si="243"/>
        <v>0</v>
      </c>
      <c r="AQ637" s="24"/>
      <c r="AR637" s="24"/>
      <c r="AS637" s="24"/>
      <c r="AT637" s="24"/>
      <c r="AU637" s="24"/>
      <c r="AV637" s="24"/>
      <c r="AW637" s="24">
        <f t="shared" si="227"/>
        <v>0</v>
      </c>
      <c r="AX637" s="24">
        <f t="shared" si="228"/>
        <v>0</v>
      </c>
      <c r="BA637" s="24"/>
      <c r="BB637" s="24"/>
      <c r="BC637" s="24"/>
      <c r="BD637" s="24"/>
      <c r="BE637" s="24"/>
      <c r="BF637" s="24"/>
      <c r="BG637" s="24">
        <f t="shared" si="229"/>
        <v>0</v>
      </c>
      <c r="BH637" s="24">
        <f t="shared" si="230"/>
        <v>0</v>
      </c>
      <c r="BK637" s="24"/>
      <c r="BL637" s="24"/>
      <c r="BM637" s="24"/>
      <c r="BN637" s="24"/>
      <c r="BO637" s="24"/>
      <c r="BP637" s="24"/>
      <c r="BQ637" s="24">
        <f t="shared" si="231"/>
        <v>0</v>
      </c>
      <c r="BR637" s="24">
        <f t="shared" si="232"/>
        <v>0</v>
      </c>
      <c r="BU637" s="24"/>
      <c r="BV637" s="24"/>
      <c r="BW637" s="24"/>
      <c r="BX637" s="24"/>
      <c r="BY637" s="24"/>
      <c r="BZ637" s="24"/>
      <c r="CA637" s="24">
        <f t="shared" si="233"/>
        <v>0</v>
      </c>
      <c r="CB637" s="24">
        <f t="shared" si="234"/>
        <v>0</v>
      </c>
      <c r="CC637" s="24"/>
      <c r="CE637" s="24">
        <f t="shared" si="235"/>
        <v>0</v>
      </c>
      <c r="CG637" s="24">
        <f t="shared" si="236"/>
        <v>0</v>
      </c>
      <c r="CI637" s="24">
        <f t="shared" si="237"/>
        <v>0</v>
      </c>
      <c r="CK637" s="24">
        <f t="shared" si="238"/>
        <v>0</v>
      </c>
      <c r="CM637" s="24">
        <f t="shared" si="239"/>
        <v>0</v>
      </c>
      <c r="CO637" s="24">
        <f t="shared" si="240"/>
        <v>0</v>
      </c>
      <c r="CQ637" s="24">
        <f t="shared" si="241"/>
        <v>0</v>
      </c>
      <c r="CS637" s="24">
        <f t="shared" si="242"/>
        <v>0</v>
      </c>
    </row>
    <row r="638" spans="9:97">
      <c r="I638" s="24">
        <f t="shared" si="222"/>
        <v>0</v>
      </c>
      <c r="J638" s="24">
        <f t="shared" si="244"/>
        <v>0</v>
      </c>
      <c r="M638" s="24"/>
      <c r="N638" s="24"/>
      <c r="O638" s="24"/>
      <c r="P638" s="24"/>
      <c r="Q638" s="24"/>
      <c r="R638" s="24"/>
      <c r="S638" s="24">
        <f t="shared" si="223"/>
        <v>0</v>
      </c>
      <c r="T638" s="24">
        <f t="shared" si="245"/>
        <v>0</v>
      </c>
      <c r="W638" s="24"/>
      <c r="X638" s="24"/>
      <c r="Y638" s="24"/>
      <c r="Z638" s="24"/>
      <c r="AA638" s="24"/>
      <c r="AB638" s="24"/>
      <c r="AC638" s="24">
        <f t="shared" si="224"/>
        <v>0</v>
      </c>
      <c r="AD638" s="24">
        <f t="shared" si="225"/>
        <v>0</v>
      </c>
      <c r="AG638" s="24"/>
      <c r="AH638" s="24"/>
      <c r="AI638" s="24"/>
      <c r="AJ638" s="24"/>
      <c r="AK638" s="24"/>
      <c r="AL638" s="24"/>
      <c r="AM638" s="24">
        <f t="shared" si="226"/>
        <v>0</v>
      </c>
      <c r="AN638" s="24">
        <f t="shared" si="243"/>
        <v>0</v>
      </c>
      <c r="AQ638" s="24"/>
      <c r="AR638" s="24"/>
      <c r="AS638" s="24"/>
      <c r="AT638" s="24"/>
      <c r="AU638" s="24"/>
      <c r="AV638" s="24"/>
      <c r="AW638" s="24">
        <f t="shared" si="227"/>
        <v>0</v>
      </c>
      <c r="AX638" s="24">
        <f t="shared" si="228"/>
        <v>0</v>
      </c>
      <c r="BA638" s="24"/>
      <c r="BB638" s="24"/>
      <c r="BC638" s="24"/>
      <c r="BD638" s="24"/>
      <c r="BE638" s="24"/>
      <c r="BF638" s="24"/>
      <c r="BG638" s="24">
        <f t="shared" si="229"/>
        <v>0</v>
      </c>
      <c r="BH638" s="24">
        <f t="shared" si="230"/>
        <v>0</v>
      </c>
      <c r="BK638" s="24"/>
      <c r="BL638" s="24"/>
      <c r="BM638" s="24"/>
      <c r="BN638" s="24"/>
      <c r="BO638" s="24"/>
      <c r="BP638" s="24"/>
      <c r="BQ638" s="24">
        <f t="shared" si="231"/>
        <v>0</v>
      </c>
      <c r="BR638" s="24">
        <f t="shared" si="232"/>
        <v>0</v>
      </c>
      <c r="BU638" s="24"/>
      <c r="BV638" s="24"/>
      <c r="BW638" s="24"/>
      <c r="BX638" s="24"/>
      <c r="BY638" s="24"/>
      <c r="BZ638" s="24"/>
      <c r="CA638" s="24">
        <f t="shared" si="233"/>
        <v>0</v>
      </c>
      <c r="CB638" s="24">
        <f t="shared" si="234"/>
        <v>0</v>
      </c>
      <c r="CC638" s="24"/>
      <c r="CE638" s="24">
        <f t="shared" si="235"/>
        <v>0</v>
      </c>
      <c r="CG638" s="24">
        <f t="shared" si="236"/>
        <v>0</v>
      </c>
      <c r="CI638" s="24">
        <f t="shared" si="237"/>
        <v>0</v>
      </c>
      <c r="CK638" s="24">
        <f t="shared" si="238"/>
        <v>0</v>
      </c>
      <c r="CM638" s="24">
        <f t="shared" si="239"/>
        <v>0</v>
      </c>
      <c r="CO638" s="24">
        <f t="shared" si="240"/>
        <v>0</v>
      </c>
      <c r="CQ638" s="24">
        <f t="shared" si="241"/>
        <v>0</v>
      </c>
      <c r="CS638" s="24">
        <f t="shared" si="242"/>
        <v>0</v>
      </c>
    </row>
    <row r="639" spans="9:97">
      <c r="I639" s="24">
        <f t="shared" si="222"/>
        <v>0</v>
      </c>
      <c r="J639" s="24">
        <f t="shared" si="244"/>
        <v>0</v>
      </c>
      <c r="M639" s="24"/>
      <c r="N639" s="24"/>
      <c r="O639" s="24"/>
      <c r="P639" s="24"/>
      <c r="Q639" s="24"/>
      <c r="R639" s="24"/>
      <c r="S639" s="24">
        <f t="shared" si="223"/>
        <v>0</v>
      </c>
      <c r="T639" s="24">
        <f t="shared" si="245"/>
        <v>0</v>
      </c>
      <c r="W639" s="24"/>
      <c r="X639" s="24"/>
      <c r="Y639" s="24"/>
      <c r="Z639" s="24"/>
      <c r="AA639" s="24"/>
      <c r="AB639" s="24"/>
      <c r="AC639" s="24">
        <f t="shared" si="224"/>
        <v>0</v>
      </c>
      <c r="AD639" s="24">
        <f t="shared" si="225"/>
        <v>0</v>
      </c>
      <c r="AG639" s="24"/>
      <c r="AH639" s="24"/>
      <c r="AI639" s="24"/>
      <c r="AJ639" s="24"/>
      <c r="AK639" s="24"/>
      <c r="AL639" s="24"/>
      <c r="AM639" s="24">
        <f t="shared" si="226"/>
        <v>0</v>
      </c>
      <c r="AN639" s="24">
        <f t="shared" si="243"/>
        <v>0</v>
      </c>
      <c r="AQ639" s="24"/>
      <c r="AR639" s="24"/>
      <c r="AS639" s="24"/>
      <c r="AT639" s="24"/>
      <c r="AU639" s="24"/>
      <c r="AV639" s="24"/>
      <c r="AW639" s="24">
        <f t="shared" si="227"/>
        <v>0</v>
      </c>
      <c r="AX639" s="24">
        <f t="shared" si="228"/>
        <v>0</v>
      </c>
      <c r="BA639" s="24"/>
      <c r="BB639" s="24"/>
      <c r="BC639" s="24"/>
      <c r="BD639" s="24"/>
      <c r="BE639" s="24"/>
      <c r="BF639" s="24"/>
      <c r="BG639" s="24">
        <f t="shared" si="229"/>
        <v>0</v>
      </c>
      <c r="BH639" s="24">
        <f t="shared" si="230"/>
        <v>0</v>
      </c>
      <c r="BK639" s="24"/>
      <c r="BL639" s="24"/>
      <c r="BM639" s="24"/>
      <c r="BN639" s="24"/>
      <c r="BO639" s="24"/>
      <c r="BP639" s="24"/>
      <c r="BQ639" s="24">
        <f t="shared" si="231"/>
        <v>0</v>
      </c>
      <c r="BR639" s="24">
        <f t="shared" si="232"/>
        <v>0</v>
      </c>
      <c r="BU639" s="24"/>
      <c r="BV639" s="24"/>
      <c r="BW639" s="24"/>
      <c r="BX639" s="24"/>
      <c r="BY639" s="24"/>
      <c r="BZ639" s="24"/>
      <c r="CA639" s="24">
        <f t="shared" si="233"/>
        <v>0</v>
      </c>
      <c r="CB639" s="24">
        <f t="shared" si="234"/>
        <v>0</v>
      </c>
      <c r="CC639" s="24"/>
      <c r="CE639" s="24">
        <f t="shared" si="235"/>
        <v>0</v>
      </c>
      <c r="CG639" s="24">
        <f t="shared" si="236"/>
        <v>0</v>
      </c>
      <c r="CI639" s="24">
        <f t="shared" si="237"/>
        <v>0</v>
      </c>
      <c r="CK639" s="24">
        <f t="shared" si="238"/>
        <v>0</v>
      </c>
      <c r="CM639" s="24">
        <f t="shared" si="239"/>
        <v>0</v>
      </c>
      <c r="CO639" s="24">
        <f t="shared" si="240"/>
        <v>0</v>
      </c>
      <c r="CQ639" s="24">
        <f t="shared" si="241"/>
        <v>0</v>
      </c>
      <c r="CS639" s="24">
        <f t="shared" si="242"/>
        <v>0</v>
      </c>
    </row>
    <row r="640" spans="9:97">
      <c r="I640" s="24">
        <f t="shared" si="222"/>
        <v>0</v>
      </c>
      <c r="J640" s="24">
        <f t="shared" si="244"/>
        <v>0</v>
      </c>
      <c r="M640" s="24"/>
      <c r="N640" s="24"/>
      <c r="O640" s="24"/>
      <c r="P640" s="24"/>
      <c r="Q640" s="24"/>
      <c r="R640" s="24"/>
      <c r="S640" s="24">
        <f t="shared" si="223"/>
        <v>0</v>
      </c>
      <c r="T640" s="24">
        <f t="shared" si="245"/>
        <v>0</v>
      </c>
      <c r="W640" s="24"/>
      <c r="X640" s="24"/>
      <c r="Y640" s="24"/>
      <c r="Z640" s="24"/>
      <c r="AA640" s="24"/>
      <c r="AB640" s="24"/>
      <c r="AC640" s="24">
        <f t="shared" si="224"/>
        <v>0</v>
      </c>
      <c r="AD640" s="24">
        <f t="shared" si="225"/>
        <v>0</v>
      </c>
      <c r="AG640" s="24"/>
      <c r="AH640" s="24"/>
      <c r="AI640" s="24"/>
      <c r="AJ640" s="24"/>
      <c r="AK640" s="24"/>
      <c r="AL640" s="24"/>
      <c r="AM640" s="24">
        <f t="shared" si="226"/>
        <v>0</v>
      </c>
      <c r="AN640" s="24">
        <f t="shared" si="243"/>
        <v>0</v>
      </c>
      <c r="AQ640" s="24"/>
      <c r="AR640" s="24"/>
      <c r="AS640" s="24"/>
      <c r="AT640" s="24"/>
      <c r="AU640" s="24"/>
      <c r="AV640" s="24"/>
      <c r="AW640" s="24">
        <f t="shared" si="227"/>
        <v>0</v>
      </c>
      <c r="AX640" s="24">
        <f t="shared" si="228"/>
        <v>0</v>
      </c>
      <c r="BA640" s="24"/>
      <c r="BB640" s="24"/>
      <c r="BC640" s="24"/>
      <c r="BD640" s="24"/>
      <c r="BE640" s="24"/>
      <c r="BF640" s="24"/>
      <c r="BG640" s="24">
        <f t="shared" si="229"/>
        <v>0</v>
      </c>
      <c r="BH640" s="24">
        <f t="shared" si="230"/>
        <v>0</v>
      </c>
      <c r="BK640" s="24"/>
      <c r="BL640" s="24"/>
      <c r="BM640" s="24"/>
      <c r="BN640" s="24"/>
      <c r="BO640" s="24"/>
      <c r="BP640" s="24"/>
      <c r="BQ640" s="24">
        <f t="shared" si="231"/>
        <v>0</v>
      </c>
      <c r="BR640" s="24">
        <f t="shared" si="232"/>
        <v>0</v>
      </c>
      <c r="BU640" s="24"/>
      <c r="BV640" s="24"/>
      <c r="BW640" s="24"/>
      <c r="BX640" s="24"/>
      <c r="BY640" s="24"/>
      <c r="BZ640" s="24"/>
      <c r="CA640" s="24">
        <f t="shared" si="233"/>
        <v>0</v>
      </c>
      <c r="CB640" s="24">
        <f t="shared" si="234"/>
        <v>0</v>
      </c>
      <c r="CC640" s="24"/>
      <c r="CE640" s="24">
        <f t="shared" si="235"/>
        <v>0</v>
      </c>
      <c r="CG640" s="24">
        <f t="shared" si="236"/>
        <v>0</v>
      </c>
      <c r="CI640" s="24">
        <f t="shared" si="237"/>
        <v>0</v>
      </c>
      <c r="CK640" s="24">
        <f t="shared" si="238"/>
        <v>0</v>
      </c>
      <c r="CM640" s="24">
        <f t="shared" si="239"/>
        <v>0</v>
      </c>
      <c r="CO640" s="24">
        <f t="shared" si="240"/>
        <v>0</v>
      </c>
      <c r="CQ640" s="24">
        <f t="shared" si="241"/>
        <v>0</v>
      </c>
      <c r="CS640" s="24">
        <f t="shared" si="242"/>
        <v>0</v>
      </c>
    </row>
    <row r="641" spans="9:97">
      <c r="I641" s="24">
        <f t="shared" si="222"/>
        <v>0</v>
      </c>
      <c r="J641" s="24">
        <f t="shared" si="244"/>
        <v>0</v>
      </c>
      <c r="M641" s="24"/>
      <c r="N641" s="24"/>
      <c r="O641" s="24"/>
      <c r="P641" s="24"/>
      <c r="Q641" s="24"/>
      <c r="R641" s="24"/>
      <c r="S641" s="24">
        <f t="shared" si="223"/>
        <v>0</v>
      </c>
      <c r="T641" s="24">
        <f t="shared" si="245"/>
        <v>0</v>
      </c>
      <c r="W641" s="24"/>
      <c r="X641" s="24"/>
      <c r="Y641" s="24"/>
      <c r="Z641" s="24"/>
      <c r="AA641" s="24"/>
      <c r="AB641" s="24"/>
      <c r="AC641" s="24">
        <f t="shared" si="224"/>
        <v>0</v>
      </c>
      <c r="AD641" s="24">
        <f t="shared" si="225"/>
        <v>0</v>
      </c>
      <c r="AG641" s="24"/>
      <c r="AH641" s="24"/>
      <c r="AI641" s="24"/>
      <c r="AJ641" s="24"/>
      <c r="AK641" s="24"/>
      <c r="AL641" s="24"/>
      <c r="AM641" s="24">
        <f t="shared" si="226"/>
        <v>0</v>
      </c>
      <c r="AN641" s="24">
        <f t="shared" si="243"/>
        <v>0</v>
      </c>
      <c r="AQ641" s="24"/>
      <c r="AR641" s="24"/>
      <c r="AS641" s="24"/>
      <c r="AT641" s="24"/>
      <c r="AU641" s="24"/>
      <c r="AV641" s="24"/>
      <c r="AW641" s="24">
        <f t="shared" si="227"/>
        <v>0</v>
      </c>
      <c r="AX641" s="24">
        <f t="shared" si="228"/>
        <v>0</v>
      </c>
      <c r="BA641" s="24"/>
      <c r="BB641" s="24"/>
      <c r="BC641" s="24"/>
      <c r="BD641" s="24"/>
      <c r="BE641" s="24"/>
      <c r="BF641" s="24"/>
      <c r="BG641" s="24">
        <f t="shared" si="229"/>
        <v>0</v>
      </c>
      <c r="BH641" s="24">
        <f t="shared" si="230"/>
        <v>0</v>
      </c>
      <c r="BK641" s="24"/>
      <c r="BL641" s="24"/>
      <c r="BM641" s="24"/>
      <c r="BN641" s="24"/>
      <c r="BO641" s="24"/>
      <c r="BP641" s="24"/>
      <c r="BQ641" s="24">
        <f t="shared" si="231"/>
        <v>0</v>
      </c>
      <c r="BR641" s="24">
        <f t="shared" si="232"/>
        <v>0</v>
      </c>
      <c r="BU641" s="24"/>
      <c r="BV641" s="24"/>
      <c r="BW641" s="24"/>
      <c r="BX641" s="24"/>
      <c r="BY641" s="24"/>
      <c r="BZ641" s="24"/>
      <c r="CA641" s="24">
        <f t="shared" si="233"/>
        <v>0</v>
      </c>
      <c r="CB641" s="24">
        <f t="shared" si="234"/>
        <v>0</v>
      </c>
      <c r="CC641" s="24"/>
      <c r="CE641" s="24">
        <f t="shared" si="235"/>
        <v>0</v>
      </c>
      <c r="CG641" s="24">
        <f t="shared" si="236"/>
        <v>0</v>
      </c>
      <c r="CI641" s="24">
        <f t="shared" si="237"/>
        <v>0</v>
      </c>
      <c r="CK641" s="24">
        <f t="shared" si="238"/>
        <v>0</v>
      </c>
      <c r="CM641" s="24">
        <f t="shared" si="239"/>
        <v>0</v>
      </c>
      <c r="CO641" s="24">
        <f t="shared" si="240"/>
        <v>0</v>
      </c>
      <c r="CQ641" s="24">
        <f t="shared" si="241"/>
        <v>0</v>
      </c>
      <c r="CS641" s="24">
        <f t="shared" si="242"/>
        <v>0</v>
      </c>
    </row>
    <row r="642" spans="9:97">
      <c r="I642" s="24">
        <f t="shared" si="222"/>
        <v>0</v>
      </c>
      <c r="J642" s="24">
        <f t="shared" si="244"/>
        <v>0</v>
      </c>
      <c r="M642" s="24"/>
      <c r="N642" s="24"/>
      <c r="O642" s="24"/>
      <c r="P642" s="24"/>
      <c r="Q642" s="24"/>
      <c r="R642" s="24"/>
      <c r="S642" s="24">
        <f t="shared" si="223"/>
        <v>0</v>
      </c>
      <c r="T642" s="24">
        <f t="shared" si="245"/>
        <v>0</v>
      </c>
      <c r="W642" s="24"/>
      <c r="X642" s="24"/>
      <c r="Y642" s="24"/>
      <c r="Z642" s="24"/>
      <c r="AA642" s="24"/>
      <c r="AB642" s="24"/>
      <c r="AC642" s="24">
        <f t="shared" si="224"/>
        <v>0</v>
      </c>
      <c r="AD642" s="24">
        <f t="shared" si="225"/>
        <v>0</v>
      </c>
      <c r="AG642" s="24"/>
      <c r="AH642" s="24"/>
      <c r="AI642" s="24"/>
      <c r="AJ642" s="24"/>
      <c r="AK642" s="24"/>
      <c r="AL642" s="24"/>
      <c r="AM642" s="24">
        <f t="shared" si="226"/>
        <v>0</v>
      </c>
      <c r="AN642" s="24">
        <f t="shared" si="243"/>
        <v>0</v>
      </c>
      <c r="AQ642" s="24"/>
      <c r="AR642" s="24"/>
      <c r="AS642" s="24"/>
      <c r="AT642" s="24"/>
      <c r="AU642" s="24"/>
      <c r="AV642" s="24"/>
      <c r="AW642" s="24">
        <f t="shared" si="227"/>
        <v>0</v>
      </c>
      <c r="AX642" s="24">
        <f t="shared" si="228"/>
        <v>0</v>
      </c>
      <c r="BA642" s="24"/>
      <c r="BB642" s="24"/>
      <c r="BC642" s="24"/>
      <c r="BD642" s="24"/>
      <c r="BE642" s="24"/>
      <c r="BF642" s="24"/>
      <c r="BG642" s="24">
        <f t="shared" si="229"/>
        <v>0</v>
      </c>
      <c r="BH642" s="24">
        <f t="shared" si="230"/>
        <v>0</v>
      </c>
      <c r="BK642" s="24"/>
      <c r="BL642" s="24"/>
      <c r="BM642" s="24"/>
      <c r="BN642" s="24"/>
      <c r="BO642" s="24"/>
      <c r="BP642" s="24"/>
      <c r="BQ642" s="24">
        <f t="shared" si="231"/>
        <v>0</v>
      </c>
      <c r="BR642" s="24">
        <f t="shared" si="232"/>
        <v>0</v>
      </c>
      <c r="BU642" s="24"/>
      <c r="BV642" s="24"/>
      <c r="BW642" s="24"/>
      <c r="BX642" s="24"/>
      <c r="BY642" s="24"/>
      <c r="BZ642" s="24"/>
      <c r="CA642" s="24">
        <f t="shared" si="233"/>
        <v>0</v>
      </c>
      <c r="CB642" s="24">
        <f t="shared" si="234"/>
        <v>0</v>
      </c>
      <c r="CC642" s="24"/>
      <c r="CE642" s="24">
        <f t="shared" si="235"/>
        <v>0</v>
      </c>
      <c r="CG642" s="24">
        <f t="shared" si="236"/>
        <v>0</v>
      </c>
      <c r="CI642" s="24">
        <f t="shared" si="237"/>
        <v>0</v>
      </c>
      <c r="CK642" s="24">
        <f t="shared" si="238"/>
        <v>0</v>
      </c>
      <c r="CM642" s="24">
        <f t="shared" si="239"/>
        <v>0</v>
      </c>
      <c r="CO642" s="24">
        <f t="shared" si="240"/>
        <v>0</v>
      </c>
      <c r="CQ642" s="24">
        <f t="shared" si="241"/>
        <v>0</v>
      </c>
      <c r="CS642" s="24">
        <f t="shared" si="242"/>
        <v>0</v>
      </c>
    </row>
    <row r="643" spans="9:97">
      <c r="I643" s="24">
        <f t="shared" si="222"/>
        <v>0</v>
      </c>
      <c r="J643" s="24">
        <f t="shared" si="244"/>
        <v>0</v>
      </c>
      <c r="M643" s="24"/>
      <c r="N643" s="24"/>
      <c r="O643" s="24"/>
      <c r="P643" s="24"/>
      <c r="Q643" s="24"/>
      <c r="R643" s="24"/>
      <c r="S643" s="24">
        <f t="shared" si="223"/>
        <v>0</v>
      </c>
      <c r="T643" s="24">
        <f t="shared" si="245"/>
        <v>0</v>
      </c>
      <c r="W643" s="24"/>
      <c r="X643" s="24"/>
      <c r="Y643" s="24"/>
      <c r="Z643" s="24"/>
      <c r="AA643" s="24"/>
      <c r="AB643" s="24"/>
      <c r="AC643" s="24">
        <f t="shared" si="224"/>
        <v>0</v>
      </c>
      <c r="AD643" s="24">
        <f t="shared" si="225"/>
        <v>0</v>
      </c>
      <c r="AG643" s="24"/>
      <c r="AH643" s="24"/>
      <c r="AI643" s="24"/>
      <c r="AJ643" s="24"/>
      <c r="AK643" s="24"/>
      <c r="AL643" s="24"/>
      <c r="AM643" s="24">
        <f t="shared" si="226"/>
        <v>0</v>
      </c>
      <c r="AN643" s="24">
        <f t="shared" si="243"/>
        <v>0</v>
      </c>
      <c r="AQ643" s="24"/>
      <c r="AR643" s="24"/>
      <c r="AS643" s="24"/>
      <c r="AT643" s="24"/>
      <c r="AU643" s="24"/>
      <c r="AV643" s="24"/>
      <c r="AW643" s="24">
        <f t="shared" si="227"/>
        <v>0</v>
      </c>
      <c r="AX643" s="24">
        <f t="shared" si="228"/>
        <v>0</v>
      </c>
      <c r="BA643" s="24"/>
      <c r="BB643" s="24"/>
      <c r="BC643" s="24"/>
      <c r="BD643" s="24"/>
      <c r="BE643" s="24"/>
      <c r="BF643" s="24"/>
      <c r="BG643" s="24">
        <f t="shared" si="229"/>
        <v>0</v>
      </c>
      <c r="BH643" s="24">
        <f t="shared" si="230"/>
        <v>0</v>
      </c>
      <c r="BK643" s="24"/>
      <c r="BL643" s="24"/>
      <c r="BM643" s="24"/>
      <c r="BN643" s="24"/>
      <c r="BO643" s="24"/>
      <c r="BP643" s="24"/>
      <c r="BQ643" s="24">
        <f t="shared" si="231"/>
        <v>0</v>
      </c>
      <c r="BR643" s="24">
        <f t="shared" si="232"/>
        <v>0</v>
      </c>
      <c r="BU643" s="24"/>
      <c r="BV643" s="24"/>
      <c r="BW643" s="24"/>
      <c r="BX643" s="24"/>
      <c r="BY643" s="24"/>
      <c r="BZ643" s="24"/>
      <c r="CA643" s="24">
        <f t="shared" si="233"/>
        <v>0</v>
      </c>
      <c r="CB643" s="24">
        <f t="shared" si="234"/>
        <v>0</v>
      </c>
      <c r="CC643" s="24"/>
      <c r="CE643" s="24">
        <f t="shared" si="235"/>
        <v>0</v>
      </c>
      <c r="CG643" s="24">
        <f t="shared" si="236"/>
        <v>0</v>
      </c>
      <c r="CI643" s="24">
        <f t="shared" si="237"/>
        <v>0</v>
      </c>
      <c r="CK643" s="24">
        <f t="shared" si="238"/>
        <v>0</v>
      </c>
      <c r="CM643" s="24">
        <f t="shared" si="239"/>
        <v>0</v>
      </c>
      <c r="CO643" s="24">
        <f t="shared" si="240"/>
        <v>0</v>
      </c>
      <c r="CQ643" s="24">
        <f t="shared" si="241"/>
        <v>0</v>
      </c>
      <c r="CS643" s="24">
        <f t="shared" si="242"/>
        <v>0</v>
      </c>
    </row>
    <row r="644" spans="9:97">
      <c r="I644" s="24">
        <f t="shared" ref="I644:I707" si="246">IF(F644&gt;=C644-D644,G644-H644,E644)</f>
        <v>0</v>
      </c>
      <c r="J644" s="24">
        <f t="shared" si="244"/>
        <v>0</v>
      </c>
      <c r="M644" s="24"/>
      <c r="N644" s="24"/>
      <c r="O644" s="24"/>
      <c r="P644" s="24"/>
      <c r="Q644" s="24"/>
      <c r="R644" s="24"/>
      <c r="S644" s="24">
        <f t="shared" ref="S644:S707" si="247">IF(P644&gt;=M644-N644,Q644-R644,O644)</f>
        <v>0</v>
      </c>
      <c r="T644" s="24">
        <f t="shared" si="245"/>
        <v>0</v>
      </c>
      <c r="W644" s="24"/>
      <c r="X644" s="24"/>
      <c r="Y644" s="24"/>
      <c r="Z644" s="24"/>
      <c r="AA644" s="24"/>
      <c r="AB644" s="24"/>
      <c r="AC644" s="24">
        <f t="shared" ref="AC644:AC707" si="248">IF(Z644&gt;=W644-X644,AA644-AB644,Y644)</f>
        <v>0</v>
      </c>
      <c r="AD644" s="24">
        <f t="shared" ref="AD644:AD707" si="249">IF(Z644&lt;W644-X644,W644-X644-Z644,0)</f>
        <v>0</v>
      </c>
      <c r="AG644" s="24"/>
      <c r="AH644" s="24"/>
      <c r="AI644" s="24"/>
      <c r="AJ644" s="24"/>
      <c r="AK644" s="24"/>
      <c r="AL644" s="24"/>
      <c r="AM644" s="24">
        <f t="shared" ref="AM644:AM707" si="250">IF(AJ644&gt;=AG644-AH644,AK644-AL644,AI644)</f>
        <v>0</v>
      </c>
      <c r="AN644" s="24">
        <f t="shared" si="243"/>
        <v>0</v>
      </c>
      <c r="AQ644" s="24"/>
      <c r="AR644" s="24"/>
      <c r="AS644" s="24"/>
      <c r="AT644" s="24"/>
      <c r="AU644" s="24"/>
      <c r="AV644" s="24"/>
      <c r="AW644" s="24">
        <f t="shared" ref="AW644:AW707" si="251">IF(AS644&gt;=AR644-AQ644,AV644-AU644,AT644)</f>
        <v>0</v>
      </c>
      <c r="AX644" s="24">
        <f t="shared" ref="AX644:AX707" si="252">IF(AS644&lt;AR644-AQ644,AR644-AQ644-AS644,0)</f>
        <v>0</v>
      </c>
      <c r="BA644" s="24"/>
      <c r="BB644" s="24"/>
      <c r="BC644" s="24"/>
      <c r="BD644" s="24"/>
      <c r="BE644" s="24"/>
      <c r="BF644" s="24"/>
      <c r="BG644" s="24">
        <f t="shared" ref="BG644:BG707" si="253">IF(BC644&gt;=BB644-BA644,BF644-BE644,BD644)</f>
        <v>0</v>
      </c>
      <c r="BH644" s="24">
        <f t="shared" ref="BH644:BH707" si="254">IF(BC644&lt;BB644-BA644,BB644-BA644-BC644,0)</f>
        <v>0</v>
      </c>
      <c r="BK644" s="24"/>
      <c r="BL644" s="24"/>
      <c r="BM644" s="24"/>
      <c r="BN644" s="24"/>
      <c r="BO644" s="24"/>
      <c r="BP644" s="24"/>
      <c r="BQ644" s="24">
        <f t="shared" ref="BQ644:BQ707" si="255">IF(BM644&gt;=BL644-BK644,BP644-BO644,BN644)</f>
        <v>0</v>
      </c>
      <c r="BR644" s="24">
        <f t="shared" ref="BR644:BR707" si="256">IF(BM644&lt;BL644-BK644,BL644-BK644-BM644,0)</f>
        <v>0</v>
      </c>
      <c r="BU644" s="24"/>
      <c r="BV644" s="24"/>
      <c r="BW644" s="24"/>
      <c r="BX644" s="24"/>
      <c r="BY644" s="24"/>
      <c r="BZ644" s="24"/>
      <c r="CA644" s="24">
        <f t="shared" ref="CA644:CA707" si="257">IF(BW644&gt;=BV644-BU644,BZ644-BY644,BX644)</f>
        <v>0</v>
      </c>
      <c r="CB644" s="24">
        <f t="shared" ref="CB644:CB707" si="258">IF(BW644&lt;BV644-BU644,BV644-BU644-BW644,0)</f>
        <v>0</v>
      </c>
      <c r="CC644" s="24"/>
      <c r="CE644" s="24">
        <f t="shared" si="235"/>
        <v>0</v>
      </c>
      <c r="CG644" s="24">
        <f t="shared" si="236"/>
        <v>0</v>
      </c>
      <c r="CI644" s="24">
        <f t="shared" si="237"/>
        <v>0</v>
      </c>
      <c r="CK644" s="24">
        <f t="shared" si="238"/>
        <v>0</v>
      </c>
      <c r="CM644" s="24">
        <f t="shared" si="239"/>
        <v>0</v>
      </c>
      <c r="CO644" s="24">
        <f t="shared" si="240"/>
        <v>0</v>
      </c>
      <c r="CQ644" s="24">
        <f t="shared" si="241"/>
        <v>0</v>
      </c>
      <c r="CS644" s="24">
        <f t="shared" si="242"/>
        <v>0</v>
      </c>
    </row>
    <row r="645" spans="9:97">
      <c r="I645" s="24">
        <f t="shared" si="246"/>
        <v>0</v>
      </c>
      <c r="J645" s="24">
        <f t="shared" si="244"/>
        <v>0</v>
      </c>
      <c r="M645" s="24"/>
      <c r="N645" s="24"/>
      <c r="O645" s="24"/>
      <c r="P645" s="24"/>
      <c r="Q645" s="24"/>
      <c r="R645" s="24"/>
      <c r="S645" s="24">
        <f t="shared" si="247"/>
        <v>0</v>
      </c>
      <c r="T645" s="24">
        <f t="shared" si="245"/>
        <v>0</v>
      </c>
      <c r="W645" s="24"/>
      <c r="X645" s="24"/>
      <c r="Y645" s="24"/>
      <c r="Z645" s="24"/>
      <c r="AA645" s="24"/>
      <c r="AB645" s="24"/>
      <c r="AC645" s="24">
        <f t="shared" si="248"/>
        <v>0</v>
      </c>
      <c r="AD645" s="24">
        <f t="shared" si="249"/>
        <v>0</v>
      </c>
      <c r="AG645" s="24"/>
      <c r="AH645" s="24"/>
      <c r="AI645" s="24"/>
      <c r="AJ645" s="24"/>
      <c r="AK645" s="24"/>
      <c r="AL645" s="24"/>
      <c r="AM645" s="24">
        <f t="shared" si="250"/>
        <v>0</v>
      </c>
      <c r="AN645" s="24">
        <f t="shared" si="243"/>
        <v>0</v>
      </c>
      <c r="AQ645" s="24"/>
      <c r="AR645" s="24"/>
      <c r="AS645" s="24"/>
      <c r="AT645" s="24"/>
      <c r="AU645" s="24"/>
      <c r="AV645" s="24"/>
      <c r="AW645" s="24">
        <f t="shared" si="251"/>
        <v>0</v>
      </c>
      <c r="AX645" s="24">
        <f t="shared" si="252"/>
        <v>0</v>
      </c>
      <c r="BA645" s="24"/>
      <c r="BB645" s="24"/>
      <c r="BC645" s="24"/>
      <c r="BD645" s="24"/>
      <c r="BE645" s="24"/>
      <c r="BF645" s="24"/>
      <c r="BG645" s="24">
        <f t="shared" si="253"/>
        <v>0</v>
      </c>
      <c r="BH645" s="24">
        <f t="shared" si="254"/>
        <v>0</v>
      </c>
      <c r="BK645" s="24"/>
      <c r="BL645" s="24"/>
      <c r="BM645" s="24"/>
      <c r="BN645" s="24"/>
      <c r="BO645" s="24"/>
      <c r="BP645" s="24"/>
      <c r="BQ645" s="24">
        <f t="shared" si="255"/>
        <v>0</v>
      </c>
      <c r="BR645" s="24">
        <f t="shared" si="256"/>
        <v>0</v>
      </c>
      <c r="BU645" s="24"/>
      <c r="BV645" s="24"/>
      <c r="BW645" s="24"/>
      <c r="BX645" s="24"/>
      <c r="BY645" s="24"/>
      <c r="BZ645" s="24"/>
      <c r="CA645" s="24">
        <f t="shared" si="257"/>
        <v>0</v>
      </c>
      <c r="CB645" s="24">
        <f t="shared" si="258"/>
        <v>0</v>
      </c>
      <c r="CC645" s="24"/>
      <c r="CE645" s="24">
        <f t="shared" ref="CE645:CE708" si="259">SUMIF(B:B,CD645,G:G)-SUMIF(B:B,CD645,H:H)</f>
        <v>0</v>
      </c>
      <c r="CG645" s="24">
        <f t="shared" ref="CG645:CG708" si="260">SUMIF(L:L,CF645,Q:Q)-SUMIF(L:L,CF645,R:R)</f>
        <v>0</v>
      </c>
      <c r="CI645" s="24">
        <f t="shared" ref="CI645:CI708" si="261">SUMIF(V:V,CH645,AA:AA)-SUMIF(V:V,CH645,AB:AB)</f>
        <v>0</v>
      </c>
      <c r="CK645" s="24">
        <f t="shared" ref="CK645:CK708" si="262">SUMIF(AF:AF,CJ645,AK:AK)-SUMIF(AF:AF,CJ645,AL:AL)</f>
        <v>0</v>
      </c>
      <c r="CM645" s="24">
        <f t="shared" ref="CM645:CM708" si="263">SUMIF(AP:AP,CL645,AV:AV)-SUMIF(AP:AP,CL645,AU:AU)</f>
        <v>0</v>
      </c>
      <c r="CO645" s="24">
        <f t="shared" ref="CO645:CO708" si="264">SUMIF(AZ:AZ,CN645,BF:BF)-SUMIF(AZ:AZ,CN645,BE:BE)</f>
        <v>0</v>
      </c>
      <c r="CQ645" s="24">
        <f t="shared" ref="CQ645:CQ708" si="265">SUMIF(BJ:BJ,CP645,BP:BP)-SUMIF(BJ:BJ,CP645,BO:BO)</f>
        <v>0</v>
      </c>
      <c r="CS645" s="24">
        <f t="shared" ref="CS645:CS708" si="266">SUMIF(BT:BT,CR645,BZ:BZ)-SUMIF(BT:BT,CR645,BY:BY)</f>
        <v>0</v>
      </c>
    </row>
    <row r="646" spans="9:97">
      <c r="I646" s="24">
        <f t="shared" si="246"/>
        <v>0</v>
      </c>
      <c r="J646" s="24">
        <f t="shared" si="244"/>
        <v>0</v>
      </c>
      <c r="M646" s="24"/>
      <c r="N646" s="24"/>
      <c r="O646" s="24"/>
      <c r="P646" s="24"/>
      <c r="Q646" s="24"/>
      <c r="R646" s="24"/>
      <c r="S646" s="24">
        <f t="shared" si="247"/>
        <v>0</v>
      </c>
      <c r="T646" s="24">
        <f t="shared" si="245"/>
        <v>0</v>
      </c>
      <c r="W646" s="24"/>
      <c r="X646" s="24"/>
      <c r="Y646" s="24"/>
      <c r="Z646" s="24"/>
      <c r="AA646" s="24"/>
      <c r="AB646" s="24"/>
      <c r="AC646" s="24">
        <f t="shared" si="248"/>
        <v>0</v>
      </c>
      <c r="AD646" s="24">
        <f t="shared" si="249"/>
        <v>0</v>
      </c>
      <c r="AG646" s="24"/>
      <c r="AH646" s="24"/>
      <c r="AI646" s="24"/>
      <c r="AJ646" s="24"/>
      <c r="AK646" s="24"/>
      <c r="AL646" s="24"/>
      <c r="AM646" s="24">
        <f t="shared" si="250"/>
        <v>0</v>
      </c>
      <c r="AN646" s="24">
        <f t="shared" si="243"/>
        <v>0</v>
      </c>
      <c r="AQ646" s="24"/>
      <c r="AR646" s="24"/>
      <c r="AS646" s="24"/>
      <c r="AT646" s="24"/>
      <c r="AU646" s="24"/>
      <c r="AV646" s="24"/>
      <c r="AW646" s="24">
        <f t="shared" si="251"/>
        <v>0</v>
      </c>
      <c r="AX646" s="24">
        <f t="shared" si="252"/>
        <v>0</v>
      </c>
      <c r="BA646" s="24"/>
      <c r="BB646" s="24"/>
      <c r="BC646" s="24"/>
      <c r="BD646" s="24"/>
      <c r="BE646" s="24"/>
      <c r="BF646" s="24"/>
      <c r="BG646" s="24">
        <f t="shared" si="253"/>
        <v>0</v>
      </c>
      <c r="BH646" s="24">
        <f t="shared" si="254"/>
        <v>0</v>
      </c>
      <c r="BK646" s="24"/>
      <c r="BL646" s="24"/>
      <c r="BM646" s="24"/>
      <c r="BN646" s="24"/>
      <c r="BO646" s="24"/>
      <c r="BP646" s="24"/>
      <c r="BQ646" s="24">
        <f t="shared" si="255"/>
        <v>0</v>
      </c>
      <c r="BR646" s="24">
        <f t="shared" si="256"/>
        <v>0</v>
      </c>
      <c r="BU646" s="24"/>
      <c r="BV646" s="24"/>
      <c r="BW646" s="24"/>
      <c r="BX646" s="24"/>
      <c r="BY646" s="24"/>
      <c r="BZ646" s="24"/>
      <c r="CA646" s="24">
        <f t="shared" si="257"/>
        <v>0</v>
      </c>
      <c r="CB646" s="24">
        <f t="shared" si="258"/>
        <v>0</v>
      </c>
      <c r="CC646" s="24"/>
      <c r="CE646" s="24">
        <f t="shared" si="259"/>
        <v>0</v>
      </c>
      <c r="CG646" s="24">
        <f t="shared" si="260"/>
        <v>0</v>
      </c>
      <c r="CI646" s="24">
        <f t="shared" si="261"/>
        <v>0</v>
      </c>
      <c r="CK646" s="24">
        <f t="shared" si="262"/>
        <v>0</v>
      </c>
      <c r="CM646" s="24">
        <f t="shared" si="263"/>
        <v>0</v>
      </c>
      <c r="CO646" s="24">
        <f t="shared" si="264"/>
        <v>0</v>
      </c>
      <c r="CQ646" s="24">
        <f t="shared" si="265"/>
        <v>0</v>
      </c>
      <c r="CS646" s="24">
        <f t="shared" si="266"/>
        <v>0</v>
      </c>
    </row>
    <row r="647" spans="9:97">
      <c r="I647" s="24">
        <f t="shared" si="246"/>
        <v>0</v>
      </c>
      <c r="J647" s="24">
        <f t="shared" si="244"/>
        <v>0</v>
      </c>
      <c r="M647" s="24"/>
      <c r="N647" s="24"/>
      <c r="O647" s="24"/>
      <c r="P647" s="24"/>
      <c r="Q647" s="24"/>
      <c r="R647" s="24"/>
      <c r="S647" s="24">
        <f t="shared" si="247"/>
        <v>0</v>
      </c>
      <c r="T647" s="24">
        <f t="shared" si="245"/>
        <v>0</v>
      </c>
      <c r="W647" s="24"/>
      <c r="X647" s="24"/>
      <c r="Y647" s="24"/>
      <c r="Z647" s="24"/>
      <c r="AA647" s="24"/>
      <c r="AB647" s="24"/>
      <c r="AC647" s="24">
        <f t="shared" si="248"/>
        <v>0</v>
      </c>
      <c r="AD647" s="24">
        <f t="shared" si="249"/>
        <v>0</v>
      </c>
      <c r="AG647" s="24"/>
      <c r="AH647" s="24"/>
      <c r="AI647" s="24"/>
      <c r="AJ647" s="24"/>
      <c r="AK647" s="24"/>
      <c r="AL647" s="24"/>
      <c r="AM647" s="24">
        <f t="shared" si="250"/>
        <v>0</v>
      </c>
      <c r="AN647" s="24">
        <f t="shared" si="243"/>
        <v>0</v>
      </c>
      <c r="AQ647" s="24"/>
      <c r="AR647" s="24"/>
      <c r="AS647" s="24"/>
      <c r="AT647" s="24"/>
      <c r="AU647" s="24"/>
      <c r="AV647" s="24"/>
      <c r="AW647" s="24">
        <f t="shared" si="251"/>
        <v>0</v>
      </c>
      <c r="AX647" s="24">
        <f t="shared" si="252"/>
        <v>0</v>
      </c>
      <c r="BA647" s="24"/>
      <c r="BB647" s="24"/>
      <c r="BC647" s="24"/>
      <c r="BD647" s="24"/>
      <c r="BE647" s="24"/>
      <c r="BF647" s="24"/>
      <c r="BG647" s="24">
        <f t="shared" si="253"/>
        <v>0</v>
      </c>
      <c r="BH647" s="24">
        <f t="shared" si="254"/>
        <v>0</v>
      </c>
      <c r="BK647" s="24"/>
      <c r="BL647" s="24"/>
      <c r="BM647" s="24"/>
      <c r="BN647" s="24"/>
      <c r="BO647" s="24"/>
      <c r="BP647" s="24"/>
      <c r="BQ647" s="24">
        <f t="shared" si="255"/>
        <v>0</v>
      </c>
      <c r="BR647" s="24">
        <f t="shared" si="256"/>
        <v>0</v>
      </c>
      <c r="BU647" s="24"/>
      <c r="BV647" s="24"/>
      <c r="BW647" s="24"/>
      <c r="BX647" s="24"/>
      <c r="BY647" s="24"/>
      <c r="BZ647" s="24"/>
      <c r="CA647" s="24">
        <f t="shared" si="257"/>
        <v>0</v>
      </c>
      <c r="CB647" s="24">
        <f t="shared" si="258"/>
        <v>0</v>
      </c>
      <c r="CC647" s="24"/>
      <c r="CE647" s="24">
        <f t="shared" si="259"/>
        <v>0</v>
      </c>
      <c r="CG647" s="24">
        <f t="shared" si="260"/>
        <v>0</v>
      </c>
      <c r="CI647" s="24">
        <f t="shared" si="261"/>
        <v>0</v>
      </c>
      <c r="CK647" s="24">
        <f t="shared" si="262"/>
        <v>0</v>
      </c>
      <c r="CM647" s="24">
        <f t="shared" si="263"/>
        <v>0</v>
      </c>
      <c r="CO647" s="24">
        <f t="shared" si="264"/>
        <v>0</v>
      </c>
      <c r="CQ647" s="24">
        <f t="shared" si="265"/>
        <v>0</v>
      </c>
      <c r="CS647" s="24">
        <f t="shared" si="266"/>
        <v>0</v>
      </c>
    </row>
    <row r="648" spans="9:97">
      <c r="I648" s="24">
        <f t="shared" si="246"/>
        <v>0</v>
      </c>
      <c r="J648" s="24">
        <f t="shared" si="244"/>
        <v>0</v>
      </c>
      <c r="M648" s="24"/>
      <c r="N648" s="24"/>
      <c r="O648" s="24"/>
      <c r="P648" s="24"/>
      <c r="Q648" s="24"/>
      <c r="R648" s="24"/>
      <c r="S648" s="24">
        <f t="shared" si="247"/>
        <v>0</v>
      </c>
      <c r="T648" s="24">
        <f t="shared" si="245"/>
        <v>0</v>
      </c>
      <c r="W648" s="24"/>
      <c r="X648" s="24"/>
      <c r="Y648" s="24"/>
      <c r="Z648" s="24"/>
      <c r="AA648" s="24"/>
      <c r="AB648" s="24"/>
      <c r="AC648" s="24">
        <f t="shared" si="248"/>
        <v>0</v>
      </c>
      <c r="AD648" s="24">
        <f t="shared" si="249"/>
        <v>0</v>
      </c>
      <c r="AG648" s="24"/>
      <c r="AH648" s="24"/>
      <c r="AI648" s="24"/>
      <c r="AJ648" s="24"/>
      <c r="AK648" s="24"/>
      <c r="AL648" s="24"/>
      <c r="AM648" s="24">
        <f t="shared" si="250"/>
        <v>0</v>
      </c>
      <c r="AN648" s="24">
        <f t="shared" si="243"/>
        <v>0</v>
      </c>
      <c r="AQ648" s="24"/>
      <c r="AR648" s="24"/>
      <c r="AS648" s="24"/>
      <c r="AT648" s="24"/>
      <c r="AU648" s="24"/>
      <c r="AV648" s="24"/>
      <c r="AW648" s="24">
        <f t="shared" si="251"/>
        <v>0</v>
      </c>
      <c r="AX648" s="24">
        <f t="shared" si="252"/>
        <v>0</v>
      </c>
      <c r="BA648" s="24"/>
      <c r="BB648" s="24"/>
      <c r="BC648" s="24"/>
      <c r="BD648" s="24"/>
      <c r="BE648" s="24"/>
      <c r="BF648" s="24"/>
      <c r="BG648" s="24">
        <f t="shared" si="253"/>
        <v>0</v>
      </c>
      <c r="BH648" s="24">
        <f t="shared" si="254"/>
        <v>0</v>
      </c>
      <c r="BK648" s="24"/>
      <c r="BL648" s="24"/>
      <c r="BM648" s="24"/>
      <c r="BN648" s="24"/>
      <c r="BO648" s="24"/>
      <c r="BP648" s="24"/>
      <c r="BQ648" s="24">
        <f t="shared" si="255"/>
        <v>0</v>
      </c>
      <c r="BR648" s="24">
        <f t="shared" si="256"/>
        <v>0</v>
      </c>
      <c r="BU648" s="24"/>
      <c r="BV648" s="24"/>
      <c r="BW648" s="24"/>
      <c r="BX648" s="24"/>
      <c r="BY648" s="24"/>
      <c r="BZ648" s="24"/>
      <c r="CA648" s="24">
        <f t="shared" si="257"/>
        <v>0</v>
      </c>
      <c r="CB648" s="24">
        <f t="shared" si="258"/>
        <v>0</v>
      </c>
      <c r="CC648" s="24"/>
      <c r="CE648" s="24">
        <f t="shared" si="259"/>
        <v>0</v>
      </c>
      <c r="CG648" s="24">
        <f t="shared" si="260"/>
        <v>0</v>
      </c>
      <c r="CI648" s="24">
        <f t="shared" si="261"/>
        <v>0</v>
      </c>
      <c r="CK648" s="24">
        <f t="shared" si="262"/>
        <v>0</v>
      </c>
      <c r="CM648" s="24">
        <f t="shared" si="263"/>
        <v>0</v>
      </c>
      <c r="CO648" s="24">
        <f t="shared" si="264"/>
        <v>0</v>
      </c>
      <c r="CQ648" s="24">
        <f t="shared" si="265"/>
        <v>0</v>
      </c>
      <c r="CS648" s="24">
        <f t="shared" si="266"/>
        <v>0</v>
      </c>
    </row>
    <row r="649" spans="9:97">
      <c r="I649" s="24">
        <f t="shared" si="246"/>
        <v>0</v>
      </c>
      <c r="J649" s="24">
        <f t="shared" si="244"/>
        <v>0</v>
      </c>
      <c r="M649" s="24"/>
      <c r="N649" s="24"/>
      <c r="O649" s="24"/>
      <c r="P649" s="24"/>
      <c r="Q649" s="24"/>
      <c r="R649" s="24"/>
      <c r="S649" s="24">
        <f t="shared" si="247"/>
        <v>0</v>
      </c>
      <c r="T649" s="24">
        <f t="shared" si="245"/>
        <v>0</v>
      </c>
      <c r="W649" s="24"/>
      <c r="X649" s="24"/>
      <c r="Y649" s="24"/>
      <c r="Z649" s="24"/>
      <c r="AA649" s="24"/>
      <c r="AB649" s="24"/>
      <c r="AC649" s="24">
        <f t="shared" si="248"/>
        <v>0</v>
      </c>
      <c r="AD649" s="24">
        <f t="shared" si="249"/>
        <v>0</v>
      </c>
      <c r="AG649" s="24"/>
      <c r="AH649" s="24"/>
      <c r="AI649" s="24"/>
      <c r="AJ649" s="24"/>
      <c r="AK649" s="24"/>
      <c r="AL649" s="24"/>
      <c r="AM649" s="24">
        <f t="shared" si="250"/>
        <v>0</v>
      </c>
      <c r="AN649" s="24">
        <f t="shared" si="243"/>
        <v>0</v>
      </c>
      <c r="AQ649" s="24"/>
      <c r="AR649" s="24"/>
      <c r="AS649" s="24"/>
      <c r="AT649" s="24"/>
      <c r="AU649" s="24"/>
      <c r="AV649" s="24"/>
      <c r="AW649" s="24">
        <f t="shared" si="251"/>
        <v>0</v>
      </c>
      <c r="AX649" s="24">
        <f t="shared" si="252"/>
        <v>0</v>
      </c>
      <c r="BA649" s="24"/>
      <c r="BB649" s="24"/>
      <c r="BC649" s="24"/>
      <c r="BD649" s="24"/>
      <c r="BE649" s="24"/>
      <c r="BF649" s="24"/>
      <c r="BG649" s="24">
        <f t="shared" si="253"/>
        <v>0</v>
      </c>
      <c r="BH649" s="24">
        <f t="shared" si="254"/>
        <v>0</v>
      </c>
      <c r="BK649" s="24"/>
      <c r="BL649" s="24"/>
      <c r="BM649" s="24"/>
      <c r="BN649" s="24"/>
      <c r="BO649" s="24"/>
      <c r="BP649" s="24"/>
      <c r="BQ649" s="24">
        <f t="shared" si="255"/>
        <v>0</v>
      </c>
      <c r="BR649" s="24">
        <f t="shared" si="256"/>
        <v>0</v>
      </c>
      <c r="BU649" s="24"/>
      <c r="BV649" s="24"/>
      <c r="BW649" s="24"/>
      <c r="BX649" s="24"/>
      <c r="BY649" s="24"/>
      <c r="BZ649" s="24"/>
      <c r="CA649" s="24">
        <f t="shared" si="257"/>
        <v>0</v>
      </c>
      <c r="CB649" s="24">
        <f t="shared" si="258"/>
        <v>0</v>
      </c>
      <c r="CC649" s="24"/>
      <c r="CE649" s="24">
        <f t="shared" si="259"/>
        <v>0</v>
      </c>
      <c r="CG649" s="24">
        <f t="shared" si="260"/>
        <v>0</v>
      </c>
      <c r="CI649" s="24">
        <f t="shared" si="261"/>
        <v>0</v>
      </c>
      <c r="CK649" s="24">
        <f t="shared" si="262"/>
        <v>0</v>
      </c>
      <c r="CM649" s="24">
        <f t="shared" si="263"/>
        <v>0</v>
      </c>
      <c r="CO649" s="24">
        <f t="shared" si="264"/>
        <v>0</v>
      </c>
      <c r="CQ649" s="24">
        <f t="shared" si="265"/>
        <v>0</v>
      </c>
      <c r="CS649" s="24">
        <f t="shared" si="266"/>
        <v>0</v>
      </c>
    </row>
    <row r="650" spans="9:97">
      <c r="I650" s="24">
        <f t="shared" si="246"/>
        <v>0</v>
      </c>
      <c r="J650" s="24">
        <f t="shared" si="244"/>
        <v>0</v>
      </c>
      <c r="M650" s="24"/>
      <c r="N650" s="24"/>
      <c r="O650" s="24"/>
      <c r="P650" s="24"/>
      <c r="Q650" s="24"/>
      <c r="R650" s="24"/>
      <c r="S650" s="24">
        <f t="shared" si="247"/>
        <v>0</v>
      </c>
      <c r="T650" s="24">
        <f t="shared" si="245"/>
        <v>0</v>
      </c>
      <c r="W650" s="24"/>
      <c r="X650" s="24"/>
      <c r="Y650" s="24"/>
      <c r="Z650" s="24"/>
      <c r="AA650" s="24"/>
      <c r="AB650" s="24"/>
      <c r="AC650" s="24">
        <f t="shared" si="248"/>
        <v>0</v>
      </c>
      <c r="AD650" s="24">
        <f t="shared" si="249"/>
        <v>0</v>
      </c>
      <c r="AG650" s="24"/>
      <c r="AH650" s="24"/>
      <c r="AI650" s="24"/>
      <c r="AJ650" s="24"/>
      <c r="AK650" s="24"/>
      <c r="AL650" s="24"/>
      <c r="AM650" s="24">
        <f t="shared" si="250"/>
        <v>0</v>
      </c>
      <c r="AN650" s="24">
        <f t="shared" si="243"/>
        <v>0</v>
      </c>
      <c r="AQ650" s="24"/>
      <c r="AR650" s="24"/>
      <c r="AS650" s="24"/>
      <c r="AT650" s="24"/>
      <c r="AU650" s="24"/>
      <c r="AV650" s="24"/>
      <c r="AW650" s="24">
        <f t="shared" si="251"/>
        <v>0</v>
      </c>
      <c r="AX650" s="24">
        <f t="shared" si="252"/>
        <v>0</v>
      </c>
      <c r="BA650" s="24"/>
      <c r="BB650" s="24"/>
      <c r="BC650" s="24"/>
      <c r="BD650" s="24"/>
      <c r="BE650" s="24"/>
      <c r="BF650" s="24"/>
      <c r="BG650" s="24">
        <f t="shared" si="253"/>
        <v>0</v>
      </c>
      <c r="BH650" s="24">
        <f t="shared" si="254"/>
        <v>0</v>
      </c>
      <c r="BK650" s="24"/>
      <c r="BL650" s="24"/>
      <c r="BM650" s="24"/>
      <c r="BN650" s="24"/>
      <c r="BO650" s="24"/>
      <c r="BP650" s="24"/>
      <c r="BQ650" s="24">
        <f t="shared" si="255"/>
        <v>0</v>
      </c>
      <c r="BR650" s="24">
        <f t="shared" si="256"/>
        <v>0</v>
      </c>
      <c r="BU650" s="24"/>
      <c r="BV650" s="24"/>
      <c r="BW650" s="24"/>
      <c r="BX650" s="24"/>
      <c r="BY650" s="24"/>
      <c r="BZ650" s="24"/>
      <c r="CA650" s="24">
        <f t="shared" si="257"/>
        <v>0</v>
      </c>
      <c r="CB650" s="24">
        <f t="shared" si="258"/>
        <v>0</v>
      </c>
      <c r="CC650" s="24"/>
      <c r="CE650" s="24">
        <f t="shared" si="259"/>
        <v>0</v>
      </c>
      <c r="CG650" s="24">
        <f t="shared" si="260"/>
        <v>0</v>
      </c>
      <c r="CI650" s="24">
        <f t="shared" si="261"/>
        <v>0</v>
      </c>
      <c r="CK650" s="24">
        <f t="shared" si="262"/>
        <v>0</v>
      </c>
      <c r="CM650" s="24">
        <f t="shared" si="263"/>
        <v>0</v>
      </c>
      <c r="CO650" s="24">
        <f t="shared" si="264"/>
        <v>0</v>
      </c>
      <c r="CQ650" s="24">
        <f t="shared" si="265"/>
        <v>0</v>
      </c>
      <c r="CS650" s="24">
        <f t="shared" si="266"/>
        <v>0</v>
      </c>
    </row>
    <row r="651" spans="9:97">
      <c r="I651" s="24">
        <f t="shared" si="246"/>
        <v>0</v>
      </c>
      <c r="J651" s="24">
        <f t="shared" si="244"/>
        <v>0</v>
      </c>
      <c r="M651" s="24"/>
      <c r="N651" s="24"/>
      <c r="O651" s="24"/>
      <c r="P651" s="24"/>
      <c r="Q651" s="24"/>
      <c r="R651" s="24"/>
      <c r="S651" s="24">
        <f t="shared" si="247"/>
        <v>0</v>
      </c>
      <c r="T651" s="24">
        <f t="shared" si="245"/>
        <v>0</v>
      </c>
      <c r="W651" s="24"/>
      <c r="X651" s="24"/>
      <c r="Y651" s="24"/>
      <c r="Z651" s="24"/>
      <c r="AA651" s="24"/>
      <c r="AB651" s="24"/>
      <c r="AC651" s="24">
        <f t="shared" si="248"/>
        <v>0</v>
      </c>
      <c r="AD651" s="24">
        <f t="shared" si="249"/>
        <v>0</v>
      </c>
      <c r="AG651" s="24"/>
      <c r="AH651" s="24"/>
      <c r="AI651" s="24"/>
      <c r="AJ651" s="24"/>
      <c r="AK651" s="24"/>
      <c r="AL651" s="24"/>
      <c r="AM651" s="24">
        <f t="shared" si="250"/>
        <v>0</v>
      </c>
      <c r="AN651" s="24">
        <f t="shared" si="243"/>
        <v>0</v>
      </c>
      <c r="AQ651" s="24"/>
      <c r="AR651" s="24"/>
      <c r="AS651" s="24"/>
      <c r="AT651" s="24"/>
      <c r="AU651" s="24"/>
      <c r="AV651" s="24"/>
      <c r="AW651" s="24">
        <f t="shared" si="251"/>
        <v>0</v>
      </c>
      <c r="AX651" s="24">
        <f t="shared" si="252"/>
        <v>0</v>
      </c>
      <c r="BA651" s="24"/>
      <c r="BB651" s="24"/>
      <c r="BC651" s="24"/>
      <c r="BD651" s="24"/>
      <c r="BE651" s="24"/>
      <c r="BF651" s="24"/>
      <c r="BG651" s="24">
        <f t="shared" si="253"/>
        <v>0</v>
      </c>
      <c r="BH651" s="24">
        <f t="shared" si="254"/>
        <v>0</v>
      </c>
      <c r="BK651" s="24"/>
      <c r="BL651" s="24"/>
      <c r="BM651" s="24"/>
      <c r="BN651" s="24"/>
      <c r="BO651" s="24"/>
      <c r="BP651" s="24"/>
      <c r="BQ651" s="24">
        <f t="shared" si="255"/>
        <v>0</v>
      </c>
      <c r="BR651" s="24">
        <f t="shared" si="256"/>
        <v>0</v>
      </c>
      <c r="BU651" s="24"/>
      <c r="BV651" s="24"/>
      <c r="BW651" s="24"/>
      <c r="BX651" s="24"/>
      <c r="BY651" s="24"/>
      <c r="BZ651" s="24"/>
      <c r="CA651" s="24">
        <f t="shared" si="257"/>
        <v>0</v>
      </c>
      <c r="CB651" s="24">
        <f t="shared" si="258"/>
        <v>0</v>
      </c>
      <c r="CC651" s="24"/>
      <c r="CE651" s="24">
        <f t="shared" si="259"/>
        <v>0</v>
      </c>
      <c r="CG651" s="24">
        <f t="shared" si="260"/>
        <v>0</v>
      </c>
      <c r="CI651" s="24">
        <f t="shared" si="261"/>
        <v>0</v>
      </c>
      <c r="CK651" s="24">
        <f t="shared" si="262"/>
        <v>0</v>
      </c>
      <c r="CM651" s="24">
        <f t="shared" si="263"/>
        <v>0</v>
      </c>
      <c r="CO651" s="24">
        <f t="shared" si="264"/>
        <v>0</v>
      </c>
      <c r="CQ651" s="24">
        <f t="shared" si="265"/>
        <v>0</v>
      </c>
      <c r="CS651" s="24">
        <f t="shared" si="266"/>
        <v>0</v>
      </c>
    </row>
    <row r="652" spans="9:97">
      <c r="I652" s="24">
        <f t="shared" si="246"/>
        <v>0</v>
      </c>
      <c r="J652" s="24">
        <f t="shared" si="244"/>
        <v>0</v>
      </c>
      <c r="M652" s="24"/>
      <c r="N652" s="24"/>
      <c r="O652" s="24"/>
      <c r="P652" s="24"/>
      <c r="Q652" s="24"/>
      <c r="R652" s="24"/>
      <c r="S652" s="24">
        <f t="shared" si="247"/>
        <v>0</v>
      </c>
      <c r="T652" s="24">
        <f t="shared" si="245"/>
        <v>0</v>
      </c>
      <c r="W652" s="24"/>
      <c r="X652" s="24"/>
      <c r="Y652" s="24"/>
      <c r="Z652" s="24"/>
      <c r="AA652" s="24"/>
      <c r="AB652" s="24"/>
      <c r="AC652" s="24">
        <f t="shared" si="248"/>
        <v>0</v>
      </c>
      <c r="AD652" s="24">
        <f t="shared" si="249"/>
        <v>0</v>
      </c>
      <c r="AG652" s="24"/>
      <c r="AH652" s="24"/>
      <c r="AI652" s="24"/>
      <c r="AJ652" s="24"/>
      <c r="AK652" s="24"/>
      <c r="AL652" s="24"/>
      <c r="AM652" s="24">
        <f t="shared" si="250"/>
        <v>0</v>
      </c>
      <c r="AN652" s="24">
        <f t="shared" si="243"/>
        <v>0</v>
      </c>
      <c r="AQ652" s="24"/>
      <c r="AR652" s="24"/>
      <c r="AS652" s="24"/>
      <c r="AT652" s="24"/>
      <c r="AU652" s="24"/>
      <c r="AV652" s="24"/>
      <c r="AW652" s="24">
        <f t="shared" si="251"/>
        <v>0</v>
      </c>
      <c r="AX652" s="24">
        <f t="shared" si="252"/>
        <v>0</v>
      </c>
      <c r="BA652" s="24"/>
      <c r="BB652" s="24"/>
      <c r="BC652" s="24"/>
      <c r="BD652" s="24"/>
      <c r="BE652" s="24"/>
      <c r="BF652" s="24"/>
      <c r="BG652" s="24">
        <f t="shared" si="253"/>
        <v>0</v>
      </c>
      <c r="BH652" s="24">
        <f t="shared" si="254"/>
        <v>0</v>
      </c>
      <c r="BK652" s="24"/>
      <c r="BL652" s="24"/>
      <c r="BM652" s="24"/>
      <c r="BN652" s="24"/>
      <c r="BO652" s="24"/>
      <c r="BP652" s="24"/>
      <c r="BQ652" s="24">
        <f t="shared" si="255"/>
        <v>0</v>
      </c>
      <c r="BR652" s="24">
        <f t="shared" si="256"/>
        <v>0</v>
      </c>
      <c r="BU652" s="24"/>
      <c r="BV652" s="24"/>
      <c r="BW652" s="24"/>
      <c r="BX652" s="24"/>
      <c r="BY652" s="24"/>
      <c r="BZ652" s="24"/>
      <c r="CA652" s="24">
        <f t="shared" si="257"/>
        <v>0</v>
      </c>
      <c r="CB652" s="24">
        <f t="shared" si="258"/>
        <v>0</v>
      </c>
      <c r="CC652" s="24"/>
      <c r="CE652" s="24">
        <f t="shared" si="259"/>
        <v>0</v>
      </c>
      <c r="CG652" s="24">
        <f t="shared" si="260"/>
        <v>0</v>
      </c>
      <c r="CI652" s="24">
        <f t="shared" si="261"/>
        <v>0</v>
      </c>
      <c r="CK652" s="24">
        <f t="shared" si="262"/>
        <v>0</v>
      </c>
      <c r="CM652" s="24">
        <f t="shared" si="263"/>
        <v>0</v>
      </c>
      <c r="CO652" s="24">
        <f t="shared" si="264"/>
        <v>0</v>
      </c>
      <c r="CQ652" s="24">
        <f t="shared" si="265"/>
        <v>0</v>
      </c>
      <c r="CS652" s="24">
        <f t="shared" si="266"/>
        <v>0</v>
      </c>
    </row>
    <row r="653" spans="9:97">
      <c r="I653" s="24">
        <f t="shared" si="246"/>
        <v>0</v>
      </c>
      <c r="J653" s="24">
        <f t="shared" si="244"/>
        <v>0</v>
      </c>
      <c r="M653" s="24"/>
      <c r="N653" s="24"/>
      <c r="O653" s="24"/>
      <c r="P653" s="24"/>
      <c r="Q653" s="24"/>
      <c r="R653" s="24"/>
      <c r="S653" s="24">
        <f t="shared" si="247"/>
        <v>0</v>
      </c>
      <c r="T653" s="24">
        <f t="shared" si="245"/>
        <v>0</v>
      </c>
      <c r="W653" s="24"/>
      <c r="X653" s="24"/>
      <c r="Y653" s="24"/>
      <c r="Z653" s="24"/>
      <c r="AA653" s="24"/>
      <c r="AB653" s="24"/>
      <c r="AC653" s="24">
        <f t="shared" si="248"/>
        <v>0</v>
      </c>
      <c r="AD653" s="24">
        <f t="shared" si="249"/>
        <v>0</v>
      </c>
      <c r="AG653" s="24"/>
      <c r="AH653" s="24"/>
      <c r="AI653" s="24"/>
      <c r="AJ653" s="24"/>
      <c r="AK653" s="24"/>
      <c r="AL653" s="24"/>
      <c r="AM653" s="24">
        <f t="shared" si="250"/>
        <v>0</v>
      </c>
      <c r="AN653" s="24">
        <f t="shared" si="243"/>
        <v>0</v>
      </c>
      <c r="AQ653" s="24"/>
      <c r="AR653" s="24"/>
      <c r="AS653" s="24"/>
      <c r="AT653" s="24"/>
      <c r="AU653" s="24"/>
      <c r="AV653" s="24"/>
      <c r="AW653" s="24">
        <f t="shared" si="251"/>
        <v>0</v>
      </c>
      <c r="AX653" s="24">
        <f t="shared" si="252"/>
        <v>0</v>
      </c>
      <c r="BA653" s="24"/>
      <c r="BB653" s="24"/>
      <c r="BC653" s="24"/>
      <c r="BD653" s="24"/>
      <c r="BE653" s="24"/>
      <c r="BF653" s="24"/>
      <c r="BG653" s="24">
        <f t="shared" si="253"/>
        <v>0</v>
      </c>
      <c r="BH653" s="24">
        <f t="shared" si="254"/>
        <v>0</v>
      </c>
      <c r="BK653" s="24"/>
      <c r="BL653" s="24"/>
      <c r="BM653" s="24"/>
      <c r="BN653" s="24"/>
      <c r="BO653" s="24"/>
      <c r="BP653" s="24"/>
      <c r="BQ653" s="24">
        <f t="shared" si="255"/>
        <v>0</v>
      </c>
      <c r="BR653" s="24">
        <f t="shared" si="256"/>
        <v>0</v>
      </c>
      <c r="BU653" s="24"/>
      <c r="BV653" s="24"/>
      <c r="BW653" s="24"/>
      <c r="BX653" s="24"/>
      <c r="BY653" s="24"/>
      <c r="BZ653" s="24"/>
      <c r="CA653" s="24">
        <f t="shared" si="257"/>
        <v>0</v>
      </c>
      <c r="CB653" s="24">
        <f t="shared" si="258"/>
        <v>0</v>
      </c>
      <c r="CC653" s="24"/>
      <c r="CE653" s="24">
        <f t="shared" si="259"/>
        <v>0</v>
      </c>
      <c r="CG653" s="24">
        <f t="shared" si="260"/>
        <v>0</v>
      </c>
      <c r="CI653" s="24">
        <f t="shared" si="261"/>
        <v>0</v>
      </c>
      <c r="CK653" s="24">
        <f t="shared" si="262"/>
        <v>0</v>
      </c>
      <c r="CM653" s="24">
        <f t="shared" si="263"/>
        <v>0</v>
      </c>
      <c r="CO653" s="24">
        <f t="shared" si="264"/>
        <v>0</v>
      </c>
      <c r="CQ653" s="24">
        <f t="shared" si="265"/>
        <v>0</v>
      </c>
      <c r="CS653" s="24">
        <f t="shared" si="266"/>
        <v>0</v>
      </c>
    </row>
    <row r="654" spans="9:97">
      <c r="I654" s="24">
        <f t="shared" si="246"/>
        <v>0</v>
      </c>
      <c r="J654" s="24">
        <f t="shared" si="244"/>
        <v>0</v>
      </c>
      <c r="M654" s="24"/>
      <c r="N654" s="24"/>
      <c r="O654" s="24"/>
      <c r="P654" s="24"/>
      <c r="Q654" s="24"/>
      <c r="R654" s="24"/>
      <c r="S654" s="24">
        <f t="shared" si="247"/>
        <v>0</v>
      </c>
      <c r="T654" s="24">
        <f t="shared" si="245"/>
        <v>0</v>
      </c>
      <c r="W654" s="24"/>
      <c r="X654" s="24"/>
      <c r="Y654" s="24"/>
      <c r="Z654" s="24"/>
      <c r="AA654" s="24"/>
      <c r="AB654" s="24"/>
      <c r="AC654" s="24">
        <f t="shared" si="248"/>
        <v>0</v>
      </c>
      <c r="AD654" s="24">
        <f t="shared" si="249"/>
        <v>0</v>
      </c>
      <c r="AG654" s="24"/>
      <c r="AH654" s="24"/>
      <c r="AI654" s="24"/>
      <c r="AJ654" s="24"/>
      <c r="AK654" s="24"/>
      <c r="AL654" s="24"/>
      <c r="AM654" s="24">
        <f t="shared" si="250"/>
        <v>0</v>
      </c>
      <c r="AN654" s="24">
        <f t="shared" si="243"/>
        <v>0</v>
      </c>
      <c r="AQ654" s="24"/>
      <c r="AR654" s="24"/>
      <c r="AS654" s="24"/>
      <c r="AT654" s="24"/>
      <c r="AU654" s="24"/>
      <c r="AV654" s="24"/>
      <c r="AW654" s="24">
        <f t="shared" si="251"/>
        <v>0</v>
      </c>
      <c r="AX654" s="24">
        <f t="shared" si="252"/>
        <v>0</v>
      </c>
      <c r="BA654" s="24"/>
      <c r="BB654" s="24"/>
      <c r="BC654" s="24"/>
      <c r="BD654" s="24"/>
      <c r="BE654" s="24"/>
      <c r="BF654" s="24"/>
      <c r="BG654" s="24">
        <f t="shared" si="253"/>
        <v>0</v>
      </c>
      <c r="BH654" s="24">
        <f t="shared" si="254"/>
        <v>0</v>
      </c>
      <c r="BK654" s="24"/>
      <c r="BL654" s="24"/>
      <c r="BM654" s="24"/>
      <c r="BN654" s="24"/>
      <c r="BO654" s="24"/>
      <c r="BP654" s="24"/>
      <c r="BQ654" s="24">
        <f t="shared" si="255"/>
        <v>0</v>
      </c>
      <c r="BR654" s="24">
        <f t="shared" si="256"/>
        <v>0</v>
      </c>
      <c r="BU654" s="24"/>
      <c r="BV654" s="24"/>
      <c r="BW654" s="24"/>
      <c r="BX654" s="24"/>
      <c r="BY654" s="24"/>
      <c r="BZ654" s="24"/>
      <c r="CA654" s="24">
        <f t="shared" si="257"/>
        <v>0</v>
      </c>
      <c r="CB654" s="24">
        <f t="shared" si="258"/>
        <v>0</v>
      </c>
      <c r="CC654" s="24"/>
      <c r="CE654" s="24">
        <f t="shared" si="259"/>
        <v>0</v>
      </c>
      <c r="CG654" s="24">
        <f t="shared" si="260"/>
        <v>0</v>
      </c>
      <c r="CI654" s="24">
        <f t="shared" si="261"/>
        <v>0</v>
      </c>
      <c r="CK654" s="24">
        <f t="shared" si="262"/>
        <v>0</v>
      </c>
      <c r="CM654" s="24">
        <f t="shared" si="263"/>
        <v>0</v>
      </c>
      <c r="CO654" s="24">
        <f t="shared" si="264"/>
        <v>0</v>
      </c>
      <c r="CQ654" s="24">
        <f t="shared" si="265"/>
        <v>0</v>
      </c>
      <c r="CS654" s="24">
        <f t="shared" si="266"/>
        <v>0</v>
      </c>
    </row>
    <row r="655" spans="9:97">
      <c r="I655" s="24">
        <f t="shared" si="246"/>
        <v>0</v>
      </c>
      <c r="J655" s="24">
        <f t="shared" si="244"/>
        <v>0</v>
      </c>
      <c r="M655" s="24"/>
      <c r="N655" s="24"/>
      <c r="O655" s="24"/>
      <c r="P655" s="24"/>
      <c r="Q655" s="24"/>
      <c r="R655" s="24"/>
      <c r="S655" s="24">
        <f t="shared" si="247"/>
        <v>0</v>
      </c>
      <c r="T655" s="24">
        <f t="shared" si="245"/>
        <v>0</v>
      </c>
      <c r="W655" s="24"/>
      <c r="X655" s="24"/>
      <c r="Y655" s="24"/>
      <c r="Z655" s="24"/>
      <c r="AA655" s="24"/>
      <c r="AB655" s="24"/>
      <c r="AC655" s="24">
        <f t="shared" si="248"/>
        <v>0</v>
      </c>
      <c r="AD655" s="24">
        <f t="shared" si="249"/>
        <v>0</v>
      </c>
      <c r="AG655" s="24"/>
      <c r="AH655" s="24"/>
      <c r="AI655" s="24"/>
      <c r="AJ655" s="24"/>
      <c r="AK655" s="24"/>
      <c r="AL655" s="24"/>
      <c r="AM655" s="24">
        <f t="shared" si="250"/>
        <v>0</v>
      </c>
      <c r="AN655" s="24">
        <f t="shared" si="243"/>
        <v>0</v>
      </c>
      <c r="AQ655" s="24"/>
      <c r="AR655" s="24"/>
      <c r="AS655" s="24"/>
      <c r="AT655" s="24"/>
      <c r="AU655" s="24"/>
      <c r="AV655" s="24"/>
      <c r="AW655" s="24">
        <f t="shared" si="251"/>
        <v>0</v>
      </c>
      <c r="AX655" s="24">
        <f t="shared" si="252"/>
        <v>0</v>
      </c>
      <c r="BA655" s="24"/>
      <c r="BB655" s="24"/>
      <c r="BC655" s="24"/>
      <c r="BD655" s="24"/>
      <c r="BE655" s="24"/>
      <c r="BF655" s="24"/>
      <c r="BG655" s="24">
        <f t="shared" si="253"/>
        <v>0</v>
      </c>
      <c r="BH655" s="24">
        <f t="shared" si="254"/>
        <v>0</v>
      </c>
      <c r="BK655" s="24"/>
      <c r="BL655" s="24"/>
      <c r="BM655" s="24"/>
      <c r="BN655" s="24"/>
      <c r="BO655" s="24"/>
      <c r="BP655" s="24"/>
      <c r="BQ655" s="24">
        <f t="shared" si="255"/>
        <v>0</v>
      </c>
      <c r="BR655" s="24">
        <f t="shared" si="256"/>
        <v>0</v>
      </c>
      <c r="BU655" s="24"/>
      <c r="BV655" s="24"/>
      <c r="BW655" s="24"/>
      <c r="BX655" s="24"/>
      <c r="BY655" s="24"/>
      <c r="BZ655" s="24"/>
      <c r="CA655" s="24">
        <f t="shared" si="257"/>
        <v>0</v>
      </c>
      <c r="CB655" s="24">
        <f t="shared" si="258"/>
        <v>0</v>
      </c>
      <c r="CC655" s="24"/>
      <c r="CE655" s="24">
        <f t="shared" si="259"/>
        <v>0</v>
      </c>
      <c r="CG655" s="24">
        <f t="shared" si="260"/>
        <v>0</v>
      </c>
      <c r="CI655" s="24">
        <f t="shared" si="261"/>
        <v>0</v>
      </c>
      <c r="CK655" s="24">
        <f t="shared" si="262"/>
        <v>0</v>
      </c>
      <c r="CM655" s="24">
        <f t="shared" si="263"/>
        <v>0</v>
      </c>
      <c r="CO655" s="24">
        <f t="shared" si="264"/>
        <v>0</v>
      </c>
      <c r="CQ655" s="24">
        <f t="shared" si="265"/>
        <v>0</v>
      </c>
      <c r="CS655" s="24">
        <f t="shared" si="266"/>
        <v>0</v>
      </c>
    </row>
    <row r="656" spans="9:97">
      <c r="I656" s="24">
        <f t="shared" si="246"/>
        <v>0</v>
      </c>
      <c r="J656" s="24">
        <f t="shared" si="244"/>
        <v>0</v>
      </c>
      <c r="M656" s="24"/>
      <c r="N656" s="24"/>
      <c r="O656" s="24"/>
      <c r="P656" s="24"/>
      <c r="Q656" s="24"/>
      <c r="R656" s="24"/>
      <c r="S656" s="24">
        <f t="shared" si="247"/>
        <v>0</v>
      </c>
      <c r="T656" s="24">
        <f t="shared" si="245"/>
        <v>0</v>
      </c>
      <c r="W656" s="24"/>
      <c r="X656" s="24"/>
      <c r="Y656" s="24"/>
      <c r="Z656" s="24"/>
      <c r="AA656" s="24"/>
      <c r="AB656" s="24"/>
      <c r="AC656" s="24">
        <f t="shared" si="248"/>
        <v>0</v>
      </c>
      <c r="AD656" s="24">
        <f t="shared" si="249"/>
        <v>0</v>
      </c>
      <c r="AG656" s="24"/>
      <c r="AH656" s="24"/>
      <c r="AI656" s="24"/>
      <c r="AJ656" s="24"/>
      <c r="AK656" s="24"/>
      <c r="AL656" s="24"/>
      <c r="AM656" s="24">
        <f t="shared" si="250"/>
        <v>0</v>
      </c>
      <c r="AN656" s="24">
        <f t="shared" si="243"/>
        <v>0</v>
      </c>
      <c r="AQ656" s="24"/>
      <c r="AR656" s="24"/>
      <c r="AS656" s="24"/>
      <c r="AT656" s="24"/>
      <c r="AU656" s="24"/>
      <c r="AV656" s="24"/>
      <c r="AW656" s="24">
        <f t="shared" si="251"/>
        <v>0</v>
      </c>
      <c r="AX656" s="24">
        <f t="shared" si="252"/>
        <v>0</v>
      </c>
      <c r="BA656" s="24"/>
      <c r="BB656" s="24"/>
      <c r="BC656" s="24"/>
      <c r="BD656" s="24"/>
      <c r="BE656" s="24"/>
      <c r="BF656" s="24"/>
      <c r="BG656" s="24">
        <f t="shared" si="253"/>
        <v>0</v>
      </c>
      <c r="BH656" s="24">
        <f t="shared" si="254"/>
        <v>0</v>
      </c>
      <c r="BK656" s="24"/>
      <c r="BL656" s="24"/>
      <c r="BM656" s="24"/>
      <c r="BN656" s="24"/>
      <c r="BO656" s="24"/>
      <c r="BP656" s="24"/>
      <c r="BQ656" s="24">
        <f t="shared" si="255"/>
        <v>0</v>
      </c>
      <c r="BR656" s="24">
        <f t="shared" si="256"/>
        <v>0</v>
      </c>
      <c r="BU656" s="24"/>
      <c r="BV656" s="24"/>
      <c r="BW656" s="24"/>
      <c r="BX656" s="24"/>
      <c r="BY656" s="24"/>
      <c r="BZ656" s="24"/>
      <c r="CA656" s="24">
        <f t="shared" si="257"/>
        <v>0</v>
      </c>
      <c r="CB656" s="24">
        <f t="shared" si="258"/>
        <v>0</v>
      </c>
      <c r="CC656" s="24"/>
      <c r="CE656" s="24">
        <f t="shared" si="259"/>
        <v>0</v>
      </c>
      <c r="CG656" s="24">
        <f t="shared" si="260"/>
        <v>0</v>
      </c>
      <c r="CI656" s="24">
        <f t="shared" si="261"/>
        <v>0</v>
      </c>
      <c r="CK656" s="24">
        <f t="shared" si="262"/>
        <v>0</v>
      </c>
      <c r="CM656" s="24">
        <f t="shared" si="263"/>
        <v>0</v>
      </c>
      <c r="CO656" s="24">
        <f t="shared" si="264"/>
        <v>0</v>
      </c>
      <c r="CQ656" s="24">
        <f t="shared" si="265"/>
        <v>0</v>
      </c>
      <c r="CS656" s="24">
        <f t="shared" si="266"/>
        <v>0</v>
      </c>
    </row>
    <row r="657" spans="9:97">
      <c r="I657" s="24">
        <f t="shared" si="246"/>
        <v>0</v>
      </c>
      <c r="J657" s="24">
        <f t="shared" si="244"/>
        <v>0</v>
      </c>
      <c r="M657" s="24"/>
      <c r="N657" s="24"/>
      <c r="O657" s="24"/>
      <c r="P657" s="24"/>
      <c r="Q657" s="24"/>
      <c r="R657" s="24"/>
      <c r="S657" s="24">
        <f t="shared" si="247"/>
        <v>0</v>
      </c>
      <c r="T657" s="24">
        <f t="shared" si="245"/>
        <v>0</v>
      </c>
      <c r="W657" s="24"/>
      <c r="X657" s="24"/>
      <c r="Y657" s="24"/>
      <c r="Z657" s="24"/>
      <c r="AA657" s="24"/>
      <c r="AB657" s="24"/>
      <c r="AC657" s="24">
        <f t="shared" si="248"/>
        <v>0</v>
      </c>
      <c r="AD657" s="24">
        <f t="shared" si="249"/>
        <v>0</v>
      </c>
      <c r="AG657" s="24"/>
      <c r="AH657" s="24"/>
      <c r="AI657" s="24"/>
      <c r="AJ657" s="24"/>
      <c r="AK657" s="24"/>
      <c r="AL657" s="24"/>
      <c r="AM657" s="24">
        <f t="shared" si="250"/>
        <v>0</v>
      </c>
      <c r="AN657" s="24">
        <f t="shared" si="243"/>
        <v>0</v>
      </c>
      <c r="AQ657" s="24"/>
      <c r="AR657" s="24"/>
      <c r="AS657" s="24"/>
      <c r="AT657" s="24"/>
      <c r="AU657" s="24"/>
      <c r="AV657" s="24"/>
      <c r="AW657" s="24">
        <f t="shared" si="251"/>
        <v>0</v>
      </c>
      <c r="AX657" s="24">
        <f t="shared" si="252"/>
        <v>0</v>
      </c>
      <c r="BA657" s="24"/>
      <c r="BB657" s="24"/>
      <c r="BC657" s="24"/>
      <c r="BD657" s="24"/>
      <c r="BE657" s="24"/>
      <c r="BF657" s="24"/>
      <c r="BG657" s="24">
        <f t="shared" si="253"/>
        <v>0</v>
      </c>
      <c r="BH657" s="24">
        <f t="shared" si="254"/>
        <v>0</v>
      </c>
      <c r="BK657" s="24"/>
      <c r="BL657" s="24"/>
      <c r="BM657" s="24"/>
      <c r="BN657" s="24"/>
      <c r="BO657" s="24"/>
      <c r="BP657" s="24"/>
      <c r="BQ657" s="24">
        <f t="shared" si="255"/>
        <v>0</v>
      </c>
      <c r="BR657" s="24">
        <f t="shared" si="256"/>
        <v>0</v>
      </c>
      <c r="BU657" s="24"/>
      <c r="BV657" s="24"/>
      <c r="BW657" s="24"/>
      <c r="BX657" s="24"/>
      <c r="BY657" s="24"/>
      <c r="BZ657" s="24"/>
      <c r="CA657" s="24">
        <f t="shared" si="257"/>
        <v>0</v>
      </c>
      <c r="CB657" s="24">
        <f t="shared" si="258"/>
        <v>0</v>
      </c>
      <c r="CC657" s="24"/>
      <c r="CE657" s="24">
        <f t="shared" si="259"/>
        <v>0</v>
      </c>
      <c r="CG657" s="24">
        <f t="shared" si="260"/>
        <v>0</v>
      </c>
      <c r="CI657" s="24">
        <f t="shared" si="261"/>
        <v>0</v>
      </c>
      <c r="CK657" s="24">
        <f t="shared" si="262"/>
        <v>0</v>
      </c>
      <c r="CM657" s="24">
        <f t="shared" si="263"/>
        <v>0</v>
      </c>
      <c r="CO657" s="24">
        <f t="shared" si="264"/>
        <v>0</v>
      </c>
      <c r="CQ657" s="24">
        <f t="shared" si="265"/>
        <v>0</v>
      </c>
      <c r="CS657" s="24">
        <f t="shared" si="266"/>
        <v>0</v>
      </c>
    </row>
    <row r="658" spans="9:97">
      <c r="I658" s="24">
        <f t="shared" si="246"/>
        <v>0</v>
      </c>
      <c r="J658" s="24">
        <f t="shared" si="244"/>
        <v>0</v>
      </c>
      <c r="M658" s="24"/>
      <c r="N658" s="24"/>
      <c r="O658" s="24"/>
      <c r="P658" s="24"/>
      <c r="Q658" s="24"/>
      <c r="R658" s="24"/>
      <c r="S658" s="24">
        <f t="shared" si="247"/>
        <v>0</v>
      </c>
      <c r="T658" s="24">
        <f t="shared" si="245"/>
        <v>0</v>
      </c>
      <c r="W658" s="24"/>
      <c r="X658" s="24"/>
      <c r="Y658" s="24"/>
      <c r="Z658" s="24"/>
      <c r="AA658" s="24"/>
      <c r="AB658" s="24"/>
      <c r="AC658" s="24">
        <f t="shared" si="248"/>
        <v>0</v>
      </c>
      <c r="AD658" s="24">
        <f t="shared" si="249"/>
        <v>0</v>
      </c>
      <c r="AG658" s="24"/>
      <c r="AH658" s="24"/>
      <c r="AI658" s="24"/>
      <c r="AJ658" s="24"/>
      <c r="AK658" s="24"/>
      <c r="AL658" s="24"/>
      <c r="AM658" s="24">
        <f t="shared" si="250"/>
        <v>0</v>
      </c>
      <c r="AN658" s="24">
        <f t="shared" si="243"/>
        <v>0</v>
      </c>
      <c r="AQ658" s="24"/>
      <c r="AR658" s="24"/>
      <c r="AS658" s="24"/>
      <c r="AT658" s="24"/>
      <c r="AU658" s="24"/>
      <c r="AV658" s="24"/>
      <c r="AW658" s="24">
        <f t="shared" si="251"/>
        <v>0</v>
      </c>
      <c r="AX658" s="24">
        <f t="shared" si="252"/>
        <v>0</v>
      </c>
      <c r="BA658" s="24"/>
      <c r="BB658" s="24"/>
      <c r="BC658" s="24"/>
      <c r="BD658" s="24"/>
      <c r="BE658" s="24"/>
      <c r="BF658" s="24"/>
      <c r="BG658" s="24">
        <f t="shared" si="253"/>
        <v>0</v>
      </c>
      <c r="BH658" s="24">
        <f t="shared" si="254"/>
        <v>0</v>
      </c>
      <c r="BK658" s="24"/>
      <c r="BL658" s="24"/>
      <c r="BM658" s="24"/>
      <c r="BN658" s="24"/>
      <c r="BO658" s="24"/>
      <c r="BP658" s="24"/>
      <c r="BQ658" s="24">
        <f t="shared" si="255"/>
        <v>0</v>
      </c>
      <c r="BR658" s="24">
        <f t="shared" si="256"/>
        <v>0</v>
      </c>
      <c r="BU658" s="24"/>
      <c r="BV658" s="24"/>
      <c r="BW658" s="24"/>
      <c r="BX658" s="24"/>
      <c r="BY658" s="24"/>
      <c r="BZ658" s="24"/>
      <c r="CA658" s="24">
        <f t="shared" si="257"/>
        <v>0</v>
      </c>
      <c r="CB658" s="24">
        <f t="shared" si="258"/>
        <v>0</v>
      </c>
      <c r="CC658" s="24"/>
      <c r="CE658" s="24">
        <f t="shared" si="259"/>
        <v>0</v>
      </c>
      <c r="CG658" s="24">
        <f t="shared" si="260"/>
        <v>0</v>
      </c>
      <c r="CI658" s="24">
        <f t="shared" si="261"/>
        <v>0</v>
      </c>
      <c r="CK658" s="24">
        <f t="shared" si="262"/>
        <v>0</v>
      </c>
      <c r="CM658" s="24">
        <f t="shared" si="263"/>
        <v>0</v>
      </c>
      <c r="CO658" s="24">
        <f t="shared" si="264"/>
        <v>0</v>
      </c>
      <c r="CQ658" s="24">
        <f t="shared" si="265"/>
        <v>0</v>
      </c>
      <c r="CS658" s="24">
        <f t="shared" si="266"/>
        <v>0</v>
      </c>
    </row>
    <row r="659" spans="9:97">
      <c r="I659" s="24">
        <f t="shared" si="246"/>
        <v>0</v>
      </c>
      <c r="J659" s="24">
        <f t="shared" si="244"/>
        <v>0</v>
      </c>
      <c r="M659" s="24"/>
      <c r="N659" s="24"/>
      <c r="O659" s="24"/>
      <c r="P659" s="24"/>
      <c r="Q659" s="24"/>
      <c r="R659" s="24"/>
      <c r="S659" s="24">
        <f t="shared" si="247"/>
        <v>0</v>
      </c>
      <c r="T659" s="24">
        <f t="shared" si="245"/>
        <v>0</v>
      </c>
      <c r="W659" s="24"/>
      <c r="X659" s="24"/>
      <c r="Y659" s="24"/>
      <c r="Z659" s="24"/>
      <c r="AA659" s="24"/>
      <c r="AB659" s="24"/>
      <c r="AC659" s="24">
        <f t="shared" si="248"/>
        <v>0</v>
      </c>
      <c r="AD659" s="24">
        <f t="shared" si="249"/>
        <v>0</v>
      </c>
      <c r="AG659" s="24"/>
      <c r="AH659" s="24"/>
      <c r="AI659" s="24"/>
      <c r="AJ659" s="24"/>
      <c r="AK659" s="24"/>
      <c r="AL659" s="24"/>
      <c r="AM659" s="24">
        <f t="shared" si="250"/>
        <v>0</v>
      </c>
      <c r="AN659" s="24">
        <f t="shared" si="243"/>
        <v>0</v>
      </c>
      <c r="AQ659" s="24"/>
      <c r="AR659" s="24"/>
      <c r="AS659" s="24"/>
      <c r="AT659" s="24"/>
      <c r="AU659" s="24"/>
      <c r="AV659" s="24"/>
      <c r="AW659" s="24">
        <f t="shared" si="251"/>
        <v>0</v>
      </c>
      <c r="AX659" s="24">
        <f t="shared" si="252"/>
        <v>0</v>
      </c>
      <c r="BA659" s="24"/>
      <c r="BB659" s="24"/>
      <c r="BC659" s="24"/>
      <c r="BD659" s="24"/>
      <c r="BE659" s="24"/>
      <c r="BF659" s="24"/>
      <c r="BG659" s="24">
        <f t="shared" si="253"/>
        <v>0</v>
      </c>
      <c r="BH659" s="24">
        <f t="shared" si="254"/>
        <v>0</v>
      </c>
      <c r="BK659" s="24"/>
      <c r="BL659" s="24"/>
      <c r="BM659" s="24"/>
      <c r="BN659" s="24"/>
      <c r="BO659" s="24"/>
      <c r="BP659" s="24"/>
      <c r="BQ659" s="24">
        <f t="shared" si="255"/>
        <v>0</v>
      </c>
      <c r="BR659" s="24">
        <f t="shared" si="256"/>
        <v>0</v>
      </c>
      <c r="BU659" s="24"/>
      <c r="BV659" s="24"/>
      <c r="BW659" s="24"/>
      <c r="BX659" s="24"/>
      <c r="BY659" s="24"/>
      <c r="BZ659" s="24"/>
      <c r="CA659" s="24">
        <f t="shared" si="257"/>
        <v>0</v>
      </c>
      <c r="CB659" s="24">
        <f t="shared" si="258"/>
        <v>0</v>
      </c>
      <c r="CC659" s="24"/>
      <c r="CE659" s="24">
        <f t="shared" si="259"/>
        <v>0</v>
      </c>
      <c r="CG659" s="24">
        <f t="shared" si="260"/>
        <v>0</v>
      </c>
      <c r="CI659" s="24">
        <f t="shared" si="261"/>
        <v>0</v>
      </c>
      <c r="CK659" s="24">
        <f t="shared" si="262"/>
        <v>0</v>
      </c>
      <c r="CM659" s="24">
        <f t="shared" si="263"/>
        <v>0</v>
      </c>
      <c r="CO659" s="24">
        <f t="shared" si="264"/>
        <v>0</v>
      </c>
      <c r="CQ659" s="24">
        <f t="shared" si="265"/>
        <v>0</v>
      </c>
      <c r="CS659" s="24">
        <f t="shared" si="266"/>
        <v>0</v>
      </c>
    </row>
    <row r="660" spans="9:97">
      <c r="I660" s="24">
        <f t="shared" si="246"/>
        <v>0</v>
      </c>
      <c r="J660" s="24">
        <f t="shared" si="244"/>
        <v>0</v>
      </c>
      <c r="M660" s="24"/>
      <c r="N660" s="24"/>
      <c r="O660" s="24"/>
      <c r="P660" s="24"/>
      <c r="Q660" s="24"/>
      <c r="R660" s="24"/>
      <c r="S660" s="24">
        <f t="shared" si="247"/>
        <v>0</v>
      </c>
      <c r="T660" s="24">
        <f t="shared" si="245"/>
        <v>0</v>
      </c>
      <c r="W660" s="24"/>
      <c r="X660" s="24"/>
      <c r="Y660" s="24"/>
      <c r="Z660" s="24"/>
      <c r="AA660" s="24"/>
      <c r="AB660" s="24"/>
      <c r="AC660" s="24">
        <f t="shared" si="248"/>
        <v>0</v>
      </c>
      <c r="AD660" s="24">
        <f t="shared" si="249"/>
        <v>0</v>
      </c>
      <c r="AG660" s="24"/>
      <c r="AH660" s="24"/>
      <c r="AI660" s="24"/>
      <c r="AJ660" s="24"/>
      <c r="AK660" s="24"/>
      <c r="AL660" s="24"/>
      <c r="AM660" s="24">
        <f t="shared" si="250"/>
        <v>0</v>
      </c>
      <c r="AN660" s="24">
        <f t="shared" si="243"/>
        <v>0</v>
      </c>
      <c r="AQ660" s="24"/>
      <c r="AR660" s="24"/>
      <c r="AS660" s="24"/>
      <c r="AT660" s="24"/>
      <c r="AU660" s="24"/>
      <c r="AV660" s="24"/>
      <c r="AW660" s="24">
        <f t="shared" si="251"/>
        <v>0</v>
      </c>
      <c r="AX660" s="24">
        <f t="shared" si="252"/>
        <v>0</v>
      </c>
      <c r="BA660" s="24"/>
      <c r="BB660" s="24"/>
      <c r="BC660" s="24"/>
      <c r="BD660" s="24"/>
      <c r="BE660" s="24"/>
      <c r="BF660" s="24"/>
      <c r="BG660" s="24">
        <f t="shared" si="253"/>
        <v>0</v>
      </c>
      <c r="BH660" s="24">
        <f t="shared" si="254"/>
        <v>0</v>
      </c>
      <c r="BK660" s="24"/>
      <c r="BL660" s="24"/>
      <c r="BM660" s="24"/>
      <c r="BN660" s="24"/>
      <c r="BO660" s="24"/>
      <c r="BP660" s="24"/>
      <c r="BQ660" s="24">
        <f t="shared" si="255"/>
        <v>0</v>
      </c>
      <c r="BR660" s="24">
        <f t="shared" si="256"/>
        <v>0</v>
      </c>
      <c r="BU660" s="24"/>
      <c r="BV660" s="24"/>
      <c r="BW660" s="24"/>
      <c r="BX660" s="24"/>
      <c r="BY660" s="24"/>
      <c r="BZ660" s="24"/>
      <c r="CA660" s="24">
        <f t="shared" si="257"/>
        <v>0</v>
      </c>
      <c r="CB660" s="24">
        <f t="shared" si="258"/>
        <v>0</v>
      </c>
      <c r="CC660" s="24"/>
      <c r="CE660" s="24">
        <f t="shared" si="259"/>
        <v>0</v>
      </c>
      <c r="CG660" s="24">
        <f t="shared" si="260"/>
        <v>0</v>
      </c>
      <c r="CI660" s="24">
        <f t="shared" si="261"/>
        <v>0</v>
      </c>
      <c r="CK660" s="24">
        <f t="shared" si="262"/>
        <v>0</v>
      </c>
      <c r="CM660" s="24">
        <f t="shared" si="263"/>
        <v>0</v>
      </c>
      <c r="CO660" s="24">
        <f t="shared" si="264"/>
        <v>0</v>
      </c>
      <c r="CQ660" s="24">
        <f t="shared" si="265"/>
        <v>0</v>
      </c>
      <c r="CS660" s="24">
        <f t="shared" si="266"/>
        <v>0</v>
      </c>
    </row>
    <row r="661" spans="9:97">
      <c r="I661" s="24">
        <f t="shared" si="246"/>
        <v>0</v>
      </c>
      <c r="J661" s="24">
        <f t="shared" si="244"/>
        <v>0</v>
      </c>
      <c r="M661" s="24"/>
      <c r="N661" s="24"/>
      <c r="O661" s="24"/>
      <c r="P661" s="24"/>
      <c r="Q661" s="24"/>
      <c r="R661" s="24"/>
      <c r="S661" s="24">
        <f t="shared" si="247"/>
        <v>0</v>
      </c>
      <c r="T661" s="24">
        <f t="shared" si="245"/>
        <v>0</v>
      </c>
      <c r="W661" s="24"/>
      <c r="X661" s="24"/>
      <c r="Y661" s="24"/>
      <c r="Z661" s="24"/>
      <c r="AA661" s="24"/>
      <c r="AB661" s="24"/>
      <c r="AC661" s="24">
        <f t="shared" si="248"/>
        <v>0</v>
      </c>
      <c r="AD661" s="24">
        <f t="shared" si="249"/>
        <v>0</v>
      </c>
      <c r="AG661" s="24"/>
      <c r="AH661" s="24"/>
      <c r="AI661" s="24"/>
      <c r="AJ661" s="24"/>
      <c r="AK661" s="24"/>
      <c r="AL661" s="24"/>
      <c r="AM661" s="24">
        <f t="shared" si="250"/>
        <v>0</v>
      </c>
      <c r="AN661" s="24">
        <f t="shared" si="243"/>
        <v>0</v>
      </c>
      <c r="AQ661" s="24"/>
      <c r="AR661" s="24"/>
      <c r="AS661" s="24"/>
      <c r="AT661" s="24"/>
      <c r="AU661" s="24"/>
      <c r="AV661" s="24"/>
      <c r="AW661" s="24">
        <f t="shared" si="251"/>
        <v>0</v>
      </c>
      <c r="AX661" s="24">
        <f t="shared" si="252"/>
        <v>0</v>
      </c>
      <c r="BA661" s="24"/>
      <c r="BB661" s="24"/>
      <c r="BC661" s="24"/>
      <c r="BD661" s="24"/>
      <c r="BE661" s="24"/>
      <c r="BF661" s="24"/>
      <c r="BG661" s="24">
        <f t="shared" si="253"/>
        <v>0</v>
      </c>
      <c r="BH661" s="24">
        <f t="shared" si="254"/>
        <v>0</v>
      </c>
      <c r="BK661" s="24"/>
      <c r="BL661" s="24"/>
      <c r="BM661" s="24"/>
      <c r="BN661" s="24"/>
      <c r="BO661" s="24"/>
      <c r="BP661" s="24"/>
      <c r="BQ661" s="24">
        <f t="shared" si="255"/>
        <v>0</v>
      </c>
      <c r="BR661" s="24">
        <f t="shared" si="256"/>
        <v>0</v>
      </c>
      <c r="BU661" s="24"/>
      <c r="BV661" s="24"/>
      <c r="BW661" s="24"/>
      <c r="BX661" s="24"/>
      <c r="BY661" s="24"/>
      <c r="BZ661" s="24"/>
      <c r="CA661" s="24">
        <f t="shared" si="257"/>
        <v>0</v>
      </c>
      <c r="CB661" s="24">
        <f t="shared" si="258"/>
        <v>0</v>
      </c>
      <c r="CC661" s="24"/>
      <c r="CE661" s="24">
        <f t="shared" si="259"/>
        <v>0</v>
      </c>
      <c r="CG661" s="24">
        <f t="shared" si="260"/>
        <v>0</v>
      </c>
      <c r="CI661" s="24">
        <f t="shared" si="261"/>
        <v>0</v>
      </c>
      <c r="CK661" s="24">
        <f t="shared" si="262"/>
        <v>0</v>
      </c>
      <c r="CM661" s="24">
        <f t="shared" si="263"/>
        <v>0</v>
      </c>
      <c r="CO661" s="24">
        <f t="shared" si="264"/>
        <v>0</v>
      </c>
      <c r="CQ661" s="24">
        <f t="shared" si="265"/>
        <v>0</v>
      </c>
      <c r="CS661" s="24">
        <f t="shared" si="266"/>
        <v>0</v>
      </c>
    </row>
    <row r="662" spans="9:97">
      <c r="I662" s="24">
        <f t="shared" si="246"/>
        <v>0</v>
      </c>
      <c r="J662" s="24">
        <f t="shared" si="244"/>
        <v>0</v>
      </c>
      <c r="M662" s="24"/>
      <c r="N662" s="24"/>
      <c r="O662" s="24"/>
      <c r="P662" s="24"/>
      <c r="Q662" s="24"/>
      <c r="R662" s="24"/>
      <c r="S662" s="24">
        <f t="shared" si="247"/>
        <v>0</v>
      </c>
      <c r="T662" s="24">
        <f t="shared" si="245"/>
        <v>0</v>
      </c>
      <c r="W662" s="24"/>
      <c r="X662" s="24"/>
      <c r="Y662" s="24"/>
      <c r="Z662" s="24"/>
      <c r="AA662" s="24"/>
      <c r="AB662" s="24"/>
      <c r="AC662" s="24">
        <f t="shared" si="248"/>
        <v>0</v>
      </c>
      <c r="AD662" s="24">
        <f t="shared" si="249"/>
        <v>0</v>
      </c>
      <c r="AG662" s="24"/>
      <c r="AH662" s="24"/>
      <c r="AI662" s="24"/>
      <c r="AJ662" s="24"/>
      <c r="AK662" s="24"/>
      <c r="AL662" s="24"/>
      <c r="AM662" s="24">
        <f t="shared" si="250"/>
        <v>0</v>
      </c>
      <c r="AN662" s="24">
        <f t="shared" si="243"/>
        <v>0</v>
      </c>
      <c r="AQ662" s="24"/>
      <c r="AR662" s="24"/>
      <c r="AS662" s="24"/>
      <c r="AT662" s="24"/>
      <c r="AU662" s="24"/>
      <c r="AV662" s="24"/>
      <c r="AW662" s="24">
        <f t="shared" si="251"/>
        <v>0</v>
      </c>
      <c r="AX662" s="24">
        <f t="shared" si="252"/>
        <v>0</v>
      </c>
      <c r="BA662" s="24"/>
      <c r="BB662" s="24"/>
      <c r="BC662" s="24"/>
      <c r="BD662" s="24"/>
      <c r="BE662" s="24"/>
      <c r="BF662" s="24"/>
      <c r="BG662" s="24">
        <f t="shared" si="253"/>
        <v>0</v>
      </c>
      <c r="BH662" s="24">
        <f t="shared" si="254"/>
        <v>0</v>
      </c>
      <c r="BK662" s="24"/>
      <c r="BL662" s="24"/>
      <c r="BM662" s="24"/>
      <c r="BN662" s="24"/>
      <c r="BO662" s="24"/>
      <c r="BP662" s="24"/>
      <c r="BQ662" s="24">
        <f t="shared" si="255"/>
        <v>0</v>
      </c>
      <c r="BR662" s="24">
        <f t="shared" si="256"/>
        <v>0</v>
      </c>
      <c r="BU662" s="24"/>
      <c r="BV662" s="24"/>
      <c r="BW662" s="24"/>
      <c r="BX662" s="24"/>
      <c r="BY662" s="24"/>
      <c r="BZ662" s="24"/>
      <c r="CA662" s="24">
        <f t="shared" si="257"/>
        <v>0</v>
      </c>
      <c r="CB662" s="24">
        <f t="shared" si="258"/>
        <v>0</v>
      </c>
      <c r="CC662" s="24"/>
      <c r="CE662" s="24">
        <f t="shared" si="259"/>
        <v>0</v>
      </c>
      <c r="CG662" s="24">
        <f t="shared" si="260"/>
        <v>0</v>
      </c>
      <c r="CI662" s="24">
        <f t="shared" si="261"/>
        <v>0</v>
      </c>
      <c r="CK662" s="24">
        <f t="shared" si="262"/>
        <v>0</v>
      </c>
      <c r="CM662" s="24">
        <f t="shared" si="263"/>
        <v>0</v>
      </c>
      <c r="CO662" s="24">
        <f t="shared" si="264"/>
        <v>0</v>
      </c>
      <c r="CQ662" s="24">
        <f t="shared" si="265"/>
        <v>0</v>
      </c>
      <c r="CS662" s="24">
        <f t="shared" si="266"/>
        <v>0</v>
      </c>
    </row>
    <row r="663" spans="9:97">
      <c r="I663" s="24">
        <f t="shared" si="246"/>
        <v>0</v>
      </c>
      <c r="J663" s="24">
        <f t="shared" si="244"/>
        <v>0</v>
      </c>
      <c r="M663" s="24"/>
      <c r="N663" s="24"/>
      <c r="O663" s="24"/>
      <c r="P663" s="24"/>
      <c r="Q663" s="24"/>
      <c r="R663" s="24"/>
      <c r="S663" s="24">
        <f t="shared" si="247"/>
        <v>0</v>
      </c>
      <c r="T663" s="24">
        <f t="shared" si="245"/>
        <v>0</v>
      </c>
      <c r="W663" s="24"/>
      <c r="X663" s="24"/>
      <c r="Y663" s="24"/>
      <c r="Z663" s="24"/>
      <c r="AA663" s="24"/>
      <c r="AB663" s="24"/>
      <c r="AC663" s="24">
        <f t="shared" si="248"/>
        <v>0</v>
      </c>
      <c r="AD663" s="24">
        <f t="shared" si="249"/>
        <v>0</v>
      </c>
      <c r="AG663" s="24"/>
      <c r="AH663" s="24"/>
      <c r="AI663" s="24"/>
      <c r="AJ663" s="24"/>
      <c r="AK663" s="24"/>
      <c r="AL663" s="24"/>
      <c r="AM663" s="24">
        <f t="shared" si="250"/>
        <v>0</v>
      </c>
      <c r="AN663" s="24">
        <f t="shared" si="243"/>
        <v>0</v>
      </c>
      <c r="AQ663" s="24"/>
      <c r="AR663" s="24"/>
      <c r="AS663" s="24"/>
      <c r="AT663" s="24"/>
      <c r="AU663" s="24"/>
      <c r="AV663" s="24"/>
      <c r="AW663" s="24">
        <f t="shared" si="251"/>
        <v>0</v>
      </c>
      <c r="AX663" s="24">
        <f t="shared" si="252"/>
        <v>0</v>
      </c>
      <c r="BA663" s="24"/>
      <c r="BB663" s="24"/>
      <c r="BC663" s="24"/>
      <c r="BD663" s="24"/>
      <c r="BE663" s="24"/>
      <c r="BF663" s="24"/>
      <c r="BG663" s="24">
        <f t="shared" si="253"/>
        <v>0</v>
      </c>
      <c r="BH663" s="24">
        <f t="shared" si="254"/>
        <v>0</v>
      </c>
      <c r="BK663" s="24"/>
      <c r="BL663" s="24"/>
      <c r="BM663" s="24"/>
      <c r="BN663" s="24"/>
      <c r="BO663" s="24"/>
      <c r="BP663" s="24"/>
      <c r="BQ663" s="24">
        <f t="shared" si="255"/>
        <v>0</v>
      </c>
      <c r="BR663" s="24">
        <f t="shared" si="256"/>
        <v>0</v>
      </c>
      <c r="BU663" s="24"/>
      <c r="BV663" s="24"/>
      <c r="BW663" s="24"/>
      <c r="BX663" s="24"/>
      <c r="BY663" s="24"/>
      <c r="BZ663" s="24"/>
      <c r="CA663" s="24">
        <f t="shared" si="257"/>
        <v>0</v>
      </c>
      <c r="CB663" s="24">
        <f t="shared" si="258"/>
        <v>0</v>
      </c>
      <c r="CC663" s="24"/>
      <c r="CE663" s="24">
        <f t="shared" si="259"/>
        <v>0</v>
      </c>
      <c r="CG663" s="24">
        <f t="shared" si="260"/>
        <v>0</v>
      </c>
      <c r="CI663" s="24">
        <f t="shared" si="261"/>
        <v>0</v>
      </c>
      <c r="CK663" s="24">
        <f t="shared" si="262"/>
        <v>0</v>
      </c>
      <c r="CM663" s="24">
        <f t="shared" si="263"/>
        <v>0</v>
      </c>
      <c r="CO663" s="24">
        <f t="shared" si="264"/>
        <v>0</v>
      </c>
      <c r="CQ663" s="24">
        <f t="shared" si="265"/>
        <v>0</v>
      </c>
      <c r="CS663" s="24">
        <f t="shared" si="266"/>
        <v>0</v>
      </c>
    </row>
    <row r="664" spans="9:97">
      <c r="I664" s="24">
        <f t="shared" si="246"/>
        <v>0</v>
      </c>
      <c r="J664" s="24">
        <f t="shared" si="244"/>
        <v>0</v>
      </c>
      <c r="M664" s="24"/>
      <c r="N664" s="24"/>
      <c r="O664" s="24"/>
      <c r="P664" s="24"/>
      <c r="Q664" s="24"/>
      <c r="R664" s="24"/>
      <c r="S664" s="24">
        <f t="shared" si="247"/>
        <v>0</v>
      </c>
      <c r="T664" s="24">
        <f t="shared" si="245"/>
        <v>0</v>
      </c>
      <c r="W664" s="24"/>
      <c r="X664" s="24"/>
      <c r="Y664" s="24"/>
      <c r="Z664" s="24"/>
      <c r="AA664" s="24"/>
      <c r="AB664" s="24"/>
      <c r="AC664" s="24">
        <f t="shared" si="248"/>
        <v>0</v>
      </c>
      <c r="AD664" s="24">
        <f t="shared" si="249"/>
        <v>0</v>
      </c>
      <c r="AG664" s="24"/>
      <c r="AH664" s="24"/>
      <c r="AI664" s="24"/>
      <c r="AJ664" s="24"/>
      <c r="AK664" s="24"/>
      <c r="AL664" s="24"/>
      <c r="AM664" s="24">
        <f t="shared" si="250"/>
        <v>0</v>
      </c>
      <c r="AN664" s="24">
        <f t="shared" si="243"/>
        <v>0</v>
      </c>
      <c r="AQ664" s="24"/>
      <c r="AR664" s="24"/>
      <c r="AS664" s="24"/>
      <c r="AT664" s="24"/>
      <c r="AU664" s="24"/>
      <c r="AV664" s="24"/>
      <c r="AW664" s="24">
        <f t="shared" si="251"/>
        <v>0</v>
      </c>
      <c r="AX664" s="24">
        <f t="shared" si="252"/>
        <v>0</v>
      </c>
      <c r="BA664" s="24"/>
      <c r="BB664" s="24"/>
      <c r="BC664" s="24"/>
      <c r="BD664" s="24"/>
      <c r="BE664" s="24"/>
      <c r="BF664" s="24"/>
      <c r="BG664" s="24">
        <f t="shared" si="253"/>
        <v>0</v>
      </c>
      <c r="BH664" s="24">
        <f t="shared" si="254"/>
        <v>0</v>
      </c>
      <c r="BK664" s="24"/>
      <c r="BL664" s="24"/>
      <c r="BM664" s="24"/>
      <c r="BN664" s="24"/>
      <c r="BO664" s="24"/>
      <c r="BP664" s="24"/>
      <c r="BQ664" s="24">
        <f t="shared" si="255"/>
        <v>0</v>
      </c>
      <c r="BR664" s="24">
        <f t="shared" si="256"/>
        <v>0</v>
      </c>
      <c r="BU664" s="24"/>
      <c r="BV664" s="24"/>
      <c r="BW664" s="24"/>
      <c r="BX664" s="24"/>
      <c r="BY664" s="24"/>
      <c r="BZ664" s="24"/>
      <c r="CA664" s="24">
        <f t="shared" si="257"/>
        <v>0</v>
      </c>
      <c r="CB664" s="24">
        <f t="shared" si="258"/>
        <v>0</v>
      </c>
      <c r="CC664" s="24"/>
      <c r="CE664" s="24">
        <f t="shared" si="259"/>
        <v>0</v>
      </c>
      <c r="CG664" s="24">
        <f t="shared" si="260"/>
        <v>0</v>
      </c>
      <c r="CI664" s="24">
        <f t="shared" si="261"/>
        <v>0</v>
      </c>
      <c r="CK664" s="24">
        <f t="shared" si="262"/>
        <v>0</v>
      </c>
      <c r="CM664" s="24">
        <f t="shared" si="263"/>
        <v>0</v>
      </c>
      <c r="CO664" s="24">
        <f t="shared" si="264"/>
        <v>0</v>
      </c>
      <c r="CQ664" s="24">
        <f t="shared" si="265"/>
        <v>0</v>
      </c>
      <c r="CS664" s="24">
        <f t="shared" si="266"/>
        <v>0</v>
      </c>
    </row>
    <row r="665" spans="9:97">
      <c r="I665" s="24">
        <f t="shared" si="246"/>
        <v>0</v>
      </c>
      <c r="J665" s="24">
        <f t="shared" si="244"/>
        <v>0</v>
      </c>
      <c r="M665" s="24"/>
      <c r="N665" s="24"/>
      <c r="O665" s="24"/>
      <c r="P665" s="24"/>
      <c r="Q665" s="24"/>
      <c r="R665" s="24"/>
      <c r="S665" s="24">
        <f t="shared" si="247"/>
        <v>0</v>
      </c>
      <c r="T665" s="24">
        <f t="shared" si="245"/>
        <v>0</v>
      </c>
      <c r="W665" s="24"/>
      <c r="X665" s="24"/>
      <c r="Y665" s="24"/>
      <c r="Z665" s="24"/>
      <c r="AA665" s="24"/>
      <c r="AB665" s="24"/>
      <c r="AC665" s="24">
        <f t="shared" si="248"/>
        <v>0</v>
      </c>
      <c r="AD665" s="24">
        <f t="shared" si="249"/>
        <v>0</v>
      </c>
      <c r="AG665" s="24"/>
      <c r="AH665" s="24"/>
      <c r="AI665" s="24"/>
      <c r="AJ665" s="24"/>
      <c r="AK665" s="24"/>
      <c r="AL665" s="24"/>
      <c r="AM665" s="24">
        <f t="shared" si="250"/>
        <v>0</v>
      </c>
      <c r="AN665" s="24">
        <f t="shared" si="243"/>
        <v>0</v>
      </c>
      <c r="AQ665" s="24"/>
      <c r="AR665" s="24"/>
      <c r="AS665" s="24"/>
      <c r="AT665" s="24"/>
      <c r="AU665" s="24"/>
      <c r="AV665" s="24"/>
      <c r="AW665" s="24">
        <f t="shared" si="251"/>
        <v>0</v>
      </c>
      <c r="AX665" s="24">
        <f t="shared" si="252"/>
        <v>0</v>
      </c>
      <c r="BA665" s="24"/>
      <c r="BB665" s="24"/>
      <c r="BC665" s="24"/>
      <c r="BD665" s="24"/>
      <c r="BE665" s="24"/>
      <c r="BF665" s="24"/>
      <c r="BG665" s="24">
        <f t="shared" si="253"/>
        <v>0</v>
      </c>
      <c r="BH665" s="24">
        <f t="shared" si="254"/>
        <v>0</v>
      </c>
      <c r="BK665" s="24"/>
      <c r="BL665" s="24"/>
      <c r="BM665" s="24"/>
      <c r="BN665" s="24"/>
      <c r="BO665" s="24"/>
      <c r="BP665" s="24"/>
      <c r="BQ665" s="24">
        <f t="shared" si="255"/>
        <v>0</v>
      </c>
      <c r="BR665" s="24">
        <f t="shared" si="256"/>
        <v>0</v>
      </c>
      <c r="BU665" s="24"/>
      <c r="BV665" s="24"/>
      <c r="BW665" s="24"/>
      <c r="BX665" s="24"/>
      <c r="BY665" s="24"/>
      <c r="BZ665" s="24"/>
      <c r="CA665" s="24">
        <f t="shared" si="257"/>
        <v>0</v>
      </c>
      <c r="CB665" s="24">
        <f t="shared" si="258"/>
        <v>0</v>
      </c>
      <c r="CC665" s="24"/>
      <c r="CE665" s="24">
        <f t="shared" si="259"/>
        <v>0</v>
      </c>
      <c r="CG665" s="24">
        <f t="shared" si="260"/>
        <v>0</v>
      </c>
      <c r="CI665" s="24">
        <f t="shared" si="261"/>
        <v>0</v>
      </c>
      <c r="CK665" s="24">
        <f t="shared" si="262"/>
        <v>0</v>
      </c>
      <c r="CM665" s="24">
        <f t="shared" si="263"/>
        <v>0</v>
      </c>
      <c r="CO665" s="24">
        <f t="shared" si="264"/>
        <v>0</v>
      </c>
      <c r="CQ665" s="24">
        <f t="shared" si="265"/>
        <v>0</v>
      </c>
      <c r="CS665" s="24">
        <f t="shared" si="266"/>
        <v>0</v>
      </c>
    </row>
    <row r="666" spans="9:97">
      <c r="I666" s="24">
        <f t="shared" si="246"/>
        <v>0</v>
      </c>
      <c r="J666" s="24">
        <f t="shared" si="244"/>
        <v>0</v>
      </c>
      <c r="M666" s="24"/>
      <c r="N666" s="24"/>
      <c r="O666" s="24"/>
      <c r="P666" s="24"/>
      <c r="Q666" s="24"/>
      <c r="R666" s="24"/>
      <c r="S666" s="24">
        <f t="shared" si="247"/>
        <v>0</v>
      </c>
      <c r="T666" s="24">
        <f t="shared" si="245"/>
        <v>0</v>
      </c>
      <c r="W666" s="24"/>
      <c r="X666" s="24"/>
      <c r="Y666" s="24"/>
      <c r="Z666" s="24"/>
      <c r="AA666" s="24"/>
      <c r="AB666" s="24"/>
      <c r="AC666" s="24">
        <f t="shared" si="248"/>
        <v>0</v>
      </c>
      <c r="AD666" s="24">
        <f t="shared" si="249"/>
        <v>0</v>
      </c>
      <c r="AG666" s="24"/>
      <c r="AH666" s="24"/>
      <c r="AI666" s="24"/>
      <c r="AJ666" s="24"/>
      <c r="AK666" s="24"/>
      <c r="AL666" s="24"/>
      <c r="AM666" s="24">
        <f t="shared" si="250"/>
        <v>0</v>
      </c>
      <c r="AN666" s="24">
        <f t="shared" ref="AN666:AN729" si="267">IF(AJ666&lt;AG666-AH666,AG666-AH666-AJ666,0)</f>
        <v>0</v>
      </c>
      <c r="AQ666" s="24"/>
      <c r="AR666" s="24"/>
      <c r="AS666" s="24"/>
      <c r="AT666" s="24"/>
      <c r="AU666" s="24"/>
      <c r="AV666" s="24"/>
      <c r="AW666" s="24">
        <f t="shared" si="251"/>
        <v>0</v>
      </c>
      <c r="AX666" s="24">
        <f t="shared" si="252"/>
        <v>0</v>
      </c>
      <c r="BA666" s="24"/>
      <c r="BB666" s="24"/>
      <c r="BC666" s="24"/>
      <c r="BD666" s="24"/>
      <c r="BE666" s="24"/>
      <c r="BF666" s="24"/>
      <c r="BG666" s="24">
        <f t="shared" si="253"/>
        <v>0</v>
      </c>
      <c r="BH666" s="24">
        <f t="shared" si="254"/>
        <v>0</v>
      </c>
      <c r="BK666" s="24"/>
      <c r="BL666" s="24"/>
      <c r="BM666" s="24"/>
      <c r="BN666" s="24"/>
      <c r="BO666" s="24"/>
      <c r="BP666" s="24"/>
      <c r="BQ666" s="24">
        <f t="shared" si="255"/>
        <v>0</v>
      </c>
      <c r="BR666" s="24">
        <f t="shared" si="256"/>
        <v>0</v>
      </c>
      <c r="BU666" s="24"/>
      <c r="BV666" s="24"/>
      <c r="BW666" s="24"/>
      <c r="BX666" s="24"/>
      <c r="BY666" s="24"/>
      <c r="BZ666" s="24"/>
      <c r="CA666" s="24">
        <f t="shared" si="257"/>
        <v>0</v>
      </c>
      <c r="CB666" s="24">
        <f t="shared" si="258"/>
        <v>0</v>
      </c>
      <c r="CC666" s="24"/>
      <c r="CE666" s="24">
        <f t="shared" si="259"/>
        <v>0</v>
      </c>
      <c r="CG666" s="24">
        <f t="shared" si="260"/>
        <v>0</v>
      </c>
      <c r="CI666" s="24">
        <f t="shared" si="261"/>
        <v>0</v>
      </c>
      <c r="CK666" s="24">
        <f t="shared" si="262"/>
        <v>0</v>
      </c>
      <c r="CM666" s="24">
        <f t="shared" si="263"/>
        <v>0</v>
      </c>
      <c r="CO666" s="24">
        <f t="shared" si="264"/>
        <v>0</v>
      </c>
      <c r="CQ666" s="24">
        <f t="shared" si="265"/>
        <v>0</v>
      </c>
      <c r="CS666" s="24">
        <f t="shared" si="266"/>
        <v>0</v>
      </c>
    </row>
    <row r="667" spans="9:97">
      <c r="I667" s="24">
        <f t="shared" si="246"/>
        <v>0</v>
      </c>
      <c r="J667" s="24">
        <f t="shared" si="244"/>
        <v>0</v>
      </c>
      <c r="M667" s="24"/>
      <c r="N667" s="24"/>
      <c r="O667" s="24"/>
      <c r="P667" s="24"/>
      <c r="Q667" s="24"/>
      <c r="R667" s="24"/>
      <c r="S667" s="24">
        <f t="shared" si="247"/>
        <v>0</v>
      </c>
      <c r="T667" s="24">
        <f t="shared" si="245"/>
        <v>0</v>
      </c>
      <c r="W667" s="24"/>
      <c r="X667" s="24"/>
      <c r="Y667" s="24"/>
      <c r="Z667" s="24"/>
      <c r="AA667" s="24"/>
      <c r="AB667" s="24"/>
      <c r="AC667" s="24">
        <f t="shared" si="248"/>
        <v>0</v>
      </c>
      <c r="AD667" s="24">
        <f t="shared" si="249"/>
        <v>0</v>
      </c>
      <c r="AG667" s="24"/>
      <c r="AH667" s="24"/>
      <c r="AI667" s="24"/>
      <c r="AJ667" s="24"/>
      <c r="AK667" s="24"/>
      <c r="AL667" s="24"/>
      <c r="AM667" s="24">
        <f t="shared" si="250"/>
        <v>0</v>
      </c>
      <c r="AN667" s="24">
        <f t="shared" si="267"/>
        <v>0</v>
      </c>
      <c r="AQ667" s="24"/>
      <c r="AR667" s="24"/>
      <c r="AS667" s="24"/>
      <c r="AT667" s="24"/>
      <c r="AU667" s="24"/>
      <c r="AV667" s="24"/>
      <c r="AW667" s="24">
        <f t="shared" si="251"/>
        <v>0</v>
      </c>
      <c r="AX667" s="24">
        <f t="shared" si="252"/>
        <v>0</v>
      </c>
      <c r="BA667" s="24"/>
      <c r="BB667" s="24"/>
      <c r="BC667" s="24"/>
      <c r="BD667" s="24"/>
      <c r="BE667" s="24"/>
      <c r="BF667" s="24"/>
      <c r="BG667" s="24">
        <f t="shared" si="253"/>
        <v>0</v>
      </c>
      <c r="BH667" s="24">
        <f t="shared" si="254"/>
        <v>0</v>
      </c>
      <c r="BK667" s="24"/>
      <c r="BL667" s="24"/>
      <c r="BM667" s="24"/>
      <c r="BN667" s="24"/>
      <c r="BO667" s="24"/>
      <c r="BP667" s="24"/>
      <c r="BQ667" s="24">
        <f t="shared" si="255"/>
        <v>0</v>
      </c>
      <c r="BR667" s="24">
        <f t="shared" si="256"/>
        <v>0</v>
      </c>
      <c r="BU667" s="24"/>
      <c r="BV667" s="24"/>
      <c r="BW667" s="24"/>
      <c r="BX667" s="24"/>
      <c r="BY667" s="24"/>
      <c r="BZ667" s="24"/>
      <c r="CA667" s="24">
        <f t="shared" si="257"/>
        <v>0</v>
      </c>
      <c r="CB667" s="24">
        <f t="shared" si="258"/>
        <v>0</v>
      </c>
      <c r="CC667" s="24"/>
      <c r="CE667" s="24">
        <f t="shared" si="259"/>
        <v>0</v>
      </c>
      <c r="CG667" s="24">
        <f t="shared" si="260"/>
        <v>0</v>
      </c>
      <c r="CI667" s="24">
        <f t="shared" si="261"/>
        <v>0</v>
      </c>
      <c r="CK667" s="24">
        <f t="shared" si="262"/>
        <v>0</v>
      </c>
      <c r="CM667" s="24">
        <f t="shared" si="263"/>
        <v>0</v>
      </c>
      <c r="CO667" s="24">
        <f t="shared" si="264"/>
        <v>0</v>
      </c>
      <c r="CQ667" s="24">
        <f t="shared" si="265"/>
        <v>0</v>
      </c>
      <c r="CS667" s="24">
        <f t="shared" si="266"/>
        <v>0</v>
      </c>
    </row>
    <row r="668" spans="9:97">
      <c r="I668" s="24">
        <f t="shared" si="246"/>
        <v>0</v>
      </c>
      <c r="J668" s="24">
        <f t="shared" si="244"/>
        <v>0</v>
      </c>
      <c r="M668" s="24"/>
      <c r="N668" s="24"/>
      <c r="O668" s="24"/>
      <c r="P668" s="24"/>
      <c r="Q668" s="24"/>
      <c r="R668" s="24"/>
      <c r="S668" s="24">
        <f t="shared" si="247"/>
        <v>0</v>
      </c>
      <c r="T668" s="24">
        <f t="shared" si="245"/>
        <v>0</v>
      </c>
      <c r="W668" s="24"/>
      <c r="X668" s="24"/>
      <c r="Y668" s="24"/>
      <c r="Z668" s="24"/>
      <c r="AA668" s="24"/>
      <c r="AB668" s="24"/>
      <c r="AC668" s="24">
        <f t="shared" si="248"/>
        <v>0</v>
      </c>
      <c r="AD668" s="24">
        <f t="shared" si="249"/>
        <v>0</v>
      </c>
      <c r="AG668" s="24"/>
      <c r="AH668" s="24"/>
      <c r="AI668" s="24"/>
      <c r="AJ668" s="24"/>
      <c r="AK668" s="24"/>
      <c r="AL668" s="24"/>
      <c r="AM668" s="24">
        <f t="shared" si="250"/>
        <v>0</v>
      </c>
      <c r="AN668" s="24">
        <f t="shared" si="267"/>
        <v>0</v>
      </c>
      <c r="AQ668" s="24"/>
      <c r="AR668" s="24"/>
      <c r="AS668" s="24"/>
      <c r="AT668" s="24"/>
      <c r="AU668" s="24"/>
      <c r="AV668" s="24"/>
      <c r="AW668" s="24">
        <f t="shared" si="251"/>
        <v>0</v>
      </c>
      <c r="AX668" s="24">
        <f t="shared" si="252"/>
        <v>0</v>
      </c>
      <c r="BA668" s="24"/>
      <c r="BB668" s="24"/>
      <c r="BC668" s="24"/>
      <c r="BD668" s="24"/>
      <c r="BE668" s="24"/>
      <c r="BF668" s="24"/>
      <c r="BG668" s="24">
        <f t="shared" si="253"/>
        <v>0</v>
      </c>
      <c r="BH668" s="24">
        <f t="shared" si="254"/>
        <v>0</v>
      </c>
      <c r="BK668" s="24"/>
      <c r="BL668" s="24"/>
      <c r="BM668" s="24"/>
      <c r="BN668" s="24"/>
      <c r="BO668" s="24"/>
      <c r="BP668" s="24"/>
      <c r="BQ668" s="24">
        <f t="shared" si="255"/>
        <v>0</v>
      </c>
      <c r="BR668" s="24">
        <f t="shared" si="256"/>
        <v>0</v>
      </c>
      <c r="BU668" s="24"/>
      <c r="BV668" s="24"/>
      <c r="BW668" s="24"/>
      <c r="BX668" s="24"/>
      <c r="BY668" s="24"/>
      <c r="BZ668" s="24"/>
      <c r="CA668" s="24">
        <f t="shared" si="257"/>
        <v>0</v>
      </c>
      <c r="CB668" s="24">
        <f t="shared" si="258"/>
        <v>0</v>
      </c>
      <c r="CC668" s="24"/>
      <c r="CE668" s="24">
        <f t="shared" si="259"/>
        <v>0</v>
      </c>
      <c r="CG668" s="24">
        <f t="shared" si="260"/>
        <v>0</v>
      </c>
      <c r="CI668" s="24">
        <f t="shared" si="261"/>
        <v>0</v>
      </c>
      <c r="CK668" s="24">
        <f t="shared" si="262"/>
        <v>0</v>
      </c>
      <c r="CM668" s="24">
        <f t="shared" si="263"/>
        <v>0</v>
      </c>
      <c r="CO668" s="24">
        <f t="shared" si="264"/>
        <v>0</v>
      </c>
      <c r="CQ668" s="24">
        <f t="shared" si="265"/>
        <v>0</v>
      </c>
      <c r="CS668" s="24">
        <f t="shared" si="266"/>
        <v>0</v>
      </c>
    </row>
    <row r="669" spans="9:97">
      <c r="I669" s="24">
        <f t="shared" si="246"/>
        <v>0</v>
      </c>
      <c r="J669" s="24">
        <f t="shared" si="244"/>
        <v>0</v>
      </c>
      <c r="M669" s="24"/>
      <c r="N669" s="24"/>
      <c r="O669" s="24"/>
      <c r="P669" s="24"/>
      <c r="Q669" s="24"/>
      <c r="R669" s="24"/>
      <c r="S669" s="24">
        <f t="shared" si="247"/>
        <v>0</v>
      </c>
      <c r="T669" s="24">
        <f t="shared" si="245"/>
        <v>0</v>
      </c>
      <c r="W669" s="24"/>
      <c r="X669" s="24"/>
      <c r="Y669" s="24"/>
      <c r="Z669" s="24"/>
      <c r="AA669" s="24"/>
      <c r="AB669" s="24"/>
      <c r="AC669" s="24">
        <f t="shared" si="248"/>
        <v>0</v>
      </c>
      <c r="AD669" s="24">
        <f t="shared" si="249"/>
        <v>0</v>
      </c>
      <c r="AG669" s="24"/>
      <c r="AH669" s="24"/>
      <c r="AI669" s="24"/>
      <c r="AJ669" s="24"/>
      <c r="AK669" s="24"/>
      <c r="AL669" s="24"/>
      <c r="AM669" s="24">
        <f t="shared" si="250"/>
        <v>0</v>
      </c>
      <c r="AN669" s="24">
        <f t="shared" si="267"/>
        <v>0</v>
      </c>
      <c r="AQ669" s="24"/>
      <c r="AR669" s="24"/>
      <c r="AS669" s="24"/>
      <c r="AT669" s="24"/>
      <c r="AU669" s="24"/>
      <c r="AV669" s="24"/>
      <c r="AW669" s="24">
        <f t="shared" si="251"/>
        <v>0</v>
      </c>
      <c r="AX669" s="24">
        <f t="shared" si="252"/>
        <v>0</v>
      </c>
      <c r="BA669" s="24"/>
      <c r="BB669" s="24"/>
      <c r="BC669" s="24"/>
      <c r="BD669" s="24"/>
      <c r="BE669" s="24"/>
      <c r="BF669" s="24"/>
      <c r="BG669" s="24">
        <f t="shared" si="253"/>
        <v>0</v>
      </c>
      <c r="BH669" s="24">
        <f t="shared" si="254"/>
        <v>0</v>
      </c>
      <c r="BK669" s="24"/>
      <c r="BL669" s="24"/>
      <c r="BM669" s="24"/>
      <c r="BN669" s="24"/>
      <c r="BO669" s="24"/>
      <c r="BP669" s="24"/>
      <c r="BQ669" s="24">
        <f t="shared" si="255"/>
        <v>0</v>
      </c>
      <c r="BR669" s="24">
        <f t="shared" si="256"/>
        <v>0</v>
      </c>
      <c r="BU669" s="24"/>
      <c r="BV669" s="24"/>
      <c r="BW669" s="24"/>
      <c r="BX669" s="24"/>
      <c r="BY669" s="24"/>
      <c r="BZ669" s="24"/>
      <c r="CA669" s="24">
        <f t="shared" si="257"/>
        <v>0</v>
      </c>
      <c r="CB669" s="24">
        <f t="shared" si="258"/>
        <v>0</v>
      </c>
      <c r="CC669" s="24"/>
      <c r="CE669" s="24">
        <f t="shared" si="259"/>
        <v>0</v>
      </c>
      <c r="CG669" s="24">
        <f t="shared" si="260"/>
        <v>0</v>
      </c>
      <c r="CI669" s="24">
        <f t="shared" si="261"/>
        <v>0</v>
      </c>
      <c r="CK669" s="24">
        <f t="shared" si="262"/>
        <v>0</v>
      </c>
      <c r="CM669" s="24">
        <f t="shared" si="263"/>
        <v>0</v>
      </c>
      <c r="CO669" s="24">
        <f t="shared" si="264"/>
        <v>0</v>
      </c>
      <c r="CQ669" s="24">
        <f t="shared" si="265"/>
        <v>0</v>
      </c>
      <c r="CS669" s="24">
        <f t="shared" si="266"/>
        <v>0</v>
      </c>
    </row>
    <row r="670" spans="9:97">
      <c r="I670" s="24">
        <f t="shared" si="246"/>
        <v>0</v>
      </c>
      <c r="J670" s="24">
        <f t="shared" si="244"/>
        <v>0</v>
      </c>
      <c r="M670" s="24"/>
      <c r="N670" s="24"/>
      <c r="O670" s="24"/>
      <c r="P670" s="24"/>
      <c r="Q670" s="24"/>
      <c r="R670" s="24"/>
      <c r="S670" s="24">
        <f t="shared" si="247"/>
        <v>0</v>
      </c>
      <c r="T670" s="24">
        <f t="shared" si="245"/>
        <v>0</v>
      </c>
      <c r="W670" s="24"/>
      <c r="X670" s="24"/>
      <c r="Y670" s="24"/>
      <c r="Z670" s="24"/>
      <c r="AA670" s="24"/>
      <c r="AB670" s="24"/>
      <c r="AC670" s="24">
        <f t="shared" si="248"/>
        <v>0</v>
      </c>
      <c r="AD670" s="24">
        <f t="shared" si="249"/>
        <v>0</v>
      </c>
      <c r="AG670" s="24"/>
      <c r="AH670" s="24"/>
      <c r="AI670" s="24"/>
      <c r="AJ670" s="24"/>
      <c r="AK670" s="24"/>
      <c r="AL670" s="24"/>
      <c r="AM670" s="24">
        <f t="shared" si="250"/>
        <v>0</v>
      </c>
      <c r="AN670" s="24">
        <f t="shared" si="267"/>
        <v>0</v>
      </c>
      <c r="AQ670" s="24"/>
      <c r="AR670" s="24"/>
      <c r="AS670" s="24"/>
      <c r="AT670" s="24"/>
      <c r="AU670" s="24"/>
      <c r="AV670" s="24"/>
      <c r="AW670" s="24">
        <f t="shared" si="251"/>
        <v>0</v>
      </c>
      <c r="AX670" s="24">
        <f t="shared" si="252"/>
        <v>0</v>
      </c>
      <c r="BA670" s="24"/>
      <c r="BB670" s="24"/>
      <c r="BC670" s="24"/>
      <c r="BD670" s="24"/>
      <c r="BE670" s="24"/>
      <c r="BF670" s="24"/>
      <c r="BG670" s="24">
        <f t="shared" si="253"/>
        <v>0</v>
      </c>
      <c r="BH670" s="24">
        <f t="shared" si="254"/>
        <v>0</v>
      </c>
      <c r="BK670" s="24"/>
      <c r="BL670" s="24"/>
      <c r="BM670" s="24"/>
      <c r="BN670" s="24"/>
      <c r="BO670" s="24"/>
      <c r="BP670" s="24"/>
      <c r="BQ670" s="24">
        <f t="shared" si="255"/>
        <v>0</v>
      </c>
      <c r="BR670" s="24">
        <f t="shared" si="256"/>
        <v>0</v>
      </c>
      <c r="BU670" s="24"/>
      <c r="BV670" s="24"/>
      <c r="BW670" s="24"/>
      <c r="BX670" s="24"/>
      <c r="BY670" s="24"/>
      <c r="BZ670" s="24"/>
      <c r="CA670" s="24">
        <f t="shared" si="257"/>
        <v>0</v>
      </c>
      <c r="CB670" s="24">
        <f t="shared" si="258"/>
        <v>0</v>
      </c>
      <c r="CC670" s="24"/>
      <c r="CE670" s="24">
        <f t="shared" si="259"/>
        <v>0</v>
      </c>
      <c r="CG670" s="24">
        <f t="shared" si="260"/>
        <v>0</v>
      </c>
      <c r="CI670" s="24">
        <f t="shared" si="261"/>
        <v>0</v>
      </c>
      <c r="CK670" s="24">
        <f t="shared" si="262"/>
        <v>0</v>
      </c>
      <c r="CM670" s="24">
        <f t="shared" si="263"/>
        <v>0</v>
      </c>
      <c r="CO670" s="24">
        <f t="shared" si="264"/>
        <v>0</v>
      </c>
      <c r="CQ670" s="24">
        <f t="shared" si="265"/>
        <v>0</v>
      </c>
      <c r="CS670" s="24">
        <f t="shared" si="266"/>
        <v>0</v>
      </c>
    </row>
    <row r="671" spans="9:97">
      <c r="I671" s="24">
        <f t="shared" si="246"/>
        <v>0</v>
      </c>
      <c r="J671" s="24">
        <f t="shared" si="244"/>
        <v>0</v>
      </c>
      <c r="M671" s="24"/>
      <c r="N671" s="24"/>
      <c r="O671" s="24"/>
      <c r="P671" s="24"/>
      <c r="Q671" s="24"/>
      <c r="R671" s="24"/>
      <c r="S671" s="24">
        <f t="shared" si="247"/>
        <v>0</v>
      </c>
      <c r="T671" s="24">
        <f t="shared" si="245"/>
        <v>0</v>
      </c>
      <c r="W671" s="24"/>
      <c r="X671" s="24"/>
      <c r="Y671" s="24"/>
      <c r="Z671" s="24"/>
      <c r="AA671" s="24"/>
      <c r="AB671" s="24"/>
      <c r="AC671" s="24">
        <f t="shared" si="248"/>
        <v>0</v>
      </c>
      <c r="AD671" s="24">
        <f t="shared" si="249"/>
        <v>0</v>
      </c>
      <c r="AG671" s="24"/>
      <c r="AH671" s="24"/>
      <c r="AI671" s="24"/>
      <c r="AJ671" s="24"/>
      <c r="AK671" s="24"/>
      <c r="AL671" s="24"/>
      <c r="AM671" s="24">
        <f t="shared" si="250"/>
        <v>0</v>
      </c>
      <c r="AN671" s="24">
        <f t="shared" si="267"/>
        <v>0</v>
      </c>
      <c r="AQ671" s="24"/>
      <c r="AR671" s="24"/>
      <c r="AS671" s="24"/>
      <c r="AT671" s="24"/>
      <c r="AU671" s="24"/>
      <c r="AV671" s="24"/>
      <c r="AW671" s="24">
        <f t="shared" si="251"/>
        <v>0</v>
      </c>
      <c r="AX671" s="24">
        <f t="shared" si="252"/>
        <v>0</v>
      </c>
      <c r="BA671" s="24"/>
      <c r="BB671" s="24"/>
      <c r="BC671" s="24"/>
      <c r="BD671" s="24"/>
      <c r="BE671" s="24"/>
      <c r="BF671" s="24"/>
      <c r="BG671" s="24">
        <f t="shared" si="253"/>
        <v>0</v>
      </c>
      <c r="BH671" s="24">
        <f t="shared" si="254"/>
        <v>0</v>
      </c>
      <c r="BK671" s="24"/>
      <c r="BL671" s="24"/>
      <c r="BM671" s="24"/>
      <c r="BN671" s="24"/>
      <c r="BO671" s="24"/>
      <c r="BP671" s="24"/>
      <c r="BQ671" s="24">
        <f t="shared" si="255"/>
        <v>0</v>
      </c>
      <c r="BR671" s="24">
        <f t="shared" si="256"/>
        <v>0</v>
      </c>
      <c r="BU671" s="24"/>
      <c r="BV671" s="24"/>
      <c r="BW671" s="24"/>
      <c r="BX671" s="24"/>
      <c r="BY671" s="24"/>
      <c r="BZ671" s="24"/>
      <c r="CA671" s="24">
        <f t="shared" si="257"/>
        <v>0</v>
      </c>
      <c r="CB671" s="24">
        <f t="shared" si="258"/>
        <v>0</v>
      </c>
      <c r="CC671" s="24"/>
      <c r="CE671" s="24">
        <f t="shared" si="259"/>
        <v>0</v>
      </c>
      <c r="CG671" s="24">
        <f t="shared" si="260"/>
        <v>0</v>
      </c>
      <c r="CI671" s="24">
        <f t="shared" si="261"/>
        <v>0</v>
      </c>
      <c r="CK671" s="24">
        <f t="shared" si="262"/>
        <v>0</v>
      </c>
      <c r="CM671" s="24">
        <f t="shared" si="263"/>
        <v>0</v>
      </c>
      <c r="CO671" s="24">
        <f t="shared" si="264"/>
        <v>0</v>
      </c>
      <c r="CQ671" s="24">
        <f t="shared" si="265"/>
        <v>0</v>
      </c>
      <c r="CS671" s="24">
        <f t="shared" si="266"/>
        <v>0</v>
      </c>
    </row>
    <row r="672" spans="9:97">
      <c r="I672" s="24">
        <f t="shared" si="246"/>
        <v>0</v>
      </c>
      <c r="J672" s="24">
        <f t="shared" si="244"/>
        <v>0</v>
      </c>
      <c r="M672" s="24"/>
      <c r="N672" s="24"/>
      <c r="O672" s="24"/>
      <c r="P672" s="24"/>
      <c r="Q672" s="24"/>
      <c r="R672" s="24"/>
      <c r="S672" s="24">
        <f t="shared" si="247"/>
        <v>0</v>
      </c>
      <c r="T672" s="24">
        <f t="shared" si="245"/>
        <v>0</v>
      </c>
      <c r="W672" s="24"/>
      <c r="X672" s="24"/>
      <c r="Y672" s="24"/>
      <c r="Z672" s="24"/>
      <c r="AA672" s="24"/>
      <c r="AB672" s="24"/>
      <c r="AC672" s="24">
        <f t="shared" si="248"/>
        <v>0</v>
      </c>
      <c r="AD672" s="24">
        <f t="shared" si="249"/>
        <v>0</v>
      </c>
      <c r="AG672" s="24"/>
      <c r="AH672" s="24"/>
      <c r="AI672" s="24"/>
      <c r="AJ672" s="24"/>
      <c r="AK672" s="24"/>
      <c r="AL672" s="24"/>
      <c r="AM672" s="24">
        <f t="shared" si="250"/>
        <v>0</v>
      </c>
      <c r="AN672" s="24">
        <f t="shared" si="267"/>
        <v>0</v>
      </c>
      <c r="AQ672" s="24"/>
      <c r="AR672" s="24"/>
      <c r="AS672" s="24"/>
      <c r="AT672" s="24"/>
      <c r="AU672" s="24"/>
      <c r="AV672" s="24"/>
      <c r="AW672" s="24">
        <f t="shared" si="251"/>
        <v>0</v>
      </c>
      <c r="AX672" s="24">
        <f t="shared" si="252"/>
        <v>0</v>
      </c>
      <c r="BA672" s="24"/>
      <c r="BB672" s="24"/>
      <c r="BC672" s="24"/>
      <c r="BD672" s="24"/>
      <c r="BE672" s="24"/>
      <c r="BF672" s="24"/>
      <c r="BG672" s="24">
        <f t="shared" si="253"/>
        <v>0</v>
      </c>
      <c r="BH672" s="24">
        <f t="shared" si="254"/>
        <v>0</v>
      </c>
      <c r="BK672" s="24"/>
      <c r="BL672" s="24"/>
      <c r="BM672" s="24"/>
      <c r="BN672" s="24"/>
      <c r="BO672" s="24"/>
      <c r="BP672" s="24"/>
      <c r="BQ672" s="24">
        <f t="shared" si="255"/>
        <v>0</v>
      </c>
      <c r="BR672" s="24">
        <f t="shared" si="256"/>
        <v>0</v>
      </c>
      <c r="BU672" s="24"/>
      <c r="BV672" s="24"/>
      <c r="BW672" s="24"/>
      <c r="BX672" s="24"/>
      <c r="BY672" s="24"/>
      <c r="BZ672" s="24"/>
      <c r="CA672" s="24">
        <f t="shared" si="257"/>
        <v>0</v>
      </c>
      <c r="CB672" s="24">
        <f t="shared" si="258"/>
        <v>0</v>
      </c>
      <c r="CC672" s="24"/>
      <c r="CE672" s="24">
        <f t="shared" si="259"/>
        <v>0</v>
      </c>
      <c r="CG672" s="24">
        <f t="shared" si="260"/>
        <v>0</v>
      </c>
      <c r="CI672" s="24">
        <f t="shared" si="261"/>
        <v>0</v>
      </c>
      <c r="CK672" s="24">
        <f t="shared" si="262"/>
        <v>0</v>
      </c>
      <c r="CM672" s="24">
        <f t="shared" si="263"/>
        <v>0</v>
      </c>
      <c r="CO672" s="24">
        <f t="shared" si="264"/>
        <v>0</v>
      </c>
      <c r="CQ672" s="24">
        <f t="shared" si="265"/>
        <v>0</v>
      </c>
      <c r="CS672" s="24">
        <f t="shared" si="266"/>
        <v>0</v>
      </c>
    </row>
    <row r="673" spans="9:97">
      <c r="I673" s="24">
        <f t="shared" si="246"/>
        <v>0</v>
      </c>
      <c r="J673" s="24">
        <f t="shared" si="244"/>
        <v>0</v>
      </c>
      <c r="M673" s="24"/>
      <c r="N673" s="24"/>
      <c r="O673" s="24"/>
      <c r="P673" s="24"/>
      <c r="Q673" s="24"/>
      <c r="R673" s="24"/>
      <c r="S673" s="24">
        <f t="shared" si="247"/>
        <v>0</v>
      </c>
      <c r="T673" s="24">
        <f t="shared" si="245"/>
        <v>0</v>
      </c>
      <c r="W673" s="24"/>
      <c r="X673" s="24"/>
      <c r="Y673" s="24"/>
      <c r="Z673" s="24"/>
      <c r="AA673" s="24"/>
      <c r="AB673" s="24"/>
      <c r="AC673" s="24">
        <f t="shared" si="248"/>
        <v>0</v>
      </c>
      <c r="AD673" s="24">
        <f t="shared" si="249"/>
        <v>0</v>
      </c>
      <c r="AG673" s="24"/>
      <c r="AH673" s="24"/>
      <c r="AI673" s="24"/>
      <c r="AJ673" s="24"/>
      <c r="AK673" s="24"/>
      <c r="AL673" s="24"/>
      <c r="AM673" s="24">
        <f t="shared" si="250"/>
        <v>0</v>
      </c>
      <c r="AN673" s="24">
        <f t="shared" si="267"/>
        <v>0</v>
      </c>
      <c r="AQ673" s="24"/>
      <c r="AR673" s="24"/>
      <c r="AS673" s="24"/>
      <c r="AT673" s="24"/>
      <c r="AU673" s="24"/>
      <c r="AV673" s="24"/>
      <c r="AW673" s="24">
        <f t="shared" si="251"/>
        <v>0</v>
      </c>
      <c r="AX673" s="24">
        <f t="shared" si="252"/>
        <v>0</v>
      </c>
      <c r="BA673" s="24"/>
      <c r="BB673" s="24"/>
      <c r="BC673" s="24"/>
      <c r="BD673" s="24"/>
      <c r="BE673" s="24"/>
      <c r="BF673" s="24"/>
      <c r="BG673" s="24">
        <f t="shared" si="253"/>
        <v>0</v>
      </c>
      <c r="BH673" s="24">
        <f t="shared" si="254"/>
        <v>0</v>
      </c>
      <c r="BK673" s="24"/>
      <c r="BL673" s="24"/>
      <c r="BM673" s="24"/>
      <c r="BN673" s="24"/>
      <c r="BO673" s="24"/>
      <c r="BP673" s="24"/>
      <c r="BQ673" s="24">
        <f t="shared" si="255"/>
        <v>0</v>
      </c>
      <c r="BR673" s="24">
        <f t="shared" si="256"/>
        <v>0</v>
      </c>
      <c r="BU673" s="24"/>
      <c r="BV673" s="24"/>
      <c r="BW673" s="24"/>
      <c r="BX673" s="24"/>
      <c r="BY673" s="24"/>
      <c r="BZ673" s="24"/>
      <c r="CA673" s="24">
        <f t="shared" si="257"/>
        <v>0</v>
      </c>
      <c r="CB673" s="24">
        <f t="shared" si="258"/>
        <v>0</v>
      </c>
      <c r="CC673" s="24"/>
      <c r="CE673" s="24">
        <f t="shared" si="259"/>
        <v>0</v>
      </c>
      <c r="CG673" s="24">
        <f t="shared" si="260"/>
        <v>0</v>
      </c>
      <c r="CI673" s="24">
        <f t="shared" si="261"/>
        <v>0</v>
      </c>
      <c r="CK673" s="24">
        <f t="shared" si="262"/>
        <v>0</v>
      </c>
      <c r="CM673" s="24">
        <f t="shared" si="263"/>
        <v>0</v>
      </c>
      <c r="CO673" s="24">
        <f t="shared" si="264"/>
        <v>0</v>
      </c>
      <c r="CQ673" s="24">
        <f t="shared" si="265"/>
        <v>0</v>
      </c>
      <c r="CS673" s="24">
        <f t="shared" si="266"/>
        <v>0</v>
      </c>
    </row>
    <row r="674" spans="9:97">
      <c r="I674" s="24">
        <f t="shared" si="246"/>
        <v>0</v>
      </c>
      <c r="J674" s="24">
        <f t="shared" si="244"/>
        <v>0</v>
      </c>
      <c r="M674" s="24"/>
      <c r="N674" s="24"/>
      <c r="O674" s="24"/>
      <c r="P674" s="24"/>
      <c r="Q674" s="24"/>
      <c r="R674" s="24"/>
      <c r="S674" s="24">
        <f t="shared" si="247"/>
        <v>0</v>
      </c>
      <c r="T674" s="24">
        <f t="shared" si="245"/>
        <v>0</v>
      </c>
      <c r="W674" s="24"/>
      <c r="X674" s="24"/>
      <c r="Y674" s="24"/>
      <c r="Z674" s="24"/>
      <c r="AA674" s="24"/>
      <c r="AB674" s="24"/>
      <c r="AC674" s="24">
        <f t="shared" si="248"/>
        <v>0</v>
      </c>
      <c r="AD674" s="24">
        <f t="shared" si="249"/>
        <v>0</v>
      </c>
      <c r="AG674" s="24"/>
      <c r="AH674" s="24"/>
      <c r="AI674" s="24"/>
      <c r="AJ674" s="24"/>
      <c r="AK674" s="24"/>
      <c r="AL674" s="24"/>
      <c r="AM674" s="24">
        <f t="shared" si="250"/>
        <v>0</v>
      </c>
      <c r="AN674" s="24">
        <f t="shared" si="267"/>
        <v>0</v>
      </c>
      <c r="AQ674" s="24"/>
      <c r="AR674" s="24"/>
      <c r="AS674" s="24"/>
      <c r="AT674" s="24"/>
      <c r="AU674" s="24"/>
      <c r="AV674" s="24"/>
      <c r="AW674" s="24">
        <f t="shared" si="251"/>
        <v>0</v>
      </c>
      <c r="AX674" s="24">
        <f t="shared" si="252"/>
        <v>0</v>
      </c>
      <c r="BA674" s="24"/>
      <c r="BB674" s="24"/>
      <c r="BC674" s="24"/>
      <c r="BD674" s="24"/>
      <c r="BE674" s="24"/>
      <c r="BF674" s="24"/>
      <c r="BG674" s="24">
        <f t="shared" si="253"/>
        <v>0</v>
      </c>
      <c r="BH674" s="24">
        <f t="shared" si="254"/>
        <v>0</v>
      </c>
      <c r="BK674" s="24"/>
      <c r="BL674" s="24"/>
      <c r="BM674" s="24"/>
      <c r="BN674" s="24"/>
      <c r="BO674" s="24"/>
      <c r="BP674" s="24"/>
      <c r="BQ674" s="24">
        <f t="shared" si="255"/>
        <v>0</v>
      </c>
      <c r="BR674" s="24">
        <f t="shared" si="256"/>
        <v>0</v>
      </c>
      <c r="BU674" s="24"/>
      <c r="BV674" s="24"/>
      <c r="BW674" s="24"/>
      <c r="BX674" s="24"/>
      <c r="BY674" s="24"/>
      <c r="BZ674" s="24"/>
      <c r="CA674" s="24">
        <f t="shared" si="257"/>
        <v>0</v>
      </c>
      <c r="CB674" s="24">
        <f t="shared" si="258"/>
        <v>0</v>
      </c>
      <c r="CC674" s="24"/>
      <c r="CE674" s="24">
        <f t="shared" si="259"/>
        <v>0</v>
      </c>
      <c r="CG674" s="24">
        <f t="shared" si="260"/>
        <v>0</v>
      </c>
      <c r="CI674" s="24">
        <f t="shared" si="261"/>
        <v>0</v>
      </c>
      <c r="CK674" s="24">
        <f t="shared" si="262"/>
        <v>0</v>
      </c>
      <c r="CM674" s="24">
        <f t="shared" si="263"/>
        <v>0</v>
      </c>
      <c r="CO674" s="24">
        <f t="shared" si="264"/>
        <v>0</v>
      </c>
      <c r="CQ674" s="24">
        <f t="shared" si="265"/>
        <v>0</v>
      </c>
      <c r="CS674" s="24">
        <f t="shared" si="266"/>
        <v>0</v>
      </c>
    </row>
    <row r="675" spans="9:97">
      <c r="I675" s="24">
        <f t="shared" si="246"/>
        <v>0</v>
      </c>
      <c r="J675" s="24">
        <f t="shared" si="244"/>
        <v>0</v>
      </c>
      <c r="M675" s="24"/>
      <c r="N675" s="24"/>
      <c r="O675" s="24"/>
      <c r="P675" s="24"/>
      <c r="Q675" s="24"/>
      <c r="R675" s="24"/>
      <c r="S675" s="24">
        <f t="shared" si="247"/>
        <v>0</v>
      </c>
      <c r="T675" s="24">
        <f t="shared" si="245"/>
        <v>0</v>
      </c>
      <c r="W675" s="24"/>
      <c r="X675" s="24"/>
      <c r="Y675" s="24"/>
      <c r="Z675" s="24"/>
      <c r="AA675" s="24"/>
      <c r="AB675" s="24"/>
      <c r="AC675" s="24">
        <f t="shared" si="248"/>
        <v>0</v>
      </c>
      <c r="AD675" s="24">
        <f t="shared" si="249"/>
        <v>0</v>
      </c>
      <c r="AG675" s="24"/>
      <c r="AH675" s="24"/>
      <c r="AI675" s="24"/>
      <c r="AJ675" s="24"/>
      <c r="AK675" s="24"/>
      <c r="AL675" s="24"/>
      <c r="AM675" s="24">
        <f t="shared" si="250"/>
        <v>0</v>
      </c>
      <c r="AN675" s="24">
        <f t="shared" si="267"/>
        <v>0</v>
      </c>
      <c r="AQ675" s="24"/>
      <c r="AR675" s="24"/>
      <c r="AS675" s="24"/>
      <c r="AT675" s="24"/>
      <c r="AU675" s="24"/>
      <c r="AV675" s="24"/>
      <c r="AW675" s="24">
        <f t="shared" si="251"/>
        <v>0</v>
      </c>
      <c r="AX675" s="24">
        <f t="shared" si="252"/>
        <v>0</v>
      </c>
      <c r="BA675" s="24"/>
      <c r="BB675" s="24"/>
      <c r="BC675" s="24"/>
      <c r="BD675" s="24"/>
      <c r="BE675" s="24"/>
      <c r="BF675" s="24"/>
      <c r="BG675" s="24">
        <f t="shared" si="253"/>
        <v>0</v>
      </c>
      <c r="BH675" s="24">
        <f t="shared" si="254"/>
        <v>0</v>
      </c>
      <c r="BK675" s="24"/>
      <c r="BL675" s="24"/>
      <c r="BM675" s="24"/>
      <c r="BN675" s="24"/>
      <c r="BO675" s="24"/>
      <c r="BP675" s="24"/>
      <c r="BQ675" s="24">
        <f t="shared" si="255"/>
        <v>0</v>
      </c>
      <c r="BR675" s="24">
        <f t="shared" si="256"/>
        <v>0</v>
      </c>
      <c r="BU675" s="24"/>
      <c r="BV675" s="24"/>
      <c r="BW675" s="24"/>
      <c r="BX675" s="24"/>
      <c r="BY675" s="24"/>
      <c r="BZ675" s="24"/>
      <c r="CA675" s="24">
        <f t="shared" si="257"/>
        <v>0</v>
      </c>
      <c r="CB675" s="24">
        <f t="shared" si="258"/>
        <v>0</v>
      </c>
      <c r="CC675" s="24"/>
      <c r="CE675" s="24">
        <f t="shared" si="259"/>
        <v>0</v>
      </c>
      <c r="CG675" s="24">
        <f t="shared" si="260"/>
        <v>0</v>
      </c>
      <c r="CI675" s="24">
        <f t="shared" si="261"/>
        <v>0</v>
      </c>
      <c r="CK675" s="24">
        <f t="shared" si="262"/>
        <v>0</v>
      </c>
      <c r="CM675" s="24">
        <f t="shared" si="263"/>
        <v>0</v>
      </c>
      <c r="CO675" s="24">
        <f t="shared" si="264"/>
        <v>0</v>
      </c>
      <c r="CQ675" s="24">
        <f t="shared" si="265"/>
        <v>0</v>
      </c>
      <c r="CS675" s="24">
        <f t="shared" si="266"/>
        <v>0</v>
      </c>
    </row>
    <row r="676" spans="9:97">
      <c r="I676" s="24">
        <f t="shared" si="246"/>
        <v>0</v>
      </c>
      <c r="J676" s="24">
        <f t="shared" si="244"/>
        <v>0</v>
      </c>
      <c r="M676" s="24"/>
      <c r="N676" s="24"/>
      <c r="O676" s="24"/>
      <c r="P676" s="24"/>
      <c r="Q676" s="24"/>
      <c r="R676" s="24"/>
      <c r="S676" s="24">
        <f t="shared" si="247"/>
        <v>0</v>
      </c>
      <c r="T676" s="24">
        <f t="shared" si="245"/>
        <v>0</v>
      </c>
      <c r="W676" s="24"/>
      <c r="X676" s="24"/>
      <c r="Y676" s="24"/>
      <c r="Z676" s="24"/>
      <c r="AA676" s="24"/>
      <c r="AB676" s="24"/>
      <c r="AC676" s="24">
        <f t="shared" si="248"/>
        <v>0</v>
      </c>
      <c r="AD676" s="24">
        <f t="shared" si="249"/>
        <v>0</v>
      </c>
      <c r="AG676" s="24"/>
      <c r="AH676" s="24"/>
      <c r="AI676" s="24"/>
      <c r="AJ676" s="24"/>
      <c r="AK676" s="24"/>
      <c r="AL676" s="24"/>
      <c r="AM676" s="24">
        <f t="shared" si="250"/>
        <v>0</v>
      </c>
      <c r="AN676" s="24">
        <f t="shared" si="267"/>
        <v>0</v>
      </c>
      <c r="AQ676" s="24"/>
      <c r="AR676" s="24"/>
      <c r="AS676" s="24"/>
      <c r="AT676" s="24"/>
      <c r="AU676" s="24"/>
      <c r="AV676" s="24"/>
      <c r="AW676" s="24">
        <f t="shared" si="251"/>
        <v>0</v>
      </c>
      <c r="AX676" s="24">
        <f t="shared" si="252"/>
        <v>0</v>
      </c>
      <c r="BA676" s="24"/>
      <c r="BB676" s="24"/>
      <c r="BC676" s="24"/>
      <c r="BD676" s="24"/>
      <c r="BE676" s="24"/>
      <c r="BF676" s="24"/>
      <c r="BG676" s="24">
        <f t="shared" si="253"/>
        <v>0</v>
      </c>
      <c r="BH676" s="24">
        <f t="shared" si="254"/>
        <v>0</v>
      </c>
      <c r="BK676" s="24"/>
      <c r="BL676" s="24"/>
      <c r="BM676" s="24"/>
      <c r="BN676" s="24"/>
      <c r="BO676" s="24"/>
      <c r="BP676" s="24"/>
      <c r="BQ676" s="24">
        <f t="shared" si="255"/>
        <v>0</v>
      </c>
      <c r="BR676" s="24">
        <f t="shared" si="256"/>
        <v>0</v>
      </c>
      <c r="BU676" s="24"/>
      <c r="BV676" s="24"/>
      <c r="BW676" s="24"/>
      <c r="BX676" s="24"/>
      <c r="BY676" s="24"/>
      <c r="BZ676" s="24"/>
      <c r="CA676" s="24">
        <f t="shared" si="257"/>
        <v>0</v>
      </c>
      <c r="CB676" s="24">
        <f t="shared" si="258"/>
        <v>0</v>
      </c>
      <c r="CC676" s="24"/>
      <c r="CE676" s="24">
        <f t="shared" si="259"/>
        <v>0</v>
      </c>
      <c r="CG676" s="24">
        <f t="shared" si="260"/>
        <v>0</v>
      </c>
      <c r="CI676" s="24">
        <f t="shared" si="261"/>
        <v>0</v>
      </c>
      <c r="CK676" s="24">
        <f t="shared" si="262"/>
        <v>0</v>
      </c>
      <c r="CM676" s="24">
        <f t="shared" si="263"/>
        <v>0</v>
      </c>
      <c r="CO676" s="24">
        <f t="shared" si="264"/>
        <v>0</v>
      </c>
      <c r="CQ676" s="24">
        <f t="shared" si="265"/>
        <v>0</v>
      </c>
      <c r="CS676" s="24">
        <f t="shared" si="266"/>
        <v>0</v>
      </c>
    </row>
    <row r="677" spans="9:97">
      <c r="I677" s="24">
        <f t="shared" si="246"/>
        <v>0</v>
      </c>
      <c r="J677" s="24">
        <f t="shared" si="244"/>
        <v>0</v>
      </c>
      <c r="M677" s="24"/>
      <c r="N677" s="24"/>
      <c r="O677" s="24"/>
      <c r="P677" s="24"/>
      <c r="Q677" s="24"/>
      <c r="R677" s="24"/>
      <c r="S677" s="24">
        <f t="shared" si="247"/>
        <v>0</v>
      </c>
      <c r="T677" s="24">
        <f t="shared" si="245"/>
        <v>0</v>
      </c>
      <c r="W677" s="24"/>
      <c r="X677" s="24"/>
      <c r="Y677" s="24"/>
      <c r="Z677" s="24"/>
      <c r="AA677" s="24"/>
      <c r="AB677" s="24"/>
      <c r="AC677" s="24">
        <f t="shared" si="248"/>
        <v>0</v>
      </c>
      <c r="AD677" s="24">
        <f t="shared" si="249"/>
        <v>0</v>
      </c>
      <c r="AG677" s="24"/>
      <c r="AH677" s="24"/>
      <c r="AI677" s="24"/>
      <c r="AJ677" s="24"/>
      <c r="AK677" s="24"/>
      <c r="AL677" s="24"/>
      <c r="AM677" s="24">
        <f t="shared" si="250"/>
        <v>0</v>
      </c>
      <c r="AN677" s="24">
        <f t="shared" si="267"/>
        <v>0</v>
      </c>
      <c r="AQ677" s="24"/>
      <c r="AR677" s="24"/>
      <c r="AS677" s="24"/>
      <c r="AT677" s="24"/>
      <c r="AU677" s="24"/>
      <c r="AV677" s="24"/>
      <c r="AW677" s="24">
        <f t="shared" si="251"/>
        <v>0</v>
      </c>
      <c r="AX677" s="24">
        <f t="shared" si="252"/>
        <v>0</v>
      </c>
      <c r="BA677" s="24"/>
      <c r="BB677" s="24"/>
      <c r="BC677" s="24"/>
      <c r="BD677" s="24"/>
      <c r="BE677" s="24"/>
      <c r="BF677" s="24"/>
      <c r="BG677" s="24">
        <f t="shared" si="253"/>
        <v>0</v>
      </c>
      <c r="BH677" s="24">
        <f t="shared" si="254"/>
        <v>0</v>
      </c>
      <c r="BK677" s="24"/>
      <c r="BL677" s="24"/>
      <c r="BM677" s="24"/>
      <c r="BN677" s="24"/>
      <c r="BO677" s="24"/>
      <c r="BP677" s="24"/>
      <c r="BQ677" s="24">
        <f t="shared" si="255"/>
        <v>0</v>
      </c>
      <c r="BR677" s="24">
        <f t="shared" si="256"/>
        <v>0</v>
      </c>
      <c r="BU677" s="24"/>
      <c r="BV677" s="24"/>
      <c r="BW677" s="24"/>
      <c r="BX677" s="24"/>
      <c r="BY677" s="24"/>
      <c r="BZ677" s="24"/>
      <c r="CA677" s="24">
        <f t="shared" si="257"/>
        <v>0</v>
      </c>
      <c r="CB677" s="24">
        <f t="shared" si="258"/>
        <v>0</v>
      </c>
      <c r="CC677" s="24"/>
      <c r="CE677" s="24">
        <f t="shared" si="259"/>
        <v>0</v>
      </c>
      <c r="CG677" s="24">
        <f t="shared" si="260"/>
        <v>0</v>
      </c>
      <c r="CI677" s="24">
        <f t="shared" si="261"/>
        <v>0</v>
      </c>
      <c r="CK677" s="24">
        <f t="shared" si="262"/>
        <v>0</v>
      </c>
      <c r="CM677" s="24">
        <f t="shared" si="263"/>
        <v>0</v>
      </c>
      <c r="CO677" s="24">
        <f t="shared" si="264"/>
        <v>0</v>
      </c>
      <c r="CQ677" s="24">
        <f t="shared" si="265"/>
        <v>0</v>
      </c>
      <c r="CS677" s="24">
        <f t="shared" si="266"/>
        <v>0</v>
      </c>
    </row>
    <row r="678" spans="9:97">
      <c r="I678" s="24">
        <f t="shared" si="246"/>
        <v>0</v>
      </c>
      <c r="J678" s="24">
        <f t="shared" si="244"/>
        <v>0</v>
      </c>
      <c r="M678" s="24"/>
      <c r="N678" s="24"/>
      <c r="O678" s="24"/>
      <c r="P678" s="24"/>
      <c r="Q678" s="24"/>
      <c r="R678" s="24"/>
      <c r="S678" s="24">
        <f t="shared" si="247"/>
        <v>0</v>
      </c>
      <c r="T678" s="24">
        <f t="shared" si="245"/>
        <v>0</v>
      </c>
      <c r="W678" s="24"/>
      <c r="X678" s="24"/>
      <c r="Y678" s="24"/>
      <c r="Z678" s="24"/>
      <c r="AA678" s="24"/>
      <c r="AB678" s="24"/>
      <c r="AC678" s="24">
        <f t="shared" si="248"/>
        <v>0</v>
      </c>
      <c r="AD678" s="24">
        <f t="shared" si="249"/>
        <v>0</v>
      </c>
      <c r="AG678" s="24"/>
      <c r="AH678" s="24"/>
      <c r="AI678" s="24"/>
      <c r="AJ678" s="24"/>
      <c r="AK678" s="24"/>
      <c r="AL678" s="24"/>
      <c r="AM678" s="24">
        <f t="shared" si="250"/>
        <v>0</v>
      </c>
      <c r="AN678" s="24">
        <f t="shared" si="267"/>
        <v>0</v>
      </c>
      <c r="AQ678" s="24"/>
      <c r="AR678" s="24"/>
      <c r="AS678" s="24"/>
      <c r="AT678" s="24"/>
      <c r="AU678" s="24"/>
      <c r="AV678" s="24"/>
      <c r="AW678" s="24">
        <f t="shared" si="251"/>
        <v>0</v>
      </c>
      <c r="AX678" s="24">
        <f t="shared" si="252"/>
        <v>0</v>
      </c>
      <c r="BA678" s="24"/>
      <c r="BB678" s="24"/>
      <c r="BC678" s="24"/>
      <c r="BD678" s="24"/>
      <c r="BE678" s="24"/>
      <c r="BF678" s="24"/>
      <c r="BG678" s="24">
        <f t="shared" si="253"/>
        <v>0</v>
      </c>
      <c r="BH678" s="24">
        <f t="shared" si="254"/>
        <v>0</v>
      </c>
      <c r="BK678" s="24"/>
      <c r="BL678" s="24"/>
      <c r="BM678" s="24"/>
      <c r="BN678" s="24"/>
      <c r="BO678" s="24"/>
      <c r="BP678" s="24"/>
      <c r="BQ678" s="24">
        <f t="shared" si="255"/>
        <v>0</v>
      </c>
      <c r="BR678" s="24">
        <f t="shared" si="256"/>
        <v>0</v>
      </c>
      <c r="BU678" s="24"/>
      <c r="BV678" s="24"/>
      <c r="BW678" s="24"/>
      <c r="BX678" s="24"/>
      <c r="BY678" s="24"/>
      <c r="BZ678" s="24"/>
      <c r="CA678" s="24">
        <f t="shared" si="257"/>
        <v>0</v>
      </c>
      <c r="CB678" s="24">
        <f t="shared" si="258"/>
        <v>0</v>
      </c>
      <c r="CC678" s="24"/>
      <c r="CE678" s="24">
        <f t="shared" si="259"/>
        <v>0</v>
      </c>
      <c r="CG678" s="24">
        <f t="shared" si="260"/>
        <v>0</v>
      </c>
      <c r="CI678" s="24">
        <f t="shared" si="261"/>
        <v>0</v>
      </c>
      <c r="CK678" s="24">
        <f t="shared" si="262"/>
        <v>0</v>
      </c>
      <c r="CM678" s="24">
        <f t="shared" si="263"/>
        <v>0</v>
      </c>
      <c r="CO678" s="24">
        <f t="shared" si="264"/>
        <v>0</v>
      </c>
      <c r="CQ678" s="24">
        <f t="shared" si="265"/>
        <v>0</v>
      </c>
      <c r="CS678" s="24">
        <f t="shared" si="266"/>
        <v>0</v>
      </c>
    </row>
    <row r="679" spans="9:97">
      <c r="I679" s="24">
        <f t="shared" si="246"/>
        <v>0</v>
      </c>
      <c r="J679" s="24">
        <f t="shared" ref="J679:J742" si="268">IF(F679&lt;C679-D679,C679-D679-F679,0)</f>
        <v>0</v>
      </c>
      <c r="M679" s="24"/>
      <c r="N679" s="24"/>
      <c r="O679" s="24"/>
      <c r="P679" s="24"/>
      <c r="Q679" s="24"/>
      <c r="R679" s="24"/>
      <c r="S679" s="24">
        <f t="shared" si="247"/>
        <v>0</v>
      </c>
      <c r="T679" s="24">
        <f t="shared" ref="T679:T742" si="269">IF(P679&lt;M679-N679,M679-N679-P679,0)</f>
        <v>0</v>
      </c>
      <c r="W679" s="24"/>
      <c r="X679" s="24"/>
      <c r="Y679" s="24"/>
      <c r="Z679" s="24"/>
      <c r="AA679" s="24"/>
      <c r="AB679" s="24"/>
      <c r="AC679" s="24">
        <f t="shared" si="248"/>
        <v>0</v>
      </c>
      <c r="AD679" s="24">
        <f t="shared" si="249"/>
        <v>0</v>
      </c>
      <c r="AG679" s="24"/>
      <c r="AH679" s="24"/>
      <c r="AI679" s="24"/>
      <c r="AJ679" s="24"/>
      <c r="AK679" s="24"/>
      <c r="AL679" s="24"/>
      <c r="AM679" s="24">
        <f t="shared" si="250"/>
        <v>0</v>
      </c>
      <c r="AN679" s="24">
        <f t="shared" si="267"/>
        <v>0</v>
      </c>
      <c r="AQ679" s="24"/>
      <c r="AR679" s="24"/>
      <c r="AS679" s="24"/>
      <c r="AT679" s="24"/>
      <c r="AU679" s="24"/>
      <c r="AV679" s="24"/>
      <c r="AW679" s="24">
        <f t="shared" si="251"/>
        <v>0</v>
      </c>
      <c r="AX679" s="24">
        <f t="shared" si="252"/>
        <v>0</v>
      </c>
      <c r="BA679" s="24"/>
      <c r="BB679" s="24"/>
      <c r="BC679" s="24"/>
      <c r="BD679" s="24"/>
      <c r="BE679" s="24"/>
      <c r="BF679" s="24"/>
      <c r="BG679" s="24">
        <f t="shared" si="253"/>
        <v>0</v>
      </c>
      <c r="BH679" s="24">
        <f t="shared" si="254"/>
        <v>0</v>
      </c>
      <c r="BK679" s="24"/>
      <c r="BL679" s="24"/>
      <c r="BM679" s="24"/>
      <c r="BN679" s="24"/>
      <c r="BO679" s="24"/>
      <c r="BP679" s="24"/>
      <c r="BQ679" s="24">
        <f t="shared" si="255"/>
        <v>0</v>
      </c>
      <c r="BR679" s="24">
        <f t="shared" si="256"/>
        <v>0</v>
      </c>
      <c r="BU679" s="24"/>
      <c r="BV679" s="24"/>
      <c r="BW679" s="24"/>
      <c r="BX679" s="24"/>
      <c r="BY679" s="24"/>
      <c r="BZ679" s="24"/>
      <c r="CA679" s="24">
        <f t="shared" si="257"/>
        <v>0</v>
      </c>
      <c r="CB679" s="24">
        <f t="shared" si="258"/>
        <v>0</v>
      </c>
      <c r="CC679" s="24"/>
      <c r="CE679" s="24">
        <f t="shared" si="259"/>
        <v>0</v>
      </c>
      <c r="CG679" s="24">
        <f t="shared" si="260"/>
        <v>0</v>
      </c>
      <c r="CI679" s="24">
        <f t="shared" si="261"/>
        <v>0</v>
      </c>
      <c r="CK679" s="24">
        <f t="shared" si="262"/>
        <v>0</v>
      </c>
      <c r="CM679" s="24">
        <f t="shared" si="263"/>
        <v>0</v>
      </c>
      <c r="CO679" s="24">
        <f t="shared" si="264"/>
        <v>0</v>
      </c>
      <c r="CQ679" s="24">
        <f t="shared" si="265"/>
        <v>0</v>
      </c>
      <c r="CS679" s="24">
        <f t="shared" si="266"/>
        <v>0</v>
      </c>
    </row>
    <row r="680" spans="9:97">
      <c r="I680" s="24">
        <f t="shared" si="246"/>
        <v>0</v>
      </c>
      <c r="J680" s="24">
        <f t="shared" si="268"/>
        <v>0</v>
      </c>
      <c r="M680" s="24"/>
      <c r="N680" s="24"/>
      <c r="O680" s="24"/>
      <c r="P680" s="24"/>
      <c r="Q680" s="24"/>
      <c r="R680" s="24"/>
      <c r="S680" s="24">
        <f t="shared" si="247"/>
        <v>0</v>
      </c>
      <c r="T680" s="24">
        <f t="shared" si="269"/>
        <v>0</v>
      </c>
      <c r="W680" s="24"/>
      <c r="X680" s="24"/>
      <c r="Y680" s="24"/>
      <c r="Z680" s="24"/>
      <c r="AA680" s="24"/>
      <c r="AB680" s="24"/>
      <c r="AC680" s="24">
        <f t="shared" si="248"/>
        <v>0</v>
      </c>
      <c r="AD680" s="24">
        <f t="shared" si="249"/>
        <v>0</v>
      </c>
      <c r="AG680" s="24"/>
      <c r="AH680" s="24"/>
      <c r="AI680" s="24"/>
      <c r="AJ680" s="24"/>
      <c r="AK680" s="24"/>
      <c r="AL680" s="24"/>
      <c r="AM680" s="24">
        <f t="shared" si="250"/>
        <v>0</v>
      </c>
      <c r="AN680" s="24">
        <f t="shared" si="267"/>
        <v>0</v>
      </c>
      <c r="AQ680" s="24"/>
      <c r="AR680" s="24"/>
      <c r="AS680" s="24"/>
      <c r="AT680" s="24"/>
      <c r="AU680" s="24"/>
      <c r="AV680" s="24"/>
      <c r="AW680" s="24">
        <f t="shared" si="251"/>
        <v>0</v>
      </c>
      <c r="AX680" s="24">
        <f t="shared" si="252"/>
        <v>0</v>
      </c>
      <c r="BA680" s="24"/>
      <c r="BB680" s="24"/>
      <c r="BC680" s="24"/>
      <c r="BD680" s="24"/>
      <c r="BE680" s="24"/>
      <c r="BF680" s="24"/>
      <c r="BG680" s="24">
        <f t="shared" si="253"/>
        <v>0</v>
      </c>
      <c r="BH680" s="24">
        <f t="shared" si="254"/>
        <v>0</v>
      </c>
      <c r="BK680" s="24"/>
      <c r="BL680" s="24"/>
      <c r="BM680" s="24"/>
      <c r="BN680" s="24"/>
      <c r="BO680" s="24"/>
      <c r="BP680" s="24"/>
      <c r="BQ680" s="24">
        <f t="shared" si="255"/>
        <v>0</v>
      </c>
      <c r="BR680" s="24">
        <f t="shared" si="256"/>
        <v>0</v>
      </c>
      <c r="BU680" s="24"/>
      <c r="BV680" s="24"/>
      <c r="BW680" s="24"/>
      <c r="BX680" s="24"/>
      <c r="BY680" s="24"/>
      <c r="BZ680" s="24"/>
      <c r="CA680" s="24">
        <f t="shared" si="257"/>
        <v>0</v>
      </c>
      <c r="CB680" s="24">
        <f t="shared" si="258"/>
        <v>0</v>
      </c>
      <c r="CC680" s="24"/>
      <c r="CE680" s="24">
        <f t="shared" si="259"/>
        <v>0</v>
      </c>
      <c r="CG680" s="24">
        <f t="shared" si="260"/>
        <v>0</v>
      </c>
      <c r="CI680" s="24">
        <f t="shared" si="261"/>
        <v>0</v>
      </c>
      <c r="CK680" s="24">
        <f t="shared" si="262"/>
        <v>0</v>
      </c>
      <c r="CM680" s="24">
        <f t="shared" si="263"/>
        <v>0</v>
      </c>
      <c r="CO680" s="24">
        <f t="shared" si="264"/>
        <v>0</v>
      </c>
      <c r="CQ680" s="24">
        <f t="shared" si="265"/>
        <v>0</v>
      </c>
      <c r="CS680" s="24">
        <f t="shared" si="266"/>
        <v>0</v>
      </c>
    </row>
    <row r="681" spans="9:97">
      <c r="I681" s="24">
        <f t="shared" si="246"/>
        <v>0</v>
      </c>
      <c r="J681" s="24">
        <f t="shared" si="268"/>
        <v>0</v>
      </c>
      <c r="M681" s="24"/>
      <c r="N681" s="24"/>
      <c r="O681" s="24"/>
      <c r="P681" s="24"/>
      <c r="Q681" s="24"/>
      <c r="R681" s="24"/>
      <c r="S681" s="24">
        <f t="shared" si="247"/>
        <v>0</v>
      </c>
      <c r="T681" s="24">
        <f t="shared" si="269"/>
        <v>0</v>
      </c>
      <c r="W681" s="24"/>
      <c r="X681" s="24"/>
      <c r="Y681" s="24"/>
      <c r="Z681" s="24"/>
      <c r="AA681" s="24"/>
      <c r="AB681" s="24"/>
      <c r="AC681" s="24">
        <f t="shared" si="248"/>
        <v>0</v>
      </c>
      <c r="AD681" s="24">
        <f t="shared" si="249"/>
        <v>0</v>
      </c>
      <c r="AG681" s="24"/>
      <c r="AH681" s="24"/>
      <c r="AI681" s="24"/>
      <c r="AJ681" s="24"/>
      <c r="AK681" s="24"/>
      <c r="AL681" s="24"/>
      <c r="AM681" s="24">
        <f t="shared" si="250"/>
        <v>0</v>
      </c>
      <c r="AN681" s="24">
        <f t="shared" si="267"/>
        <v>0</v>
      </c>
      <c r="AQ681" s="24"/>
      <c r="AR681" s="24"/>
      <c r="AS681" s="24"/>
      <c r="AT681" s="24"/>
      <c r="AU681" s="24"/>
      <c r="AV681" s="24"/>
      <c r="AW681" s="24">
        <f t="shared" si="251"/>
        <v>0</v>
      </c>
      <c r="AX681" s="24">
        <f t="shared" si="252"/>
        <v>0</v>
      </c>
      <c r="BA681" s="24"/>
      <c r="BB681" s="24"/>
      <c r="BC681" s="24"/>
      <c r="BD681" s="24"/>
      <c r="BE681" s="24"/>
      <c r="BF681" s="24"/>
      <c r="BG681" s="24">
        <f t="shared" si="253"/>
        <v>0</v>
      </c>
      <c r="BH681" s="24">
        <f t="shared" si="254"/>
        <v>0</v>
      </c>
      <c r="BK681" s="24"/>
      <c r="BL681" s="24"/>
      <c r="BM681" s="24"/>
      <c r="BN681" s="24"/>
      <c r="BO681" s="24"/>
      <c r="BP681" s="24"/>
      <c r="BQ681" s="24">
        <f t="shared" si="255"/>
        <v>0</v>
      </c>
      <c r="BR681" s="24">
        <f t="shared" si="256"/>
        <v>0</v>
      </c>
      <c r="BU681" s="24"/>
      <c r="BV681" s="24"/>
      <c r="BW681" s="24"/>
      <c r="BX681" s="24"/>
      <c r="BY681" s="24"/>
      <c r="BZ681" s="24"/>
      <c r="CA681" s="24">
        <f t="shared" si="257"/>
        <v>0</v>
      </c>
      <c r="CB681" s="24">
        <f t="shared" si="258"/>
        <v>0</v>
      </c>
      <c r="CC681" s="24"/>
      <c r="CE681" s="24">
        <f t="shared" si="259"/>
        <v>0</v>
      </c>
      <c r="CG681" s="24">
        <f t="shared" si="260"/>
        <v>0</v>
      </c>
      <c r="CI681" s="24">
        <f t="shared" si="261"/>
        <v>0</v>
      </c>
      <c r="CK681" s="24">
        <f t="shared" si="262"/>
        <v>0</v>
      </c>
      <c r="CM681" s="24">
        <f t="shared" si="263"/>
        <v>0</v>
      </c>
      <c r="CO681" s="24">
        <f t="shared" si="264"/>
        <v>0</v>
      </c>
      <c r="CQ681" s="24">
        <f t="shared" si="265"/>
        <v>0</v>
      </c>
      <c r="CS681" s="24">
        <f t="shared" si="266"/>
        <v>0</v>
      </c>
    </row>
    <row r="682" spans="9:97">
      <c r="I682" s="24">
        <f t="shared" si="246"/>
        <v>0</v>
      </c>
      <c r="J682" s="24">
        <f t="shared" si="268"/>
        <v>0</v>
      </c>
      <c r="M682" s="24"/>
      <c r="N682" s="24"/>
      <c r="O682" s="24"/>
      <c r="P682" s="24"/>
      <c r="Q682" s="24"/>
      <c r="R682" s="24"/>
      <c r="S682" s="24">
        <f t="shared" si="247"/>
        <v>0</v>
      </c>
      <c r="T682" s="24">
        <f t="shared" si="269"/>
        <v>0</v>
      </c>
      <c r="W682" s="24"/>
      <c r="X682" s="24"/>
      <c r="Y682" s="24"/>
      <c r="Z682" s="24"/>
      <c r="AA682" s="24"/>
      <c r="AB682" s="24"/>
      <c r="AC682" s="24">
        <f t="shared" si="248"/>
        <v>0</v>
      </c>
      <c r="AD682" s="24">
        <f t="shared" si="249"/>
        <v>0</v>
      </c>
      <c r="AG682" s="24"/>
      <c r="AH682" s="24"/>
      <c r="AI682" s="24"/>
      <c r="AJ682" s="24"/>
      <c r="AK682" s="24"/>
      <c r="AL682" s="24"/>
      <c r="AM682" s="24">
        <f t="shared" si="250"/>
        <v>0</v>
      </c>
      <c r="AN682" s="24">
        <f t="shared" si="267"/>
        <v>0</v>
      </c>
      <c r="AQ682" s="24"/>
      <c r="AR682" s="24"/>
      <c r="AS682" s="24"/>
      <c r="AT682" s="24"/>
      <c r="AU682" s="24"/>
      <c r="AV682" s="24"/>
      <c r="AW682" s="24">
        <f t="shared" si="251"/>
        <v>0</v>
      </c>
      <c r="AX682" s="24">
        <f t="shared" si="252"/>
        <v>0</v>
      </c>
      <c r="BA682" s="24"/>
      <c r="BB682" s="24"/>
      <c r="BC682" s="24"/>
      <c r="BD682" s="24"/>
      <c r="BE682" s="24"/>
      <c r="BF682" s="24"/>
      <c r="BG682" s="24">
        <f t="shared" si="253"/>
        <v>0</v>
      </c>
      <c r="BH682" s="24">
        <f t="shared" si="254"/>
        <v>0</v>
      </c>
      <c r="BK682" s="24"/>
      <c r="BL682" s="24"/>
      <c r="BM682" s="24"/>
      <c r="BN682" s="24"/>
      <c r="BO682" s="24"/>
      <c r="BP682" s="24"/>
      <c r="BQ682" s="24">
        <f t="shared" si="255"/>
        <v>0</v>
      </c>
      <c r="BR682" s="24">
        <f t="shared" si="256"/>
        <v>0</v>
      </c>
      <c r="BU682" s="24"/>
      <c r="BV682" s="24"/>
      <c r="BW682" s="24"/>
      <c r="BX682" s="24"/>
      <c r="BY682" s="24"/>
      <c r="BZ682" s="24"/>
      <c r="CA682" s="24">
        <f t="shared" si="257"/>
        <v>0</v>
      </c>
      <c r="CB682" s="24">
        <f t="shared" si="258"/>
        <v>0</v>
      </c>
      <c r="CC682" s="24"/>
      <c r="CE682" s="24">
        <f t="shared" si="259"/>
        <v>0</v>
      </c>
      <c r="CG682" s="24">
        <f t="shared" si="260"/>
        <v>0</v>
      </c>
      <c r="CI682" s="24">
        <f t="shared" si="261"/>
        <v>0</v>
      </c>
      <c r="CK682" s="24">
        <f t="shared" si="262"/>
        <v>0</v>
      </c>
      <c r="CM682" s="24">
        <f t="shared" si="263"/>
        <v>0</v>
      </c>
      <c r="CO682" s="24">
        <f t="shared" si="264"/>
        <v>0</v>
      </c>
      <c r="CQ682" s="24">
        <f t="shared" si="265"/>
        <v>0</v>
      </c>
      <c r="CS682" s="24">
        <f t="shared" si="266"/>
        <v>0</v>
      </c>
    </row>
    <row r="683" spans="9:97">
      <c r="I683" s="24">
        <f t="shared" si="246"/>
        <v>0</v>
      </c>
      <c r="J683" s="24">
        <f t="shared" si="268"/>
        <v>0</v>
      </c>
      <c r="M683" s="24"/>
      <c r="N683" s="24"/>
      <c r="O683" s="24"/>
      <c r="P683" s="24"/>
      <c r="Q683" s="24"/>
      <c r="R683" s="24"/>
      <c r="S683" s="24">
        <f t="shared" si="247"/>
        <v>0</v>
      </c>
      <c r="T683" s="24">
        <f t="shared" si="269"/>
        <v>0</v>
      </c>
      <c r="W683" s="24"/>
      <c r="X683" s="24"/>
      <c r="Y683" s="24"/>
      <c r="Z683" s="24"/>
      <c r="AA683" s="24"/>
      <c r="AB683" s="24"/>
      <c r="AC683" s="24">
        <f t="shared" si="248"/>
        <v>0</v>
      </c>
      <c r="AD683" s="24">
        <f t="shared" si="249"/>
        <v>0</v>
      </c>
      <c r="AG683" s="24"/>
      <c r="AH683" s="24"/>
      <c r="AI683" s="24"/>
      <c r="AJ683" s="24"/>
      <c r="AK683" s="24"/>
      <c r="AL683" s="24"/>
      <c r="AM683" s="24">
        <f t="shared" si="250"/>
        <v>0</v>
      </c>
      <c r="AN683" s="24">
        <f t="shared" si="267"/>
        <v>0</v>
      </c>
      <c r="AQ683" s="24"/>
      <c r="AR683" s="24"/>
      <c r="AS683" s="24"/>
      <c r="AT683" s="24"/>
      <c r="AU683" s="24"/>
      <c r="AV683" s="24"/>
      <c r="AW683" s="24">
        <f t="shared" si="251"/>
        <v>0</v>
      </c>
      <c r="AX683" s="24">
        <f t="shared" si="252"/>
        <v>0</v>
      </c>
      <c r="BA683" s="24"/>
      <c r="BB683" s="24"/>
      <c r="BC683" s="24"/>
      <c r="BD683" s="24"/>
      <c r="BE683" s="24"/>
      <c r="BF683" s="24"/>
      <c r="BG683" s="24">
        <f t="shared" si="253"/>
        <v>0</v>
      </c>
      <c r="BH683" s="24">
        <f t="shared" si="254"/>
        <v>0</v>
      </c>
      <c r="BK683" s="24"/>
      <c r="BL683" s="24"/>
      <c r="BM683" s="24"/>
      <c r="BN683" s="24"/>
      <c r="BO683" s="24"/>
      <c r="BP683" s="24"/>
      <c r="BQ683" s="24">
        <f t="shared" si="255"/>
        <v>0</v>
      </c>
      <c r="BR683" s="24">
        <f t="shared" si="256"/>
        <v>0</v>
      </c>
      <c r="BU683" s="24"/>
      <c r="BV683" s="24"/>
      <c r="BW683" s="24"/>
      <c r="BX683" s="24"/>
      <c r="BY683" s="24"/>
      <c r="BZ683" s="24"/>
      <c r="CA683" s="24">
        <f t="shared" si="257"/>
        <v>0</v>
      </c>
      <c r="CB683" s="24">
        <f t="shared" si="258"/>
        <v>0</v>
      </c>
      <c r="CC683" s="24"/>
      <c r="CE683" s="24">
        <f t="shared" si="259"/>
        <v>0</v>
      </c>
      <c r="CG683" s="24">
        <f t="shared" si="260"/>
        <v>0</v>
      </c>
      <c r="CI683" s="24">
        <f t="shared" si="261"/>
        <v>0</v>
      </c>
      <c r="CK683" s="24">
        <f t="shared" si="262"/>
        <v>0</v>
      </c>
      <c r="CM683" s="24">
        <f t="shared" si="263"/>
        <v>0</v>
      </c>
      <c r="CO683" s="24">
        <f t="shared" si="264"/>
        <v>0</v>
      </c>
      <c r="CQ683" s="24">
        <f t="shared" si="265"/>
        <v>0</v>
      </c>
      <c r="CS683" s="24">
        <f t="shared" si="266"/>
        <v>0</v>
      </c>
    </row>
    <row r="684" spans="9:97">
      <c r="I684" s="24">
        <f t="shared" si="246"/>
        <v>0</v>
      </c>
      <c r="J684" s="24">
        <f t="shared" si="268"/>
        <v>0</v>
      </c>
      <c r="M684" s="24"/>
      <c r="N684" s="24"/>
      <c r="O684" s="24"/>
      <c r="P684" s="24"/>
      <c r="Q684" s="24"/>
      <c r="R684" s="24"/>
      <c r="S684" s="24">
        <f t="shared" si="247"/>
        <v>0</v>
      </c>
      <c r="T684" s="24">
        <f t="shared" si="269"/>
        <v>0</v>
      </c>
      <c r="W684" s="24"/>
      <c r="X684" s="24"/>
      <c r="Y684" s="24"/>
      <c r="Z684" s="24"/>
      <c r="AA684" s="24"/>
      <c r="AB684" s="24"/>
      <c r="AC684" s="24">
        <f t="shared" si="248"/>
        <v>0</v>
      </c>
      <c r="AD684" s="24">
        <f t="shared" si="249"/>
        <v>0</v>
      </c>
      <c r="AG684" s="24"/>
      <c r="AH684" s="24"/>
      <c r="AI684" s="24"/>
      <c r="AJ684" s="24"/>
      <c r="AK684" s="24"/>
      <c r="AL684" s="24"/>
      <c r="AM684" s="24">
        <f t="shared" si="250"/>
        <v>0</v>
      </c>
      <c r="AN684" s="24">
        <f t="shared" si="267"/>
        <v>0</v>
      </c>
      <c r="AQ684" s="24"/>
      <c r="AR684" s="24"/>
      <c r="AS684" s="24"/>
      <c r="AT684" s="24"/>
      <c r="AU684" s="24"/>
      <c r="AV684" s="24"/>
      <c r="AW684" s="24">
        <f t="shared" si="251"/>
        <v>0</v>
      </c>
      <c r="AX684" s="24">
        <f t="shared" si="252"/>
        <v>0</v>
      </c>
      <c r="BA684" s="24"/>
      <c r="BB684" s="24"/>
      <c r="BC684" s="24"/>
      <c r="BD684" s="24"/>
      <c r="BE684" s="24"/>
      <c r="BF684" s="24"/>
      <c r="BG684" s="24">
        <f t="shared" si="253"/>
        <v>0</v>
      </c>
      <c r="BH684" s="24">
        <f t="shared" si="254"/>
        <v>0</v>
      </c>
      <c r="BK684" s="24"/>
      <c r="BL684" s="24"/>
      <c r="BM684" s="24"/>
      <c r="BN684" s="24"/>
      <c r="BO684" s="24"/>
      <c r="BP684" s="24"/>
      <c r="BQ684" s="24">
        <f t="shared" si="255"/>
        <v>0</v>
      </c>
      <c r="BR684" s="24">
        <f t="shared" si="256"/>
        <v>0</v>
      </c>
      <c r="BU684" s="24"/>
      <c r="BV684" s="24"/>
      <c r="BW684" s="24"/>
      <c r="BX684" s="24"/>
      <c r="BY684" s="24"/>
      <c r="BZ684" s="24"/>
      <c r="CA684" s="24">
        <f t="shared" si="257"/>
        <v>0</v>
      </c>
      <c r="CB684" s="24">
        <f t="shared" si="258"/>
        <v>0</v>
      </c>
      <c r="CC684" s="24"/>
      <c r="CE684" s="24">
        <f t="shared" si="259"/>
        <v>0</v>
      </c>
      <c r="CG684" s="24">
        <f t="shared" si="260"/>
        <v>0</v>
      </c>
      <c r="CI684" s="24">
        <f t="shared" si="261"/>
        <v>0</v>
      </c>
      <c r="CK684" s="24">
        <f t="shared" si="262"/>
        <v>0</v>
      </c>
      <c r="CM684" s="24">
        <f t="shared" si="263"/>
        <v>0</v>
      </c>
      <c r="CO684" s="24">
        <f t="shared" si="264"/>
        <v>0</v>
      </c>
      <c r="CQ684" s="24">
        <f t="shared" si="265"/>
        <v>0</v>
      </c>
      <c r="CS684" s="24">
        <f t="shared" si="266"/>
        <v>0</v>
      </c>
    </row>
    <row r="685" spans="9:97">
      <c r="I685" s="24">
        <f t="shared" si="246"/>
        <v>0</v>
      </c>
      <c r="J685" s="24">
        <f t="shared" si="268"/>
        <v>0</v>
      </c>
      <c r="M685" s="24"/>
      <c r="N685" s="24"/>
      <c r="O685" s="24"/>
      <c r="P685" s="24"/>
      <c r="Q685" s="24"/>
      <c r="R685" s="24"/>
      <c r="S685" s="24">
        <f t="shared" si="247"/>
        <v>0</v>
      </c>
      <c r="T685" s="24">
        <f t="shared" si="269"/>
        <v>0</v>
      </c>
      <c r="W685" s="24"/>
      <c r="X685" s="24"/>
      <c r="Y685" s="24"/>
      <c r="Z685" s="24"/>
      <c r="AA685" s="24"/>
      <c r="AB685" s="24"/>
      <c r="AC685" s="24">
        <f t="shared" si="248"/>
        <v>0</v>
      </c>
      <c r="AD685" s="24">
        <f t="shared" si="249"/>
        <v>0</v>
      </c>
      <c r="AG685" s="24"/>
      <c r="AH685" s="24"/>
      <c r="AI685" s="24"/>
      <c r="AJ685" s="24"/>
      <c r="AK685" s="24"/>
      <c r="AL685" s="24"/>
      <c r="AM685" s="24">
        <f t="shared" si="250"/>
        <v>0</v>
      </c>
      <c r="AN685" s="24">
        <f t="shared" si="267"/>
        <v>0</v>
      </c>
      <c r="AQ685" s="24"/>
      <c r="AR685" s="24"/>
      <c r="AS685" s="24"/>
      <c r="AT685" s="24"/>
      <c r="AU685" s="24"/>
      <c r="AV685" s="24"/>
      <c r="AW685" s="24">
        <f t="shared" si="251"/>
        <v>0</v>
      </c>
      <c r="AX685" s="24">
        <f t="shared" si="252"/>
        <v>0</v>
      </c>
      <c r="BA685" s="24"/>
      <c r="BB685" s="24"/>
      <c r="BC685" s="24"/>
      <c r="BD685" s="24"/>
      <c r="BE685" s="24"/>
      <c r="BF685" s="24"/>
      <c r="BG685" s="24">
        <f t="shared" si="253"/>
        <v>0</v>
      </c>
      <c r="BH685" s="24">
        <f t="shared" si="254"/>
        <v>0</v>
      </c>
      <c r="BK685" s="24"/>
      <c r="BL685" s="24"/>
      <c r="BM685" s="24"/>
      <c r="BN685" s="24"/>
      <c r="BO685" s="24"/>
      <c r="BP685" s="24"/>
      <c r="BQ685" s="24">
        <f t="shared" si="255"/>
        <v>0</v>
      </c>
      <c r="BR685" s="24">
        <f t="shared" si="256"/>
        <v>0</v>
      </c>
      <c r="BU685" s="24"/>
      <c r="BV685" s="24"/>
      <c r="BW685" s="24"/>
      <c r="BX685" s="24"/>
      <c r="BY685" s="24"/>
      <c r="BZ685" s="24"/>
      <c r="CA685" s="24">
        <f t="shared" si="257"/>
        <v>0</v>
      </c>
      <c r="CB685" s="24">
        <f t="shared" si="258"/>
        <v>0</v>
      </c>
      <c r="CC685" s="24"/>
      <c r="CE685" s="24">
        <f t="shared" si="259"/>
        <v>0</v>
      </c>
      <c r="CG685" s="24">
        <f t="shared" si="260"/>
        <v>0</v>
      </c>
      <c r="CI685" s="24">
        <f t="shared" si="261"/>
        <v>0</v>
      </c>
      <c r="CK685" s="24">
        <f t="shared" si="262"/>
        <v>0</v>
      </c>
      <c r="CM685" s="24">
        <f t="shared" si="263"/>
        <v>0</v>
      </c>
      <c r="CO685" s="24">
        <f t="shared" si="264"/>
        <v>0</v>
      </c>
      <c r="CQ685" s="24">
        <f t="shared" si="265"/>
        <v>0</v>
      </c>
      <c r="CS685" s="24">
        <f t="shared" si="266"/>
        <v>0</v>
      </c>
    </row>
    <row r="686" spans="9:97">
      <c r="I686" s="24">
        <f t="shared" si="246"/>
        <v>0</v>
      </c>
      <c r="J686" s="24">
        <f t="shared" si="268"/>
        <v>0</v>
      </c>
      <c r="M686" s="24"/>
      <c r="N686" s="24"/>
      <c r="O686" s="24"/>
      <c r="P686" s="24"/>
      <c r="Q686" s="24"/>
      <c r="R686" s="24"/>
      <c r="S686" s="24">
        <f t="shared" si="247"/>
        <v>0</v>
      </c>
      <c r="T686" s="24">
        <f t="shared" si="269"/>
        <v>0</v>
      </c>
      <c r="W686" s="24"/>
      <c r="X686" s="24"/>
      <c r="Y686" s="24"/>
      <c r="Z686" s="24"/>
      <c r="AA686" s="24"/>
      <c r="AB686" s="24"/>
      <c r="AC686" s="24">
        <f t="shared" si="248"/>
        <v>0</v>
      </c>
      <c r="AD686" s="24">
        <f t="shared" si="249"/>
        <v>0</v>
      </c>
      <c r="AG686" s="24"/>
      <c r="AH686" s="24"/>
      <c r="AI686" s="24"/>
      <c r="AJ686" s="24"/>
      <c r="AK686" s="24"/>
      <c r="AL686" s="24"/>
      <c r="AM686" s="24">
        <f t="shared" si="250"/>
        <v>0</v>
      </c>
      <c r="AN686" s="24">
        <f t="shared" si="267"/>
        <v>0</v>
      </c>
      <c r="AQ686" s="24"/>
      <c r="AR686" s="24"/>
      <c r="AS686" s="24"/>
      <c r="AT686" s="24"/>
      <c r="AU686" s="24"/>
      <c r="AV686" s="24"/>
      <c r="AW686" s="24">
        <f t="shared" si="251"/>
        <v>0</v>
      </c>
      <c r="AX686" s="24">
        <f t="shared" si="252"/>
        <v>0</v>
      </c>
      <c r="BA686" s="24"/>
      <c r="BB686" s="24"/>
      <c r="BC686" s="24"/>
      <c r="BD686" s="24"/>
      <c r="BE686" s="24"/>
      <c r="BF686" s="24"/>
      <c r="BG686" s="24">
        <f t="shared" si="253"/>
        <v>0</v>
      </c>
      <c r="BH686" s="24">
        <f t="shared" si="254"/>
        <v>0</v>
      </c>
      <c r="BK686" s="24"/>
      <c r="BL686" s="24"/>
      <c r="BM686" s="24"/>
      <c r="BN686" s="24"/>
      <c r="BO686" s="24"/>
      <c r="BP686" s="24"/>
      <c r="BQ686" s="24">
        <f t="shared" si="255"/>
        <v>0</v>
      </c>
      <c r="BR686" s="24">
        <f t="shared" si="256"/>
        <v>0</v>
      </c>
      <c r="BU686" s="24"/>
      <c r="BV686" s="24"/>
      <c r="BW686" s="24"/>
      <c r="BX686" s="24"/>
      <c r="BY686" s="24"/>
      <c r="BZ686" s="24"/>
      <c r="CA686" s="24">
        <f t="shared" si="257"/>
        <v>0</v>
      </c>
      <c r="CB686" s="24">
        <f t="shared" si="258"/>
        <v>0</v>
      </c>
      <c r="CC686" s="24"/>
      <c r="CE686" s="24">
        <f t="shared" si="259"/>
        <v>0</v>
      </c>
      <c r="CG686" s="24">
        <f t="shared" si="260"/>
        <v>0</v>
      </c>
      <c r="CI686" s="24">
        <f t="shared" si="261"/>
        <v>0</v>
      </c>
      <c r="CK686" s="24">
        <f t="shared" si="262"/>
        <v>0</v>
      </c>
      <c r="CM686" s="24">
        <f t="shared" si="263"/>
        <v>0</v>
      </c>
      <c r="CO686" s="24">
        <f t="shared" si="264"/>
        <v>0</v>
      </c>
      <c r="CQ686" s="24">
        <f t="shared" si="265"/>
        <v>0</v>
      </c>
      <c r="CS686" s="24">
        <f t="shared" si="266"/>
        <v>0</v>
      </c>
    </row>
    <row r="687" spans="9:97">
      <c r="I687" s="24">
        <f t="shared" si="246"/>
        <v>0</v>
      </c>
      <c r="J687" s="24">
        <f t="shared" si="268"/>
        <v>0</v>
      </c>
      <c r="M687" s="24"/>
      <c r="N687" s="24"/>
      <c r="O687" s="24"/>
      <c r="P687" s="24"/>
      <c r="Q687" s="24"/>
      <c r="R687" s="24"/>
      <c r="S687" s="24">
        <f t="shared" si="247"/>
        <v>0</v>
      </c>
      <c r="T687" s="24">
        <f t="shared" si="269"/>
        <v>0</v>
      </c>
      <c r="W687" s="24"/>
      <c r="X687" s="24"/>
      <c r="Y687" s="24"/>
      <c r="Z687" s="24"/>
      <c r="AA687" s="24"/>
      <c r="AB687" s="24"/>
      <c r="AC687" s="24">
        <f t="shared" si="248"/>
        <v>0</v>
      </c>
      <c r="AD687" s="24">
        <f t="shared" si="249"/>
        <v>0</v>
      </c>
      <c r="AG687" s="24"/>
      <c r="AH687" s="24"/>
      <c r="AI687" s="24"/>
      <c r="AJ687" s="24"/>
      <c r="AK687" s="24"/>
      <c r="AL687" s="24"/>
      <c r="AM687" s="24">
        <f t="shared" si="250"/>
        <v>0</v>
      </c>
      <c r="AN687" s="24">
        <f t="shared" si="267"/>
        <v>0</v>
      </c>
      <c r="AQ687" s="24"/>
      <c r="AR687" s="24"/>
      <c r="AS687" s="24"/>
      <c r="AT687" s="24"/>
      <c r="AU687" s="24"/>
      <c r="AV687" s="24"/>
      <c r="AW687" s="24">
        <f t="shared" si="251"/>
        <v>0</v>
      </c>
      <c r="AX687" s="24">
        <f t="shared" si="252"/>
        <v>0</v>
      </c>
      <c r="BA687" s="24"/>
      <c r="BB687" s="24"/>
      <c r="BC687" s="24"/>
      <c r="BD687" s="24"/>
      <c r="BE687" s="24"/>
      <c r="BF687" s="24"/>
      <c r="BG687" s="24">
        <f t="shared" si="253"/>
        <v>0</v>
      </c>
      <c r="BH687" s="24">
        <f t="shared" si="254"/>
        <v>0</v>
      </c>
      <c r="BK687" s="24"/>
      <c r="BL687" s="24"/>
      <c r="BM687" s="24"/>
      <c r="BN687" s="24"/>
      <c r="BO687" s="24"/>
      <c r="BP687" s="24"/>
      <c r="BQ687" s="24">
        <f t="shared" si="255"/>
        <v>0</v>
      </c>
      <c r="BR687" s="24">
        <f t="shared" si="256"/>
        <v>0</v>
      </c>
      <c r="BU687" s="24"/>
      <c r="BV687" s="24"/>
      <c r="BW687" s="24"/>
      <c r="BX687" s="24"/>
      <c r="BY687" s="24"/>
      <c r="BZ687" s="24"/>
      <c r="CA687" s="24">
        <f t="shared" si="257"/>
        <v>0</v>
      </c>
      <c r="CB687" s="24">
        <f t="shared" si="258"/>
        <v>0</v>
      </c>
      <c r="CC687" s="24"/>
      <c r="CE687" s="24">
        <f t="shared" si="259"/>
        <v>0</v>
      </c>
      <c r="CG687" s="24">
        <f t="shared" si="260"/>
        <v>0</v>
      </c>
      <c r="CI687" s="24">
        <f t="shared" si="261"/>
        <v>0</v>
      </c>
      <c r="CK687" s="24">
        <f t="shared" si="262"/>
        <v>0</v>
      </c>
      <c r="CM687" s="24">
        <f t="shared" si="263"/>
        <v>0</v>
      </c>
      <c r="CO687" s="24">
        <f t="shared" si="264"/>
        <v>0</v>
      </c>
      <c r="CQ687" s="24">
        <f t="shared" si="265"/>
        <v>0</v>
      </c>
      <c r="CS687" s="24">
        <f t="shared" si="266"/>
        <v>0</v>
      </c>
    </row>
    <row r="688" spans="9:97">
      <c r="I688" s="24">
        <f t="shared" si="246"/>
        <v>0</v>
      </c>
      <c r="J688" s="24">
        <f t="shared" si="268"/>
        <v>0</v>
      </c>
      <c r="M688" s="24"/>
      <c r="N688" s="24"/>
      <c r="O688" s="24"/>
      <c r="P688" s="24"/>
      <c r="Q688" s="24"/>
      <c r="R688" s="24"/>
      <c r="S688" s="24">
        <f t="shared" si="247"/>
        <v>0</v>
      </c>
      <c r="T688" s="24">
        <f t="shared" si="269"/>
        <v>0</v>
      </c>
      <c r="W688" s="24"/>
      <c r="X688" s="24"/>
      <c r="Y688" s="24"/>
      <c r="Z688" s="24"/>
      <c r="AA688" s="24"/>
      <c r="AB688" s="24"/>
      <c r="AC688" s="24">
        <f t="shared" si="248"/>
        <v>0</v>
      </c>
      <c r="AD688" s="24">
        <f t="shared" si="249"/>
        <v>0</v>
      </c>
      <c r="AG688" s="24"/>
      <c r="AH688" s="24"/>
      <c r="AI688" s="24"/>
      <c r="AJ688" s="24"/>
      <c r="AK688" s="24"/>
      <c r="AL688" s="24"/>
      <c r="AM688" s="24">
        <f t="shared" si="250"/>
        <v>0</v>
      </c>
      <c r="AN688" s="24">
        <f t="shared" si="267"/>
        <v>0</v>
      </c>
      <c r="AQ688" s="24"/>
      <c r="AR688" s="24"/>
      <c r="AS688" s="24"/>
      <c r="AT688" s="24"/>
      <c r="AU688" s="24"/>
      <c r="AV688" s="24"/>
      <c r="AW688" s="24">
        <f t="shared" si="251"/>
        <v>0</v>
      </c>
      <c r="AX688" s="24">
        <f t="shared" si="252"/>
        <v>0</v>
      </c>
      <c r="BA688" s="24"/>
      <c r="BB688" s="24"/>
      <c r="BC688" s="24"/>
      <c r="BD688" s="24"/>
      <c r="BE688" s="24"/>
      <c r="BF688" s="24"/>
      <c r="BG688" s="24">
        <f t="shared" si="253"/>
        <v>0</v>
      </c>
      <c r="BH688" s="24">
        <f t="shared" si="254"/>
        <v>0</v>
      </c>
      <c r="BK688" s="24"/>
      <c r="BL688" s="24"/>
      <c r="BM688" s="24"/>
      <c r="BN688" s="24"/>
      <c r="BO688" s="24"/>
      <c r="BP688" s="24"/>
      <c r="BQ688" s="24">
        <f t="shared" si="255"/>
        <v>0</v>
      </c>
      <c r="BR688" s="24">
        <f t="shared" si="256"/>
        <v>0</v>
      </c>
      <c r="BU688" s="24"/>
      <c r="BV688" s="24"/>
      <c r="BW688" s="24"/>
      <c r="BX688" s="24"/>
      <c r="BY688" s="24"/>
      <c r="BZ688" s="24"/>
      <c r="CA688" s="24">
        <f t="shared" si="257"/>
        <v>0</v>
      </c>
      <c r="CB688" s="24">
        <f t="shared" si="258"/>
        <v>0</v>
      </c>
      <c r="CC688" s="24"/>
      <c r="CE688" s="24">
        <f t="shared" si="259"/>
        <v>0</v>
      </c>
      <c r="CG688" s="24">
        <f t="shared" si="260"/>
        <v>0</v>
      </c>
      <c r="CI688" s="24">
        <f t="shared" si="261"/>
        <v>0</v>
      </c>
      <c r="CK688" s="24">
        <f t="shared" si="262"/>
        <v>0</v>
      </c>
      <c r="CM688" s="24">
        <f t="shared" si="263"/>
        <v>0</v>
      </c>
      <c r="CO688" s="24">
        <f t="shared" si="264"/>
        <v>0</v>
      </c>
      <c r="CQ688" s="24">
        <f t="shared" si="265"/>
        <v>0</v>
      </c>
      <c r="CS688" s="24">
        <f t="shared" si="266"/>
        <v>0</v>
      </c>
    </row>
    <row r="689" spans="9:97">
      <c r="I689" s="24">
        <f t="shared" si="246"/>
        <v>0</v>
      </c>
      <c r="J689" s="24">
        <f t="shared" si="268"/>
        <v>0</v>
      </c>
      <c r="M689" s="24"/>
      <c r="N689" s="24"/>
      <c r="O689" s="24"/>
      <c r="P689" s="24"/>
      <c r="Q689" s="24"/>
      <c r="R689" s="24"/>
      <c r="S689" s="24">
        <f t="shared" si="247"/>
        <v>0</v>
      </c>
      <c r="T689" s="24">
        <f t="shared" si="269"/>
        <v>0</v>
      </c>
      <c r="W689" s="24"/>
      <c r="X689" s="24"/>
      <c r="Y689" s="24"/>
      <c r="Z689" s="24"/>
      <c r="AA689" s="24"/>
      <c r="AB689" s="24"/>
      <c r="AC689" s="24">
        <f t="shared" si="248"/>
        <v>0</v>
      </c>
      <c r="AD689" s="24">
        <f t="shared" si="249"/>
        <v>0</v>
      </c>
      <c r="AG689" s="24"/>
      <c r="AH689" s="24"/>
      <c r="AI689" s="24"/>
      <c r="AJ689" s="24"/>
      <c r="AK689" s="24"/>
      <c r="AL689" s="24"/>
      <c r="AM689" s="24">
        <f t="shared" si="250"/>
        <v>0</v>
      </c>
      <c r="AN689" s="24">
        <f t="shared" si="267"/>
        <v>0</v>
      </c>
      <c r="AQ689" s="24"/>
      <c r="AR689" s="24"/>
      <c r="AS689" s="24"/>
      <c r="AT689" s="24"/>
      <c r="AU689" s="24"/>
      <c r="AV689" s="24"/>
      <c r="AW689" s="24">
        <f t="shared" si="251"/>
        <v>0</v>
      </c>
      <c r="AX689" s="24">
        <f t="shared" si="252"/>
        <v>0</v>
      </c>
      <c r="BA689" s="24"/>
      <c r="BB689" s="24"/>
      <c r="BC689" s="24"/>
      <c r="BD689" s="24"/>
      <c r="BE689" s="24"/>
      <c r="BF689" s="24"/>
      <c r="BG689" s="24">
        <f t="shared" si="253"/>
        <v>0</v>
      </c>
      <c r="BH689" s="24">
        <f t="shared" si="254"/>
        <v>0</v>
      </c>
      <c r="BK689" s="24"/>
      <c r="BL689" s="24"/>
      <c r="BM689" s="24"/>
      <c r="BN689" s="24"/>
      <c r="BO689" s="24"/>
      <c r="BP689" s="24"/>
      <c r="BQ689" s="24">
        <f t="shared" si="255"/>
        <v>0</v>
      </c>
      <c r="BR689" s="24">
        <f t="shared" si="256"/>
        <v>0</v>
      </c>
      <c r="BU689" s="24"/>
      <c r="BV689" s="24"/>
      <c r="BW689" s="24"/>
      <c r="BX689" s="24"/>
      <c r="BY689" s="24"/>
      <c r="BZ689" s="24"/>
      <c r="CA689" s="24">
        <f t="shared" si="257"/>
        <v>0</v>
      </c>
      <c r="CB689" s="24">
        <f t="shared" si="258"/>
        <v>0</v>
      </c>
      <c r="CC689" s="24"/>
      <c r="CE689" s="24">
        <f t="shared" si="259"/>
        <v>0</v>
      </c>
      <c r="CG689" s="24">
        <f t="shared" si="260"/>
        <v>0</v>
      </c>
      <c r="CI689" s="24">
        <f t="shared" si="261"/>
        <v>0</v>
      </c>
      <c r="CK689" s="24">
        <f t="shared" si="262"/>
        <v>0</v>
      </c>
      <c r="CM689" s="24">
        <f t="shared" si="263"/>
        <v>0</v>
      </c>
      <c r="CO689" s="24">
        <f t="shared" si="264"/>
        <v>0</v>
      </c>
      <c r="CQ689" s="24">
        <f t="shared" si="265"/>
        <v>0</v>
      </c>
      <c r="CS689" s="24">
        <f t="shared" si="266"/>
        <v>0</v>
      </c>
    </row>
    <row r="690" spans="9:97">
      <c r="I690" s="24">
        <f t="shared" si="246"/>
        <v>0</v>
      </c>
      <c r="J690" s="24">
        <f t="shared" si="268"/>
        <v>0</v>
      </c>
      <c r="M690" s="24"/>
      <c r="N690" s="24"/>
      <c r="O690" s="24"/>
      <c r="P690" s="24"/>
      <c r="Q690" s="24"/>
      <c r="R690" s="24"/>
      <c r="S690" s="24">
        <f t="shared" si="247"/>
        <v>0</v>
      </c>
      <c r="T690" s="24">
        <f t="shared" si="269"/>
        <v>0</v>
      </c>
      <c r="W690" s="24"/>
      <c r="X690" s="24"/>
      <c r="Y690" s="24"/>
      <c r="Z690" s="24"/>
      <c r="AA690" s="24"/>
      <c r="AB690" s="24"/>
      <c r="AC690" s="24">
        <f t="shared" si="248"/>
        <v>0</v>
      </c>
      <c r="AD690" s="24">
        <f t="shared" si="249"/>
        <v>0</v>
      </c>
      <c r="AG690" s="24"/>
      <c r="AH690" s="24"/>
      <c r="AI690" s="24"/>
      <c r="AJ690" s="24"/>
      <c r="AK690" s="24"/>
      <c r="AL690" s="24"/>
      <c r="AM690" s="24">
        <f t="shared" si="250"/>
        <v>0</v>
      </c>
      <c r="AN690" s="24">
        <f t="shared" si="267"/>
        <v>0</v>
      </c>
      <c r="AQ690" s="24"/>
      <c r="AR690" s="24"/>
      <c r="AS690" s="24"/>
      <c r="AT690" s="24"/>
      <c r="AU690" s="24"/>
      <c r="AV690" s="24"/>
      <c r="AW690" s="24">
        <f t="shared" si="251"/>
        <v>0</v>
      </c>
      <c r="AX690" s="24">
        <f t="shared" si="252"/>
        <v>0</v>
      </c>
      <c r="BA690" s="24"/>
      <c r="BB690" s="24"/>
      <c r="BC690" s="24"/>
      <c r="BD690" s="24"/>
      <c r="BE690" s="24"/>
      <c r="BF690" s="24"/>
      <c r="BG690" s="24">
        <f t="shared" si="253"/>
        <v>0</v>
      </c>
      <c r="BH690" s="24">
        <f t="shared" si="254"/>
        <v>0</v>
      </c>
      <c r="BK690" s="24"/>
      <c r="BL690" s="24"/>
      <c r="BM690" s="24"/>
      <c r="BN690" s="24"/>
      <c r="BO690" s="24"/>
      <c r="BP690" s="24"/>
      <c r="BQ690" s="24">
        <f t="shared" si="255"/>
        <v>0</v>
      </c>
      <c r="BR690" s="24">
        <f t="shared" si="256"/>
        <v>0</v>
      </c>
      <c r="BU690" s="24"/>
      <c r="BV690" s="24"/>
      <c r="BW690" s="24"/>
      <c r="BX690" s="24"/>
      <c r="BY690" s="24"/>
      <c r="BZ690" s="24"/>
      <c r="CA690" s="24">
        <f t="shared" si="257"/>
        <v>0</v>
      </c>
      <c r="CB690" s="24">
        <f t="shared" si="258"/>
        <v>0</v>
      </c>
      <c r="CC690" s="24"/>
      <c r="CE690" s="24">
        <f t="shared" si="259"/>
        <v>0</v>
      </c>
      <c r="CG690" s="24">
        <f t="shared" si="260"/>
        <v>0</v>
      </c>
      <c r="CI690" s="24">
        <f t="shared" si="261"/>
        <v>0</v>
      </c>
      <c r="CK690" s="24">
        <f t="shared" si="262"/>
        <v>0</v>
      </c>
      <c r="CM690" s="24">
        <f t="shared" si="263"/>
        <v>0</v>
      </c>
      <c r="CO690" s="24">
        <f t="shared" si="264"/>
        <v>0</v>
      </c>
      <c r="CQ690" s="24">
        <f t="shared" si="265"/>
        <v>0</v>
      </c>
      <c r="CS690" s="24">
        <f t="shared" si="266"/>
        <v>0</v>
      </c>
    </row>
    <row r="691" spans="9:97">
      <c r="I691" s="24">
        <f t="shared" si="246"/>
        <v>0</v>
      </c>
      <c r="J691" s="24">
        <f t="shared" si="268"/>
        <v>0</v>
      </c>
      <c r="M691" s="24"/>
      <c r="N691" s="24"/>
      <c r="O691" s="24"/>
      <c r="P691" s="24"/>
      <c r="Q691" s="24"/>
      <c r="R691" s="24"/>
      <c r="S691" s="24">
        <f t="shared" si="247"/>
        <v>0</v>
      </c>
      <c r="T691" s="24">
        <f t="shared" si="269"/>
        <v>0</v>
      </c>
      <c r="W691" s="24"/>
      <c r="X691" s="24"/>
      <c r="Y691" s="24"/>
      <c r="Z691" s="24"/>
      <c r="AA691" s="24"/>
      <c r="AB691" s="24"/>
      <c r="AC691" s="24">
        <f t="shared" si="248"/>
        <v>0</v>
      </c>
      <c r="AD691" s="24">
        <f t="shared" si="249"/>
        <v>0</v>
      </c>
      <c r="AG691" s="24"/>
      <c r="AH691" s="24"/>
      <c r="AI691" s="24"/>
      <c r="AJ691" s="24"/>
      <c r="AK691" s="24"/>
      <c r="AL691" s="24"/>
      <c r="AM691" s="24">
        <f t="shared" si="250"/>
        <v>0</v>
      </c>
      <c r="AN691" s="24">
        <f t="shared" si="267"/>
        <v>0</v>
      </c>
      <c r="AQ691" s="24"/>
      <c r="AR691" s="24"/>
      <c r="AS691" s="24"/>
      <c r="AT691" s="24"/>
      <c r="AU691" s="24"/>
      <c r="AV691" s="24"/>
      <c r="AW691" s="24">
        <f t="shared" si="251"/>
        <v>0</v>
      </c>
      <c r="AX691" s="24">
        <f t="shared" si="252"/>
        <v>0</v>
      </c>
      <c r="BA691" s="24"/>
      <c r="BB691" s="24"/>
      <c r="BC691" s="24"/>
      <c r="BD691" s="24"/>
      <c r="BE691" s="24"/>
      <c r="BF691" s="24"/>
      <c r="BG691" s="24">
        <f t="shared" si="253"/>
        <v>0</v>
      </c>
      <c r="BH691" s="24">
        <f t="shared" si="254"/>
        <v>0</v>
      </c>
      <c r="BK691" s="24"/>
      <c r="BL691" s="24"/>
      <c r="BM691" s="24"/>
      <c r="BN691" s="24"/>
      <c r="BO691" s="24"/>
      <c r="BP691" s="24"/>
      <c r="BQ691" s="24">
        <f t="shared" si="255"/>
        <v>0</v>
      </c>
      <c r="BR691" s="24">
        <f t="shared" si="256"/>
        <v>0</v>
      </c>
      <c r="BU691" s="24"/>
      <c r="BV691" s="24"/>
      <c r="BW691" s="24"/>
      <c r="BX691" s="24"/>
      <c r="BY691" s="24"/>
      <c r="BZ691" s="24"/>
      <c r="CA691" s="24">
        <f t="shared" si="257"/>
        <v>0</v>
      </c>
      <c r="CB691" s="24">
        <f t="shared" si="258"/>
        <v>0</v>
      </c>
      <c r="CC691" s="24"/>
      <c r="CE691" s="24">
        <f t="shared" si="259"/>
        <v>0</v>
      </c>
      <c r="CG691" s="24">
        <f t="shared" si="260"/>
        <v>0</v>
      </c>
      <c r="CI691" s="24">
        <f t="shared" si="261"/>
        <v>0</v>
      </c>
      <c r="CK691" s="24">
        <f t="shared" si="262"/>
        <v>0</v>
      </c>
      <c r="CM691" s="24">
        <f t="shared" si="263"/>
        <v>0</v>
      </c>
      <c r="CO691" s="24">
        <f t="shared" si="264"/>
        <v>0</v>
      </c>
      <c r="CQ691" s="24">
        <f t="shared" si="265"/>
        <v>0</v>
      </c>
      <c r="CS691" s="24">
        <f t="shared" si="266"/>
        <v>0</v>
      </c>
    </row>
    <row r="692" spans="9:97">
      <c r="I692" s="24">
        <f t="shared" si="246"/>
        <v>0</v>
      </c>
      <c r="J692" s="24">
        <f t="shared" si="268"/>
        <v>0</v>
      </c>
      <c r="M692" s="24"/>
      <c r="N692" s="24"/>
      <c r="O692" s="24"/>
      <c r="P692" s="24"/>
      <c r="Q692" s="24"/>
      <c r="R692" s="24"/>
      <c r="S692" s="24">
        <f t="shared" si="247"/>
        <v>0</v>
      </c>
      <c r="T692" s="24">
        <f t="shared" si="269"/>
        <v>0</v>
      </c>
      <c r="W692" s="24"/>
      <c r="X692" s="24"/>
      <c r="Y692" s="24"/>
      <c r="Z692" s="24"/>
      <c r="AA692" s="24"/>
      <c r="AB692" s="24"/>
      <c r="AC692" s="24">
        <f t="shared" si="248"/>
        <v>0</v>
      </c>
      <c r="AD692" s="24">
        <f t="shared" si="249"/>
        <v>0</v>
      </c>
      <c r="AG692" s="24"/>
      <c r="AH692" s="24"/>
      <c r="AI692" s="24"/>
      <c r="AJ692" s="24"/>
      <c r="AK692" s="24"/>
      <c r="AL692" s="24"/>
      <c r="AM692" s="24">
        <f t="shared" si="250"/>
        <v>0</v>
      </c>
      <c r="AN692" s="24">
        <f t="shared" si="267"/>
        <v>0</v>
      </c>
      <c r="AQ692" s="24"/>
      <c r="AR692" s="24"/>
      <c r="AS692" s="24"/>
      <c r="AT692" s="24"/>
      <c r="AU692" s="24"/>
      <c r="AV692" s="24"/>
      <c r="AW692" s="24">
        <f t="shared" si="251"/>
        <v>0</v>
      </c>
      <c r="AX692" s="24">
        <f t="shared" si="252"/>
        <v>0</v>
      </c>
      <c r="BA692" s="24"/>
      <c r="BB692" s="24"/>
      <c r="BC692" s="24"/>
      <c r="BD692" s="24"/>
      <c r="BE692" s="24"/>
      <c r="BF692" s="24"/>
      <c r="BG692" s="24">
        <f t="shared" si="253"/>
        <v>0</v>
      </c>
      <c r="BH692" s="24">
        <f t="shared" si="254"/>
        <v>0</v>
      </c>
      <c r="BK692" s="24"/>
      <c r="BL692" s="24"/>
      <c r="BM692" s="24"/>
      <c r="BN692" s="24"/>
      <c r="BO692" s="24"/>
      <c r="BP692" s="24"/>
      <c r="BQ692" s="24">
        <f t="shared" si="255"/>
        <v>0</v>
      </c>
      <c r="BR692" s="24">
        <f t="shared" si="256"/>
        <v>0</v>
      </c>
      <c r="BU692" s="24"/>
      <c r="BV692" s="24"/>
      <c r="BW692" s="24"/>
      <c r="BX692" s="24"/>
      <c r="BY692" s="24"/>
      <c r="BZ692" s="24"/>
      <c r="CA692" s="24">
        <f t="shared" si="257"/>
        <v>0</v>
      </c>
      <c r="CB692" s="24">
        <f t="shared" si="258"/>
        <v>0</v>
      </c>
      <c r="CC692" s="24"/>
      <c r="CE692" s="24">
        <f t="shared" si="259"/>
        <v>0</v>
      </c>
      <c r="CG692" s="24">
        <f t="shared" si="260"/>
        <v>0</v>
      </c>
      <c r="CI692" s="24">
        <f t="shared" si="261"/>
        <v>0</v>
      </c>
      <c r="CK692" s="24">
        <f t="shared" si="262"/>
        <v>0</v>
      </c>
      <c r="CM692" s="24">
        <f t="shared" si="263"/>
        <v>0</v>
      </c>
      <c r="CO692" s="24">
        <f t="shared" si="264"/>
        <v>0</v>
      </c>
      <c r="CQ692" s="24">
        <f t="shared" si="265"/>
        <v>0</v>
      </c>
      <c r="CS692" s="24">
        <f t="shared" si="266"/>
        <v>0</v>
      </c>
    </row>
    <row r="693" spans="9:97">
      <c r="I693" s="24">
        <f t="shared" si="246"/>
        <v>0</v>
      </c>
      <c r="J693" s="24">
        <f t="shared" si="268"/>
        <v>0</v>
      </c>
      <c r="M693" s="24"/>
      <c r="N693" s="24"/>
      <c r="O693" s="24"/>
      <c r="P693" s="24"/>
      <c r="Q693" s="24"/>
      <c r="R693" s="24"/>
      <c r="S693" s="24">
        <f t="shared" si="247"/>
        <v>0</v>
      </c>
      <c r="T693" s="24">
        <f t="shared" si="269"/>
        <v>0</v>
      </c>
      <c r="W693" s="24"/>
      <c r="X693" s="24"/>
      <c r="Y693" s="24"/>
      <c r="Z693" s="24"/>
      <c r="AA693" s="24"/>
      <c r="AB693" s="24"/>
      <c r="AC693" s="24">
        <f t="shared" si="248"/>
        <v>0</v>
      </c>
      <c r="AD693" s="24">
        <f t="shared" si="249"/>
        <v>0</v>
      </c>
      <c r="AG693" s="24"/>
      <c r="AH693" s="24"/>
      <c r="AI693" s="24"/>
      <c r="AJ693" s="24"/>
      <c r="AK693" s="24"/>
      <c r="AL693" s="24"/>
      <c r="AM693" s="24">
        <f t="shared" si="250"/>
        <v>0</v>
      </c>
      <c r="AN693" s="24">
        <f t="shared" si="267"/>
        <v>0</v>
      </c>
      <c r="AQ693" s="24"/>
      <c r="AR693" s="24"/>
      <c r="AS693" s="24"/>
      <c r="AT693" s="24"/>
      <c r="AU693" s="24"/>
      <c r="AV693" s="24"/>
      <c r="AW693" s="24">
        <f t="shared" si="251"/>
        <v>0</v>
      </c>
      <c r="AX693" s="24">
        <f t="shared" si="252"/>
        <v>0</v>
      </c>
      <c r="BA693" s="24"/>
      <c r="BB693" s="24"/>
      <c r="BC693" s="24"/>
      <c r="BD693" s="24"/>
      <c r="BE693" s="24"/>
      <c r="BF693" s="24"/>
      <c r="BG693" s="24">
        <f t="shared" si="253"/>
        <v>0</v>
      </c>
      <c r="BH693" s="24">
        <f t="shared" si="254"/>
        <v>0</v>
      </c>
      <c r="BK693" s="24"/>
      <c r="BL693" s="24"/>
      <c r="BM693" s="24"/>
      <c r="BN693" s="24"/>
      <c r="BO693" s="24"/>
      <c r="BP693" s="24"/>
      <c r="BQ693" s="24">
        <f t="shared" si="255"/>
        <v>0</v>
      </c>
      <c r="BR693" s="24">
        <f t="shared" si="256"/>
        <v>0</v>
      </c>
      <c r="BU693" s="24"/>
      <c r="BV693" s="24"/>
      <c r="BW693" s="24"/>
      <c r="BX693" s="24"/>
      <c r="BY693" s="24"/>
      <c r="BZ693" s="24"/>
      <c r="CA693" s="24">
        <f t="shared" si="257"/>
        <v>0</v>
      </c>
      <c r="CB693" s="24">
        <f t="shared" si="258"/>
        <v>0</v>
      </c>
      <c r="CC693" s="24"/>
      <c r="CE693" s="24">
        <f t="shared" si="259"/>
        <v>0</v>
      </c>
      <c r="CG693" s="24">
        <f t="shared" si="260"/>
        <v>0</v>
      </c>
      <c r="CI693" s="24">
        <f t="shared" si="261"/>
        <v>0</v>
      </c>
      <c r="CK693" s="24">
        <f t="shared" si="262"/>
        <v>0</v>
      </c>
      <c r="CM693" s="24">
        <f t="shared" si="263"/>
        <v>0</v>
      </c>
      <c r="CO693" s="24">
        <f t="shared" si="264"/>
        <v>0</v>
      </c>
      <c r="CQ693" s="24">
        <f t="shared" si="265"/>
        <v>0</v>
      </c>
      <c r="CS693" s="24">
        <f t="shared" si="266"/>
        <v>0</v>
      </c>
    </row>
    <row r="694" spans="9:97">
      <c r="I694" s="24">
        <f t="shared" si="246"/>
        <v>0</v>
      </c>
      <c r="J694" s="24">
        <f t="shared" si="268"/>
        <v>0</v>
      </c>
      <c r="M694" s="24"/>
      <c r="N694" s="24"/>
      <c r="O694" s="24"/>
      <c r="P694" s="24"/>
      <c r="Q694" s="24"/>
      <c r="R694" s="24"/>
      <c r="S694" s="24">
        <f t="shared" si="247"/>
        <v>0</v>
      </c>
      <c r="T694" s="24">
        <f t="shared" si="269"/>
        <v>0</v>
      </c>
      <c r="W694" s="24"/>
      <c r="X694" s="24"/>
      <c r="Y694" s="24"/>
      <c r="Z694" s="24"/>
      <c r="AA694" s="24"/>
      <c r="AB694" s="24"/>
      <c r="AC694" s="24">
        <f t="shared" si="248"/>
        <v>0</v>
      </c>
      <c r="AD694" s="24">
        <f t="shared" si="249"/>
        <v>0</v>
      </c>
      <c r="AG694" s="24"/>
      <c r="AH694" s="24"/>
      <c r="AI694" s="24"/>
      <c r="AJ694" s="24"/>
      <c r="AK694" s="24"/>
      <c r="AL694" s="24"/>
      <c r="AM694" s="24">
        <f t="shared" si="250"/>
        <v>0</v>
      </c>
      <c r="AN694" s="24">
        <f t="shared" si="267"/>
        <v>0</v>
      </c>
      <c r="AQ694" s="24"/>
      <c r="AR694" s="24"/>
      <c r="AS694" s="24"/>
      <c r="AT694" s="24"/>
      <c r="AU694" s="24"/>
      <c r="AV694" s="24"/>
      <c r="AW694" s="24">
        <f t="shared" si="251"/>
        <v>0</v>
      </c>
      <c r="AX694" s="24">
        <f t="shared" si="252"/>
        <v>0</v>
      </c>
      <c r="BA694" s="24"/>
      <c r="BB694" s="24"/>
      <c r="BC694" s="24"/>
      <c r="BD694" s="24"/>
      <c r="BE694" s="24"/>
      <c r="BF694" s="24"/>
      <c r="BG694" s="24">
        <f t="shared" si="253"/>
        <v>0</v>
      </c>
      <c r="BH694" s="24">
        <f t="shared" si="254"/>
        <v>0</v>
      </c>
      <c r="BK694" s="24"/>
      <c r="BL694" s="24"/>
      <c r="BM694" s="24"/>
      <c r="BN694" s="24"/>
      <c r="BO694" s="24"/>
      <c r="BP694" s="24"/>
      <c r="BQ694" s="24">
        <f t="shared" si="255"/>
        <v>0</v>
      </c>
      <c r="BR694" s="24">
        <f t="shared" si="256"/>
        <v>0</v>
      </c>
      <c r="BU694" s="24"/>
      <c r="BV694" s="24"/>
      <c r="BW694" s="24"/>
      <c r="BX694" s="24"/>
      <c r="BY694" s="24"/>
      <c r="BZ694" s="24"/>
      <c r="CA694" s="24">
        <f t="shared" si="257"/>
        <v>0</v>
      </c>
      <c r="CB694" s="24">
        <f t="shared" si="258"/>
        <v>0</v>
      </c>
      <c r="CC694" s="24"/>
      <c r="CE694" s="24">
        <f t="shared" si="259"/>
        <v>0</v>
      </c>
      <c r="CG694" s="24">
        <f t="shared" si="260"/>
        <v>0</v>
      </c>
      <c r="CI694" s="24">
        <f t="shared" si="261"/>
        <v>0</v>
      </c>
      <c r="CK694" s="24">
        <f t="shared" si="262"/>
        <v>0</v>
      </c>
      <c r="CM694" s="24">
        <f t="shared" si="263"/>
        <v>0</v>
      </c>
      <c r="CO694" s="24">
        <f t="shared" si="264"/>
        <v>0</v>
      </c>
      <c r="CQ694" s="24">
        <f t="shared" si="265"/>
        <v>0</v>
      </c>
      <c r="CS694" s="24">
        <f t="shared" si="266"/>
        <v>0</v>
      </c>
    </row>
    <row r="695" spans="9:97">
      <c r="I695" s="24">
        <f t="shared" si="246"/>
        <v>0</v>
      </c>
      <c r="J695" s="24">
        <f t="shared" si="268"/>
        <v>0</v>
      </c>
      <c r="M695" s="24"/>
      <c r="N695" s="24"/>
      <c r="O695" s="24"/>
      <c r="P695" s="24"/>
      <c r="Q695" s="24"/>
      <c r="R695" s="24"/>
      <c r="S695" s="24">
        <f t="shared" si="247"/>
        <v>0</v>
      </c>
      <c r="T695" s="24">
        <f t="shared" si="269"/>
        <v>0</v>
      </c>
      <c r="W695" s="24"/>
      <c r="X695" s="24"/>
      <c r="Y695" s="24"/>
      <c r="Z695" s="24"/>
      <c r="AA695" s="24"/>
      <c r="AB695" s="24"/>
      <c r="AC695" s="24">
        <f t="shared" si="248"/>
        <v>0</v>
      </c>
      <c r="AD695" s="24">
        <f t="shared" si="249"/>
        <v>0</v>
      </c>
      <c r="AG695" s="24"/>
      <c r="AH695" s="24"/>
      <c r="AI695" s="24"/>
      <c r="AJ695" s="24"/>
      <c r="AK695" s="24"/>
      <c r="AL695" s="24"/>
      <c r="AM695" s="24">
        <f t="shared" si="250"/>
        <v>0</v>
      </c>
      <c r="AN695" s="24">
        <f t="shared" si="267"/>
        <v>0</v>
      </c>
      <c r="AQ695" s="24"/>
      <c r="AR695" s="24"/>
      <c r="AS695" s="24"/>
      <c r="AT695" s="24"/>
      <c r="AU695" s="24"/>
      <c r="AV695" s="24"/>
      <c r="AW695" s="24">
        <f t="shared" si="251"/>
        <v>0</v>
      </c>
      <c r="AX695" s="24">
        <f t="shared" si="252"/>
        <v>0</v>
      </c>
      <c r="BA695" s="24"/>
      <c r="BB695" s="24"/>
      <c r="BC695" s="24"/>
      <c r="BD695" s="24"/>
      <c r="BE695" s="24"/>
      <c r="BF695" s="24"/>
      <c r="BG695" s="24">
        <f t="shared" si="253"/>
        <v>0</v>
      </c>
      <c r="BH695" s="24">
        <f t="shared" si="254"/>
        <v>0</v>
      </c>
      <c r="BK695" s="24"/>
      <c r="BL695" s="24"/>
      <c r="BM695" s="24"/>
      <c r="BN695" s="24"/>
      <c r="BO695" s="24"/>
      <c r="BP695" s="24"/>
      <c r="BQ695" s="24">
        <f t="shared" si="255"/>
        <v>0</v>
      </c>
      <c r="BR695" s="24">
        <f t="shared" si="256"/>
        <v>0</v>
      </c>
      <c r="BU695" s="24"/>
      <c r="BV695" s="24"/>
      <c r="BW695" s="24"/>
      <c r="BX695" s="24"/>
      <c r="BY695" s="24"/>
      <c r="BZ695" s="24"/>
      <c r="CA695" s="24">
        <f t="shared" si="257"/>
        <v>0</v>
      </c>
      <c r="CB695" s="24">
        <f t="shared" si="258"/>
        <v>0</v>
      </c>
      <c r="CC695" s="24"/>
      <c r="CE695" s="24">
        <f t="shared" si="259"/>
        <v>0</v>
      </c>
      <c r="CG695" s="24">
        <f t="shared" si="260"/>
        <v>0</v>
      </c>
      <c r="CI695" s="24">
        <f t="shared" si="261"/>
        <v>0</v>
      </c>
      <c r="CK695" s="24">
        <f t="shared" si="262"/>
        <v>0</v>
      </c>
      <c r="CM695" s="24">
        <f t="shared" si="263"/>
        <v>0</v>
      </c>
      <c r="CO695" s="24">
        <f t="shared" si="264"/>
        <v>0</v>
      </c>
      <c r="CQ695" s="24">
        <f t="shared" si="265"/>
        <v>0</v>
      </c>
      <c r="CS695" s="24">
        <f t="shared" si="266"/>
        <v>0</v>
      </c>
    </row>
    <row r="696" spans="9:97">
      <c r="I696" s="24">
        <f t="shared" si="246"/>
        <v>0</v>
      </c>
      <c r="J696" s="24">
        <f t="shared" si="268"/>
        <v>0</v>
      </c>
      <c r="M696" s="24"/>
      <c r="N696" s="24"/>
      <c r="O696" s="24"/>
      <c r="P696" s="24"/>
      <c r="Q696" s="24"/>
      <c r="R696" s="24"/>
      <c r="S696" s="24">
        <f t="shared" si="247"/>
        <v>0</v>
      </c>
      <c r="T696" s="24">
        <f t="shared" si="269"/>
        <v>0</v>
      </c>
      <c r="W696" s="24"/>
      <c r="X696" s="24"/>
      <c r="Y696" s="24"/>
      <c r="Z696" s="24"/>
      <c r="AA696" s="24"/>
      <c r="AB696" s="24"/>
      <c r="AC696" s="24">
        <f t="shared" si="248"/>
        <v>0</v>
      </c>
      <c r="AD696" s="24">
        <f t="shared" si="249"/>
        <v>0</v>
      </c>
      <c r="AG696" s="24"/>
      <c r="AH696" s="24"/>
      <c r="AI696" s="24"/>
      <c r="AJ696" s="24"/>
      <c r="AK696" s="24"/>
      <c r="AL696" s="24"/>
      <c r="AM696" s="24">
        <f t="shared" si="250"/>
        <v>0</v>
      </c>
      <c r="AN696" s="24">
        <f t="shared" si="267"/>
        <v>0</v>
      </c>
      <c r="AQ696" s="24"/>
      <c r="AR696" s="24"/>
      <c r="AS696" s="24"/>
      <c r="AT696" s="24"/>
      <c r="AU696" s="24"/>
      <c r="AV696" s="24"/>
      <c r="AW696" s="24">
        <f t="shared" si="251"/>
        <v>0</v>
      </c>
      <c r="AX696" s="24">
        <f t="shared" si="252"/>
        <v>0</v>
      </c>
      <c r="BA696" s="24"/>
      <c r="BB696" s="24"/>
      <c r="BC696" s="24"/>
      <c r="BD696" s="24"/>
      <c r="BE696" s="24"/>
      <c r="BF696" s="24"/>
      <c r="BG696" s="24">
        <f t="shared" si="253"/>
        <v>0</v>
      </c>
      <c r="BH696" s="24">
        <f t="shared" si="254"/>
        <v>0</v>
      </c>
      <c r="BK696" s="24"/>
      <c r="BL696" s="24"/>
      <c r="BM696" s="24"/>
      <c r="BN696" s="24"/>
      <c r="BO696" s="24"/>
      <c r="BP696" s="24"/>
      <c r="BQ696" s="24">
        <f t="shared" si="255"/>
        <v>0</v>
      </c>
      <c r="BR696" s="24">
        <f t="shared" si="256"/>
        <v>0</v>
      </c>
      <c r="BU696" s="24"/>
      <c r="BV696" s="24"/>
      <c r="BW696" s="24"/>
      <c r="BX696" s="24"/>
      <c r="BY696" s="24"/>
      <c r="BZ696" s="24"/>
      <c r="CA696" s="24">
        <f t="shared" si="257"/>
        <v>0</v>
      </c>
      <c r="CB696" s="24">
        <f t="shared" si="258"/>
        <v>0</v>
      </c>
      <c r="CC696" s="24"/>
      <c r="CE696" s="24">
        <f t="shared" si="259"/>
        <v>0</v>
      </c>
      <c r="CG696" s="24">
        <f t="shared" si="260"/>
        <v>0</v>
      </c>
      <c r="CI696" s="24">
        <f t="shared" si="261"/>
        <v>0</v>
      </c>
      <c r="CK696" s="24">
        <f t="shared" si="262"/>
        <v>0</v>
      </c>
      <c r="CM696" s="24">
        <f t="shared" si="263"/>
        <v>0</v>
      </c>
      <c r="CO696" s="24">
        <f t="shared" si="264"/>
        <v>0</v>
      </c>
      <c r="CQ696" s="24">
        <f t="shared" si="265"/>
        <v>0</v>
      </c>
      <c r="CS696" s="24">
        <f t="shared" si="266"/>
        <v>0</v>
      </c>
    </row>
    <row r="697" spans="9:97">
      <c r="I697" s="24">
        <f t="shared" si="246"/>
        <v>0</v>
      </c>
      <c r="J697" s="24">
        <f t="shared" si="268"/>
        <v>0</v>
      </c>
      <c r="M697" s="24"/>
      <c r="N697" s="24"/>
      <c r="O697" s="24"/>
      <c r="P697" s="24"/>
      <c r="Q697" s="24"/>
      <c r="R697" s="24"/>
      <c r="S697" s="24">
        <f t="shared" si="247"/>
        <v>0</v>
      </c>
      <c r="T697" s="24">
        <f t="shared" si="269"/>
        <v>0</v>
      </c>
      <c r="W697" s="24"/>
      <c r="X697" s="24"/>
      <c r="Y697" s="24"/>
      <c r="Z697" s="24"/>
      <c r="AA697" s="24"/>
      <c r="AB697" s="24"/>
      <c r="AC697" s="24">
        <f t="shared" si="248"/>
        <v>0</v>
      </c>
      <c r="AD697" s="24">
        <f t="shared" si="249"/>
        <v>0</v>
      </c>
      <c r="AG697" s="24"/>
      <c r="AH697" s="24"/>
      <c r="AI697" s="24"/>
      <c r="AJ697" s="24"/>
      <c r="AK697" s="24"/>
      <c r="AL697" s="24"/>
      <c r="AM697" s="24">
        <f t="shared" si="250"/>
        <v>0</v>
      </c>
      <c r="AN697" s="24">
        <f t="shared" si="267"/>
        <v>0</v>
      </c>
      <c r="AQ697" s="24"/>
      <c r="AR697" s="24"/>
      <c r="AS697" s="24"/>
      <c r="AT697" s="24"/>
      <c r="AU697" s="24"/>
      <c r="AV697" s="24"/>
      <c r="AW697" s="24">
        <f t="shared" si="251"/>
        <v>0</v>
      </c>
      <c r="AX697" s="24">
        <f t="shared" si="252"/>
        <v>0</v>
      </c>
      <c r="BA697" s="24"/>
      <c r="BB697" s="24"/>
      <c r="BC697" s="24"/>
      <c r="BD697" s="24"/>
      <c r="BE697" s="24"/>
      <c r="BF697" s="24"/>
      <c r="BG697" s="24">
        <f t="shared" si="253"/>
        <v>0</v>
      </c>
      <c r="BH697" s="24">
        <f t="shared" si="254"/>
        <v>0</v>
      </c>
      <c r="BK697" s="24"/>
      <c r="BL697" s="24"/>
      <c r="BM697" s="24"/>
      <c r="BN697" s="24"/>
      <c r="BO697" s="24"/>
      <c r="BP697" s="24"/>
      <c r="BQ697" s="24">
        <f t="shared" si="255"/>
        <v>0</v>
      </c>
      <c r="BR697" s="24">
        <f t="shared" si="256"/>
        <v>0</v>
      </c>
      <c r="BU697" s="24"/>
      <c r="BV697" s="24"/>
      <c r="BW697" s="24"/>
      <c r="BX697" s="24"/>
      <c r="BY697" s="24"/>
      <c r="BZ697" s="24"/>
      <c r="CA697" s="24">
        <f t="shared" si="257"/>
        <v>0</v>
      </c>
      <c r="CB697" s="24">
        <f t="shared" si="258"/>
        <v>0</v>
      </c>
      <c r="CC697" s="24"/>
      <c r="CE697" s="24">
        <f t="shared" si="259"/>
        <v>0</v>
      </c>
      <c r="CG697" s="24">
        <f t="shared" si="260"/>
        <v>0</v>
      </c>
      <c r="CI697" s="24">
        <f t="shared" si="261"/>
        <v>0</v>
      </c>
      <c r="CK697" s="24">
        <f t="shared" si="262"/>
        <v>0</v>
      </c>
      <c r="CM697" s="24">
        <f t="shared" si="263"/>
        <v>0</v>
      </c>
      <c r="CO697" s="24">
        <f t="shared" si="264"/>
        <v>0</v>
      </c>
      <c r="CQ697" s="24">
        <f t="shared" si="265"/>
        <v>0</v>
      </c>
      <c r="CS697" s="24">
        <f t="shared" si="266"/>
        <v>0</v>
      </c>
    </row>
    <row r="698" spans="9:97">
      <c r="I698" s="24">
        <f t="shared" si="246"/>
        <v>0</v>
      </c>
      <c r="J698" s="24">
        <f t="shared" si="268"/>
        <v>0</v>
      </c>
      <c r="M698" s="24"/>
      <c r="N698" s="24"/>
      <c r="O698" s="24"/>
      <c r="P698" s="24"/>
      <c r="Q698" s="24"/>
      <c r="R698" s="24"/>
      <c r="S698" s="24">
        <f t="shared" si="247"/>
        <v>0</v>
      </c>
      <c r="T698" s="24">
        <f t="shared" si="269"/>
        <v>0</v>
      </c>
      <c r="W698" s="24"/>
      <c r="X698" s="24"/>
      <c r="Y698" s="24"/>
      <c r="Z698" s="24"/>
      <c r="AA698" s="24"/>
      <c r="AB698" s="24"/>
      <c r="AC698" s="24">
        <f t="shared" si="248"/>
        <v>0</v>
      </c>
      <c r="AD698" s="24">
        <f t="shared" si="249"/>
        <v>0</v>
      </c>
      <c r="AG698" s="24"/>
      <c r="AH698" s="24"/>
      <c r="AI698" s="24"/>
      <c r="AJ698" s="24"/>
      <c r="AK698" s="24"/>
      <c r="AL698" s="24"/>
      <c r="AM698" s="24">
        <f t="shared" si="250"/>
        <v>0</v>
      </c>
      <c r="AN698" s="24">
        <f t="shared" si="267"/>
        <v>0</v>
      </c>
      <c r="AQ698" s="24"/>
      <c r="AR698" s="24"/>
      <c r="AS698" s="24"/>
      <c r="AT698" s="24"/>
      <c r="AU698" s="24"/>
      <c r="AV698" s="24"/>
      <c r="AW698" s="24">
        <f t="shared" si="251"/>
        <v>0</v>
      </c>
      <c r="AX698" s="24">
        <f t="shared" si="252"/>
        <v>0</v>
      </c>
      <c r="BA698" s="24"/>
      <c r="BB698" s="24"/>
      <c r="BC698" s="24"/>
      <c r="BD698" s="24"/>
      <c r="BE698" s="24"/>
      <c r="BF698" s="24"/>
      <c r="BG698" s="24">
        <f t="shared" si="253"/>
        <v>0</v>
      </c>
      <c r="BH698" s="24">
        <f t="shared" si="254"/>
        <v>0</v>
      </c>
      <c r="BK698" s="24"/>
      <c r="BL698" s="24"/>
      <c r="BM698" s="24"/>
      <c r="BN698" s="24"/>
      <c r="BO698" s="24"/>
      <c r="BP698" s="24"/>
      <c r="BQ698" s="24">
        <f t="shared" si="255"/>
        <v>0</v>
      </c>
      <c r="BR698" s="24">
        <f t="shared" si="256"/>
        <v>0</v>
      </c>
      <c r="BU698" s="24"/>
      <c r="BV698" s="24"/>
      <c r="BW698" s="24"/>
      <c r="BX698" s="24"/>
      <c r="BY698" s="24"/>
      <c r="BZ698" s="24"/>
      <c r="CA698" s="24">
        <f t="shared" si="257"/>
        <v>0</v>
      </c>
      <c r="CB698" s="24">
        <f t="shared" si="258"/>
        <v>0</v>
      </c>
      <c r="CC698" s="24"/>
      <c r="CE698" s="24">
        <f t="shared" si="259"/>
        <v>0</v>
      </c>
      <c r="CG698" s="24">
        <f t="shared" si="260"/>
        <v>0</v>
      </c>
      <c r="CI698" s="24">
        <f t="shared" si="261"/>
        <v>0</v>
      </c>
      <c r="CK698" s="24">
        <f t="shared" si="262"/>
        <v>0</v>
      </c>
      <c r="CM698" s="24">
        <f t="shared" si="263"/>
        <v>0</v>
      </c>
      <c r="CO698" s="24">
        <f t="shared" si="264"/>
        <v>0</v>
      </c>
      <c r="CQ698" s="24">
        <f t="shared" si="265"/>
        <v>0</v>
      </c>
      <c r="CS698" s="24">
        <f t="shared" si="266"/>
        <v>0</v>
      </c>
    </row>
    <row r="699" spans="9:97">
      <c r="I699" s="24">
        <f t="shared" si="246"/>
        <v>0</v>
      </c>
      <c r="J699" s="24">
        <f t="shared" si="268"/>
        <v>0</v>
      </c>
      <c r="M699" s="24"/>
      <c r="N699" s="24"/>
      <c r="O699" s="24"/>
      <c r="P699" s="24"/>
      <c r="Q699" s="24"/>
      <c r="R699" s="24"/>
      <c r="S699" s="24">
        <f t="shared" si="247"/>
        <v>0</v>
      </c>
      <c r="T699" s="24">
        <f t="shared" si="269"/>
        <v>0</v>
      </c>
      <c r="W699" s="24"/>
      <c r="X699" s="24"/>
      <c r="Y699" s="24"/>
      <c r="Z699" s="24"/>
      <c r="AA699" s="24"/>
      <c r="AB699" s="24"/>
      <c r="AC699" s="24">
        <f t="shared" si="248"/>
        <v>0</v>
      </c>
      <c r="AD699" s="24">
        <f t="shared" si="249"/>
        <v>0</v>
      </c>
      <c r="AG699" s="24"/>
      <c r="AH699" s="24"/>
      <c r="AI699" s="24"/>
      <c r="AJ699" s="24"/>
      <c r="AK699" s="24"/>
      <c r="AL699" s="24"/>
      <c r="AM699" s="24">
        <f t="shared" si="250"/>
        <v>0</v>
      </c>
      <c r="AN699" s="24">
        <f t="shared" si="267"/>
        <v>0</v>
      </c>
      <c r="AQ699" s="24"/>
      <c r="AR699" s="24"/>
      <c r="AS699" s="24"/>
      <c r="AT699" s="24"/>
      <c r="AU699" s="24"/>
      <c r="AV699" s="24"/>
      <c r="AW699" s="24">
        <f t="shared" si="251"/>
        <v>0</v>
      </c>
      <c r="AX699" s="24">
        <f t="shared" si="252"/>
        <v>0</v>
      </c>
      <c r="BA699" s="24"/>
      <c r="BB699" s="24"/>
      <c r="BC699" s="24"/>
      <c r="BD699" s="24"/>
      <c r="BE699" s="24"/>
      <c r="BF699" s="24"/>
      <c r="BG699" s="24">
        <f t="shared" si="253"/>
        <v>0</v>
      </c>
      <c r="BH699" s="24">
        <f t="shared" si="254"/>
        <v>0</v>
      </c>
      <c r="BK699" s="24"/>
      <c r="BL699" s="24"/>
      <c r="BM699" s="24"/>
      <c r="BN699" s="24"/>
      <c r="BO699" s="24"/>
      <c r="BP699" s="24"/>
      <c r="BQ699" s="24">
        <f t="shared" si="255"/>
        <v>0</v>
      </c>
      <c r="BR699" s="24">
        <f t="shared" si="256"/>
        <v>0</v>
      </c>
      <c r="BU699" s="24"/>
      <c r="BV699" s="24"/>
      <c r="BW699" s="24"/>
      <c r="BX699" s="24"/>
      <c r="BY699" s="24"/>
      <c r="BZ699" s="24"/>
      <c r="CA699" s="24">
        <f t="shared" si="257"/>
        <v>0</v>
      </c>
      <c r="CB699" s="24">
        <f t="shared" si="258"/>
        <v>0</v>
      </c>
      <c r="CC699" s="24"/>
      <c r="CE699" s="24">
        <f t="shared" si="259"/>
        <v>0</v>
      </c>
      <c r="CG699" s="24">
        <f t="shared" si="260"/>
        <v>0</v>
      </c>
      <c r="CI699" s="24">
        <f t="shared" si="261"/>
        <v>0</v>
      </c>
      <c r="CK699" s="24">
        <f t="shared" si="262"/>
        <v>0</v>
      </c>
      <c r="CM699" s="24">
        <f t="shared" si="263"/>
        <v>0</v>
      </c>
      <c r="CO699" s="24">
        <f t="shared" si="264"/>
        <v>0</v>
      </c>
      <c r="CQ699" s="24">
        <f t="shared" si="265"/>
        <v>0</v>
      </c>
      <c r="CS699" s="24">
        <f t="shared" si="266"/>
        <v>0</v>
      </c>
    </row>
    <row r="700" spans="9:97">
      <c r="I700" s="24">
        <f t="shared" si="246"/>
        <v>0</v>
      </c>
      <c r="J700" s="24">
        <f t="shared" si="268"/>
        <v>0</v>
      </c>
      <c r="M700" s="24"/>
      <c r="N700" s="24"/>
      <c r="O700" s="24"/>
      <c r="P700" s="24"/>
      <c r="Q700" s="24"/>
      <c r="R700" s="24"/>
      <c r="S700" s="24">
        <f t="shared" si="247"/>
        <v>0</v>
      </c>
      <c r="T700" s="24">
        <f t="shared" si="269"/>
        <v>0</v>
      </c>
      <c r="W700" s="24"/>
      <c r="X700" s="24"/>
      <c r="Y700" s="24"/>
      <c r="Z700" s="24"/>
      <c r="AA700" s="24"/>
      <c r="AB700" s="24"/>
      <c r="AC700" s="24">
        <f t="shared" si="248"/>
        <v>0</v>
      </c>
      <c r="AD700" s="24">
        <f t="shared" si="249"/>
        <v>0</v>
      </c>
      <c r="AG700" s="24"/>
      <c r="AH700" s="24"/>
      <c r="AI700" s="24"/>
      <c r="AJ700" s="24"/>
      <c r="AK700" s="24"/>
      <c r="AL700" s="24"/>
      <c r="AM700" s="24">
        <f t="shared" si="250"/>
        <v>0</v>
      </c>
      <c r="AN700" s="24">
        <f t="shared" si="267"/>
        <v>0</v>
      </c>
      <c r="AQ700" s="24"/>
      <c r="AR700" s="24"/>
      <c r="AS700" s="24"/>
      <c r="AT700" s="24"/>
      <c r="AU700" s="24"/>
      <c r="AV700" s="24"/>
      <c r="AW700" s="24">
        <f t="shared" si="251"/>
        <v>0</v>
      </c>
      <c r="AX700" s="24">
        <f t="shared" si="252"/>
        <v>0</v>
      </c>
      <c r="BA700" s="24"/>
      <c r="BB700" s="24"/>
      <c r="BC700" s="24"/>
      <c r="BD700" s="24"/>
      <c r="BE700" s="24"/>
      <c r="BF700" s="24"/>
      <c r="BG700" s="24">
        <f t="shared" si="253"/>
        <v>0</v>
      </c>
      <c r="BH700" s="24">
        <f t="shared" si="254"/>
        <v>0</v>
      </c>
      <c r="BK700" s="24"/>
      <c r="BL700" s="24"/>
      <c r="BM700" s="24"/>
      <c r="BN700" s="24"/>
      <c r="BO700" s="24"/>
      <c r="BP700" s="24"/>
      <c r="BQ700" s="24">
        <f t="shared" si="255"/>
        <v>0</v>
      </c>
      <c r="BR700" s="24">
        <f t="shared" si="256"/>
        <v>0</v>
      </c>
      <c r="BU700" s="24"/>
      <c r="BV700" s="24"/>
      <c r="BW700" s="24"/>
      <c r="BX700" s="24"/>
      <c r="BY700" s="24"/>
      <c r="BZ700" s="24"/>
      <c r="CA700" s="24">
        <f t="shared" si="257"/>
        <v>0</v>
      </c>
      <c r="CB700" s="24">
        <f t="shared" si="258"/>
        <v>0</v>
      </c>
      <c r="CC700" s="24"/>
      <c r="CE700" s="24">
        <f t="shared" si="259"/>
        <v>0</v>
      </c>
      <c r="CG700" s="24">
        <f t="shared" si="260"/>
        <v>0</v>
      </c>
      <c r="CI700" s="24">
        <f t="shared" si="261"/>
        <v>0</v>
      </c>
      <c r="CK700" s="24">
        <f t="shared" si="262"/>
        <v>0</v>
      </c>
      <c r="CM700" s="24">
        <f t="shared" si="263"/>
        <v>0</v>
      </c>
      <c r="CO700" s="24">
        <f t="shared" si="264"/>
        <v>0</v>
      </c>
      <c r="CQ700" s="24">
        <f t="shared" si="265"/>
        <v>0</v>
      </c>
      <c r="CS700" s="24">
        <f t="shared" si="266"/>
        <v>0</v>
      </c>
    </row>
    <row r="701" spans="9:97">
      <c r="I701" s="24">
        <f t="shared" si="246"/>
        <v>0</v>
      </c>
      <c r="J701" s="24">
        <f t="shared" si="268"/>
        <v>0</v>
      </c>
      <c r="M701" s="24"/>
      <c r="N701" s="24"/>
      <c r="O701" s="24"/>
      <c r="P701" s="24"/>
      <c r="Q701" s="24"/>
      <c r="R701" s="24"/>
      <c r="S701" s="24">
        <f t="shared" si="247"/>
        <v>0</v>
      </c>
      <c r="T701" s="24">
        <f t="shared" si="269"/>
        <v>0</v>
      </c>
      <c r="W701" s="24"/>
      <c r="X701" s="24"/>
      <c r="Y701" s="24"/>
      <c r="Z701" s="24"/>
      <c r="AA701" s="24"/>
      <c r="AB701" s="24"/>
      <c r="AC701" s="24">
        <f t="shared" si="248"/>
        <v>0</v>
      </c>
      <c r="AD701" s="24">
        <f t="shared" si="249"/>
        <v>0</v>
      </c>
      <c r="AG701" s="24"/>
      <c r="AH701" s="24"/>
      <c r="AI701" s="24"/>
      <c r="AJ701" s="24"/>
      <c r="AK701" s="24"/>
      <c r="AL701" s="24"/>
      <c r="AM701" s="24">
        <f t="shared" si="250"/>
        <v>0</v>
      </c>
      <c r="AN701" s="24">
        <f t="shared" si="267"/>
        <v>0</v>
      </c>
      <c r="AQ701" s="24"/>
      <c r="AR701" s="24"/>
      <c r="AS701" s="24"/>
      <c r="AT701" s="24"/>
      <c r="AU701" s="24"/>
      <c r="AV701" s="24"/>
      <c r="AW701" s="24">
        <f t="shared" si="251"/>
        <v>0</v>
      </c>
      <c r="AX701" s="24">
        <f t="shared" si="252"/>
        <v>0</v>
      </c>
      <c r="BA701" s="24"/>
      <c r="BB701" s="24"/>
      <c r="BC701" s="24"/>
      <c r="BD701" s="24"/>
      <c r="BE701" s="24"/>
      <c r="BF701" s="24"/>
      <c r="BG701" s="24">
        <f t="shared" si="253"/>
        <v>0</v>
      </c>
      <c r="BH701" s="24">
        <f t="shared" si="254"/>
        <v>0</v>
      </c>
      <c r="BK701" s="24"/>
      <c r="BL701" s="24"/>
      <c r="BM701" s="24"/>
      <c r="BN701" s="24"/>
      <c r="BO701" s="24"/>
      <c r="BP701" s="24"/>
      <c r="BQ701" s="24">
        <f t="shared" si="255"/>
        <v>0</v>
      </c>
      <c r="BR701" s="24">
        <f t="shared" si="256"/>
        <v>0</v>
      </c>
      <c r="BU701" s="24"/>
      <c r="BV701" s="24"/>
      <c r="BW701" s="24"/>
      <c r="BX701" s="24"/>
      <c r="BY701" s="24"/>
      <c r="BZ701" s="24"/>
      <c r="CA701" s="24">
        <f t="shared" si="257"/>
        <v>0</v>
      </c>
      <c r="CB701" s="24">
        <f t="shared" si="258"/>
        <v>0</v>
      </c>
      <c r="CC701" s="24"/>
      <c r="CE701" s="24">
        <f t="shared" si="259"/>
        <v>0</v>
      </c>
      <c r="CG701" s="24">
        <f t="shared" si="260"/>
        <v>0</v>
      </c>
      <c r="CI701" s="24">
        <f t="shared" si="261"/>
        <v>0</v>
      </c>
      <c r="CK701" s="24">
        <f t="shared" si="262"/>
        <v>0</v>
      </c>
      <c r="CM701" s="24">
        <f t="shared" si="263"/>
        <v>0</v>
      </c>
      <c r="CO701" s="24">
        <f t="shared" si="264"/>
        <v>0</v>
      </c>
      <c r="CQ701" s="24">
        <f t="shared" si="265"/>
        <v>0</v>
      </c>
      <c r="CS701" s="24">
        <f t="shared" si="266"/>
        <v>0</v>
      </c>
    </row>
    <row r="702" spans="9:97">
      <c r="I702" s="24">
        <f t="shared" si="246"/>
        <v>0</v>
      </c>
      <c r="J702" s="24">
        <f t="shared" si="268"/>
        <v>0</v>
      </c>
      <c r="M702" s="24"/>
      <c r="N702" s="24"/>
      <c r="O702" s="24"/>
      <c r="P702" s="24"/>
      <c r="Q702" s="24"/>
      <c r="R702" s="24"/>
      <c r="S702" s="24">
        <f t="shared" si="247"/>
        <v>0</v>
      </c>
      <c r="T702" s="24">
        <f t="shared" si="269"/>
        <v>0</v>
      </c>
      <c r="W702" s="24"/>
      <c r="X702" s="24"/>
      <c r="Y702" s="24"/>
      <c r="Z702" s="24"/>
      <c r="AA702" s="24"/>
      <c r="AB702" s="24"/>
      <c r="AC702" s="24">
        <f t="shared" si="248"/>
        <v>0</v>
      </c>
      <c r="AD702" s="24">
        <f t="shared" si="249"/>
        <v>0</v>
      </c>
      <c r="AG702" s="24"/>
      <c r="AH702" s="24"/>
      <c r="AI702" s="24"/>
      <c r="AJ702" s="24"/>
      <c r="AK702" s="24"/>
      <c r="AL702" s="24"/>
      <c r="AM702" s="24">
        <f t="shared" si="250"/>
        <v>0</v>
      </c>
      <c r="AN702" s="24">
        <f t="shared" si="267"/>
        <v>0</v>
      </c>
      <c r="AQ702" s="24"/>
      <c r="AR702" s="24"/>
      <c r="AS702" s="24"/>
      <c r="AT702" s="24"/>
      <c r="AU702" s="24"/>
      <c r="AV702" s="24"/>
      <c r="AW702" s="24">
        <f t="shared" si="251"/>
        <v>0</v>
      </c>
      <c r="AX702" s="24">
        <f t="shared" si="252"/>
        <v>0</v>
      </c>
      <c r="BA702" s="24"/>
      <c r="BB702" s="24"/>
      <c r="BC702" s="24"/>
      <c r="BD702" s="24"/>
      <c r="BE702" s="24"/>
      <c r="BF702" s="24"/>
      <c r="BG702" s="24">
        <f t="shared" si="253"/>
        <v>0</v>
      </c>
      <c r="BH702" s="24">
        <f t="shared" si="254"/>
        <v>0</v>
      </c>
      <c r="BK702" s="24"/>
      <c r="BL702" s="24"/>
      <c r="BM702" s="24"/>
      <c r="BN702" s="24"/>
      <c r="BO702" s="24"/>
      <c r="BP702" s="24"/>
      <c r="BQ702" s="24">
        <f t="shared" si="255"/>
        <v>0</v>
      </c>
      <c r="BR702" s="24">
        <f t="shared" si="256"/>
        <v>0</v>
      </c>
      <c r="BU702" s="24"/>
      <c r="BV702" s="24"/>
      <c r="BW702" s="24"/>
      <c r="BX702" s="24"/>
      <c r="BY702" s="24"/>
      <c r="BZ702" s="24"/>
      <c r="CA702" s="24">
        <f t="shared" si="257"/>
        <v>0</v>
      </c>
      <c r="CB702" s="24">
        <f t="shared" si="258"/>
        <v>0</v>
      </c>
      <c r="CC702" s="24"/>
      <c r="CE702" s="24">
        <f t="shared" si="259"/>
        <v>0</v>
      </c>
      <c r="CG702" s="24">
        <f t="shared" si="260"/>
        <v>0</v>
      </c>
      <c r="CI702" s="24">
        <f t="shared" si="261"/>
        <v>0</v>
      </c>
      <c r="CK702" s="24">
        <f t="shared" si="262"/>
        <v>0</v>
      </c>
      <c r="CM702" s="24">
        <f t="shared" si="263"/>
        <v>0</v>
      </c>
      <c r="CO702" s="24">
        <f t="shared" si="264"/>
        <v>0</v>
      </c>
      <c r="CQ702" s="24">
        <f t="shared" si="265"/>
        <v>0</v>
      </c>
      <c r="CS702" s="24">
        <f t="shared" si="266"/>
        <v>0</v>
      </c>
    </row>
    <row r="703" spans="9:97">
      <c r="I703" s="24">
        <f t="shared" si="246"/>
        <v>0</v>
      </c>
      <c r="J703" s="24">
        <f t="shared" si="268"/>
        <v>0</v>
      </c>
      <c r="M703" s="24"/>
      <c r="N703" s="24"/>
      <c r="O703" s="24"/>
      <c r="P703" s="24"/>
      <c r="Q703" s="24"/>
      <c r="R703" s="24"/>
      <c r="S703" s="24">
        <f t="shared" si="247"/>
        <v>0</v>
      </c>
      <c r="T703" s="24">
        <f t="shared" si="269"/>
        <v>0</v>
      </c>
      <c r="W703" s="24"/>
      <c r="X703" s="24"/>
      <c r="Y703" s="24"/>
      <c r="Z703" s="24"/>
      <c r="AA703" s="24"/>
      <c r="AB703" s="24"/>
      <c r="AC703" s="24">
        <f t="shared" si="248"/>
        <v>0</v>
      </c>
      <c r="AD703" s="24">
        <f t="shared" si="249"/>
        <v>0</v>
      </c>
      <c r="AG703" s="24"/>
      <c r="AH703" s="24"/>
      <c r="AI703" s="24"/>
      <c r="AJ703" s="24"/>
      <c r="AK703" s="24"/>
      <c r="AL703" s="24"/>
      <c r="AM703" s="24">
        <f t="shared" si="250"/>
        <v>0</v>
      </c>
      <c r="AN703" s="24">
        <f t="shared" si="267"/>
        <v>0</v>
      </c>
      <c r="AQ703" s="24"/>
      <c r="AR703" s="24"/>
      <c r="AS703" s="24"/>
      <c r="AT703" s="24"/>
      <c r="AU703" s="24"/>
      <c r="AV703" s="24"/>
      <c r="AW703" s="24">
        <f t="shared" si="251"/>
        <v>0</v>
      </c>
      <c r="AX703" s="24">
        <f t="shared" si="252"/>
        <v>0</v>
      </c>
      <c r="BA703" s="24"/>
      <c r="BB703" s="24"/>
      <c r="BC703" s="24"/>
      <c r="BD703" s="24"/>
      <c r="BE703" s="24"/>
      <c r="BF703" s="24"/>
      <c r="BG703" s="24">
        <f t="shared" si="253"/>
        <v>0</v>
      </c>
      <c r="BH703" s="24">
        <f t="shared" si="254"/>
        <v>0</v>
      </c>
      <c r="BK703" s="24"/>
      <c r="BL703" s="24"/>
      <c r="BM703" s="24"/>
      <c r="BN703" s="24"/>
      <c r="BO703" s="24"/>
      <c r="BP703" s="24"/>
      <c r="BQ703" s="24">
        <f t="shared" si="255"/>
        <v>0</v>
      </c>
      <c r="BR703" s="24">
        <f t="shared" si="256"/>
        <v>0</v>
      </c>
      <c r="BU703" s="24"/>
      <c r="BV703" s="24"/>
      <c r="BW703" s="24"/>
      <c r="BX703" s="24"/>
      <c r="BY703" s="24"/>
      <c r="BZ703" s="24"/>
      <c r="CA703" s="24">
        <f t="shared" si="257"/>
        <v>0</v>
      </c>
      <c r="CB703" s="24">
        <f t="shared" si="258"/>
        <v>0</v>
      </c>
      <c r="CC703" s="24"/>
      <c r="CE703" s="24">
        <f t="shared" si="259"/>
        <v>0</v>
      </c>
      <c r="CG703" s="24">
        <f t="shared" si="260"/>
        <v>0</v>
      </c>
      <c r="CI703" s="24">
        <f t="shared" si="261"/>
        <v>0</v>
      </c>
      <c r="CK703" s="24">
        <f t="shared" si="262"/>
        <v>0</v>
      </c>
      <c r="CM703" s="24">
        <f t="shared" si="263"/>
        <v>0</v>
      </c>
      <c r="CO703" s="24">
        <f t="shared" si="264"/>
        <v>0</v>
      </c>
      <c r="CQ703" s="24">
        <f t="shared" si="265"/>
        <v>0</v>
      </c>
      <c r="CS703" s="24">
        <f t="shared" si="266"/>
        <v>0</v>
      </c>
    </row>
    <row r="704" spans="9:97">
      <c r="I704" s="24">
        <f t="shared" si="246"/>
        <v>0</v>
      </c>
      <c r="J704" s="24">
        <f t="shared" si="268"/>
        <v>0</v>
      </c>
      <c r="M704" s="24"/>
      <c r="N704" s="24"/>
      <c r="O704" s="24"/>
      <c r="P704" s="24"/>
      <c r="Q704" s="24"/>
      <c r="R704" s="24"/>
      <c r="S704" s="24">
        <f t="shared" si="247"/>
        <v>0</v>
      </c>
      <c r="T704" s="24">
        <f t="shared" si="269"/>
        <v>0</v>
      </c>
      <c r="W704" s="24"/>
      <c r="X704" s="24"/>
      <c r="Y704" s="24"/>
      <c r="Z704" s="24"/>
      <c r="AA704" s="24"/>
      <c r="AB704" s="24"/>
      <c r="AC704" s="24">
        <f t="shared" si="248"/>
        <v>0</v>
      </c>
      <c r="AD704" s="24">
        <f t="shared" si="249"/>
        <v>0</v>
      </c>
      <c r="AG704" s="24"/>
      <c r="AH704" s="24"/>
      <c r="AI704" s="24"/>
      <c r="AJ704" s="24"/>
      <c r="AK704" s="24"/>
      <c r="AL704" s="24"/>
      <c r="AM704" s="24">
        <f t="shared" si="250"/>
        <v>0</v>
      </c>
      <c r="AN704" s="24">
        <f t="shared" si="267"/>
        <v>0</v>
      </c>
      <c r="AQ704" s="24"/>
      <c r="AR704" s="24"/>
      <c r="AS704" s="24"/>
      <c r="AT704" s="24"/>
      <c r="AU704" s="24"/>
      <c r="AV704" s="24"/>
      <c r="AW704" s="24">
        <f t="shared" si="251"/>
        <v>0</v>
      </c>
      <c r="AX704" s="24">
        <f t="shared" si="252"/>
        <v>0</v>
      </c>
      <c r="BA704" s="24"/>
      <c r="BB704" s="24"/>
      <c r="BC704" s="24"/>
      <c r="BD704" s="24"/>
      <c r="BE704" s="24"/>
      <c r="BF704" s="24"/>
      <c r="BG704" s="24">
        <f t="shared" si="253"/>
        <v>0</v>
      </c>
      <c r="BH704" s="24">
        <f t="shared" si="254"/>
        <v>0</v>
      </c>
      <c r="BK704" s="24"/>
      <c r="BL704" s="24"/>
      <c r="BM704" s="24"/>
      <c r="BN704" s="24"/>
      <c r="BO704" s="24"/>
      <c r="BP704" s="24"/>
      <c r="BQ704" s="24">
        <f t="shared" si="255"/>
        <v>0</v>
      </c>
      <c r="BR704" s="24">
        <f t="shared" si="256"/>
        <v>0</v>
      </c>
      <c r="BU704" s="24"/>
      <c r="BV704" s="24"/>
      <c r="BW704" s="24"/>
      <c r="BX704" s="24"/>
      <c r="BY704" s="24"/>
      <c r="BZ704" s="24"/>
      <c r="CA704" s="24">
        <f t="shared" si="257"/>
        <v>0</v>
      </c>
      <c r="CB704" s="24">
        <f t="shared" si="258"/>
        <v>0</v>
      </c>
      <c r="CC704" s="24"/>
      <c r="CE704" s="24">
        <f t="shared" si="259"/>
        <v>0</v>
      </c>
      <c r="CG704" s="24">
        <f t="shared" si="260"/>
        <v>0</v>
      </c>
      <c r="CI704" s="24">
        <f t="shared" si="261"/>
        <v>0</v>
      </c>
      <c r="CK704" s="24">
        <f t="shared" si="262"/>
        <v>0</v>
      </c>
      <c r="CM704" s="24">
        <f t="shared" si="263"/>
        <v>0</v>
      </c>
      <c r="CO704" s="24">
        <f t="shared" si="264"/>
        <v>0</v>
      </c>
      <c r="CQ704" s="24">
        <f t="shared" si="265"/>
        <v>0</v>
      </c>
      <c r="CS704" s="24">
        <f t="shared" si="266"/>
        <v>0</v>
      </c>
    </row>
    <row r="705" spans="9:97">
      <c r="I705" s="24">
        <f t="shared" si="246"/>
        <v>0</v>
      </c>
      <c r="J705" s="24">
        <f t="shared" si="268"/>
        <v>0</v>
      </c>
      <c r="M705" s="24"/>
      <c r="N705" s="24"/>
      <c r="O705" s="24"/>
      <c r="P705" s="24"/>
      <c r="Q705" s="24"/>
      <c r="R705" s="24"/>
      <c r="S705" s="24">
        <f t="shared" si="247"/>
        <v>0</v>
      </c>
      <c r="T705" s="24">
        <f t="shared" si="269"/>
        <v>0</v>
      </c>
      <c r="W705" s="24"/>
      <c r="X705" s="24"/>
      <c r="Y705" s="24"/>
      <c r="Z705" s="24"/>
      <c r="AA705" s="24"/>
      <c r="AB705" s="24"/>
      <c r="AC705" s="24">
        <f t="shared" si="248"/>
        <v>0</v>
      </c>
      <c r="AD705" s="24">
        <f t="shared" si="249"/>
        <v>0</v>
      </c>
      <c r="AG705" s="24"/>
      <c r="AH705" s="24"/>
      <c r="AI705" s="24"/>
      <c r="AJ705" s="24"/>
      <c r="AK705" s="24"/>
      <c r="AL705" s="24"/>
      <c r="AM705" s="24">
        <f t="shared" si="250"/>
        <v>0</v>
      </c>
      <c r="AN705" s="24">
        <f t="shared" si="267"/>
        <v>0</v>
      </c>
      <c r="AQ705" s="24"/>
      <c r="AR705" s="24"/>
      <c r="AS705" s="24"/>
      <c r="AT705" s="24"/>
      <c r="AU705" s="24"/>
      <c r="AV705" s="24"/>
      <c r="AW705" s="24">
        <f t="shared" si="251"/>
        <v>0</v>
      </c>
      <c r="AX705" s="24">
        <f t="shared" si="252"/>
        <v>0</v>
      </c>
      <c r="BA705" s="24"/>
      <c r="BB705" s="24"/>
      <c r="BC705" s="24"/>
      <c r="BD705" s="24"/>
      <c r="BE705" s="24"/>
      <c r="BF705" s="24"/>
      <c r="BG705" s="24">
        <f t="shared" si="253"/>
        <v>0</v>
      </c>
      <c r="BH705" s="24">
        <f t="shared" si="254"/>
        <v>0</v>
      </c>
      <c r="BK705" s="24"/>
      <c r="BL705" s="24"/>
      <c r="BM705" s="24"/>
      <c r="BN705" s="24"/>
      <c r="BO705" s="24"/>
      <c r="BP705" s="24"/>
      <c r="BQ705" s="24">
        <f t="shared" si="255"/>
        <v>0</v>
      </c>
      <c r="BR705" s="24">
        <f t="shared" si="256"/>
        <v>0</v>
      </c>
      <c r="BU705" s="24"/>
      <c r="BV705" s="24"/>
      <c r="BW705" s="24"/>
      <c r="BX705" s="24"/>
      <c r="BY705" s="24"/>
      <c r="BZ705" s="24"/>
      <c r="CA705" s="24">
        <f t="shared" si="257"/>
        <v>0</v>
      </c>
      <c r="CB705" s="24">
        <f t="shared" si="258"/>
        <v>0</v>
      </c>
      <c r="CC705" s="24"/>
      <c r="CE705" s="24">
        <f t="shared" si="259"/>
        <v>0</v>
      </c>
      <c r="CG705" s="24">
        <f t="shared" si="260"/>
        <v>0</v>
      </c>
      <c r="CI705" s="24">
        <f t="shared" si="261"/>
        <v>0</v>
      </c>
      <c r="CK705" s="24">
        <f t="shared" si="262"/>
        <v>0</v>
      </c>
      <c r="CM705" s="24">
        <f t="shared" si="263"/>
        <v>0</v>
      </c>
      <c r="CO705" s="24">
        <f t="shared" si="264"/>
        <v>0</v>
      </c>
      <c r="CQ705" s="24">
        <f t="shared" si="265"/>
        <v>0</v>
      </c>
      <c r="CS705" s="24">
        <f t="shared" si="266"/>
        <v>0</v>
      </c>
    </row>
    <row r="706" spans="9:97">
      <c r="I706" s="24">
        <f t="shared" si="246"/>
        <v>0</v>
      </c>
      <c r="J706" s="24">
        <f t="shared" si="268"/>
        <v>0</v>
      </c>
      <c r="M706" s="24"/>
      <c r="N706" s="24"/>
      <c r="O706" s="24"/>
      <c r="P706" s="24"/>
      <c r="Q706" s="24"/>
      <c r="R706" s="24"/>
      <c r="S706" s="24">
        <f t="shared" si="247"/>
        <v>0</v>
      </c>
      <c r="T706" s="24">
        <f t="shared" si="269"/>
        <v>0</v>
      </c>
      <c r="W706" s="24"/>
      <c r="X706" s="24"/>
      <c r="Y706" s="24"/>
      <c r="Z706" s="24"/>
      <c r="AA706" s="24"/>
      <c r="AB706" s="24"/>
      <c r="AC706" s="24">
        <f t="shared" si="248"/>
        <v>0</v>
      </c>
      <c r="AD706" s="24">
        <f t="shared" si="249"/>
        <v>0</v>
      </c>
      <c r="AG706" s="24"/>
      <c r="AH706" s="24"/>
      <c r="AI706" s="24"/>
      <c r="AJ706" s="24"/>
      <c r="AK706" s="24"/>
      <c r="AL706" s="24"/>
      <c r="AM706" s="24">
        <f t="shared" si="250"/>
        <v>0</v>
      </c>
      <c r="AN706" s="24">
        <f t="shared" si="267"/>
        <v>0</v>
      </c>
      <c r="AQ706" s="24"/>
      <c r="AR706" s="24"/>
      <c r="AS706" s="24"/>
      <c r="AT706" s="24"/>
      <c r="AU706" s="24"/>
      <c r="AV706" s="24"/>
      <c r="AW706" s="24">
        <f t="shared" si="251"/>
        <v>0</v>
      </c>
      <c r="AX706" s="24">
        <f t="shared" si="252"/>
        <v>0</v>
      </c>
      <c r="BA706" s="24"/>
      <c r="BB706" s="24"/>
      <c r="BC706" s="24"/>
      <c r="BD706" s="24"/>
      <c r="BE706" s="24"/>
      <c r="BF706" s="24"/>
      <c r="BG706" s="24">
        <f t="shared" si="253"/>
        <v>0</v>
      </c>
      <c r="BH706" s="24">
        <f t="shared" si="254"/>
        <v>0</v>
      </c>
      <c r="BK706" s="24"/>
      <c r="BL706" s="24"/>
      <c r="BM706" s="24"/>
      <c r="BN706" s="24"/>
      <c r="BO706" s="24"/>
      <c r="BP706" s="24"/>
      <c r="BQ706" s="24">
        <f t="shared" si="255"/>
        <v>0</v>
      </c>
      <c r="BR706" s="24">
        <f t="shared" si="256"/>
        <v>0</v>
      </c>
      <c r="BU706" s="24"/>
      <c r="BV706" s="24"/>
      <c r="BW706" s="24"/>
      <c r="BX706" s="24"/>
      <c r="BY706" s="24"/>
      <c r="BZ706" s="24"/>
      <c r="CA706" s="24">
        <f t="shared" si="257"/>
        <v>0</v>
      </c>
      <c r="CB706" s="24">
        <f t="shared" si="258"/>
        <v>0</v>
      </c>
      <c r="CC706" s="24"/>
      <c r="CE706" s="24">
        <f t="shared" si="259"/>
        <v>0</v>
      </c>
      <c r="CG706" s="24">
        <f t="shared" si="260"/>
        <v>0</v>
      </c>
      <c r="CI706" s="24">
        <f t="shared" si="261"/>
        <v>0</v>
      </c>
      <c r="CK706" s="24">
        <f t="shared" si="262"/>
        <v>0</v>
      </c>
      <c r="CM706" s="24">
        <f t="shared" si="263"/>
        <v>0</v>
      </c>
      <c r="CO706" s="24">
        <f t="shared" si="264"/>
        <v>0</v>
      </c>
      <c r="CQ706" s="24">
        <f t="shared" si="265"/>
        <v>0</v>
      </c>
      <c r="CS706" s="24">
        <f t="shared" si="266"/>
        <v>0</v>
      </c>
    </row>
    <row r="707" spans="9:97">
      <c r="I707" s="24">
        <f t="shared" si="246"/>
        <v>0</v>
      </c>
      <c r="J707" s="24">
        <f t="shared" si="268"/>
        <v>0</v>
      </c>
      <c r="M707" s="24"/>
      <c r="N707" s="24"/>
      <c r="O707" s="24"/>
      <c r="P707" s="24"/>
      <c r="Q707" s="24"/>
      <c r="R707" s="24"/>
      <c r="S707" s="24">
        <f t="shared" si="247"/>
        <v>0</v>
      </c>
      <c r="T707" s="24">
        <f t="shared" si="269"/>
        <v>0</v>
      </c>
      <c r="W707" s="24"/>
      <c r="X707" s="24"/>
      <c r="Y707" s="24"/>
      <c r="Z707" s="24"/>
      <c r="AA707" s="24"/>
      <c r="AB707" s="24"/>
      <c r="AC707" s="24">
        <f t="shared" si="248"/>
        <v>0</v>
      </c>
      <c r="AD707" s="24">
        <f t="shared" si="249"/>
        <v>0</v>
      </c>
      <c r="AG707" s="24"/>
      <c r="AH707" s="24"/>
      <c r="AI707" s="24"/>
      <c r="AJ707" s="24"/>
      <c r="AK707" s="24"/>
      <c r="AL707" s="24"/>
      <c r="AM707" s="24">
        <f t="shared" si="250"/>
        <v>0</v>
      </c>
      <c r="AN707" s="24">
        <f t="shared" si="267"/>
        <v>0</v>
      </c>
      <c r="AQ707" s="24"/>
      <c r="AR707" s="24"/>
      <c r="AS707" s="24"/>
      <c r="AT707" s="24"/>
      <c r="AU707" s="24"/>
      <c r="AV707" s="24"/>
      <c r="AW707" s="24">
        <f t="shared" si="251"/>
        <v>0</v>
      </c>
      <c r="AX707" s="24">
        <f t="shared" si="252"/>
        <v>0</v>
      </c>
      <c r="BA707" s="24"/>
      <c r="BB707" s="24"/>
      <c r="BC707" s="24"/>
      <c r="BD707" s="24"/>
      <c r="BE707" s="24"/>
      <c r="BF707" s="24"/>
      <c r="BG707" s="24">
        <f t="shared" si="253"/>
        <v>0</v>
      </c>
      <c r="BH707" s="24">
        <f t="shared" si="254"/>
        <v>0</v>
      </c>
      <c r="BK707" s="24"/>
      <c r="BL707" s="24"/>
      <c r="BM707" s="24"/>
      <c r="BN707" s="24"/>
      <c r="BO707" s="24"/>
      <c r="BP707" s="24"/>
      <c r="BQ707" s="24">
        <f t="shared" si="255"/>
        <v>0</v>
      </c>
      <c r="BR707" s="24">
        <f t="shared" si="256"/>
        <v>0</v>
      </c>
      <c r="BU707" s="24"/>
      <c r="BV707" s="24"/>
      <c r="BW707" s="24"/>
      <c r="BX707" s="24"/>
      <c r="BY707" s="24"/>
      <c r="BZ707" s="24"/>
      <c r="CA707" s="24">
        <f t="shared" si="257"/>
        <v>0</v>
      </c>
      <c r="CB707" s="24">
        <f t="shared" si="258"/>
        <v>0</v>
      </c>
      <c r="CC707" s="24"/>
      <c r="CE707" s="24">
        <f t="shared" si="259"/>
        <v>0</v>
      </c>
      <c r="CG707" s="24">
        <f t="shared" si="260"/>
        <v>0</v>
      </c>
      <c r="CI707" s="24">
        <f t="shared" si="261"/>
        <v>0</v>
      </c>
      <c r="CK707" s="24">
        <f t="shared" si="262"/>
        <v>0</v>
      </c>
      <c r="CM707" s="24">
        <f t="shared" si="263"/>
        <v>0</v>
      </c>
      <c r="CO707" s="24">
        <f t="shared" si="264"/>
        <v>0</v>
      </c>
      <c r="CQ707" s="24">
        <f t="shared" si="265"/>
        <v>0</v>
      </c>
      <c r="CS707" s="24">
        <f t="shared" si="266"/>
        <v>0</v>
      </c>
    </row>
    <row r="708" spans="9:97">
      <c r="I708" s="24">
        <f t="shared" ref="I708:I771" si="270">IF(F708&gt;=C708-D708,G708-H708,E708)</f>
        <v>0</v>
      </c>
      <c r="J708" s="24">
        <f t="shared" si="268"/>
        <v>0</v>
      </c>
      <c r="M708" s="24"/>
      <c r="N708" s="24"/>
      <c r="O708" s="24"/>
      <c r="P708" s="24"/>
      <c r="Q708" s="24"/>
      <c r="R708" s="24"/>
      <c r="S708" s="24">
        <f t="shared" ref="S708:S771" si="271">IF(P708&gt;=M708-N708,Q708-R708,O708)</f>
        <v>0</v>
      </c>
      <c r="T708" s="24">
        <f t="shared" si="269"/>
        <v>0</v>
      </c>
      <c r="W708" s="24"/>
      <c r="X708" s="24"/>
      <c r="Y708" s="24"/>
      <c r="Z708" s="24"/>
      <c r="AA708" s="24"/>
      <c r="AB708" s="24"/>
      <c r="AC708" s="24">
        <f t="shared" ref="AC708:AC771" si="272">IF(Z708&gt;=W708-X708,AA708-AB708,Y708)</f>
        <v>0</v>
      </c>
      <c r="AD708" s="24">
        <f t="shared" ref="AD708:AD771" si="273">IF(Z708&lt;W708-X708,W708-X708-Z708,0)</f>
        <v>0</v>
      </c>
      <c r="AG708" s="24"/>
      <c r="AH708" s="24"/>
      <c r="AI708" s="24"/>
      <c r="AJ708" s="24"/>
      <c r="AK708" s="24"/>
      <c r="AL708" s="24"/>
      <c r="AM708" s="24">
        <f t="shared" ref="AM708:AM771" si="274">IF(AJ708&gt;=AG708-AH708,AK708-AL708,AI708)</f>
        <v>0</v>
      </c>
      <c r="AN708" s="24">
        <f t="shared" si="267"/>
        <v>0</v>
      </c>
      <c r="AQ708" s="24"/>
      <c r="AR708" s="24"/>
      <c r="AS708" s="24"/>
      <c r="AT708" s="24"/>
      <c r="AU708" s="24"/>
      <c r="AV708" s="24"/>
      <c r="AW708" s="24">
        <f t="shared" ref="AW708:AW771" si="275">IF(AS708&gt;=AR708-AQ708,AV708-AU708,AT708)</f>
        <v>0</v>
      </c>
      <c r="AX708" s="24">
        <f t="shared" ref="AX708:AX771" si="276">IF(AS708&lt;AR708-AQ708,AR708-AQ708-AS708,0)</f>
        <v>0</v>
      </c>
      <c r="BA708" s="24"/>
      <c r="BB708" s="24"/>
      <c r="BC708" s="24"/>
      <c r="BD708" s="24"/>
      <c r="BE708" s="24"/>
      <c r="BF708" s="24"/>
      <c r="BG708" s="24">
        <f t="shared" ref="BG708:BG771" si="277">IF(BC708&gt;=BB708-BA708,BF708-BE708,BD708)</f>
        <v>0</v>
      </c>
      <c r="BH708" s="24">
        <f t="shared" ref="BH708:BH771" si="278">IF(BC708&lt;BB708-BA708,BB708-BA708-BC708,0)</f>
        <v>0</v>
      </c>
      <c r="BK708" s="24"/>
      <c r="BL708" s="24"/>
      <c r="BM708" s="24"/>
      <c r="BN708" s="24"/>
      <c r="BO708" s="24"/>
      <c r="BP708" s="24"/>
      <c r="BQ708" s="24">
        <f t="shared" ref="BQ708:BQ771" si="279">IF(BM708&gt;=BL708-BK708,BP708-BO708,BN708)</f>
        <v>0</v>
      </c>
      <c r="BR708" s="24">
        <f t="shared" ref="BR708:BR771" si="280">IF(BM708&lt;BL708-BK708,BL708-BK708-BM708,0)</f>
        <v>0</v>
      </c>
      <c r="BU708" s="24"/>
      <c r="BV708" s="24"/>
      <c r="BW708" s="24"/>
      <c r="BX708" s="24"/>
      <c r="BY708" s="24"/>
      <c r="BZ708" s="24"/>
      <c r="CA708" s="24">
        <f t="shared" ref="CA708:CA771" si="281">IF(BW708&gt;=BV708-BU708,BZ708-BY708,BX708)</f>
        <v>0</v>
      </c>
      <c r="CB708" s="24">
        <f t="shared" ref="CB708:CB771" si="282">IF(BW708&lt;BV708-BU708,BV708-BU708-BW708,0)</f>
        <v>0</v>
      </c>
      <c r="CC708" s="24"/>
      <c r="CE708" s="24">
        <f t="shared" si="259"/>
        <v>0</v>
      </c>
      <c r="CG708" s="24">
        <f t="shared" si="260"/>
        <v>0</v>
      </c>
      <c r="CI708" s="24">
        <f t="shared" si="261"/>
        <v>0</v>
      </c>
      <c r="CK708" s="24">
        <f t="shared" si="262"/>
        <v>0</v>
      </c>
      <c r="CM708" s="24">
        <f t="shared" si="263"/>
        <v>0</v>
      </c>
      <c r="CO708" s="24">
        <f t="shared" si="264"/>
        <v>0</v>
      </c>
      <c r="CQ708" s="24">
        <f t="shared" si="265"/>
        <v>0</v>
      </c>
      <c r="CS708" s="24">
        <f t="shared" si="266"/>
        <v>0</v>
      </c>
    </row>
    <row r="709" spans="9:97">
      <c r="I709" s="24">
        <f t="shared" si="270"/>
        <v>0</v>
      </c>
      <c r="J709" s="24">
        <f t="shared" si="268"/>
        <v>0</v>
      </c>
      <c r="M709" s="24"/>
      <c r="N709" s="24"/>
      <c r="O709" s="24"/>
      <c r="P709" s="24"/>
      <c r="Q709" s="24"/>
      <c r="R709" s="24"/>
      <c r="S709" s="24">
        <f t="shared" si="271"/>
        <v>0</v>
      </c>
      <c r="T709" s="24">
        <f t="shared" si="269"/>
        <v>0</v>
      </c>
      <c r="W709" s="24"/>
      <c r="X709" s="24"/>
      <c r="Y709" s="24"/>
      <c r="Z709" s="24"/>
      <c r="AA709" s="24"/>
      <c r="AB709" s="24"/>
      <c r="AC709" s="24">
        <f t="shared" si="272"/>
        <v>0</v>
      </c>
      <c r="AD709" s="24">
        <f t="shared" si="273"/>
        <v>0</v>
      </c>
      <c r="AG709" s="24"/>
      <c r="AH709" s="24"/>
      <c r="AI709" s="24"/>
      <c r="AJ709" s="24"/>
      <c r="AK709" s="24"/>
      <c r="AL709" s="24"/>
      <c r="AM709" s="24">
        <f t="shared" si="274"/>
        <v>0</v>
      </c>
      <c r="AN709" s="24">
        <f t="shared" si="267"/>
        <v>0</v>
      </c>
      <c r="AQ709" s="24"/>
      <c r="AR709" s="24"/>
      <c r="AS709" s="24"/>
      <c r="AT709" s="24"/>
      <c r="AU709" s="24"/>
      <c r="AV709" s="24"/>
      <c r="AW709" s="24">
        <f t="shared" si="275"/>
        <v>0</v>
      </c>
      <c r="AX709" s="24">
        <f t="shared" si="276"/>
        <v>0</v>
      </c>
      <c r="BA709" s="24"/>
      <c r="BB709" s="24"/>
      <c r="BC709" s="24"/>
      <c r="BD709" s="24"/>
      <c r="BE709" s="24"/>
      <c r="BF709" s="24"/>
      <c r="BG709" s="24">
        <f t="shared" si="277"/>
        <v>0</v>
      </c>
      <c r="BH709" s="24">
        <f t="shared" si="278"/>
        <v>0</v>
      </c>
      <c r="BK709" s="24"/>
      <c r="BL709" s="24"/>
      <c r="BM709" s="24"/>
      <c r="BN709" s="24"/>
      <c r="BO709" s="24"/>
      <c r="BP709" s="24"/>
      <c r="BQ709" s="24">
        <f t="shared" si="279"/>
        <v>0</v>
      </c>
      <c r="BR709" s="24">
        <f t="shared" si="280"/>
        <v>0</v>
      </c>
      <c r="BU709" s="24"/>
      <c r="BV709" s="24"/>
      <c r="BW709" s="24"/>
      <c r="BX709" s="24"/>
      <c r="BY709" s="24"/>
      <c r="BZ709" s="24"/>
      <c r="CA709" s="24">
        <f t="shared" si="281"/>
        <v>0</v>
      </c>
      <c r="CB709" s="24">
        <f t="shared" si="282"/>
        <v>0</v>
      </c>
      <c r="CC709" s="24"/>
      <c r="CE709" s="24">
        <f t="shared" ref="CE709:CE772" si="283">SUMIF(B:B,CD709,G:G)-SUMIF(B:B,CD709,H:H)</f>
        <v>0</v>
      </c>
      <c r="CG709" s="24">
        <f t="shared" ref="CG709:CG772" si="284">SUMIF(L:L,CF709,Q:Q)-SUMIF(L:L,CF709,R:R)</f>
        <v>0</v>
      </c>
      <c r="CI709" s="24">
        <f t="shared" ref="CI709:CI772" si="285">SUMIF(V:V,CH709,AA:AA)-SUMIF(V:V,CH709,AB:AB)</f>
        <v>0</v>
      </c>
      <c r="CK709" s="24">
        <f t="shared" ref="CK709:CK772" si="286">SUMIF(AF:AF,CJ709,AK:AK)-SUMIF(AF:AF,CJ709,AL:AL)</f>
        <v>0</v>
      </c>
      <c r="CM709" s="24">
        <f t="shared" ref="CM709:CM772" si="287">SUMIF(AP:AP,CL709,AV:AV)-SUMIF(AP:AP,CL709,AU:AU)</f>
        <v>0</v>
      </c>
      <c r="CO709" s="24">
        <f t="shared" ref="CO709:CO772" si="288">SUMIF(AZ:AZ,CN709,BF:BF)-SUMIF(AZ:AZ,CN709,BE:BE)</f>
        <v>0</v>
      </c>
      <c r="CQ709" s="24">
        <f t="shared" ref="CQ709:CQ772" si="289">SUMIF(BJ:BJ,CP709,BP:BP)-SUMIF(BJ:BJ,CP709,BO:BO)</f>
        <v>0</v>
      </c>
      <c r="CS709" s="24">
        <f t="shared" ref="CS709:CS772" si="290">SUMIF(BT:BT,CR709,BZ:BZ)-SUMIF(BT:BT,CR709,BY:BY)</f>
        <v>0</v>
      </c>
    </row>
    <row r="710" spans="9:97">
      <c r="I710" s="24">
        <f t="shared" si="270"/>
        <v>0</v>
      </c>
      <c r="J710" s="24">
        <f t="shared" si="268"/>
        <v>0</v>
      </c>
      <c r="M710" s="24"/>
      <c r="N710" s="24"/>
      <c r="O710" s="24"/>
      <c r="P710" s="24"/>
      <c r="Q710" s="24"/>
      <c r="R710" s="24"/>
      <c r="S710" s="24">
        <f t="shared" si="271"/>
        <v>0</v>
      </c>
      <c r="T710" s="24">
        <f t="shared" si="269"/>
        <v>0</v>
      </c>
      <c r="W710" s="24"/>
      <c r="X710" s="24"/>
      <c r="Y710" s="24"/>
      <c r="Z710" s="24"/>
      <c r="AA710" s="24"/>
      <c r="AB710" s="24"/>
      <c r="AC710" s="24">
        <f t="shared" si="272"/>
        <v>0</v>
      </c>
      <c r="AD710" s="24">
        <f t="shared" si="273"/>
        <v>0</v>
      </c>
      <c r="AG710" s="24"/>
      <c r="AH710" s="24"/>
      <c r="AI710" s="24"/>
      <c r="AJ710" s="24"/>
      <c r="AK710" s="24"/>
      <c r="AL710" s="24"/>
      <c r="AM710" s="24">
        <f t="shared" si="274"/>
        <v>0</v>
      </c>
      <c r="AN710" s="24">
        <f t="shared" si="267"/>
        <v>0</v>
      </c>
      <c r="AQ710" s="24"/>
      <c r="AR710" s="24"/>
      <c r="AS710" s="24"/>
      <c r="AT710" s="24"/>
      <c r="AU710" s="24"/>
      <c r="AV710" s="24"/>
      <c r="AW710" s="24">
        <f t="shared" si="275"/>
        <v>0</v>
      </c>
      <c r="AX710" s="24">
        <f t="shared" si="276"/>
        <v>0</v>
      </c>
      <c r="BA710" s="24"/>
      <c r="BB710" s="24"/>
      <c r="BC710" s="24"/>
      <c r="BD710" s="24"/>
      <c r="BE710" s="24"/>
      <c r="BF710" s="24"/>
      <c r="BG710" s="24">
        <f t="shared" si="277"/>
        <v>0</v>
      </c>
      <c r="BH710" s="24">
        <f t="shared" si="278"/>
        <v>0</v>
      </c>
      <c r="BK710" s="24"/>
      <c r="BL710" s="24"/>
      <c r="BM710" s="24"/>
      <c r="BN710" s="24"/>
      <c r="BO710" s="24"/>
      <c r="BP710" s="24"/>
      <c r="BQ710" s="24">
        <f t="shared" si="279"/>
        <v>0</v>
      </c>
      <c r="BR710" s="24">
        <f t="shared" si="280"/>
        <v>0</v>
      </c>
      <c r="BU710" s="24"/>
      <c r="BV710" s="24"/>
      <c r="BW710" s="24"/>
      <c r="BX710" s="24"/>
      <c r="BY710" s="24"/>
      <c r="BZ710" s="24"/>
      <c r="CA710" s="24">
        <f t="shared" si="281"/>
        <v>0</v>
      </c>
      <c r="CB710" s="24">
        <f t="shared" si="282"/>
        <v>0</v>
      </c>
      <c r="CC710" s="24"/>
      <c r="CE710" s="24">
        <f t="shared" si="283"/>
        <v>0</v>
      </c>
      <c r="CG710" s="24">
        <f t="shared" si="284"/>
        <v>0</v>
      </c>
      <c r="CI710" s="24">
        <f t="shared" si="285"/>
        <v>0</v>
      </c>
      <c r="CK710" s="24">
        <f t="shared" si="286"/>
        <v>0</v>
      </c>
      <c r="CM710" s="24">
        <f t="shared" si="287"/>
        <v>0</v>
      </c>
      <c r="CO710" s="24">
        <f t="shared" si="288"/>
        <v>0</v>
      </c>
      <c r="CQ710" s="24">
        <f t="shared" si="289"/>
        <v>0</v>
      </c>
      <c r="CS710" s="24">
        <f t="shared" si="290"/>
        <v>0</v>
      </c>
    </row>
    <row r="711" spans="9:97">
      <c r="I711" s="24">
        <f t="shared" si="270"/>
        <v>0</v>
      </c>
      <c r="J711" s="24">
        <f t="shared" si="268"/>
        <v>0</v>
      </c>
      <c r="M711" s="24"/>
      <c r="N711" s="24"/>
      <c r="O711" s="24"/>
      <c r="P711" s="24"/>
      <c r="Q711" s="24"/>
      <c r="R711" s="24"/>
      <c r="S711" s="24">
        <f t="shared" si="271"/>
        <v>0</v>
      </c>
      <c r="T711" s="24">
        <f t="shared" si="269"/>
        <v>0</v>
      </c>
      <c r="W711" s="24"/>
      <c r="X711" s="24"/>
      <c r="Y711" s="24"/>
      <c r="Z711" s="24"/>
      <c r="AA711" s="24"/>
      <c r="AB711" s="24"/>
      <c r="AC711" s="24">
        <f t="shared" si="272"/>
        <v>0</v>
      </c>
      <c r="AD711" s="24">
        <f t="shared" si="273"/>
        <v>0</v>
      </c>
      <c r="AG711" s="24"/>
      <c r="AH711" s="24"/>
      <c r="AI711" s="24"/>
      <c r="AJ711" s="24"/>
      <c r="AK711" s="24"/>
      <c r="AL711" s="24"/>
      <c r="AM711" s="24">
        <f t="shared" si="274"/>
        <v>0</v>
      </c>
      <c r="AN711" s="24">
        <f t="shared" si="267"/>
        <v>0</v>
      </c>
      <c r="AQ711" s="24"/>
      <c r="AR711" s="24"/>
      <c r="AS711" s="24"/>
      <c r="AT711" s="24"/>
      <c r="AU711" s="24"/>
      <c r="AV711" s="24"/>
      <c r="AW711" s="24">
        <f t="shared" si="275"/>
        <v>0</v>
      </c>
      <c r="AX711" s="24">
        <f t="shared" si="276"/>
        <v>0</v>
      </c>
      <c r="BA711" s="24"/>
      <c r="BB711" s="24"/>
      <c r="BC711" s="24"/>
      <c r="BD711" s="24"/>
      <c r="BE711" s="24"/>
      <c r="BF711" s="24"/>
      <c r="BG711" s="24">
        <f t="shared" si="277"/>
        <v>0</v>
      </c>
      <c r="BH711" s="24">
        <f t="shared" si="278"/>
        <v>0</v>
      </c>
      <c r="BK711" s="24"/>
      <c r="BL711" s="24"/>
      <c r="BM711" s="24"/>
      <c r="BN711" s="24"/>
      <c r="BO711" s="24"/>
      <c r="BP711" s="24"/>
      <c r="BQ711" s="24">
        <f t="shared" si="279"/>
        <v>0</v>
      </c>
      <c r="BR711" s="24">
        <f t="shared" si="280"/>
        <v>0</v>
      </c>
      <c r="BU711" s="24"/>
      <c r="BV711" s="24"/>
      <c r="BW711" s="24"/>
      <c r="BX711" s="24"/>
      <c r="BY711" s="24"/>
      <c r="BZ711" s="24"/>
      <c r="CA711" s="24">
        <f t="shared" si="281"/>
        <v>0</v>
      </c>
      <c r="CB711" s="24">
        <f t="shared" si="282"/>
        <v>0</v>
      </c>
      <c r="CC711" s="24"/>
      <c r="CE711" s="24">
        <f t="shared" si="283"/>
        <v>0</v>
      </c>
      <c r="CG711" s="24">
        <f t="shared" si="284"/>
        <v>0</v>
      </c>
      <c r="CI711" s="24">
        <f t="shared" si="285"/>
        <v>0</v>
      </c>
      <c r="CK711" s="24">
        <f t="shared" si="286"/>
        <v>0</v>
      </c>
      <c r="CM711" s="24">
        <f t="shared" si="287"/>
        <v>0</v>
      </c>
      <c r="CO711" s="24">
        <f t="shared" si="288"/>
        <v>0</v>
      </c>
      <c r="CQ711" s="24">
        <f t="shared" si="289"/>
        <v>0</v>
      </c>
      <c r="CS711" s="24">
        <f t="shared" si="290"/>
        <v>0</v>
      </c>
    </row>
    <row r="712" spans="9:97">
      <c r="I712" s="24">
        <f t="shared" si="270"/>
        <v>0</v>
      </c>
      <c r="J712" s="24">
        <f t="shared" si="268"/>
        <v>0</v>
      </c>
      <c r="M712" s="24"/>
      <c r="N712" s="24"/>
      <c r="O712" s="24"/>
      <c r="P712" s="24"/>
      <c r="Q712" s="24"/>
      <c r="R712" s="24"/>
      <c r="S712" s="24">
        <f t="shared" si="271"/>
        <v>0</v>
      </c>
      <c r="T712" s="24">
        <f t="shared" si="269"/>
        <v>0</v>
      </c>
      <c r="W712" s="24"/>
      <c r="X712" s="24"/>
      <c r="Y712" s="24"/>
      <c r="Z712" s="24"/>
      <c r="AA712" s="24"/>
      <c r="AB712" s="24"/>
      <c r="AC712" s="24">
        <f t="shared" si="272"/>
        <v>0</v>
      </c>
      <c r="AD712" s="24">
        <f t="shared" si="273"/>
        <v>0</v>
      </c>
      <c r="AG712" s="24"/>
      <c r="AH712" s="24"/>
      <c r="AI712" s="24"/>
      <c r="AJ712" s="24"/>
      <c r="AK712" s="24"/>
      <c r="AL712" s="24"/>
      <c r="AM712" s="24">
        <f t="shared" si="274"/>
        <v>0</v>
      </c>
      <c r="AN712" s="24">
        <f t="shared" si="267"/>
        <v>0</v>
      </c>
      <c r="AQ712" s="24"/>
      <c r="AR712" s="24"/>
      <c r="AS712" s="24"/>
      <c r="AT712" s="24"/>
      <c r="AU712" s="24"/>
      <c r="AV712" s="24"/>
      <c r="AW712" s="24">
        <f t="shared" si="275"/>
        <v>0</v>
      </c>
      <c r="AX712" s="24">
        <f t="shared" si="276"/>
        <v>0</v>
      </c>
      <c r="BA712" s="24"/>
      <c r="BB712" s="24"/>
      <c r="BC712" s="24"/>
      <c r="BD712" s="24"/>
      <c r="BE712" s="24"/>
      <c r="BF712" s="24"/>
      <c r="BG712" s="24">
        <f t="shared" si="277"/>
        <v>0</v>
      </c>
      <c r="BH712" s="24">
        <f t="shared" si="278"/>
        <v>0</v>
      </c>
      <c r="BK712" s="24"/>
      <c r="BL712" s="24"/>
      <c r="BM712" s="24"/>
      <c r="BN712" s="24"/>
      <c r="BO712" s="24"/>
      <c r="BP712" s="24"/>
      <c r="BQ712" s="24">
        <f t="shared" si="279"/>
        <v>0</v>
      </c>
      <c r="BR712" s="24">
        <f t="shared" si="280"/>
        <v>0</v>
      </c>
      <c r="BU712" s="24"/>
      <c r="BV712" s="24"/>
      <c r="BW712" s="24"/>
      <c r="BX712" s="24"/>
      <c r="BY712" s="24"/>
      <c r="BZ712" s="24"/>
      <c r="CA712" s="24">
        <f t="shared" si="281"/>
        <v>0</v>
      </c>
      <c r="CB712" s="24">
        <f t="shared" si="282"/>
        <v>0</v>
      </c>
      <c r="CC712" s="24"/>
      <c r="CE712" s="24">
        <f t="shared" si="283"/>
        <v>0</v>
      </c>
      <c r="CG712" s="24">
        <f t="shared" si="284"/>
        <v>0</v>
      </c>
      <c r="CI712" s="24">
        <f t="shared" si="285"/>
        <v>0</v>
      </c>
      <c r="CK712" s="24">
        <f t="shared" si="286"/>
        <v>0</v>
      </c>
      <c r="CM712" s="24">
        <f t="shared" si="287"/>
        <v>0</v>
      </c>
      <c r="CO712" s="24">
        <f t="shared" si="288"/>
        <v>0</v>
      </c>
      <c r="CQ712" s="24">
        <f t="shared" si="289"/>
        <v>0</v>
      </c>
      <c r="CS712" s="24">
        <f t="shared" si="290"/>
        <v>0</v>
      </c>
    </row>
    <row r="713" spans="9:97">
      <c r="I713" s="24">
        <f t="shared" si="270"/>
        <v>0</v>
      </c>
      <c r="J713" s="24">
        <f t="shared" si="268"/>
        <v>0</v>
      </c>
      <c r="M713" s="24"/>
      <c r="N713" s="24"/>
      <c r="O713" s="24"/>
      <c r="P713" s="24"/>
      <c r="Q713" s="24"/>
      <c r="R713" s="24"/>
      <c r="S713" s="24">
        <f t="shared" si="271"/>
        <v>0</v>
      </c>
      <c r="T713" s="24">
        <f t="shared" si="269"/>
        <v>0</v>
      </c>
      <c r="W713" s="24"/>
      <c r="X713" s="24"/>
      <c r="Y713" s="24"/>
      <c r="Z713" s="24"/>
      <c r="AA713" s="24"/>
      <c r="AB713" s="24"/>
      <c r="AC713" s="24">
        <f t="shared" si="272"/>
        <v>0</v>
      </c>
      <c r="AD713" s="24">
        <f t="shared" si="273"/>
        <v>0</v>
      </c>
      <c r="AG713" s="24"/>
      <c r="AH713" s="24"/>
      <c r="AI713" s="24"/>
      <c r="AJ713" s="24"/>
      <c r="AK713" s="24"/>
      <c r="AL713" s="24"/>
      <c r="AM713" s="24">
        <f t="shared" si="274"/>
        <v>0</v>
      </c>
      <c r="AN713" s="24">
        <f t="shared" si="267"/>
        <v>0</v>
      </c>
      <c r="AQ713" s="24"/>
      <c r="AR713" s="24"/>
      <c r="AS713" s="24"/>
      <c r="AT713" s="24"/>
      <c r="AU713" s="24"/>
      <c r="AV713" s="24"/>
      <c r="AW713" s="24">
        <f t="shared" si="275"/>
        <v>0</v>
      </c>
      <c r="AX713" s="24">
        <f t="shared" si="276"/>
        <v>0</v>
      </c>
      <c r="BA713" s="24"/>
      <c r="BB713" s="24"/>
      <c r="BC713" s="24"/>
      <c r="BD713" s="24"/>
      <c r="BE713" s="24"/>
      <c r="BF713" s="24"/>
      <c r="BG713" s="24">
        <f t="shared" si="277"/>
        <v>0</v>
      </c>
      <c r="BH713" s="24">
        <f t="shared" si="278"/>
        <v>0</v>
      </c>
      <c r="BK713" s="24"/>
      <c r="BL713" s="24"/>
      <c r="BM713" s="24"/>
      <c r="BN713" s="24"/>
      <c r="BO713" s="24"/>
      <c r="BP713" s="24"/>
      <c r="BQ713" s="24">
        <f t="shared" si="279"/>
        <v>0</v>
      </c>
      <c r="BR713" s="24">
        <f t="shared" si="280"/>
        <v>0</v>
      </c>
      <c r="BU713" s="24"/>
      <c r="BV713" s="24"/>
      <c r="BW713" s="24"/>
      <c r="BX713" s="24"/>
      <c r="BY713" s="24"/>
      <c r="BZ713" s="24"/>
      <c r="CA713" s="24">
        <f t="shared" si="281"/>
        <v>0</v>
      </c>
      <c r="CB713" s="24">
        <f t="shared" si="282"/>
        <v>0</v>
      </c>
      <c r="CC713" s="24"/>
      <c r="CE713" s="24">
        <f t="shared" si="283"/>
        <v>0</v>
      </c>
      <c r="CG713" s="24">
        <f t="shared" si="284"/>
        <v>0</v>
      </c>
      <c r="CI713" s="24">
        <f t="shared" si="285"/>
        <v>0</v>
      </c>
      <c r="CK713" s="24">
        <f t="shared" si="286"/>
        <v>0</v>
      </c>
      <c r="CM713" s="24">
        <f t="shared" si="287"/>
        <v>0</v>
      </c>
      <c r="CO713" s="24">
        <f t="shared" si="288"/>
        <v>0</v>
      </c>
      <c r="CQ713" s="24">
        <f t="shared" si="289"/>
        <v>0</v>
      </c>
      <c r="CS713" s="24">
        <f t="shared" si="290"/>
        <v>0</v>
      </c>
    </row>
    <row r="714" spans="9:97">
      <c r="I714" s="24">
        <f t="shared" si="270"/>
        <v>0</v>
      </c>
      <c r="J714" s="24">
        <f t="shared" si="268"/>
        <v>0</v>
      </c>
      <c r="M714" s="24"/>
      <c r="N714" s="24"/>
      <c r="O714" s="24"/>
      <c r="P714" s="24"/>
      <c r="Q714" s="24"/>
      <c r="R714" s="24"/>
      <c r="S714" s="24">
        <f t="shared" si="271"/>
        <v>0</v>
      </c>
      <c r="T714" s="24">
        <f t="shared" si="269"/>
        <v>0</v>
      </c>
      <c r="W714" s="24"/>
      <c r="X714" s="24"/>
      <c r="Y714" s="24"/>
      <c r="Z714" s="24"/>
      <c r="AA714" s="24"/>
      <c r="AB714" s="24"/>
      <c r="AC714" s="24">
        <f t="shared" si="272"/>
        <v>0</v>
      </c>
      <c r="AD714" s="24">
        <f t="shared" si="273"/>
        <v>0</v>
      </c>
      <c r="AG714" s="24"/>
      <c r="AH714" s="24"/>
      <c r="AI714" s="24"/>
      <c r="AJ714" s="24"/>
      <c r="AK714" s="24"/>
      <c r="AL714" s="24"/>
      <c r="AM714" s="24">
        <f t="shared" si="274"/>
        <v>0</v>
      </c>
      <c r="AN714" s="24">
        <f t="shared" si="267"/>
        <v>0</v>
      </c>
      <c r="AQ714" s="24"/>
      <c r="AR714" s="24"/>
      <c r="AS714" s="24"/>
      <c r="AT714" s="24"/>
      <c r="AU714" s="24"/>
      <c r="AV714" s="24"/>
      <c r="AW714" s="24">
        <f t="shared" si="275"/>
        <v>0</v>
      </c>
      <c r="AX714" s="24">
        <f t="shared" si="276"/>
        <v>0</v>
      </c>
      <c r="BA714" s="24"/>
      <c r="BB714" s="24"/>
      <c r="BC714" s="24"/>
      <c r="BD714" s="24"/>
      <c r="BE714" s="24"/>
      <c r="BF714" s="24"/>
      <c r="BG714" s="24">
        <f t="shared" si="277"/>
        <v>0</v>
      </c>
      <c r="BH714" s="24">
        <f t="shared" si="278"/>
        <v>0</v>
      </c>
      <c r="BK714" s="24"/>
      <c r="BL714" s="24"/>
      <c r="BM714" s="24"/>
      <c r="BN714" s="24"/>
      <c r="BO714" s="24"/>
      <c r="BP714" s="24"/>
      <c r="BQ714" s="24">
        <f t="shared" si="279"/>
        <v>0</v>
      </c>
      <c r="BR714" s="24">
        <f t="shared" si="280"/>
        <v>0</v>
      </c>
      <c r="BU714" s="24"/>
      <c r="BV714" s="24"/>
      <c r="BW714" s="24"/>
      <c r="BX714" s="24"/>
      <c r="BY714" s="24"/>
      <c r="BZ714" s="24"/>
      <c r="CA714" s="24">
        <f t="shared" si="281"/>
        <v>0</v>
      </c>
      <c r="CB714" s="24">
        <f t="shared" si="282"/>
        <v>0</v>
      </c>
      <c r="CC714" s="24"/>
      <c r="CE714" s="24">
        <f t="shared" si="283"/>
        <v>0</v>
      </c>
      <c r="CG714" s="24">
        <f t="shared" si="284"/>
        <v>0</v>
      </c>
      <c r="CI714" s="24">
        <f t="shared" si="285"/>
        <v>0</v>
      </c>
      <c r="CK714" s="24">
        <f t="shared" si="286"/>
        <v>0</v>
      </c>
      <c r="CM714" s="24">
        <f t="shared" si="287"/>
        <v>0</v>
      </c>
      <c r="CO714" s="24">
        <f t="shared" si="288"/>
        <v>0</v>
      </c>
      <c r="CQ714" s="24">
        <f t="shared" si="289"/>
        <v>0</v>
      </c>
      <c r="CS714" s="24">
        <f t="shared" si="290"/>
        <v>0</v>
      </c>
    </row>
    <row r="715" spans="9:97">
      <c r="I715" s="24">
        <f t="shared" si="270"/>
        <v>0</v>
      </c>
      <c r="J715" s="24">
        <f t="shared" si="268"/>
        <v>0</v>
      </c>
      <c r="M715" s="24"/>
      <c r="N715" s="24"/>
      <c r="O715" s="24"/>
      <c r="P715" s="24"/>
      <c r="Q715" s="24"/>
      <c r="R715" s="24"/>
      <c r="S715" s="24">
        <f t="shared" si="271"/>
        <v>0</v>
      </c>
      <c r="T715" s="24">
        <f t="shared" si="269"/>
        <v>0</v>
      </c>
      <c r="W715" s="24"/>
      <c r="X715" s="24"/>
      <c r="Y715" s="24"/>
      <c r="Z715" s="24"/>
      <c r="AA715" s="24"/>
      <c r="AB715" s="24"/>
      <c r="AC715" s="24">
        <f t="shared" si="272"/>
        <v>0</v>
      </c>
      <c r="AD715" s="24">
        <f t="shared" si="273"/>
        <v>0</v>
      </c>
      <c r="AG715" s="24"/>
      <c r="AH715" s="24"/>
      <c r="AI715" s="24"/>
      <c r="AJ715" s="24"/>
      <c r="AK715" s="24"/>
      <c r="AL715" s="24"/>
      <c r="AM715" s="24">
        <f t="shared" si="274"/>
        <v>0</v>
      </c>
      <c r="AN715" s="24">
        <f t="shared" si="267"/>
        <v>0</v>
      </c>
      <c r="AQ715" s="24"/>
      <c r="AR715" s="24"/>
      <c r="AS715" s="24"/>
      <c r="AT715" s="24"/>
      <c r="AU715" s="24"/>
      <c r="AV715" s="24"/>
      <c r="AW715" s="24">
        <f t="shared" si="275"/>
        <v>0</v>
      </c>
      <c r="AX715" s="24">
        <f t="shared" si="276"/>
        <v>0</v>
      </c>
      <c r="BA715" s="24"/>
      <c r="BB715" s="24"/>
      <c r="BC715" s="24"/>
      <c r="BD715" s="24"/>
      <c r="BE715" s="24"/>
      <c r="BF715" s="24"/>
      <c r="BG715" s="24">
        <f t="shared" si="277"/>
        <v>0</v>
      </c>
      <c r="BH715" s="24">
        <f t="shared" si="278"/>
        <v>0</v>
      </c>
      <c r="BK715" s="24"/>
      <c r="BL715" s="24"/>
      <c r="BM715" s="24"/>
      <c r="BN715" s="24"/>
      <c r="BO715" s="24"/>
      <c r="BP715" s="24"/>
      <c r="BQ715" s="24">
        <f t="shared" si="279"/>
        <v>0</v>
      </c>
      <c r="BR715" s="24">
        <f t="shared" si="280"/>
        <v>0</v>
      </c>
      <c r="BU715" s="24"/>
      <c r="BV715" s="24"/>
      <c r="BW715" s="24"/>
      <c r="BX715" s="24"/>
      <c r="BY715" s="24"/>
      <c r="BZ715" s="24"/>
      <c r="CA715" s="24">
        <f t="shared" si="281"/>
        <v>0</v>
      </c>
      <c r="CB715" s="24">
        <f t="shared" si="282"/>
        <v>0</v>
      </c>
      <c r="CC715" s="24"/>
      <c r="CE715" s="24">
        <f t="shared" si="283"/>
        <v>0</v>
      </c>
      <c r="CG715" s="24">
        <f t="shared" si="284"/>
        <v>0</v>
      </c>
      <c r="CI715" s="24">
        <f t="shared" si="285"/>
        <v>0</v>
      </c>
      <c r="CK715" s="24">
        <f t="shared" si="286"/>
        <v>0</v>
      </c>
      <c r="CM715" s="24">
        <f t="shared" si="287"/>
        <v>0</v>
      </c>
      <c r="CO715" s="24">
        <f t="shared" si="288"/>
        <v>0</v>
      </c>
      <c r="CQ715" s="24">
        <f t="shared" si="289"/>
        <v>0</v>
      </c>
      <c r="CS715" s="24">
        <f t="shared" si="290"/>
        <v>0</v>
      </c>
    </row>
    <row r="716" spans="9:97">
      <c r="I716" s="24">
        <f t="shared" si="270"/>
        <v>0</v>
      </c>
      <c r="J716" s="24">
        <f t="shared" si="268"/>
        <v>0</v>
      </c>
      <c r="M716" s="24"/>
      <c r="N716" s="24"/>
      <c r="O716" s="24"/>
      <c r="P716" s="24"/>
      <c r="Q716" s="24"/>
      <c r="R716" s="24"/>
      <c r="S716" s="24">
        <f t="shared" si="271"/>
        <v>0</v>
      </c>
      <c r="T716" s="24">
        <f t="shared" si="269"/>
        <v>0</v>
      </c>
      <c r="W716" s="24"/>
      <c r="X716" s="24"/>
      <c r="Y716" s="24"/>
      <c r="Z716" s="24"/>
      <c r="AA716" s="24"/>
      <c r="AB716" s="24"/>
      <c r="AC716" s="24">
        <f t="shared" si="272"/>
        <v>0</v>
      </c>
      <c r="AD716" s="24">
        <f t="shared" si="273"/>
        <v>0</v>
      </c>
      <c r="AG716" s="24"/>
      <c r="AH716" s="24"/>
      <c r="AI716" s="24"/>
      <c r="AJ716" s="24"/>
      <c r="AK716" s="24"/>
      <c r="AL716" s="24"/>
      <c r="AM716" s="24">
        <f t="shared" si="274"/>
        <v>0</v>
      </c>
      <c r="AN716" s="24">
        <f t="shared" si="267"/>
        <v>0</v>
      </c>
      <c r="AQ716" s="24"/>
      <c r="AR716" s="24"/>
      <c r="AS716" s="24"/>
      <c r="AT716" s="24"/>
      <c r="AU716" s="24"/>
      <c r="AV716" s="24"/>
      <c r="AW716" s="24">
        <f t="shared" si="275"/>
        <v>0</v>
      </c>
      <c r="AX716" s="24">
        <f t="shared" si="276"/>
        <v>0</v>
      </c>
      <c r="BA716" s="24"/>
      <c r="BB716" s="24"/>
      <c r="BC716" s="24"/>
      <c r="BD716" s="24"/>
      <c r="BE716" s="24"/>
      <c r="BF716" s="24"/>
      <c r="BG716" s="24">
        <f t="shared" si="277"/>
        <v>0</v>
      </c>
      <c r="BH716" s="24">
        <f t="shared" si="278"/>
        <v>0</v>
      </c>
      <c r="BK716" s="24"/>
      <c r="BL716" s="24"/>
      <c r="BM716" s="24"/>
      <c r="BN716" s="24"/>
      <c r="BO716" s="24"/>
      <c r="BP716" s="24"/>
      <c r="BQ716" s="24">
        <f t="shared" si="279"/>
        <v>0</v>
      </c>
      <c r="BR716" s="24">
        <f t="shared" si="280"/>
        <v>0</v>
      </c>
      <c r="BU716" s="24"/>
      <c r="BV716" s="24"/>
      <c r="BW716" s="24"/>
      <c r="BX716" s="24"/>
      <c r="BY716" s="24"/>
      <c r="BZ716" s="24"/>
      <c r="CA716" s="24">
        <f t="shared" si="281"/>
        <v>0</v>
      </c>
      <c r="CB716" s="24">
        <f t="shared" si="282"/>
        <v>0</v>
      </c>
      <c r="CC716" s="24"/>
      <c r="CE716" s="24">
        <f t="shared" si="283"/>
        <v>0</v>
      </c>
      <c r="CG716" s="24">
        <f t="shared" si="284"/>
        <v>0</v>
      </c>
      <c r="CI716" s="24">
        <f t="shared" si="285"/>
        <v>0</v>
      </c>
      <c r="CK716" s="24">
        <f t="shared" si="286"/>
        <v>0</v>
      </c>
      <c r="CM716" s="24">
        <f t="shared" si="287"/>
        <v>0</v>
      </c>
      <c r="CO716" s="24">
        <f t="shared" si="288"/>
        <v>0</v>
      </c>
      <c r="CQ716" s="24">
        <f t="shared" si="289"/>
        <v>0</v>
      </c>
      <c r="CS716" s="24">
        <f t="shared" si="290"/>
        <v>0</v>
      </c>
    </row>
    <row r="717" spans="9:97">
      <c r="I717" s="24">
        <f t="shared" si="270"/>
        <v>0</v>
      </c>
      <c r="J717" s="24">
        <f t="shared" si="268"/>
        <v>0</v>
      </c>
      <c r="M717" s="24"/>
      <c r="N717" s="24"/>
      <c r="O717" s="24"/>
      <c r="P717" s="24"/>
      <c r="Q717" s="24"/>
      <c r="R717" s="24"/>
      <c r="S717" s="24">
        <f t="shared" si="271"/>
        <v>0</v>
      </c>
      <c r="T717" s="24">
        <f t="shared" si="269"/>
        <v>0</v>
      </c>
      <c r="W717" s="24"/>
      <c r="X717" s="24"/>
      <c r="Y717" s="24"/>
      <c r="Z717" s="24"/>
      <c r="AA717" s="24"/>
      <c r="AB717" s="24"/>
      <c r="AC717" s="24">
        <f t="shared" si="272"/>
        <v>0</v>
      </c>
      <c r="AD717" s="24">
        <f t="shared" si="273"/>
        <v>0</v>
      </c>
      <c r="AG717" s="24"/>
      <c r="AH717" s="24"/>
      <c r="AI717" s="24"/>
      <c r="AJ717" s="24"/>
      <c r="AK717" s="24"/>
      <c r="AL717" s="24"/>
      <c r="AM717" s="24">
        <f t="shared" si="274"/>
        <v>0</v>
      </c>
      <c r="AN717" s="24">
        <f t="shared" si="267"/>
        <v>0</v>
      </c>
      <c r="AQ717" s="24"/>
      <c r="AR717" s="24"/>
      <c r="AS717" s="24"/>
      <c r="AT717" s="24"/>
      <c r="AU717" s="24"/>
      <c r="AV717" s="24"/>
      <c r="AW717" s="24">
        <f t="shared" si="275"/>
        <v>0</v>
      </c>
      <c r="AX717" s="24">
        <f t="shared" si="276"/>
        <v>0</v>
      </c>
      <c r="BA717" s="24"/>
      <c r="BB717" s="24"/>
      <c r="BC717" s="24"/>
      <c r="BD717" s="24"/>
      <c r="BE717" s="24"/>
      <c r="BF717" s="24"/>
      <c r="BG717" s="24">
        <f t="shared" si="277"/>
        <v>0</v>
      </c>
      <c r="BH717" s="24">
        <f t="shared" si="278"/>
        <v>0</v>
      </c>
      <c r="BK717" s="24"/>
      <c r="BL717" s="24"/>
      <c r="BM717" s="24"/>
      <c r="BN717" s="24"/>
      <c r="BO717" s="24"/>
      <c r="BP717" s="24"/>
      <c r="BQ717" s="24">
        <f t="shared" si="279"/>
        <v>0</v>
      </c>
      <c r="BR717" s="24">
        <f t="shared" si="280"/>
        <v>0</v>
      </c>
      <c r="BU717" s="24"/>
      <c r="BV717" s="24"/>
      <c r="BW717" s="24"/>
      <c r="BX717" s="24"/>
      <c r="BY717" s="24"/>
      <c r="BZ717" s="24"/>
      <c r="CA717" s="24">
        <f t="shared" si="281"/>
        <v>0</v>
      </c>
      <c r="CB717" s="24">
        <f t="shared" si="282"/>
        <v>0</v>
      </c>
      <c r="CC717" s="24"/>
      <c r="CE717" s="24">
        <f t="shared" si="283"/>
        <v>0</v>
      </c>
      <c r="CG717" s="24">
        <f t="shared" si="284"/>
        <v>0</v>
      </c>
      <c r="CI717" s="24">
        <f t="shared" si="285"/>
        <v>0</v>
      </c>
      <c r="CK717" s="24">
        <f t="shared" si="286"/>
        <v>0</v>
      </c>
      <c r="CM717" s="24">
        <f t="shared" si="287"/>
        <v>0</v>
      </c>
      <c r="CO717" s="24">
        <f t="shared" si="288"/>
        <v>0</v>
      </c>
      <c r="CQ717" s="24">
        <f t="shared" si="289"/>
        <v>0</v>
      </c>
      <c r="CS717" s="24">
        <f t="shared" si="290"/>
        <v>0</v>
      </c>
    </row>
    <row r="718" spans="9:97">
      <c r="I718" s="24">
        <f t="shared" si="270"/>
        <v>0</v>
      </c>
      <c r="J718" s="24">
        <f t="shared" si="268"/>
        <v>0</v>
      </c>
      <c r="M718" s="24"/>
      <c r="N718" s="24"/>
      <c r="O718" s="24"/>
      <c r="P718" s="24"/>
      <c r="Q718" s="24"/>
      <c r="R718" s="24"/>
      <c r="S718" s="24">
        <f t="shared" si="271"/>
        <v>0</v>
      </c>
      <c r="T718" s="24">
        <f t="shared" si="269"/>
        <v>0</v>
      </c>
      <c r="W718" s="24"/>
      <c r="X718" s="24"/>
      <c r="Y718" s="24"/>
      <c r="Z718" s="24"/>
      <c r="AA718" s="24"/>
      <c r="AB718" s="24"/>
      <c r="AC718" s="24">
        <f t="shared" si="272"/>
        <v>0</v>
      </c>
      <c r="AD718" s="24">
        <f t="shared" si="273"/>
        <v>0</v>
      </c>
      <c r="AG718" s="24"/>
      <c r="AH718" s="24"/>
      <c r="AI718" s="24"/>
      <c r="AJ718" s="24"/>
      <c r="AK718" s="24"/>
      <c r="AL718" s="24"/>
      <c r="AM718" s="24">
        <f t="shared" si="274"/>
        <v>0</v>
      </c>
      <c r="AN718" s="24">
        <f t="shared" si="267"/>
        <v>0</v>
      </c>
      <c r="AQ718" s="24"/>
      <c r="AR718" s="24"/>
      <c r="AS718" s="24"/>
      <c r="AT718" s="24"/>
      <c r="AU718" s="24"/>
      <c r="AV718" s="24"/>
      <c r="AW718" s="24">
        <f t="shared" si="275"/>
        <v>0</v>
      </c>
      <c r="AX718" s="24">
        <f t="shared" si="276"/>
        <v>0</v>
      </c>
      <c r="BA718" s="24"/>
      <c r="BB718" s="24"/>
      <c r="BC718" s="24"/>
      <c r="BD718" s="24"/>
      <c r="BE718" s="24"/>
      <c r="BF718" s="24"/>
      <c r="BG718" s="24">
        <f t="shared" si="277"/>
        <v>0</v>
      </c>
      <c r="BH718" s="24">
        <f t="shared" si="278"/>
        <v>0</v>
      </c>
      <c r="BK718" s="24"/>
      <c r="BL718" s="24"/>
      <c r="BM718" s="24"/>
      <c r="BN718" s="24"/>
      <c r="BO718" s="24"/>
      <c r="BP718" s="24"/>
      <c r="BQ718" s="24">
        <f t="shared" si="279"/>
        <v>0</v>
      </c>
      <c r="BR718" s="24">
        <f t="shared" si="280"/>
        <v>0</v>
      </c>
      <c r="BU718" s="24"/>
      <c r="BV718" s="24"/>
      <c r="BW718" s="24"/>
      <c r="BX718" s="24"/>
      <c r="BY718" s="24"/>
      <c r="BZ718" s="24"/>
      <c r="CA718" s="24">
        <f t="shared" si="281"/>
        <v>0</v>
      </c>
      <c r="CB718" s="24">
        <f t="shared" si="282"/>
        <v>0</v>
      </c>
      <c r="CC718" s="24"/>
      <c r="CE718" s="24">
        <f t="shared" si="283"/>
        <v>0</v>
      </c>
      <c r="CG718" s="24">
        <f t="shared" si="284"/>
        <v>0</v>
      </c>
      <c r="CI718" s="24">
        <f t="shared" si="285"/>
        <v>0</v>
      </c>
      <c r="CK718" s="24">
        <f t="shared" si="286"/>
        <v>0</v>
      </c>
      <c r="CM718" s="24">
        <f t="shared" si="287"/>
        <v>0</v>
      </c>
      <c r="CO718" s="24">
        <f t="shared" si="288"/>
        <v>0</v>
      </c>
      <c r="CQ718" s="24">
        <f t="shared" si="289"/>
        <v>0</v>
      </c>
      <c r="CS718" s="24">
        <f t="shared" si="290"/>
        <v>0</v>
      </c>
    </row>
    <row r="719" spans="9:97">
      <c r="I719" s="24">
        <f t="shared" si="270"/>
        <v>0</v>
      </c>
      <c r="J719" s="24">
        <f t="shared" si="268"/>
        <v>0</v>
      </c>
      <c r="M719" s="24"/>
      <c r="N719" s="24"/>
      <c r="O719" s="24"/>
      <c r="P719" s="24"/>
      <c r="Q719" s="24"/>
      <c r="R719" s="24"/>
      <c r="S719" s="24">
        <f t="shared" si="271"/>
        <v>0</v>
      </c>
      <c r="T719" s="24">
        <f t="shared" si="269"/>
        <v>0</v>
      </c>
      <c r="W719" s="24"/>
      <c r="X719" s="24"/>
      <c r="Y719" s="24"/>
      <c r="Z719" s="24"/>
      <c r="AA719" s="24"/>
      <c r="AB719" s="24"/>
      <c r="AC719" s="24">
        <f t="shared" si="272"/>
        <v>0</v>
      </c>
      <c r="AD719" s="24">
        <f t="shared" si="273"/>
        <v>0</v>
      </c>
      <c r="AG719" s="24"/>
      <c r="AH719" s="24"/>
      <c r="AI719" s="24"/>
      <c r="AJ719" s="24"/>
      <c r="AK719" s="24"/>
      <c r="AL719" s="24"/>
      <c r="AM719" s="24">
        <f t="shared" si="274"/>
        <v>0</v>
      </c>
      <c r="AN719" s="24">
        <f t="shared" si="267"/>
        <v>0</v>
      </c>
      <c r="AQ719" s="24"/>
      <c r="AR719" s="24"/>
      <c r="AS719" s="24"/>
      <c r="AT719" s="24"/>
      <c r="AU719" s="24"/>
      <c r="AV719" s="24"/>
      <c r="AW719" s="24">
        <f t="shared" si="275"/>
        <v>0</v>
      </c>
      <c r="AX719" s="24">
        <f t="shared" si="276"/>
        <v>0</v>
      </c>
      <c r="BA719" s="24"/>
      <c r="BB719" s="24"/>
      <c r="BC719" s="24"/>
      <c r="BD719" s="24"/>
      <c r="BE719" s="24"/>
      <c r="BF719" s="24"/>
      <c r="BG719" s="24">
        <f t="shared" si="277"/>
        <v>0</v>
      </c>
      <c r="BH719" s="24">
        <f t="shared" si="278"/>
        <v>0</v>
      </c>
      <c r="BK719" s="24"/>
      <c r="BL719" s="24"/>
      <c r="BM719" s="24"/>
      <c r="BN719" s="24"/>
      <c r="BO719" s="24"/>
      <c r="BP719" s="24"/>
      <c r="BQ719" s="24">
        <f t="shared" si="279"/>
        <v>0</v>
      </c>
      <c r="BR719" s="24">
        <f t="shared" si="280"/>
        <v>0</v>
      </c>
      <c r="BU719" s="24"/>
      <c r="BV719" s="24"/>
      <c r="BW719" s="24"/>
      <c r="BX719" s="24"/>
      <c r="BY719" s="24"/>
      <c r="BZ719" s="24"/>
      <c r="CA719" s="24">
        <f t="shared" si="281"/>
        <v>0</v>
      </c>
      <c r="CB719" s="24">
        <f t="shared" si="282"/>
        <v>0</v>
      </c>
      <c r="CC719" s="24"/>
      <c r="CE719" s="24">
        <f t="shared" si="283"/>
        <v>0</v>
      </c>
      <c r="CG719" s="24">
        <f t="shared" si="284"/>
        <v>0</v>
      </c>
      <c r="CI719" s="24">
        <f t="shared" si="285"/>
        <v>0</v>
      </c>
      <c r="CK719" s="24">
        <f t="shared" si="286"/>
        <v>0</v>
      </c>
      <c r="CM719" s="24">
        <f t="shared" si="287"/>
        <v>0</v>
      </c>
      <c r="CO719" s="24">
        <f t="shared" si="288"/>
        <v>0</v>
      </c>
      <c r="CQ719" s="24">
        <f t="shared" si="289"/>
        <v>0</v>
      </c>
      <c r="CS719" s="24">
        <f t="shared" si="290"/>
        <v>0</v>
      </c>
    </row>
    <row r="720" spans="9:97">
      <c r="I720" s="24">
        <f t="shared" si="270"/>
        <v>0</v>
      </c>
      <c r="J720" s="24">
        <f t="shared" si="268"/>
        <v>0</v>
      </c>
      <c r="M720" s="24"/>
      <c r="N720" s="24"/>
      <c r="O720" s="24"/>
      <c r="P720" s="24"/>
      <c r="Q720" s="24"/>
      <c r="R720" s="24"/>
      <c r="S720" s="24">
        <f t="shared" si="271"/>
        <v>0</v>
      </c>
      <c r="T720" s="24">
        <f t="shared" si="269"/>
        <v>0</v>
      </c>
      <c r="W720" s="24"/>
      <c r="X720" s="24"/>
      <c r="Y720" s="24"/>
      <c r="Z720" s="24"/>
      <c r="AA720" s="24"/>
      <c r="AB720" s="24"/>
      <c r="AC720" s="24">
        <f t="shared" si="272"/>
        <v>0</v>
      </c>
      <c r="AD720" s="24">
        <f t="shared" si="273"/>
        <v>0</v>
      </c>
      <c r="AG720" s="24"/>
      <c r="AH720" s="24"/>
      <c r="AI720" s="24"/>
      <c r="AJ720" s="24"/>
      <c r="AK720" s="24"/>
      <c r="AL720" s="24"/>
      <c r="AM720" s="24">
        <f t="shared" si="274"/>
        <v>0</v>
      </c>
      <c r="AN720" s="24">
        <f t="shared" si="267"/>
        <v>0</v>
      </c>
      <c r="AQ720" s="24"/>
      <c r="AR720" s="24"/>
      <c r="AS720" s="24"/>
      <c r="AT720" s="24"/>
      <c r="AU720" s="24"/>
      <c r="AV720" s="24"/>
      <c r="AW720" s="24">
        <f t="shared" si="275"/>
        <v>0</v>
      </c>
      <c r="AX720" s="24">
        <f t="shared" si="276"/>
        <v>0</v>
      </c>
      <c r="BA720" s="24"/>
      <c r="BB720" s="24"/>
      <c r="BC720" s="24"/>
      <c r="BD720" s="24"/>
      <c r="BE720" s="24"/>
      <c r="BF720" s="24"/>
      <c r="BG720" s="24">
        <f t="shared" si="277"/>
        <v>0</v>
      </c>
      <c r="BH720" s="24">
        <f t="shared" si="278"/>
        <v>0</v>
      </c>
      <c r="BK720" s="24"/>
      <c r="BL720" s="24"/>
      <c r="BM720" s="24"/>
      <c r="BN720" s="24"/>
      <c r="BO720" s="24"/>
      <c r="BP720" s="24"/>
      <c r="BQ720" s="24">
        <f t="shared" si="279"/>
        <v>0</v>
      </c>
      <c r="BR720" s="24">
        <f t="shared" si="280"/>
        <v>0</v>
      </c>
      <c r="BU720" s="24"/>
      <c r="BV720" s="24"/>
      <c r="BW720" s="24"/>
      <c r="BX720" s="24"/>
      <c r="BY720" s="24"/>
      <c r="BZ720" s="24"/>
      <c r="CA720" s="24">
        <f t="shared" si="281"/>
        <v>0</v>
      </c>
      <c r="CB720" s="24">
        <f t="shared" si="282"/>
        <v>0</v>
      </c>
      <c r="CC720" s="24"/>
      <c r="CE720" s="24">
        <f t="shared" si="283"/>
        <v>0</v>
      </c>
      <c r="CG720" s="24">
        <f t="shared" si="284"/>
        <v>0</v>
      </c>
      <c r="CI720" s="24">
        <f t="shared" si="285"/>
        <v>0</v>
      </c>
      <c r="CK720" s="24">
        <f t="shared" si="286"/>
        <v>0</v>
      </c>
      <c r="CM720" s="24">
        <f t="shared" si="287"/>
        <v>0</v>
      </c>
      <c r="CO720" s="24">
        <f t="shared" si="288"/>
        <v>0</v>
      </c>
      <c r="CQ720" s="24">
        <f t="shared" si="289"/>
        <v>0</v>
      </c>
      <c r="CS720" s="24">
        <f t="shared" si="290"/>
        <v>0</v>
      </c>
    </row>
    <row r="721" spans="9:97">
      <c r="I721" s="24">
        <f t="shared" si="270"/>
        <v>0</v>
      </c>
      <c r="J721" s="24">
        <f t="shared" si="268"/>
        <v>0</v>
      </c>
      <c r="M721" s="24"/>
      <c r="N721" s="24"/>
      <c r="O721" s="24"/>
      <c r="P721" s="24"/>
      <c r="Q721" s="24"/>
      <c r="R721" s="24"/>
      <c r="S721" s="24">
        <f t="shared" si="271"/>
        <v>0</v>
      </c>
      <c r="T721" s="24">
        <f t="shared" si="269"/>
        <v>0</v>
      </c>
      <c r="W721" s="24"/>
      <c r="X721" s="24"/>
      <c r="Y721" s="24"/>
      <c r="Z721" s="24"/>
      <c r="AA721" s="24"/>
      <c r="AB721" s="24"/>
      <c r="AC721" s="24">
        <f t="shared" si="272"/>
        <v>0</v>
      </c>
      <c r="AD721" s="24">
        <f t="shared" si="273"/>
        <v>0</v>
      </c>
      <c r="AG721" s="24"/>
      <c r="AH721" s="24"/>
      <c r="AI721" s="24"/>
      <c r="AJ721" s="24"/>
      <c r="AK721" s="24"/>
      <c r="AL721" s="24"/>
      <c r="AM721" s="24">
        <f t="shared" si="274"/>
        <v>0</v>
      </c>
      <c r="AN721" s="24">
        <f t="shared" si="267"/>
        <v>0</v>
      </c>
      <c r="AQ721" s="24"/>
      <c r="AR721" s="24"/>
      <c r="AS721" s="24"/>
      <c r="AT721" s="24"/>
      <c r="AU721" s="24"/>
      <c r="AV721" s="24"/>
      <c r="AW721" s="24">
        <f t="shared" si="275"/>
        <v>0</v>
      </c>
      <c r="AX721" s="24">
        <f t="shared" si="276"/>
        <v>0</v>
      </c>
      <c r="BA721" s="24"/>
      <c r="BB721" s="24"/>
      <c r="BC721" s="24"/>
      <c r="BD721" s="24"/>
      <c r="BE721" s="24"/>
      <c r="BF721" s="24"/>
      <c r="BG721" s="24">
        <f t="shared" si="277"/>
        <v>0</v>
      </c>
      <c r="BH721" s="24">
        <f t="shared" si="278"/>
        <v>0</v>
      </c>
      <c r="BK721" s="24"/>
      <c r="BL721" s="24"/>
      <c r="BM721" s="24"/>
      <c r="BN721" s="24"/>
      <c r="BO721" s="24"/>
      <c r="BP721" s="24"/>
      <c r="BQ721" s="24">
        <f t="shared" si="279"/>
        <v>0</v>
      </c>
      <c r="BR721" s="24">
        <f t="shared" si="280"/>
        <v>0</v>
      </c>
      <c r="BU721" s="24"/>
      <c r="BV721" s="24"/>
      <c r="BW721" s="24"/>
      <c r="BX721" s="24"/>
      <c r="BY721" s="24"/>
      <c r="BZ721" s="24"/>
      <c r="CA721" s="24">
        <f t="shared" si="281"/>
        <v>0</v>
      </c>
      <c r="CB721" s="24">
        <f t="shared" si="282"/>
        <v>0</v>
      </c>
      <c r="CC721" s="24"/>
      <c r="CE721" s="24">
        <f t="shared" si="283"/>
        <v>0</v>
      </c>
      <c r="CG721" s="24">
        <f t="shared" si="284"/>
        <v>0</v>
      </c>
      <c r="CI721" s="24">
        <f t="shared" si="285"/>
        <v>0</v>
      </c>
      <c r="CK721" s="24">
        <f t="shared" si="286"/>
        <v>0</v>
      </c>
      <c r="CM721" s="24">
        <f t="shared" si="287"/>
        <v>0</v>
      </c>
      <c r="CO721" s="24">
        <f t="shared" si="288"/>
        <v>0</v>
      </c>
      <c r="CQ721" s="24">
        <f t="shared" si="289"/>
        <v>0</v>
      </c>
      <c r="CS721" s="24">
        <f t="shared" si="290"/>
        <v>0</v>
      </c>
    </row>
    <row r="722" spans="9:97">
      <c r="I722" s="24">
        <f t="shared" si="270"/>
        <v>0</v>
      </c>
      <c r="J722" s="24">
        <f t="shared" si="268"/>
        <v>0</v>
      </c>
      <c r="M722" s="24"/>
      <c r="N722" s="24"/>
      <c r="O722" s="24"/>
      <c r="P722" s="24"/>
      <c r="Q722" s="24"/>
      <c r="R722" s="24"/>
      <c r="S722" s="24">
        <f t="shared" si="271"/>
        <v>0</v>
      </c>
      <c r="T722" s="24">
        <f t="shared" si="269"/>
        <v>0</v>
      </c>
      <c r="W722" s="24"/>
      <c r="X722" s="24"/>
      <c r="Y722" s="24"/>
      <c r="Z722" s="24"/>
      <c r="AA722" s="24"/>
      <c r="AB722" s="24"/>
      <c r="AC722" s="24">
        <f t="shared" si="272"/>
        <v>0</v>
      </c>
      <c r="AD722" s="24">
        <f t="shared" si="273"/>
        <v>0</v>
      </c>
      <c r="AG722" s="24"/>
      <c r="AH722" s="24"/>
      <c r="AI722" s="24"/>
      <c r="AJ722" s="24"/>
      <c r="AK722" s="24"/>
      <c r="AL722" s="24"/>
      <c r="AM722" s="24">
        <f t="shared" si="274"/>
        <v>0</v>
      </c>
      <c r="AN722" s="24">
        <f t="shared" si="267"/>
        <v>0</v>
      </c>
      <c r="AQ722" s="24"/>
      <c r="AR722" s="24"/>
      <c r="AS722" s="24"/>
      <c r="AT722" s="24"/>
      <c r="AU722" s="24"/>
      <c r="AV722" s="24"/>
      <c r="AW722" s="24">
        <f t="shared" si="275"/>
        <v>0</v>
      </c>
      <c r="AX722" s="24">
        <f t="shared" si="276"/>
        <v>0</v>
      </c>
      <c r="BA722" s="24"/>
      <c r="BB722" s="24"/>
      <c r="BC722" s="24"/>
      <c r="BD722" s="24"/>
      <c r="BE722" s="24"/>
      <c r="BF722" s="24"/>
      <c r="BG722" s="24">
        <f t="shared" si="277"/>
        <v>0</v>
      </c>
      <c r="BH722" s="24">
        <f t="shared" si="278"/>
        <v>0</v>
      </c>
      <c r="BK722" s="24"/>
      <c r="BL722" s="24"/>
      <c r="BM722" s="24"/>
      <c r="BN722" s="24"/>
      <c r="BO722" s="24"/>
      <c r="BP722" s="24"/>
      <c r="BQ722" s="24">
        <f t="shared" si="279"/>
        <v>0</v>
      </c>
      <c r="BR722" s="24">
        <f t="shared" si="280"/>
        <v>0</v>
      </c>
      <c r="BU722" s="24"/>
      <c r="BV722" s="24"/>
      <c r="BW722" s="24"/>
      <c r="BX722" s="24"/>
      <c r="BY722" s="24"/>
      <c r="BZ722" s="24"/>
      <c r="CA722" s="24">
        <f t="shared" si="281"/>
        <v>0</v>
      </c>
      <c r="CB722" s="24">
        <f t="shared" si="282"/>
        <v>0</v>
      </c>
      <c r="CC722" s="24"/>
      <c r="CE722" s="24">
        <f t="shared" si="283"/>
        <v>0</v>
      </c>
      <c r="CG722" s="24">
        <f t="shared" si="284"/>
        <v>0</v>
      </c>
      <c r="CI722" s="24">
        <f t="shared" si="285"/>
        <v>0</v>
      </c>
      <c r="CK722" s="24">
        <f t="shared" si="286"/>
        <v>0</v>
      </c>
      <c r="CM722" s="24">
        <f t="shared" si="287"/>
        <v>0</v>
      </c>
      <c r="CO722" s="24">
        <f t="shared" si="288"/>
        <v>0</v>
      </c>
      <c r="CQ722" s="24">
        <f t="shared" si="289"/>
        <v>0</v>
      </c>
      <c r="CS722" s="24">
        <f t="shared" si="290"/>
        <v>0</v>
      </c>
    </row>
    <row r="723" spans="9:97">
      <c r="I723" s="24">
        <f t="shared" si="270"/>
        <v>0</v>
      </c>
      <c r="J723" s="24">
        <f t="shared" si="268"/>
        <v>0</v>
      </c>
      <c r="M723" s="24"/>
      <c r="N723" s="24"/>
      <c r="O723" s="24"/>
      <c r="P723" s="24"/>
      <c r="Q723" s="24"/>
      <c r="R723" s="24"/>
      <c r="S723" s="24">
        <f t="shared" si="271"/>
        <v>0</v>
      </c>
      <c r="T723" s="24">
        <f t="shared" si="269"/>
        <v>0</v>
      </c>
      <c r="W723" s="24"/>
      <c r="X723" s="24"/>
      <c r="Y723" s="24"/>
      <c r="Z723" s="24"/>
      <c r="AA723" s="24"/>
      <c r="AB723" s="24"/>
      <c r="AC723" s="24">
        <f t="shared" si="272"/>
        <v>0</v>
      </c>
      <c r="AD723" s="24">
        <f t="shared" si="273"/>
        <v>0</v>
      </c>
      <c r="AG723" s="24"/>
      <c r="AH723" s="24"/>
      <c r="AI723" s="24"/>
      <c r="AJ723" s="24"/>
      <c r="AK723" s="24"/>
      <c r="AL723" s="24"/>
      <c r="AM723" s="24">
        <f t="shared" si="274"/>
        <v>0</v>
      </c>
      <c r="AN723" s="24">
        <f t="shared" si="267"/>
        <v>0</v>
      </c>
      <c r="AQ723" s="24"/>
      <c r="AR723" s="24"/>
      <c r="AS723" s="24"/>
      <c r="AT723" s="24"/>
      <c r="AU723" s="24"/>
      <c r="AV723" s="24"/>
      <c r="AW723" s="24">
        <f t="shared" si="275"/>
        <v>0</v>
      </c>
      <c r="AX723" s="24">
        <f t="shared" si="276"/>
        <v>0</v>
      </c>
      <c r="BA723" s="24"/>
      <c r="BB723" s="24"/>
      <c r="BC723" s="24"/>
      <c r="BD723" s="24"/>
      <c r="BE723" s="24"/>
      <c r="BF723" s="24"/>
      <c r="BG723" s="24">
        <f t="shared" si="277"/>
        <v>0</v>
      </c>
      <c r="BH723" s="24">
        <f t="shared" si="278"/>
        <v>0</v>
      </c>
      <c r="BK723" s="24"/>
      <c r="BL723" s="24"/>
      <c r="BM723" s="24"/>
      <c r="BN723" s="24"/>
      <c r="BO723" s="24"/>
      <c r="BP723" s="24"/>
      <c r="BQ723" s="24">
        <f t="shared" si="279"/>
        <v>0</v>
      </c>
      <c r="BR723" s="24">
        <f t="shared" si="280"/>
        <v>0</v>
      </c>
      <c r="BU723" s="24"/>
      <c r="BV723" s="24"/>
      <c r="BW723" s="24"/>
      <c r="BX723" s="24"/>
      <c r="BY723" s="24"/>
      <c r="BZ723" s="24"/>
      <c r="CA723" s="24">
        <f t="shared" si="281"/>
        <v>0</v>
      </c>
      <c r="CB723" s="24">
        <f t="shared" si="282"/>
        <v>0</v>
      </c>
      <c r="CC723" s="24"/>
      <c r="CE723" s="24">
        <f t="shared" si="283"/>
        <v>0</v>
      </c>
      <c r="CG723" s="24">
        <f t="shared" si="284"/>
        <v>0</v>
      </c>
      <c r="CI723" s="24">
        <f t="shared" si="285"/>
        <v>0</v>
      </c>
      <c r="CK723" s="24">
        <f t="shared" si="286"/>
        <v>0</v>
      </c>
      <c r="CM723" s="24">
        <f t="shared" si="287"/>
        <v>0</v>
      </c>
      <c r="CO723" s="24">
        <f t="shared" si="288"/>
        <v>0</v>
      </c>
      <c r="CQ723" s="24">
        <f t="shared" si="289"/>
        <v>0</v>
      </c>
      <c r="CS723" s="24">
        <f t="shared" si="290"/>
        <v>0</v>
      </c>
    </row>
    <row r="724" spans="9:97">
      <c r="I724" s="24">
        <f t="shared" si="270"/>
        <v>0</v>
      </c>
      <c r="J724" s="24">
        <f t="shared" si="268"/>
        <v>0</v>
      </c>
      <c r="M724" s="24"/>
      <c r="N724" s="24"/>
      <c r="O724" s="24"/>
      <c r="P724" s="24"/>
      <c r="Q724" s="24"/>
      <c r="R724" s="24"/>
      <c r="S724" s="24">
        <f t="shared" si="271"/>
        <v>0</v>
      </c>
      <c r="T724" s="24">
        <f t="shared" si="269"/>
        <v>0</v>
      </c>
      <c r="W724" s="24"/>
      <c r="X724" s="24"/>
      <c r="Y724" s="24"/>
      <c r="Z724" s="24"/>
      <c r="AA724" s="24"/>
      <c r="AB724" s="24"/>
      <c r="AC724" s="24">
        <f t="shared" si="272"/>
        <v>0</v>
      </c>
      <c r="AD724" s="24">
        <f t="shared" si="273"/>
        <v>0</v>
      </c>
      <c r="AG724" s="24"/>
      <c r="AH724" s="24"/>
      <c r="AI724" s="24"/>
      <c r="AJ724" s="24"/>
      <c r="AK724" s="24"/>
      <c r="AL724" s="24"/>
      <c r="AM724" s="24">
        <f t="shared" si="274"/>
        <v>0</v>
      </c>
      <c r="AN724" s="24">
        <f t="shared" si="267"/>
        <v>0</v>
      </c>
      <c r="AQ724" s="24"/>
      <c r="AR724" s="24"/>
      <c r="AS724" s="24"/>
      <c r="AT724" s="24"/>
      <c r="AU724" s="24"/>
      <c r="AV724" s="24"/>
      <c r="AW724" s="24">
        <f t="shared" si="275"/>
        <v>0</v>
      </c>
      <c r="AX724" s="24">
        <f t="shared" si="276"/>
        <v>0</v>
      </c>
      <c r="BA724" s="24"/>
      <c r="BB724" s="24"/>
      <c r="BC724" s="24"/>
      <c r="BD724" s="24"/>
      <c r="BE724" s="24"/>
      <c r="BF724" s="24"/>
      <c r="BG724" s="24">
        <f t="shared" si="277"/>
        <v>0</v>
      </c>
      <c r="BH724" s="24">
        <f t="shared" si="278"/>
        <v>0</v>
      </c>
      <c r="BK724" s="24"/>
      <c r="BL724" s="24"/>
      <c r="BM724" s="24"/>
      <c r="BN724" s="24"/>
      <c r="BO724" s="24"/>
      <c r="BP724" s="24"/>
      <c r="BQ724" s="24">
        <f t="shared" si="279"/>
        <v>0</v>
      </c>
      <c r="BR724" s="24">
        <f t="shared" si="280"/>
        <v>0</v>
      </c>
      <c r="BU724" s="24"/>
      <c r="BV724" s="24"/>
      <c r="BW724" s="24"/>
      <c r="BX724" s="24"/>
      <c r="BY724" s="24"/>
      <c r="BZ724" s="24"/>
      <c r="CA724" s="24">
        <f t="shared" si="281"/>
        <v>0</v>
      </c>
      <c r="CB724" s="24">
        <f t="shared" si="282"/>
        <v>0</v>
      </c>
      <c r="CC724" s="24"/>
      <c r="CE724" s="24">
        <f t="shared" si="283"/>
        <v>0</v>
      </c>
      <c r="CG724" s="24">
        <f t="shared" si="284"/>
        <v>0</v>
      </c>
      <c r="CI724" s="24">
        <f t="shared" si="285"/>
        <v>0</v>
      </c>
      <c r="CK724" s="24">
        <f t="shared" si="286"/>
        <v>0</v>
      </c>
      <c r="CM724" s="24">
        <f t="shared" si="287"/>
        <v>0</v>
      </c>
      <c r="CO724" s="24">
        <f t="shared" si="288"/>
        <v>0</v>
      </c>
      <c r="CQ724" s="24">
        <f t="shared" si="289"/>
        <v>0</v>
      </c>
      <c r="CS724" s="24">
        <f t="shared" si="290"/>
        <v>0</v>
      </c>
    </row>
    <row r="725" spans="9:97">
      <c r="I725" s="24">
        <f t="shared" si="270"/>
        <v>0</v>
      </c>
      <c r="J725" s="24">
        <f t="shared" si="268"/>
        <v>0</v>
      </c>
      <c r="M725" s="24"/>
      <c r="N725" s="24"/>
      <c r="O725" s="24"/>
      <c r="P725" s="24"/>
      <c r="Q725" s="24"/>
      <c r="R725" s="24"/>
      <c r="S725" s="24">
        <f t="shared" si="271"/>
        <v>0</v>
      </c>
      <c r="T725" s="24">
        <f t="shared" si="269"/>
        <v>0</v>
      </c>
      <c r="W725" s="24"/>
      <c r="X725" s="24"/>
      <c r="Y725" s="24"/>
      <c r="Z725" s="24"/>
      <c r="AA725" s="24"/>
      <c r="AB725" s="24"/>
      <c r="AC725" s="24">
        <f t="shared" si="272"/>
        <v>0</v>
      </c>
      <c r="AD725" s="24">
        <f t="shared" si="273"/>
        <v>0</v>
      </c>
      <c r="AG725" s="24"/>
      <c r="AH725" s="24"/>
      <c r="AI725" s="24"/>
      <c r="AJ725" s="24"/>
      <c r="AK725" s="24"/>
      <c r="AL725" s="24"/>
      <c r="AM725" s="24">
        <f t="shared" si="274"/>
        <v>0</v>
      </c>
      <c r="AN725" s="24">
        <f t="shared" si="267"/>
        <v>0</v>
      </c>
      <c r="AQ725" s="24"/>
      <c r="AR725" s="24"/>
      <c r="AS725" s="24"/>
      <c r="AT725" s="24"/>
      <c r="AU725" s="24"/>
      <c r="AV725" s="24"/>
      <c r="AW725" s="24">
        <f t="shared" si="275"/>
        <v>0</v>
      </c>
      <c r="AX725" s="24">
        <f t="shared" si="276"/>
        <v>0</v>
      </c>
      <c r="BA725" s="24"/>
      <c r="BB725" s="24"/>
      <c r="BC725" s="24"/>
      <c r="BD725" s="24"/>
      <c r="BE725" s="24"/>
      <c r="BF725" s="24"/>
      <c r="BG725" s="24">
        <f t="shared" si="277"/>
        <v>0</v>
      </c>
      <c r="BH725" s="24">
        <f t="shared" si="278"/>
        <v>0</v>
      </c>
      <c r="BK725" s="24"/>
      <c r="BL725" s="24"/>
      <c r="BM725" s="24"/>
      <c r="BN725" s="24"/>
      <c r="BO725" s="24"/>
      <c r="BP725" s="24"/>
      <c r="BQ725" s="24">
        <f t="shared" si="279"/>
        <v>0</v>
      </c>
      <c r="BR725" s="24">
        <f t="shared" si="280"/>
        <v>0</v>
      </c>
      <c r="BU725" s="24"/>
      <c r="BV725" s="24"/>
      <c r="BW725" s="24"/>
      <c r="BX725" s="24"/>
      <c r="BY725" s="24"/>
      <c r="BZ725" s="24"/>
      <c r="CA725" s="24">
        <f t="shared" si="281"/>
        <v>0</v>
      </c>
      <c r="CB725" s="24">
        <f t="shared" si="282"/>
        <v>0</v>
      </c>
      <c r="CC725" s="24"/>
      <c r="CE725" s="24">
        <f t="shared" si="283"/>
        <v>0</v>
      </c>
      <c r="CG725" s="24">
        <f t="shared" si="284"/>
        <v>0</v>
      </c>
      <c r="CI725" s="24">
        <f t="shared" si="285"/>
        <v>0</v>
      </c>
      <c r="CK725" s="24">
        <f t="shared" si="286"/>
        <v>0</v>
      </c>
      <c r="CM725" s="24">
        <f t="shared" si="287"/>
        <v>0</v>
      </c>
      <c r="CO725" s="24">
        <f t="shared" si="288"/>
        <v>0</v>
      </c>
      <c r="CQ725" s="24">
        <f t="shared" si="289"/>
        <v>0</v>
      </c>
      <c r="CS725" s="24">
        <f t="shared" si="290"/>
        <v>0</v>
      </c>
    </row>
    <row r="726" spans="9:97">
      <c r="I726" s="24">
        <f t="shared" si="270"/>
        <v>0</v>
      </c>
      <c r="J726" s="24">
        <f t="shared" si="268"/>
        <v>0</v>
      </c>
      <c r="M726" s="24"/>
      <c r="N726" s="24"/>
      <c r="O726" s="24"/>
      <c r="P726" s="24"/>
      <c r="Q726" s="24"/>
      <c r="R726" s="24"/>
      <c r="S726" s="24">
        <f t="shared" si="271"/>
        <v>0</v>
      </c>
      <c r="T726" s="24">
        <f t="shared" si="269"/>
        <v>0</v>
      </c>
      <c r="W726" s="24"/>
      <c r="X726" s="24"/>
      <c r="Y726" s="24"/>
      <c r="Z726" s="24"/>
      <c r="AA726" s="24"/>
      <c r="AB726" s="24"/>
      <c r="AC726" s="24">
        <f t="shared" si="272"/>
        <v>0</v>
      </c>
      <c r="AD726" s="24">
        <f t="shared" si="273"/>
        <v>0</v>
      </c>
      <c r="AG726" s="24"/>
      <c r="AH726" s="24"/>
      <c r="AI726" s="24"/>
      <c r="AJ726" s="24"/>
      <c r="AK726" s="24"/>
      <c r="AL726" s="24"/>
      <c r="AM726" s="24">
        <f t="shared" si="274"/>
        <v>0</v>
      </c>
      <c r="AN726" s="24">
        <f t="shared" si="267"/>
        <v>0</v>
      </c>
      <c r="AQ726" s="24"/>
      <c r="AR726" s="24"/>
      <c r="AS726" s="24"/>
      <c r="AT726" s="24"/>
      <c r="AU726" s="24"/>
      <c r="AV726" s="24"/>
      <c r="AW726" s="24">
        <f t="shared" si="275"/>
        <v>0</v>
      </c>
      <c r="AX726" s="24">
        <f t="shared" si="276"/>
        <v>0</v>
      </c>
      <c r="BA726" s="24"/>
      <c r="BB726" s="24"/>
      <c r="BC726" s="24"/>
      <c r="BD726" s="24"/>
      <c r="BE726" s="24"/>
      <c r="BF726" s="24"/>
      <c r="BG726" s="24">
        <f t="shared" si="277"/>
        <v>0</v>
      </c>
      <c r="BH726" s="24">
        <f t="shared" si="278"/>
        <v>0</v>
      </c>
      <c r="BK726" s="24"/>
      <c r="BL726" s="24"/>
      <c r="BM726" s="24"/>
      <c r="BN726" s="24"/>
      <c r="BO726" s="24"/>
      <c r="BP726" s="24"/>
      <c r="BQ726" s="24">
        <f t="shared" si="279"/>
        <v>0</v>
      </c>
      <c r="BR726" s="24">
        <f t="shared" si="280"/>
        <v>0</v>
      </c>
      <c r="BU726" s="24"/>
      <c r="BV726" s="24"/>
      <c r="BW726" s="24"/>
      <c r="BX726" s="24"/>
      <c r="BY726" s="24"/>
      <c r="BZ726" s="24"/>
      <c r="CA726" s="24">
        <f t="shared" si="281"/>
        <v>0</v>
      </c>
      <c r="CB726" s="24">
        <f t="shared" si="282"/>
        <v>0</v>
      </c>
      <c r="CC726" s="24"/>
      <c r="CE726" s="24">
        <f t="shared" si="283"/>
        <v>0</v>
      </c>
      <c r="CG726" s="24">
        <f t="shared" si="284"/>
        <v>0</v>
      </c>
      <c r="CI726" s="24">
        <f t="shared" si="285"/>
        <v>0</v>
      </c>
      <c r="CK726" s="24">
        <f t="shared" si="286"/>
        <v>0</v>
      </c>
      <c r="CM726" s="24">
        <f t="shared" si="287"/>
        <v>0</v>
      </c>
      <c r="CO726" s="24">
        <f t="shared" si="288"/>
        <v>0</v>
      </c>
      <c r="CQ726" s="24">
        <f t="shared" si="289"/>
        <v>0</v>
      </c>
      <c r="CS726" s="24">
        <f t="shared" si="290"/>
        <v>0</v>
      </c>
    </row>
    <row r="727" spans="9:97">
      <c r="I727" s="24">
        <f t="shared" si="270"/>
        <v>0</v>
      </c>
      <c r="J727" s="24">
        <f t="shared" si="268"/>
        <v>0</v>
      </c>
      <c r="M727" s="24"/>
      <c r="N727" s="24"/>
      <c r="O727" s="24"/>
      <c r="P727" s="24"/>
      <c r="Q727" s="24"/>
      <c r="R727" s="24"/>
      <c r="S727" s="24">
        <f t="shared" si="271"/>
        <v>0</v>
      </c>
      <c r="T727" s="24">
        <f t="shared" si="269"/>
        <v>0</v>
      </c>
      <c r="W727" s="24"/>
      <c r="X727" s="24"/>
      <c r="Y727" s="24"/>
      <c r="Z727" s="24"/>
      <c r="AA727" s="24"/>
      <c r="AB727" s="24"/>
      <c r="AC727" s="24">
        <f t="shared" si="272"/>
        <v>0</v>
      </c>
      <c r="AD727" s="24">
        <f t="shared" si="273"/>
        <v>0</v>
      </c>
      <c r="AG727" s="24"/>
      <c r="AH727" s="24"/>
      <c r="AI727" s="24"/>
      <c r="AJ727" s="24"/>
      <c r="AK727" s="24"/>
      <c r="AL727" s="24"/>
      <c r="AM727" s="24">
        <f t="shared" si="274"/>
        <v>0</v>
      </c>
      <c r="AN727" s="24">
        <f t="shared" si="267"/>
        <v>0</v>
      </c>
      <c r="AQ727" s="24"/>
      <c r="AR727" s="24"/>
      <c r="AS727" s="24"/>
      <c r="AT727" s="24"/>
      <c r="AU727" s="24"/>
      <c r="AV727" s="24"/>
      <c r="AW727" s="24">
        <f t="shared" si="275"/>
        <v>0</v>
      </c>
      <c r="AX727" s="24">
        <f t="shared" si="276"/>
        <v>0</v>
      </c>
      <c r="BA727" s="24"/>
      <c r="BB727" s="24"/>
      <c r="BC727" s="24"/>
      <c r="BD727" s="24"/>
      <c r="BE727" s="24"/>
      <c r="BF727" s="24"/>
      <c r="BG727" s="24">
        <f t="shared" si="277"/>
        <v>0</v>
      </c>
      <c r="BH727" s="24">
        <f t="shared" si="278"/>
        <v>0</v>
      </c>
      <c r="BK727" s="24"/>
      <c r="BL727" s="24"/>
      <c r="BM727" s="24"/>
      <c r="BN727" s="24"/>
      <c r="BO727" s="24"/>
      <c r="BP727" s="24"/>
      <c r="BQ727" s="24">
        <f t="shared" si="279"/>
        <v>0</v>
      </c>
      <c r="BR727" s="24">
        <f t="shared" si="280"/>
        <v>0</v>
      </c>
      <c r="BU727" s="24"/>
      <c r="BV727" s="24"/>
      <c r="BW727" s="24"/>
      <c r="BX727" s="24"/>
      <c r="BY727" s="24"/>
      <c r="BZ727" s="24"/>
      <c r="CA727" s="24">
        <f t="shared" si="281"/>
        <v>0</v>
      </c>
      <c r="CB727" s="24">
        <f t="shared" si="282"/>
        <v>0</v>
      </c>
      <c r="CC727" s="24"/>
      <c r="CE727" s="24">
        <f t="shared" si="283"/>
        <v>0</v>
      </c>
      <c r="CG727" s="24">
        <f t="shared" si="284"/>
        <v>0</v>
      </c>
      <c r="CI727" s="24">
        <f t="shared" si="285"/>
        <v>0</v>
      </c>
      <c r="CK727" s="24">
        <f t="shared" si="286"/>
        <v>0</v>
      </c>
      <c r="CM727" s="24">
        <f t="shared" si="287"/>
        <v>0</v>
      </c>
      <c r="CO727" s="24">
        <f t="shared" si="288"/>
        <v>0</v>
      </c>
      <c r="CQ727" s="24">
        <f t="shared" si="289"/>
        <v>0</v>
      </c>
      <c r="CS727" s="24">
        <f t="shared" si="290"/>
        <v>0</v>
      </c>
    </row>
    <row r="728" spans="9:97">
      <c r="I728" s="24">
        <f t="shared" si="270"/>
        <v>0</v>
      </c>
      <c r="J728" s="24">
        <f t="shared" si="268"/>
        <v>0</v>
      </c>
      <c r="M728" s="24"/>
      <c r="N728" s="24"/>
      <c r="O728" s="24"/>
      <c r="P728" s="24"/>
      <c r="Q728" s="24"/>
      <c r="R728" s="24"/>
      <c r="S728" s="24">
        <f t="shared" si="271"/>
        <v>0</v>
      </c>
      <c r="T728" s="24">
        <f t="shared" si="269"/>
        <v>0</v>
      </c>
      <c r="W728" s="24"/>
      <c r="X728" s="24"/>
      <c r="Y728" s="24"/>
      <c r="Z728" s="24"/>
      <c r="AA728" s="24"/>
      <c r="AB728" s="24"/>
      <c r="AC728" s="24">
        <f t="shared" si="272"/>
        <v>0</v>
      </c>
      <c r="AD728" s="24">
        <f t="shared" si="273"/>
        <v>0</v>
      </c>
      <c r="AG728" s="24"/>
      <c r="AH728" s="24"/>
      <c r="AI728" s="24"/>
      <c r="AJ728" s="24"/>
      <c r="AK728" s="24"/>
      <c r="AL728" s="24"/>
      <c r="AM728" s="24">
        <f t="shared" si="274"/>
        <v>0</v>
      </c>
      <c r="AN728" s="24">
        <f t="shared" si="267"/>
        <v>0</v>
      </c>
      <c r="AQ728" s="24"/>
      <c r="AR728" s="24"/>
      <c r="AS728" s="24"/>
      <c r="AT728" s="24"/>
      <c r="AU728" s="24"/>
      <c r="AV728" s="24"/>
      <c r="AW728" s="24">
        <f t="shared" si="275"/>
        <v>0</v>
      </c>
      <c r="AX728" s="24">
        <f t="shared" si="276"/>
        <v>0</v>
      </c>
      <c r="BA728" s="24"/>
      <c r="BB728" s="24"/>
      <c r="BC728" s="24"/>
      <c r="BD728" s="24"/>
      <c r="BE728" s="24"/>
      <c r="BF728" s="24"/>
      <c r="BG728" s="24">
        <f t="shared" si="277"/>
        <v>0</v>
      </c>
      <c r="BH728" s="24">
        <f t="shared" si="278"/>
        <v>0</v>
      </c>
      <c r="BK728" s="24"/>
      <c r="BL728" s="24"/>
      <c r="BM728" s="24"/>
      <c r="BN728" s="24"/>
      <c r="BO728" s="24"/>
      <c r="BP728" s="24"/>
      <c r="BQ728" s="24">
        <f t="shared" si="279"/>
        <v>0</v>
      </c>
      <c r="BR728" s="24">
        <f t="shared" si="280"/>
        <v>0</v>
      </c>
      <c r="BU728" s="24"/>
      <c r="BV728" s="24"/>
      <c r="BW728" s="24"/>
      <c r="BX728" s="24"/>
      <c r="BY728" s="24"/>
      <c r="BZ728" s="24"/>
      <c r="CA728" s="24">
        <f t="shared" si="281"/>
        <v>0</v>
      </c>
      <c r="CB728" s="24">
        <f t="shared" si="282"/>
        <v>0</v>
      </c>
      <c r="CC728" s="24"/>
      <c r="CE728" s="24">
        <f t="shared" si="283"/>
        <v>0</v>
      </c>
      <c r="CG728" s="24">
        <f t="shared" si="284"/>
        <v>0</v>
      </c>
      <c r="CI728" s="24">
        <f t="shared" si="285"/>
        <v>0</v>
      </c>
      <c r="CK728" s="24">
        <f t="shared" si="286"/>
        <v>0</v>
      </c>
      <c r="CM728" s="24">
        <f t="shared" si="287"/>
        <v>0</v>
      </c>
      <c r="CO728" s="24">
        <f t="shared" si="288"/>
        <v>0</v>
      </c>
      <c r="CQ728" s="24">
        <f t="shared" si="289"/>
        <v>0</v>
      </c>
      <c r="CS728" s="24">
        <f t="shared" si="290"/>
        <v>0</v>
      </c>
    </row>
    <row r="729" spans="9:97">
      <c r="I729" s="24">
        <f t="shared" si="270"/>
        <v>0</v>
      </c>
      <c r="J729" s="24">
        <f t="shared" si="268"/>
        <v>0</v>
      </c>
      <c r="M729" s="24"/>
      <c r="N729" s="24"/>
      <c r="O729" s="24"/>
      <c r="P729" s="24"/>
      <c r="Q729" s="24"/>
      <c r="R729" s="24"/>
      <c r="S729" s="24">
        <f t="shared" si="271"/>
        <v>0</v>
      </c>
      <c r="T729" s="24">
        <f t="shared" si="269"/>
        <v>0</v>
      </c>
      <c r="W729" s="24"/>
      <c r="X729" s="24"/>
      <c r="Y729" s="24"/>
      <c r="Z729" s="24"/>
      <c r="AA729" s="24"/>
      <c r="AB729" s="24"/>
      <c r="AC729" s="24">
        <f t="shared" si="272"/>
        <v>0</v>
      </c>
      <c r="AD729" s="24">
        <f t="shared" si="273"/>
        <v>0</v>
      </c>
      <c r="AG729" s="24"/>
      <c r="AH729" s="24"/>
      <c r="AI729" s="24"/>
      <c r="AJ729" s="24"/>
      <c r="AK729" s="24"/>
      <c r="AL729" s="24"/>
      <c r="AM729" s="24">
        <f t="shared" si="274"/>
        <v>0</v>
      </c>
      <c r="AN729" s="24">
        <f t="shared" si="267"/>
        <v>0</v>
      </c>
      <c r="AQ729" s="24"/>
      <c r="AR729" s="24"/>
      <c r="AS729" s="24"/>
      <c r="AT729" s="24"/>
      <c r="AU729" s="24"/>
      <c r="AV729" s="24"/>
      <c r="AW729" s="24">
        <f t="shared" si="275"/>
        <v>0</v>
      </c>
      <c r="AX729" s="24">
        <f t="shared" si="276"/>
        <v>0</v>
      </c>
      <c r="BA729" s="24"/>
      <c r="BB729" s="24"/>
      <c r="BC729" s="24"/>
      <c r="BD729" s="24"/>
      <c r="BE729" s="24"/>
      <c r="BF729" s="24"/>
      <c r="BG729" s="24">
        <f t="shared" si="277"/>
        <v>0</v>
      </c>
      <c r="BH729" s="24">
        <f t="shared" si="278"/>
        <v>0</v>
      </c>
      <c r="BK729" s="24"/>
      <c r="BL729" s="24"/>
      <c r="BM729" s="24"/>
      <c r="BN729" s="24"/>
      <c r="BO729" s="24"/>
      <c r="BP729" s="24"/>
      <c r="BQ729" s="24">
        <f t="shared" si="279"/>
        <v>0</v>
      </c>
      <c r="BR729" s="24">
        <f t="shared" si="280"/>
        <v>0</v>
      </c>
      <c r="BU729" s="24"/>
      <c r="BV729" s="24"/>
      <c r="BW729" s="24"/>
      <c r="BX729" s="24"/>
      <c r="BY729" s="24"/>
      <c r="BZ729" s="24"/>
      <c r="CA729" s="24">
        <f t="shared" si="281"/>
        <v>0</v>
      </c>
      <c r="CB729" s="24">
        <f t="shared" si="282"/>
        <v>0</v>
      </c>
      <c r="CC729" s="24"/>
      <c r="CE729" s="24">
        <f t="shared" si="283"/>
        <v>0</v>
      </c>
      <c r="CG729" s="24">
        <f t="shared" si="284"/>
        <v>0</v>
      </c>
      <c r="CI729" s="24">
        <f t="shared" si="285"/>
        <v>0</v>
      </c>
      <c r="CK729" s="24">
        <f t="shared" si="286"/>
        <v>0</v>
      </c>
      <c r="CM729" s="24">
        <f t="shared" si="287"/>
        <v>0</v>
      </c>
      <c r="CO729" s="24">
        <f t="shared" si="288"/>
        <v>0</v>
      </c>
      <c r="CQ729" s="24">
        <f t="shared" si="289"/>
        <v>0</v>
      </c>
      <c r="CS729" s="24">
        <f t="shared" si="290"/>
        <v>0</v>
      </c>
    </row>
    <row r="730" spans="9:97">
      <c r="I730" s="24">
        <f t="shared" si="270"/>
        <v>0</v>
      </c>
      <c r="J730" s="24">
        <f t="shared" si="268"/>
        <v>0</v>
      </c>
      <c r="M730" s="24"/>
      <c r="N730" s="24"/>
      <c r="O730" s="24"/>
      <c r="P730" s="24"/>
      <c r="Q730" s="24"/>
      <c r="R730" s="24"/>
      <c r="S730" s="24">
        <f t="shared" si="271"/>
        <v>0</v>
      </c>
      <c r="T730" s="24">
        <f t="shared" si="269"/>
        <v>0</v>
      </c>
      <c r="W730" s="24"/>
      <c r="X730" s="24"/>
      <c r="Y730" s="24"/>
      <c r="Z730" s="24"/>
      <c r="AA730" s="24"/>
      <c r="AB730" s="24"/>
      <c r="AC730" s="24">
        <f t="shared" si="272"/>
        <v>0</v>
      </c>
      <c r="AD730" s="24">
        <f t="shared" si="273"/>
        <v>0</v>
      </c>
      <c r="AG730" s="24"/>
      <c r="AH730" s="24"/>
      <c r="AI730" s="24"/>
      <c r="AJ730" s="24"/>
      <c r="AK730" s="24"/>
      <c r="AL730" s="24"/>
      <c r="AM730" s="24">
        <f t="shared" si="274"/>
        <v>0</v>
      </c>
      <c r="AN730" s="24">
        <f t="shared" ref="AN730:AN793" si="291">IF(AJ730&lt;AG730-AH730,AG730-AH730-AJ730,0)</f>
        <v>0</v>
      </c>
      <c r="AQ730" s="24"/>
      <c r="AR730" s="24"/>
      <c r="AS730" s="24"/>
      <c r="AT730" s="24"/>
      <c r="AU730" s="24"/>
      <c r="AV730" s="24"/>
      <c r="AW730" s="24">
        <f t="shared" si="275"/>
        <v>0</v>
      </c>
      <c r="AX730" s="24">
        <f t="shared" si="276"/>
        <v>0</v>
      </c>
      <c r="BA730" s="24"/>
      <c r="BB730" s="24"/>
      <c r="BC730" s="24"/>
      <c r="BD730" s="24"/>
      <c r="BE730" s="24"/>
      <c r="BF730" s="24"/>
      <c r="BG730" s="24">
        <f t="shared" si="277"/>
        <v>0</v>
      </c>
      <c r="BH730" s="24">
        <f t="shared" si="278"/>
        <v>0</v>
      </c>
      <c r="BK730" s="24"/>
      <c r="BL730" s="24"/>
      <c r="BM730" s="24"/>
      <c r="BN730" s="24"/>
      <c r="BO730" s="24"/>
      <c r="BP730" s="24"/>
      <c r="BQ730" s="24">
        <f t="shared" si="279"/>
        <v>0</v>
      </c>
      <c r="BR730" s="24">
        <f t="shared" si="280"/>
        <v>0</v>
      </c>
      <c r="BU730" s="24"/>
      <c r="BV730" s="24"/>
      <c r="BW730" s="24"/>
      <c r="BX730" s="24"/>
      <c r="BY730" s="24"/>
      <c r="BZ730" s="24"/>
      <c r="CA730" s="24">
        <f t="shared" si="281"/>
        <v>0</v>
      </c>
      <c r="CB730" s="24">
        <f t="shared" si="282"/>
        <v>0</v>
      </c>
      <c r="CC730" s="24"/>
      <c r="CE730" s="24">
        <f t="shared" si="283"/>
        <v>0</v>
      </c>
      <c r="CG730" s="24">
        <f t="shared" si="284"/>
        <v>0</v>
      </c>
      <c r="CI730" s="24">
        <f t="shared" si="285"/>
        <v>0</v>
      </c>
      <c r="CK730" s="24">
        <f t="shared" si="286"/>
        <v>0</v>
      </c>
      <c r="CM730" s="24">
        <f t="shared" si="287"/>
        <v>0</v>
      </c>
      <c r="CO730" s="24">
        <f t="shared" si="288"/>
        <v>0</v>
      </c>
      <c r="CQ730" s="24">
        <f t="shared" si="289"/>
        <v>0</v>
      </c>
      <c r="CS730" s="24">
        <f t="shared" si="290"/>
        <v>0</v>
      </c>
    </row>
    <row r="731" spans="9:97">
      <c r="I731" s="24">
        <f t="shared" si="270"/>
        <v>0</v>
      </c>
      <c r="J731" s="24">
        <f t="shared" si="268"/>
        <v>0</v>
      </c>
      <c r="M731" s="24"/>
      <c r="N731" s="24"/>
      <c r="O731" s="24"/>
      <c r="P731" s="24"/>
      <c r="Q731" s="24"/>
      <c r="R731" s="24"/>
      <c r="S731" s="24">
        <f t="shared" si="271"/>
        <v>0</v>
      </c>
      <c r="T731" s="24">
        <f t="shared" si="269"/>
        <v>0</v>
      </c>
      <c r="W731" s="24"/>
      <c r="X731" s="24"/>
      <c r="Y731" s="24"/>
      <c r="Z731" s="24"/>
      <c r="AA731" s="24"/>
      <c r="AB731" s="24"/>
      <c r="AC731" s="24">
        <f t="shared" si="272"/>
        <v>0</v>
      </c>
      <c r="AD731" s="24">
        <f t="shared" si="273"/>
        <v>0</v>
      </c>
      <c r="AG731" s="24"/>
      <c r="AH731" s="24"/>
      <c r="AI731" s="24"/>
      <c r="AJ731" s="24"/>
      <c r="AK731" s="24"/>
      <c r="AL731" s="24"/>
      <c r="AM731" s="24">
        <f t="shared" si="274"/>
        <v>0</v>
      </c>
      <c r="AN731" s="24">
        <f t="shared" si="291"/>
        <v>0</v>
      </c>
      <c r="AQ731" s="24"/>
      <c r="AR731" s="24"/>
      <c r="AS731" s="24"/>
      <c r="AT731" s="24"/>
      <c r="AU731" s="24"/>
      <c r="AV731" s="24"/>
      <c r="AW731" s="24">
        <f t="shared" si="275"/>
        <v>0</v>
      </c>
      <c r="AX731" s="24">
        <f t="shared" si="276"/>
        <v>0</v>
      </c>
      <c r="BA731" s="24"/>
      <c r="BB731" s="24"/>
      <c r="BC731" s="24"/>
      <c r="BD731" s="24"/>
      <c r="BE731" s="24"/>
      <c r="BF731" s="24"/>
      <c r="BG731" s="24">
        <f t="shared" si="277"/>
        <v>0</v>
      </c>
      <c r="BH731" s="24">
        <f t="shared" si="278"/>
        <v>0</v>
      </c>
      <c r="BK731" s="24"/>
      <c r="BL731" s="24"/>
      <c r="BM731" s="24"/>
      <c r="BN731" s="24"/>
      <c r="BO731" s="24"/>
      <c r="BP731" s="24"/>
      <c r="BQ731" s="24">
        <f t="shared" si="279"/>
        <v>0</v>
      </c>
      <c r="BR731" s="24">
        <f t="shared" si="280"/>
        <v>0</v>
      </c>
      <c r="BU731" s="24"/>
      <c r="BV731" s="24"/>
      <c r="BW731" s="24"/>
      <c r="BX731" s="24"/>
      <c r="BY731" s="24"/>
      <c r="BZ731" s="24"/>
      <c r="CA731" s="24">
        <f t="shared" si="281"/>
        <v>0</v>
      </c>
      <c r="CB731" s="24">
        <f t="shared" si="282"/>
        <v>0</v>
      </c>
      <c r="CC731" s="24"/>
      <c r="CE731" s="24">
        <f t="shared" si="283"/>
        <v>0</v>
      </c>
      <c r="CG731" s="24">
        <f t="shared" si="284"/>
        <v>0</v>
      </c>
      <c r="CI731" s="24">
        <f t="shared" si="285"/>
        <v>0</v>
      </c>
      <c r="CK731" s="24">
        <f t="shared" si="286"/>
        <v>0</v>
      </c>
      <c r="CM731" s="24">
        <f t="shared" si="287"/>
        <v>0</v>
      </c>
      <c r="CO731" s="24">
        <f t="shared" si="288"/>
        <v>0</v>
      </c>
      <c r="CQ731" s="24">
        <f t="shared" si="289"/>
        <v>0</v>
      </c>
      <c r="CS731" s="24">
        <f t="shared" si="290"/>
        <v>0</v>
      </c>
    </row>
    <row r="732" spans="9:97">
      <c r="I732" s="24">
        <f t="shared" si="270"/>
        <v>0</v>
      </c>
      <c r="J732" s="24">
        <f t="shared" si="268"/>
        <v>0</v>
      </c>
      <c r="M732" s="24"/>
      <c r="N732" s="24"/>
      <c r="O732" s="24"/>
      <c r="P732" s="24"/>
      <c r="Q732" s="24"/>
      <c r="R732" s="24"/>
      <c r="S732" s="24">
        <f t="shared" si="271"/>
        <v>0</v>
      </c>
      <c r="T732" s="24">
        <f t="shared" si="269"/>
        <v>0</v>
      </c>
      <c r="W732" s="24"/>
      <c r="X732" s="24"/>
      <c r="Y732" s="24"/>
      <c r="Z732" s="24"/>
      <c r="AA732" s="24"/>
      <c r="AB732" s="24"/>
      <c r="AC732" s="24">
        <f t="shared" si="272"/>
        <v>0</v>
      </c>
      <c r="AD732" s="24">
        <f t="shared" si="273"/>
        <v>0</v>
      </c>
      <c r="AG732" s="24"/>
      <c r="AH732" s="24"/>
      <c r="AI732" s="24"/>
      <c r="AJ732" s="24"/>
      <c r="AK732" s="24"/>
      <c r="AL732" s="24"/>
      <c r="AM732" s="24">
        <f t="shared" si="274"/>
        <v>0</v>
      </c>
      <c r="AN732" s="24">
        <f t="shared" si="291"/>
        <v>0</v>
      </c>
      <c r="AQ732" s="24"/>
      <c r="AR732" s="24"/>
      <c r="AS732" s="24"/>
      <c r="AT732" s="24"/>
      <c r="AU732" s="24"/>
      <c r="AV732" s="24"/>
      <c r="AW732" s="24">
        <f t="shared" si="275"/>
        <v>0</v>
      </c>
      <c r="AX732" s="24">
        <f t="shared" si="276"/>
        <v>0</v>
      </c>
      <c r="BA732" s="24"/>
      <c r="BB732" s="24"/>
      <c r="BC732" s="24"/>
      <c r="BD732" s="24"/>
      <c r="BE732" s="24"/>
      <c r="BF732" s="24"/>
      <c r="BG732" s="24">
        <f t="shared" si="277"/>
        <v>0</v>
      </c>
      <c r="BH732" s="24">
        <f t="shared" si="278"/>
        <v>0</v>
      </c>
      <c r="BK732" s="24"/>
      <c r="BL732" s="24"/>
      <c r="BM732" s="24"/>
      <c r="BN732" s="24"/>
      <c r="BO732" s="24"/>
      <c r="BP732" s="24"/>
      <c r="BQ732" s="24">
        <f t="shared" si="279"/>
        <v>0</v>
      </c>
      <c r="BR732" s="24">
        <f t="shared" si="280"/>
        <v>0</v>
      </c>
      <c r="BU732" s="24"/>
      <c r="BV732" s="24"/>
      <c r="BW732" s="24"/>
      <c r="BX732" s="24"/>
      <c r="BY732" s="24"/>
      <c r="BZ732" s="24"/>
      <c r="CA732" s="24">
        <f t="shared" si="281"/>
        <v>0</v>
      </c>
      <c r="CB732" s="24">
        <f t="shared" si="282"/>
        <v>0</v>
      </c>
      <c r="CC732" s="24"/>
      <c r="CE732" s="24">
        <f t="shared" si="283"/>
        <v>0</v>
      </c>
      <c r="CG732" s="24">
        <f t="shared" si="284"/>
        <v>0</v>
      </c>
      <c r="CI732" s="24">
        <f t="shared" si="285"/>
        <v>0</v>
      </c>
      <c r="CK732" s="24">
        <f t="shared" si="286"/>
        <v>0</v>
      </c>
      <c r="CM732" s="24">
        <f t="shared" si="287"/>
        <v>0</v>
      </c>
      <c r="CO732" s="24">
        <f t="shared" si="288"/>
        <v>0</v>
      </c>
      <c r="CQ732" s="24">
        <f t="shared" si="289"/>
        <v>0</v>
      </c>
      <c r="CS732" s="24">
        <f t="shared" si="290"/>
        <v>0</v>
      </c>
    </row>
    <row r="733" spans="9:97">
      <c r="I733" s="24">
        <f t="shared" si="270"/>
        <v>0</v>
      </c>
      <c r="J733" s="24">
        <f t="shared" si="268"/>
        <v>0</v>
      </c>
      <c r="M733" s="24"/>
      <c r="N733" s="24"/>
      <c r="O733" s="24"/>
      <c r="P733" s="24"/>
      <c r="Q733" s="24"/>
      <c r="R733" s="24"/>
      <c r="S733" s="24">
        <f t="shared" si="271"/>
        <v>0</v>
      </c>
      <c r="T733" s="24">
        <f t="shared" si="269"/>
        <v>0</v>
      </c>
      <c r="W733" s="24"/>
      <c r="X733" s="24"/>
      <c r="Y733" s="24"/>
      <c r="Z733" s="24"/>
      <c r="AA733" s="24"/>
      <c r="AB733" s="24"/>
      <c r="AC733" s="24">
        <f t="shared" si="272"/>
        <v>0</v>
      </c>
      <c r="AD733" s="24">
        <f t="shared" si="273"/>
        <v>0</v>
      </c>
      <c r="AG733" s="24"/>
      <c r="AH733" s="24"/>
      <c r="AI733" s="24"/>
      <c r="AJ733" s="24"/>
      <c r="AK733" s="24"/>
      <c r="AL733" s="24"/>
      <c r="AM733" s="24">
        <f t="shared" si="274"/>
        <v>0</v>
      </c>
      <c r="AN733" s="24">
        <f t="shared" si="291"/>
        <v>0</v>
      </c>
      <c r="AQ733" s="24"/>
      <c r="AR733" s="24"/>
      <c r="AS733" s="24"/>
      <c r="AT733" s="24"/>
      <c r="AU733" s="24"/>
      <c r="AV733" s="24"/>
      <c r="AW733" s="24">
        <f t="shared" si="275"/>
        <v>0</v>
      </c>
      <c r="AX733" s="24">
        <f t="shared" si="276"/>
        <v>0</v>
      </c>
      <c r="BA733" s="24"/>
      <c r="BB733" s="24"/>
      <c r="BC733" s="24"/>
      <c r="BD733" s="24"/>
      <c r="BE733" s="24"/>
      <c r="BF733" s="24"/>
      <c r="BG733" s="24">
        <f t="shared" si="277"/>
        <v>0</v>
      </c>
      <c r="BH733" s="24">
        <f t="shared" si="278"/>
        <v>0</v>
      </c>
      <c r="BK733" s="24"/>
      <c r="BL733" s="24"/>
      <c r="BM733" s="24"/>
      <c r="BN733" s="24"/>
      <c r="BO733" s="24"/>
      <c r="BP733" s="24"/>
      <c r="BQ733" s="24">
        <f t="shared" si="279"/>
        <v>0</v>
      </c>
      <c r="BR733" s="24">
        <f t="shared" si="280"/>
        <v>0</v>
      </c>
      <c r="BU733" s="24"/>
      <c r="BV733" s="24"/>
      <c r="BW733" s="24"/>
      <c r="BX733" s="24"/>
      <c r="BY733" s="24"/>
      <c r="BZ733" s="24"/>
      <c r="CA733" s="24">
        <f t="shared" si="281"/>
        <v>0</v>
      </c>
      <c r="CB733" s="24">
        <f t="shared" si="282"/>
        <v>0</v>
      </c>
      <c r="CC733" s="24"/>
      <c r="CE733" s="24">
        <f t="shared" si="283"/>
        <v>0</v>
      </c>
      <c r="CG733" s="24">
        <f t="shared" si="284"/>
        <v>0</v>
      </c>
      <c r="CI733" s="24">
        <f t="shared" si="285"/>
        <v>0</v>
      </c>
      <c r="CK733" s="24">
        <f t="shared" si="286"/>
        <v>0</v>
      </c>
      <c r="CM733" s="24">
        <f t="shared" si="287"/>
        <v>0</v>
      </c>
      <c r="CO733" s="24">
        <f t="shared" si="288"/>
        <v>0</v>
      </c>
      <c r="CQ733" s="24">
        <f t="shared" si="289"/>
        <v>0</v>
      </c>
      <c r="CS733" s="24">
        <f t="shared" si="290"/>
        <v>0</v>
      </c>
    </row>
    <row r="734" spans="9:97">
      <c r="I734" s="24">
        <f t="shared" si="270"/>
        <v>0</v>
      </c>
      <c r="J734" s="24">
        <f t="shared" si="268"/>
        <v>0</v>
      </c>
      <c r="M734" s="24"/>
      <c r="N734" s="24"/>
      <c r="O734" s="24"/>
      <c r="P734" s="24"/>
      <c r="Q734" s="24"/>
      <c r="R734" s="24"/>
      <c r="S734" s="24">
        <f t="shared" si="271"/>
        <v>0</v>
      </c>
      <c r="T734" s="24">
        <f t="shared" si="269"/>
        <v>0</v>
      </c>
      <c r="W734" s="24"/>
      <c r="X734" s="24"/>
      <c r="Y734" s="24"/>
      <c r="Z734" s="24"/>
      <c r="AA734" s="24"/>
      <c r="AB734" s="24"/>
      <c r="AC734" s="24">
        <f t="shared" si="272"/>
        <v>0</v>
      </c>
      <c r="AD734" s="24">
        <f t="shared" si="273"/>
        <v>0</v>
      </c>
      <c r="AG734" s="24"/>
      <c r="AH734" s="24"/>
      <c r="AI734" s="24"/>
      <c r="AJ734" s="24"/>
      <c r="AK734" s="24"/>
      <c r="AL734" s="24"/>
      <c r="AM734" s="24">
        <f t="shared" si="274"/>
        <v>0</v>
      </c>
      <c r="AN734" s="24">
        <f t="shared" si="291"/>
        <v>0</v>
      </c>
      <c r="AQ734" s="24"/>
      <c r="AR734" s="24"/>
      <c r="AS734" s="24"/>
      <c r="AT734" s="24"/>
      <c r="AU734" s="24"/>
      <c r="AV734" s="24"/>
      <c r="AW734" s="24">
        <f t="shared" si="275"/>
        <v>0</v>
      </c>
      <c r="AX734" s="24">
        <f t="shared" si="276"/>
        <v>0</v>
      </c>
      <c r="BA734" s="24"/>
      <c r="BB734" s="24"/>
      <c r="BC734" s="24"/>
      <c r="BD734" s="24"/>
      <c r="BE734" s="24"/>
      <c r="BF734" s="24"/>
      <c r="BG734" s="24">
        <f t="shared" si="277"/>
        <v>0</v>
      </c>
      <c r="BH734" s="24">
        <f t="shared" si="278"/>
        <v>0</v>
      </c>
      <c r="BK734" s="24"/>
      <c r="BL734" s="24"/>
      <c r="BM734" s="24"/>
      <c r="BN734" s="24"/>
      <c r="BO734" s="24"/>
      <c r="BP734" s="24"/>
      <c r="BQ734" s="24">
        <f t="shared" si="279"/>
        <v>0</v>
      </c>
      <c r="BR734" s="24">
        <f t="shared" si="280"/>
        <v>0</v>
      </c>
      <c r="BU734" s="24"/>
      <c r="BV734" s="24"/>
      <c r="BW734" s="24"/>
      <c r="BX734" s="24"/>
      <c r="BY734" s="24"/>
      <c r="BZ734" s="24"/>
      <c r="CA734" s="24">
        <f t="shared" si="281"/>
        <v>0</v>
      </c>
      <c r="CB734" s="24">
        <f t="shared" si="282"/>
        <v>0</v>
      </c>
      <c r="CC734" s="24"/>
      <c r="CE734" s="24">
        <f t="shared" si="283"/>
        <v>0</v>
      </c>
      <c r="CG734" s="24">
        <f t="shared" si="284"/>
        <v>0</v>
      </c>
      <c r="CI734" s="24">
        <f t="shared" si="285"/>
        <v>0</v>
      </c>
      <c r="CK734" s="24">
        <f t="shared" si="286"/>
        <v>0</v>
      </c>
      <c r="CM734" s="24">
        <f t="shared" si="287"/>
        <v>0</v>
      </c>
      <c r="CO734" s="24">
        <f t="shared" si="288"/>
        <v>0</v>
      </c>
      <c r="CQ734" s="24">
        <f t="shared" si="289"/>
        <v>0</v>
      </c>
      <c r="CS734" s="24">
        <f t="shared" si="290"/>
        <v>0</v>
      </c>
    </row>
    <row r="735" spans="9:97">
      <c r="I735" s="24">
        <f t="shared" si="270"/>
        <v>0</v>
      </c>
      <c r="J735" s="24">
        <f t="shared" si="268"/>
        <v>0</v>
      </c>
      <c r="M735" s="24"/>
      <c r="N735" s="24"/>
      <c r="O735" s="24"/>
      <c r="P735" s="24"/>
      <c r="Q735" s="24"/>
      <c r="R735" s="24"/>
      <c r="S735" s="24">
        <f t="shared" si="271"/>
        <v>0</v>
      </c>
      <c r="T735" s="24">
        <f t="shared" si="269"/>
        <v>0</v>
      </c>
      <c r="W735" s="24"/>
      <c r="X735" s="24"/>
      <c r="Y735" s="24"/>
      <c r="Z735" s="24"/>
      <c r="AA735" s="24"/>
      <c r="AB735" s="24"/>
      <c r="AC735" s="24">
        <f t="shared" si="272"/>
        <v>0</v>
      </c>
      <c r="AD735" s="24">
        <f t="shared" si="273"/>
        <v>0</v>
      </c>
      <c r="AG735" s="24"/>
      <c r="AH735" s="24"/>
      <c r="AI735" s="24"/>
      <c r="AJ735" s="24"/>
      <c r="AK735" s="24"/>
      <c r="AL735" s="24"/>
      <c r="AM735" s="24">
        <f t="shared" si="274"/>
        <v>0</v>
      </c>
      <c r="AN735" s="24">
        <f t="shared" si="291"/>
        <v>0</v>
      </c>
      <c r="AQ735" s="24"/>
      <c r="AR735" s="24"/>
      <c r="AS735" s="24"/>
      <c r="AT735" s="24"/>
      <c r="AU735" s="24"/>
      <c r="AV735" s="24"/>
      <c r="AW735" s="24">
        <f t="shared" si="275"/>
        <v>0</v>
      </c>
      <c r="AX735" s="24">
        <f t="shared" si="276"/>
        <v>0</v>
      </c>
      <c r="BA735" s="24"/>
      <c r="BB735" s="24"/>
      <c r="BC735" s="24"/>
      <c r="BD735" s="24"/>
      <c r="BE735" s="24"/>
      <c r="BF735" s="24"/>
      <c r="BG735" s="24">
        <f t="shared" si="277"/>
        <v>0</v>
      </c>
      <c r="BH735" s="24">
        <f t="shared" si="278"/>
        <v>0</v>
      </c>
      <c r="BK735" s="24"/>
      <c r="BL735" s="24"/>
      <c r="BM735" s="24"/>
      <c r="BN735" s="24"/>
      <c r="BO735" s="24"/>
      <c r="BP735" s="24"/>
      <c r="BQ735" s="24">
        <f t="shared" si="279"/>
        <v>0</v>
      </c>
      <c r="BR735" s="24">
        <f t="shared" si="280"/>
        <v>0</v>
      </c>
      <c r="BU735" s="24"/>
      <c r="BV735" s="24"/>
      <c r="BW735" s="24"/>
      <c r="BX735" s="24"/>
      <c r="BY735" s="24"/>
      <c r="BZ735" s="24"/>
      <c r="CA735" s="24">
        <f t="shared" si="281"/>
        <v>0</v>
      </c>
      <c r="CB735" s="24">
        <f t="shared" si="282"/>
        <v>0</v>
      </c>
      <c r="CC735" s="24"/>
      <c r="CE735" s="24">
        <f t="shared" si="283"/>
        <v>0</v>
      </c>
      <c r="CG735" s="24">
        <f t="shared" si="284"/>
        <v>0</v>
      </c>
      <c r="CI735" s="24">
        <f t="shared" si="285"/>
        <v>0</v>
      </c>
      <c r="CK735" s="24">
        <f t="shared" si="286"/>
        <v>0</v>
      </c>
      <c r="CM735" s="24">
        <f t="shared" si="287"/>
        <v>0</v>
      </c>
      <c r="CO735" s="24">
        <f t="shared" si="288"/>
        <v>0</v>
      </c>
      <c r="CQ735" s="24">
        <f t="shared" si="289"/>
        <v>0</v>
      </c>
      <c r="CS735" s="24">
        <f t="shared" si="290"/>
        <v>0</v>
      </c>
    </row>
    <row r="736" spans="9:97">
      <c r="I736" s="24">
        <f t="shared" si="270"/>
        <v>0</v>
      </c>
      <c r="J736" s="24">
        <f t="shared" si="268"/>
        <v>0</v>
      </c>
      <c r="M736" s="24"/>
      <c r="N736" s="24"/>
      <c r="O736" s="24"/>
      <c r="P736" s="24"/>
      <c r="Q736" s="24"/>
      <c r="R736" s="24"/>
      <c r="S736" s="24">
        <f t="shared" si="271"/>
        <v>0</v>
      </c>
      <c r="T736" s="24">
        <f t="shared" si="269"/>
        <v>0</v>
      </c>
      <c r="W736" s="24"/>
      <c r="X736" s="24"/>
      <c r="Y736" s="24"/>
      <c r="Z736" s="24"/>
      <c r="AA736" s="24"/>
      <c r="AB736" s="24"/>
      <c r="AC736" s="24">
        <f t="shared" si="272"/>
        <v>0</v>
      </c>
      <c r="AD736" s="24">
        <f t="shared" si="273"/>
        <v>0</v>
      </c>
      <c r="AG736" s="24"/>
      <c r="AH736" s="24"/>
      <c r="AI736" s="24"/>
      <c r="AJ736" s="24"/>
      <c r="AK736" s="24"/>
      <c r="AL736" s="24"/>
      <c r="AM736" s="24">
        <f t="shared" si="274"/>
        <v>0</v>
      </c>
      <c r="AN736" s="24">
        <f t="shared" si="291"/>
        <v>0</v>
      </c>
      <c r="AQ736" s="24"/>
      <c r="AR736" s="24"/>
      <c r="AS736" s="24"/>
      <c r="AT736" s="24"/>
      <c r="AU736" s="24"/>
      <c r="AV736" s="24"/>
      <c r="AW736" s="24">
        <f t="shared" si="275"/>
        <v>0</v>
      </c>
      <c r="AX736" s="24">
        <f t="shared" si="276"/>
        <v>0</v>
      </c>
      <c r="BA736" s="24"/>
      <c r="BB736" s="24"/>
      <c r="BC736" s="24"/>
      <c r="BD736" s="24"/>
      <c r="BE736" s="24"/>
      <c r="BF736" s="24"/>
      <c r="BG736" s="24">
        <f t="shared" si="277"/>
        <v>0</v>
      </c>
      <c r="BH736" s="24">
        <f t="shared" si="278"/>
        <v>0</v>
      </c>
      <c r="BK736" s="24"/>
      <c r="BL736" s="24"/>
      <c r="BM736" s="24"/>
      <c r="BN736" s="24"/>
      <c r="BO736" s="24"/>
      <c r="BP736" s="24"/>
      <c r="BQ736" s="24">
        <f t="shared" si="279"/>
        <v>0</v>
      </c>
      <c r="BR736" s="24">
        <f t="shared" si="280"/>
        <v>0</v>
      </c>
      <c r="BU736" s="24"/>
      <c r="BV736" s="24"/>
      <c r="BW736" s="24"/>
      <c r="BX736" s="24"/>
      <c r="BY736" s="24"/>
      <c r="BZ736" s="24"/>
      <c r="CA736" s="24">
        <f t="shared" si="281"/>
        <v>0</v>
      </c>
      <c r="CB736" s="24">
        <f t="shared" si="282"/>
        <v>0</v>
      </c>
      <c r="CC736" s="24"/>
      <c r="CE736" s="24">
        <f t="shared" si="283"/>
        <v>0</v>
      </c>
      <c r="CG736" s="24">
        <f t="shared" si="284"/>
        <v>0</v>
      </c>
      <c r="CI736" s="24">
        <f t="shared" si="285"/>
        <v>0</v>
      </c>
      <c r="CK736" s="24">
        <f t="shared" si="286"/>
        <v>0</v>
      </c>
      <c r="CM736" s="24">
        <f t="shared" si="287"/>
        <v>0</v>
      </c>
      <c r="CO736" s="24">
        <f t="shared" si="288"/>
        <v>0</v>
      </c>
      <c r="CQ736" s="24">
        <f t="shared" si="289"/>
        <v>0</v>
      </c>
      <c r="CS736" s="24">
        <f t="shared" si="290"/>
        <v>0</v>
      </c>
    </row>
    <row r="737" spans="9:97">
      <c r="I737" s="24">
        <f t="shared" si="270"/>
        <v>0</v>
      </c>
      <c r="J737" s="24">
        <f t="shared" si="268"/>
        <v>0</v>
      </c>
      <c r="M737" s="24"/>
      <c r="N737" s="24"/>
      <c r="O737" s="24"/>
      <c r="P737" s="24"/>
      <c r="Q737" s="24"/>
      <c r="R737" s="24"/>
      <c r="S737" s="24">
        <f t="shared" si="271"/>
        <v>0</v>
      </c>
      <c r="T737" s="24">
        <f t="shared" si="269"/>
        <v>0</v>
      </c>
      <c r="W737" s="24"/>
      <c r="X737" s="24"/>
      <c r="Y737" s="24"/>
      <c r="Z737" s="24"/>
      <c r="AA737" s="24"/>
      <c r="AB737" s="24"/>
      <c r="AC737" s="24">
        <f t="shared" si="272"/>
        <v>0</v>
      </c>
      <c r="AD737" s="24">
        <f t="shared" si="273"/>
        <v>0</v>
      </c>
      <c r="AG737" s="24"/>
      <c r="AH737" s="24"/>
      <c r="AI737" s="24"/>
      <c r="AJ737" s="24"/>
      <c r="AK737" s="24"/>
      <c r="AL737" s="24"/>
      <c r="AM737" s="24">
        <f t="shared" si="274"/>
        <v>0</v>
      </c>
      <c r="AN737" s="24">
        <f t="shared" si="291"/>
        <v>0</v>
      </c>
      <c r="AQ737" s="24"/>
      <c r="AR737" s="24"/>
      <c r="AS737" s="24"/>
      <c r="AT737" s="24"/>
      <c r="AU737" s="24"/>
      <c r="AV737" s="24"/>
      <c r="AW737" s="24">
        <f t="shared" si="275"/>
        <v>0</v>
      </c>
      <c r="AX737" s="24">
        <f t="shared" si="276"/>
        <v>0</v>
      </c>
      <c r="BA737" s="24"/>
      <c r="BB737" s="24"/>
      <c r="BC737" s="24"/>
      <c r="BD737" s="24"/>
      <c r="BE737" s="24"/>
      <c r="BF737" s="24"/>
      <c r="BG737" s="24">
        <f t="shared" si="277"/>
        <v>0</v>
      </c>
      <c r="BH737" s="24">
        <f t="shared" si="278"/>
        <v>0</v>
      </c>
      <c r="BK737" s="24"/>
      <c r="BL737" s="24"/>
      <c r="BM737" s="24"/>
      <c r="BN737" s="24"/>
      <c r="BO737" s="24"/>
      <c r="BP737" s="24"/>
      <c r="BQ737" s="24">
        <f t="shared" si="279"/>
        <v>0</v>
      </c>
      <c r="BR737" s="24">
        <f t="shared" si="280"/>
        <v>0</v>
      </c>
      <c r="BU737" s="24"/>
      <c r="BV737" s="24"/>
      <c r="BW737" s="24"/>
      <c r="BX737" s="24"/>
      <c r="BY737" s="24"/>
      <c r="BZ737" s="24"/>
      <c r="CA737" s="24">
        <f t="shared" si="281"/>
        <v>0</v>
      </c>
      <c r="CB737" s="24">
        <f t="shared" si="282"/>
        <v>0</v>
      </c>
      <c r="CC737" s="24"/>
      <c r="CE737" s="24">
        <f t="shared" si="283"/>
        <v>0</v>
      </c>
      <c r="CG737" s="24">
        <f t="shared" si="284"/>
        <v>0</v>
      </c>
      <c r="CI737" s="24">
        <f t="shared" si="285"/>
        <v>0</v>
      </c>
      <c r="CK737" s="24">
        <f t="shared" si="286"/>
        <v>0</v>
      </c>
      <c r="CM737" s="24">
        <f t="shared" si="287"/>
        <v>0</v>
      </c>
      <c r="CO737" s="24">
        <f t="shared" si="288"/>
        <v>0</v>
      </c>
      <c r="CQ737" s="24">
        <f t="shared" si="289"/>
        <v>0</v>
      </c>
      <c r="CS737" s="24">
        <f t="shared" si="290"/>
        <v>0</v>
      </c>
    </row>
    <row r="738" spans="9:97">
      <c r="I738" s="24">
        <f t="shared" si="270"/>
        <v>0</v>
      </c>
      <c r="J738" s="24">
        <f t="shared" si="268"/>
        <v>0</v>
      </c>
      <c r="M738" s="24"/>
      <c r="N738" s="24"/>
      <c r="O738" s="24"/>
      <c r="P738" s="24"/>
      <c r="Q738" s="24"/>
      <c r="R738" s="24"/>
      <c r="S738" s="24">
        <f t="shared" si="271"/>
        <v>0</v>
      </c>
      <c r="T738" s="24">
        <f t="shared" si="269"/>
        <v>0</v>
      </c>
      <c r="W738" s="24"/>
      <c r="X738" s="24"/>
      <c r="Y738" s="24"/>
      <c r="Z738" s="24"/>
      <c r="AA738" s="24"/>
      <c r="AB738" s="24"/>
      <c r="AC738" s="24">
        <f t="shared" si="272"/>
        <v>0</v>
      </c>
      <c r="AD738" s="24">
        <f t="shared" si="273"/>
        <v>0</v>
      </c>
      <c r="AG738" s="24"/>
      <c r="AH738" s="24"/>
      <c r="AI738" s="24"/>
      <c r="AJ738" s="24"/>
      <c r="AK738" s="24"/>
      <c r="AL738" s="24"/>
      <c r="AM738" s="24">
        <f t="shared" si="274"/>
        <v>0</v>
      </c>
      <c r="AN738" s="24">
        <f t="shared" si="291"/>
        <v>0</v>
      </c>
      <c r="AQ738" s="24"/>
      <c r="AR738" s="24"/>
      <c r="AS738" s="24"/>
      <c r="AT738" s="24"/>
      <c r="AU738" s="24"/>
      <c r="AV738" s="24"/>
      <c r="AW738" s="24">
        <f t="shared" si="275"/>
        <v>0</v>
      </c>
      <c r="AX738" s="24">
        <f t="shared" si="276"/>
        <v>0</v>
      </c>
      <c r="BA738" s="24"/>
      <c r="BB738" s="24"/>
      <c r="BC738" s="24"/>
      <c r="BD738" s="24"/>
      <c r="BE738" s="24"/>
      <c r="BF738" s="24"/>
      <c r="BG738" s="24">
        <f t="shared" si="277"/>
        <v>0</v>
      </c>
      <c r="BH738" s="24">
        <f t="shared" si="278"/>
        <v>0</v>
      </c>
      <c r="BK738" s="24"/>
      <c r="BL738" s="24"/>
      <c r="BM738" s="24"/>
      <c r="BN738" s="24"/>
      <c r="BO738" s="24"/>
      <c r="BP738" s="24"/>
      <c r="BQ738" s="24">
        <f t="shared" si="279"/>
        <v>0</v>
      </c>
      <c r="BR738" s="24">
        <f t="shared" si="280"/>
        <v>0</v>
      </c>
      <c r="BU738" s="24"/>
      <c r="BV738" s="24"/>
      <c r="BW738" s="24"/>
      <c r="BX738" s="24"/>
      <c r="BY738" s="24"/>
      <c r="BZ738" s="24"/>
      <c r="CA738" s="24">
        <f t="shared" si="281"/>
        <v>0</v>
      </c>
      <c r="CB738" s="24">
        <f t="shared" si="282"/>
        <v>0</v>
      </c>
      <c r="CC738" s="24"/>
      <c r="CE738" s="24">
        <f t="shared" si="283"/>
        <v>0</v>
      </c>
      <c r="CG738" s="24">
        <f t="shared" si="284"/>
        <v>0</v>
      </c>
      <c r="CI738" s="24">
        <f t="shared" si="285"/>
        <v>0</v>
      </c>
      <c r="CK738" s="24">
        <f t="shared" si="286"/>
        <v>0</v>
      </c>
      <c r="CM738" s="24">
        <f t="shared" si="287"/>
        <v>0</v>
      </c>
      <c r="CO738" s="24">
        <f t="shared" si="288"/>
        <v>0</v>
      </c>
      <c r="CQ738" s="24">
        <f t="shared" si="289"/>
        <v>0</v>
      </c>
      <c r="CS738" s="24">
        <f t="shared" si="290"/>
        <v>0</v>
      </c>
    </row>
    <row r="739" spans="9:97">
      <c r="I739" s="24">
        <f t="shared" si="270"/>
        <v>0</v>
      </c>
      <c r="J739" s="24">
        <f t="shared" si="268"/>
        <v>0</v>
      </c>
      <c r="M739" s="24"/>
      <c r="N739" s="24"/>
      <c r="O739" s="24"/>
      <c r="P739" s="24"/>
      <c r="Q739" s="24"/>
      <c r="R739" s="24"/>
      <c r="S739" s="24">
        <f t="shared" si="271"/>
        <v>0</v>
      </c>
      <c r="T739" s="24">
        <f t="shared" si="269"/>
        <v>0</v>
      </c>
      <c r="W739" s="24"/>
      <c r="X739" s="24"/>
      <c r="Y739" s="24"/>
      <c r="Z739" s="24"/>
      <c r="AA739" s="24"/>
      <c r="AB739" s="24"/>
      <c r="AC739" s="24">
        <f t="shared" si="272"/>
        <v>0</v>
      </c>
      <c r="AD739" s="24">
        <f t="shared" si="273"/>
        <v>0</v>
      </c>
      <c r="AG739" s="24"/>
      <c r="AH739" s="24"/>
      <c r="AI739" s="24"/>
      <c r="AJ739" s="24"/>
      <c r="AK739" s="24"/>
      <c r="AL739" s="24"/>
      <c r="AM739" s="24">
        <f t="shared" si="274"/>
        <v>0</v>
      </c>
      <c r="AN739" s="24">
        <f t="shared" si="291"/>
        <v>0</v>
      </c>
      <c r="AQ739" s="24"/>
      <c r="AR739" s="24"/>
      <c r="AS739" s="24"/>
      <c r="AT739" s="24"/>
      <c r="AU739" s="24"/>
      <c r="AV739" s="24"/>
      <c r="AW739" s="24">
        <f t="shared" si="275"/>
        <v>0</v>
      </c>
      <c r="AX739" s="24">
        <f t="shared" si="276"/>
        <v>0</v>
      </c>
      <c r="BA739" s="24"/>
      <c r="BB739" s="24"/>
      <c r="BC739" s="24"/>
      <c r="BD739" s="24"/>
      <c r="BE739" s="24"/>
      <c r="BF739" s="24"/>
      <c r="BG739" s="24">
        <f t="shared" si="277"/>
        <v>0</v>
      </c>
      <c r="BH739" s="24">
        <f t="shared" si="278"/>
        <v>0</v>
      </c>
      <c r="BK739" s="24"/>
      <c r="BL739" s="24"/>
      <c r="BM739" s="24"/>
      <c r="BN739" s="24"/>
      <c r="BO739" s="24"/>
      <c r="BP739" s="24"/>
      <c r="BQ739" s="24">
        <f t="shared" si="279"/>
        <v>0</v>
      </c>
      <c r="BR739" s="24">
        <f t="shared" si="280"/>
        <v>0</v>
      </c>
      <c r="BU739" s="24"/>
      <c r="BV739" s="24"/>
      <c r="BW739" s="24"/>
      <c r="BX739" s="24"/>
      <c r="BY739" s="24"/>
      <c r="BZ739" s="24"/>
      <c r="CA739" s="24">
        <f t="shared" si="281"/>
        <v>0</v>
      </c>
      <c r="CB739" s="24">
        <f t="shared" si="282"/>
        <v>0</v>
      </c>
      <c r="CC739" s="24"/>
      <c r="CE739" s="24">
        <f t="shared" si="283"/>
        <v>0</v>
      </c>
      <c r="CG739" s="24">
        <f t="shared" si="284"/>
        <v>0</v>
      </c>
      <c r="CI739" s="24">
        <f t="shared" si="285"/>
        <v>0</v>
      </c>
      <c r="CK739" s="24">
        <f t="shared" si="286"/>
        <v>0</v>
      </c>
      <c r="CM739" s="24">
        <f t="shared" si="287"/>
        <v>0</v>
      </c>
      <c r="CO739" s="24">
        <f t="shared" si="288"/>
        <v>0</v>
      </c>
      <c r="CQ739" s="24">
        <f t="shared" si="289"/>
        <v>0</v>
      </c>
      <c r="CS739" s="24">
        <f t="shared" si="290"/>
        <v>0</v>
      </c>
    </row>
    <row r="740" spans="9:97">
      <c r="I740" s="24">
        <f t="shared" si="270"/>
        <v>0</v>
      </c>
      <c r="J740" s="24">
        <f t="shared" si="268"/>
        <v>0</v>
      </c>
      <c r="M740" s="24"/>
      <c r="N740" s="24"/>
      <c r="O740" s="24"/>
      <c r="P740" s="24"/>
      <c r="Q740" s="24"/>
      <c r="R740" s="24"/>
      <c r="S740" s="24">
        <f t="shared" si="271"/>
        <v>0</v>
      </c>
      <c r="T740" s="24">
        <f t="shared" si="269"/>
        <v>0</v>
      </c>
      <c r="W740" s="24"/>
      <c r="X740" s="24"/>
      <c r="Y740" s="24"/>
      <c r="Z740" s="24"/>
      <c r="AA740" s="24"/>
      <c r="AB740" s="24"/>
      <c r="AC740" s="24">
        <f t="shared" si="272"/>
        <v>0</v>
      </c>
      <c r="AD740" s="24">
        <f t="shared" si="273"/>
        <v>0</v>
      </c>
      <c r="AG740" s="24"/>
      <c r="AH740" s="24"/>
      <c r="AI740" s="24"/>
      <c r="AJ740" s="24"/>
      <c r="AK740" s="24"/>
      <c r="AL740" s="24"/>
      <c r="AM740" s="24">
        <f t="shared" si="274"/>
        <v>0</v>
      </c>
      <c r="AN740" s="24">
        <f t="shared" si="291"/>
        <v>0</v>
      </c>
      <c r="AQ740" s="24"/>
      <c r="AR740" s="24"/>
      <c r="AS740" s="24"/>
      <c r="AT740" s="24"/>
      <c r="AU740" s="24"/>
      <c r="AV740" s="24"/>
      <c r="AW740" s="24">
        <f t="shared" si="275"/>
        <v>0</v>
      </c>
      <c r="AX740" s="24">
        <f t="shared" si="276"/>
        <v>0</v>
      </c>
      <c r="BA740" s="24"/>
      <c r="BB740" s="24"/>
      <c r="BC740" s="24"/>
      <c r="BD740" s="24"/>
      <c r="BE740" s="24"/>
      <c r="BF740" s="24"/>
      <c r="BG740" s="24">
        <f t="shared" si="277"/>
        <v>0</v>
      </c>
      <c r="BH740" s="24">
        <f t="shared" si="278"/>
        <v>0</v>
      </c>
      <c r="BK740" s="24"/>
      <c r="BL740" s="24"/>
      <c r="BM740" s="24"/>
      <c r="BN740" s="24"/>
      <c r="BO740" s="24"/>
      <c r="BP740" s="24"/>
      <c r="BQ740" s="24">
        <f t="shared" si="279"/>
        <v>0</v>
      </c>
      <c r="BR740" s="24">
        <f t="shared" si="280"/>
        <v>0</v>
      </c>
      <c r="BU740" s="24"/>
      <c r="BV740" s="24"/>
      <c r="BW740" s="24"/>
      <c r="BX740" s="24"/>
      <c r="BY740" s="24"/>
      <c r="BZ740" s="24"/>
      <c r="CA740" s="24">
        <f t="shared" si="281"/>
        <v>0</v>
      </c>
      <c r="CB740" s="24">
        <f t="shared" si="282"/>
        <v>0</v>
      </c>
      <c r="CC740" s="24"/>
      <c r="CE740" s="24">
        <f t="shared" si="283"/>
        <v>0</v>
      </c>
      <c r="CG740" s="24">
        <f t="shared" si="284"/>
        <v>0</v>
      </c>
      <c r="CI740" s="24">
        <f t="shared" si="285"/>
        <v>0</v>
      </c>
      <c r="CK740" s="24">
        <f t="shared" si="286"/>
        <v>0</v>
      </c>
      <c r="CM740" s="24">
        <f t="shared" si="287"/>
        <v>0</v>
      </c>
      <c r="CO740" s="24">
        <f t="shared" si="288"/>
        <v>0</v>
      </c>
      <c r="CQ740" s="24">
        <f t="shared" si="289"/>
        <v>0</v>
      </c>
      <c r="CS740" s="24">
        <f t="shared" si="290"/>
        <v>0</v>
      </c>
    </row>
    <row r="741" spans="9:97">
      <c r="I741" s="24">
        <f t="shared" si="270"/>
        <v>0</v>
      </c>
      <c r="J741" s="24">
        <f t="shared" si="268"/>
        <v>0</v>
      </c>
      <c r="M741" s="24"/>
      <c r="N741" s="24"/>
      <c r="O741" s="24"/>
      <c r="P741" s="24"/>
      <c r="Q741" s="24"/>
      <c r="R741" s="24"/>
      <c r="S741" s="24">
        <f t="shared" si="271"/>
        <v>0</v>
      </c>
      <c r="T741" s="24">
        <f t="shared" si="269"/>
        <v>0</v>
      </c>
      <c r="W741" s="24"/>
      <c r="X741" s="24"/>
      <c r="Y741" s="24"/>
      <c r="Z741" s="24"/>
      <c r="AA741" s="24"/>
      <c r="AB741" s="24"/>
      <c r="AC741" s="24">
        <f t="shared" si="272"/>
        <v>0</v>
      </c>
      <c r="AD741" s="24">
        <f t="shared" si="273"/>
        <v>0</v>
      </c>
      <c r="AG741" s="24"/>
      <c r="AH741" s="24"/>
      <c r="AI741" s="24"/>
      <c r="AJ741" s="24"/>
      <c r="AK741" s="24"/>
      <c r="AL741" s="24"/>
      <c r="AM741" s="24">
        <f t="shared" si="274"/>
        <v>0</v>
      </c>
      <c r="AN741" s="24">
        <f t="shared" si="291"/>
        <v>0</v>
      </c>
      <c r="AQ741" s="24"/>
      <c r="AR741" s="24"/>
      <c r="AS741" s="24"/>
      <c r="AT741" s="24"/>
      <c r="AU741" s="24"/>
      <c r="AV741" s="24"/>
      <c r="AW741" s="24">
        <f t="shared" si="275"/>
        <v>0</v>
      </c>
      <c r="AX741" s="24">
        <f t="shared" si="276"/>
        <v>0</v>
      </c>
      <c r="BA741" s="24"/>
      <c r="BB741" s="24"/>
      <c r="BC741" s="24"/>
      <c r="BD741" s="24"/>
      <c r="BE741" s="24"/>
      <c r="BF741" s="24"/>
      <c r="BG741" s="24">
        <f t="shared" si="277"/>
        <v>0</v>
      </c>
      <c r="BH741" s="24">
        <f t="shared" si="278"/>
        <v>0</v>
      </c>
      <c r="BK741" s="24"/>
      <c r="BL741" s="24"/>
      <c r="BM741" s="24"/>
      <c r="BN741" s="24"/>
      <c r="BO741" s="24"/>
      <c r="BP741" s="24"/>
      <c r="BQ741" s="24">
        <f t="shared" si="279"/>
        <v>0</v>
      </c>
      <c r="BR741" s="24">
        <f t="shared" si="280"/>
        <v>0</v>
      </c>
      <c r="BU741" s="24"/>
      <c r="BV741" s="24"/>
      <c r="BW741" s="24"/>
      <c r="BX741" s="24"/>
      <c r="BY741" s="24"/>
      <c r="BZ741" s="24"/>
      <c r="CA741" s="24">
        <f t="shared" si="281"/>
        <v>0</v>
      </c>
      <c r="CB741" s="24">
        <f t="shared" si="282"/>
        <v>0</v>
      </c>
      <c r="CC741" s="24"/>
      <c r="CE741" s="24">
        <f t="shared" si="283"/>
        <v>0</v>
      </c>
      <c r="CG741" s="24">
        <f t="shared" si="284"/>
        <v>0</v>
      </c>
      <c r="CI741" s="24">
        <f t="shared" si="285"/>
        <v>0</v>
      </c>
      <c r="CK741" s="24">
        <f t="shared" si="286"/>
        <v>0</v>
      </c>
      <c r="CM741" s="24">
        <f t="shared" si="287"/>
        <v>0</v>
      </c>
      <c r="CO741" s="24">
        <f t="shared" si="288"/>
        <v>0</v>
      </c>
      <c r="CQ741" s="24">
        <f t="shared" si="289"/>
        <v>0</v>
      </c>
      <c r="CS741" s="24">
        <f t="shared" si="290"/>
        <v>0</v>
      </c>
    </row>
    <row r="742" spans="9:97">
      <c r="I742" s="24">
        <f t="shared" si="270"/>
        <v>0</v>
      </c>
      <c r="J742" s="24">
        <f t="shared" si="268"/>
        <v>0</v>
      </c>
      <c r="M742" s="24"/>
      <c r="N742" s="24"/>
      <c r="O742" s="24"/>
      <c r="P742" s="24"/>
      <c r="Q742" s="24"/>
      <c r="R742" s="24"/>
      <c r="S742" s="24">
        <f t="shared" si="271"/>
        <v>0</v>
      </c>
      <c r="T742" s="24">
        <f t="shared" si="269"/>
        <v>0</v>
      </c>
      <c r="W742" s="24"/>
      <c r="X742" s="24"/>
      <c r="Y742" s="24"/>
      <c r="Z742" s="24"/>
      <c r="AA742" s="24"/>
      <c r="AB742" s="24"/>
      <c r="AC742" s="24">
        <f t="shared" si="272"/>
        <v>0</v>
      </c>
      <c r="AD742" s="24">
        <f t="shared" si="273"/>
        <v>0</v>
      </c>
      <c r="AG742" s="24"/>
      <c r="AH742" s="24"/>
      <c r="AI742" s="24"/>
      <c r="AJ742" s="24"/>
      <c r="AK742" s="24"/>
      <c r="AL742" s="24"/>
      <c r="AM742" s="24">
        <f t="shared" si="274"/>
        <v>0</v>
      </c>
      <c r="AN742" s="24">
        <f t="shared" si="291"/>
        <v>0</v>
      </c>
      <c r="AQ742" s="24"/>
      <c r="AR742" s="24"/>
      <c r="AS742" s="24"/>
      <c r="AT742" s="24"/>
      <c r="AU742" s="24"/>
      <c r="AV742" s="24"/>
      <c r="AW742" s="24">
        <f t="shared" si="275"/>
        <v>0</v>
      </c>
      <c r="AX742" s="24">
        <f t="shared" si="276"/>
        <v>0</v>
      </c>
      <c r="BA742" s="24"/>
      <c r="BB742" s="24"/>
      <c r="BC742" s="24"/>
      <c r="BD742" s="24"/>
      <c r="BE742" s="24"/>
      <c r="BF742" s="24"/>
      <c r="BG742" s="24">
        <f t="shared" si="277"/>
        <v>0</v>
      </c>
      <c r="BH742" s="24">
        <f t="shared" si="278"/>
        <v>0</v>
      </c>
      <c r="BK742" s="24"/>
      <c r="BL742" s="24"/>
      <c r="BM742" s="24"/>
      <c r="BN742" s="24"/>
      <c r="BO742" s="24"/>
      <c r="BP742" s="24"/>
      <c r="BQ742" s="24">
        <f t="shared" si="279"/>
        <v>0</v>
      </c>
      <c r="BR742" s="24">
        <f t="shared" si="280"/>
        <v>0</v>
      </c>
      <c r="BU742" s="24"/>
      <c r="BV742" s="24"/>
      <c r="BW742" s="24"/>
      <c r="BX742" s="24"/>
      <c r="BY742" s="24"/>
      <c r="BZ742" s="24"/>
      <c r="CA742" s="24">
        <f t="shared" si="281"/>
        <v>0</v>
      </c>
      <c r="CB742" s="24">
        <f t="shared" si="282"/>
        <v>0</v>
      </c>
      <c r="CC742" s="24"/>
      <c r="CE742" s="24">
        <f t="shared" si="283"/>
        <v>0</v>
      </c>
      <c r="CG742" s="24">
        <f t="shared" si="284"/>
        <v>0</v>
      </c>
      <c r="CI742" s="24">
        <f t="shared" si="285"/>
        <v>0</v>
      </c>
      <c r="CK742" s="24">
        <f t="shared" si="286"/>
        <v>0</v>
      </c>
      <c r="CM742" s="24">
        <f t="shared" si="287"/>
        <v>0</v>
      </c>
      <c r="CO742" s="24">
        <f t="shared" si="288"/>
        <v>0</v>
      </c>
      <c r="CQ742" s="24">
        <f t="shared" si="289"/>
        <v>0</v>
      </c>
      <c r="CS742" s="24">
        <f t="shared" si="290"/>
        <v>0</v>
      </c>
    </row>
    <row r="743" spans="9:97">
      <c r="I743" s="24">
        <f t="shared" si="270"/>
        <v>0</v>
      </c>
      <c r="J743" s="24">
        <f t="shared" ref="J743:J806" si="292">IF(F743&lt;C743-D743,C743-D743-F743,0)</f>
        <v>0</v>
      </c>
      <c r="M743" s="24"/>
      <c r="N743" s="24"/>
      <c r="O743" s="24"/>
      <c r="P743" s="24"/>
      <c r="Q743" s="24"/>
      <c r="R743" s="24"/>
      <c r="S743" s="24">
        <f t="shared" si="271"/>
        <v>0</v>
      </c>
      <c r="T743" s="24">
        <f t="shared" ref="T743:T806" si="293">IF(P743&lt;M743-N743,M743-N743-P743,0)</f>
        <v>0</v>
      </c>
      <c r="W743" s="24"/>
      <c r="X743" s="24"/>
      <c r="Y743" s="24"/>
      <c r="Z743" s="24"/>
      <c r="AA743" s="24"/>
      <c r="AB743" s="24"/>
      <c r="AC743" s="24">
        <f t="shared" si="272"/>
        <v>0</v>
      </c>
      <c r="AD743" s="24">
        <f t="shared" si="273"/>
        <v>0</v>
      </c>
      <c r="AG743" s="24"/>
      <c r="AH743" s="24"/>
      <c r="AI743" s="24"/>
      <c r="AJ743" s="24"/>
      <c r="AK743" s="24"/>
      <c r="AL743" s="24"/>
      <c r="AM743" s="24">
        <f t="shared" si="274"/>
        <v>0</v>
      </c>
      <c r="AN743" s="24">
        <f t="shared" si="291"/>
        <v>0</v>
      </c>
      <c r="AQ743" s="24"/>
      <c r="AR743" s="24"/>
      <c r="AS743" s="24"/>
      <c r="AT743" s="24"/>
      <c r="AU743" s="24"/>
      <c r="AV743" s="24"/>
      <c r="AW743" s="24">
        <f t="shared" si="275"/>
        <v>0</v>
      </c>
      <c r="AX743" s="24">
        <f t="shared" si="276"/>
        <v>0</v>
      </c>
      <c r="BA743" s="24"/>
      <c r="BB743" s="24"/>
      <c r="BC743" s="24"/>
      <c r="BD743" s="24"/>
      <c r="BE743" s="24"/>
      <c r="BF743" s="24"/>
      <c r="BG743" s="24">
        <f t="shared" si="277"/>
        <v>0</v>
      </c>
      <c r="BH743" s="24">
        <f t="shared" si="278"/>
        <v>0</v>
      </c>
      <c r="BK743" s="24"/>
      <c r="BL743" s="24"/>
      <c r="BM743" s="24"/>
      <c r="BN743" s="24"/>
      <c r="BO743" s="24"/>
      <c r="BP743" s="24"/>
      <c r="BQ743" s="24">
        <f t="shared" si="279"/>
        <v>0</v>
      </c>
      <c r="BR743" s="24">
        <f t="shared" si="280"/>
        <v>0</v>
      </c>
      <c r="BU743" s="24"/>
      <c r="BV743" s="24"/>
      <c r="BW743" s="24"/>
      <c r="BX743" s="24"/>
      <c r="BY743" s="24"/>
      <c r="BZ743" s="24"/>
      <c r="CA743" s="24">
        <f t="shared" si="281"/>
        <v>0</v>
      </c>
      <c r="CB743" s="24">
        <f t="shared" si="282"/>
        <v>0</v>
      </c>
      <c r="CC743" s="24"/>
      <c r="CE743" s="24">
        <f t="shared" si="283"/>
        <v>0</v>
      </c>
      <c r="CG743" s="24">
        <f t="shared" si="284"/>
        <v>0</v>
      </c>
      <c r="CI743" s="24">
        <f t="shared" si="285"/>
        <v>0</v>
      </c>
      <c r="CK743" s="24">
        <f t="shared" si="286"/>
        <v>0</v>
      </c>
      <c r="CM743" s="24">
        <f t="shared" si="287"/>
        <v>0</v>
      </c>
      <c r="CO743" s="24">
        <f t="shared" si="288"/>
        <v>0</v>
      </c>
      <c r="CQ743" s="24">
        <f t="shared" si="289"/>
        <v>0</v>
      </c>
      <c r="CS743" s="24">
        <f t="shared" si="290"/>
        <v>0</v>
      </c>
    </row>
    <row r="744" spans="9:97">
      <c r="I744" s="24">
        <f t="shared" si="270"/>
        <v>0</v>
      </c>
      <c r="J744" s="24">
        <f t="shared" si="292"/>
        <v>0</v>
      </c>
      <c r="M744" s="24"/>
      <c r="N744" s="24"/>
      <c r="O744" s="24"/>
      <c r="P744" s="24"/>
      <c r="Q744" s="24"/>
      <c r="R744" s="24"/>
      <c r="S744" s="24">
        <f t="shared" si="271"/>
        <v>0</v>
      </c>
      <c r="T744" s="24">
        <f t="shared" si="293"/>
        <v>0</v>
      </c>
      <c r="W744" s="24"/>
      <c r="X744" s="24"/>
      <c r="Y744" s="24"/>
      <c r="Z744" s="24"/>
      <c r="AA744" s="24"/>
      <c r="AB744" s="24"/>
      <c r="AC744" s="24">
        <f t="shared" si="272"/>
        <v>0</v>
      </c>
      <c r="AD744" s="24">
        <f t="shared" si="273"/>
        <v>0</v>
      </c>
      <c r="AG744" s="24"/>
      <c r="AH744" s="24"/>
      <c r="AI744" s="24"/>
      <c r="AJ744" s="24"/>
      <c r="AK744" s="24"/>
      <c r="AL744" s="24"/>
      <c r="AM744" s="24">
        <f t="shared" si="274"/>
        <v>0</v>
      </c>
      <c r="AN744" s="24">
        <f t="shared" si="291"/>
        <v>0</v>
      </c>
      <c r="AQ744" s="24"/>
      <c r="AR744" s="24"/>
      <c r="AS744" s="24"/>
      <c r="AT744" s="24"/>
      <c r="AU744" s="24"/>
      <c r="AV744" s="24"/>
      <c r="AW744" s="24">
        <f t="shared" si="275"/>
        <v>0</v>
      </c>
      <c r="AX744" s="24">
        <f t="shared" si="276"/>
        <v>0</v>
      </c>
      <c r="BA744" s="24"/>
      <c r="BB744" s="24"/>
      <c r="BC744" s="24"/>
      <c r="BD744" s="24"/>
      <c r="BE744" s="24"/>
      <c r="BF744" s="24"/>
      <c r="BG744" s="24">
        <f t="shared" si="277"/>
        <v>0</v>
      </c>
      <c r="BH744" s="24">
        <f t="shared" si="278"/>
        <v>0</v>
      </c>
      <c r="BK744" s="24"/>
      <c r="BL744" s="24"/>
      <c r="BM744" s="24"/>
      <c r="BN744" s="24"/>
      <c r="BO744" s="24"/>
      <c r="BP744" s="24"/>
      <c r="BQ744" s="24">
        <f t="shared" si="279"/>
        <v>0</v>
      </c>
      <c r="BR744" s="24">
        <f t="shared" si="280"/>
        <v>0</v>
      </c>
      <c r="BU744" s="24"/>
      <c r="BV744" s="24"/>
      <c r="BW744" s="24"/>
      <c r="BX744" s="24"/>
      <c r="BY744" s="24"/>
      <c r="BZ744" s="24"/>
      <c r="CA744" s="24">
        <f t="shared" si="281"/>
        <v>0</v>
      </c>
      <c r="CB744" s="24">
        <f t="shared" si="282"/>
        <v>0</v>
      </c>
      <c r="CC744" s="24"/>
      <c r="CE744" s="24">
        <f t="shared" si="283"/>
        <v>0</v>
      </c>
      <c r="CG744" s="24">
        <f t="shared" si="284"/>
        <v>0</v>
      </c>
      <c r="CI744" s="24">
        <f t="shared" si="285"/>
        <v>0</v>
      </c>
      <c r="CK744" s="24">
        <f t="shared" si="286"/>
        <v>0</v>
      </c>
      <c r="CM744" s="24">
        <f t="shared" si="287"/>
        <v>0</v>
      </c>
      <c r="CO744" s="24">
        <f t="shared" si="288"/>
        <v>0</v>
      </c>
      <c r="CQ744" s="24">
        <f t="shared" si="289"/>
        <v>0</v>
      </c>
      <c r="CS744" s="24">
        <f t="shared" si="290"/>
        <v>0</v>
      </c>
    </row>
    <row r="745" spans="9:97">
      <c r="I745" s="24">
        <f t="shared" si="270"/>
        <v>0</v>
      </c>
      <c r="J745" s="24">
        <f t="shared" si="292"/>
        <v>0</v>
      </c>
      <c r="M745" s="24"/>
      <c r="N745" s="24"/>
      <c r="O745" s="24"/>
      <c r="P745" s="24"/>
      <c r="Q745" s="24"/>
      <c r="R745" s="24"/>
      <c r="S745" s="24">
        <f t="shared" si="271"/>
        <v>0</v>
      </c>
      <c r="T745" s="24">
        <f t="shared" si="293"/>
        <v>0</v>
      </c>
      <c r="W745" s="24"/>
      <c r="X745" s="24"/>
      <c r="Y745" s="24"/>
      <c r="Z745" s="24"/>
      <c r="AA745" s="24"/>
      <c r="AB745" s="24"/>
      <c r="AC745" s="24">
        <f t="shared" si="272"/>
        <v>0</v>
      </c>
      <c r="AD745" s="24">
        <f t="shared" si="273"/>
        <v>0</v>
      </c>
      <c r="AG745" s="24"/>
      <c r="AH745" s="24"/>
      <c r="AI745" s="24"/>
      <c r="AJ745" s="24"/>
      <c r="AK745" s="24"/>
      <c r="AL745" s="24"/>
      <c r="AM745" s="24">
        <f t="shared" si="274"/>
        <v>0</v>
      </c>
      <c r="AN745" s="24">
        <f t="shared" si="291"/>
        <v>0</v>
      </c>
      <c r="AQ745" s="24"/>
      <c r="AR745" s="24"/>
      <c r="AS745" s="24"/>
      <c r="AT745" s="24"/>
      <c r="AU745" s="24"/>
      <c r="AV745" s="24"/>
      <c r="AW745" s="24">
        <f t="shared" si="275"/>
        <v>0</v>
      </c>
      <c r="AX745" s="24">
        <f t="shared" si="276"/>
        <v>0</v>
      </c>
      <c r="BA745" s="24"/>
      <c r="BB745" s="24"/>
      <c r="BC745" s="24"/>
      <c r="BD745" s="24"/>
      <c r="BE745" s="24"/>
      <c r="BF745" s="24"/>
      <c r="BG745" s="24">
        <f t="shared" si="277"/>
        <v>0</v>
      </c>
      <c r="BH745" s="24">
        <f t="shared" si="278"/>
        <v>0</v>
      </c>
      <c r="BK745" s="24"/>
      <c r="BL745" s="24"/>
      <c r="BM745" s="24"/>
      <c r="BN745" s="24"/>
      <c r="BO745" s="24"/>
      <c r="BP745" s="24"/>
      <c r="BQ745" s="24">
        <f t="shared" si="279"/>
        <v>0</v>
      </c>
      <c r="BR745" s="24">
        <f t="shared" si="280"/>
        <v>0</v>
      </c>
      <c r="BU745" s="24"/>
      <c r="BV745" s="24"/>
      <c r="BW745" s="24"/>
      <c r="BX745" s="24"/>
      <c r="BY745" s="24"/>
      <c r="BZ745" s="24"/>
      <c r="CA745" s="24">
        <f t="shared" si="281"/>
        <v>0</v>
      </c>
      <c r="CB745" s="24">
        <f t="shared" si="282"/>
        <v>0</v>
      </c>
      <c r="CC745" s="24"/>
      <c r="CE745" s="24">
        <f t="shared" si="283"/>
        <v>0</v>
      </c>
      <c r="CG745" s="24">
        <f t="shared" si="284"/>
        <v>0</v>
      </c>
      <c r="CI745" s="24">
        <f t="shared" si="285"/>
        <v>0</v>
      </c>
      <c r="CK745" s="24">
        <f t="shared" si="286"/>
        <v>0</v>
      </c>
      <c r="CM745" s="24">
        <f t="shared" si="287"/>
        <v>0</v>
      </c>
      <c r="CO745" s="24">
        <f t="shared" si="288"/>
        <v>0</v>
      </c>
      <c r="CQ745" s="24">
        <f t="shared" si="289"/>
        <v>0</v>
      </c>
      <c r="CS745" s="24">
        <f t="shared" si="290"/>
        <v>0</v>
      </c>
    </row>
    <row r="746" spans="9:97">
      <c r="I746" s="24">
        <f t="shared" si="270"/>
        <v>0</v>
      </c>
      <c r="J746" s="24">
        <f t="shared" si="292"/>
        <v>0</v>
      </c>
      <c r="M746" s="24"/>
      <c r="N746" s="24"/>
      <c r="O746" s="24"/>
      <c r="P746" s="24"/>
      <c r="Q746" s="24"/>
      <c r="R746" s="24"/>
      <c r="S746" s="24">
        <f t="shared" si="271"/>
        <v>0</v>
      </c>
      <c r="T746" s="24">
        <f t="shared" si="293"/>
        <v>0</v>
      </c>
      <c r="W746" s="24"/>
      <c r="X746" s="24"/>
      <c r="Y746" s="24"/>
      <c r="Z746" s="24"/>
      <c r="AA746" s="24"/>
      <c r="AB746" s="24"/>
      <c r="AC746" s="24">
        <f t="shared" si="272"/>
        <v>0</v>
      </c>
      <c r="AD746" s="24">
        <f t="shared" si="273"/>
        <v>0</v>
      </c>
      <c r="AG746" s="24"/>
      <c r="AH746" s="24"/>
      <c r="AI746" s="24"/>
      <c r="AJ746" s="24"/>
      <c r="AK746" s="24"/>
      <c r="AL746" s="24"/>
      <c r="AM746" s="24">
        <f t="shared" si="274"/>
        <v>0</v>
      </c>
      <c r="AN746" s="24">
        <f t="shared" si="291"/>
        <v>0</v>
      </c>
      <c r="AQ746" s="24"/>
      <c r="AR746" s="24"/>
      <c r="AS746" s="24"/>
      <c r="AT746" s="24"/>
      <c r="AU746" s="24"/>
      <c r="AV746" s="24"/>
      <c r="AW746" s="24">
        <f t="shared" si="275"/>
        <v>0</v>
      </c>
      <c r="AX746" s="24">
        <f t="shared" si="276"/>
        <v>0</v>
      </c>
      <c r="BA746" s="24"/>
      <c r="BB746" s="24"/>
      <c r="BC746" s="24"/>
      <c r="BD746" s="24"/>
      <c r="BE746" s="24"/>
      <c r="BF746" s="24"/>
      <c r="BG746" s="24">
        <f t="shared" si="277"/>
        <v>0</v>
      </c>
      <c r="BH746" s="24">
        <f t="shared" si="278"/>
        <v>0</v>
      </c>
      <c r="BK746" s="24"/>
      <c r="BL746" s="24"/>
      <c r="BM746" s="24"/>
      <c r="BN746" s="24"/>
      <c r="BO746" s="24"/>
      <c r="BP746" s="24"/>
      <c r="BQ746" s="24">
        <f t="shared" si="279"/>
        <v>0</v>
      </c>
      <c r="BR746" s="24">
        <f t="shared" si="280"/>
        <v>0</v>
      </c>
      <c r="BU746" s="24"/>
      <c r="BV746" s="24"/>
      <c r="BW746" s="24"/>
      <c r="BX746" s="24"/>
      <c r="BY746" s="24"/>
      <c r="BZ746" s="24"/>
      <c r="CA746" s="24">
        <f t="shared" si="281"/>
        <v>0</v>
      </c>
      <c r="CB746" s="24">
        <f t="shared" si="282"/>
        <v>0</v>
      </c>
      <c r="CC746" s="24"/>
      <c r="CE746" s="24">
        <f t="shared" si="283"/>
        <v>0</v>
      </c>
      <c r="CG746" s="24">
        <f t="shared" si="284"/>
        <v>0</v>
      </c>
      <c r="CI746" s="24">
        <f t="shared" si="285"/>
        <v>0</v>
      </c>
      <c r="CK746" s="24">
        <f t="shared" si="286"/>
        <v>0</v>
      </c>
      <c r="CM746" s="24">
        <f t="shared" si="287"/>
        <v>0</v>
      </c>
      <c r="CO746" s="24">
        <f t="shared" si="288"/>
        <v>0</v>
      </c>
      <c r="CQ746" s="24">
        <f t="shared" si="289"/>
        <v>0</v>
      </c>
      <c r="CS746" s="24">
        <f t="shared" si="290"/>
        <v>0</v>
      </c>
    </row>
    <row r="747" spans="9:97">
      <c r="I747" s="24">
        <f t="shared" si="270"/>
        <v>0</v>
      </c>
      <c r="J747" s="24">
        <f t="shared" si="292"/>
        <v>0</v>
      </c>
      <c r="M747" s="24"/>
      <c r="N747" s="24"/>
      <c r="O747" s="24"/>
      <c r="P747" s="24"/>
      <c r="Q747" s="24"/>
      <c r="R747" s="24"/>
      <c r="S747" s="24">
        <f t="shared" si="271"/>
        <v>0</v>
      </c>
      <c r="T747" s="24">
        <f t="shared" si="293"/>
        <v>0</v>
      </c>
      <c r="W747" s="24"/>
      <c r="X747" s="24"/>
      <c r="Y747" s="24"/>
      <c r="Z747" s="24"/>
      <c r="AA747" s="24"/>
      <c r="AB747" s="24"/>
      <c r="AC747" s="24">
        <f t="shared" si="272"/>
        <v>0</v>
      </c>
      <c r="AD747" s="24">
        <f t="shared" si="273"/>
        <v>0</v>
      </c>
      <c r="AG747" s="24"/>
      <c r="AH747" s="24"/>
      <c r="AI747" s="24"/>
      <c r="AJ747" s="24"/>
      <c r="AK747" s="24"/>
      <c r="AL747" s="24"/>
      <c r="AM747" s="24">
        <f t="shared" si="274"/>
        <v>0</v>
      </c>
      <c r="AN747" s="24">
        <f t="shared" si="291"/>
        <v>0</v>
      </c>
      <c r="AQ747" s="24"/>
      <c r="AR747" s="24"/>
      <c r="AS747" s="24"/>
      <c r="AT747" s="24"/>
      <c r="AU747" s="24"/>
      <c r="AV747" s="24"/>
      <c r="AW747" s="24">
        <f t="shared" si="275"/>
        <v>0</v>
      </c>
      <c r="AX747" s="24">
        <f t="shared" si="276"/>
        <v>0</v>
      </c>
      <c r="BA747" s="24"/>
      <c r="BB747" s="24"/>
      <c r="BC747" s="24"/>
      <c r="BD747" s="24"/>
      <c r="BE747" s="24"/>
      <c r="BF747" s="24"/>
      <c r="BG747" s="24">
        <f t="shared" si="277"/>
        <v>0</v>
      </c>
      <c r="BH747" s="24">
        <f t="shared" si="278"/>
        <v>0</v>
      </c>
      <c r="BK747" s="24"/>
      <c r="BL747" s="24"/>
      <c r="BM747" s="24"/>
      <c r="BN747" s="24"/>
      <c r="BO747" s="24"/>
      <c r="BP747" s="24"/>
      <c r="BQ747" s="24">
        <f t="shared" si="279"/>
        <v>0</v>
      </c>
      <c r="BR747" s="24">
        <f t="shared" si="280"/>
        <v>0</v>
      </c>
      <c r="BU747" s="24"/>
      <c r="BV747" s="24"/>
      <c r="BW747" s="24"/>
      <c r="BX747" s="24"/>
      <c r="BY747" s="24"/>
      <c r="BZ747" s="24"/>
      <c r="CA747" s="24">
        <f t="shared" si="281"/>
        <v>0</v>
      </c>
      <c r="CB747" s="24">
        <f t="shared" si="282"/>
        <v>0</v>
      </c>
      <c r="CC747" s="24"/>
      <c r="CE747" s="24">
        <f t="shared" si="283"/>
        <v>0</v>
      </c>
      <c r="CG747" s="24">
        <f t="shared" si="284"/>
        <v>0</v>
      </c>
      <c r="CI747" s="24">
        <f t="shared" si="285"/>
        <v>0</v>
      </c>
      <c r="CK747" s="24">
        <f t="shared" si="286"/>
        <v>0</v>
      </c>
      <c r="CM747" s="24">
        <f t="shared" si="287"/>
        <v>0</v>
      </c>
      <c r="CO747" s="24">
        <f t="shared" si="288"/>
        <v>0</v>
      </c>
      <c r="CQ747" s="24">
        <f t="shared" si="289"/>
        <v>0</v>
      </c>
      <c r="CS747" s="24">
        <f t="shared" si="290"/>
        <v>0</v>
      </c>
    </row>
    <row r="748" spans="9:97">
      <c r="I748" s="24">
        <f t="shared" si="270"/>
        <v>0</v>
      </c>
      <c r="J748" s="24">
        <f t="shared" si="292"/>
        <v>0</v>
      </c>
      <c r="M748" s="24"/>
      <c r="N748" s="24"/>
      <c r="O748" s="24"/>
      <c r="P748" s="24"/>
      <c r="Q748" s="24"/>
      <c r="R748" s="24"/>
      <c r="S748" s="24">
        <f t="shared" si="271"/>
        <v>0</v>
      </c>
      <c r="T748" s="24">
        <f t="shared" si="293"/>
        <v>0</v>
      </c>
      <c r="W748" s="24"/>
      <c r="X748" s="24"/>
      <c r="Y748" s="24"/>
      <c r="Z748" s="24"/>
      <c r="AA748" s="24"/>
      <c r="AB748" s="24"/>
      <c r="AC748" s="24">
        <f t="shared" si="272"/>
        <v>0</v>
      </c>
      <c r="AD748" s="24">
        <f t="shared" si="273"/>
        <v>0</v>
      </c>
      <c r="AG748" s="24"/>
      <c r="AH748" s="24"/>
      <c r="AI748" s="24"/>
      <c r="AJ748" s="24"/>
      <c r="AK748" s="24"/>
      <c r="AL748" s="24"/>
      <c r="AM748" s="24">
        <f t="shared" si="274"/>
        <v>0</v>
      </c>
      <c r="AN748" s="24">
        <f t="shared" si="291"/>
        <v>0</v>
      </c>
      <c r="AQ748" s="24"/>
      <c r="AR748" s="24"/>
      <c r="AS748" s="24"/>
      <c r="AT748" s="24"/>
      <c r="AU748" s="24"/>
      <c r="AV748" s="24"/>
      <c r="AW748" s="24">
        <f t="shared" si="275"/>
        <v>0</v>
      </c>
      <c r="AX748" s="24">
        <f t="shared" si="276"/>
        <v>0</v>
      </c>
      <c r="BA748" s="24"/>
      <c r="BB748" s="24"/>
      <c r="BC748" s="24"/>
      <c r="BD748" s="24"/>
      <c r="BE748" s="24"/>
      <c r="BF748" s="24"/>
      <c r="BG748" s="24">
        <f t="shared" si="277"/>
        <v>0</v>
      </c>
      <c r="BH748" s="24">
        <f t="shared" si="278"/>
        <v>0</v>
      </c>
      <c r="BK748" s="24"/>
      <c r="BL748" s="24"/>
      <c r="BM748" s="24"/>
      <c r="BN748" s="24"/>
      <c r="BO748" s="24"/>
      <c r="BP748" s="24"/>
      <c r="BQ748" s="24">
        <f t="shared" si="279"/>
        <v>0</v>
      </c>
      <c r="BR748" s="24">
        <f t="shared" si="280"/>
        <v>0</v>
      </c>
      <c r="BU748" s="24"/>
      <c r="BV748" s="24"/>
      <c r="BW748" s="24"/>
      <c r="BX748" s="24"/>
      <c r="BY748" s="24"/>
      <c r="BZ748" s="24"/>
      <c r="CA748" s="24">
        <f t="shared" si="281"/>
        <v>0</v>
      </c>
      <c r="CB748" s="24">
        <f t="shared" si="282"/>
        <v>0</v>
      </c>
      <c r="CC748" s="24"/>
      <c r="CE748" s="24">
        <f t="shared" si="283"/>
        <v>0</v>
      </c>
      <c r="CG748" s="24">
        <f t="shared" si="284"/>
        <v>0</v>
      </c>
      <c r="CI748" s="24">
        <f t="shared" si="285"/>
        <v>0</v>
      </c>
      <c r="CK748" s="24">
        <f t="shared" si="286"/>
        <v>0</v>
      </c>
      <c r="CM748" s="24">
        <f t="shared" si="287"/>
        <v>0</v>
      </c>
      <c r="CO748" s="24">
        <f t="shared" si="288"/>
        <v>0</v>
      </c>
      <c r="CQ748" s="24">
        <f t="shared" si="289"/>
        <v>0</v>
      </c>
      <c r="CS748" s="24">
        <f t="shared" si="290"/>
        <v>0</v>
      </c>
    </row>
    <row r="749" spans="9:97">
      <c r="I749" s="24">
        <f t="shared" si="270"/>
        <v>0</v>
      </c>
      <c r="J749" s="24">
        <f t="shared" si="292"/>
        <v>0</v>
      </c>
      <c r="M749" s="24"/>
      <c r="N749" s="24"/>
      <c r="O749" s="24"/>
      <c r="P749" s="24"/>
      <c r="Q749" s="24"/>
      <c r="R749" s="24"/>
      <c r="S749" s="24">
        <f t="shared" si="271"/>
        <v>0</v>
      </c>
      <c r="T749" s="24">
        <f t="shared" si="293"/>
        <v>0</v>
      </c>
      <c r="W749" s="24"/>
      <c r="X749" s="24"/>
      <c r="Y749" s="24"/>
      <c r="Z749" s="24"/>
      <c r="AA749" s="24"/>
      <c r="AB749" s="24"/>
      <c r="AC749" s="24">
        <f t="shared" si="272"/>
        <v>0</v>
      </c>
      <c r="AD749" s="24">
        <f t="shared" si="273"/>
        <v>0</v>
      </c>
      <c r="AG749" s="24"/>
      <c r="AH749" s="24"/>
      <c r="AI749" s="24"/>
      <c r="AJ749" s="24"/>
      <c r="AK749" s="24"/>
      <c r="AL749" s="24"/>
      <c r="AM749" s="24">
        <f t="shared" si="274"/>
        <v>0</v>
      </c>
      <c r="AN749" s="24">
        <f t="shared" si="291"/>
        <v>0</v>
      </c>
      <c r="AQ749" s="24"/>
      <c r="AR749" s="24"/>
      <c r="AS749" s="24"/>
      <c r="AT749" s="24"/>
      <c r="AU749" s="24"/>
      <c r="AV749" s="24"/>
      <c r="AW749" s="24">
        <f t="shared" si="275"/>
        <v>0</v>
      </c>
      <c r="AX749" s="24">
        <f t="shared" si="276"/>
        <v>0</v>
      </c>
      <c r="BA749" s="24"/>
      <c r="BB749" s="24"/>
      <c r="BC749" s="24"/>
      <c r="BD749" s="24"/>
      <c r="BE749" s="24"/>
      <c r="BF749" s="24"/>
      <c r="BG749" s="24">
        <f t="shared" si="277"/>
        <v>0</v>
      </c>
      <c r="BH749" s="24">
        <f t="shared" si="278"/>
        <v>0</v>
      </c>
      <c r="BK749" s="24"/>
      <c r="BL749" s="24"/>
      <c r="BM749" s="24"/>
      <c r="BN749" s="24"/>
      <c r="BO749" s="24"/>
      <c r="BP749" s="24"/>
      <c r="BQ749" s="24">
        <f t="shared" si="279"/>
        <v>0</v>
      </c>
      <c r="BR749" s="24">
        <f t="shared" si="280"/>
        <v>0</v>
      </c>
      <c r="BU749" s="24"/>
      <c r="BV749" s="24"/>
      <c r="BW749" s="24"/>
      <c r="BX749" s="24"/>
      <c r="BY749" s="24"/>
      <c r="BZ749" s="24"/>
      <c r="CA749" s="24">
        <f t="shared" si="281"/>
        <v>0</v>
      </c>
      <c r="CB749" s="24">
        <f t="shared" si="282"/>
        <v>0</v>
      </c>
      <c r="CC749" s="24"/>
      <c r="CE749" s="24">
        <f t="shared" si="283"/>
        <v>0</v>
      </c>
      <c r="CG749" s="24">
        <f t="shared" si="284"/>
        <v>0</v>
      </c>
      <c r="CI749" s="24">
        <f t="shared" si="285"/>
        <v>0</v>
      </c>
      <c r="CK749" s="24">
        <f t="shared" si="286"/>
        <v>0</v>
      </c>
      <c r="CM749" s="24">
        <f t="shared" si="287"/>
        <v>0</v>
      </c>
      <c r="CO749" s="24">
        <f t="shared" si="288"/>
        <v>0</v>
      </c>
      <c r="CQ749" s="24">
        <f t="shared" si="289"/>
        <v>0</v>
      </c>
      <c r="CS749" s="24">
        <f t="shared" si="290"/>
        <v>0</v>
      </c>
    </row>
    <row r="750" spans="9:97">
      <c r="I750" s="24">
        <f t="shared" si="270"/>
        <v>0</v>
      </c>
      <c r="J750" s="24">
        <f t="shared" si="292"/>
        <v>0</v>
      </c>
      <c r="M750" s="24"/>
      <c r="N750" s="24"/>
      <c r="O750" s="24"/>
      <c r="P750" s="24"/>
      <c r="Q750" s="24"/>
      <c r="R750" s="24"/>
      <c r="S750" s="24">
        <f t="shared" si="271"/>
        <v>0</v>
      </c>
      <c r="T750" s="24">
        <f t="shared" si="293"/>
        <v>0</v>
      </c>
      <c r="W750" s="24"/>
      <c r="X750" s="24"/>
      <c r="Y750" s="24"/>
      <c r="Z750" s="24"/>
      <c r="AA750" s="24"/>
      <c r="AB750" s="24"/>
      <c r="AC750" s="24">
        <f t="shared" si="272"/>
        <v>0</v>
      </c>
      <c r="AD750" s="24">
        <f t="shared" si="273"/>
        <v>0</v>
      </c>
      <c r="AG750" s="24"/>
      <c r="AH750" s="24"/>
      <c r="AI750" s="24"/>
      <c r="AJ750" s="24"/>
      <c r="AK750" s="24"/>
      <c r="AL750" s="24"/>
      <c r="AM750" s="24">
        <f t="shared" si="274"/>
        <v>0</v>
      </c>
      <c r="AN750" s="24">
        <f t="shared" si="291"/>
        <v>0</v>
      </c>
      <c r="AQ750" s="24"/>
      <c r="AR750" s="24"/>
      <c r="AS750" s="24"/>
      <c r="AT750" s="24"/>
      <c r="AU750" s="24"/>
      <c r="AV750" s="24"/>
      <c r="AW750" s="24">
        <f t="shared" si="275"/>
        <v>0</v>
      </c>
      <c r="AX750" s="24">
        <f t="shared" si="276"/>
        <v>0</v>
      </c>
      <c r="BA750" s="24"/>
      <c r="BB750" s="24"/>
      <c r="BC750" s="24"/>
      <c r="BD750" s="24"/>
      <c r="BE750" s="24"/>
      <c r="BF750" s="24"/>
      <c r="BG750" s="24">
        <f t="shared" si="277"/>
        <v>0</v>
      </c>
      <c r="BH750" s="24">
        <f t="shared" si="278"/>
        <v>0</v>
      </c>
      <c r="BK750" s="24"/>
      <c r="BL750" s="24"/>
      <c r="BM750" s="24"/>
      <c r="BN750" s="24"/>
      <c r="BO750" s="24"/>
      <c r="BP750" s="24"/>
      <c r="BQ750" s="24">
        <f t="shared" si="279"/>
        <v>0</v>
      </c>
      <c r="BR750" s="24">
        <f t="shared" si="280"/>
        <v>0</v>
      </c>
      <c r="BU750" s="24"/>
      <c r="BV750" s="24"/>
      <c r="BW750" s="24"/>
      <c r="BX750" s="24"/>
      <c r="BY750" s="24"/>
      <c r="BZ750" s="24"/>
      <c r="CA750" s="24">
        <f t="shared" si="281"/>
        <v>0</v>
      </c>
      <c r="CB750" s="24">
        <f t="shared" si="282"/>
        <v>0</v>
      </c>
      <c r="CC750" s="24"/>
      <c r="CE750" s="24">
        <f t="shared" si="283"/>
        <v>0</v>
      </c>
      <c r="CG750" s="24">
        <f t="shared" si="284"/>
        <v>0</v>
      </c>
      <c r="CI750" s="24">
        <f t="shared" si="285"/>
        <v>0</v>
      </c>
      <c r="CK750" s="24">
        <f t="shared" si="286"/>
        <v>0</v>
      </c>
      <c r="CM750" s="24">
        <f t="shared" si="287"/>
        <v>0</v>
      </c>
      <c r="CO750" s="24">
        <f t="shared" si="288"/>
        <v>0</v>
      </c>
      <c r="CQ750" s="24">
        <f t="shared" si="289"/>
        <v>0</v>
      </c>
      <c r="CS750" s="24">
        <f t="shared" si="290"/>
        <v>0</v>
      </c>
    </row>
    <row r="751" spans="9:97">
      <c r="I751" s="24">
        <f t="shared" si="270"/>
        <v>0</v>
      </c>
      <c r="J751" s="24">
        <f t="shared" si="292"/>
        <v>0</v>
      </c>
      <c r="M751" s="24"/>
      <c r="N751" s="24"/>
      <c r="O751" s="24"/>
      <c r="P751" s="24"/>
      <c r="Q751" s="24"/>
      <c r="R751" s="24"/>
      <c r="S751" s="24">
        <f t="shared" si="271"/>
        <v>0</v>
      </c>
      <c r="T751" s="24">
        <f t="shared" si="293"/>
        <v>0</v>
      </c>
      <c r="W751" s="24"/>
      <c r="X751" s="24"/>
      <c r="Y751" s="24"/>
      <c r="Z751" s="24"/>
      <c r="AA751" s="24"/>
      <c r="AB751" s="24"/>
      <c r="AC751" s="24">
        <f t="shared" si="272"/>
        <v>0</v>
      </c>
      <c r="AD751" s="24">
        <f t="shared" si="273"/>
        <v>0</v>
      </c>
      <c r="AG751" s="24"/>
      <c r="AH751" s="24"/>
      <c r="AI751" s="24"/>
      <c r="AJ751" s="24"/>
      <c r="AK751" s="24"/>
      <c r="AL751" s="24"/>
      <c r="AM751" s="24">
        <f t="shared" si="274"/>
        <v>0</v>
      </c>
      <c r="AN751" s="24">
        <f t="shared" si="291"/>
        <v>0</v>
      </c>
      <c r="AQ751" s="24"/>
      <c r="AR751" s="24"/>
      <c r="AS751" s="24"/>
      <c r="AT751" s="24"/>
      <c r="AU751" s="24"/>
      <c r="AV751" s="24"/>
      <c r="AW751" s="24">
        <f t="shared" si="275"/>
        <v>0</v>
      </c>
      <c r="AX751" s="24">
        <f t="shared" si="276"/>
        <v>0</v>
      </c>
      <c r="BA751" s="24"/>
      <c r="BB751" s="24"/>
      <c r="BC751" s="24"/>
      <c r="BD751" s="24"/>
      <c r="BE751" s="24"/>
      <c r="BF751" s="24"/>
      <c r="BG751" s="24">
        <f t="shared" si="277"/>
        <v>0</v>
      </c>
      <c r="BH751" s="24">
        <f t="shared" si="278"/>
        <v>0</v>
      </c>
      <c r="BK751" s="24"/>
      <c r="BL751" s="24"/>
      <c r="BM751" s="24"/>
      <c r="BN751" s="24"/>
      <c r="BO751" s="24"/>
      <c r="BP751" s="24"/>
      <c r="BQ751" s="24">
        <f t="shared" si="279"/>
        <v>0</v>
      </c>
      <c r="BR751" s="24">
        <f t="shared" si="280"/>
        <v>0</v>
      </c>
      <c r="BU751" s="24"/>
      <c r="BV751" s="24"/>
      <c r="BW751" s="24"/>
      <c r="BX751" s="24"/>
      <c r="BY751" s="24"/>
      <c r="BZ751" s="24"/>
      <c r="CA751" s="24">
        <f t="shared" si="281"/>
        <v>0</v>
      </c>
      <c r="CB751" s="24">
        <f t="shared" si="282"/>
        <v>0</v>
      </c>
      <c r="CC751" s="24"/>
      <c r="CE751" s="24">
        <f t="shared" si="283"/>
        <v>0</v>
      </c>
      <c r="CG751" s="24">
        <f t="shared" si="284"/>
        <v>0</v>
      </c>
      <c r="CI751" s="24">
        <f t="shared" si="285"/>
        <v>0</v>
      </c>
      <c r="CK751" s="24">
        <f t="shared" si="286"/>
        <v>0</v>
      </c>
      <c r="CM751" s="24">
        <f t="shared" si="287"/>
        <v>0</v>
      </c>
      <c r="CO751" s="24">
        <f t="shared" si="288"/>
        <v>0</v>
      </c>
      <c r="CQ751" s="24">
        <f t="shared" si="289"/>
        <v>0</v>
      </c>
      <c r="CS751" s="24">
        <f t="shared" si="290"/>
        <v>0</v>
      </c>
    </row>
    <row r="752" spans="9:97">
      <c r="I752" s="24">
        <f t="shared" si="270"/>
        <v>0</v>
      </c>
      <c r="J752" s="24">
        <f t="shared" si="292"/>
        <v>0</v>
      </c>
      <c r="M752" s="24"/>
      <c r="N752" s="24"/>
      <c r="O752" s="24"/>
      <c r="P752" s="24"/>
      <c r="Q752" s="24"/>
      <c r="R752" s="24"/>
      <c r="S752" s="24">
        <f t="shared" si="271"/>
        <v>0</v>
      </c>
      <c r="T752" s="24">
        <f t="shared" si="293"/>
        <v>0</v>
      </c>
      <c r="W752" s="24"/>
      <c r="X752" s="24"/>
      <c r="Y752" s="24"/>
      <c r="Z752" s="24"/>
      <c r="AA752" s="24"/>
      <c r="AB752" s="24"/>
      <c r="AC752" s="24">
        <f t="shared" si="272"/>
        <v>0</v>
      </c>
      <c r="AD752" s="24">
        <f t="shared" si="273"/>
        <v>0</v>
      </c>
      <c r="AG752" s="24"/>
      <c r="AH752" s="24"/>
      <c r="AI752" s="24"/>
      <c r="AJ752" s="24"/>
      <c r="AK752" s="24"/>
      <c r="AL752" s="24"/>
      <c r="AM752" s="24">
        <f t="shared" si="274"/>
        <v>0</v>
      </c>
      <c r="AN752" s="24">
        <f t="shared" si="291"/>
        <v>0</v>
      </c>
      <c r="AQ752" s="24"/>
      <c r="AR752" s="24"/>
      <c r="AS752" s="24"/>
      <c r="AT752" s="24"/>
      <c r="AU752" s="24"/>
      <c r="AV752" s="24"/>
      <c r="AW752" s="24">
        <f t="shared" si="275"/>
        <v>0</v>
      </c>
      <c r="AX752" s="24">
        <f t="shared" si="276"/>
        <v>0</v>
      </c>
      <c r="BA752" s="24"/>
      <c r="BB752" s="24"/>
      <c r="BC752" s="24"/>
      <c r="BD752" s="24"/>
      <c r="BE752" s="24"/>
      <c r="BF752" s="24"/>
      <c r="BG752" s="24">
        <f t="shared" si="277"/>
        <v>0</v>
      </c>
      <c r="BH752" s="24">
        <f t="shared" si="278"/>
        <v>0</v>
      </c>
      <c r="BK752" s="24"/>
      <c r="BL752" s="24"/>
      <c r="BM752" s="24"/>
      <c r="BN752" s="24"/>
      <c r="BO752" s="24"/>
      <c r="BP752" s="24"/>
      <c r="BQ752" s="24">
        <f t="shared" si="279"/>
        <v>0</v>
      </c>
      <c r="BR752" s="24">
        <f t="shared" si="280"/>
        <v>0</v>
      </c>
      <c r="BU752" s="24"/>
      <c r="BV752" s="24"/>
      <c r="BW752" s="24"/>
      <c r="BX752" s="24"/>
      <c r="BY752" s="24"/>
      <c r="BZ752" s="24"/>
      <c r="CA752" s="24">
        <f t="shared" si="281"/>
        <v>0</v>
      </c>
      <c r="CB752" s="24">
        <f t="shared" si="282"/>
        <v>0</v>
      </c>
      <c r="CC752" s="24"/>
      <c r="CE752" s="24">
        <f t="shared" si="283"/>
        <v>0</v>
      </c>
      <c r="CG752" s="24">
        <f t="shared" si="284"/>
        <v>0</v>
      </c>
      <c r="CI752" s="24">
        <f t="shared" si="285"/>
        <v>0</v>
      </c>
      <c r="CK752" s="24">
        <f t="shared" si="286"/>
        <v>0</v>
      </c>
      <c r="CM752" s="24">
        <f t="shared" si="287"/>
        <v>0</v>
      </c>
      <c r="CO752" s="24">
        <f t="shared" si="288"/>
        <v>0</v>
      </c>
      <c r="CQ752" s="24">
        <f t="shared" si="289"/>
        <v>0</v>
      </c>
      <c r="CS752" s="24">
        <f t="shared" si="290"/>
        <v>0</v>
      </c>
    </row>
    <row r="753" spans="9:97">
      <c r="I753" s="24">
        <f t="shared" si="270"/>
        <v>0</v>
      </c>
      <c r="J753" s="24">
        <f t="shared" si="292"/>
        <v>0</v>
      </c>
      <c r="M753" s="24"/>
      <c r="N753" s="24"/>
      <c r="O753" s="24"/>
      <c r="P753" s="24"/>
      <c r="Q753" s="24"/>
      <c r="R753" s="24"/>
      <c r="S753" s="24">
        <f t="shared" si="271"/>
        <v>0</v>
      </c>
      <c r="T753" s="24">
        <f t="shared" si="293"/>
        <v>0</v>
      </c>
      <c r="W753" s="24"/>
      <c r="X753" s="24"/>
      <c r="Y753" s="24"/>
      <c r="Z753" s="24"/>
      <c r="AA753" s="24"/>
      <c r="AB753" s="24"/>
      <c r="AC753" s="24">
        <f t="shared" si="272"/>
        <v>0</v>
      </c>
      <c r="AD753" s="24">
        <f t="shared" si="273"/>
        <v>0</v>
      </c>
      <c r="AG753" s="24"/>
      <c r="AH753" s="24"/>
      <c r="AI753" s="24"/>
      <c r="AJ753" s="24"/>
      <c r="AK753" s="24"/>
      <c r="AL753" s="24"/>
      <c r="AM753" s="24">
        <f t="shared" si="274"/>
        <v>0</v>
      </c>
      <c r="AN753" s="24">
        <f t="shared" si="291"/>
        <v>0</v>
      </c>
      <c r="AQ753" s="24"/>
      <c r="AR753" s="24"/>
      <c r="AS753" s="24"/>
      <c r="AT753" s="24"/>
      <c r="AU753" s="24"/>
      <c r="AV753" s="24"/>
      <c r="AW753" s="24">
        <f t="shared" si="275"/>
        <v>0</v>
      </c>
      <c r="AX753" s="24">
        <f t="shared" si="276"/>
        <v>0</v>
      </c>
      <c r="BA753" s="24"/>
      <c r="BB753" s="24"/>
      <c r="BC753" s="24"/>
      <c r="BD753" s="24"/>
      <c r="BE753" s="24"/>
      <c r="BF753" s="24"/>
      <c r="BG753" s="24">
        <f t="shared" si="277"/>
        <v>0</v>
      </c>
      <c r="BH753" s="24">
        <f t="shared" si="278"/>
        <v>0</v>
      </c>
      <c r="BK753" s="24"/>
      <c r="BL753" s="24"/>
      <c r="BM753" s="24"/>
      <c r="BN753" s="24"/>
      <c r="BO753" s="24"/>
      <c r="BP753" s="24"/>
      <c r="BQ753" s="24">
        <f t="shared" si="279"/>
        <v>0</v>
      </c>
      <c r="BR753" s="24">
        <f t="shared" si="280"/>
        <v>0</v>
      </c>
      <c r="BU753" s="24"/>
      <c r="BV753" s="24"/>
      <c r="BW753" s="24"/>
      <c r="BX753" s="24"/>
      <c r="BY753" s="24"/>
      <c r="BZ753" s="24"/>
      <c r="CA753" s="24">
        <f t="shared" si="281"/>
        <v>0</v>
      </c>
      <c r="CB753" s="24">
        <f t="shared" si="282"/>
        <v>0</v>
      </c>
      <c r="CC753" s="24"/>
      <c r="CE753" s="24">
        <f t="shared" si="283"/>
        <v>0</v>
      </c>
      <c r="CG753" s="24">
        <f t="shared" si="284"/>
        <v>0</v>
      </c>
      <c r="CI753" s="24">
        <f t="shared" si="285"/>
        <v>0</v>
      </c>
      <c r="CK753" s="24">
        <f t="shared" si="286"/>
        <v>0</v>
      </c>
      <c r="CM753" s="24">
        <f t="shared" si="287"/>
        <v>0</v>
      </c>
      <c r="CO753" s="24">
        <f t="shared" si="288"/>
        <v>0</v>
      </c>
      <c r="CQ753" s="24">
        <f t="shared" si="289"/>
        <v>0</v>
      </c>
      <c r="CS753" s="24">
        <f t="shared" si="290"/>
        <v>0</v>
      </c>
    </row>
    <row r="754" spans="9:97">
      <c r="I754" s="24">
        <f t="shared" si="270"/>
        <v>0</v>
      </c>
      <c r="J754" s="24">
        <f t="shared" si="292"/>
        <v>0</v>
      </c>
      <c r="M754" s="24"/>
      <c r="N754" s="24"/>
      <c r="O754" s="24"/>
      <c r="P754" s="24"/>
      <c r="Q754" s="24"/>
      <c r="R754" s="24"/>
      <c r="S754" s="24">
        <f t="shared" si="271"/>
        <v>0</v>
      </c>
      <c r="T754" s="24">
        <f t="shared" si="293"/>
        <v>0</v>
      </c>
      <c r="W754" s="24"/>
      <c r="X754" s="24"/>
      <c r="Y754" s="24"/>
      <c r="Z754" s="24"/>
      <c r="AA754" s="24"/>
      <c r="AB754" s="24"/>
      <c r="AC754" s="24">
        <f t="shared" si="272"/>
        <v>0</v>
      </c>
      <c r="AD754" s="24">
        <f t="shared" si="273"/>
        <v>0</v>
      </c>
      <c r="AG754" s="24"/>
      <c r="AH754" s="24"/>
      <c r="AI754" s="24"/>
      <c r="AJ754" s="24"/>
      <c r="AK754" s="24"/>
      <c r="AL754" s="24"/>
      <c r="AM754" s="24">
        <f t="shared" si="274"/>
        <v>0</v>
      </c>
      <c r="AN754" s="24">
        <f t="shared" si="291"/>
        <v>0</v>
      </c>
      <c r="AQ754" s="24"/>
      <c r="AR754" s="24"/>
      <c r="AS754" s="24"/>
      <c r="AT754" s="24"/>
      <c r="AU754" s="24"/>
      <c r="AV754" s="24"/>
      <c r="AW754" s="24">
        <f t="shared" si="275"/>
        <v>0</v>
      </c>
      <c r="AX754" s="24">
        <f t="shared" si="276"/>
        <v>0</v>
      </c>
      <c r="BA754" s="24"/>
      <c r="BB754" s="24"/>
      <c r="BC754" s="24"/>
      <c r="BD754" s="24"/>
      <c r="BE754" s="24"/>
      <c r="BF754" s="24"/>
      <c r="BG754" s="24">
        <f t="shared" si="277"/>
        <v>0</v>
      </c>
      <c r="BH754" s="24">
        <f t="shared" si="278"/>
        <v>0</v>
      </c>
      <c r="BK754" s="24"/>
      <c r="BL754" s="24"/>
      <c r="BM754" s="24"/>
      <c r="BN754" s="24"/>
      <c r="BO754" s="24"/>
      <c r="BP754" s="24"/>
      <c r="BQ754" s="24">
        <f t="shared" si="279"/>
        <v>0</v>
      </c>
      <c r="BR754" s="24">
        <f t="shared" si="280"/>
        <v>0</v>
      </c>
      <c r="BU754" s="24"/>
      <c r="BV754" s="24"/>
      <c r="BW754" s="24"/>
      <c r="BX754" s="24"/>
      <c r="BY754" s="24"/>
      <c r="BZ754" s="24"/>
      <c r="CA754" s="24">
        <f t="shared" si="281"/>
        <v>0</v>
      </c>
      <c r="CB754" s="24">
        <f t="shared" si="282"/>
        <v>0</v>
      </c>
      <c r="CC754" s="24"/>
      <c r="CE754" s="24">
        <f t="shared" si="283"/>
        <v>0</v>
      </c>
      <c r="CG754" s="24">
        <f t="shared" si="284"/>
        <v>0</v>
      </c>
      <c r="CI754" s="24">
        <f t="shared" si="285"/>
        <v>0</v>
      </c>
      <c r="CK754" s="24">
        <f t="shared" si="286"/>
        <v>0</v>
      </c>
      <c r="CM754" s="24">
        <f t="shared" si="287"/>
        <v>0</v>
      </c>
      <c r="CO754" s="24">
        <f t="shared" si="288"/>
        <v>0</v>
      </c>
      <c r="CQ754" s="24">
        <f t="shared" si="289"/>
        <v>0</v>
      </c>
      <c r="CS754" s="24">
        <f t="shared" si="290"/>
        <v>0</v>
      </c>
    </row>
    <row r="755" spans="9:97">
      <c r="I755" s="24">
        <f t="shared" si="270"/>
        <v>0</v>
      </c>
      <c r="J755" s="24">
        <f t="shared" si="292"/>
        <v>0</v>
      </c>
      <c r="M755" s="24"/>
      <c r="N755" s="24"/>
      <c r="O755" s="24"/>
      <c r="P755" s="24"/>
      <c r="Q755" s="24"/>
      <c r="R755" s="24"/>
      <c r="S755" s="24">
        <f t="shared" si="271"/>
        <v>0</v>
      </c>
      <c r="T755" s="24">
        <f t="shared" si="293"/>
        <v>0</v>
      </c>
      <c r="W755" s="24"/>
      <c r="X755" s="24"/>
      <c r="Y755" s="24"/>
      <c r="Z755" s="24"/>
      <c r="AA755" s="24"/>
      <c r="AB755" s="24"/>
      <c r="AC755" s="24">
        <f t="shared" si="272"/>
        <v>0</v>
      </c>
      <c r="AD755" s="24">
        <f t="shared" si="273"/>
        <v>0</v>
      </c>
      <c r="AG755" s="24"/>
      <c r="AH755" s="24"/>
      <c r="AI755" s="24"/>
      <c r="AJ755" s="24"/>
      <c r="AK755" s="24"/>
      <c r="AL755" s="24"/>
      <c r="AM755" s="24">
        <f t="shared" si="274"/>
        <v>0</v>
      </c>
      <c r="AN755" s="24">
        <f t="shared" si="291"/>
        <v>0</v>
      </c>
      <c r="AQ755" s="24"/>
      <c r="AR755" s="24"/>
      <c r="AS755" s="24"/>
      <c r="AT755" s="24"/>
      <c r="AU755" s="24"/>
      <c r="AV755" s="24"/>
      <c r="AW755" s="24">
        <f t="shared" si="275"/>
        <v>0</v>
      </c>
      <c r="AX755" s="24">
        <f t="shared" si="276"/>
        <v>0</v>
      </c>
      <c r="BA755" s="24"/>
      <c r="BB755" s="24"/>
      <c r="BC755" s="24"/>
      <c r="BD755" s="24"/>
      <c r="BE755" s="24"/>
      <c r="BF755" s="24"/>
      <c r="BG755" s="24">
        <f t="shared" si="277"/>
        <v>0</v>
      </c>
      <c r="BH755" s="24">
        <f t="shared" si="278"/>
        <v>0</v>
      </c>
      <c r="BK755" s="24"/>
      <c r="BL755" s="24"/>
      <c r="BM755" s="24"/>
      <c r="BN755" s="24"/>
      <c r="BO755" s="24"/>
      <c r="BP755" s="24"/>
      <c r="BQ755" s="24">
        <f t="shared" si="279"/>
        <v>0</v>
      </c>
      <c r="BR755" s="24">
        <f t="shared" si="280"/>
        <v>0</v>
      </c>
      <c r="BU755" s="24"/>
      <c r="BV755" s="24"/>
      <c r="BW755" s="24"/>
      <c r="BX755" s="24"/>
      <c r="BY755" s="24"/>
      <c r="BZ755" s="24"/>
      <c r="CA755" s="24">
        <f t="shared" si="281"/>
        <v>0</v>
      </c>
      <c r="CB755" s="24">
        <f t="shared" si="282"/>
        <v>0</v>
      </c>
      <c r="CC755" s="24"/>
      <c r="CE755" s="24">
        <f t="shared" si="283"/>
        <v>0</v>
      </c>
      <c r="CG755" s="24">
        <f t="shared" si="284"/>
        <v>0</v>
      </c>
      <c r="CI755" s="24">
        <f t="shared" si="285"/>
        <v>0</v>
      </c>
      <c r="CK755" s="24">
        <f t="shared" si="286"/>
        <v>0</v>
      </c>
      <c r="CM755" s="24">
        <f t="shared" si="287"/>
        <v>0</v>
      </c>
      <c r="CO755" s="24">
        <f t="shared" si="288"/>
        <v>0</v>
      </c>
      <c r="CQ755" s="24">
        <f t="shared" si="289"/>
        <v>0</v>
      </c>
      <c r="CS755" s="24">
        <f t="shared" si="290"/>
        <v>0</v>
      </c>
    </row>
    <row r="756" spans="9:97">
      <c r="I756" s="24">
        <f t="shared" si="270"/>
        <v>0</v>
      </c>
      <c r="J756" s="24">
        <f t="shared" si="292"/>
        <v>0</v>
      </c>
      <c r="M756" s="24"/>
      <c r="N756" s="24"/>
      <c r="O756" s="24"/>
      <c r="P756" s="24"/>
      <c r="Q756" s="24"/>
      <c r="R756" s="24"/>
      <c r="S756" s="24">
        <f t="shared" si="271"/>
        <v>0</v>
      </c>
      <c r="T756" s="24">
        <f t="shared" si="293"/>
        <v>0</v>
      </c>
      <c r="W756" s="24"/>
      <c r="X756" s="24"/>
      <c r="Y756" s="24"/>
      <c r="Z756" s="24"/>
      <c r="AA756" s="24"/>
      <c r="AB756" s="24"/>
      <c r="AC756" s="24">
        <f t="shared" si="272"/>
        <v>0</v>
      </c>
      <c r="AD756" s="24">
        <f t="shared" si="273"/>
        <v>0</v>
      </c>
      <c r="AG756" s="24"/>
      <c r="AH756" s="24"/>
      <c r="AI756" s="24"/>
      <c r="AJ756" s="24"/>
      <c r="AK756" s="24"/>
      <c r="AL756" s="24"/>
      <c r="AM756" s="24">
        <f t="shared" si="274"/>
        <v>0</v>
      </c>
      <c r="AN756" s="24">
        <f t="shared" si="291"/>
        <v>0</v>
      </c>
      <c r="AQ756" s="24"/>
      <c r="AR756" s="24"/>
      <c r="AS756" s="24"/>
      <c r="AT756" s="24"/>
      <c r="AU756" s="24"/>
      <c r="AV756" s="24"/>
      <c r="AW756" s="24">
        <f t="shared" si="275"/>
        <v>0</v>
      </c>
      <c r="AX756" s="24">
        <f t="shared" si="276"/>
        <v>0</v>
      </c>
      <c r="BA756" s="24"/>
      <c r="BB756" s="24"/>
      <c r="BC756" s="24"/>
      <c r="BD756" s="24"/>
      <c r="BE756" s="24"/>
      <c r="BF756" s="24"/>
      <c r="BG756" s="24">
        <f t="shared" si="277"/>
        <v>0</v>
      </c>
      <c r="BH756" s="24">
        <f t="shared" si="278"/>
        <v>0</v>
      </c>
      <c r="BK756" s="24"/>
      <c r="BL756" s="24"/>
      <c r="BM756" s="24"/>
      <c r="BN756" s="24"/>
      <c r="BO756" s="24"/>
      <c r="BP756" s="24"/>
      <c r="BQ756" s="24">
        <f t="shared" si="279"/>
        <v>0</v>
      </c>
      <c r="BR756" s="24">
        <f t="shared" si="280"/>
        <v>0</v>
      </c>
      <c r="BU756" s="24"/>
      <c r="BV756" s="24"/>
      <c r="BW756" s="24"/>
      <c r="BX756" s="24"/>
      <c r="BY756" s="24"/>
      <c r="BZ756" s="24"/>
      <c r="CA756" s="24">
        <f t="shared" si="281"/>
        <v>0</v>
      </c>
      <c r="CB756" s="24">
        <f t="shared" si="282"/>
        <v>0</v>
      </c>
      <c r="CC756" s="24"/>
      <c r="CE756" s="24">
        <f t="shared" si="283"/>
        <v>0</v>
      </c>
      <c r="CG756" s="24">
        <f t="shared" si="284"/>
        <v>0</v>
      </c>
      <c r="CI756" s="24">
        <f t="shared" si="285"/>
        <v>0</v>
      </c>
      <c r="CK756" s="24">
        <f t="shared" si="286"/>
        <v>0</v>
      </c>
      <c r="CM756" s="24">
        <f t="shared" si="287"/>
        <v>0</v>
      </c>
      <c r="CO756" s="24">
        <f t="shared" si="288"/>
        <v>0</v>
      </c>
      <c r="CQ756" s="24">
        <f t="shared" si="289"/>
        <v>0</v>
      </c>
      <c r="CS756" s="24">
        <f t="shared" si="290"/>
        <v>0</v>
      </c>
    </row>
    <row r="757" spans="9:97">
      <c r="I757" s="24">
        <f t="shared" si="270"/>
        <v>0</v>
      </c>
      <c r="J757" s="24">
        <f t="shared" si="292"/>
        <v>0</v>
      </c>
      <c r="M757" s="24"/>
      <c r="N757" s="24"/>
      <c r="O757" s="24"/>
      <c r="P757" s="24"/>
      <c r="Q757" s="24"/>
      <c r="R757" s="24"/>
      <c r="S757" s="24">
        <f t="shared" si="271"/>
        <v>0</v>
      </c>
      <c r="T757" s="24">
        <f t="shared" si="293"/>
        <v>0</v>
      </c>
      <c r="W757" s="24"/>
      <c r="X757" s="24"/>
      <c r="Y757" s="24"/>
      <c r="Z757" s="24"/>
      <c r="AA757" s="24"/>
      <c r="AB757" s="24"/>
      <c r="AC757" s="24">
        <f t="shared" si="272"/>
        <v>0</v>
      </c>
      <c r="AD757" s="24">
        <f t="shared" si="273"/>
        <v>0</v>
      </c>
      <c r="AG757" s="24"/>
      <c r="AH757" s="24"/>
      <c r="AI757" s="24"/>
      <c r="AJ757" s="24"/>
      <c r="AK757" s="24"/>
      <c r="AL757" s="24"/>
      <c r="AM757" s="24">
        <f t="shared" si="274"/>
        <v>0</v>
      </c>
      <c r="AN757" s="24">
        <f t="shared" si="291"/>
        <v>0</v>
      </c>
      <c r="AQ757" s="24"/>
      <c r="AR757" s="24"/>
      <c r="AS757" s="24"/>
      <c r="AT757" s="24"/>
      <c r="AU757" s="24"/>
      <c r="AV757" s="24"/>
      <c r="AW757" s="24">
        <f t="shared" si="275"/>
        <v>0</v>
      </c>
      <c r="AX757" s="24">
        <f t="shared" si="276"/>
        <v>0</v>
      </c>
      <c r="BA757" s="24"/>
      <c r="BB757" s="24"/>
      <c r="BC757" s="24"/>
      <c r="BD757" s="24"/>
      <c r="BE757" s="24"/>
      <c r="BF757" s="24"/>
      <c r="BG757" s="24">
        <f t="shared" si="277"/>
        <v>0</v>
      </c>
      <c r="BH757" s="24">
        <f t="shared" si="278"/>
        <v>0</v>
      </c>
      <c r="BK757" s="24"/>
      <c r="BL757" s="24"/>
      <c r="BM757" s="24"/>
      <c r="BN757" s="24"/>
      <c r="BO757" s="24"/>
      <c r="BP757" s="24"/>
      <c r="BQ757" s="24">
        <f t="shared" si="279"/>
        <v>0</v>
      </c>
      <c r="BR757" s="24">
        <f t="shared" si="280"/>
        <v>0</v>
      </c>
      <c r="BU757" s="24"/>
      <c r="BV757" s="24"/>
      <c r="BW757" s="24"/>
      <c r="BX757" s="24"/>
      <c r="BY757" s="24"/>
      <c r="BZ757" s="24"/>
      <c r="CA757" s="24">
        <f t="shared" si="281"/>
        <v>0</v>
      </c>
      <c r="CB757" s="24">
        <f t="shared" si="282"/>
        <v>0</v>
      </c>
      <c r="CC757" s="24"/>
      <c r="CE757" s="24">
        <f t="shared" si="283"/>
        <v>0</v>
      </c>
      <c r="CG757" s="24">
        <f t="shared" si="284"/>
        <v>0</v>
      </c>
      <c r="CI757" s="24">
        <f t="shared" si="285"/>
        <v>0</v>
      </c>
      <c r="CK757" s="24">
        <f t="shared" si="286"/>
        <v>0</v>
      </c>
      <c r="CM757" s="24">
        <f t="shared" si="287"/>
        <v>0</v>
      </c>
      <c r="CO757" s="24">
        <f t="shared" si="288"/>
        <v>0</v>
      </c>
      <c r="CQ757" s="24">
        <f t="shared" si="289"/>
        <v>0</v>
      </c>
      <c r="CS757" s="24">
        <f t="shared" si="290"/>
        <v>0</v>
      </c>
    </row>
    <row r="758" spans="9:97">
      <c r="I758" s="24">
        <f t="shared" si="270"/>
        <v>0</v>
      </c>
      <c r="J758" s="24">
        <f t="shared" si="292"/>
        <v>0</v>
      </c>
      <c r="M758" s="24"/>
      <c r="N758" s="24"/>
      <c r="O758" s="24"/>
      <c r="P758" s="24"/>
      <c r="Q758" s="24"/>
      <c r="R758" s="24"/>
      <c r="S758" s="24">
        <f t="shared" si="271"/>
        <v>0</v>
      </c>
      <c r="T758" s="24">
        <f t="shared" si="293"/>
        <v>0</v>
      </c>
      <c r="W758" s="24"/>
      <c r="X758" s="24"/>
      <c r="Y758" s="24"/>
      <c r="Z758" s="24"/>
      <c r="AA758" s="24"/>
      <c r="AB758" s="24"/>
      <c r="AC758" s="24">
        <f t="shared" si="272"/>
        <v>0</v>
      </c>
      <c r="AD758" s="24">
        <f t="shared" si="273"/>
        <v>0</v>
      </c>
      <c r="AG758" s="24"/>
      <c r="AH758" s="24"/>
      <c r="AI758" s="24"/>
      <c r="AJ758" s="24"/>
      <c r="AK758" s="24"/>
      <c r="AL758" s="24"/>
      <c r="AM758" s="24">
        <f t="shared" si="274"/>
        <v>0</v>
      </c>
      <c r="AN758" s="24">
        <f t="shared" si="291"/>
        <v>0</v>
      </c>
      <c r="AQ758" s="24"/>
      <c r="AR758" s="24"/>
      <c r="AS758" s="24"/>
      <c r="AT758" s="24"/>
      <c r="AU758" s="24"/>
      <c r="AV758" s="24"/>
      <c r="AW758" s="24">
        <f t="shared" si="275"/>
        <v>0</v>
      </c>
      <c r="AX758" s="24">
        <f t="shared" si="276"/>
        <v>0</v>
      </c>
      <c r="BA758" s="24"/>
      <c r="BB758" s="24"/>
      <c r="BC758" s="24"/>
      <c r="BD758" s="24"/>
      <c r="BE758" s="24"/>
      <c r="BF758" s="24"/>
      <c r="BG758" s="24">
        <f t="shared" si="277"/>
        <v>0</v>
      </c>
      <c r="BH758" s="24">
        <f t="shared" si="278"/>
        <v>0</v>
      </c>
      <c r="BK758" s="24"/>
      <c r="BL758" s="24"/>
      <c r="BM758" s="24"/>
      <c r="BN758" s="24"/>
      <c r="BO758" s="24"/>
      <c r="BP758" s="24"/>
      <c r="BQ758" s="24">
        <f t="shared" si="279"/>
        <v>0</v>
      </c>
      <c r="BR758" s="24">
        <f t="shared" si="280"/>
        <v>0</v>
      </c>
      <c r="BU758" s="24"/>
      <c r="BV758" s="24"/>
      <c r="BW758" s="24"/>
      <c r="BX758" s="24"/>
      <c r="BY758" s="24"/>
      <c r="BZ758" s="24"/>
      <c r="CA758" s="24">
        <f t="shared" si="281"/>
        <v>0</v>
      </c>
      <c r="CB758" s="24">
        <f t="shared" si="282"/>
        <v>0</v>
      </c>
      <c r="CC758" s="24"/>
      <c r="CE758" s="24">
        <f t="shared" si="283"/>
        <v>0</v>
      </c>
      <c r="CG758" s="24">
        <f t="shared" si="284"/>
        <v>0</v>
      </c>
      <c r="CI758" s="24">
        <f t="shared" si="285"/>
        <v>0</v>
      </c>
      <c r="CK758" s="24">
        <f t="shared" si="286"/>
        <v>0</v>
      </c>
      <c r="CM758" s="24">
        <f t="shared" si="287"/>
        <v>0</v>
      </c>
      <c r="CO758" s="24">
        <f t="shared" si="288"/>
        <v>0</v>
      </c>
      <c r="CQ758" s="24">
        <f t="shared" si="289"/>
        <v>0</v>
      </c>
      <c r="CS758" s="24">
        <f t="shared" si="290"/>
        <v>0</v>
      </c>
    </row>
    <row r="759" spans="9:97">
      <c r="I759" s="24">
        <f t="shared" si="270"/>
        <v>0</v>
      </c>
      <c r="J759" s="24">
        <f t="shared" si="292"/>
        <v>0</v>
      </c>
      <c r="M759" s="24"/>
      <c r="N759" s="24"/>
      <c r="O759" s="24"/>
      <c r="P759" s="24"/>
      <c r="Q759" s="24"/>
      <c r="R759" s="24"/>
      <c r="S759" s="24">
        <f t="shared" si="271"/>
        <v>0</v>
      </c>
      <c r="T759" s="24">
        <f t="shared" si="293"/>
        <v>0</v>
      </c>
      <c r="W759" s="24"/>
      <c r="X759" s="24"/>
      <c r="Y759" s="24"/>
      <c r="Z759" s="24"/>
      <c r="AA759" s="24"/>
      <c r="AB759" s="24"/>
      <c r="AC759" s="24">
        <f t="shared" si="272"/>
        <v>0</v>
      </c>
      <c r="AD759" s="24">
        <f t="shared" si="273"/>
        <v>0</v>
      </c>
      <c r="AG759" s="24"/>
      <c r="AH759" s="24"/>
      <c r="AI759" s="24"/>
      <c r="AJ759" s="24"/>
      <c r="AK759" s="24"/>
      <c r="AL759" s="24"/>
      <c r="AM759" s="24">
        <f t="shared" si="274"/>
        <v>0</v>
      </c>
      <c r="AN759" s="24">
        <f t="shared" si="291"/>
        <v>0</v>
      </c>
      <c r="AQ759" s="24"/>
      <c r="AR759" s="24"/>
      <c r="AS759" s="24"/>
      <c r="AT759" s="24"/>
      <c r="AU759" s="24"/>
      <c r="AV759" s="24"/>
      <c r="AW759" s="24">
        <f t="shared" si="275"/>
        <v>0</v>
      </c>
      <c r="AX759" s="24">
        <f t="shared" si="276"/>
        <v>0</v>
      </c>
      <c r="BA759" s="24"/>
      <c r="BB759" s="24"/>
      <c r="BC759" s="24"/>
      <c r="BD759" s="24"/>
      <c r="BE759" s="24"/>
      <c r="BF759" s="24"/>
      <c r="BG759" s="24">
        <f t="shared" si="277"/>
        <v>0</v>
      </c>
      <c r="BH759" s="24">
        <f t="shared" si="278"/>
        <v>0</v>
      </c>
      <c r="BK759" s="24"/>
      <c r="BL759" s="24"/>
      <c r="BM759" s="24"/>
      <c r="BN759" s="24"/>
      <c r="BO759" s="24"/>
      <c r="BP759" s="24"/>
      <c r="BQ759" s="24">
        <f t="shared" si="279"/>
        <v>0</v>
      </c>
      <c r="BR759" s="24">
        <f t="shared" si="280"/>
        <v>0</v>
      </c>
      <c r="BU759" s="24"/>
      <c r="BV759" s="24"/>
      <c r="BW759" s="24"/>
      <c r="BX759" s="24"/>
      <c r="BY759" s="24"/>
      <c r="BZ759" s="24"/>
      <c r="CA759" s="24">
        <f t="shared" si="281"/>
        <v>0</v>
      </c>
      <c r="CB759" s="24">
        <f t="shared" si="282"/>
        <v>0</v>
      </c>
      <c r="CC759" s="24"/>
      <c r="CE759" s="24">
        <f t="shared" si="283"/>
        <v>0</v>
      </c>
      <c r="CG759" s="24">
        <f t="shared" si="284"/>
        <v>0</v>
      </c>
      <c r="CI759" s="24">
        <f t="shared" si="285"/>
        <v>0</v>
      </c>
      <c r="CK759" s="24">
        <f t="shared" si="286"/>
        <v>0</v>
      </c>
      <c r="CM759" s="24">
        <f t="shared" si="287"/>
        <v>0</v>
      </c>
      <c r="CO759" s="24">
        <f t="shared" si="288"/>
        <v>0</v>
      </c>
      <c r="CQ759" s="24">
        <f t="shared" si="289"/>
        <v>0</v>
      </c>
      <c r="CS759" s="24">
        <f t="shared" si="290"/>
        <v>0</v>
      </c>
    </row>
    <row r="760" spans="9:97">
      <c r="I760" s="24">
        <f t="shared" si="270"/>
        <v>0</v>
      </c>
      <c r="J760" s="24">
        <f t="shared" si="292"/>
        <v>0</v>
      </c>
      <c r="M760" s="24"/>
      <c r="N760" s="24"/>
      <c r="O760" s="24"/>
      <c r="P760" s="24"/>
      <c r="Q760" s="24"/>
      <c r="R760" s="24"/>
      <c r="S760" s="24">
        <f t="shared" si="271"/>
        <v>0</v>
      </c>
      <c r="T760" s="24">
        <f t="shared" si="293"/>
        <v>0</v>
      </c>
      <c r="W760" s="24"/>
      <c r="X760" s="24"/>
      <c r="Y760" s="24"/>
      <c r="Z760" s="24"/>
      <c r="AA760" s="24"/>
      <c r="AB760" s="24"/>
      <c r="AC760" s="24">
        <f t="shared" si="272"/>
        <v>0</v>
      </c>
      <c r="AD760" s="24">
        <f t="shared" si="273"/>
        <v>0</v>
      </c>
      <c r="AG760" s="24"/>
      <c r="AH760" s="24"/>
      <c r="AI760" s="24"/>
      <c r="AJ760" s="24"/>
      <c r="AK760" s="24"/>
      <c r="AL760" s="24"/>
      <c r="AM760" s="24">
        <f t="shared" si="274"/>
        <v>0</v>
      </c>
      <c r="AN760" s="24">
        <f t="shared" si="291"/>
        <v>0</v>
      </c>
      <c r="AQ760" s="24"/>
      <c r="AR760" s="24"/>
      <c r="AS760" s="24"/>
      <c r="AT760" s="24"/>
      <c r="AU760" s="24"/>
      <c r="AV760" s="24"/>
      <c r="AW760" s="24">
        <f t="shared" si="275"/>
        <v>0</v>
      </c>
      <c r="AX760" s="24">
        <f t="shared" si="276"/>
        <v>0</v>
      </c>
      <c r="BA760" s="24"/>
      <c r="BB760" s="24"/>
      <c r="BC760" s="24"/>
      <c r="BD760" s="24"/>
      <c r="BE760" s="24"/>
      <c r="BF760" s="24"/>
      <c r="BG760" s="24">
        <f t="shared" si="277"/>
        <v>0</v>
      </c>
      <c r="BH760" s="24">
        <f t="shared" si="278"/>
        <v>0</v>
      </c>
      <c r="BK760" s="24"/>
      <c r="BL760" s="24"/>
      <c r="BM760" s="24"/>
      <c r="BN760" s="24"/>
      <c r="BO760" s="24"/>
      <c r="BP760" s="24"/>
      <c r="BQ760" s="24">
        <f t="shared" si="279"/>
        <v>0</v>
      </c>
      <c r="BR760" s="24">
        <f t="shared" si="280"/>
        <v>0</v>
      </c>
      <c r="BU760" s="24"/>
      <c r="BV760" s="24"/>
      <c r="BW760" s="24"/>
      <c r="BX760" s="24"/>
      <c r="BY760" s="24"/>
      <c r="BZ760" s="24"/>
      <c r="CA760" s="24">
        <f t="shared" si="281"/>
        <v>0</v>
      </c>
      <c r="CB760" s="24">
        <f t="shared" si="282"/>
        <v>0</v>
      </c>
      <c r="CC760" s="24"/>
      <c r="CE760" s="24">
        <f t="shared" si="283"/>
        <v>0</v>
      </c>
      <c r="CG760" s="24">
        <f t="shared" si="284"/>
        <v>0</v>
      </c>
      <c r="CI760" s="24">
        <f t="shared" si="285"/>
        <v>0</v>
      </c>
      <c r="CK760" s="24">
        <f t="shared" si="286"/>
        <v>0</v>
      </c>
      <c r="CM760" s="24">
        <f t="shared" si="287"/>
        <v>0</v>
      </c>
      <c r="CO760" s="24">
        <f t="shared" si="288"/>
        <v>0</v>
      </c>
      <c r="CQ760" s="24">
        <f t="shared" si="289"/>
        <v>0</v>
      </c>
      <c r="CS760" s="24">
        <f t="shared" si="290"/>
        <v>0</v>
      </c>
    </row>
    <row r="761" spans="9:97">
      <c r="I761" s="24">
        <f t="shared" si="270"/>
        <v>0</v>
      </c>
      <c r="J761" s="24">
        <f t="shared" si="292"/>
        <v>0</v>
      </c>
      <c r="M761" s="24"/>
      <c r="N761" s="24"/>
      <c r="O761" s="24"/>
      <c r="P761" s="24"/>
      <c r="Q761" s="24"/>
      <c r="R761" s="24"/>
      <c r="S761" s="24">
        <f t="shared" si="271"/>
        <v>0</v>
      </c>
      <c r="T761" s="24">
        <f t="shared" si="293"/>
        <v>0</v>
      </c>
      <c r="W761" s="24"/>
      <c r="X761" s="24"/>
      <c r="Y761" s="24"/>
      <c r="Z761" s="24"/>
      <c r="AA761" s="24"/>
      <c r="AB761" s="24"/>
      <c r="AC761" s="24">
        <f t="shared" si="272"/>
        <v>0</v>
      </c>
      <c r="AD761" s="24">
        <f t="shared" si="273"/>
        <v>0</v>
      </c>
      <c r="AG761" s="24"/>
      <c r="AH761" s="24"/>
      <c r="AI761" s="24"/>
      <c r="AJ761" s="24"/>
      <c r="AK761" s="24"/>
      <c r="AL761" s="24"/>
      <c r="AM761" s="24">
        <f t="shared" si="274"/>
        <v>0</v>
      </c>
      <c r="AN761" s="24">
        <f t="shared" si="291"/>
        <v>0</v>
      </c>
      <c r="AQ761" s="24"/>
      <c r="AR761" s="24"/>
      <c r="AS761" s="24"/>
      <c r="AT761" s="24"/>
      <c r="AU761" s="24"/>
      <c r="AV761" s="24"/>
      <c r="AW761" s="24">
        <f t="shared" si="275"/>
        <v>0</v>
      </c>
      <c r="AX761" s="24">
        <f t="shared" si="276"/>
        <v>0</v>
      </c>
      <c r="BA761" s="24"/>
      <c r="BB761" s="24"/>
      <c r="BC761" s="24"/>
      <c r="BD761" s="24"/>
      <c r="BE761" s="24"/>
      <c r="BF761" s="24"/>
      <c r="BG761" s="24">
        <f t="shared" si="277"/>
        <v>0</v>
      </c>
      <c r="BH761" s="24">
        <f t="shared" si="278"/>
        <v>0</v>
      </c>
      <c r="BK761" s="24"/>
      <c r="BL761" s="24"/>
      <c r="BM761" s="24"/>
      <c r="BN761" s="24"/>
      <c r="BO761" s="24"/>
      <c r="BP761" s="24"/>
      <c r="BQ761" s="24">
        <f t="shared" si="279"/>
        <v>0</v>
      </c>
      <c r="BR761" s="24">
        <f t="shared" si="280"/>
        <v>0</v>
      </c>
      <c r="BU761" s="24"/>
      <c r="BV761" s="24"/>
      <c r="BW761" s="24"/>
      <c r="BX761" s="24"/>
      <c r="BY761" s="24"/>
      <c r="BZ761" s="24"/>
      <c r="CA761" s="24">
        <f t="shared" si="281"/>
        <v>0</v>
      </c>
      <c r="CB761" s="24">
        <f t="shared" si="282"/>
        <v>0</v>
      </c>
      <c r="CC761" s="24"/>
      <c r="CE761" s="24">
        <f t="shared" si="283"/>
        <v>0</v>
      </c>
      <c r="CG761" s="24">
        <f t="shared" si="284"/>
        <v>0</v>
      </c>
      <c r="CI761" s="24">
        <f t="shared" si="285"/>
        <v>0</v>
      </c>
      <c r="CK761" s="24">
        <f t="shared" si="286"/>
        <v>0</v>
      </c>
      <c r="CM761" s="24">
        <f t="shared" si="287"/>
        <v>0</v>
      </c>
      <c r="CO761" s="24">
        <f t="shared" si="288"/>
        <v>0</v>
      </c>
      <c r="CQ761" s="24">
        <f t="shared" si="289"/>
        <v>0</v>
      </c>
      <c r="CS761" s="24">
        <f t="shared" si="290"/>
        <v>0</v>
      </c>
    </row>
    <row r="762" spans="9:97">
      <c r="I762" s="24">
        <f t="shared" si="270"/>
        <v>0</v>
      </c>
      <c r="J762" s="24">
        <f t="shared" si="292"/>
        <v>0</v>
      </c>
      <c r="M762" s="24"/>
      <c r="N762" s="24"/>
      <c r="O762" s="24"/>
      <c r="P762" s="24"/>
      <c r="Q762" s="24"/>
      <c r="R762" s="24"/>
      <c r="S762" s="24">
        <f t="shared" si="271"/>
        <v>0</v>
      </c>
      <c r="T762" s="24">
        <f t="shared" si="293"/>
        <v>0</v>
      </c>
      <c r="W762" s="24"/>
      <c r="X762" s="24"/>
      <c r="Y762" s="24"/>
      <c r="Z762" s="24"/>
      <c r="AA762" s="24"/>
      <c r="AB762" s="24"/>
      <c r="AC762" s="24">
        <f t="shared" si="272"/>
        <v>0</v>
      </c>
      <c r="AD762" s="24">
        <f t="shared" si="273"/>
        <v>0</v>
      </c>
      <c r="AG762" s="24"/>
      <c r="AH762" s="24"/>
      <c r="AI762" s="24"/>
      <c r="AJ762" s="24"/>
      <c r="AK762" s="24"/>
      <c r="AL762" s="24"/>
      <c r="AM762" s="24">
        <f t="shared" si="274"/>
        <v>0</v>
      </c>
      <c r="AN762" s="24">
        <f t="shared" si="291"/>
        <v>0</v>
      </c>
      <c r="AQ762" s="24"/>
      <c r="AR762" s="24"/>
      <c r="AS762" s="24"/>
      <c r="AT762" s="24"/>
      <c r="AU762" s="24"/>
      <c r="AV762" s="24"/>
      <c r="AW762" s="24">
        <f t="shared" si="275"/>
        <v>0</v>
      </c>
      <c r="AX762" s="24">
        <f t="shared" si="276"/>
        <v>0</v>
      </c>
      <c r="BA762" s="24"/>
      <c r="BB762" s="24"/>
      <c r="BC762" s="24"/>
      <c r="BD762" s="24"/>
      <c r="BE762" s="24"/>
      <c r="BF762" s="24"/>
      <c r="BG762" s="24">
        <f t="shared" si="277"/>
        <v>0</v>
      </c>
      <c r="BH762" s="24">
        <f t="shared" si="278"/>
        <v>0</v>
      </c>
      <c r="BK762" s="24"/>
      <c r="BL762" s="24"/>
      <c r="BM762" s="24"/>
      <c r="BN762" s="24"/>
      <c r="BO762" s="24"/>
      <c r="BP762" s="24"/>
      <c r="BQ762" s="24">
        <f t="shared" si="279"/>
        <v>0</v>
      </c>
      <c r="BR762" s="24">
        <f t="shared" si="280"/>
        <v>0</v>
      </c>
      <c r="BU762" s="24"/>
      <c r="BV762" s="24"/>
      <c r="BW762" s="24"/>
      <c r="BX762" s="24"/>
      <c r="BY762" s="24"/>
      <c r="BZ762" s="24"/>
      <c r="CA762" s="24">
        <f t="shared" si="281"/>
        <v>0</v>
      </c>
      <c r="CB762" s="24">
        <f t="shared" si="282"/>
        <v>0</v>
      </c>
      <c r="CC762" s="24"/>
      <c r="CE762" s="24">
        <f t="shared" si="283"/>
        <v>0</v>
      </c>
      <c r="CG762" s="24">
        <f t="shared" si="284"/>
        <v>0</v>
      </c>
      <c r="CI762" s="24">
        <f t="shared" si="285"/>
        <v>0</v>
      </c>
      <c r="CK762" s="24">
        <f t="shared" si="286"/>
        <v>0</v>
      </c>
      <c r="CM762" s="24">
        <f t="shared" si="287"/>
        <v>0</v>
      </c>
      <c r="CO762" s="24">
        <f t="shared" si="288"/>
        <v>0</v>
      </c>
      <c r="CQ762" s="24">
        <f t="shared" si="289"/>
        <v>0</v>
      </c>
      <c r="CS762" s="24">
        <f t="shared" si="290"/>
        <v>0</v>
      </c>
    </row>
    <row r="763" spans="9:97">
      <c r="I763" s="24">
        <f t="shared" si="270"/>
        <v>0</v>
      </c>
      <c r="J763" s="24">
        <f t="shared" si="292"/>
        <v>0</v>
      </c>
      <c r="M763" s="24"/>
      <c r="N763" s="24"/>
      <c r="O763" s="24"/>
      <c r="P763" s="24"/>
      <c r="Q763" s="24"/>
      <c r="R763" s="24"/>
      <c r="S763" s="24">
        <f t="shared" si="271"/>
        <v>0</v>
      </c>
      <c r="T763" s="24">
        <f t="shared" si="293"/>
        <v>0</v>
      </c>
      <c r="W763" s="24"/>
      <c r="X763" s="24"/>
      <c r="Y763" s="24"/>
      <c r="Z763" s="24"/>
      <c r="AA763" s="24"/>
      <c r="AB763" s="24"/>
      <c r="AC763" s="24">
        <f t="shared" si="272"/>
        <v>0</v>
      </c>
      <c r="AD763" s="24">
        <f t="shared" si="273"/>
        <v>0</v>
      </c>
      <c r="AG763" s="24"/>
      <c r="AH763" s="24"/>
      <c r="AI763" s="24"/>
      <c r="AJ763" s="24"/>
      <c r="AK763" s="24"/>
      <c r="AL763" s="24"/>
      <c r="AM763" s="24">
        <f t="shared" si="274"/>
        <v>0</v>
      </c>
      <c r="AN763" s="24">
        <f t="shared" si="291"/>
        <v>0</v>
      </c>
      <c r="AQ763" s="24"/>
      <c r="AR763" s="24"/>
      <c r="AS763" s="24"/>
      <c r="AT763" s="24"/>
      <c r="AU763" s="24"/>
      <c r="AV763" s="24"/>
      <c r="AW763" s="24">
        <f t="shared" si="275"/>
        <v>0</v>
      </c>
      <c r="AX763" s="24">
        <f t="shared" si="276"/>
        <v>0</v>
      </c>
      <c r="BA763" s="24"/>
      <c r="BB763" s="24"/>
      <c r="BC763" s="24"/>
      <c r="BD763" s="24"/>
      <c r="BE763" s="24"/>
      <c r="BF763" s="24"/>
      <c r="BG763" s="24">
        <f t="shared" si="277"/>
        <v>0</v>
      </c>
      <c r="BH763" s="24">
        <f t="shared" si="278"/>
        <v>0</v>
      </c>
      <c r="BK763" s="24"/>
      <c r="BL763" s="24"/>
      <c r="BM763" s="24"/>
      <c r="BN763" s="24"/>
      <c r="BO763" s="24"/>
      <c r="BP763" s="24"/>
      <c r="BQ763" s="24">
        <f t="shared" si="279"/>
        <v>0</v>
      </c>
      <c r="BR763" s="24">
        <f t="shared" si="280"/>
        <v>0</v>
      </c>
      <c r="BU763" s="24"/>
      <c r="BV763" s="24"/>
      <c r="BW763" s="24"/>
      <c r="BX763" s="24"/>
      <c r="BY763" s="24"/>
      <c r="BZ763" s="24"/>
      <c r="CA763" s="24">
        <f t="shared" si="281"/>
        <v>0</v>
      </c>
      <c r="CB763" s="24">
        <f t="shared" si="282"/>
        <v>0</v>
      </c>
      <c r="CC763" s="24"/>
      <c r="CE763" s="24">
        <f t="shared" si="283"/>
        <v>0</v>
      </c>
      <c r="CG763" s="24">
        <f t="shared" si="284"/>
        <v>0</v>
      </c>
      <c r="CI763" s="24">
        <f t="shared" si="285"/>
        <v>0</v>
      </c>
      <c r="CK763" s="24">
        <f t="shared" si="286"/>
        <v>0</v>
      </c>
      <c r="CM763" s="24">
        <f t="shared" si="287"/>
        <v>0</v>
      </c>
      <c r="CO763" s="24">
        <f t="shared" si="288"/>
        <v>0</v>
      </c>
      <c r="CQ763" s="24">
        <f t="shared" si="289"/>
        <v>0</v>
      </c>
      <c r="CS763" s="24">
        <f t="shared" si="290"/>
        <v>0</v>
      </c>
    </row>
    <row r="764" spans="9:97">
      <c r="I764" s="24">
        <f t="shared" si="270"/>
        <v>0</v>
      </c>
      <c r="J764" s="24">
        <f t="shared" si="292"/>
        <v>0</v>
      </c>
      <c r="M764" s="24"/>
      <c r="N764" s="24"/>
      <c r="O764" s="24"/>
      <c r="P764" s="24"/>
      <c r="Q764" s="24"/>
      <c r="R764" s="24"/>
      <c r="S764" s="24">
        <f t="shared" si="271"/>
        <v>0</v>
      </c>
      <c r="T764" s="24">
        <f t="shared" si="293"/>
        <v>0</v>
      </c>
      <c r="W764" s="24"/>
      <c r="X764" s="24"/>
      <c r="Y764" s="24"/>
      <c r="Z764" s="24"/>
      <c r="AA764" s="24"/>
      <c r="AB764" s="24"/>
      <c r="AC764" s="24">
        <f t="shared" si="272"/>
        <v>0</v>
      </c>
      <c r="AD764" s="24">
        <f t="shared" si="273"/>
        <v>0</v>
      </c>
      <c r="AG764" s="24"/>
      <c r="AH764" s="24"/>
      <c r="AI764" s="24"/>
      <c r="AJ764" s="24"/>
      <c r="AK764" s="24"/>
      <c r="AL764" s="24"/>
      <c r="AM764" s="24">
        <f t="shared" si="274"/>
        <v>0</v>
      </c>
      <c r="AN764" s="24">
        <f t="shared" si="291"/>
        <v>0</v>
      </c>
      <c r="AQ764" s="24"/>
      <c r="AR764" s="24"/>
      <c r="AS764" s="24"/>
      <c r="AT764" s="24"/>
      <c r="AU764" s="24"/>
      <c r="AV764" s="24"/>
      <c r="AW764" s="24">
        <f t="shared" si="275"/>
        <v>0</v>
      </c>
      <c r="AX764" s="24">
        <f t="shared" si="276"/>
        <v>0</v>
      </c>
      <c r="BA764" s="24"/>
      <c r="BB764" s="24"/>
      <c r="BC764" s="24"/>
      <c r="BD764" s="24"/>
      <c r="BE764" s="24"/>
      <c r="BF764" s="24"/>
      <c r="BG764" s="24">
        <f t="shared" si="277"/>
        <v>0</v>
      </c>
      <c r="BH764" s="24">
        <f t="shared" si="278"/>
        <v>0</v>
      </c>
      <c r="BK764" s="24"/>
      <c r="BL764" s="24"/>
      <c r="BM764" s="24"/>
      <c r="BN764" s="24"/>
      <c r="BO764" s="24"/>
      <c r="BP764" s="24"/>
      <c r="BQ764" s="24">
        <f t="shared" si="279"/>
        <v>0</v>
      </c>
      <c r="BR764" s="24">
        <f t="shared" si="280"/>
        <v>0</v>
      </c>
      <c r="BU764" s="24"/>
      <c r="BV764" s="24"/>
      <c r="BW764" s="24"/>
      <c r="BX764" s="24"/>
      <c r="BY764" s="24"/>
      <c r="BZ764" s="24"/>
      <c r="CA764" s="24">
        <f t="shared" si="281"/>
        <v>0</v>
      </c>
      <c r="CB764" s="24">
        <f t="shared" si="282"/>
        <v>0</v>
      </c>
      <c r="CC764" s="24"/>
      <c r="CE764" s="24">
        <f t="shared" si="283"/>
        <v>0</v>
      </c>
      <c r="CG764" s="24">
        <f t="shared" si="284"/>
        <v>0</v>
      </c>
      <c r="CI764" s="24">
        <f t="shared" si="285"/>
        <v>0</v>
      </c>
      <c r="CK764" s="24">
        <f t="shared" si="286"/>
        <v>0</v>
      </c>
      <c r="CM764" s="24">
        <f t="shared" si="287"/>
        <v>0</v>
      </c>
      <c r="CO764" s="24">
        <f t="shared" si="288"/>
        <v>0</v>
      </c>
      <c r="CQ764" s="24">
        <f t="shared" si="289"/>
        <v>0</v>
      </c>
      <c r="CS764" s="24">
        <f t="shared" si="290"/>
        <v>0</v>
      </c>
    </row>
    <row r="765" spans="9:97">
      <c r="I765" s="24">
        <f t="shared" si="270"/>
        <v>0</v>
      </c>
      <c r="J765" s="24">
        <f t="shared" si="292"/>
        <v>0</v>
      </c>
      <c r="M765" s="24"/>
      <c r="N765" s="24"/>
      <c r="O765" s="24"/>
      <c r="P765" s="24"/>
      <c r="Q765" s="24"/>
      <c r="R765" s="24"/>
      <c r="S765" s="24">
        <f t="shared" si="271"/>
        <v>0</v>
      </c>
      <c r="T765" s="24">
        <f t="shared" si="293"/>
        <v>0</v>
      </c>
      <c r="W765" s="24"/>
      <c r="X765" s="24"/>
      <c r="Y765" s="24"/>
      <c r="Z765" s="24"/>
      <c r="AA765" s="24"/>
      <c r="AB765" s="24"/>
      <c r="AC765" s="24">
        <f t="shared" si="272"/>
        <v>0</v>
      </c>
      <c r="AD765" s="24">
        <f t="shared" si="273"/>
        <v>0</v>
      </c>
      <c r="AG765" s="24"/>
      <c r="AH765" s="24"/>
      <c r="AI765" s="24"/>
      <c r="AJ765" s="24"/>
      <c r="AK765" s="24"/>
      <c r="AL765" s="24"/>
      <c r="AM765" s="24">
        <f t="shared" si="274"/>
        <v>0</v>
      </c>
      <c r="AN765" s="24">
        <f t="shared" si="291"/>
        <v>0</v>
      </c>
      <c r="AQ765" s="24"/>
      <c r="AR765" s="24"/>
      <c r="AS765" s="24"/>
      <c r="AT765" s="24"/>
      <c r="AU765" s="24"/>
      <c r="AV765" s="24"/>
      <c r="AW765" s="24">
        <f t="shared" si="275"/>
        <v>0</v>
      </c>
      <c r="AX765" s="24">
        <f t="shared" si="276"/>
        <v>0</v>
      </c>
      <c r="BA765" s="24"/>
      <c r="BB765" s="24"/>
      <c r="BC765" s="24"/>
      <c r="BD765" s="24"/>
      <c r="BE765" s="24"/>
      <c r="BF765" s="24"/>
      <c r="BG765" s="24">
        <f t="shared" si="277"/>
        <v>0</v>
      </c>
      <c r="BH765" s="24">
        <f t="shared" si="278"/>
        <v>0</v>
      </c>
      <c r="BK765" s="24"/>
      <c r="BL765" s="24"/>
      <c r="BM765" s="24"/>
      <c r="BN765" s="24"/>
      <c r="BO765" s="24"/>
      <c r="BP765" s="24"/>
      <c r="BQ765" s="24">
        <f t="shared" si="279"/>
        <v>0</v>
      </c>
      <c r="BR765" s="24">
        <f t="shared" si="280"/>
        <v>0</v>
      </c>
      <c r="BU765" s="24"/>
      <c r="BV765" s="24"/>
      <c r="BW765" s="24"/>
      <c r="BX765" s="24"/>
      <c r="BY765" s="24"/>
      <c r="BZ765" s="24"/>
      <c r="CA765" s="24">
        <f t="shared" si="281"/>
        <v>0</v>
      </c>
      <c r="CB765" s="24">
        <f t="shared" si="282"/>
        <v>0</v>
      </c>
      <c r="CC765" s="24"/>
      <c r="CE765" s="24">
        <f t="shared" si="283"/>
        <v>0</v>
      </c>
      <c r="CG765" s="24">
        <f t="shared" si="284"/>
        <v>0</v>
      </c>
      <c r="CI765" s="24">
        <f t="shared" si="285"/>
        <v>0</v>
      </c>
      <c r="CK765" s="24">
        <f t="shared" si="286"/>
        <v>0</v>
      </c>
      <c r="CM765" s="24">
        <f t="shared" si="287"/>
        <v>0</v>
      </c>
      <c r="CO765" s="24">
        <f t="shared" si="288"/>
        <v>0</v>
      </c>
      <c r="CQ765" s="24">
        <f t="shared" si="289"/>
        <v>0</v>
      </c>
      <c r="CS765" s="24">
        <f t="shared" si="290"/>
        <v>0</v>
      </c>
    </row>
    <row r="766" spans="9:97">
      <c r="I766" s="24">
        <f t="shared" si="270"/>
        <v>0</v>
      </c>
      <c r="J766" s="24">
        <f t="shared" si="292"/>
        <v>0</v>
      </c>
      <c r="M766" s="24"/>
      <c r="N766" s="24"/>
      <c r="O766" s="24"/>
      <c r="P766" s="24"/>
      <c r="Q766" s="24"/>
      <c r="R766" s="24"/>
      <c r="S766" s="24">
        <f t="shared" si="271"/>
        <v>0</v>
      </c>
      <c r="T766" s="24">
        <f t="shared" si="293"/>
        <v>0</v>
      </c>
      <c r="W766" s="24"/>
      <c r="X766" s="24"/>
      <c r="Y766" s="24"/>
      <c r="Z766" s="24"/>
      <c r="AA766" s="24"/>
      <c r="AB766" s="24"/>
      <c r="AC766" s="24">
        <f t="shared" si="272"/>
        <v>0</v>
      </c>
      <c r="AD766" s="24">
        <f t="shared" si="273"/>
        <v>0</v>
      </c>
      <c r="AG766" s="24"/>
      <c r="AH766" s="24"/>
      <c r="AI766" s="24"/>
      <c r="AJ766" s="24"/>
      <c r="AK766" s="24"/>
      <c r="AL766" s="24"/>
      <c r="AM766" s="24">
        <f t="shared" si="274"/>
        <v>0</v>
      </c>
      <c r="AN766" s="24">
        <f t="shared" si="291"/>
        <v>0</v>
      </c>
      <c r="AQ766" s="24"/>
      <c r="AR766" s="24"/>
      <c r="AS766" s="24"/>
      <c r="AT766" s="24"/>
      <c r="AU766" s="24"/>
      <c r="AV766" s="24"/>
      <c r="AW766" s="24">
        <f t="shared" si="275"/>
        <v>0</v>
      </c>
      <c r="AX766" s="24">
        <f t="shared" si="276"/>
        <v>0</v>
      </c>
      <c r="BA766" s="24"/>
      <c r="BB766" s="24"/>
      <c r="BC766" s="24"/>
      <c r="BD766" s="24"/>
      <c r="BE766" s="24"/>
      <c r="BF766" s="24"/>
      <c r="BG766" s="24">
        <f t="shared" si="277"/>
        <v>0</v>
      </c>
      <c r="BH766" s="24">
        <f t="shared" si="278"/>
        <v>0</v>
      </c>
      <c r="BK766" s="24"/>
      <c r="BL766" s="24"/>
      <c r="BM766" s="24"/>
      <c r="BN766" s="24"/>
      <c r="BO766" s="24"/>
      <c r="BP766" s="24"/>
      <c r="BQ766" s="24">
        <f t="shared" si="279"/>
        <v>0</v>
      </c>
      <c r="BR766" s="24">
        <f t="shared" si="280"/>
        <v>0</v>
      </c>
      <c r="BU766" s="24"/>
      <c r="BV766" s="24"/>
      <c r="BW766" s="24"/>
      <c r="BX766" s="24"/>
      <c r="BY766" s="24"/>
      <c r="BZ766" s="24"/>
      <c r="CA766" s="24">
        <f t="shared" si="281"/>
        <v>0</v>
      </c>
      <c r="CB766" s="24">
        <f t="shared" si="282"/>
        <v>0</v>
      </c>
      <c r="CC766" s="24"/>
      <c r="CE766" s="24">
        <f t="shared" si="283"/>
        <v>0</v>
      </c>
      <c r="CG766" s="24">
        <f t="shared" si="284"/>
        <v>0</v>
      </c>
      <c r="CI766" s="24">
        <f t="shared" si="285"/>
        <v>0</v>
      </c>
      <c r="CK766" s="24">
        <f t="shared" si="286"/>
        <v>0</v>
      </c>
      <c r="CM766" s="24">
        <f t="shared" si="287"/>
        <v>0</v>
      </c>
      <c r="CO766" s="24">
        <f t="shared" si="288"/>
        <v>0</v>
      </c>
      <c r="CQ766" s="24">
        <f t="shared" si="289"/>
        <v>0</v>
      </c>
      <c r="CS766" s="24">
        <f t="shared" si="290"/>
        <v>0</v>
      </c>
    </row>
    <row r="767" spans="9:97">
      <c r="I767" s="24">
        <f t="shared" si="270"/>
        <v>0</v>
      </c>
      <c r="J767" s="24">
        <f t="shared" si="292"/>
        <v>0</v>
      </c>
      <c r="M767" s="24"/>
      <c r="N767" s="24"/>
      <c r="O767" s="24"/>
      <c r="P767" s="24"/>
      <c r="Q767" s="24"/>
      <c r="R767" s="24"/>
      <c r="S767" s="24">
        <f t="shared" si="271"/>
        <v>0</v>
      </c>
      <c r="T767" s="24">
        <f t="shared" si="293"/>
        <v>0</v>
      </c>
      <c r="W767" s="24"/>
      <c r="X767" s="24"/>
      <c r="Y767" s="24"/>
      <c r="Z767" s="24"/>
      <c r="AA767" s="24"/>
      <c r="AB767" s="24"/>
      <c r="AC767" s="24">
        <f t="shared" si="272"/>
        <v>0</v>
      </c>
      <c r="AD767" s="24">
        <f t="shared" si="273"/>
        <v>0</v>
      </c>
      <c r="AG767" s="24"/>
      <c r="AH767" s="24"/>
      <c r="AI767" s="24"/>
      <c r="AJ767" s="24"/>
      <c r="AK767" s="24"/>
      <c r="AL767" s="24"/>
      <c r="AM767" s="24">
        <f t="shared" si="274"/>
        <v>0</v>
      </c>
      <c r="AN767" s="24">
        <f t="shared" si="291"/>
        <v>0</v>
      </c>
      <c r="AQ767" s="24"/>
      <c r="AR767" s="24"/>
      <c r="AS767" s="24"/>
      <c r="AT767" s="24"/>
      <c r="AU767" s="24"/>
      <c r="AV767" s="24"/>
      <c r="AW767" s="24">
        <f t="shared" si="275"/>
        <v>0</v>
      </c>
      <c r="AX767" s="24">
        <f t="shared" si="276"/>
        <v>0</v>
      </c>
      <c r="BA767" s="24"/>
      <c r="BB767" s="24"/>
      <c r="BC767" s="24"/>
      <c r="BD767" s="24"/>
      <c r="BE767" s="24"/>
      <c r="BF767" s="24"/>
      <c r="BG767" s="24">
        <f t="shared" si="277"/>
        <v>0</v>
      </c>
      <c r="BH767" s="24">
        <f t="shared" si="278"/>
        <v>0</v>
      </c>
      <c r="BK767" s="24"/>
      <c r="BL767" s="24"/>
      <c r="BM767" s="24"/>
      <c r="BN767" s="24"/>
      <c r="BO767" s="24"/>
      <c r="BP767" s="24"/>
      <c r="BQ767" s="24">
        <f t="shared" si="279"/>
        <v>0</v>
      </c>
      <c r="BR767" s="24">
        <f t="shared" si="280"/>
        <v>0</v>
      </c>
      <c r="BU767" s="24"/>
      <c r="BV767" s="24"/>
      <c r="BW767" s="24"/>
      <c r="BX767" s="24"/>
      <c r="BY767" s="24"/>
      <c r="BZ767" s="24"/>
      <c r="CA767" s="24">
        <f t="shared" si="281"/>
        <v>0</v>
      </c>
      <c r="CB767" s="24">
        <f t="shared" si="282"/>
        <v>0</v>
      </c>
      <c r="CC767" s="24"/>
      <c r="CE767" s="24">
        <f t="shared" si="283"/>
        <v>0</v>
      </c>
      <c r="CG767" s="24">
        <f t="shared" si="284"/>
        <v>0</v>
      </c>
      <c r="CI767" s="24">
        <f t="shared" si="285"/>
        <v>0</v>
      </c>
      <c r="CK767" s="24">
        <f t="shared" si="286"/>
        <v>0</v>
      </c>
      <c r="CM767" s="24">
        <f t="shared" si="287"/>
        <v>0</v>
      </c>
      <c r="CO767" s="24">
        <f t="shared" si="288"/>
        <v>0</v>
      </c>
      <c r="CQ767" s="24">
        <f t="shared" si="289"/>
        <v>0</v>
      </c>
      <c r="CS767" s="24">
        <f t="shared" si="290"/>
        <v>0</v>
      </c>
    </row>
    <row r="768" spans="9:97">
      <c r="I768" s="24">
        <f t="shared" si="270"/>
        <v>0</v>
      </c>
      <c r="J768" s="24">
        <f t="shared" si="292"/>
        <v>0</v>
      </c>
      <c r="M768" s="24"/>
      <c r="N768" s="24"/>
      <c r="O768" s="24"/>
      <c r="P768" s="24"/>
      <c r="Q768" s="24"/>
      <c r="R768" s="24"/>
      <c r="S768" s="24">
        <f t="shared" si="271"/>
        <v>0</v>
      </c>
      <c r="T768" s="24">
        <f t="shared" si="293"/>
        <v>0</v>
      </c>
      <c r="W768" s="24"/>
      <c r="X768" s="24"/>
      <c r="Y768" s="24"/>
      <c r="Z768" s="24"/>
      <c r="AA768" s="24"/>
      <c r="AB768" s="24"/>
      <c r="AC768" s="24">
        <f t="shared" si="272"/>
        <v>0</v>
      </c>
      <c r="AD768" s="24">
        <f t="shared" si="273"/>
        <v>0</v>
      </c>
      <c r="AG768" s="24"/>
      <c r="AH768" s="24"/>
      <c r="AI768" s="24"/>
      <c r="AJ768" s="24"/>
      <c r="AK768" s="24"/>
      <c r="AL768" s="24"/>
      <c r="AM768" s="24">
        <f t="shared" si="274"/>
        <v>0</v>
      </c>
      <c r="AN768" s="24">
        <f t="shared" si="291"/>
        <v>0</v>
      </c>
      <c r="AQ768" s="24"/>
      <c r="AR768" s="24"/>
      <c r="AS768" s="24"/>
      <c r="AT768" s="24"/>
      <c r="AU768" s="24"/>
      <c r="AV768" s="24"/>
      <c r="AW768" s="24">
        <f t="shared" si="275"/>
        <v>0</v>
      </c>
      <c r="AX768" s="24">
        <f t="shared" si="276"/>
        <v>0</v>
      </c>
      <c r="BA768" s="24"/>
      <c r="BB768" s="24"/>
      <c r="BC768" s="24"/>
      <c r="BD768" s="24"/>
      <c r="BE768" s="24"/>
      <c r="BF768" s="24"/>
      <c r="BG768" s="24">
        <f t="shared" si="277"/>
        <v>0</v>
      </c>
      <c r="BH768" s="24">
        <f t="shared" si="278"/>
        <v>0</v>
      </c>
      <c r="BK768" s="24"/>
      <c r="BL768" s="24"/>
      <c r="BM768" s="24"/>
      <c r="BN768" s="24"/>
      <c r="BO768" s="24"/>
      <c r="BP768" s="24"/>
      <c r="BQ768" s="24">
        <f t="shared" si="279"/>
        <v>0</v>
      </c>
      <c r="BR768" s="24">
        <f t="shared" si="280"/>
        <v>0</v>
      </c>
      <c r="BU768" s="24"/>
      <c r="BV768" s="24"/>
      <c r="BW768" s="24"/>
      <c r="BX768" s="24"/>
      <c r="BY768" s="24"/>
      <c r="BZ768" s="24"/>
      <c r="CA768" s="24">
        <f t="shared" si="281"/>
        <v>0</v>
      </c>
      <c r="CB768" s="24">
        <f t="shared" si="282"/>
        <v>0</v>
      </c>
      <c r="CC768" s="24"/>
      <c r="CE768" s="24">
        <f t="shared" si="283"/>
        <v>0</v>
      </c>
      <c r="CG768" s="24">
        <f t="shared" si="284"/>
        <v>0</v>
      </c>
      <c r="CI768" s="24">
        <f t="shared" si="285"/>
        <v>0</v>
      </c>
      <c r="CK768" s="24">
        <f t="shared" si="286"/>
        <v>0</v>
      </c>
      <c r="CM768" s="24">
        <f t="shared" si="287"/>
        <v>0</v>
      </c>
      <c r="CO768" s="24">
        <f t="shared" si="288"/>
        <v>0</v>
      </c>
      <c r="CQ768" s="24">
        <f t="shared" si="289"/>
        <v>0</v>
      </c>
      <c r="CS768" s="24">
        <f t="shared" si="290"/>
        <v>0</v>
      </c>
    </row>
    <row r="769" spans="9:97">
      <c r="I769" s="24">
        <f t="shared" si="270"/>
        <v>0</v>
      </c>
      <c r="J769" s="24">
        <f t="shared" si="292"/>
        <v>0</v>
      </c>
      <c r="M769" s="24"/>
      <c r="N769" s="24"/>
      <c r="O769" s="24"/>
      <c r="P769" s="24"/>
      <c r="Q769" s="24"/>
      <c r="R769" s="24"/>
      <c r="S769" s="24">
        <f t="shared" si="271"/>
        <v>0</v>
      </c>
      <c r="T769" s="24">
        <f t="shared" si="293"/>
        <v>0</v>
      </c>
      <c r="W769" s="24"/>
      <c r="X769" s="24"/>
      <c r="Y769" s="24"/>
      <c r="Z769" s="24"/>
      <c r="AA769" s="24"/>
      <c r="AB769" s="24"/>
      <c r="AC769" s="24">
        <f t="shared" si="272"/>
        <v>0</v>
      </c>
      <c r="AD769" s="24">
        <f t="shared" si="273"/>
        <v>0</v>
      </c>
      <c r="AG769" s="24"/>
      <c r="AH769" s="24"/>
      <c r="AI769" s="24"/>
      <c r="AJ769" s="24"/>
      <c r="AK769" s="24"/>
      <c r="AL769" s="24"/>
      <c r="AM769" s="24">
        <f t="shared" si="274"/>
        <v>0</v>
      </c>
      <c r="AN769" s="24">
        <f t="shared" si="291"/>
        <v>0</v>
      </c>
      <c r="AQ769" s="24"/>
      <c r="AR769" s="24"/>
      <c r="AS769" s="24"/>
      <c r="AT769" s="24"/>
      <c r="AU769" s="24"/>
      <c r="AV769" s="24"/>
      <c r="AW769" s="24">
        <f t="shared" si="275"/>
        <v>0</v>
      </c>
      <c r="AX769" s="24">
        <f t="shared" si="276"/>
        <v>0</v>
      </c>
      <c r="BA769" s="24"/>
      <c r="BB769" s="24"/>
      <c r="BC769" s="24"/>
      <c r="BD769" s="24"/>
      <c r="BE769" s="24"/>
      <c r="BF769" s="24"/>
      <c r="BG769" s="24">
        <f t="shared" si="277"/>
        <v>0</v>
      </c>
      <c r="BH769" s="24">
        <f t="shared" si="278"/>
        <v>0</v>
      </c>
      <c r="BK769" s="24"/>
      <c r="BL769" s="24"/>
      <c r="BM769" s="24"/>
      <c r="BN769" s="24"/>
      <c r="BO769" s="24"/>
      <c r="BP769" s="24"/>
      <c r="BQ769" s="24">
        <f t="shared" si="279"/>
        <v>0</v>
      </c>
      <c r="BR769" s="24">
        <f t="shared" si="280"/>
        <v>0</v>
      </c>
      <c r="BU769" s="24"/>
      <c r="BV769" s="24"/>
      <c r="BW769" s="24"/>
      <c r="BX769" s="24"/>
      <c r="BY769" s="24"/>
      <c r="BZ769" s="24"/>
      <c r="CA769" s="24">
        <f t="shared" si="281"/>
        <v>0</v>
      </c>
      <c r="CB769" s="24">
        <f t="shared" si="282"/>
        <v>0</v>
      </c>
      <c r="CC769" s="24"/>
      <c r="CE769" s="24">
        <f t="shared" si="283"/>
        <v>0</v>
      </c>
      <c r="CG769" s="24">
        <f t="shared" si="284"/>
        <v>0</v>
      </c>
      <c r="CI769" s="24">
        <f t="shared" si="285"/>
        <v>0</v>
      </c>
      <c r="CK769" s="24">
        <f t="shared" si="286"/>
        <v>0</v>
      </c>
      <c r="CM769" s="24">
        <f t="shared" si="287"/>
        <v>0</v>
      </c>
      <c r="CO769" s="24">
        <f t="shared" si="288"/>
        <v>0</v>
      </c>
      <c r="CQ769" s="24">
        <f t="shared" si="289"/>
        <v>0</v>
      </c>
      <c r="CS769" s="24">
        <f t="shared" si="290"/>
        <v>0</v>
      </c>
    </row>
    <row r="770" spans="9:97">
      <c r="I770" s="24">
        <f t="shared" si="270"/>
        <v>0</v>
      </c>
      <c r="J770" s="24">
        <f t="shared" si="292"/>
        <v>0</v>
      </c>
      <c r="M770" s="24"/>
      <c r="N770" s="24"/>
      <c r="O770" s="24"/>
      <c r="P770" s="24"/>
      <c r="Q770" s="24"/>
      <c r="R770" s="24"/>
      <c r="S770" s="24">
        <f t="shared" si="271"/>
        <v>0</v>
      </c>
      <c r="T770" s="24">
        <f t="shared" si="293"/>
        <v>0</v>
      </c>
      <c r="W770" s="24"/>
      <c r="X770" s="24"/>
      <c r="Y770" s="24"/>
      <c r="Z770" s="24"/>
      <c r="AA770" s="24"/>
      <c r="AB770" s="24"/>
      <c r="AC770" s="24">
        <f t="shared" si="272"/>
        <v>0</v>
      </c>
      <c r="AD770" s="24">
        <f t="shared" si="273"/>
        <v>0</v>
      </c>
      <c r="AG770" s="24"/>
      <c r="AH770" s="24"/>
      <c r="AI770" s="24"/>
      <c r="AJ770" s="24"/>
      <c r="AK770" s="24"/>
      <c r="AL770" s="24"/>
      <c r="AM770" s="24">
        <f t="shared" si="274"/>
        <v>0</v>
      </c>
      <c r="AN770" s="24">
        <f t="shared" si="291"/>
        <v>0</v>
      </c>
      <c r="AQ770" s="24"/>
      <c r="AR770" s="24"/>
      <c r="AS770" s="24"/>
      <c r="AT770" s="24"/>
      <c r="AU770" s="24"/>
      <c r="AV770" s="24"/>
      <c r="AW770" s="24">
        <f t="shared" si="275"/>
        <v>0</v>
      </c>
      <c r="AX770" s="24">
        <f t="shared" si="276"/>
        <v>0</v>
      </c>
      <c r="BA770" s="24"/>
      <c r="BB770" s="24"/>
      <c r="BC770" s="24"/>
      <c r="BD770" s="24"/>
      <c r="BE770" s="24"/>
      <c r="BF770" s="24"/>
      <c r="BG770" s="24">
        <f t="shared" si="277"/>
        <v>0</v>
      </c>
      <c r="BH770" s="24">
        <f t="shared" si="278"/>
        <v>0</v>
      </c>
      <c r="BK770" s="24"/>
      <c r="BL770" s="24"/>
      <c r="BM770" s="24"/>
      <c r="BN770" s="24"/>
      <c r="BO770" s="24"/>
      <c r="BP770" s="24"/>
      <c r="BQ770" s="24">
        <f t="shared" si="279"/>
        <v>0</v>
      </c>
      <c r="BR770" s="24">
        <f t="shared" si="280"/>
        <v>0</v>
      </c>
      <c r="BU770" s="24"/>
      <c r="BV770" s="24"/>
      <c r="BW770" s="24"/>
      <c r="BX770" s="24"/>
      <c r="BY770" s="24"/>
      <c r="BZ770" s="24"/>
      <c r="CA770" s="24">
        <f t="shared" si="281"/>
        <v>0</v>
      </c>
      <c r="CB770" s="24">
        <f t="shared" si="282"/>
        <v>0</v>
      </c>
      <c r="CC770" s="24"/>
      <c r="CE770" s="24">
        <f t="shared" si="283"/>
        <v>0</v>
      </c>
      <c r="CG770" s="24">
        <f t="shared" si="284"/>
        <v>0</v>
      </c>
      <c r="CI770" s="24">
        <f t="shared" si="285"/>
        <v>0</v>
      </c>
      <c r="CK770" s="24">
        <f t="shared" si="286"/>
        <v>0</v>
      </c>
      <c r="CM770" s="24">
        <f t="shared" si="287"/>
        <v>0</v>
      </c>
      <c r="CO770" s="24">
        <f t="shared" si="288"/>
        <v>0</v>
      </c>
      <c r="CQ770" s="24">
        <f t="shared" si="289"/>
        <v>0</v>
      </c>
      <c r="CS770" s="24">
        <f t="shared" si="290"/>
        <v>0</v>
      </c>
    </row>
    <row r="771" spans="9:97">
      <c r="I771" s="24">
        <f t="shared" si="270"/>
        <v>0</v>
      </c>
      <c r="J771" s="24">
        <f t="shared" si="292"/>
        <v>0</v>
      </c>
      <c r="M771" s="24"/>
      <c r="N771" s="24"/>
      <c r="O771" s="24"/>
      <c r="P771" s="24"/>
      <c r="Q771" s="24"/>
      <c r="R771" s="24"/>
      <c r="S771" s="24">
        <f t="shared" si="271"/>
        <v>0</v>
      </c>
      <c r="T771" s="24">
        <f t="shared" si="293"/>
        <v>0</v>
      </c>
      <c r="W771" s="24"/>
      <c r="X771" s="24"/>
      <c r="Y771" s="24"/>
      <c r="Z771" s="24"/>
      <c r="AA771" s="24"/>
      <c r="AB771" s="24"/>
      <c r="AC771" s="24">
        <f t="shared" si="272"/>
        <v>0</v>
      </c>
      <c r="AD771" s="24">
        <f t="shared" si="273"/>
        <v>0</v>
      </c>
      <c r="AG771" s="24"/>
      <c r="AH771" s="24"/>
      <c r="AI771" s="24"/>
      <c r="AJ771" s="24"/>
      <c r="AK771" s="24"/>
      <c r="AL771" s="24"/>
      <c r="AM771" s="24">
        <f t="shared" si="274"/>
        <v>0</v>
      </c>
      <c r="AN771" s="24">
        <f t="shared" si="291"/>
        <v>0</v>
      </c>
      <c r="AQ771" s="24"/>
      <c r="AR771" s="24"/>
      <c r="AS771" s="24"/>
      <c r="AT771" s="24"/>
      <c r="AU771" s="24"/>
      <c r="AV771" s="24"/>
      <c r="AW771" s="24">
        <f t="shared" si="275"/>
        <v>0</v>
      </c>
      <c r="AX771" s="24">
        <f t="shared" si="276"/>
        <v>0</v>
      </c>
      <c r="BA771" s="24"/>
      <c r="BB771" s="24"/>
      <c r="BC771" s="24"/>
      <c r="BD771" s="24"/>
      <c r="BE771" s="24"/>
      <c r="BF771" s="24"/>
      <c r="BG771" s="24">
        <f t="shared" si="277"/>
        <v>0</v>
      </c>
      <c r="BH771" s="24">
        <f t="shared" si="278"/>
        <v>0</v>
      </c>
      <c r="BK771" s="24"/>
      <c r="BL771" s="24"/>
      <c r="BM771" s="24"/>
      <c r="BN771" s="24"/>
      <c r="BO771" s="24"/>
      <c r="BP771" s="24"/>
      <c r="BQ771" s="24">
        <f t="shared" si="279"/>
        <v>0</v>
      </c>
      <c r="BR771" s="24">
        <f t="shared" si="280"/>
        <v>0</v>
      </c>
      <c r="BU771" s="24"/>
      <c r="BV771" s="24"/>
      <c r="BW771" s="24"/>
      <c r="BX771" s="24"/>
      <c r="BY771" s="24"/>
      <c r="BZ771" s="24"/>
      <c r="CA771" s="24">
        <f t="shared" si="281"/>
        <v>0</v>
      </c>
      <c r="CB771" s="24">
        <f t="shared" si="282"/>
        <v>0</v>
      </c>
      <c r="CC771" s="24"/>
      <c r="CE771" s="24">
        <f t="shared" si="283"/>
        <v>0</v>
      </c>
      <c r="CG771" s="24">
        <f t="shared" si="284"/>
        <v>0</v>
      </c>
      <c r="CI771" s="24">
        <f t="shared" si="285"/>
        <v>0</v>
      </c>
      <c r="CK771" s="24">
        <f t="shared" si="286"/>
        <v>0</v>
      </c>
      <c r="CM771" s="24">
        <f t="shared" si="287"/>
        <v>0</v>
      </c>
      <c r="CO771" s="24">
        <f t="shared" si="288"/>
        <v>0</v>
      </c>
      <c r="CQ771" s="24">
        <f t="shared" si="289"/>
        <v>0</v>
      </c>
      <c r="CS771" s="24">
        <f t="shared" si="290"/>
        <v>0</v>
      </c>
    </row>
    <row r="772" spans="9:97">
      <c r="I772" s="24">
        <f t="shared" ref="I772:I835" si="294">IF(F772&gt;=C772-D772,G772-H772,E772)</f>
        <v>0</v>
      </c>
      <c r="J772" s="24">
        <f t="shared" si="292"/>
        <v>0</v>
      </c>
      <c r="M772" s="24"/>
      <c r="N772" s="24"/>
      <c r="O772" s="24"/>
      <c r="P772" s="24"/>
      <c r="Q772" s="24"/>
      <c r="R772" s="24"/>
      <c r="S772" s="24">
        <f t="shared" ref="S772:S835" si="295">IF(P772&gt;=M772-N772,Q772-R772,O772)</f>
        <v>0</v>
      </c>
      <c r="T772" s="24">
        <f t="shared" si="293"/>
        <v>0</v>
      </c>
      <c r="W772" s="24"/>
      <c r="X772" s="24"/>
      <c r="Y772" s="24"/>
      <c r="Z772" s="24"/>
      <c r="AA772" s="24"/>
      <c r="AB772" s="24"/>
      <c r="AC772" s="24">
        <f t="shared" ref="AC772:AC835" si="296">IF(Z772&gt;=W772-X772,AA772-AB772,Y772)</f>
        <v>0</v>
      </c>
      <c r="AD772" s="24">
        <f t="shared" ref="AD772:AD835" si="297">IF(Z772&lt;W772-X772,W772-X772-Z772,0)</f>
        <v>0</v>
      </c>
      <c r="AG772" s="24"/>
      <c r="AH772" s="24"/>
      <c r="AI772" s="24"/>
      <c r="AJ772" s="24"/>
      <c r="AK772" s="24"/>
      <c r="AL772" s="24"/>
      <c r="AM772" s="24">
        <f t="shared" ref="AM772:AM835" si="298">IF(AJ772&gt;=AG772-AH772,AK772-AL772,AI772)</f>
        <v>0</v>
      </c>
      <c r="AN772" s="24">
        <f t="shared" si="291"/>
        <v>0</v>
      </c>
      <c r="AQ772" s="24"/>
      <c r="AR772" s="24"/>
      <c r="AS772" s="24"/>
      <c r="AT772" s="24"/>
      <c r="AU772" s="24"/>
      <c r="AV772" s="24"/>
      <c r="AW772" s="24">
        <f t="shared" ref="AW772:AW835" si="299">IF(AS772&gt;=AR772-AQ772,AV772-AU772,AT772)</f>
        <v>0</v>
      </c>
      <c r="AX772" s="24">
        <f t="shared" ref="AX772:AX835" si="300">IF(AS772&lt;AR772-AQ772,AR772-AQ772-AS772,0)</f>
        <v>0</v>
      </c>
      <c r="BA772" s="24"/>
      <c r="BB772" s="24"/>
      <c r="BC772" s="24"/>
      <c r="BD772" s="24"/>
      <c r="BE772" s="24"/>
      <c r="BF772" s="24"/>
      <c r="BG772" s="24">
        <f t="shared" ref="BG772:BG835" si="301">IF(BC772&gt;=BB772-BA772,BF772-BE772,BD772)</f>
        <v>0</v>
      </c>
      <c r="BH772" s="24">
        <f t="shared" ref="BH772:BH835" si="302">IF(BC772&lt;BB772-BA772,BB772-BA772-BC772,0)</f>
        <v>0</v>
      </c>
      <c r="BK772" s="24"/>
      <c r="BL772" s="24"/>
      <c r="BM772" s="24"/>
      <c r="BN772" s="24"/>
      <c r="BO772" s="24"/>
      <c r="BP772" s="24"/>
      <c r="BQ772" s="24">
        <f t="shared" ref="BQ772:BQ835" si="303">IF(BM772&gt;=BL772-BK772,BP772-BO772,BN772)</f>
        <v>0</v>
      </c>
      <c r="BR772" s="24">
        <f t="shared" ref="BR772:BR835" si="304">IF(BM772&lt;BL772-BK772,BL772-BK772-BM772,0)</f>
        <v>0</v>
      </c>
      <c r="BU772" s="24"/>
      <c r="BV772" s="24"/>
      <c r="BW772" s="24"/>
      <c r="BX772" s="24"/>
      <c r="BY772" s="24"/>
      <c r="BZ772" s="24"/>
      <c r="CA772" s="24">
        <f t="shared" ref="CA772:CA835" si="305">IF(BW772&gt;=BV772-BU772,BZ772-BY772,BX772)</f>
        <v>0</v>
      </c>
      <c r="CB772" s="24">
        <f t="shared" ref="CB772:CB835" si="306">IF(BW772&lt;BV772-BU772,BV772-BU772-BW772,0)</f>
        <v>0</v>
      </c>
      <c r="CC772" s="24"/>
      <c r="CE772" s="24">
        <f t="shared" si="283"/>
        <v>0</v>
      </c>
      <c r="CG772" s="24">
        <f t="shared" si="284"/>
        <v>0</v>
      </c>
      <c r="CI772" s="24">
        <f t="shared" si="285"/>
        <v>0</v>
      </c>
      <c r="CK772" s="24">
        <f t="shared" si="286"/>
        <v>0</v>
      </c>
      <c r="CM772" s="24">
        <f t="shared" si="287"/>
        <v>0</v>
      </c>
      <c r="CO772" s="24">
        <f t="shared" si="288"/>
        <v>0</v>
      </c>
      <c r="CQ772" s="24">
        <f t="shared" si="289"/>
        <v>0</v>
      </c>
      <c r="CS772" s="24">
        <f t="shared" si="290"/>
        <v>0</v>
      </c>
    </row>
    <row r="773" spans="9:97">
      <c r="I773" s="24">
        <f t="shared" si="294"/>
        <v>0</v>
      </c>
      <c r="J773" s="24">
        <f t="shared" si="292"/>
        <v>0</v>
      </c>
      <c r="M773" s="24"/>
      <c r="N773" s="24"/>
      <c r="O773" s="24"/>
      <c r="P773" s="24"/>
      <c r="Q773" s="24"/>
      <c r="R773" s="24"/>
      <c r="S773" s="24">
        <f t="shared" si="295"/>
        <v>0</v>
      </c>
      <c r="T773" s="24">
        <f t="shared" si="293"/>
        <v>0</v>
      </c>
      <c r="W773" s="24"/>
      <c r="X773" s="24"/>
      <c r="Y773" s="24"/>
      <c r="Z773" s="24"/>
      <c r="AA773" s="24"/>
      <c r="AB773" s="24"/>
      <c r="AC773" s="24">
        <f t="shared" si="296"/>
        <v>0</v>
      </c>
      <c r="AD773" s="24">
        <f t="shared" si="297"/>
        <v>0</v>
      </c>
      <c r="AG773" s="24"/>
      <c r="AH773" s="24"/>
      <c r="AI773" s="24"/>
      <c r="AJ773" s="24"/>
      <c r="AK773" s="24"/>
      <c r="AL773" s="24"/>
      <c r="AM773" s="24">
        <f t="shared" si="298"/>
        <v>0</v>
      </c>
      <c r="AN773" s="24">
        <f t="shared" si="291"/>
        <v>0</v>
      </c>
      <c r="AQ773" s="24"/>
      <c r="AR773" s="24"/>
      <c r="AS773" s="24"/>
      <c r="AT773" s="24"/>
      <c r="AU773" s="24"/>
      <c r="AV773" s="24"/>
      <c r="AW773" s="24">
        <f t="shared" si="299"/>
        <v>0</v>
      </c>
      <c r="AX773" s="24">
        <f t="shared" si="300"/>
        <v>0</v>
      </c>
      <c r="BA773" s="24"/>
      <c r="BB773" s="24"/>
      <c r="BC773" s="24"/>
      <c r="BD773" s="24"/>
      <c r="BE773" s="24"/>
      <c r="BF773" s="24"/>
      <c r="BG773" s="24">
        <f t="shared" si="301"/>
        <v>0</v>
      </c>
      <c r="BH773" s="24">
        <f t="shared" si="302"/>
        <v>0</v>
      </c>
      <c r="BK773" s="24"/>
      <c r="BL773" s="24"/>
      <c r="BM773" s="24"/>
      <c r="BN773" s="24"/>
      <c r="BO773" s="24"/>
      <c r="BP773" s="24"/>
      <c r="BQ773" s="24">
        <f t="shared" si="303"/>
        <v>0</v>
      </c>
      <c r="BR773" s="24">
        <f t="shared" si="304"/>
        <v>0</v>
      </c>
      <c r="BU773" s="24"/>
      <c r="BV773" s="24"/>
      <c r="BW773" s="24"/>
      <c r="BX773" s="24"/>
      <c r="BY773" s="24"/>
      <c r="BZ773" s="24"/>
      <c r="CA773" s="24">
        <f t="shared" si="305"/>
        <v>0</v>
      </c>
      <c r="CB773" s="24">
        <f t="shared" si="306"/>
        <v>0</v>
      </c>
      <c r="CC773" s="24"/>
      <c r="CE773" s="24">
        <f t="shared" ref="CE773:CE836" si="307">SUMIF(B:B,CD773,G:G)-SUMIF(B:B,CD773,H:H)</f>
        <v>0</v>
      </c>
      <c r="CG773" s="24">
        <f t="shared" ref="CG773:CG836" si="308">SUMIF(L:L,CF773,Q:Q)-SUMIF(L:L,CF773,R:R)</f>
        <v>0</v>
      </c>
      <c r="CI773" s="24">
        <f t="shared" ref="CI773:CI836" si="309">SUMIF(V:V,CH773,AA:AA)-SUMIF(V:V,CH773,AB:AB)</f>
        <v>0</v>
      </c>
      <c r="CK773" s="24">
        <f t="shared" ref="CK773:CK836" si="310">SUMIF(AF:AF,CJ773,AK:AK)-SUMIF(AF:AF,CJ773,AL:AL)</f>
        <v>0</v>
      </c>
      <c r="CM773" s="24">
        <f t="shared" ref="CM773:CM836" si="311">SUMIF(AP:AP,CL773,AV:AV)-SUMIF(AP:AP,CL773,AU:AU)</f>
        <v>0</v>
      </c>
      <c r="CO773" s="24">
        <f t="shared" ref="CO773:CO836" si="312">SUMIF(AZ:AZ,CN773,BF:BF)-SUMIF(AZ:AZ,CN773,BE:BE)</f>
        <v>0</v>
      </c>
      <c r="CQ773" s="24">
        <f t="shared" ref="CQ773:CQ836" si="313">SUMIF(BJ:BJ,CP773,BP:BP)-SUMIF(BJ:BJ,CP773,BO:BO)</f>
        <v>0</v>
      </c>
      <c r="CS773" s="24">
        <f t="shared" ref="CS773:CS836" si="314">SUMIF(BT:BT,CR773,BZ:BZ)-SUMIF(BT:BT,CR773,BY:BY)</f>
        <v>0</v>
      </c>
    </row>
    <row r="774" spans="9:97">
      <c r="I774" s="24">
        <f t="shared" si="294"/>
        <v>0</v>
      </c>
      <c r="J774" s="24">
        <f t="shared" si="292"/>
        <v>0</v>
      </c>
      <c r="M774" s="24"/>
      <c r="N774" s="24"/>
      <c r="O774" s="24"/>
      <c r="P774" s="24"/>
      <c r="Q774" s="24"/>
      <c r="R774" s="24"/>
      <c r="S774" s="24">
        <f t="shared" si="295"/>
        <v>0</v>
      </c>
      <c r="T774" s="24">
        <f t="shared" si="293"/>
        <v>0</v>
      </c>
      <c r="W774" s="24"/>
      <c r="X774" s="24"/>
      <c r="Y774" s="24"/>
      <c r="Z774" s="24"/>
      <c r="AA774" s="24"/>
      <c r="AB774" s="24"/>
      <c r="AC774" s="24">
        <f t="shared" si="296"/>
        <v>0</v>
      </c>
      <c r="AD774" s="24">
        <f t="shared" si="297"/>
        <v>0</v>
      </c>
      <c r="AG774" s="24"/>
      <c r="AH774" s="24"/>
      <c r="AI774" s="24"/>
      <c r="AJ774" s="24"/>
      <c r="AK774" s="24"/>
      <c r="AL774" s="24"/>
      <c r="AM774" s="24">
        <f t="shared" si="298"/>
        <v>0</v>
      </c>
      <c r="AN774" s="24">
        <f t="shared" si="291"/>
        <v>0</v>
      </c>
      <c r="AQ774" s="24"/>
      <c r="AR774" s="24"/>
      <c r="AS774" s="24"/>
      <c r="AT774" s="24"/>
      <c r="AU774" s="24"/>
      <c r="AV774" s="24"/>
      <c r="AW774" s="24">
        <f t="shared" si="299"/>
        <v>0</v>
      </c>
      <c r="AX774" s="24">
        <f t="shared" si="300"/>
        <v>0</v>
      </c>
      <c r="BA774" s="24"/>
      <c r="BB774" s="24"/>
      <c r="BC774" s="24"/>
      <c r="BD774" s="24"/>
      <c r="BE774" s="24"/>
      <c r="BF774" s="24"/>
      <c r="BG774" s="24">
        <f t="shared" si="301"/>
        <v>0</v>
      </c>
      <c r="BH774" s="24">
        <f t="shared" si="302"/>
        <v>0</v>
      </c>
      <c r="BK774" s="24"/>
      <c r="BL774" s="24"/>
      <c r="BM774" s="24"/>
      <c r="BN774" s="24"/>
      <c r="BO774" s="24"/>
      <c r="BP774" s="24"/>
      <c r="BQ774" s="24">
        <f t="shared" si="303"/>
        <v>0</v>
      </c>
      <c r="BR774" s="24">
        <f t="shared" si="304"/>
        <v>0</v>
      </c>
      <c r="BU774" s="24"/>
      <c r="BV774" s="24"/>
      <c r="BW774" s="24"/>
      <c r="BX774" s="24"/>
      <c r="BY774" s="24"/>
      <c r="BZ774" s="24"/>
      <c r="CA774" s="24">
        <f t="shared" si="305"/>
        <v>0</v>
      </c>
      <c r="CB774" s="24">
        <f t="shared" si="306"/>
        <v>0</v>
      </c>
      <c r="CC774" s="24"/>
      <c r="CE774" s="24">
        <f t="shared" si="307"/>
        <v>0</v>
      </c>
      <c r="CG774" s="24">
        <f t="shared" si="308"/>
        <v>0</v>
      </c>
      <c r="CI774" s="24">
        <f t="shared" si="309"/>
        <v>0</v>
      </c>
      <c r="CK774" s="24">
        <f t="shared" si="310"/>
        <v>0</v>
      </c>
      <c r="CM774" s="24">
        <f t="shared" si="311"/>
        <v>0</v>
      </c>
      <c r="CO774" s="24">
        <f t="shared" si="312"/>
        <v>0</v>
      </c>
      <c r="CQ774" s="24">
        <f t="shared" si="313"/>
        <v>0</v>
      </c>
      <c r="CS774" s="24">
        <f t="shared" si="314"/>
        <v>0</v>
      </c>
    </row>
    <row r="775" spans="9:97">
      <c r="I775" s="24">
        <f t="shared" si="294"/>
        <v>0</v>
      </c>
      <c r="J775" s="24">
        <f t="shared" si="292"/>
        <v>0</v>
      </c>
      <c r="M775" s="24"/>
      <c r="N775" s="24"/>
      <c r="O775" s="24"/>
      <c r="P775" s="24"/>
      <c r="Q775" s="24"/>
      <c r="R775" s="24"/>
      <c r="S775" s="24">
        <f t="shared" si="295"/>
        <v>0</v>
      </c>
      <c r="T775" s="24">
        <f t="shared" si="293"/>
        <v>0</v>
      </c>
      <c r="W775" s="24"/>
      <c r="X775" s="24"/>
      <c r="Y775" s="24"/>
      <c r="Z775" s="24"/>
      <c r="AA775" s="24"/>
      <c r="AB775" s="24"/>
      <c r="AC775" s="24">
        <f t="shared" si="296"/>
        <v>0</v>
      </c>
      <c r="AD775" s="24">
        <f t="shared" si="297"/>
        <v>0</v>
      </c>
      <c r="AG775" s="24"/>
      <c r="AH775" s="24"/>
      <c r="AI775" s="24"/>
      <c r="AJ775" s="24"/>
      <c r="AK775" s="24"/>
      <c r="AL775" s="24"/>
      <c r="AM775" s="24">
        <f t="shared" si="298"/>
        <v>0</v>
      </c>
      <c r="AN775" s="24">
        <f t="shared" si="291"/>
        <v>0</v>
      </c>
      <c r="AQ775" s="24"/>
      <c r="AR775" s="24"/>
      <c r="AS775" s="24"/>
      <c r="AT775" s="24"/>
      <c r="AU775" s="24"/>
      <c r="AV775" s="24"/>
      <c r="AW775" s="24">
        <f t="shared" si="299"/>
        <v>0</v>
      </c>
      <c r="AX775" s="24">
        <f t="shared" si="300"/>
        <v>0</v>
      </c>
      <c r="BA775" s="24"/>
      <c r="BB775" s="24"/>
      <c r="BC775" s="24"/>
      <c r="BD775" s="24"/>
      <c r="BE775" s="24"/>
      <c r="BF775" s="24"/>
      <c r="BG775" s="24">
        <f t="shared" si="301"/>
        <v>0</v>
      </c>
      <c r="BH775" s="24">
        <f t="shared" si="302"/>
        <v>0</v>
      </c>
      <c r="BK775" s="24"/>
      <c r="BL775" s="24"/>
      <c r="BM775" s="24"/>
      <c r="BN775" s="24"/>
      <c r="BO775" s="24"/>
      <c r="BP775" s="24"/>
      <c r="BQ775" s="24">
        <f t="shared" si="303"/>
        <v>0</v>
      </c>
      <c r="BR775" s="24">
        <f t="shared" si="304"/>
        <v>0</v>
      </c>
      <c r="BU775" s="24"/>
      <c r="BV775" s="24"/>
      <c r="BW775" s="24"/>
      <c r="BX775" s="24"/>
      <c r="BY775" s="24"/>
      <c r="BZ775" s="24"/>
      <c r="CA775" s="24">
        <f t="shared" si="305"/>
        <v>0</v>
      </c>
      <c r="CB775" s="24">
        <f t="shared" si="306"/>
        <v>0</v>
      </c>
      <c r="CC775" s="24"/>
      <c r="CE775" s="24">
        <f t="shared" si="307"/>
        <v>0</v>
      </c>
      <c r="CG775" s="24">
        <f t="shared" si="308"/>
        <v>0</v>
      </c>
      <c r="CI775" s="24">
        <f t="shared" si="309"/>
        <v>0</v>
      </c>
      <c r="CK775" s="24">
        <f t="shared" si="310"/>
        <v>0</v>
      </c>
      <c r="CM775" s="24">
        <f t="shared" si="311"/>
        <v>0</v>
      </c>
      <c r="CO775" s="24">
        <f t="shared" si="312"/>
        <v>0</v>
      </c>
      <c r="CQ775" s="24">
        <f t="shared" si="313"/>
        <v>0</v>
      </c>
      <c r="CS775" s="24">
        <f t="shared" si="314"/>
        <v>0</v>
      </c>
    </row>
    <row r="776" spans="9:97">
      <c r="I776" s="24">
        <f t="shared" si="294"/>
        <v>0</v>
      </c>
      <c r="J776" s="24">
        <f t="shared" si="292"/>
        <v>0</v>
      </c>
      <c r="M776" s="24"/>
      <c r="N776" s="24"/>
      <c r="O776" s="24"/>
      <c r="P776" s="24"/>
      <c r="Q776" s="24"/>
      <c r="R776" s="24"/>
      <c r="S776" s="24">
        <f t="shared" si="295"/>
        <v>0</v>
      </c>
      <c r="T776" s="24">
        <f t="shared" si="293"/>
        <v>0</v>
      </c>
      <c r="W776" s="24"/>
      <c r="X776" s="24"/>
      <c r="Y776" s="24"/>
      <c r="Z776" s="24"/>
      <c r="AA776" s="24"/>
      <c r="AB776" s="24"/>
      <c r="AC776" s="24">
        <f t="shared" si="296"/>
        <v>0</v>
      </c>
      <c r="AD776" s="24">
        <f t="shared" si="297"/>
        <v>0</v>
      </c>
      <c r="AG776" s="24"/>
      <c r="AH776" s="24"/>
      <c r="AI776" s="24"/>
      <c r="AJ776" s="24"/>
      <c r="AK776" s="24"/>
      <c r="AL776" s="24"/>
      <c r="AM776" s="24">
        <f t="shared" si="298"/>
        <v>0</v>
      </c>
      <c r="AN776" s="24">
        <f t="shared" si="291"/>
        <v>0</v>
      </c>
      <c r="AQ776" s="24"/>
      <c r="AR776" s="24"/>
      <c r="AS776" s="24"/>
      <c r="AT776" s="24"/>
      <c r="AU776" s="24"/>
      <c r="AV776" s="24"/>
      <c r="AW776" s="24">
        <f t="shared" si="299"/>
        <v>0</v>
      </c>
      <c r="AX776" s="24">
        <f t="shared" si="300"/>
        <v>0</v>
      </c>
      <c r="BA776" s="24"/>
      <c r="BB776" s="24"/>
      <c r="BC776" s="24"/>
      <c r="BD776" s="24"/>
      <c r="BE776" s="24"/>
      <c r="BF776" s="24"/>
      <c r="BG776" s="24">
        <f t="shared" si="301"/>
        <v>0</v>
      </c>
      <c r="BH776" s="24">
        <f t="shared" si="302"/>
        <v>0</v>
      </c>
      <c r="BK776" s="24"/>
      <c r="BL776" s="24"/>
      <c r="BM776" s="24"/>
      <c r="BN776" s="24"/>
      <c r="BO776" s="24"/>
      <c r="BP776" s="24"/>
      <c r="BQ776" s="24">
        <f t="shared" si="303"/>
        <v>0</v>
      </c>
      <c r="BR776" s="24">
        <f t="shared" si="304"/>
        <v>0</v>
      </c>
      <c r="BU776" s="24"/>
      <c r="BV776" s="24"/>
      <c r="BW776" s="24"/>
      <c r="BX776" s="24"/>
      <c r="BY776" s="24"/>
      <c r="BZ776" s="24"/>
      <c r="CA776" s="24">
        <f t="shared" si="305"/>
        <v>0</v>
      </c>
      <c r="CB776" s="24">
        <f t="shared" si="306"/>
        <v>0</v>
      </c>
      <c r="CC776" s="24"/>
      <c r="CE776" s="24">
        <f t="shared" si="307"/>
        <v>0</v>
      </c>
      <c r="CG776" s="24">
        <f t="shared" si="308"/>
        <v>0</v>
      </c>
      <c r="CI776" s="24">
        <f t="shared" si="309"/>
        <v>0</v>
      </c>
      <c r="CK776" s="24">
        <f t="shared" si="310"/>
        <v>0</v>
      </c>
      <c r="CM776" s="24">
        <f t="shared" si="311"/>
        <v>0</v>
      </c>
      <c r="CO776" s="24">
        <f t="shared" si="312"/>
        <v>0</v>
      </c>
      <c r="CQ776" s="24">
        <f t="shared" si="313"/>
        <v>0</v>
      </c>
      <c r="CS776" s="24">
        <f t="shared" si="314"/>
        <v>0</v>
      </c>
    </row>
    <row r="777" spans="9:97">
      <c r="I777" s="24">
        <f t="shared" si="294"/>
        <v>0</v>
      </c>
      <c r="J777" s="24">
        <f t="shared" si="292"/>
        <v>0</v>
      </c>
      <c r="M777" s="24"/>
      <c r="N777" s="24"/>
      <c r="O777" s="24"/>
      <c r="P777" s="24"/>
      <c r="Q777" s="24"/>
      <c r="R777" s="24"/>
      <c r="S777" s="24">
        <f t="shared" si="295"/>
        <v>0</v>
      </c>
      <c r="T777" s="24">
        <f t="shared" si="293"/>
        <v>0</v>
      </c>
      <c r="W777" s="24"/>
      <c r="X777" s="24"/>
      <c r="Y777" s="24"/>
      <c r="Z777" s="24"/>
      <c r="AA777" s="24"/>
      <c r="AB777" s="24"/>
      <c r="AC777" s="24">
        <f t="shared" si="296"/>
        <v>0</v>
      </c>
      <c r="AD777" s="24">
        <f t="shared" si="297"/>
        <v>0</v>
      </c>
      <c r="AG777" s="24"/>
      <c r="AH777" s="24"/>
      <c r="AI777" s="24"/>
      <c r="AJ777" s="24"/>
      <c r="AK777" s="24"/>
      <c r="AL777" s="24"/>
      <c r="AM777" s="24">
        <f t="shared" si="298"/>
        <v>0</v>
      </c>
      <c r="AN777" s="24">
        <f t="shared" si="291"/>
        <v>0</v>
      </c>
      <c r="AQ777" s="24"/>
      <c r="AR777" s="24"/>
      <c r="AS777" s="24"/>
      <c r="AT777" s="24"/>
      <c r="AU777" s="24"/>
      <c r="AV777" s="24"/>
      <c r="AW777" s="24">
        <f t="shared" si="299"/>
        <v>0</v>
      </c>
      <c r="AX777" s="24">
        <f t="shared" si="300"/>
        <v>0</v>
      </c>
      <c r="BA777" s="24"/>
      <c r="BB777" s="24"/>
      <c r="BC777" s="24"/>
      <c r="BD777" s="24"/>
      <c r="BE777" s="24"/>
      <c r="BF777" s="24"/>
      <c r="BG777" s="24">
        <f t="shared" si="301"/>
        <v>0</v>
      </c>
      <c r="BH777" s="24">
        <f t="shared" si="302"/>
        <v>0</v>
      </c>
      <c r="BK777" s="24"/>
      <c r="BL777" s="24"/>
      <c r="BM777" s="24"/>
      <c r="BN777" s="24"/>
      <c r="BO777" s="24"/>
      <c r="BP777" s="24"/>
      <c r="BQ777" s="24">
        <f t="shared" si="303"/>
        <v>0</v>
      </c>
      <c r="BR777" s="24">
        <f t="shared" si="304"/>
        <v>0</v>
      </c>
      <c r="BU777" s="24"/>
      <c r="BV777" s="24"/>
      <c r="BW777" s="24"/>
      <c r="BX777" s="24"/>
      <c r="BY777" s="24"/>
      <c r="BZ777" s="24"/>
      <c r="CA777" s="24">
        <f t="shared" si="305"/>
        <v>0</v>
      </c>
      <c r="CB777" s="24">
        <f t="shared" si="306"/>
        <v>0</v>
      </c>
      <c r="CC777" s="24"/>
      <c r="CE777" s="24">
        <f t="shared" si="307"/>
        <v>0</v>
      </c>
      <c r="CG777" s="24">
        <f t="shared" si="308"/>
        <v>0</v>
      </c>
      <c r="CI777" s="24">
        <f t="shared" si="309"/>
        <v>0</v>
      </c>
      <c r="CK777" s="24">
        <f t="shared" si="310"/>
        <v>0</v>
      </c>
      <c r="CM777" s="24">
        <f t="shared" si="311"/>
        <v>0</v>
      </c>
      <c r="CO777" s="24">
        <f t="shared" si="312"/>
        <v>0</v>
      </c>
      <c r="CQ777" s="24">
        <f t="shared" si="313"/>
        <v>0</v>
      </c>
      <c r="CS777" s="24">
        <f t="shared" si="314"/>
        <v>0</v>
      </c>
    </row>
    <row r="778" spans="9:97">
      <c r="I778" s="24">
        <f t="shared" si="294"/>
        <v>0</v>
      </c>
      <c r="J778" s="24">
        <f t="shared" si="292"/>
        <v>0</v>
      </c>
      <c r="M778" s="24"/>
      <c r="N778" s="24"/>
      <c r="O778" s="24"/>
      <c r="P778" s="24"/>
      <c r="Q778" s="24"/>
      <c r="R778" s="24"/>
      <c r="S778" s="24">
        <f t="shared" si="295"/>
        <v>0</v>
      </c>
      <c r="T778" s="24">
        <f t="shared" si="293"/>
        <v>0</v>
      </c>
      <c r="W778" s="24"/>
      <c r="X778" s="24"/>
      <c r="Y778" s="24"/>
      <c r="Z778" s="24"/>
      <c r="AA778" s="24"/>
      <c r="AB778" s="24"/>
      <c r="AC778" s="24">
        <f t="shared" si="296"/>
        <v>0</v>
      </c>
      <c r="AD778" s="24">
        <f t="shared" si="297"/>
        <v>0</v>
      </c>
      <c r="AG778" s="24"/>
      <c r="AH778" s="24"/>
      <c r="AI778" s="24"/>
      <c r="AJ778" s="24"/>
      <c r="AK778" s="24"/>
      <c r="AL778" s="24"/>
      <c r="AM778" s="24">
        <f t="shared" si="298"/>
        <v>0</v>
      </c>
      <c r="AN778" s="24">
        <f t="shared" si="291"/>
        <v>0</v>
      </c>
      <c r="AQ778" s="24"/>
      <c r="AR778" s="24"/>
      <c r="AS778" s="24"/>
      <c r="AT778" s="24"/>
      <c r="AU778" s="24"/>
      <c r="AV778" s="24"/>
      <c r="AW778" s="24">
        <f t="shared" si="299"/>
        <v>0</v>
      </c>
      <c r="AX778" s="24">
        <f t="shared" si="300"/>
        <v>0</v>
      </c>
      <c r="BA778" s="24"/>
      <c r="BB778" s="24"/>
      <c r="BC778" s="24"/>
      <c r="BD778" s="24"/>
      <c r="BE778" s="24"/>
      <c r="BF778" s="24"/>
      <c r="BG778" s="24">
        <f t="shared" si="301"/>
        <v>0</v>
      </c>
      <c r="BH778" s="24">
        <f t="shared" si="302"/>
        <v>0</v>
      </c>
      <c r="BK778" s="24"/>
      <c r="BL778" s="24"/>
      <c r="BM778" s="24"/>
      <c r="BN778" s="24"/>
      <c r="BO778" s="24"/>
      <c r="BP778" s="24"/>
      <c r="BQ778" s="24">
        <f t="shared" si="303"/>
        <v>0</v>
      </c>
      <c r="BR778" s="24">
        <f t="shared" si="304"/>
        <v>0</v>
      </c>
      <c r="BU778" s="24"/>
      <c r="BV778" s="24"/>
      <c r="BW778" s="24"/>
      <c r="BX778" s="24"/>
      <c r="BY778" s="24"/>
      <c r="BZ778" s="24"/>
      <c r="CA778" s="24">
        <f t="shared" si="305"/>
        <v>0</v>
      </c>
      <c r="CB778" s="24">
        <f t="shared" si="306"/>
        <v>0</v>
      </c>
      <c r="CC778" s="24"/>
      <c r="CE778" s="24">
        <f t="shared" si="307"/>
        <v>0</v>
      </c>
      <c r="CG778" s="24">
        <f t="shared" si="308"/>
        <v>0</v>
      </c>
      <c r="CI778" s="24">
        <f t="shared" si="309"/>
        <v>0</v>
      </c>
      <c r="CK778" s="24">
        <f t="shared" si="310"/>
        <v>0</v>
      </c>
      <c r="CM778" s="24">
        <f t="shared" si="311"/>
        <v>0</v>
      </c>
      <c r="CO778" s="24">
        <f t="shared" si="312"/>
        <v>0</v>
      </c>
      <c r="CQ778" s="24">
        <f t="shared" si="313"/>
        <v>0</v>
      </c>
      <c r="CS778" s="24">
        <f t="shared" si="314"/>
        <v>0</v>
      </c>
    </row>
    <row r="779" spans="9:97">
      <c r="I779" s="24">
        <f t="shared" si="294"/>
        <v>0</v>
      </c>
      <c r="J779" s="24">
        <f t="shared" si="292"/>
        <v>0</v>
      </c>
      <c r="M779" s="24"/>
      <c r="N779" s="24"/>
      <c r="O779" s="24"/>
      <c r="P779" s="24"/>
      <c r="Q779" s="24"/>
      <c r="R779" s="24"/>
      <c r="S779" s="24">
        <f t="shared" si="295"/>
        <v>0</v>
      </c>
      <c r="T779" s="24">
        <f t="shared" si="293"/>
        <v>0</v>
      </c>
      <c r="W779" s="24"/>
      <c r="X779" s="24"/>
      <c r="Y779" s="24"/>
      <c r="Z779" s="24"/>
      <c r="AA779" s="24"/>
      <c r="AB779" s="24"/>
      <c r="AC779" s="24">
        <f t="shared" si="296"/>
        <v>0</v>
      </c>
      <c r="AD779" s="24">
        <f t="shared" si="297"/>
        <v>0</v>
      </c>
      <c r="AG779" s="24"/>
      <c r="AH779" s="24"/>
      <c r="AI779" s="24"/>
      <c r="AJ779" s="24"/>
      <c r="AK779" s="24"/>
      <c r="AL779" s="24"/>
      <c r="AM779" s="24">
        <f t="shared" si="298"/>
        <v>0</v>
      </c>
      <c r="AN779" s="24">
        <f t="shared" si="291"/>
        <v>0</v>
      </c>
      <c r="AQ779" s="24"/>
      <c r="AR779" s="24"/>
      <c r="AS779" s="24"/>
      <c r="AT779" s="24"/>
      <c r="AU779" s="24"/>
      <c r="AV779" s="24"/>
      <c r="AW779" s="24">
        <f t="shared" si="299"/>
        <v>0</v>
      </c>
      <c r="AX779" s="24">
        <f t="shared" si="300"/>
        <v>0</v>
      </c>
      <c r="BA779" s="24"/>
      <c r="BB779" s="24"/>
      <c r="BC779" s="24"/>
      <c r="BD779" s="24"/>
      <c r="BE779" s="24"/>
      <c r="BF779" s="24"/>
      <c r="BG779" s="24">
        <f t="shared" si="301"/>
        <v>0</v>
      </c>
      <c r="BH779" s="24">
        <f t="shared" si="302"/>
        <v>0</v>
      </c>
      <c r="BK779" s="24"/>
      <c r="BL779" s="24"/>
      <c r="BM779" s="24"/>
      <c r="BN779" s="24"/>
      <c r="BO779" s="24"/>
      <c r="BP779" s="24"/>
      <c r="BQ779" s="24">
        <f t="shared" si="303"/>
        <v>0</v>
      </c>
      <c r="BR779" s="24">
        <f t="shared" si="304"/>
        <v>0</v>
      </c>
      <c r="BU779" s="24"/>
      <c r="BV779" s="24"/>
      <c r="BW779" s="24"/>
      <c r="BX779" s="24"/>
      <c r="BY779" s="24"/>
      <c r="BZ779" s="24"/>
      <c r="CA779" s="24">
        <f t="shared" si="305"/>
        <v>0</v>
      </c>
      <c r="CB779" s="24">
        <f t="shared" si="306"/>
        <v>0</v>
      </c>
      <c r="CC779" s="24"/>
      <c r="CE779" s="24">
        <f t="shared" si="307"/>
        <v>0</v>
      </c>
      <c r="CG779" s="24">
        <f t="shared" si="308"/>
        <v>0</v>
      </c>
      <c r="CI779" s="24">
        <f t="shared" si="309"/>
        <v>0</v>
      </c>
      <c r="CK779" s="24">
        <f t="shared" si="310"/>
        <v>0</v>
      </c>
      <c r="CM779" s="24">
        <f t="shared" si="311"/>
        <v>0</v>
      </c>
      <c r="CO779" s="24">
        <f t="shared" si="312"/>
        <v>0</v>
      </c>
      <c r="CQ779" s="24">
        <f t="shared" si="313"/>
        <v>0</v>
      </c>
      <c r="CS779" s="24">
        <f t="shared" si="314"/>
        <v>0</v>
      </c>
    </row>
    <row r="780" spans="9:97">
      <c r="I780" s="24">
        <f t="shared" si="294"/>
        <v>0</v>
      </c>
      <c r="J780" s="24">
        <f t="shared" si="292"/>
        <v>0</v>
      </c>
      <c r="M780" s="24"/>
      <c r="N780" s="24"/>
      <c r="O780" s="24"/>
      <c r="P780" s="24"/>
      <c r="Q780" s="24"/>
      <c r="R780" s="24"/>
      <c r="S780" s="24">
        <f t="shared" si="295"/>
        <v>0</v>
      </c>
      <c r="T780" s="24">
        <f t="shared" si="293"/>
        <v>0</v>
      </c>
      <c r="W780" s="24"/>
      <c r="X780" s="24"/>
      <c r="Y780" s="24"/>
      <c r="Z780" s="24"/>
      <c r="AA780" s="24"/>
      <c r="AB780" s="24"/>
      <c r="AC780" s="24">
        <f t="shared" si="296"/>
        <v>0</v>
      </c>
      <c r="AD780" s="24">
        <f t="shared" si="297"/>
        <v>0</v>
      </c>
      <c r="AG780" s="24"/>
      <c r="AH780" s="24"/>
      <c r="AI780" s="24"/>
      <c r="AJ780" s="24"/>
      <c r="AK780" s="24"/>
      <c r="AL780" s="24"/>
      <c r="AM780" s="24">
        <f t="shared" si="298"/>
        <v>0</v>
      </c>
      <c r="AN780" s="24">
        <f t="shared" si="291"/>
        <v>0</v>
      </c>
      <c r="AQ780" s="24"/>
      <c r="AR780" s="24"/>
      <c r="AS780" s="24"/>
      <c r="AT780" s="24"/>
      <c r="AU780" s="24"/>
      <c r="AV780" s="24"/>
      <c r="AW780" s="24">
        <f t="shared" si="299"/>
        <v>0</v>
      </c>
      <c r="AX780" s="24">
        <f t="shared" si="300"/>
        <v>0</v>
      </c>
      <c r="BA780" s="24"/>
      <c r="BB780" s="24"/>
      <c r="BC780" s="24"/>
      <c r="BD780" s="24"/>
      <c r="BE780" s="24"/>
      <c r="BF780" s="24"/>
      <c r="BG780" s="24">
        <f t="shared" si="301"/>
        <v>0</v>
      </c>
      <c r="BH780" s="24">
        <f t="shared" si="302"/>
        <v>0</v>
      </c>
      <c r="BK780" s="24"/>
      <c r="BL780" s="24"/>
      <c r="BM780" s="24"/>
      <c r="BN780" s="24"/>
      <c r="BO780" s="24"/>
      <c r="BP780" s="24"/>
      <c r="BQ780" s="24">
        <f t="shared" si="303"/>
        <v>0</v>
      </c>
      <c r="BR780" s="24">
        <f t="shared" si="304"/>
        <v>0</v>
      </c>
      <c r="BU780" s="24"/>
      <c r="BV780" s="24"/>
      <c r="BW780" s="24"/>
      <c r="BX780" s="24"/>
      <c r="BY780" s="24"/>
      <c r="BZ780" s="24"/>
      <c r="CA780" s="24">
        <f t="shared" si="305"/>
        <v>0</v>
      </c>
      <c r="CB780" s="24">
        <f t="shared" si="306"/>
        <v>0</v>
      </c>
      <c r="CC780" s="24"/>
      <c r="CE780" s="24">
        <f t="shared" si="307"/>
        <v>0</v>
      </c>
      <c r="CG780" s="24">
        <f t="shared" si="308"/>
        <v>0</v>
      </c>
      <c r="CI780" s="24">
        <f t="shared" si="309"/>
        <v>0</v>
      </c>
      <c r="CK780" s="24">
        <f t="shared" si="310"/>
        <v>0</v>
      </c>
      <c r="CM780" s="24">
        <f t="shared" si="311"/>
        <v>0</v>
      </c>
      <c r="CO780" s="24">
        <f t="shared" si="312"/>
        <v>0</v>
      </c>
      <c r="CQ780" s="24">
        <f t="shared" si="313"/>
        <v>0</v>
      </c>
      <c r="CS780" s="24">
        <f t="shared" si="314"/>
        <v>0</v>
      </c>
    </row>
    <row r="781" spans="9:97">
      <c r="I781" s="24">
        <f t="shared" si="294"/>
        <v>0</v>
      </c>
      <c r="J781" s="24">
        <f t="shared" si="292"/>
        <v>0</v>
      </c>
      <c r="M781" s="24"/>
      <c r="N781" s="24"/>
      <c r="O781" s="24"/>
      <c r="P781" s="24"/>
      <c r="Q781" s="24"/>
      <c r="R781" s="24"/>
      <c r="S781" s="24">
        <f t="shared" si="295"/>
        <v>0</v>
      </c>
      <c r="T781" s="24">
        <f t="shared" si="293"/>
        <v>0</v>
      </c>
      <c r="W781" s="24"/>
      <c r="X781" s="24"/>
      <c r="Y781" s="24"/>
      <c r="Z781" s="24"/>
      <c r="AA781" s="24"/>
      <c r="AB781" s="24"/>
      <c r="AC781" s="24">
        <f t="shared" si="296"/>
        <v>0</v>
      </c>
      <c r="AD781" s="24">
        <f t="shared" si="297"/>
        <v>0</v>
      </c>
      <c r="AG781" s="24"/>
      <c r="AH781" s="24"/>
      <c r="AI781" s="24"/>
      <c r="AJ781" s="24"/>
      <c r="AK781" s="24"/>
      <c r="AL781" s="24"/>
      <c r="AM781" s="24">
        <f t="shared" si="298"/>
        <v>0</v>
      </c>
      <c r="AN781" s="24">
        <f t="shared" si="291"/>
        <v>0</v>
      </c>
      <c r="AQ781" s="24"/>
      <c r="AR781" s="24"/>
      <c r="AS781" s="24"/>
      <c r="AT781" s="24"/>
      <c r="AU781" s="24"/>
      <c r="AV781" s="24"/>
      <c r="AW781" s="24">
        <f t="shared" si="299"/>
        <v>0</v>
      </c>
      <c r="AX781" s="24">
        <f t="shared" si="300"/>
        <v>0</v>
      </c>
      <c r="BA781" s="24"/>
      <c r="BB781" s="24"/>
      <c r="BC781" s="24"/>
      <c r="BD781" s="24"/>
      <c r="BE781" s="24"/>
      <c r="BF781" s="24"/>
      <c r="BG781" s="24">
        <f t="shared" si="301"/>
        <v>0</v>
      </c>
      <c r="BH781" s="24">
        <f t="shared" si="302"/>
        <v>0</v>
      </c>
      <c r="BK781" s="24"/>
      <c r="BL781" s="24"/>
      <c r="BM781" s="24"/>
      <c r="BN781" s="24"/>
      <c r="BO781" s="24"/>
      <c r="BP781" s="24"/>
      <c r="BQ781" s="24">
        <f t="shared" si="303"/>
        <v>0</v>
      </c>
      <c r="BR781" s="24">
        <f t="shared" si="304"/>
        <v>0</v>
      </c>
      <c r="BU781" s="24"/>
      <c r="BV781" s="24"/>
      <c r="BW781" s="24"/>
      <c r="BX781" s="24"/>
      <c r="BY781" s="24"/>
      <c r="BZ781" s="24"/>
      <c r="CA781" s="24">
        <f t="shared" si="305"/>
        <v>0</v>
      </c>
      <c r="CB781" s="24">
        <f t="shared" si="306"/>
        <v>0</v>
      </c>
      <c r="CC781" s="24"/>
      <c r="CE781" s="24">
        <f t="shared" si="307"/>
        <v>0</v>
      </c>
      <c r="CG781" s="24">
        <f t="shared" si="308"/>
        <v>0</v>
      </c>
      <c r="CI781" s="24">
        <f t="shared" si="309"/>
        <v>0</v>
      </c>
      <c r="CK781" s="24">
        <f t="shared" si="310"/>
        <v>0</v>
      </c>
      <c r="CM781" s="24">
        <f t="shared" si="311"/>
        <v>0</v>
      </c>
      <c r="CO781" s="24">
        <f t="shared" si="312"/>
        <v>0</v>
      </c>
      <c r="CQ781" s="24">
        <f t="shared" si="313"/>
        <v>0</v>
      </c>
      <c r="CS781" s="24">
        <f t="shared" si="314"/>
        <v>0</v>
      </c>
    </row>
    <row r="782" spans="9:97">
      <c r="I782" s="24">
        <f t="shared" si="294"/>
        <v>0</v>
      </c>
      <c r="J782" s="24">
        <f t="shared" si="292"/>
        <v>0</v>
      </c>
      <c r="M782" s="24"/>
      <c r="N782" s="24"/>
      <c r="O782" s="24"/>
      <c r="P782" s="24"/>
      <c r="Q782" s="24"/>
      <c r="R782" s="24"/>
      <c r="S782" s="24">
        <f t="shared" si="295"/>
        <v>0</v>
      </c>
      <c r="T782" s="24">
        <f t="shared" si="293"/>
        <v>0</v>
      </c>
      <c r="W782" s="24"/>
      <c r="X782" s="24"/>
      <c r="Y782" s="24"/>
      <c r="Z782" s="24"/>
      <c r="AA782" s="24"/>
      <c r="AB782" s="24"/>
      <c r="AC782" s="24">
        <f t="shared" si="296"/>
        <v>0</v>
      </c>
      <c r="AD782" s="24">
        <f t="shared" si="297"/>
        <v>0</v>
      </c>
      <c r="AG782" s="24"/>
      <c r="AH782" s="24"/>
      <c r="AI782" s="24"/>
      <c r="AJ782" s="24"/>
      <c r="AK782" s="24"/>
      <c r="AL782" s="24"/>
      <c r="AM782" s="24">
        <f t="shared" si="298"/>
        <v>0</v>
      </c>
      <c r="AN782" s="24">
        <f t="shared" si="291"/>
        <v>0</v>
      </c>
      <c r="AQ782" s="24"/>
      <c r="AR782" s="24"/>
      <c r="AS782" s="24"/>
      <c r="AT782" s="24"/>
      <c r="AU782" s="24"/>
      <c r="AV782" s="24"/>
      <c r="AW782" s="24">
        <f t="shared" si="299"/>
        <v>0</v>
      </c>
      <c r="AX782" s="24">
        <f t="shared" si="300"/>
        <v>0</v>
      </c>
      <c r="BA782" s="24"/>
      <c r="BB782" s="24"/>
      <c r="BC782" s="24"/>
      <c r="BD782" s="24"/>
      <c r="BE782" s="24"/>
      <c r="BF782" s="24"/>
      <c r="BG782" s="24">
        <f t="shared" si="301"/>
        <v>0</v>
      </c>
      <c r="BH782" s="24">
        <f t="shared" si="302"/>
        <v>0</v>
      </c>
      <c r="BK782" s="24"/>
      <c r="BL782" s="24"/>
      <c r="BM782" s="24"/>
      <c r="BN782" s="24"/>
      <c r="BO782" s="24"/>
      <c r="BP782" s="24"/>
      <c r="BQ782" s="24">
        <f t="shared" si="303"/>
        <v>0</v>
      </c>
      <c r="BR782" s="24">
        <f t="shared" si="304"/>
        <v>0</v>
      </c>
      <c r="BU782" s="24"/>
      <c r="BV782" s="24"/>
      <c r="BW782" s="24"/>
      <c r="BX782" s="24"/>
      <c r="BY782" s="24"/>
      <c r="BZ782" s="24"/>
      <c r="CA782" s="24">
        <f t="shared" si="305"/>
        <v>0</v>
      </c>
      <c r="CB782" s="24">
        <f t="shared" si="306"/>
        <v>0</v>
      </c>
      <c r="CC782" s="24"/>
      <c r="CE782" s="24">
        <f t="shared" si="307"/>
        <v>0</v>
      </c>
      <c r="CG782" s="24">
        <f t="shared" si="308"/>
        <v>0</v>
      </c>
      <c r="CI782" s="24">
        <f t="shared" si="309"/>
        <v>0</v>
      </c>
      <c r="CK782" s="24">
        <f t="shared" si="310"/>
        <v>0</v>
      </c>
      <c r="CM782" s="24">
        <f t="shared" si="311"/>
        <v>0</v>
      </c>
      <c r="CO782" s="24">
        <f t="shared" si="312"/>
        <v>0</v>
      </c>
      <c r="CQ782" s="24">
        <f t="shared" si="313"/>
        <v>0</v>
      </c>
      <c r="CS782" s="24">
        <f t="shared" si="314"/>
        <v>0</v>
      </c>
    </row>
    <row r="783" spans="9:97">
      <c r="I783" s="24">
        <f t="shared" si="294"/>
        <v>0</v>
      </c>
      <c r="J783" s="24">
        <f t="shared" si="292"/>
        <v>0</v>
      </c>
      <c r="M783" s="24"/>
      <c r="N783" s="24"/>
      <c r="O783" s="24"/>
      <c r="P783" s="24"/>
      <c r="Q783" s="24"/>
      <c r="R783" s="24"/>
      <c r="S783" s="24">
        <f t="shared" si="295"/>
        <v>0</v>
      </c>
      <c r="T783" s="24">
        <f t="shared" si="293"/>
        <v>0</v>
      </c>
      <c r="W783" s="24"/>
      <c r="X783" s="24"/>
      <c r="Y783" s="24"/>
      <c r="Z783" s="24"/>
      <c r="AA783" s="24"/>
      <c r="AB783" s="24"/>
      <c r="AC783" s="24">
        <f t="shared" si="296"/>
        <v>0</v>
      </c>
      <c r="AD783" s="24">
        <f t="shared" si="297"/>
        <v>0</v>
      </c>
      <c r="AG783" s="24"/>
      <c r="AH783" s="24"/>
      <c r="AI783" s="24"/>
      <c r="AJ783" s="24"/>
      <c r="AK783" s="24"/>
      <c r="AL783" s="24"/>
      <c r="AM783" s="24">
        <f t="shared" si="298"/>
        <v>0</v>
      </c>
      <c r="AN783" s="24">
        <f t="shared" si="291"/>
        <v>0</v>
      </c>
      <c r="AQ783" s="24"/>
      <c r="AR783" s="24"/>
      <c r="AS783" s="24"/>
      <c r="AT783" s="24"/>
      <c r="AU783" s="24"/>
      <c r="AV783" s="24"/>
      <c r="AW783" s="24">
        <f t="shared" si="299"/>
        <v>0</v>
      </c>
      <c r="AX783" s="24">
        <f t="shared" si="300"/>
        <v>0</v>
      </c>
      <c r="BA783" s="24"/>
      <c r="BB783" s="24"/>
      <c r="BC783" s="24"/>
      <c r="BD783" s="24"/>
      <c r="BE783" s="24"/>
      <c r="BF783" s="24"/>
      <c r="BG783" s="24">
        <f t="shared" si="301"/>
        <v>0</v>
      </c>
      <c r="BH783" s="24">
        <f t="shared" si="302"/>
        <v>0</v>
      </c>
      <c r="BK783" s="24"/>
      <c r="BL783" s="24"/>
      <c r="BM783" s="24"/>
      <c r="BN783" s="24"/>
      <c r="BO783" s="24"/>
      <c r="BP783" s="24"/>
      <c r="BQ783" s="24">
        <f t="shared" si="303"/>
        <v>0</v>
      </c>
      <c r="BR783" s="24">
        <f t="shared" si="304"/>
        <v>0</v>
      </c>
      <c r="BU783" s="24"/>
      <c r="BV783" s="24"/>
      <c r="BW783" s="24"/>
      <c r="BX783" s="24"/>
      <c r="BY783" s="24"/>
      <c r="BZ783" s="24"/>
      <c r="CA783" s="24">
        <f t="shared" si="305"/>
        <v>0</v>
      </c>
      <c r="CB783" s="24">
        <f t="shared" si="306"/>
        <v>0</v>
      </c>
      <c r="CC783" s="24"/>
      <c r="CE783" s="24">
        <f t="shared" si="307"/>
        <v>0</v>
      </c>
      <c r="CG783" s="24">
        <f t="shared" si="308"/>
        <v>0</v>
      </c>
      <c r="CI783" s="24">
        <f t="shared" si="309"/>
        <v>0</v>
      </c>
      <c r="CK783" s="24">
        <f t="shared" si="310"/>
        <v>0</v>
      </c>
      <c r="CM783" s="24">
        <f t="shared" si="311"/>
        <v>0</v>
      </c>
      <c r="CO783" s="24">
        <f t="shared" si="312"/>
        <v>0</v>
      </c>
      <c r="CQ783" s="24">
        <f t="shared" si="313"/>
        <v>0</v>
      </c>
      <c r="CS783" s="24">
        <f t="shared" si="314"/>
        <v>0</v>
      </c>
    </row>
    <row r="784" spans="9:97">
      <c r="I784" s="24">
        <f t="shared" si="294"/>
        <v>0</v>
      </c>
      <c r="J784" s="24">
        <f t="shared" si="292"/>
        <v>0</v>
      </c>
      <c r="M784" s="24"/>
      <c r="N784" s="24"/>
      <c r="O784" s="24"/>
      <c r="P784" s="24"/>
      <c r="Q784" s="24"/>
      <c r="R784" s="24"/>
      <c r="S784" s="24">
        <f t="shared" si="295"/>
        <v>0</v>
      </c>
      <c r="T784" s="24">
        <f t="shared" si="293"/>
        <v>0</v>
      </c>
      <c r="W784" s="24"/>
      <c r="X784" s="24"/>
      <c r="Y784" s="24"/>
      <c r="Z784" s="24"/>
      <c r="AA784" s="24"/>
      <c r="AB784" s="24"/>
      <c r="AC784" s="24">
        <f t="shared" si="296"/>
        <v>0</v>
      </c>
      <c r="AD784" s="24">
        <f t="shared" si="297"/>
        <v>0</v>
      </c>
      <c r="AG784" s="24"/>
      <c r="AH784" s="24"/>
      <c r="AI784" s="24"/>
      <c r="AJ784" s="24"/>
      <c r="AK784" s="24"/>
      <c r="AL784" s="24"/>
      <c r="AM784" s="24">
        <f t="shared" si="298"/>
        <v>0</v>
      </c>
      <c r="AN784" s="24">
        <f t="shared" si="291"/>
        <v>0</v>
      </c>
      <c r="AQ784" s="24"/>
      <c r="AR784" s="24"/>
      <c r="AS784" s="24"/>
      <c r="AT784" s="24"/>
      <c r="AU784" s="24"/>
      <c r="AV784" s="24"/>
      <c r="AW784" s="24">
        <f t="shared" si="299"/>
        <v>0</v>
      </c>
      <c r="AX784" s="24">
        <f t="shared" si="300"/>
        <v>0</v>
      </c>
      <c r="BA784" s="24"/>
      <c r="BB784" s="24"/>
      <c r="BC784" s="24"/>
      <c r="BD784" s="24"/>
      <c r="BE784" s="24"/>
      <c r="BF784" s="24"/>
      <c r="BG784" s="24">
        <f t="shared" si="301"/>
        <v>0</v>
      </c>
      <c r="BH784" s="24">
        <f t="shared" si="302"/>
        <v>0</v>
      </c>
      <c r="BK784" s="24"/>
      <c r="BL784" s="24"/>
      <c r="BM784" s="24"/>
      <c r="BN784" s="24"/>
      <c r="BO784" s="24"/>
      <c r="BP784" s="24"/>
      <c r="BQ784" s="24">
        <f t="shared" si="303"/>
        <v>0</v>
      </c>
      <c r="BR784" s="24">
        <f t="shared" si="304"/>
        <v>0</v>
      </c>
      <c r="BU784" s="24"/>
      <c r="BV784" s="24"/>
      <c r="BW784" s="24"/>
      <c r="BX784" s="24"/>
      <c r="BY784" s="24"/>
      <c r="BZ784" s="24"/>
      <c r="CA784" s="24">
        <f t="shared" si="305"/>
        <v>0</v>
      </c>
      <c r="CB784" s="24">
        <f t="shared" si="306"/>
        <v>0</v>
      </c>
      <c r="CC784" s="24"/>
      <c r="CE784" s="24">
        <f t="shared" si="307"/>
        <v>0</v>
      </c>
      <c r="CG784" s="24">
        <f t="shared" si="308"/>
        <v>0</v>
      </c>
      <c r="CI784" s="24">
        <f t="shared" si="309"/>
        <v>0</v>
      </c>
      <c r="CK784" s="24">
        <f t="shared" si="310"/>
        <v>0</v>
      </c>
      <c r="CM784" s="24">
        <f t="shared" si="311"/>
        <v>0</v>
      </c>
      <c r="CO784" s="24">
        <f t="shared" si="312"/>
        <v>0</v>
      </c>
      <c r="CQ784" s="24">
        <f t="shared" si="313"/>
        <v>0</v>
      </c>
      <c r="CS784" s="24">
        <f t="shared" si="314"/>
        <v>0</v>
      </c>
    </row>
    <row r="785" spans="9:97">
      <c r="I785" s="24">
        <f t="shared" si="294"/>
        <v>0</v>
      </c>
      <c r="J785" s="24">
        <f t="shared" si="292"/>
        <v>0</v>
      </c>
      <c r="M785" s="24"/>
      <c r="N785" s="24"/>
      <c r="O785" s="24"/>
      <c r="P785" s="24"/>
      <c r="Q785" s="24"/>
      <c r="R785" s="24"/>
      <c r="S785" s="24">
        <f t="shared" si="295"/>
        <v>0</v>
      </c>
      <c r="T785" s="24">
        <f t="shared" si="293"/>
        <v>0</v>
      </c>
      <c r="W785" s="24"/>
      <c r="X785" s="24"/>
      <c r="Y785" s="24"/>
      <c r="Z785" s="24"/>
      <c r="AA785" s="24"/>
      <c r="AB785" s="24"/>
      <c r="AC785" s="24">
        <f t="shared" si="296"/>
        <v>0</v>
      </c>
      <c r="AD785" s="24">
        <f t="shared" si="297"/>
        <v>0</v>
      </c>
      <c r="AG785" s="24"/>
      <c r="AH785" s="24"/>
      <c r="AI785" s="24"/>
      <c r="AJ785" s="24"/>
      <c r="AK785" s="24"/>
      <c r="AL785" s="24"/>
      <c r="AM785" s="24">
        <f t="shared" si="298"/>
        <v>0</v>
      </c>
      <c r="AN785" s="24">
        <f t="shared" si="291"/>
        <v>0</v>
      </c>
      <c r="AQ785" s="24"/>
      <c r="AR785" s="24"/>
      <c r="AS785" s="24"/>
      <c r="AT785" s="24"/>
      <c r="AU785" s="24"/>
      <c r="AV785" s="24"/>
      <c r="AW785" s="24">
        <f t="shared" si="299"/>
        <v>0</v>
      </c>
      <c r="AX785" s="24">
        <f t="shared" si="300"/>
        <v>0</v>
      </c>
      <c r="BA785" s="24"/>
      <c r="BB785" s="24"/>
      <c r="BC785" s="24"/>
      <c r="BD785" s="24"/>
      <c r="BE785" s="24"/>
      <c r="BF785" s="24"/>
      <c r="BG785" s="24">
        <f t="shared" si="301"/>
        <v>0</v>
      </c>
      <c r="BH785" s="24">
        <f t="shared" si="302"/>
        <v>0</v>
      </c>
      <c r="BK785" s="24"/>
      <c r="BL785" s="24"/>
      <c r="BM785" s="24"/>
      <c r="BN785" s="24"/>
      <c r="BO785" s="24"/>
      <c r="BP785" s="24"/>
      <c r="BQ785" s="24">
        <f t="shared" si="303"/>
        <v>0</v>
      </c>
      <c r="BR785" s="24">
        <f t="shared" si="304"/>
        <v>0</v>
      </c>
      <c r="BU785" s="24"/>
      <c r="BV785" s="24"/>
      <c r="BW785" s="24"/>
      <c r="BX785" s="24"/>
      <c r="BY785" s="24"/>
      <c r="BZ785" s="24"/>
      <c r="CA785" s="24">
        <f t="shared" si="305"/>
        <v>0</v>
      </c>
      <c r="CB785" s="24">
        <f t="shared" si="306"/>
        <v>0</v>
      </c>
      <c r="CC785" s="24"/>
      <c r="CE785" s="24">
        <f t="shared" si="307"/>
        <v>0</v>
      </c>
      <c r="CG785" s="24">
        <f t="shared" si="308"/>
        <v>0</v>
      </c>
      <c r="CI785" s="24">
        <f t="shared" si="309"/>
        <v>0</v>
      </c>
      <c r="CK785" s="24">
        <f t="shared" si="310"/>
        <v>0</v>
      </c>
      <c r="CM785" s="24">
        <f t="shared" si="311"/>
        <v>0</v>
      </c>
      <c r="CO785" s="24">
        <f t="shared" si="312"/>
        <v>0</v>
      </c>
      <c r="CQ785" s="24">
        <f t="shared" si="313"/>
        <v>0</v>
      </c>
      <c r="CS785" s="24">
        <f t="shared" si="314"/>
        <v>0</v>
      </c>
    </row>
    <row r="786" spans="9:97">
      <c r="I786" s="24">
        <f t="shared" si="294"/>
        <v>0</v>
      </c>
      <c r="J786" s="24">
        <f t="shared" si="292"/>
        <v>0</v>
      </c>
      <c r="M786" s="24"/>
      <c r="N786" s="24"/>
      <c r="O786" s="24"/>
      <c r="P786" s="24"/>
      <c r="Q786" s="24"/>
      <c r="R786" s="24"/>
      <c r="S786" s="24">
        <f t="shared" si="295"/>
        <v>0</v>
      </c>
      <c r="T786" s="24">
        <f t="shared" si="293"/>
        <v>0</v>
      </c>
      <c r="W786" s="24"/>
      <c r="X786" s="24"/>
      <c r="Y786" s="24"/>
      <c r="Z786" s="24"/>
      <c r="AA786" s="24"/>
      <c r="AB786" s="24"/>
      <c r="AC786" s="24">
        <f t="shared" si="296"/>
        <v>0</v>
      </c>
      <c r="AD786" s="24">
        <f t="shared" si="297"/>
        <v>0</v>
      </c>
      <c r="AG786" s="24"/>
      <c r="AH786" s="24"/>
      <c r="AI786" s="24"/>
      <c r="AJ786" s="24"/>
      <c r="AK786" s="24"/>
      <c r="AL786" s="24"/>
      <c r="AM786" s="24">
        <f t="shared" si="298"/>
        <v>0</v>
      </c>
      <c r="AN786" s="24">
        <f t="shared" si="291"/>
        <v>0</v>
      </c>
      <c r="AQ786" s="24"/>
      <c r="AR786" s="24"/>
      <c r="AS786" s="24"/>
      <c r="AT786" s="24"/>
      <c r="AU786" s="24"/>
      <c r="AV786" s="24"/>
      <c r="AW786" s="24">
        <f t="shared" si="299"/>
        <v>0</v>
      </c>
      <c r="AX786" s="24">
        <f t="shared" si="300"/>
        <v>0</v>
      </c>
      <c r="BA786" s="24"/>
      <c r="BB786" s="24"/>
      <c r="BC786" s="24"/>
      <c r="BD786" s="24"/>
      <c r="BE786" s="24"/>
      <c r="BF786" s="24"/>
      <c r="BG786" s="24">
        <f t="shared" si="301"/>
        <v>0</v>
      </c>
      <c r="BH786" s="24">
        <f t="shared" si="302"/>
        <v>0</v>
      </c>
      <c r="BK786" s="24"/>
      <c r="BL786" s="24"/>
      <c r="BM786" s="24"/>
      <c r="BN786" s="24"/>
      <c r="BO786" s="24"/>
      <c r="BP786" s="24"/>
      <c r="BQ786" s="24">
        <f t="shared" si="303"/>
        <v>0</v>
      </c>
      <c r="BR786" s="24">
        <f t="shared" si="304"/>
        <v>0</v>
      </c>
      <c r="BU786" s="24"/>
      <c r="BV786" s="24"/>
      <c r="BW786" s="24"/>
      <c r="BX786" s="24"/>
      <c r="BY786" s="24"/>
      <c r="BZ786" s="24"/>
      <c r="CA786" s="24">
        <f t="shared" si="305"/>
        <v>0</v>
      </c>
      <c r="CB786" s="24">
        <f t="shared" si="306"/>
        <v>0</v>
      </c>
      <c r="CC786" s="24"/>
      <c r="CE786" s="24">
        <f t="shared" si="307"/>
        <v>0</v>
      </c>
      <c r="CG786" s="24">
        <f t="shared" si="308"/>
        <v>0</v>
      </c>
      <c r="CI786" s="24">
        <f t="shared" si="309"/>
        <v>0</v>
      </c>
      <c r="CK786" s="24">
        <f t="shared" si="310"/>
        <v>0</v>
      </c>
      <c r="CM786" s="24">
        <f t="shared" si="311"/>
        <v>0</v>
      </c>
      <c r="CO786" s="24">
        <f t="shared" si="312"/>
        <v>0</v>
      </c>
      <c r="CQ786" s="24">
        <f t="shared" si="313"/>
        <v>0</v>
      </c>
      <c r="CS786" s="24">
        <f t="shared" si="314"/>
        <v>0</v>
      </c>
    </row>
    <row r="787" spans="9:97">
      <c r="I787" s="24">
        <f t="shared" si="294"/>
        <v>0</v>
      </c>
      <c r="J787" s="24">
        <f t="shared" si="292"/>
        <v>0</v>
      </c>
      <c r="M787" s="24"/>
      <c r="N787" s="24"/>
      <c r="O787" s="24"/>
      <c r="P787" s="24"/>
      <c r="Q787" s="24"/>
      <c r="R787" s="24"/>
      <c r="S787" s="24">
        <f t="shared" si="295"/>
        <v>0</v>
      </c>
      <c r="T787" s="24">
        <f t="shared" si="293"/>
        <v>0</v>
      </c>
      <c r="W787" s="24"/>
      <c r="X787" s="24"/>
      <c r="Y787" s="24"/>
      <c r="Z787" s="24"/>
      <c r="AA787" s="24"/>
      <c r="AB787" s="24"/>
      <c r="AC787" s="24">
        <f t="shared" si="296"/>
        <v>0</v>
      </c>
      <c r="AD787" s="24">
        <f t="shared" si="297"/>
        <v>0</v>
      </c>
      <c r="AG787" s="24"/>
      <c r="AH787" s="24"/>
      <c r="AI787" s="24"/>
      <c r="AJ787" s="24"/>
      <c r="AK787" s="24"/>
      <c r="AL787" s="24"/>
      <c r="AM787" s="24">
        <f t="shared" si="298"/>
        <v>0</v>
      </c>
      <c r="AN787" s="24">
        <f t="shared" si="291"/>
        <v>0</v>
      </c>
      <c r="AQ787" s="24"/>
      <c r="AR787" s="24"/>
      <c r="AS787" s="24"/>
      <c r="AT787" s="24"/>
      <c r="AU787" s="24"/>
      <c r="AV787" s="24"/>
      <c r="AW787" s="24">
        <f t="shared" si="299"/>
        <v>0</v>
      </c>
      <c r="AX787" s="24">
        <f t="shared" si="300"/>
        <v>0</v>
      </c>
      <c r="BA787" s="24"/>
      <c r="BB787" s="24"/>
      <c r="BC787" s="24"/>
      <c r="BD787" s="24"/>
      <c r="BE787" s="24"/>
      <c r="BF787" s="24"/>
      <c r="BG787" s="24">
        <f t="shared" si="301"/>
        <v>0</v>
      </c>
      <c r="BH787" s="24">
        <f t="shared" si="302"/>
        <v>0</v>
      </c>
      <c r="BK787" s="24"/>
      <c r="BL787" s="24"/>
      <c r="BM787" s="24"/>
      <c r="BN787" s="24"/>
      <c r="BO787" s="24"/>
      <c r="BP787" s="24"/>
      <c r="BQ787" s="24">
        <f t="shared" si="303"/>
        <v>0</v>
      </c>
      <c r="BR787" s="24">
        <f t="shared" si="304"/>
        <v>0</v>
      </c>
      <c r="BU787" s="24"/>
      <c r="BV787" s="24"/>
      <c r="BW787" s="24"/>
      <c r="BX787" s="24"/>
      <c r="BY787" s="24"/>
      <c r="BZ787" s="24"/>
      <c r="CA787" s="24">
        <f t="shared" si="305"/>
        <v>0</v>
      </c>
      <c r="CB787" s="24">
        <f t="shared" si="306"/>
        <v>0</v>
      </c>
      <c r="CC787" s="24"/>
      <c r="CE787" s="24">
        <f t="shared" si="307"/>
        <v>0</v>
      </c>
      <c r="CG787" s="24">
        <f t="shared" si="308"/>
        <v>0</v>
      </c>
      <c r="CI787" s="24">
        <f t="shared" si="309"/>
        <v>0</v>
      </c>
      <c r="CK787" s="24">
        <f t="shared" si="310"/>
        <v>0</v>
      </c>
      <c r="CM787" s="24">
        <f t="shared" si="311"/>
        <v>0</v>
      </c>
      <c r="CO787" s="24">
        <f t="shared" si="312"/>
        <v>0</v>
      </c>
      <c r="CQ787" s="24">
        <f t="shared" si="313"/>
        <v>0</v>
      </c>
      <c r="CS787" s="24">
        <f t="shared" si="314"/>
        <v>0</v>
      </c>
    </row>
    <row r="788" spans="9:97">
      <c r="I788" s="24">
        <f t="shared" si="294"/>
        <v>0</v>
      </c>
      <c r="J788" s="24">
        <f t="shared" si="292"/>
        <v>0</v>
      </c>
      <c r="M788" s="24"/>
      <c r="N788" s="24"/>
      <c r="O788" s="24"/>
      <c r="P788" s="24"/>
      <c r="Q788" s="24"/>
      <c r="R788" s="24"/>
      <c r="S788" s="24">
        <f t="shared" si="295"/>
        <v>0</v>
      </c>
      <c r="T788" s="24">
        <f t="shared" si="293"/>
        <v>0</v>
      </c>
      <c r="W788" s="24"/>
      <c r="X788" s="24"/>
      <c r="Y788" s="24"/>
      <c r="Z788" s="24"/>
      <c r="AA788" s="24"/>
      <c r="AB788" s="24"/>
      <c r="AC788" s="24">
        <f t="shared" si="296"/>
        <v>0</v>
      </c>
      <c r="AD788" s="24">
        <f t="shared" si="297"/>
        <v>0</v>
      </c>
      <c r="AG788" s="24"/>
      <c r="AH788" s="24"/>
      <c r="AI788" s="24"/>
      <c r="AJ788" s="24"/>
      <c r="AK788" s="24"/>
      <c r="AL788" s="24"/>
      <c r="AM788" s="24">
        <f t="shared" si="298"/>
        <v>0</v>
      </c>
      <c r="AN788" s="24">
        <f t="shared" si="291"/>
        <v>0</v>
      </c>
      <c r="AQ788" s="24"/>
      <c r="AR788" s="24"/>
      <c r="AS788" s="24"/>
      <c r="AT788" s="24"/>
      <c r="AU788" s="24"/>
      <c r="AV788" s="24"/>
      <c r="AW788" s="24">
        <f t="shared" si="299"/>
        <v>0</v>
      </c>
      <c r="AX788" s="24">
        <f t="shared" si="300"/>
        <v>0</v>
      </c>
      <c r="BA788" s="24"/>
      <c r="BB788" s="24"/>
      <c r="BC788" s="24"/>
      <c r="BD788" s="24"/>
      <c r="BE788" s="24"/>
      <c r="BF788" s="24"/>
      <c r="BG788" s="24">
        <f t="shared" si="301"/>
        <v>0</v>
      </c>
      <c r="BH788" s="24">
        <f t="shared" si="302"/>
        <v>0</v>
      </c>
      <c r="BK788" s="24"/>
      <c r="BL788" s="24"/>
      <c r="BM788" s="24"/>
      <c r="BN788" s="24"/>
      <c r="BO788" s="24"/>
      <c r="BP788" s="24"/>
      <c r="BQ788" s="24">
        <f t="shared" si="303"/>
        <v>0</v>
      </c>
      <c r="BR788" s="24">
        <f t="shared" si="304"/>
        <v>0</v>
      </c>
      <c r="BU788" s="24"/>
      <c r="BV788" s="24"/>
      <c r="BW788" s="24"/>
      <c r="BX788" s="24"/>
      <c r="BY788" s="24"/>
      <c r="BZ788" s="24"/>
      <c r="CA788" s="24">
        <f t="shared" si="305"/>
        <v>0</v>
      </c>
      <c r="CB788" s="24">
        <f t="shared" si="306"/>
        <v>0</v>
      </c>
      <c r="CC788" s="24"/>
      <c r="CE788" s="24">
        <f t="shared" si="307"/>
        <v>0</v>
      </c>
      <c r="CG788" s="24">
        <f t="shared" si="308"/>
        <v>0</v>
      </c>
      <c r="CI788" s="24">
        <f t="shared" si="309"/>
        <v>0</v>
      </c>
      <c r="CK788" s="24">
        <f t="shared" si="310"/>
        <v>0</v>
      </c>
      <c r="CM788" s="24">
        <f t="shared" si="311"/>
        <v>0</v>
      </c>
      <c r="CO788" s="24">
        <f t="shared" si="312"/>
        <v>0</v>
      </c>
      <c r="CQ788" s="24">
        <f t="shared" si="313"/>
        <v>0</v>
      </c>
      <c r="CS788" s="24">
        <f t="shared" si="314"/>
        <v>0</v>
      </c>
    </row>
    <row r="789" spans="9:97">
      <c r="I789" s="24">
        <f t="shared" si="294"/>
        <v>0</v>
      </c>
      <c r="J789" s="24">
        <f t="shared" si="292"/>
        <v>0</v>
      </c>
      <c r="M789" s="24"/>
      <c r="N789" s="24"/>
      <c r="O789" s="24"/>
      <c r="P789" s="24"/>
      <c r="Q789" s="24"/>
      <c r="R789" s="24"/>
      <c r="S789" s="24">
        <f t="shared" si="295"/>
        <v>0</v>
      </c>
      <c r="T789" s="24">
        <f t="shared" si="293"/>
        <v>0</v>
      </c>
      <c r="W789" s="24"/>
      <c r="X789" s="24"/>
      <c r="Y789" s="24"/>
      <c r="Z789" s="24"/>
      <c r="AA789" s="24"/>
      <c r="AB789" s="24"/>
      <c r="AC789" s="24">
        <f t="shared" si="296"/>
        <v>0</v>
      </c>
      <c r="AD789" s="24">
        <f t="shared" si="297"/>
        <v>0</v>
      </c>
      <c r="AG789" s="24"/>
      <c r="AH789" s="24"/>
      <c r="AI789" s="24"/>
      <c r="AJ789" s="24"/>
      <c r="AK789" s="24"/>
      <c r="AL789" s="24"/>
      <c r="AM789" s="24">
        <f t="shared" si="298"/>
        <v>0</v>
      </c>
      <c r="AN789" s="24">
        <f t="shared" si="291"/>
        <v>0</v>
      </c>
      <c r="AQ789" s="24"/>
      <c r="AR789" s="24"/>
      <c r="AS789" s="24"/>
      <c r="AT789" s="24"/>
      <c r="AU789" s="24"/>
      <c r="AV789" s="24"/>
      <c r="AW789" s="24">
        <f t="shared" si="299"/>
        <v>0</v>
      </c>
      <c r="AX789" s="24">
        <f t="shared" si="300"/>
        <v>0</v>
      </c>
      <c r="BA789" s="24"/>
      <c r="BB789" s="24"/>
      <c r="BC789" s="24"/>
      <c r="BD789" s="24"/>
      <c r="BE789" s="24"/>
      <c r="BF789" s="24"/>
      <c r="BG789" s="24">
        <f t="shared" si="301"/>
        <v>0</v>
      </c>
      <c r="BH789" s="24">
        <f t="shared" si="302"/>
        <v>0</v>
      </c>
      <c r="BK789" s="24"/>
      <c r="BL789" s="24"/>
      <c r="BM789" s="24"/>
      <c r="BN789" s="24"/>
      <c r="BO789" s="24"/>
      <c r="BP789" s="24"/>
      <c r="BQ789" s="24">
        <f t="shared" si="303"/>
        <v>0</v>
      </c>
      <c r="BR789" s="24">
        <f t="shared" si="304"/>
        <v>0</v>
      </c>
      <c r="BU789" s="24"/>
      <c r="BV789" s="24"/>
      <c r="BW789" s="24"/>
      <c r="BX789" s="24"/>
      <c r="BY789" s="24"/>
      <c r="BZ789" s="24"/>
      <c r="CA789" s="24">
        <f t="shared" si="305"/>
        <v>0</v>
      </c>
      <c r="CB789" s="24">
        <f t="shared" si="306"/>
        <v>0</v>
      </c>
      <c r="CC789" s="24"/>
      <c r="CE789" s="24">
        <f t="shared" si="307"/>
        <v>0</v>
      </c>
      <c r="CG789" s="24">
        <f t="shared" si="308"/>
        <v>0</v>
      </c>
      <c r="CI789" s="24">
        <f t="shared" si="309"/>
        <v>0</v>
      </c>
      <c r="CK789" s="24">
        <f t="shared" si="310"/>
        <v>0</v>
      </c>
      <c r="CM789" s="24">
        <f t="shared" si="311"/>
        <v>0</v>
      </c>
      <c r="CO789" s="24">
        <f t="shared" si="312"/>
        <v>0</v>
      </c>
      <c r="CQ789" s="24">
        <f t="shared" si="313"/>
        <v>0</v>
      </c>
      <c r="CS789" s="24">
        <f t="shared" si="314"/>
        <v>0</v>
      </c>
    </row>
    <row r="790" spans="9:97">
      <c r="I790" s="24">
        <f t="shared" si="294"/>
        <v>0</v>
      </c>
      <c r="J790" s="24">
        <f t="shared" si="292"/>
        <v>0</v>
      </c>
      <c r="M790" s="24"/>
      <c r="N790" s="24"/>
      <c r="O790" s="24"/>
      <c r="P790" s="24"/>
      <c r="Q790" s="24"/>
      <c r="R790" s="24"/>
      <c r="S790" s="24">
        <f t="shared" si="295"/>
        <v>0</v>
      </c>
      <c r="T790" s="24">
        <f t="shared" si="293"/>
        <v>0</v>
      </c>
      <c r="W790" s="24"/>
      <c r="X790" s="24"/>
      <c r="Y790" s="24"/>
      <c r="Z790" s="24"/>
      <c r="AA790" s="24"/>
      <c r="AB790" s="24"/>
      <c r="AC790" s="24">
        <f t="shared" si="296"/>
        <v>0</v>
      </c>
      <c r="AD790" s="24">
        <f t="shared" si="297"/>
        <v>0</v>
      </c>
      <c r="AG790" s="24"/>
      <c r="AH790" s="24"/>
      <c r="AI790" s="24"/>
      <c r="AJ790" s="24"/>
      <c r="AK790" s="24"/>
      <c r="AL790" s="24"/>
      <c r="AM790" s="24">
        <f t="shared" si="298"/>
        <v>0</v>
      </c>
      <c r="AN790" s="24">
        <f t="shared" si="291"/>
        <v>0</v>
      </c>
      <c r="AQ790" s="24"/>
      <c r="AR790" s="24"/>
      <c r="AS790" s="24"/>
      <c r="AT790" s="24"/>
      <c r="AU790" s="24"/>
      <c r="AV790" s="24"/>
      <c r="AW790" s="24">
        <f t="shared" si="299"/>
        <v>0</v>
      </c>
      <c r="AX790" s="24">
        <f t="shared" si="300"/>
        <v>0</v>
      </c>
      <c r="BA790" s="24"/>
      <c r="BB790" s="24"/>
      <c r="BC790" s="24"/>
      <c r="BD790" s="24"/>
      <c r="BE790" s="24"/>
      <c r="BF790" s="24"/>
      <c r="BG790" s="24">
        <f t="shared" si="301"/>
        <v>0</v>
      </c>
      <c r="BH790" s="24">
        <f t="shared" si="302"/>
        <v>0</v>
      </c>
      <c r="BK790" s="24"/>
      <c r="BL790" s="24"/>
      <c r="BM790" s="24"/>
      <c r="BN790" s="24"/>
      <c r="BO790" s="24"/>
      <c r="BP790" s="24"/>
      <c r="BQ790" s="24">
        <f t="shared" si="303"/>
        <v>0</v>
      </c>
      <c r="BR790" s="24">
        <f t="shared" si="304"/>
        <v>0</v>
      </c>
      <c r="BU790" s="24"/>
      <c r="BV790" s="24"/>
      <c r="BW790" s="24"/>
      <c r="BX790" s="24"/>
      <c r="BY790" s="24"/>
      <c r="BZ790" s="24"/>
      <c r="CA790" s="24">
        <f t="shared" si="305"/>
        <v>0</v>
      </c>
      <c r="CB790" s="24">
        <f t="shared" si="306"/>
        <v>0</v>
      </c>
      <c r="CC790" s="24"/>
      <c r="CE790" s="24">
        <f t="shared" si="307"/>
        <v>0</v>
      </c>
      <c r="CG790" s="24">
        <f t="shared" si="308"/>
        <v>0</v>
      </c>
      <c r="CI790" s="24">
        <f t="shared" si="309"/>
        <v>0</v>
      </c>
      <c r="CK790" s="24">
        <f t="shared" si="310"/>
        <v>0</v>
      </c>
      <c r="CM790" s="24">
        <f t="shared" si="311"/>
        <v>0</v>
      </c>
      <c r="CO790" s="24">
        <f t="shared" si="312"/>
        <v>0</v>
      </c>
      <c r="CQ790" s="24">
        <f t="shared" si="313"/>
        <v>0</v>
      </c>
      <c r="CS790" s="24">
        <f t="shared" si="314"/>
        <v>0</v>
      </c>
    </row>
    <row r="791" spans="9:97">
      <c r="I791" s="24">
        <f t="shared" si="294"/>
        <v>0</v>
      </c>
      <c r="J791" s="24">
        <f t="shared" si="292"/>
        <v>0</v>
      </c>
      <c r="M791" s="24"/>
      <c r="N791" s="24"/>
      <c r="O791" s="24"/>
      <c r="P791" s="24"/>
      <c r="Q791" s="24"/>
      <c r="R791" s="24"/>
      <c r="S791" s="24">
        <f t="shared" si="295"/>
        <v>0</v>
      </c>
      <c r="T791" s="24">
        <f t="shared" si="293"/>
        <v>0</v>
      </c>
      <c r="W791" s="24"/>
      <c r="X791" s="24"/>
      <c r="Y791" s="24"/>
      <c r="Z791" s="24"/>
      <c r="AA791" s="24"/>
      <c r="AB791" s="24"/>
      <c r="AC791" s="24">
        <f t="shared" si="296"/>
        <v>0</v>
      </c>
      <c r="AD791" s="24">
        <f t="shared" si="297"/>
        <v>0</v>
      </c>
      <c r="AG791" s="24"/>
      <c r="AH791" s="24"/>
      <c r="AI791" s="24"/>
      <c r="AJ791" s="24"/>
      <c r="AK791" s="24"/>
      <c r="AL791" s="24"/>
      <c r="AM791" s="24">
        <f t="shared" si="298"/>
        <v>0</v>
      </c>
      <c r="AN791" s="24">
        <f t="shared" si="291"/>
        <v>0</v>
      </c>
      <c r="AQ791" s="24"/>
      <c r="AR791" s="24"/>
      <c r="AS791" s="24"/>
      <c r="AT791" s="24"/>
      <c r="AU791" s="24"/>
      <c r="AV791" s="24"/>
      <c r="AW791" s="24">
        <f t="shared" si="299"/>
        <v>0</v>
      </c>
      <c r="AX791" s="24">
        <f t="shared" si="300"/>
        <v>0</v>
      </c>
      <c r="BA791" s="24"/>
      <c r="BB791" s="24"/>
      <c r="BC791" s="24"/>
      <c r="BD791" s="24"/>
      <c r="BE791" s="24"/>
      <c r="BF791" s="24"/>
      <c r="BG791" s="24">
        <f t="shared" si="301"/>
        <v>0</v>
      </c>
      <c r="BH791" s="24">
        <f t="shared" si="302"/>
        <v>0</v>
      </c>
      <c r="BK791" s="24"/>
      <c r="BL791" s="24"/>
      <c r="BM791" s="24"/>
      <c r="BN791" s="24"/>
      <c r="BO791" s="24"/>
      <c r="BP791" s="24"/>
      <c r="BQ791" s="24">
        <f t="shared" si="303"/>
        <v>0</v>
      </c>
      <c r="BR791" s="24">
        <f t="shared" si="304"/>
        <v>0</v>
      </c>
      <c r="BU791" s="24"/>
      <c r="BV791" s="24"/>
      <c r="BW791" s="24"/>
      <c r="BX791" s="24"/>
      <c r="BY791" s="24"/>
      <c r="BZ791" s="24"/>
      <c r="CA791" s="24">
        <f t="shared" si="305"/>
        <v>0</v>
      </c>
      <c r="CB791" s="24">
        <f t="shared" si="306"/>
        <v>0</v>
      </c>
      <c r="CC791" s="24"/>
      <c r="CE791" s="24">
        <f t="shared" si="307"/>
        <v>0</v>
      </c>
      <c r="CG791" s="24">
        <f t="shared" si="308"/>
        <v>0</v>
      </c>
      <c r="CI791" s="24">
        <f t="shared" si="309"/>
        <v>0</v>
      </c>
      <c r="CK791" s="24">
        <f t="shared" si="310"/>
        <v>0</v>
      </c>
      <c r="CM791" s="24">
        <f t="shared" si="311"/>
        <v>0</v>
      </c>
      <c r="CO791" s="24">
        <f t="shared" si="312"/>
        <v>0</v>
      </c>
      <c r="CQ791" s="24">
        <f t="shared" si="313"/>
        <v>0</v>
      </c>
      <c r="CS791" s="24">
        <f t="shared" si="314"/>
        <v>0</v>
      </c>
    </row>
    <row r="792" spans="9:97">
      <c r="I792" s="24">
        <f t="shared" si="294"/>
        <v>0</v>
      </c>
      <c r="J792" s="24">
        <f t="shared" si="292"/>
        <v>0</v>
      </c>
      <c r="M792" s="24"/>
      <c r="N792" s="24"/>
      <c r="O792" s="24"/>
      <c r="P792" s="24"/>
      <c r="Q792" s="24"/>
      <c r="R792" s="24"/>
      <c r="S792" s="24">
        <f t="shared" si="295"/>
        <v>0</v>
      </c>
      <c r="T792" s="24">
        <f t="shared" si="293"/>
        <v>0</v>
      </c>
      <c r="W792" s="24"/>
      <c r="X792" s="24"/>
      <c r="Y792" s="24"/>
      <c r="Z792" s="24"/>
      <c r="AA792" s="24"/>
      <c r="AB792" s="24"/>
      <c r="AC792" s="24">
        <f t="shared" si="296"/>
        <v>0</v>
      </c>
      <c r="AD792" s="24">
        <f t="shared" si="297"/>
        <v>0</v>
      </c>
      <c r="AG792" s="24"/>
      <c r="AH792" s="24"/>
      <c r="AI792" s="24"/>
      <c r="AJ792" s="24"/>
      <c r="AK792" s="24"/>
      <c r="AL792" s="24"/>
      <c r="AM792" s="24">
        <f t="shared" si="298"/>
        <v>0</v>
      </c>
      <c r="AN792" s="24">
        <f t="shared" si="291"/>
        <v>0</v>
      </c>
      <c r="AQ792" s="24"/>
      <c r="AR792" s="24"/>
      <c r="AS792" s="24"/>
      <c r="AT792" s="24"/>
      <c r="AU792" s="24"/>
      <c r="AV792" s="24"/>
      <c r="AW792" s="24">
        <f t="shared" si="299"/>
        <v>0</v>
      </c>
      <c r="AX792" s="24">
        <f t="shared" si="300"/>
        <v>0</v>
      </c>
      <c r="BA792" s="24"/>
      <c r="BB792" s="24"/>
      <c r="BC792" s="24"/>
      <c r="BD792" s="24"/>
      <c r="BE792" s="24"/>
      <c r="BF792" s="24"/>
      <c r="BG792" s="24">
        <f t="shared" si="301"/>
        <v>0</v>
      </c>
      <c r="BH792" s="24">
        <f t="shared" si="302"/>
        <v>0</v>
      </c>
      <c r="BK792" s="24"/>
      <c r="BL792" s="24"/>
      <c r="BM792" s="24"/>
      <c r="BN792" s="24"/>
      <c r="BO792" s="24"/>
      <c r="BP792" s="24"/>
      <c r="BQ792" s="24">
        <f t="shared" si="303"/>
        <v>0</v>
      </c>
      <c r="BR792" s="24">
        <f t="shared" si="304"/>
        <v>0</v>
      </c>
      <c r="BU792" s="24"/>
      <c r="BV792" s="24"/>
      <c r="BW792" s="24"/>
      <c r="BX792" s="24"/>
      <c r="BY792" s="24"/>
      <c r="BZ792" s="24"/>
      <c r="CA792" s="24">
        <f t="shared" si="305"/>
        <v>0</v>
      </c>
      <c r="CB792" s="24">
        <f t="shared" si="306"/>
        <v>0</v>
      </c>
      <c r="CC792" s="24"/>
      <c r="CE792" s="24">
        <f t="shared" si="307"/>
        <v>0</v>
      </c>
      <c r="CG792" s="24">
        <f t="shared" si="308"/>
        <v>0</v>
      </c>
      <c r="CI792" s="24">
        <f t="shared" si="309"/>
        <v>0</v>
      </c>
      <c r="CK792" s="24">
        <f t="shared" si="310"/>
        <v>0</v>
      </c>
      <c r="CM792" s="24">
        <f t="shared" si="311"/>
        <v>0</v>
      </c>
      <c r="CO792" s="24">
        <f t="shared" si="312"/>
        <v>0</v>
      </c>
      <c r="CQ792" s="24">
        <f t="shared" si="313"/>
        <v>0</v>
      </c>
      <c r="CS792" s="24">
        <f t="shared" si="314"/>
        <v>0</v>
      </c>
    </row>
    <row r="793" spans="9:97">
      <c r="I793" s="24">
        <f t="shared" si="294"/>
        <v>0</v>
      </c>
      <c r="J793" s="24">
        <f t="shared" si="292"/>
        <v>0</v>
      </c>
      <c r="M793" s="24"/>
      <c r="N793" s="24"/>
      <c r="O793" s="24"/>
      <c r="P793" s="24"/>
      <c r="Q793" s="24"/>
      <c r="R793" s="24"/>
      <c r="S793" s="24">
        <f t="shared" si="295"/>
        <v>0</v>
      </c>
      <c r="T793" s="24">
        <f t="shared" si="293"/>
        <v>0</v>
      </c>
      <c r="W793" s="24"/>
      <c r="X793" s="24"/>
      <c r="Y793" s="24"/>
      <c r="Z793" s="24"/>
      <c r="AA793" s="24"/>
      <c r="AB793" s="24"/>
      <c r="AC793" s="24">
        <f t="shared" si="296"/>
        <v>0</v>
      </c>
      <c r="AD793" s="24">
        <f t="shared" si="297"/>
        <v>0</v>
      </c>
      <c r="AG793" s="24"/>
      <c r="AH793" s="24"/>
      <c r="AI793" s="24"/>
      <c r="AJ793" s="24"/>
      <c r="AK793" s="24"/>
      <c r="AL793" s="24"/>
      <c r="AM793" s="24">
        <f t="shared" si="298"/>
        <v>0</v>
      </c>
      <c r="AN793" s="24">
        <f t="shared" si="291"/>
        <v>0</v>
      </c>
      <c r="AQ793" s="24"/>
      <c r="AR793" s="24"/>
      <c r="AS793" s="24"/>
      <c r="AT793" s="24"/>
      <c r="AU793" s="24"/>
      <c r="AV793" s="24"/>
      <c r="AW793" s="24">
        <f t="shared" si="299"/>
        <v>0</v>
      </c>
      <c r="AX793" s="24">
        <f t="shared" si="300"/>
        <v>0</v>
      </c>
      <c r="BA793" s="24"/>
      <c r="BB793" s="24"/>
      <c r="BC793" s="24"/>
      <c r="BD793" s="24"/>
      <c r="BE793" s="24"/>
      <c r="BF793" s="24"/>
      <c r="BG793" s="24">
        <f t="shared" si="301"/>
        <v>0</v>
      </c>
      <c r="BH793" s="24">
        <f t="shared" si="302"/>
        <v>0</v>
      </c>
      <c r="BK793" s="24"/>
      <c r="BL793" s="24"/>
      <c r="BM793" s="24"/>
      <c r="BN793" s="24"/>
      <c r="BO793" s="24"/>
      <c r="BP793" s="24"/>
      <c r="BQ793" s="24">
        <f t="shared" si="303"/>
        <v>0</v>
      </c>
      <c r="BR793" s="24">
        <f t="shared" si="304"/>
        <v>0</v>
      </c>
      <c r="BU793" s="24"/>
      <c r="BV793" s="24"/>
      <c r="BW793" s="24"/>
      <c r="BX793" s="24"/>
      <c r="BY793" s="24"/>
      <c r="BZ793" s="24"/>
      <c r="CA793" s="24">
        <f t="shared" si="305"/>
        <v>0</v>
      </c>
      <c r="CB793" s="24">
        <f t="shared" si="306"/>
        <v>0</v>
      </c>
      <c r="CC793" s="24"/>
      <c r="CE793" s="24">
        <f t="shared" si="307"/>
        <v>0</v>
      </c>
      <c r="CG793" s="24">
        <f t="shared" si="308"/>
        <v>0</v>
      </c>
      <c r="CI793" s="24">
        <f t="shared" si="309"/>
        <v>0</v>
      </c>
      <c r="CK793" s="24">
        <f t="shared" si="310"/>
        <v>0</v>
      </c>
      <c r="CM793" s="24">
        <f t="shared" si="311"/>
        <v>0</v>
      </c>
      <c r="CO793" s="24">
        <f t="shared" si="312"/>
        <v>0</v>
      </c>
      <c r="CQ793" s="24">
        <f t="shared" si="313"/>
        <v>0</v>
      </c>
      <c r="CS793" s="24">
        <f t="shared" si="314"/>
        <v>0</v>
      </c>
    </row>
    <row r="794" spans="9:97">
      <c r="I794" s="24">
        <f t="shared" si="294"/>
        <v>0</v>
      </c>
      <c r="J794" s="24">
        <f t="shared" si="292"/>
        <v>0</v>
      </c>
      <c r="M794" s="24"/>
      <c r="N794" s="24"/>
      <c r="O794" s="24"/>
      <c r="P794" s="24"/>
      <c r="Q794" s="24"/>
      <c r="R794" s="24"/>
      <c r="S794" s="24">
        <f t="shared" si="295"/>
        <v>0</v>
      </c>
      <c r="T794" s="24">
        <f t="shared" si="293"/>
        <v>0</v>
      </c>
      <c r="W794" s="24"/>
      <c r="X794" s="24"/>
      <c r="Y794" s="24"/>
      <c r="Z794" s="24"/>
      <c r="AA794" s="24"/>
      <c r="AB794" s="24"/>
      <c r="AC794" s="24">
        <f t="shared" si="296"/>
        <v>0</v>
      </c>
      <c r="AD794" s="24">
        <f t="shared" si="297"/>
        <v>0</v>
      </c>
      <c r="AG794" s="24"/>
      <c r="AH794" s="24"/>
      <c r="AI794" s="24"/>
      <c r="AJ794" s="24"/>
      <c r="AK794" s="24"/>
      <c r="AL794" s="24"/>
      <c r="AM794" s="24">
        <f t="shared" si="298"/>
        <v>0</v>
      </c>
      <c r="AN794" s="24">
        <f t="shared" ref="AN794:AN857" si="315">IF(AJ794&lt;AG794-AH794,AG794-AH794-AJ794,0)</f>
        <v>0</v>
      </c>
      <c r="AQ794" s="24"/>
      <c r="AR794" s="24"/>
      <c r="AS794" s="24"/>
      <c r="AT794" s="24"/>
      <c r="AU794" s="24"/>
      <c r="AV794" s="24"/>
      <c r="AW794" s="24">
        <f t="shared" si="299"/>
        <v>0</v>
      </c>
      <c r="AX794" s="24">
        <f t="shared" si="300"/>
        <v>0</v>
      </c>
      <c r="BA794" s="24"/>
      <c r="BB794" s="24"/>
      <c r="BC794" s="24"/>
      <c r="BD794" s="24"/>
      <c r="BE794" s="24"/>
      <c r="BF794" s="24"/>
      <c r="BG794" s="24">
        <f t="shared" si="301"/>
        <v>0</v>
      </c>
      <c r="BH794" s="24">
        <f t="shared" si="302"/>
        <v>0</v>
      </c>
      <c r="BK794" s="24"/>
      <c r="BL794" s="24"/>
      <c r="BM794" s="24"/>
      <c r="BN794" s="24"/>
      <c r="BO794" s="24"/>
      <c r="BP794" s="24"/>
      <c r="BQ794" s="24">
        <f t="shared" si="303"/>
        <v>0</v>
      </c>
      <c r="BR794" s="24">
        <f t="shared" si="304"/>
        <v>0</v>
      </c>
      <c r="BU794" s="24"/>
      <c r="BV794" s="24"/>
      <c r="BW794" s="24"/>
      <c r="BX794" s="24"/>
      <c r="BY794" s="24"/>
      <c r="BZ794" s="24"/>
      <c r="CA794" s="24">
        <f t="shared" si="305"/>
        <v>0</v>
      </c>
      <c r="CB794" s="24">
        <f t="shared" si="306"/>
        <v>0</v>
      </c>
      <c r="CC794" s="24"/>
      <c r="CE794" s="24">
        <f t="shared" si="307"/>
        <v>0</v>
      </c>
      <c r="CG794" s="24">
        <f t="shared" si="308"/>
        <v>0</v>
      </c>
      <c r="CI794" s="24">
        <f t="shared" si="309"/>
        <v>0</v>
      </c>
      <c r="CK794" s="24">
        <f t="shared" si="310"/>
        <v>0</v>
      </c>
      <c r="CM794" s="24">
        <f t="shared" si="311"/>
        <v>0</v>
      </c>
      <c r="CO794" s="24">
        <f t="shared" si="312"/>
        <v>0</v>
      </c>
      <c r="CQ794" s="24">
        <f t="shared" si="313"/>
        <v>0</v>
      </c>
      <c r="CS794" s="24">
        <f t="shared" si="314"/>
        <v>0</v>
      </c>
    </row>
    <row r="795" spans="9:97">
      <c r="I795" s="24">
        <f t="shared" si="294"/>
        <v>0</v>
      </c>
      <c r="J795" s="24">
        <f t="shared" si="292"/>
        <v>0</v>
      </c>
      <c r="M795" s="24"/>
      <c r="N795" s="24"/>
      <c r="O795" s="24"/>
      <c r="P795" s="24"/>
      <c r="Q795" s="24"/>
      <c r="R795" s="24"/>
      <c r="S795" s="24">
        <f t="shared" si="295"/>
        <v>0</v>
      </c>
      <c r="T795" s="24">
        <f t="shared" si="293"/>
        <v>0</v>
      </c>
      <c r="W795" s="24"/>
      <c r="X795" s="24"/>
      <c r="Y795" s="24"/>
      <c r="Z795" s="24"/>
      <c r="AA795" s="24"/>
      <c r="AB795" s="24"/>
      <c r="AC795" s="24">
        <f t="shared" si="296"/>
        <v>0</v>
      </c>
      <c r="AD795" s="24">
        <f t="shared" si="297"/>
        <v>0</v>
      </c>
      <c r="AG795" s="24"/>
      <c r="AH795" s="24"/>
      <c r="AI795" s="24"/>
      <c r="AJ795" s="24"/>
      <c r="AK795" s="24"/>
      <c r="AL795" s="24"/>
      <c r="AM795" s="24">
        <f t="shared" si="298"/>
        <v>0</v>
      </c>
      <c r="AN795" s="24">
        <f t="shared" si="315"/>
        <v>0</v>
      </c>
      <c r="AQ795" s="24"/>
      <c r="AR795" s="24"/>
      <c r="AS795" s="24"/>
      <c r="AT795" s="24"/>
      <c r="AU795" s="24"/>
      <c r="AV795" s="24"/>
      <c r="AW795" s="24">
        <f t="shared" si="299"/>
        <v>0</v>
      </c>
      <c r="AX795" s="24">
        <f t="shared" si="300"/>
        <v>0</v>
      </c>
      <c r="BA795" s="24"/>
      <c r="BB795" s="24"/>
      <c r="BC795" s="24"/>
      <c r="BD795" s="24"/>
      <c r="BE795" s="24"/>
      <c r="BF795" s="24"/>
      <c r="BG795" s="24">
        <f t="shared" si="301"/>
        <v>0</v>
      </c>
      <c r="BH795" s="24">
        <f t="shared" si="302"/>
        <v>0</v>
      </c>
      <c r="BK795" s="24"/>
      <c r="BL795" s="24"/>
      <c r="BM795" s="24"/>
      <c r="BN795" s="24"/>
      <c r="BO795" s="24"/>
      <c r="BP795" s="24"/>
      <c r="BQ795" s="24">
        <f t="shared" si="303"/>
        <v>0</v>
      </c>
      <c r="BR795" s="24">
        <f t="shared" si="304"/>
        <v>0</v>
      </c>
      <c r="BU795" s="24"/>
      <c r="BV795" s="24"/>
      <c r="BW795" s="24"/>
      <c r="BX795" s="24"/>
      <c r="BY795" s="24"/>
      <c r="BZ795" s="24"/>
      <c r="CA795" s="24">
        <f t="shared" si="305"/>
        <v>0</v>
      </c>
      <c r="CB795" s="24">
        <f t="shared" si="306"/>
        <v>0</v>
      </c>
      <c r="CC795" s="24"/>
      <c r="CE795" s="24">
        <f t="shared" si="307"/>
        <v>0</v>
      </c>
      <c r="CG795" s="24">
        <f t="shared" si="308"/>
        <v>0</v>
      </c>
      <c r="CI795" s="24">
        <f t="shared" si="309"/>
        <v>0</v>
      </c>
      <c r="CK795" s="24">
        <f t="shared" si="310"/>
        <v>0</v>
      </c>
      <c r="CM795" s="24">
        <f t="shared" si="311"/>
        <v>0</v>
      </c>
      <c r="CO795" s="24">
        <f t="shared" si="312"/>
        <v>0</v>
      </c>
      <c r="CQ795" s="24">
        <f t="shared" si="313"/>
        <v>0</v>
      </c>
      <c r="CS795" s="24">
        <f t="shared" si="314"/>
        <v>0</v>
      </c>
    </row>
    <row r="796" spans="9:97">
      <c r="I796" s="24">
        <f t="shared" si="294"/>
        <v>0</v>
      </c>
      <c r="J796" s="24">
        <f t="shared" si="292"/>
        <v>0</v>
      </c>
      <c r="M796" s="24"/>
      <c r="N796" s="24"/>
      <c r="O796" s="24"/>
      <c r="P796" s="24"/>
      <c r="Q796" s="24"/>
      <c r="R796" s="24"/>
      <c r="S796" s="24">
        <f t="shared" si="295"/>
        <v>0</v>
      </c>
      <c r="T796" s="24">
        <f t="shared" si="293"/>
        <v>0</v>
      </c>
      <c r="W796" s="24"/>
      <c r="X796" s="24"/>
      <c r="Y796" s="24"/>
      <c r="Z796" s="24"/>
      <c r="AA796" s="24"/>
      <c r="AB796" s="24"/>
      <c r="AC796" s="24">
        <f t="shared" si="296"/>
        <v>0</v>
      </c>
      <c r="AD796" s="24">
        <f t="shared" si="297"/>
        <v>0</v>
      </c>
      <c r="AG796" s="24"/>
      <c r="AH796" s="24"/>
      <c r="AI796" s="24"/>
      <c r="AJ796" s="24"/>
      <c r="AK796" s="24"/>
      <c r="AL796" s="24"/>
      <c r="AM796" s="24">
        <f t="shared" si="298"/>
        <v>0</v>
      </c>
      <c r="AN796" s="24">
        <f t="shared" si="315"/>
        <v>0</v>
      </c>
      <c r="AQ796" s="24"/>
      <c r="AR796" s="24"/>
      <c r="AS796" s="24"/>
      <c r="AT796" s="24"/>
      <c r="AU796" s="24"/>
      <c r="AV796" s="24"/>
      <c r="AW796" s="24">
        <f t="shared" si="299"/>
        <v>0</v>
      </c>
      <c r="AX796" s="24">
        <f t="shared" si="300"/>
        <v>0</v>
      </c>
      <c r="BA796" s="24"/>
      <c r="BB796" s="24"/>
      <c r="BC796" s="24"/>
      <c r="BD796" s="24"/>
      <c r="BE796" s="24"/>
      <c r="BF796" s="24"/>
      <c r="BG796" s="24">
        <f t="shared" si="301"/>
        <v>0</v>
      </c>
      <c r="BH796" s="24">
        <f t="shared" si="302"/>
        <v>0</v>
      </c>
      <c r="BK796" s="24"/>
      <c r="BL796" s="24"/>
      <c r="BM796" s="24"/>
      <c r="BN796" s="24"/>
      <c r="BO796" s="24"/>
      <c r="BP796" s="24"/>
      <c r="BQ796" s="24">
        <f t="shared" si="303"/>
        <v>0</v>
      </c>
      <c r="BR796" s="24">
        <f t="shared" si="304"/>
        <v>0</v>
      </c>
      <c r="BU796" s="24"/>
      <c r="BV796" s="24"/>
      <c r="BW796" s="24"/>
      <c r="BX796" s="24"/>
      <c r="BY796" s="24"/>
      <c r="BZ796" s="24"/>
      <c r="CA796" s="24">
        <f t="shared" si="305"/>
        <v>0</v>
      </c>
      <c r="CB796" s="24">
        <f t="shared" si="306"/>
        <v>0</v>
      </c>
      <c r="CC796" s="24"/>
      <c r="CE796" s="24">
        <f t="shared" si="307"/>
        <v>0</v>
      </c>
      <c r="CG796" s="24">
        <f t="shared" si="308"/>
        <v>0</v>
      </c>
      <c r="CI796" s="24">
        <f t="shared" si="309"/>
        <v>0</v>
      </c>
      <c r="CK796" s="24">
        <f t="shared" si="310"/>
        <v>0</v>
      </c>
      <c r="CM796" s="24">
        <f t="shared" si="311"/>
        <v>0</v>
      </c>
      <c r="CO796" s="24">
        <f t="shared" si="312"/>
        <v>0</v>
      </c>
      <c r="CQ796" s="24">
        <f t="shared" si="313"/>
        <v>0</v>
      </c>
      <c r="CS796" s="24">
        <f t="shared" si="314"/>
        <v>0</v>
      </c>
    </row>
    <row r="797" spans="9:97">
      <c r="I797" s="24">
        <f t="shared" si="294"/>
        <v>0</v>
      </c>
      <c r="J797" s="24">
        <f t="shared" si="292"/>
        <v>0</v>
      </c>
      <c r="M797" s="24"/>
      <c r="N797" s="24"/>
      <c r="O797" s="24"/>
      <c r="P797" s="24"/>
      <c r="Q797" s="24"/>
      <c r="R797" s="24"/>
      <c r="S797" s="24">
        <f t="shared" si="295"/>
        <v>0</v>
      </c>
      <c r="T797" s="24">
        <f t="shared" si="293"/>
        <v>0</v>
      </c>
      <c r="W797" s="24"/>
      <c r="X797" s="24"/>
      <c r="Y797" s="24"/>
      <c r="Z797" s="24"/>
      <c r="AA797" s="24"/>
      <c r="AB797" s="24"/>
      <c r="AC797" s="24">
        <f t="shared" si="296"/>
        <v>0</v>
      </c>
      <c r="AD797" s="24">
        <f t="shared" si="297"/>
        <v>0</v>
      </c>
      <c r="AG797" s="24"/>
      <c r="AH797" s="24"/>
      <c r="AI797" s="24"/>
      <c r="AJ797" s="24"/>
      <c r="AK797" s="24"/>
      <c r="AL797" s="24"/>
      <c r="AM797" s="24">
        <f t="shared" si="298"/>
        <v>0</v>
      </c>
      <c r="AN797" s="24">
        <f t="shared" si="315"/>
        <v>0</v>
      </c>
      <c r="AQ797" s="24"/>
      <c r="AR797" s="24"/>
      <c r="AS797" s="24"/>
      <c r="AT797" s="24"/>
      <c r="AU797" s="24"/>
      <c r="AV797" s="24"/>
      <c r="AW797" s="24">
        <f t="shared" si="299"/>
        <v>0</v>
      </c>
      <c r="AX797" s="24">
        <f t="shared" si="300"/>
        <v>0</v>
      </c>
      <c r="BA797" s="24"/>
      <c r="BB797" s="24"/>
      <c r="BC797" s="24"/>
      <c r="BD797" s="24"/>
      <c r="BE797" s="24"/>
      <c r="BF797" s="24"/>
      <c r="BG797" s="24">
        <f t="shared" si="301"/>
        <v>0</v>
      </c>
      <c r="BH797" s="24">
        <f t="shared" si="302"/>
        <v>0</v>
      </c>
      <c r="BK797" s="24"/>
      <c r="BL797" s="24"/>
      <c r="BM797" s="24"/>
      <c r="BN797" s="24"/>
      <c r="BO797" s="24"/>
      <c r="BP797" s="24"/>
      <c r="BQ797" s="24">
        <f t="shared" si="303"/>
        <v>0</v>
      </c>
      <c r="BR797" s="24">
        <f t="shared" si="304"/>
        <v>0</v>
      </c>
      <c r="BU797" s="24"/>
      <c r="BV797" s="24"/>
      <c r="BW797" s="24"/>
      <c r="BX797" s="24"/>
      <c r="BY797" s="24"/>
      <c r="BZ797" s="24"/>
      <c r="CA797" s="24">
        <f t="shared" si="305"/>
        <v>0</v>
      </c>
      <c r="CB797" s="24">
        <f t="shared" si="306"/>
        <v>0</v>
      </c>
      <c r="CC797" s="24"/>
      <c r="CE797" s="24">
        <f t="shared" si="307"/>
        <v>0</v>
      </c>
      <c r="CG797" s="24">
        <f t="shared" si="308"/>
        <v>0</v>
      </c>
      <c r="CI797" s="24">
        <f t="shared" si="309"/>
        <v>0</v>
      </c>
      <c r="CK797" s="24">
        <f t="shared" si="310"/>
        <v>0</v>
      </c>
      <c r="CM797" s="24">
        <f t="shared" si="311"/>
        <v>0</v>
      </c>
      <c r="CO797" s="24">
        <f t="shared" si="312"/>
        <v>0</v>
      </c>
      <c r="CQ797" s="24">
        <f t="shared" si="313"/>
        <v>0</v>
      </c>
      <c r="CS797" s="24">
        <f t="shared" si="314"/>
        <v>0</v>
      </c>
    </row>
    <row r="798" spans="9:97">
      <c r="I798" s="24">
        <f t="shared" si="294"/>
        <v>0</v>
      </c>
      <c r="J798" s="24">
        <f t="shared" si="292"/>
        <v>0</v>
      </c>
      <c r="M798" s="24"/>
      <c r="N798" s="24"/>
      <c r="O798" s="24"/>
      <c r="P798" s="24"/>
      <c r="Q798" s="24"/>
      <c r="R798" s="24"/>
      <c r="S798" s="24">
        <f t="shared" si="295"/>
        <v>0</v>
      </c>
      <c r="T798" s="24">
        <f t="shared" si="293"/>
        <v>0</v>
      </c>
      <c r="W798" s="24"/>
      <c r="X798" s="24"/>
      <c r="Y798" s="24"/>
      <c r="Z798" s="24"/>
      <c r="AA798" s="24"/>
      <c r="AB798" s="24"/>
      <c r="AC798" s="24">
        <f t="shared" si="296"/>
        <v>0</v>
      </c>
      <c r="AD798" s="24">
        <f t="shared" si="297"/>
        <v>0</v>
      </c>
      <c r="AG798" s="24"/>
      <c r="AH798" s="24"/>
      <c r="AI798" s="24"/>
      <c r="AJ798" s="24"/>
      <c r="AK798" s="24"/>
      <c r="AL798" s="24"/>
      <c r="AM798" s="24">
        <f t="shared" si="298"/>
        <v>0</v>
      </c>
      <c r="AN798" s="24">
        <f t="shared" si="315"/>
        <v>0</v>
      </c>
      <c r="AQ798" s="24"/>
      <c r="AR798" s="24"/>
      <c r="AS798" s="24"/>
      <c r="AT798" s="24"/>
      <c r="AU798" s="24"/>
      <c r="AV798" s="24"/>
      <c r="AW798" s="24">
        <f t="shared" si="299"/>
        <v>0</v>
      </c>
      <c r="AX798" s="24">
        <f t="shared" si="300"/>
        <v>0</v>
      </c>
      <c r="BA798" s="24"/>
      <c r="BB798" s="24"/>
      <c r="BC798" s="24"/>
      <c r="BD798" s="24"/>
      <c r="BE798" s="24"/>
      <c r="BF798" s="24"/>
      <c r="BG798" s="24">
        <f t="shared" si="301"/>
        <v>0</v>
      </c>
      <c r="BH798" s="24">
        <f t="shared" si="302"/>
        <v>0</v>
      </c>
      <c r="BK798" s="24"/>
      <c r="BL798" s="24"/>
      <c r="BM798" s="24"/>
      <c r="BN798" s="24"/>
      <c r="BO798" s="24"/>
      <c r="BP798" s="24"/>
      <c r="BQ798" s="24">
        <f t="shared" si="303"/>
        <v>0</v>
      </c>
      <c r="BR798" s="24">
        <f t="shared" si="304"/>
        <v>0</v>
      </c>
      <c r="BU798" s="24"/>
      <c r="BV798" s="24"/>
      <c r="BW798" s="24"/>
      <c r="BX798" s="24"/>
      <c r="BY798" s="24"/>
      <c r="BZ798" s="24"/>
      <c r="CA798" s="24">
        <f t="shared" si="305"/>
        <v>0</v>
      </c>
      <c r="CB798" s="24">
        <f t="shared" si="306"/>
        <v>0</v>
      </c>
      <c r="CC798" s="24"/>
      <c r="CE798" s="24">
        <f t="shared" si="307"/>
        <v>0</v>
      </c>
      <c r="CG798" s="24">
        <f t="shared" si="308"/>
        <v>0</v>
      </c>
      <c r="CI798" s="24">
        <f t="shared" si="309"/>
        <v>0</v>
      </c>
      <c r="CK798" s="24">
        <f t="shared" si="310"/>
        <v>0</v>
      </c>
      <c r="CM798" s="24">
        <f t="shared" si="311"/>
        <v>0</v>
      </c>
      <c r="CO798" s="24">
        <f t="shared" si="312"/>
        <v>0</v>
      </c>
      <c r="CQ798" s="24">
        <f t="shared" si="313"/>
        <v>0</v>
      </c>
      <c r="CS798" s="24">
        <f t="shared" si="314"/>
        <v>0</v>
      </c>
    </row>
    <row r="799" spans="9:97">
      <c r="I799" s="24">
        <f t="shared" si="294"/>
        <v>0</v>
      </c>
      <c r="J799" s="24">
        <f t="shared" si="292"/>
        <v>0</v>
      </c>
      <c r="M799" s="24"/>
      <c r="N799" s="24"/>
      <c r="O799" s="24"/>
      <c r="P799" s="24"/>
      <c r="Q799" s="24"/>
      <c r="R799" s="24"/>
      <c r="S799" s="24">
        <f t="shared" si="295"/>
        <v>0</v>
      </c>
      <c r="T799" s="24">
        <f t="shared" si="293"/>
        <v>0</v>
      </c>
      <c r="W799" s="24"/>
      <c r="X799" s="24"/>
      <c r="Y799" s="24"/>
      <c r="Z799" s="24"/>
      <c r="AA799" s="24"/>
      <c r="AB799" s="24"/>
      <c r="AC799" s="24">
        <f t="shared" si="296"/>
        <v>0</v>
      </c>
      <c r="AD799" s="24">
        <f t="shared" si="297"/>
        <v>0</v>
      </c>
      <c r="AG799" s="24"/>
      <c r="AH799" s="24"/>
      <c r="AI799" s="24"/>
      <c r="AJ799" s="24"/>
      <c r="AK799" s="24"/>
      <c r="AL799" s="24"/>
      <c r="AM799" s="24">
        <f t="shared" si="298"/>
        <v>0</v>
      </c>
      <c r="AN799" s="24">
        <f t="shared" si="315"/>
        <v>0</v>
      </c>
      <c r="AQ799" s="24"/>
      <c r="AR799" s="24"/>
      <c r="AS799" s="24"/>
      <c r="AT799" s="24"/>
      <c r="AU799" s="24"/>
      <c r="AV799" s="24"/>
      <c r="AW799" s="24">
        <f t="shared" si="299"/>
        <v>0</v>
      </c>
      <c r="AX799" s="24">
        <f t="shared" si="300"/>
        <v>0</v>
      </c>
      <c r="BA799" s="24"/>
      <c r="BB799" s="24"/>
      <c r="BC799" s="24"/>
      <c r="BD799" s="24"/>
      <c r="BE799" s="24"/>
      <c r="BF799" s="24"/>
      <c r="BG799" s="24">
        <f t="shared" si="301"/>
        <v>0</v>
      </c>
      <c r="BH799" s="24">
        <f t="shared" si="302"/>
        <v>0</v>
      </c>
      <c r="BK799" s="24"/>
      <c r="BL799" s="24"/>
      <c r="BM799" s="24"/>
      <c r="BN799" s="24"/>
      <c r="BO799" s="24"/>
      <c r="BP799" s="24"/>
      <c r="BQ799" s="24">
        <f t="shared" si="303"/>
        <v>0</v>
      </c>
      <c r="BR799" s="24">
        <f t="shared" si="304"/>
        <v>0</v>
      </c>
      <c r="BU799" s="24"/>
      <c r="BV799" s="24"/>
      <c r="BW799" s="24"/>
      <c r="BX799" s="24"/>
      <c r="BY799" s="24"/>
      <c r="BZ799" s="24"/>
      <c r="CA799" s="24">
        <f t="shared" si="305"/>
        <v>0</v>
      </c>
      <c r="CB799" s="24">
        <f t="shared" si="306"/>
        <v>0</v>
      </c>
      <c r="CC799" s="24"/>
      <c r="CE799" s="24">
        <f t="shared" si="307"/>
        <v>0</v>
      </c>
      <c r="CG799" s="24">
        <f t="shared" si="308"/>
        <v>0</v>
      </c>
      <c r="CI799" s="24">
        <f t="shared" si="309"/>
        <v>0</v>
      </c>
      <c r="CK799" s="24">
        <f t="shared" si="310"/>
        <v>0</v>
      </c>
      <c r="CM799" s="24">
        <f t="shared" si="311"/>
        <v>0</v>
      </c>
      <c r="CO799" s="24">
        <f t="shared" si="312"/>
        <v>0</v>
      </c>
      <c r="CQ799" s="24">
        <f t="shared" si="313"/>
        <v>0</v>
      </c>
      <c r="CS799" s="24">
        <f t="shared" si="314"/>
        <v>0</v>
      </c>
    </row>
    <row r="800" spans="9:97">
      <c r="I800" s="24">
        <f t="shared" si="294"/>
        <v>0</v>
      </c>
      <c r="J800" s="24">
        <f t="shared" si="292"/>
        <v>0</v>
      </c>
      <c r="M800" s="24"/>
      <c r="N800" s="24"/>
      <c r="O800" s="24"/>
      <c r="P800" s="24"/>
      <c r="Q800" s="24"/>
      <c r="R800" s="24"/>
      <c r="S800" s="24">
        <f t="shared" si="295"/>
        <v>0</v>
      </c>
      <c r="T800" s="24">
        <f t="shared" si="293"/>
        <v>0</v>
      </c>
      <c r="W800" s="24"/>
      <c r="X800" s="24"/>
      <c r="Y800" s="24"/>
      <c r="Z800" s="24"/>
      <c r="AA800" s="24"/>
      <c r="AB800" s="24"/>
      <c r="AC800" s="24">
        <f t="shared" si="296"/>
        <v>0</v>
      </c>
      <c r="AD800" s="24">
        <f t="shared" si="297"/>
        <v>0</v>
      </c>
      <c r="AG800" s="24"/>
      <c r="AH800" s="24"/>
      <c r="AI800" s="24"/>
      <c r="AJ800" s="24"/>
      <c r="AK800" s="24"/>
      <c r="AL800" s="24"/>
      <c r="AM800" s="24">
        <f t="shared" si="298"/>
        <v>0</v>
      </c>
      <c r="AN800" s="24">
        <f t="shared" si="315"/>
        <v>0</v>
      </c>
      <c r="AQ800" s="24"/>
      <c r="AR800" s="24"/>
      <c r="AS800" s="24"/>
      <c r="AT800" s="24"/>
      <c r="AU800" s="24"/>
      <c r="AV800" s="24"/>
      <c r="AW800" s="24">
        <f t="shared" si="299"/>
        <v>0</v>
      </c>
      <c r="AX800" s="24">
        <f t="shared" si="300"/>
        <v>0</v>
      </c>
      <c r="BA800" s="24"/>
      <c r="BB800" s="24"/>
      <c r="BC800" s="24"/>
      <c r="BD800" s="24"/>
      <c r="BE800" s="24"/>
      <c r="BF800" s="24"/>
      <c r="BG800" s="24">
        <f t="shared" si="301"/>
        <v>0</v>
      </c>
      <c r="BH800" s="24">
        <f t="shared" si="302"/>
        <v>0</v>
      </c>
      <c r="BK800" s="24"/>
      <c r="BL800" s="24"/>
      <c r="BM800" s="24"/>
      <c r="BN800" s="24"/>
      <c r="BO800" s="24"/>
      <c r="BP800" s="24"/>
      <c r="BQ800" s="24">
        <f t="shared" si="303"/>
        <v>0</v>
      </c>
      <c r="BR800" s="24">
        <f t="shared" si="304"/>
        <v>0</v>
      </c>
      <c r="BU800" s="24"/>
      <c r="BV800" s="24"/>
      <c r="BW800" s="24"/>
      <c r="BX800" s="24"/>
      <c r="BY800" s="24"/>
      <c r="BZ800" s="24"/>
      <c r="CA800" s="24">
        <f t="shared" si="305"/>
        <v>0</v>
      </c>
      <c r="CB800" s="24">
        <f t="shared" si="306"/>
        <v>0</v>
      </c>
      <c r="CC800" s="24"/>
      <c r="CE800" s="24">
        <f t="shared" si="307"/>
        <v>0</v>
      </c>
      <c r="CG800" s="24">
        <f t="shared" si="308"/>
        <v>0</v>
      </c>
      <c r="CI800" s="24">
        <f t="shared" si="309"/>
        <v>0</v>
      </c>
      <c r="CK800" s="24">
        <f t="shared" si="310"/>
        <v>0</v>
      </c>
      <c r="CM800" s="24">
        <f t="shared" si="311"/>
        <v>0</v>
      </c>
      <c r="CO800" s="24">
        <f t="shared" si="312"/>
        <v>0</v>
      </c>
      <c r="CQ800" s="24">
        <f t="shared" si="313"/>
        <v>0</v>
      </c>
      <c r="CS800" s="24">
        <f t="shared" si="314"/>
        <v>0</v>
      </c>
    </row>
    <row r="801" spans="9:97">
      <c r="I801" s="24">
        <f t="shared" si="294"/>
        <v>0</v>
      </c>
      <c r="J801" s="24">
        <f t="shared" si="292"/>
        <v>0</v>
      </c>
      <c r="M801" s="24"/>
      <c r="N801" s="24"/>
      <c r="O801" s="24"/>
      <c r="P801" s="24"/>
      <c r="Q801" s="24"/>
      <c r="R801" s="24"/>
      <c r="S801" s="24">
        <f t="shared" si="295"/>
        <v>0</v>
      </c>
      <c r="T801" s="24">
        <f t="shared" si="293"/>
        <v>0</v>
      </c>
      <c r="W801" s="24"/>
      <c r="X801" s="24"/>
      <c r="Y801" s="24"/>
      <c r="Z801" s="24"/>
      <c r="AA801" s="24"/>
      <c r="AB801" s="24"/>
      <c r="AC801" s="24">
        <f t="shared" si="296"/>
        <v>0</v>
      </c>
      <c r="AD801" s="24">
        <f t="shared" si="297"/>
        <v>0</v>
      </c>
      <c r="AG801" s="24"/>
      <c r="AH801" s="24"/>
      <c r="AI801" s="24"/>
      <c r="AJ801" s="24"/>
      <c r="AK801" s="24"/>
      <c r="AL801" s="24"/>
      <c r="AM801" s="24">
        <f t="shared" si="298"/>
        <v>0</v>
      </c>
      <c r="AN801" s="24">
        <f t="shared" si="315"/>
        <v>0</v>
      </c>
      <c r="AQ801" s="24"/>
      <c r="AR801" s="24"/>
      <c r="AS801" s="24"/>
      <c r="AT801" s="24"/>
      <c r="AU801" s="24"/>
      <c r="AV801" s="24"/>
      <c r="AW801" s="24">
        <f t="shared" si="299"/>
        <v>0</v>
      </c>
      <c r="AX801" s="24">
        <f t="shared" si="300"/>
        <v>0</v>
      </c>
      <c r="BA801" s="24"/>
      <c r="BB801" s="24"/>
      <c r="BC801" s="24"/>
      <c r="BD801" s="24"/>
      <c r="BE801" s="24"/>
      <c r="BF801" s="24"/>
      <c r="BG801" s="24">
        <f t="shared" si="301"/>
        <v>0</v>
      </c>
      <c r="BH801" s="24">
        <f t="shared" si="302"/>
        <v>0</v>
      </c>
      <c r="BK801" s="24"/>
      <c r="BL801" s="24"/>
      <c r="BM801" s="24"/>
      <c r="BN801" s="24"/>
      <c r="BO801" s="24"/>
      <c r="BP801" s="24"/>
      <c r="BQ801" s="24">
        <f t="shared" si="303"/>
        <v>0</v>
      </c>
      <c r="BR801" s="24">
        <f t="shared" si="304"/>
        <v>0</v>
      </c>
      <c r="BU801" s="24"/>
      <c r="BV801" s="24"/>
      <c r="BW801" s="24"/>
      <c r="BX801" s="24"/>
      <c r="BY801" s="24"/>
      <c r="BZ801" s="24"/>
      <c r="CA801" s="24">
        <f t="shared" si="305"/>
        <v>0</v>
      </c>
      <c r="CB801" s="24">
        <f t="shared" si="306"/>
        <v>0</v>
      </c>
      <c r="CC801" s="24"/>
      <c r="CE801" s="24">
        <f t="shared" si="307"/>
        <v>0</v>
      </c>
      <c r="CG801" s="24">
        <f t="shared" si="308"/>
        <v>0</v>
      </c>
      <c r="CI801" s="24">
        <f t="shared" si="309"/>
        <v>0</v>
      </c>
      <c r="CK801" s="24">
        <f t="shared" si="310"/>
        <v>0</v>
      </c>
      <c r="CM801" s="24">
        <f t="shared" si="311"/>
        <v>0</v>
      </c>
      <c r="CO801" s="24">
        <f t="shared" si="312"/>
        <v>0</v>
      </c>
      <c r="CQ801" s="24">
        <f t="shared" si="313"/>
        <v>0</v>
      </c>
      <c r="CS801" s="24">
        <f t="shared" si="314"/>
        <v>0</v>
      </c>
    </row>
    <row r="802" spans="9:97">
      <c r="I802" s="24">
        <f t="shared" si="294"/>
        <v>0</v>
      </c>
      <c r="J802" s="24">
        <f t="shared" si="292"/>
        <v>0</v>
      </c>
      <c r="M802" s="24"/>
      <c r="N802" s="24"/>
      <c r="O802" s="24"/>
      <c r="P802" s="24"/>
      <c r="Q802" s="24"/>
      <c r="R802" s="24"/>
      <c r="S802" s="24">
        <f t="shared" si="295"/>
        <v>0</v>
      </c>
      <c r="T802" s="24">
        <f t="shared" si="293"/>
        <v>0</v>
      </c>
      <c r="W802" s="24"/>
      <c r="X802" s="24"/>
      <c r="Y802" s="24"/>
      <c r="Z802" s="24"/>
      <c r="AA802" s="24"/>
      <c r="AB802" s="24"/>
      <c r="AC802" s="24">
        <f t="shared" si="296"/>
        <v>0</v>
      </c>
      <c r="AD802" s="24">
        <f t="shared" si="297"/>
        <v>0</v>
      </c>
      <c r="AG802" s="24"/>
      <c r="AH802" s="24"/>
      <c r="AI802" s="24"/>
      <c r="AJ802" s="24"/>
      <c r="AK802" s="24"/>
      <c r="AL802" s="24"/>
      <c r="AM802" s="24">
        <f t="shared" si="298"/>
        <v>0</v>
      </c>
      <c r="AN802" s="24">
        <f t="shared" si="315"/>
        <v>0</v>
      </c>
      <c r="AQ802" s="24"/>
      <c r="AR802" s="24"/>
      <c r="AS802" s="24"/>
      <c r="AT802" s="24"/>
      <c r="AU802" s="24"/>
      <c r="AV802" s="24"/>
      <c r="AW802" s="24">
        <f t="shared" si="299"/>
        <v>0</v>
      </c>
      <c r="AX802" s="24">
        <f t="shared" si="300"/>
        <v>0</v>
      </c>
      <c r="BA802" s="24"/>
      <c r="BB802" s="24"/>
      <c r="BC802" s="24"/>
      <c r="BD802" s="24"/>
      <c r="BE802" s="24"/>
      <c r="BF802" s="24"/>
      <c r="BG802" s="24">
        <f t="shared" si="301"/>
        <v>0</v>
      </c>
      <c r="BH802" s="24">
        <f t="shared" si="302"/>
        <v>0</v>
      </c>
      <c r="BK802" s="24"/>
      <c r="BL802" s="24"/>
      <c r="BM802" s="24"/>
      <c r="BN802" s="24"/>
      <c r="BO802" s="24"/>
      <c r="BP802" s="24"/>
      <c r="BQ802" s="24">
        <f t="shared" si="303"/>
        <v>0</v>
      </c>
      <c r="BR802" s="24">
        <f t="shared" si="304"/>
        <v>0</v>
      </c>
      <c r="BU802" s="24"/>
      <c r="BV802" s="24"/>
      <c r="BW802" s="24"/>
      <c r="BX802" s="24"/>
      <c r="BY802" s="24"/>
      <c r="BZ802" s="24"/>
      <c r="CA802" s="24">
        <f t="shared" si="305"/>
        <v>0</v>
      </c>
      <c r="CB802" s="24">
        <f t="shared" si="306"/>
        <v>0</v>
      </c>
      <c r="CC802" s="24"/>
      <c r="CE802" s="24">
        <f t="shared" si="307"/>
        <v>0</v>
      </c>
      <c r="CG802" s="24">
        <f t="shared" si="308"/>
        <v>0</v>
      </c>
      <c r="CI802" s="24">
        <f t="shared" si="309"/>
        <v>0</v>
      </c>
      <c r="CK802" s="24">
        <f t="shared" si="310"/>
        <v>0</v>
      </c>
      <c r="CM802" s="24">
        <f t="shared" si="311"/>
        <v>0</v>
      </c>
      <c r="CO802" s="24">
        <f t="shared" si="312"/>
        <v>0</v>
      </c>
      <c r="CQ802" s="24">
        <f t="shared" si="313"/>
        <v>0</v>
      </c>
      <c r="CS802" s="24">
        <f t="shared" si="314"/>
        <v>0</v>
      </c>
    </row>
    <row r="803" spans="9:97">
      <c r="I803" s="24">
        <f t="shared" si="294"/>
        <v>0</v>
      </c>
      <c r="J803" s="24">
        <f t="shared" si="292"/>
        <v>0</v>
      </c>
      <c r="M803" s="24"/>
      <c r="N803" s="24"/>
      <c r="O803" s="24"/>
      <c r="P803" s="24"/>
      <c r="Q803" s="24"/>
      <c r="R803" s="24"/>
      <c r="S803" s="24">
        <f t="shared" si="295"/>
        <v>0</v>
      </c>
      <c r="T803" s="24">
        <f t="shared" si="293"/>
        <v>0</v>
      </c>
      <c r="W803" s="24"/>
      <c r="X803" s="24"/>
      <c r="Y803" s="24"/>
      <c r="Z803" s="24"/>
      <c r="AA803" s="24"/>
      <c r="AB803" s="24"/>
      <c r="AC803" s="24">
        <f t="shared" si="296"/>
        <v>0</v>
      </c>
      <c r="AD803" s="24">
        <f t="shared" si="297"/>
        <v>0</v>
      </c>
      <c r="AG803" s="24"/>
      <c r="AH803" s="24"/>
      <c r="AI803" s="24"/>
      <c r="AJ803" s="24"/>
      <c r="AK803" s="24"/>
      <c r="AL803" s="24"/>
      <c r="AM803" s="24">
        <f t="shared" si="298"/>
        <v>0</v>
      </c>
      <c r="AN803" s="24">
        <f t="shared" si="315"/>
        <v>0</v>
      </c>
      <c r="AQ803" s="24"/>
      <c r="AR803" s="24"/>
      <c r="AS803" s="24"/>
      <c r="AT803" s="24"/>
      <c r="AU803" s="24"/>
      <c r="AV803" s="24"/>
      <c r="AW803" s="24">
        <f t="shared" si="299"/>
        <v>0</v>
      </c>
      <c r="AX803" s="24">
        <f t="shared" si="300"/>
        <v>0</v>
      </c>
      <c r="BA803" s="24"/>
      <c r="BB803" s="24"/>
      <c r="BC803" s="24"/>
      <c r="BD803" s="24"/>
      <c r="BE803" s="24"/>
      <c r="BF803" s="24"/>
      <c r="BG803" s="24">
        <f t="shared" si="301"/>
        <v>0</v>
      </c>
      <c r="BH803" s="24">
        <f t="shared" si="302"/>
        <v>0</v>
      </c>
      <c r="BK803" s="24"/>
      <c r="BL803" s="24"/>
      <c r="BM803" s="24"/>
      <c r="BN803" s="24"/>
      <c r="BO803" s="24"/>
      <c r="BP803" s="24"/>
      <c r="BQ803" s="24">
        <f t="shared" si="303"/>
        <v>0</v>
      </c>
      <c r="BR803" s="24">
        <f t="shared" si="304"/>
        <v>0</v>
      </c>
      <c r="BU803" s="24"/>
      <c r="BV803" s="24"/>
      <c r="BW803" s="24"/>
      <c r="BX803" s="24"/>
      <c r="BY803" s="24"/>
      <c r="BZ803" s="24"/>
      <c r="CA803" s="24">
        <f t="shared" si="305"/>
        <v>0</v>
      </c>
      <c r="CB803" s="24">
        <f t="shared" si="306"/>
        <v>0</v>
      </c>
      <c r="CC803" s="24"/>
      <c r="CE803" s="24">
        <f t="shared" si="307"/>
        <v>0</v>
      </c>
      <c r="CG803" s="24">
        <f t="shared" si="308"/>
        <v>0</v>
      </c>
      <c r="CI803" s="24">
        <f t="shared" si="309"/>
        <v>0</v>
      </c>
      <c r="CK803" s="24">
        <f t="shared" si="310"/>
        <v>0</v>
      </c>
      <c r="CM803" s="24">
        <f t="shared" si="311"/>
        <v>0</v>
      </c>
      <c r="CO803" s="24">
        <f t="shared" si="312"/>
        <v>0</v>
      </c>
      <c r="CQ803" s="24">
        <f t="shared" si="313"/>
        <v>0</v>
      </c>
      <c r="CS803" s="24">
        <f t="shared" si="314"/>
        <v>0</v>
      </c>
    </row>
    <row r="804" spans="9:97">
      <c r="I804" s="24">
        <f t="shared" si="294"/>
        <v>0</v>
      </c>
      <c r="J804" s="24">
        <f t="shared" si="292"/>
        <v>0</v>
      </c>
      <c r="M804" s="24"/>
      <c r="N804" s="24"/>
      <c r="O804" s="24"/>
      <c r="P804" s="24"/>
      <c r="Q804" s="24"/>
      <c r="R804" s="24"/>
      <c r="S804" s="24">
        <f t="shared" si="295"/>
        <v>0</v>
      </c>
      <c r="T804" s="24">
        <f t="shared" si="293"/>
        <v>0</v>
      </c>
      <c r="W804" s="24"/>
      <c r="X804" s="24"/>
      <c r="Y804" s="24"/>
      <c r="Z804" s="24"/>
      <c r="AA804" s="24"/>
      <c r="AB804" s="24"/>
      <c r="AC804" s="24">
        <f t="shared" si="296"/>
        <v>0</v>
      </c>
      <c r="AD804" s="24">
        <f t="shared" si="297"/>
        <v>0</v>
      </c>
      <c r="AG804" s="24"/>
      <c r="AH804" s="24"/>
      <c r="AI804" s="24"/>
      <c r="AJ804" s="24"/>
      <c r="AK804" s="24"/>
      <c r="AL804" s="24"/>
      <c r="AM804" s="24">
        <f t="shared" si="298"/>
        <v>0</v>
      </c>
      <c r="AN804" s="24">
        <f t="shared" si="315"/>
        <v>0</v>
      </c>
      <c r="AQ804" s="24"/>
      <c r="AR804" s="24"/>
      <c r="AS804" s="24"/>
      <c r="AT804" s="24"/>
      <c r="AU804" s="24"/>
      <c r="AV804" s="24"/>
      <c r="AW804" s="24">
        <f t="shared" si="299"/>
        <v>0</v>
      </c>
      <c r="AX804" s="24">
        <f t="shared" si="300"/>
        <v>0</v>
      </c>
      <c r="BA804" s="24"/>
      <c r="BB804" s="24"/>
      <c r="BC804" s="24"/>
      <c r="BD804" s="24"/>
      <c r="BE804" s="24"/>
      <c r="BF804" s="24"/>
      <c r="BG804" s="24">
        <f t="shared" si="301"/>
        <v>0</v>
      </c>
      <c r="BH804" s="24">
        <f t="shared" si="302"/>
        <v>0</v>
      </c>
      <c r="BK804" s="24"/>
      <c r="BL804" s="24"/>
      <c r="BM804" s="24"/>
      <c r="BN804" s="24"/>
      <c r="BO804" s="24"/>
      <c r="BP804" s="24"/>
      <c r="BQ804" s="24">
        <f t="shared" si="303"/>
        <v>0</v>
      </c>
      <c r="BR804" s="24">
        <f t="shared" si="304"/>
        <v>0</v>
      </c>
      <c r="BU804" s="24"/>
      <c r="BV804" s="24"/>
      <c r="BW804" s="24"/>
      <c r="BX804" s="24"/>
      <c r="BY804" s="24"/>
      <c r="BZ804" s="24"/>
      <c r="CA804" s="24">
        <f t="shared" si="305"/>
        <v>0</v>
      </c>
      <c r="CB804" s="24">
        <f t="shared" si="306"/>
        <v>0</v>
      </c>
      <c r="CC804" s="24"/>
      <c r="CE804" s="24">
        <f t="shared" si="307"/>
        <v>0</v>
      </c>
      <c r="CG804" s="24">
        <f t="shared" si="308"/>
        <v>0</v>
      </c>
      <c r="CI804" s="24">
        <f t="shared" si="309"/>
        <v>0</v>
      </c>
      <c r="CK804" s="24">
        <f t="shared" si="310"/>
        <v>0</v>
      </c>
      <c r="CM804" s="24">
        <f t="shared" si="311"/>
        <v>0</v>
      </c>
      <c r="CO804" s="24">
        <f t="shared" si="312"/>
        <v>0</v>
      </c>
      <c r="CQ804" s="24">
        <f t="shared" si="313"/>
        <v>0</v>
      </c>
      <c r="CS804" s="24">
        <f t="shared" si="314"/>
        <v>0</v>
      </c>
    </row>
    <row r="805" spans="9:97">
      <c r="I805" s="24">
        <f t="shared" si="294"/>
        <v>0</v>
      </c>
      <c r="J805" s="24">
        <f t="shared" si="292"/>
        <v>0</v>
      </c>
      <c r="M805" s="24"/>
      <c r="N805" s="24"/>
      <c r="O805" s="24"/>
      <c r="P805" s="24"/>
      <c r="Q805" s="24"/>
      <c r="R805" s="24"/>
      <c r="S805" s="24">
        <f t="shared" si="295"/>
        <v>0</v>
      </c>
      <c r="T805" s="24">
        <f t="shared" si="293"/>
        <v>0</v>
      </c>
      <c r="W805" s="24"/>
      <c r="X805" s="24"/>
      <c r="Y805" s="24"/>
      <c r="Z805" s="24"/>
      <c r="AA805" s="24"/>
      <c r="AB805" s="24"/>
      <c r="AC805" s="24">
        <f t="shared" si="296"/>
        <v>0</v>
      </c>
      <c r="AD805" s="24">
        <f t="shared" si="297"/>
        <v>0</v>
      </c>
      <c r="AG805" s="24"/>
      <c r="AH805" s="24"/>
      <c r="AI805" s="24"/>
      <c r="AJ805" s="24"/>
      <c r="AK805" s="24"/>
      <c r="AL805" s="24"/>
      <c r="AM805" s="24">
        <f t="shared" si="298"/>
        <v>0</v>
      </c>
      <c r="AN805" s="24">
        <f t="shared" si="315"/>
        <v>0</v>
      </c>
      <c r="AQ805" s="24"/>
      <c r="AR805" s="24"/>
      <c r="AS805" s="24"/>
      <c r="AT805" s="24"/>
      <c r="AU805" s="24"/>
      <c r="AV805" s="24"/>
      <c r="AW805" s="24">
        <f t="shared" si="299"/>
        <v>0</v>
      </c>
      <c r="AX805" s="24">
        <f t="shared" si="300"/>
        <v>0</v>
      </c>
      <c r="BA805" s="24"/>
      <c r="BB805" s="24"/>
      <c r="BC805" s="24"/>
      <c r="BD805" s="24"/>
      <c r="BE805" s="24"/>
      <c r="BF805" s="24"/>
      <c r="BG805" s="24">
        <f t="shared" si="301"/>
        <v>0</v>
      </c>
      <c r="BH805" s="24">
        <f t="shared" si="302"/>
        <v>0</v>
      </c>
      <c r="BK805" s="24"/>
      <c r="BL805" s="24"/>
      <c r="BM805" s="24"/>
      <c r="BN805" s="24"/>
      <c r="BO805" s="24"/>
      <c r="BP805" s="24"/>
      <c r="BQ805" s="24">
        <f t="shared" si="303"/>
        <v>0</v>
      </c>
      <c r="BR805" s="24">
        <f t="shared" si="304"/>
        <v>0</v>
      </c>
      <c r="BU805" s="24"/>
      <c r="BV805" s="24"/>
      <c r="BW805" s="24"/>
      <c r="BX805" s="24"/>
      <c r="BY805" s="24"/>
      <c r="BZ805" s="24"/>
      <c r="CA805" s="24">
        <f t="shared" si="305"/>
        <v>0</v>
      </c>
      <c r="CB805" s="24">
        <f t="shared" si="306"/>
        <v>0</v>
      </c>
      <c r="CC805" s="24"/>
      <c r="CE805" s="24">
        <f t="shared" si="307"/>
        <v>0</v>
      </c>
      <c r="CG805" s="24">
        <f t="shared" si="308"/>
        <v>0</v>
      </c>
      <c r="CI805" s="24">
        <f t="shared" si="309"/>
        <v>0</v>
      </c>
      <c r="CK805" s="24">
        <f t="shared" si="310"/>
        <v>0</v>
      </c>
      <c r="CM805" s="24">
        <f t="shared" si="311"/>
        <v>0</v>
      </c>
      <c r="CO805" s="24">
        <f t="shared" si="312"/>
        <v>0</v>
      </c>
      <c r="CQ805" s="24">
        <f t="shared" si="313"/>
        <v>0</v>
      </c>
      <c r="CS805" s="24">
        <f t="shared" si="314"/>
        <v>0</v>
      </c>
    </row>
    <row r="806" spans="9:97">
      <c r="I806" s="24">
        <f t="shared" si="294"/>
        <v>0</v>
      </c>
      <c r="J806" s="24">
        <f t="shared" si="292"/>
        <v>0</v>
      </c>
      <c r="M806" s="24"/>
      <c r="N806" s="24"/>
      <c r="O806" s="24"/>
      <c r="P806" s="24"/>
      <c r="Q806" s="24"/>
      <c r="R806" s="24"/>
      <c r="S806" s="24">
        <f t="shared" si="295"/>
        <v>0</v>
      </c>
      <c r="T806" s="24">
        <f t="shared" si="293"/>
        <v>0</v>
      </c>
      <c r="W806" s="24"/>
      <c r="X806" s="24"/>
      <c r="Y806" s="24"/>
      <c r="Z806" s="24"/>
      <c r="AA806" s="24"/>
      <c r="AB806" s="24"/>
      <c r="AC806" s="24">
        <f t="shared" si="296"/>
        <v>0</v>
      </c>
      <c r="AD806" s="24">
        <f t="shared" si="297"/>
        <v>0</v>
      </c>
      <c r="AG806" s="24"/>
      <c r="AH806" s="24"/>
      <c r="AI806" s="24"/>
      <c r="AJ806" s="24"/>
      <c r="AK806" s="24"/>
      <c r="AL806" s="24"/>
      <c r="AM806" s="24">
        <f t="shared" si="298"/>
        <v>0</v>
      </c>
      <c r="AN806" s="24">
        <f t="shared" si="315"/>
        <v>0</v>
      </c>
      <c r="AQ806" s="24"/>
      <c r="AR806" s="24"/>
      <c r="AS806" s="24"/>
      <c r="AT806" s="24"/>
      <c r="AU806" s="24"/>
      <c r="AV806" s="24"/>
      <c r="AW806" s="24">
        <f t="shared" si="299"/>
        <v>0</v>
      </c>
      <c r="AX806" s="24">
        <f t="shared" si="300"/>
        <v>0</v>
      </c>
      <c r="BA806" s="24"/>
      <c r="BB806" s="24"/>
      <c r="BC806" s="24"/>
      <c r="BD806" s="24"/>
      <c r="BE806" s="24"/>
      <c r="BF806" s="24"/>
      <c r="BG806" s="24">
        <f t="shared" si="301"/>
        <v>0</v>
      </c>
      <c r="BH806" s="24">
        <f t="shared" si="302"/>
        <v>0</v>
      </c>
      <c r="BK806" s="24"/>
      <c r="BL806" s="24"/>
      <c r="BM806" s="24"/>
      <c r="BN806" s="24"/>
      <c r="BO806" s="24"/>
      <c r="BP806" s="24"/>
      <c r="BQ806" s="24">
        <f t="shared" si="303"/>
        <v>0</v>
      </c>
      <c r="BR806" s="24">
        <f t="shared" si="304"/>
        <v>0</v>
      </c>
      <c r="BU806" s="24"/>
      <c r="BV806" s="24"/>
      <c r="BW806" s="24"/>
      <c r="BX806" s="24"/>
      <c r="BY806" s="24"/>
      <c r="BZ806" s="24"/>
      <c r="CA806" s="24">
        <f t="shared" si="305"/>
        <v>0</v>
      </c>
      <c r="CB806" s="24">
        <f t="shared" si="306"/>
        <v>0</v>
      </c>
      <c r="CC806" s="24"/>
      <c r="CE806" s="24">
        <f t="shared" si="307"/>
        <v>0</v>
      </c>
      <c r="CG806" s="24">
        <f t="shared" si="308"/>
        <v>0</v>
      </c>
      <c r="CI806" s="24">
        <f t="shared" si="309"/>
        <v>0</v>
      </c>
      <c r="CK806" s="24">
        <f t="shared" si="310"/>
        <v>0</v>
      </c>
      <c r="CM806" s="24">
        <f t="shared" si="311"/>
        <v>0</v>
      </c>
      <c r="CO806" s="24">
        <f t="shared" si="312"/>
        <v>0</v>
      </c>
      <c r="CQ806" s="24">
        <f t="shared" si="313"/>
        <v>0</v>
      </c>
      <c r="CS806" s="24">
        <f t="shared" si="314"/>
        <v>0</v>
      </c>
    </row>
    <row r="807" spans="9:97">
      <c r="I807" s="24">
        <f t="shared" si="294"/>
        <v>0</v>
      </c>
      <c r="J807" s="24">
        <f t="shared" ref="J807:J870" si="316">IF(F807&lt;C807-D807,C807-D807-F807,0)</f>
        <v>0</v>
      </c>
      <c r="M807" s="24"/>
      <c r="N807" s="24"/>
      <c r="O807" s="24"/>
      <c r="P807" s="24"/>
      <c r="Q807" s="24"/>
      <c r="R807" s="24"/>
      <c r="S807" s="24">
        <f t="shared" si="295"/>
        <v>0</v>
      </c>
      <c r="T807" s="24">
        <f t="shared" ref="T807:T870" si="317">IF(P807&lt;M807-N807,M807-N807-P807,0)</f>
        <v>0</v>
      </c>
      <c r="W807" s="24"/>
      <c r="X807" s="24"/>
      <c r="Y807" s="24"/>
      <c r="Z807" s="24"/>
      <c r="AA807" s="24"/>
      <c r="AB807" s="24"/>
      <c r="AC807" s="24">
        <f t="shared" si="296"/>
        <v>0</v>
      </c>
      <c r="AD807" s="24">
        <f t="shared" si="297"/>
        <v>0</v>
      </c>
      <c r="AG807" s="24"/>
      <c r="AH807" s="24"/>
      <c r="AI807" s="24"/>
      <c r="AJ807" s="24"/>
      <c r="AK807" s="24"/>
      <c r="AL807" s="24"/>
      <c r="AM807" s="24">
        <f t="shared" si="298"/>
        <v>0</v>
      </c>
      <c r="AN807" s="24">
        <f t="shared" si="315"/>
        <v>0</v>
      </c>
      <c r="AQ807" s="24"/>
      <c r="AR807" s="24"/>
      <c r="AS807" s="24"/>
      <c r="AT807" s="24"/>
      <c r="AU807" s="24"/>
      <c r="AV807" s="24"/>
      <c r="AW807" s="24">
        <f t="shared" si="299"/>
        <v>0</v>
      </c>
      <c r="AX807" s="24">
        <f t="shared" si="300"/>
        <v>0</v>
      </c>
      <c r="BA807" s="24"/>
      <c r="BB807" s="24"/>
      <c r="BC807" s="24"/>
      <c r="BD807" s="24"/>
      <c r="BE807" s="24"/>
      <c r="BF807" s="24"/>
      <c r="BG807" s="24">
        <f t="shared" si="301"/>
        <v>0</v>
      </c>
      <c r="BH807" s="24">
        <f t="shared" si="302"/>
        <v>0</v>
      </c>
      <c r="BK807" s="24"/>
      <c r="BL807" s="24"/>
      <c r="BM807" s="24"/>
      <c r="BN807" s="24"/>
      <c r="BO807" s="24"/>
      <c r="BP807" s="24"/>
      <c r="BQ807" s="24">
        <f t="shared" si="303"/>
        <v>0</v>
      </c>
      <c r="BR807" s="24">
        <f t="shared" si="304"/>
        <v>0</v>
      </c>
      <c r="BU807" s="24"/>
      <c r="BV807" s="24"/>
      <c r="BW807" s="24"/>
      <c r="BX807" s="24"/>
      <c r="BY807" s="24"/>
      <c r="BZ807" s="24"/>
      <c r="CA807" s="24">
        <f t="shared" si="305"/>
        <v>0</v>
      </c>
      <c r="CB807" s="24">
        <f t="shared" si="306"/>
        <v>0</v>
      </c>
      <c r="CC807" s="24"/>
      <c r="CE807" s="24">
        <f t="shared" si="307"/>
        <v>0</v>
      </c>
      <c r="CG807" s="24">
        <f t="shared" si="308"/>
        <v>0</v>
      </c>
      <c r="CI807" s="24">
        <f t="shared" si="309"/>
        <v>0</v>
      </c>
      <c r="CK807" s="24">
        <f t="shared" si="310"/>
        <v>0</v>
      </c>
      <c r="CM807" s="24">
        <f t="shared" si="311"/>
        <v>0</v>
      </c>
      <c r="CO807" s="24">
        <f t="shared" si="312"/>
        <v>0</v>
      </c>
      <c r="CQ807" s="24">
        <f t="shared" si="313"/>
        <v>0</v>
      </c>
      <c r="CS807" s="24">
        <f t="shared" si="314"/>
        <v>0</v>
      </c>
    </row>
    <row r="808" spans="9:97">
      <c r="I808" s="24">
        <f t="shared" si="294"/>
        <v>0</v>
      </c>
      <c r="J808" s="24">
        <f t="shared" si="316"/>
        <v>0</v>
      </c>
      <c r="M808" s="24"/>
      <c r="N808" s="24"/>
      <c r="O808" s="24"/>
      <c r="P808" s="24"/>
      <c r="Q808" s="24"/>
      <c r="R808" s="24"/>
      <c r="S808" s="24">
        <f t="shared" si="295"/>
        <v>0</v>
      </c>
      <c r="T808" s="24">
        <f t="shared" si="317"/>
        <v>0</v>
      </c>
      <c r="W808" s="24"/>
      <c r="X808" s="24"/>
      <c r="Y808" s="24"/>
      <c r="Z808" s="24"/>
      <c r="AA808" s="24"/>
      <c r="AB808" s="24"/>
      <c r="AC808" s="24">
        <f t="shared" si="296"/>
        <v>0</v>
      </c>
      <c r="AD808" s="24">
        <f t="shared" si="297"/>
        <v>0</v>
      </c>
      <c r="AG808" s="24"/>
      <c r="AH808" s="24"/>
      <c r="AI808" s="24"/>
      <c r="AJ808" s="24"/>
      <c r="AK808" s="24"/>
      <c r="AL808" s="24"/>
      <c r="AM808" s="24">
        <f t="shared" si="298"/>
        <v>0</v>
      </c>
      <c r="AN808" s="24">
        <f t="shared" si="315"/>
        <v>0</v>
      </c>
      <c r="AQ808" s="24"/>
      <c r="AR808" s="24"/>
      <c r="AS808" s="24"/>
      <c r="AT808" s="24"/>
      <c r="AU808" s="24"/>
      <c r="AV808" s="24"/>
      <c r="AW808" s="24">
        <f t="shared" si="299"/>
        <v>0</v>
      </c>
      <c r="AX808" s="24">
        <f t="shared" si="300"/>
        <v>0</v>
      </c>
      <c r="BA808" s="24"/>
      <c r="BB808" s="24"/>
      <c r="BC808" s="24"/>
      <c r="BD808" s="24"/>
      <c r="BE808" s="24"/>
      <c r="BF808" s="24"/>
      <c r="BG808" s="24">
        <f t="shared" si="301"/>
        <v>0</v>
      </c>
      <c r="BH808" s="24">
        <f t="shared" si="302"/>
        <v>0</v>
      </c>
      <c r="BK808" s="24"/>
      <c r="BL808" s="24"/>
      <c r="BM808" s="24"/>
      <c r="BN808" s="24"/>
      <c r="BO808" s="24"/>
      <c r="BP808" s="24"/>
      <c r="BQ808" s="24">
        <f t="shared" si="303"/>
        <v>0</v>
      </c>
      <c r="BR808" s="24">
        <f t="shared" si="304"/>
        <v>0</v>
      </c>
      <c r="BU808" s="24"/>
      <c r="BV808" s="24"/>
      <c r="BW808" s="24"/>
      <c r="BX808" s="24"/>
      <c r="BY808" s="24"/>
      <c r="BZ808" s="24"/>
      <c r="CA808" s="24">
        <f t="shared" si="305"/>
        <v>0</v>
      </c>
      <c r="CB808" s="24">
        <f t="shared" si="306"/>
        <v>0</v>
      </c>
      <c r="CC808" s="24"/>
      <c r="CE808" s="24">
        <f t="shared" si="307"/>
        <v>0</v>
      </c>
      <c r="CG808" s="24">
        <f t="shared" si="308"/>
        <v>0</v>
      </c>
      <c r="CI808" s="24">
        <f t="shared" si="309"/>
        <v>0</v>
      </c>
      <c r="CK808" s="24">
        <f t="shared" si="310"/>
        <v>0</v>
      </c>
      <c r="CM808" s="24">
        <f t="shared" si="311"/>
        <v>0</v>
      </c>
      <c r="CO808" s="24">
        <f t="shared" si="312"/>
        <v>0</v>
      </c>
      <c r="CQ808" s="24">
        <f t="shared" si="313"/>
        <v>0</v>
      </c>
      <c r="CS808" s="24">
        <f t="shared" si="314"/>
        <v>0</v>
      </c>
    </row>
    <row r="809" spans="9:97">
      <c r="I809" s="24">
        <f t="shared" si="294"/>
        <v>0</v>
      </c>
      <c r="J809" s="24">
        <f t="shared" si="316"/>
        <v>0</v>
      </c>
      <c r="M809" s="24"/>
      <c r="N809" s="24"/>
      <c r="O809" s="24"/>
      <c r="P809" s="24"/>
      <c r="Q809" s="24"/>
      <c r="R809" s="24"/>
      <c r="S809" s="24">
        <f t="shared" si="295"/>
        <v>0</v>
      </c>
      <c r="T809" s="24">
        <f t="shared" si="317"/>
        <v>0</v>
      </c>
      <c r="W809" s="24"/>
      <c r="X809" s="24"/>
      <c r="Y809" s="24"/>
      <c r="Z809" s="24"/>
      <c r="AA809" s="24"/>
      <c r="AB809" s="24"/>
      <c r="AC809" s="24">
        <f t="shared" si="296"/>
        <v>0</v>
      </c>
      <c r="AD809" s="24">
        <f t="shared" si="297"/>
        <v>0</v>
      </c>
      <c r="AG809" s="24"/>
      <c r="AH809" s="24"/>
      <c r="AI809" s="24"/>
      <c r="AJ809" s="24"/>
      <c r="AK809" s="24"/>
      <c r="AL809" s="24"/>
      <c r="AM809" s="24">
        <f t="shared" si="298"/>
        <v>0</v>
      </c>
      <c r="AN809" s="24">
        <f t="shared" si="315"/>
        <v>0</v>
      </c>
      <c r="AQ809" s="24"/>
      <c r="AR809" s="24"/>
      <c r="AS809" s="24"/>
      <c r="AT809" s="24"/>
      <c r="AU809" s="24"/>
      <c r="AV809" s="24"/>
      <c r="AW809" s="24">
        <f t="shared" si="299"/>
        <v>0</v>
      </c>
      <c r="AX809" s="24">
        <f t="shared" si="300"/>
        <v>0</v>
      </c>
      <c r="BA809" s="24"/>
      <c r="BB809" s="24"/>
      <c r="BC809" s="24"/>
      <c r="BD809" s="24"/>
      <c r="BE809" s="24"/>
      <c r="BF809" s="24"/>
      <c r="BG809" s="24">
        <f t="shared" si="301"/>
        <v>0</v>
      </c>
      <c r="BH809" s="24">
        <f t="shared" si="302"/>
        <v>0</v>
      </c>
      <c r="BK809" s="24"/>
      <c r="BL809" s="24"/>
      <c r="BM809" s="24"/>
      <c r="BN809" s="24"/>
      <c r="BO809" s="24"/>
      <c r="BP809" s="24"/>
      <c r="BQ809" s="24">
        <f t="shared" si="303"/>
        <v>0</v>
      </c>
      <c r="BR809" s="24">
        <f t="shared" si="304"/>
        <v>0</v>
      </c>
      <c r="BU809" s="24"/>
      <c r="BV809" s="24"/>
      <c r="BW809" s="24"/>
      <c r="BX809" s="24"/>
      <c r="BY809" s="24"/>
      <c r="BZ809" s="24"/>
      <c r="CA809" s="24">
        <f t="shared" si="305"/>
        <v>0</v>
      </c>
      <c r="CB809" s="24">
        <f t="shared" si="306"/>
        <v>0</v>
      </c>
      <c r="CC809" s="24"/>
      <c r="CE809" s="24">
        <f t="shared" si="307"/>
        <v>0</v>
      </c>
      <c r="CG809" s="24">
        <f t="shared" si="308"/>
        <v>0</v>
      </c>
      <c r="CI809" s="24">
        <f t="shared" si="309"/>
        <v>0</v>
      </c>
      <c r="CK809" s="24">
        <f t="shared" si="310"/>
        <v>0</v>
      </c>
      <c r="CM809" s="24">
        <f t="shared" si="311"/>
        <v>0</v>
      </c>
      <c r="CO809" s="24">
        <f t="shared" si="312"/>
        <v>0</v>
      </c>
      <c r="CQ809" s="24">
        <f t="shared" si="313"/>
        <v>0</v>
      </c>
      <c r="CS809" s="24">
        <f t="shared" si="314"/>
        <v>0</v>
      </c>
    </row>
    <row r="810" spans="9:97">
      <c r="I810" s="24">
        <f t="shared" si="294"/>
        <v>0</v>
      </c>
      <c r="J810" s="24">
        <f t="shared" si="316"/>
        <v>0</v>
      </c>
      <c r="M810" s="24"/>
      <c r="N810" s="24"/>
      <c r="O810" s="24"/>
      <c r="P810" s="24"/>
      <c r="Q810" s="24"/>
      <c r="R810" s="24"/>
      <c r="S810" s="24">
        <f t="shared" si="295"/>
        <v>0</v>
      </c>
      <c r="T810" s="24">
        <f t="shared" si="317"/>
        <v>0</v>
      </c>
      <c r="W810" s="24"/>
      <c r="X810" s="24"/>
      <c r="Y810" s="24"/>
      <c r="Z810" s="24"/>
      <c r="AA810" s="24"/>
      <c r="AB810" s="24"/>
      <c r="AC810" s="24">
        <f t="shared" si="296"/>
        <v>0</v>
      </c>
      <c r="AD810" s="24">
        <f t="shared" si="297"/>
        <v>0</v>
      </c>
      <c r="AG810" s="24"/>
      <c r="AH810" s="24"/>
      <c r="AI810" s="24"/>
      <c r="AJ810" s="24"/>
      <c r="AK810" s="24"/>
      <c r="AL810" s="24"/>
      <c r="AM810" s="24">
        <f t="shared" si="298"/>
        <v>0</v>
      </c>
      <c r="AN810" s="24">
        <f t="shared" si="315"/>
        <v>0</v>
      </c>
      <c r="AQ810" s="24"/>
      <c r="AR810" s="24"/>
      <c r="AS810" s="24"/>
      <c r="AT810" s="24"/>
      <c r="AU810" s="24"/>
      <c r="AV810" s="24"/>
      <c r="AW810" s="24">
        <f t="shared" si="299"/>
        <v>0</v>
      </c>
      <c r="AX810" s="24">
        <f t="shared" si="300"/>
        <v>0</v>
      </c>
      <c r="BA810" s="24"/>
      <c r="BB810" s="24"/>
      <c r="BC810" s="24"/>
      <c r="BD810" s="24"/>
      <c r="BE810" s="24"/>
      <c r="BF810" s="24"/>
      <c r="BG810" s="24">
        <f t="shared" si="301"/>
        <v>0</v>
      </c>
      <c r="BH810" s="24">
        <f t="shared" si="302"/>
        <v>0</v>
      </c>
      <c r="BK810" s="24"/>
      <c r="BL810" s="24"/>
      <c r="BM810" s="24"/>
      <c r="BN810" s="24"/>
      <c r="BO810" s="24"/>
      <c r="BP810" s="24"/>
      <c r="BQ810" s="24">
        <f t="shared" si="303"/>
        <v>0</v>
      </c>
      <c r="BR810" s="24">
        <f t="shared" si="304"/>
        <v>0</v>
      </c>
      <c r="BU810" s="24"/>
      <c r="BV810" s="24"/>
      <c r="BW810" s="24"/>
      <c r="BX810" s="24"/>
      <c r="BY810" s="24"/>
      <c r="BZ810" s="24"/>
      <c r="CA810" s="24">
        <f t="shared" si="305"/>
        <v>0</v>
      </c>
      <c r="CB810" s="24">
        <f t="shared" si="306"/>
        <v>0</v>
      </c>
      <c r="CC810" s="24"/>
      <c r="CE810" s="24">
        <f t="shared" si="307"/>
        <v>0</v>
      </c>
      <c r="CG810" s="24">
        <f t="shared" si="308"/>
        <v>0</v>
      </c>
      <c r="CI810" s="24">
        <f t="shared" si="309"/>
        <v>0</v>
      </c>
      <c r="CK810" s="24">
        <f t="shared" si="310"/>
        <v>0</v>
      </c>
      <c r="CM810" s="24">
        <f t="shared" si="311"/>
        <v>0</v>
      </c>
      <c r="CO810" s="24">
        <f t="shared" si="312"/>
        <v>0</v>
      </c>
      <c r="CQ810" s="24">
        <f t="shared" si="313"/>
        <v>0</v>
      </c>
      <c r="CS810" s="24">
        <f t="shared" si="314"/>
        <v>0</v>
      </c>
    </row>
    <row r="811" spans="9:97">
      <c r="I811" s="24">
        <f t="shared" si="294"/>
        <v>0</v>
      </c>
      <c r="J811" s="24">
        <f t="shared" si="316"/>
        <v>0</v>
      </c>
      <c r="M811" s="24"/>
      <c r="N811" s="24"/>
      <c r="O811" s="24"/>
      <c r="P811" s="24"/>
      <c r="Q811" s="24"/>
      <c r="R811" s="24"/>
      <c r="S811" s="24">
        <f t="shared" si="295"/>
        <v>0</v>
      </c>
      <c r="T811" s="24">
        <f t="shared" si="317"/>
        <v>0</v>
      </c>
      <c r="W811" s="24"/>
      <c r="X811" s="24"/>
      <c r="Y811" s="24"/>
      <c r="Z811" s="24"/>
      <c r="AA811" s="24"/>
      <c r="AB811" s="24"/>
      <c r="AC811" s="24">
        <f t="shared" si="296"/>
        <v>0</v>
      </c>
      <c r="AD811" s="24">
        <f t="shared" si="297"/>
        <v>0</v>
      </c>
      <c r="AG811" s="24"/>
      <c r="AH811" s="24"/>
      <c r="AI811" s="24"/>
      <c r="AJ811" s="24"/>
      <c r="AK811" s="24"/>
      <c r="AL811" s="24"/>
      <c r="AM811" s="24">
        <f t="shared" si="298"/>
        <v>0</v>
      </c>
      <c r="AN811" s="24">
        <f t="shared" si="315"/>
        <v>0</v>
      </c>
      <c r="AQ811" s="24"/>
      <c r="AR811" s="24"/>
      <c r="AS811" s="24"/>
      <c r="AT811" s="24"/>
      <c r="AU811" s="24"/>
      <c r="AV811" s="24"/>
      <c r="AW811" s="24">
        <f t="shared" si="299"/>
        <v>0</v>
      </c>
      <c r="AX811" s="24">
        <f t="shared" si="300"/>
        <v>0</v>
      </c>
      <c r="BA811" s="24"/>
      <c r="BB811" s="24"/>
      <c r="BC811" s="24"/>
      <c r="BD811" s="24"/>
      <c r="BE811" s="24"/>
      <c r="BF811" s="24"/>
      <c r="BG811" s="24">
        <f t="shared" si="301"/>
        <v>0</v>
      </c>
      <c r="BH811" s="24">
        <f t="shared" si="302"/>
        <v>0</v>
      </c>
      <c r="BK811" s="24"/>
      <c r="BL811" s="24"/>
      <c r="BM811" s="24"/>
      <c r="BN811" s="24"/>
      <c r="BO811" s="24"/>
      <c r="BP811" s="24"/>
      <c r="BQ811" s="24">
        <f t="shared" si="303"/>
        <v>0</v>
      </c>
      <c r="BR811" s="24">
        <f t="shared" si="304"/>
        <v>0</v>
      </c>
      <c r="BU811" s="24"/>
      <c r="BV811" s="24"/>
      <c r="BW811" s="24"/>
      <c r="BX811" s="24"/>
      <c r="BY811" s="24"/>
      <c r="BZ811" s="24"/>
      <c r="CA811" s="24">
        <f t="shared" si="305"/>
        <v>0</v>
      </c>
      <c r="CB811" s="24">
        <f t="shared" si="306"/>
        <v>0</v>
      </c>
      <c r="CC811" s="24"/>
      <c r="CE811" s="24">
        <f t="shared" si="307"/>
        <v>0</v>
      </c>
      <c r="CG811" s="24">
        <f t="shared" si="308"/>
        <v>0</v>
      </c>
      <c r="CI811" s="24">
        <f t="shared" si="309"/>
        <v>0</v>
      </c>
      <c r="CK811" s="24">
        <f t="shared" si="310"/>
        <v>0</v>
      </c>
      <c r="CM811" s="24">
        <f t="shared" si="311"/>
        <v>0</v>
      </c>
      <c r="CO811" s="24">
        <f t="shared" si="312"/>
        <v>0</v>
      </c>
      <c r="CQ811" s="24">
        <f t="shared" si="313"/>
        <v>0</v>
      </c>
      <c r="CS811" s="24">
        <f t="shared" si="314"/>
        <v>0</v>
      </c>
    </row>
    <row r="812" spans="9:97">
      <c r="I812" s="24">
        <f t="shared" si="294"/>
        <v>0</v>
      </c>
      <c r="J812" s="24">
        <f t="shared" si="316"/>
        <v>0</v>
      </c>
      <c r="M812" s="24"/>
      <c r="N812" s="24"/>
      <c r="O812" s="24"/>
      <c r="P812" s="24"/>
      <c r="Q812" s="24"/>
      <c r="R812" s="24"/>
      <c r="S812" s="24">
        <f t="shared" si="295"/>
        <v>0</v>
      </c>
      <c r="T812" s="24">
        <f t="shared" si="317"/>
        <v>0</v>
      </c>
      <c r="W812" s="24"/>
      <c r="X812" s="24"/>
      <c r="Y812" s="24"/>
      <c r="Z812" s="24"/>
      <c r="AA812" s="24"/>
      <c r="AB812" s="24"/>
      <c r="AC812" s="24">
        <f t="shared" si="296"/>
        <v>0</v>
      </c>
      <c r="AD812" s="24">
        <f t="shared" si="297"/>
        <v>0</v>
      </c>
      <c r="AG812" s="24"/>
      <c r="AH812" s="24"/>
      <c r="AI812" s="24"/>
      <c r="AJ812" s="24"/>
      <c r="AK812" s="24"/>
      <c r="AL812" s="24"/>
      <c r="AM812" s="24">
        <f t="shared" si="298"/>
        <v>0</v>
      </c>
      <c r="AN812" s="24">
        <f t="shared" si="315"/>
        <v>0</v>
      </c>
      <c r="AQ812" s="24"/>
      <c r="AR812" s="24"/>
      <c r="AS812" s="24"/>
      <c r="AT812" s="24"/>
      <c r="AU812" s="24"/>
      <c r="AV812" s="24"/>
      <c r="AW812" s="24">
        <f t="shared" si="299"/>
        <v>0</v>
      </c>
      <c r="AX812" s="24">
        <f t="shared" si="300"/>
        <v>0</v>
      </c>
      <c r="BA812" s="24"/>
      <c r="BB812" s="24"/>
      <c r="BC812" s="24"/>
      <c r="BD812" s="24"/>
      <c r="BE812" s="24"/>
      <c r="BF812" s="24"/>
      <c r="BG812" s="24">
        <f t="shared" si="301"/>
        <v>0</v>
      </c>
      <c r="BH812" s="24">
        <f t="shared" si="302"/>
        <v>0</v>
      </c>
      <c r="BK812" s="24"/>
      <c r="BL812" s="24"/>
      <c r="BM812" s="24"/>
      <c r="BN812" s="24"/>
      <c r="BO812" s="24"/>
      <c r="BP812" s="24"/>
      <c r="BQ812" s="24">
        <f t="shared" si="303"/>
        <v>0</v>
      </c>
      <c r="BR812" s="24">
        <f t="shared" si="304"/>
        <v>0</v>
      </c>
      <c r="BU812" s="24"/>
      <c r="BV812" s="24"/>
      <c r="BW812" s="24"/>
      <c r="BX812" s="24"/>
      <c r="BY812" s="24"/>
      <c r="BZ812" s="24"/>
      <c r="CA812" s="24">
        <f t="shared" si="305"/>
        <v>0</v>
      </c>
      <c r="CB812" s="24">
        <f t="shared" si="306"/>
        <v>0</v>
      </c>
      <c r="CC812" s="24"/>
      <c r="CE812" s="24">
        <f t="shared" si="307"/>
        <v>0</v>
      </c>
      <c r="CG812" s="24">
        <f t="shared" si="308"/>
        <v>0</v>
      </c>
      <c r="CI812" s="24">
        <f t="shared" si="309"/>
        <v>0</v>
      </c>
      <c r="CK812" s="24">
        <f t="shared" si="310"/>
        <v>0</v>
      </c>
      <c r="CM812" s="24">
        <f t="shared" si="311"/>
        <v>0</v>
      </c>
      <c r="CO812" s="24">
        <f t="shared" si="312"/>
        <v>0</v>
      </c>
      <c r="CQ812" s="24">
        <f t="shared" si="313"/>
        <v>0</v>
      </c>
      <c r="CS812" s="24">
        <f t="shared" si="314"/>
        <v>0</v>
      </c>
    </row>
    <row r="813" spans="9:97">
      <c r="I813" s="24">
        <f t="shared" si="294"/>
        <v>0</v>
      </c>
      <c r="J813" s="24">
        <f t="shared" si="316"/>
        <v>0</v>
      </c>
      <c r="M813" s="24"/>
      <c r="N813" s="24"/>
      <c r="O813" s="24"/>
      <c r="P813" s="24"/>
      <c r="Q813" s="24"/>
      <c r="R813" s="24"/>
      <c r="S813" s="24">
        <f t="shared" si="295"/>
        <v>0</v>
      </c>
      <c r="T813" s="24">
        <f t="shared" si="317"/>
        <v>0</v>
      </c>
      <c r="W813" s="24"/>
      <c r="X813" s="24"/>
      <c r="Y813" s="24"/>
      <c r="Z813" s="24"/>
      <c r="AA813" s="24"/>
      <c r="AB813" s="24"/>
      <c r="AC813" s="24">
        <f t="shared" si="296"/>
        <v>0</v>
      </c>
      <c r="AD813" s="24">
        <f t="shared" si="297"/>
        <v>0</v>
      </c>
      <c r="AG813" s="24"/>
      <c r="AH813" s="24"/>
      <c r="AI813" s="24"/>
      <c r="AJ813" s="24"/>
      <c r="AK813" s="24"/>
      <c r="AL813" s="24"/>
      <c r="AM813" s="24">
        <f t="shared" si="298"/>
        <v>0</v>
      </c>
      <c r="AN813" s="24">
        <f t="shared" si="315"/>
        <v>0</v>
      </c>
      <c r="AQ813" s="24"/>
      <c r="AR813" s="24"/>
      <c r="AS813" s="24"/>
      <c r="AT813" s="24"/>
      <c r="AU813" s="24"/>
      <c r="AV813" s="24"/>
      <c r="AW813" s="24">
        <f t="shared" si="299"/>
        <v>0</v>
      </c>
      <c r="AX813" s="24">
        <f t="shared" si="300"/>
        <v>0</v>
      </c>
      <c r="BA813" s="24"/>
      <c r="BB813" s="24"/>
      <c r="BC813" s="24"/>
      <c r="BD813" s="24"/>
      <c r="BE813" s="24"/>
      <c r="BF813" s="24"/>
      <c r="BG813" s="24">
        <f t="shared" si="301"/>
        <v>0</v>
      </c>
      <c r="BH813" s="24">
        <f t="shared" si="302"/>
        <v>0</v>
      </c>
      <c r="BK813" s="24"/>
      <c r="BL813" s="24"/>
      <c r="BM813" s="24"/>
      <c r="BN813" s="24"/>
      <c r="BO813" s="24"/>
      <c r="BP813" s="24"/>
      <c r="BQ813" s="24">
        <f t="shared" si="303"/>
        <v>0</v>
      </c>
      <c r="BR813" s="24">
        <f t="shared" si="304"/>
        <v>0</v>
      </c>
      <c r="BU813" s="24"/>
      <c r="BV813" s="24"/>
      <c r="BW813" s="24"/>
      <c r="BX813" s="24"/>
      <c r="BY813" s="24"/>
      <c r="BZ813" s="24"/>
      <c r="CA813" s="24">
        <f t="shared" si="305"/>
        <v>0</v>
      </c>
      <c r="CB813" s="24">
        <f t="shared" si="306"/>
        <v>0</v>
      </c>
      <c r="CC813" s="24"/>
      <c r="CE813" s="24">
        <f t="shared" si="307"/>
        <v>0</v>
      </c>
      <c r="CG813" s="24">
        <f t="shared" si="308"/>
        <v>0</v>
      </c>
      <c r="CI813" s="24">
        <f t="shared" si="309"/>
        <v>0</v>
      </c>
      <c r="CK813" s="24">
        <f t="shared" si="310"/>
        <v>0</v>
      </c>
      <c r="CM813" s="24">
        <f t="shared" si="311"/>
        <v>0</v>
      </c>
      <c r="CO813" s="24">
        <f t="shared" si="312"/>
        <v>0</v>
      </c>
      <c r="CQ813" s="24">
        <f t="shared" si="313"/>
        <v>0</v>
      </c>
      <c r="CS813" s="24">
        <f t="shared" si="314"/>
        <v>0</v>
      </c>
    </row>
    <row r="814" spans="9:97">
      <c r="I814" s="24">
        <f t="shared" si="294"/>
        <v>0</v>
      </c>
      <c r="J814" s="24">
        <f t="shared" si="316"/>
        <v>0</v>
      </c>
      <c r="M814" s="24"/>
      <c r="N814" s="24"/>
      <c r="O814" s="24"/>
      <c r="P814" s="24"/>
      <c r="Q814" s="24"/>
      <c r="R814" s="24"/>
      <c r="S814" s="24">
        <f t="shared" si="295"/>
        <v>0</v>
      </c>
      <c r="T814" s="24">
        <f t="shared" si="317"/>
        <v>0</v>
      </c>
      <c r="W814" s="24"/>
      <c r="X814" s="24"/>
      <c r="Y814" s="24"/>
      <c r="Z814" s="24"/>
      <c r="AA814" s="24"/>
      <c r="AB814" s="24"/>
      <c r="AC814" s="24">
        <f t="shared" si="296"/>
        <v>0</v>
      </c>
      <c r="AD814" s="24">
        <f t="shared" si="297"/>
        <v>0</v>
      </c>
      <c r="AG814" s="24"/>
      <c r="AH814" s="24"/>
      <c r="AI814" s="24"/>
      <c r="AJ814" s="24"/>
      <c r="AK814" s="24"/>
      <c r="AL814" s="24"/>
      <c r="AM814" s="24">
        <f t="shared" si="298"/>
        <v>0</v>
      </c>
      <c r="AN814" s="24">
        <f t="shared" si="315"/>
        <v>0</v>
      </c>
      <c r="AQ814" s="24"/>
      <c r="AR814" s="24"/>
      <c r="AS814" s="24"/>
      <c r="AT814" s="24"/>
      <c r="AU814" s="24"/>
      <c r="AV814" s="24"/>
      <c r="AW814" s="24">
        <f t="shared" si="299"/>
        <v>0</v>
      </c>
      <c r="AX814" s="24">
        <f t="shared" si="300"/>
        <v>0</v>
      </c>
      <c r="BA814" s="24"/>
      <c r="BB814" s="24"/>
      <c r="BC814" s="24"/>
      <c r="BD814" s="24"/>
      <c r="BE814" s="24"/>
      <c r="BF814" s="24"/>
      <c r="BG814" s="24">
        <f t="shared" si="301"/>
        <v>0</v>
      </c>
      <c r="BH814" s="24">
        <f t="shared" si="302"/>
        <v>0</v>
      </c>
      <c r="BK814" s="24"/>
      <c r="BL814" s="24"/>
      <c r="BM814" s="24"/>
      <c r="BN814" s="24"/>
      <c r="BO814" s="24"/>
      <c r="BP814" s="24"/>
      <c r="BQ814" s="24">
        <f t="shared" si="303"/>
        <v>0</v>
      </c>
      <c r="BR814" s="24">
        <f t="shared" si="304"/>
        <v>0</v>
      </c>
      <c r="BU814" s="24"/>
      <c r="BV814" s="24"/>
      <c r="BW814" s="24"/>
      <c r="BX814" s="24"/>
      <c r="BY814" s="24"/>
      <c r="BZ814" s="24"/>
      <c r="CA814" s="24">
        <f t="shared" si="305"/>
        <v>0</v>
      </c>
      <c r="CB814" s="24">
        <f t="shared" si="306"/>
        <v>0</v>
      </c>
      <c r="CC814" s="24"/>
      <c r="CE814" s="24">
        <f t="shared" si="307"/>
        <v>0</v>
      </c>
      <c r="CG814" s="24">
        <f t="shared" si="308"/>
        <v>0</v>
      </c>
      <c r="CI814" s="24">
        <f t="shared" si="309"/>
        <v>0</v>
      </c>
      <c r="CK814" s="24">
        <f t="shared" si="310"/>
        <v>0</v>
      </c>
      <c r="CM814" s="24">
        <f t="shared" si="311"/>
        <v>0</v>
      </c>
      <c r="CO814" s="24">
        <f t="shared" si="312"/>
        <v>0</v>
      </c>
      <c r="CQ814" s="24">
        <f t="shared" si="313"/>
        <v>0</v>
      </c>
      <c r="CS814" s="24">
        <f t="shared" si="314"/>
        <v>0</v>
      </c>
    </row>
    <row r="815" spans="9:97">
      <c r="I815" s="24">
        <f t="shared" si="294"/>
        <v>0</v>
      </c>
      <c r="J815" s="24">
        <f t="shared" si="316"/>
        <v>0</v>
      </c>
      <c r="M815" s="24"/>
      <c r="N815" s="24"/>
      <c r="O815" s="24"/>
      <c r="P815" s="24"/>
      <c r="Q815" s="24"/>
      <c r="R815" s="24"/>
      <c r="S815" s="24">
        <f t="shared" si="295"/>
        <v>0</v>
      </c>
      <c r="T815" s="24">
        <f t="shared" si="317"/>
        <v>0</v>
      </c>
      <c r="W815" s="24"/>
      <c r="X815" s="24"/>
      <c r="Y815" s="24"/>
      <c r="Z815" s="24"/>
      <c r="AA815" s="24"/>
      <c r="AB815" s="24"/>
      <c r="AC815" s="24">
        <f t="shared" si="296"/>
        <v>0</v>
      </c>
      <c r="AD815" s="24">
        <f t="shared" si="297"/>
        <v>0</v>
      </c>
      <c r="AG815" s="24"/>
      <c r="AH815" s="24"/>
      <c r="AI815" s="24"/>
      <c r="AJ815" s="24"/>
      <c r="AK815" s="24"/>
      <c r="AL815" s="24"/>
      <c r="AM815" s="24">
        <f t="shared" si="298"/>
        <v>0</v>
      </c>
      <c r="AN815" s="24">
        <f t="shared" si="315"/>
        <v>0</v>
      </c>
      <c r="AQ815" s="24"/>
      <c r="AR815" s="24"/>
      <c r="AS815" s="24"/>
      <c r="AT815" s="24"/>
      <c r="AU815" s="24"/>
      <c r="AV815" s="24"/>
      <c r="AW815" s="24">
        <f t="shared" si="299"/>
        <v>0</v>
      </c>
      <c r="AX815" s="24">
        <f t="shared" si="300"/>
        <v>0</v>
      </c>
      <c r="BA815" s="24"/>
      <c r="BB815" s="24"/>
      <c r="BC815" s="24"/>
      <c r="BD815" s="24"/>
      <c r="BE815" s="24"/>
      <c r="BF815" s="24"/>
      <c r="BG815" s="24">
        <f t="shared" si="301"/>
        <v>0</v>
      </c>
      <c r="BH815" s="24">
        <f t="shared" si="302"/>
        <v>0</v>
      </c>
      <c r="BK815" s="24"/>
      <c r="BL815" s="24"/>
      <c r="BM815" s="24"/>
      <c r="BN815" s="24"/>
      <c r="BO815" s="24"/>
      <c r="BP815" s="24"/>
      <c r="BQ815" s="24">
        <f t="shared" si="303"/>
        <v>0</v>
      </c>
      <c r="BR815" s="24">
        <f t="shared" si="304"/>
        <v>0</v>
      </c>
      <c r="BU815" s="24"/>
      <c r="BV815" s="24"/>
      <c r="BW815" s="24"/>
      <c r="BX815" s="24"/>
      <c r="BY815" s="24"/>
      <c r="BZ815" s="24"/>
      <c r="CA815" s="24">
        <f t="shared" si="305"/>
        <v>0</v>
      </c>
      <c r="CB815" s="24">
        <f t="shared" si="306"/>
        <v>0</v>
      </c>
      <c r="CC815" s="24"/>
      <c r="CE815" s="24">
        <f t="shared" si="307"/>
        <v>0</v>
      </c>
      <c r="CG815" s="24">
        <f t="shared" si="308"/>
        <v>0</v>
      </c>
      <c r="CI815" s="24">
        <f t="shared" si="309"/>
        <v>0</v>
      </c>
      <c r="CK815" s="24">
        <f t="shared" si="310"/>
        <v>0</v>
      </c>
      <c r="CM815" s="24">
        <f t="shared" si="311"/>
        <v>0</v>
      </c>
      <c r="CO815" s="24">
        <f t="shared" si="312"/>
        <v>0</v>
      </c>
      <c r="CQ815" s="24">
        <f t="shared" si="313"/>
        <v>0</v>
      </c>
      <c r="CS815" s="24">
        <f t="shared" si="314"/>
        <v>0</v>
      </c>
    </row>
    <row r="816" spans="9:97">
      <c r="I816" s="24">
        <f t="shared" si="294"/>
        <v>0</v>
      </c>
      <c r="J816" s="24">
        <f t="shared" si="316"/>
        <v>0</v>
      </c>
      <c r="M816" s="24"/>
      <c r="N816" s="24"/>
      <c r="O816" s="24"/>
      <c r="P816" s="24"/>
      <c r="Q816" s="24"/>
      <c r="R816" s="24"/>
      <c r="S816" s="24">
        <f t="shared" si="295"/>
        <v>0</v>
      </c>
      <c r="T816" s="24">
        <f t="shared" si="317"/>
        <v>0</v>
      </c>
      <c r="W816" s="24"/>
      <c r="X816" s="24"/>
      <c r="Y816" s="24"/>
      <c r="Z816" s="24"/>
      <c r="AA816" s="24"/>
      <c r="AB816" s="24"/>
      <c r="AC816" s="24">
        <f t="shared" si="296"/>
        <v>0</v>
      </c>
      <c r="AD816" s="24">
        <f t="shared" si="297"/>
        <v>0</v>
      </c>
      <c r="AG816" s="24"/>
      <c r="AH816" s="24"/>
      <c r="AI816" s="24"/>
      <c r="AJ816" s="24"/>
      <c r="AK816" s="24"/>
      <c r="AL816" s="24"/>
      <c r="AM816" s="24">
        <f t="shared" si="298"/>
        <v>0</v>
      </c>
      <c r="AN816" s="24">
        <f t="shared" si="315"/>
        <v>0</v>
      </c>
      <c r="AQ816" s="24"/>
      <c r="AR816" s="24"/>
      <c r="AS816" s="24"/>
      <c r="AT816" s="24"/>
      <c r="AU816" s="24"/>
      <c r="AV816" s="24"/>
      <c r="AW816" s="24">
        <f t="shared" si="299"/>
        <v>0</v>
      </c>
      <c r="AX816" s="24">
        <f t="shared" si="300"/>
        <v>0</v>
      </c>
      <c r="BA816" s="24"/>
      <c r="BB816" s="24"/>
      <c r="BC816" s="24"/>
      <c r="BD816" s="24"/>
      <c r="BE816" s="24"/>
      <c r="BF816" s="24"/>
      <c r="BG816" s="24">
        <f t="shared" si="301"/>
        <v>0</v>
      </c>
      <c r="BH816" s="24">
        <f t="shared" si="302"/>
        <v>0</v>
      </c>
      <c r="BK816" s="24"/>
      <c r="BL816" s="24"/>
      <c r="BM816" s="24"/>
      <c r="BN816" s="24"/>
      <c r="BO816" s="24"/>
      <c r="BP816" s="24"/>
      <c r="BQ816" s="24">
        <f t="shared" si="303"/>
        <v>0</v>
      </c>
      <c r="BR816" s="24">
        <f t="shared" si="304"/>
        <v>0</v>
      </c>
      <c r="BU816" s="24"/>
      <c r="BV816" s="24"/>
      <c r="BW816" s="24"/>
      <c r="BX816" s="24"/>
      <c r="BY816" s="24"/>
      <c r="BZ816" s="24"/>
      <c r="CA816" s="24">
        <f t="shared" si="305"/>
        <v>0</v>
      </c>
      <c r="CB816" s="24">
        <f t="shared" si="306"/>
        <v>0</v>
      </c>
      <c r="CC816" s="24"/>
      <c r="CE816" s="24">
        <f t="shared" si="307"/>
        <v>0</v>
      </c>
      <c r="CG816" s="24">
        <f t="shared" si="308"/>
        <v>0</v>
      </c>
      <c r="CI816" s="24">
        <f t="shared" si="309"/>
        <v>0</v>
      </c>
      <c r="CK816" s="24">
        <f t="shared" si="310"/>
        <v>0</v>
      </c>
      <c r="CM816" s="24">
        <f t="shared" si="311"/>
        <v>0</v>
      </c>
      <c r="CO816" s="24">
        <f t="shared" si="312"/>
        <v>0</v>
      </c>
      <c r="CQ816" s="24">
        <f t="shared" si="313"/>
        <v>0</v>
      </c>
      <c r="CS816" s="24">
        <f t="shared" si="314"/>
        <v>0</v>
      </c>
    </row>
    <row r="817" spans="9:97">
      <c r="I817" s="24">
        <f t="shared" si="294"/>
        <v>0</v>
      </c>
      <c r="J817" s="24">
        <f t="shared" si="316"/>
        <v>0</v>
      </c>
      <c r="M817" s="24"/>
      <c r="N817" s="24"/>
      <c r="O817" s="24"/>
      <c r="P817" s="24"/>
      <c r="Q817" s="24"/>
      <c r="R817" s="24"/>
      <c r="S817" s="24">
        <f t="shared" si="295"/>
        <v>0</v>
      </c>
      <c r="T817" s="24">
        <f t="shared" si="317"/>
        <v>0</v>
      </c>
      <c r="W817" s="24"/>
      <c r="X817" s="24"/>
      <c r="Y817" s="24"/>
      <c r="Z817" s="24"/>
      <c r="AA817" s="24"/>
      <c r="AB817" s="24"/>
      <c r="AC817" s="24">
        <f t="shared" si="296"/>
        <v>0</v>
      </c>
      <c r="AD817" s="24">
        <f t="shared" si="297"/>
        <v>0</v>
      </c>
      <c r="AG817" s="24"/>
      <c r="AH817" s="24"/>
      <c r="AI817" s="24"/>
      <c r="AJ817" s="24"/>
      <c r="AK817" s="24"/>
      <c r="AL817" s="24"/>
      <c r="AM817" s="24">
        <f t="shared" si="298"/>
        <v>0</v>
      </c>
      <c r="AN817" s="24">
        <f t="shared" si="315"/>
        <v>0</v>
      </c>
      <c r="AQ817" s="24"/>
      <c r="AR817" s="24"/>
      <c r="AS817" s="24"/>
      <c r="AT817" s="24"/>
      <c r="AU817" s="24"/>
      <c r="AV817" s="24"/>
      <c r="AW817" s="24">
        <f t="shared" si="299"/>
        <v>0</v>
      </c>
      <c r="AX817" s="24">
        <f t="shared" si="300"/>
        <v>0</v>
      </c>
      <c r="BA817" s="24"/>
      <c r="BB817" s="24"/>
      <c r="BC817" s="24"/>
      <c r="BD817" s="24"/>
      <c r="BE817" s="24"/>
      <c r="BF817" s="24"/>
      <c r="BG817" s="24">
        <f t="shared" si="301"/>
        <v>0</v>
      </c>
      <c r="BH817" s="24">
        <f t="shared" si="302"/>
        <v>0</v>
      </c>
      <c r="BK817" s="24"/>
      <c r="BL817" s="24"/>
      <c r="BM817" s="24"/>
      <c r="BN817" s="24"/>
      <c r="BO817" s="24"/>
      <c r="BP817" s="24"/>
      <c r="BQ817" s="24">
        <f t="shared" si="303"/>
        <v>0</v>
      </c>
      <c r="BR817" s="24">
        <f t="shared" si="304"/>
        <v>0</v>
      </c>
      <c r="BU817" s="24"/>
      <c r="BV817" s="24"/>
      <c r="BW817" s="24"/>
      <c r="BX817" s="24"/>
      <c r="BY817" s="24"/>
      <c r="BZ817" s="24"/>
      <c r="CA817" s="24">
        <f t="shared" si="305"/>
        <v>0</v>
      </c>
      <c r="CB817" s="24">
        <f t="shared" si="306"/>
        <v>0</v>
      </c>
      <c r="CC817" s="24"/>
      <c r="CE817" s="24">
        <f t="shared" si="307"/>
        <v>0</v>
      </c>
      <c r="CG817" s="24">
        <f t="shared" si="308"/>
        <v>0</v>
      </c>
      <c r="CI817" s="24">
        <f t="shared" si="309"/>
        <v>0</v>
      </c>
      <c r="CK817" s="24">
        <f t="shared" si="310"/>
        <v>0</v>
      </c>
      <c r="CM817" s="24">
        <f t="shared" si="311"/>
        <v>0</v>
      </c>
      <c r="CO817" s="24">
        <f t="shared" si="312"/>
        <v>0</v>
      </c>
      <c r="CQ817" s="24">
        <f t="shared" si="313"/>
        <v>0</v>
      </c>
      <c r="CS817" s="24">
        <f t="shared" si="314"/>
        <v>0</v>
      </c>
    </row>
    <row r="818" spans="9:97">
      <c r="I818" s="24">
        <f t="shared" si="294"/>
        <v>0</v>
      </c>
      <c r="J818" s="24">
        <f t="shared" si="316"/>
        <v>0</v>
      </c>
      <c r="M818" s="24"/>
      <c r="N818" s="24"/>
      <c r="O818" s="24"/>
      <c r="P818" s="24"/>
      <c r="Q818" s="24"/>
      <c r="R818" s="24"/>
      <c r="S818" s="24">
        <f t="shared" si="295"/>
        <v>0</v>
      </c>
      <c r="T818" s="24">
        <f t="shared" si="317"/>
        <v>0</v>
      </c>
      <c r="W818" s="24"/>
      <c r="X818" s="24"/>
      <c r="Y818" s="24"/>
      <c r="Z818" s="24"/>
      <c r="AA818" s="24"/>
      <c r="AB818" s="24"/>
      <c r="AC818" s="24">
        <f t="shared" si="296"/>
        <v>0</v>
      </c>
      <c r="AD818" s="24">
        <f t="shared" si="297"/>
        <v>0</v>
      </c>
      <c r="AG818" s="24"/>
      <c r="AH818" s="24"/>
      <c r="AI818" s="24"/>
      <c r="AJ818" s="24"/>
      <c r="AK818" s="24"/>
      <c r="AL818" s="24"/>
      <c r="AM818" s="24">
        <f t="shared" si="298"/>
        <v>0</v>
      </c>
      <c r="AN818" s="24">
        <f t="shared" si="315"/>
        <v>0</v>
      </c>
      <c r="AQ818" s="24"/>
      <c r="AR818" s="24"/>
      <c r="AS818" s="24"/>
      <c r="AT818" s="24"/>
      <c r="AU818" s="24"/>
      <c r="AV818" s="24"/>
      <c r="AW818" s="24">
        <f t="shared" si="299"/>
        <v>0</v>
      </c>
      <c r="AX818" s="24">
        <f t="shared" si="300"/>
        <v>0</v>
      </c>
      <c r="BA818" s="24"/>
      <c r="BB818" s="24"/>
      <c r="BC818" s="24"/>
      <c r="BD818" s="24"/>
      <c r="BE818" s="24"/>
      <c r="BF818" s="24"/>
      <c r="BG818" s="24">
        <f t="shared" si="301"/>
        <v>0</v>
      </c>
      <c r="BH818" s="24">
        <f t="shared" si="302"/>
        <v>0</v>
      </c>
      <c r="BK818" s="24"/>
      <c r="BL818" s="24"/>
      <c r="BM818" s="24"/>
      <c r="BN818" s="24"/>
      <c r="BO818" s="24"/>
      <c r="BP818" s="24"/>
      <c r="BQ818" s="24">
        <f t="shared" si="303"/>
        <v>0</v>
      </c>
      <c r="BR818" s="24">
        <f t="shared" si="304"/>
        <v>0</v>
      </c>
      <c r="BU818" s="24"/>
      <c r="BV818" s="24"/>
      <c r="BW818" s="24"/>
      <c r="BX818" s="24"/>
      <c r="BY818" s="24"/>
      <c r="BZ818" s="24"/>
      <c r="CA818" s="24">
        <f t="shared" si="305"/>
        <v>0</v>
      </c>
      <c r="CB818" s="24">
        <f t="shared" si="306"/>
        <v>0</v>
      </c>
      <c r="CC818" s="24"/>
      <c r="CE818" s="24">
        <f t="shared" si="307"/>
        <v>0</v>
      </c>
      <c r="CG818" s="24">
        <f t="shared" si="308"/>
        <v>0</v>
      </c>
      <c r="CI818" s="24">
        <f t="shared" si="309"/>
        <v>0</v>
      </c>
      <c r="CK818" s="24">
        <f t="shared" si="310"/>
        <v>0</v>
      </c>
      <c r="CM818" s="24">
        <f t="shared" si="311"/>
        <v>0</v>
      </c>
      <c r="CO818" s="24">
        <f t="shared" si="312"/>
        <v>0</v>
      </c>
      <c r="CQ818" s="24">
        <f t="shared" si="313"/>
        <v>0</v>
      </c>
      <c r="CS818" s="24">
        <f t="shared" si="314"/>
        <v>0</v>
      </c>
    </row>
    <row r="819" spans="9:97">
      <c r="I819" s="24">
        <f t="shared" si="294"/>
        <v>0</v>
      </c>
      <c r="J819" s="24">
        <f t="shared" si="316"/>
        <v>0</v>
      </c>
      <c r="M819" s="24"/>
      <c r="N819" s="24"/>
      <c r="O819" s="24"/>
      <c r="P819" s="24"/>
      <c r="Q819" s="24"/>
      <c r="R819" s="24"/>
      <c r="S819" s="24">
        <f t="shared" si="295"/>
        <v>0</v>
      </c>
      <c r="T819" s="24">
        <f t="shared" si="317"/>
        <v>0</v>
      </c>
      <c r="W819" s="24"/>
      <c r="X819" s="24"/>
      <c r="Y819" s="24"/>
      <c r="Z819" s="24"/>
      <c r="AA819" s="24"/>
      <c r="AB819" s="24"/>
      <c r="AC819" s="24">
        <f t="shared" si="296"/>
        <v>0</v>
      </c>
      <c r="AD819" s="24">
        <f t="shared" si="297"/>
        <v>0</v>
      </c>
      <c r="AG819" s="24"/>
      <c r="AH819" s="24"/>
      <c r="AI819" s="24"/>
      <c r="AJ819" s="24"/>
      <c r="AK819" s="24"/>
      <c r="AL819" s="24"/>
      <c r="AM819" s="24">
        <f t="shared" si="298"/>
        <v>0</v>
      </c>
      <c r="AN819" s="24">
        <f t="shared" si="315"/>
        <v>0</v>
      </c>
      <c r="AQ819" s="24"/>
      <c r="AR819" s="24"/>
      <c r="AS819" s="24"/>
      <c r="AT819" s="24"/>
      <c r="AU819" s="24"/>
      <c r="AV819" s="24"/>
      <c r="AW819" s="24">
        <f t="shared" si="299"/>
        <v>0</v>
      </c>
      <c r="AX819" s="24">
        <f t="shared" si="300"/>
        <v>0</v>
      </c>
      <c r="BA819" s="24"/>
      <c r="BB819" s="24"/>
      <c r="BC819" s="24"/>
      <c r="BD819" s="24"/>
      <c r="BE819" s="24"/>
      <c r="BF819" s="24"/>
      <c r="BG819" s="24">
        <f t="shared" si="301"/>
        <v>0</v>
      </c>
      <c r="BH819" s="24">
        <f t="shared" si="302"/>
        <v>0</v>
      </c>
      <c r="BK819" s="24"/>
      <c r="BL819" s="24"/>
      <c r="BM819" s="24"/>
      <c r="BN819" s="24"/>
      <c r="BO819" s="24"/>
      <c r="BP819" s="24"/>
      <c r="BQ819" s="24">
        <f t="shared" si="303"/>
        <v>0</v>
      </c>
      <c r="BR819" s="24">
        <f t="shared" si="304"/>
        <v>0</v>
      </c>
      <c r="BU819" s="24"/>
      <c r="BV819" s="24"/>
      <c r="BW819" s="24"/>
      <c r="BX819" s="24"/>
      <c r="BY819" s="24"/>
      <c r="BZ819" s="24"/>
      <c r="CA819" s="24">
        <f t="shared" si="305"/>
        <v>0</v>
      </c>
      <c r="CB819" s="24">
        <f t="shared" si="306"/>
        <v>0</v>
      </c>
      <c r="CC819" s="24"/>
      <c r="CE819" s="24">
        <f t="shared" si="307"/>
        <v>0</v>
      </c>
      <c r="CG819" s="24">
        <f t="shared" si="308"/>
        <v>0</v>
      </c>
      <c r="CI819" s="24">
        <f t="shared" si="309"/>
        <v>0</v>
      </c>
      <c r="CK819" s="24">
        <f t="shared" si="310"/>
        <v>0</v>
      </c>
      <c r="CM819" s="24">
        <f t="shared" si="311"/>
        <v>0</v>
      </c>
      <c r="CO819" s="24">
        <f t="shared" si="312"/>
        <v>0</v>
      </c>
      <c r="CQ819" s="24">
        <f t="shared" si="313"/>
        <v>0</v>
      </c>
      <c r="CS819" s="24">
        <f t="shared" si="314"/>
        <v>0</v>
      </c>
    </row>
    <row r="820" spans="9:97">
      <c r="I820" s="24">
        <f t="shared" si="294"/>
        <v>0</v>
      </c>
      <c r="J820" s="24">
        <f t="shared" si="316"/>
        <v>0</v>
      </c>
      <c r="M820" s="24"/>
      <c r="N820" s="24"/>
      <c r="O820" s="24"/>
      <c r="P820" s="24"/>
      <c r="Q820" s="24"/>
      <c r="R820" s="24"/>
      <c r="S820" s="24">
        <f t="shared" si="295"/>
        <v>0</v>
      </c>
      <c r="T820" s="24">
        <f t="shared" si="317"/>
        <v>0</v>
      </c>
      <c r="W820" s="24"/>
      <c r="X820" s="24"/>
      <c r="Y820" s="24"/>
      <c r="Z820" s="24"/>
      <c r="AA820" s="24"/>
      <c r="AB820" s="24"/>
      <c r="AC820" s="24">
        <f t="shared" si="296"/>
        <v>0</v>
      </c>
      <c r="AD820" s="24">
        <f t="shared" si="297"/>
        <v>0</v>
      </c>
      <c r="AG820" s="24"/>
      <c r="AH820" s="24"/>
      <c r="AI820" s="24"/>
      <c r="AJ820" s="24"/>
      <c r="AK820" s="24"/>
      <c r="AL820" s="24"/>
      <c r="AM820" s="24">
        <f t="shared" si="298"/>
        <v>0</v>
      </c>
      <c r="AN820" s="24">
        <f t="shared" si="315"/>
        <v>0</v>
      </c>
      <c r="AQ820" s="24"/>
      <c r="AR820" s="24"/>
      <c r="AS820" s="24"/>
      <c r="AT820" s="24"/>
      <c r="AU820" s="24"/>
      <c r="AV820" s="24"/>
      <c r="AW820" s="24">
        <f t="shared" si="299"/>
        <v>0</v>
      </c>
      <c r="AX820" s="24">
        <f t="shared" si="300"/>
        <v>0</v>
      </c>
      <c r="BA820" s="24"/>
      <c r="BB820" s="24"/>
      <c r="BC820" s="24"/>
      <c r="BD820" s="24"/>
      <c r="BE820" s="24"/>
      <c r="BF820" s="24"/>
      <c r="BG820" s="24">
        <f t="shared" si="301"/>
        <v>0</v>
      </c>
      <c r="BH820" s="24">
        <f t="shared" si="302"/>
        <v>0</v>
      </c>
      <c r="BK820" s="24"/>
      <c r="BL820" s="24"/>
      <c r="BM820" s="24"/>
      <c r="BN820" s="24"/>
      <c r="BO820" s="24"/>
      <c r="BP820" s="24"/>
      <c r="BQ820" s="24">
        <f t="shared" si="303"/>
        <v>0</v>
      </c>
      <c r="BR820" s="24">
        <f t="shared" si="304"/>
        <v>0</v>
      </c>
      <c r="BU820" s="24"/>
      <c r="BV820" s="24"/>
      <c r="BW820" s="24"/>
      <c r="BX820" s="24"/>
      <c r="BY820" s="24"/>
      <c r="BZ820" s="24"/>
      <c r="CA820" s="24">
        <f t="shared" si="305"/>
        <v>0</v>
      </c>
      <c r="CB820" s="24">
        <f t="shared" si="306"/>
        <v>0</v>
      </c>
      <c r="CC820" s="24"/>
      <c r="CE820" s="24">
        <f t="shared" si="307"/>
        <v>0</v>
      </c>
      <c r="CG820" s="24">
        <f t="shared" si="308"/>
        <v>0</v>
      </c>
      <c r="CI820" s="24">
        <f t="shared" si="309"/>
        <v>0</v>
      </c>
      <c r="CK820" s="24">
        <f t="shared" si="310"/>
        <v>0</v>
      </c>
      <c r="CM820" s="24">
        <f t="shared" si="311"/>
        <v>0</v>
      </c>
      <c r="CO820" s="24">
        <f t="shared" si="312"/>
        <v>0</v>
      </c>
      <c r="CQ820" s="24">
        <f t="shared" si="313"/>
        <v>0</v>
      </c>
      <c r="CS820" s="24">
        <f t="shared" si="314"/>
        <v>0</v>
      </c>
    </row>
    <row r="821" spans="9:97">
      <c r="I821" s="24">
        <f t="shared" si="294"/>
        <v>0</v>
      </c>
      <c r="J821" s="24">
        <f t="shared" si="316"/>
        <v>0</v>
      </c>
      <c r="M821" s="24"/>
      <c r="N821" s="24"/>
      <c r="O821" s="24"/>
      <c r="P821" s="24"/>
      <c r="Q821" s="24"/>
      <c r="R821" s="24"/>
      <c r="S821" s="24">
        <f t="shared" si="295"/>
        <v>0</v>
      </c>
      <c r="T821" s="24">
        <f t="shared" si="317"/>
        <v>0</v>
      </c>
      <c r="W821" s="24"/>
      <c r="X821" s="24"/>
      <c r="Y821" s="24"/>
      <c r="Z821" s="24"/>
      <c r="AA821" s="24"/>
      <c r="AB821" s="24"/>
      <c r="AC821" s="24">
        <f t="shared" si="296"/>
        <v>0</v>
      </c>
      <c r="AD821" s="24">
        <f t="shared" si="297"/>
        <v>0</v>
      </c>
      <c r="AG821" s="24"/>
      <c r="AH821" s="24"/>
      <c r="AI821" s="24"/>
      <c r="AJ821" s="24"/>
      <c r="AK821" s="24"/>
      <c r="AL821" s="24"/>
      <c r="AM821" s="24">
        <f t="shared" si="298"/>
        <v>0</v>
      </c>
      <c r="AN821" s="24">
        <f t="shared" si="315"/>
        <v>0</v>
      </c>
      <c r="AQ821" s="24"/>
      <c r="AR821" s="24"/>
      <c r="AS821" s="24"/>
      <c r="AT821" s="24"/>
      <c r="AU821" s="24"/>
      <c r="AV821" s="24"/>
      <c r="AW821" s="24">
        <f t="shared" si="299"/>
        <v>0</v>
      </c>
      <c r="AX821" s="24">
        <f t="shared" si="300"/>
        <v>0</v>
      </c>
      <c r="BA821" s="24"/>
      <c r="BB821" s="24"/>
      <c r="BC821" s="24"/>
      <c r="BD821" s="24"/>
      <c r="BE821" s="24"/>
      <c r="BF821" s="24"/>
      <c r="BG821" s="24">
        <f t="shared" si="301"/>
        <v>0</v>
      </c>
      <c r="BH821" s="24">
        <f t="shared" si="302"/>
        <v>0</v>
      </c>
      <c r="BK821" s="24"/>
      <c r="BL821" s="24"/>
      <c r="BM821" s="24"/>
      <c r="BN821" s="24"/>
      <c r="BO821" s="24"/>
      <c r="BP821" s="24"/>
      <c r="BQ821" s="24">
        <f t="shared" si="303"/>
        <v>0</v>
      </c>
      <c r="BR821" s="24">
        <f t="shared" si="304"/>
        <v>0</v>
      </c>
      <c r="BU821" s="24"/>
      <c r="BV821" s="24"/>
      <c r="BW821" s="24"/>
      <c r="BX821" s="24"/>
      <c r="BY821" s="24"/>
      <c r="BZ821" s="24"/>
      <c r="CA821" s="24">
        <f t="shared" si="305"/>
        <v>0</v>
      </c>
      <c r="CB821" s="24">
        <f t="shared" si="306"/>
        <v>0</v>
      </c>
      <c r="CC821" s="24"/>
      <c r="CE821" s="24">
        <f t="shared" si="307"/>
        <v>0</v>
      </c>
      <c r="CG821" s="24">
        <f t="shared" si="308"/>
        <v>0</v>
      </c>
      <c r="CI821" s="24">
        <f t="shared" si="309"/>
        <v>0</v>
      </c>
      <c r="CK821" s="24">
        <f t="shared" si="310"/>
        <v>0</v>
      </c>
      <c r="CM821" s="24">
        <f t="shared" si="311"/>
        <v>0</v>
      </c>
      <c r="CO821" s="24">
        <f t="shared" si="312"/>
        <v>0</v>
      </c>
      <c r="CQ821" s="24">
        <f t="shared" si="313"/>
        <v>0</v>
      </c>
      <c r="CS821" s="24">
        <f t="shared" si="314"/>
        <v>0</v>
      </c>
    </row>
    <row r="822" spans="9:97">
      <c r="I822" s="24">
        <f t="shared" si="294"/>
        <v>0</v>
      </c>
      <c r="J822" s="24">
        <f t="shared" si="316"/>
        <v>0</v>
      </c>
      <c r="M822" s="24"/>
      <c r="N822" s="24"/>
      <c r="O822" s="24"/>
      <c r="P822" s="24"/>
      <c r="Q822" s="24"/>
      <c r="R822" s="24"/>
      <c r="S822" s="24">
        <f t="shared" si="295"/>
        <v>0</v>
      </c>
      <c r="T822" s="24">
        <f t="shared" si="317"/>
        <v>0</v>
      </c>
      <c r="W822" s="24"/>
      <c r="X822" s="24"/>
      <c r="Y822" s="24"/>
      <c r="Z822" s="24"/>
      <c r="AA822" s="24"/>
      <c r="AB822" s="24"/>
      <c r="AC822" s="24">
        <f t="shared" si="296"/>
        <v>0</v>
      </c>
      <c r="AD822" s="24">
        <f t="shared" si="297"/>
        <v>0</v>
      </c>
      <c r="AG822" s="24"/>
      <c r="AH822" s="24"/>
      <c r="AI822" s="24"/>
      <c r="AJ822" s="24"/>
      <c r="AK822" s="24"/>
      <c r="AL822" s="24"/>
      <c r="AM822" s="24">
        <f t="shared" si="298"/>
        <v>0</v>
      </c>
      <c r="AN822" s="24">
        <f t="shared" si="315"/>
        <v>0</v>
      </c>
      <c r="AQ822" s="24"/>
      <c r="AR822" s="24"/>
      <c r="AS822" s="24"/>
      <c r="AT822" s="24"/>
      <c r="AU822" s="24"/>
      <c r="AV822" s="24"/>
      <c r="AW822" s="24">
        <f t="shared" si="299"/>
        <v>0</v>
      </c>
      <c r="AX822" s="24">
        <f t="shared" si="300"/>
        <v>0</v>
      </c>
      <c r="BA822" s="24"/>
      <c r="BB822" s="24"/>
      <c r="BC822" s="24"/>
      <c r="BD822" s="24"/>
      <c r="BE822" s="24"/>
      <c r="BF822" s="24"/>
      <c r="BG822" s="24">
        <f t="shared" si="301"/>
        <v>0</v>
      </c>
      <c r="BH822" s="24">
        <f t="shared" si="302"/>
        <v>0</v>
      </c>
      <c r="BK822" s="24"/>
      <c r="BL822" s="24"/>
      <c r="BM822" s="24"/>
      <c r="BN822" s="24"/>
      <c r="BO822" s="24"/>
      <c r="BP822" s="24"/>
      <c r="BQ822" s="24">
        <f t="shared" si="303"/>
        <v>0</v>
      </c>
      <c r="BR822" s="24">
        <f t="shared" si="304"/>
        <v>0</v>
      </c>
      <c r="BU822" s="24"/>
      <c r="BV822" s="24"/>
      <c r="BW822" s="24"/>
      <c r="BX822" s="24"/>
      <c r="BY822" s="24"/>
      <c r="BZ822" s="24"/>
      <c r="CA822" s="24">
        <f t="shared" si="305"/>
        <v>0</v>
      </c>
      <c r="CB822" s="24">
        <f t="shared" si="306"/>
        <v>0</v>
      </c>
      <c r="CC822" s="24"/>
      <c r="CE822" s="24">
        <f t="shared" si="307"/>
        <v>0</v>
      </c>
      <c r="CG822" s="24">
        <f t="shared" si="308"/>
        <v>0</v>
      </c>
      <c r="CI822" s="24">
        <f t="shared" si="309"/>
        <v>0</v>
      </c>
      <c r="CK822" s="24">
        <f t="shared" si="310"/>
        <v>0</v>
      </c>
      <c r="CM822" s="24">
        <f t="shared" si="311"/>
        <v>0</v>
      </c>
      <c r="CO822" s="24">
        <f t="shared" si="312"/>
        <v>0</v>
      </c>
      <c r="CQ822" s="24">
        <f t="shared" si="313"/>
        <v>0</v>
      </c>
      <c r="CS822" s="24">
        <f t="shared" si="314"/>
        <v>0</v>
      </c>
    </row>
    <row r="823" spans="9:97">
      <c r="I823" s="24">
        <f t="shared" si="294"/>
        <v>0</v>
      </c>
      <c r="J823" s="24">
        <f t="shared" si="316"/>
        <v>0</v>
      </c>
      <c r="M823" s="24"/>
      <c r="N823" s="24"/>
      <c r="O823" s="24"/>
      <c r="P823" s="24"/>
      <c r="Q823" s="24"/>
      <c r="R823" s="24"/>
      <c r="S823" s="24">
        <f t="shared" si="295"/>
        <v>0</v>
      </c>
      <c r="T823" s="24">
        <f t="shared" si="317"/>
        <v>0</v>
      </c>
      <c r="W823" s="24"/>
      <c r="X823" s="24"/>
      <c r="Y823" s="24"/>
      <c r="Z823" s="24"/>
      <c r="AA823" s="24"/>
      <c r="AB823" s="24"/>
      <c r="AC823" s="24">
        <f t="shared" si="296"/>
        <v>0</v>
      </c>
      <c r="AD823" s="24">
        <f t="shared" si="297"/>
        <v>0</v>
      </c>
      <c r="AG823" s="24"/>
      <c r="AH823" s="24"/>
      <c r="AI823" s="24"/>
      <c r="AJ823" s="24"/>
      <c r="AK823" s="24"/>
      <c r="AL823" s="24"/>
      <c r="AM823" s="24">
        <f t="shared" si="298"/>
        <v>0</v>
      </c>
      <c r="AN823" s="24">
        <f t="shared" si="315"/>
        <v>0</v>
      </c>
      <c r="AQ823" s="24"/>
      <c r="AR823" s="24"/>
      <c r="AS823" s="24"/>
      <c r="AT823" s="24"/>
      <c r="AU823" s="24"/>
      <c r="AV823" s="24"/>
      <c r="AW823" s="24">
        <f t="shared" si="299"/>
        <v>0</v>
      </c>
      <c r="AX823" s="24">
        <f t="shared" si="300"/>
        <v>0</v>
      </c>
      <c r="BA823" s="24"/>
      <c r="BB823" s="24"/>
      <c r="BC823" s="24"/>
      <c r="BD823" s="24"/>
      <c r="BE823" s="24"/>
      <c r="BF823" s="24"/>
      <c r="BG823" s="24">
        <f t="shared" si="301"/>
        <v>0</v>
      </c>
      <c r="BH823" s="24">
        <f t="shared" si="302"/>
        <v>0</v>
      </c>
      <c r="BK823" s="24"/>
      <c r="BL823" s="24"/>
      <c r="BM823" s="24"/>
      <c r="BN823" s="24"/>
      <c r="BO823" s="24"/>
      <c r="BP823" s="24"/>
      <c r="BQ823" s="24">
        <f t="shared" si="303"/>
        <v>0</v>
      </c>
      <c r="BR823" s="24">
        <f t="shared" si="304"/>
        <v>0</v>
      </c>
      <c r="BU823" s="24"/>
      <c r="BV823" s="24"/>
      <c r="BW823" s="24"/>
      <c r="BX823" s="24"/>
      <c r="BY823" s="24"/>
      <c r="BZ823" s="24"/>
      <c r="CA823" s="24">
        <f t="shared" si="305"/>
        <v>0</v>
      </c>
      <c r="CB823" s="24">
        <f t="shared" si="306"/>
        <v>0</v>
      </c>
      <c r="CC823" s="24"/>
      <c r="CE823" s="24">
        <f t="shared" si="307"/>
        <v>0</v>
      </c>
      <c r="CG823" s="24">
        <f t="shared" si="308"/>
        <v>0</v>
      </c>
      <c r="CI823" s="24">
        <f t="shared" si="309"/>
        <v>0</v>
      </c>
      <c r="CK823" s="24">
        <f t="shared" si="310"/>
        <v>0</v>
      </c>
      <c r="CM823" s="24">
        <f t="shared" si="311"/>
        <v>0</v>
      </c>
      <c r="CO823" s="24">
        <f t="shared" si="312"/>
        <v>0</v>
      </c>
      <c r="CQ823" s="24">
        <f t="shared" si="313"/>
        <v>0</v>
      </c>
      <c r="CS823" s="24">
        <f t="shared" si="314"/>
        <v>0</v>
      </c>
    </row>
    <row r="824" spans="9:97">
      <c r="I824" s="24">
        <f t="shared" si="294"/>
        <v>0</v>
      </c>
      <c r="J824" s="24">
        <f t="shared" si="316"/>
        <v>0</v>
      </c>
      <c r="M824" s="24"/>
      <c r="N824" s="24"/>
      <c r="O824" s="24"/>
      <c r="P824" s="24"/>
      <c r="Q824" s="24"/>
      <c r="R824" s="24"/>
      <c r="S824" s="24">
        <f t="shared" si="295"/>
        <v>0</v>
      </c>
      <c r="T824" s="24">
        <f t="shared" si="317"/>
        <v>0</v>
      </c>
      <c r="W824" s="24"/>
      <c r="X824" s="24"/>
      <c r="Y824" s="24"/>
      <c r="Z824" s="24"/>
      <c r="AA824" s="24"/>
      <c r="AB824" s="24"/>
      <c r="AC824" s="24">
        <f t="shared" si="296"/>
        <v>0</v>
      </c>
      <c r="AD824" s="24">
        <f t="shared" si="297"/>
        <v>0</v>
      </c>
      <c r="AG824" s="24"/>
      <c r="AH824" s="24"/>
      <c r="AI824" s="24"/>
      <c r="AJ824" s="24"/>
      <c r="AK824" s="24"/>
      <c r="AL824" s="24"/>
      <c r="AM824" s="24">
        <f t="shared" si="298"/>
        <v>0</v>
      </c>
      <c r="AN824" s="24">
        <f t="shared" si="315"/>
        <v>0</v>
      </c>
      <c r="AQ824" s="24"/>
      <c r="AR824" s="24"/>
      <c r="AS824" s="24"/>
      <c r="AT824" s="24"/>
      <c r="AU824" s="24"/>
      <c r="AV824" s="24"/>
      <c r="AW824" s="24">
        <f t="shared" si="299"/>
        <v>0</v>
      </c>
      <c r="AX824" s="24">
        <f t="shared" si="300"/>
        <v>0</v>
      </c>
      <c r="BA824" s="24"/>
      <c r="BB824" s="24"/>
      <c r="BC824" s="24"/>
      <c r="BD824" s="24"/>
      <c r="BE824" s="24"/>
      <c r="BF824" s="24"/>
      <c r="BG824" s="24">
        <f t="shared" si="301"/>
        <v>0</v>
      </c>
      <c r="BH824" s="24">
        <f t="shared" si="302"/>
        <v>0</v>
      </c>
      <c r="BK824" s="24"/>
      <c r="BL824" s="24"/>
      <c r="BM824" s="24"/>
      <c r="BN824" s="24"/>
      <c r="BO824" s="24"/>
      <c r="BP824" s="24"/>
      <c r="BQ824" s="24">
        <f t="shared" si="303"/>
        <v>0</v>
      </c>
      <c r="BR824" s="24">
        <f t="shared" si="304"/>
        <v>0</v>
      </c>
      <c r="BU824" s="24"/>
      <c r="BV824" s="24"/>
      <c r="BW824" s="24"/>
      <c r="BX824" s="24"/>
      <c r="BY824" s="24"/>
      <c r="BZ824" s="24"/>
      <c r="CA824" s="24">
        <f t="shared" si="305"/>
        <v>0</v>
      </c>
      <c r="CB824" s="24">
        <f t="shared" si="306"/>
        <v>0</v>
      </c>
      <c r="CC824" s="24"/>
      <c r="CE824" s="24">
        <f t="shared" si="307"/>
        <v>0</v>
      </c>
      <c r="CG824" s="24">
        <f t="shared" si="308"/>
        <v>0</v>
      </c>
      <c r="CI824" s="24">
        <f t="shared" si="309"/>
        <v>0</v>
      </c>
      <c r="CK824" s="24">
        <f t="shared" si="310"/>
        <v>0</v>
      </c>
      <c r="CM824" s="24">
        <f t="shared" si="311"/>
        <v>0</v>
      </c>
      <c r="CO824" s="24">
        <f t="shared" si="312"/>
        <v>0</v>
      </c>
      <c r="CQ824" s="24">
        <f t="shared" si="313"/>
        <v>0</v>
      </c>
      <c r="CS824" s="24">
        <f t="shared" si="314"/>
        <v>0</v>
      </c>
    </row>
    <row r="825" spans="9:97">
      <c r="I825" s="24">
        <f t="shared" si="294"/>
        <v>0</v>
      </c>
      <c r="J825" s="24">
        <f t="shared" si="316"/>
        <v>0</v>
      </c>
      <c r="M825" s="24"/>
      <c r="N825" s="24"/>
      <c r="O825" s="24"/>
      <c r="P825" s="24"/>
      <c r="Q825" s="24"/>
      <c r="R825" s="24"/>
      <c r="S825" s="24">
        <f t="shared" si="295"/>
        <v>0</v>
      </c>
      <c r="T825" s="24">
        <f t="shared" si="317"/>
        <v>0</v>
      </c>
      <c r="W825" s="24"/>
      <c r="X825" s="24"/>
      <c r="Y825" s="24"/>
      <c r="Z825" s="24"/>
      <c r="AA825" s="24"/>
      <c r="AB825" s="24"/>
      <c r="AC825" s="24">
        <f t="shared" si="296"/>
        <v>0</v>
      </c>
      <c r="AD825" s="24">
        <f t="shared" si="297"/>
        <v>0</v>
      </c>
      <c r="AG825" s="24"/>
      <c r="AH825" s="24"/>
      <c r="AI825" s="24"/>
      <c r="AJ825" s="24"/>
      <c r="AK825" s="24"/>
      <c r="AL825" s="24"/>
      <c r="AM825" s="24">
        <f t="shared" si="298"/>
        <v>0</v>
      </c>
      <c r="AN825" s="24">
        <f t="shared" si="315"/>
        <v>0</v>
      </c>
      <c r="AQ825" s="24"/>
      <c r="AR825" s="24"/>
      <c r="AS825" s="24"/>
      <c r="AT825" s="24"/>
      <c r="AU825" s="24"/>
      <c r="AV825" s="24"/>
      <c r="AW825" s="24">
        <f t="shared" si="299"/>
        <v>0</v>
      </c>
      <c r="AX825" s="24">
        <f t="shared" si="300"/>
        <v>0</v>
      </c>
      <c r="BA825" s="24"/>
      <c r="BB825" s="24"/>
      <c r="BC825" s="24"/>
      <c r="BD825" s="24"/>
      <c r="BE825" s="24"/>
      <c r="BF825" s="24"/>
      <c r="BG825" s="24">
        <f t="shared" si="301"/>
        <v>0</v>
      </c>
      <c r="BH825" s="24">
        <f t="shared" si="302"/>
        <v>0</v>
      </c>
      <c r="BK825" s="24"/>
      <c r="BL825" s="24"/>
      <c r="BM825" s="24"/>
      <c r="BN825" s="24"/>
      <c r="BO825" s="24"/>
      <c r="BP825" s="24"/>
      <c r="BQ825" s="24">
        <f t="shared" si="303"/>
        <v>0</v>
      </c>
      <c r="BR825" s="24">
        <f t="shared" si="304"/>
        <v>0</v>
      </c>
      <c r="BU825" s="24"/>
      <c r="BV825" s="24"/>
      <c r="BW825" s="24"/>
      <c r="BX825" s="24"/>
      <c r="BY825" s="24"/>
      <c r="BZ825" s="24"/>
      <c r="CA825" s="24">
        <f t="shared" si="305"/>
        <v>0</v>
      </c>
      <c r="CB825" s="24">
        <f t="shared" si="306"/>
        <v>0</v>
      </c>
      <c r="CC825" s="24"/>
      <c r="CE825" s="24">
        <f t="shared" si="307"/>
        <v>0</v>
      </c>
      <c r="CG825" s="24">
        <f t="shared" si="308"/>
        <v>0</v>
      </c>
      <c r="CI825" s="24">
        <f t="shared" si="309"/>
        <v>0</v>
      </c>
      <c r="CK825" s="24">
        <f t="shared" si="310"/>
        <v>0</v>
      </c>
      <c r="CM825" s="24">
        <f t="shared" si="311"/>
        <v>0</v>
      </c>
      <c r="CO825" s="24">
        <f t="shared" si="312"/>
        <v>0</v>
      </c>
      <c r="CQ825" s="24">
        <f t="shared" si="313"/>
        <v>0</v>
      </c>
      <c r="CS825" s="24">
        <f t="shared" si="314"/>
        <v>0</v>
      </c>
    </row>
    <row r="826" spans="9:97">
      <c r="I826" s="24">
        <f t="shared" si="294"/>
        <v>0</v>
      </c>
      <c r="J826" s="24">
        <f t="shared" si="316"/>
        <v>0</v>
      </c>
      <c r="M826" s="24"/>
      <c r="N826" s="24"/>
      <c r="O826" s="24"/>
      <c r="P826" s="24"/>
      <c r="Q826" s="24"/>
      <c r="R826" s="24"/>
      <c r="S826" s="24">
        <f t="shared" si="295"/>
        <v>0</v>
      </c>
      <c r="T826" s="24">
        <f t="shared" si="317"/>
        <v>0</v>
      </c>
      <c r="W826" s="24"/>
      <c r="X826" s="24"/>
      <c r="Y826" s="24"/>
      <c r="Z826" s="24"/>
      <c r="AA826" s="24"/>
      <c r="AB826" s="24"/>
      <c r="AC826" s="24">
        <f t="shared" si="296"/>
        <v>0</v>
      </c>
      <c r="AD826" s="24">
        <f t="shared" si="297"/>
        <v>0</v>
      </c>
      <c r="AG826" s="24"/>
      <c r="AH826" s="24"/>
      <c r="AI826" s="24"/>
      <c r="AJ826" s="24"/>
      <c r="AK826" s="24"/>
      <c r="AL826" s="24"/>
      <c r="AM826" s="24">
        <f t="shared" si="298"/>
        <v>0</v>
      </c>
      <c r="AN826" s="24">
        <f t="shared" si="315"/>
        <v>0</v>
      </c>
      <c r="AQ826" s="24"/>
      <c r="AR826" s="24"/>
      <c r="AS826" s="24"/>
      <c r="AT826" s="24"/>
      <c r="AU826" s="24"/>
      <c r="AV826" s="24"/>
      <c r="AW826" s="24">
        <f t="shared" si="299"/>
        <v>0</v>
      </c>
      <c r="AX826" s="24">
        <f t="shared" si="300"/>
        <v>0</v>
      </c>
      <c r="BA826" s="24"/>
      <c r="BB826" s="24"/>
      <c r="BC826" s="24"/>
      <c r="BD826" s="24"/>
      <c r="BE826" s="24"/>
      <c r="BF826" s="24"/>
      <c r="BG826" s="24">
        <f t="shared" si="301"/>
        <v>0</v>
      </c>
      <c r="BH826" s="24">
        <f t="shared" si="302"/>
        <v>0</v>
      </c>
      <c r="BK826" s="24"/>
      <c r="BL826" s="24"/>
      <c r="BM826" s="24"/>
      <c r="BN826" s="24"/>
      <c r="BO826" s="24"/>
      <c r="BP826" s="24"/>
      <c r="BQ826" s="24">
        <f t="shared" si="303"/>
        <v>0</v>
      </c>
      <c r="BR826" s="24">
        <f t="shared" si="304"/>
        <v>0</v>
      </c>
      <c r="BU826" s="24"/>
      <c r="BV826" s="24"/>
      <c r="BW826" s="24"/>
      <c r="BX826" s="24"/>
      <c r="BY826" s="24"/>
      <c r="BZ826" s="24"/>
      <c r="CA826" s="24">
        <f t="shared" si="305"/>
        <v>0</v>
      </c>
      <c r="CB826" s="24">
        <f t="shared" si="306"/>
        <v>0</v>
      </c>
      <c r="CC826" s="24"/>
      <c r="CE826" s="24">
        <f t="shared" si="307"/>
        <v>0</v>
      </c>
      <c r="CG826" s="24">
        <f t="shared" si="308"/>
        <v>0</v>
      </c>
      <c r="CI826" s="24">
        <f t="shared" si="309"/>
        <v>0</v>
      </c>
      <c r="CK826" s="24">
        <f t="shared" si="310"/>
        <v>0</v>
      </c>
      <c r="CM826" s="24">
        <f t="shared" si="311"/>
        <v>0</v>
      </c>
      <c r="CO826" s="24">
        <f t="shared" si="312"/>
        <v>0</v>
      </c>
      <c r="CQ826" s="24">
        <f t="shared" si="313"/>
        <v>0</v>
      </c>
      <c r="CS826" s="24">
        <f t="shared" si="314"/>
        <v>0</v>
      </c>
    </row>
    <row r="827" spans="9:97">
      <c r="I827" s="24">
        <f t="shared" si="294"/>
        <v>0</v>
      </c>
      <c r="J827" s="24">
        <f t="shared" si="316"/>
        <v>0</v>
      </c>
      <c r="M827" s="24"/>
      <c r="N827" s="24"/>
      <c r="O827" s="24"/>
      <c r="P827" s="24"/>
      <c r="Q827" s="24"/>
      <c r="R827" s="24"/>
      <c r="S827" s="24">
        <f t="shared" si="295"/>
        <v>0</v>
      </c>
      <c r="T827" s="24">
        <f t="shared" si="317"/>
        <v>0</v>
      </c>
      <c r="W827" s="24"/>
      <c r="X827" s="24"/>
      <c r="Y827" s="24"/>
      <c r="Z827" s="24"/>
      <c r="AA827" s="24"/>
      <c r="AB827" s="24"/>
      <c r="AC827" s="24">
        <f t="shared" si="296"/>
        <v>0</v>
      </c>
      <c r="AD827" s="24">
        <f t="shared" si="297"/>
        <v>0</v>
      </c>
      <c r="AG827" s="24"/>
      <c r="AH827" s="24"/>
      <c r="AI827" s="24"/>
      <c r="AJ827" s="24"/>
      <c r="AK827" s="24"/>
      <c r="AL827" s="24"/>
      <c r="AM827" s="24">
        <f t="shared" si="298"/>
        <v>0</v>
      </c>
      <c r="AN827" s="24">
        <f t="shared" si="315"/>
        <v>0</v>
      </c>
      <c r="AQ827" s="24"/>
      <c r="AR827" s="24"/>
      <c r="AS827" s="24"/>
      <c r="AT827" s="24"/>
      <c r="AU827" s="24"/>
      <c r="AV827" s="24"/>
      <c r="AW827" s="24">
        <f t="shared" si="299"/>
        <v>0</v>
      </c>
      <c r="AX827" s="24">
        <f t="shared" si="300"/>
        <v>0</v>
      </c>
      <c r="BA827" s="24"/>
      <c r="BB827" s="24"/>
      <c r="BC827" s="24"/>
      <c r="BD827" s="24"/>
      <c r="BE827" s="24"/>
      <c r="BF827" s="24"/>
      <c r="BG827" s="24">
        <f t="shared" si="301"/>
        <v>0</v>
      </c>
      <c r="BH827" s="24">
        <f t="shared" si="302"/>
        <v>0</v>
      </c>
      <c r="BK827" s="24"/>
      <c r="BL827" s="24"/>
      <c r="BM827" s="24"/>
      <c r="BN827" s="24"/>
      <c r="BO827" s="24"/>
      <c r="BP827" s="24"/>
      <c r="BQ827" s="24">
        <f t="shared" si="303"/>
        <v>0</v>
      </c>
      <c r="BR827" s="24">
        <f t="shared" si="304"/>
        <v>0</v>
      </c>
      <c r="BU827" s="24"/>
      <c r="BV827" s="24"/>
      <c r="BW827" s="24"/>
      <c r="BX827" s="24"/>
      <c r="BY827" s="24"/>
      <c r="BZ827" s="24"/>
      <c r="CA827" s="24">
        <f t="shared" si="305"/>
        <v>0</v>
      </c>
      <c r="CB827" s="24">
        <f t="shared" si="306"/>
        <v>0</v>
      </c>
      <c r="CC827" s="24"/>
      <c r="CE827" s="24">
        <f t="shared" si="307"/>
        <v>0</v>
      </c>
      <c r="CG827" s="24">
        <f t="shared" si="308"/>
        <v>0</v>
      </c>
      <c r="CI827" s="24">
        <f t="shared" si="309"/>
        <v>0</v>
      </c>
      <c r="CK827" s="24">
        <f t="shared" si="310"/>
        <v>0</v>
      </c>
      <c r="CM827" s="24">
        <f t="shared" si="311"/>
        <v>0</v>
      </c>
      <c r="CO827" s="24">
        <f t="shared" si="312"/>
        <v>0</v>
      </c>
      <c r="CQ827" s="24">
        <f t="shared" si="313"/>
        <v>0</v>
      </c>
      <c r="CS827" s="24">
        <f t="shared" si="314"/>
        <v>0</v>
      </c>
    </row>
    <row r="828" spans="9:97">
      <c r="I828" s="24">
        <f t="shared" si="294"/>
        <v>0</v>
      </c>
      <c r="J828" s="24">
        <f t="shared" si="316"/>
        <v>0</v>
      </c>
      <c r="M828" s="24"/>
      <c r="N828" s="24"/>
      <c r="O828" s="24"/>
      <c r="P828" s="24"/>
      <c r="Q828" s="24"/>
      <c r="R828" s="24"/>
      <c r="S828" s="24">
        <f t="shared" si="295"/>
        <v>0</v>
      </c>
      <c r="T828" s="24">
        <f t="shared" si="317"/>
        <v>0</v>
      </c>
      <c r="W828" s="24"/>
      <c r="X828" s="24"/>
      <c r="Y828" s="24"/>
      <c r="Z828" s="24"/>
      <c r="AA828" s="24"/>
      <c r="AB828" s="24"/>
      <c r="AC828" s="24">
        <f t="shared" si="296"/>
        <v>0</v>
      </c>
      <c r="AD828" s="24">
        <f t="shared" si="297"/>
        <v>0</v>
      </c>
      <c r="AG828" s="24"/>
      <c r="AH828" s="24"/>
      <c r="AI828" s="24"/>
      <c r="AJ828" s="24"/>
      <c r="AK828" s="24"/>
      <c r="AL828" s="24"/>
      <c r="AM828" s="24">
        <f t="shared" si="298"/>
        <v>0</v>
      </c>
      <c r="AN828" s="24">
        <f t="shared" si="315"/>
        <v>0</v>
      </c>
      <c r="AQ828" s="24"/>
      <c r="AR828" s="24"/>
      <c r="AS828" s="24"/>
      <c r="AT828" s="24"/>
      <c r="AU828" s="24"/>
      <c r="AV828" s="24"/>
      <c r="AW828" s="24">
        <f t="shared" si="299"/>
        <v>0</v>
      </c>
      <c r="AX828" s="24">
        <f t="shared" si="300"/>
        <v>0</v>
      </c>
      <c r="BA828" s="24"/>
      <c r="BB828" s="24"/>
      <c r="BC828" s="24"/>
      <c r="BD828" s="24"/>
      <c r="BE828" s="24"/>
      <c r="BF828" s="24"/>
      <c r="BG828" s="24">
        <f t="shared" si="301"/>
        <v>0</v>
      </c>
      <c r="BH828" s="24">
        <f t="shared" si="302"/>
        <v>0</v>
      </c>
      <c r="BK828" s="24"/>
      <c r="BL828" s="24"/>
      <c r="BM828" s="24"/>
      <c r="BN828" s="24"/>
      <c r="BO828" s="24"/>
      <c r="BP828" s="24"/>
      <c r="BQ828" s="24">
        <f t="shared" si="303"/>
        <v>0</v>
      </c>
      <c r="BR828" s="24">
        <f t="shared" si="304"/>
        <v>0</v>
      </c>
      <c r="BU828" s="24"/>
      <c r="BV828" s="24"/>
      <c r="BW828" s="24"/>
      <c r="BX828" s="24"/>
      <c r="BY828" s="24"/>
      <c r="BZ828" s="24"/>
      <c r="CA828" s="24">
        <f t="shared" si="305"/>
        <v>0</v>
      </c>
      <c r="CB828" s="24">
        <f t="shared" si="306"/>
        <v>0</v>
      </c>
      <c r="CC828" s="24"/>
      <c r="CE828" s="24">
        <f t="shared" si="307"/>
        <v>0</v>
      </c>
      <c r="CG828" s="24">
        <f t="shared" si="308"/>
        <v>0</v>
      </c>
      <c r="CI828" s="24">
        <f t="shared" si="309"/>
        <v>0</v>
      </c>
      <c r="CK828" s="24">
        <f t="shared" si="310"/>
        <v>0</v>
      </c>
      <c r="CM828" s="24">
        <f t="shared" si="311"/>
        <v>0</v>
      </c>
      <c r="CO828" s="24">
        <f t="shared" si="312"/>
        <v>0</v>
      </c>
      <c r="CQ828" s="24">
        <f t="shared" si="313"/>
        <v>0</v>
      </c>
      <c r="CS828" s="24">
        <f t="shared" si="314"/>
        <v>0</v>
      </c>
    </row>
    <row r="829" spans="9:97">
      <c r="I829" s="24">
        <f t="shared" si="294"/>
        <v>0</v>
      </c>
      <c r="J829" s="24">
        <f t="shared" si="316"/>
        <v>0</v>
      </c>
      <c r="M829" s="24"/>
      <c r="N829" s="24"/>
      <c r="O829" s="24"/>
      <c r="P829" s="24"/>
      <c r="Q829" s="24"/>
      <c r="R829" s="24"/>
      <c r="S829" s="24">
        <f t="shared" si="295"/>
        <v>0</v>
      </c>
      <c r="T829" s="24">
        <f t="shared" si="317"/>
        <v>0</v>
      </c>
      <c r="W829" s="24"/>
      <c r="X829" s="24"/>
      <c r="Y829" s="24"/>
      <c r="Z829" s="24"/>
      <c r="AA829" s="24"/>
      <c r="AB829" s="24"/>
      <c r="AC829" s="24">
        <f t="shared" si="296"/>
        <v>0</v>
      </c>
      <c r="AD829" s="24">
        <f t="shared" si="297"/>
        <v>0</v>
      </c>
      <c r="AG829" s="24"/>
      <c r="AH829" s="24"/>
      <c r="AI829" s="24"/>
      <c r="AJ829" s="24"/>
      <c r="AK829" s="24"/>
      <c r="AL829" s="24"/>
      <c r="AM829" s="24">
        <f t="shared" si="298"/>
        <v>0</v>
      </c>
      <c r="AN829" s="24">
        <f t="shared" si="315"/>
        <v>0</v>
      </c>
      <c r="AQ829" s="24"/>
      <c r="AR829" s="24"/>
      <c r="AS829" s="24"/>
      <c r="AT829" s="24"/>
      <c r="AU829" s="24"/>
      <c r="AV829" s="24"/>
      <c r="AW829" s="24">
        <f t="shared" si="299"/>
        <v>0</v>
      </c>
      <c r="AX829" s="24">
        <f t="shared" si="300"/>
        <v>0</v>
      </c>
      <c r="BA829" s="24"/>
      <c r="BB829" s="24"/>
      <c r="BC829" s="24"/>
      <c r="BD829" s="24"/>
      <c r="BE829" s="24"/>
      <c r="BF829" s="24"/>
      <c r="BG829" s="24">
        <f t="shared" si="301"/>
        <v>0</v>
      </c>
      <c r="BH829" s="24">
        <f t="shared" si="302"/>
        <v>0</v>
      </c>
      <c r="BK829" s="24"/>
      <c r="BL829" s="24"/>
      <c r="BM829" s="24"/>
      <c r="BN829" s="24"/>
      <c r="BO829" s="24"/>
      <c r="BP829" s="24"/>
      <c r="BQ829" s="24">
        <f t="shared" si="303"/>
        <v>0</v>
      </c>
      <c r="BR829" s="24">
        <f t="shared" si="304"/>
        <v>0</v>
      </c>
      <c r="BU829" s="24"/>
      <c r="BV829" s="24"/>
      <c r="BW829" s="24"/>
      <c r="BX829" s="24"/>
      <c r="BY829" s="24"/>
      <c r="BZ829" s="24"/>
      <c r="CA829" s="24">
        <f t="shared" si="305"/>
        <v>0</v>
      </c>
      <c r="CB829" s="24">
        <f t="shared" si="306"/>
        <v>0</v>
      </c>
      <c r="CC829" s="24"/>
      <c r="CE829" s="24">
        <f t="shared" si="307"/>
        <v>0</v>
      </c>
      <c r="CG829" s="24">
        <f t="shared" si="308"/>
        <v>0</v>
      </c>
      <c r="CI829" s="24">
        <f t="shared" si="309"/>
        <v>0</v>
      </c>
      <c r="CK829" s="24">
        <f t="shared" si="310"/>
        <v>0</v>
      </c>
      <c r="CM829" s="24">
        <f t="shared" si="311"/>
        <v>0</v>
      </c>
      <c r="CO829" s="24">
        <f t="shared" si="312"/>
        <v>0</v>
      </c>
      <c r="CQ829" s="24">
        <f t="shared" si="313"/>
        <v>0</v>
      </c>
      <c r="CS829" s="24">
        <f t="shared" si="314"/>
        <v>0</v>
      </c>
    </row>
    <row r="830" spans="9:97">
      <c r="I830" s="24">
        <f t="shared" si="294"/>
        <v>0</v>
      </c>
      <c r="J830" s="24">
        <f t="shared" si="316"/>
        <v>0</v>
      </c>
      <c r="M830" s="24"/>
      <c r="N830" s="24"/>
      <c r="O830" s="24"/>
      <c r="P830" s="24"/>
      <c r="Q830" s="24"/>
      <c r="R830" s="24"/>
      <c r="S830" s="24">
        <f t="shared" si="295"/>
        <v>0</v>
      </c>
      <c r="T830" s="24">
        <f t="shared" si="317"/>
        <v>0</v>
      </c>
      <c r="W830" s="24"/>
      <c r="X830" s="24"/>
      <c r="Y830" s="24"/>
      <c r="Z830" s="24"/>
      <c r="AA830" s="24"/>
      <c r="AB830" s="24"/>
      <c r="AC830" s="24">
        <f t="shared" si="296"/>
        <v>0</v>
      </c>
      <c r="AD830" s="24">
        <f t="shared" si="297"/>
        <v>0</v>
      </c>
      <c r="AG830" s="24"/>
      <c r="AH830" s="24"/>
      <c r="AI830" s="24"/>
      <c r="AJ830" s="24"/>
      <c r="AK830" s="24"/>
      <c r="AL830" s="24"/>
      <c r="AM830" s="24">
        <f t="shared" si="298"/>
        <v>0</v>
      </c>
      <c r="AN830" s="24">
        <f t="shared" si="315"/>
        <v>0</v>
      </c>
      <c r="AQ830" s="24"/>
      <c r="AR830" s="24"/>
      <c r="AS830" s="24"/>
      <c r="AT830" s="24"/>
      <c r="AU830" s="24"/>
      <c r="AV830" s="24"/>
      <c r="AW830" s="24">
        <f t="shared" si="299"/>
        <v>0</v>
      </c>
      <c r="AX830" s="24">
        <f t="shared" si="300"/>
        <v>0</v>
      </c>
      <c r="BA830" s="24"/>
      <c r="BB830" s="24"/>
      <c r="BC830" s="24"/>
      <c r="BD830" s="24"/>
      <c r="BE830" s="24"/>
      <c r="BF830" s="24"/>
      <c r="BG830" s="24">
        <f t="shared" si="301"/>
        <v>0</v>
      </c>
      <c r="BH830" s="24">
        <f t="shared" si="302"/>
        <v>0</v>
      </c>
      <c r="BK830" s="24"/>
      <c r="BL830" s="24"/>
      <c r="BM830" s="24"/>
      <c r="BN830" s="24"/>
      <c r="BO830" s="24"/>
      <c r="BP830" s="24"/>
      <c r="BQ830" s="24">
        <f t="shared" si="303"/>
        <v>0</v>
      </c>
      <c r="BR830" s="24">
        <f t="shared" si="304"/>
        <v>0</v>
      </c>
      <c r="BU830" s="24"/>
      <c r="BV830" s="24"/>
      <c r="BW830" s="24"/>
      <c r="BX830" s="24"/>
      <c r="BY830" s="24"/>
      <c r="BZ830" s="24"/>
      <c r="CA830" s="24">
        <f t="shared" si="305"/>
        <v>0</v>
      </c>
      <c r="CB830" s="24">
        <f t="shared" si="306"/>
        <v>0</v>
      </c>
      <c r="CC830" s="24"/>
      <c r="CE830" s="24">
        <f t="shared" si="307"/>
        <v>0</v>
      </c>
      <c r="CG830" s="24">
        <f t="shared" si="308"/>
        <v>0</v>
      </c>
      <c r="CI830" s="24">
        <f t="shared" si="309"/>
        <v>0</v>
      </c>
      <c r="CK830" s="24">
        <f t="shared" si="310"/>
        <v>0</v>
      </c>
      <c r="CM830" s="24">
        <f t="shared" si="311"/>
        <v>0</v>
      </c>
      <c r="CO830" s="24">
        <f t="shared" si="312"/>
        <v>0</v>
      </c>
      <c r="CQ830" s="24">
        <f t="shared" si="313"/>
        <v>0</v>
      </c>
      <c r="CS830" s="24">
        <f t="shared" si="314"/>
        <v>0</v>
      </c>
    </row>
    <row r="831" spans="9:97">
      <c r="I831" s="24">
        <f t="shared" si="294"/>
        <v>0</v>
      </c>
      <c r="J831" s="24">
        <f t="shared" si="316"/>
        <v>0</v>
      </c>
      <c r="M831" s="24"/>
      <c r="N831" s="24"/>
      <c r="O831" s="24"/>
      <c r="P831" s="24"/>
      <c r="Q831" s="24"/>
      <c r="R831" s="24"/>
      <c r="S831" s="24">
        <f t="shared" si="295"/>
        <v>0</v>
      </c>
      <c r="T831" s="24">
        <f t="shared" si="317"/>
        <v>0</v>
      </c>
      <c r="W831" s="24"/>
      <c r="X831" s="24"/>
      <c r="Y831" s="24"/>
      <c r="Z831" s="24"/>
      <c r="AA831" s="24"/>
      <c r="AB831" s="24"/>
      <c r="AC831" s="24">
        <f t="shared" si="296"/>
        <v>0</v>
      </c>
      <c r="AD831" s="24">
        <f t="shared" si="297"/>
        <v>0</v>
      </c>
      <c r="AG831" s="24"/>
      <c r="AH831" s="24"/>
      <c r="AI831" s="24"/>
      <c r="AJ831" s="24"/>
      <c r="AK831" s="24"/>
      <c r="AL831" s="24"/>
      <c r="AM831" s="24">
        <f t="shared" si="298"/>
        <v>0</v>
      </c>
      <c r="AN831" s="24">
        <f t="shared" si="315"/>
        <v>0</v>
      </c>
      <c r="AQ831" s="24"/>
      <c r="AR831" s="24"/>
      <c r="AS831" s="24"/>
      <c r="AT831" s="24"/>
      <c r="AU831" s="24"/>
      <c r="AV831" s="24"/>
      <c r="AW831" s="24">
        <f t="shared" si="299"/>
        <v>0</v>
      </c>
      <c r="AX831" s="24">
        <f t="shared" si="300"/>
        <v>0</v>
      </c>
      <c r="BA831" s="24"/>
      <c r="BB831" s="24"/>
      <c r="BC831" s="24"/>
      <c r="BD831" s="24"/>
      <c r="BE831" s="24"/>
      <c r="BF831" s="24"/>
      <c r="BG831" s="24">
        <f t="shared" si="301"/>
        <v>0</v>
      </c>
      <c r="BH831" s="24">
        <f t="shared" si="302"/>
        <v>0</v>
      </c>
      <c r="BK831" s="24"/>
      <c r="BL831" s="24"/>
      <c r="BM831" s="24"/>
      <c r="BN831" s="24"/>
      <c r="BO831" s="24"/>
      <c r="BP831" s="24"/>
      <c r="BQ831" s="24">
        <f t="shared" si="303"/>
        <v>0</v>
      </c>
      <c r="BR831" s="24">
        <f t="shared" si="304"/>
        <v>0</v>
      </c>
      <c r="BU831" s="24"/>
      <c r="BV831" s="24"/>
      <c r="BW831" s="24"/>
      <c r="BX831" s="24"/>
      <c r="BY831" s="24"/>
      <c r="BZ831" s="24"/>
      <c r="CA831" s="24">
        <f t="shared" si="305"/>
        <v>0</v>
      </c>
      <c r="CB831" s="24">
        <f t="shared" si="306"/>
        <v>0</v>
      </c>
      <c r="CC831" s="24"/>
      <c r="CE831" s="24">
        <f t="shared" si="307"/>
        <v>0</v>
      </c>
      <c r="CG831" s="24">
        <f t="shared" si="308"/>
        <v>0</v>
      </c>
      <c r="CI831" s="24">
        <f t="shared" si="309"/>
        <v>0</v>
      </c>
      <c r="CK831" s="24">
        <f t="shared" si="310"/>
        <v>0</v>
      </c>
      <c r="CM831" s="24">
        <f t="shared" si="311"/>
        <v>0</v>
      </c>
      <c r="CO831" s="24">
        <f t="shared" si="312"/>
        <v>0</v>
      </c>
      <c r="CQ831" s="24">
        <f t="shared" si="313"/>
        <v>0</v>
      </c>
      <c r="CS831" s="24">
        <f t="shared" si="314"/>
        <v>0</v>
      </c>
    </row>
    <row r="832" spans="9:97">
      <c r="I832" s="24">
        <f t="shared" si="294"/>
        <v>0</v>
      </c>
      <c r="J832" s="24">
        <f t="shared" si="316"/>
        <v>0</v>
      </c>
      <c r="M832" s="24"/>
      <c r="N832" s="24"/>
      <c r="O832" s="24"/>
      <c r="P832" s="24"/>
      <c r="Q832" s="24"/>
      <c r="R832" s="24"/>
      <c r="S832" s="24">
        <f t="shared" si="295"/>
        <v>0</v>
      </c>
      <c r="T832" s="24">
        <f t="shared" si="317"/>
        <v>0</v>
      </c>
      <c r="W832" s="24"/>
      <c r="X832" s="24"/>
      <c r="Y832" s="24"/>
      <c r="Z832" s="24"/>
      <c r="AA832" s="24"/>
      <c r="AB832" s="24"/>
      <c r="AC832" s="24">
        <f t="shared" si="296"/>
        <v>0</v>
      </c>
      <c r="AD832" s="24">
        <f t="shared" si="297"/>
        <v>0</v>
      </c>
      <c r="AG832" s="24"/>
      <c r="AH832" s="24"/>
      <c r="AI832" s="24"/>
      <c r="AJ832" s="24"/>
      <c r="AK832" s="24"/>
      <c r="AL832" s="24"/>
      <c r="AM832" s="24">
        <f t="shared" si="298"/>
        <v>0</v>
      </c>
      <c r="AN832" s="24">
        <f t="shared" si="315"/>
        <v>0</v>
      </c>
      <c r="AQ832" s="24"/>
      <c r="AR832" s="24"/>
      <c r="AS832" s="24"/>
      <c r="AT832" s="24"/>
      <c r="AU832" s="24"/>
      <c r="AV832" s="24"/>
      <c r="AW832" s="24">
        <f t="shared" si="299"/>
        <v>0</v>
      </c>
      <c r="AX832" s="24">
        <f t="shared" si="300"/>
        <v>0</v>
      </c>
      <c r="BA832" s="24"/>
      <c r="BB832" s="24"/>
      <c r="BC832" s="24"/>
      <c r="BD832" s="24"/>
      <c r="BE832" s="24"/>
      <c r="BF832" s="24"/>
      <c r="BG832" s="24">
        <f t="shared" si="301"/>
        <v>0</v>
      </c>
      <c r="BH832" s="24">
        <f t="shared" si="302"/>
        <v>0</v>
      </c>
      <c r="BK832" s="24"/>
      <c r="BL832" s="24"/>
      <c r="BM832" s="24"/>
      <c r="BN832" s="24"/>
      <c r="BO832" s="24"/>
      <c r="BP832" s="24"/>
      <c r="BQ832" s="24">
        <f t="shared" si="303"/>
        <v>0</v>
      </c>
      <c r="BR832" s="24">
        <f t="shared" si="304"/>
        <v>0</v>
      </c>
      <c r="BU832" s="24"/>
      <c r="BV832" s="24"/>
      <c r="BW832" s="24"/>
      <c r="BX832" s="24"/>
      <c r="BY832" s="24"/>
      <c r="BZ832" s="24"/>
      <c r="CA832" s="24">
        <f t="shared" si="305"/>
        <v>0</v>
      </c>
      <c r="CB832" s="24">
        <f t="shared" si="306"/>
        <v>0</v>
      </c>
      <c r="CC832" s="24"/>
      <c r="CE832" s="24">
        <f t="shared" si="307"/>
        <v>0</v>
      </c>
      <c r="CG832" s="24">
        <f t="shared" si="308"/>
        <v>0</v>
      </c>
      <c r="CI832" s="24">
        <f t="shared" si="309"/>
        <v>0</v>
      </c>
      <c r="CK832" s="24">
        <f t="shared" si="310"/>
        <v>0</v>
      </c>
      <c r="CM832" s="24">
        <f t="shared" si="311"/>
        <v>0</v>
      </c>
      <c r="CO832" s="24">
        <f t="shared" si="312"/>
        <v>0</v>
      </c>
      <c r="CQ832" s="24">
        <f t="shared" si="313"/>
        <v>0</v>
      </c>
      <c r="CS832" s="24">
        <f t="shared" si="314"/>
        <v>0</v>
      </c>
    </row>
    <row r="833" spans="9:97">
      <c r="I833" s="24">
        <f t="shared" si="294"/>
        <v>0</v>
      </c>
      <c r="J833" s="24">
        <f t="shared" si="316"/>
        <v>0</v>
      </c>
      <c r="M833" s="24"/>
      <c r="N833" s="24"/>
      <c r="O833" s="24"/>
      <c r="P833" s="24"/>
      <c r="Q833" s="24"/>
      <c r="R833" s="24"/>
      <c r="S833" s="24">
        <f t="shared" si="295"/>
        <v>0</v>
      </c>
      <c r="T833" s="24">
        <f t="shared" si="317"/>
        <v>0</v>
      </c>
      <c r="W833" s="24"/>
      <c r="X833" s="24"/>
      <c r="Y833" s="24"/>
      <c r="Z833" s="24"/>
      <c r="AA833" s="24"/>
      <c r="AB833" s="24"/>
      <c r="AC833" s="24">
        <f t="shared" si="296"/>
        <v>0</v>
      </c>
      <c r="AD833" s="24">
        <f t="shared" si="297"/>
        <v>0</v>
      </c>
      <c r="AG833" s="24"/>
      <c r="AH833" s="24"/>
      <c r="AI833" s="24"/>
      <c r="AJ833" s="24"/>
      <c r="AK833" s="24"/>
      <c r="AL833" s="24"/>
      <c r="AM833" s="24">
        <f t="shared" si="298"/>
        <v>0</v>
      </c>
      <c r="AN833" s="24">
        <f t="shared" si="315"/>
        <v>0</v>
      </c>
      <c r="AQ833" s="24"/>
      <c r="AR833" s="24"/>
      <c r="AS833" s="24"/>
      <c r="AT833" s="24"/>
      <c r="AU833" s="24"/>
      <c r="AV833" s="24"/>
      <c r="AW833" s="24">
        <f t="shared" si="299"/>
        <v>0</v>
      </c>
      <c r="AX833" s="24">
        <f t="shared" si="300"/>
        <v>0</v>
      </c>
      <c r="BA833" s="24"/>
      <c r="BB833" s="24"/>
      <c r="BC833" s="24"/>
      <c r="BD833" s="24"/>
      <c r="BE833" s="24"/>
      <c r="BF833" s="24"/>
      <c r="BG833" s="24">
        <f t="shared" si="301"/>
        <v>0</v>
      </c>
      <c r="BH833" s="24">
        <f t="shared" si="302"/>
        <v>0</v>
      </c>
      <c r="BK833" s="24"/>
      <c r="BL833" s="24"/>
      <c r="BM833" s="24"/>
      <c r="BN833" s="24"/>
      <c r="BO833" s="24"/>
      <c r="BP833" s="24"/>
      <c r="BQ833" s="24">
        <f t="shared" si="303"/>
        <v>0</v>
      </c>
      <c r="BR833" s="24">
        <f t="shared" si="304"/>
        <v>0</v>
      </c>
      <c r="BU833" s="24"/>
      <c r="BV833" s="24"/>
      <c r="BW833" s="24"/>
      <c r="BX833" s="24"/>
      <c r="BY833" s="24"/>
      <c r="BZ833" s="24"/>
      <c r="CA833" s="24">
        <f t="shared" si="305"/>
        <v>0</v>
      </c>
      <c r="CB833" s="24">
        <f t="shared" si="306"/>
        <v>0</v>
      </c>
      <c r="CC833" s="24"/>
      <c r="CE833" s="24">
        <f t="shared" si="307"/>
        <v>0</v>
      </c>
      <c r="CG833" s="24">
        <f t="shared" si="308"/>
        <v>0</v>
      </c>
      <c r="CI833" s="24">
        <f t="shared" si="309"/>
        <v>0</v>
      </c>
      <c r="CK833" s="24">
        <f t="shared" si="310"/>
        <v>0</v>
      </c>
      <c r="CM833" s="24">
        <f t="shared" si="311"/>
        <v>0</v>
      </c>
      <c r="CO833" s="24">
        <f t="shared" si="312"/>
        <v>0</v>
      </c>
      <c r="CQ833" s="24">
        <f t="shared" si="313"/>
        <v>0</v>
      </c>
      <c r="CS833" s="24">
        <f t="shared" si="314"/>
        <v>0</v>
      </c>
    </row>
    <row r="834" spans="9:97">
      <c r="I834" s="24">
        <f t="shared" si="294"/>
        <v>0</v>
      </c>
      <c r="J834" s="24">
        <f t="shared" si="316"/>
        <v>0</v>
      </c>
      <c r="M834" s="24"/>
      <c r="N834" s="24"/>
      <c r="O834" s="24"/>
      <c r="P834" s="24"/>
      <c r="Q834" s="24"/>
      <c r="R834" s="24"/>
      <c r="S834" s="24">
        <f t="shared" si="295"/>
        <v>0</v>
      </c>
      <c r="T834" s="24">
        <f t="shared" si="317"/>
        <v>0</v>
      </c>
      <c r="W834" s="24"/>
      <c r="X834" s="24"/>
      <c r="Y834" s="24"/>
      <c r="Z834" s="24"/>
      <c r="AA834" s="24"/>
      <c r="AB834" s="24"/>
      <c r="AC834" s="24">
        <f t="shared" si="296"/>
        <v>0</v>
      </c>
      <c r="AD834" s="24">
        <f t="shared" si="297"/>
        <v>0</v>
      </c>
      <c r="AG834" s="24"/>
      <c r="AH834" s="24"/>
      <c r="AI834" s="24"/>
      <c r="AJ834" s="24"/>
      <c r="AK834" s="24"/>
      <c r="AL834" s="24"/>
      <c r="AM834" s="24">
        <f t="shared" si="298"/>
        <v>0</v>
      </c>
      <c r="AN834" s="24">
        <f t="shared" si="315"/>
        <v>0</v>
      </c>
      <c r="AQ834" s="24"/>
      <c r="AR834" s="24"/>
      <c r="AS834" s="24"/>
      <c r="AT834" s="24"/>
      <c r="AU834" s="24"/>
      <c r="AV834" s="24"/>
      <c r="AW834" s="24">
        <f t="shared" si="299"/>
        <v>0</v>
      </c>
      <c r="AX834" s="24">
        <f t="shared" si="300"/>
        <v>0</v>
      </c>
      <c r="BA834" s="24"/>
      <c r="BB834" s="24"/>
      <c r="BC834" s="24"/>
      <c r="BD834" s="24"/>
      <c r="BE834" s="24"/>
      <c r="BF834" s="24"/>
      <c r="BG834" s="24">
        <f t="shared" si="301"/>
        <v>0</v>
      </c>
      <c r="BH834" s="24">
        <f t="shared" si="302"/>
        <v>0</v>
      </c>
      <c r="BK834" s="24"/>
      <c r="BL834" s="24"/>
      <c r="BM834" s="24"/>
      <c r="BN834" s="24"/>
      <c r="BO834" s="24"/>
      <c r="BP834" s="24"/>
      <c r="BQ834" s="24">
        <f t="shared" si="303"/>
        <v>0</v>
      </c>
      <c r="BR834" s="24">
        <f t="shared" si="304"/>
        <v>0</v>
      </c>
      <c r="BU834" s="24"/>
      <c r="BV834" s="24"/>
      <c r="BW834" s="24"/>
      <c r="BX834" s="24"/>
      <c r="BY834" s="24"/>
      <c r="BZ834" s="24"/>
      <c r="CA834" s="24">
        <f t="shared" si="305"/>
        <v>0</v>
      </c>
      <c r="CB834" s="24">
        <f t="shared" si="306"/>
        <v>0</v>
      </c>
      <c r="CC834" s="24"/>
      <c r="CE834" s="24">
        <f t="shared" si="307"/>
        <v>0</v>
      </c>
      <c r="CG834" s="24">
        <f t="shared" si="308"/>
        <v>0</v>
      </c>
      <c r="CI834" s="24">
        <f t="shared" si="309"/>
        <v>0</v>
      </c>
      <c r="CK834" s="24">
        <f t="shared" si="310"/>
        <v>0</v>
      </c>
      <c r="CM834" s="24">
        <f t="shared" si="311"/>
        <v>0</v>
      </c>
      <c r="CO834" s="24">
        <f t="shared" si="312"/>
        <v>0</v>
      </c>
      <c r="CQ834" s="24">
        <f t="shared" si="313"/>
        <v>0</v>
      </c>
      <c r="CS834" s="24">
        <f t="shared" si="314"/>
        <v>0</v>
      </c>
    </row>
    <row r="835" spans="9:97">
      <c r="I835" s="24">
        <f t="shared" si="294"/>
        <v>0</v>
      </c>
      <c r="J835" s="24">
        <f t="shared" si="316"/>
        <v>0</v>
      </c>
      <c r="M835" s="24"/>
      <c r="N835" s="24"/>
      <c r="O835" s="24"/>
      <c r="P835" s="24"/>
      <c r="Q835" s="24"/>
      <c r="R835" s="24"/>
      <c r="S835" s="24">
        <f t="shared" si="295"/>
        <v>0</v>
      </c>
      <c r="T835" s="24">
        <f t="shared" si="317"/>
        <v>0</v>
      </c>
      <c r="W835" s="24"/>
      <c r="X835" s="24"/>
      <c r="Y835" s="24"/>
      <c r="Z835" s="24"/>
      <c r="AA835" s="24"/>
      <c r="AB835" s="24"/>
      <c r="AC835" s="24">
        <f t="shared" si="296"/>
        <v>0</v>
      </c>
      <c r="AD835" s="24">
        <f t="shared" si="297"/>
        <v>0</v>
      </c>
      <c r="AG835" s="24"/>
      <c r="AH835" s="24"/>
      <c r="AI835" s="24"/>
      <c r="AJ835" s="24"/>
      <c r="AK835" s="24"/>
      <c r="AL835" s="24"/>
      <c r="AM835" s="24">
        <f t="shared" si="298"/>
        <v>0</v>
      </c>
      <c r="AN835" s="24">
        <f t="shared" si="315"/>
        <v>0</v>
      </c>
      <c r="AQ835" s="24"/>
      <c r="AR835" s="24"/>
      <c r="AS835" s="24"/>
      <c r="AT835" s="24"/>
      <c r="AU835" s="24"/>
      <c r="AV835" s="24"/>
      <c r="AW835" s="24">
        <f t="shared" si="299"/>
        <v>0</v>
      </c>
      <c r="AX835" s="24">
        <f t="shared" si="300"/>
        <v>0</v>
      </c>
      <c r="BA835" s="24"/>
      <c r="BB835" s="24"/>
      <c r="BC835" s="24"/>
      <c r="BD835" s="24"/>
      <c r="BE835" s="24"/>
      <c r="BF835" s="24"/>
      <c r="BG835" s="24">
        <f t="shared" si="301"/>
        <v>0</v>
      </c>
      <c r="BH835" s="24">
        <f t="shared" si="302"/>
        <v>0</v>
      </c>
      <c r="BK835" s="24"/>
      <c r="BL835" s="24"/>
      <c r="BM835" s="24"/>
      <c r="BN835" s="24"/>
      <c r="BO835" s="24"/>
      <c r="BP835" s="24"/>
      <c r="BQ835" s="24">
        <f t="shared" si="303"/>
        <v>0</v>
      </c>
      <c r="BR835" s="24">
        <f t="shared" si="304"/>
        <v>0</v>
      </c>
      <c r="BU835" s="24"/>
      <c r="BV835" s="24"/>
      <c r="BW835" s="24"/>
      <c r="BX835" s="24"/>
      <c r="BY835" s="24"/>
      <c r="BZ835" s="24"/>
      <c r="CA835" s="24">
        <f t="shared" si="305"/>
        <v>0</v>
      </c>
      <c r="CB835" s="24">
        <f t="shared" si="306"/>
        <v>0</v>
      </c>
      <c r="CC835" s="24"/>
      <c r="CE835" s="24">
        <f t="shared" si="307"/>
        <v>0</v>
      </c>
      <c r="CG835" s="24">
        <f t="shared" si="308"/>
        <v>0</v>
      </c>
      <c r="CI835" s="24">
        <f t="shared" si="309"/>
        <v>0</v>
      </c>
      <c r="CK835" s="24">
        <f t="shared" si="310"/>
        <v>0</v>
      </c>
      <c r="CM835" s="24">
        <f t="shared" si="311"/>
        <v>0</v>
      </c>
      <c r="CO835" s="24">
        <f t="shared" si="312"/>
        <v>0</v>
      </c>
      <c r="CQ835" s="24">
        <f t="shared" si="313"/>
        <v>0</v>
      </c>
      <c r="CS835" s="24">
        <f t="shared" si="314"/>
        <v>0</v>
      </c>
    </row>
    <row r="836" spans="9:97">
      <c r="I836" s="24">
        <f t="shared" ref="I836:I899" si="318">IF(F836&gt;=C836-D836,G836-H836,E836)</f>
        <v>0</v>
      </c>
      <c r="J836" s="24">
        <f t="shared" si="316"/>
        <v>0</v>
      </c>
      <c r="M836" s="24"/>
      <c r="N836" s="24"/>
      <c r="O836" s="24"/>
      <c r="P836" s="24"/>
      <c r="Q836" s="24"/>
      <c r="R836" s="24"/>
      <c r="S836" s="24">
        <f t="shared" ref="S836:S899" si="319">IF(P836&gt;=M836-N836,Q836-R836,O836)</f>
        <v>0</v>
      </c>
      <c r="T836" s="24">
        <f t="shared" si="317"/>
        <v>0</v>
      </c>
      <c r="W836" s="24"/>
      <c r="X836" s="24"/>
      <c r="Y836" s="24"/>
      <c r="Z836" s="24"/>
      <c r="AA836" s="24"/>
      <c r="AB836" s="24"/>
      <c r="AC836" s="24">
        <f t="shared" ref="AC836:AC899" si="320">IF(Z836&gt;=W836-X836,AA836-AB836,Y836)</f>
        <v>0</v>
      </c>
      <c r="AD836" s="24">
        <f t="shared" ref="AD836:AD899" si="321">IF(Z836&lt;W836-X836,W836-X836-Z836,0)</f>
        <v>0</v>
      </c>
      <c r="AG836" s="24"/>
      <c r="AH836" s="24"/>
      <c r="AI836" s="24"/>
      <c r="AJ836" s="24"/>
      <c r="AK836" s="24"/>
      <c r="AL836" s="24"/>
      <c r="AM836" s="24">
        <f t="shared" ref="AM836:AM899" si="322">IF(AJ836&gt;=AG836-AH836,AK836-AL836,AI836)</f>
        <v>0</v>
      </c>
      <c r="AN836" s="24">
        <f t="shared" si="315"/>
        <v>0</v>
      </c>
      <c r="AQ836" s="24"/>
      <c r="AR836" s="24"/>
      <c r="AS836" s="24"/>
      <c r="AT836" s="24"/>
      <c r="AU836" s="24"/>
      <c r="AV836" s="24"/>
      <c r="AW836" s="24">
        <f t="shared" ref="AW836:AW899" si="323">IF(AS836&gt;=AR836-AQ836,AV836-AU836,AT836)</f>
        <v>0</v>
      </c>
      <c r="AX836" s="24">
        <f t="shared" ref="AX836:AX899" si="324">IF(AS836&lt;AR836-AQ836,AR836-AQ836-AS836,0)</f>
        <v>0</v>
      </c>
      <c r="BA836" s="24"/>
      <c r="BB836" s="24"/>
      <c r="BC836" s="24"/>
      <c r="BD836" s="24"/>
      <c r="BE836" s="24"/>
      <c r="BF836" s="24"/>
      <c r="BG836" s="24">
        <f t="shared" ref="BG836:BG899" si="325">IF(BC836&gt;=BB836-BA836,BF836-BE836,BD836)</f>
        <v>0</v>
      </c>
      <c r="BH836" s="24">
        <f t="shared" ref="BH836:BH899" si="326">IF(BC836&lt;BB836-BA836,BB836-BA836-BC836,0)</f>
        <v>0</v>
      </c>
      <c r="BK836" s="24"/>
      <c r="BL836" s="24"/>
      <c r="BM836" s="24"/>
      <c r="BN836" s="24"/>
      <c r="BO836" s="24"/>
      <c r="BP836" s="24"/>
      <c r="BQ836" s="24">
        <f t="shared" ref="BQ836:BQ899" si="327">IF(BM836&gt;=BL836-BK836,BP836-BO836,BN836)</f>
        <v>0</v>
      </c>
      <c r="BR836" s="24">
        <f t="shared" ref="BR836:BR899" si="328">IF(BM836&lt;BL836-BK836,BL836-BK836-BM836,0)</f>
        <v>0</v>
      </c>
      <c r="BU836" s="24"/>
      <c r="BV836" s="24"/>
      <c r="BW836" s="24"/>
      <c r="BX836" s="24"/>
      <c r="BY836" s="24"/>
      <c r="BZ836" s="24"/>
      <c r="CA836" s="24">
        <f t="shared" ref="CA836:CA899" si="329">IF(BW836&gt;=BV836-BU836,BZ836-BY836,BX836)</f>
        <v>0</v>
      </c>
      <c r="CB836" s="24">
        <f t="shared" ref="CB836:CB899" si="330">IF(BW836&lt;BV836-BU836,BV836-BU836-BW836,0)</f>
        <v>0</v>
      </c>
      <c r="CC836" s="24"/>
      <c r="CE836" s="24">
        <f t="shared" si="307"/>
        <v>0</v>
      </c>
      <c r="CG836" s="24">
        <f t="shared" si="308"/>
        <v>0</v>
      </c>
      <c r="CI836" s="24">
        <f t="shared" si="309"/>
        <v>0</v>
      </c>
      <c r="CK836" s="24">
        <f t="shared" si="310"/>
        <v>0</v>
      </c>
      <c r="CM836" s="24">
        <f t="shared" si="311"/>
        <v>0</v>
      </c>
      <c r="CO836" s="24">
        <f t="shared" si="312"/>
        <v>0</v>
      </c>
      <c r="CQ836" s="24">
        <f t="shared" si="313"/>
        <v>0</v>
      </c>
      <c r="CS836" s="24">
        <f t="shared" si="314"/>
        <v>0</v>
      </c>
    </row>
    <row r="837" spans="9:97">
      <c r="I837" s="24">
        <f t="shared" si="318"/>
        <v>0</v>
      </c>
      <c r="J837" s="24">
        <f t="shared" si="316"/>
        <v>0</v>
      </c>
      <c r="M837" s="24"/>
      <c r="N837" s="24"/>
      <c r="O837" s="24"/>
      <c r="P837" s="24"/>
      <c r="Q837" s="24"/>
      <c r="R837" s="24"/>
      <c r="S837" s="24">
        <f t="shared" si="319"/>
        <v>0</v>
      </c>
      <c r="T837" s="24">
        <f t="shared" si="317"/>
        <v>0</v>
      </c>
      <c r="W837" s="24"/>
      <c r="X837" s="24"/>
      <c r="Y837" s="24"/>
      <c r="Z837" s="24"/>
      <c r="AA837" s="24"/>
      <c r="AB837" s="24"/>
      <c r="AC837" s="24">
        <f t="shared" si="320"/>
        <v>0</v>
      </c>
      <c r="AD837" s="24">
        <f t="shared" si="321"/>
        <v>0</v>
      </c>
      <c r="AG837" s="24"/>
      <c r="AH837" s="24"/>
      <c r="AI837" s="24"/>
      <c r="AJ837" s="24"/>
      <c r="AK837" s="24"/>
      <c r="AL837" s="24"/>
      <c r="AM837" s="24">
        <f t="shared" si="322"/>
        <v>0</v>
      </c>
      <c r="AN837" s="24">
        <f t="shared" si="315"/>
        <v>0</v>
      </c>
      <c r="AQ837" s="24"/>
      <c r="AR837" s="24"/>
      <c r="AS837" s="24"/>
      <c r="AT837" s="24"/>
      <c r="AU837" s="24"/>
      <c r="AV837" s="24"/>
      <c r="AW837" s="24">
        <f t="shared" si="323"/>
        <v>0</v>
      </c>
      <c r="AX837" s="24">
        <f t="shared" si="324"/>
        <v>0</v>
      </c>
      <c r="BA837" s="24"/>
      <c r="BB837" s="24"/>
      <c r="BC837" s="24"/>
      <c r="BD837" s="24"/>
      <c r="BE837" s="24"/>
      <c r="BF837" s="24"/>
      <c r="BG837" s="24">
        <f t="shared" si="325"/>
        <v>0</v>
      </c>
      <c r="BH837" s="24">
        <f t="shared" si="326"/>
        <v>0</v>
      </c>
      <c r="BK837" s="24"/>
      <c r="BL837" s="24"/>
      <c r="BM837" s="24"/>
      <c r="BN837" s="24"/>
      <c r="BO837" s="24"/>
      <c r="BP837" s="24"/>
      <c r="BQ837" s="24">
        <f t="shared" si="327"/>
        <v>0</v>
      </c>
      <c r="BR837" s="24">
        <f t="shared" si="328"/>
        <v>0</v>
      </c>
      <c r="BU837" s="24"/>
      <c r="BV837" s="24"/>
      <c r="BW837" s="24"/>
      <c r="BX837" s="24"/>
      <c r="BY837" s="24"/>
      <c r="BZ837" s="24"/>
      <c r="CA837" s="24">
        <f t="shared" si="329"/>
        <v>0</v>
      </c>
      <c r="CB837" s="24">
        <f t="shared" si="330"/>
        <v>0</v>
      </c>
      <c r="CC837" s="24"/>
      <c r="CE837" s="24">
        <f t="shared" ref="CE837:CE900" si="331">SUMIF(B:B,CD837,G:G)-SUMIF(B:B,CD837,H:H)</f>
        <v>0</v>
      </c>
      <c r="CG837" s="24">
        <f t="shared" ref="CG837:CG900" si="332">SUMIF(L:L,CF837,Q:Q)-SUMIF(L:L,CF837,R:R)</f>
        <v>0</v>
      </c>
      <c r="CI837" s="24">
        <f t="shared" ref="CI837:CI900" si="333">SUMIF(V:V,CH837,AA:AA)-SUMIF(V:V,CH837,AB:AB)</f>
        <v>0</v>
      </c>
      <c r="CK837" s="24">
        <f t="shared" ref="CK837:CK900" si="334">SUMIF(AF:AF,CJ837,AK:AK)-SUMIF(AF:AF,CJ837,AL:AL)</f>
        <v>0</v>
      </c>
      <c r="CM837" s="24">
        <f t="shared" ref="CM837:CM900" si="335">SUMIF(AP:AP,CL837,AV:AV)-SUMIF(AP:AP,CL837,AU:AU)</f>
        <v>0</v>
      </c>
      <c r="CO837" s="24">
        <f t="shared" ref="CO837:CO900" si="336">SUMIF(AZ:AZ,CN837,BF:BF)-SUMIF(AZ:AZ,CN837,BE:BE)</f>
        <v>0</v>
      </c>
      <c r="CQ837" s="24">
        <f t="shared" ref="CQ837:CQ900" si="337">SUMIF(BJ:BJ,CP837,BP:BP)-SUMIF(BJ:BJ,CP837,BO:BO)</f>
        <v>0</v>
      </c>
      <c r="CS837" s="24">
        <f t="shared" ref="CS837:CS900" si="338">SUMIF(BT:BT,CR837,BZ:BZ)-SUMIF(BT:BT,CR837,BY:BY)</f>
        <v>0</v>
      </c>
    </row>
    <row r="838" spans="9:97">
      <c r="I838" s="24">
        <f t="shared" si="318"/>
        <v>0</v>
      </c>
      <c r="J838" s="24">
        <f t="shared" si="316"/>
        <v>0</v>
      </c>
      <c r="M838" s="24"/>
      <c r="N838" s="24"/>
      <c r="O838" s="24"/>
      <c r="P838" s="24"/>
      <c r="Q838" s="24"/>
      <c r="R838" s="24"/>
      <c r="S838" s="24">
        <f t="shared" si="319"/>
        <v>0</v>
      </c>
      <c r="T838" s="24">
        <f t="shared" si="317"/>
        <v>0</v>
      </c>
      <c r="W838" s="24"/>
      <c r="X838" s="24"/>
      <c r="Y838" s="24"/>
      <c r="Z838" s="24"/>
      <c r="AA838" s="24"/>
      <c r="AB838" s="24"/>
      <c r="AC838" s="24">
        <f t="shared" si="320"/>
        <v>0</v>
      </c>
      <c r="AD838" s="24">
        <f t="shared" si="321"/>
        <v>0</v>
      </c>
      <c r="AG838" s="24"/>
      <c r="AH838" s="24"/>
      <c r="AI838" s="24"/>
      <c r="AJ838" s="24"/>
      <c r="AK838" s="24"/>
      <c r="AL838" s="24"/>
      <c r="AM838" s="24">
        <f t="shared" si="322"/>
        <v>0</v>
      </c>
      <c r="AN838" s="24">
        <f t="shared" si="315"/>
        <v>0</v>
      </c>
      <c r="AQ838" s="24"/>
      <c r="AR838" s="24"/>
      <c r="AS838" s="24"/>
      <c r="AT838" s="24"/>
      <c r="AU838" s="24"/>
      <c r="AV838" s="24"/>
      <c r="AW838" s="24">
        <f t="shared" si="323"/>
        <v>0</v>
      </c>
      <c r="AX838" s="24">
        <f t="shared" si="324"/>
        <v>0</v>
      </c>
      <c r="BA838" s="24"/>
      <c r="BB838" s="24"/>
      <c r="BC838" s="24"/>
      <c r="BD838" s="24"/>
      <c r="BE838" s="24"/>
      <c r="BF838" s="24"/>
      <c r="BG838" s="24">
        <f t="shared" si="325"/>
        <v>0</v>
      </c>
      <c r="BH838" s="24">
        <f t="shared" si="326"/>
        <v>0</v>
      </c>
      <c r="BK838" s="24"/>
      <c r="BL838" s="24"/>
      <c r="BM838" s="24"/>
      <c r="BN838" s="24"/>
      <c r="BO838" s="24"/>
      <c r="BP838" s="24"/>
      <c r="BQ838" s="24">
        <f t="shared" si="327"/>
        <v>0</v>
      </c>
      <c r="BR838" s="24">
        <f t="shared" si="328"/>
        <v>0</v>
      </c>
      <c r="BU838" s="24"/>
      <c r="BV838" s="24"/>
      <c r="BW838" s="24"/>
      <c r="BX838" s="24"/>
      <c r="BY838" s="24"/>
      <c r="BZ838" s="24"/>
      <c r="CA838" s="24">
        <f t="shared" si="329"/>
        <v>0</v>
      </c>
      <c r="CB838" s="24">
        <f t="shared" si="330"/>
        <v>0</v>
      </c>
      <c r="CC838" s="24"/>
      <c r="CE838" s="24">
        <f t="shared" si="331"/>
        <v>0</v>
      </c>
      <c r="CG838" s="24">
        <f t="shared" si="332"/>
        <v>0</v>
      </c>
      <c r="CI838" s="24">
        <f t="shared" si="333"/>
        <v>0</v>
      </c>
      <c r="CK838" s="24">
        <f t="shared" si="334"/>
        <v>0</v>
      </c>
      <c r="CM838" s="24">
        <f t="shared" si="335"/>
        <v>0</v>
      </c>
      <c r="CO838" s="24">
        <f t="shared" si="336"/>
        <v>0</v>
      </c>
      <c r="CQ838" s="24">
        <f t="shared" si="337"/>
        <v>0</v>
      </c>
      <c r="CS838" s="24">
        <f t="shared" si="338"/>
        <v>0</v>
      </c>
    </row>
    <row r="839" spans="9:97">
      <c r="I839" s="24">
        <f t="shared" si="318"/>
        <v>0</v>
      </c>
      <c r="J839" s="24">
        <f t="shared" si="316"/>
        <v>0</v>
      </c>
      <c r="M839" s="24"/>
      <c r="N839" s="24"/>
      <c r="O839" s="24"/>
      <c r="P839" s="24"/>
      <c r="Q839" s="24"/>
      <c r="R839" s="24"/>
      <c r="S839" s="24">
        <f t="shared" si="319"/>
        <v>0</v>
      </c>
      <c r="T839" s="24">
        <f t="shared" si="317"/>
        <v>0</v>
      </c>
      <c r="W839" s="24"/>
      <c r="X839" s="24"/>
      <c r="Y839" s="24"/>
      <c r="Z839" s="24"/>
      <c r="AA839" s="24"/>
      <c r="AB839" s="24"/>
      <c r="AC839" s="24">
        <f t="shared" si="320"/>
        <v>0</v>
      </c>
      <c r="AD839" s="24">
        <f t="shared" si="321"/>
        <v>0</v>
      </c>
      <c r="AG839" s="24"/>
      <c r="AH839" s="24"/>
      <c r="AI839" s="24"/>
      <c r="AJ839" s="24"/>
      <c r="AK839" s="24"/>
      <c r="AL839" s="24"/>
      <c r="AM839" s="24">
        <f t="shared" si="322"/>
        <v>0</v>
      </c>
      <c r="AN839" s="24">
        <f t="shared" si="315"/>
        <v>0</v>
      </c>
      <c r="AQ839" s="24"/>
      <c r="AR839" s="24"/>
      <c r="AS839" s="24"/>
      <c r="AT839" s="24"/>
      <c r="AU839" s="24"/>
      <c r="AV839" s="24"/>
      <c r="AW839" s="24">
        <f t="shared" si="323"/>
        <v>0</v>
      </c>
      <c r="AX839" s="24">
        <f t="shared" si="324"/>
        <v>0</v>
      </c>
      <c r="BA839" s="24"/>
      <c r="BB839" s="24"/>
      <c r="BC839" s="24"/>
      <c r="BD839" s="24"/>
      <c r="BE839" s="24"/>
      <c r="BF839" s="24"/>
      <c r="BG839" s="24">
        <f t="shared" si="325"/>
        <v>0</v>
      </c>
      <c r="BH839" s="24">
        <f t="shared" si="326"/>
        <v>0</v>
      </c>
      <c r="BK839" s="24"/>
      <c r="BL839" s="24"/>
      <c r="BM839" s="24"/>
      <c r="BN839" s="24"/>
      <c r="BO839" s="24"/>
      <c r="BP839" s="24"/>
      <c r="BQ839" s="24">
        <f t="shared" si="327"/>
        <v>0</v>
      </c>
      <c r="BR839" s="24">
        <f t="shared" si="328"/>
        <v>0</v>
      </c>
      <c r="BU839" s="24"/>
      <c r="BV839" s="24"/>
      <c r="BW839" s="24"/>
      <c r="BX839" s="24"/>
      <c r="BY839" s="24"/>
      <c r="BZ839" s="24"/>
      <c r="CA839" s="24">
        <f t="shared" si="329"/>
        <v>0</v>
      </c>
      <c r="CB839" s="24">
        <f t="shared" si="330"/>
        <v>0</v>
      </c>
      <c r="CC839" s="24"/>
      <c r="CE839" s="24">
        <f t="shared" si="331"/>
        <v>0</v>
      </c>
      <c r="CG839" s="24">
        <f t="shared" si="332"/>
        <v>0</v>
      </c>
      <c r="CI839" s="24">
        <f t="shared" si="333"/>
        <v>0</v>
      </c>
      <c r="CK839" s="24">
        <f t="shared" si="334"/>
        <v>0</v>
      </c>
      <c r="CM839" s="24">
        <f t="shared" si="335"/>
        <v>0</v>
      </c>
      <c r="CO839" s="24">
        <f t="shared" si="336"/>
        <v>0</v>
      </c>
      <c r="CQ839" s="24">
        <f t="shared" si="337"/>
        <v>0</v>
      </c>
      <c r="CS839" s="24">
        <f t="shared" si="338"/>
        <v>0</v>
      </c>
    </row>
    <row r="840" spans="9:97">
      <c r="I840" s="24">
        <f t="shared" si="318"/>
        <v>0</v>
      </c>
      <c r="J840" s="24">
        <f t="shared" si="316"/>
        <v>0</v>
      </c>
      <c r="M840" s="24"/>
      <c r="N840" s="24"/>
      <c r="O840" s="24"/>
      <c r="P840" s="24"/>
      <c r="Q840" s="24"/>
      <c r="R840" s="24"/>
      <c r="S840" s="24">
        <f t="shared" si="319"/>
        <v>0</v>
      </c>
      <c r="T840" s="24">
        <f t="shared" si="317"/>
        <v>0</v>
      </c>
      <c r="W840" s="24"/>
      <c r="X840" s="24"/>
      <c r="Y840" s="24"/>
      <c r="Z840" s="24"/>
      <c r="AA840" s="24"/>
      <c r="AB840" s="24"/>
      <c r="AC840" s="24">
        <f t="shared" si="320"/>
        <v>0</v>
      </c>
      <c r="AD840" s="24">
        <f t="shared" si="321"/>
        <v>0</v>
      </c>
      <c r="AG840" s="24"/>
      <c r="AH840" s="24"/>
      <c r="AI840" s="24"/>
      <c r="AJ840" s="24"/>
      <c r="AK840" s="24"/>
      <c r="AL840" s="24"/>
      <c r="AM840" s="24">
        <f t="shared" si="322"/>
        <v>0</v>
      </c>
      <c r="AN840" s="24">
        <f t="shared" si="315"/>
        <v>0</v>
      </c>
      <c r="AQ840" s="24"/>
      <c r="AR840" s="24"/>
      <c r="AS840" s="24"/>
      <c r="AT840" s="24"/>
      <c r="AU840" s="24"/>
      <c r="AV840" s="24"/>
      <c r="AW840" s="24">
        <f t="shared" si="323"/>
        <v>0</v>
      </c>
      <c r="AX840" s="24">
        <f t="shared" si="324"/>
        <v>0</v>
      </c>
      <c r="BA840" s="24"/>
      <c r="BB840" s="24"/>
      <c r="BC840" s="24"/>
      <c r="BD840" s="24"/>
      <c r="BE840" s="24"/>
      <c r="BF840" s="24"/>
      <c r="BG840" s="24">
        <f t="shared" si="325"/>
        <v>0</v>
      </c>
      <c r="BH840" s="24">
        <f t="shared" si="326"/>
        <v>0</v>
      </c>
      <c r="BK840" s="24"/>
      <c r="BL840" s="24"/>
      <c r="BM840" s="24"/>
      <c r="BN840" s="24"/>
      <c r="BO840" s="24"/>
      <c r="BP840" s="24"/>
      <c r="BQ840" s="24">
        <f t="shared" si="327"/>
        <v>0</v>
      </c>
      <c r="BR840" s="24">
        <f t="shared" si="328"/>
        <v>0</v>
      </c>
      <c r="BU840" s="24"/>
      <c r="BV840" s="24"/>
      <c r="BW840" s="24"/>
      <c r="BX840" s="24"/>
      <c r="BY840" s="24"/>
      <c r="BZ840" s="24"/>
      <c r="CA840" s="24">
        <f t="shared" si="329"/>
        <v>0</v>
      </c>
      <c r="CB840" s="24">
        <f t="shared" si="330"/>
        <v>0</v>
      </c>
      <c r="CC840" s="24"/>
      <c r="CE840" s="24">
        <f t="shared" si="331"/>
        <v>0</v>
      </c>
      <c r="CG840" s="24">
        <f t="shared" si="332"/>
        <v>0</v>
      </c>
      <c r="CI840" s="24">
        <f t="shared" si="333"/>
        <v>0</v>
      </c>
      <c r="CK840" s="24">
        <f t="shared" si="334"/>
        <v>0</v>
      </c>
      <c r="CM840" s="24">
        <f t="shared" si="335"/>
        <v>0</v>
      </c>
      <c r="CO840" s="24">
        <f t="shared" si="336"/>
        <v>0</v>
      </c>
      <c r="CQ840" s="24">
        <f t="shared" si="337"/>
        <v>0</v>
      </c>
      <c r="CS840" s="24">
        <f t="shared" si="338"/>
        <v>0</v>
      </c>
    </row>
    <row r="841" spans="9:97">
      <c r="I841" s="24">
        <f t="shared" si="318"/>
        <v>0</v>
      </c>
      <c r="J841" s="24">
        <f t="shared" si="316"/>
        <v>0</v>
      </c>
      <c r="M841" s="24"/>
      <c r="N841" s="24"/>
      <c r="O841" s="24"/>
      <c r="P841" s="24"/>
      <c r="Q841" s="24"/>
      <c r="R841" s="24"/>
      <c r="S841" s="24">
        <f t="shared" si="319"/>
        <v>0</v>
      </c>
      <c r="T841" s="24">
        <f t="shared" si="317"/>
        <v>0</v>
      </c>
      <c r="W841" s="24"/>
      <c r="X841" s="24"/>
      <c r="Y841" s="24"/>
      <c r="Z841" s="24"/>
      <c r="AA841" s="24"/>
      <c r="AB841" s="24"/>
      <c r="AC841" s="24">
        <f t="shared" si="320"/>
        <v>0</v>
      </c>
      <c r="AD841" s="24">
        <f t="shared" si="321"/>
        <v>0</v>
      </c>
      <c r="AG841" s="24"/>
      <c r="AH841" s="24"/>
      <c r="AI841" s="24"/>
      <c r="AJ841" s="24"/>
      <c r="AK841" s="24"/>
      <c r="AL841" s="24"/>
      <c r="AM841" s="24">
        <f t="shared" si="322"/>
        <v>0</v>
      </c>
      <c r="AN841" s="24">
        <f t="shared" si="315"/>
        <v>0</v>
      </c>
      <c r="AQ841" s="24"/>
      <c r="AR841" s="24"/>
      <c r="AS841" s="24"/>
      <c r="AT841" s="24"/>
      <c r="AU841" s="24"/>
      <c r="AV841" s="24"/>
      <c r="AW841" s="24">
        <f t="shared" si="323"/>
        <v>0</v>
      </c>
      <c r="AX841" s="24">
        <f t="shared" si="324"/>
        <v>0</v>
      </c>
      <c r="BA841" s="24"/>
      <c r="BB841" s="24"/>
      <c r="BC841" s="24"/>
      <c r="BD841" s="24"/>
      <c r="BE841" s="24"/>
      <c r="BF841" s="24"/>
      <c r="BG841" s="24">
        <f t="shared" si="325"/>
        <v>0</v>
      </c>
      <c r="BH841" s="24">
        <f t="shared" si="326"/>
        <v>0</v>
      </c>
      <c r="BK841" s="24"/>
      <c r="BL841" s="24"/>
      <c r="BM841" s="24"/>
      <c r="BN841" s="24"/>
      <c r="BO841" s="24"/>
      <c r="BP841" s="24"/>
      <c r="BQ841" s="24">
        <f t="shared" si="327"/>
        <v>0</v>
      </c>
      <c r="BR841" s="24">
        <f t="shared" si="328"/>
        <v>0</v>
      </c>
      <c r="BU841" s="24"/>
      <c r="BV841" s="24"/>
      <c r="BW841" s="24"/>
      <c r="BX841" s="24"/>
      <c r="BY841" s="24"/>
      <c r="BZ841" s="24"/>
      <c r="CA841" s="24">
        <f t="shared" si="329"/>
        <v>0</v>
      </c>
      <c r="CB841" s="24">
        <f t="shared" si="330"/>
        <v>0</v>
      </c>
      <c r="CC841" s="24"/>
      <c r="CE841" s="24">
        <f t="shared" si="331"/>
        <v>0</v>
      </c>
      <c r="CG841" s="24">
        <f t="shared" si="332"/>
        <v>0</v>
      </c>
      <c r="CI841" s="24">
        <f t="shared" si="333"/>
        <v>0</v>
      </c>
      <c r="CK841" s="24">
        <f t="shared" si="334"/>
        <v>0</v>
      </c>
      <c r="CM841" s="24">
        <f t="shared" si="335"/>
        <v>0</v>
      </c>
      <c r="CO841" s="24">
        <f t="shared" si="336"/>
        <v>0</v>
      </c>
      <c r="CQ841" s="24">
        <f t="shared" si="337"/>
        <v>0</v>
      </c>
      <c r="CS841" s="24">
        <f t="shared" si="338"/>
        <v>0</v>
      </c>
    </row>
    <row r="842" spans="9:97">
      <c r="I842" s="24">
        <f t="shared" si="318"/>
        <v>0</v>
      </c>
      <c r="J842" s="24">
        <f t="shared" si="316"/>
        <v>0</v>
      </c>
      <c r="M842" s="24"/>
      <c r="N842" s="24"/>
      <c r="O842" s="24"/>
      <c r="P842" s="24"/>
      <c r="Q842" s="24"/>
      <c r="R842" s="24"/>
      <c r="S842" s="24">
        <f t="shared" si="319"/>
        <v>0</v>
      </c>
      <c r="T842" s="24">
        <f t="shared" si="317"/>
        <v>0</v>
      </c>
      <c r="W842" s="24"/>
      <c r="X842" s="24"/>
      <c r="Y842" s="24"/>
      <c r="Z842" s="24"/>
      <c r="AA842" s="24"/>
      <c r="AB842" s="24"/>
      <c r="AC842" s="24">
        <f t="shared" si="320"/>
        <v>0</v>
      </c>
      <c r="AD842" s="24">
        <f t="shared" si="321"/>
        <v>0</v>
      </c>
      <c r="AG842" s="24"/>
      <c r="AH842" s="24"/>
      <c r="AI842" s="24"/>
      <c r="AJ842" s="24"/>
      <c r="AK842" s="24"/>
      <c r="AL842" s="24"/>
      <c r="AM842" s="24">
        <f t="shared" si="322"/>
        <v>0</v>
      </c>
      <c r="AN842" s="24">
        <f t="shared" si="315"/>
        <v>0</v>
      </c>
      <c r="AQ842" s="24"/>
      <c r="AR842" s="24"/>
      <c r="AS842" s="24"/>
      <c r="AT842" s="24"/>
      <c r="AU842" s="24"/>
      <c r="AV842" s="24"/>
      <c r="AW842" s="24">
        <f t="shared" si="323"/>
        <v>0</v>
      </c>
      <c r="AX842" s="24">
        <f t="shared" si="324"/>
        <v>0</v>
      </c>
      <c r="BA842" s="24"/>
      <c r="BB842" s="24"/>
      <c r="BC842" s="24"/>
      <c r="BD842" s="24"/>
      <c r="BE842" s="24"/>
      <c r="BF842" s="24"/>
      <c r="BG842" s="24">
        <f t="shared" si="325"/>
        <v>0</v>
      </c>
      <c r="BH842" s="24">
        <f t="shared" si="326"/>
        <v>0</v>
      </c>
      <c r="BK842" s="24"/>
      <c r="BL842" s="24"/>
      <c r="BM842" s="24"/>
      <c r="BN842" s="24"/>
      <c r="BO842" s="24"/>
      <c r="BP842" s="24"/>
      <c r="BQ842" s="24">
        <f t="shared" si="327"/>
        <v>0</v>
      </c>
      <c r="BR842" s="24">
        <f t="shared" si="328"/>
        <v>0</v>
      </c>
      <c r="BU842" s="24"/>
      <c r="BV842" s="24"/>
      <c r="BW842" s="24"/>
      <c r="BX842" s="24"/>
      <c r="BY842" s="24"/>
      <c r="BZ842" s="24"/>
      <c r="CA842" s="24">
        <f t="shared" si="329"/>
        <v>0</v>
      </c>
      <c r="CB842" s="24">
        <f t="shared" si="330"/>
        <v>0</v>
      </c>
      <c r="CC842" s="24"/>
      <c r="CE842" s="24">
        <f t="shared" si="331"/>
        <v>0</v>
      </c>
      <c r="CG842" s="24">
        <f t="shared" si="332"/>
        <v>0</v>
      </c>
      <c r="CI842" s="24">
        <f t="shared" si="333"/>
        <v>0</v>
      </c>
      <c r="CK842" s="24">
        <f t="shared" si="334"/>
        <v>0</v>
      </c>
      <c r="CM842" s="24">
        <f t="shared" si="335"/>
        <v>0</v>
      </c>
      <c r="CO842" s="24">
        <f t="shared" si="336"/>
        <v>0</v>
      </c>
      <c r="CQ842" s="24">
        <f t="shared" si="337"/>
        <v>0</v>
      </c>
      <c r="CS842" s="24">
        <f t="shared" si="338"/>
        <v>0</v>
      </c>
    </row>
    <row r="843" spans="9:97">
      <c r="I843" s="24">
        <f t="shared" si="318"/>
        <v>0</v>
      </c>
      <c r="J843" s="24">
        <f t="shared" si="316"/>
        <v>0</v>
      </c>
      <c r="M843" s="24"/>
      <c r="N843" s="24"/>
      <c r="O843" s="24"/>
      <c r="P843" s="24"/>
      <c r="Q843" s="24"/>
      <c r="R843" s="24"/>
      <c r="S843" s="24">
        <f t="shared" si="319"/>
        <v>0</v>
      </c>
      <c r="T843" s="24">
        <f t="shared" si="317"/>
        <v>0</v>
      </c>
      <c r="W843" s="24"/>
      <c r="X843" s="24"/>
      <c r="Y843" s="24"/>
      <c r="Z843" s="24"/>
      <c r="AA843" s="24"/>
      <c r="AB843" s="24"/>
      <c r="AC843" s="24">
        <f t="shared" si="320"/>
        <v>0</v>
      </c>
      <c r="AD843" s="24">
        <f t="shared" si="321"/>
        <v>0</v>
      </c>
      <c r="AG843" s="24"/>
      <c r="AH843" s="24"/>
      <c r="AI843" s="24"/>
      <c r="AJ843" s="24"/>
      <c r="AK843" s="24"/>
      <c r="AL843" s="24"/>
      <c r="AM843" s="24">
        <f t="shared" si="322"/>
        <v>0</v>
      </c>
      <c r="AN843" s="24">
        <f t="shared" si="315"/>
        <v>0</v>
      </c>
      <c r="AQ843" s="24"/>
      <c r="AR843" s="24"/>
      <c r="AS843" s="24"/>
      <c r="AT843" s="24"/>
      <c r="AU843" s="24"/>
      <c r="AV843" s="24"/>
      <c r="AW843" s="24">
        <f t="shared" si="323"/>
        <v>0</v>
      </c>
      <c r="AX843" s="24">
        <f t="shared" si="324"/>
        <v>0</v>
      </c>
      <c r="BA843" s="24"/>
      <c r="BB843" s="24"/>
      <c r="BC843" s="24"/>
      <c r="BD843" s="24"/>
      <c r="BE843" s="24"/>
      <c r="BF843" s="24"/>
      <c r="BG843" s="24">
        <f t="shared" si="325"/>
        <v>0</v>
      </c>
      <c r="BH843" s="24">
        <f t="shared" si="326"/>
        <v>0</v>
      </c>
      <c r="BK843" s="24"/>
      <c r="BL843" s="24"/>
      <c r="BM843" s="24"/>
      <c r="BN843" s="24"/>
      <c r="BO843" s="24"/>
      <c r="BP843" s="24"/>
      <c r="BQ843" s="24">
        <f t="shared" si="327"/>
        <v>0</v>
      </c>
      <c r="BR843" s="24">
        <f t="shared" si="328"/>
        <v>0</v>
      </c>
      <c r="BU843" s="24"/>
      <c r="BV843" s="24"/>
      <c r="BW843" s="24"/>
      <c r="BX843" s="24"/>
      <c r="BY843" s="24"/>
      <c r="BZ843" s="24"/>
      <c r="CA843" s="24">
        <f t="shared" si="329"/>
        <v>0</v>
      </c>
      <c r="CB843" s="24">
        <f t="shared" si="330"/>
        <v>0</v>
      </c>
      <c r="CC843" s="24"/>
      <c r="CE843" s="24">
        <f t="shared" si="331"/>
        <v>0</v>
      </c>
      <c r="CG843" s="24">
        <f t="shared" si="332"/>
        <v>0</v>
      </c>
      <c r="CI843" s="24">
        <f t="shared" si="333"/>
        <v>0</v>
      </c>
      <c r="CK843" s="24">
        <f t="shared" si="334"/>
        <v>0</v>
      </c>
      <c r="CM843" s="24">
        <f t="shared" si="335"/>
        <v>0</v>
      </c>
      <c r="CO843" s="24">
        <f t="shared" si="336"/>
        <v>0</v>
      </c>
      <c r="CQ843" s="24">
        <f t="shared" si="337"/>
        <v>0</v>
      </c>
      <c r="CS843" s="24">
        <f t="shared" si="338"/>
        <v>0</v>
      </c>
    </row>
    <row r="844" spans="9:97">
      <c r="I844" s="24">
        <f t="shared" si="318"/>
        <v>0</v>
      </c>
      <c r="J844" s="24">
        <f t="shared" si="316"/>
        <v>0</v>
      </c>
      <c r="M844" s="24"/>
      <c r="N844" s="24"/>
      <c r="O844" s="24"/>
      <c r="P844" s="24"/>
      <c r="Q844" s="24"/>
      <c r="R844" s="24"/>
      <c r="S844" s="24">
        <f t="shared" si="319"/>
        <v>0</v>
      </c>
      <c r="T844" s="24">
        <f t="shared" si="317"/>
        <v>0</v>
      </c>
      <c r="W844" s="24"/>
      <c r="X844" s="24"/>
      <c r="Y844" s="24"/>
      <c r="Z844" s="24"/>
      <c r="AA844" s="24"/>
      <c r="AB844" s="24"/>
      <c r="AC844" s="24">
        <f t="shared" si="320"/>
        <v>0</v>
      </c>
      <c r="AD844" s="24">
        <f t="shared" si="321"/>
        <v>0</v>
      </c>
      <c r="AG844" s="24"/>
      <c r="AH844" s="24"/>
      <c r="AI844" s="24"/>
      <c r="AJ844" s="24"/>
      <c r="AK844" s="24"/>
      <c r="AL844" s="24"/>
      <c r="AM844" s="24">
        <f t="shared" si="322"/>
        <v>0</v>
      </c>
      <c r="AN844" s="24">
        <f t="shared" si="315"/>
        <v>0</v>
      </c>
      <c r="AQ844" s="24"/>
      <c r="AR844" s="24"/>
      <c r="AS844" s="24"/>
      <c r="AT844" s="24"/>
      <c r="AU844" s="24"/>
      <c r="AV844" s="24"/>
      <c r="AW844" s="24">
        <f t="shared" si="323"/>
        <v>0</v>
      </c>
      <c r="AX844" s="24">
        <f t="shared" si="324"/>
        <v>0</v>
      </c>
      <c r="BA844" s="24"/>
      <c r="BB844" s="24"/>
      <c r="BC844" s="24"/>
      <c r="BD844" s="24"/>
      <c r="BE844" s="24"/>
      <c r="BF844" s="24"/>
      <c r="BG844" s="24">
        <f t="shared" si="325"/>
        <v>0</v>
      </c>
      <c r="BH844" s="24">
        <f t="shared" si="326"/>
        <v>0</v>
      </c>
      <c r="BK844" s="24"/>
      <c r="BL844" s="24"/>
      <c r="BM844" s="24"/>
      <c r="BN844" s="24"/>
      <c r="BO844" s="24"/>
      <c r="BP844" s="24"/>
      <c r="BQ844" s="24">
        <f t="shared" si="327"/>
        <v>0</v>
      </c>
      <c r="BR844" s="24">
        <f t="shared" si="328"/>
        <v>0</v>
      </c>
      <c r="BU844" s="24"/>
      <c r="BV844" s="24"/>
      <c r="BW844" s="24"/>
      <c r="BX844" s="24"/>
      <c r="BY844" s="24"/>
      <c r="BZ844" s="24"/>
      <c r="CA844" s="24">
        <f t="shared" si="329"/>
        <v>0</v>
      </c>
      <c r="CB844" s="24">
        <f t="shared" si="330"/>
        <v>0</v>
      </c>
      <c r="CC844" s="24"/>
      <c r="CE844" s="24">
        <f t="shared" si="331"/>
        <v>0</v>
      </c>
      <c r="CG844" s="24">
        <f t="shared" si="332"/>
        <v>0</v>
      </c>
      <c r="CI844" s="24">
        <f t="shared" si="333"/>
        <v>0</v>
      </c>
      <c r="CK844" s="24">
        <f t="shared" si="334"/>
        <v>0</v>
      </c>
      <c r="CM844" s="24">
        <f t="shared" si="335"/>
        <v>0</v>
      </c>
      <c r="CO844" s="24">
        <f t="shared" si="336"/>
        <v>0</v>
      </c>
      <c r="CQ844" s="24">
        <f t="shared" si="337"/>
        <v>0</v>
      </c>
      <c r="CS844" s="24">
        <f t="shared" si="338"/>
        <v>0</v>
      </c>
    </row>
    <row r="845" spans="9:97">
      <c r="I845" s="24">
        <f t="shared" si="318"/>
        <v>0</v>
      </c>
      <c r="J845" s="24">
        <f t="shared" si="316"/>
        <v>0</v>
      </c>
      <c r="M845" s="24"/>
      <c r="N845" s="24"/>
      <c r="O845" s="24"/>
      <c r="P845" s="24"/>
      <c r="Q845" s="24"/>
      <c r="R845" s="24"/>
      <c r="S845" s="24">
        <f t="shared" si="319"/>
        <v>0</v>
      </c>
      <c r="T845" s="24">
        <f t="shared" si="317"/>
        <v>0</v>
      </c>
      <c r="W845" s="24"/>
      <c r="X845" s="24"/>
      <c r="Y845" s="24"/>
      <c r="Z845" s="24"/>
      <c r="AA845" s="24"/>
      <c r="AB845" s="24"/>
      <c r="AC845" s="24">
        <f t="shared" si="320"/>
        <v>0</v>
      </c>
      <c r="AD845" s="24">
        <f t="shared" si="321"/>
        <v>0</v>
      </c>
      <c r="AG845" s="24"/>
      <c r="AH845" s="24"/>
      <c r="AI845" s="24"/>
      <c r="AJ845" s="24"/>
      <c r="AK845" s="24"/>
      <c r="AL845" s="24"/>
      <c r="AM845" s="24">
        <f t="shared" si="322"/>
        <v>0</v>
      </c>
      <c r="AN845" s="24">
        <f t="shared" si="315"/>
        <v>0</v>
      </c>
      <c r="AQ845" s="24"/>
      <c r="AR845" s="24"/>
      <c r="AS845" s="24"/>
      <c r="AT845" s="24"/>
      <c r="AU845" s="24"/>
      <c r="AV845" s="24"/>
      <c r="AW845" s="24">
        <f t="shared" si="323"/>
        <v>0</v>
      </c>
      <c r="AX845" s="24">
        <f t="shared" si="324"/>
        <v>0</v>
      </c>
      <c r="BA845" s="24"/>
      <c r="BB845" s="24"/>
      <c r="BC845" s="24"/>
      <c r="BD845" s="24"/>
      <c r="BE845" s="24"/>
      <c r="BF845" s="24"/>
      <c r="BG845" s="24">
        <f t="shared" si="325"/>
        <v>0</v>
      </c>
      <c r="BH845" s="24">
        <f t="shared" si="326"/>
        <v>0</v>
      </c>
      <c r="BK845" s="24"/>
      <c r="BL845" s="24"/>
      <c r="BM845" s="24"/>
      <c r="BN845" s="24"/>
      <c r="BO845" s="24"/>
      <c r="BP845" s="24"/>
      <c r="BQ845" s="24">
        <f t="shared" si="327"/>
        <v>0</v>
      </c>
      <c r="BR845" s="24">
        <f t="shared" si="328"/>
        <v>0</v>
      </c>
      <c r="BU845" s="24"/>
      <c r="BV845" s="24"/>
      <c r="BW845" s="24"/>
      <c r="BX845" s="24"/>
      <c r="BY845" s="24"/>
      <c r="BZ845" s="24"/>
      <c r="CA845" s="24">
        <f t="shared" si="329"/>
        <v>0</v>
      </c>
      <c r="CB845" s="24">
        <f t="shared" si="330"/>
        <v>0</v>
      </c>
      <c r="CC845" s="24"/>
      <c r="CE845" s="24">
        <f t="shared" si="331"/>
        <v>0</v>
      </c>
      <c r="CG845" s="24">
        <f t="shared" si="332"/>
        <v>0</v>
      </c>
      <c r="CI845" s="24">
        <f t="shared" si="333"/>
        <v>0</v>
      </c>
      <c r="CK845" s="24">
        <f t="shared" si="334"/>
        <v>0</v>
      </c>
      <c r="CM845" s="24">
        <f t="shared" si="335"/>
        <v>0</v>
      </c>
      <c r="CO845" s="24">
        <f t="shared" si="336"/>
        <v>0</v>
      </c>
      <c r="CQ845" s="24">
        <f t="shared" si="337"/>
        <v>0</v>
      </c>
      <c r="CS845" s="24">
        <f t="shared" si="338"/>
        <v>0</v>
      </c>
    </row>
    <row r="846" spans="9:97">
      <c r="I846" s="24">
        <f t="shared" si="318"/>
        <v>0</v>
      </c>
      <c r="J846" s="24">
        <f t="shared" si="316"/>
        <v>0</v>
      </c>
      <c r="M846" s="24"/>
      <c r="N846" s="24"/>
      <c r="O846" s="24"/>
      <c r="P846" s="24"/>
      <c r="Q846" s="24"/>
      <c r="R846" s="24"/>
      <c r="S846" s="24">
        <f t="shared" si="319"/>
        <v>0</v>
      </c>
      <c r="T846" s="24">
        <f t="shared" si="317"/>
        <v>0</v>
      </c>
      <c r="W846" s="24"/>
      <c r="X846" s="24"/>
      <c r="Y846" s="24"/>
      <c r="Z846" s="24"/>
      <c r="AA846" s="24"/>
      <c r="AB846" s="24"/>
      <c r="AC846" s="24">
        <f t="shared" si="320"/>
        <v>0</v>
      </c>
      <c r="AD846" s="24">
        <f t="shared" si="321"/>
        <v>0</v>
      </c>
      <c r="AG846" s="24"/>
      <c r="AH846" s="24"/>
      <c r="AI846" s="24"/>
      <c r="AJ846" s="24"/>
      <c r="AK846" s="24"/>
      <c r="AL846" s="24"/>
      <c r="AM846" s="24">
        <f t="shared" si="322"/>
        <v>0</v>
      </c>
      <c r="AN846" s="24">
        <f t="shared" si="315"/>
        <v>0</v>
      </c>
      <c r="AQ846" s="24"/>
      <c r="AR846" s="24"/>
      <c r="AS846" s="24"/>
      <c r="AT846" s="24"/>
      <c r="AU846" s="24"/>
      <c r="AV846" s="24"/>
      <c r="AW846" s="24">
        <f t="shared" si="323"/>
        <v>0</v>
      </c>
      <c r="AX846" s="24">
        <f t="shared" si="324"/>
        <v>0</v>
      </c>
      <c r="BA846" s="24"/>
      <c r="BB846" s="24"/>
      <c r="BC846" s="24"/>
      <c r="BD846" s="24"/>
      <c r="BE846" s="24"/>
      <c r="BF846" s="24"/>
      <c r="BG846" s="24">
        <f t="shared" si="325"/>
        <v>0</v>
      </c>
      <c r="BH846" s="24">
        <f t="shared" si="326"/>
        <v>0</v>
      </c>
      <c r="BK846" s="24"/>
      <c r="BL846" s="24"/>
      <c r="BM846" s="24"/>
      <c r="BN846" s="24"/>
      <c r="BO846" s="24"/>
      <c r="BP846" s="24"/>
      <c r="BQ846" s="24">
        <f t="shared" si="327"/>
        <v>0</v>
      </c>
      <c r="BR846" s="24">
        <f t="shared" si="328"/>
        <v>0</v>
      </c>
      <c r="BU846" s="24"/>
      <c r="BV846" s="24"/>
      <c r="BW846" s="24"/>
      <c r="BX846" s="24"/>
      <c r="BY846" s="24"/>
      <c r="BZ846" s="24"/>
      <c r="CA846" s="24">
        <f t="shared" si="329"/>
        <v>0</v>
      </c>
      <c r="CB846" s="24">
        <f t="shared" si="330"/>
        <v>0</v>
      </c>
      <c r="CC846" s="24"/>
      <c r="CE846" s="24">
        <f t="shared" si="331"/>
        <v>0</v>
      </c>
      <c r="CG846" s="24">
        <f t="shared" si="332"/>
        <v>0</v>
      </c>
      <c r="CI846" s="24">
        <f t="shared" si="333"/>
        <v>0</v>
      </c>
      <c r="CK846" s="24">
        <f t="shared" si="334"/>
        <v>0</v>
      </c>
      <c r="CM846" s="24">
        <f t="shared" si="335"/>
        <v>0</v>
      </c>
      <c r="CO846" s="24">
        <f t="shared" si="336"/>
        <v>0</v>
      </c>
      <c r="CQ846" s="24">
        <f t="shared" si="337"/>
        <v>0</v>
      </c>
      <c r="CS846" s="24">
        <f t="shared" si="338"/>
        <v>0</v>
      </c>
    </row>
    <row r="847" spans="9:97">
      <c r="I847" s="24">
        <f t="shared" si="318"/>
        <v>0</v>
      </c>
      <c r="J847" s="24">
        <f t="shared" si="316"/>
        <v>0</v>
      </c>
      <c r="M847" s="24"/>
      <c r="N847" s="24"/>
      <c r="O847" s="24"/>
      <c r="P847" s="24"/>
      <c r="Q847" s="24"/>
      <c r="R847" s="24"/>
      <c r="S847" s="24">
        <f t="shared" si="319"/>
        <v>0</v>
      </c>
      <c r="T847" s="24">
        <f t="shared" si="317"/>
        <v>0</v>
      </c>
      <c r="W847" s="24"/>
      <c r="X847" s="24"/>
      <c r="Y847" s="24"/>
      <c r="Z847" s="24"/>
      <c r="AA847" s="24"/>
      <c r="AB847" s="24"/>
      <c r="AC847" s="24">
        <f t="shared" si="320"/>
        <v>0</v>
      </c>
      <c r="AD847" s="24">
        <f t="shared" si="321"/>
        <v>0</v>
      </c>
      <c r="AG847" s="24"/>
      <c r="AH847" s="24"/>
      <c r="AI847" s="24"/>
      <c r="AJ847" s="24"/>
      <c r="AK847" s="24"/>
      <c r="AL847" s="24"/>
      <c r="AM847" s="24">
        <f t="shared" si="322"/>
        <v>0</v>
      </c>
      <c r="AN847" s="24">
        <f t="shared" si="315"/>
        <v>0</v>
      </c>
      <c r="AQ847" s="24"/>
      <c r="AR847" s="24"/>
      <c r="AS847" s="24"/>
      <c r="AT847" s="24"/>
      <c r="AU847" s="24"/>
      <c r="AV847" s="24"/>
      <c r="AW847" s="24">
        <f t="shared" si="323"/>
        <v>0</v>
      </c>
      <c r="AX847" s="24">
        <f t="shared" si="324"/>
        <v>0</v>
      </c>
      <c r="BA847" s="24"/>
      <c r="BB847" s="24"/>
      <c r="BC847" s="24"/>
      <c r="BD847" s="24"/>
      <c r="BE847" s="24"/>
      <c r="BF847" s="24"/>
      <c r="BG847" s="24">
        <f t="shared" si="325"/>
        <v>0</v>
      </c>
      <c r="BH847" s="24">
        <f t="shared" si="326"/>
        <v>0</v>
      </c>
      <c r="BK847" s="24"/>
      <c r="BL847" s="24"/>
      <c r="BM847" s="24"/>
      <c r="BN847" s="24"/>
      <c r="BO847" s="24"/>
      <c r="BP847" s="24"/>
      <c r="BQ847" s="24">
        <f t="shared" si="327"/>
        <v>0</v>
      </c>
      <c r="BR847" s="24">
        <f t="shared" si="328"/>
        <v>0</v>
      </c>
      <c r="BU847" s="24"/>
      <c r="BV847" s="24"/>
      <c r="BW847" s="24"/>
      <c r="BX847" s="24"/>
      <c r="BY847" s="24"/>
      <c r="BZ847" s="24"/>
      <c r="CA847" s="24">
        <f t="shared" si="329"/>
        <v>0</v>
      </c>
      <c r="CB847" s="24">
        <f t="shared" si="330"/>
        <v>0</v>
      </c>
      <c r="CC847" s="24"/>
      <c r="CE847" s="24">
        <f t="shared" si="331"/>
        <v>0</v>
      </c>
      <c r="CG847" s="24">
        <f t="shared" si="332"/>
        <v>0</v>
      </c>
      <c r="CI847" s="24">
        <f t="shared" si="333"/>
        <v>0</v>
      </c>
      <c r="CK847" s="24">
        <f t="shared" si="334"/>
        <v>0</v>
      </c>
      <c r="CM847" s="24">
        <f t="shared" si="335"/>
        <v>0</v>
      </c>
      <c r="CO847" s="24">
        <f t="shared" si="336"/>
        <v>0</v>
      </c>
      <c r="CQ847" s="24">
        <f t="shared" si="337"/>
        <v>0</v>
      </c>
      <c r="CS847" s="24">
        <f t="shared" si="338"/>
        <v>0</v>
      </c>
    </row>
    <row r="848" spans="9:97">
      <c r="I848" s="24">
        <f t="shared" si="318"/>
        <v>0</v>
      </c>
      <c r="J848" s="24">
        <f t="shared" si="316"/>
        <v>0</v>
      </c>
      <c r="M848" s="24"/>
      <c r="N848" s="24"/>
      <c r="O848" s="24"/>
      <c r="P848" s="24"/>
      <c r="Q848" s="24"/>
      <c r="R848" s="24"/>
      <c r="S848" s="24">
        <f t="shared" si="319"/>
        <v>0</v>
      </c>
      <c r="T848" s="24">
        <f t="shared" si="317"/>
        <v>0</v>
      </c>
      <c r="W848" s="24"/>
      <c r="X848" s="24"/>
      <c r="Y848" s="24"/>
      <c r="Z848" s="24"/>
      <c r="AA848" s="24"/>
      <c r="AB848" s="24"/>
      <c r="AC848" s="24">
        <f t="shared" si="320"/>
        <v>0</v>
      </c>
      <c r="AD848" s="24">
        <f t="shared" si="321"/>
        <v>0</v>
      </c>
      <c r="AG848" s="24"/>
      <c r="AH848" s="24"/>
      <c r="AI848" s="24"/>
      <c r="AJ848" s="24"/>
      <c r="AK848" s="24"/>
      <c r="AL848" s="24"/>
      <c r="AM848" s="24">
        <f t="shared" si="322"/>
        <v>0</v>
      </c>
      <c r="AN848" s="24">
        <f t="shared" si="315"/>
        <v>0</v>
      </c>
      <c r="AQ848" s="24"/>
      <c r="AR848" s="24"/>
      <c r="AS848" s="24"/>
      <c r="AT848" s="24"/>
      <c r="AU848" s="24"/>
      <c r="AV848" s="24"/>
      <c r="AW848" s="24">
        <f t="shared" si="323"/>
        <v>0</v>
      </c>
      <c r="AX848" s="24">
        <f t="shared" si="324"/>
        <v>0</v>
      </c>
      <c r="BA848" s="24"/>
      <c r="BB848" s="24"/>
      <c r="BC848" s="24"/>
      <c r="BD848" s="24"/>
      <c r="BE848" s="24"/>
      <c r="BF848" s="24"/>
      <c r="BG848" s="24">
        <f t="shared" si="325"/>
        <v>0</v>
      </c>
      <c r="BH848" s="24">
        <f t="shared" si="326"/>
        <v>0</v>
      </c>
      <c r="BK848" s="24"/>
      <c r="BL848" s="24"/>
      <c r="BM848" s="24"/>
      <c r="BN848" s="24"/>
      <c r="BO848" s="24"/>
      <c r="BP848" s="24"/>
      <c r="BQ848" s="24">
        <f t="shared" si="327"/>
        <v>0</v>
      </c>
      <c r="BR848" s="24">
        <f t="shared" si="328"/>
        <v>0</v>
      </c>
      <c r="BU848" s="24"/>
      <c r="BV848" s="24"/>
      <c r="BW848" s="24"/>
      <c r="BX848" s="24"/>
      <c r="BY848" s="24"/>
      <c r="BZ848" s="24"/>
      <c r="CA848" s="24">
        <f t="shared" si="329"/>
        <v>0</v>
      </c>
      <c r="CB848" s="24">
        <f t="shared" si="330"/>
        <v>0</v>
      </c>
      <c r="CC848" s="24"/>
      <c r="CE848" s="24">
        <f t="shared" si="331"/>
        <v>0</v>
      </c>
      <c r="CG848" s="24">
        <f t="shared" si="332"/>
        <v>0</v>
      </c>
      <c r="CI848" s="24">
        <f t="shared" si="333"/>
        <v>0</v>
      </c>
      <c r="CK848" s="24">
        <f t="shared" si="334"/>
        <v>0</v>
      </c>
      <c r="CM848" s="24">
        <f t="shared" si="335"/>
        <v>0</v>
      </c>
      <c r="CO848" s="24">
        <f t="shared" si="336"/>
        <v>0</v>
      </c>
      <c r="CQ848" s="24">
        <f t="shared" si="337"/>
        <v>0</v>
      </c>
      <c r="CS848" s="24">
        <f t="shared" si="338"/>
        <v>0</v>
      </c>
    </row>
    <row r="849" spans="9:97">
      <c r="I849" s="24">
        <f t="shared" si="318"/>
        <v>0</v>
      </c>
      <c r="J849" s="24">
        <f t="shared" si="316"/>
        <v>0</v>
      </c>
      <c r="M849" s="24"/>
      <c r="N849" s="24"/>
      <c r="O849" s="24"/>
      <c r="P849" s="24"/>
      <c r="Q849" s="24"/>
      <c r="R849" s="24"/>
      <c r="S849" s="24">
        <f t="shared" si="319"/>
        <v>0</v>
      </c>
      <c r="T849" s="24">
        <f t="shared" si="317"/>
        <v>0</v>
      </c>
      <c r="W849" s="24"/>
      <c r="X849" s="24"/>
      <c r="Y849" s="24"/>
      <c r="Z849" s="24"/>
      <c r="AA849" s="24"/>
      <c r="AB849" s="24"/>
      <c r="AC849" s="24">
        <f t="shared" si="320"/>
        <v>0</v>
      </c>
      <c r="AD849" s="24">
        <f t="shared" si="321"/>
        <v>0</v>
      </c>
      <c r="AG849" s="24"/>
      <c r="AH849" s="24"/>
      <c r="AI849" s="24"/>
      <c r="AJ849" s="24"/>
      <c r="AK849" s="24"/>
      <c r="AL849" s="24"/>
      <c r="AM849" s="24">
        <f t="shared" si="322"/>
        <v>0</v>
      </c>
      <c r="AN849" s="24">
        <f t="shared" si="315"/>
        <v>0</v>
      </c>
      <c r="AQ849" s="24"/>
      <c r="AR849" s="24"/>
      <c r="AS849" s="24"/>
      <c r="AT849" s="24"/>
      <c r="AU849" s="24"/>
      <c r="AV849" s="24"/>
      <c r="AW849" s="24">
        <f t="shared" si="323"/>
        <v>0</v>
      </c>
      <c r="AX849" s="24">
        <f t="shared" si="324"/>
        <v>0</v>
      </c>
      <c r="BA849" s="24"/>
      <c r="BB849" s="24"/>
      <c r="BC849" s="24"/>
      <c r="BD849" s="24"/>
      <c r="BE849" s="24"/>
      <c r="BF849" s="24"/>
      <c r="BG849" s="24">
        <f t="shared" si="325"/>
        <v>0</v>
      </c>
      <c r="BH849" s="24">
        <f t="shared" si="326"/>
        <v>0</v>
      </c>
      <c r="BK849" s="24"/>
      <c r="BL849" s="24"/>
      <c r="BM849" s="24"/>
      <c r="BN849" s="24"/>
      <c r="BO849" s="24"/>
      <c r="BP849" s="24"/>
      <c r="BQ849" s="24">
        <f t="shared" si="327"/>
        <v>0</v>
      </c>
      <c r="BR849" s="24">
        <f t="shared" si="328"/>
        <v>0</v>
      </c>
      <c r="BU849" s="24"/>
      <c r="BV849" s="24"/>
      <c r="BW849" s="24"/>
      <c r="BX849" s="24"/>
      <c r="BY849" s="24"/>
      <c r="BZ849" s="24"/>
      <c r="CA849" s="24">
        <f t="shared" si="329"/>
        <v>0</v>
      </c>
      <c r="CB849" s="24">
        <f t="shared" si="330"/>
        <v>0</v>
      </c>
      <c r="CC849" s="24"/>
      <c r="CE849" s="24">
        <f t="shared" si="331"/>
        <v>0</v>
      </c>
      <c r="CG849" s="24">
        <f t="shared" si="332"/>
        <v>0</v>
      </c>
      <c r="CI849" s="24">
        <f t="shared" si="333"/>
        <v>0</v>
      </c>
      <c r="CK849" s="24">
        <f t="shared" si="334"/>
        <v>0</v>
      </c>
      <c r="CM849" s="24">
        <f t="shared" si="335"/>
        <v>0</v>
      </c>
      <c r="CO849" s="24">
        <f t="shared" si="336"/>
        <v>0</v>
      </c>
      <c r="CQ849" s="24">
        <f t="shared" si="337"/>
        <v>0</v>
      </c>
      <c r="CS849" s="24">
        <f t="shared" si="338"/>
        <v>0</v>
      </c>
    </row>
    <row r="850" spans="9:97">
      <c r="I850" s="24">
        <f t="shared" si="318"/>
        <v>0</v>
      </c>
      <c r="J850" s="24">
        <f t="shared" si="316"/>
        <v>0</v>
      </c>
      <c r="M850" s="24"/>
      <c r="N850" s="24"/>
      <c r="O850" s="24"/>
      <c r="P850" s="24"/>
      <c r="Q850" s="24"/>
      <c r="R850" s="24"/>
      <c r="S850" s="24">
        <f t="shared" si="319"/>
        <v>0</v>
      </c>
      <c r="T850" s="24">
        <f t="shared" si="317"/>
        <v>0</v>
      </c>
      <c r="W850" s="24"/>
      <c r="X850" s="24"/>
      <c r="Y850" s="24"/>
      <c r="Z850" s="24"/>
      <c r="AA850" s="24"/>
      <c r="AB850" s="24"/>
      <c r="AC850" s="24">
        <f t="shared" si="320"/>
        <v>0</v>
      </c>
      <c r="AD850" s="24">
        <f t="shared" si="321"/>
        <v>0</v>
      </c>
      <c r="AG850" s="24"/>
      <c r="AH850" s="24"/>
      <c r="AI850" s="24"/>
      <c r="AJ850" s="24"/>
      <c r="AK850" s="24"/>
      <c r="AL850" s="24"/>
      <c r="AM850" s="24">
        <f t="shared" si="322"/>
        <v>0</v>
      </c>
      <c r="AN850" s="24">
        <f t="shared" si="315"/>
        <v>0</v>
      </c>
      <c r="AQ850" s="24"/>
      <c r="AR850" s="24"/>
      <c r="AS850" s="24"/>
      <c r="AT850" s="24"/>
      <c r="AU850" s="24"/>
      <c r="AV850" s="24"/>
      <c r="AW850" s="24">
        <f t="shared" si="323"/>
        <v>0</v>
      </c>
      <c r="AX850" s="24">
        <f t="shared" si="324"/>
        <v>0</v>
      </c>
      <c r="BA850" s="24"/>
      <c r="BB850" s="24"/>
      <c r="BC850" s="24"/>
      <c r="BD850" s="24"/>
      <c r="BE850" s="24"/>
      <c r="BF850" s="24"/>
      <c r="BG850" s="24">
        <f t="shared" si="325"/>
        <v>0</v>
      </c>
      <c r="BH850" s="24">
        <f t="shared" si="326"/>
        <v>0</v>
      </c>
      <c r="BK850" s="24"/>
      <c r="BL850" s="24"/>
      <c r="BM850" s="24"/>
      <c r="BN850" s="24"/>
      <c r="BO850" s="24"/>
      <c r="BP850" s="24"/>
      <c r="BQ850" s="24">
        <f t="shared" si="327"/>
        <v>0</v>
      </c>
      <c r="BR850" s="24">
        <f t="shared" si="328"/>
        <v>0</v>
      </c>
      <c r="BU850" s="24"/>
      <c r="BV850" s="24"/>
      <c r="BW850" s="24"/>
      <c r="BX850" s="24"/>
      <c r="BY850" s="24"/>
      <c r="BZ850" s="24"/>
      <c r="CA850" s="24">
        <f t="shared" si="329"/>
        <v>0</v>
      </c>
      <c r="CB850" s="24">
        <f t="shared" si="330"/>
        <v>0</v>
      </c>
      <c r="CC850" s="24"/>
      <c r="CE850" s="24">
        <f t="shared" si="331"/>
        <v>0</v>
      </c>
      <c r="CG850" s="24">
        <f t="shared" si="332"/>
        <v>0</v>
      </c>
      <c r="CI850" s="24">
        <f t="shared" si="333"/>
        <v>0</v>
      </c>
      <c r="CK850" s="24">
        <f t="shared" si="334"/>
        <v>0</v>
      </c>
      <c r="CM850" s="24">
        <f t="shared" si="335"/>
        <v>0</v>
      </c>
      <c r="CO850" s="24">
        <f t="shared" si="336"/>
        <v>0</v>
      </c>
      <c r="CQ850" s="24">
        <f t="shared" si="337"/>
        <v>0</v>
      </c>
      <c r="CS850" s="24">
        <f t="shared" si="338"/>
        <v>0</v>
      </c>
    </row>
    <row r="851" spans="9:97">
      <c r="I851" s="24">
        <f t="shared" si="318"/>
        <v>0</v>
      </c>
      <c r="J851" s="24">
        <f t="shared" si="316"/>
        <v>0</v>
      </c>
      <c r="M851" s="24"/>
      <c r="N851" s="24"/>
      <c r="O851" s="24"/>
      <c r="P851" s="24"/>
      <c r="Q851" s="24"/>
      <c r="R851" s="24"/>
      <c r="S851" s="24">
        <f t="shared" si="319"/>
        <v>0</v>
      </c>
      <c r="T851" s="24">
        <f t="shared" si="317"/>
        <v>0</v>
      </c>
      <c r="W851" s="24"/>
      <c r="X851" s="24"/>
      <c r="Y851" s="24"/>
      <c r="Z851" s="24"/>
      <c r="AA851" s="24"/>
      <c r="AB851" s="24"/>
      <c r="AC851" s="24">
        <f t="shared" si="320"/>
        <v>0</v>
      </c>
      <c r="AD851" s="24">
        <f t="shared" si="321"/>
        <v>0</v>
      </c>
      <c r="AG851" s="24"/>
      <c r="AH851" s="24"/>
      <c r="AI851" s="24"/>
      <c r="AJ851" s="24"/>
      <c r="AK851" s="24"/>
      <c r="AL851" s="24"/>
      <c r="AM851" s="24">
        <f t="shared" si="322"/>
        <v>0</v>
      </c>
      <c r="AN851" s="24">
        <f t="shared" si="315"/>
        <v>0</v>
      </c>
      <c r="AQ851" s="24"/>
      <c r="AR851" s="24"/>
      <c r="AS851" s="24"/>
      <c r="AT851" s="24"/>
      <c r="AU851" s="24"/>
      <c r="AV851" s="24"/>
      <c r="AW851" s="24">
        <f t="shared" si="323"/>
        <v>0</v>
      </c>
      <c r="AX851" s="24">
        <f t="shared" si="324"/>
        <v>0</v>
      </c>
      <c r="BA851" s="24"/>
      <c r="BB851" s="24"/>
      <c r="BC851" s="24"/>
      <c r="BD851" s="24"/>
      <c r="BE851" s="24"/>
      <c r="BF851" s="24"/>
      <c r="BG851" s="24">
        <f t="shared" si="325"/>
        <v>0</v>
      </c>
      <c r="BH851" s="24">
        <f t="shared" si="326"/>
        <v>0</v>
      </c>
      <c r="BK851" s="24"/>
      <c r="BL851" s="24"/>
      <c r="BM851" s="24"/>
      <c r="BN851" s="24"/>
      <c r="BO851" s="24"/>
      <c r="BP851" s="24"/>
      <c r="BQ851" s="24">
        <f t="shared" si="327"/>
        <v>0</v>
      </c>
      <c r="BR851" s="24">
        <f t="shared" si="328"/>
        <v>0</v>
      </c>
      <c r="BU851" s="24"/>
      <c r="BV851" s="24"/>
      <c r="BW851" s="24"/>
      <c r="BX851" s="24"/>
      <c r="BY851" s="24"/>
      <c r="BZ851" s="24"/>
      <c r="CA851" s="24">
        <f t="shared" si="329"/>
        <v>0</v>
      </c>
      <c r="CB851" s="24">
        <f t="shared" si="330"/>
        <v>0</v>
      </c>
      <c r="CC851" s="24"/>
      <c r="CE851" s="24">
        <f t="shared" si="331"/>
        <v>0</v>
      </c>
      <c r="CG851" s="24">
        <f t="shared" si="332"/>
        <v>0</v>
      </c>
      <c r="CI851" s="24">
        <f t="shared" si="333"/>
        <v>0</v>
      </c>
      <c r="CK851" s="24">
        <f t="shared" si="334"/>
        <v>0</v>
      </c>
      <c r="CM851" s="24">
        <f t="shared" si="335"/>
        <v>0</v>
      </c>
      <c r="CO851" s="24">
        <f t="shared" si="336"/>
        <v>0</v>
      </c>
      <c r="CQ851" s="24">
        <f t="shared" si="337"/>
        <v>0</v>
      </c>
      <c r="CS851" s="24">
        <f t="shared" si="338"/>
        <v>0</v>
      </c>
    </row>
    <row r="852" spans="9:97">
      <c r="I852" s="24">
        <f t="shared" si="318"/>
        <v>0</v>
      </c>
      <c r="J852" s="24">
        <f t="shared" si="316"/>
        <v>0</v>
      </c>
      <c r="M852" s="24"/>
      <c r="N852" s="24"/>
      <c r="O852" s="24"/>
      <c r="P852" s="24"/>
      <c r="Q852" s="24"/>
      <c r="R852" s="24"/>
      <c r="S852" s="24">
        <f t="shared" si="319"/>
        <v>0</v>
      </c>
      <c r="T852" s="24">
        <f t="shared" si="317"/>
        <v>0</v>
      </c>
      <c r="W852" s="24"/>
      <c r="X852" s="24"/>
      <c r="Y852" s="24"/>
      <c r="Z852" s="24"/>
      <c r="AA852" s="24"/>
      <c r="AB852" s="24"/>
      <c r="AC852" s="24">
        <f t="shared" si="320"/>
        <v>0</v>
      </c>
      <c r="AD852" s="24">
        <f t="shared" si="321"/>
        <v>0</v>
      </c>
      <c r="AG852" s="24"/>
      <c r="AH852" s="24"/>
      <c r="AI852" s="24"/>
      <c r="AJ852" s="24"/>
      <c r="AK852" s="24"/>
      <c r="AL852" s="24"/>
      <c r="AM852" s="24">
        <f t="shared" si="322"/>
        <v>0</v>
      </c>
      <c r="AN852" s="24">
        <f t="shared" si="315"/>
        <v>0</v>
      </c>
      <c r="AQ852" s="24"/>
      <c r="AR852" s="24"/>
      <c r="AS852" s="24"/>
      <c r="AT852" s="24"/>
      <c r="AU852" s="24"/>
      <c r="AV852" s="24"/>
      <c r="AW852" s="24">
        <f t="shared" si="323"/>
        <v>0</v>
      </c>
      <c r="AX852" s="24">
        <f t="shared" si="324"/>
        <v>0</v>
      </c>
      <c r="BA852" s="24"/>
      <c r="BB852" s="24"/>
      <c r="BC852" s="24"/>
      <c r="BD852" s="24"/>
      <c r="BE852" s="24"/>
      <c r="BF852" s="24"/>
      <c r="BG852" s="24">
        <f t="shared" si="325"/>
        <v>0</v>
      </c>
      <c r="BH852" s="24">
        <f t="shared" si="326"/>
        <v>0</v>
      </c>
      <c r="BK852" s="24"/>
      <c r="BL852" s="24"/>
      <c r="BM852" s="24"/>
      <c r="BN852" s="24"/>
      <c r="BO852" s="24"/>
      <c r="BP852" s="24"/>
      <c r="BQ852" s="24">
        <f t="shared" si="327"/>
        <v>0</v>
      </c>
      <c r="BR852" s="24">
        <f t="shared" si="328"/>
        <v>0</v>
      </c>
      <c r="BU852" s="24"/>
      <c r="BV852" s="24"/>
      <c r="BW852" s="24"/>
      <c r="BX852" s="24"/>
      <c r="BY852" s="24"/>
      <c r="BZ852" s="24"/>
      <c r="CA852" s="24">
        <f t="shared" si="329"/>
        <v>0</v>
      </c>
      <c r="CB852" s="24">
        <f t="shared" si="330"/>
        <v>0</v>
      </c>
      <c r="CC852" s="24"/>
      <c r="CE852" s="24">
        <f t="shared" si="331"/>
        <v>0</v>
      </c>
      <c r="CG852" s="24">
        <f t="shared" si="332"/>
        <v>0</v>
      </c>
      <c r="CI852" s="24">
        <f t="shared" si="333"/>
        <v>0</v>
      </c>
      <c r="CK852" s="24">
        <f t="shared" si="334"/>
        <v>0</v>
      </c>
      <c r="CM852" s="24">
        <f t="shared" si="335"/>
        <v>0</v>
      </c>
      <c r="CO852" s="24">
        <f t="shared" si="336"/>
        <v>0</v>
      </c>
      <c r="CQ852" s="24">
        <f t="shared" si="337"/>
        <v>0</v>
      </c>
      <c r="CS852" s="24">
        <f t="shared" si="338"/>
        <v>0</v>
      </c>
    </row>
    <row r="853" spans="9:97">
      <c r="I853" s="24">
        <f t="shared" si="318"/>
        <v>0</v>
      </c>
      <c r="J853" s="24">
        <f t="shared" si="316"/>
        <v>0</v>
      </c>
      <c r="M853" s="24"/>
      <c r="N853" s="24"/>
      <c r="O853" s="24"/>
      <c r="P853" s="24"/>
      <c r="Q853" s="24"/>
      <c r="R853" s="24"/>
      <c r="S853" s="24">
        <f t="shared" si="319"/>
        <v>0</v>
      </c>
      <c r="T853" s="24">
        <f t="shared" si="317"/>
        <v>0</v>
      </c>
      <c r="W853" s="24"/>
      <c r="X853" s="24"/>
      <c r="Y853" s="24"/>
      <c r="Z853" s="24"/>
      <c r="AA853" s="24"/>
      <c r="AB853" s="24"/>
      <c r="AC853" s="24">
        <f t="shared" si="320"/>
        <v>0</v>
      </c>
      <c r="AD853" s="24">
        <f t="shared" si="321"/>
        <v>0</v>
      </c>
      <c r="AG853" s="24"/>
      <c r="AH853" s="24"/>
      <c r="AI853" s="24"/>
      <c r="AJ853" s="24"/>
      <c r="AK853" s="24"/>
      <c r="AL853" s="24"/>
      <c r="AM853" s="24">
        <f t="shared" si="322"/>
        <v>0</v>
      </c>
      <c r="AN853" s="24">
        <f t="shared" si="315"/>
        <v>0</v>
      </c>
      <c r="AQ853" s="24"/>
      <c r="AR853" s="24"/>
      <c r="AS853" s="24"/>
      <c r="AT853" s="24"/>
      <c r="AU853" s="24"/>
      <c r="AV853" s="24"/>
      <c r="AW853" s="24">
        <f t="shared" si="323"/>
        <v>0</v>
      </c>
      <c r="AX853" s="24">
        <f t="shared" si="324"/>
        <v>0</v>
      </c>
      <c r="BA853" s="24"/>
      <c r="BB853" s="24"/>
      <c r="BC853" s="24"/>
      <c r="BD853" s="24"/>
      <c r="BE853" s="24"/>
      <c r="BF853" s="24"/>
      <c r="BG853" s="24">
        <f t="shared" si="325"/>
        <v>0</v>
      </c>
      <c r="BH853" s="24">
        <f t="shared" si="326"/>
        <v>0</v>
      </c>
      <c r="BK853" s="24"/>
      <c r="BL853" s="24"/>
      <c r="BM853" s="24"/>
      <c r="BN853" s="24"/>
      <c r="BO853" s="24"/>
      <c r="BP853" s="24"/>
      <c r="BQ853" s="24">
        <f t="shared" si="327"/>
        <v>0</v>
      </c>
      <c r="BR853" s="24">
        <f t="shared" si="328"/>
        <v>0</v>
      </c>
      <c r="BU853" s="24"/>
      <c r="BV853" s="24"/>
      <c r="BW853" s="24"/>
      <c r="BX853" s="24"/>
      <c r="BY853" s="24"/>
      <c r="BZ853" s="24"/>
      <c r="CA853" s="24">
        <f t="shared" si="329"/>
        <v>0</v>
      </c>
      <c r="CB853" s="24">
        <f t="shared" si="330"/>
        <v>0</v>
      </c>
      <c r="CC853" s="24"/>
      <c r="CE853" s="24">
        <f t="shared" si="331"/>
        <v>0</v>
      </c>
      <c r="CG853" s="24">
        <f t="shared" si="332"/>
        <v>0</v>
      </c>
      <c r="CI853" s="24">
        <f t="shared" si="333"/>
        <v>0</v>
      </c>
      <c r="CK853" s="24">
        <f t="shared" si="334"/>
        <v>0</v>
      </c>
      <c r="CM853" s="24">
        <f t="shared" si="335"/>
        <v>0</v>
      </c>
      <c r="CO853" s="24">
        <f t="shared" si="336"/>
        <v>0</v>
      </c>
      <c r="CQ853" s="24">
        <f t="shared" si="337"/>
        <v>0</v>
      </c>
      <c r="CS853" s="24">
        <f t="shared" si="338"/>
        <v>0</v>
      </c>
    </row>
    <row r="854" spans="9:97">
      <c r="I854" s="24">
        <f t="shared" si="318"/>
        <v>0</v>
      </c>
      <c r="J854" s="24">
        <f t="shared" si="316"/>
        <v>0</v>
      </c>
      <c r="M854" s="24"/>
      <c r="N854" s="24"/>
      <c r="O854" s="24"/>
      <c r="P854" s="24"/>
      <c r="Q854" s="24"/>
      <c r="R854" s="24"/>
      <c r="S854" s="24">
        <f t="shared" si="319"/>
        <v>0</v>
      </c>
      <c r="T854" s="24">
        <f t="shared" si="317"/>
        <v>0</v>
      </c>
      <c r="W854" s="24"/>
      <c r="X854" s="24"/>
      <c r="Y854" s="24"/>
      <c r="Z854" s="24"/>
      <c r="AA854" s="24"/>
      <c r="AB854" s="24"/>
      <c r="AC854" s="24">
        <f t="shared" si="320"/>
        <v>0</v>
      </c>
      <c r="AD854" s="24">
        <f t="shared" si="321"/>
        <v>0</v>
      </c>
      <c r="AG854" s="24"/>
      <c r="AH854" s="24"/>
      <c r="AI854" s="24"/>
      <c r="AJ854" s="24"/>
      <c r="AK854" s="24"/>
      <c r="AL854" s="24"/>
      <c r="AM854" s="24">
        <f t="shared" si="322"/>
        <v>0</v>
      </c>
      <c r="AN854" s="24">
        <f t="shared" si="315"/>
        <v>0</v>
      </c>
      <c r="AQ854" s="24"/>
      <c r="AR854" s="24"/>
      <c r="AS854" s="24"/>
      <c r="AT854" s="24"/>
      <c r="AU854" s="24"/>
      <c r="AV854" s="24"/>
      <c r="AW854" s="24">
        <f t="shared" si="323"/>
        <v>0</v>
      </c>
      <c r="AX854" s="24">
        <f t="shared" si="324"/>
        <v>0</v>
      </c>
      <c r="BA854" s="24"/>
      <c r="BB854" s="24"/>
      <c r="BC854" s="24"/>
      <c r="BD854" s="24"/>
      <c r="BE854" s="24"/>
      <c r="BF854" s="24"/>
      <c r="BG854" s="24">
        <f t="shared" si="325"/>
        <v>0</v>
      </c>
      <c r="BH854" s="24">
        <f t="shared" si="326"/>
        <v>0</v>
      </c>
      <c r="BK854" s="24"/>
      <c r="BL854" s="24"/>
      <c r="BM854" s="24"/>
      <c r="BN854" s="24"/>
      <c r="BO854" s="24"/>
      <c r="BP854" s="24"/>
      <c r="BQ854" s="24">
        <f t="shared" si="327"/>
        <v>0</v>
      </c>
      <c r="BR854" s="24">
        <f t="shared" si="328"/>
        <v>0</v>
      </c>
      <c r="BU854" s="24"/>
      <c r="BV854" s="24"/>
      <c r="BW854" s="24"/>
      <c r="BX854" s="24"/>
      <c r="BY854" s="24"/>
      <c r="BZ854" s="24"/>
      <c r="CA854" s="24">
        <f t="shared" si="329"/>
        <v>0</v>
      </c>
      <c r="CB854" s="24">
        <f t="shared" si="330"/>
        <v>0</v>
      </c>
      <c r="CC854" s="24"/>
      <c r="CE854" s="24">
        <f t="shared" si="331"/>
        <v>0</v>
      </c>
      <c r="CG854" s="24">
        <f t="shared" si="332"/>
        <v>0</v>
      </c>
      <c r="CI854" s="24">
        <f t="shared" si="333"/>
        <v>0</v>
      </c>
      <c r="CK854" s="24">
        <f t="shared" si="334"/>
        <v>0</v>
      </c>
      <c r="CM854" s="24">
        <f t="shared" si="335"/>
        <v>0</v>
      </c>
      <c r="CO854" s="24">
        <f t="shared" si="336"/>
        <v>0</v>
      </c>
      <c r="CQ854" s="24">
        <f t="shared" si="337"/>
        <v>0</v>
      </c>
      <c r="CS854" s="24">
        <f t="shared" si="338"/>
        <v>0</v>
      </c>
    </row>
    <row r="855" spans="9:97">
      <c r="I855" s="24">
        <f t="shared" si="318"/>
        <v>0</v>
      </c>
      <c r="J855" s="24">
        <f t="shared" si="316"/>
        <v>0</v>
      </c>
      <c r="M855" s="24"/>
      <c r="N855" s="24"/>
      <c r="O855" s="24"/>
      <c r="P855" s="24"/>
      <c r="Q855" s="24"/>
      <c r="R855" s="24"/>
      <c r="S855" s="24">
        <f t="shared" si="319"/>
        <v>0</v>
      </c>
      <c r="T855" s="24">
        <f t="shared" si="317"/>
        <v>0</v>
      </c>
      <c r="W855" s="24"/>
      <c r="X855" s="24"/>
      <c r="Y855" s="24"/>
      <c r="Z855" s="24"/>
      <c r="AA855" s="24"/>
      <c r="AB855" s="24"/>
      <c r="AC855" s="24">
        <f t="shared" si="320"/>
        <v>0</v>
      </c>
      <c r="AD855" s="24">
        <f t="shared" si="321"/>
        <v>0</v>
      </c>
      <c r="AG855" s="24"/>
      <c r="AH855" s="24"/>
      <c r="AI855" s="24"/>
      <c r="AJ855" s="24"/>
      <c r="AK855" s="24"/>
      <c r="AL855" s="24"/>
      <c r="AM855" s="24">
        <f t="shared" si="322"/>
        <v>0</v>
      </c>
      <c r="AN855" s="24">
        <f t="shared" si="315"/>
        <v>0</v>
      </c>
      <c r="AQ855" s="24"/>
      <c r="AR855" s="24"/>
      <c r="AS855" s="24"/>
      <c r="AT855" s="24"/>
      <c r="AU855" s="24"/>
      <c r="AV855" s="24"/>
      <c r="AW855" s="24">
        <f t="shared" si="323"/>
        <v>0</v>
      </c>
      <c r="AX855" s="24">
        <f t="shared" si="324"/>
        <v>0</v>
      </c>
      <c r="BA855" s="24"/>
      <c r="BB855" s="24"/>
      <c r="BC855" s="24"/>
      <c r="BD855" s="24"/>
      <c r="BE855" s="24"/>
      <c r="BF855" s="24"/>
      <c r="BG855" s="24">
        <f t="shared" si="325"/>
        <v>0</v>
      </c>
      <c r="BH855" s="24">
        <f t="shared" si="326"/>
        <v>0</v>
      </c>
      <c r="BK855" s="24"/>
      <c r="BL855" s="24"/>
      <c r="BM855" s="24"/>
      <c r="BN855" s="24"/>
      <c r="BO855" s="24"/>
      <c r="BP855" s="24"/>
      <c r="BQ855" s="24">
        <f t="shared" si="327"/>
        <v>0</v>
      </c>
      <c r="BR855" s="24">
        <f t="shared" si="328"/>
        <v>0</v>
      </c>
      <c r="BU855" s="24"/>
      <c r="BV855" s="24"/>
      <c r="BW855" s="24"/>
      <c r="BX855" s="24"/>
      <c r="BY855" s="24"/>
      <c r="BZ855" s="24"/>
      <c r="CA855" s="24">
        <f t="shared" si="329"/>
        <v>0</v>
      </c>
      <c r="CB855" s="24">
        <f t="shared" si="330"/>
        <v>0</v>
      </c>
      <c r="CC855" s="24"/>
      <c r="CE855" s="24">
        <f t="shared" si="331"/>
        <v>0</v>
      </c>
      <c r="CG855" s="24">
        <f t="shared" si="332"/>
        <v>0</v>
      </c>
      <c r="CI855" s="24">
        <f t="shared" si="333"/>
        <v>0</v>
      </c>
      <c r="CK855" s="24">
        <f t="shared" si="334"/>
        <v>0</v>
      </c>
      <c r="CM855" s="24">
        <f t="shared" si="335"/>
        <v>0</v>
      </c>
      <c r="CO855" s="24">
        <f t="shared" si="336"/>
        <v>0</v>
      </c>
      <c r="CQ855" s="24">
        <f t="shared" si="337"/>
        <v>0</v>
      </c>
      <c r="CS855" s="24">
        <f t="shared" si="338"/>
        <v>0</v>
      </c>
    </row>
    <row r="856" spans="9:97">
      <c r="I856" s="24">
        <f t="shared" si="318"/>
        <v>0</v>
      </c>
      <c r="J856" s="24">
        <f t="shared" si="316"/>
        <v>0</v>
      </c>
      <c r="M856" s="24"/>
      <c r="N856" s="24"/>
      <c r="O856" s="24"/>
      <c r="P856" s="24"/>
      <c r="Q856" s="24"/>
      <c r="R856" s="24"/>
      <c r="S856" s="24">
        <f t="shared" si="319"/>
        <v>0</v>
      </c>
      <c r="T856" s="24">
        <f t="shared" si="317"/>
        <v>0</v>
      </c>
      <c r="W856" s="24"/>
      <c r="X856" s="24"/>
      <c r="Y856" s="24"/>
      <c r="Z856" s="24"/>
      <c r="AA856" s="24"/>
      <c r="AB856" s="24"/>
      <c r="AC856" s="24">
        <f t="shared" si="320"/>
        <v>0</v>
      </c>
      <c r="AD856" s="24">
        <f t="shared" si="321"/>
        <v>0</v>
      </c>
      <c r="AG856" s="24"/>
      <c r="AH856" s="24"/>
      <c r="AI856" s="24"/>
      <c r="AJ856" s="24"/>
      <c r="AK856" s="24"/>
      <c r="AL856" s="24"/>
      <c r="AM856" s="24">
        <f t="shared" si="322"/>
        <v>0</v>
      </c>
      <c r="AN856" s="24">
        <f t="shared" si="315"/>
        <v>0</v>
      </c>
      <c r="AQ856" s="24"/>
      <c r="AR856" s="24"/>
      <c r="AS856" s="24"/>
      <c r="AT856" s="24"/>
      <c r="AU856" s="24"/>
      <c r="AV856" s="24"/>
      <c r="AW856" s="24">
        <f t="shared" si="323"/>
        <v>0</v>
      </c>
      <c r="AX856" s="24">
        <f t="shared" si="324"/>
        <v>0</v>
      </c>
      <c r="BA856" s="24"/>
      <c r="BB856" s="24"/>
      <c r="BC856" s="24"/>
      <c r="BD856" s="24"/>
      <c r="BE856" s="24"/>
      <c r="BF856" s="24"/>
      <c r="BG856" s="24">
        <f t="shared" si="325"/>
        <v>0</v>
      </c>
      <c r="BH856" s="24">
        <f t="shared" si="326"/>
        <v>0</v>
      </c>
      <c r="BK856" s="24"/>
      <c r="BL856" s="24"/>
      <c r="BM856" s="24"/>
      <c r="BN856" s="24"/>
      <c r="BO856" s="24"/>
      <c r="BP856" s="24"/>
      <c r="BQ856" s="24">
        <f t="shared" si="327"/>
        <v>0</v>
      </c>
      <c r="BR856" s="24">
        <f t="shared" si="328"/>
        <v>0</v>
      </c>
      <c r="BU856" s="24"/>
      <c r="BV856" s="24"/>
      <c r="BW856" s="24"/>
      <c r="BX856" s="24"/>
      <c r="BY856" s="24"/>
      <c r="BZ856" s="24"/>
      <c r="CA856" s="24">
        <f t="shared" si="329"/>
        <v>0</v>
      </c>
      <c r="CB856" s="24">
        <f t="shared" si="330"/>
        <v>0</v>
      </c>
      <c r="CC856" s="24"/>
      <c r="CE856" s="24">
        <f t="shared" si="331"/>
        <v>0</v>
      </c>
      <c r="CG856" s="24">
        <f t="shared" si="332"/>
        <v>0</v>
      </c>
      <c r="CI856" s="24">
        <f t="shared" si="333"/>
        <v>0</v>
      </c>
      <c r="CK856" s="24">
        <f t="shared" si="334"/>
        <v>0</v>
      </c>
      <c r="CM856" s="24">
        <f t="shared" si="335"/>
        <v>0</v>
      </c>
      <c r="CO856" s="24">
        <f t="shared" si="336"/>
        <v>0</v>
      </c>
      <c r="CQ856" s="24">
        <f t="shared" si="337"/>
        <v>0</v>
      </c>
      <c r="CS856" s="24">
        <f t="shared" si="338"/>
        <v>0</v>
      </c>
    </row>
    <row r="857" spans="9:97">
      <c r="I857" s="24">
        <f t="shared" si="318"/>
        <v>0</v>
      </c>
      <c r="J857" s="24">
        <f t="shared" si="316"/>
        <v>0</v>
      </c>
      <c r="M857" s="24"/>
      <c r="N857" s="24"/>
      <c r="O857" s="24"/>
      <c r="P857" s="24"/>
      <c r="Q857" s="24"/>
      <c r="R857" s="24"/>
      <c r="S857" s="24">
        <f t="shared" si="319"/>
        <v>0</v>
      </c>
      <c r="T857" s="24">
        <f t="shared" si="317"/>
        <v>0</v>
      </c>
      <c r="W857" s="24"/>
      <c r="X857" s="24"/>
      <c r="Y857" s="24"/>
      <c r="Z857" s="24"/>
      <c r="AA857" s="24"/>
      <c r="AB857" s="24"/>
      <c r="AC857" s="24">
        <f t="shared" si="320"/>
        <v>0</v>
      </c>
      <c r="AD857" s="24">
        <f t="shared" si="321"/>
        <v>0</v>
      </c>
      <c r="AG857" s="24"/>
      <c r="AH857" s="24"/>
      <c r="AI857" s="24"/>
      <c r="AJ857" s="24"/>
      <c r="AK857" s="24"/>
      <c r="AL857" s="24"/>
      <c r="AM857" s="24">
        <f t="shared" si="322"/>
        <v>0</v>
      </c>
      <c r="AN857" s="24">
        <f t="shared" si="315"/>
        <v>0</v>
      </c>
      <c r="AQ857" s="24"/>
      <c r="AR857" s="24"/>
      <c r="AS857" s="24"/>
      <c r="AT857" s="24"/>
      <c r="AU857" s="24"/>
      <c r="AV857" s="24"/>
      <c r="AW857" s="24">
        <f t="shared" si="323"/>
        <v>0</v>
      </c>
      <c r="AX857" s="24">
        <f t="shared" si="324"/>
        <v>0</v>
      </c>
      <c r="BA857" s="24"/>
      <c r="BB857" s="24"/>
      <c r="BC857" s="24"/>
      <c r="BD857" s="24"/>
      <c r="BE857" s="24"/>
      <c r="BF857" s="24"/>
      <c r="BG857" s="24">
        <f t="shared" si="325"/>
        <v>0</v>
      </c>
      <c r="BH857" s="24">
        <f t="shared" si="326"/>
        <v>0</v>
      </c>
      <c r="BK857" s="24"/>
      <c r="BL857" s="24"/>
      <c r="BM857" s="24"/>
      <c r="BN857" s="24"/>
      <c r="BO857" s="24"/>
      <c r="BP857" s="24"/>
      <c r="BQ857" s="24">
        <f t="shared" si="327"/>
        <v>0</v>
      </c>
      <c r="BR857" s="24">
        <f t="shared" si="328"/>
        <v>0</v>
      </c>
      <c r="BU857" s="24"/>
      <c r="BV857" s="24"/>
      <c r="BW857" s="24"/>
      <c r="BX857" s="24"/>
      <c r="BY857" s="24"/>
      <c r="BZ857" s="24"/>
      <c r="CA857" s="24">
        <f t="shared" si="329"/>
        <v>0</v>
      </c>
      <c r="CB857" s="24">
        <f t="shared" si="330"/>
        <v>0</v>
      </c>
      <c r="CC857" s="24"/>
      <c r="CE857" s="24">
        <f t="shared" si="331"/>
        <v>0</v>
      </c>
      <c r="CG857" s="24">
        <f t="shared" si="332"/>
        <v>0</v>
      </c>
      <c r="CI857" s="24">
        <f t="shared" si="333"/>
        <v>0</v>
      </c>
      <c r="CK857" s="24">
        <f t="shared" si="334"/>
        <v>0</v>
      </c>
      <c r="CM857" s="24">
        <f t="shared" si="335"/>
        <v>0</v>
      </c>
      <c r="CO857" s="24">
        <f t="shared" si="336"/>
        <v>0</v>
      </c>
      <c r="CQ857" s="24">
        <f t="shared" si="337"/>
        <v>0</v>
      </c>
      <c r="CS857" s="24">
        <f t="shared" si="338"/>
        <v>0</v>
      </c>
    </row>
    <row r="858" spans="9:97">
      <c r="I858" s="24">
        <f t="shared" si="318"/>
        <v>0</v>
      </c>
      <c r="J858" s="24">
        <f t="shared" si="316"/>
        <v>0</v>
      </c>
      <c r="M858" s="24"/>
      <c r="N858" s="24"/>
      <c r="O858" s="24"/>
      <c r="P858" s="24"/>
      <c r="Q858" s="24"/>
      <c r="R858" s="24"/>
      <c r="S858" s="24">
        <f t="shared" si="319"/>
        <v>0</v>
      </c>
      <c r="T858" s="24">
        <f t="shared" si="317"/>
        <v>0</v>
      </c>
      <c r="W858" s="24"/>
      <c r="X858" s="24"/>
      <c r="Y858" s="24"/>
      <c r="Z858" s="24"/>
      <c r="AA858" s="24"/>
      <c r="AB858" s="24"/>
      <c r="AC858" s="24">
        <f t="shared" si="320"/>
        <v>0</v>
      </c>
      <c r="AD858" s="24">
        <f t="shared" si="321"/>
        <v>0</v>
      </c>
      <c r="AG858" s="24"/>
      <c r="AH858" s="24"/>
      <c r="AI858" s="24"/>
      <c r="AJ858" s="24"/>
      <c r="AK858" s="24"/>
      <c r="AL858" s="24"/>
      <c r="AM858" s="24">
        <f t="shared" si="322"/>
        <v>0</v>
      </c>
      <c r="AN858" s="24">
        <f t="shared" ref="AN858:AN921" si="339">IF(AJ858&lt;AG858-AH858,AG858-AH858-AJ858,0)</f>
        <v>0</v>
      </c>
      <c r="AQ858" s="24"/>
      <c r="AR858" s="24"/>
      <c r="AS858" s="24"/>
      <c r="AT858" s="24"/>
      <c r="AU858" s="24"/>
      <c r="AV858" s="24"/>
      <c r="AW858" s="24">
        <f t="shared" si="323"/>
        <v>0</v>
      </c>
      <c r="AX858" s="24">
        <f t="shared" si="324"/>
        <v>0</v>
      </c>
      <c r="BA858" s="24"/>
      <c r="BB858" s="24"/>
      <c r="BC858" s="24"/>
      <c r="BD858" s="24"/>
      <c r="BE858" s="24"/>
      <c r="BF858" s="24"/>
      <c r="BG858" s="24">
        <f t="shared" si="325"/>
        <v>0</v>
      </c>
      <c r="BH858" s="24">
        <f t="shared" si="326"/>
        <v>0</v>
      </c>
      <c r="BK858" s="24"/>
      <c r="BL858" s="24"/>
      <c r="BM858" s="24"/>
      <c r="BN858" s="24"/>
      <c r="BO858" s="24"/>
      <c r="BP858" s="24"/>
      <c r="BQ858" s="24">
        <f t="shared" si="327"/>
        <v>0</v>
      </c>
      <c r="BR858" s="24">
        <f t="shared" si="328"/>
        <v>0</v>
      </c>
      <c r="BU858" s="24"/>
      <c r="BV858" s="24"/>
      <c r="BW858" s="24"/>
      <c r="BX858" s="24"/>
      <c r="BY858" s="24"/>
      <c r="BZ858" s="24"/>
      <c r="CA858" s="24">
        <f t="shared" si="329"/>
        <v>0</v>
      </c>
      <c r="CB858" s="24">
        <f t="shared" si="330"/>
        <v>0</v>
      </c>
      <c r="CC858" s="24"/>
      <c r="CE858" s="24">
        <f t="shared" si="331"/>
        <v>0</v>
      </c>
      <c r="CG858" s="24">
        <f t="shared" si="332"/>
        <v>0</v>
      </c>
      <c r="CI858" s="24">
        <f t="shared" si="333"/>
        <v>0</v>
      </c>
      <c r="CK858" s="24">
        <f t="shared" si="334"/>
        <v>0</v>
      </c>
      <c r="CM858" s="24">
        <f t="shared" si="335"/>
        <v>0</v>
      </c>
      <c r="CO858" s="24">
        <f t="shared" si="336"/>
        <v>0</v>
      </c>
      <c r="CQ858" s="24">
        <f t="shared" si="337"/>
        <v>0</v>
      </c>
      <c r="CS858" s="24">
        <f t="shared" si="338"/>
        <v>0</v>
      </c>
    </row>
    <row r="859" spans="9:97">
      <c r="I859" s="24">
        <f t="shared" si="318"/>
        <v>0</v>
      </c>
      <c r="J859" s="24">
        <f t="shared" si="316"/>
        <v>0</v>
      </c>
      <c r="M859" s="24"/>
      <c r="N859" s="24"/>
      <c r="O859" s="24"/>
      <c r="P859" s="24"/>
      <c r="Q859" s="24"/>
      <c r="R859" s="24"/>
      <c r="S859" s="24">
        <f t="shared" si="319"/>
        <v>0</v>
      </c>
      <c r="T859" s="24">
        <f t="shared" si="317"/>
        <v>0</v>
      </c>
      <c r="W859" s="24"/>
      <c r="X859" s="24"/>
      <c r="Y859" s="24"/>
      <c r="Z859" s="24"/>
      <c r="AA859" s="24"/>
      <c r="AB859" s="24"/>
      <c r="AC859" s="24">
        <f t="shared" si="320"/>
        <v>0</v>
      </c>
      <c r="AD859" s="24">
        <f t="shared" si="321"/>
        <v>0</v>
      </c>
      <c r="AG859" s="24"/>
      <c r="AH859" s="24"/>
      <c r="AI859" s="24"/>
      <c r="AJ859" s="24"/>
      <c r="AK859" s="24"/>
      <c r="AL859" s="24"/>
      <c r="AM859" s="24">
        <f t="shared" si="322"/>
        <v>0</v>
      </c>
      <c r="AN859" s="24">
        <f t="shared" si="339"/>
        <v>0</v>
      </c>
      <c r="AQ859" s="24"/>
      <c r="AR859" s="24"/>
      <c r="AS859" s="24"/>
      <c r="AT859" s="24"/>
      <c r="AU859" s="24"/>
      <c r="AV859" s="24"/>
      <c r="AW859" s="24">
        <f t="shared" si="323"/>
        <v>0</v>
      </c>
      <c r="AX859" s="24">
        <f t="shared" si="324"/>
        <v>0</v>
      </c>
      <c r="BA859" s="24"/>
      <c r="BB859" s="24"/>
      <c r="BC859" s="24"/>
      <c r="BD859" s="24"/>
      <c r="BE859" s="24"/>
      <c r="BF859" s="24"/>
      <c r="BG859" s="24">
        <f t="shared" si="325"/>
        <v>0</v>
      </c>
      <c r="BH859" s="24">
        <f t="shared" si="326"/>
        <v>0</v>
      </c>
      <c r="BK859" s="24"/>
      <c r="BL859" s="24"/>
      <c r="BM859" s="24"/>
      <c r="BN859" s="24"/>
      <c r="BO859" s="24"/>
      <c r="BP859" s="24"/>
      <c r="BQ859" s="24">
        <f t="shared" si="327"/>
        <v>0</v>
      </c>
      <c r="BR859" s="24">
        <f t="shared" si="328"/>
        <v>0</v>
      </c>
      <c r="BU859" s="24"/>
      <c r="BV859" s="24"/>
      <c r="BW859" s="24"/>
      <c r="BX859" s="24"/>
      <c r="BY859" s="24"/>
      <c r="BZ859" s="24"/>
      <c r="CA859" s="24">
        <f t="shared" si="329"/>
        <v>0</v>
      </c>
      <c r="CB859" s="24">
        <f t="shared" si="330"/>
        <v>0</v>
      </c>
      <c r="CC859" s="24"/>
      <c r="CE859" s="24">
        <f t="shared" si="331"/>
        <v>0</v>
      </c>
      <c r="CG859" s="24">
        <f t="shared" si="332"/>
        <v>0</v>
      </c>
      <c r="CI859" s="24">
        <f t="shared" si="333"/>
        <v>0</v>
      </c>
      <c r="CK859" s="24">
        <f t="shared" si="334"/>
        <v>0</v>
      </c>
      <c r="CM859" s="24">
        <f t="shared" si="335"/>
        <v>0</v>
      </c>
      <c r="CO859" s="24">
        <f t="shared" si="336"/>
        <v>0</v>
      </c>
      <c r="CQ859" s="24">
        <f t="shared" si="337"/>
        <v>0</v>
      </c>
      <c r="CS859" s="24">
        <f t="shared" si="338"/>
        <v>0</v>
      </c>
    </row>
    <row r="860" spans="9:97">
      <c r="I860" s="24">
        <f t="shared" si="318"/>
        <v>0</v>
      </c>
      <c r="J860" s="24">
        <f t="shared" si="316"/>
        <v>0</v>
      </c>
      <c r="M860" s="24"/>
      <c r="N860" s="24"/>
      <c r="O860" s="24"/>
      <c r="P860" s="24"/>
      <c r="Q860" s="24"/>
      <c r="R860" s="24"/>
      <c r="S860" s="24">
        <f t="shared" si="319"/>
        <v>0</v>
      </c>
      <c r="T860" s="24">
        <f t="shared" si="317"/>
        <v>0</v>
      </c>
      <c r="W860" s="24"/>
      <c r="X860" s="24"/>
      <c r="Y860" s="24"/>
      <c r="Z860" s="24"/>
      <c r="AA860" s="24"/>
      <c r="AB860" s="24"/>
      <c r="AC860" s="24">
        <f t="shared" si="320"/>
        <v>0</v>
      </c>
      <c r="AD860" s="24">
        <f t="shared" si="321"/>
        <v>0</v>
      </c>
      <c r="AG860" s="24"/>
      <c r="AH860" s="24"/>
      <c r="AI860" s="24"/>
      <c r="AJ860" s="24"/>
      <c r="AK860" s="24"/>
      <c r="AL860" s="24"/>
      <c r="AM860" s="24">
        <f t="shared" si="322"/>
        <v>0</v>
      </c>
      <c r="AN860" s="24">
        <f t="shared" si="339"/>
        <v>0</v>
      </c>
      <c r="AQ860" s="24"/>
      <c r="AR860" s="24"/>
      <c r="AS860" s="24"/>
      <c r="AT860" s="24"/>
      <c r="AU860" s="24"/>
      <c r="AV860" s="24"/>
      <c r="AW860" s="24">
        <f t="shared" si="323"/>
        <v>0</v>
      </c>
      <c r="AX860" s="24">
        <f t="shared" si="324"/>
        <v>0</v>
      </c>
      <c r="BA860" s="24"/>
      <c r="BB860" s="24"/>
      <c r="BC860" s="24"/>
      <c r="BD860" s="24"/>
      <c r="BE860" s="24"/>
      <c r="BF860" s="24"/>
      <c r="BG860" s="24">
        <f t="shared" si="325"/>
        <v>0</v>
      </c>
      <c r="BH860" s="24">
        <f t="shared" si="326"/>
        <v>0</v>
      </c>
      <c r="BK860" s="24"/>
      <c r="BL860" s="24"/>
      <c r="BM860" s="24"/>
      <c r="BN860" s="24"/>
      <c r="BO860" s="24"/>
      <c r="BP860" s="24"/>
      <c r="BQ860" s="24">
        <f t="shared" si="327"/>
        <v>0</v>
      </c>
      <c r="BR860" s="24">
        <f t="shared" si="328"/>
        <v>0</v>
      </c>
      <c r="BU860" s="24"/>
      <c r="BV860" s="24"/>
      <c r="BW860" s="24"/>
      <c r="BX860" s="24"/>
      <c r="BY860" s="24"/>
      <c r="BZ860" s="24"/>
      <c r="CA860" s="24">
        <f t="shared" si="329"/>
        <v>0</v>
      </c>
      <c r="CB860" s="24">
        <f t="shared" si="330"/>
        <v>0</v>
      </c>
      <c r="CC860" s="24"/>
      <c r="CE860" s="24">
        <f t="shared" si="331"/>
        <v>0</v>
      </c>
      <c r="CG860" s="24">
        <f t="shared" si="332"/>
        <v>0</v>
      </c>
      <c r="CI860" s="24">
        <f t="shared" si="333"/>
        <v>0</v>
      </c>
      <c r="CK860" s="24">
        <f t="shared" si="334"/>
        <v>0</v>
      </c>
      <c r="CM860" s="24">
        <f t="shared" si="335"/>
        <v>0</v>
      </c>
      <c r="CO860" s="24">
        <f t="shared" si="336"/>
        <v>0</v>
      </c>
      <c r="CQ860" s="24">
        <f t="shared" si="337"/>
        <v>0</v>
      </c>
      <c r="CS860" s="24">
        <f t="shared" si="338"/>
        <v>0</v>
      </c>
    </row>
    <row r="861" spans="9:97">
      <c r="I861" s="24">
        <f t="shared" si="318"/>
        <v>0</v>
      </c>
      <c r="J861" s="24">
        <f t="shared" si="316"/>
        <v>0</v>
      </c>
      <c r="M861" s="24"/>
      <c r="N861" s="24"/>
      <c r="O861" s="24"/>
      <c r="P861" s="24"/>
      <c r="Q861" s="24"/>
      <c r="R861" s="24"/>
      <c r="S861" s="24">
        <f t="shared" si="319"/>
        <v>0</v>
      </c>
      <c r="T861" s="24">
        <f t="shared" si="317"/>
        <v>0</v>
      </c>
      <c r="W861" s="24"/>
      <c r="X861" s="24"/>
      <c r="Y861" s="24"/>
      <c r="Z861" s="24"/>
      <c r="AA861" s="24"/>
      <c r="AB861" s="24"/>
      <c r="AC861" s="24">
        <f t="shared" si="320"/>
        <v>0</v>
      </c>
      <c r="AD861" s="24">
        <f t="shared" si="321"/>
        <v>0</v>
      </c>
      <c r="AG861" s="24"/>
      <c r="AH861" s="24"/>
      <c r="AI861" s="24"/>
      <c r="AJ861" s="24"/>
      <c r="AK861" s="24"/>
      <c r="AL861" s="24"/>
      <c r="AM861" s="24">
        <f t="shared" si="322"/>
        <v>0</v>
      </c>
      <c r="AN861" s="24">
        <f t="shared" si="339"/>
        <v>0</v>
      </c>
      <c r="AQ861" s="24"/>
      <c r="AR861" s="24"/>
      <c r="AS861" s="24"/>
      <c r="AT861" s="24"/>
      <c r="AU861" s="24"/>
      <c r="AV861" s="24"/>
      <c r="AW861" s="24">
        <f t="shared" si="323"/>
        <v>0</v>
      </c>
      <c r="AX861" s="24">
        <f t="shared" si="324"/>
        <v>0</v>
      </c>
      <c r="BA861" s="24"/>
      <c r="BB861" s="24"/>
      <c r="BC861" s="24"/>
      <c r="BD861" s="24"/>
      <c r="BE861" s="24"/>
      <c r="BF861" s="24"/>
      <c r="BG861" s="24">
        <f t="shared" si="325"/>
        <v>0</v>
      </c>
      <c r="BH861" s="24">
        <f t="shared" si="326"/>
        <v>0</v>
      </c>
      <c r="BK861" s="24"/>
      <c r="BL861" s="24"/>
      <c r="BM861" s="24"/>
      <c r="BN861" s="24"/>
      <c r="BO861" s="24"/>
      <c r="BP861" s="24"/>
      <c r="BQ861" s="24">
        <f t="shared" si="327"/>
        <v>0</v>
      </c>
      <c r="BR861" s="24">
        <f t="shared" si="328"/>
        <v>0</v>
      </c>
      <c r="BU861" s="24"/>
      <c r="BV861" s="24"/>
      <c r="BW861" s="24"/>
      <c r="BX861" s="24"/>
      <c r="BY861" s="24"/>
      <c r="BZ861" s="24"/>
      <c r="CA861" s="24">
        <f t="shared" si="329"/>
        <v>0</v>
      </c>
      <c r="CB861" s="24">
        <f t="shared" si="330"/>
        <v>0</v>
      </c>
      <c r="CC861" s="24"/>
      <c r="CE861" s="24">
        <f t="shared" si="331"/>
        <v>0</v>
      </c>
      <c r="CG861" s="24">
        <f t="shared" si="332"/>
        <v>0</v>
      </c>
      <c r="CI861" s="24">
        <f t="shared" si="333"/>
        <v>0</v>
      </c>
      <c r="CK861" s="24">
        <f t="shared" si="334"/>
        <v>0</v>
      </c>
      <c r="CM861" s="24">
        <f t="shared" si="335"/>
        <v>0</v>
      </c>
      <c r="CO861" s="24">
        <f t="shared" si="336"/>
        <v>0</v>
      </c>
      <c r="CQ861" s="24">
        <f t="shared" si="337"/>
        <v>0</v>
      </c>
      <c r="CS861" s="24">
        <f t="shared" si="338"/>
        <v>0</v>
      </c>
    </row>
    <row r="862" spans="9:97">
      <c r="I862" s="24">
        <f t="shared" si="318"/>
        <v>0</v>
      </c>
      <c r="J862" s="24">
        <f t="shared" si="316"/>
        <v>0</v>
      </c>
      <c r="M862" s="24"/>
      <c r="N862" s="24"/>
      <c r="O862" s="24"/>
      <c r="P862" s="24"/>
      <c r="Q862" s="24"/>
      <c r="R862" s="24"/>
      <c r="S862" s="24">
        <f t="shared" si="319"/>
        <v>0</v>
      </c>
      <c r="T862" s="24">
        <f t="shared" si="317"/>
        <v>0</v>
      </c>
      <c r="W862" s="24"/>
      <c r="X862" s="24"/>
      <c r="Y862" s="24"/>
      <c r="Z862" s="24"/>
      <c r="AA862" s="24"/>
      <c r="AB862" s="24"/>
      <c r="AC862" s="24">
        <f t="shared" si="320"/>
        <v>0</v>
      </c>
      <c r="AD862" s="24">
        <f t="shared" si="321"/>
        <v>0</v>
      </c>
      <c r="AG862" s="24"/>
      <c r="AH862" s="24"/>
      <c r="AI862" s="24"/>
      <c r="AJ862" s="24"/>
      <c r="AK862" s="24"/>
      <c r="AL862" s="24"/>
      <c r="AM862" s="24">
        <f t="shared" si="322"/>
        <v>0</v>
      </c>
      <c r="AN862" s="24">
        <f t="shared" si="339"/>
        <v>0</v>
      </c>
      <c r="AQ862" s="24"/>
      <c r="AR862" s="24"/>
      <c r="AS862" s="24"/>
      <c r="AT862" s="24"/>
      <c r="AU862" s="24"/>
      <c r="AV862" s="24"/>
      <c r="AW862" s="24">
        <f t="shared" si="323"/>
        <v>0</v>
      </c>
      <c r="AX862" s="24">
        <f t="shared" si="324"/>
        <v>0</v>
      </c>
      <c r="BA862" s="24"/>
      <c r="BB862" s="24"/>
      <c r="BC862" s="24"/>
      <c r="BD862" s="24"/>
      <c r="BE862" s="24"/>
      <c r="BF862" s="24"/>
      <c r="BG862" s="24">
        <f t="shared" si="325"/>
        <v>0</v>
      </c>
      <c r="BH862" s="24">
        <f t="shared" si="326"/>
        <v>0</v>
      </c>
      <c r="BK862" s="24"/>
      <c r="BL862" s="24"/>
      <c r="BM862" s="24"/>
      <c r="BN862" s="24"/>
      <c r="BO862" s="24"/>
      <c r="BP862" s="24"/>
      <c r="BQ862" s="24">
        <f t="shared" si="327"/>
        <v>0</v>
      </c>
      <c r="BR862" s="24">
        <f t="shared" si="328"/>
        <v>0</v>
      </c>
      <c r="BU862" s="24"/>
      <c r="BV862" s="24"/>
      <c r="BW862" s="24"/>
      <c r="BX862" s="24"/>
      <c r="BY862" s="24"/>
      <c r="BZ862" s="24"/>
      <c r="CA862" s="24">
        <f t="shared" si="329"/>
        <v>0</v>
      </c>
      <c r="CB862" s="24">
        <f t="shared" si="330"/>
        <v>0</v>
      </c>
      <c r="CC862" s="24"/>
      <c r="CE862" s="24">
        <f t="shared" si="331"/>
        <v>0</v>
      </c>
      <c r="CG862" s="24">
        <f t="shared" si="332"/>
        <v>0</v>
      </c>
      <c r="CI862" s="24">
        <f t="shared" si="333"/>
        <v>0</v>
      </c>
      <c r="CK862" s="24">
        <f t="shared" si="334"/>
        <v>0</v>
      </c>
      <c r="CM862" s="24">
        <f t="shared" si="335"/>
        <v>0</v>
      </c>
      <c r="CO862" s="24">
        <f t="shared" si="336"/>
        <v>0</v>
      </c>
      <c r="CQ862" s="24">
        <f t="shared" si="337"/>
        <v>0</v>
      </c>
      <c r="CS862" s="24">
        <f t="shared" si="338"/>
        <v>0</v>
      </c>
    </row>
    <row r="863" spans="9:97">
      <c r="I863" s="24">
        <f t="shared" si="318"/>
        <v>0</v>
      </c>
      <c r="J863" s="24">
        <f t="shared" si="316"/>
        <v>0</v>
      </c>
      <c r="M863" s="24"/>
      <c r="N863" s="24"/>
      <c r="O863" s="24"/>
      <c r="P863" s="24"/>
      <c r="Q863" s="24"/>
      <c r="R863" s="24"/>
      <c r="S863" s="24">
        <f t="shared" si="319"/>
        <v>0</v>
      </c>
      <c r="T863" s="24">
        <f t="shared" si="317"/>
        <v>0</v>
      </c>
      <c r="W863" s="24"/>
      <c r="X863" s="24"/>
      <c r="Y863" s="24"/>
      <c r="Z863" s="24"/>
      <c r="AA863" s="24"/>
      <c r="AB863" s="24"/>
      <c r="AC863" s="24">
        <f t="shared" si="320"/>
        <v>0</v>
      </c>
      <c r="AD863" s="24">
        <f t="shared" si="321"/>
        <v>0</v>
      </c>
      <c r="AG863" s="24"/>
      <c r="AH863" s="24"/>
      <c r="AI863" s="24"/>
      <c r="AJ863" s="24"/>
      <c r="AK863" s="24"/>
      <c r="AL863" s="24"/>
      <c r="AM863" s="24">
        <f t="shared" si="322"/>
        <v>0</v>
      </c>
      <c r="AN863" s="24">
        <f t="shared" si="339"/>
        <v>0</v>
      </c>
      <c r="AQ863" s="24"/>
      <c r="AR863" s="24"/>
      <c r="AS863" s="24"/>
      <c r="AT863" s="24"/>
      <c r="AU863" s="24"/>
      <c r="AV863" s="24"/>
      <c r="AW863" s="24">
        <f t="shared" si="323"/>
        <v>0</v>
      </c>
      <c r="AX863" s="24">
        <f t="shared" si="324"/>
        <v>0</v>
      </c>
      <c r="BA863" s="24"/>
      <c r="BB863" s="24"/>
      <c r="BC863" s="24"/>
      <c r="BD863" s="24"/>
      <c r="BE863" s="24"/>
      <c r="BF863" s="24"/>
      <c r="BG863" s="24">
        <f t="shared" si="325"/>
        <v>0</v>
      </c>
      <c r="BH863" s="24">
        <f t="shared" si="326"/>
        <v>0</v>
      </c>
      <c r="BK863" s="24"/>
      <c r="BL863" s="24"/>
      <c r="BM863" s="24"/>
      <c r="BN863" s="24"/>
      <c r="BO863" s="24"/>
      <c r="BP863" s="24"/>
      <c r="BQ863" s="24">
        <f t="shared" si="327"/>
        <v>0</v>
      </c>
      <c r="BR863" s="24">
        <f t="shared" si="328"/>
        <v>0</v>
      </c>
      <c r="BU863" s="24"/>
      <c r="BV863" s="24"/>
      <c r="BW863" s="24"/>
      <c r="BX863" s="24"/>
      <c r="BY863" s="24"/>
      <c r="BZ863" s="24"/>
      <c r="CA863" s="24">
        <f t="shared" si="329"/>
        <v>0</v>
      </c>
      <c r="CB863" s="24">
        <f t="shared" si="330"/>
        <v>0</v>
      </c>
      <c r="CC863" s="24"/>
      <c r="CE863" s="24">
        <f t="shared" si="331"/>
        <v>0</v>
      </c>
      <c r="CG863" s="24">
        <f t="shared" si="332"/>
        <v>0</v>
      </c>
      <c r="CI863" s="24">
        <f t="shared" si="333"/>
        <v>0</v>
      </c>
      <c r="CK863" s="24">
        <f t="shared" si="334"/>
        <v>0</v>
      </c>
      <c r="CM863" s="24">
        <f t="shared" si="335"/>
        <v>0</v>
      </c>
      <c r="CO863" s="24">
        <f t="shared" si="336"/>
        <v>0</v>
      </c>
      <c r="CQ863" s="24">
        <f t="shared" si="337"/>
        <v>0</v>
      </c>
      <c r="CS863" s="24">
        <f t="shared" si="338"/>
        <v>0</v>
      </c>
    </row>
    <row r="864" spans="9:97">
      <c r="I864" s="24">
        <f t="shared" si="318"/>
        <v>0</v>
      </c>
      <c r="J864" s="24">
        <f t="shared" si="316"/>
        <v>0</v>
      </c>
      <c r="M864" s="24"/>
      <c r="N864" s="24"/>
      <c r="O864" s="24"/>
      <c r="P864" s="24"/>
      <c r="Q864" s="24"/>
      <c r="R864" s="24"/>
      <c r="S864" s="24">
        <f t="shared" si="319"/>
        <v>0</v>
      </c>
      <c r="T864" s="24">
        <f t="shared" si="317"/>
        <v>0</v>
      </c>
      <c r="W864" s="24"/>
      <c r="X864" s="24"/>
      <c r="Y864" s="24"/>
      <c r="Z864" s="24"/>
      <c r="AA864" s="24"/>
      <c r="AB864" s="24"/>
      <c r="AC864" s="24">
        <f t="shared" si="320"/>
        <v>0</v>
      </c>
      <c r="AD864" s="24">
        <f t="shared" si="321"/>
        <v>0</v>
      </c>
      <c r="AG864" s="24"/>
      <c r="AH864" s="24"/>
      <c r="AI864" s="24"/>
      <c r="AJ864" s="24"/>
      <c r="AK864" s="24"/>
      <c r="AL864" s="24"/>
      <c r="AM864" s="24">
        <f t="shared" si="322"/>
        <v>0</v>
      </c>
      <c r="AN864" s="24">
        <f t="shared" si="339"/>
        <v>0</v>
      </c>
      <c r="AQ864" s="24"/>
      <c r="AR864" s="24"/>
      <c r="AS864" s="24"/>
      <c r="AT864" s="24"/>
      <c r="AU864" s="24"/>
      <c r="AV864" s="24"/>
      <c r="AW864" s="24">
        <f t="shared" si="323"/>
        <v>0</v>
      </c>
      <c r="AX864" s="24">
        <f t="shared" si="324"/>
        <v>0</v>
      </c>
      <c r="BA864" s="24"/>
      <c r="BB864" s="24"/>
      <c r="BC864" s="24"/>
      <c r="BD864" s="24"/>
      <c r="BE864" s="24"/>
      <c r="BF864" s="24"/>
      <c r="BG864" s="24">
        <f t="shared" si="325"/>
        <v>0</v>
      </c>
      <c r="BH864" s="24">
        <f t="shared" si="326"/>
        <v>0</v>
      </c>
      <c r="BK864" s="24"/>
      <c r="BL864" s="24"/>
      <c r="BM864" s="24"/>
      <c r="BN864" s="24"/>
      <c r="BO864" s="24"/>
      <c r="BP864" s="24"/>
      <c r="BQ864" s="24">
        <f t="shared" si="327"/>
        <v>0</v>
      </c>
      <c r="BR864" s="24">
        <f t="shared" si="328"/>
        <v>0</v>
      </c>
      <c r="BU864" s="24"/>
      <c r="BV864" s="24"/>
      <c r="BW864" s="24"/>
      <c r="BX864" s="24"/>
      <c r="BY864" s="24"/>
      <c r="BZ864" s="24"/>
      <c r="CA864" s="24">
        <f t="shared" si="329"/>
        <v>0</v>
      </c>
      <c r="CB864" s="24">
        <f t="shared" si="330"/>
        <v>0</v>
      </c>
      <c r="CC864" s="24"/>
      <c r="CE864" s="24">
        <f t="shared" si="331"/>
        <v>0</v>
      </c>
      <c r="CG864" s="24">
        <f t="shared" si="332"/>
        <v>0</v>
      </c>
      <c r="CI864" s="24">
        <f t="shared" si="333"/>
        <v>0</v>
      </c>
      <c r="CK864" s="24">
        <f t="shared" si="334"/>
        <v>0</v>
      </c>
      <c r="CM864" s="24">
        <f t="shared" si="335"/>
        <v>0</v>
      </c>
      <c r="CO864" s="24">
        <f t="shared" si="336"/>
        <v>0</v>
      </c>
      <c r="CQ864" s="24">
        <f t="shared" si="337"/>
        <v>0</v>
      </c>
      <c r="CS864" s="24">
        <f t="shared" si="338"/>
        <v>0</v>
      </c>
    </row>
    <row r="865" spans="9:97">
      <c r="I865" s="24">
        <f t="shared" si="318"/>
        <v>0</v>
      </c>
      <c r="J865" s="24">
        <f t="shared" si="316"/>
        <v>0</v>
      </c>
      <c r="M865" s="24"/>
      <c r="N865" s="24"/>
      <c r="O865" s="24"/>
      <c r="P865" s="24"/>
      <c r="Q865" s="24"/>
      <c r="R865" s="24"/>
      <c r="S865" s="24">
        <f t="shared" si="319"/>
        <v>0</v>
      </c>
      <c r="T865" s="24">
        <f t="shared" si="317"/>
        <v>0</v>
      </c>
      <c r="W865" s="24"/>
      <c r="X865" s="24"/>
      <c r="Y865" s="24"/>
      <c r="Z865" s="24"/>
      <c r="AA865" s="24"/>
      <c r="AB865" s="24"/>
      <c r="AC865" s="24">
        <f t="shared" si="320"/>
        <v>0</v>
      </c>
      <c r="AD865" s="24">
        <f t="shared" si="321"/>
        <v>0</v>
      </c>
      <c r="AG865" s="24"/>
      <c r="AH865" s="24"/>
      <c r="AI865" s="24"/>
      <c r="AJ865" s="24"/>
      <c r="AK865" s="24"/>
      <c r="AL865" s="24"/>
      <c r="AM865" s="24">
        <f t="shared" si="322"/>
        <v>0</v>
      </c>
      <c r="AN865" s="24">
        <f t="shared" si="339"/>
        <v>0</v>
      </c>
      <c r="AQ865" s="24"/>
      <c r="AR865" s="24"/>
      <c r="AS865" s="24"/>
      <c r="AT865" s="24"/>
      <c r="AU865" s="24"/>
      <c r="AV865" s="24"/>
      <c r="AW865" s="24">
        <f t="shared" si="323"/>
        <v>0</v>
      </c>
      <c r="AX865" s="24">
        <f t="shared" si="324"/>
        <v>0</v>
      </c>
      <c r="BA865" s="24"/>
      <c r="BB865" s="24"/>
      <c r="BC865" s="24"/>
      <c r="BD865" s="24"/>
      <c r="BE865" s="24"/>
      <c r="BF865" s="24"/>
      <c r="BG865" s="24">
        <f t="shared" si="325"/>
        <v>0</v>
      </c>
      <c r="BH865" s="24">
        <f t="shared" si="326"/>
        <v>0</v>
      </c>
      <c r="BK865" s="24"/>
      <c r="BL865" s="24"/>
      <c r="BM865" s="24"/>
      <c r="BN865" s="24"/>
      <c r="BO865" s="24"/>
      <c r="BP865" s="24"/>
      <c r="BQ865" s="24">
        <f t="shared" si="327"/>
        <v>0</v>
      </c>
      <c r="BR865" s="24">
        <f t="shared" si="328"/>
        <v>0</v>
      </c>
      <c r="BU865" s="24"/>
      <c r="BV865" s="24"/>
      <c r="BW865" s="24"/>
      <c r="BX865" s="24"/>
      <c r="BY865" s="24"/>
      <c r="BZ865" s="24"/>
      <c r="CA865" s="24">
        <f t="shared" si="329"/>
        <v>0</v>
      </c>
      <c r="CB865" s="24">
        <f t="shared" si="330"/>
        <v>0</v>
      </c>
      <c r="CC865" s="24"/>
      <c r="CE865" s="24">
        <f t="shared" si="331"/>
        <v>0</v>
      </c>
      <c r="CG865" s="24">
        <f t="shared" si="332"/>
        <v>0</v>
      </c>
      <c r="CI865" s="24">
        <f t="shared" si="333"/>
        <v>0</v>
      </c>
      <c r="CK865" s="24">
        <f t="shared" si="334"/>
        <v>0</v>
      </c>
      <c r="CM865" s="24">
        <f t="shared" si="335"/>
        <v>0</v>
      </c>
      <c r="CO865" s="24">
        <f t="shared" si="336"/>
        <v>0</v>
      </c>
      <c r="CQ865" s="24">
        <f t="shared" si="337"/>
        <v>0</v>
      </c>
      <c r="CS865" s="24">
        <f t="shared" si="338"/>
        <v>0</v>
      </c>
    </row>
    <row r="866" spans="9:97">
      <c r="I866" s="24">
        <f t="shared" si="318"/>
        <v>0</v>
      </c>
      <c r="J866" s="24">
        <f t="shared" si="316"/>
        <v>0</v>
      </c>
      <c r="M866" s="24"/>
      <c r="N866" s="24"/>
      <c r="O866" s="24"/>
      <c r="P866" s="24"/>
      <c r="Q866" s="24"/>
      <c r="R866" s="24"/>
      <c r="S866" s="24">
        <f t="shared" si="319"/>
        <v>0</v>
      </c>
      <c r="T866" s="24">
        <f t="shared" si="317"/>
        <v>0</v>
      </c>
      <c r="W866" s="24"/>
      <c r="X866" s="24"/>
      <c r="Y866" s="24"/>
      <c r="Z866" s="24"/>
      <c r="AA866" s="24"/>
      <c r="AB866" s="24"/>
      <c r="AC866" s="24">
        <f t="shared" si="320"/>
        <v>0</v>
      </c>
      <c r="AD866" s="24">
        <f t="shared" si="321"/>
        <v>0</v>
      </c>
      <c r="AG866" s="24"/>
      <c r="AH866" s="24"/>
      <c r="AI866" s="24"/>
      <c r="AJ866" s="24"/>
      <c r="AK866" s="24"/>
      <c r="AL866" s="24"/>
      <c r="AM866" s="24">
        <f t="shared" si="322"/>
        <v>0</v>
      </c>
      <c r="AN866" s="24">
        <f t="shared" si="339"/>
        <v>0</v>
      </c>
      <c r="AQ866" s="24"/>
      <c r="AR866" s="24"/>
      <c r="AS866" s="24"/>
      <c r="AT866" s="24"/>
      <c r="AU866" s="24"/>
      <c r="AV866" s="24"/>
      <c r="AW866" s="24">
        <f t="shared" si="323"/>
        <v>0</v>
      </c>
      <c r="AX866" s="24">
        <f t="shared" si="324"/>
        <v>0</v>
      </c>
      <c r="BA866" s="24"/>
      <c r="BB866" s="24"/>
      <c r="BC866" s="24"/>
      <c r="BD866" s="24"/>
      <c r="BE866" s="24"/>
      <c r="BF866" s="24"/>
      <c r="BG866" s="24">
        <f t="shared" si="325"/>
        <v>0</v>
      </c>
      <c r="BH866" s="24">
        <f t="shared" si="326"/>
        <v>0</v>
      </c>
      <c r="BK866" s="24"/>
      <c r="BL866" s="24"/>
      <c r="BM866" s="24"/>
      <c r="BN866" s="24"/>
      <c r="BO866" s="24"/>
      <c r="BP866" s="24"/>
      <c r="BQ866" s="24">
        <f t="shared" si="327"/>
        <v>0</v>
      </c>
      <c r="BR866" s="24">
        <f t="shared" si="328"/>
        <v>0</v>
      </c>
      <c r="BU866" s="24"/>
      <c r="BV866" s="24"/>
      <c r="BW866" s="24"/>
      <c r="BX866" s="24"/>
      <c r="BY866" s="24"/>
      <c r="BZ866" s="24"/>
      <c r="CA866" s="24">
        <f t="shared" si="329"/>
        <v>0</v>
      </c>
      <c r="CB866" s="24">
        <f t="shared" si="330"/>
        <v>0</v>
      </c>
      <c r="CC866" s="24"/>
      <c r="CE866" s="24">
        <f t="shared" si="331"/>
        <v>0</v>
      </c>
      <c r="CG866" s="24">
        <f t="shared" si="332"/>
        <v>0</v>
      </c>
      <c r="CI866" s="24">
        <f t="shared" si="333"/>
        <v>0</v>
      </c>
      <c r="CK866" s="24">
        <f t="shared" si="334"/>
        <v>0</v>
      </c>
      <c r="CM866" s="24">
        <f t="shared" si="335"/>
        <v>0</v>
      </c>
      <c r="CO866" s="24">
        <f t="shared" si="336"/>
        <v>0</v>
      </c>
      <c r="CQ866" s="24">
        <f t="shared" si="337"/>
        <v>0</v>
      </c>
      <c r="CS866" s="24">
        <f t="shared" si="338"/>
        <v>0</v>
      </c>
    </row>
    <row r="867" spans="9:97">
      <c r="I867" s="24">
        <f t="shared" si="318"/>
        <v>0</v>
      </c>
      <c r="J867" s="24">
        <f t="shared" si="316"/>
        <v>0</v>
      </c>
      <c r="M867" s="24"/>
      <c r="N867" s="24"/>
      <c r="O867" s="24"/>
      <c r="P867" s="24"/>
      <c r="Q867" s="24"/>
      <c r="R867" s="24"/>
      <c r="S867" s="24">
        <f t="shared" si="319"/>
        <v>0</v>
      </c>
      <c r="T867" s="24">
        <f t="shared" si="317"/>
        <v>0</v>
      </c>
      <c r="W867" s="24"/>
      <c r="X867" s="24"/>
      <c r="Y867" s="24"/>
      <c r="Z867" s="24"/>
      <c r="AA867" s="24"/>
      <c r="AB867" s="24"/>
      <c r="AC867" s="24">
        <f t="shared" si="320"/>
        <v>0</v>
      </c>
      <c r="AD867" s="24">
        <f t="shared" si="321"/>
        <v>0</v>
      </c>
      <c r="AG867" s="24"/>
      <c r="AH867" s="24"/>
      <c r="AI867" s="24"/>
      <c r="AJ867" s="24"/>
      <c r="AK867" s="24"/>
      <c r="AL867" s="24"/>
      <c r="AM867" s="24">
        <f t="shared" si="322"/>
        <v>0</v>
      </c>
      <c r="AN867" s="24">
        <f t="shared" si="339"/>
        <v>0</v>
      </c>
      <c r="AQ867" s="24"/>
      <c r="AR867" s="24"/>
      <c r="AS867" s="24"/>
      <c r="AT867" s="24"/>
      <c r="AU867" s="24"/>
      <c r="AV867" s="24"/>
      <c r="AW867" s="24">
        <f t="shared" si="323"/>
        <v>0</v>
      </c>
      <c r="AX867" s="24">
        <f t="shared" si="324"/>
        <v>0</v>
      </c>
      <c r="BA867" s="24"/>
      <c r="BB867" s="24"/>
      <c r="BC867" s="24"/>
      <c r="BD867" s="24"/>
      <c r="BE867" s="24"/>
      <c r="BF867" s="24"/>
      <c r="BG867" s="24">
        <f t="shared" si="325"/>
        <v>0</v>
      </c>
      <c r="BH867" s="24">
        <f t="shared" si="326"/>
        <v>0</v>
      </c>
      <c r="BK867" s="24"/>
      <c r="BL867" s="24"/>
      <c r="BM867" s="24"/>
      <c r="BN867" s="24"/>
      <c r="BO867" s="24"/>
      <c r="BP867" s="24"/>
      <c r="BQ867" s="24">
        <f t="shared" si="327"/>
        <v>0</v>
      </c>
      <c r="BR867" s="24">
        <f t="shared" si="328"/>
        <v>0</v>
      </c>
      <c r="BU867" s="24"/>
      <c r="BV867" s="24"/>
      <c r="BW867" s="24"/>
      <c r="BX867" s="24"/>
      <c r="BY867" s="24"/>
      <c r="BZ867" s="24"/>
      <c r="CA867" s="24">
        <f t="shared" si="329"/>
        <v>0</v>
      </c>
      <c r="CB867" s="24">
        <f t="shared" si="330"/>
        <v>0</v>
      </c>
      <c r="CC867" s="24"/>
      <c r="CE867" s="24">
        <f t="shared" si="331"/>
        <v>0</v>
      </c>
      <c r="CG867" s="24">
        <f t="shared" si="332"/>
        <v>0</v>
      </c>
      <c r="CI867" s="24">
        <f t="shared" si="333"/>
        <v>0</v>
      </c>
      <c r="CK867" s="24">
        <f t="shared" si="334"/>
        <v>0</v>
      </c>
      <c r="CM867" s="24">
        <f t="shared" si="335"/>
        <v>0</v>
      </c>
      <c r="CO867" s="24">
        <f t="shared" si="336"/>
        <v>0</v>
      </c>
      <c r="CQ867" s="24">
        <f t="shared" si="337"/>
        <v>0</v>
      </c>
      <c r="CS867" s="24">
        <f t="shared" si="338"/>
        <v>0</v>
      </c>
    </row>
    <row r="868" spans="9:97">
      <c r="I868" s="24">
        <f t="shared" si="318"/>
        <v>0</v>
      </c>
      <c r="J868" s="24">
        <f t="shared" si="316"/>
        <v>0</v>
      </c>
      <c r="M868" s="24"/>
      <c r="N868" s="24"/>
      <c r="O868" s="24"/>
      <c r="P868" s="24"/>
      <c r="Q868" s="24"/>
      <c r="R868" s="24"/>
      <c r="S868" s="24">
        <f t="shared" si="319"/>
        <v>0</v>
      </c>
      <c r="T868" s="24">
        <f t="shared" si="317"/>
        <v>0</v>
      </c>
      <c r="W868" s="24"/>
      <c r="X868" s="24"/>
      <c r="Y868" s="24"/>
      <c r="Z868" s="24"/>
      <c r="AA868" s="24"/>
      <c r="AB868" s="24"/>
      <c r="AC868" s="24">
        <f t="shared" si="320"/>
        <v>0</v>
      </c>
      <c r="AD868" s="24">
        <f t="shared" si="321"/>
        <v>0</v>
      </c>
      <c r="AG868" s="24"/>
      <c r="AH868" s="24"/>
      <c r="AI868" s="24"/>
      <c r="AJ868" s="24"/>
      <c r="AK868" s="24"/>
      <c r="AL868" s="24"/>
      <c r="AM868" s="24">
        <f t="shared" si="322"/>
        <v>0</v>
      </c>
      <c r="AN868" s="24">
        <f t="shared" si="339"/>
        <v>0</v>
      </c>
      <c r="AQ868" s="24"/>
      <c r="AR868" s="24"/>
      <c r="AS868" s="24"/>
      <c r="AT868" s="24"/>
      <c r="AU868" s="24"/>
      <c r="AV868" s="24"/>
      <c r="AW868" s="24">
        <f t="shared" si="323"/>
        <v>0</v>
      </c>
      <c r="AX868" s="24">
        <f t="shared" si="324"/>
        <v>0</v>
      </c>
      <c r="BA868" s="24"/>
      <c r="BB868" s="24"/>
      <c r="BC868" s="24"/>
      <c r="BD868" s="24"/>
      <c r="BE868" s="24"/>
      <c r="BF868" s="24"/>
      <c r="BG868" s="24">
        <f t="shared" si="325"/>
        <v>0</v>
      </c>
      <c r="BH868" s="24">
        <f t="shared" si="326"/>
        <v>0</v>
      </c>
      <c r="BK868" s="24"/>
      <c r="BL868" s="24"/>
      <c r="BM868" s="24"/>
      <c r="BN868" s="24"/>
      <c r="BO868" s="24"/>
      <c r="BP868" s="24"/>
      <c r="BQ868" s="24">
        <f t="shared" si="327"/>
        <v>0</v>
      </c>
      <c r="BR868" s="24">
        <f t="shared" si="328"/>
        <v>0</v>
      </c>
      <c r="BU868" s="24"/>
      <c r="BV868" s="24"/>
      <c r="BW868" s="24"/>
      <c r="BX868" s="24"/>
      <c r="BY868" s="24"/>
      <c r="BZ868" s="24"/>
      <c r="CA868" s="24">
        <f t="shared" si="329"/>
        <v>0</v>
      </c>
      <c r="CB868" s="24">
        <f t="shared" si="330"/>
        <v>0</v>
      </c>
      <c r="CC868" s="24"/>
      <c r="CE868" s="24">
        <f t="shared" si="331"/>
        <v>0</v>
      </c>
      <c r="CG868" s="24">
        <f t="shared" si="332"/>
        <v>0</v>
      </c>
      <c r="CI868" s="24">
        <f t="shared" si="333"/>
        <v>0</v>
      </c>
      <c r="CK868" s="24">
        <f t="shared" si="334"/>
        <v>0</v>
      </c>
      <c r="CM868" s="24">
        <f t="shared" si="335"/>
        <v>0</v>
      </c>
      <c r="CO868" s="24">
        <f t="shared" si="336"/>
        <v>0</v>
      </c>
      <c r="CQ868" s="24">
        <f t="shared" si="337"/>
        <v>0</v>
      </c>
      <c r="CS868" s="24">
        <f t="shared" si="338"/>
        <v>0</v>
      </c>
    </row>
    <row r="869" spans="9:97">
      <c r="I869" s="24">
        <f t="shared" si="318"/>
        <v>0</v>
      </c>
      <c r="J869" s="24">
        <f t="shared" si="316"/>
        <v>0</v>
      </c>
      <c r="M869" s="24"/>
      <c r="N869" s="24"/>
      <c r="O869" s="24"/>
      <c r="P869" s="24"/>
      <c r="Q869" s="24"/>
      <c r="R869" s="24"/>
      <c r="S869" s="24">
        <f t="shared" si="319"/>
        <v>0</v>
      </c>
      <c r="T869" s="24">
        <f t="shared" si="317"/>
        <v>0</v>
      </c>
      <c r="W869" s="24"/>
      <c r="X869" s="24"/>
      <c r="Y869" s="24"/>
      <c r="Z869" s="24"/>
      <c r="AA869" s="24"/>
      <c r="AB869" s="24"/>
      <c r="AC869" s="24">
        <f t="shared" si="320"/>
        <v>0</v>
      </c>
      <c r="AD869" s="24">
        <f t="shared" si="321"/>
        <v>0</v>
      </c>
      <c r="AG869" s="24"/>
      <c r="AH869" s="24"/>
      <c r="AI869" s="24"/>
      <c r="AJ869" s="24"/>
      <c r="AK869" s="24"/>
      <c r="AL869" s="24"/>
      <c r="AM869" s="24">
        <f t="shared" si="322"/>
        <v>0</v>
      </c>
      <c r="AN869" s="24">
        <f t="shared" si="339"/>
        <v>0</v>
      </c>
      <c r="AQ869" s="24"/>
      <c r="AR869" s="24"/>
      <c r="AS869" s="24"/>
      <c r="AT869" s="24"/>
      <c r="AU869" s="24"/>
      <c r="AV869" s="24"/>
      <c r="AW869" s="24">
        <f t="shared" si="323"/>
        <v>0</v>
      </c>
      <c r="AX869" s="24">
        <f t="shared" si="324"/>
        <v>0</v>
      </c>
      <c r="BA869" s="24"/>
      <c r="BB869" s="24"/>
      <c r="BC869" s="24"/>
      <c r="BD869" s="24"/>
      <c r="BE869" s="24"/>
      <c r="BF869" s="24"/>
      <c r="BG869" s="24">
        <f t="shared" si="325"/>
        <v>0</v>
      </c>
      <c r="BH869" s="24">
        <f t="shared" si="326"/>
        <v>0</v>
      </c>
      <c r="BK869" s="24"/>
      <c r="BL869" s="24"/>
      <c r="BM869" s="24"/>
      <c r="BN869" s="24"/>
      <c r="BO869" s="24"/>
      <c r="BP869" s="24"/>
      <c r="BQ869" s="24">
        <f t="shared" si="327"/>
        <v>0</v>
      </c>
      <c r="BR869" s="24">
        <f t="shared" si="328"/>
        <v>0</v>
      </c>
      <c r="BU869" s="24"/>
      <c r="BV869" s="24"/>
      <c r="BW869" s="24"/>
      <c r="BX869" s="24"/>
      <c r="BY869" s="24"/>
      <c r="BZ869" s="24"/>
      <c r="CA869" s="24">
        <f t="shared" si="329"/>
        <v>0</v>
      </c>
      <c r="CB869" s="24">
        <f t="shared" si="330"/>
        <v>0</v>
      </c>
      <c r="CC869" s="24"/>
      <c r="CE869" s="24">
        <f t="shared" si="331"/>
        <v>0</v>
      </c>
      <c r="CG869" s="24">
        <f t="shared" si="332"/>
        <v>0</v>
      </c>
      <c r="CI869" s="24">
        <f t="shared" si="333"/>
        <v>0</v>
      </c>
      <c r="CK869" s="24">
        <f t="shared" si="334"/>
        <v>0</v>
      </c>
      <c r="CM869" s="24">
        <f t="shared" si="335"/>
        <v>0</v>
      </c>
      <c r="CO869" s="24">
        <f t="shared" si="336"/>
        <v>0</v>
      </c>
      <c r="CQ869" s="24">
        <f t="shared" si="337"/>
        <v>0</v>
      </c>
      <c r="CS869" s="24">
        <f t="shared" si="338"/>
        <v>0</v>
      </c>
    </row>
    <row r="870" spans="9:97">
      <c r="I870" s="24">
        <f t="shared" si="318"/>
        <v>0</v>
      </c>
      <c r="J870" s="24">
        <f t="shared" si="316"/>
        <v>0</v>
      </c>
      <c r="M870" s="24"/>
      <c r="N870" s="24"/>
      <c r="O870" s="24"/>
      <c r="P870" s="24"/>
      <c r="Q870" s="24"/>
      <c r="R870" s="24"/>
      <c r="S870" s="24">
        <f t="shared" si="319"/>
        <v>0</v>
      </c>
      <c r="T870" s="24">
        <f t="shared" si="317"/>
        <v>0</v>
      </c>
      <c r="W870" s="24"/>
      <c r="X870" s="24"/>
      <c r="Y870" s="24"/>
      <c r="Z870" s="24"/>
      <c r="AA870" s="24"/>
      <c r="AB870" s="24"/>
      <c r="AC870" s="24">
        <f t="shared" si="320"/>
        <v>0</v>
      </c>
      <c r="AD870" s="24">
        <f t="shared" si="321"/>
        <v>0</v>
      </c>
      <c r="AG870" s="24"/>
      <c r="AH870" s="24"/>
      <c r="AI870" s="24"/>
      <c r="AJ870" s="24"/>
      <c r="AK870" s="24"/>
      <c r="AL870" s="24"/>
      <c r="AM870" s="24">
        <f t="shared" si="322"/>
        <v>0</v>
      </c>
      <c r="AN870" s="24">
        <f t="shared" si="339"/>
        <v>0</v>
      </c>
      <c r="AQ870" s="24"/>
      <c r="AR870" s="24"/>
      <c r="AS870" s="24"/>
      <c r="AT870" s="24"/>
      <c r="AU870" s="24"/>
      <c r="AV870" s="24"/>
      <c r="AW870" s="24">
        <f t="shared" si="323"/>
        <v>0</v>
      </c>
      <c r="AX870" s="24">
        <f t="shared" si="324"/>
        <v>0</v>
      </c>
      <c r="BA870" s="24"/>
      <c r="BB870" s="24"/>
      <c r="BC870" s="24"/>
      <c r="BD870" s="24"/>
      <c r="BE870" s="24"/>
      <c r="BF870" s="24"/>
      <c r="BG870" s="24">
        <f t="shared" si="325"/>
        <v>0</v>
      </c>
      <c r="BH870" s="24">
        <f t="shared" si="326"/>
        <v>0</v>
      </c>
      <c r="BK870" s="24"/>
      <c r="BL870" s="24"/>
      <c r="BM870" s="24"/>
      <c r="BN870" s="24"/>
      <c r="BO870" s="24"/>
      <c r="BP870" s="24"/>
      <c r="BQ870" s="24">
        <f t="shared" si="327"/>
        <v>0</v>
      </c>
      <c r="BR870" s="24">
        <f t="shared" si="328"/>
        <v>0</v>
      </c>
      <c r="BU870" s="24"/>
      <c r="BV870" s="24"/>
      <c r="BW870" s="24"/>
      <c r="BX870" s="24"/>
      <c r="BY870" s="24"/>
      <c r="BZ870" s="24"/>
      <c r="CA870" s="24">
        <f t="shared" si="329"/>
        <v>0</v>
      </c>
      <c r="CB870" s="24">
        <f t="shared" si="330"/>
        <v>0</v>
      </c>
      <c r="CC870" s="24"/>
      <c r="CE870" s="24">
        <f t="shared" si="331"/>
        <v>0</v>
      </c>
      <c r="CG870" s="24">
        <f t="shared" si="332"/>
        <v>0</v>
      </c>
      <c r="CI870" s="24">
        <f t="shared" si="333"/>
        <v>0</v>
      </c>
      <c r="CK870" s="24">
        <f t="shared" si="334"/>
        <v>0</v>
      </c>
      <c r="CM870" s="24">
        <f t="shared" si="335"/>
        <v>0</v>
      </c>
      <c r="CO870" s="24">
        <f t="shared" si="336"/>
        <v>0</v>
      </c>
      <c r="CQ870" s="24">
        <f t="shared" si="337"/>
        <v>0</v>
      </c>
      <c r="CS870" s="24">
        <f t="shared" si="338"/>
        <v>0</v>
      </c>
    </row>
    <row r="871" spans="9:97">
      <c r="I871" s="24">
        <f t="shared" si="318"/>
        <v>0</v>
      </c>
      <c r="J871" s="24">
        <f t="shared" ref="J871:J934" si="340">IF(F871&lt;C871-D871,C871-D871-F871,0)</f>
        <v>0</v>
      </c>
      <c r="M871" s="24"/>
      <c r="N871" s="24"/>
      <c r="O871" s="24"/>
      <c r="P871" s="24"/>
      <c r="Q871" s="24"/>
      <c r="R871" s="24"/>
      <c r="S871" s="24">
        <f t="shared" si="319"/>
        <v>0</v>
      </c>
      <c r="T871" s="24">
        <f t="shared" ref="T871:T934" si="341">IF(P871&lt;M871-N871,M871-N871-P871,0)</f>
        <v>0</v>
      </c>
      <c r="W871" s="24"/>
      <c r="X871" s="24"/>
      <c r="Y871" s="24"/>
      <c r="Z871" s="24"/>
      <c r="AA871" s="24"/>
      <c r="AB871" s="24"/>
      <c r="AC871" s="24">
        <f t="shared" si="320"/>
        <v>0</v>
      </c>
      <c r="AD871" s="24">
        <f t="shared" si="321"/>
        <v>0</v>
      </c>
      <c r="AG871" s="24"/>
      <c r="AH871" s="24"/>
      <c r="AI871" s="24"/>
      <c r="AJ871" s="24"/>
      <c r="AK871" s="24"/>
      <c r="AL871" s="24"/>
      <c r="AM871" s="24">
        <f t="shared" si="322"/>
        <v>0</v>
      </c>
      <c r="AN871" s="24">
        <f t="shared" si="339"/>
        <v>0</v>
      </c>
      <c r="AQ871" s="24"/>
      <c r="AR871" s="24"/>
      <c r="AS871" s="24"/>
      <c r="AT871" s="24"/>
      <c r="AU871" s="24"/>
      <c r="AV871" s="24"/>
      <c r="AW871" s="24">
        <f t="shared" si="323"/>
        <v>0</v>
      </c>
      <c r="AX871" s="24">
        <f t="shared" si="324"/>
        <v>0</v>
      </c>
      <c r="BA871" s="24"/>
      <c r="BB871" s="24"/>
      <c r="BC871" s="24"/>
      <c r="BD871" s="24"/>
      <c r="BE871" s="24"/>
      <c r="BF871" s="24"/>
      <c r="BG871" s="24">
        <f t="shared" si="325"/>
        <v>0</v>
      </c>
      <c r="BH871" s="24">
        <f t="shared" si="326"/>
        <v>0</v>
      </c>
      <c r="BK871" s="24"/>
      <c r="BL871" s="24"/>
      <c r="BM871" s="24"/>
      <c r="BN871" s="24"/>
      <c r="BO871" s="24"/>
      <c r="BP871" s="24"/>
      <c r="BQ871" s="24">
        <f t="shared" si="327"/>
        <v>0</v>
      </c>
      <c r="BR871" s="24">
        <f t="shared" si="328"/>
        <v>0</v>
      </c>
      <c r="BU871" s="24"/>
      <c r="BV871" s="24"/>
      <c r="BW871" s="24"/>
      <c r="BX871" s="24"/>
      <c r="BY871" s="24"/>
      <c r="BZ871" s="24"/>
      <c r="CA871" s="24">
        <f t="shared" si="329"/>
        <v>0</v>
      </c>
      <c r="CB871" s="24">
        <f t="shared" si="330"/>
        <v>0</v>
      </c>
      <c r="CC871" s="24"/>
      <c r="CE871" s="24">
        <f t="shared" si="331"/>
        <v>0</v>
      </c>
      <c r="CG871" s="24">
        <f t="shared" si="332"/>
        <v>0</v>
      </c>
      <c r="CI871" s="24">
        <f t="shared" si="333"/>
        <v>0</v>
      </c>
      <c r="CK871" s="24">
        <f t="shared" si="334"/>
        <v>0</v>
      </c>
      <c r="CM871" s="24">
        <f t="shared" si="335"/>
        <v>0</v>
      </c>
      <c r="CO871" s="24">
        <f t="shared" si="336"/>
        <v>0</v>
      </c>
      <c r="CQ871" s="24">
        <f t="shared" si="337"/>
        <v>0</v>
      </c>
      <c r="CS871" s="24">
        <f t="shared" si="338"/>
        <v>0</v>
      </c>
    </row>
    <row r="872" spans="9:97">
      <c r="I872" s="24">
        <f t="shared" si="318"/>
        <v>0</v>
      </c>
      <c r="J872" s="24">
        <f t="shared" si="340"/>
        <v>0</v>
      </c>
      <c r="M872" s="24"/>
      <c r="N872" s="24"/>
      <c r="O872" s="24"/>
      <c r="P872" s="24"/>
      <c r="Q872" s="24"/>
      <c r="R872" s="24"/>
      <c r="S872" s="24">
        <f t="shared" si="319"/>
        <v>0</v>
      </c>
      <c r="T872" s="24">
        <f t="shared" si="341"/>
        <v>0</v>
      </c>
      <c r="W872" s="24"/>
      <c r="X872" s="24"/>
      <c r="Y872" s="24"/>
      <c r="Z872" s="24"/>
      <c r="AA872" s="24"/>
      <c r="AB872" s="24"/>
      <c r="AC872" s="24">
        <f t="shared" si="320"/>
        <v>0</v>
      </c>
      <c r="AD872" s="24">
        <f t="shared" si="321"/>
        <v>0</v>
      </c>
      <c r="AG872" s="24"/>
      <c r="AH872" s="24"/>
      <c r="AI872" s="24"/>
      <c r="AJ872" s="24"/>
      <c r="AK872" s="24"/>
      <c r="AL872" s="24"/>
      <c r="AM872" s="24">
        <f t="shared" si="322"/>
        <v>0</v>
      </c>
      <c r="AN872" s="24">
        <f t="shared" si="339"/>
        <v>0</v>
      </c>
      <c r="AQ872" s="24"/>
      <c r="AR872" s="24"/>
      <c r="AS872" s="24"/>
      <c r="AT872" s="24"/>
      <c r="AU872" s="24"/>
      <c r="AV872" s="24"/>
      <c r="AW872" s="24">
        <f t="shared" si="323"/>
        <v>0</v>
      </c>
      <c r="AX872" s="24">
        <f t="shared" si="324"/>
        <v>0</v>
      </c>
      <c r="BA872" s="24"/>
      <c r="BB872" s="24"/>
      <c r="BC872" s="24"/>
      <c r="BD872" s="24"/>
      <c r="BE872" s="24"/>
      <c r="BF872" s="24"/>
      <c r="BG872" s="24">
        <f t="shared" si="325"/>
        <v>0</v>
      </c>
      <c r="BH872" s="24">
        <f t="shared" si="326"/>
        <v>0</v>
      </c>
      <c r="BK872" s="24"/>
      <c r="BL872" s="24"/>
      <c r="BM872" s="24"/>
      <c r="BN872" s="24"/>
      <c r="BO872" s="24"/>
      <c r="BP872" s="24"/>
      <c r="BQ872" s="24">
        <f t="shared" si="327"/>
        <v>0</v>
      </c>
      <c r="BR872" s="24">
        <f t="shared" si="328"/>
        <v>0</v>
      </c>
      <c r="BU872" s="24"/>
      <c r="BV872" s="24"/>
      <c r="BW872" s="24"/>
      <c r="BX872" s="24"/>
      <c r="BY872" s="24"/>
      <c r="BZ872" s="24"/>
      <c r="CA872" s="24">
        <f t="shared" si="329"/>
        <v>0</v>
      </c>
      <c r="CB872" s="24">
        <f t="shared" si="330"/>
        <v>0</v>
      </c>
      <c r="CC872" s="24"/>
      <c r="CE872" s="24">
        <f t="shared" si="331"/>
        <v>0</v>
      </c>
      <c r="CG872" s="24">
        <f t="shared" si="332"/>
        <v>0</v>
      </c>
      <c r="CI872" s="24">
        <f t="shared" si="333"/>
        <v>0</v>
      </c>
      <c r="CK872" s="24">
        <f t="shared" si="334"/>
        <v>0</v>
      </c>
      <c r="CM872" s="24">
        <f t="shared" si="335"/>
        <v>0</v>
      </c>
      <c r="CO872" s="24">
        <f t="shared" si="336"/>
        <v>0</v>
      </c>
      <c r="CQ872" s="24">
        <f t="shared" si="337"/>
        <v>0</v>
      </c>
      <c r="CS872" s="24">
        <f t="shared" si="338"/>
        <v>0</v>
      </c>
    </row>
    <row r="873" spans="9:97">
      <c r="I873" s="24">
        <f t="shared" si="318"/>
        <v>0</v>
      </c>
      <c r="J873" s="24">
        <f t="shared" si="340"/>
        <v>0</v>
      </c>
      <c r="M873" s="24"/>
      <c r="N873" s="24"/>
      <c r="O873" s="24"/>
      <c r="P873" s="24"/>
      <c r="Q873" s="24"/>
      <c r="R873" s="24"/>
      <c r="S873" s="24">
        <f t="shared" si="319"/>
        <v>0</v>
      </c>
      <c r="T873" s="24">
        <f t="shared" si="341"/>
        <v>0</v>
      </c>
      <c r="W873" s="24"/>
      <c r="X873" s="24"/>
      <c r="Y873" s="24"/>
      <c r="Z873" s="24"/>
      <c r="AA873" s="24"/>
      <c r="AB873" s="24"/>
      <c r="AC873" s="24">
        <f t="shared" si="320"/>
        <v>0</v>
      </c>
      <c r="AD873" s="24">
        <f t="shared" si="321"/>
        <v>0</v>
      </c>
      <c r="AG873" s="24"/>
      <c r="AH873" s="24"/>
      <c r="AI873" s="24"/>
      <c r="AJ873" s="24"/>
      <c r="AK873" s="24"/>
      <c r="AL873" s="24"/>
      <c r="AM873" s="24">
        <f t="shared" si="322"/>
        <v>0</v>
      </c>
      <c r="AN873" s="24">
        <f t="shared" si="339"/>
        <v>0</v>
      </c>
      <c r="AQ873" s="24"/>
      <c r="AR873" s="24"/>
      <c r="AS873" s="24"/>
      <c r="AT873" s="24"/>
      <c r="AU873" s="24"/>
      <c r="AV873" s="24"/>
      <c r="AW873" s="24">
        <f t="shared" si="323"/>
        <v>0</v>
      </c>
      <c r="AX873" s="24">
        <f t="shared" si="324"/>
        <v>0</v>
      </c>
      <c r="BA873" s="24"/>
      <c r="BB873" s="24"/>
      <c r="BC873" s="24"/>
      <c r="BD873" s="24"/>
      <c r="BE873" s="24"/>
      <c r="BF873" s="24"/>
      <c r="BG873" s="24">
        <f t="shared" si="325"/>
        <v>0</v>
      </c>
      <c r="BH873" s="24">
        <f t="shared" si="326"/>
        <v>0</v>
      </c>
      <c r="BK873" s="24"/>
      <c r="BL873" s="24"/>
      <c r="BM873" s="24"/>
      <c r="BN873" s="24"/>
      <c r="BO873" s="24"/>
      <c r="BP873" s="24"/>
      <c r="BQ873" s="24">
        <f t="shared" si="327"/>
        <v>0</v>
      </c>
      <c r="BR873" s="24">
        <f t="shared" si="328"/>
        <v>0</v>
      </c>
      <c r="BU873" s="24"/>
      <c r="BV873" s="24"/>
      <c r="BW873" s="24"/>
      <c r="BX873" s="24"/>
      <c r="BY873" s="24"/>
      <c r="BZ873" s="24"/>
      <c r="CA873" s="24">
        <f t="shared" si="329"/>
        <v>0</v>
      </c>
      <c r="CB873" s="24">
        <f t="shared" si="330"/>
        <v>0</v>
      </c>
      <c r="CC873" s="24"/>
      <c r="CE873" s="24">
        <f t="shared" si="331"/>
        <v>0</v>
      </c>
      <c r="CG873" s="24">
        <f t="shared" si="332"/>
        <v>0</v>
      </c>
      <c r="CI873" s="24">
        <f t="shared" si="333"/>
        <v>0</v>
      </c>
      <c r="CK873" s="24">
        <f t="shared" si="334"/>
        <v>0</v>
      </c>
      <c r="CM873" s="24">
        <f t="shared" si="335"/>
        <v>0</v>
      </c>
      <c r="CO873" s="24">
        <f t="shared" si="336"/>
        <v>0</v>
      </c>
      <c r="CQ873" s="24">
        <f t="shared" si="337"/>
        <v>0</v>
      </c>
      <c r="CS873" s="24">
        <f t="shared" si="338"/>
        <v>0</v>
      </c>
    </row>
    <row r="874" spans="9:97">
      <c r="I874" s="24">
        <f t="shared" si="318"/>
        <v>0</v>
      </c>
      <c r="J874" s="24">
        <f t="shared" si="340"/>
        <v>0</v>
      </c>
      <c r="M874" s="24"/>
      <c r="N874" s="24"/>
      <c r="O874" s="24"/>
      <c r="P874" s="24"/>
      <c r="Q874" s="24"/>
      <c r="R874" s="24"/>
      <c r="S874" s="24">
        <f t="shared" si="319"/>
        <v>0</v>
      </c>
      <c r="T874" s="24">
        <f t="shared" si="341"/>
        <v>0</v>
      </c>
      <c r="W874" s="24"/>
      <c r="X874" s="24"/>
      <c r="Y874" s="24"/>
      <c r="Z874" s="24"/>
      <c r="AA874" s="24"/>
      <c r="AB874" s="24"/>
      <c r="AC874" s="24">
        <f t="shared" si="320"/>
        <v>0</v>
      </c>
      <c r="AD874" s="24">
        <f t="shared" si="321"/>
        <v>0</v>
      </c>
      <c r="AG874" s="24"/>
      <c r="AH874" s="24"/>
      <c r="AI874" s="24"/>
      <c r="AJ874" s="24"/>
      <c r="AK874" s="24"/>
      <c r="AL874" s="24"/>
      <c r="AM874" s="24">
        <f t="shared" si="322"/>
        <v>0</v>
      </c>
      <c r="AN874" s="24">
        <f t="shared" si="339"/>
        <v>0</v>
      </c>
      <c r="AQ874" s="24"/>
      <c r="AR874" s="24"/>
      <c r="AS874" s="24"/>
      <c r="AT874" s="24"/>
      <c r="AU874" s="24"/>
      <c r="AV874" s="24"/>
      <c r="AW874" s="24">
        <f t="shared" si="323"/>
        <v>0</v>
      </c>
      <c r="AX874" s="24">
        <f t="shared" si="324"/>
        <v>0</v>
      </c>
      <c r="BA874" s="24"/>
      <c r="BB874" s="24"/>
      <c r="BC874" s="24"/>
      <c r="BD874" s="24"/>
      <c r="BE874" s="24"/>
      <c r="BF874" s="24"/>
      <c r="BG874" s="24">
        <f t="shared" si="325"/>
        <v>0</v>
      </c>
      <c r="BH874" s="24">
        <f t="shared" si="326"/>
        <v>0</v>
      </c>
      <c r="BK874" s="24"/>
      <c r="BL874" s="24"/>
      <c r="BM874" s="24"/>
      <c r="BN874" s="24"/>
      <c r="BO874" s="24"/>
      <c r="BP874" s="24"/>
      <c r="BQ874" s="24">
        <f t="shared" si="327"/>
        <v>0</v>
      </c>
      <c r="BR874" s="24">
        <f t="shared" si="328"/>
        <v>0</v>
      </c>
      <c r="BU874" s="24"/>
      <c r="BV874" s="24"/>
      <c r="BW874" s="24"/>
      <c r="BX874" s="24"/>
      <c r="BY874" s="24"/>
      <c r="BZ874" s="24"/>
      <c r="CA874" s="24">
        <f t="shared" si="329"/>
        <v>0</v>
      </c>
      <c r="CB874" s="24">
        <f t="shared" si="330"/>
        <v>0</v>
      </c>
      <c r="CC874" s="24"/>
      <c r="CE874" s="24">
        <f t="shared" si="331"/>
        <v>0</v>
      </c>
      <c r="CG874" s="24">
        <f t="shared" si="332"/>
        <v>0</v>
      </c>
      <c r="CI874" s="24">
        <f t="shared" si="333"/>
        <v>0</v>
      </c>
      <c r="CK874" s="24">
        <f t="shared" si="334"/>
        <v>0</v>
      </c>
      <c r="CM874" s="24">
        <f t="shared" si="335"/>
        <v>0</v>
      </c>
      <c r="CO874" s="24">
        <f t="shared" si="336"/>
        <v>0</v>
      </c>
      <c r="CQ874" s="24">
        <f t="shared" si="337"/>
        <v>0</v>
      </c>
      <c r="CS874" s="24">
        <f t="shared" si="338"/>
        <v>0</v>
      </c>
    </row>
    <row r="875" spans="9:97">
      <c r="I875" s="24">
        <f t="shared" si="318"/>
        <v>0</v>
      </c>
      <c r="J875" s="24">
        <f t="shared" si="340"/>
        <v>0</v>
      </c>
      <c r="M875" s="24"/>
      <c r="N875" s="24"/>
      <c r="O875" s="24"/>
      <c r="P875" s="24"/>
      <c r="Q875" s="24"/>
      <c r="R875" s="24"/>
      <c r="S875" s="24">
        <f t="shared" si="319"/>
        <v>0</v>
      </c>
      <c r="T875" s="24">
        <f t="shared" si="341"/>
        <v>0</v>
      </c>
      <c r="W875" s="24"/>
      <c r="X875" s="24"/>
      <c r="Y875" s="24"/>
      <c r="Z875" s="24"/>
      <c r="AA875" s="24"/>
      <c r="AB875" s="24"/>
      <c r="AC875" s="24">
        <f t="shared" si="320"/>
        <v>0</v>
      </c>
      <c r="AD875" s="24">
        <f t="shared" si="321"/>
        <v>0</v>
      </c>
      <c r="AG875" s="24"/>
      <c r="AH875" s="24"/>
      <c r="AI875" s="24"/>
      <c r="AJ875" s="24"/>
      <c r="AK875" s="24"/>
      <c r="AL875" s="24"/>
      <c r="AM875" s="24">
        <f t="shared" si="322"/>
        <v>0</v>
      </c>
      <c r="AN875" s="24">
        <f t="shared" si="339"/>
        <v>0</v>
      </c>
      <c r="AQ875" s="24"/>
      <c r="AR875" s="24"/>
      <c r="AS875" s="24"/>
      <c r="AT875" s="24"/>
      <c r="AU875" s="24"/>
      <c r="AV875" s="24"/>
      <c r="AW875" s="24">
        <f t="shared" si="323"/>
        <v>0</v>
      </c>
      <c r="AX875" s="24">
        <f t="shared" si="324"/>
        <v>0</v>
      </c>
      <c r="BA875" s="24"/>
      <c r="BB875" s="24"/>
      <c r="BC875" s="24"/>
      <c r="BD875" s="24"/>
      <c r="BE875" s="24"/>
      <c r="BF875" s="24"/>
      <c r="BG875" s="24">
        <f t="shared" si="325"/>
        <v>0</v>
      </c>
      <c r="BH875" s="24">
        <f t="shared" si="326"/>
        <v>0</v>
      </c>
      <c r="BK875" s="24"/>
      <c r="BL875" s="24"/>
      <c r="BM875" s="24"/>
      <c r="BN875" s="24"/>
      <c r="BO875" s="24"/>
      <c r="BP875" s="24"/>
      <c r="BQ875" s="24">
        <f t="shared" si="327"/>
        <v>0</v>
      </c>
      <c r="BR875" s="24">
        <f t="shared" si="328"/>
        <v>0</v>
      </c>
      <c r="BU875" s="24"/>
      <c r="BV875" s="24"/>
      <c r="BW875" s="24"/>
      <c r="BX875" s="24"/>
      <c r="BY875" s="24"/>
      <c r="BZ875" s="24"/>
      <c r="CA875" s="24">
        <f t="shared" si="329"/>
        <v>0</v>
      </c>
      <c r="CB875" s="24">
        <f t="shared" si="330"/>
        <v>0</v>
      </c>
      <c r="CC875" s="24"/>
      <c r="CE875" s="24">
        <f t="shared" si="331"/>
        <v>0</v>
      </c>
      <c r="CG875" s="24">
        <f t="shared" si="332"/>
        <v>0</v>
      </c>
      <c r="CI875" s="24">
        <f t="shared" si="333"/>
        <v>0</v>
      </c>
      <c r="CK875" s="24">
        <f t="shared" si="334"/>
        <v>0</v>
      </c>
      <c r="CM875" s="24">
        <f t="shared" si="335"/>
        <v>0</v>
      </c>
      <c r="CO875" s="24">
        <f t="shared" si="336"/>
        <v>0</v>
      </c>
      <c r="CQ875" s="24">
        <f t="shared" si="337"/>
        <v>0</v>
      </c>
      <c r="CS875" s="24">
        <f t="shared" si="338"/>
        <v>0</v>
      </c>
    </row>
    <row r="876" spans="9:97">
      <c r="I876" s="24">
        <f t="shared" si="318"/>
        <v>0</v>
      </c>
      <c r="J876" s="24">
        <f t="shared" si="340"/>
        <v>0</v>
      </c>
      <c r="M876" s="24"/>
      <c r="N876" s="24"/>
      <c r="O876" s="24"/>
      <c r="P876" s="24"/>
      <c r="Q876" s="24"/>
      <c r="R876" s="24"/>
      <c r="S876" s="24">
        <f t="shared" si="319"/>
        <v>0</v>
      </c>
      <c r="T876" s="24">
        <f t="shared" si="341"/>
        <v>0</v>
      </c>
      <c r="W876" s="24"/>
      <c r="X876" s="24"/>
      <c r="Y876" s="24"/>
      <c r="Z876" s="24"/>
      <c r="AA876" s="24"/>
      <c r="AB876" s="24"/>
      <c r="AC876" s="24">
        <f t="shared" si="320"/>
        <v>0</v>
      </c>
      <c r="AD876" s="24">
        <f t="shared" si="321"/>
        <v>0</v>
      </c>
      <c r="AG876" s="24"/>
      <c r="AH876" s="24"/>
      <c r="AI876" s="24"/>
      <c r="AJ876" s="24"/>
      <c r="AK876" s="24"/>
      <c r="AL876" s="24"/>
      <c r="AM876" s="24">
        <f t="shared" si="322"/>
        <v>0</v>
      </c>
      <c r="AN876" s="24">
        <f t="shared" si="339"/>
        <v>0</v>
      </c>
      <c r="AQ876" s="24"/>
      <c r="AR876" s="24"/>
      <c r="AS876" s="24"/>
      <c r="AT876" s="24"/>
      <c r="AU876" s="24"/>
      <c r="AV876" s="24"/>
      <c r="AW876" s="24">
        <f t="shared" si="323"/>
        <v>0</v>
      </c>
      <c r="AX876" s="24">
        <f t="shared" si="324"/>
        <v>0</v>
      </c>
      <c r="BA876" s="24"/>
      <c r="BB876" s="24"/>
      <c r="BC876" s="24"/>
      <c r="BD876" s="24"/>
      <c r="BE876" s="24"/>
      <c r="BF876" s="24"/>
      <c r="BG876" s="24">
        <f t="shared" si="325"/>
        <v>0</v>
      </c>
      <c r="BH876" s="24">
        <f t="shared" si="326"/>
        <v>0</v>
      </c>
      <c r="BK876" s="24"/>
      <c r="BL876" s="24"/>
      <c r="BM876" s="24"/>
      <c r="BN876" s="24"/>
      <c r="BO876" s="24"/>
      <c r="BP876" s="24"/>
      <c r="BQ876" s="24">
        <f t="shared" si="327"/>
        <v>0</v>
      </c>
      <c r="BR876" s="24">
        <f t="shared" si="328"/>
        <v>0</v>
      </c>
      <c r="BU876" s="24"/>
      <c r="BV876" s="24"/>
      <c r="BW876" s="24"/>
      <c r="BX876" s="24"/>
      <c r="BY876" s="24"/>
      <c r="BZ876" s="24"/>
      <c r="CA876" s="24">
        <f t="shared" si="329"/>
        <v>0</v>
      </c>
      <c r="CB876" s="24">
        <f t="shared" si="330"/>
        <v>0</v>
      </c>
      <c r="CC876" s="24"/>
      <c r="CE876" s="24">
        <f t="shared" si="331"/>
        <v>0</v>
      </c>
      <c r="CG876" s="24">
        <f t="shared" si="332"/>
        <v>0</v>
      </c>
      <c r="CI876" s="24">
        <f t="shared" si="333"/>
        <v>0</v>
      </c>
      <c r="CK876" s="24">
        <f t="shared" si="334"/>
        <v>0</v>
      </c>
      <c r="CM876" s="24">
        <f t="shared" si="335"/>
        <v>0</v>
      </c>
      <c r="CO876" s="24">
        <f t="shared" si="336"/>
        <v>0</v>
      </c>
      <c r="CQ876" s="24">
        <f t="shared" si="337"/>
        <v>0</v>
      </c>
      <c r="CS876" s="24">
        <f t="shared" si="338"/>
        <v>0</v>
      </c>
    </row>
    <row r="877" spans="9:97">
      <c r="I877" s="24">
        <f t="shared" si="318"/>
        <v>0</v>
      </c>
      <c r="J877" s="24">
        <f t="shared" si="340"/>
        <v>0</v>
      </c>
      <c r="M877" s="24"/>
      <c r="N877" s="24"/>
      <c r="O877" s="24"/>
      <c r="P877" s="24"/>
      <c r="Q877" s="24"/>
      <c r="R877" s="24"/>
      <c r="S877" s="24">
        <f t="shared" si="319"/>
        <v>0</v>
      </c>
      <c r="T877" s="24">
        <f t="shared" si="341"/>
        <v>0</v>
      </c>
      <c r="W877" s="24"/>
      <c r="X877" s="24"/>
      <c r="Y877" s="24"/>
      <c r="Z877" s="24"/>
      <c r="AA877" s="24"/>
      <c r="AB877" s="24"/>
      <c r="AC877" s="24">
        <f t="shared" si="320"/>
        <v>0</v>
      </c>
      <c r="AD877" s="24">
        <f t="shared" si="321"/>
        <v>0</v>
      </c>
      <c r="AG877" s="24"/>
      <c r="AH877" s="24"/>
      <c r="AI877" s="24"/>
      <c r="AJ877" s="24"/>
      <c r="AK877" s="24"/>
      <c r="AL877" s="24"/>
      <c r="AM877" s="24">
        <f t="shared" si="322"/>
        <v>0</v>
      </c>
      <c r="AN877" s="24">
        <f t="shared" si="339"/>
        <v>0</v>
      </c>
      <c r="AQ877" s="24"/>
      <c r="AR877" s="24"/>
      <c r="AS877" s="24"/>
      <c r="AT877" s="24"/>
      <c r="AU877" s="24"/>
      <c r="AV877" s="24"/>
      <c r="AW877" s="24">
        <f t="shared" si="323"/>
        <v>0</v>
      </c>
      <c r="AX877" s="24">
        <f t="shared" si="324"/>
        <v>0</v>
      </c>
      <c r="BA877" s="24"/>
      <c r="BB877" s="24"/>
      <c r="BC877" s="24"/>
      <c r="BD877" s="24"/>
      <c r="BE877" s="24"/>
      <c r="BF877" s="24"/>
      <c r="BG877" s="24">
        <f t="shared" si="325"/>
        <v>0</v>
      </c>
      <c r="BH877" s="24">
        <f t="shared" si="326"/>
        <v>0</v>
      </c>
      <c r="BK877" s="24"/>
      <c r="BL877" s="24"/>
      <c r="BM877" s="24"/>
      <c r="BN877" s="24"/>
      <c r="BO877" s="24"/>
      <c r="BP877" s="24"/>
      <c r="BQ877" s="24">
        <f t="shared" si="327"/>
        <v>0</v>
      </c>
      <c r="BR877" s="24">
        <f t="shared" si="328"/>
        <v>0</v>
      </c>
      <c r="BU877" s="24"/>
      <c r="BV877" s="24"/>
      <c r="BW877" s="24"/>
      <c r="BX877" s="24"/>
      <c r="BY877" s="24"/>
      <c r="BZ877" s="24"/>
      <c r="CA877" s="24">
        <f t="shared" si="329"/>
        <v>0</v>
      </c>
      <c r="CB877" s="24">
        <f t="shared" si="330"/>
        <v>0</v>
      </c>
      <c r="CC877" s="24"/>
      <c r="CE877" s="24">
        <f t="shared" si="331"/>
        <v>0</v>
      </c>
      <c r="CG877" s="24">
        <f t="shared" si="332"/>
        <v>0</v>
      </c>
      <c r="CI877" s="24">
        <f t="shared" si="333"/>
        <v>0</v>
      </c>
      <c r="CK877" s="24">
        <f t="shared" si="334"/>
        <v>0</v>
      </c>
      <c r="CM877" s="24">
        <f t="shared" si="335"/>
        <v>0</v>
      </c>
      <c r="CO877" s="24">
        <f t="shared" si="336"/>
        <v>0</v>
      </c>
      <c r="CQ877" s="24">
        <f t="shared" si="337"/>
        <v>0</v>
      </c>
      <c r="CS877" s="24">
        <f t="shared" si="338"/>
        <v>0</v>
      </c>
    </row>
    <row r="878" spans="9:97">
      <c r="I878" s="24">
        <f t="shared" si="318"/>
        <v>0</v>
      </c>
      <c r="J878" s="24">
        <f t="shared" si="340"/>
        <v>0</v>
      </c>
      <c r="M878" s="24"/>
      <c r="N878" s="24"/>
      <c r="O878" s="24"/>
      <c r="P878" s="24"/>
      <c r="Q878" s="24"/>
      <c r="R878" s="24"/>
      <c r="S878" s="24">
        <f t="shared" si="319"/>
        <v>0</v>
      </c>
      <c r="T878" s="24">
        <f t="shared" si="341"/>
        <v>0</v>
      </c>
      <c r="W878" s="24"/>
      <c r="X878" s="24"/>
      <c r="Y878" s="24"/>
      <c r="Z878" s="24"/>
      <c r="AA878" s="24"/>
      <c r="AB878" s="24"/>
      <c r="AC878" s="24">
        <f t="shared" si="320"/>
        <v>0</v>
      </c>
      <c r="AD878" s="24">
        <f t="shared" si="321"/>
        <v>0</v>
      </c>
      <c r="AG878" s="24"/>
      <c r="AH878" s="24"/>
      <c r="AI878" s="24"/>
      <c r="AJ878" s="24"/>
      <c r="AK878" s="24"/>
      <c r="AL878" s="24"/>
      <c r="AM878" s="24">
        <f t="shared" si="322"/>
        <v>0</v>
      </c>
      <c r="AN878" s="24">
        <f t="shared" si="339"/>
        <v>0</v>
      </c>
      <c r="AQ878" s="24"/>
      <c r="AR878" s="24"/>
      <c r="AS878" s="24"/>
      <c r="AT878" s="24"/>
      <c r="AU878" s="24"/>
      <c r="AV878" s="24"/>
      <c r="AW878" s="24">
        <f t="shared" si="323"/>
        <v>0</v>
      </c>
      <c r="AX878" s="24">
        <f t="shared" si="324"/>
        <v>0</v>
      </c>
      <c r="BA878" s="24"/>
      <c r="BB878" s="24"/>
      <c r="BC878" s="24"/>
      <c r="BD878" s="24"/>
      <c r="BE878" s="24"/>
      <c r="BF878" s="24"/>
      <c r="BG878" s="24">
        <f t="shared" si="325"/>
        <v>0</v>
      </c>
      <c r="BH878" s="24">
        <f t="shared" si="326"/>
        <v>0</v>
      </c>
      <c r="BK878" s="24"/>
      <c r="BL878" s="24"/>
      <c r="BM878" s="24"/>
      <c r="BN878" s="24"/>
      <c r="BO878" s="24"/>
      <c r="BP878" s="24"/>
      <c r="BQ878" s="24">
        <f t="shared" si="327"/>
        <v>0</v>
      </c>
      <c r="BR878" s="24">
        <f t="shared" si="328"/>
        <v>0</v>
      </c>
      <c r="BU878" s="24"/>
      <c r="BV878" s="24"/>
      <c r="BW878" s="24"/>
      <c r="BX878" s="24"/>
      <c r="BY878" s="24"/>
      <c r="BZ878" s="24"/>
      <c r="CA878" s="24">
        <f t="shared" si="329"/>
        <v>0</v>
      </c>
      <c r="CB878" s="24">
        <f t="shared" si="330"/>
        <v>0</v>
      </c>
      <c r="CC878" s="24"/>
      <c r="CE878" s="24">
        <f t="shared" si="331"/>
        <v>0</v>
      </c>
      <c r="CG878" s="24">
        <f t="shared" si="332"/>
        <v>0</v>
      </c>
      <c r="CI878" s="24">
        <f t="shared" si="333"/>
        <v>0</v>
      </c>
      <c r="CK878" s="24">
        <f t="shared" si="334"/>
        <v>0</v>
      </c>
      <c r="CM878" s="24">
        <f t="shared" si="335"/>
        <v>0</v>
      </c>
      <c r="CO878" s="24">
        <f t="shared" si="336"/>
        <v>0</v>
      </c>
      <c r="CQ878" s="24">
        <f t="shared" si="337"/>
        <v>0</v>
      </c>
      <c r="CS878" s="24">
        <f t="shared" si="338"/>
        <v>0</v>
      </c>
    </row>
    <row r="879" spans="9:97">
      <c r="I879" s="24">
        <f t="shared" si="318"/>
        <v>0</v>
      </c>
      <c r="J879" s="24">
        <f t="shared" si="340"/>
        <v>0</v>
      </c>
      <c r="M879" s="24"/>
      <c r="N879" s="24"/>
      <c r="O879" s="24"/>
      <c r="P879" s="24"/>
      <c r="Q879" s="24"/>
      <c r="R879" s="24"/>
      <c r="S879" s="24">
        <f t="shared" si="319"/>
        <v>0</v>
      </c>
      <c r="T879" s="24">
        <f t="shared" si="341"/>
        <v>0</v>
      </c>
      <c r="W879" s="24"/>
      <c r="X879" s="24"/>
      <c r="Y879" s="24"/>
      <c r="Z879" s="24"/>
      <c r="AA879" s="24"/>
      <c r="AB879" s="24"/>
      <c r="AC879" s="24">
        <f t="shared" si="320"/>
        <v>0</v>
      </c>
      <c r="AD879" s="24">
        <f t="shared" si="321"/>
        <v>0</v>
      </c>
      <c r="AG879" s="24"/>
      <c r="AH879" s="24"/>
      <c r="AI879" s="24"/>
      <c r="AJ879" s="24"/>
      <c r="AK879" s="24"/>
      <c r="AL879" s="24"/>
      <c r="AM879" s="24">
        <f t="shared" si="322"/>
        <v>0</v>
      </c>
      <c r="AN879" s="24">
        <f t="shared" si="339"/>
        <v>0</v>
      </c>
      <c r="AQ879" s="24"/>
      <c r="AR879" s="24"/>
      <c r="AS879" s="24"/>
      <c r="AT879" s="24"/>
      <c r="AU879" s="24"/>
      <c r="AV879" s="24"/>
      <c r="AW879" s="24">
        <f t="shared" si="323"/>
        <v>0</v>
      </c>
      <c r="AX879" s="24">
        <f t="shared" si="324"/>
        <v>0</v>
      </c>
      <c r="BA879" s="24"/>
      <c r="BB879" s="24"/>
      <c r="BC879" s="24"/>
      <c r="BD879" s="24"/>
      <c r="BE879" s="24"/>
      <c r="BF879" s="24"/>
      <c r="BG879" s="24">
        <f t="shared" si="325"/>
        <v>0</v>
      </c>
      <c r="BH879" s="24">
        <f t="shared" si="326"/>
        <v>0</v>
      </c>
      <c r="BK879" s="24"/>
      <c r="BL879" s="24"/>
      <c r="BM879" s="24"/>
      <c r="BN879" s="24"/>
      <c r="BO879" s="24"/>
      <c r="BP879" s="24"/>
      <c r="BQ879" s="24">
        <f t="shared" si="327"/>
        <v>0</v>
      </c>
      <c r="BR879" s="24">
        <f t="shared" si="328"/>
        <v>0</v>
      </c>
      <c r="BU879" s="24"/>
      <c r="BV879" s="24"/>
      <c r="BW879" s="24"/>
      <c r="BX879" s="24"/>
      <c r="BY879" s="24"/>
      <c r="BZ879" s="24"/>
      <c r="CA879" s="24">
        <f t="shared" si="329"/>
        <v>0</v>
      </c>
      <c r="CB879" s="24">
        <f t="shared" si="330"/>
        <v>0</v>
      </c>
      <c r="CC879" s="24"/>
      <c r="CE879" s="24">
        <f t="shared" si="331"/>
        <v>0</v>
      </c>
      <c r="CG879" s="24">
        <f t="shared" si="332"/>
        <v>0</v>
      </c>
      <c r="CI879" s="24">
        <f t="shared" si="333"/>
        <v>0</v>
      </c>
      <c r="CK879" s="24">
        <f t="shared" si="334"/>
        <v>0</v>
      </c>
      <c r="CM879" s="24">
        <f t="shared" si="335"/>
        <v>0</v>
      </c>
      <c r="CO879" s="24">
        <f t="shared" si="336"/>
        <v>0</v>
      </c>
      <c r="CQ879" s="24">
        <f t="shared" si="337"/>
        <v>0</v>
      </c>
      <c r="CS879" s="24">
        <f t="shared" si="338"/>
        <v>0</v>
      </c>
    </row>
    <row r="880" spans="9:97">
      <c r="I880" s="24">
        <f t="shared" si="318"/>
        <v>0</v>
      </c>
      <c r="J880" s="24">
        <f t="shared" si="340"/>
        <v>0</v>
      </c>
      <c r="M880" s="24"/>
      <c r="N880" s="24"/>
      <c r="O880" s="24"/>
      <c r="P880" s="24"/>
      <c r="Q880" s="24"/>
      <c r="R880" s="24"/>
      <c r="S880" s="24">
        <f t="shared" si="319"/>
        <v>0</v>
      </c>
      <c r="T880" s="24">
        <f t="shared" si="341"/>
        <v>0</v>
      </c>
      <c r="W880" s="24"/>
      <c r="X880" s="24"/>
      <c r="Y880" s="24"/>
      <c r="Z880" s="24"/>
      <c r="AA880" s="24"/>
      <c r="AB880" s="24"/>
      <c r="AC880" s="24">
        <f t="shared" si="320"/>
        <v>0</v>
      </c>
      <c r="AD880" s="24">
        <f t="shared" si="321"/>
        <v>0</v>
      </c>
      <c r="AG880" s="24"/>
      <c r="AH880" s="24"/>
      <c r="AI880" s="24"/>
      <c r="AJ880" s="24"/>
      <c r="AK880" s="24"/>
      <c r="AL880" s="24"/>
      <c r="AM880" s="24">
        <f t="shared" si="322"/>
        <v>0</v>
      </c>
      <c r="AN880" s="24">
        <f t="shared" si="339"/>
        <v>0</v>
      </c>
      <c r="AQ880" s="24"/>
      <c r="AR880" s="24"/>
      <c r="AS880" s="24"/>
      <c r="AT880" s="24"/>
      <c r="AU880" s="24"/>
      <c r="AV880" s="24"/>
      <c r="AW880" s="24">
        <f t="shared" si="323"/>
        <v>0</v>
      </c>
      <c r="AX880" s="24">
        <f t="shared" si="324"/>
        <v>0</v>
      </c>
      <c r="BA880" s="24"/>
      <c r="BB880" s="24"/>
      <c r="BC880" s="24"/>
      <c r="BD880" s="24"/>
      <c r="BE880" s="24"/>
      <c r="BF880" s="24"/>
      <c r="BG880" s="24">
        <f t="shared" si="325"/>
        <v>0</v>
      </c>
      <c r="BH880" s="24">
        <f t="shared" si="326"/>
        <v>0</v>
      </c>
      <c r="BK880" s="24"/>
      <c r="BL880" s="24"/>
      <c r="BM880" s="24"/>
      <c r="BN880" s="24"/>
      <c r="BO880" s="24"/>
      <c r="BP880" s="24"/>
      <c r="BQ880" s="24">
        <f t="shared" si="327"/>
        <v>0</v>
      </c>
      <c r="BR880" s="24">
        <f t="shared" si="328"/>
        <v>0</v>
      </c>
      <c r="BU880" s="24"/>
      <c r="BV880" s="24"/>
      <c r="BW880" s="24"/>
      <c r="BX880" s="24"/>
      <c r="BY880" s="24"/>
      <c r="BZ880" s="24"/>
      <c r="CA880" s="24">
        <f t="shared" si="329"/>
        <v>0</v>
      </c>
      <c r="CB880" s="24">
        <f t="shared" si="330"/>
        <v>0</v>
      </c>
      <c r="CC880" s="24"/>
      <c r="CE880" s="24">
        <f t="shared" si="331"/>
        <v>0</v>
      </c>
      <c r="CG880" s="24">
        <f t="shared" si="332"/>
        <v>0</v>
      </c>
      <c r="CI880" s="24">
        <f t="shared" si="333"/>
        <v>0</v>
      </c>
      <c r="CK880" s="24">
        <f t="shared" si="334"/>
        <v>0</v>
      </c>
      <c r="CM880" s="24">
        <f t="shared" si="335"/>
        <v>0</v>
      </c>
      <c r="CO880" s="24">
        <f t="shared" si="336"/>
        <v>0</v>
      </c>
      <c r="CQ880" s="24">
        <f t="shared" si="337"/>
        <v>0</v>
      </c>
      <c r="CS880" s="24">
        <f t="shared" si="338"/>
        <v>0</v>
      </c>
    </row>
    <row r="881" spans="9:97">
      <c r="I881" s="24">
        <f t="shared" si="318"/>
        <v>0</v>
      </c>
      <c r="J881" s="24">
        <f t="shared" si="340"/>
        <v>0</v>
      </c>
      <c r="M881" s="24"/>
      <c r="N881" s="24"/>
      <c r="O881" s="24"/>
      <c r="P881" s="24"/>
      <c r="Q881" s="24"/>
      <c r="R881" s="24"/>
      <c r="S881" s="24">
        <f t="shared" si="319"/>
        <v>0</v>
      </c>
      <c r="T881" s="24">
        <f t="shared" si="341"/>
        <v>0</v>
      </c>
      <c r="W881" s="24"/>
      <c r="X881" s="24"/>
      <c r="Y881" s="24"/>
      <c r="Z881" s="24"/>
      <c r="AA881" s="24"/>
      <c r="AB881" s="24"/>
      <c r="AC881" s="24">
        <f t="shared" si="320"/>
        <v>0</v>
      </c>
      <c r="AD881" s="24">
        <f t="shared" si="321"/>
        <v>0</v>
      </c>
      <c r="AG881" s="24"/>
      <c r="AH881" s="24"/>
      <c r="AI881" s="24"/>
      <c r="AJ881" s="24"/>
      <c r="AK881" s="24"/>
      <c r="AL881" s="24"/>
      <c r="AM881" s="24">
        <f t="shared" si="322"/>
        <v>0</v>
      </c>
      <c r="AN881" s="24">
        <f t="shared" si="339"/>
        <v>0</v>
      </c>
      <c r="AQ881" s="24"/>
      <c r="AR881" s="24"/>
      <c r="AS881" s="24"/>
      <c r="AT881" s="24"/>
      <c r="AU881" s="24"/>
      <c r="AV881" s="24"/>
      <c r="AW881" s="24">
        <f t="shared" si="323"/>
        <v>0</v>
      </c>
      <c r="AX881" s="24">
        <f t="shared" si="324"/>
        <v>0</v>
      </c>
      <c r="BA881" s="24"/>
      <c r="BB881" s="24"/>
      <c r="BC881" s="24"/>
      <c r="BD881" s="24"/>
      <c r="BE881" s="24"/>
      <c r="BF881" s="24"/>
      <c r="BG881" s="24">
        <f t="shared" si="325"/>
        <v>0</v>
      </c>
      <c r="BH881" s="24">
        <f t="shared" si="326"/>
        <v>0</v>
      </c>
      <c r="BK881" s="24"/>
      <c r="BL881" s="24"/>
      <c r="BM881" s="24"/>
      <c r="BN881" s="24"/>
      <c r="BO881" s="24"/>
      <c r="BP881" s="24"/>
      <c r="BQ881" s="24">
        <f t="shared" si="327"/>
        <v>0</v>
      </c>
      <c r="BR881" s="24">
        <f t="shared" si="328"/>
        <v>0</v>
      </c>
      <c r="BU881" s="24"/>
      <c r="BV881" s="24"/>
      <c r="BW881" s="24"/>
      <c r="BX881" s="24"/>
      <c r="BY881" s="24"/>
      <c r="BZ881" s="24"/>
      <c r="CA881" s="24">
        <f t="shared" si="329"/>
        <v>0</v>
      </c>
      <c r="CB881" s="24">
        <f t="shared" si="330"/>
        <v>0</v>
      </c>
      <c r="CC881" s="24"/>
      <c r="CE881" s="24">
        <f t="shared" si="331"/>
        <v>0</v>
      </c>
      <c r="CG881" s="24">
        <f t="shared" si="332"/>
        <v>0</v>
      </c>
      <c r="CI881" s="24">
        <f t="shared" si="333"/>
        <v>0</v>
      </c>
      <c r="CK881" s="24">
        <f t="shared" si="334"/>
        <v>0</v>
      </c>
      <c r="CM881" s="24">
        <f t="shared" si="335"/>
        <v>0</v>
      </c>
      <c r="CO881" s="24">
        <f t="shared" si="336"/>
        <v>0</v>
      </c>
      <c r="CQ881" s="24">
        <f t="shared" si="337"/>
        <v>0</v>
      </c>
      <c r="CS881" s="24">
        <f t="shared" si="338"/>
        <v>0</v>
      </c>
    </row>
    <row r="882" spans="9:97">
      <c r="I882" s="24">
        <f t="shared" si="318"/>
        <v>0</v>
      </c>
      <c r="J882" s="24">
        <f t="shared" si="340"/>
        <v>0</v>
      </c>
      <c r="M882" s="24"/>
      <c r="N882" s="24"/>
      <c r="O882" s="24"/>
      <c r="P882" s="24"/>
      <c r="Q882" s="24"/>
      <c r="R882" s="24"/>
      <c r="S882" s="24">
        <f t="shared" si="319"/>
        <v>0</v>
      </c>
      <c r="T882" s="24">
        <f t="shared" si="341"/>
        <v>0</v>
      </c>
      <c r="W882" s="24"/>
      <c r="X882" s="24"/>
      <c r="Y882" s="24"/>
      <c r="Z882" s="24"/>
      <c r="AA882" s="24"/>
      <c r="AB882" s="24"/>
      <c r="AC882" s="24">
        <f t="shared" si="320"/>
        <v>0</v>
      </c>
      <c r="AD882" s="24">
        <f t="shared" si="321"/>
        <v>0</v>
      </c>
      <c r="AG882" s="24"/>
      <c r="AH882" s="24"/>
      <c r="AI882" s="24"/>
      <c r="AJ882" s="24"/>
      <c r="AK882" s="24"/>
      <c r="AL882" s="24"/>
      <c r="AM882" s="24">
        <f t="shared" si="322"/>
        <v>0</v>
      </c>
      <c r="AN882" s="24">
        <f t="shared" si="339"/>
        <v>0</v>
      </c>
      <c r="AQ882" s="24"/>
      <c r="AR882" s="24"/>
      <c r="AS882" s="24"/>
      <c r="AT882" s="24"/>
      <c r="AU882" s="24"/>
      <c r="AV882" s="24"/>
      <c r="AW882" s="24">
        <f t="shared" si="323"/>
        <v>0</v>
      </c>
      <c r="AX882" s="24">
        <f t="shared" si="324"/>
        <v>0</v>
      </c>
      <c r="BA882" s="24"/>
      <c r="BB882" s="24"/>
      <c r="BC882" s="24"/>
      <c r="BD882" s="24"/>
      <c r="BE882" s="24"/>
      <c r="BF882" s="24"/>
      <c r="BG882" s="24">
        <f t="shared" si="325"/>
        <v>0</v>
      </c>
      <c r="BH882" s="24">
        <f t="shared" si="326"/>
        <v>0</v>
      </c>
      <c r="BK882" s="24"/>
      <c r="BL882" s="24"/>
      <c r="BM882" s="24"/>
      <c r="BN882" s="24"/>
      <c r="BO882" s="24"/>
      <c r="BP882" s="24"/>
      <c r="BQ882" s="24">
        <f t="shared" si="327"/>
        <v>0</v>
      </c>
      <c r="BR882" s="24">
        <f t="shared" si="328"/>
        <v>0</v>
      </c>
      <c r="BU882" s="24"/>
      <c r="BV882" s="24"/>
      <c r="BW882" s="24"/>
      <c r="BX882" s="24"/>
      <c r="BY882" s="24"/>
      <c r="BZ882" s="24"/>
      <c r="CA882" s="24">
        <f t="shared" si="329"/>
        <v>0</v>
      </c>
      <c r="CB882" s="24">
        <f t="shared" si="330"/>
        <v>0</v>
      </c>
      <c r="CC882" s="24"/>
      <c r="CE882" s="24">
        <f t="shared" si="331"/>
        <v>0</v>
      </c>
      <c r="CG882" s="24">
        <f t="shared" si="332"/>
        <v>0</v>
      </c>
      <c r="CI882" s="24">
        <f t="shared" si="333"/>
        <v>0</v>
      </c>
      <c r="CK882" s="24">
        <f t="shared" si="334"/>
        <v>0</v>
      </c>
      <c r="CM882" s="24">
        <f t="shared" si="335"/>
        <v>0</v>
      </c>
      <c r="CO882" s="24">
        <f t="shared" si="336"/>
        <v>0</v>
      </c>
      <c r="CQ882" s="24">
        <f t="shared" si="337"/>
        <v>0</v>
      </c>
      <c r="CS882" s="24">
        <f t="shared" si="338"/>
        <v>0</v>
      </c>
    </row>
    <row r="883" spans="9:97">
      <c r="I883" s="24">
        <f t="shared" si="318"/>
        <v>0</v>
      </c>
      <c r="J883" s="24">
        <f t="shared" si="340"/>
        <v>0</v>
      </c>
      <c r="M883" s="24"/>
      <c r="N883" s="24"/>
      <c r="O883" s="24"/>
      <c r="P883" s="24"/>
      <c r="Q883" s="24"/>
      <c r="R883" s="24"/>
      <c r="S883" s="24">
        <f t="shared" si="319"/>
        <v>0</v>
      </c>
      <c r="T883" s="24">
        <f t="shared" si="341"/>
        <v>0</v>
      </c>
      <c r="W883" s="24"/>
      <c r="X883" s="24"/>
      <c r="Y883" s="24"/>
      <c r="Z883" s="24"/>
      <c r="AA883" s="24"/>
      <c r="AB883" s="24"/>
      <c r="AC883" s="24">
        <f t="shared" si="320"/>
        <v>0</v>
      </c>
      <c r="AD883" s="24">
        <f t="shared" si="321"/>
        <v>0</v>
      </c>
      <c r="AG883" s="24"/>
      <c r="AH883" s="24"/>
      <c r="AI883" s="24"/>
      <c r="AJ883" s="24"/>
      <c r="AK883" s="24"/>
      <c r="AL883" s="24"/>
      <c r="AM883" s="24">
        <f t="shared" si="322"/>
        <v>0</v>
      </c>
      <c r="AN883" s="24">
        <f t="shared" si="339"/>
        <v>0</v>
      </c>
      <c r="AQ883" s="24"/>
      <c r="AR883" s="24"/>
      <c r="AS883" s="24"/>
      <c r="AT883" s="24"/>
      <c r="AU883" s="24"/>
      <c r="AV883" s="24"/>
      <c r="AW883" s="24">
        <f t="shared" si="323"/>
        <v>0</v>
      </c>
      <c r="AX883" s="24">
        <f t="shared" si="324"/>
        <v>0</v>
      </c>
      <c r="BA883" s="24"/>
      <c r="BB883" s="24"/>
      <c r="BC883" s="24"/>
      <c r="BD883" s="24"/>
      <c r="BE883" s="24"/>
      <c r="BF883" s="24"/>
      <c r="BG883" s="24">
        <f t="shared" si="325"/>
        <v>0</v>
      </c>
      <c r="BH883" s="24">
        <f t="shared" si="326"/>
        <v>0</v>
      </c>
      <c r="BK883" s="24"/>
      <c r="BL883" s="24"/>
      <c r="BM883" s="24"/>
      <c r="BN883" s="24"/>
      <c r="BO883" s="24"/>
      <c r="BP883" s="24"/>
      <c r="BQ883" s="24">
        <f t="shared" si="327"/>
        <v>0</v>
      </c>
      <c r="BR883" s="24">
        <f t="shared" si="328"/>
        <v>0</v>
      </c>
      <c r="BU883" s="24"/>
      <c r="BV883" s="24"/>
      <c r="BW883" s="24"/>
      <c r="BX883" s="24"/>
      <c r="BY883" s="24"/>
      <c r="BZ883" s="24"/>
      <c r="CA883" s="24">
        <f t="shared" si="329"/>
        <v>0</v>
      </c>
      <c r="CB883" s="24">
        <f t="shared" si="330"/>
        <v>0</v>
      </c>
      <c r="CC883" s="24"/>
      <c r="CE883" s="24">
        <f t="shared" si="331"/>
        <v>0</v>
      </c>
      <c r="CG883" s="24">
        <f t="shared" si="332"/>
        <v>0</v>
      </c>
      <c r="CI883" s="24">
        <f t="shared" si="333"/>
        <v>0</v>
      </c>
      <c r="CK883" s="24">
        <f t="shared" si="334"/>
        <v>0</v>
      </c>
      <c r="CM883" s="24">
        <f t="shared" si="335"/>
        <v>0</v>
      </c>
      <c r="CO883" s="24">
        <f t="shared" si="336"/>
        <v>0</v>
      </c>
      <c r="CQ883" s="24">
        <f t="shared" si="337"/>
        <v>0</v>
      </c>
      <c r="CS883" s="24">
        <f t="shared" si="338"/>
        <v>0</v>
      </c>
    </row>
    <row r="884" spans="9:97">
      <c r="I884" s="24">
        <f t="shared" si="318"/>
        <v>0</v>
      </c>
      <c r="J884" s="24">
        <f t="shared" si="340"/>
        <v>0</v>
      </c>
      <c r="M884" s="24"/>
      <c r="N884" s="24"/>
      <c r="O884" s="24"/>
      <c r="P884" s="24"/>
      <c r="Q884" s="24"/>
      <c r="R884" s="24"/>
      <c r="S884" s="24">
        <f t="shared" si="319"/>
        <v>0</v>
      </c>
      <c r="T884" s="24">
        <f t="shared" si="341"/>
        <v>0</v>
      </c>
      <c r="W884" s="24"/>
      <c r="X884" s="24"/>
      <c r="Y884" s="24"/>
      <c r="Z884" s="24"/>
      <c r="AA884" s="24"/>
      <c r="AB884" s="24"/>
      <c r="AC884" s="24">
        <f t="shared" si="320"/>
        <v>0</v>
      </c>
      <c r="AD884" s="24">
        <f t="shared" si="321"/>
        <v>0</v>
      </c>
      <c r="AG884" s="24"/>
      <c r="AH884" s="24"/>
      <c r="AI884" s="24"/>
      <c r="AJ884" s="24"/>
      <c r="AK884" s="24"/>
      <c r="AL884" s="24"/>
      <c r="AM884" s="24">
        <f t="shared" si="322"/>
        <v>0</v>
      </c>
      <c r="AN884" s="24">
        <f t="shared" si="339"/>
        <v>0</v>
      </c>
      <c r="AQ884" s="24"/>
      <c r="AR884" s="24"/>
      <c r="AS884" s="24"/>
      <c r="AT884" s="24"/>
      <c r="AU884" s="24"/>
      <c r="AV884" s="24"/>
      <c r="AW884" s="24">
        <f t="shared" si="323"/>
        <v>0</v>
      </c>
      <c r="AX884" s="24">
        <f t="shared" si="324"/>
        <v>0</v>
      </c>
      <c r="BA884" s="24"/>
      <c r="BB884" s="24"/>
      <c r="BC884" s="24"/>
      <c r="BD884" s="24"/>
      <c r="BE884" s="24"/>
      <c r="BF884" s="24"/>
      <c r="BG884" s="24">
        <f t="shared" si="325"/>
        <v>0</v>
      </c>
      <c r="BH884" s="24">
        <f t="shared" si="326"/>
        <v>0</v>
      </c>
      <c r="BK884" s="24"/>
      <c r="BL884" s="24"/>
      <c r="BM884" s="24"/>
      <c r="BN884" s="24"/>
      <c r="BO884" s="24"/>
      <c r="BP884" s="24"/>
      <c r="BQ884" s="24">
        <f t="shared" si="327"/>
        <v>0</v>
      </c>
      <c r="BR884" s="24">
        <f t="shared" si="328"/>
        <v>0</v>
      </c>
      <c r="BU884" s="24"/>
      <c r="BV884" s="24"/>
      <c r="BW884" s="24"/>
      <c r="BX884" s="24"/>
      <c r="BY884" s="24"/>
      <c r="BZ884" s="24"/>
      <c r="CA884" s="24">
        <f t="shared" si="329"/>
        <v>0</v>
      </c>
      <c r="CB884" s="24">
        <f t="shared" si="330"/>
        <v>0</v>
      </c>
      <c r="CC884" s="24"/>
      <c r="CE884" s="24">
        <f t="shared" si="331"/>
        <v>0</v>
      </c>
      <c r="CG884" s="24">
        <f t="shared" si="332"/>
        <v>0</v>
      </c>
      <c r="CI884" s="24">
        <f t="shared" si="333"/>
        <v>0</v>
      </c>
      <c r="CK884" s="24">
        <f t="shared" si="334"/>
        <v>0</v>
      </c>
      <c r="CM884" s="24">
        <f t="shared" si="335"/>
        <v>0</v>
      </c>
      <c r="CO884" s="24">
        <f t="shared" si="336"/>
        <v>0</v>
      </c>
      <c r="CQ884" s="24">
        <f t="shared" si="337"/>
        <v>0</v>
      </c>
      <c r="CS884" s="24">
        <f t="shared" si="338"/>
        <v>0</v>
      </c>
    </row>
    <row r="885" spans="9:97">
      <c r="I885" s="24">
        <f t="shared" si="318"/>
        <v>0</v>
      </c>
      <c r="J885" s="24">
        <f t="shared" si="340"/>
        <v>0</v>
      </c>
      <c r="M885" s="24"/>
      <c r="N885" s="24"/>
      <c r="O885" s="24"/>
      <c r="P885" s="24"/>
      <c r="Q885" s="24"/>
      <c r="R885" s="24"/>
      <c r="S885" s="24">
        <f t="shared" si="319"/>
        <v>0</v>
      </c>
      <c r="T885" s="24">
        <f t="shared" si="341"/>
        <v>0</v>
      </c>
      <c r="W885" s="24"/>
      <c r="X885" s="24"/>
      <c r="Y885" s="24"/>
      <c r="Z885" s="24"/>
      <c r="AA885" s="24"/>
      <c r="AB885" s="24"/>
      <c r="AC885" s="24">
        <f t="shared" si="320"/>
        <v>0</v>
      </c>
      <c r="AD885" s="24">
        <f t="shared" si="321"/>
        <v>0</v>
      </c>
      <c r="AG885" s="24"/>
      <c r="AH885" s="24"/>
      <c r="AI885" s="24"/>
      <c r="AJ885" s="24"/>
      <c r="AK885" s="24"/>
      <c r="AL885" s="24"/>
      <c r="AM885" s="24">
        <f t="shared" si="322"/>
        <v>0</v>
      </c>
      <c r="AN885" s="24">
        <f t="shared" si="339"/>
        <v>0</v>
      </c>
      <c r="AQ885" s="24"/>
      <c r="AR885" s="24"/>
      <c r="AS885" s="24"/>
      <c r="AT885" s="24"/>
      <c r="AU885" s="24"/>
      <c r="AV885" s="24"/>
      <c r="AW885" s="24">
        <f t="shared" si="323"/>
        <v>0</v>
      </c>
      <c r="AX885" s="24">
        <f t="shared" si="324"/>
        <v>0</v>
      </c>
      <c r="BA885" s="24"/>
      <c r="BB885" s="24"/>
      <c r="BC885" s="24"/>
      <c r="BD885" s="24"/>
      <c r="BE885" s="24"/>
      <c r="BF885" s="24"/>
      <c r="BG885" s="24">
        <f t="shared" si="325"/>
        <v>0</v>
      </c>
      <c r="BH885" s="24">
        <f t="shared" si="326"/>
        <v>0</v>
      </c>
      <c r="BK885" s="24"/>
      <c r="BL885" s="24"/>
      <c r="BM885" s="24"/>
      <c r="BN885" s="24"/>
      <c r="BO885" s="24"/>
      <c r="BP885" s="24"/>
      <c r="BQ885" s="24">
        <f t="shared" si="327"/>
        <v>0</v>
      </c>
      <c r="BR885" s="24">
        <f t="shared" si="328"/>
        <v>0</v>
      </c>
      <c r="BU885" s="24"/>
      <c r="BV885" s="24"/>
      <c r="BW885" s="24"/>
      <c r="BX885" s="24"/>
      <c r="BY885" s="24"/>
      <c r="BZ885" s="24"/>
      <c r="CA885" s="24">
        <f t="shared" si="329"/>
        <v>0</v>
      </c>
      <c r="CB885" s="24">
        <f t="shared" si="330"/>
        <v>0</v>
      </c>
      <c r="CC885" s="24"/>
      <c r="CE885" s="24">
        <f t="shared" si="331"/>
        <v>0</v>
      </c>
      <c r="CG885" s="24">
        <f t="shared" si="332"/>
        <v>0</v>
      </c>
      <c r="CI885" s="24">
        <f t="shared" si="333"/>
        <v>0</v>
      </c>
      <c r="CK885" s="24">
        <f t="shared" si="334"/>
        <v>0</v>
      </c>
      <c r="CM885" s="24">
        <f t="shared" si="335"/>
        <v>0</v>
      </c>
      <c r="CO885" s="24">
        <f t="shared" si="336"/>
        <v>0</v>
      </c>
      <c r="CQ885" s="24">
        <f t="shared" si="337"/>
        <v>0</v>
      </c>
      <c r="CS885" s="24">
        <f t="shared" si="338"/>
        <v>0</v>
      </c>
    </row>
    <row r="886" spans="9:97">
      <c r="I886" s="24">
        <f t="shared" si="318"/>
        <v>0</v>
      </c>
      <c r="J886" s="24">
        <f t="shared" si="340"/>
        <v>0</v>
      </c>
      <c r="M886" s="24"/>
      <c r="N886" s="24"/>
      <c r="O886" s="24"/>
      <c r="P886" s="24"/>
      <c r="Q886" s="24"/>
      <c r="R886" s="24"/>
      <c r="S886" s="24">
        <f t="shared" si="319"/>
        <v>0</v>
      </c>
      <c r="T886" s="24">
        <f t="shared" si="341"/>
        <v>0</v>
      </c>
      <c r="W886" s="24"/>
      <c r="X886" s="24"/>
      <c r="Y886" s="24"/>
      <c r="Z886" s="24"/>
      <c r="AA886" s="24"/>
      <c r="AB886" s="24"/>
      <c r="AC886" s="24">
        <f t="shared" si="320"/>
        <v>0</v>
      </c>
      <c r="AD886" s="24">
        <f t="shared" si="321"/>
        <v>0</v>
      </c>
      <c r="AG886" s="24"/>
      <c r="AH886" s="24"/>
      <c r="AI886" s="24"/>
      <c r="AJ886" s="24"/>
      <c r="AK886" s="24"/>
      <c r="AL886" s="24"/>
      <c r="AM886" s="24">
        <f t="shared" si="322"/>
        <v>0</v>
      </c>
      <c r="AN886" s="24">
        <f t="shared" si="339"/>
        <v>0</v>
      </c>
      <c r="AQ886" s="24"/>
      <c r="AR886" s="24"/>
      <c r="AS886" s="24"/>
      <c r="AT886" s="24"/>
      <c r="AU886" s="24"/>
      <c r="AV886" s="24"/>
      <c r="AW886" s="24">
        <f t="shared" si="323"/>
        <v>0</v>
      </c>
      <c r="AX886" s="24">
        <f t="shared" si="324"/>
        <v>0</v>
      </c>
      <c r="BA886" s="24"/>
      <c r="BB886" s="24"/>
      <c r="BC886" s="24"/>
      <c r="BD886" s="24"/>
      <c r="BE886" s="24"/>
      <c r="BF886" s="24"/>
      <c r="BG886" s="24">
        <f t="shared" si="325"/>
        <v>0</v>
      </c>
      <c r="BH886" s="24">
        <f t="shared" si="326"/>
        <v>0</v>
      </c>
      <c r="BK886" s="24"/>
      <c r="BL886" s="24"/>
      <c r="BM886" s="24"/>
      <c r="BN886" s="24"/>
      <c r="BO886" s="24"/>
      <c r="BP886" s="24"/>
      <c r="BQ886" s="24">
        <f t="shared" si="327"/>
        <v>0</v>
      </c>
      <c r="BR886" s="24">
        <f t="shared" si="328"/>
        <v>0</v>
      </c>
      <c r="BU886" s="24"/>
      <c r="BV886" s="24"/>
      <c r="BW886" s="24"/>
      <c r="BX886" s="24"/>
      <c r="BY886" s="24"/>
      <c r="BZ886" s="24"/>
      <c r="CA886" s="24">
        <f t="shared" si="329"/>
        <v>0</v>
      </c>
      <c r="CB886" s="24">
        <f t="shared" si="330"/>
        <v>0</v>
      </c>
      <c r="CC886" s="24"/>
      <c r="CE886" s="24">
        <f t="shared" si="331"/>
        <v>0</v>
      </c>
      <c r="CG886" s="24">
        <f t="shared" si="332"/>
        <v>0</v>
      </c>
      <c r="CI886" s="24">
        <f t="shared" si="333"/>
        <v>0</v>
      </c>
      <c r="CK886" s="24">
        <f t="shared" si="334"/>
        <v>0</v>
      </c>
      <c r="CM886" s="24">
        <f t="shared" si="335"/>
        <v>0</v>
      </c>
      <c r="CO886" s="24">
        <f t="shared" si="336"/>
        <v>0</v>
      </c>
      <c r="CQ886" s="24">
        <f t="shared" si="337"/>
        <v>0</v>
      </c>
      <c r="CS886" s="24">
        <f t="shared" si="338"/>
        <v>0</v>
      </c>
    </row>
    <row r="887" spans="9:97">
      <c r="I887" s="24">
        <f t="shared" si="318"/>
        <v>0</v>
      </c>
      <c r="J887" s="24">
        <f t="shared" si="340"/>
        <v>0</v>
      </c>
      <c r="M887" s="24"/>
      <c r="N887" s="24"/>
      <c r="O887" s="24"/>
      <c r="P887" s="24"/>
      <c r="Q887" s="24"/>
      <c r="R887" s="24"/>
      <c r="S887" s="24">
        <f t="shared" si="319"/>
        <v>0</v>
      </c>
      <c r="T887" s="24">
        <f t="shared" si="341"/>
        <v>0</v>
      </c>
      <c r="W887" s="24"/>
      <c r="X887" s="24"/>
      <c r="Y887" s="24"/>
      <c r="Z887" s="24"/>
      <c r="AA887" s="24"/>
      <c r="AB887" s="24"/>
      <c r="AC887" s="24">
        <f t="shared" si="320"/>
        <v>0</v>
      </c>
      <c r="AD887" s="24">
        <f t="shared" si="321"/>
        <v>0</v>
      </c>
      <c r="AG887" s="24"/>
      <c r="AH887" s="24"/>
      <c r="AI887" s="24"/>
      <c r="AJ887" s="24"/>
      <c r="AK887" s="24"/>
      <c r="AL887" s="24"/>
      <c r="AM887" s="24">
        <f t="shared" si="322"/>
        <v>0</v>
      </c>
      <c r="AN887" s="24">
        <f t="shared" si="339"/>
        <v>0</v>
      </c>
      <c r="AQ887" s="24"/>
      <c r="AR887" s="24"/>
      <c r="AS887" s="24"/>
      <c r="AT887" s="24"/>
      <c r="AU887" s="24"/>
      <c r="AV887" s="24"/>
      <c r="AW887" s="24">
        <f t="shared" si="323"/>
        <v>0</v>
      </c>
      <c r="AX887" s="24">
        <f t="shared" si="324"/>
        <v>0</v>
      </c>
      <c r="BA887" s="24"/>
      <c r="BB887" s="24"/>
      <c r="BC887" s="24"/>
      <c r="BD887" s="24"/>
      <c r="BE887" s="24"/>
      <c r="BF887" s="24"/>
      <c r="BG887" s="24">
        <f t="shared" si="325"/>
        <v>0</v>
      </c>
      <c r="BH887" s="24">
        <f t="shared" si="326"/>
        <v>0</v>
      </c>
      <c r="BK887" s="24"/>
      <c r="BL887" s="24"/>
      <c r="BM887" s="24"/>
      <c r="BN887" s="24"/>
      <c r="BO887" s="24"/>
      <c r="BP887" s="24"/>
      <c r="BQ887" s="24">
        <f t="shared" si="327"/>
        <v>0</v>
      </c>
      <c r="BR887" s="24">
        <f t="shared" si="328"/>
        <v>0</v>
      </c>
      <c r="BU887" s="24"/>
      <c r="BV887" s="24"/>
      <c r="BW887" s="24"/>
      <c r="BX887" s="24"/>
      <c r="BY887" s="24"/>
      <c r="BZ887" s="24"/>
      <c r="CA887" s="24">
        <f t="shared" si="329"/>
        <v>0</v>
      </c>
      <c r="CB887" s="24">
        <f t="shared" si="330"/>
        <v>0</v>
      </c>
      <c r="CC887" s="24"/>
      <c r="CE887" s="24">
        <f t="shared" si="331"/>
        <v>0</v>
      </c>
      <c r="CG887" s="24">
        <f t="shared" si="332"/>
        <v>0</v>
      </c>
      <c r="CI887" s="24">
        <f t="shared" si="333"/>
        <v>0</v>
      </c>
      <c r="CK887" s="24">
        <f t="shared" si="334"/>
        <v>0</v>
      </c>
      <c r="CM887" s="24">
        <f t="shared" si="335"/>
        <v>0</v>
      </c>
      <c r="CO887" s="24">
        <f t="shared" si="336"/>
        <v>0</v>
      </c>
      <c r="CQ887" s="24">
        <f t="shared" si="337"/>
        <v>0</v>
      </c>
      <c r="CS887" s="24">
        <f t="shared" si="338"/>
        <v>0</v>
      </c>
    </row>
    <row r="888" spans="9:97">
      <c r="I888" s="24">
        <f t="shared" si="318"/>
        <v>0</v>
      </c>
      <c r="J888" s="24">
        <f t="shared" si="340"/>
        <v>0</v>
      </c>
      <c r="M888" s="24"/>
      <c r="N888" s="24"/>
      <c r="O888" s="24"/>
      <c r="P888" s="24"/>
      <c r="Q888" s="24"/>
      <c r="R888" s="24"/>
      <c r="S888" s="24">
        <f t="shared" si="319"/>
        <v>0</v>
      </c>
      <c r="T888" s="24">
        <f t="shared" si="341"/>
        <v>0</v>
      </c>
      <c r="W888" s="24"/>
      <c r="X888" s="24"/>
      <c r="Y888" s="24"/>
      <c r="Z888" s="24"/>
      <c r="AA888" s="24"/>
      <c r="AB888" s="24"/>
      <c r="AC888" s="24">
        <f t="shared" si="320"/>
        <v>0</v>
      </c>
      <c r="AD888" s="24">
        <f t="shared" si="321"/>
        <v>0</v>
      </c>
      <c r="AG888" s="24"/>
      <c r="AH888" s="24"/>
      <c r="AI888" s="24"/>
      <c r="AJ888" s="24"/>
      <c r="AK888" s="24"/>
      <c r="AL888" s="24"/>
      <c r="AM888" s="24">
        <f t="shared" si="322"/>
        <v>0</v>
      </c>
      <c r="AN888" s="24">
        <f t="shared" si="339"/>
        <v>0</v>
      </c>
      <c r="AQ888" s="24"/>
      <c r="AR888" s="24"/>
      <c r="AS888" s="24"/>
      <c r="AT888" s="24"/>
      <c r="AU888" s="24"/>
      <c r="AV888" s="24"/>
      <c r="AW888" s="24">
        <f t="shared" si="323"/>
        <v>0</v>
      </c>
      <c r="AX888" s="24">
        <f t="shared" si="324"/>
        <v>0</v>
      </c>
      <c r="BA888" s="24"/>
      <c r="BB888" s="24"/>
      <c r="BC888" s="24"/>
      <c r="BD888" s="24"/>
      <c r="BE888" s="24"/>
      <c r="BF888" s="24"/>
      <c r="BG888" s="24">
        <f t="shared" si="325"/>
        <v>0</v>
      </c>
      <c r="BH888" s="24">
        <f t="shared" si="326"/>
        <v>0</v>
      </c>
      <c r="BK888" s="24"/>
      <c r="BL888" s="24"/>
      <c r="BM888" s="24"/>
      <c r="BN888" s="24"/>
      <c r="BO888" s="24"/>
      <c r="BP888" s="24"/>
      <c r="BQ888" s="24">
        <f t="shared" si="327"/>
        <v>0</v>
      </c>
      <c r="BR888" s="24">
        <f t="shared" si="328"/>
        <v>0</v>
      </c>
      <c r="BU888" s="24"/>
      <c r="BV888" s="24"/>
      <c r="BW888" s="24"/>
      <c r="BX888" s="24"/>
      <c r="BY888" s="24"/>
      <c r="BZ888" s="24"/>
      <c r="CA888" s="24">
        <f t="shared" si="329"/>
        <v>0</v>
      </c>
      <c r="CB888" s="24">
        <f t="shared" si="330"/>
        <v>0</v>
      </c>
      <c r="CC888" s="24"/>
      <c r="CE888" s="24">
        <f t="shared" si="331"/>
        <v>0</v>
      </c>
      <c r="CG888" s="24">
        <f t="shared" si="332"/>
        <v>0</v>
      </c>
      <c r="CI888" s="24">
        <f t="shared" si="333"/>
        <v>0</v>
      </c>
      <c r="CK888" s="24">
        <f t="shared" si="334"/>
        <v>0</v>
      </c>
      <c r="CM888" s="24">
        <f t="shared" si="335"/>
        <v>0</v>
      </c>
      <c r="CO888" s="24">
        <f t="shared" si="336"/>
        <v>0</v>
      </c>
      <c r="CQ888" s="24">
        <f t="shared" si="337"/>
        <v>0</v>
      </c>
      <c r="CS888" s="24">
        <f t="shared" si="338"/>
        <v>0</v>
      </c>
    </row>
    <row r="889" spans="9:97">
      <c r="I889" s="24">
        <f t="shared" si="318"/>
        <v>0</v>
      </c>
      <c r="J889" s="24">
        <f t="shared" si="340"/>
        <v>0</v>
      </c>
      <c r="M889" s="24"/>
      <c r="N889" s="24"/>
      <c r="O889" s="24"/>
      <c r="P889" s="24"/>
      <c r="Q889" s="24"/>
      <c r="R889" s="24"/>
      <c r="S889" s="24">
        <f t="shared" si="319"/>
        <v>0</v>
      </c>
      <c r="T889" s="24">
        <f t="shared" si="341"/>
        <v>0</v>
      </c>
      <c r="W889" s="24"/>
      <c r="X889" s="24"/>
      <c r="Y889" s="24"/>
      <c r="Z889" s="24"/>
      <c r="AA889" s="24"/>
      <c r="AB889" s="24"/>
      <c r="AC889" s="24">
        <f t="shared" si="320"/>
        <v>0</v>
      </c>
      <c r="AD889" s="24">
        <f t="shared" si="321"/>
        <v>0</v>
      </c>
      <c r="AG889" s="24"/>
      <c r="AH889" s="24"/>
      <c r="AI889" s="24"/>
      <c r="AJ889" s="24"/>
      <c r="AK889" s="24"/>
      <c r="AL889" s="24"/>
      <c r="AM889" s="24">
        <f t="shared" si="322"/>
        <v>0</v>
      </c>
      <c r="AN889" s="24">
        <f t="shared" si="339"/>
        <v>0</v>
      </c>
      <c r="AQ889" s="24"/>
      <c r="AR889" s="24"/>
      <c r="AS889" s="24"/>
      <c r="AT889" s="24"/>
      <c r="AU889" s="24"/>
      <c r="AV889" s="24"/>
      <c r="AW889" s="24">
        <f t="shared" si="323"/>
        <v>0</v>
      </c>
      <c r="AX889" s="24">
        <f t="shared" si="324"/>
        <v>0</v>
      </c>
      <c r="BA889" s="24"/>
      <c r="BB889" s="24"/>
      <c r="BC889" s="24"/>
      <c r="BD889" s="24"/>
      <c r="BE889" s="24"/>
      <c r="BF889" s="24"/>
      <c r="BG889" s="24">
        <f t="shared" si="325"/>
        <v>0</v>
      </c>
      <c r="BH889" s="24">
        <f t="shared" si="326"/>
        <v>0</v>
      </c>
      <c r="BK889" s="24"/>
      <c r="BL889" s="24"/>
      <c r="BM889" s="24"/>
      <c r="BN889" s="24"/>
      <c r="BO889" s="24"/>
      <c r="BP889" s="24"/>
      <c r="BQ889" s="24">
        <f t="shared" si="327"/>
        <v>0</v>
      </c>
      <c r="BR889" s="24">
        <f t="shared" si="328"/>
        <v>0</v>
      </c>
      <c r="BU889" s="24"/>
      <c r="BV889" s="24"/>
      <c r="BW889" s="24"/>
      <c r="BX889" s="24"/>
      <c r="BY889" s="24"/>
      <c r="BZ889" s="24"/>
      <c r="CA889" s="24">
        <f t="shared" si="329"/>
        <v>0</v>
      </c>
      <c r="CB889" s="24">
        <f t="shared" si="330"/>
        <v>0</v>
      </c>
      <c r="CC889" s="24"/>
      <c r="CE889" s="24">
        <f t="shared" si="331"/>
        <v>0</v>
      </c>
      <c r="CG889" s="24">
        <f t="shared" si="332"/>
        <v>0</v>
      </c>
      <c r="CI889" s="24">
        <f t="shared" si="333"/>
        <v>0</v>
      </c>
      <c r="CK889" s="24">
        <f t="shared" si="334"/>
        <v>0</v>
      </c>
      <c r="CM889" s="24">
        <f t="shared" si="335"/>
        <v>0</v>
      </c>
      <c r="CO889" s="24">
        <f t="shared" si="336"/>
        <v>0</v>
      </c>
      <c r="CQ889" s="24">
        <f t="shared" si="337"/>
        <v>0</v>
      </c>
      <c r="CS889" s="24">
        <f t="shared" si="338"/>
        <v>0</v>
      </c>
    </row>
    <row r="890" spans="9:97">
      <c r="I890" s="24">
        <f t="shared" si="318"/>
        <v>0</v>
      </c>
      <c r="J890" s="24">
        <f t="shared" si="340"/>
        <v>0</v>
      </c>
      <c r="M890" s="24"/>
      <c r="N890" s="24"/>
      <c r="O890" s="24"/>
      <c r="P890" s="24"/>
      <c r="Q890" s="24"/>
      <c r="R890" s="24"/>
      <c r="S890" s="24">
        <f t="shared" si="319"/>
        <v>0</v>
      </c>
      <c r="T890" s="24">
        <f t="shared" si="341"/>
        <v>0</v>
      </c>
      <c r="W890" s="24"/>
      <c r="X890" s="24"/>
      <c r="Y890" s="24"/>
      <c r="Z890" s="24"/>
      <c r="AA890" s="24"/>
      <c r="AB890" s="24"/>
      <c r="AC890" s="24">
        <f t="shared" si="320"/>
        <v>0</v>
      </c>
      <c r="AD890" s="24">
        <f t="shared" si="321"/>
        <v>0</v>
      </c>
      <c r="AG890" s="24"/>
      <c r="AH890" s="24"/>
      <c r="AI890" s="24"/>
      <c r="AJ890" s="24"/>
      <c r="AK890" s="24"/>
      <c r="AL890" s="24"/>
      <c r="AM890" s="24">
        <f t="shared" si="322"/>
        <v>0</v>
      </c>
      <c r="AN890" s="24">
        <f t="shared" si="339"/>
        <v>0</v>
      </c>
      <c r="AQ890" s="24"/>
      <c r="AR890" s="24"/>
      <c r="AS890" s="24"/>
      <c r="AT890" s="24"/>
      <c r="AU890" s="24"/>
      <c r="AV890" s="24"/>
      <c r="AW890" s="24">
        <f t="shared" si="323"/>
        <v>0</v>
      </c>
      <c r="AX890" s="24">
        <f t="shared" si="324"/>
        <v>0</v>
      </c>
      <c r="BA890" s="24"/>
      <c r="BB890" s="24"/>
      <c r="BC890" s="24"/>
      <c r="BD890" s="24"/>
      <c r="BE890" s="24"/>
      <c r="BF890" s="24"/>
      <c r="BG890" s="24">
        <f t="shared" si="325"/>
        <v>0</v>
      </c>
      <c r="BH890" s="24">
        <f t="shared" si="326"/>
        <v>0</v>
      </c>
      <c r="BK890" s="24"/>
      <c r="BL890" s="24"/>
      <c r="BM890" s="24"/>
      <c r="BN890" s="24"/>
      <c r="BO890" s="24"/>
      <c r="BP890" s="24"/>
      <c r="BQ890" s="24">
        <f t="shared" si="327"/>
        <v>0</v>
      </c>
      <c r="BR890" s="24">
        <f t="shared" si="328"/>
        <v>0</v>
      </c>
      <c r="BU890" s="24"/>
      <c r="BV890" s="24"/>
      <c r="BW890" s="24"/>
      <c r="BX890" s="24"/>
      <c r="BY890" s="24"/>
      <c r="BZ890" s="24"/>
      <c r="CA890" s="24">
        <f t="shared" si="329"/>
        <v>0</v>
      </c>
      <c r="CB890" s="24">
        <f t="shared" si="330"/>
        <v>0</v>
      </c>
      <c r="CC890" s="24"/>
      <c r="CE890" s="24">
        <f t="shared" si="331"/>
        <v>0</v>
      </c>
      <c r="CG890" s="24">
        <f t="shared" si="332"/>
        <v>0</v>
      </c>
      <c r="CI890" s="24">
        <f t="shared" si="333"/>
        <v>0</v>
      </c>
      <c r="CK890" s="24">
        <f t="shared" si="334"/>
        <v>0</v>
      </c>
      <c r="CM890" s="24">
        <f t="shared" si="335"/>
        <v>0</v>
      </c>
      <c r="CO890" s="24">
        <f t="shared" si="336"/>
        <v>0</v>
      </c>
      <c r="CQ890" s="24">
        <f t="shared" si="337"/>
        <v>0</v>
      </c>
      <c r="CS890" s="24">
        <f t="shared" si="338"/>
        <v>0</v>
      </c>
    </row>
    <row r="891" spans="9:97">
      <c r="I891" s="24">
        <f t="shared" si="318"/>
        <v>0</v>
      </c>
      <c r="J891" s="24">
        <f t="shared" si="340"/>
        <v>0</v>
      </c>
      <c r="M891" s="24"/>
      <c r="N891" s="24"/>
      <c r="O891" s="24"/>
      <c r="P891" s="24"/>
      <c r="Q891" s="24"/>
      <c r="R891" s="24"/>
      <c r="S891" s="24">
        <f t="shared" si="319"/>
        <v>0</v>
      </c>
      <c r="T891" s="24">
        <f t="shared" si="341"/>
        <v>0</v>
      </c>
      <c r="W891" s="24"/>
      <c r="X891" s="24"/>
      <c r="Y891" s="24"/>
      <c r="Z891" s="24"/>
      <c r="AA891" s="24"/>
      <c r="AB891" s="24"/>
      <c r="AC891" s="24">
        <f t="shared" si="320"/>
        <v>0</v>
      </c>
      <c r="AD891" s="24">
        <f t="shared" si="321"/>
        <v>0</v>
      </c>
      <c r="AG891" s="24"/>
      <c r="AH891" s="24"/>
      <c r="AI891" s="24"/>
      <c r="AJ891" s="24"/>
      <c r="AK891" s="24"/>
      <c r="AL891" s="24"/>
      <c r="AM891" s="24">
        <f t="shared" si="322"/>
        <v>0</v>
      </c>
      <c r="AN891" s="24">
        <f t="shared" si="339"/>
        <v>0</v>
      </c>
      <c r="AQ891" s="24"/>
      <c r="AR891" s="24"/>
      <c r="AS891" s="24"/>
      <c r="AT891" s="24"/>
      <c r="AU891" s="24"/>
      <c r="AV891" s="24"/>
      <c r="AW891" s="24">
        <f t="shared" si="323"/>
        <v>0</v>
      </c>
      <c r="AX891" s="24">
        <f t="shared" si="324"/>
        <v>0</v>
      </c>
      <c r="BA891" s="24"/>
      <c r="BB891" s="24"/>
      <c r="BC891" s="24"/>
      <c r="BD891" s="24"/>
      <c r="BE891" s="24"/>
      <c r="BF891" s="24"/>
      <c r="BG891" s="24">
        <f t="shared" si="325"/>
        <v>0</v>
      </c>
      <c r="BH891" s="24">
        <f t="shared" si="326"/>
        <v>0</v>
      </c>
      <c r="BK891" s="24"/>
      <c r="BL891" s="24"/>
      <c r="BM891" s="24"/>
      <c r="BN891" s="24"/>
      <c r="BO891" s="24"/>
      <c r="BP891" s="24"/>
      <c r="BQ891" s="24">
        <f t="shared" si="327"/>
        <v>0</v>
      </c>
      <c r="BR891" s="24">
        <f t="shared" si="328"/>
        <v>0</v>
      </c>
      <c r="BU891" s="24"/>
      <c r="BV891" s="24"/>
      <c r="BW891" s="24"/>
      <c r="BX891" s="24"/>
      <c r="BY891" s="24"/>
      <c r="BZ891" s="24"/>
      <c r="CA891" s="24">
        <f t="shared" si="329"/>
        <v>0</v>
      </c>
      <c r="CB891" s="24">
        <f t="shared" si="330"/>
        <v>0</v>
      </c>
      <c r="CC891" s="24"/>
      <c r="CE891" s="24">
        <f t="shared" si="331"/>
        <v>0</v>
      </c>
      <c r="CG891" s="24">
        <f t="shared" si="332"/>
        <v>0</v>
      </c>
      <c r="CI891" s="24">
        <f t="shared" si="333"/>
        <v>0</v>
      </c>
      <c r="CK891" s="24">
        <f t="shared" si="334"/>
        <v>0</v>
      </c>
      <c r="CM891" s="24">
        <f t="shared" si="335"/>
        <v>0</v>
      </c>
      <c r="CO891" s="24">
        <f t="shared" si="336"/>
        <v>0</v>
      </c>
      <c r="CQ891" s="24">
        <f t="shared" si="337"/>
        <v>0</v>
      </c>
      <c r="CS891" s="24">
        <f t="shared" si="338"/>
        <v>0</v>
      </c>
    </row>
    <row r="892" spans="9:97">
      <c r="I892" s="24">
        <f t="shared" si="318"/>
        <v>0</v>
      </c>
      <c r="J892" s="24">
        <f t="shared" si="340"/>
        <v>0</v>
      </c>
      <c r="M892" s="24"/>
      <c r="N892" s="24"/>
      <c r="O892" s="24"/>
      <c r="P892" s="24"/>
      <c r="Q892" s="24"/>
      <c r="R892" s="24"/>
      <c r="S892" s="24">
        <f t="shared" si="319"/>
        <v>0</v>
      </c>
      <c r="T892" s="24">
        <f t="shared" si="341"/>
        <v>0</v>
      </c>
      <c r="W892" s="24"/>
      <c r="X892" s="24"/>
      <c r="Y892" s="24"/>
      <c r="Z892" s="24"/>
      <c r="AA892" s="24"/>
      <c r="AB892" s="24"/>
      <c r="AC892" s="24">
        <f t="shared" si="320"/>
        <v>0</v>
      </c>
      <c r="AD892" s="24">
        <f t="shared" si="321"/>
        <v>0</v>
      </c>
      <c r="AG892" s="24"/>
      <c r="AH892" s="24"/>
      <c r="AI892" s="24"/>
      <c r="AJ892" s="24"/>
      <c r="AK892" s="24"/>
      <c r="AL892" s="24"/>
      <c r="AM892" s="24">
        <f t="shared" si="322"/>
        <v>0</v>
      </c>
      <c r="AN892" s="24">
        <f t="shared" si="339"/>
        <v>0</v>
      </c>
      <c r="AQ892" s="24"/>
      <c r="AR892" s="24"/>
      <c r="AS892" s="24"/>
      <c r="AT892" s="24"/>
      <c r="AU892" s="24"/>
      <c r="AV892" s="24"/>
      <c r="AW892" s="24">
        <f t="shared" si="323"/>
        <v>0</v>
      </c>
      <c r="AX892" s="24">
        <f t="shared" si="324"/>
        <v>0</v>
      </c>
      <c r="BA892" s="24"/>
      <c r="BB892" s="24"/>
      <c r="BC892" s="24"/>
      <c r="BD892" s="24"/>
      <c r="BE892" s="24"/>
      <c r="BF892" s="24"/>
      <c r="BG892" s="24">
        <f t="shared" si="325"/>
        <v>0</v>
      </c>
      <c r="BH892" s="24">
        <f t="shared" si="326"/>
        <v>0</v>
      </c>
      <c r="BK892" s="24"/>
      <c r="BL892" s="24"/>
      <c r="BM892" s="24"/>
      <c r="BN892" s="24"/>
      <c r="BO892" s="24"/>
      <c r="BP892" s="24"/>
      <c r="BQ892" s="24">
        <f t="shared" si="327"/>
        <v>0</v>
      </c>
      <c r="BR892" s="24">
        <f t="shared" si="328"/>
        <v>0</v>
      </c>
      <c r="BU892" s="24"/>
      <c r="BV892" s="24"/>
      <c r="BW892" s="24"/>
      <c r="BX892" s="24"/>
      <c r="BY892" s="24"/>
      <c r="BZ892" s="24"/>
      <c r="CA892" s="24">
        <f t="shared" si="329"/>
        <v>0</v>
      </c>
      <c r="CB892" s="24">
        <f t="shared" si="330"/>
        <v>0</v>
      </c>
      <c r="CC892" s="24"/>
      <c r="CE892" s="24">
        <f t="shared" si="331"/>
        <v>0</v>
      </c>
      <c r="CG892" s="24">
        <f t="shared" si="332"/>
        <v>0</v>
      </c>
      <c r="CI892" s="24">
        <f t="shared" si="333"/>
        <v>0</v>
      </c>
      <c r="CK892" s="24">
        <f t="shared" si="334"/>
        <v>0</v>
      </c>
      <c r="CM892" s="24">
        <f t="shared" si="335"/>
        <v>0</v>
      </c>
      <c r="CO892" s="24">
        <f t="shared" si="336"/>
        <v>0</v>
      </c>
      <c r="CQ892" s="24">
        <f t="shared" si="337"/>
        <v>0</v>
      </c>
      <c r="CS892" s="24">
        <f t="shared" si="338"/>
        <v>0</v>
      </c>
    </row>
    <row r="893" spans="9:97">
      <c r="I893" s="24">
        <f t="shared" si="318"/>
        <v>0</v>
      </c>
      <c r="J893" s="24">
        <f t="shared" si="340"/>
        <v>0</v>
      </c>
      <c r="M893" s="24"/>
      <c r="N893" s="24"/>
      <c r="O893" s="24"/>
      <c r="P893" s="24"/>
      <c r="Q893" s="24"/>
      <c r="R893" s="24"/>
      <c r="S893" s="24">
        <f t="shared" si="319"/>
        <v>0</v>
      </c>
      <c r="T893" s="24">
        <f t="shared" si="341"/>
        <v>0</v>
      </c>
      <c r="W893" s="24"/>
      <c r="X893" s="24"/>
      <c r="Y893" s="24"/>
      <c r="Z893" s="24"/>
      <c r="AA893" s="24"/>
      <c r="AB893" s="24"/>
      <c r="AC893" s="24">
        <f t="shared" si="320"/>
        <v>0</v>
      </c>
      <c r="AD893" s="24">
        <f t="shared" si="321"/>
        <v>0</v>
      </c>
      <c r="AG893" s="24"/>
      <c r="AH893" s="24"/>
      <c r="AI893" s="24"/>
      <c r="AJ893" s="24"/>
      <c r="AK893" s="24"/>
      <c r="AL893" s="24"/>
      <c r="AM893" s="24">
        <f t="shared" si="322"/>
        <v>0</v>
      </c>
      <c r="AN893" s="24">
        <f t="shared" si="339"/>
        <v>0</v>
      </c>
      <c r="AQ893" s="24"/>
      <c r="AR893" s="24"/>
      <c r="AS893" s="24"/>
      <c r="AT893" s="24"/>
      <c r="AU893" s="24"/>
      <c r="AV893" s="24"/>
      <c r="AW893" s="24">
        <f t="shared" si="323"/>
        <v>0</v>
      </c>
      <c r="AX893" s="24">
        <f t="shared" si="324"/>
        <v>0</v>
      </c>
      <c r="BA893" s="24"/>
      <c r="BB893" s="24"/>
      <c r="BC893" s="24"/>
      <c r="BD893" s="24"/>
      <c r="BE893" s="24"/>
      <c r="BF893" s="24"/>
      <c r="BG893" s="24">
        <f t="shared" si="325"/>
        <v>0</v>
      </c>
      <c r="BH893" s="24">
        <f t="shared" si="326"/>
        <v>0</v>
      </c>
      <c r="BK893" s="24"/>
      <c r="BL893" s="24"/>
      <c r="BM893" s="24"/>
      <c r="BN893" s="24"/>
      <c r="BO893" s="24"/>
      <c r="BP893" s="24"/>
      <c r="BQ893" s="24">
        <f t="shared" si="327"/>
        <v>0</v>
      </c>
      <c r="BR893" s="24">
        <f t="shared" si="328"/>
        <v>0</v>
      </c>
      <c r="BU893" s="24"/>
      <c r="BV893" s="24"/>
      <c r="BW893" s="24"/>
      <c r="BX893" s="24"/>
      <c r="BY893" s="24"/>
      <c r="BZ893" s="24"/>
      <c r="CA893" s="24">
        <f t="shared" si="329"/>
        <v>0</v>
      </c>
      <c r="CB893" s="24">
        <f t="shared" si="330"/>
        <v>0</v>
      </c>
      <c r="CC893" s="24"/>
      <c r="CE893" s="24">
        <f t="shared" si="331"/>
        <v>0</v>
      </c>
      <c r="CG893" s="24">
        <f t="shared" si="332"/>
        <v>0</v>
      </c>
      <c r="CI893" s="24">
        <f t="shared" si="333"/>
        <v>0</v>
      </c>
      <c r="CK893" s="24">
        <f t="shared" si="334"/>
        <v>0</v>
      </c>
      <c r="CM893" s="24">
        <f t="shared" si="335"/>
        <v>0</v>
      </c>
      <c r="CO893" s="24">
        <f t="shared" si="336"/>
        <v>0</v>
      </c>
      <c r="CQ893" s="24">
        <f t="shared" si="337"/>
        <v>0</v>
      </c>
      <c r="CS893" s="24">
        <f t="shared" si="338"/>
        <v>0</v>
      </c>
    </row>
    <row r="894" spans="9:97">
      <c r="I894" s="24">
        <f t="shared" si="318"/>
        <v>0</v>
      </c>
      <c r="J894" s="24">
        <f t="shared" si="340"/>
        <v>0</v>
      </c>
      <c r="M894" s="24"/>
      <c r="N894" s="24"/>
      <c r="O894" s="24"/>
      <c r="P894" s="24"/>
      <c r="Q894" s="24"/>
      <c r="R894" s="24"/>
      <c r="S894" s="24">
        <f t="shared" si="319"/>
        <v>0</v>
      </c>
      <c r="T894" s="24">
        <f t="shared" si="341"/>
        <v>0</v>
      </c>
      <c r="W894" s="24"/>
      <c r="X894" s="24"/>
      <c r="Y894" s="24"/>
      <c r="Z894" s="24"/>
      <c r="AA894" s="24"/>
      <c r="AB894" s="24"/>
      <c r="AC894" s="24">
        <f t="shared" si="320"/>
        <v>0</v>
      </c>
      <c r="AD894" s="24">
        <f t="shared" si="321"/>
        <v>0</v>
      </c>
      <c r="AG894" s="24"/>
      <c r="AH894" s="24"/>
      <c r="AI894" s="24"/>
      <c r="AJ894" s="24"/>
      <c r="AK894" s="24"/>
      <c r="AL894" s="24"/>
      <c r="AM894" s="24">
        <f t="shared" si="322"/>
        <v>0</v>
      </c>
      <c r="AN894" s="24">
        <f t="shared" si="339"/>
        <v>0</v>
      </c>
      <c r="AQ894" s="24"/>
      <c r="AR894" s="24"/>
      <c r="AS894" s="24"/>
      <c r="AT894" s="24"/>
      <c r="AU894" s="24"/>
      <c r="AV894" s="24"/>
      <c r="AW894" s="24">
        <f t="shared" si="323"/>
        <v>0</v>
      </c>
      <c r="AX894" s="24">
        <f t="shared" si="324"/>
        <v>0</v>
      </c>
      <c r="BA894" s="24"/>
      <c r="BB894" s="24"/>
      <c r="BC894" s="24"/>
      <c r="BD894" s="24"/>
      <c r="BE894" s="24"/>
      <c r="BF894" s="24"/>
      <c r="BG894" s="24">
        <f t="shared" si="325"/>
        <v>0</v>
      </c>
      <c r="BH894" s="24">
        <f t="shared" si="326"/>
        <v>0</v>
      </c>
      <c r="BK894" s="24"/>
      <c r="BL894" s="24"/>
      <c r="BM894" s="24"/>
      <c r="BN894" s="24"/>
      <c r="BO894" s="24"/>
      <c r="BP894" s="24"/>
      <c r="BQ894" s="24">
        <f t="shared" si="327"/>
        <v>0</v>
      </c>
      <c r="BR894" s="24">
        <f t="shared" si="328"/>
        <v>0</v>
      </c>
      <c r="BU894" s="24"/>
      <c r="BV894" s="24"/>
      <c r="BW894" s="24"/>
      <c r="BX894" s="24"/>
      <c r="BY894" s="24"/>
      <c r="BZ894" s="24"/>
      <c r="CA894" s="24">
        <f t="shared" si="329"/>
        <v>0</v>
      </c>
      <c r="CB894" s="24">
        <f t="shared" si="330"/>
        <v>0</v>
      </c>
      <c r="CC894" s="24"/>
      <c r="CE894" s="24">
        <f t="shared" si="331"/>
        <v>0</v>
      </c>
      <c r="CG894" s="24">
        <f t="shared" si="332"/>
        <v>0</v>
      </c>
      <c r="CI894" s="24">
        <f t="shared" si="333"/>
        <v>0</v>
      </c>
      <c r="CK894" s="24">
        <f t="shared" si="334"/>
        <v>0</v>
      </c>
      <c r="CM894" s="24">
        <f t="shared" si="335"/>
        <v>0</v>
      </c>
      <c r="CO894" s="24">
        <f t="shared" si="336"/>
        <v>0</v>
      </c>
      <c r="CQ894" s="24">
        <f t="shared" si="337"/>
        <v>0</v>
      </c>
      <c r="CS894" s="24">
        <f t="shared" si="338"/>
        <v>0</v>
      </c>
    </row>
    <row r="895" spans="9:97">
      <c r="I895" s="24">
        <f t="shared" si="318"/>
        <v>0</v>
      </c>
      <c r="J895" s="24">
        <f t="shared" si="340"/>
        <v>0</v>
      </c>
      <c r="M895" s="24"/>
      <c r="N895" s="24"/>
      <c r="O895" s="24"/>
      <c r="P895" s="24"/>
      <c r="Q895" s="24"/>
      <c r="R895" s="24"/>
      <c r="S895" s="24">
        <f t="shared" si="319"/>
        <v>0</v>
      </c>
      <c r="T895" s="24">
        <f t="shared" si="341"/>
        <v>0</v>
      </c>
      <c r="W895" s="24"/>
      <c r="X895" s="24"/>
      <c r="Y895" s="24"/>
      <c r="Z895" s="24"/>
      <c r="AA895" s="24"/>
      <c r="AB895" s="24"/>
      <c r="AC895" s="24">
        <f t="shared" si="320"/>
        <v>0</v>
      </c>
      <c r="AD895" s="24">
        <f t="shared" si="321"/>
        <v>0</v>
      </c>
      <c r="AG895" s="24"/>
      <c r="AH895" s="24"/>
      <c r="AI895" s="24"/>
      <c r="AJ895" s="24"/>
      <c r="AK895" s="24"/>
      <c r="AL895" s="24"/>
      <c r="AM895" s="24">
        <f t="shared" si="322"/>
        <v>0</v>
      </c>
      <c r="AN895" s="24">
        <f t="shared" si="339"/>
        <v>0</v>
      </c>
      <c r="AQ895" s="24"/>
      <c r="AR895" s="24"/>
      <c r="AS895" s="24"/>
      <c r="AT895" s="24"/>
      <c r="AU895" s="24"/>
      <c r="AV895" s="24"/>
      <c r="AW895" s="24">
        <f t="shared" si="323"/>
        <v>0</v>
      </c>
      <c r="AX895" s="24">
        <f t="shared" si="324"/>
        <v>0</v>
      </c>
      <c r="BA895" s="24"/>
      <c r="BB895" s="24"/>
      <c r="BC895" s="24"/>
      <c r="BD895" s="24"/>
      <c r="BE895" s="24"/>
      <c r="BF895" s="24"/>
      <c r="BG895" s="24">
        <f t="shared" si="325"/>
        <v>0</v>
      </c>
      <c r="BH895" s="24">
        <f t="shared" si="326"/>
        <v>0</v>
      </c>
      <c r="BK895" s="24"/>
      <c r="BL895" s="24"/>
      <c r="BM895" s="24"/>
      <c r="BN895" s="24"/>
      <c r="BO895" s="24"/>
      <c r="BP895" s="24"/>
      <c r="BQ895" s="24">
        <f t="shared" si="327"/>
        <v>0</v>
      </c>
      <c r="BR895" s="24">
        <f t="shared" si="328"/>
        <v>0</v>
      </c>
      <c r="BU895" s="24"/>
      <c r="BV895" s="24"/>
      <c r="BW895" s="24"/>
      <c r="BX895" s="24"/>
      <c r="BY895" s="24"/>
      <c r="BZ895" s="24"/>
      <c r="CA895" s="24">
        <f t="shared" si="329"/>
        <v>0</v>
      </c>
      <c r="CB895" s="24">
        <f t="shared" si="330"/>
        <v>0</v>
      </c>
      <c r="CC895" s="24"/>
      <c r="CE895" s="24">
        <f t="shared" si="331"/>
        <v>0</v>
      </c>
      <c r="CG895" s="24">
        <f t="shared" si="332"/>
        <v>0</v>
      </c>
      <c r="CI895" s="24">
        <f t="shared" si="333"/>
        <v>0</v>
      </c>
      <c r="CK895" s="24">
        <f t="shared" si="334"/>
        <v>0</v>
      </c>
      <c r="CM895" s="24">
        <f t="shared" si="335"/>
        <v>0</v>
      </c>
      <c r="CO895" s="24">
        <f t="shared" si="336"/>
        <v>0</v>
      </c>
      <c r="CQ895" s="24">
        <f t="shared" si="337"/>
        <v>0</v>
      </c>
      <c r="CS895" s="24">
        <f t="shared" si="338"/>
        <v>0</v>
      </c>
    </row>
    <row r="896" spans="9:97">
      <c r="I896" s="24">
        <f t="shared" si="318"/>
        <v>0</v>
      </c>
      <c r="J896" s="24">
        <f t="shared" si="340"/>
        <v>0</v>
      </c>
      <c r="M896" s="24"/>
      <c r="N896" s="24"/>
      <c r="O896" s="24"/>
      <c r="P896" s="24"/>
      <c r="Q896" s="24"/>
      <c r="R896" s="24"/>
      <c r="S896" s="24">
        <f t="shared" si="319"/>
        <v>0</v>
      </c>
      <c r="T896" s="24">
        <f t="shared" si="341"/>
        <v>0</v>
      </c>
      <c r="W896" s="24"/>
      <c r="X896" s="24"/>
      <c r="Y896" s="24"/>
      <c r="Z896" s="24"/>
      <c r="AA896" s="24"/>
      <c r="AB896" s="24"/>
      <c r="AC896" s="24">
        <f t="shared" si="320"/>
        <v>0</v>
      </c>
      <c r="AD896" s="24">
        <f t="shared" si="321"/>
        <v>0</v>
      </c>
      <c r="AG896" s="24"/>
      <c r="AH896" s="24"/>
      <c r="AI896" s="24"/>
      <c r="AJ896" s="24"/>
      <c r="AK896" s="24"/>
      <c r="AL896" s="24"/>
      <c r="AM896" s="24">
        <f t="shared" si="322"/>
        <v>0</v>
      </c>
      <c r="AN896" s="24">
        <f t="shared" si="339"/>
        <v>0</v>
      </c>
      <c r="AQ896" s="24"/>
      <c r="AR896" s="24"/>
      <c r="AS896" s="24"/>
      <c r="AT896" s="24"/>
      <c r="AU896" s="24"/>
      <c r="AV896" s="24"/>
      <c r="AW896" s="24">
        <f t="shared" si="323"/>
        <v>0</v>
      </c>
      <c r="AX896" s="24">
        <f t="shared" si="324"/>
        <v>0</v>
      </c>
      <c r="BA896" s="24"/>
      <c r="BB896" s="24"/>
      <c r="BC896" s="24"/>
      <c r="BD896" s="24"/>
      <c r="BE896" s="24"/>
      <c r="BF896" s="24"/>
      <c r="BG896" s="24">
        <f t="shared" si="325"/>
        <v>0</v>
      </c>
      <c r="BH896" s="24">
        <f t="shared" si="326"/>
        <v>0</v>
      </c>
      <c r="BK896" s="24"/>
      <c r="BL896" s="24"/>
      <c r="BM896" s="24"/>
      <c r="BN896" s="24"/>
      <c r="BO896" s="24"/>
      <c r="BP896" s="24"/>
      <c r="BQ896" s="24">
        <f t="shared" si="327"/>
        <v>0</v>
      </c>
      <c r="BR896" s="24">
        <f t="shared" si="328"/>
        <v>0</v>
      </c>
      <c r="BU896" s="24"/>
      <c r="BV896" s="24"/>
      <c r="BW896" s="24"/>
      <c r="BX896" s="24"/>
      <c r="BY896" s="24"/>
      <c r="BZ896" s="24"/>
      <c r="CA896" s="24">
        <f t="shared" si="329"/>
        <v>0</v>
      </c>
      <c r="CB896" s="24">
        <f t="shared" si="330"/>
        <v>0</v>
      </c>
      <c r="CC896" s="24"/>
      <c r="CE896" s="24">
        <f t="shared" si="331"/>
        <v>0</v>
      </c>
      <c r="CG896" s="24">
        <f t="shared" si="332"/>
        <v>0</v>
      </c>
      <c r="CI896" s="24">
        <f t="shared" si="333"/>
        <v>0</v>
      </c>
      <c r="CK896" s="24">
        <f t="shared" si="334"/>
        <v>0</v>
      </c>
      <c r="CM896" s="24">
        <f t="shared" si="335"/>
        <v>0</v>
      </c>
      <c r="CO896" s="24">
        <f t="shared" si="336"/>
        <v>0</v>
      </c>
      <c r="CQ896" s="24">
        <f t="shared" si="337"/>
        <v>0</v>
      </c>
      <c r="CS896" s="24">
        <f t="shared" si="338"/>
        <v>0</v>
      </c>
    </row>
    <row r="897" spans="9:97">
      <c r="I897" s="24">
        <f t="shared" si="318"/>
        <v>0</v>
      </c>
      <c r="J897" s="24">
        <f t="shared" si="340"/>
        <v>0</v>
      </c>
      <c r="M897" s="24"/>
      <c r="N897" s="24"/>
      <c r="O897" s="24"/>
      <c r="P897" s="24"/>
      <c r="Q897" s="24"/>
      <c r="R897" s="24"/>
      <c r="S897" s="24">
        <f t="shared" si="319"/>
        <v>0</v>
      </c>
      <c r="T897" s="24">
        <f t="shared" si="341"/>
        <v>0</v>
      </c>
      <c r="W897" s="24"/>
      <c r="X897" s="24"/>
      <c r="Y897" s="24"/>
      <c r="Z897" s="24"/>
      <c r="AA897" s="24"/>
      <c r="AB897" s="24"/>
      <c r="AC897" s="24">
        <f t="shared" si="320"/>
        <v>0</v>
      </c>
      <c r="AD897" s="24">
        <f t="shared" si="321"/>
        <v>0</v>
      </c>
      <c r="AG897" s="24"/>
      <c r="AH897" s="24"/>
      <c r="AI897" s="24"/>
      <c r="AJ897" s="24"/>
      <c r="AK897" s="24"/>
      <c r="AL897" s="24"/>
      <c r="AM897" s="24">
        <f t="shared" si="322"/>
        <v>0</v>
      </c>
      <c r="AN897" s="24">
        <f t="shared" si="339"/>
        <v>0</v>
      </c>
      <c r="AQ897" s="24"/>
      <c r="AR897" s="24"/>
      <c r="AS897" s="24"/>
      <c r="AT897" s="24"/>
      <c r="AU897" s="24"/>
      <c r="AV897" s="24"/>
      <c r="AW897" s="24">
        <f t="shared" si="323"/>
        <v>0</v>
      </c>
      <c r="AX897" s="24">
        <f t="shared" si="324"/>
        <v>0</v>
      </c>
      <c r="BA897" s="24"/>
      <c r="BB897" s="24"/>
      <c r="BC897" s="24"/>
      <c r="BD897" s="24"/>
      <c r="BE897" s="24"/>
      <c r="BF897" s="24"/>
      <c r="BG897" s="24">
        <f t="shared" si="325"/>
        <v>0</v>
      </c>
      <c r="BH897" s="24">
        <f t="shared" si="326"/>
        <v>0</v>
      </c>
      <c r="BK897" s="24"/>
      <c r="BL897" s="24"/>
      <c r="BM897" s="24"/>
      <c r="BN897" s="24"/>
      <c r="BO897" s="24"/>
      <c r="BP897" s="24"/>
      <c r="BQ897" s="24">
        <f t="shared" si="327"/>
        <v>0</v>
      </c>
      <c r="BR897" s="24">
        <f t="shared" si="328"/>
        <v>0</v>
      </c>
      <c r="BU897" s="24"/>
      <c r="BV897" s="24"/>
      <c r="BW897" s="24"/>
      <c r="BX897" s="24"/>
      <c r="BY897" s="24"/>
      <c r="BZ897" s="24"/>
      <c r="CA897" s="24">
        <f t="shared" si="329"/>
        <v>0</v>
      </c>
      <c r="CB897" s="24">
        <f t="shared" si="330"/>
        <v>0</v>
      </c>
      <c r="CC897" s="24"/>
      <c r="CE897" s="24">
        <f t="shared" si="331"/>
        <v>0</v>
      </c>
      <c r="CG897" s="24">
        <f t="shared" si="332"/>
        <v>0</v>
      </c>
      <c r="CI897" s="24">
        <f t="shared" si="333"/>
        <v>0</v>
      </c>
      <c r="CK897" s="24">
        <f t="shared" si="334"/>
        <v>0</v>
      </c>
      <c r="CM897" s="24">
        <f t="shared" si="335"/>
        <v>0</v>
      </c>
      <c r="CO897" s="24">
        <f t="shared" si="336"/>
        <v>0</v>
      </c>
      <c r="CQ897" s="24">
        <f t="shared" si="337"/>
        <v>0</v>
      </c>
      <c r="CS897" s="24">
        <f t="shared" si="338"/>
        <v>0</v>
      </c>
    </row>
    <row r="898" spans="9:97">
      <c r="I898" s="24">
        <f t="shared" si="318"/>
        <v>0</v>
      </c>
      <c r="J898" s="24">
        <f t="shared" si="340"/>
        <v>0</v>
      </c>
      <c r="M898" s="24"/>
      <c r="N898" s="24"/>
      <c r="O898" s="24"/>
      <c r="P898" s="24"/>
      <c r="Q898" s="24"/>
      <c r="R898" s="24"/>
      <c r="S898" s="24">
        <f t="shared" si="319"/>
        <v>0</v>
      </c>
      <c r="T898" s="24">
        <f t="shared" si="341"/>
        <v>0</v>
      </c>
      <c r="W898" s="24"/>
      <c r="X898" s="24"/>
      <c r="Y898" s="24"/>
      <c r="Z898" s="24"/>
      <c r="AA898" s="24"/>
      <c r="AB898" s="24"/>
      <c r="AC898" s="24">
        <f t="shared" si="320"/>
        <v>0</v>
      </c>
      <c r="AD898" s="24">
        <f t="shared" si="321"/>
        <v>0</v>
      </c>
      <c r="AG898" s="24"/>
      <c r="AH898" s="24"/>
      <c r="AI898" s="24"/>
      <c r="AJ898" s="24"/>
      <c r="AK898" s="24"/>
      <c r="AL898" s="24"/>
      <c r="AM898" s="24">
        <f t="shared" si="322"/>
        <v>0</v>
      </c>
      <c r="AN898" s="24">
        <f t="shared" si="339"/>
        <v>0</v>
      </c>
      <c r="AQ898" s="24"/>
      <c r="AR898" s="24"/>
      <c r="AS898" s="24"/>
      <c r="AT898" s="24"/>
      <c r="AU898" s="24"/>
      <c r="AV898" s="24"/>
      <c r="AW898" s="24">
        <f t="shared" si="323"/>
        <v>0</v>
      </c>
      <c r="AX898" s="24">
        <f t="shared" si="324"/>
        <v>0</v>
      </c>
      <c r="BA898" s="24"/>
      <c r="BB898" s="24"/>
      <c r="BC898" s="24"/>
      <c r="BD898" s="24"/>
      <c r="BE898" s="24"/>
      <c r="BF898" s="24"/>
      <c r="BG898" s="24">
        <f t="shared" si="325"/>
        <v>0</v>
      </c>
      <c r="BH898" s="24">
        <f t="shared" si="326"/>
        <v>0</v>
      </c>
      <c r="BK898" s="24"/>
      <c r="BL898" s="24"/>
      <c r="BM898" s="24"/>
      <c r="BN898" s="24"/>
      <c r="BO898" s="24"/>
      <c r="BP898" s="24"/>
      <c r="BQ898" s="24">
        <f t="shared" si="327"/>
        <v>0</v>
      </c>
      <c r="BR898" s="24">
        <f t="shared" si="328"/>
        <v>0</v>
      </c>
      <c r="BU898" s="24"/>
      <c r="BV898" s="24"/>
      <c r="BW898" s="24"/>
      <c r="BX898" s="24"/>
      <c r="BY898" s="24"/>
      <c r="BZ898" s="24"/>
      <c r="CA898" s="24">
        <f t="shared" si="329"/>
        <v>0</v>
      </c>
      <c r="CB898" s="24">
        <f t="shared" si="330"/>
        <v>0</v>
      </c>
      <c r="CC898" s="24"/>
      <c r="CE898" s="24">
        <f t="shared" si="331"/>
        <v>0</v>
      </c>
      <c r="CG898" s="24">
        <f t="shared" si="332"/>
        <v>0</v>
      </c>
      <c r="CI898" s="24">
        <f t="shared" si="333"/>
        <v>0</v>
      </c>
      <c r="CK898" s="24">
        <f t="shared" si="334"/>
        <v>0</v>
      </c>
      <c r="CM898" s="24">
        <f t="shared" si="335"/>
        <v>0</v>
      </c>
      <c r="CO898" s="24">
        <f t="shared" si="336"/>
        <v>0</v>
      </c>
      <c r="CQ898" s="24">
        <f t="shared" si="337"/>
        <v>0</v>
      </c>
      <c r="CS898" s="24">
        <f t="shared" si="338"/>
        <v>0</v>
      </c>
    </row>
    <row r="899" spans="9:97">
      <c r="I899" s="24">
        <f t="shared" si="318"/>
        <v>0</v>
      </c>
      <c r="J899" s="24">
        <f t="shared" si="340"/>
        <v>0</v>
      </c>
      <c r="M899" s="24"/>
      <c r="N899" s="24"/>
      <c r="O899" s="24"/>
      <c r="P899" s="24"/>
      <c r="Q899" s="24"/>
      <c r="R899" s="24"/>
      <c r="S899" s="24">
        <f t="shared" si="319"/>
        <v>0</v>
      </c>
      <c r="T899" s="24">
        <f t="shared" si="341"/>
        <v>0</v>
      </c>
      <c r="W899" s="24"/>
      <c r="X899" s="24"/>
      <c r="Y899" s="24"/>
      <c r="Z899" s="24"/>
      <c r="AA899" s="24"/>
      <c r="AB899" s="24"/>
      <c r="AC899" s="24">
        <f t="shared" si="320"/>
        <v>0</v>
      </c>
      <c r="AD899" s="24">
        <f t="shared" si="321"/>
        <v>0</v>
      </c>
      <c r="AG899" s="24"/>
      <c r="AH899" s="24"/>
      <c r="AI899" s="24"/>
      <c r="AJ899" s="24"/>
      <c r="AK899" s="24"/>
      <c r="AL899" s="24"/>
      <c r="AM899" s="24">
        <f t="shared" si="322"/>
        <v>0</v>
      </c>
      <c r="AN899" s="24">
        <f t="shared" si="339"/>
        <v>0</v>
      </c>
      <c r="AQ899" s="24"/>
      <c r="AR899" s="24"/>
      <c r="AS899" s="24"/>
      <c r="AT899" s="24"/>
      <c r="AU899" s="24"/>
      <c r="AV899" s="24"/>
      <c r="AW899" s="24">
        <f t="shared" si="323"/>
        <v>0</v>
      </c>
      <c r="AX899" s="24">
        <f t="shared" si="324"/>
        <v>0</v>
      </c>
      <c r="BA899" s="24"/>
      <c r="BB899" s="24"/>
      <c r="BC899" s="24"/>
      <c r="BD899" s="24"/>
      <c r="BE899" s="24"/>
      <c r="BF899" s="24"/>
      <c r="BG899" s="24">
        <f t="shared" si="325"/>
        <v>0</v>
      </c>
      <c r="BH899" s="24">
        <f t="shared" si="326"/>
        <v>0</v>
      </c>
      <c r="BK899" s="24"/>
      <c r="BL899" s="24"/>
      <c r="BM899" s="24"/>
      <c r="BN899" s="24"/>
      <c r="BO899" s="24"/>
      <c r="BP899" s="24"/>
      <c r="BQ899" s="24">
        <f t="shared" si="327"/>
        <v>0</v>
      </c>
      <c r="BR899" s="24">
        <f t="shared" si="328"/>
        <v>0</v>
      </c>
      <c r="BU899" s="24"/>
      <c r="BV899" s="24"/>
      <c r="BW899" s="24"/>
      <c r="BX899" s="24"/>
      <c r="BY899" s="24"/>
      <c r="BZ899" s="24"/>
      <c r="CA899" s="24">
        <f t="shared" si="329"/>
        <v>0</v>
      </c>
      <c r="CB899" s="24">
        <f t="shared" si="330"/>
        <v>0</v>
      </c>
      <c r="CC899" s="24"/>
      <c r="CE899" s="24">
        <f t="shared" si="331"/>
        <v>0</v>
      </c>
      <c r="CG899" s="24">
        <f t="shared" si="332"/>
        <v>0</v>
      </c>
      <c r="CI899" s="24">
        <f t="shared" si="333"/>
        <v>0</v>
      </c>
      <c r="CK899" s="24">
        <f t="shared" si="334"/>
        <v>0</v>
      </c>
      <c r="CM899" s="24">
        <f t="shared" si="335"/>
        <v>0</v>
      </c>
      <c r="CO899" s="24">
        <f t="shared" si="336"/>
        <v>0</v>
      </c>
      <c r="CQ899" s="24">
        <f t="shared" si="337"/>
        <v>0</v>
      </c>
      <c r="CS899" s="24">
        <f t="shared" si="338"/>
        <v>0</v>
      </c>
    </row>
    <row r="900" spans="9:97">
      <c r="I900" s="24">
        <f t="shared" ref="I900:I963" si="342">IF(F900&gt;=C900-D900,G900-H900,E900)</f>
        <v>0</v>
      </c>
      <c r="J900" s="24">
        <f t="shared" si="340"/>
        <v>0</v>
      </c>
      <c r="M900" s="24"/>
      <c r="N900" s="24"/>
      <c r="O900" s="24"/>
      <c r="P900" s="24"/>
      <c r="Q900" s="24"/>
      <c r="R900" s="24"/>
      <c r="S900" s="24">
        <f t="shared" ref="S900:S963" si="343">IF(P900&gt;=M900-N900,Q900-R900,O900)</f>
        <v>0</v>
      </c>
      <c r="T900" s="24">
        <f t="shared" si="341"/>
        <v>0</v>
      </c>
      <c r="W900" s="24"/>
      <c r="X900" s="24"/>
      <c r="Y900" s="24"/>
      <c r="Z900" s="24"/>
      <c r="AA900" s="24"/>
      <c r="AB900" s="24"/>
      <c r="AC900" s="24">
        <f t="shared" ref="AC900:AC963" si="344">IF(Z900&gt;=W900-X900,AA900-AB900,Y900)</f>
        <v>0</v>
      </c>
      <c r="AD900" s="24">
        <f t="shared" ref="AD900:AD963" si="345">IF(Z900&lt;W900-X900,W900-X900-Z900,0)</f>
        <v>0</v>
      </c>
      <c r="AG900" s="24"/>
      <c r="AH900" s="24"/>
      <c r="AI900" s="24"/>
      <c r="AJ900" s="24"/>
      <c r="AK900" s="24"/>
      <c r="AL900" s="24"/>
      <c r="AM900" s="24">
        <f t="shared" ref="AM900:AM963" si="346">IF(AJ900&gt;=AG900-AH900,AK900-AL900,AI900)</f>
        <v>0</v>
      </c>
      <c r="AN900" s="24">
        <f t="shared" si="339"/>
        <v>0</v>
      </c>
      <c r="AQ900" s="24"/>
      <c r="AR900" s="24"/>
      <c r="AS900" s="24"/>
      <c r="AT900" s="24"/>
      <c r="AU900" s="24"/>
      <c r="AV900" s="24"/>
      <c r="AW900" s="24">
        <f t="shared" ref="AW900:AW963" si="347">IF(AS900&gt;=AR900-AQ900,AV900-AU900,AT900)</f>
        <v>0</v>
      </c>
      <c r="AX900" s="24">
        <f t="shared" ref="AX900:AX963" si="348">IF(AS900&lt;AR900-AQ900,AR900-AQ900-AS900,0)</f>
        <v>0</v>
      </c>
      <c r="BA900" s="24"/>
      <c r="BB900" s="24"/>
      <c r="BC900" s="24"/>
      <c r="BD900" s="24"/>
      <c r="BE900" s="24"/>
      <c r="BF900" s="24"/>
      <c r="BG900" s="24">
        <f t="shared" ref="BG900:BG963" si="349">IF(BC900&gt;=BB900-BA900,BF900-BE900,BD900)</f>
        <v>0</v>
      </c>
      <c r="BH900" s="24">
        <f t="shared" ref="BH900:BH963" si="350">IF(BC900&lt;BB900-BA900,BB900-BA900-BC900,0)</f>
        <v>0</v>
      </c>
      <c r="BK900" s="24"/>
      <c r="BL900" s="24"/>
      <c r="BM900" s="24"/>
      <c r="BN900" s="24"/>
      <c r="BO900" s="24"/>
      <c r="BP900" s="24"/>
      <c r="BQ900" s="24">
        <f t="shared" ref="BQ900:BQ963" si="351">IF(BM900&gt;=BL900-BK900,BP900-BO900,BN900)</f>
        <v>0</v>
      </c>
      <c r="BR900" s="24">
        <f t="shared" ref="BR900:BR963" si="352">IF(BM900&lt;BL900-BK900,BL900-BK900-BM900,0)</f>
        <v>0</v>
      </c>
      <c r="BU900" s="24"/>
      <c r="BV900" s="24"/>
      <c r="BW900" s="24"/>
      <c r="BX900" s="24"/>
      <c r="BY900" s="24"/>
      <c r="BZ900" s="24"/>
      <c r="CA900" s="24">
        <f t="shared" ref="CA900:CA963" si="353">IF(BW900&gt;=BV900-BU900,BZ900-BY900,BX900)</f>
        <v>0</v>
      </c>
      <c r="CB900" s="24">
        <f t="shared" ref="CB900:CB963" si="354">IF(BW900&lt;BV900-BU900,BV900-BU900-BW900,0)</f>
        <v>0</v>
      </c>
      <c r="CC900" s="24"/>
      <c r="CE900" s="24">
        <f t="shared" si="331"/>
        <v>0</v>
      </c>
      <c r="CG900" s="24">
        <f t="shared" si="332"/>
        <v>0</v>
      </c>
      <c r="CI900" s="24">
        <f t="shared" si="333"/>
        <v>0</v>
      </c>
      <c r="CK900" s="24">
        <f t="shared" si="334"/>
        <v>0</v>
      </c>
      <c r="CM900" s="24">
        <f t="shared" si="335"/>
        <v>0</v>
      </c>
      <c r="CO900" s="24">
        <f t="shared" si="336"/>
        <v>0</v>
      </c>
      <c r="CQ900" s="24">
        <f t="shared" si="337"/>
        <v>0</v>
      </c>
      <c r="CS900" s="24">
        <f t="shared" si="338"/>
        <v>0</v>
      </c>
    </row>
    <row r="901" spans="9:97">
      <c r="I901" s="24">
        <f t="shared" si="342"/>
        <v>0</v>
      </c>
      <c r="J901" s="24">
        <f t="shared" si="340"/>
        <v>0</v>
      </c>
      <c r="M901" s="24"/>
      <c r="N901" s="24"/>
      <c r="O901" s="24"/>
      <c r="P901" s="24"/>
      <c r="Q901" s="24"/>
      <c r="R901" s="24"/>
      <c r="S901" s="24">
        <f t="shared" si="343"/>
        <v>0</v>
      </c>
      <c r="T901" s="24">
        <f t="shared" si="341"/>
        <v>0</v>
      </c>
      <c r="W901" s="24"/>
      <c r="X901" s="24"/>
      <c r="Y901" s="24"/>
      <c r="Z901" s="24"/>
      <c r="AA901" s="24"/>
      <c r="AB901" s="24"/>
      <c r="AC901" s="24">
        <f t="shared" si="344"/>
        <v>0</v>
      </c>
      <c r="AD901" s="24">
        <f t="shared" si="345"/>
        <v>0</v>
      </c>
      <c r="AG901" s="24"/>
      <c r="AH901" s="24"/>
      <c r="AI901" s="24"/>
      <c r="AJ901" s="24"/>
      <c r="AK901" s="24"/>
      <c r="AL901" s="24"/>
      <c r="AM901" s="24">
        <f t="shared" si="346"/>
        <v>0</v>
      </c>
      <c r="AN901" s="24">
        <f t="shared" si="339"/>
        <v>0</v>
      </c>
      <c r="AQ901" s="24"/>
      <c r="AR901" s="24"/>
      <c r="AS901" s="24"/>
      <c r="AT901" s="24"/>
      <c r="AU901" s="24"/>
      <c r="AV901" s="24"/>
      <c r="AW901" s="24">
        <f t="shared" si="347"/>
        <v>0</v>
      </c>
      <c r="AX901" s="24">
        <f t="shared" si="348"/>
        <v>0</v>
      </c>
      <c r="BA901" s="24"/>
      <c r="BB901" s="24"/>
      <c r="BC901" s="24"/>
      <c r="BD901" s="24"/>
      <c r="BE901" s="24"/>
      <c r="BF901" s="24"/>
      <c r="BG901" s="24">
        <f t="shared" si="349"/>
        <v>0</v>
      </c>
      <c r="BH901" s="24">
        <f t="shared" si="350"/>
        <v>0</v>
      </c>
      <c r="BK901" s="24"/>
      <c r="BL901" s="24"/>
      <c r="BM901" s="24"/>
      <c r="BN901" s="24"/>
      <c r="BO901" s="24"/>
      <c r="BP901" s="24"/>
      <c r="BQ901" s="24">
        <f t="shared" si="351"/>
        <v>0</v>
      </c>
      <c r="BR901" s="24">
        <f t="shared" si="352"/>
        <v>0</v>
      </c>
      <c r="BU901" s="24"/>
      <c r="BV901" s="24"/>
      <c r="BW901" s="24"/>
      <c r="BX901" s="24"/>
      <c r="BY901" s="24"/>
      <c r="BZ901" s="24"/>
      <c r="CA901" s="24">
        <f t="shared" si="353"/>
        <v>0</v>
      </c>
      <c r="CB901" s="24">
        <f t="shared" si="354"/>
        <v>0</v>
      </c>
      <c r="CC901" s="24"/>
      <c r="CE901" s="24">
        <f t="shared" ref="CE901:CE964" si="355">SUMIF(B:B,CD901,G:G)-SUMIF(B:B,CD901,H:H)</f>
        <v>0</v>
      </c>
      <c r="CG901" s="24">
        <f t="shared" ref="CG901:CG964" si="356">SUMIF(L:L,CF901,Q:Q)-SUMIF(L:L,CF901,R:R)</f>
        <v>0</v>
      </c>
      <c r="CI901" s="24">
        <f t="shared" ref="CI901:CI964" si="357">SUMIF(V:V,CH901,AA:AA)-SUMIF(V:V,CH901,AB:AB)</f>
        <v>0</v>
      </c>
      <c r="CK901" s="24">
        <f t="shared" ref="CK901:CK964" si="358">SUMIF(AF:AF,CJ901,AK:AK)-SUMIF(AF:AF,CJ901,AL:AL)</f>
        <v>0</v>
      </c>
      <c r="CM901" s="24">
        <f t="shared" ref="CM901:CM964" si="359">SUMIF(AP:AP,CL901,AV:AV)-SUMIF(AP:AP,CL901,AU:AU)</f>
        <v>0</v>
      </c>
      <c r="CO901" s="24">
        <f t="shared" ref="CO901:CO964" si="360">SUMIF(AZ:AZ,CN901,BF:BF)-SUMIF(AZ:AZ,CN901,BE:BE)</f>
        <v>0</v>
      </c>
      <c r="CQ901" s="24">
        <f t="shared" ref="CQ901:CQ964" si="361">SUMIF(BJ:BJ,CP901,BP:BP)-SUMIF(BJ:BJ,CP901,BO:BO)</f>
        <v>0</v>
      </c>
      <c r="CS901" s="24">
        <f t="shared" ref="CS901:CS964" si="362">SUMIF(BT:BT,CR901,BZ:BZ)-SUMIF(BT:BT,CR901,BY:BY)</f>
        <v>0</v>
      </c>
    </row>
    <row r="902" spans="9:97">
      <c r="I902" s="24">
        <f t="shared" si="342"/>
        <v>0</v>
      </c>
      <c r="J902" s="24">
        <f t="shared" si="340"/>
        <v>0</v>
      </c>
      <c r="M902" s="24"/>
      <c r="N902" s="24"/>
      <c r="O902" s="24"/>
      <c r="P902" s="24"/>
      <c r="Q902" s="24"/>
      <c r="R902" s="24"/>
      <c r="S902" s="24">
        <f t="shared" si="343"/>
        <v>0</v>
      </c>
      <c r="T902" s="24">
        <f t="shared" si="341"/>
        <v>0</v>
      </c>
      <c r="W902" s="24"/>
      <c r="X902" s="24"/>
      <c r="Y902" s="24"/>
      <c r="Z902" s="24"/>
      <c r="AA902" s="24"/>
      <c r="AB902" s="24"/>
      <c r="AC902" s="24">
        <f t="shared" si="344"/>
        <v>0</v>
      </c>
      <c r="AD902" s="24">
        <f t="shared" si="345"/>
        <v>0</v>
      </c>
      <c r="AG902" s="24"/>
      <c r="AH902" s="24"/>
      <c r="AI902" s="24"/>
      <c r="AJ902" s="24"/>
      <c r="AK902" s="24"/>
      <c r="AL902" s="24"/>
      <c r="AM902" s="24">
        <f t="shared" si="346"/>
        <v>0</v>
      </c>
      <c r="AN902" s="24">
        <f t="shared" si="339"/>
        <v>0</v>
      </c>
      <c r="AQ902" s="24"/>
      <c r="AR902" s="24"/>
      <c r="AS902" s="24"/>
      <c r="AT902" s="24"/>
      <c r="AU902" s="24"/>
      <c r="AV902" s="24"/>
      <c r="AW902" s="24">
        <f t="shared" si="347"/>
        <v>0</v>
      </c>
      <c r="AX902" s="24">
        <f t="shared" si="348"/>
        <v>0</v>
      </c>
      <c r="BA902" s="24"/>
      <c r="BB902" s="24"/>
      <c r="BC902" s="24"/>
      <c r="BD902" s="24"/>
      <c r="BE902" s="24"/>
      <c r="BF902" s="24"/>
      <c r="BG902" s="24">
        <f t="shared" si="349"/>
        <v>0</v>
      </c>
      <c r="BH902" s="24">
        <f t="shared" si="350"/>
        <v>0</v>
      </c>
      <c r="BK902" s="24"/>
      <c r="BL902" s="24"/>
      <c r="BM902" s="24"/>
      <c r="BN902" s="24"/>
      <c r="BO902" s="24"/>
      <c r="BP902" s="24"/>
      <c r="BQ902" s="24">
        <f t="shared" si="351"/>
        <v>0</v>
      </c>
      <c r="BR902" s="24">
        <f t="shared" si="352"/>
        <v>0</v>
      </c>
      <c r="BU902" s="24"/>
      <c r="BV902" s="24"/>
      <c r="BW902" s="24"/>
      <c r="BX902" s="24"/>
      <c r="BY902" s="24"/>
      <c r="BZ902" s="24"/>
      <c r="CA902" s="24">
        <f t="shared" si="353"/>
        <v>0</v>
      </c>
      <c r="CB902" s="24">
        <f t="shared" si="354"/>
        <v>0</v>
      </c>
      <c r="CC902" s="24"/>
      <c r="CE902" s="24">
        <f t="shared" si="355"/>
        <v>0</v>
      </c>
      <c r="CG902" s="24">
        <f t="shared" si="356"/>
        <v>0</v>
      </c>
      <c r="CI902" s="24">
        <f t="shared" si="357"/>
        <v>0</v>
      </c>
      <c r="CK902" s="24">
        <f t="shared" si="358"/>
        <v>0</v>
      </c>
      <c r="CM902" s="24">
        <f t="shared" si="359"/>
        <v>0</v>
      </c>
      <c r="CO902" s="24">
        <f t="shared" si="360"/>
        <v>0</v>
      </c>
      <c r="CQ902" s="24">
        <f t="shared" si="361"/>
        <v>0</v>
      </c>
      <c r="CS902" s="24">
        <f t="shared" si="362"/>
        <v>0</v>
      </c>
    </row>
    <row r="903" spans="9:97">
      <c r="I903" s="24">
        <f t="shared" si="342"/>
        <v>0</v>
      </c>
      <c r="J903" s="24">
        <f t="shared" si="340"/>
        <v>0</v>
      </c>
      <c r="M903" s="24"/>
      <c r="N903" s="24"/>
      <c r="O903" s="24"/>
      <c r="P903" s="24"/>
      <c r="Q903" s="24"/>
      <c r="R903" s="24"/>
      <c r="S903" s="24">
        <f t="shared" si="343"/>
        <v>0</v>
      </c>
      <c r="T903" s="24">
        <f t="shared" si="341"/>
        <v>0</v>
      </c>
      <c r="W903" s="24"/>
      <c r="X903" s="24"/>
      <c r="Y903" s="24"/>
      <c r="Z903" s="24"/>
      <c r="AA903" s="24"/>
      <c r="AB903" s="24"/>
      <c r="AC903" s="24">
        <f t="shared" si="344"/>
        <v>0</v>
      </c>
      <c r="AD903" s="24">
        <f t="shared" si="345"/>
        <v>0</v>
      </c>
      <c r="AG903" s="24"/>
      <c r="AH903" s="24"/>
      <c r="AI903" s="24"/>
      <c r="AJ903" s="24"/>
      <c r="AK903" s="24"/>
      <c r="AL903" s="24"/>
      <c r="AM903" s="24">
        <f t="shared" si="346"/>
        <v>0</v>
      </c>
      <c r="AN903" s="24">
        <f t="shared" si="339"/>
        <v>0</v>
      </c>
      <c r="AQ903" s="24"/>
      <c r="AR903" s="24"/>
      <c r="AS903" s="24"/>
      <c r="AT903" s="24"/>
      <c r="AU903" s="24"/>
      <c r="AV903" s="24"/>
      <c r="AW903" s="24">
        <f t="shared" si="347"/>
        <v>0</v>
      </c>
      <c r="AX903" s="24">
        <f t="shared" si="348"/>
        <v>0</v>
      </c>
      <c r="BA903" s="24"/>
      <c r="BB903" s="24"/>
      <c r="BC903" s="24"/>
      <c r="BD903" s="24"/>
      <c r="BE903" s="24"/>
      <c r="BF903" s="24"/>
      <c r="BG903" s="24">
        <f t="shared" si="349"/>
        <v>0</v>
      </c>
      <c r="BH903" s="24">
        <f t="shared" si="350"/>
        <v>0</v>
      </c>
      <c r="BK903" s="24"/>
      <c r="BL903" s="24"/>
      <c r="BM903" s="24"/>
      <c r="BN903" s="24"/>
      <c r="BO903" s="24"/>
      <c r="BP903" s="24"/>
      <c r="BQ903" s="24">
        <f t="shared" si="351"/>
        <v>0</v>
      </c>
      <c r="BR903" s="24">
        <f t="shared" si="352"/>
        <v>0</v>
      </c>
      <c r="BU903" s="24"/>
      <c r="BV903" s="24"/>
      <c r="BW903" s="24"/>
      <c r="BX903" s="24"/>
      <c r="BY903" s="24"/>
      <c r="BZ903" s="24"/>
      <c r="CA903" s="24">
        <f t="shared" si="353"/>
        <v>0</v>
      </c>
      <c r="CB903" s="24">
        <f t="shared" si="354"/>
        <v>0</v>
      </c>
      <c r="CC903" s="24"/>
      <c r="CE903" s="24">
        <f t="shared" si="355"/>
        <v>0</v>
      </c>
      <c r="CG903" s="24">
        <f t="shared" si="356"/>
        <v>0</v>
      </c>
      <c r="CI903" s="24">
        <f t="shared" si="357"/>
        <v>0</v>
      </c>
      <c r="CK903" s="24">
        <f t="shared" si="358"/>
        <v>0</v>
      </c>
      <c r="CM903" s="24">
        <f t="shared" si="359"/>
        <v>0</v>
      </c>
      <c r="CO903" s="24">
        <f t="shared" si="360"/>
        <v>0</v>
      </c>
      <c r="CQ903" s="24">
        <f t="shared" si="361"/>
        <v>0</v>
      </c>
      <c r="CS903" s="24">
        <f t="shared" si="362"/>
        <v>0</v>
      </c>
    </row>
    <row r="904" spans="9:97">
      <c r="I904" s="24">
        <f t="shared" si="342"/>
        <v>0</v>
      </c>
      <c r="J904" s="24">
        <f t="shared" si="340"/>
        <v>0</v>
      </c>
      <c r="M904" s="24"/>
      <c r="N904" s="24"/>
      <c r="O904" s="24"/>
      <c r="P904" s="24"/>
      <c r="Q904" s="24"/>
      <c r="R904" s="24"/>
      <c r="S904" s="24">
        <f t="shared" si="343"/>
        <v>0</v>
      </c>
      <c r="T904" s="24">
        <f t="shared" si="341"/>
        <v>0</v>
      </c>
      <c r="W904" s="24"/>
      <c r="X904" s="24"/>
      <c r="Y904" s="24"/>
      <c r="Z904" s="24"/>
      <c r="AA904" s="24"/>
      <c r="AB904" s="24"/>
      <c r="AC904" s="24">
        <f t="shared" si="344"/>
        <v>0</v>
      </c>
      <c r="AD904" s="24">
        <f t="shared" si="345"/>
        <v>0</v>
      </c>
      <c r="AG904" s="24"/>
      <c r="AH904" s="24"/>
      <c r="AI904" s="24"/>
      <c r="AJ904" s="24"/>
      <c r="AK904" s="24"/>
      <c r="AL904" s="24"/>
      <c r="AM904" s="24">
        <f t="shared" si="346"/>
        <v>0</v>
      </c>
      <c r="AN904" s="24">
        <f t="shared" si="339"/>
        <v>0</v>
      </c>
      <c r="AQ904" s="24"/>
      <c r="AR904" s="24"/>
      <c r="AS904" s="24"/>
      <c r="AT904" s="24"/>
      <c r="AU904" s="24"/>
      <c r="AV904" s="24"/>
      <c r="AW904" s="24">
        <f t="shared" si="347"/>
        <v>0</v>
      </c>
      <c r="AX904" s="24">
        <f t="shared" si="348"/>
        <v>0</v>
      </c>
      <c r="BA904" s="24"/>
      <c r="BB904" s="24"/>
      <c r="BC904" s="24"/>
      <c r="BD904" s="24"/>
      <c r="BE904" s="24"/>
      <c r="BF904" s="24"/>
      <c r="BG904" s="24">
        <f t="shared" si="349"/>
        <v>0</v>
      </c>
      <c r="BH904" s="24">
        <f t="shared" si="350"/>
        <v>0</v>
      </c>
      <c r="BK904" s="24"/>
      <c r="BL904" s="24"/>
      <c r="BM904" s="24"/>
      <c r="BN904" s="24"/>
      <c r="BO904" s="24"/>
      <c r="BP904" s="24"/>
      <c r="BQ904" s="24">
        <f t="shared" si="351"/>
        <v>0</v>
      </c>
      <c r="BR904" s="24">
        <f t="shared" si="352"/>
        <v>0</v>
      </c>
      <c r="BU904" s="24"/>
      <c r="BV904" s="24"/>
      <c r="BW904" s="24"/>
      <c r="BX904" s="24"/>
      <c r="BY904" s="24"/>
      <c r="BZ904" s="24"/>
      <c r="CA904" s="24">
        <f t="shared" si="353"/>
        <v>0</v>
      </c>
      <c r="CB904" s="24">
        <f t="shared" si="354"/>
        <v>0</v>
      </c>
      <c r="CC904" s="24"/>
      <c r="CE904" s="24">
        <f t="shared" si="355"/>
        <v>0</v>
      </c>
      <c r="CG904" s="24">
        <f t="shared" si="356"/>
        <v>0</v>
      </c>
      <c r="CI904" s="24">
        <f t="shared" si="357"/>
        <v>0</v>
      </c>
      <c r="CK904" s="24">
        <f t="shared" si="358"/>
        <v>0</v>
      </c>
      <c r="CM904" s="24">
        <f t="shared" si="359"/>
        <v>0</v>
      </c>
      <c r="CO904" s="24">
        <f t="shared" si="360"/>
        <v>0</v>
      </c>
      <c r="CQ904" s="24">
        <f t="shared" si="361"/>
        <v>0</v>
      </c>
      <c r="CS904" s="24">
        <f t="shared" si="362"/>
        <v>0</v>
      </c>
    </row>
    <row r="905" spans="9:97">
      <c r="I905" s="24">
        <f t="shared" si="342"/>
        <v>0</v>
      </c>
      <c r="J905" s="24">
        <f t="shared" si="340"/>
        <v>0</v>
      </c>
      <c r="M905" s="24"/>
      <c r="N905" s="24"/>
      <c r="O905" s="24"/>
      <c r="P905" s="24"/>
      <c r="Q905" s="24"/>
      <c r="R905" s="24"/>
      <c r="S905" s="24">
        <f t="shared" si="343"/>
        <v>0</v>
      </c>
      <c r="T905" s="24">
        <f t="shared" si="341"/>
        <v>0</v>
      </c>
      <c r="W905" s="24"/>
      <c r="X905" s="24"/>
      <c r="Y905" s="24"/>
      <c r="Z905" s="24"/>
      <c r="AA905" s="24"/>
      <c r="AB905" s="24"/>
      <c r="AC905" s="24">
        <f t="shared" si="344"/>
        <v>0</v>
      </c>
      <c r="AD905" s="24">
        <f t="shared" si="345"/>
        <v>0</v>
      </c>
      <c r="AG905" s="24"/>
      <c r="AH905" s="24"/>
      <c r="AI905" s="24"/>
      <c r="AJ905" s="24"/>
      <c r="AK905" s="24"/>
      <c r="AL905" s="24"/>
      <c r="AM905" s="24">
        <f t="shared" si="346"/>
        <v>0</v>
      </c>
      <c r="AN905" s="24">
        <f t="shared" si="339"/>
        <v>0</v>
      </c>
      <c r="AQ905" s="24"/>
      <c r="AR905" s="24"/>
      <c r="AS905" s="24"/>
      <c r="AT905" s="24"/>
      <c r="AU905" s="24"/>
      <c r="AV905" s="24"/>
      <c r="AW905" s="24">
        <f t="shared" si="347"/>
        <v>0</v>
      </c>
      <c r="AX905" s="24">
        <f t="shared" si="348"/>
        <v>0</v>
      </c>
      <c r="BA905" s="24"/>
      <c r="BB905" s="24"/>
      <c r="BC905" s="24"/>
      <c r="BD905" s="24"/>
      <c r="BE905" s="24"/>
      <c r="BF905" s="24"/>
      <c r="BG905" s="24">
        <f t="shared" si="349"/>
        <v>0</v>
      </c>
      <c r="BH905" s="24">
        <f t="shared" si="350"/>
        <v>0</v>
      </c>
      <c r="BK905" s="24"/>
      <c r="BL905" s="24"/>
      <c r="BM905" s="24"/>
      <c r="BN905" s="24"/>
      <c r="BO905" s="24"/>
      <c r="BP905" s="24"/>
      <c r="BQ905" s="24">
        <f t="shared" si="351"/>
        <v>0</v>
      </c>
      <c r="BR905" s="24">
        <f t="shared" si="352"/>
        <v>0</v>
      </c>
      <c r="BU905" s="24"/>
      <c r="BV905" s="24"/>
      <c r="BW905" s="24"/>
      <c r="BX905" s="24"/>
      <c r="BY905" s="24"/>
      <c r="BZ905" s="24"/>
      <c r="CA905" s="24">
        <f t="shared" si="353"/>
        <v>0</v>
      </c>
      <c r="CB905" s="24">
        <f t="shared" si="354"/>
        <v>0</v>
      </c>
      <c r="CC905" s="24"/>
      <c r="CE905" s="24">
        <f t="shared" si="355"/>
        <v>0</v>
      </c>
      <c r="CG905" s="24">
        <f t="shared" si="356"/>
        <v>0</v>
      </c>
      <c r="CI905" s="24">
        <f t="shared" si="357"/>
        <v>0</v>
      </c>
      <c r="CK905" s="24">
        <f t="shared" si="358"/>
        <v>0</v>
      </c>
      <c r="CM905" s="24">
        <f t="shared" si="359"/>
        <v>0</v>
      </c>
      <c r="CO905" s="24">
        <f t="shared" si="360"/>
        <v>0</v>
      </c>
      <c r="CQ905" s="24">
        <f t="shared" si="361"/>
        <v>0</v>
      </c>
      <c r="CS905" s="24">
        <f t="shared" si="362"/>
        <v>0</v>
      </c>
    </row>
    <row r="906" spans="9:97">
      <c r="I906" s="24">
        <f t="shared" si="342"/>
        <v>0</v>
      </c>
      <c r="J906" s="24">
        <f t="shared" si="340"/>
        <v>0</v>
      </c>
      <c r="M906" s="24"/>
      <c r="N906" s="24"/>
      <c r="O906" s="24"/>
      <c r="P906" s="24"/>
      <c r="Q906" s="24"/>
      <c r="R906" s="24"/>
      <c r="S906" s="24">
        <f t="shared" si="343"/>
        <v>0</v>
      </c>
      <c r="T906" s="24">
        <f t="shared" si="341"/>
        <v>0</v>
      </c>
      <c r="W906" s="24"/>
      <c r="X906" s="24"/>
      <c r="Y906" s="24"/>
      <c r="Z906" s="24"/>
      <c r="AA906" s="24"/>
      <c r="AB906" s="24"/>
      <c r="AC906" s="24">
        <f t="shared" si="344"/>
        <v>0</v>
      </c>
      <c r="AD906" s="24">
        <f t="shared" si="345"/>
        <v>0</v>
      </c>
      <c r="AG906" s="24"/>
      <c r="AH906" s="24"/>
      <c r="AI906" s="24"/>
      <c r="AJ906" s="24"/>
      <c r="AK906" s="24"/>
      <c r="AL906" s="24"/>
      <c r="AM906" s="24">
        <f t="shared" si="346"/>
        <v>0</v>
      </c>
      <c r="AN906" s="24">
        <f t="shared" si="339"/>
        <v>0</v>
      </c>
      <c r="AQ906" s="24"/>
      <c r="AR906" s="24"/>
      <c r="AS906" s="24"/>
      <c r="AT906" s="24"/>
      <c r="AU906" s="24"/>
      <c r="AV906" s="24"/>
      <c r="AW906" s="24">
        <f t="shared" si="347"/>
        <v>0</v>
      </c>
      <c r="AX906" s="24">
        <f t="shared" si="348"/>
        <v>0</v>
      </c>
      <c r="BA906" s="24"/>
      <c r="BB906" s="24"/>
      <c r="BC906" s="24"/>
      <c r="BD906" s="24"/>
      <c r="BE906" s="24"/>
      <c r="BF906" s="24"/>
      <c r="BG906" s="24">
        <f t="shared" si="349"/>
        <v>0</v>
      </c>
      <c r="BH906" s="24">
        <f t="shared" si="350"/>
        <v>0</v>
      </c>
      <c r="BK906" s="24"/>
      <c r="BL906" s="24"/>
      <c r="BM906" s="24"/>
      <c r="BN906" s="24"/>
      <c r="BO906" s="24"/>
      <c r="BP906" s="24"/>
      <c r="BQ906" s="24">
        <f t="shared" si="351"/>
        <v>0</v>
      </c>
      <c r="BR906" s="24">
        <f t="shared" si="352"/>
        <v>0</v>
      </c>
      <c r="BU906" s="24"/>
      <c r="BV906" s="24"/>
      <c r="BW906" s="24"/>
      <c r="BX906" s="24"/>
      <c r="BY906" s="24"/>
      <c r="BZ906" s="24"/>
      <c r="CA906" s="24">
        <f t="shared" si="353"/>
        <v>0</v>
      </c>
      <c r="CB906" s="24">
        <f t="shared" si="354"/>
        <v>0</v>
      </c>
      <c r="CC906" s="24"/>
      <c r="CE906" s="24">
        <f t="shared" si="355"/>
        <v>0</v>
      </c>
      <c r="CG906" s="24">
        <f t="shared" si="356"/>
        <v>0</v>
      </c>
      <c r="CI906" s="24">
        <f t="shared" si="357"/>
        <v>0</v>
      </c>
      <c r="CK906" s="24">
        <f t="shared" si="358"/>
        <v>0</v>
      </c>
      <c r="CM906" s="24">
        <f t="shared" si="359"/>
        <v>0</v>
      </c>
      <c r="CO906" s="24">
        <f t="shared" si="360"/>
        <v>0</v>
      </c>
      <c r="CQ906" s="24">
        <f t="shared" si="361"/>
        <v>0</v>
      </c>
      <c r="CS906" s="24">
        <f t="shared" si="362"/>
        <v>0</v>
      </c>
    </row>
    <row r="907" spans="9:97">
      <c r="I907" s="24">
        <f t="shared" si="342"/>
        <v>0</v>
      </c>
      <c r="J907" s="24">
        <f t="shared" si="340"/>
        <v>0</v>
      </c>
      <c r="M907" s="24"/>
      <c r="N907" s="24"/>
      <c r="O907" s="24"/>
      <c r="P907" s="24"/>
      <c r="Q907" s="24"/>
      <c r="R907" s="24"/>
      <c r="S907" s="24">
        <f t="shared" si="343"/>
        <v>0</v>
      </c>
      <c r="T907" s="24">
        <f t="shared" si="341"/>
        <v>0</v>
      </c>
      <c r="W907" s="24"/>
      <c r="X907" s="24"/>
      <c r="Y907" s="24"/>
      <c r="Z907" s="24"/>
      <c r="AA907" s="24"/>
      <c r="AB907" s="24"/>
      <c r="AC907" s="24">
        <f t="shared" si="344"/>
        <v>0</v>
      </c>
      <c r="AD907" s="24">
        <f t="shared" si="345"/>
        <v>0</v>
      </c>
      <c r="AG907" s="24"/>
      <c r="AH907" s="24"/>
      <c r="AI907" s="24"/>
      <c r="AJ907" s="24"/>
      <c r="AK907" s="24"/>
      <c r="AL907" s="24"/>
      <c r="AM907" s="24">
        <f t="shared" si="346"/>
        <v>0</v>
      </c>
      <c r="AN907" s="24">
        <f t="shared" si="339"/>
        <v>0</v>
      </c>
      <c r="AQ907" s="24"/>
      <c r="AR907" s="24"/>
      <c r="AS907" s="24"/>
      <c r="AT907" s="24"/>
      <c r="AU907" s="24"/>
      <c r="AV907" s="24"/>
      <c r="AW907" s="24">
        <f t="shared" si="347"/>
        <v>0</v>
      </c>
      <c r="AX907" s="24">
        <f t="shared" si="348"/>
        <v>0</v>
      </c>
      <c r="BA907" s="24"/>
      <c r="BB907" s="24"/>
      <c r="BC907" s="24"/>
      <c r="BD907" s="24"/>
      <c r="BE907" s="24"/>
      <c r="BF907" s="24"/>
      <c r="BG907" s="24">
        <f t="shared" si="349"/>
        <v>0</v>
      </c>
      <c r="BH907" s="24">
        <f t="shared" si="350"/>
        <v>0</v>
      </c>
      <c r="BK907" s="24"/>
      <c r="BL907" s="24"/>
      <c r="BM907" s="24"/>
      <c r="BN907" s="24"/>
      <c r="BO907" s="24"/>
      <c r="BP907" s="24"/>
      <c r="BQ907" s="24">
        <f t="shared" si="351"/>
        <v>0</v>
      </c>
      <c r="BR907" s="24">
        <f t="shared" si="352"/>
        <v>0</v>
      </c>
      <c r="BU907" s="24"/>
      <c r="BV907" s="24"/>
      <c r="BW907" s="24"/>
      <c r="BX907" s="24"/>
      <c r="BY907" s="24"/>
      <c r="BZ907" s="24"/>
      <c r="CA907" s="24">
        <f t="shared" si="353"/>
        <v>0</v>
      </c>
      <c r="CB907" s="24">
        <f t="shared" si="354"/>
        <v>0</v>
      </c>
      <c r="CC907" s="24"/>
      <c r="CE907" s="24">
        <f t="shared" si="355"/>
        <v>0</v>
      </c>
      <c r="CG907" s="24">
        <f t="shared" si="356"/>
        <v>0</v>
      </c>
      <c r="CI907" s="24">
        <f t="shared" si="357"/>
        <v>0</v>
      </c>
      <c r="CK907" s="24">
        <f t="shared" si="358"/>
        <v>0</v>
      </c>
      <c r="CM907" s="24">
        <f t="shared" si="359"/>
        <v>0</v>
      </c>
      <c r="CO907" s="24">
        <f t="shared" si="360"/>
        <v>0</v>
      </c>
      <c r="CQ907" s="24">
        <f t="shared" si="361"/>
        <v>0</v>
      </c>
      <c r="CS907" s="24">
        <f t="shared" si="362"/>
        <v>0</v>
      </c>
    </row>
    <row r="908" spans="9:97">
      <c r="I908" s="24">
        <f t="shared" si="342"/>
        <v>0</v>
      </c>
      <c r="J908" s="24">
        <f t="shared" si="340"/>
        <v>0</v>
      </c>
      <c r="M908" s="24"/>
      <c r="N908" s="24"/>
      <c r="O908" s="24"/>
      <c r="P908" s="24"/>
      <c r="Q908" s="24"/>
      <c r="R908" s="24"/>
      <c r="S908" s="24">
        <f t="shared" si="343"/>
        <v>0</v>
      </c>
      <c r="T908" s="24">
        <f t="shared" si="341"/>
        <v>0</v>
      </c>
      <c r="W908" s="24"/>
      <c r="X908" s="24"/>
      <c r="Y908" s="24"/>
      <c r="Z908" s="24"/>
      <c r="AA908" s="24"/>
      <c r="AB908" s="24"/>
      <c r="AC908" s="24">
        <f t="shared" si="344"/>
        <v>0</v>
      </c>
      <c r="AD908" s="24">
        <f t="shared" si="345"/>
        <v>0</v>
      </c>
      <c r="AG908" s="24"/>
      <c r="AH908" s="24"/>
      <c r="AI908" s="24"/>
      <c r="AJ908" s="24"/>
      <c r="AK908" s="24"/>
      <c r="AL908" s="24"/>
      <c r="AM908" s="24">
        <f t="shared" si="346"/>
        <v>0</v>
      </c>
      <c r="AN908" s="24">
        <f t="shared" si="339"/>
        <v>0</v>
      </c>
      <c r="AQ908" s="24"/>
      <c r="AR908" s="24"/>
      <c r="AS908" s="24"/>
      <c r="AT908" s="24"/>
      <c r="AU908" s="24"/>
      <c r="AV908" s="24"/>
      <c r="AW908" s="24">
        <f t="shared" si="347"/>
        <v>0</v>
      </c>
      <c r="AX908" s="24">
        <f t="shared" si="348"/>
        <v>0</v>
      </c>
      <c r="BA908" s="24"/>
      <c r="BB908" s="24"/>
      <c r="BC908" s="24"/>
      <c r="BD908" s="24"/>
      <c r="BE908" s="24"/>
      <c r="BF908" s="24"/>
      <c r="BG908" s="24">
        <f t="shared" si="349"/>
        <v>0</v>
      </c>
      <c r="BH908" s="24">
        <f t="shared" si="350"/>
        <v>0</v>
      </c>
      <c r="BK908" s="24"/>
      <c r="BL908" s="24"/>
      <c r="BM908" s="24"/>
      <c r="BN908" s="24"/>
      <c r="BO908" s="24"/>
      <c r="BP908" s="24"/>
      <c r="BQ908" s="24">
        <f t="shared" si="351"/>
        <v>0</v>
      </c>
      <c r="BR908" s="24">
        <f t="shared" si="352"/>
        <v>0</v>
      </c>
      <c r="BU908" s="24"/>
      <c r="BV908" s="24"/>
      <c r="BW908" s="24"/>
      <c r="BX908" s="24"/>
      <c r="BY908" s="24"/>
      <c r="BZ908" s="24"/>
      <c r="CA908" s="24">
        <f t="shared" si="353"/>
        <v>0</v>
      </c>
      <c r="CB908" s="24">
        <f t="shared" si="354"/>
        <v>0</v>
      </c>
      <c r="CC908" s="24"/>
      <c r="CE908" s="24">
        <f t="shared" si="355"/>
        <v>0</v>
      </c>
      <c r="CG908" s="24">
        <f t="shared" si="356"/>
        <v>0</v>
      </c>
      <c r="CI908" s="24">
        <f t="shared" si="357"/>
        <v>0</v>
      </c>
      <c r="CK908" s="24">
        <f t="shared" si="358"/>
        <v>0</v>
      </c>
      <c r="CM908" s="24">
        <f t="shared" si="359"/>
        <v>0</v>
      </c>
      <c r="CO908" s="24">
        <f t="shared" si="360"/>
        <v>0</v>
      </c>
      <c r="CQ908" s="24">
        <f t="shared" si="361"/>
        <v>0</v>
      </c>
      <c r="CS908" s="24">
        <f t="shared" si="362"/>
        <v>0</v>
      </c>
    </row>
    <row r="909" spans="9:97">
      <c r="I909" s="24">
        <f t="shared" si="342"/>
        <v>0</v>
      </c>
      <c r="J909" s="24">
        <f t="shared" si="340"/>
        <v>0</v>
      </c>
      <c r="M909" s="24"/>
      <c r="N909" s="24"/>
      <c r="O909" s="24"/>
      <c r="P909" s="24"/>
      <c r="Q909" s="24"/>
      <c r="R909" s="24"/>
      <c r="S909" s="24">
        <f t="shared" si="343"/>
        <v>0</v>
      </c>
      <c r="T909" s="24">
        <f t="shared" si="341"/>
        <v>0</v>
      </c>
      <c r="W909" s="24"/>
      <c r="X909" s="24"/>
      <c r="Y909" s="24"/>
      <c r="Z909" s="24"/>
      <c r="AA909" s="24"/>
      <c r="AB909" s="24"/>
      <c r="AC909" s="24">
        <f t="shared" si="344"/>
        <v>0</v>
      </c>
      <c r="AD909" s="24">
        <f t="shared" si="345"/>
        <v>0</v>
      </c>
      <c r="AG909" s="24"/>
      <c r="AH909" s="24"/>
      <c r="AI909" s="24"/>
      <c r="AJ909" s="24"/>
      <c r="AK909" s="24"/>
      <c r="AL909" s="24"/>
      <c r="AM909" s="24">
        <f t="shared" si="346"/>
        <v>0</v>
      </c>
      <c r="AN909" s="24">
        <f t="shared" si="339"/>
        <v>0</v>
      </c>
      <c r="AQ909" s="24"/>
      <c r="AR909" s="24"/>
      <c r="AS909" s="24"/>
      <c r="AT909" s="24"/>
      <c r="AU909" s="24"/>
      <c r="AV909" s="24"/>
      <c r="AW909" s="24">
        <f t="shared" si="347"/>
        <v>0</v>
      </c>
      <c r="AX909" s="24">
        <f t="shared" si="348"/>
        <v>0</v>
      </c>
      <c r="BA909" s="24"/>
      <c r="BB909" s="24"/>
      <c r="BC909" s="24"/>
      <c r="BD909" s="24"/>
      <c r="BE909" s="24"/>
      <c r="BF909" s="24"/>
      <c r="BG909" s="24">
        <f t="shared" si="349"/>
        <v>0</v>
      </c>
      <c r="BH909" s="24">
        <f t="shared" si="350"/>
        <v>0</v>
      </c>
      <c r="BK909" s="24"/>
      <c r="BL909" s="24"/>
      <c r="BM909" s="24"/>
      <c r="BN909" s="24"/>
      <c r="BO909" s="24"/>
      <c r="BP909" s="24"/>
      <c r="BQ909" s="24">
        <f t="shared" si="351"/>
        <v>0</v>
      </c>
      <c r="BR909" s="24">
        <f t="shared" si="352"/>
        <v>0</v>
      </c>
      <c r="BU909" s="24"/>
      <c r="BV909" s="24"/>
      <c r="BW909" s="24"/>
      <c r="BX909" s="24"/>
      <c r="BY909" s="24"/>
      <c r="BZ909" s="24"/>
      <c r="CA909" s="24">
        <f t="shared" si="353"/>
        <v>0</v>
      </c>
      <c r="CB909" s="24">
        <f t="shared" si="354"/>
        <v>0</v>
      </c>
      <c r="CC909" s="24"/>
      <c r="CE909" s="24">
        <f t="shared" si="355"/>
        <v>0</v>
      </c>
      <c r="CG909" s="24">
        <f t="shared" si="356"/>
        <v>0</v>
      </c>
      <c r="CI909" s="24">
        <f t="shared" si="357"/>
        <v>0</v>
      </c>
      <c r="CK909" s="24">
        <f t="shared" si="358"/>
        <v>0</v>
      </c>
      <c r="CM909" s="24">
        <f t="shared" si="359"/>
        <v>0</v>
      </c>
      <c r="CO909" s="24">
        <f t="shared" si="360"/>
        <v>0</v>
      </c>
      <c r="CQ909" s="24">
        <f t="shared" si="361"/>
        <v>0</v>
      </c>
      <c r="CS909" s="24">
        <f t="shared" si="362"/>
        <v>0</v>
      </c>
    </row>
    <row r="910" spans="9:97">
      <c r="I910" s="24">
        <f t="shared" si="342"/>
        <v>0</v>
      </c>
      <c r="J910" s="24">
        <f t="shared" si="340"/>
        <v>0</v>
      </c>
      <c r="M910" s="24"/>
      <c r="N910" s="24"/>
      <c r="O910" s="24"/>
      <c r="P910" s="24"/>
      <c r="Q910" s="24"/>
      <c r="R910" s="24"/>
      <c r="S910" s="24">
        <f t="shared" si="343"/>
        <v>0</v>
      </c>
      <c r="T910" s="24">
        <f t="shared" si="341"/>
        <v>0</v>
      </c>
      <c r="W910" s="24"/>
      <c r="X910" s="24"/>
      <c r="Y910" s="24"/>
      <c r="Z910" s="24"/>
      <c r="AA910" s="24"/>
      <c r="AB910" s="24"/>
      <c r="AC910" s="24">
        <f t="shared" si="344"/>
        <v>0</v>
      </c>
      <c r="AD910" s="24">
        <f t="shared" si="345"/>
        <v>0</v>
      </c>
      <c r="AG910" s="24"/>
      <c r="AH910" s="24"/>
      <c r="AI910" s="24"/>
      <c r="AJ910" s="24"/>
      <c r="AK910" s="24"/>
      <c r="AL910" s="24"/>
      <c r="AM910" s="24">
        <f t="shared" si="346"/>
        <v>0</v>
      </c>
      <c r="AN910" s="24">
        <f t="shared" si="339"/>
        <v>0</v>
      </c>
      <c r="AQ910" s="24"/>
      <c r="AR910" s="24"/>
      <c r="AS910" s="24"/>
      <c r="AT910" s="24"/>
      <c r="AU910" s="24"/>
      <c r="AV910" s="24"/>
      <c r="AW910" s="24">
        <f t="shared" si="347"/>
        <v>0</v>
      </c>
      <c r="AX910" s="24">
        <f t="shared" si="348"/>
        <v>0</v>
      </c>
      <c r="BA910" s="24"/>
      <c r="BB910" s="24"/>
      <c r="BC910" s="24"/>
      <c r="BD910" s="24"/>
      <c r="BE910" s="24"/>
      <c r="BF910" s="24"/>
      <c r="BG910" s="24">
        <f t="shared" si="349"/>
        <v>0</v>
      </c>
      <c r="BH910" s="24">
        <f t="shared" si="350"/>
        <v>0</v>
      </c>
      <c r="BK910" s="24"/>
      <c r="BL910" s="24"/>
      <c r="BM910" s="24"/>
      <c r="BN910" s="24"/>
      <c r="BO910" s="24"/>
      <c r="BP910" s="24"/>
      <c r="BQ910" s="24">
        <f t="shared" si="351"/>
        <v>0</v>
      </c>
      <c r="BR910" s="24">
        <f t="shared" si="352"/>
        <v>0</v>
      </c>
      <c r="BU910" s="24"/>
      <c r="BV910" s="24"/>
      <c r="BW910" s="24"/>
      <c r="BX910" s="24"/>
      <c r="BY910" s="24"/>
      <c r="BZ910" s="24"/>
      <c r="CA910" s="24">
        <f t="shared" si="353"/>
        <v>0</v>
      </c>
      <c r="CB910" s="24">
        <f t="shared" si="354"/>
        <v>0</v>
      </c>
      <c r="CC910" s="24"/>
      <c r="CE910" s="24">
        <f t="shared" si="355"/>
        <v>0</v>
      </c>
      <c r="CG910" s="24">
        <f t="shared" si="356"/>
        <v>0</v>
      </c>
      <c r="CI910" s="24">
        <f t="shared" si="357"/>
        <v>0</v>
      </c>
      <c r="CK910" s="24">
        <f t="shared" si="358"/>
        <v>0</v>
      </c>
      <c r="CM910" s="24">
        <f t="shared" si="359"/>
        <v>0</v>
      </c>
      <c r="CO910" s="24">
        <f t="shared" si="360"/>
        <v>0</v>
      </c>
      <c r="CQ910" s="24">
        <f t="shared" si="361"/>
        <v>0</v>
      </c>
      <c r="CS910" s="24">
        <f t="shared" si="362"/>
        <v>0</v>
      </c>
    </row>
    <row r="911" spans="9:97">
      <c r="I911" s="24">
        <f t="shared" si="342"/>
        <v>0</v>
      </c>
      <c r="J911" s="24">
        <f t="shared" si="340"/>
        <v>0</v>
      </c>
      <c r="M911" s="24"/>
      <c r="N911" s="24"/>
      <c r="O911" s="24"/>
      <c r="P911" s="24"/>
      <c r="Q911" s="24"/>
      <c r="R911" s="24"/>
      <c r="S911" s="24">
        <f t="shared" si="343"/>
        <v>0</v>
      </c>
      <c r="T911" s="24">
        <f t="shared" si="341"/>
        <v>0</v>
      </c>
      <c r="W911" s="24"/>
      <c r="X911" s="24"/>
      <c r="Y911" s="24"/>
      <c r="Z911" s="24"/>
      <c r="AA911" s="24"/>
      <c r="AB911" s="24"/>
      <c r="AC911" s="24">
        <f t="shared" si="344"/>
        <v>0</v>
      </c>
      <c r="AD911" s="24">
        <f t="shared" si="345"/>
        <v>0</v>
      </c>
      <c r="AG911" s="24"/>
      <c r="AH911" s="24"/>
      <c r="AI911" s="24"/>
      <c r="AJ911" s="24"/>
      <c r="AK911" s="24"/>
      <c r="AL911" s="24"/>
      <c r="AM911" s="24">
        <f t="shared" si="346"/>
        <v>0</v>
      </c>
      <c r="AN911" s="24">
        <f t="shared" si="339"/>
        <v>0</v>
      </c>
      <c r="AQ911" s="24"/>
      <c r="AR911" s="24"/>
      <c r="AS911" s="24"/>
      <c r="AT911" s="24"/>
      <c r="AU911" s="24"/>
      <c r="AV911" s="24"/>
      <c r="AW911" s="24">
        <f t="shared" si="347"/>
        <v>0</v>
      </c>
      <c r="AX911" s="24">
        <f t="shared" si="348"/>
        <v>0</v>
      </c>
      <c r="BA911" s="24"/>
      <c r="BB911" s="24"/>
      <c r="BC911" s="24"/>
      <c r="BD911" s="24"/>
      <c r="BE911" s="24"/>
      <c r="BF911" s="24"/>
      <c r="BG911" s="24">
        <f t="shared" si="349"/>
        <v>0</v>
      </c>
      <c r="BH911" s="24">
        <f t="shared" si="350"/>
        <v>0</v>
      </c>
      <c r="BK911" s="24"/>
      <c r="BL911" s="24"/>
      <c r="BM911" s="24"/>
      <c r="BN911" s="24"/>
      <c r="BO911" s="24"/>
      <c r="BP911" s="24"/>
      <c r="BQ911" s="24">
        <f t="shared" si="351"/>
        <v>0</v>
      </c>
      <c r="BR911" s="24">
        <f t="shared" si="352"/>
        <v>0</v>
      </c>
      <c r="BU911" s="24"/>
      <c r="BV911" s="24"/>
      <c r="BW911" s="24"/>
      <c r="BX911" s="24"/>
      <c r="BY911" s="24"/>
      <c r="BZ911" s="24"/>
      <c r="CA911" s="24">
        <f t="shared" si="353"/>
        <v>0</v>
      </c>
      <c r="CB911" s="24">
        <f t="shared" si="354"/>
        <v>0</v>
      </c>
      <c r="CC911" s="24"/>
      <c r="CE911" s="24">
        <f t="shared" si="355"/>
        <v>0</v>
      </c>
      <c r="CG911" s="24">
        <f t="shared" si="356"/>
        <v>0</v>
      </c>
      <c r="CI911" s="24">
        <f t="shared" si="357"/>
        <v>0</v>
      </c>
      <c r="CK911" s="24">
        <f t="shared" si="358"/>
        <v>0</v>
      </c>
      <c r="CM911" s="24">
        <f t="shared" si="359"/>
        <v>0</v>
      </c>
      <c r="CO911" s="24">
        <f t="shared" si="360"/>
        <v>0</v>
      </c>
      <c r="CQ911" s="24">
        <f t="shared" si="361"/>
        <v>0</v>
      </c>
      <c r="CS911" s="24">
        <f t="shared" si="362"/>
        <v>0</v>
      </c>
    </row>
    <row r="912" spans="9:97">
      <c r="I912" s="24">
        <f t="shared" si="342"/>
        <v>0</v>
      </c>
      <c r="J912" s="24">
        <f t="shared" si="340"/>
        <v>0</v>
      </c>
      <c r="M912" s="24"/>
      <c r="N912" s="24"/>
      <c r="O912" s="24"/>
      <c r="P912" s="24"/>
      <c r="Q912" s="24"/>
      <c r="R912" s="24"/>
      <c r="S912" s="24">
        <f t="shared" si="343"/>
        <v>0</v>
      </c>
      <c r="T912" s="24">
        <f t="shared" si="341"/>
        <v>0</v>
      </c>
      <c r="W912" s="24"/>
      <c r="X912" s="24"/>
      <c r="Y912" s="24"/>
      <c r="Z912" s="24"/>
      <c r="AA912" s="24"/>
      <c r="AB912" s="24"/>
      <c r="AC912" s="24">
        <f t="shared" si="344"/>
        <v>0</v>
      </c>
      <c r="AD912" s="24">
        <f t="shared" si="345"/>
        <v>0</v>
      </c>
      <c r="AG912" s="24"/>
      <c r="AH912" s="24"/>
      <c r="AI912" s="24"/>
      <c r="AJ912" s="24"/>
      <c r="AK912" s="24"/>
      <c r="AL912" s="24"/>
      <c r="AM912" s="24">
        <f t="shared" si="346"/>
        <v>0</v>
      </c>
      <c r="AN912" s="24">
        <f t="shared" si="339"/>
        <v>0</v>
      </c>
      <c r="AQ912" s="24"/>
      <c r="AR912" s="24"/>
      <c r="AS912" s="24"/>
      <c r="AT912" s="24"/>
      <c r="AU912" s="24"/>
      <c r="AV912" s="24"/>
      <c r="AW912" s="24">
        <f t="shared" si="347"/>
        <v>0</v>
      </c>
      <c r="AX912" s="24">
        <f t="shared" si="348"/>
        <v>0</v>
      </c>
      <c r="BA912" s="24"/>
      <c r="BB912" s="24"/>
      <c r="BC912" s="24"/>
      <c r="BD912" s="24"/>
      <c r="BE912" s="24"/>
      <c r="BF912" s="24"/>
      <c r="BG912" s="24">
        <f t="shared" si="349"/>
        <v>0</v>
      </c>
      <c r="BH912" s="24">
        <f t="shared" si="350"/>
        <v>0</v>
      </c>
      <c r="BK912" s="24"/>
      <c r="BL912" s="24"/>
      <c r="BM912" s="24"/>
      <c r="BN912" s="24"/>
      <c r="BO912" s="24"/>
      <c r="BP912" s="24"/>
      <c r="BQ912" s="24">
        <f t="shared" si="351"/>
        <v>0</v>
      </c>
      <c r="BR912" s="24">
        <f t="shared" si="352"/>
        <v>0</v>
      </c>
      <c r="BU912" s="24"/>
      <c r="BV912" s="24"/>
      <c r="BW912" s="24"/>
      <c r="BX912" s="24"/>
      <c r="BY912" s="24"/>
      <c r="BZ912" s="24"/>
      <c r="CA912" s="24">
        <f t="shared" si="353"/>
        <v>0</v>
      </c>
      <c r="CB912" s="24">
        <f t="shared" si="354"/>
        <v>0</v>
      </c>
      <c r="CC912" s="24"/>
      <c r="CE912" s="24">
        <f t="shared" si="355"/>
        <v>0</v>
      </c>
      <c r="CG912" s="24">
        <f t="shared" si="356"/>
        <v>0</v>
      </c>
      <c r="CI912" s="24">
        <f t="shared" si="357"/>
        <v>0</v>
      </c>
      <c r="CK912" s="24">
        <f t="shared" si="358"/>
        <v>0</v>
      </c>
      <c r="CM912" s="24">
        <f t="shared" si="359"/>
        <v>0</v>
      </c>
      <c r="CO912" s="24">
        <f t="shared" si="360"/>
        <v>0</v>
      </c>
      <c r="CQ912" s="24">
        <f t="shared" si="361"/>
        <v>0</v>
      </c>
      <c r="CS912" s="24">
        <f t="shared" si="362"/>
        <v>0</v>
      </c>
    </row>
    <row r="913" spans="9:97">
      <c r="I913" s="24">
        <f t="shared" si="342"/>
        <v>0</v>
      </c>
      <c r="J913" s="24">
        <f t="shared" si="340"/>
        <v>0</v>
      </c>
      <c r="M913" s="24"/>
      <c r="N913" s="24"/>
      <c r="O913" s="24"/>
      <c r="P913" s="24"/>
      <c r="Q913" s="24"/>
      <c r="R913" s="24"/>
      <c r="S913" s="24">
        <f t="shared" si="343"/>
        <v>0</v>
      </c>
      <c r="T913" s="24">
        <f t="shared" si="341"/>
        <v>0</v>
      </c>
      <c r="W913" s="24"/>
      <c r="X913" s="24"/>
      <c r="Y913" s="24"/>
      <c r="Z913" s="24"/>
      <c r="AA913" s="24"/>
      <c r="AB913" s="24"/>
      <c r="AC913" s="24">
        <f t="shared" si="344"/>
        <v>0</v>
      </c>
      <c r="AD913" s="24">
        <f t="shared" si="345"/>
        <v>0</v>
      </c>
      <c r="AG913" s="24"/>
      <c r="AH913" s="24"/>
      <c r="AI913" s="24"/>
      <c r="AJ913" s="24"/>
      <c r="AK913" s="24"/>
      <c r="AL913" s="24"/>
      <c r="AM913" s="24">
        <f t="shared" si="346"/>
        <v>0</v>
      </c>
      <c r="AN913" s="24">
        <f t="shared" si="339"/>
        <v>0</v>
      </c>
      <c r="AQ913" s="24"/>
      <c r="AR913" s="24"/>
      <c r="AS913" s="24"/>
      <c r="AT913" s="24"/>
      <c r="AU913" s="24"/>
      <c r="AV913" s="24"/>
      <c r="AW913" s="24">
        <f t="shared" si="347"/>
        <v>0</v>
      </c>
      <c r="AX913" s="24">
        <f t="shared" si="348"/>
        <v>0</v>
      </c>
      <c r="BA913" s="24"/>
      <c r="BB913" s="24"/>
      <c r="BC913" s="24"/>
      <c r="BD913" s="24"/>
      <c r="BE913" s="24"/>
      <c r="BF913" s="24"/>
      <c r="BG913" s="24">
        <f t="shared" si="349"/>
        <v>0</v>
      </c>
      <c r="BH913" s="24">
        <f t="shared" si="350"/>
        <v>0</v>
      </c>
      <c r="BK913" s="24"/>
      <c r="BL913" s="24"/>
      <c r="BM913" s="24"/>
      <c r="BN913" s="24"/>
      <c r="BO913" s="24"/>
      <c r="BP913" s="24"/>
      <c r="BQ913" s="24">
        <f t="shared" si="351"/>
        <v>0</v>
      </c>
      <c r="BR913" s="24">
        <f t="shared" si="352"/>
        <v>0</v>
      </c>
      <c r="BU913" s="24"/>
      <c r="BV913" s="24"/>
      <c r="BW913" s="24"/>
      <c r="BX913" s="24"/>
      <c r="BY913" s="24"/>
      <c r="BZ913" s="24"/>
      <c r="CA913" s="24">
        <f t="shared" si="353"/>
        <v>0</v>
      </c>
      <c r="CB913" s="24">
        <f t="shared" si="354"/>
        <v>0</v>
      </c>
      <c r="CC913" s="24"/>
      <c r="CE913" s="24">
        <f t="shared" si="355"/>
        <v>0</v>
      </c>
      <c r="CG913" s="24">
        <f t="shared" si="356"/>
        <v>0</v>
      </c>
      <c r="CI913" s="24">
        <f t="shared" si="357"/>
        <v>0</v>
      </c>
      <c r="CK913" s="24">
        <f t="shared" si="358"/>
        <v>0</v>
      </c>
      <c r="CM913" s="24">
        <f t="shared" si="359"/>
        <v>0</v>
      </c>
      <c r="CO913" s="24">
        <f t="shared" si="360"/>
        <v>0</v>
      </c>
      <c r="CQ913" s="24">
        <f t="shared" si="361"/>
        <v>0</v>
      </c>
      <c r="CS913" s="24">
        <f t="shared" si="362"/>
        <v>0</v>
      </c>
    </row>
    <row r="914" spans="9:97">
      <c r="I914" s="24">
        <f t="shared" si="342"/>
        <v>0</v>
      </c>
      <c r="J914" s="24">
        <f t="shared" si="340"/>
        <v>0</v>
      </c>
      <c r="M914" s="24"/>
      <c r="N914" s="24"/>
      <c r="O914" s="24"/>
      <c r="P914" s="24"/>
      <c r="Q914" s="24"/>
      <c r="R914" s="24"/>
      <c r="S914" s="24">
        <f t="shared" si="343"/>
        <v>0</v>
      </c>
      <c r="T914" s="24">
        <f t="shared" si="341"/>
        <v>0</v>
      </c>
      <c r="W914" s="24"/>
      <c r="X914" s="24"/>
      <c r="Y914" s="24"/>
      <c r="Z914" s="24"/>
      <c r="AA914" s="24"/>
      <c r="AB914" s="24"/>
      <c r="AC914" s="24">
        <f t="shared" si="344"/>
        <v>0</v>
      </c>
      <c r="AD914" s="24">
        <f t="shared" si="345"/>
        <v>0</v>
      </c>
      <c r="AG914" s="24"/>
      <c r="AH914" s="24"/>
      <c r="AI914" s="24"/>
      <c r="AJ914" s="24"/>
      <c r="AK914" s="24"/>
      <c r="AL914" s="24"/>
      <c r="AM914" s="24">
        <f t="shared" si="346"/>
        <v>0</v>
      </c>
      <c r="AN914" s="24">
        <f t="shared" si="339"/>
        <v>0</v>
      </c>
      <c r="AQ914" s="24"/>
      <c r="AR914" s="24"/>
      <c r="AS914" s="24"/>
      <c r="AT914" s="24"/>
      <c r="AU914" s="24"/>
      <c r="AV914" s="24"/>
      <c r="AW914" s="24">
        <f t="shared" si="347"/>
        <v>0</v>
      </c>
      <c r="AX914" s="24">
        <f t="shared" si="348"/>
        <v>0</v>
      </c>
      <c r="BA914" s="24"/>
      <c r="BB914" s="24"/>
      <c r="BC914" s="24"/>
      <c r="BD914" s="24"/>
      <c r="BE914" s="24"/>
      <c r="BF914" s="24"/>
      <c r="BG914" s="24">
        <f t="shared" si="349"/>
        <v>0</v>
      </c>
      <c r="BH914" s="24">
        <f t="shared" si="350"/>
        <v>0</v>
      </c>
      <c r="BK914" s="24"/>
      <c r="BL914" s="24"/>
      <c r="BM914" s="24"/>
      <c r="BN914" s="24"/>
      <c r="BO914" s="24"/>
      <c r="BP914" s="24"/>
      <c r="BQ914" s="24">
        <f t="shared" si="351"/>
        <v>0</v>
      </c>
      <c r="BR914" s="24">
        <f t="shared" si="352"/>
        <v>0</v>
      </c>
      <c r="BU914" s="24"/>
      <c r="BV914" s="24"/>
      <c r="BW914" s="24"/>
      <c r="BX914" s="24"/>
      <c r="BY914" s="24"/>
      <c r="BZ914" s="24"/>
      <c r="CA914" s="24">
        <f t="shared" si="353"/>
        <v>0</v>
      </c>
      <c r="CB914" s="24">
        <f t="shared" si="354"/>
        <v>0</v>
      </c>
      <c r="CC914" s="24"/>
      <c r="CE914" s="24">
        <f t="shared" si="355"/>
        <v>0</v>
      </c>
      <c r="CG914" s="24">
        <f t="shared" si="356"/>
        <v>0</v>
      </c>
      <c r="CI914" s="24">
        <f t="shared" si="357"/>
        <v>0</v>
      </c>
      <c r="CK914" s="24">
        <f t="shared" si="358"/>
        <v>0</v>
      </c>
      <c r="CM914" s="24">
        <f t="shared" si="359"/>
        <v>0</v>
      </c>
      <c r="CO914" s="24">
        <f t="shared" si="360"/>
        <v>0</v>
      </c>
      <c r="CQ914" s="24">
        <f t="shared" si="361"/>
        <v>0</v>
      </c>
      <c r="CS914" s="24">
        <f t="shared" si="362"/>
        <v>0</v>
      </c>
    </row>
    <row r="915" spans="9:97">
      <c r="I915" s="24">
        <f t="shared" si="342"/>
        <v>0</v>
      </c>
      <c r="J915" s="24">
        <f t="shared" si="340"/>
        <v>0</v>
      </c>
      <c r="M915" s="24"/>
      <c r="N915" s="24"/>
      <c r="O915" s="24"/>
      <c r="P915" s="24"/>
      <c r="Q915" s="24"/>
      <c r="R915" s="24"/>
      <c r="S915" s="24">
        <f t="shared" si="343"/>
        <v>0</v>
      </c>
      <c r="T915" s="24">
        <f t="shared" si="341"/>
        <v>0</v>
      </c>
      <c r="W915" s="24"/>
      <c r="X915" s="24"/>
      <c r="Y915" s="24"/>
      <c r="Z915" s="24"/>
      <c r="AA915" s="24"/>
      <c r="AB915" s="24"/>
      <c r="AC915" s="24">
        <f t="shared" si="344"/>
        <v>0</v>
      </c>
      <c r="AD915" s="24">
        <f t="shared" si="345"/>
        <v>0</v>
      </c>
      <c r="AG915" s="24"/>
      <c r="AH915" s="24"/>
      <c r="AI915" s="24"/>
      <c r="AJ915" s="24"/>
      <c r="AK915" s="24"/>
      <c r="AL915" s="24"/>
      <c r="AM915" s="24">
        <f t="shared" si="346"/>
        <v>0</v>
      </c>
      <c r="AN915" s="24">
        <f t="shared" si="339"/>
        <v>0</v>
      </c>
      <c r="AQ915" s="24"/>
      <c r="AR915" s="24"/>
      <c r="AS915" s="24"/>
      <c r="AT915" s="24"/>
      <c r="AU915" s="24"/>
      <c r="AV915" s="24"/>
      <c r="AW915" s="24">
        <f t="shared" si="347"/>
        <v>0</v>
      </c>
      <c r="AX915" s="24">
        <f t="shared" si="348"/>
        <v>0</v>
      </c>
      <c r="BA915" s="24"/>
      <c r="BB915" s="24"/>
      <c r="BC915" s="24"/>
      <c r="BD915" s="24"/>
      <c r="BE915" s="24"/>
      <c r="BF915" s="24"/>
      <c r="BG915" s="24">
        <f t="shared" si="349"/>
        <v>0</v>
      </c>
      <c r="BH915" s="24">
        <f t="shared" si="350"/>
        <v>0</v>
      </c>
      <c r="BK915" s="24"/>
      <c r="BL915" s="24"/>
      <c r="BM915" s="24"/>
      <c r="BN915" s="24"/>
      <c r="BO915" s="24"/>
      <c r="BP915" s="24"/>
      <c r="BQ915" s="24">
        <f t="shared" si="351"/>
        <v>0</v>
      </c>
      <c r="BR915" s="24">
        <f t="shared" si="352"/>
        <v>0</v>
      </c>
      <c r="BU915" s="24"/>
      <c r="BV915" s="24"/>
      <c r="BW915" s="24"/>
      <c r="BX915" s="24"/>
      <c r="BY915" s="24"/>
      <c r="BZ915" s="24"/>
      <c r="CA915" s="24">
        <f t="shared" si="353"/>
        <v>0</v>
      </c>
      <c r="CB915" s="24">
        <f t="shared" si="354"/>
        <v>0</v>
      </c>
      <c r="CC915" s="24"/>
      <c r="CE915" s="24">
        <f t="shared" si="355"/>
        <v>0</v>
      </c>
      <c r="CG915" s="24">
        <f t="shared" si="356"/>
        <v>0</v>
      </c>
      <c r="CI915" s="24">
        <f t="shared" si="357"/>
        <v>0</v>
      </c>
      <c r="CK915" s="24">
        <f t="shared" si="358"/>
        <v>0</v>
      </c>
      <c r="CM915" s="24">
        <f t="shared" si="359"/>
        <v>0</v>
      </c>
      <c r="CO915" s="24">
        <f t="shared" si="360"/>
        <v>0</v>
      </c>
      <c r="CQ915" s="24">
        <f t="shared" si="361"/>
        <v>0</v>
      </c>
      <c r="CS915" s="24">
        <f t="shared" si="362"/>
        <v>0</v>
      </c>
    </row>
    <row r="916" spans="9:97">
      <c r="I916" s="24">
        <f t="shared" si="342"/>
        <v>0</v>
      </c>
      <c r="J916" s="24">
        <f t="shared" si="340"/>
        <v>0</v>
      </c>
      <c r="M916" s="24"/>
      <c r="N916" s="24"/>
      <c r="O916" s="24"/>
      <c r="P916" s="24"/>
      <c r="Q916" s="24"/>
      <c r="R916" s="24"/>
      <c r="S916" s="24">
        <f t="shared" si="343"/>
        <v>0</v>
      </c>
      <c r="T916" s="24">
        <f t="shared" si="341"/>
        <v>0</v>
      </c>
      <c r="W916" s="24"/>
      <c r="X916" s="24"/>
      <c r="Y916" s="24"/>
      <c r="Z916" s="24"/>
      <c r="AA916" s="24"/>
      <c r="AB916" s="24"/>
      <c r="AC916" s="24">
        <f t="shared" si="344"/>
        <v>0</v>
      </c>
      <c r="AD916" s="24">
        <f t="shared" si="345"/>
        <v>0</v>
      </c>
      <c r="AG916" s="24"/>
      <c r="AH916" s="24"/>
      <c r="AI916" s="24"/>
      <c r="AJ916" s="24"/>
      <c r="AK916" s="24"/>
      <c r="AL916" s="24"/>
      <c r="AM916" s="24">
        <f t="shared" si="346"/>
        <v>0</v>
      </c>
      <c r="AN916" s="24">
        <f t="shared" si="339"/>
        <v>0</v>
      </c>
      <c r="AQ916" s="24"/>
      <c r="AR916" s="24"/>
      <c r="AS916" s="24"/>
      <c r="AT916" s="24"/>
      <c r="AU916" s="24"/>
      <c r="AV916" s="24"/>
      <c r="AW916" s="24">
        <f t="shared" si="347"/>
        <v>0</v>
      </c>
      <c r="AX916" s="24">
        <f t="shared" si="348"/>
        <v>0</v>
      </c>
      <c r="BA916" s="24"/>
      <c r="BB916" s="24"/>
      <c r="BC916" s="24"/>
      <c r="BD916" s="24"/>
      <c r="BE916" s="24"/>
      <c r="BF916" s="24"/>
      <c r="BG916" s="24">
        <f t="shared" si="349"/>
        <v>0</v>
      </c>
      <c r="BH916" s="24">
        <f t="shared" si="350"/>
        <v>0</v>
      </c>
      <c r="BK916" s="24"/>
      <c r="BL916" s="24"/>
      <c r="BM916" s="24"/>
      <c r="BN916" s="24"/>
      <c r="BO916" s="24"/>
      <c r="BP916" s="24"/>
      <c r="BQ916" s="24">
        <f t="shared" si="351"/>
        <v>0</v>
      </c>
      <c r="BR916" s="24">
        <f t="shared" si="352"/>
        <v>0</v>
      </c>
      <c r="BU916" s="24"/>
      <c r="BV916" s="24"/>
      <c r="BW916" s="24"/>
      <c r="BX916" s="24"/>
      <c r="BY916" s="24"/>
      <c r="BZ916" s="24"/>
      <c r="CA916" s="24">
        <f t="shared" si="353"/>
        <v>0</v>
      </c>
      <c r="CB916" s="24">
        <f t="shared" si="354"/>
        <v>0</v>
      </c>
      <c r="CC916" s="24"/>
      <c r="CE916" s="24">
        <f t="shared" si="355"/>
        <v>0</v>
      </c>
      <c r="CG916" s="24">
        <f t="shared" si="356"/>
        <v>0</v>
      </c>
      <c r="CI916" s="24">
        <f t="shared" si="357"/>
        <v>0</v>
      </c>
      <c r="CK916" s="24">
        <f t="shared" si="358"/>
        <v>0</v>
      </c>
      <c r="CM916" s="24">
        <f t="shared" si="359"/>
        <v>0</v>
      </c>
      <c r="CO916" s="24">
        <f t="shared" si="360"/>
        <v>0</v>
      </c>
      <c r="CQ916" s="24">
        <f t="shared" si="361"/>
        <v>0</v>
      </c>
      <c r="CS916" s="24">
        <f t="shared" si="362"/>
        <v>0</v>
      </c>
    </row>
    <row r="917" spans="9:97">
      <c r="I917" s="24">
        <f t="shared" si="342"/>
        <v>0</v>
      </c>
      <c r="J917" s="24">
        <f t="shared" si="340"/>
        <v>0</v>
      </c>
      <c r="M917" s="24"/>
      <c r="N917" s="24"/>
      <c r="O917" s="24"/>
      <c r="P917" s="24"/>
      <c r="Q917" s="24"/>
      <c r="R917" s="24"/>
      <c r="S917" s="24">
        <f t="shared" si="343"/>
        <v>0</v>
      </c>
      <c r="T917" s="24">
        <f t="shared" si="341"/>
        <v>0</v>
      </c>
      <c r="W917" s="24"/>
      <c r="X917" s="24"/>
      <c r="Y917" s="24"/>
      <c r="Z917" s="24"/>
      <c r="AA917" s="24"/>
      <c r="AB917" s="24"/>
      <c r="AC917" s="24">
        <f t="shared" si="344"/>
        <v>0</v>
      </c>
      <c r="AD917" s="24">
        <f t="shared" si="345"/>
        <v>0</v>
      </c>
      <c r="AG917" s="24"/>
      <c r="AH917" s="24"/>
      <c r="AI917" s="24"/>
      <c r="AJ917" s="24"/>
      <c r="AK917" s="24"/>
      <c r="AL917" s="24"/>
      <c r="AM917" s="24">
        <f t="shared" si="346"/>
        <v>0</v>
      </c>
      <c r="AN917" s="24">
        <f t="shared" si="339"/>
        <v>0</v>
      </c>
      <c r="AQ917" s="24"/>
      <c r="AR917" s="24"/>
      <c r="AS917" s="24"/>
      <c r="AT917" s="24"/>
      <c r="AU917" s="24"/>
      <c r="AV917" s="24"/>
      <c r="AW917" s="24">
        <f t="shared" si="347"/>
        <v>0</v>
      </c>
      <c r="AX917" s="24">
        <f t="shared" si="348"/>
        <v>0</v>
      </c>
      <c r="BA917" s="24"/>
      <c r="BB917" s="24"/>
      <c r="BC917" s="24"/>
      <c r="BD917" s="24"/>
      <c r="BE917" s="24"/>
      <c r="BF917" s="24"/>
      <c r="BG917" s="24">
        <f t="shared" si="349"/>
        <v>0</v>
      </c>
      <c r="BH917" s="24">
        <f t="shared" si="350"/>
        <v>0</v>
      </c>
      <c r="BK917" s="24"/>
      <c r="BL917" s="24"/>
      <c r="BM917" s="24"/>
      <c r="BN917" s="24"/>
      <c r="BO917" s="24"/>
      <c r="BP917" s="24"/>
      <c r="BQ917" s="24">
        <f t="shared" si="351"/>
        <v>0</v>
      </c>
      <c r="BR917" s="24">
        <f t="shared" si="352"/>
        <v>0</v>
      </c>
      <c r="BU917" s="24"/>
      <c r="BV917" s="24"/>
      <c r="BW917" s="24"/>
      <c r="BX917" s="24"/>
      <c r="BY917" s="24"/>
      <c r="BZ917" s="24"/>
      <c r="CA917" s="24">
        <f t="shared" si="353"/>
        <v>0</v>
      </c>
      <c r="CB917" s="24">
        <f t="shared" si="354"/>
        <v>0</v>
      </c>
      <c r="CC917" s="24"/>
      <c r="CE917" s="24">
        <f t="shared" si="355"/>
        <v>0</v>
      </c>
      <c r="CG917" s="24">
        <f t="shared" si="356"/>
        <v>0</v>
      </c>
      <c r="CI917" s="24">
        <f t="shared" si="357"/>
        <v>0</v>
      </c>
      <c r="CK917" s="24">
        <f t="shared" si="358"/>
        <v>0</v>
      </c>
      <c r="CM917" s="24">
        <f t="shared" si="359"/>
        <v>0</v>
      </c>
      <c r="CO917" s="24">
        <f t="shared" si="360"/>
        <v>0</v>
      </c>
      <c r="CQ917" s="24">
        <f t="shared" si="361"/>
        <v>0</v>
      </c>
      <c r="CS917" s="24">
        <f t="shared" si="362"/>
        <v>0</v>
      </c>
    </row>
    <row r="918" spans="9:97">
      <c r="I918" s="24">
        <f t="shared" si="342"/>
        <v>0</v>
      </c>
      <c r="J918" s="24">
        <f t="shared" si="340"/>
        <v>0</v>
      </c>
      <c r="M918" s="24"/>
      <c r="N918" s="24"/>
      <c r="O918" s="24"/>
      <c r="P918" s="24"/>
      <c r="Q918" s="24"/>
      <c r="R918" s="24"/>
      <c r="S918" s="24">
        <f t="shared" si="343"/>
        <v>0</v>
      </c>
      <c r="T918" s="24">
        <f t="shared" si="341"/>
        <v>0</v>
      </c>
      <c r="W918" s="24"/>
      <c r="X918" s="24"/>
      <c r="Y918" s="24"/>
      <c r="Z918" s="24"/>
      <c r="AA918" s="24"/>
      <c r="AB918" s="24"/>
      <c r="AC918" s="24">
        <f t="shared" si="344"/>
        <v>0</v>
      </c>
      <c r="AD918" s="24">
        <f t="shared" si="345"/>
        <v>0</v>
      </c>
      <c r="AG918" s="24"/>
      <c r="AH918" s="24"/>
      <c r="AI918" s="24"/>
      <c r="AJ918" s="24"/>
      <c r="AK918" s="24"/>
      <c r="AL918" s="24"/>
      <c r="AM918" s="24">
        <f t="shared" si="346"/>
        <v>0</v>
      </c>
      <c r="AN918" s="24">
        <f t="shared" si="339"/>
        <v>0</v>
      </c>
      <c r="AQ918" s="24"/>
      <c r="AR918" s="24"/>
      <c r="AS918" s="24"/>
      <c r="AT918" s="24"/>
      <c r="AU918" s="24"/>
      <c r="AV918" s="24"/>
      <c r="AW918" s="24">
        <f t="shared" si="347"/>
        <v>0</v>
      </c>
      <c r="AX918" s="24">
        <f t="shared" si="348"/>
        <v>0</v>
      </c>
      <c r="BA918" s="24"/>
      <c r="BB918" s="24"/>
      <c r="BC918" s="24"/>
      <c r="BD918" s="24"/>
      <c r="BE918" s="24"/>
      <c r="BF918" s="24"/>
      <c r="BG918" s="24">
        <f t="shared" si="349"/>
        <v>0</v>
      </c>
      <c r="BH918" s="24">
        <f t="shared" si="350"/>
        <v>0</v>
      </c>
      <c r="BK918" s="24"/>
      <c r="BL918" s="24"/>
      <c r="BM918" s="24"/>
      <c r="BN918" s="24"/>
      <c r="BO918" s="24"/>
      <c r="BP918" s="24"/>
      <c r="BQ918" s="24">
        <f t="shared" si="351"/>
        <v>0</v>
      </c>
      <c r="BR918" s="24">
        <f t="shared" si="352"/>
        <v>0</v>
      </c>
      <c r="BU918" s="24"/>
      <c r="BV918" s="24"/>
      <c r="BW918" s="24"/>
      <c r="BX918" s="24"/>
      <c r="BY918" s="24"/>
      <c r="BZ918" s="24"/>
      <c r="CA918" s="24">
        <f t="shared" si="353"/>
        <v>0</v>
      </c>
      <c r="CB918" s="24">
        <f t="shared" si="354"/>
        <v>0</v>
      </c>
      <c r="CC918" s="24"/>
      <c r="CE918" s="24">
        <f t="shared" si="355"/>
        <v>0</v>
      </c>
      <c r="CG918" s="24">
        <f t="shared" si="356"/>
        <v>0</v>
      </c>
      <c r="CI918" s="24">
        <f t="shared" si="357"/>
        <v>0</v>
      </c>
      <c r="CK918" s="24">
        <f t="shared" si="358"/>
        <v>0</v>
      </c>
      <c r="CM918" s="24">
        <f t="shared" si="359"/>
        <v>0</v>
      </c>
      <c r="CO918" s="24">
        <f t="shared" si="360"/>
        <v>0</v>
      </c>
      <c r="CQ918" s="24">
        <f t="shared" si="361"/>
        <v>0</v>
      </c>
      <c r="CS918" s="24">
        <f t="shared" si="362"/>
        <v>0</v>
      </c>
    </row>
    <row r="919" spans="9:97">
      <c r="I919" s="24">
        <f t="shared" si="342"/>
        <v>0</v>
      </c>
      <c r="J919" s="24">
        <f t="shared" si="340"/>
        <v>0</v>
      </c>
      <c r="M919" s="24"/>
      <c r="N919" s="24"/>
      <c r="O919" s="24"/>
      <c r="P919" s="24"/>
      <c r="Q919" s="24"/>
      <c r="R919" s="24"/>
      <c r="S919" s="24">
        <f t="shared" si="343"/>
        <v>0</v>
      </c>
      <c r="T919" s="24">
        <f t="shared" si="341"/>
        <v>0</v>
      </c>
      <c r="W919" s="24"/>
      <c r="X919" s="24"/>
      <c r="Y919" s="24"/>
      <c r="Z919" s="24"/>
      <c r="AA919" s="24"/>
      <c r="AB919" s="24"/>
      <c r="AC919" s="24">
        <f t="shared" si="344"/>
        <v>0</v>
      </c>
      <c r="AD919" s="24">
        <f t="shared" si="345"/>
        <v>0</v>
      </c>
      <c r="AG919" s="24"/>
      <c r="AH919" s="24"/>
      <c r="AI919" s="24"/>
      <c r="AJ919" s="24"/>
      <c r="AK919" s="24"/>
      <c r="AL919" s="24"/>
      <c r="AM919" s="24">
        <f t="shared" si="346"/>
        <v>0</v>
      </c>
      <c r="AN919" s="24">
        <f t="shared" si="339"/>
        <v>0</v>
      </c>
      <c r="AQ919" s="24"/>
      <c r="AR919" s="24"/>
      <c r="AS919" s="24"/>
      <c r="AT919" s="24"/>
      <c r="AU919" s="24"/>
      <c r="AV919" s="24"/>
      <c r="AW919" s="24">
        <f t="shared" si="347"/>
        <v>0</v>
      </c>
      <c r="AX919" s="24">
        <f t="shared" si="348"/>
        <v>0</v>
      </c>
      <c r="BA919" s="24"/>
      <c r="BB919" s="24"/>
      <c r="BC919" s="24"/>
      <c r="BD919" s="24"/>
      <c r="BE919" s="24"/>
      <c r="BF919" s="24"/>
      <c r="BG919" s="24">
        <f t="shared" si="349"/>
        <v>0</v>
      </c>
      <c r="BH919" s="24">
        <f t="shared" si="350"/>
        <v>0</v>
      </c>
      <c r="BK919" s="24"/>
      <c r="BL919" s="24"/>
      <c r="BM919" s="24"/>
      <c r="BN919" s="24"/>
      <c r="BO919" s="24"/>
      <c r="BP919" s="24"/>
      <c r="BQ919" s="24">
        <f t="shared" si="351"/>
        <v>0</v>
      </c>
      <c r="BR919" s="24">
        <f t="shared" si="352"/>
        <v>0</v>
      </c>
      <c r="BU919" s="24"/>
      <c r="BV919" s="24"/>
      <c r="BW919" s="24"/>
      <c r="BX919" s="24"/>
      <c r="BY919" s="24"/>
      <c r="BZ919" s="24"/>
      <c r="CA919" s="24">
        <f t="shared" si="353"/>
        <v>0</v>
      </c>
      <c r="CB919" s="24">
        <f t="shared" si="354"/>
        <v>0</v>
      </c>
      <c r="CC919" s="24"/>
      <c r="CE919" s="24">
        <f t="shared" si="355"/>
        <v>0</v>
      </c>
      <c r="CG919" s="24">
        <f t="shared" si="356"/>
        <v>0</v>
      </c>
      <c r="CI919" s="24">
        <f t="shared" si="357"/>
        <v>0</v>
      </c>
      <c r="CK919" s="24">
        <f t="shared" si="358"/>
        <v>0</v>
      </c>
      <c r="CM919" s="24">
        <f t="shared" si="359"/>
        <v>0</v>
      </c>
      <c r="CO919" s="24">
        <f t="shared" si="360"/>
        <v>0</v>
      </c>
      <c r="CQ919" s="24">
        <f t="shared" si="361"/>
        <v>0</v>
      </c>
      <c r="CS919" s="24">
        <f t="shared" si="362"/>
        <v>0</v>
      </c>
    </row>
    <row r="920" spans="9:97">
      <c r="I920" s="24">
        <f t="shared" si="342"/>
        <v>0</v>
      </c>
      <c r="J920" s="24">
        <f t="shared" si="340"/>
        <v>0</v>
      </c>
      <c r="M920" s="24"/>
      <c r="N920" s="24"/>
      <c r="O920" s="24"/>
      <c r="P920" s="24"/>
      <c r="Q920" s="24"/>
      <c r="R920" s="24"/>
      <c r="S920" s="24">
        <f t="shared" si="343"/>
        <v>0</v>
      </c>
      <c r="T920" s="24">
        <f t="shared" si="341"/>
        <v>0</v>
      </c>
      <c r="W920" s="24"/>
      <c r="X920" s="24"/>
      <c r="Y920" s="24"/>
      <c r="Z920" s="24"/>
      <c r="AA920" s="24"/>
      <c r="AB920" s="24"/>
      <c r="AC920" s="24">
        <f t="shared" si="344"/>
        <v>0</v>
      </c>
      <c r="AD920" s="24">
        <f t="shared" si="345"/>
        <v>0</v>
      </c>
      <c r="AG920" s="24"/>
      <c r="AH920" s="24"/>
      <c r="AI920" s="24"/>
      <c r="AJ920" s="24"/>
      <c r="AK920" s="24"/>
      <c r="AL920" s="24"/>
      <c r="AM920" s="24">
        <f t="shared" si="346"/>
        <v>0</v>
      </c>
      <c r="AN920" s="24">
        <f t="shared" si="339"/>
        <v>0</v>
      </c>
      <c r="AQ920" s="24"/>
      <c r="AR920" s="24"/>
      <c r="AS920" s="24"/>
      <c r="AT920" s="24"/>
      <c r="AU920" s="24"/>
      <c r="AV920" s="24"/>
      <c r="AW920" s="24">
        <f t="shared" si="347"/>
        <v>0</v>
      </c>
      <c r="AX920" s="24">
        <f t="shared" si="348"/>
        <v>0</v>
      </c>
      <c r="BA920" s="24"/>
      <c r="BB920" s="24"/>
      <c r="BC920" s="24"/>
      <c r="BD920" s="24"/>
      <c r="BE920" s="24"/>
      <c r="BF920" s="24"/>
      <c r="BG920" s="24">
        <f t="shared" si="349"/>
        <v>0</v>
      </c>
      <c r="BH920" s="24">
        <f t="shared" si="350"/>
        <v>0</v>
      </c>
      <c r="BK920" s="24"/>
      <c r="BL920" s="24"/>
      <c r="BM920" s="24"/>
      <c r="BN920" s="24"/>
      <c r="BO920" s="24"/>
      <c r="BP920" s="24"/>
      <c r="BQ920" s="24">
        <f t="shared" si="351"/>
        <v>0</v>
      </c>
      <c r="BR920" s="24">
        <f t="shared" si="352"/>
        <v>0</v>
      </c>
      <c r="BU920" s="24"/>
      <c r="BV920" s="24"/>
      <c r="BW920" s="24"/>
      <c r="BX920" s="24"/>
      <c r="BY920" s="24"/>
      <c r="BZ920" s="24"/>
      <c r="CA920" s="24">
        <f t="shared" si="353"/>
        <v>0</v>
      </c>
      <c r="CB920" s="24">
        <f t="shared" si="354"/>
        <v>0</v>
      </c>
      <c r="CC920" s="24"/>
      <c r="CE920" s="24">
        <f t="shared" si="355"/>
        <v>0</v>
      </c>
      <c r="CG920" s="24">
        <f t="shared" si="356"/>
        <v>0</v>
      </c>
      <c r="CI920" s="24">
        <f t="shared" si="357"/>
        <v>0</v>
      </c>
      <c r="CK920" s="24">
        <f t="shared" si="358"/>
        <v>0</v>
      </c>
      <c r="CM920" s="24">
        <f t="shared" si="359"/>
        <v>0</v>
      </c>
      <c r="CO920" s="24">
        <f t="shared" si="360"/>
        <v>0</v>
      </c>
      <c r="CQ920" s="24">
        <f t="shared" si="361"/>
        <v>0</v>
      </c>
      <c r="CS920" s="24">
        <f t="shared" si="362"/>
        <v>0</v>
      </c>
    </row>
    <row r="921" spans="9:97">
      <c r="I921" s="24">
        <f t="shared" si="342"/>
        <v>0</v>
      </c>
      <c r="J921" s="24">
        <f t="shared" si="340"/>
        <v>0</v>
      </c>
      <c r="M921" s="24"/>
      <c r="N921" s="24"/>
      <c r="O921" s="24"/>
      <c r="P921" s="24"/>
      <c r="Q921" s="24"/>
      <c r="R921" s="24"/>
      <c r="S921" s="24">
        <f t="shared" si="343"/>
        <v>0</v>
      </c>
      <c r="T921" s="24">
        <f t="shared" si="341"/>
        <v>0</v>
      </c>
      <c r="W921" s="24"/>
      <c r="X921" s="24"/>
      <c r="Y921" s="24"/>
      <c r="Z921" s="24"/>
      <c r="AA921" s="24"/>
      <c r="AB921" s="24"/>
      <c r="AC921" s="24">
        <f t="shared" si="344"/>
        <v>0</v>
      </c>
      <c r="AD921" s="24">
        <f t="shared" si="345"/>
        <v>0</v>
      </c>
      <c r="AG921" s="24"/>
      <c r="AH921" s="24"/>
      <c r="AI921" s="24"/>
      <c r="AJ921" s="24"/>
      <c r="AK921" s="24"/>
      <c r="AL921" s="24"/>
      <c r="AM921" s="24">
        <f t="shared" si="346"/>
        <v>0</v>
      </c>
      <c r="AN921" s="24">
        <f t="shared" si="339"/>
        <v>0</v>
      </c>
      <c r="AQ921" s="24"/>
      <c r="AR921" s="24"/>
      <c r="AS921" s="24"/>
      <c r="AT921" s="24"/>
      <c r="AU921" s="24"/>
      <c r="AV921" s="24"/>
      <c r="AW921" s="24">
        <f t="shared" si="347"/>
        <v>0</v>
      </c>
      <c r="AX921" s="24">
        <f t="shared" si="348"/>
        <v>0</v>
      </c>
      <c r="BA921" s="24"/>
      <c r="BB921" s="24"/>
      <c r="BC921" s="24"/>
      <c r="BD921" s="24"/>
      <c r="BE921" s="24"/>
      <c r="BF921" s="24"/>
      <c r="BG921" s="24">
        <f t="shared" si="349"/>
        <v>0</v>
      </c>
      <c r="BH921" s="24">
        <f t="shared" si="350"/>
        <v>0</v>
      </c>
      <c r="BK921" s="24"/>
      <c r="BL921" s="24"/>
      <c r="BM921" s="24"/>
      <c r="BN921" s="24"/>
      <c r="BO921" s="24"/>
      <c r="BP921" s="24"/>
      <c r="BQ921" s="24">
        <f t="shared" si="351"/>
        <v>0</v>
      </c>
      <c r="BR921" s="24">
        <f t="shared" si="352"/>
        <v>0</v>
      </c>
      <c r="BU921" s="24"/>
      <c r="BV921" s="24"/>
      <c r="BW921" s="24"/>
      <c r="BX921" s="24"/>
      <c r="BY921" s="24"/>
      <c r="BZ921" s="24"/>
      <c r="CA921" s="24">
        <f t="shared" si="353"/>
        <v>0</v>
      </c>
      <c r="CB921" s="24">
        <f t="shared" si="354"/>
        <v>0</v>
      </c>
      <c r="CC921" s="24"/>
      <c r="CE921" s="24">
        <f t="shared" si="355"/>
        <v>0</v>
      </c>
      <c r="CG921" s="24">
        <f t="shared" si="356"/>
        <v>0</v>
      </c>
      <c r="CI921" s="24">
        <f t="shared" si="357"/>
        <v>0</v>
      </c>
      <c r="CK921" s="24">
        <f t="shared" si="358"/>
        <v>0</v>
      </c>
      <c r="CM921" s="24">
        <f t="shared" si="359"/>
        <v>0</v>
      </c>
      <c r="CO921" s="24">
        <f t="shared" si="360"/>
        <v>0</v>
      </c>
      <c r="CQ921" s="24">
        <f t="shared" si="361"/>
        <v>0</v>
      </c>
      <c r="CS921" s="24">
        <f t="shared" si="362"/>
        <v>0</v>
      </c>
    </row>
    <row r="922" spans="9:97">
      <c r="I922" s="24">
        <f t="shared" si="342"/>
        <v>0</v>
      </c>
      <c r="J922" s="24">
        <f t="shared" si="340"/>
        <v>0</v>
      </c>
      <c r="M922" s="24"/>
      <c r="N922" s="24"/>
      <c r="O922" s="24"/>
      <c r="P922" s="24"/>
      <c r="Q922" s="24"/>
      <c r="R922" s="24"/>
      <c r="S922" s="24">
        <f t="shared" si="343"/>
        <v>0</v>
      </c>
      <c r="T922" s="24">
        <f t="shared" si="341"/>
        <v>0</v>
      </c>
      <c r="W922" s="24"/>
      <c r="X922" s="24"/>
      <c r="Y922" s="24"/>
      <c r="Z922" s="24"/>
      <c r="AA922" s="24"/>
      <c r="AB922" s="24"/>
      <c r="AC922" s="24">
        <f t="shared" si="344"/>
        <v>0</v>
      </c>
      <c r="AD922" s="24">
        <f t="shared" si="345"/>
        <v>0</v>
      </c>
      <c r="AG922" s="24"/>
      <c r="AH922" s="24"/>
      <c r="AI922" s="24"/>
      <c r="AJ922" s="24"/>
      <c r="AK922" s="24"/>
      <c r="AL922" s="24"/>
      <c r="AM922" s="24">
        <f t="shared" si="346"/>
        <v>0</v>
      </c>
      <c r="AN922" s="24">
        <f t="shared" ref="AN922:AN985" si="363">IF(AJ922&lt;AG922-AH922,AG922-AH922-AJ922,0)</f>
        <v>0</v>
      </c>
      <c r="AQ922" s="24"/>
      <c r="AR922" s="24"/>
      <c r="AS922" s="24"/>
      <c r="AT922" s="24"/>
      <c r="AU922" s="24"/>
      <c r="AV922" s="24"/>
      <c r="AW922" s="24">
        <f t="shared" si="347"/>
        <v>0</v>
      </c>
      <c r="AX922" s="24">
        <f t="shared" si="348"/>
        <v>0</v>
      </c>
      <c r="BA922" s="24"/>
      <c r="BB922" s="24"/>
      <c r="BC922" s="24"/>
      <c r="BD922" s="24"/>
      <c r="BE922" s="24"/>
      <c r="BF922" s="24"/>
      <c r="BG922" s="24">
        <f t="shared" si="349"/>
        <v>0</v>
      </c>
      <c r="BH922" s="24">
        <f t="shared" si="350"/>
        <v>0</v>
      </c>
      <c r="BK922" s="24"/>
      <c r="BL922" s="24"/>
      <c r="BM922" s="24"/>
      <c r="BN922" s="24"/>
      <c r="BO922" s="24"/>
      <c r="BP922" s="24"/>
      <c r="BQ922" s="24">
        <f t="shared" si="351"/>
        <v>0</v>
      </c>
      <c r="BR922" s="24">
        <f t="shared" si="352"/>
        <v>0</v>
      </c>
      <c r="BU922" s="24"/>
      <c r="BV922" s="24"/>
      <c r="BW922" s="24"/>
      <c r="BX922" s="24"/>
      <c r="BY922" s="24"/>
      <c r="BZ922" s="24"/>
      <c r="CA922" s="24">
        <f t="shared" si="353"/>
        <v>0</v>
      </c>
      <c r="CB922" s="24">
        <f t="shared" si="354"/>
        <v>0</v>
      </c>
      <c r="CC922" s="24"/>
      <c r="CE922" s="24">
        <f t="shared" si="355"/>
        <v>0</v>
      </c>
      <c r="CG922" s="24">
        <f t="shared" si="356"/>
        <v>0</v>
      </c>
      <c r="CI922" s="24">
        <f t="shared" si="357"/>
        <v>0</v>
      </c>
      <c r="CK922" s="24">
        <f t="shared" si="358"/>
        <v>0</v>
      </c>
      <c r="CM922" s="24">
        <f t="shared" si="359"/>
        <v>0</v>
      </c>
      <c r="CO922" s="24">
        <f t="shared" si="360"/>
        <v>0</v>
      </c>
      <c r="CQ922" s="24">
        <f t="shared" si="361"/>
        <v>0</v>
      </c>
      <c r="CS922" s="24">
        <f t="shared" si="362"/>
        <v>0</v>
      </c>
    </row>
    <row r="923" spans="9:97">
      <c r="I923" s="24">
        <f t="shared" si="342"/>
        <v>0</v>
      </c>
      <c r="J923" s="24">
        <f t="shared" si="340"/>
        <v>0</v>
      </c>
      <c r="M923" s="24"/>
      <c r="N923" s="24"/>
      <c r="O923" s="24"/>
      <c r="P923" s="24"/>
      <c r="Q923" s="24"/>
      <c r="R923" s="24"/>
      <c r="S923" s="24">
        <f t="shared" si="343"/>
        <v>0</v>
      </c>
      <c r="T923" s="24">
        <f t="shared" si="341"/>
        <v>0</v>
      </c>
      <c r="W923" s="24"/>
      <c r="X923" s="24"/>
      <c r="Y923" s="24"/>
      <c r="Z923" s="24"/>
      <c r="AA923" s="24"/>
      <c r="AB923" s="24"/>
      <c r="AC923" s="24">
        <f t="shared" si="344"/>
        <v>0</v>
      </c>
      <c r="AD923" s="24">
        <f t="shared" si="345"/>
        <v>0</v>
      </c>
      <c r="AG923" s="24"/>
      <c r="AH923" s="24"/>
      <c r="AI923" s="24"/>
      <c r="AJ923" s="24"/>
      <c r="AK923" s="24"/>
      <c r="AL923" s="24"/>
      <c r="AM923" s="24">
        <f t="shared" si="346"/>
        <v>0</v>
      </c>
      <c r="AN923" s="24">
        <f t="shared" si="363"/>
        <v>0</v>
      </c>
      <c r="AQ923" s="24"/>
      <c r="AR923" s="24"/>
      <c r="AS923" s="24"/>
      <c r="AT923" s="24"/>
      <c r="AU923" s="24"/>
      <c r="AV923" s="24"/>
      <c r="AW923" s="24">
        <f t="shared" si="347"/>
        <v>0</v>
      </c>
      <c r="AX923" s="24">
        <f t="shared" si="348"/>
        <v>0</v>
      </c>
      <c r="BA923" s="24"/>
      <c r="BB923" s="24"/>
      <c r="BC923" s="24"/>
      <c r="BD923" s="24"/>
      <c r="BE923" s="24"/>
      <c r="BF923" s="24"/>
      <c r="BG923" s="24">
        <f t="shared" si="349"/>
        <v>0</v>
      </c>
      <c r="BH923" s="24">
        <f t="shared" si="350"/>
        <v>0</v>
      </c>
      <c r="BK923" s="24"/>
      <c r="BL923" s="24"/>
      <c r="BM923" s="24"/>
      <c r="BN923" s="24"/>
      <c r="BO923" s="24"/>
      <c r="BP923" s="24"/>
      <c r="BQ923" s="24">
        <f t="shared" si="351"/>
        <v>0</v>
      </c>
      <c r="BR923" s="24">
        <f t="shared" si="352"/>
        <v>0</v>
      </c>
      <c r="BU923" s="24"/>
      <c r="BV923" s="24"/>
      <c r="BW923" s="24"/>
      <c r="BX923" s="24"/>
      <c r="BY923" s="24"/>
      <c r="BZ923" s="24"/>
      <c r="CA923" s="24">
        <f t="shared" si="353"/>
        <v>0</v>
      </c>
      <c r="CB923" s="24">
        <f t="shared" si="354"/>
        <v>0</v>
      </c>
      <c r="CC923" s="24"/>
      <c r="CE923" s="24">
        <f t="shared" si="355"/>
        <v>0</v>
      </c>
      <c r="CG923" s="24">
        <f t="shared" si="356"/>
        <v>0</v>
      </c>
      <c r="CI923" s="24">
        <f t="shared" si="357"/>
        <v>0</v>
      </c>
      <c r="CK923" s="24">
        <f t="shared" si="358"/>
        <v>0</v>
      </c>
      <c r="CM923" s="24">
        <f t="shared" si="359"/>
        <v>0</v>
      </c>
      <c r="CO923" s="24">
        <f t="shared" si="360"/>
        <v>0</v>
      </c>
      <c r="CQ923" s="24">
        <f t="shared" si="361"/>
        <v>0</v>
      </c>
      <c r="CS923" s="24">
        <f t="shared" si="362"/>
        <v>0</v>
      </c>
    </row>
    <row r="924" spans="9:97">
      <c r="I924" s="24">
        <f t="shared" si="342"/>
        <v>0</v>
      </c>
      <c r="J924" s="24">
        <f t="shared" si="340"/>
        <v>0</v>
      </c>
      <c r="M924" s="24"/>
      <c r="N924" s="24"/>
      <c r="O924" s="24"/>
      <c r="P924" s="24"/>
      <c r="Q924" s="24"/>
      <c r="R924" s="24"/>
      <c r="S924" s="24">
        <f t="shared" si="343"/>
        <v>0</v>
      </c>
      <c r="T924" s="24">
        <f t="shared" si="341"/>
        <v>0</v>
      </c>
      <c r="W924" s="24"/>
      <c r="X924" s="24"/>
      <c r="Y924" s="24"/>
      <c r="Z924" s="24"/>
      <c r="AA924" s="24"/>
      <c r="AB924" s="24"/>
      <c r="AC924" s="24">
        <f t="shared" si="344"/>
        <v>0</v>
      </c>
      <c r="AD924" s="24">
        <f t="shared" si="345"/>
        <v>0</v>
      </c>
      <c r="AG924" s="24"/>
      <c r="AH924" s="24"/>
      <c r="AI924" s="24"/>
      <c r="AJ924" s="24"/>
      <c r="AK924" s="24"/>
      <c r="AL924" s="24"/>
      <c r="AM924" s="24">
        <f t="shared" si="346"/>
        <v>0</v>
      </c>
      <c r="AN924" s="24">
        <f t="shared" si="363"/>
        <v>0</v>
      </c>
      <c r="AQ924" s="24"/>
      <c r="AR924" s="24"/>
      <c r="AS924" s="24"/>
      <c r="AT924" s="24"/>
      <c r="AU924" s="24"/>
      <c r="AV924" s="24"/>
      <c r="AW924" s="24">
        <f t="shared" si="347"/>
        <v>0</v>
      </c>
      <c r="AX924" s="24">
        <f t="shared" si="348"/>
        <v>0</v>
      </c>
      <c r="BA924" s="24"/>
      <c r="BB924" s="24"/>
      <c r="BC924" s="24"/>
      <c r="BD924" s="24"/>
      <c r="BE924" s="24"/>
      <c r="BF924" s="24"/>
      <c r="BG924" s="24">
        <f t="shared" si="349"/>
        <v>0</v>
      </c>
      <c r="BH924" s="24">
        <f t="shared" si="350"/>
        <v>0</v>
      </c>
      <c r="BK924" s="24"/>
      <c r="BL924" s="24"/>
      <c r="BM924" s="24"/>
      <c r="BN924" s="24"/>
      <c r="BO924" s="24"/>
      <c r="BP924" s="24"/>
      <c r="BQ924" s="24">
        <f t="shared" si="351"/>
        <v>0</v>
      </c>
      <c r="BR924" s="24">
        <f t="shared" si="352"/>
        <v>0</v>
      </c>
      <c r="BU924" s="24"/>
      <c r="BV924" s="24"/>
      <c r="BW924" s="24"/>
      <c r="BX924" s="24"/>
      <c r="BY924" s="24"/>
      <c r="BZ924" s="24"/>
      <c r="CA924" s="24">
        <f t="shared" si="353"/>
        <v>0</v>
      </c>
      <c r="CB924" s="24">
        <f t="shared" si="354"/>
        <v>0</v>
      </c>
      <c r="CC924" s="24"/>
      <c r="CE924" s="24">
        <f t="shared" si="355"/>
        <v>0</v>
      </c>
      <c r="CG924" s="24">
        <f t="shared" si="356"/>
        <v>0</v>
      </c>
      <c r="CI924" s="24">
        <f t="shared" si="357"/>
        <v>0</v>
      </c>
      <c r="CK924" s="24">
        <f t="shared" si="358"/>
        <v>0</v>
      </c>
      <c r="CM924" s="24">
        <f t="shared" si="359"/>
        <v>0</v>
      </c>
      <c r="CO924" s="24">
        <f t="shared" si="360"/>
        <v>0</v>
      </c>
      <c r="CQ924" s="24">
        <f t="shared" si="361"/>
        <v>0</v>
      </c>
      <c r="CS924" s="24">
        <f t="shared" si="362"/>
        <v>0</v>
      </c>
    </row>
    <row r="925" spans="9:97">
      <c r="I925" s="24">
        <f t="shared" si="342"/>
        <v>0</v>
      </c>
      <c r="J925" s="24">
        <f t="shared" si="340"/>
        <v>0</v>
      </c>
      <c r="M925" s="24"/>
      <c r="N925" s="24"/>
      <c r="O925" s="24"/>
      <c r="P925" s="24"/>
      <c r="Q925" s="24"/>
      <c r="R925" s="24"/>
      <c r="S925" s="24">
        <f t="shared" si="343"/>
        <v>0</v>
      </c>
      <c r="T925" s="24">
        <f t="shared" si="341"/>
        <v>0</v>
      </c>
      <c r="W925" s="24"/>
      <c r="X925" s="24"/>
      <c r="Y925" s="24"/>
      <c r="Z925" s="24"/>
      <c r="AA925" s="24"/>
      <c r="AB925" s="24"/>
      <c r="AC925" s="24">
        <f t="shared" si="344"/>
        <v>0</v>
      </c>
      <c r="AD925" s="24">
        <f t="shared" si="345"/>
        <v>0</v>
      </c>
      <c r="AG925" s="24"/>
      <c r="AH925" s="24"/>
      <c r="AI925" s="24"/>
      <c r="AJ925" s="24"/>
      <c r="AK925" s="24"/>
      <c r="AL925" s="24"/>
      <c r="AM925" s="24">
        <f t="shared" si="346"/>
        <v>0</v>
      </c>
      <c r="AN925" s="24">
        <f t="shared" si="363"/>
        <v>0</v>
      </c>
      <c r="AQ925" s="24"/>
      <c r="AR925" s="24"/>
      <c r="AS925" s="24"/>
      <c r="AT925" s="24"/>
      <c r="AU925" s="24"/>
      <c r="AV925" s="24"/>
      <c r="AW925" s="24">
        <f t="shared" si="347"/>
        <v>0</v>
      </c>
      <c r="AX925" s="24">
        <f t="shared" si="348"/>
        <v>0</v>
      </c>
      <c r="BA925" s="24"/>
      <c r="BB925" s="24"/>
      <c r="BC925" s="24"/>
      <c r="BD925" s="24"/>
      <c r="BE925" s="24"/>
      <c r="BF925" s="24"/>
      <c r="BG925" s="24">
        <f t="shared" si="349"/>
        <v>0</v>
      </c>
      <c r="BH925" s="24">
        <f t="shared" si="350"/>
        <v>0</v>
      </c>
      <c r="BK925" s="24"/>
      <c r="BL925" s="24"/>
      <c r="BM925" s="24"/>
      <c r="BN925" s="24"/>
      <c r="BO925" s="24"/>
      <c r="BP925" s="24"/>
      <c r="BQ925" s="24">
        <f t="shared" si="351"/>
        <v>0</v>
      </c>
      <c r="BR925" s="24">
        <f t="shared" si="352"/>
        <v>0</v>
      </c>
      <c r="BU925" s="24"/>
      <c r="BV925" s="24"/>
      <c r="BW925" s="24"/>
      <c r="BX925" s="24"/>
      <c r="BY925" s="24"/>
      <c r="BZ925" s="24"/>
      <c r="CA925" s="24">
        <f t="shared" si="353"/>
        <v>0</v>
      </c>
      <c r="CB925" s="24">
        <f t="shared" si="354"/>
        <v>0</v>
      </c>
      <c r="CC925" s="24"/>
      <c r="CE925" s="24">
        <f t="shared" si="355"/>
        <v>0</v>
      </c>
      <c r="CG925" s="24">
        <f t="shared" si="356"/>
        <v>0</v>
      </c>
      <c r="CI925" s="24">
        <f t="shared" si="357"/>
        <v>0</v>
      </c>
      <c r="CK925" s="24">
        <f t="shared" si="358"/>
        <v>0</v>
      </c>
      <c r="CM925" s="24">
        <f t="shared" si="359"/>
        <v>0</v>
      </c>
      <c r="CO925" s="24">
        <f t="shared" si="360"/>
        <v>0</v>
      </c>
      <c r="CQ925" s="24">
        <f t="shared" si="361"/>
        <v>0</v>
      </c>
      <c r="CS925" s="24">
        <f t="shared" si="362"/>
        <v>0</v>
      </c>
    </row>
    <row r="926" spans="9:97">
      <c r="I926" s="24">
        <f t="shared" si="342"/>
        <v>0</v>
      </c>
      <c r="J926" s="24">
        <f t="shared" si="340"/>
        <v>0</v>
      </c>
      <c r="M926" s="24"/>
      <c r="N926" s="24"/>
      <c r="O926" s="24"/>
      <c r="P926" s="24"/>
      <c r="Q926" s="24"/>
      <c r="R926" s="24"/>
      <c r="S926" s="24">
        <f t="shared" si="343"/>
        <v>0</v>
      </c>
      <c r="T926" s="24">
        <f t="shared" si="341"/>
        <v>0</v>
      </c>
      <c r="W926" s="24"/>
      <c r="X926" s="24"/>
      <c r="Y926" s="24"/>
      <c r="Z926" s="24"/>
      <c r="AA926" s="24"/>
      <c r="AB926" s="24"/>
      <c r="AC926" s="24">
        <f t="shared" si="344"/>
        <v>0</v>
      </c>
      <c r="AD926" s="24">
        <f t="shared" si="345"/>
        <v>0</v>
      </c>
      <c r="AG926" s="24"/>
      <c r="AH926" s="24"/>
      <c r="AI926" s="24"/>
      <c r="AJ926" s="24"/>
      <c r="AK926" s="24"/>
      <c r="AL926" s="24"/>
      <c r="AM926" s="24">
        <f t="shared" si="346"/>
        <v>0</v>
      </c>
      <c r="AN926" s="24">
        <f t="shared" si="363"/>
        <v>0</v>
      </c>
      <c r="AQ926" s="24"/>
      <c r="AR926" s="24"/>
      <c r="AS926" s="24"/>
      <c r="AT926" s="24"/>
      <c r="AU926" s="24"/>
      <c r="AV926" s="24"/>
      <c r="AW926" s="24">
        <f t="shared" si="347"/>
        <v>0</v>
      </c>
      <c r="AX926" s="24">
        <f t="shared" si="348"/>
        <v>0</v>
      </c>
      <c r="BA926" s="24"/>
      <c r="BB926" s="24"/>
      <c r="BC926" s="24"/>
      <c r="BD926" s="24"/>
      <c r="BE926" s="24"/>
      <c r="BF926" s="24"/>
      <c r="BG926" s="24">
        <f t="shared" si="349"/>
        <v>0</v>
      </c>
      <c r="BH926" s="24">
        <f t="shared" si="350"/>
        <v>0</v>
      </c>
      <c r="BK926" s="24"/>
      <c r="BL926" s="24"/>
      <c r="BM926" s="24"/>
      <c r="BN926" s="24"/>
      <c r="BO926" s="24"/>
      <c r="BP926" s="24"/>
      <c r="BQ926" s="24">
        <f t="shared" si="351"/>
        <v>0</v>
      </c>
      <c r="BR926" s="24">
        <f t="shared" si="352"/>
        <v>0</v>
      </c>
      <c r="BU926" s="24"/>
      <c r="BV926" s="24"/>
      <c r="BW926" s="24"/>
      <c r="BX926" s="24"/>
      <c r="BY926" s="24"/>
      <c r="BZ926" s="24"/>
      <c r="CA926" s="24">
        <f t="shared" si="353"/>
        <v>0</v>
      </c>
      <c r="CB926" s="24">
        <f t="shared" si="354"/>
        <v>0</v>
      </c>
      <c r="CC926" s="24"/>
      <c r="CE926" s="24">
        <f t="shared" si="355"/>
        <v>0</v>
      </c>
      <c r="CG926" s="24">
        <f t="shared" si="356"/>
        <v>0</v>
      </c>
      <c r="CI926" s="24">
        <f t="shared" si="357"/>
        <v>0</v>
      </c>
      <c r="CK926" s="24">
        <f t="shared" si="358"/>
        <v>0</v>
      </c>
      <c r="CM926" s="24">
        <f t="shared" si="359"/>
        <v>0</v>
      </c>
      <c r="CO926" s="24">
        <f t="shared" si="360"/>
        <v>0</v>
      </c>
      <c r="CQ926" s="24">
        <f t="shared" si="361"/>
        <v>0</v>
      </c>
      <c r="CS926" s="24">
        <f t="shared" si="362"/>
        <v>0</v>
      </c>
    </row>
    <row r="927" spans="9:97">
      <c r="I927" s="24">
        <f t="shared" si="342"/>
        <v>0</v>
      </c>
      <c r="J927" s="24">
        <f t="shared" si="340"/>
        <v>0</v>
      </c>
      <c r="M927" s="24"/>
      <c r="N927" s="24"/>
      <c r="O927" s="24"/>
      <c r="P927" s="24"/>
      <c r="Q927" s="24"/>
      <c r="R927" s="24"/>
      <c r="S927" s="24">
        <f t="shared" si="343"/>
        <v>0</v>
      </c>
      <c r="T927" s="24">
        <f t="shared" si="341"/>
        <v>0</v>
      </c>
      <c r="W927" s="24"/>
      <c r="X927" s="24"/>
      <c r="Y927" s="24"/>
      <c r="Z927" s="24"/>
      <c r="AA927" s="24"/>
      <c r="AB927" s="24"/>
      <c r="AC927" s="24">
        <f t="shared" si="344"/>
        <v>0</v>
      </c>
      <c r="AD927" s="24">
        <f t="shared" si="345"/>
        <v>0</v>
      </c>
      <c r="AG927" s="24"/>
      <c r="AH927" s="24"/>
      <c r="AI927" s="24"/>
      <c r="AJ927" s="24"/>
      <c r="AK927" s="24"/>
      <c r="AL927" s="24"/>
      <c r="AM927" s="24">
        <f t="shared" si="346"/>
        <v>0</v>
      </c>
      <c r="AN927" s="24">
        <f t="shared" si="363"/>
        <v>0</v>
      </c>
      <c r="AQ927" s="24"/>
      <c r="AR927" s="24"/>
      <c r="AS927" s="24"/>
      <c r="AT927" s="24"/>
      <c r="AU927" s="24"/>
      <c r="AV927" s="24"/>
      <c r="AW927" s="24">
        <f t="shared" si="347"/>
        <v>0</v>
      </c>
      <c r="AX927" s="24">
        <f t="shared" si="348"/>
        <v>0</v>
      </c>
      <c r="BA927" s="24"/>
      <c r="BB927" s="24"/>
      <c r="BC927" s="24"/>
      <c r="BD927" s="24"/>
      <c r="BE927" s="24"/>
      <c r="BF927" s="24"/>
      <c r="BG927" s="24">
        <f t="shared" si="349"/>
        <v>0</v>
      </c>
      <c r="BH927" s="24">
        <f t="shared" si="350"/>
        <v>0</v>
      </c>
      <c r="BK927" s="24"/>
      <c r="BL927" s="24"/>
      <c r="BM927" s="24"/>
      <c r="BN927" s="24"/>
      <c r="BO927" s="24"/>
      <c r="BP927" s="24"/>
      <c r="BQ927" s="24">
        <f t="shared" si="351"/>
        <v>0</v>
      </c>
      <c r="BR927" s="24">
        <f t="shared" si="352"/>
        <v>0</v>
      </c>
      <c r="BU927" s="24"/>
      <c r="BV927" s="24"/>
      <c r="BW927" s="24"/>
      <c r="BX927" s="24"/>
      <c r="BY927" s="24"/>
      <c r="BZ927" s="24"/>
      <c r="CA927" s="24">
        <f t="shared" si="353"/>
        <v>0</v>
      </c>
      <c r="CB927" s="24">
        <f t="shared" si="354"/>
        <v>0</v>
      </c>
      <c r="CC927" s="24"/>
      <c r="CE927" s="24">
        <f t="shared" si="355"/>
        <v>0</v>
      </c>
      <c r="CG927" s="24">
        <f t="shared" si="356"/>
        <v>0</v>
      </c>
      <c r="CI927" s="24">
        <f t="shared" si="357"/>
        <v>0</v>
      </c>
      <c r="CK927" s="24">
        <f t="shared" si="358"/>
        <v>0</v>
      </c>
      <c r="CM927" s="24">
        <f t="shared" si="359"/>
        <v>0</v>
      </c>
      <c r="CO927" s="24">
        <f t="shared" si="360"/>
        <v>0</v>
      </c>
      <c r="CQ927" s="24">
        <f t="shared" si="361"/>
        <v>0</v>
      </c>
      <c r="CS927" s="24">
        <f t="shared" si="362"/>
        <v>0</v>
      </c>
    </row>
    <row r="928" spans="9:97">
      <c r="I928" s="24">
        <f t="shared" si="342"/>
        <v>0</v>
      </c>
      <c r="J928" s="24">
        <f t="shared" si="340"/>
        <v>0</v>
      </c>
      <c r="M928" s="24"/>
      <c r="N928" s="24"/>
      <c r="O928" s="24"/>
      <c r="P928" s="24"/>
      <c r="Q928" s="24"/>
      <c r="R928" s="24"/>
      <c r="S928" s="24">
        <f t="shared" si="343"/>
        <v>0</v>
      </c>
      <c r="T928" s="24">
        <f t="shared" si="341"/>
        <v>0</v>
      </c>
      <c r="W928" s="24"/>
      <c r="X928" s="24"/>
      <c r="Y928" s="24"/>
      <c r="Z928" s="24"/>
      <c r="AA928" s="24"/>
      <c r="AB928" s="24"/>
      <c r="AC928" s="24">
        <f t="shared" si="344"/>
        <v>0</v>
      </c>
      <c r="AD928" s="24">
        <f t="shared" si="345"/>
        <v>0</v>
      </c>
      <c r="AG928" s="24"/>
      <c r="AH928" s="24"/>
      <c r="AI928" s="24"/>
      <c r="AJ928" s="24"/>
      <c r="AK928" s="24"/>
      <c r="AL928" s="24"/>
      <c r="AM928" s="24">
        <f t="shared" si="346"/>
        <v>0</v>
      </c>
      <c r="AN928" s="24">
        <f t="shared" si="363"/>
        <v>0</v>
      </c>
      <c r="AQ928" s="24"/>
      <c r="AR928" s="24"/>
      <c r="AS928" s="24"/>
      <c r="AT928" s="24"/>
      <c r="AU928" s="24"/>
      <c r="AV928" s="24"/>
      <c r="AW928" s="24">
        <f t="shared" si="347"/>
        <v>0</v>
      </c>
      <c r="AX928" s="24">
        <f t="shared" si="348"/>
        <v>0</v>
      </c>
      <c r="BA928" s="24"/>
      <c r="BB928" s="24"/>
      <c r="BC928" s="24"/>
      <c r="BD928" s="24"/>
      <c r="BE928" s="24"/>
      <c r="BF928" s="24"/>
      <c r="BG928" s="24">
        <f t="shared" si="349"/>
        <v>0</v>
      </c>
      <c r="BH928" s="24">
        <f t="shared" si="350"/>
        <v>0</v>
      </c>
      <c r="BK928" s="24"/>
      <c r="BL928" s="24"/>
      <c r="BM928" s="24"/>
      <c r="BN928" s="24"/>
      <c r="BO928" s="24"/>
      <c r="BP928" s="24"/>
      <c r="BQ928" s="24">
        <f t="shared" si="351"/>
        <v>0</v>
      </c>
      <c r="BR928" s="24">
        <f t="shared" si="352"/>
        <v>0</v>
      </c>
      <c r="BU928" s="24"/>
      <c r="BV928" s="24"/>
      <c r="BW928" s="24"/>
      <c r="BX928" s="24"/>
      <c r="BY928" s="24"/>
      <c r="BZ928" s="24"/>
      <c r="CA928" s="24">
        <f t="shared" si="353"/>
        <v>0</v>
      </c>
      <c r="CB928" s="24">
        <f t="shared" si="354"/>
        <v>0</v>
      </c>
      <c r="CC928" s="24"/>
      <c r="CE928" s="24">
        <f t="shared" si="355"/>
        <v>0</v>
      </c>
      <c r="CG928" s="24">
        <f t="shared" si="356"/>
        <v>0</v>
      </c>
      <c r="CI928" s="24">
        <f t="shared" si="357"/>
        <v>0</v>
      </c>
      <c r="CK928" s="24">
        <f t="shared" si="358"/>
        <v>0</v>
      </c>
      <c r="CM928" s="24">
        <f t="shared" si="359"/>
        <v>0</v>
      </c>
      <c r="CO928" s="24">
        <f t="shared" si="360"/>
        <v>0</v>
      </c>
      <c r="CQ928" s="24">
        <f t="shared" si="361"/>
        <v>0</v>
      </c>
      <c r="CS928" s="24">
        <f t="shared" si="362"/>
        <v>0</v>
      </c>
    </row>
    <row r="929" spans="9:97">
      <c r="I929" s="24">
        <f t="shared" si="342"/>
        <v>0</v>
      </c>
      <c r="J929" s="24">
        <f t="shared" si="340"/>
        <v>0</v>
      </c>
      <c r="M929" s="24"/>
      <c r="N929" s="24"/>
      <c r="O929" s="24"/>
      <c r="P929" s="24"/>
      <c r="Q929" s="24"/>
      <c r="R929" s="24"/>
      <c r="S929" s="24">
        <f t="shared" si="343"/>
        <v>0</v>
      </c>
      <c r="T929" s="24">
        <f t="shared" si="341"/>
        <v>0</v>
      </c>
      <c r="W929" s="24"/>
      <c r="X929" s="24"/>
      <c r="Y929" s="24"/>
      <c r="Z929" s="24"/>
      <c r="AA929" s="24"/>
      <c r="AB929" s="24"/>
      <c r="AC929" s="24">
        <f t="shared" si="344"/>
        <v>0</v>
      </c>
      <c r="AD929" s="24">
        <f t="shared" si="345"/>
        <v>0</v>
      </c>
      <c r="AG929" s="24"/>
      <c r="AH929" s="24"/>
      <c r="AI929" s="24"/>
      <c r="AJ929" s="24"/>
      <c r="AK929" s="24"/>
      <c r="AL929" s="24"/>
      <c r="AM929" s="24">
        <f t="shared" si="346"/>
        <v>0</v>
      </c>
      <c r="AN929" s="24">
        <f t="shared" si="363"/>
        <v>0</v>
      </c>
      <c r="AQ929" s="24"/>
      <c r="AR929" s="24"/>
      <c r="AS929" s="24"/>
      <c r="AT929" s="24"/>
      <c r="AU929" s="24"/>
      <c r="AV929" s="24"/>
      <c r="AW929" s="24">
        <f t="shared" si="347"/>
        <v>0</v>
      </c>
      <c r="AX929" s="24">
        <f t="shared" si="348"/>
        <v>0</v>
      </c>
      <c r="BA929" s="24"/>
      <c r="BB929" s="24"/>
      <c r="BC929" s="24"/>
      <c r="BD929" s="24"/>
      <c r="BE929" s="24"/>
      <c r="BF929" s="24"/>
      <c r="BG929" s="24">
        <f t="shared" si="349"/>
        <v>0</v>
      </c>
      <c r="BH929" s="24">
        <f t="shared" si="350"/>
        <v>0</v>
      </c>
      <c r="BK929" s="24"/>
      <c r="BL929" s="24"/>
      <c r="BM929" s="24"/>
      <c r="BN929" s="24"/>
      <c r="BO929" s="24"/>
      <c r="BP929" s="24"/>
      <c r="BQ929" s="24">
        <f t="shared" si="351"/>
        <v>0</v>
      </c>
      <c r="BR929" s="24">
        <f t="shared" si="352"/>
        <v>0</v>
      </c>
      <c r="BU929" s="24"/>
      <c r="BV929" s="24"/>
      <c r="BW929" s="24"/>
      <c r="BX929" s="24"/>
      <c r="BY929" s="24"/>
      <c r="BZ929" s="24"/>
      <c r="CA929" s="24">
        <f t="shared" si="353"/>
        <v>0</v>
      </c>
      <c r="CB929" s="24">
        <f t="shared" si="354"/>
        <v>0</v>
      </c>
      <c r="CC929" s="24"/>
      <c r="CE929" s="24">
        <f t="shared" si="355"/>
        <v>0</v>
      </c>
      <c r="CG929" s="24">
        <f t="shared" si="356"/>
        <v>0</v>
      </c>
      <c r="CI929" s="24">
        <f t="shared" si="357"/>
        <v>0</v>
      </c>
      <c r="CK929" s="24">
        <f t="shared" si="358"/>
        <v>0</v>
      </c>
      <c r="CM929" s="24">
        <f t="shared" si="359"/>
        <v>0</v>
      </c>
      <c r="CO929" s="24">
        <f t="shared" si="360"/>
        <v>0</v>
      </c>
      <c r="CQ929" s="24">
        <f t="shared" si="361"/>
        <v>0</v>
      </c>
      <c r="CS929" s="24">
        <f t="shared" si="362"/>
        <v>0</v>
      </c>
    </row>
    <row r="930" spans="9:97">
      <c r="I930" s="24">
        <f t="shared" si="342"/>
        <v>0</v>
      </c>
      <c r="J930" s="24">
        <f t="shared" si="340"/>
        <v>0</v>
      </c>
      <c r="M930" s="24"/>
      <c r="N930" s="24"/>
      <c r="O930" s="24"/>
      <c r="P930" s="24"/>
      <c r="Q930" s="24"/>
      <c r="R930" s="24"/>
      <c r="S930" s="24">
        <f t="shared" si="343"/>
        <v>0</v>
      </c>
      <c r="T930" s="24">
        <f t="shared" si="341"/>
        <v>0</v>
      </c>
      <c r="W930" s="24"/>
      <c r="X930" s="24"/>
      <c r="Y930" s="24"/>
      <c r="Z930" s="24"/>
      <c r="AA930" s="24"/>
      <c r="AB930" s="24"/>
      <c r="AC930" s="24">
        <f t="shared" si="344"/>
        <v>0</v>
      </c>
      <c r="AD930" s="24">
        <f t="shared" si="345"/>
        <v>0</v>
      </c>
      <c r="AG930" s="24"/>
      <c r="AH930" s="24"/>
      <c r="AI930" s="24"/>
      <c r="AJ930" s="24"/>
      <c r="AK930" s="24"/>
      <c r="AL930" s="24"/>
      <c r="AM930" s="24">
        <f t="shared" si="346"/>
        <v>0</v>
      </c>
      <c r="AN930" s="24">
        <f t="shared" si="363"/>
        <v>0</v>
      </c>
      <c r="AQ930" s="24"/>
      <c r="AR930" s="24"/>
      <c r="AS930" s="24"/>
      <c r="AT930" s="24"/>
      <c r="AU930" s="24"/>
      <c r="AV930" s="24"/>
      <c r="AW930" s="24">
        <f t="shared" si="347"/>
        <v>0</v>
      </c>
      <c r="AX930" s="24">
        <f t="shared" si="348"/>
        <v>0</v>
      </c>
      <c r="BA930" s="24"/>
      <c r="BB930" s="24"/>
      <c r="BC930" s="24"/>
      <c r="BD930" s="24"/>
      <c r="BE930" s="24"/>
      <c r="BF930" s="24"/>
      <c r="BG930" s="24">
        <f t="shared" si="349"/>
        <v>0</v>
      </c>
      <c r="BH930" s="24">
        <f t="shared" si="350"/>
        <v>0</v>
      </c>
      <c r="BK930" s="24"/>
      <c r="BL930" s="24"/>
      <c r="BM930" s="24"/>
      <c r="BN930" s="24"/>
      <c r="BO930" s="24"/>
      <c r="BP930" s="24"/>
      <c r="BQ930" s="24">
        <f t="shared" si="351"/>
        <v>0</v>
      </c>
      <c r="BR930" s="24">
        <f t="shared" si="352"/>
        <v>0</v>
      </c>
      <c r="BU930" s="24"/>
      <c r="BV930" s="24"/>
      <c r="BW930" s="24"/>
      <c r="BX930" s="24"/>
      <c r="BY930" s="24"/>
      <c r="BZ930" s="24"/>
      <c r="CA930" s="24">
        <f t="shared" si="353"/>
        <v>0</v>
      </c>
      <c r="CB930" s="24">
        <f t="shared" si="354"/>
        <v>0</v>
      </c>
      <c r="CC930" s="24"/>
      <c r="CE930" s="24">
        <f t="shared" si="355"/>
        <v>0</v>
      </c>
      <c r="CG930" s="24">
        <f t="shared" si="356"/>
        <v>0</v>
      </c>
      <c r="CI930" s="24">
        <f t="shared" si="357"/>
        <v>0</v>
      </c>
      <c r="CK930" s="24">
        <f t="shared" si="358"/>
        <v>0</v>
      </c>
      <c r="CM930" s="24">
        <f t="shared" si="359"/>
        <v>0</v>
      </c>
      <c r="CO930" s="24">
        <f t="shared" si="360"/>
        <v>0</v>
      </c>
      <c r="CQ930" s="24">
        <f t="shared" si="361"/>
        <v>0</v>
      </c>
      <c r="CS930" s="24">
        <f t="shared" si="362"/>
        <v>0</v>
      </c>
    </row>
    <row r="931" spans="9:97">
      <c r="I931" s="24">
        <f t="shared" si="342"/>
        <v>0</v>
      </c>
      <c r="J931" s="24">
        <f t="shared" si="340"/>
        <v>0</v>
      </c>
      <c r="M931" s="24"/>
      <c r="N931" s="24"/>
      <c r="O931" s="24"/>
      <c r="P931" s="24"/>
      <c r="Q931" s="24"/>
      <c r="R931" s="24"/>
      <c r="S931" s="24">
        <f t="shared" si="343"/>
        <v>0</v>
      </c>
      <c r="T931" s="24">
        <f t="shared" si="341"/>
        <v>0</v>
      </c>
      <c r="W931" s="24"/>
      <c r="X931" s="24"/>
      <c r="Y931" s="24"/>
      <c r="Z931" s="24"/>
      <c r="AA931" s="24"/>
      <c r="AB931" s="24"/>
      <c r="AC931" s="24">
        <f t="shared" si="344"/>
        <v>0</v>
      </c>
      <c r="AD931" s="24">
        <f t="shared" si="345"/>
        <v>0</v>
      </c>
      <c r="AG931" s="24"/>
      <c r="AH931" s="24"/>
      <c r="AI931" s="24"/>
      <c r="AJ931" s="24"/>
      <c r="AK931" s="24"/>
      <c r="AL931" s="24"/>
      <c r="AM931" s="24">
        <f t="shared" si="346"/>
        <v>0</v>
      </c>
      <c r="AN931" s="24">
        <f t="shared" si="363"/>
        <v>0</v>
      </c>
      <c r="AQ931" s="24"/>
      <c r="AR931" s="24"/>
      <c r="AS931" s="24"/>
      <c r="AT931" s="24"/>
      <c r="AU931" s="24"/>
      <c r="AV931" s="24"/>
      <c r="AW931" s="24">
        <f t="shared" si="347"/>
        <v>0</v>
      </c>
      <c r="AX931" s="24">
        <f t="shared" si="348"/>
        <v>0</v>
      </c>
      <c r="BA931" s="24"/>
      <c r="BB931" s="24"/>
      <c r="BC931" s="24"/>
      <c r="BD931" s="24"/>
      <c r="BE931" s="24"/>
      <c r="BF931" s="24"/>
      <c r="BG931" s="24">
        <f t="shared" si="349"/>
        <v>0</v>
      </c>
      <c r="BH931" s="24">
        <f t="shared" si="350"/>
        <v>0</v>
      </c>
      <c r="BK931" s="24"/>
      <c r="BL931" s="24"/>
      <c r="BM931" s="24"/>
      <c r="BN931" s="24"/>
      <c r="BO931" s="24"/>
      <c r="BP931" s="24"/>
      <c r="BQ931" s="24">
        <f t="shared" si="351"/>
        <v>0</v>
      </c>
      <c r="BR931" s="24">
        <f t="shared" si="352"/>
        <v>0</v>
      </c>
      <c r="BU931" s="24"/>
      <c r="BV931" s="24"/>
      <c r="BW931" s="24"/>
      <c r="BX931" s="24"/>
      <c r="BY931" s="24"/>
      <c r="BZ931" s="24"/>
      <c r="CA931" s="24">
        <f t="shared" si="353"/>
        <v>0</v>
      </c>
      <c r="CB931" s="24">
        <f t="shared" si="354"/>
        <v>0</v>
      </c>
      <c r="CC931" s="24"/>
      <c r="CE931" s="24">
        <f t="shared" si="355"/>
        <v>0</v>
      </c>
      <c r="CG931" s="24">
        <f t="shared" si="356"/>
        <v>0</v>
      </c>
      <c r="CI931" s="24">
        <f t="shared" si="357"/>
        <v>0</v>
      </c>
      <c r="CK931" s="24">
        <f t="shared" si="358"/>
        <v>0</v>
      </c>
      <c r="CM931" s="24">
        <f t="shared" si="359"/>
        <v>0</v>
      </c>
      <c r="CO931" s="24">
        <f t="shared" si="360"/>
        <v>0</v>
      </c>
      <c r="CQ931" s="24">
        <f t="shared" si="361"/>
        <v>0</v>
      </c>
      <c r="CS931" s="24">
        <f t="shared" si="362"/>
        <v>0</v>
      </c>
    </row>
    <row r="932" spans="9:97">
      <c r="I932" s="24">
        <f t="shared" si="342"/>
        <v>0</v>
      </c>
      <c r="J932" s="24">
        <f t="shared" si="340"/>
        <v>0</v>
      </c>
      <c r="M932" s="24"/>
      <c r="N932" s="24"/>
      <c r="O932" s="24"/>
      <c r="P932" s="24"/>
      <c r="Q932" s="24"/>
      <c r="R932" s="24"/>
      <c r="S932" s="24">
        <f t="shared" si="343"/>
        <v>0</v>
      </c>
      <c r="T932" s="24">
        <f t="shared" si="341"/>
        <v>0</v>
      </c>
      <c r="W932" s="24"/>
      <c r="X932" s="24"/>
      <c r="Y932" s="24"/>
      <c r="Z932" s="24"/>
      <c r="AA932" s="24"/>
      <c r="AB932" s="24"/>
      <c r="AC932" s="24">
        <f t="shared" si="344"/>
        <v>0</v>
      </c>
      <c r="AD932" s="24">
        <f t="shared" si="345"/>
        <v>0</v>
      </c>
      <c r="AG932" s="24"/>
      <c r="AH932" s="24"/>
      <c r="AI932" s="24"/>
      <c r="AJ932" s="24"/>
      <c r="AK932" s="24"/>
      <c r="AL932" s="24"/>
      <c r="AM932" s="24">
        <f t="shared" si="346"/>
        <v>0</v>
      </c>
      <c r="AN932" s="24">
        <f t="shared" si="363"/>
        <v>0</v>
      </c>
      <c r="AQ932" s="24"/>
      <c r="AR932" s="24"/>
      <c r="AS932" s="24"/>
      <c r="AT932" s="24"/>
      <c r="AU932" s="24"/>
      <c r="AV932" s="24"/>
      <c r="AW932" s="24">
        <f t="shared" si="347"/>
        <v>0</v>
      </c>
      <c r="AX932" s="24">
        <f t="shared" si="348"/>
        <v>0</v>
      </c>
      <c r="BA932" s="24"/>
      <c r="BB932" s="24"/>
      <c r="BC932" s="24"/>
      <c r="BD932" s="24"/>
      <c r="BE932" s="24"/>
      <c r="BF932" s="24"/>
      <c r="BG932" s="24">
        <f t="shared" si="349"/>
        <v>0</v>
      </c>
      <c r="BH932" s="24">
        <f t="shared" si="350"/>
        <v>0</v>
      </c>
      <c r="BK932" s="24"/>
      <c r="BL932" s="24"/>
      <c r="BM932" s="24"/>
      <c r="BN932" s="24"/>
      <c r="BO932" s="24"/>
      <c r="BP932" s="24"/>
      <c r="BQ932" s="24">
        <f t="shared" si="351"/>
        <v>0</v>
      </c>
      <c r="BR932" s="24">
        <f t="shared" si="352"/>
        <v>0</v>
      </c>
      <c r="BU932" s="24"/>
      <c r="BV932" s="24"/>
      <c r="BW932" s="24"/>
      <c r="BX932" s="24"/>
      <c r="BY932" s="24"/>
      <c r="BZ932" s="24"/>
      <c r="CA932" s="24">
        <f t="shared" si="353"/>
        <v>0</v>
      </c>
      <c r="CB932" s="24">
        <f t="shared" si="354"/>
        <v>0</v>
      </c>
      <c r="CC932" s="24"/>
      <c r="CE932" s="24">
        <f t="shared" si="355"/>
        <v>0</v>
      </c>
      <c r="CG932" s="24">
        <f t="shared" si="356"/>
        <v>0</v>
      </c>
      <c r="CI932" s="24">
        <f t="shared" si="357"/>
        <v>0</v>
      </c>
      <c r="CK932" s="24">
        <f t="shared" si="358"/>
        <v>0</v>
      </c>
      <c r="CM932" s="24">
        <f t="shared" si="359"/>
        <v>0</v>
      </c>
      <c r="CO932" s="24">
        <f t="shared" si="360"/>
        <v>0</v>
      </c>
      <c r="CQ932" s="24">
        <f t="shared" si="361"/>
        <v>0</v>
      </c>
      <c r="CS932" s="24">
        <f t="shared" si="362"/>
        <v>0</v>
      </c>
    </row>
    <row r="933" spans="9:97">
      <c r="I933" s="24">
        <f t="shared" si="342"/>
        <v>0</v>
      </c>
      <c r="J933" s="24">
        <f t="shared" si="340"/>
        <v>0</v>
      </c>
      <c r="M933" s="24"/>
      <c r="N933" s="24"/>
      <c r="O933" s="24"/>
      <c r="P933" s="24"/>
      <c r="Q933" s="24"/>
      <c r="R933" s="24"/>
      <c r="S933" s="24">
        <f t="shared" si="343"/>
        <v>0</v>
      </c>
      <c r="T933" s="24">
        <f t="shared" si="341"/>
        <v>0</v>
      </c>
      <c r="W933" s="24"/>
      <c r="X933" s="24"/>
      <c r="Y933" s="24"/>
      <c r="Z933" s="24"/>
      <c r="AA933" s="24"/>
      <c r="AB933" s="24"/>
      <c r="AC933" s="24">
        <f t="shared" si="344"/>
        <v>0</v>
      </c>
      <c r="AD933" s="24">
        <f t="shared" si="345"/>
        <v>0</v>
      </c>
      <c r="AG933" s="24"/>
      <c r="AH933" s="24"/>
      <c r="AI933" s="24"/>
      <c r="AJ933" s="24"/>
      <c r="AK933" s="24"/>
      <c r="AL933" s="24"/>
      <c r="AM933" s="24">
        <f t="shared" si="346"/>
        <v>0</v>
      </c>
      <c r="AN933" s="24">
        <f t="shared" si="363"/>
        <v>0</v>
      </c>
      <c r="AQ933" s="24"/>
      <c r="AR933" s="24"/>
      <c r="AS933" s="24"/>
      <c r="AT933" s="24"/>
      <c r="AU933" s="24"/>
      <c r="AV933" s="24"/>
      <c r="AW933" s="24">
        <f t="shared" si="347"/>
        <v>0</v>
      </c>
      <c r="AX933" s="24">
        <f t="shared" si="348"/>
        <v>0</v>
      </c>
      <c r="BA933" s="24"/>
      <c r="BB933" s="24"/>
      <c r="BC933" s="24"/>
      <c r="BD933" s="24"/>
      <c r="BE933" s="24"/>
      <c r="BF933" s="24"/>
      <c r="BG933" s="24">
        <f t="shared" si="349"/>
        <v>0</v>
      </c>
      <c r="BH933" s="24">
        <f t="shared" si="350"/>
        <v>0</v>
      </c>
      <c r="BK933" s="24"/>
      <c r="BL933" s="24"/>
      <c r="BM933" s="24"/>
      <c r="BN933" s="24"/>
      <c r="BO933" s="24"/>
      <c r="BP933" s="24"/>
      <c r="BQ933" s="24">
        <f t="shared" si="351"/>
        <v>0</v>
      </c>
      <c r="BR933" s="24">
        <f t="shared" si="352"/>
        <v>0</v>
      </c>
      <c r="BU933" s="24"/>
      <c r="BV933" s="24"/>
      <c r="BW933" s="24"/>
      <c r="BX933" s="24"/>
      <c r="BY933" s="24"/>
      <c r="BZ933" s="24"/>
      <c r="CA933" s="24">
        <f t="shared" si="353"/>
        <v>0</v>
      </c>
      <c r="CB933" s="24">
        <f t="shared" si="354"/>
        <v>0</v>
      </c>
      <c r="CC933" s="24"/>
      <c r="CE933" s="24">
        <f t="shared" si="355"/>
        <v>0</v>
      </c>
      <c r="CG933" s="24">
        <f t="shared" si="356"/>
        <v>0</v>
      </c>
      <c r="CI933" s="24">
        <f t="shared" si="357"/>
        <v>0</v>
      </c>
      <c r="CK933" s="24">
        <f t="shared" si="358"/>
        <v>0</v>
      </c>
      <c r="CM933" s="24">
        <f t="shared" si="359"/>
        <v>0</v>
      </c>
      <c r="CO933" s="24">
        <f t="shared" si="360"/>
        <v>0</v>
      </c>
      <c r="CQ933" s="24">
        <f t="shared" si="361"/>
        <v>0</v>
      </c>
      <c r="CS933" s="24">
        <f t="shared" si="362"/>
        <v>0</v>
      </c>
    </row>
    <row r="934" spans="9:97">
      <c r="I934" s="24">
        <f t="shared" si="342"/>
        <v>0</v>
      </c>
      <c r="J934" s="24">
        <f t="shared" si="340"/>
        <v>0</v>
      </c>
      <c r="M934" s="24"/>
      <c r="N934" s="24"/>
      <c r="O934" s="24"/>
      <c r="P934" s="24"/>
      <c r="Q934" s="24"/>
      <c r="R934" s="24"/>
      <c r="S934" s="24">
        <f t="shared" si="343"/>
        <v>0</v>
      </c>
      <c r="T934" s="24">
        <f t="shared" si="341"/>
        <v>0</v>
      </c>
      <c r="W934" s="24"/>
      <c r="X934" s="24"/>
      <c r="Y934" s="24"/>
      <c r="Z934" s="24"/>
      <c r="AA934" s="24"/>
      <c r="AB934" s="24"/>
      <c r="AC934" s="24">
        <f t="shared" si="344"/>
        <v>0</v>
      </c>
      <c r="AD934" s="24">
        <f t="shared" si="345"/>
        <v>0</v>
      </c>
      <c r="AG934" s="24"/>
      <c r="AH934" s="24"/>
      <c r="AI934" s="24"/>
      <c r="AJ934" s="24"/>
      <c r="AK934" s="24"/>
      <c r="AL934" s="24"/>
      <c r="AM934" s="24">
        <f t="shared" si="346"/>
        <v>0</v>
      </c>
      <c r="AN934" s="24">
        <f t="shared" si="363"/>
        <v>0</v>
      </c>
      <c r="AQ934" s="24"/>
      <c r="AR934" s="24"/>
      <c r="AS934" s="24"/>
      <c r="AT934" s="24"/>
      <c r="AU934" s="24"/>
      <c r="AV934" s="24"/>
      <c r="AW934" s="24">
        <f t="shared" si="347"/>
        <v>0</v>
      </c>
      <c r="AX934" s="24">
        <f t="shared" si="348"/>
        <v>0</v>
      </c>
      <c r="BA934" s="24"/>
      <c r="BB934" s="24"/>
      <c r="BC934" s="24"/>
      <c r="BD934" s="24"/>
      <c r="BE934" s="24"/>
      <c r="BF934" s="24"/>
      <c r="BG934" s="24">
        <f t="shared" si="349"/>
        <v>0</v>
      </c>
      <c r="BH934" s="24">
        <f t="shared" si="350"/>
        <v>0</v>
      </c>
      <c r="BK934" s="24"/>
      <c r="BL934" s="24"/>
      <c r="BM934" s="24"/>
      <c r="BN934" s="24"/>
      <c r="BO934" s="24"/>
      <c r="BP934" s="24"/>
      <c r="BQ934" s="24">
        <f t="shared" si="351"/>
        <v>0</v>
      </c>
      <c r="BR934" s="24">
        <f t="shared" si="352"/>
        <v>0</v>
      </c>
      <c r="BU934" s="24"/>
      <c r="BV934" s="24"/>
      <c r="BW934" s="24"/>
      <c r="BX934" s="24"/>
      <c r="BY934" s="24"/>
      <c r="BZ934" s="24"/>
      <c r="CA934" s="24">
        <f t="shared" si="353"/>
        <v>0</v>
      </c>
      <c r="CB934" s="24">
        <f t="shared" si="354"/>
        <v>0</v>
      </c>
      <c r="CC934" s="24"/>
      <c r="CE934" s="24">
        <f t="shared" si="355"/>
        <v>0</v>
      </c>
      <c r="CG934" s="24">
        <f t="shared" si="356"/>
        <v>0</v>
      </c>
      <c r="CI934" s="24">
        <f t="shared" si="357"/>
        <v>0</v>
      </c>
      <c r="CK934" s="24">
        <f t="shared" si="358"/>
        <v>0</v>
      </c>
      <c r="CM934" s="24">
        <f t="shared" si="359"/>
        <v>0</v>
      </c>
      <c r="CO934" s="24">
        <f t="shared" si="360"/>
        <v>0</v>
      </c>
      <c r="CQ934" s="24">
        <f t="shared" si="361"/>
        <v>0</v>
      </c>
      <c r="CS934" s="24">
        <f t="shared" si="362"/>
        <v>0</v>
      </c>
    </row>
    <row r="935" spans="9:97">
      <c r="I935" s="24">
        <f t="shared" si="342"/>
        <v>0</v>
      </c>
      <c r="J935" s="24">
        <f t="shared" ref="J935:J998" si="364">IF(F935&lt;C935-D935,C935-D935-F935,0)</f>
        <v>0</v>
      </c>
      <c r="M935" s="24"/>
      <c r="N935" s="24"/>
      <c r="O935" s="24"/>
      <c r="P935" s="24"/>
      <c r="Q935" s="24"/>
      <c r="R935" s="24"/>
      <c r="S935" s="24">
        <f t="shared" si="343"/>
        <v>0</v>
      </c>
      <c r="T935" s="24">
        <f t="shared" ref="T935:T998" si="365">IF(P935&lt;M935-N935,M935-N935-P935,0)</f>
        <v>0</v>
      </c>
      <c r="W935" s="24"/>
      <c r="X935" s="24"/>
      <c r="Y935" s="24"/>
      <c r="Z935" s="24"/>
      <c r="AA935" s="24"/>
      <c r="AB935" s="24"/>
      <c r="AC935" s="24">
        <f t="shared" si="344"/>
        <v>0</v>
      </c>
      <c r="AD935" s="24">
        <f t="shared" si="345"/>
        <v>0</v>
      </c>
      <c r="AG935" s="24"/>
      <c r="AH935" s="24"/>
      <c r="AI935" s="24"/>
      <c r="AJ935" s="24"/>
      <c r="AK935" s="24"/>
      <c r="AL935" s="24"/>
      <c r="AM935" s="24">
        <f t="shared" si="346"/>
        <v>0</v>
      </c>
      <c r="AN935" s="24">
        <f t="shared" si="363"/>
        <v>0</v>
      </c>
      <c r="AQ935" s="24"/>
      <c r="AR935" s="24"/>
      <c r="AS935" s="24"/>
      <c r="AT935" s="24"/>
      <c r="AU935" s="24"/>
      <c r="AV935" s="24"/>
      <c r="AW935" s="24">
        <f t="shared" si="347"/>
        <v>0</v>
      </c>
      <c r="AX935" s="24">
        <f t="shared" si="348"/>
        <v>0</v>
      </c>
      <c r="BA935" s="24"/>
      <c r="BB935" s="24"/>
      <c r="BC935" s="24"/>
      <c r="BD935" s="24"/>
      <c r="BE935" s="24"/>
      <c r="BF935" s="24"/>
      <c r="BG935" s="24">
        <f t="shared" si="349"/>
        <v>0</v>
      </c>
      <c r="BH935" s="24">
        <f t="shared" si="350"/>
        <v>0</v>
      </c>
      <c r="BK935" s="24"/>
      <c r="BL935" s="24"/>
      <c r="BM935" s="24"/>
      <c r="BN935" s="24"/>
      <c r="BO935" s="24"/>
      <c r="BP935" s="24"/>
      <c r="BQ935" s="24">
        <f t="shared" si="351"/>
        <v>0</v>
      </c>
      <c r="BR935" s="24">
        <f t="shared" si="352"/>
        <v>0</v>
      </c>
      <c r="BU935" s="24"/>
      <c r="BV935" s="24"/>
      <c r="BW935" s="24"/>
      <c r="BX935" s="24"/>
      <c r="BY935" s="24"/>
      <c r="BZ935" s="24"/>
      <c r="CA935" s="24">
        <f t="shared" si="353"/>
        <v>0</v>
      </c>
      <c r="CB935" s="24">
        <f t="shared" si="354"/>
        <v>0</v>
      </c>
      <c r="CC935" s="24"/>
      <c r="CE935" s="24">
        <f t="shared" si="355"/>
        <v>0</v>
      </c>
      <c r="CG935" s="24">
        <f t="shared" si="356"/>
        <v>0</v>
      </c>
      <c r="CI935" s="24">
        <f t="shared" si="357"/>
        <v>0</v>
      </c>
      <c r="CK935" s="24">
        <f t="shared" si="358"/>
        <v>0</v>
      </c>
      <c r="CM935" s="24">
        <f t="shared" si="359"/>
        <v>0</v>
      </c>
      <c r="CO935" s="24">
        <f t="shared" si="360"/>
        <v>0</v>
      </c>
      <c r="CQ935" s="24">
        <f t="shared" si="361"/>
        <v>0</v>
      </c>
      <c r="CS935" s="24">
        <f t="shared" si="362"/>
        <v>0</v>
      </c>
    </row>
    <row r="936" spans="9:97">
      <c r="I936" s="24">
        <f t="shared" si="342"/>
        <v>0</v>
      </c>
      <c r="J936" s="24">
        <f t="shared" si="364"/>
        <v>0</v>
      </c>
      <c r="M936" s="24"/>
      <c r="N936" s="24"/>
      <c r="O936" s="24"/>
      <c r="P936" s="24"/>
      <c r="Q936" s="24"/>
      <c r="R936" s="24"/>
      <c r="S936" s="24">
        <f t="shared" si="343"/>
        <v>0</v>
      </c>
      <c r="T936" s="24">
        <f t="shared" si="365"/>
        <v>0</v>
      </c>
      <c r="W936" s="24"/>
      <c r="X936" s="24"/>
      <c r="Y936" s="24"/>
      <c r="Z936" s="24"/>
      <c r="AA936" s="24"/>
      <c r="AB936" s="24"/>
      <c r="AC936" s="24">
        <f t="shared" si="344"/>
        <v>0</v>
      </c>
      <c r="AD936" s="24">
        <f t="shared" si="345"/>
        <v>0</v>
      </c>
      <c r="AG936" s="24"/>
      <c r="AH936" s="24"/>
      <c r="AI936" s="24"/>
      <c r="AJ936" s="24"/>
      <c r="AK936" s="24"/>
      <c r="AL936" s="24"/>
      <c r="AM936" s="24">
        <f t="shared" si="346"/>
        <v>0</v>
      </c>
      <c r="AN936" s="24">
        <f t="shared" si="363"/>
        <v>0</v>
      </c>
      <c r="AQ936" s="24"/>
      <c r="AR936" s="24"/>
      <c r="AS936" s="24"/>
      <c r="AT936" s="24"/>
      <c r="AU936" s="24"/>
      <c r="AV936" s="24"/>
      <c r="AW936" s="24">
        <f t="shared" si="347"/>
        <v>0</v>
      </c>
      <c r="AX936" s="24">
        <f t="shared" si="348"/>
        <v>0</v>
      </c>
      <c r="BA936" s="24"/>
      <c r="BB936" s="24"/>
      <c r="BC936" s="24"/>
      <c r="BD936" s="24"/>
      <c r="BE936" s="24"/>
      <c r="BF936" s="24"/>
      <c r="BG936" s="24">
        <f t="shared" si="349"/>
        <v>0</v>
      </c>
      <c r="BH936" s="24">
        <f t="shared" si="350"/>
        <v>0</v>
      </c>
      <c r="BK936" s="24"/>
      <c r="BL936" s="24"/>
      <c r="BM936" s="24"/>
      <c r="BN936" s="24"/>
      <c r="BO936" s="24"/>
      <c r="BP936" s="24"/>
      <c r="BQ936" s="24">
        <f t="shared" si="351"/>
        <v>0</v>
      </c>
      <c r="BR936" s="24">
        <f t="shared" si="352"/>
        <v>0</v>
      </c>
      <c r="BU936" s="24"/>
      <c r="BV936" s="24"/>
      <c r="BW936" s="24"/>
      <c r="BX936" s="24"/>
      <c r="BY936" s="24"/>
      <c r="BZ936" s="24"/>
      <c r="CA936" s="24">
        <f t="shared" si="353"/>
        <v>0</v>
      </c>
      <c r="CB936" s="24">
        <f t="shared" si="354"/>
        <v>0</v>
      </c>
      <c r="CC936" s="24"/>
      <c r="CE936" s="24">
        <f t="shared" si="355"/>
        <v>0</v>
      </c>
      <c r="CG936" s="24">
        <f t="shared" si="356"/>
        <v>0</v>
      </c>
      <c r="CI936" s="24">
        <f t="shared" si="357"/>
        <v>0</v>
      </c>
      <c r="CK936" s="24">
        <f t="shared" si="358"/>
        <v>0</v>
      </c>
      <c r="CM936" s="24">
        <f t="shared" si="359"/>
        <v>0</v>
      </c>
      <c r="CO936" s="24">
        <f t="shared" si="360"/>
        <v>0</v>
      </c>
      <c r="CQ936" s="24">
        <f t="shared" si="361"/>
        <v>0</v>
      </c>
      <c r="CS936" s="24">
        <f t="shared" si="362"/>
        <v>0</v>
      </c>
    </row>
    <row r="937" spans="9:97">
      <c r="I937" s="24">
        <f t="shared" si="342"/>
        <v>0</v>
      </c>
      <c r="J937" s="24">
        <f t="shared" si="364"/>
        <v>0</v>
      </c>
      <c r="M937" s="24"/>
      <c r="N937" s="24"/>
      <c r="O937" s="24"/>
      <c r="P937" s="24"/>
      <c r="Q937" s="24"/>
      <c r="R937" s="24"/>
      <c r="S937" s="24">
        <f t="shared" si="343"/>
        <v>0</v>
      </c>
      <c r="T937" s="24">
        <f t="shared" si="365"/>
        <v>0</v>
      </c>
      <c r="W937" s="24"/>
      <c r="X937" s="24"/>
      <c r="Y937" s="24"/>
      <c r="Z937" s="24"/>
      <c r="AA937" s="24"/>
      <c r="AB937" s="24"/>
      <c r="AC937" s="24">
        <f t="shared" si="344"/>
        <v>0</v>
      </c>
      <c r="AD937" s="24">
        <f t="shared" si="345"/>
        <v>0</v>
      </c>
      <c r="AG937" s="24"/>
      <c r="AH937" s="24"/>
      <c r="AI937" s="24"/>
      <c r="AJ937" s="24"/>
      <c r="AK937" s="24"/>
      <c r="AL937" s="24"/>
      <c r="AM937" s="24">
        <f t="shared" si="346"/>
        <v>0</v>
      </c>
      <c r="AN937" s="24">
        <f t="shared" si="363"/>
        <v>0</v>
      </c>
      <c r="AQ937" s="24"/>
      <c r="AR937" s="24"/>
      <c r="AS937" s="24"/>
      <c r="AT937" s="24"/>
      <c r="AU937" s="24"/>
      <c r="AV937" s="24"/>
      <c r="AW937" s="24">
        <f t="shared" si="347"/>
        <v>0</v>
      </c>
      <c r="AX937" s="24">
        <f t="shared" si="348"/>
        <v>0</v>
      </c>
      <c r="BA937" s="24"/>
      <c r="BB937" s="24"/>
      <c r="BC937" s="24"/>
      <c r="BD937" s="24"/>
      <c r="BE937" s="24"/>
      <c r="BF937" s="24"/>
      <c r="BG937" s="24">
        <f t="shared" si="349"/>
        <v>0</v>
      </c>
      <c r="BH937" s="24">
        <f t="shared" si="350"/>
        <v>0</v>
      </c>
      <c r="BK937" s="24"/>
      <c r="BL937" s="24"/>
      <c r="BM937" s="24"/>
      <c r="BN937" s="24"/>
      <c r="BO937" s="24"/>
      <c r="BP937" s="24"/>
      <c r="BQ937" s="24">
        <f t="shared" si="351"/>
        <v>0</v>
      </c>
      <c r="BR937" s="24">
        <f t="shared" si="352"/>
        <v>0</v>
      </c>
      <c r="BU937" s="24"/>
      <c r="BV937" s="24"/>
      <c r="BW937" s="24"/>
      <c r="BX937" s="24"/>
      <c r="BY937" s="24"/>
      <c r="BZ937" s="24"/>
      <c r="CA937" s="24">
        <f t="shared" si="353"/>
        <v>0</v>
      </c>
      <c r="CB937" s="24">
        <f t="shared" si="354"/>
        <v>0</v>
      </c>
      <c r="CC937" s="24"/>
      <c r="CE937" s="24">
        <f t="shared" si="355"/>
        <v>0</v>
      </c>
      <c r="CG937" s="24">
        <f t="shared" si="356"/>
        <v>0</v>
      </c>
      <c r="CI937" s="24">
        <f t="shared" si="357"/>
        <v>0</v>
      </c>
      <c r="CK937" s="24">
        <f t="shared" si="358"/>
        <v>0</v>
      </c>
      <c r="CM937" s="24">
        <f t="shared" si="359"/>
        <v>0</v>
      </c>
      <c r="CO937" s="24">
        <f t="shared" si="360"/>
        <v>0</v>
      </c>
      <c r="CQ937" s="24">
        <f t="shared" si="361"/>
        <v>0</v>
      </c>
      <c r="CS937" s="24">
        <f t="shared" si="362"/>
        <v>0</v>
      </c>
    </row>
    <row r="938" spans="9:97">
      <c r="I938" s="24">
        <f t="shared" si="342"/>
        <v>0</v>
      </c>
      <c r="J938" s="24">
        <f t="shared" si="364"/>
        <v>0</v>
      </c>
      <c r="M938" s="24"/>
      <c r="N938" s="24"/>
      <c r="O938" s="24"/>
      <c r="P938" s="24"/>
      <c r="Q938" s="24"/>
      <c r="R938" s="24"/>
      <c r="S938" s="24">
        <f t="shared" si="343"/>
        <v>0</v>
      </c>
      <c r="T938" s="24">
        <f t="shared" si="365"/>
        <v>0</v>
      </c>
      <c r="W938" s="24"/>
      <c r="X938" s="24"/>
      <c r="Y938" s="24"/>
      <c r="Z938" s="24"/>
      <c r="AA938" s="24"/>
      <c r="AB938" s="24"/>
      <c r="AC938" s="24">
        <f t="shared" si="344"/>
        <v>0</v>
      </c>
      <c r="AD938" s="24">
        <f t="shared" si="345"/>
        <v>0</v>
      </c>
      <c r="AG938" s="24"/>
      <c r="AH938" s="24"/>
      <c r="AI938" s="24"/>
      <c r="AJ938" s="24"/>
      <c r="AK938" s="24"/>
      <c r="AL938" s="24"/>
      <c r="AM938" s="24">
        <f t="shared" si="346"/>
        <v>0</v>
      </c>
      <c r="AN938" s="24">
        <f t="shared" si="363"/>
        <v>0</v>
      </c>
      <c r="AQ938" s="24"/>
      <c r="AR938" s="24"/>
      <c r="AS938" s="24"/>
      <c r="AT938" s="24"/>
      <c r="AU938" s="24"/>
      <c r="AV938" s="24"/>
      <c r="AW938" s="24">
        <f t="shared" si="347"/>
        <v>0</v>
      </c>
      <c r="AX938" s="24">
        <f t="shared" si="348"/>
        <v>0</v>
      </c>
      <c r="BA938" s="24"/>
      <c r="BB938" s="24"/>
      <c r="BC938" s="24"/>
      <c r="BD938" s="24"/>
      <c r="BE938" s="24"/>
      <c r="BF938" s="24"/>
      <c r="BG938" s="24">
        <f t="shared" si="349"/>
        <v>0</v>
      </c>
      <c r="BH938" s="24">
        <f t="shared" si="350"/>
        <v>0</v>
      </c>
      <c r="BK938" s="24"/>
      <c r="BL938" s="24"/>
      <c r="BM938" s="24"/>
      <c r="BN938" s="24"/>
      <c r="BO938" s="24"/>
      <c r="BP938" s="24"/>
      <c r="BQ938" s="24">
        <f t="shared" si="351"/>
        <v>0</v>
      </c>
      <c r="BR938" s="24">
        <f t="shared" si="352"/>
        <v>0</v>
      </c>
      <c r="BU938" s="24"/>
      <c r="BV938" s="24"/>
      <c r="BW938" s="24"/>
      <c r="BX938" s="24"/>
      <c r="BY938" s="24"/>
      <c r="BZ938" s="24"/>
      <c r="CA938" s="24">
        <f t="shared" si="353"/>
        <v>0</v>
      </c>
      <c r="CB938" s="24">
        <f t="shared" si="354"/>
        <v>0</v>
      </c>
      <c r="CC938" s="24"/>
      <c r="CE938" s="24">
        <f t="shared" si="355"/>
        <v>0</v>
      </c>
      <c r="CG938" s="24">
        <f t="shared" si="356"/>
        <v>0</v>
      </c>
      <c r="CI938" s="24">
        <f t="shared" si="357"/>
        <v>0</v>
      </c>
      <c r="CK938" s="24">
        <f t="shared" si="358"/>
        <v>0</v>
      </c>
      <c r="CM938" s="24">
        <f t="shared" si="359"/>
        <v>0</v>
      </c>
      <c r="CO938" s="24">
        <f t="shared" si="360"/>
        <v>0</v>
      </c>
      <c r="CQ938" s="24">
        <f t="shared" si="361"/>
        <v>0</v>
      </c>
      <c r="CS938" s="24">
        <f t="shared" si="362"/>
        <v>0</v>
      </c>
    </row>
    <row r="939" spans="9:97">
      <c r="I939" s="24">
        <f t="shared" si="342"/>
        <v>0</v>
      </c>
      <c r="J939" s="24">
        <f t="shared" si="364"/>
        <v>0</v>
      </c>
      <c r="M939" s="24"/>
      <c r="N939" s="24"/>
      <c r="O939" s="24"/>
      <c r="P939" s="24"/>
      <c r="Q939" s="24"/>
      <c r="R939" s="24"/>
      <c r="S939" s="24">
        <f t="shared" si="343"/>
        <v>0</v>
      </c>
      <c r="T939" s="24">
        <f t="shared" si="365"/>
        <v>0</v>
      </c>
      <c r="W939" s="24"/>
      <c r="X939" s="24"/>
      <c r="Y939" s="24"/>
      <c r="Z939" s="24"/>
      <c r="AA939" s="24"/>
      <c r="AB939" s="24"/>
      <c r="AC939" s="24">
        <f t="shared" si="344"/>
        <v>0</v>
      </c>
      <c r="AD939" s="24">
        <f t="shared" si="345"/>
        <v>0</v>
      </c>
      <c r="AG939" s="24"/>
      <c r="AH939" s="24"/>
      <c r="AI939" s="24"/>
      <c r="AJ939" s="24"/>
      <c r="AK939" s="24"/>
      <c r="AL939" s="24"/>
      <c r="AM939" s="24">
        <f t="shared" si="346"/>
        <v>0</v>
      </c>
      <c r="AN939" s="24">
        <f t="shared" si="363"/>
        <v>0</v>
      </c>
      <c r="AQ939" s="24"/>
      <c r="AR939" s="24"/>
      <c r="AS939" s="24"/>
      <c r="AT939" s="24"/>
      <c r="AU939" s="24"/>
      <c r="AV939" s="24"/>
      <c r="AW939" s="24">
        <f t="shared" si="347"/>
        <v>0</v>
      </c>
      <c r="AX939" s="24">
        <f t="shared" si="348"/>
        <v>0</v>
      </c>
      <c r="BA939" s="24"/>
      <c r="BB939" s="24"/>
      <c r="BC939" s="24"/>
      <c r="BD939" s="24"/>
      <c r="BE939" s="24"/>
      <c r="BF939" s="24"/>
      <c r="BG939" s="24">
        <f t="shared" si="349"/>
        <v>0</v>
      </c>
      <c r="BH939" s="24">
        <f t="shared" si="350"/>
        <v>0</v>
      </c>
      <c r="BK939" s="24"/>
      <c r="BL939" s="24"/>
      <c r="BM939" s="24"/>
      <c r="BN939" s="24"/>
      <c r="BO939" s="24"/>
      <c r="BP939" s="24"/>
      <c r="BQ939" s="24">
        <f t="shared" si="351"/>
        <v>0</v>
      </c>
      <c r="BR939" s="24">
        <f t="shared" si="352"/>
        <v>0</v>
      </c>
      <c r="BU939" s="24"/>
      <c r="BV939" s="24"/>
      <c r="BW939" s="24"/>
      <c r="BX939" s="24"/>
      <c r="BY939" s="24"/>
      <c r="BZ939" s="24"/>
      <c r="CA939" s="24">
        <f t="shared" si="353"/>
        <v>0</v>
      </c>
      <c r="CB939" s="24">
        <f t="shared" si="354"/>
        <v>0</v>
      </c>
      <c r="CC939" s="24"/>
      <c r="CE939" s="24">
        <f t="shared" si="355"/>
        <v>0</v>
      </c>
      <c r="CG939" s="24">
        <f t="shared" si="356"/>
        <v>0</v>
      </c>
      <c r="CI939" s="24">
        <f t="shared" si="357"/>
        <v>0</v>
      </c>
      <c r="CK939" s="24">
        <f t="shared" si="358"/>
        <v>0</v>
      </c>
      <c r="CM939" s="24">
        <f t="shared" si="359"/>
        <v>0</v>
      </c>
      <c r="CO939" s="24">
        <f t="shared" si="360"/>
        <v>0</v>
      </c>
      <c r="CQ939" s="24">
        <f t="shared" si="361"/>
        <v>0</v>
      </c>
      <c r="CS939" s="24">
        <f t="shared" si="362"/>
        <v>0</v>
      </c>
    </row>
    <row r="940" spans="9:97">
      <c r="I940" s="24">
        <f t="shared" si="342"/>
        <v>0</v>
      </c>
      <c r="J940" s="24">
        <f t="shared" si="364"/>
        <v>0</v>
      </c>
      <c r="M940" s="24"/>
      <c r="N940" s="24"/>
      <c r="O940" s="24"/>
      <c r="P940" s="24"/>
      <c r="Q940" s="24"/>
      <c r="R940" s="24"/>
      <c r="S940" s="24">
        <f t="shared" si="343"/>
        <v>0</v>
      </c>
      <c r="T940" s="24">
        <f t="shared" si="365"/>
        <v>0</v>
      </c>
      <c r="W940" s="24"/>
      <c r="X940" s="24"/>
      <c r="Y940" s="24"/>
      <c r="Z940" s="24"/>
      <c r="AA940" s="24"/>
      <c r="AB940" s="24"/>
      <c r="AC940" s="24">
        <f t="shared" si="344"/>
        <v>0</v>
      </c>
      <c r="AD940" s="24">
        <f t="shared" si="345"/>
        <v>0</v>
      </c>
      <c r="AG940" s="24"/>
      <c r="AH940" s="24"/>
      <c r="AI940" s="24"/>
      <c r="AJ940" s="24"/>
      <c r="AK940" s="24"/>
      <c r="AL940" s="24"/>
      <c r="AM940" s="24">
        <f t="shared" si="346"/>
        <v>0</v>
      </c>
      <c r="AN940" s="24">
        <f t="shared" si="363"/>
        <v>0</v>
      </c>
      <c r="AQ940" s="24"/>
      <c r="AR940" s="24"/>
      <c r="AS940" s="24"/>
      <c r="AT940" s="24"/>
      <c r="AU940" s="24"/>
      <c r="AV940" s="24"/>
      <c r="AW940" s="24">
        <f t="shared" si="347"/>
        <v>0</v>
      </c>
      <c r="AX940" s="24">
        <f t="shared" si="348"/>
        <v>0</v>
      </c>
      <c r="BA940" s="24"/>
      <c r="BB940" s="24"/>
      <c r="BC940" s="24"/>
      <c r="BD940" s="24"/>
      <c r="BE940" s="24"/>
      <c r="BF940" s="24"/>
      <c r="BG940" s="24">
        <f t="shared" si="349"/>
        <v>0</v>
      </c>
      <c r="BH940" s="24">
        <f t="shared" si="350"/>
        <v>0</v>
      </c>
      <c r="BK940" s="24"/>
      <c r="BL940" s="24"/>
      <c r="BM940" s="24"/>
      <c r="BN940" s="24"/>
      <c r="BO940" s="24"/>
      <c r="BP940" s="24"/>
      <c r="BQ940" s="24">
        <f t="shared" si="351"/>
        <v>0</v>
      </c>
      <c r="BR940" s="24">
        <f t="shared" si="352"/>
        <v>0</v>
      </c>
      <c r="BU940" s="24"/>
      <c r="BV940" s="24"/>
      <c r="BW940" s="24"/>
      <c r="BX940" s="24"/>
      <c r="BY940" s="24"/>
      <c r="BZ940" s="24"/>
      <c r="CA940" s="24">
        <f t="shared" si="353"/>
        <v>0</v>
      </c>
      <c r="CB940" s="24">
        <f t="shared" si="354"/>
        <v>0</v>
      </c>
      <c r="CC940" s="24"/>
      <c r="CE940" s="24">
        <f t="shared" si="355"/>
        <v>0</v>
      </c>
      <c r="CG940" s="24">
        <f t="shared" si="356"/>
        <v>0</v>
      </c>
      <c r="CI940" s="24">
        <f t="shared" si="357"/>
        <v>0</v>
      </c>
      <c r="CK940" s="24">
        <f t="shared" si="358"/>
        <v>0</v>
      </c>
      <c r="CM940" s="24">
        <f t="shared" si="359"/>
        <v>0</v>
      </c>
      <c r="CO940" s="24">
        <f t="shared" si="360"/>
        <v>0</v>
      </c>
      <c r="CQ940" s="24">
        <f t="shared" si="361"/>
        <v>0</v>
      </c>
      <c r="CS940" s="24">
        <f t="shared" si="362"/>
        <v>0</v>
      </c>
    </row>
    <row r="941" spans="9:97">
      <c r="I941" s="24">
        <f t="shared" si="342"/>
        <v>0</v>
      </c>
      <c r="J941" s="24">
        <f t="shared" si="364"/>
        <v>0</v>
      </c>
      <c r="M941" s="24"/>
      <c r="N941" s="24"/>
      <c r="O941" s="24"/>
      <c r="P941" s="24"/>
      <c r="Q941" s="24"/>
      <c r="R941" s="24"/>
      <c r="S941" s="24">
        <f t="shared" si="343"/>
        <v>0</v>
      </c>
      <c r="T941" s="24">
        <f t="shared" si="365"/>
        <v>0</v>
      </c>
      <c r="W941" s="24"/>
      <c r="X941" s="24"/>
      <c r="Y941" s="24"/>
      <c r="Z941" s="24"/>
      <c r="AA941" s="24"/>
      <c r="AB941" s="24"/>
      <c r="AC941" s="24">
        <f t="shared" si="344"/>
        <v>0</v>
      </c>
      <c r="AD941" s="24">
        <f t="shared" si="345"/>
        <v>0</v>
      </c>
      <c r="AG941" s="24"/>
      <c r="AH941" s="24"/>
      <c r="AI941" s="24"/>
      <c r="AJ941" s="24"/>
      <c r="AK941" s="24"/>
      <c r="AL941" s="24"/>
      <c r="AM941" s="24">
        <f t="shared" si="346"/>
        <v>0</v>
      </c>
      <c r="AN941" s="24">
        <f t="shared" si="363"/>
        <v>0</v>
      </c>
      <c r="AQ941" s="24"/>
      <c r="AR941" s="24"/>
      <c r="AS941" s="24"/>
      <c r="AT941" s="24"/>
      <c r="AU941" s="24"/>
      <c r="AV941" s="24"/>
      <c r="AW941" s="24">
        <f t="shared" si="347"/>
        <v>0</v>
      </c>
      <c r="AX941" s="24">
        <f t="shared" si="348"/>
        <v>0</v>
      </c>
      <c r="BA941" s="24"/>
      <c r="BB941" s="24"/>
      <c r="BC941" s="24"/>
      <c r="BD941" s="24"/>
      <c r="BE941" s="24"/>
      <c r="BF941" s="24"/>
      <c r="BG941" s="24">
        <f t="shared" si="349"/>
        <v>0</v>
      </c>
      <c r="BH941" s="24">
        <f t="shared" si="350"/>
        <v>0</v>
      </c>
      <c r="BK941" s="24"/>
      <c r="BL941" s="24"/>
      <c r="BM941" s="24"/>
      <c r="BN941" s="24"/>
      <c r="BO941" s="24"/>
      <c r="BP941" s="24"/>
      <c r="BQ941" s="24">
        <f t="shared" si="351"/>
        <v>0</v>
      </c>
      <c r="BR941" s="24">
        <f t="shared" si="352"/>
        <v>0</v>
      </c>
      <c r="BU941" s="24"/>
      <c r="BV941" s="24"/>
      <c r="BW941" s="24"/>
      <c r="BX941" s="24"/>
      <c r="BY941" s="24"/>
      <c r="BZ941" s="24"/>
      <c r="CA941" s="24">
        <f t="shared" si="353"/>
        <v>0</v>
      </c>
      <c r="CB941" s="24">
        <f t="shared" si="354"/>
        <v>0</v>
      </c>
      <c r="CC941" s="24"/>
      <c r="CE941" s="24">
        <f t="shared" si="355"/>
        <v>0</v>
      </c>
      <c r="CG941" s="24">
        <f t="shared" si="356"/>
        <v>0</v>
      </c>
      <c r="CI941" s="24">
        <f t="shared" si="357"/>
        <v>0</v>
      </c>
      <c r="CK941" s="24">
        <f t="shared" si="358"/>
        <v>0</v>
      </c>
      <c r="CM941" s="24">
        <f t="shared" si="359"/>
        <v>0</v>
      </c>
      <c r="CO941" s="24">
        <f t="shared" si="360"/>
        <v>0</v>
      </c>
      <c r="CQ941" s="24">
        <f t="shared" si="361"/>
        <v>0</v>
      </c>
      <c r="CS941" s="24">
        <f t="shared" si="362"/>
        <v>0</v>
      </c>
    </row>
    <row r="942" spans="9:97">
      <c r="I942" s="24">
        <f t="shared" si="342"/>
        <v>0</v>
      </c>
      <c r="J942" s="24">
        <f t="shared" si="364"/>
        <v>0</v>
      </c>
      <c r="M942" s="24"/>
      <c r="N942" s="24"/>
      <c r="O942" s="24"/>
      <c r="P942" s="24"/>
      <c r="Q942" s="24"/>
      <c r="R942" s="24"/>
      <c r="S942" s="24">
        <f t="shared" si="343"/>
        <v>0</v>
      </c>
      <c r="T942" s="24">
        <f t="shared" si="365"/>
        <v>0</v>
      </c>
      <c r="W942" s="24"/>
      <c r="X942" s="24"/>
      <c r="Y942" s="24"/>
      <c r="Z942" s="24"/>
      <c r="AA942" s="24"/>
      <c r="AB942" s="24"/>
      <c r="AC942" s="24">
        <f t="shared" si="344"/>
        <v>0</v>
      </c>
      <c r="AD942" s="24">
        <f t="shared" si="345"/>
        <v>0</v>
      </c>
      <c r="AG942" s="24"/>
      <c r="AH942" s="24"/>
      <c r="AI942" s="24"/>
      <c r="AJ942" s="24"/>
      <c r="AK942" s="24"/>
      <c r="AL942" s="24"/>
      <c r="AM942" s="24">
        <f t="shared" si="346"/>
        <v>0</v>
      </c>
      <c r="AN942" s="24">
        <f t="shared" si="363"/>
        <v>0</v>
      </c>
      <c r="AQ942" s="24"/>
      <c r="AR942" s="24"/>
      <c r="AS942" s="24"/>
      <c r="AT942" s="24"/>
      <c r="AU942" s="24"/>
      <c r="AV942" s="24"/>
      <c r="AW942" s="24">
        <f t="shared" si="347"/>
        <v>0</v>
      </c>
      <c r="AX942" s="24">
        <f t="shared" si="348"/>
        <v>0</v>
      </c>
      <c r="BA942" s="24"/>
      <c r="BB942" s="24"/>
      <c r="BC942" s="24"/>
      <c r="BD942" s="24"/>
      <c r="BE942" s="24"/>
      <c r="BF942" s="24"/>
      <c r="BG942" s="24">
        <f t="shared" si="349"/>
        <v>0</v>
      </c>
      <c r="BH942" s="24">
        <f t="shared" si="350"/>
        <v>0</v>
      </c>
      <c r="BK942" s="24"/>
      <c r="BL942" s="24"/>
      <c r="BM942" s="24"/>
      <c r="BN942" s="24"/>
      <c r="BO942" s="24"/>
      <c r="BP942" s="24"/>
      <c r="BQ942" s="24">
        <f t="shared" si="351"/>
        <v>0</v>
      </c>
      <c r="BR942" s="24">
        <f t="shared" si="352"/>
        <v>0</v>
      </c>
      <c r="BU942" s="24"/>
      <c r="BV942" s="24"/>
      <c r="BW942" s="24"/>
      <c r="BX942" s="24"/>
      <c r="BY942" s="24"/>
      <c r="BZ942" s="24"/>
      <c r="CA942" s="24">
        <f t="shared" si="353"/>
        <v>0</v>
      </c>
      <c r="CB942" s="24">
        <f t="shared" si="354"/>
        <v>0</v>
      </c>
      <c r="CC942" s="24"/>
      <c r="CE942" s="24">
        <f t="shared" si="355"/>
        <v>0</v>
      </c>
      <c r="CG942" s="24">
        <f t="shared" si="356"/>
        <v>0</v>
      </c>
      <c r="CI942" s="24">
        <f t="shared" si="357"/>
        <v>0</v>
      </c>
      <c r="CK942" s="24">
        <f t="shared" si="358"/>
        <v>0</v>
      </c>
      <c r="CM942" s="24">
        <f t="shared" si="359"/>
        <v>0</v>
      </c>
      <c r="CO942" s="24">
        <f t="shared" si="360"/>
        <v>0</v>
      </c>
      <c r="CQ942" s="24">
        <f t="shared" si="361"/>
        <v>0</v>
      </c>
      <c r="CS942" s="24">
        <f t="shared" si="362"/>
        <v>0</v>
      </c>
    </row>
    <row r="943" spans="9:97">
      <c r="I943" s="24">
        <f t="shared" si="342"/>
        <v>0</v>
      </c>
      <c r="J943" s="24">
        <f t="shared" si="364"/>
        <v>0</v>
      </c>
      <c r="M943" s="24"/>
      <c r="N943" s="24"/>
      <c r="O943" s="24"/>
      <c r="P943" s="24"/>
      <c r="Q943" s="24"/>
      <c r="R943" s="24"/>
      <c r="S943" s="24">
        <f t="shared" si="343"/>
        <v>0</v>
      </c>
      <c r="T943" s="24">
        <f t="shared" si="365"/>
        <v>0</v>
      </c>
      <c r="W943" s="24"/>
      <c r="X943" s="24"/>
      <c r="Y943" s="24"/>
      <c r="Z943" s="24"/>
      <c r="AA943" s="24"/>
      <c r="AB943" s="24"/>
      <c r="AC943" s="24">
        <f t="shared" si="344"/>
        <v>0</v>
      </c>
      <c r="AD943" s="24">
        <f t="shared" si="345"/>
        <v>0</v>
      </c>
      <c r="AG943" s="24"/>
      <c r="AH943" s="24"/>
      <c r="AI943" s="24"/>
      <c r="AJ943" s="24"/>
      <c r="AK943" s="24"/>
      <c r="AL943" s="24"/>
      <c r="AM943" s="24">
        <f t="shared" si="346"/>
        <v>0</v>
      </c>
      <c r="AN943" s="24">
        <f t="shared" si="363"/>
        <v>0</v>
      </c>
      <c r="AQ943" s="24"/>
      <c r="AR943" s="24"/>
      <c r="AS943" s="24"/>
      <c r="AT943" s="24"/>
      <c r="AU943" s="24"/>
      <c r="AV943" s="24"/>
      <c r="AW943" s="24">
        <f t="shared" si="347"/>
        <v>0</v>
      </c>
      <c r="AX943" s="24">
        <f t="shared" si="348"/>
        <v>0</v>
      </c>
      <c r="BA943" s="24"/>
      <c r="BB943" s="24"/>
      <c r="BC943" s="24"/>
      <c r="BD943" s="24"/>
      <c r="BE943" s="24"/>
      <c r="BF943" s="24"/>
      <c r="BG943" s="24">
        <f t="shared" si="349"/>
        <v>0</v>
      </c>
      <c r="BH943" s="24">
        <f t="shared" si="350"/>
        <v>0</v>
      </c>
      <c r="BK943" s="24"/>
      <c r="BL943" s="24"/>
      <c r="BM943" s="24"/>
      <c r="BN943" s="24"/>
      <c r="BO943" s="24"/>
      <c r="BP943" s="24"/>
      <c r="BQ943" s="24">
        <f t="shared" si="351"/>
        <v>0</v>
      </c>
      <c r="BR943" s="24">
        <f t="shared" si="352"/>
        <v>0</v>
      </c>
      <c r="BU943" s="24"/>
      <c r="BV943" s="24"/>
      <c r="BW943" s="24"/>
      <c r="BX943" s="24"/>
      <c r="BY943" s="24"/>
      <c r="BZ943" s="24"/>
      <c r="CA943" s="24">
        <f t="shared" si="353"/>
        <v>0</v>
      </c>
      <c r="CB943" s="24">
        <f t="shared" si="354"/>
        <v>0</v>
      </c>
      <c r="CC943" s="24"/>
      <c r="CE943" s="24">
        <f t="shared" si="355"/>
        <v>0</v>
      </c>
      <c r="CG943" s="24">
        <f t="shared" si="356"/>
        <v>0</v>
      </c>
      <c r="CI943" s="24">
        <f t="shared" si="357"/>
        <v>0</v>
      </c>
      <c r="CK943" s="24">
        <f t="shared" si="358"/>
        <v>0</v>
      </c>
      <c r="CM943" s="24">
        <f t="shared" si="359"/>
        <v>0</v>
      </c>
      <c r="CO943" s="24">
        <f t="shared" si="360"/>
        <v>0</v>
      </c>
      <c r="CQ943" s="24">
        <f t="shared" si="361"/>
        <v>0</v>
      </c>
      <c r="CS943" s="24">
        <f t="shared" si="362"/>
        <v>0</v>
      </c>
    </row>
    <row r="944" spans="9:97">
      <c r="I944" s="24">
        <f t="shared" si="342"/>
        <v>0</v>
      </c>
      <c r="J944" s="24">
        <f t="shared" si="364"/>
        <v>0</v>
      </c>
      <c r="M944" s="24"/>
      <c r="N944" s="24"/>
      <c r="O944" s="24"/>
      <c r="P944" s="24"/>
      <c r="Q944" s="24"/>
      <c r="R944" s="24"/>
      <c r="S944" s="24">
        <f t="shared" si="343"/>
        <v>0</v>
      </c>
      <c r="T944" s="24">
        <f t="shared" si="365"/>
        <v>0</v>
      </c>
      <c r="W944" s="24"/>
      <c r="X944" s="24"/>
      <c r="Y944" s="24"/>
      <c r="Z944" s="24"/>
      <c r="AA944" s="24"/>
      <c r="AB944" s="24"/>
      <c r="AC944" s="24">
        <f t="shared" si="344"/>
        <v>0</v>
      </c>
      <c r="AD944" s="24">
        <f t="shared" si="345"/>
        <v>0</v>
      </c>
      <c r="AG944" s="24"/>
      <c r="AH944" s="24"/>
      <c r="AI944" s="24"/>
      <c r="AJ944" s="24"/>
      <c r="AK944" s="24"/>
      <c r="AL944" s="24"/>
      <c r="AM944" s="24">
        <f t="shared" si="346"/>
        <v>0</v>
      </c>
      <c r="AN944" s="24">
        <f t="shared" si="363"/>
        <v>0</v>
      </c>
      <c r="AQ944" s="24"/>
      <c r="AR944" s="24"/>
      <c r="AS944" s="24"/>
      <c r="AT944" s="24"/>
      <c r="AU944" s="24"/>
      <c r="AV944" s="24"/>
      <c r="AW944" s="24">
        <f t="shared" si="347"/>
        <v>0</v>
      </c>
      <c r="AX944" s="24">
        <f t="shared" si="348"/>
        <v>0</v>
      </c>
      <c r="BA944" s="24"/>
      <c r="BB944" s="24"/>
      <c r="BC944" s="24"/>
      <c r="BD944" s="24"/>
      <c r="BE944" s="24"/>
      <c r="BF944" s="24"/>
      <c r="BG944" s="24">
        <f t="shared" si="349"/>
        <v>0</v>
      </c>
      <c r="BH944" s="24">
        <f t="shared" si="350"/>
        <v>0</v>
      </c>
      <c r="BK944" s="24"/>
      <c r="BL944" s="24"/>
      <c r="BM944" s="24"/>
      <c r="BN944" s="24"/>
      <c r="BO944" s="24"/>
      <c r="BP944" s="24"/>
      <c r="BQ944" s="24">
        <f t="shared" si="351"/>
        <v>0</v>
      </c>
      <c r="BR944" s="24">
        <f t="shared" si="352"/>
        <v>0</v>
      </c>
      <c r="BU944" s="24"/>
      <c r="BV944" s="24"/>
      <c r="BW944" s="24"/>
      <c r="BX944" s="24"/>
      <c r="BY944" s="24"/>
      <c r="BZ944" s="24"/>
      <c r="CA944" s="24">
        <f t="shared" si="353"/>
        <v>0</v>
      </c>
      <c r="CB944" s="24">
        <f t="shared" si="354"/>
        <v>0</v>
      </c>
      <c r="CC944" s="24"/>
      <c r="CE944" s="24">
        <f t="shared" si="355"/>
        <v>0</v>
      </c>
      <c r="CG944" s="24">
        <f t="shared" si="356"/>
        <v>0</v>
      </c>
      <c r="CI944" s="24">
        <f t="shared" si="357"/>
        <v>0</v>
      </c>
      <c r="CK944" s="24">
        <f t="shared" si="358"/>
        <v>0</v>
      </c>
      <c r="CM944" s="24">
        <f t="shared" si="359"/>
        <v>0</v>
      </c>
      <c r="CO944" s="24">
        <f t="shared" si="360"/>
        <v>0</v>
      </c>
      <c r="CQ944" s="24">
        <f t="shared" si="361"/>
        <v>0</v>
      </c>
      <c r="CS944" s="24">
        <f t="shared" si="362"/>
        <v>0</v>
      </c>
    </row>
    <row r="945" spans="9:97">
      <c r="I945" s="24">
        <f t="shared" si="342"/>
        <v>0</v>
      </c>
      <c r="J945" s="24">
        <f t="shared" si="364"/>
        <v>0</v>
      </c>
      <c r="M945" s="24"/>
      <c r="N945" s="24"/>
      <c r="O945" s="24"/>
      <c r="P945" s="24"/>
      <c r="Q945" s="24"/>
      <c r="R945" s="24"/>
      <c r="S945" s="24">
        <f t="shared" si="343"/>
        <v>0</v>
      </c>
      <c r="T945" s="24">
        <f t="shared" si="365"/>
        <v>0</v>
      </c>
      <c r="W945" s="24"/>
      <c r="X945" s="24"/>
      <c r="Y945" s="24"/>
      <c r="Z945" s="24"/>
      <c r="AA945" s="24"/>
      <c r="AB945" s="24"/>
      <c r="AC945" s="24">
        <f t="shared" si="344"/>
        <v>0</v>
      </c>
      <c r="AD945" s="24">
        <f t="shared" si="345"/>
        <v>0</v>
      </c>
      <c r="AG945" s="24"/>
      <c r="AH945" s="24"/>
      <c r="AI945" s="24"/>
      <c r="AJ945" s="24"/>
      <c r="AK945" s="24"/>
      <c r="AL945" s="24"/>
      <c r="AM945" s="24">
        <f t="shared" si="346"/>
        <v>0</v>
      </c>
      <c r="AN945" s="24">
        <f t="shared" si="363"/>
        <v>0</v>
      </c>
      <c r="AQ945" s="24"/>
      <c r="AR945" s="24"/>
      <c r="AS945" s="24"/>
      <c r="AT945" s="24"/>
      <c r="AU945" s="24"/>
      <c r="AV945" s="24"/>
      <c r="AW945" s="24">
        <f t="shared" si="347"/>
        <v>0</v>
      </c>
      <c r="AX945" s="24">
        <f t="shared" si="348"/>
        <v>0</v>
      </c>
      <c r="BA945" s="24"/>
      <c r="BB945" s="24"/>
      <c r="BC945" s="24"/>
      <c r="BD945" s="24"/>
      <c r="BE945" s="24"/>
      <c r="BF945" s="24"/>
      <c r="BG945" s="24">
        <f t="shared" si="349"/>
        <v>0</v>
      </c>
      <c r="BH945" s="24">
        <f t="shared" si="350"/>
        <v>0</v>
      </c>
      <c r="BK945" s="24"/>
      <c r="BL945" s="24"/>
      <c r="BM945" s="24"/>
      <c r="BN945" s="24"/>
      <c r="BO945" s="24"/>
      <c r="BP945" s="24"/>
      <c r="BQ945" s="24">
        <f t="shared" si="351"/>
        <v>0</v>
      </c>
      <c r="BR945" s="24">
        <f t="shared" si="352"/>
        <v>0</v>
      </c>
      <c r="BU945" s="24"/>
      <c r="BV945" s="24"/>
      <c r="BW945" s="24"/>
      <c r="BX945" s="24"/>
      <c r="BY945" s="24"/>
      <c r="BZ945" s="24"/>
      <c r="CA945" s="24">
        <f t="shared" si="353"/>
        <v>0</v>
      </c>
      <c r="CB945" s="24">
        <f t="shared" si="354"/>
        <v>0</v>
      </c>
      <c r="CC945" s="24"/>
      <c r="CE945" s="24">
        <f t="shared" si="355"/>
        <v>0</v>
      </c>
      <c r="CG945" s="24">
        <f t="shared" si="356"/>
        <v>0</v>
      </c>
      <c r="CI945" s="24">
        <f t="shared" si="357"/>
        <v>0</v>
      </c>
      <c r="CK945" s="24">
        <f t="shared" si="358"/>
        <v>0</v>
      </c>
      <c r="CM945" s="24">
        <f t="shared" si="359"/>
        <v>0</v>
      </c>
      <c r="CO945" s="24">
        <f t="shared" si="360"/>
        <v>0</v>
      </c>
      <c r="CQ945" s="24">
        <f t="shared" si="361"/>
        <v>0</v>
      </c>
      <c r="CS945" s="24">
        <f t="shared" si="362"/>
        <v>0</v>
      </c>
    </row>
    <row r="946" spans="9:97">
      <c r="I946" s="24">
        <f t="shared" si="342"/>
        <v>0</v>
      </c>
      <c r="J946" s="24">
        <f t="shared" si="364"/>
        <v>0</v>
      </c>
      <c r="M946" s="24"/>
      <c r="N946" s="24"/>
      <c r="O946" s="24"/>
      <c r="P946" s="24"/>
      <c r="Q946" s="24"/>
      <c r="R946" s="24"/>
      <c r="S946" s="24">
        <f t="shared" si="343"/>
        <v>0</v>
      </c>
      <c r="T946" s="24">
        <f t="shared" si="365"/>
        <v>0</v>
      </c>
      <c r="W946" s="24"/>
      <c r="X946" s="24"/>
      <c r="Y946" s="24"/>
      <c r="Z946" s="24"/>
      <c r="AA946" s="24"/>
      <c r="AB946" s="24"/>
      <c r="AC946" s="24">
        <f t="shared" si="344"/>
        <v>0</v>
      </c>
      <c r="AD946" s="24">
        <f t="shared" si="345"/>
        <v>0</v>
      </c>
      <c r="AG946" s="24"/>
      <c r="AH946" s="24"/>
      <c r="AI946" s="24"/>
      <c r="AJ946" s="24"/>
      <c r="AK946" s="24"/>
      <c r="AL946" s="24"/>
      <c r="AM946" s="24">
        <f t="shared" si="346"/>
        <v>0</v>
      </c>
      <c r="AN946" s="24">
        <f t="shared" si="363"/>
        <v>0</v>
      </c>
      <c r="AQ946" s="24"/>
      <c r="AR946" s="24"/>
      <c r="AS946" s="24"/>
      <c r="AT946" s="24"/>
      <c r="AU946" s="24"/>
      <c r="AV946" s="24"/>
      <c r="AW946" s="24">
        <f t="shared" si="347"/>
        <v>0</v>
      </c>
      <c r="AX946" s="24">
        <f t="shared" si="348"/>
        <v>0</v>
      </c>
      <c r="BA946" s="24"/>
      <c r="BB946" s="24"/>
      <c r="BC946" s="24"/>
      <c r="BD946" s="24"/>
      <c r="BE946" s="24"/>
      <c r="BF946" s="24"/>
      <c r="BG946" s="24">
        <f t="shared" si="349"/>
        <v>0</v>
      </c>
      <c r="BH946" s="24">
        <f t="shared" si="350"/>
        <v>0</v>
      </c>
      <c r="BK946" s="24"/>
      <c r="BL946" s="24"/>
      <c r="BM946" s="24"/>
      <c r="BN946" s="24"/>
      <c r="BO946" s="24"/>
      <c r="BP946" s="24"/>
      <c r="BQ946" s="24">
        <f t="shared" si="351"/>
        <v>0</v>
      </c>
      <c r="BR946" s="24">
        <f t="shared" si="352"/>
        <v>0</v>
      </c>
      <c r="BU946" s="24"/>
      <c r="BV946" s="24"/>
      <c r="BW946" s="24"/>
      <c r="BX946" s="24"/>
      <c r="BY946" s="24"/>
      <c r="BZ946" s="24"/>
      <c r="CA946" s="24">
        <f t="shared" si="353"/>
        <v>0</v>
      </c>
      <c r="CB946" s="24">
        <f t="shared" si="354"/>
        <v>0</v>
      </c>
      <c r="CC946" s="24"/>
      <c r="CE946" s="24">
        <f t="shared" si="355"/>
        <v>0</v>
      </c>
      <c r="CG946" s="24">
        <f t="shared" si="356"/>
        <v>0</v>
      </c>
      <c r="CI946" s="24">
        <f t="shared" si="357"/>
        <v>0</v>
      </c>
      <c r="CK946" s="24">
        <f t="shared" si="358"/>
        <v>0</v>
      </c>
      <c r="CM946" s="24">
        <f t="shared" si="359"/>
        <v>0</v>
      </c>
      <c r="CO946" s="24">
        <f t="shared" si="360"/>
        <v>0</v>
      </c>
      <c r="CQ946" s="24">
        <f t="shared" si="361"/>
        <v>0</v>
      </c>
      <c r="CS946" s="24">
        <f t="shared" si="362"/>
        <v>0</v>
      </c>
    </row>
    <row r="947" spans="9:97">
      <c r="I947" s="24">
        <f t="shared" si="342"/>
        <v>0</v>
      </c>
      <c r="J947" s="24">
        <f t="shared" si="364"/>
        <v>0</v>
      </c>
      <c r="M947" s="24"/>
      <c r="N947" s="24"/>
      <c r="O947" s="24"/>
      <c r="P947" s="24"/>
      <c r="Q947" s="24"/>
      <c r="R947" s="24"/>
      <c r="S947" s="24">
        <f t="shared" si="343"/>
        <v>0</v>
      </c>
      <c r="T947" s="24">
        <f t="shared" si="365"/>
        <v>0</v>
      </c>
      <c r="W947" s="24"/>
      <c r="X947" s="24"/>
      <c r="Y947" s="24"/>
      <c r="Z947" s="24"/>
      <c r="AA947" s="24"/>
      <c r="AB947" s="24"/>
      <c r="AC947" s="24">
        <f t="shared" si="344"/>
        <v>0</v>
      </c>
      <c r="AD947" s="24">
        <f t="shared" si="345"/>
        <v>0</v>
      </c>
      <c r="AG947" s="24"/>
      <c r="AH947" s="24"/>
      <c r="AI947" s="24"/>
      <c r="AJ947" s="24"/>
      <c r="AK947" s="24"/>
      <c r="AL947" s="24"/>
      <c r="AM947" s="24">
        <f t="shared" si="346"/>
        <v>0</v>
      </c>
      <c r="AN947" s="24">
        <f t="shared" si="363"/>
        <v>0</v>
      </c>
      <c r="AQ947" s="24"/>
      <c r="AR947" s="24"/>
      <c r="AS947" s="24"/>
      <c r="AT947" s="24"/>
      <c r="AU947" s="24"/>
      <c r="AV947" s="24"/>
      <c r="AW947" s="24">
        <f t="shared" si="347"/>
        <v>0</v>
      </c>
      <c r="AX947" s="24">
        <f t="shared" si="348"/>
        <v>0</v>
      </c>
      <c r="BA947" s="24"/>
      <c r="BB947" s="24"/>
      <c r="BC947" s="24"/>
      <c r="BD947" s="24"/>
      <c r="BE947" s="24"/>
      <c r="BF947" s="24"/>
      <c r="BG947" s="24">
        <f t="shared" si="349"/>
        <v>0</v>
      </c>
      <c r="BH947" s="24">
        <f t="shared" si="350"/>
        <v>0</v>
      </c>
      <c r="BK947" s="24"/>
      <c r="BL947" s="24"/>
      <c r="BM947" s="24"/>
      <c r="BN947" s="24"/>
      <c r="BO947" s="24"/>
      <c r="BP947" s="24"/>
      <c r="BQ947" s="24">
        <f t="shared" si="351"/>
        <v>0</v>
      </c>
      <c r="BR947" s="24">
        <f t="shared" si="352"/>
        <v>0</v>
      </c>
      <c r="BU947" s="24"/>
      <c r="BV947" s="24"/>
      <c r="BW947" s="24"/>
      <c r="BX947" s="24"/>
      <c r="BY947" s="24"/>
      <c r="BZ947" s="24"/>
      <c r="CA947" s="24">
        <f t="shared" si="353"/>
        <v>0</v>
      </c>
      <c r="CB947" s="24">
        <f t="shared" si="354"/>
        <v>0</v>
      </c>
      <c r="CC947" s="24"/>
      <c r="CE947" s="24">
        <f t="shared" si="355"/>
        <v>0</v>
      </c>
      <c r="CG947" s="24">
        <f t="shared" si="356"/>
        <v>0</v>
      </c>
      <c r="CI947" s="24">
        <f t="shared" si="357"/>
        <v>0</v>
      </c>
      <c r="CK947" s="24">
        <f t="shared" si="358"/>
        <v>0</v>
      </c>
      <c r="CM947" s="24">
        <f t="shared" si="359"/>
        <v>0</v>
      </c>
      <c r="CO947" s="24">
        <f t="shared" si="360"/>
        <v>0</v>
      </c>
      <c r="CQ947" s="24">
        <f t="shared" si="361"/>
        <v>0</v>
      </c>
      <c r="CS947" s="24">
        <f t="shared" si="362"/>
        <v>0</v>
      </c>
    </row>
    <row r="948" spans="9:97">
      <c r="I948" s="24">
        <f t="shared" si="342"/>
        <v>0</v>
      </c>
      <c r="J948" s="24">
        <f t="shared" si="364"/>
        <v>0</v>
      </c>
      <c r="M948" s="24"/>
      <c r="N948" s="24"/>
      <c r="O948" s="24"/>
      <c r="P948" s="24"/>
      <c r="Q948" s="24"/>
      <c r="R948" s="24"/>
      <c r="S948" s="24">
        <f t="shared" si="343"/>
        <v>0</v>
      </c>
      <c r="T948" s="24">
        <f t="shared" si="365"/>
        <v>0</v>
      </c>
      <c r="W948" s="24"/>
      <c r="X948" s="24"/>
      <c r="Y948" s="24"/>
      <c r="Z948" s="24"/>
      <c r="AA948" s="24"/>
      <c r="AB948" s="24"/>
      <c r="AC948" s="24">
        <f t="shared" si="344"/>
        <v>0</v>
      </c>
      <c r="AD948" s="24">
        <f t="shared" si="345"/>
        <v>0</v>
      </c>
      <c r="AG948" s="24"/>
      <c r="AH948" s="24"/>
      <c r="AI948" s="24"/>
      <c r="AJ948" s="24"/>
      <c r="AK948" s="24"/>
      <c r="AL948" s="24"/>
      <c r="AM948" s="24">
        <f t="shared" si="346"/>
        <v>0</v>
      </c>
      <c r="AN948" s="24">
        <f t="shared" si="363"/>
        <v>0</v>
      </c>
      <c r="AQ948" s="24"/>
      <c r="AR948" s="24"/>
      <c r="AS948" s="24"/>
      <c r="AT948" s="24"/>
      <c r="AU948" s="24"/>
      <c r="AV948" s="24"/>
      <c r="AW948" s="24">
        <f t="shared" si="347"/>
        <v>0</v>
      </c>
      <c r="AX948" s="24">
        <f t="shared" si="348"/>
        <v>0</v>
      </c>
      <c r="BA948" s="24"/>
      <c r="BB948" s="24"/>
      <c r="BC948" s="24"/>
      <c r="BD948" s="24"/>
      <c r="BE948" s="24"/>
      <c r="BF948" s="24"/>
      <c r="BG948" s="24">
        <f t="shared" si="349"/>
        <v>0</v>
      </c>
      <c r="BH948" s="24">
        <f t="shared" si="350"/>
        <v>0</v>
      </c>
      <c r="BK948" s="24"/>
      <c r="BL948" s="24"/>
      <c r="BM948" s="24"/>
      <c r="BN948" s="24"/>
      <c r="BO948" s="24"/>
      <c r="BP948" s="24"/>
      <c r="BQ948" s="24">
        <f t="shared" si="351"/>
        <v>0</v>
      </c>
      <c r="BR948" s="24">
        <f t="shared" si="352"/>
        <v>0</v>
      </c>
      <c r="BU948" s="24"/>
      <c r="BV948" s="24"/>
      <c r="BW948" s="24"/>
      <c r="BX948" s="24"/>
      <c r="BY948" s="24"/>
      <c r="BZ948" s="24"/>
      <c r="CA948" s="24">
        <f t="shared" si="353"/>
        <v>0</v>
      </c>
      <c r="CB948" s="24">
        <f t="shared" si="354"/>
        <v>0</v>
      </c>
      <c r="CC948" s="24"/>
      <c r="CE948" s="24">
        <f t="shared" si="355"/>
        <v>0</v>
      </c>
      <c r="CG948" s="24">
        <f t="shared" si="356"/>
        <v>0</v>
      </c>
      <c r="CI948" s="24">
        <f t="shared" si="357"/>
        <v>0</v>
      </c>
      <c r="CK948" s="24">
        <f t="shared" si="358"/>
        <v>0</v>
      </c>
      <c r="CM948" s="24">
        <f t="shared" si="359"/>
        <v>0</v>
      </c>
      <c r="CO948" s="24">
        <f t="shared" si="360"/>
        <v>0</v>
      </c>
      <c r="CQ948" s="24">
        <f t="shared" si="361"/>
        <v>0</v>
      </c>
      <c r="CS948" s="24">
        <f t="shared" si="362"/>
        <v>0</v>
      </c>
    </row>
    <row r="949" spans="9:97">
      <c r="I949" s="24">
        <f t="shared" si="342"/>
        <v>0</v>
      </c>
      <c r="J949" s="24">
        <f t="shared" si="364"/>
        <v>0</v>
      </c>
      <c r="M949" s="24"/>
      <c r="N949" s="24"/>
      <c r="O949" s="24"/>
      <c r="P949" s="24"/>
      <c r="Q949" s="24"/>
      <c r="R949" s="24"/>
      <c r="S949" s="24">
        <f t="shared" si="343"/>
        <v>0</v>
      </c>
      <c r="T949" s="24">
        <f t="shared" si="365"/>
        <v>0</v>
      </c>
      <c r="W949" s="24"/>
      <c r="X949" s="24"/>
      <c r="Y949" s="24"/>
      <c r="Z949" s="24"/>
      <c r="AA949" s="24"/>
      <c r="AB949" s="24"/>
      <c r="AC949" s="24">
        <f t="shared" si="344"/>
        <v>0</v>
      </c>
      <c r="AD949" s="24">
        <f t="shared" si="345"/>
        <v>0</v>
      </c>
      <c r="AG949" s="24"/>
      <c r="AH949" s="24"/>
      <c r="AI949" s="24"/>
      <c r="AJ949" s="24"/>
      <c r="AK949" s="24"/>
      <c r="AL949" s="24"/>
      <c r="AM949" s="24">
        <f t="shared" si="346"/>
        <v>0</v>
      </c>
      <c r="AN949" s="24">
        <f t="shared" si="363"/>
        <v>0</v>
      </c>
      <c r="AQ949" s="24"/>
      <c r="AR949" s="24"/>
      <c r="AS949" s="24"/>
      <c r="AT949" s="24"/>
      <c r="AU949" s="24"/>
      <c r="AV949" s="24"/>
      <c r="AW949" s="24">
        <f t="shared" si="347"/>
        <v>0</v>
      </c>
      <c r="AX949" s="24">
        <f t="shared" si="348"/>
        <v>0</v>
      </c>
      <c r="BA949" s="24"/>
      <c r="BB949" s="24"/>
      <c r="BC949" s="24"/>
      <c r="BD949" s="24"/>
      <c r="BE949" s="24"/>
      <c r="BF949" s="24"/>
      <c r="BG949" s="24">
        <f t="shared" si="349"/>
        <v>0</v>
      </c>
      <c r="BH949" s="24">
        <f t="shared" si="350"/>
        <v>0</v>
      </c>
      <c r="BK949" s="24"/>
      <c r="BL949" s="24"/>
      <c r="BM949" s="24"/>
      <c r="BN949" s="24"/>
      <c r="BO949" s="24"/>
      <c r="BP949" s="24"/>
      <c r="BQ949" s="24">
        <f t="shared" si="351"/>
        <v>0</v>
      </c>
      <c r="BR949" s="24">
        <f t="shared" si="352"/>
        <v>0</v>
      </c>
      <c r="BU949" s="24"/>
      <c r="BV949" s="24"/>
      <c r="BW949" s="24"/>
      <c r="BX949" s="24"/>
      <c r="BY949" s="24"/>
      <c r="BZ949" s="24"/>
      <c r="CA949" s="24">
        <f t="shared" si="353"/>
        <v>0</v>
      </c>
      <c r="CB949" s="24">
        <f t="shared" si="354"/>
        <v>0</v>
      </c>
      <c r="CC949" s="24"/>
      <c r="CE949" s="24">
        <f t="shared" si="355"/>
        <v>0</v>
      </c>
      <c r="CG949" s="24">
        <f t="shared" si="356"/>
        <v>0</v>
      </c>
      <c r="CI949" s="24">
        <f t="shared" si="357"/>
        <v>0</v>
      </c>
      <c r="CK949" s="24">
        <f t="shared" si="358"/>
        <v>0</v>
      </c>
      <c r="CM949" s="24">
        <f t="shared" si="359"/>
        <v>0</v>
      </c>
      <c r="CO949" s="24">
        <f t="shared" si="360"/>
        <v>0</v>
      </c>
      <c r="CQ949" s="24">
        <f t="shared" si="361"/>
        <v>0</v>
      </c>
      <c r="CS949" s="24">
        <f t="shared" si="362"/>
        <v>0</v>
      </c>
    </row>
    <row r="950" spans="9:97">
      <c r="I950" s="24">
        <f t="shared" si="342"/>
        <v>0</v>
      </c>
      <c r="J950" s="24">
        <f t="shared" si="364"/>
        <v>0</v>
      </c>
      <c r="M950" s="24"/>
      <c r="N950" s="24"/>
      <c r="O950" s="24"/>
      <c r="P950" s="24"/>
      <c r="Q950" s="24"/>
      <c r="R950" s="24"/>
      <c r="S950" s="24">
        <f t="shared" si="343"/>
        <v>0</v>
      </c>
      <c r="T950" s="24">
        <f t="shared" si="365"/>
        <v>0</v>
      </c>
      <c r="W950" s="24"/>
      <c r="X950" s="24"/>
      <c r="Y950" s="24"/>
      <c r="Z950" s="24"/>
      <c r="AA950" s="24"/>
      <c r="AB950" s="24"/>
      <c r="AC950" s="24">
        <f t="shared" si="344"/>
        <v>0</v>
      </c>
      <c r="AD950" s="24">
        <f t="shared" si="345"/>
        <v>0</v>
      </c>
      <c r="AG950" s="24"/>
      <c r="AH950" s="24"/>
      <c r="AI950" s="24"/>
      <c r="AJ950" s="24"/>
      <c r="AK950" s="24"/>
      <c r="AL950" s="24"/>
      <c r="AM950" s="24">
        <f t="shared" si="346"/>
        <v>0</v>
      </c>
      <c r="AN950" s="24">
        <f t="shared" si="363"/>
        <v>0</v>
      </c>
      <c r="AQ950" s="24"/>
      <c r="AR950" s="24"/>
      <c r="AS950" s="24"/>
      <c r="AT950" s="24"/>
      <c r="AU950" s="24"/>
      <c r="AV950" s="24"/>
      <c r="AW950" s="24">
        <f t="shared" si="347"/>
        <v>0</v>
      </c>
      <c r="AX950" s="24">
        <f t="shared" si="348"/>
        <v>0</v>
      </c>
      <c r="BA950" s="24"/>
      <c r="BB950" s="24"/>
      <c r="BC950" s="24"/>
      <c r="BD950" s="24"/>
      <c r="BE950" s="24"/>
      <c r="BF950" s="24"/>
      <c r="BG950" s="24">
        <f t="shared" si="349"/>
        <v>0</v>
      </c>
      <c r="BH950" s="24">
        <f t="shared" si="350"/>
        <v>0</v>
      </c>
      <c r="BK950" s="24"/>
      <c r="BL950" s="24"/>
      <c r="BM950" s="24"/>
      <c r="BN950" s="24"/>
      <c r="BO950" s="24"/>
      <c r="BP950" s="24"/>
      <c r="BQ950" s="24">
        <f t="shared" si="351"/>
        <v>0</v>
      </c>
      <c r="BR950" s="24">
        <f t="shared" si="352"/>
        <v>0</v>
      </c>
      <c r="BU950" s="24"/>
      <c r="BV950" s="24"/>
      <c r="BW950" s="24"/>
      <c r="BX950" s="24"/>
      <c r="BY950" s="24"/>
      <c r="BZ950" s="24"/>
      <c r="CA950" s="24">
        <f t="shared" si="353"/>
        <v>0</v>
      </c>
      <c r="CB950" s="24">
        <f t="shared" si="354"/>
        <v>0</v>
      </c>
      <c r="CC950" s="24"/>
      <c r="CE950" s="24">
        <f t="shared" si="355"/>
        <v>0</v>
      </c>
      <c r="CG950" s="24">
        <f t="shared" si="356"/>
        <v>0</v>
      </c>
      <c r="CI950" s="24">
        <f t="shared" si="357"/>
        <v>0</v>
      </c>
      <c r="CK950" s="24">
        <f t="shared" si="358"/>
        <v>0</v>
      </c>
      <c r="CM950" s="24">
        <f t="shared" si="359"/>
        <v>0</v>
      </c>
      <c r="CO950" s="24">
        <f t="shared" si="360"/>
        <v>0</v>
      </c>
      <c r="CQ950" s="24">
        <f t="shared" si="361"/>
        <v>0</v>
      </c>
      <c r="CS950" s="24">
        <f t="shared" si="362"/>
        <v>0</v>
      </c>
    </row>
    <row r="951" spans="9:97">
      <c r="I951" s="24">
        <f t="shared" si="342"/>
        <v>0</v>
      </c>
      <c r="J951" s="24">
        <f t="shared" si="364"/>
        <v>0</v>
      </c>
      <c r="M951" s="24"/>
      <c r="N951" s="24"/>
      <c r="O951" s="24"/>
      <c r="P951" s="24"/>
      <c r="Q951" s="24"/>
      <c r="R951" s="24"/>
      <c r="S951" s="24">
        <f t="shared" si="343"/>
        <v>0</v>
      </c>
      <c r="T951" s="24">
        <f t="shared" si="365"/>
        <v>0</v>
      </c>
      <c r="W951" s="24"/>
      <c r="X951" s="24"/>
      <c r="Y951" s="24"/>
      <c r="Z951" s="24"/>
      <c r="AA951" s="24"/>
      <c r="AB951" s="24"/>
      <c r="AC951" s="24">
        <f t="shared" si="344"/>
        <v>0</v>
      </c>
      <c r="AD951" s="24">
        <f t="shared" si="345"/>
        <v>0</v>
      </c>
      <c r="AG951" s="24"/>
      <c r="AH951" s="24"/>
      <c r="AI951" s="24"/>
      <c r="AJ951" s="24"/>
      <c r="AK951" s="24"/>
      <c r="AL951" s="24"/>
      <c r="AM951" s="24">
        <f t="shared" si="346"/>
        <v>0</v>
      </c>
      <c r="AN951" s="24">
        <f t="shared" si="363"/>
        <v>0</v>
      </c>
      <c r="AQ951" s="24"/>
      <c r="AR951" s="24"/>
      <c r="AS951" s="24"/>
      <c r="AT951" s="24"/>
      <c r="AU951" s="24"/>
      <c r="AV951" s="24"/>
      <c r="AW951" s="24">
        <f t="shared" si="347"/>
        <v>0</v>
      </c>
      <c r="AX951" s="24">
        <f t="shared" si="348"/>
        <v>0</v>
      </c>
      <c r="BA951" s="24"/>
      <c r="BB951" s="24"/>
      <c r="BC951" s="24"/>
      <c r="BD951" s="24"/>
      <c r="BE951" s="24"/>
      <c r="BF951" s="24"/>
      <c r="BG951" s="24">
        <f t="shared" si="349"/>
        <v>0</v>
      </c>
      <c r="BH951" s="24">
        <f t="shared" si="350"/>
        <v>0</v>
      </c>
      <c r="BK951" s="24"/>
      <c r="BL951" s="24"/>
      <c r="BM951" s="24"/>
      <c r="BN951" s="24"/>
      <c r="BO951" s="24"/>
      <c r="BP951" s="24"/>
      <c r="BQ951" s="24">
        <f t="shared" si="351"/>
        <v>0</v>
      </c>
      <c r="BR951" s="24">
        <f t="shared" si="352"/>
        <v>0</v>
      </c>
      <c r="BU951" s="24"/>
      <c r="BV951" s="24"/>
      <c r="BW951" s="24"/>
      <c r="BX951" s="24"/>
      <c r="BY951" s="24"/>
      <c r="BZ951" s="24"/>
      <c r="CA951" s="24">
        <f t="shared" si="353"/>
        <v>0</v>
      </c>
      <c r="CB951" s="24">
        <f t="shared" si="354"/>
        <v>0</v>
      </c>
      <c r="CC951" s="24"/>
      <c r="CE951" s="24">
        <f t="shared" si="355"/>
        <v>0</v>
      </c>
      <c r="CG951" s="24">
        <f t="shared" si="356"/>
        <v>0</v>
      </c>
      <c r="CI951" s="24">
        <f t="shared" si="357"/>
        <v>0</v>
      </c>
      <c r="CK951" s="24">
        <f t="shared" si="358"/>
        <v>0</v>
      </c>
      <c r="CM951" s="24">
        <f t="shared" si="359"/>
        <v>0</v>
      </c>
      <c r="CO951" s="24">
        <f t="shared" si="360"/>
        <v>0</v>
      </c>
      <c r="CQ951" s="24">
        <f t="shared" si="361"/>
        <v>0</v>
      </c>
      <c r="CS951" s="24">
        <f t="shared" si="362"/>
        <v>0</v>
      </c>
    </row>
    <row r="952" spans="9:97">
      <c r="I952" s="24">
        <f t="shared" si="342"/>
        <v>0</v>
      </c>
      <c r="J952" s="24">
        <f t="shared" si="364"/>
        <v>0</v>
      </c>
      <c r="M952" s="24"/>
      <c r="N952" s="24"/>
      <c r="O952" s="24"/>
      <c r="P952" s="24"/>
      <c r="Q952" s="24"/>
      <c r="R952" s="24"/>
      <c r="S952" s="24">
        <f t="shared" si="343"/>
        <v>0</v>
      </c>
      <c r="T952" s="24">
        <f t="shared" si="365"/>
        <v>0</v>
      </c>
      <c r="W952" s="24"/>
      <c r="X952" s="24"/>
      <c r="Y952" s="24"/>
      <c r="Z952" s="24"/>
      <c r="AA952" s="24"/>
      <c r="AB952" s="24"/>
      <c r="AC952" s="24">
        <f t="shared" si="344"/>
        <v>0</v>
      </c>
      <c r="AD952" s="24">
        <f t="shared" si="345"/>
        <v>0</v>
      </c>
      <c r="AG952" s="24"/>
      <c r="AH952" s="24"/>
      <c r="AI952" s="24"/>
      <c r="AJ952" s="24"/>
      <c r="AK952" s="24"/>
      <c r="AL952" s="24"/>
      <c r="AM952" s="24">
        <f t="shared" si="346"/>
        <v>0</v>
      </c>
      <c r="AN952" s="24">
        <f t="shared" si="363"/>
        <v>0</v>
      </c>
      <c r="AQ952" s="24"/>
      <c r="AR952" s="24"/>
      <c r="AS952" s="24"/>
      <c r="AT952" s="24"/>
      <c r="AU952" s="24"/>
      <c r="AV952" s="24"/>
      <c r="AW952" s="24">
        <f t="shared" si="347"/>
        <v>0</v>
      </c>
      <c r="AX952" s="24">
        <f t="shared" si="348"/>
        <v>0</v>
      </c>
      <c r="BA952" s="24"/>
      <c r="BB952" s="24"/>
      <c r="BC952" s="24"/>
      <c r="BD952" s="24"/>
      <c r="BE952" s="24"/>
      <c r="BF952" s="24"/>
      <c r="BG952" s="24">
        <f t="shared" si="349"/>
        <v>0</v>
      </c>
      <c r="BH952" s="24">
        <f t="shared" si="350"/>
        <v>0</v>
      </c>
      <c r="BK952" s="24"/>
      <c r="BL952" s="24"/>
      <c r="BM952" s="24"/>
      <c r="BN952" s="24"/>
      <c r="BO952" s="24"/>
      <c r="BP952" s="24"/>
      <c r="BQ952" s="24">
        <f t="shared" si="351"/>
        <v>0</v>
      </c>
      <c r="BR952" s="24">
        <f t="shared" si="352"/>
        <v>0</v>
      </c>
      <c r="BU952" s="24"/>
      <c r="BV952" s="24"/>
      <c r="BW952" s="24"/>
      <c r="BX952" s="24"/>
      <c r="BY952" s="24"/>
      <c r="BZ952" s="24"/>
      <c r="CA952" s="24">
        <f t="shared" si="353"/>
        <v>0</v>
      </c>
      <c r="CB952" s="24">
        <f t="shared" si="354"/>
        <v>0</v>
      </c>
      <c r="CC952" s="24"/>
      <c r="CE952" s="24">
        <f t="shared" si="355"/>
        <v>0</v>
      </c>
      <c r="CG952" s="24">
        <f t="shared" si="356"/>
        <v>0</v>
      </c>
      <c r="CI952" s="24">
        <f t="shared" si="357"/>
        <v>0</v>
      </c>
      <c r="CK952" s="24">
        <f t="shared" si="358"/>
        <v>0</v>
      </c>
      <c r="CM952" s="24">
        <f t="shared" si="359"/>
        <v>0</v>
      </c>
      <c r="CO952" s="24">
        <f t="shared" si="360"/>
        <v>0</v>
      </c>
      <c r="CQ952" s="24">
        <f t="shared" si="361"/>
        <v>0</v>
      </c>
      <c r="CS952" s="24">
        <f t="shared" si="362"/>
        <v>0</v>
      </c>
    </row>
    <row r="953" spans="9:97">
      <c r="I953" s="24">
        <f t="shared" si="342"/>
        <v>0</v>
      </c>
      <c r="J953" s="24">
        <f t="shared" si="364"/>
        <v>0</v>
      </c>
      <c r="M953" s="24"/>
      <c r="N953" s="24"/>
      <c r="O953" s="24"/>
      <c r="P953" s="24"/>
      <c r="Q953" s="24"/>
      <c r="R953" s="24"/>
      <c r="S953" s="24">
        <f t="shared" si="343"/>
        <v>0</v>
      </c>
      <c r="T953" s="24">
        <f t="shared" si="365"/>
        <v>0</v>
      </c>
      <c r="W953" s="24"/>
      <c r="X953" s="24"/>
      <c r="Y953" s="24"/>
      <c r="Z953" s="24"/>
      <c r="AA953" s="24"/>
      <c r="AB953" s="24"/>
      <c r="AC953" s="24">
        <f t="shared" si="344"/>
        <v>0</v>
      </c>
      <c r="AD953" s="24">
        <f t="shared" si="345"/>
        <v>0</v>
      </c>
      <c r="AG953" s="24"/>
      <c r="AH953" s="24"/>
      <c r="AI953" s="24"/>
      <c r="AJ953" s="24"/>
      <c r="AK953" s="24"/>
      <c r="AL953" s="24"/>
      <c r="AM953" s="24">
        <f t="shared" si="346"/>
        <v>0</v>
      </c>
      <c r="AN953" s="24">
        <f t="shared" si="363"/>
        <v>0</v>
      </c>
      <c r="AQ953" s="24"/>
      <c r="AR953" s="24"/>
      <c r="AS953" s="24"/>
      <c r="AT953" s="24"/>
      <c r="AU953" s="24"/>
      <c r="AV953" s="24"/>
      <c r="AW953" s="24">
        <f t="shared" si="347"/>
        <v>0</v>
      </c>
      <c r="AX953" s="24">
        <f t="shared" si="348"/>
        <v>0</v>
      </c>
      <c r="BA953" s="24"/>
      <c r="BB953" s="24"/>
      <c r="BC953" s="24"/>
      <c r="BD953" s="24"/>
      <c r="BE953" s="24"/>
      <c r="BF953" s="24"/>
      <c r="BG953" s="24">
        <f t="shared" si="349"/>
        <v>0</v>
      </c>
      <c r="BH953" s="24">
        <f t="shared" si="350"/>
        <v>0</v>
      </c>
      <c r="BK953" s="24"/>
      <c r="BL953" s="24"/>
      <c r="BM953" s="24"/>
      <c r="BN953" s="24"/>
      <c r="BO953" s="24"/>
      <c r="BP953" s="24"/>
      <c r="BQ953" s="24">
        <f t="shared" si="351"/>
        <v>0</v>
      </c>
      <c r="BR953" s="24">
        <f t="shared" si="352"/>
        <v>0</v>
      </c>
      <c r="BU953" s="24"/>
      <c r="BV953" s="24"/>
      <c r="BW953" s="24"/>
      <c r="BX953" s="24"/>
      <c r="BY953" s="24"/>
      <c r="BZ953" s="24"/>
      <c r="CA953" s="24">
        <f t="shared" si="353"/>
        <v>0</v>
      </c>
      <c r="CB953" s="24">
        <f t="shared" si="354"/>
        <v>0</v>
      </c>
      <c r="CC953" s="24"/>
      <c r="CE953" s="24">
        <f t="shared" si="355"/>
        <v>0</v>
      </c>
      <c r="CG953" s="24">
        <f t="shared" si="356"/>
        <v>0</v>
      </c>
      <c r="CI953" s="24">
        <f t="shared" si="357"/>
        <v>0</v>
      </c>
      <c r="CK953" s="24">
        <f t="shared" si="358"/>
        <v>0</v>
      </c>
      <c r="CM953" s="24">
        <f t="shared" si="359"/>
        <v>0</v>
      </c>
      <c r="CO953" s="24">
        <f t="shared" si="360"/>
        <v>0</v>
      </c>
      <c r="CQ953" s="24">
        <f t="shared" si="361"/>
        <v>0</v>
      </c>
      <c r="CS953" s="24">
        <f t="shared" si="362"/>
        <v>0</v>
      </c>
    </row>
    <row r="954" spans="9:97">
      <c r="I954" s="24">
        <f t="shared" si="342"/>
        <v>0</v>
      </c>
      <c r="J954" s="24">
        <f t="shared" si="364"/>
        <v>0</v>
      </c>
      <c r="M954" s="24"/>
      <c r="N954" s="24"/>
      <c r="O954" s="24"/>
      <c r="P954" s="24"/>
      <c r="Q954" s="24"/>
      <c r="R954" s="24"/>
      <c r="S954" s="24">
        <f t="shared" si="343"/>
        <v>0</v>
      </c>
      <c r="T954" s="24">
        <f t="shared" si="365"/>
        <v>0</v>
      </c>
      <c r="W954" s="24"/>
      <c r="X954" s="24"/>
      <c r="Y954" s="24"/>
      <c r="Z954" s="24"/>
      <c r="AA954" s="24"/>
      <c r="AB954" s="24"/>
      <c r="AC954" s="24">
        <f t="shared" si="344"/>
        <v>0</v>
      </c>
      <c r="AD954" s="24">
        <f t="shared" si="345"/>
        <v>0</v>
      </c>
      <c r="AG954" s="24"/>
      <c r="AH954" s="24"/>
      <c r="AI954" s="24"/>
      <c r="AJ954" s="24"/>
      <c r="AK954" s="24"/>
      <c r="AL954" s="24"/>
      <c r="AM954" s="24">
        <f t="shared" si="346"/>
        <v>0</v>
      </c>
      <c r="AN954" s="24">
        <f t="shared" si="363"/>
        <v>0</v>
      </c>
      <c r="AQ954" s="24"/>
      <c r="AR954" s="24"/>
      <c r="AS954" s="24"/>
      <c r="AT954" s="24"/>
      <c r="AU954" s="24"/>
      <c r="AV954" s="24"/>
      <c r="AW954" s="24">
        <f t="shared" si="347"/>
        <v>0</v>
      </c>
      <c r="AX954" s="24">
        <f t="shared" si="348"/>
        <v>0</v>
      </c>
      <c r="BA954" s="24"/>
      <c r="BB954" s="24"/>
      <c r="BC954" s="24"/>
      <c r="BD954" s="24"/>
      <c r="BE954" s="24"/>
      <c r="BF954" s="24"/>
      <c r="BG954" s="24">
        <f t="shared" si="349"/>
        <v>0</v>
      </c>
      <c r="BH954" s="24">
        <f t="shared" si="350"/>
        <v>0</v>
      </c>
      <c r="BK954" s="24"/>
      <c r="BL954" s="24"/>
      <c r="BM954" s="24"/>
      <c r="BN954" s="24"/>
      <c r="BO954" s="24"/>
      <c r="BP954" s="24"/>
      <c r="BQ954" s="24">
        <f t="shared" si="351"/>
        <v>0</v>
      </c>
      <c r="BR954" s="24">
        <f t="shared" si="352"/>
        <v>0</v>
      </c>
      <c r="BU954" s="24"/>
      <c r="BV954" s="24"/>
      <c r="BW954" s="24"/>
      <c r="BX954" s="24"/>
      <c r="BY954" s="24"/>
      <c r="BZ954" s="24"/>
      <c r="CA954" s="24">
        <f t="shared" si="353"/>
        <v>0</v>
      </c>
      <c r="CB954" s="24">
        <f t="shared" si="354"/>
        <v>0</v>
      </c>
      <c r="CC954" s="24"/>
      <c r="CE954" s="24">
        <f t="shared" si="355"/>
        <v>0</v>
      </c>
      <c r="CG954" s="24">
        <f t="shared" si="356"/>
        <v>0</v>
      </c>
      <c r="CI954" s="24">
        <f t="shared" si="357"/>
        <v>0</v>
      </c>
      <c r="CK954" s="24">
        <f t="shared" si="358"/>
        <v>0</v>
      </c>
      <c r="CM954" s="24">
        <f t="shared" si="359"/>
        <v>0</v>
      </c>
      <c r="CO954" s="24">
        <f t="shared" si="360"/>
        <v>0</v>
      </c>
      <c r="CQ954" s="24">
        <f t="shared" si="361"/>
        <v>0</v>
      </c>
      <c r="CS954" s="24">
        <f t="shared" si="362"/>
        <v>0</v>
      </c>
    </row>
    <row r="955" spans="9:97">
      <c r="I955" s="24">
        <f t="shared" si="342"/>
        <v>0</v>
      </c>
      <c r="J955" s="24">
        <f t="shared" si="364"/>
        <v>0</v>
      </c>
      <c r="M955" s="24"/>
      <c r="N955" s="24"/>
      <c r="O955" s="24"/>
      <c r="P955" s="24"/>
      <c r="Q955" s="24"/>
      <c r="R955" s="24"/>
      <c r="S955" s="24">
        <f t="shared" si="343"/>
        <v>0</v>
      </c>
      <c r="T955" s="24">
        <f t="shared" si="365"/>
        <v>0</v>
      </c>
      <c r="W955" s="24"/>
      <c r="X955" s="24"/>
      <c r="Y955" s="24"/>
      <c r="Z955" s="24"/>
      <c r="AA955" s="24"/>
      <c r="AB955" s="24"/>
      <c r="AC955" s="24">
        <f t="shared" si="344"/>
        <v>0</v>
      </c>
      <c r="AD955" s="24">
        <f t="shared" si="345"/>
        <v>0</v>
      </c>
      <c r="AG955" s="24"/>
      <c r="AH955" s="24"/>
      <c r="AI955" s="24"/>
      <c r="AJ955" s="24"/>
      <c r="AK955" s="24"/>
      <c r="AL955" s="24"/>
      <c r="AM955" s="24">
        <f t="shared" si="346"/>
        <v>0</v>
      </c>
      <c r="AN955" s="24">
        <f t="shared" si="363"/>
        <v>0</v>
      </c>
      <c r="AQ955" s="24"/>
      <c r="AR955" s="24"/>
      <c r="AS955" s="24"/>
      <c r="AT955" s="24"/>
      <c r="AU955" s="24"/>
      <c r="AV955" s="24"/>
      <c r="AW955" s="24">
        <f t="shared" si="347"/>
        <v>0</v>
      </c>
      <c r="AX955" s="24">
        <f t="shared" si="348"/>
        <v>0</v>
      </c>
      <c r="BA955" s="24"/>
      <c r="BB955" s="24"/>
      <c r="BC955" s="24"/>
      <c r="BD955" s="24"/>
      <c r="BE955" s="24"/>
      <c r="BF955" s="24"/>
      <c r="BG955" s="24">
        <f t="shared" si="349"/>
        <v>0</v>
      </c>
      <c r="BH955" s="24">
        <f t="shared" si="350"/>
        <v>0</v>
      </c>
      <c r="BK955" s="24"/>
      <c r="BL955" s="24"/>
      <c r="BM955" s="24"/>
      <c r="BN955" s="24"/>
      <c r="BO955" s="24"/>
      <c r="BP955" s="24"/>
      <c r="BQ955" s="24">
        <f t="shared" si="351"/>
        <v>0</v>
      </c>
      <c r="BR955" s="24">
        <f t="shared" si="352"/>
        <v>0</v>
      </c>
      <c r="BU955" s="24"/>
      <c r="BV955" s="24"/>
      <c r="BW955" s="24"/>
      <c r="BX955" s="24"/>
      <c r="BY955" s="24"/>
      <c r="BZ955" s="24"/>
      <c r="CA955" s="24">
        <f t="shared" si="353"/>
        <v>0</v>
      </c>
      <c r="CB955" s="24">
        <f t="shared" si="354"/>
        <v>0</v>
      </c>
      <c r="CC955" s="24"/>
      <c r="CE955" s="24">
        <f t="shared" si="355"/>
        <v>0</v>
      </c>
      <c r="CG955" s="24">
        <f t="shared" si="356"/>
        <v>0</v>
      </c>
      <c r="CI955" s="24">
        <f t="shared" si="357"/>
        <v>0</v>
      </c>
      <c r="CK955" s="24">
        <f t="shared" si="358"/>
        <v>0</v>
      </c>
      <c r="CM955" s="24">
        <f t="shared" si="359"/>
        <v>0</v>
      </c>
      <c r="CO955" s="24">
        <f t="shared" si="360"/>
        <v>0</v>
      </c>
      <c r="CQ955" s="24">
        <f t="shared" si="361"/>
        <v>0</v>
      </c>
      <c r="CS955" s="24">
        <f t="shared" si="362"/>
        <v>0</v>
      </c>
    </row>
    <row r="956" spans="9:97">
      <c r="I956" s="24">
        <f t="shared" si="342"/>
        <v>0</v>
      </c>
      <c r="J956" s="24">
        <f t="shared" si="364"/>
        <v>0</v>
      </c>
      <c r="M956" s="24"/>
      <c r="N956" s="24"/>
      <c r="O956" s="24"/>
      <c r="P956" s="24"/>
      <c r="Q956" s="24"/>
      <c r="R956" s="24"/>
      <c r="S956" s="24">
        <f t="shared" si="343"/>
        <v>0</v>
      </c>
      <c r="T956" s="24">
        <f t="shared" si="365"/>
        <v>0</v>
      </c>
      <c r="W956" s="24"/>
      <c r="X956" s="24"/>
      <c r="Y956" s="24"/>
      <c r="Z956" s="24"/>
      <c r="AA956" s="24"/>
      <c r="AB956" s="24"/>
      <c r="AC956" s="24">
        <f t="shared" si="344"/>
        <v>0</v>
      </c>
      <c r="AD956" s="24">
        <f t="shared" si="345"/>
        <v>0</v>
      </c>
      <c r="AG956" s="24"/>
      <c r="AH956" s="24"/>
      <c r="AI956" s="24"/>
      <c r="AJ956" s="24"/>
      <c r="AK956" s="24"/>
      <c r="AL956" s="24"/>
      <c r="AM956" s="24">
        <f t="shared" si="346"/>
        <v>0</v>
      </c>
      <c r="AN956" s="24">
        <f t="shared" si="363"/>
        <v>0</v>
      </c>
      <c r="AQ956" s="24"/>
      <c r="AR956" s="24"/>
      <c r="AS956" s="24"/>
      <c r="AT956" s="24"/>
      <c r="AU956" s="24"/>
      <c r="AV956" s="24"/>
      <c r="AW956" s="24">
        <f t="shared" si="347"/>
        <v>0</v>
      </c>
      <c r="AX956" s="24">
        <f t="shared" si="348"/>
        <v>0</v>
      </c>
      <c r="BA956" s="24"/>
      <c r="BB956" s="24"/>
      <c r="BC956" s="24"/>
      <c r="BD956" s="24"/>
      <c r="BE956" s="24"/>
      <c r="BF956" s="24"/>
      <c r="BG956" s="24">
        <f t="shared" si="349"/>
        <v>0</v>
      </c>
      <c r="BH956" s="24">
        <f t="shared" si="350"/>
        <v>0</v>
      </c>
      <c r="BK956" s="24"/>
      <c r="BL956" s="24"/>
      <c r="BM956" s="24"/>
      <c r="BN956" s="24"/>
      <c r="BO956" s="24"/>
      <c r="BP956" s="24"/>
      <c r="BQ956" s="24">
        <f t="shared" si="351"/>
        <v>0</v>
      </c>
      <c r="BR956" s="24">
        <f t="shared" si="352"/>
        <v>0</v>
      </c>
      <c r="BU956" s="24"/>
      <c r="BV956" s="24"/>
      <c r="BW956" s="24"/>
      <c r="BX956" s="24"/>
      <c r="BY956" s="24"/>
      <c r="BZ956" s="24"/>
      <c r="CA956" s="24">
        <f t="shared" si="353"/>
        <v>0</v>
      </c>
      <c r="CB956" s="24">
        <f t="shared" si="354"/>
        <v>0</v>
      </c>
      <c r="CC956" s="24"/>
      <c r="CE956" s="24">
        <f t="shared" si="355"/>
        <v>0</v>
      </c>
      <c r="CG956" s="24">
        <f t="shared" si="356"/>
        <v>0</v>
      </c>
      <c r="CI956" s="24">
        <f t="shared" si="357"/>
        <v>0</v>
      </c>
      <c r="CK956" s="24">
        <f t="shared" si="358"/>
        <v>0</v>
      </c>
      <c r="CM956" s="24">
        <f t="shared" si="359"/>
        <v>0</v>
      </c>
      <c r="CO956" s="24">
        <f t="shared" si="360"/>
        <v>0</v>
      </c>
      <c r="CQ956" s="24">
        <f t="shared" si="361"/>
        <v>0</v>
      </c>
      <c r="CS956" s="24">
        <f t="shared" si="362"/>
        <v>0</v>
      </c>
    </row>
    <row r="957" spans="9:97">
      <c r="I957" s="24">
        <f t="shared" si="342"/>
        <v>0</v>
      </c>
      <c r="J957" s="24">
        <f t="shared" si="364"/>
        <v>0</v>
      </c>
      <c r="M957" s="24"/>
      <c r="N957" s="24"/>
      <c r="O957" s="24"/>
      <c r="P957" s="24"/>
      <c r="Q957" s="24"/>
      <c r="R957" s="24"/>
      <c r="S957" s="24">
        <f t="shared" si="343"/>
        <v>0</v>
      </c>
      <c r="T957" s="24">
        <f t="shared" si="365"/>
        <v>0</v>
      </c>
      <c r="W957" s="24"/>
      <c r="X957" s="24"/>
      <c r="Y957" s="24"/>
      <c r="Z957" s="24"/>
      <c r="AA957" s="24"/>
      <c r="AB957" s="24"/>
      <c r="AC957" s="24">
        <f t="shared" si="344"/>
        <v>0</v>
      </c>
      <c r="AD957" s="24">
        <f t="shared" si="345"/>
        <v>0</v>
      </c>
      <c r="AG957" s="24"/>
      <c r="AH957" s="24"/>
      <c r="AI957" s="24"/>
      <c r="AJ957" s="24"/>
      <c r="AK957" s="24"/>
      <c r="AL957" s="24"/>
      <c r="AM957" s="24">
        <f t="shared" si="346"/>
        <v>0</v>
      </c>
      <c r="AN957" s="24">
        <f t="shared" si="363"/>
        <v>0</v>
      </c>
      <c r="AQ957" s="24"/>
      <c r="AR957" s="24"/>
      <c r="AS957" s="24"/>
      <c r="AT957" s="24"/>
      <c r="AU957" s="24"/>
      <c r="AV957" s="24"/>
      <c r="AW957" s="24">
        <f t="shared" si="347"/>
        <v>0</v>
      </c>
      <c r="AX957" s="24">
        <f t="shared" si="348"/>
        <v>0</v>
      </c>
      <c r="BA957" s="24"/>
      <c r="BB957" s="24"/>
      <c r="BC957" s="24"/>
      <c r="BD957" s="24"/>
      <c r="BE957" s="24"/>
      <c r="BF957" s="24"/>
      <c r="BG957" s="24">
        <f t="shared" si="349"/>
        <v>0</v>
      </c>
      <c r="BH957" s="24">
        <f t="shared" si="350"/>
        <v>0</v>
      </c>
      <c r="BK957" s="24"/>
      <c r="BL957" s="24"/>
      <c r="BM957" s="24"/>
      <c r="BN957" s="24"/>
      <c r="BO957" s="24"/>
      <c r="BP957" s="24"/>
      <c r="BQ957" s="24">
        <f t="shared" si="351"/>
        <v>0</v>
      </c>
      <c r="BR957" s="24">
        <f t="shared" si="352"/>
        <v>0</v>
      </c>
      <c r="BU957" s="24"/>
      <c r="BV957" s="24"/>
      <c r="BW957" s="24"/>
      <c r="BX957" s="24"/>
      <c r="BY957" s="24"/>
      <c r="BZ957" s="24"/>
      <c r="CA957" s="24">
        <f t="shared" si="353"/>
        <v>0</v>
      </c>
      <c r="CB957" s="24">
        <f t="shared" si="354"/>
        <v>0</v>
      </c>
      <c r="CC957" s="24"/>
      <c r="CE957" s="24">
        <f t="shared" si="355"/>
        <v>0</v>
      </c>
      <c r="CG957" s="24">
        <f t="shared" si="356"/>
        <v>0</v>
      </c>
      <c r="CI957" s="24">
        <f t="shared" si="357"/>
        <v>0</v>
      </c>
      <c r="CK957" s="24">
        <f t="shared" si="358"/>
        <v>0</v>
      </c>
      <c r="CM957" s="24">
        <f t="shared" si="359"/>
        <v>0</v>
      </c>
      <c r="CO957" s="24">
        <f t="shared" si="360"/>
        <v>0</v>
      </c>
      <c r="CQ957" s="24">
        <f t="shared" si="361"/>
        <v>0</v>
      </c>
      <c r="CS957" s="24">
        <f t="shared" si="362"/>
        <v>0</v>
      </c>
    </row>
    <row r="958" spans="9:97">
      <c r="I958" s="24">
        <f t="shared" si="342"/>
        <v>0</v>
      </c>
      <c r="J958" s="24">
        <f t="shared" si="364"/>
        <v>0</v>
      </c>
      <c r="M958" s="24"/>
      <c r="N958" s="24"/>
      <c r="O958" s="24"/>
      <c r="P958" s="24"/>
      <c r="Q958" s="24"/>
      <c r="R958" s="24"/>
      <c r="S958" s="24">
        <f t="shared" si="343"/>
        <v>0</v>
      </c>
      <c r="T958" s="24">
        <f t="shared" si="365"/>
        <v>0</v>
      </c>
      <c r="W958" s="24"/>
      <c r="X958" s="24"/>
      <c r="Y958" s="24"/>
      <c r="Z958" s="24"/>
      <c r="AA958" s="24"/>
      <c r="AB958" s="24"/>
      <c r="AC958" s="24">
        <f t="shared" si="344"/>
        <v>0</v>
      </c>
      <c r="AD958" s="24">
        <f t="shared" si="345"/>
        <v>0</v>
      </c>
      <c r="AG958" s="24"/>
      <c r="AH958" s="24"/>
      <c r="AI958" s="24"/>
      <c r="AJ958" s="24"/>
      <c r="AK958" s="24"/>
      <c r="AL958" s="24"/>
      <c r="AM958" s="24">
        <f t="shared" si="346"/>
        <v>0</v>
      </c>
      <c r="AN958" s="24">
        <f t="shared" si="363"/>
        <v>0</v>
      </c>
      <c r="AQ958" s="24"/>
      <c r="AR958" s="24"/>
      <c r="AS958" s="24"/>
      <c r="AT958" s="24"/>
      <c r="AU958" s="24"/>
      <c r="AV958" s="24"/>
      <c r="AW958" s="24">
        <f t="shared" si="347"/>
        <v>0</v>
      </c>
      <c r="AX958" s="24">
        <f t="shared" si="348"/>
        <v>0</v>
      </c>
      <c r="BA958" s="24"/>
      <c r="BB958" s="24"/>
      <c r="BC958" s="24"/>
      <c r="BD958" s="24"/>
      <c r="BE958" s="24"/>
      <c r="BF958" s="24"/>
      <c r="BG958" s="24">
        <f t="shared" si="349"/>
        <v>0</v>
      </c>
      <c r="BH958" s="24">
        <f t="shared" si="350"/>
        <v>0</v>
      </c>
      <c r="BK958" s="24"/>
      <c r="BL958" s="24"/>
      <c r="BM958" s="24"/>
      <c r="BN958" s="24"/>
      <c r="BO958" s="24"/>
      <c r="BP958" s="24"/>
      <c r="BQ958" s="24">
        <f t="shared" si="351"/>
        <v>0</v>
      </c>
      <c r="BR958" s="24">
        <f t="shared" si="352"/>
        <v>0</v>
      </c>
      <c r="BU958" s="24"/>
      <c r="BV958" s="24"/>
      <c r="BW958" s="24"/>
      <c r="BX958" s="24"/>
      <c r="BY958" s="24"/>
      <c r="BZ958" s="24"/>
      <c r="CA958" s="24">
        <f t="shared" si="353"/>
        <v>0</v>
      </c>
      <c r="CB958" s="24">
        <f t="shared" si="354"/>
        <v>0</v>
      </c>
      <c r="CC958" s="24"/>
      <c r="CE958" s="24">
        <f t="shared" si="355"/>
        <v>0</v>
      </c>
      <c r="CG958" s="24">
        <f t="shared" si="356"/>
        <v>0</v>
      </c>
      <c r="CI958" s="24">
        <f t="shared" si="357"/>
        <v>0</v>
      </c>
      <c r="CK958" s="24">
        <f t="shared" si="358"/>
        <v>0</v>
      </c>
      <c r="CM958" s="24">
        <f t="shared" si="359"/>
        <v>0</v>
      </c>
      <c r="CO958" s="24">
        <f t="shared" si="360"/>
        <v>0</v>
      </c>
      <c r="CQ958" s="24">
        <f t="shared" si="361"/>
        <v>0</v>
      </c>
      <c r="CS958" s="24">
        <f t="shared" si="362"/>
        <v>0</v>
      </c>
    </row>
    <row r="959" spans="9:97">
      <c r="I959" s="24">
        <f t="shared" si="342"/>
        <v>0</v>
      </c>
      <c r="J959" s="24">
        <f t="shared" si="364"/>
        <v>0</v>
      </c>
      <c r="M959" s="24"/>
      <c r="N959" s="24"/>
      <c r="O959" s="24"/>
      <c r="P959" s="24"/>
      <c r="Q959" s="24"/>
      <c r="R959" s="24"/>
      <c r="S959" s="24">
        <f t="shared" si="343"/>
        <v>0</v>
      </c>
      <c r="T959" s="24">
        <f t="shared" si="365"/>
        <v>0</v>
      </c>
      <c r="W959" s="24"/>
      <c r="X959" s="24"/>
      <c r="Y959" s="24"/>
      <c r="Z959" s="24"/>
      <c r="AA959" s="24"/>
      <c r="AB959" s="24"/>
      <c r="AC959" s="24">
        <f t="shared" si="344"/>
        <v>0</v>
      </c>
      <c r="AD959" s="24">
        <f t="shared" si="345"/>
        <v>0</v>
      </c>
      <c r="AG959" s="24"/>
      <c r="AH959" s="24"/>
      <c r="AI959" s="24"/>
      <c r="AJ959" s="24"/>
      <c r="AK959" s="24"/>
      <c r="AL959" s="24"/>
      <c r="AM959" s="24">
        <f t="shared" si="346"/>
        <v>0</v>
      </c>
      <c r="AN959" s="24">
        <f t="shared" si="363"/>
        <v>0</v>
      </c>
      <c r="AQ959" s="24"/>
      <c r="AR959" s="24"/>
      <c r="AS959" s="24"/>
      <c r="AT959" s="24"/>
      <c r="AU959" s="24"/>
      <c r="AV959" s="24"/>
      <c r="AW959" s="24">
        <f t="shared" si="347"/>
        <v>0</v>
      </c>
      <c r="AX959" s="24">
        <f t="shared" si="348"/>
        <v>0</v>
      </c>
      <c r="BA959" s="24"/>
      <c r="BB959" s="24"/>
      <c r="BC959" s="24"/>
      <c r="BD959" s="24"/>
      <c r="BE959" s="24"/>
      <c r="BF959" s="24"/>
      <c r="BG959" s="24">
        <f t="shared" si="349"/>
        <v>0</v>
      </c>
      <c r="BH959" s="24">
        <f t="shared" si="350"/>
        <v>0</v>
      </c>
      <c r="BK959" s="24"/>
      <c r="BL959" s="24"/>
      <c r="BM959" s="24"/>
      <c r="BN959" s="24"/>
      <c r="BO959" s="24"/>
      <c r="BP959" s="24"/>
      <c r="BQ959" s="24">
        <f t="shared" si="351"/>
        <v>0</v>
      </c>
      <c r="BR959" s="24">
        <f t="shared" si="352"/>
        <v>0</v>
      </c>
      <c r="BU959" s="24"/>
      <c r="BV959" s="24"/>
      <c r="BW959" s="24"/>
      <c r="BX959" s="24"/>
      <c r="BY959" s="24"/>
      <c r="BZ959" s="24"/>
      <c r="CA959" s="24">
        <f t="shared" si="353"/>
        <v>0</v>
      </c>
      <c r="CB959" s="24">
        <f t="shared" si="354"/>
        <v>0</v>
      </c>
      <c r="CC959" s="24"/>
      <c r="CE959" s="24">
        <f t="shared" si="355"/>
        <v>0</v>
      </c>
      <c r="CG959" s="24">
        <f t="shared" si="356"/>
        <v>0</v>
      </c>
      <c r="CI959" s="24">
        <f t="shared" si="357"/>
        <v>0</v>
      </c>
      <c r="CK959" s="24">
        <f t="shared" si="358"/>
        <v>0</v>
      </c>
      <c r="CM959" s="24">
        <f t="shared" si="359"/>
        <v>0</v>
      </c>
      <c r="CO959" s="24">
        <f t="shared" si="360"/>
        <v>0</v>
      </c>
      <c r="CQ959" s="24">
        <f t="shared" si="361"/>
        <v>0</v>
      </c>
      <c r="CS959" s="24">
        <f t="shared" si="362"/>
        <v>0</v>
      </c>
    </row>
    <row r="960" spans="9:97">
      <c r="I960" s="24">
        <f t="shared" si="342"/>
        <v>0</v>
      </c>
      <c r="J960" s="24">
        <f t="shared" si="364"/>
        <v>0</v>
      </c>
      <c r="M960" s="24"/>
      <c r="N960" s="24"/>
      <c r="O960" s="24"/>
      <c r="P960" s="24"/>
      <c r="Q960" s="24"/>
      <c r="R960" s="24"/>
      <c r="S960" s="24">
        <f t="shared" si="343"/>
        <v>0</v>
      </c>
      <c r="T960" s="24">
        <f t="shared" si="365"/>
        <v>0</v>
      </c>
      <c r="W960" s="24"/>
      <c r="X960" s="24"/>
      <c r="Y960" s="24"/>
      <c r="Z960" s="24"/>
      <c r="AA960" s="24"/>
      <c r="AB960" s="24"/>
      <c r="AC960" s="24">
        <f t="shared" si="344"/>
        <v>0</v>
      </c>
      <c r="AD960" s="24">
        <f t="shared" si="345"/>
        <v>0</v>
      </c>
      <c r="AG960" s="24"/>
      <c r="AH960" s="24"/>
      <c r="AI960" s="24"/>
      <c r="AJ960" s="24"/>
      <c r="AK960" s="24"/>
      <c r="AL960" s="24"/>
      <c r="AM960" s="24">
        <f t="shared" si="346"/>
        <v>0</v>
      </c>
      <c r="AN960" s="24">
        <f t="shared" si="363"/>
        <v>0</v>
      </c>
      <c r="AQ960" s="24"/>
      <c r="AR960" s="24"/>
      <c r="AS960" s="24"/>
      <c r="AT960" s="24"/>
      <c r="AU960" s="24"/>
      <c r="AV960" s="24"/>
      <c r="AW960" s="24">
        <f t="shared" si="347"/>
        <v>0</v>
      </c>
      <c r="AX960" s="24">
        <f t="shared" si="348"/>
        <v>0</v>
      </c>
      <c r="BA960" s="24"/>
      <c r="BB960" s="24"/>
      <c r="BC960" s="24"/>
      <c r="BD960" s="24"/>
      <c r="BE960" s="24"/>
      <c r="BF960" s="24"/>
      <c r="BG960" s="24">
        <f t="shared" si="349"/>
        <v>0</v>
      </c>
      <c r="BH960" s="24">
        <f t="shared" si="350"/>
        <v>0</v>
      </c>
      <c r="BK960" s="24"/>
      <c r="BL960" s="24"/>
      <c r="BM960" s="24"/>
      <c r="BN960" s="24"/>
      <c r="BO960" s="24"/>
      <c r="BP960" s="24"/>
      <c r="BQ960" s="24">
        <f t="shared" si="351"/>
        <v>0</v>
      </c>
      <c r="BR960" s="24">
        <f t="shared" si="352"/>
        <v>0</v>
      </c>
      <c r="BU960" s="24"/>
      <c r="BV960" s="24"/>
      <c r="BW960" s="24"/>
      <c r="BX960" s="24"/>
      <c r="BY960" s="24"/>
      <c r="BZ960" s="24"/>
      <c r="CA960" s="24">
        <f t="shared" si="353"/>
        <v>0</v>
      </c>
      <c r="CB960" s="24">
        <f t="shared" si="354"/>
        <v>0</v>
      </c>
      <c r="CC960" s="24"/>
      <c r="CE960" s="24">
        <f t="shared" si="355"/>
        <v>0</v>
      </c>
      <c r="CG960" s="24">
        <f t="shared" si="356"/>
        <v>0</v>
      </c>
      <c r="CI960" s="24">
        <f t="shared" si="357"/>
        <v>0</v>
      </c>
      <c r="CK960" s="24">
        <f t="shared" si="358"/>
        <v>0</v>
      </c>
      <c r="CM960" s="24">
        <f t="shared" si="359"/>
        <v>0</v>
      </c>
      <c r="CO960" s="24">
        <f t="shared" si="360"/>
        <v>0</v>
      </c>
      <c r="CQ960" s="24">
        <f t="shared" si="361"/>
        <v>0</v>
      </c>
      <c r="CS960" s="24">
        <f t="shared" si="362"/>
        <v>0</v>
      </c>
    </row>
    <row r="961" spans="9:97">
      <c r="I961" s="24">
        <f t="shared" si="342"/>
        <v>0</v>
      </c>
      <c r="J961" s="24">
        <f t="shared" si="364"/>
        <v>0</v>
      </c>
      <c r="M961" s="24"/>
      <c r="N961" s="24"/>
      <c r="O961" s="24"/>
      <c r="P961" s="24"/>
      <c r="Q961" s="24"/>
      <c r="R961" s="24"/>
      <c r="S961" s="24">
        <f t="shared" si="343"/>
        <v>0</v>
      </c>
      <c r="T961" s="24">
        <f t="shared" si="365"/>
        <v>0</v>
      </c>
      <c r="W961" s="24"/>
      <c r="X961" s="24"/>
      <c r="Y961" s="24"/>
      <c r="Z961" s="24"/>
      <c r="AA961" s="24"/>
      <c r="AB961" s="24"/>
      <c r="AC961" s="24">
        <f t="shared" si="344"/>
        <v>0</v>
      </c>
      <c r="AD961" s="24">
        <f t="shared" si="345"/>
        <v>0</v>
      </c>
      <c r="AG961" s="24"/>
      <c r="AH961" s="24"/>
      <c r="AI961" s="24"/>
      <c r="AJ961" s="24"/>
      <c r="AK961" s="24"/>
      <c r="AL961" s="24"/>
      <c r="AM961" s="24">
        <f t="shared" si="346"/>
        <v>0</v>
      </c>
      <c r="AN961" s="24">
        <f t="shared" si="363"/>
        <v>0</v>
      </c>
      <c r="AQ961" s="24"/>
      <c r="AR961" s="24"/>
      <c r="AS961" s="24"/>
      <c r="AT961" s="24"/>
      <c r="AU961" s="24"/>
      <c r="AV961" s="24"/>
      <c r="AW961" s="24">
        <f t="shared" si="347"/>
        <v>0</v>
      </c>
      <c r="AX961" s="24">
        <f t="shared" si="348"/>
        <v>0</v>
      </c>
      <c r="BA961" s="24"/>
      <c r="BB961" s="24"/>
      <c r="BC961" s="24"/>
      <c r="BD961" s="24"/>
      <c r="BE961" s="24"/>
      <c r="BF961" s="24"/>
      <c r="BG961" s="24">
        <f t="shared" si="349"/>
        <v>0</v>
      </c>
      <c r="BH961" s="24">
        <f t="shared" si="350"/>
        <v>0</v>
      </c>
      <c r="BK961" s="24"/>
      <c r="BL961" s="24"/>
      <c r="BM961" s="24"/>
      <c r="BN961" s="24"/>
      <c r="BO961" s="24"/>
      <c r="BP961" s="24"/>
      <c r="BQ961" s="24">
        <f t="shared" si="351"/>
        <v>0</v>
      </c>
      <c r="BR961" s="24">
        <f t="shared" si="352"/>
        <v>0</v>
      </c>
      <c r="BU961" s="24"/>
      <c r="BV961" s="24"/>
      <c r="BW961" s="24"/>
      <c r="BX961" s="24"/>
      <c r="BY961" s="24"/>
      <c r="BZ961" s="24"/>
      <c r="CA961" s="24">
        <f t="shared" si="353"/>
        <v>0</v>
      </c>
      <c r="CB961" s="24">
        <f t="shared" si="354"/>
        <v>0</v>
      </c>
      <c r="CC961" s="24"/>
      <c r="CE961" s="24">
        <f t="shared" si="355"/>
        <v>0</v>
      </c>
      <c r="CG961" s="24">
        <f t="shared" si="356"/>
        <v>0</v>
      </c>
      <c r="CI961" s="24">
        <f t="shared" si="357"/>
        <v>0</v>
      </c>
      <c r="CK961" s="24">
        <f t="shared" si="358"/>
        <v>0</v>
      </c>
      <c r="CM961" s="24">
        <f t="shared" si="359"/>
        <v>0</v>
      </c>
      <c r="CO961" s="24">
        <f t="shared" si="360"/>
        <v>0</v>
      </c>
      <c r="CQ961" s="24">
        <f t="shared" si="361"/>
        <v>0</v>
      </c>
      <c r="CS961" s="24">
        <f t="shared" si="362"/>
        <v>0</v>
      </c>
    </row>
    <row r="962" spans="9:97">
      <c r="I962" s="24">
        <f t="shared" si="342"/>
        <v>0</v>
      </c>
      <c r="J962" s="24">
        <f t="shared" si="364"/>
        <v>0</v>
      </c>
      <c r="M962" s="24"/>
      <c r="N962" s="24"/>
      <c r="O962" s="24"/>
      <c r="P962" s="24"/>
      <c r="Q962" s="24"/>
      <c r="R962" s="24"/>
      <c r="S962" s="24">
        <f t="shared" si="343"/>
        <v>0</v>
      </c>
      <c r="T962" s="24">
        <f t="shared" si="365"/>
        <v>0</v>
      </c>
      <c r="W962" s="24"/>
      <c r="X962" s="24"/>
      <c r="Y962" s="24"/>
      <c r="Z962" s="24"/>
      <c r="AA962" s="24"/>
      <c r="AB962" s="24"/>
      <c r="AC962" s="24">
        <f t="shared" si="344"/>
        <v>0</v>
      </c>
      <c r="AD962" s="24">
        <f t="shared" si="345"/>
        <v>0</v>
      </c>
      <c r="AG962" s="24"/>
      <c r="AH962" s="24"/>
      <c r="AI962" s="24"/>
      <c r="AJ962" s="24"/>
      <c r="AK962" s="24"/>
      <c r="AL962" s="24"/>
      <c r="AM962" s="24">
        <f t="shared" si="346"/>
        <v>0</v>
      </c>
      <c r="AN962" s="24">
        <f t="shared" si="363"/>
        <v>0</v>
      </c>
      <c r="AQ962" s="24"/>
      <c r="AR962" s="24"/>
      <c r="AS962" s="24"/>
      <c r="AT962" s="24"/>
      <c r="AU962" s="24"/>
      <c r="AV962" s="24"/>
      <c r="AW962" s="24">
        <f t="shared" si="347"/>
        <v>0</v>
      </c>
      <c r="AX962" s="24">
        <f t="shared" si="348"/>
        <v>0</v>
      </c>
      <c r="BA962" s="24"/>
      <c r="BB962" s="24"/>
      <c r="BC962" s="24"/>
      <c r="BD962" s="24"/>
      <c r="BE962" s="24"/>
      <c r="BF962" s="24"/>
      <c r="BG962" s="24">
        <f t="shared" si="349"/>
        <v>0</v>
      </c>
      <c r="BH962" s="24">
        <f t="shared" si="350"/>
        <v>0</v>
      </c>
      <c r="BK962" s="24"/>
      <c r="BL962" s="24"/>
      <c r="BM962" s="24"/>
      <c r="BN962" s="24"/>
      <c r="BO962" s="24"/>
      <c r="BP962" s="24"/>
      <c r="BQ962" s="24">
        <f t="shared" si="351"/>
        <v>0</v>
      </c>
      <c r="BR962" s="24">
        <f t="shared" si="352"/>
        <v>0</v>
      </c>
      <c r="BU962" s="24"/>
      <c r="BV962" s="24"/>
      <c r="BW962" s="24"/>
      <c r="BX962" s="24"/>
      <c r="BY962" s="24"/>
      <c r="BZ962" s="24"/>
      <c r="CA962" s="24">
        <f t="shared" si="353"/>
        <v>0</v>
      </c>
      <c r="CB962" s="24">
        <f t="shared" si="354"/>
        <v>0</v>
      </c>
      <c r="CC962" s="24"/>
      <c r="CE962" s="24">
        <f t="shared" si="355"/>
        <v>0</v>
      </c>
      <c r="CG962" s="24">
        <f t="shared" si="356"/>
        <v>0</v>
      </c>
      <c r="CI962" s="24">
        <f t="shared" si="357"/>
        <v>0</v>
      </c>
      <c r="CK962" s="24">
        <f t="shared" si="358"/>
        <v>0</v>
      </c>
      <c r="CM962" s="24">
        <f t="shared" si="359"/>
        <v>0</v>
      </c>
      <c r="CO962" s="24">
        <f t="shared" si="360"/>
        <v>0</v>
      </c>
      <c r="CQ962" s="24">
        <f t="shared" si="361"/>
        <v>0</v>
      </c>
      <c r="CS962" s="24">
        <f t="shared" si="362"/>
        <v>0</v>
      </c>
    </row>
    <row r="963" spans="9:97">
      <c r="I963" s="24">
        <f t="shared" si="342"/>
        <v>0</v>
      </c>
      <c r="J963" s="24">
        <f t="shared" si="364"/>
        <v>0</v>
      </c>
      <c r="M963" s="24"/>
      <c r="N963" s="24"/>
      <c r="O963" s="24"/>
      <c r="P963" s="24"/>
      <c r="Q963" s="24"/>
      <c r="R963" s="24"/>
      <c r="S963" s="24">
        <f t="shared" si="343"/>
        <v>0</v>
      </c>
      <c r="T963" s="24">
        <f t="shared" si="365"/>
        <v>0</v>
      </c>
      <c r="W963" s="24"/>
      <c r="X963" s="24"/>
      <c r="Y963" s="24"/>
      <c r="Z963" s="24"/>
      <c r="AA963" s="24"/>
      <c r="AB963" s="24"/>
      <c r="AC963" s="24">
        <f t="shared" si="344"/>
        <v>0</v>
      </c>
      <c r="AD963" s="24">
        <f t="shared" si="345"/>
        <v>0</v>
      </c>
      <c r="AG963" s="24"/>
      <c r="AH963" s="24"/>
      <c r="AI963" s="24"/>
      <c r="AJ963" s="24"/>
      <c r="AK963" s="24"/>
      <c r="AL963" s="24"/>
      <c r="AM963" s="24">
        <f t="shared" si="346"/>
        <v>0</v>
      </c>
      <c r="AN963" s="24">
        <f t="shared" si="363"/>
        <v>0</v>
      </c>
      <c r="AQ963" s="24"/>
      <c r="AR963" s="24"/>
      <c r="AS963" s="24"/>
      <c r="AT963" s="24"/>
      <c r="AU963" s="24"/>
      <c r="AV963" s="24"/>
      <c r="AW963" s="24">
        <f t="shared" si="347"/>
        <v>0</v>
      </c>
      <c r="AX963" s="24">
        <f t="shared" si="348"/>
        <v>0</v>
      </c>
      <c r="BA963" s="24"/>
      <c r="BB963" s="24"/>
      <c r="BC963" s="24"/>
      <c r="BD963" s="24"/>
      <c r="BE963" s="24"/>
      <c r="BF963" s="24"/>
      <c r="BG963" s="24">
        <f t="shared" si="349"/>
        <v>0</v>
      </c>
      <c r="BH963" s="24">
        <f t="shared" si="350"/>
        <v>0</v>
      </c>
      <c r="BK963" s="24"/>
      <c r="BL963" s="24"/>
      <c r="BM963" s="24"/>
      <c r="BN963" s="24"/>
      <c r="BO963" s="24"/>
      <c r="BP963" s="24"/>
      <c r="BQ963" s="24">
        <f t="shared" si="351"/>
        <v>0</v>
      </c>
      <c r="BR963" s="24">
        <f t="shared" si="352"/>
        <v>0</v>
      </c>
      <c r="BU963" s="24"/>
      <c r="BV963" s="24"/>
      <c r="BW963" s="24"/>
      <c r="BX963" s="24"/>
      <c r="BY963" s="24"/>
      <c r="BZ963" s="24"/>
      <c r="CA963" s="24">
        <f t="shared" si="353"/>
        <v>0</v>
      </c>
      <c r="CB963" s="24">
        <f t="shared" si="354"/>
        <v>0</v>
      </c>
      <c r="CC963" s="24"/>
      <c r="CE963" s="24">
        <f t="shared" si="355"/>
        <v>0</v>
      </c>
      <c r="CG963" s="24">
        <f t="shared" si="356"/>
        <v>0</v>
      </c>
      <c r="CI963" s="24">
        <f t="shared" si="357"/>
        <v>0</v>
      </c>
      <c r="CK963" s="24">
        <f t="shared" si="358"/>
        <v>0</v>
      </c>
      <c r="CM963" s="24">
        <f t="shared" si="359"/>
        <v>0</v>
      </c>
      <c r="CO963" s="24">
        <f t="shared" si="360"/>
        <v>0</v>
      </c>
      <c r="CQ963" s="24">
        <f t="shared" si="361"/>
        <v>0</v>
      </c>
      <c r="CS963" s="24">
        <f t="shared" si="362"/>
        <v>0</v>
      </c>
    </row>
    <row r="964" spans="9:97">
      <c r="I964" s="24">
        <f t="shared" ref="I964:I1027" si="366">IF(F964&gt;=C964-D964,G964-H964,E964)</f>
        <v>0</v>
      </c>
      <c r="J964" s="24">
        <f t="shared" si="364"/>
        <v>0</v>
      </c>
      <c r="M964" s="24"/>
      <c r="N964" s="24"/>
      <c r="O964" s="24"/>
      <c r="P964" s="24"/>
      <c r="Q964" s="24"/>
      <c r="R964" s="24"/>
      <c r="S964" s="24">
        <f t="shared" ref="S964:S1027" si="367">IF(P964&gt;=M964-N964,Q964-R964,O964)</f>
        <v>0</v>
      </c>
      <c r="T964" s="24">
        <f t="shared" si="365"/>
        <v>0</v>
      </c>
      <c r="W964" s="24"/>
      <c r="X964" s="24"/>
      <c r="Y964" s="24"/>
      <c r="Z964" s="24"/>
      <c r="AA964" s="24"/>
      <c r="AB964" s="24"/>
      <c r="AC964" s="24">
        <f t="shared" ref="AC964:AC1027" si="368">IF(Z964&gt;=W964-X964,AA964-AB964,Y964)</f>
        <v>0</v>
      </c>
      <c r="AD964" s="24">
        <f t="shared" ref="AD964:AD1027" si="369">IF(Z964&lt;W964-X964,W964-X964-Z964,0)</f>
        <v>0</v>
      </c>
      <c r="AG964" s="24"/>
      <c r="AH964" s="24"/>
      <c r="AI964" s="24"/>
      <c r="AJ964" s="24"/>
      <c r="AK964" s="24"/>
      <c r="AL964" s="24"/>
      <c r="AM964" s="24">
        <f t="shared" ref="AM964:AM1027" si="370">IF(AJ964&gt;=AG964-AH964,AK964-AL964,AI964)</f>
        <v>0</v>
      </c>
      <c r="AN964" s="24">
        <f t="shared" si="363"/>
        <v>0</v>
      </c>
      <c r="AQ964" s="24"/>
      <c r="AR964" s="24"/>
      <c r="AS964" s="24"/>
      <c r="AT964" s="24"/>
      <c r="AU964" s="24"/>
      <c r="AV964" s="24"/>
      <c r="AW964" s="24">
        <f t="shared" ref="AW964:AW1027" si="371">IF(AS964&gt;=AR964-AQ964,AV964-AU964,AT964)</f>
        <v>0</v>
      </c>
      <c r="AX964" s="24">
        <f t="shared" ref="AX964:AX1027" si="372">IF(AS964&lt;AR964-AQ964,AR964-AQ964-AS964,0)</f>
        <v>0</v>
      </c>
      <c r="BA964" s="24"/>
      <c r="BB964" s="24"/>
      <c r="BC964" s="24"/>
      <c r="BD964" s="24"/>
      <c r="BE964" s="24"/>
      <c r="BF964" s="24"/>
      <c r="BG964" s="24">
        <f t="shared" ref="BG964:BG1027" si="373">IF(BC964&gt;=BB964-BA964,BF964-BE964,BD964)</f>
        <v>0</v>
      </c>
      <c r="BH964" s="24">
        <f t="shared" ref="BH964:BH1027" si="374">IF(BC964&lt;BB964-BA964,BB964-BA964-BC964,0)</f>
        <v>0</v>
      </c>
      <c r="BK964" s="24"/>
      <c r="BL964" s="24"/>
      <c r="BM964" s="24"/>
      <c r="BN964" s="24"/>
      <c r="BO964" s="24"/>
      <c r="BP964" s="24"/>
      <c r="BQ964" s="24">
        <f t="shared" ref="BQ964:BQ1027" si="375">IF(BM964&gt;=BL964-BK964,BP964-BO964,BN964)</f>
        <v>0</v>
      </c>
      <c r="BR964" s="24">
        <f t="shared" ref="BR964:BR1027" si="376">IF(BM964&lt;BL964-BK964,BL964-BK964-BM964,0)</f>
        <v>0</v>
      </c>
      <c r="BU964" s="24"/>
      <c r="BV964" s="24"/>
      <c r="BW964" s="24"/>
      <c r="BX964" s="24"/>
      <c r="BY964" s="24"/>
      <c r="BZ964" s="24"/>
      <c r="CA964" s="24">
        <f t="shared" ref="CA964:CA1027" si="377">IF(BW964&gt;=BV964-BU964,BZ964-BY964,BX964)</f>
        <v>0</v>
      </c>
      <c r="CB964" s="24">
        <f t="shared" ref="CB964:CB1027" si="378">IF(BW964&lt;BV964-BU964,BV964-BU964-BW964,0)</f>
        <v>0</v>
      </c>
      <c r="CC964" s="24"/>
      <c r="CE964" s="24">
        <f t="shared" si="355"/>
        <v>0</v>
      </c>
      <c r="CG964" s="24">
        <f t="shared" si="356"/>
        <v>0</v>
      </c>
      <c r="CI964" s="24">
        <f t="shared" si="357"/>
        <v>0</v>
      </c>
      <c r="CK964" s="24">
        <f t="shared" si="358"/>
        <v>0</v>
      </c>
      <c r="CM964" s="24">
        <f t="shared" si="359"/>
        <v>0</v>
      </c>
      <c r="CO964" s="24">
        <f t="shared" si="360"/>
        <v>0</v>
      </c>
      <c r="CQ964" s="24">
        <f t="shared" si="361"/>
        <v>0</v>
      </c>
      <c r="CS964" s="24">
        <f t="shared" si="362"/>
        <v>0</v>
      </c>
    </row>
    <row r="965" spans="9:97">
      <c r="I965" s="24">
        <f t="shared" si="366"/>
        <v>0</v>
      </c>
      <c r="J965" s="24">
        <f t="shared" si="364"/>
        <v>0</v>
      </c>
      <c r="M965" s="24"/>
      <c r="N965" s="24"/>
      <c r="O965" s="24"/>
      <c r="P965" s="24"/>
      <c r="Q965" s="24"/>
      <c r="R965" s="24"/>
      <c r="S965" s="24">
        <f t="shared" si="367"/>
        <v>0</v>
      </c>
      <c r="T965" s="24">
        <f t="shared" si="365"/>
        <v>0</v>
      </c>
      <c r="W965" s="24"/>
      <c r="X965" s="24"/>
      <c r="Y965" s="24"/>
      <c r="Z965" s="24"/>
      <c r="AA965" s="24"/>
      <c r="AB965" s="24"/>
      <c r="AC965" s="24">
        <f t="shared" si="368"/>
        <v>0</v>
      </c>
      <c r="AD965" s="24">
        <f t="shared" si="369"/>
        <v>0</v>
      </c>
      <c r="AG965" s="24"/>
      <c r="AH965" s="24"/>
      <c r="AI965" s="24"/>
      <c r="AJ965" s="24"/>
      <c r="AK965" s="24"/>
      <c r="AL965" s="24"/>
      <c r="AM965" s="24">
        <f t="shared" si="370"/>
        <v>0</v>
      </c>
      <c r="AN965" s="24">
        <f t="shared" si="363"/>
        <v>0</v>
      </c>
      <c r="AQ965" s="24"/>
      <c r="AR965" s="24"/>
      <c r="AS965" s="24"/>
      <c r="AT965" s="24"/>
      <c r="AU965" s="24"/>
      <c r="AV965" s="24"/>
      <c r="AW965" s="24">
        <f t="shared" si="371"/>
        <v>0</v>
      </c>
      <c r="AX965" s="24">
        <f t="shared" si="372"/>
        <v>0</v>
      </c>
      <c r="BA965" s="24"/>
      <c r="BB965" s="24"/>
      <c r="BC965" s="24"/>
      <c r="BD965" s="24"/>
      <c r="BE965" s="24"/>
      <c r="BF965" s="24"/>
      <c r="BG965" s="24">
        <f t="shared" si="373"/>
        <v>0</v>
      </c>
      <c r="BH965" s="24">
        <f t="shared" si="374"/>
        <v>0</v>
      </c>
      <c r="BK965" s="24"/>
      <c r="BL965" s="24"/>
      <c r="BM965" s="24"/>
      <c r="BN965" s="24"/>
      <c r="BO965" s="24"/>
      <c r="BP965" s="24"/>
      <c r="BQ965" s="24">
        <f t="shared" si="375"/>
        <v>0</v>
      </c>
      <c r="BR965" s="24">
        <f t="shared" si="376"/>
        <v>0</v>
      </c>
      <c r="BU965" s="24"/>
      <c r="BV965" s="24"/>
      <c r="BW965" s="24"/>
      <c r="BX965" s="24"/>
      <c r="BY965" s="24"/>
      <c r="BZ965" s="24"/>
      <c r="CA965" s="24">
        <f t="shared" si="377"/>
        <v>0</v>
      </c>
      <c r="CB965" s="24">
        <f t="shared" si="378"/>
        <v>0</v>
      </c>
      <c r="CC965" s="24"/>
      <c r="CE965" s="24">
        <f t="shared" ref="CE965:CE1028" si="379">SUMIF(B:B,CD965,G:G)-SUMIF(B:B,CD965,H:H)</f>
        <v>0</v>
      </c>
      <c r="CG965" s="24">
        <f t="shared" ref="CG965:CG1028" si="380">SUMIF(L:L,CF965,Q:Q)-SUMIF(L:L,CF965,R:R)</f>
        <v>0</v>
      </c>
      <c r="CI965" s="24">
        <f t="shared" ref="CI965:CI1028" si="381">SUMIF(V:V,CH965,AA:AA)-SUMIF(V:V,CH965,AB:AB)</f>
        <v>0</v>
      </c>
      <c r="CK965" s="24">
        <f t="shared" ref="CK965:CK1028" si="382">SUMIF(AF:AF,CJ965,AK:AK)-SUMIF(AF:AF,CJ965,AL:AL)</f>
        <v>0</v>
      </c>
      <c r="CM965" s="24">
        <f t="shared" ref="CM965:CM1028" si="383">SUMIF(AP:AP,CL965,AV:AV)-SUMIF(AP:AP,CL965,AU:AU)</f>
        <v>0</v>
      </c>
      <c r="CO965" s="24">
        <f t="shared" ref="CO965:CO1028" si="384">SUMIF(AZ:AZ,CN965,BF:BF)-SUMIF(AZ:AZ,CN965,BE:BE)</f>
        <v>0</v>
      </c>
      <c r="CQ965" s="24">
        <f t="shared" ref="CQ965:CQ1028" si="385">SUMIF(BJ:BJ,CP965,BP:BP)-SUMIF(BJ:BJ,CP965,BO:BO)</f>
        <v>0</v>
      </c>
      <c r="CS965" s="24">
        <f t="shared" ref="CS965:CS1028" si="386">SUMIF(BT:BT,CR965,BZ:BZ)-SUMIF(BT:BT,CR965,BY:BY)</f>
        <v>0</v>
      </c>
    </row>
    <row r="966" spans="9:97">
      <c r="I966" s="24">
        <f t="shared" si="366"/>
        <v>0</v>
      </c>
      <c r="J966" s="24">
        <f t="shared" si="364"/>
        <v>0</v>
      </c>
      <c r="M966" s="24"/>
      <c r="N966" s="24"/>
      <c r="O966" s="24"/>
      <c r="P966" s="24"/>
      <c r="Q966" s="24"/>
      <c r="R966" s="24"/>
      <c r="S966" s="24">
        <f t="shared" si="367"/>
        <v>0</v>
      </c>
      <c r="T966" s="24">
        <f t="shared" si="365"/>
        <v>0</v>
      </c>
      <c r="W966" s="24"/>
      <c r="X966" s="24"/>
      <c r="Y966" s="24"/>
      <c r="Z966" s="24"/>
      <c r="AA966" s="24"/>
      <c r="AB966" s="24"/>
      <c r="AC966" s="24">
        <f t="shared" si="368"/>
        <v>0</v>
      </c>
      <c r="AD966" s="24">
        <f t="shared" si="369"/>
        <v>0</v>
      </c>
      <c r="AG966" s="24"/>
      <c r="AH966" s="24"/>
      <c r="AI966" s="24"/>
      <c r="AJ966" s="24"/>
      <c r="AK966" s="24"/>
      <c r="AL966" s="24"/>
      <c r="AM966" s="24">
        <f t="shared" si="370"/>
        <v>0</v>
      </c>
      <c r="AN966" s="24">
        <f t="shared" si="363"/>
        <v>0</v>
      </c>
      <c r="AQ966" s="24"/>
      <c r="AR966" s="24"/>
      <c r="AS966" s="24"/>
      <c r="AT966" s="24"/>
      <c r="AU966" s="24"/>
      <c r="AV966" s="24"/>
      <c r="AW966" s="24">
        <f t="shared" si="371"/>
        <v>0</v>
      </c>
      <c r="AX966" s="24">
        <f t="shared" si="372"/>
        <v>0</v>
      </c>
      <c r="BA966" s="24"/>
      <c r="BB966" s="24"/>
      <c r="BC966" s="24"/>
      <c r="BD966" s="24"/>
      <c r="BE966" s="24"/>
      <c r="BF966" s="24"/>
      <c r="BG966" s="24">
        <f t="shared" si="373"/>
        <v>0</v>
      </c>
      <c r="BH966" s="24">
        <f t="shared" si="374"/>
        <v>0</v>
      </c>
      <c r="BK966" s="24"/>
      <c r="BL966" s="24"/>
      <c r="BM966" s="24"/>
      <c r="BN966" s="24"/>
      <c r="BO966" s="24"/>
      <c r="BP966" s="24"/>
      <c r="BQ966" s="24">
        <f t="shared" si="375"/>
        <v>0</v>
      </c>
      <c r="BR966" s="24">
        <f t="shared" si="376"/>
        <v>0</v>
      </c>
      <c r="BU966" s="24"/>
      <c r="BV966" s="24"/>
      <c r="BW966" s="24"/>
      <c r="BX966" s="24"/>
      <c r="BY966" s="24"/>
      <c r="BZ966" s="24"/>
      <c r="CA966" s="24">
        <f t="shared" si="377"/>
        <v>0</v>
      </c>
      <c r="CB966" s="24">
        <f t="shared" si="378"/>
        <v>0</v>
      </c>
      <c r="CC966" s="24"/>
      <c r="CE966" s="24">
        <f t="shared" si="379"/>
        <v>0</v>
      </c>
      <c r="CG966" s="24">
        <f t="shared" si="380"/>
        <v>0</v>
      </c>
      <c r="CI966" s="24">
        <f t="shared" si="381"/>
        <v>0</v>
      </c>
      <c r="CK966" s="24">
        <f t="shared" si="382"/>
        <v>0</v>
      </c>
      <c r="CM966" s="24">
        <f t="shared" si="383"/>
        <v>0</v>
      </c>
      <c r="CO966" s="24">
        <f t="shared" si="384"/>
        <v>0</v>
      </c>
      <c r="CQ966" s="24">
        <f t="shared" si="385"/>
        <v>0</v>
      </c>
      <c r="CS966" s="24">
        <f t="shared" si="386"/>
        <v>0</v>
      </c>
    </row>
    <row r="967" spans="9:97">
      <c r="I967" s="24">
        <f t="shared" si="366"/>
        <v>0</v>
      </c>
      <c r="J967" s="24">
        <f t="shared" si="364"/>
        <v>0</v>
      </c>
      <c r="M967" s="24"/>
      <c r="N967" s="24"/>
      <c r="O967" s="24"/>
      <c r="P967" s="24"/>
      <c r="Q967" s="24"/>
      <c r="R967" s="24"/>
      <c r="S967" s="24">
        <f t="shared" si="367"/>
        <v>0</v>
      </c>
      <c r="T967" s="24">
        <f t="shared" si="365"/>
        <v>0</v>
      </c>
      <c r="W967" s="24"/>
      <c r="X967" s="24"/>
      <c r="Y967" s="24"/>
      <c r="Z967" s="24"/>
      <c r="AA967" s="24"/>
      <c r="AB967" s="24"/>
      <c r="AC967" s="24">
        <f t="shared" si="368"/>
        <v>0</v>
      </c>
      <c r="AD967" s="24">
        <f t="shared" si="369"/>
        <v>0</v>
      </c>
      <c r="AG967" s="24"/>
      <c r="AH967" s="24"/>
      <c r="AI967" s="24"/>
      <c r="AJ967" s="24"/>
      <c r="AK967" s="24"/>
      <c r="AL967" s="24"/>
      <c r="AM967" s="24">
        <f t="shared" si="370"/>
        <v>0</v>
      </c>
      <c r="AN967" s="24">
        <f t="shared" si="363"/>
        <v>0</v>
      </c>
      <c r="AQ967" s="24"/>
      <c r="AR967" s="24"/>
      <c r="AS967" s="24"/>
      <c r="AT967" s="24"/>
      <c r="AU967" s="24"/>
      <c r="AV967" s="24"/>
      <c r="AW967" s="24">
        <f t="shared" si="371"/>
        <v>0</v>
      </c>
      <c r="AX967" s="24">
        <f t="shared" si="372"/>
        <v>0</v>
      </c>
      <c r="BA967" s="24"/>
      <c r="BB967" s="24"/>
      <c r="BC967" s="24"/>
      <c r="BD967" s="24"/>
      <c r="BE967" s="24"/>
      <c r="BF967" s="24"/>
      <c r="BG967" s="24">
        <f t="shared" si="373"/>
        <v>0</v>
      </c>
      <c r="BH967" s="24">
        <f t="shared" si="374"/>
        <v>0</v>
      </c>
      <c r="BK967" s="24"/>
      <c r="BL967" s="24"/>
      <c r="BM967" s="24"/>
      <c r="BN967" s="24"/>
      <c r="BO967" s="24"/>
      <c r="BP967" s="24"/>
      <c r="BQ967" s="24">
        <f t="shared" si="375"/>
        <v>0</v>
      </c>
      <c r="BR967" s="24">
        <f t="shared" si="376"/>
        <v>0</v>
      </c>
      <c r="BU967" s="24"/>
      <c r="BV967" s="24"/>
      <c r="BW967" s="24"/>
      <c r="BX967" s="24"/>
      <c r="BY967" s="24"/>
      <c r="BZ967" s="24"/>
      <c r="CA967" s="24">
        <f t="shared" si="377"/>
        <v>0</v>
      </c>
      <c r="CB967" s="24">
        <f t="shared" si="378"/>
        <v>0</v>
      </c>
      <c r="CC967" s="24"/>
      <c r="CE967" s="24">
        <f t="shared" si="379"/>
        <v>0</v>
      </c>
      <c r="CG967" s="24">
        <f t="shared" si="380"/>
        <v>0</v>
      </c>
      <c r="CI967" s="24">
        <f t="shared" si="381"/>
        <v>0</v>
      </c>
      <c r="CK967" s="24">
        <f t="shared" si="382"/>
        <v>0</v>
      </c>
      <c r="CM967" s="24">
        <f t="shared" si="383"/>
        <v>0</v>
      </c>
      <c r="CO967" s="24">
        <f t="shared" si="384"/>
        <v>0</v>
      </c>
      <c r="CQ967" s="24">
        <f t="shared" si="385"/>
        <v>0</v>
      </c>
      <c r="CS967" s="24">
        <f t="shared" si="386"/>
        <v>0</v>
      </c>
    </row>
    <row r="968" spans="9:97">
      <c r="I968" s="24">
        <f t="shared" si="366"/>
        <v>0</v>
      </c>
      <c r="J968" s="24">
        <f t="shared" si="364"/>
        <v>0</v>
      </c>
      <c r="M968" s="24"/>
      <c r="N968" s="24"/>
      <c r="O968" s="24"/>
      <c r="P968" s="24"/>
      <c r="Q968" s="24"/>
      <c r="R968" s="24"/>
      <c r="S968" s="24">
        <f t="shared" si="367"/>
        <v>0</v>
      </c>
      <c r="T968" s="24">
        <f t="shared" si="365"/>
        <v>0</v>
      </c>
      <c r="W968" s="24"/>
      <c r="X968" s="24"/>
      <c r="Y968" s="24"/>
      <c r="Z968" s="24"/>
      <c r="AA968" s="24"/>
      <c r="AB968" s="24"/>
      <c r="AC968" s="24">
        <f t="shared" si="368"/>
        <v>0</v>
      </c>
      <c r="AD968" s="24">
        <f t="shared" si="369"/>
        <v>0</v>
      </c>
      <c r="AG968" s="24"/>
      <c r="AH968" s="24"/>
      <c r="AI968" s="24"/>
      <c r="AJ968" s="24"/>
      <c r="AK968" s="24"/>
      <c r="AL968" s="24"/>
      <c r="AM968" s="24">
        <f t="shared" si="370"/>
        <v>0</v>
      </c>
      <c r="AN968" s="24">
        <f t="shared" si="363"/>
        <v>0</v>
      </c>
      <c r="AQ968" s="24"/>
      <c r="AR968" s="24"/>
      <c r="AS968" s="24"/>
      <c r="AT968" s="24"/>
      <c r="AU968" s="24"/>
      <c r="AV968" s="24"/>
      <c r="AW968" s="24">
        <f t="shared" si="371"/>
        <v>0</v>
      </c>
      <c r="AX968" s="24">
        <f t="shared" si="372"/>
        <v>0</v>
      </c>
      <c r="BA968" s="24"/>
      <c r="BB968" s="24"/>
      <c r="BC968" s="24"/>
      <c r="BD968" s="24"/>
      <c r="BE968" s="24"/>
      <c r="BF968" s="24"/>
      <c r="BG968" s="24">
        <f t="shared" si="373"/>
        <v>0</v>
      </c>
      <c r="BH968" s="24">
        <f t="shared" si="374"/>
        <v>0</v>
      </c>
      <c r="BK968" s="24"/>
      <c r="BL968" s="24"/>
      <c r="BM968" s="24"/>
      <c r="BN968" s="24"/>
      <c r="BO968" s="24"/>
      <c r="BP968" s="24"/>
      <c r="BQ968" s="24">
        <f t="shared" si="375"/>
        <v>0</v>
      </c>
      <c r="BR968" s="24">
        <f t="shared" si="376"/>
        <v>0</v>
      </c>
      <c r="BU968" s="24"/>
      <c r="BV968" s="24"/>
      <c r="BW968" s="24"/>
      <c r="BX968" s="24"/>
      <c r="BY968" s="24"/>
      <c r="BZ968" s="24"/>
      <c r="CA968" s="24">
        <f t="shared" si="377"/>
        <v>0</v>
      </c>
      <c r="CB968" s="24">
        <f t="shared" si="378"/>
        <v>0</v>
      </c>
      <c r="CC968" s="24"/>
      <c r="CE968" s="24">
        <f t="shared" si="379"/>
        <v>0</v>
      </c>
      <c r="CG968" s="24">
        <f t="shared" si="380"/>
        <v>0</v>
      </c>
      <c r="CI968" s="24">
        <f t="shared" si="381"/>
        <v>0</v>
      </c>
      <c r="CK968" s="24">
        <f t="shared" si="382"/>
        <v>0</v>
      </c>
      <c r="CM968" s="24">
        <f t="shared" si="383"/>
        <v>0</v>
      </c>
      <c r="CO968" s="24">
        <f t="shared" si="384"/>
        <v>0</v>
      </c>
      <c r="CQ968" s="24">
        <f t="shared" si="385"/>
        <v>0</v>
      </c>
      <c r="CS968" s="24">
        <f t="shared" si="386"/>
        <v>0</v>
      </c>
    </row>
    <row r="969" spans="9:97">
      <c r="I969" s="24">
        <f t="shared" si="366"/>
        <v>0</v>
      </c>
      <c r="J969" s="24">
        <f t="shared" si="364"/>
        <v>0</v>
      </c>
      <c r="M969" s="24"/>
      <c r="N969" s="24"/>
      <c r="O969" s="24"/>
      <c r="P969" s="24"/>
      <c r="Q969" s="24"/>
      <c r="R969" s="24"/>
      <c r="S969" s="24">
        <f t="shared" si="367"/>
        <v>0</v>
      </c>
      <c r="T969" s="24">
        <f t="shared" si="365"/>
        <v>0</v>
      </c>
      <c r="W969" s="24"/>
      <c r="X969" s="24"/>
      <c r="Y969" s="24"/>
      <c r="Z969" s="24"/>
      <c r="AA969" s="24"/>
      <c r="AB969" s="24"/>
      <c r="AC969" s="24">
        <f t="shared" si="368"/>
        <v>0</v>
      </c>
      <c r="AD969" s="24">
        <f t="shared" si="369"/>
        <v>0</v>
      </c>
      <c r="AG969" s="24"/>
      <c r="AH969" s="24"/>
      <c r="AI969" s="24"/>
      <c r="AJ969" s="24"/>
      <c r="AK969" s="24"/>
      <c r="AL969" s="24"/>
      <c r="AM969" s="24">
        <f t="shared" si="370"/>
        <v>0</v>
      </c>
      <c r="AN969" s="24">
        <f t="shared" si="363"/>
        <v>0</v>
      </c>
      <c r="AQ969" s="24"/>
      <c r="AR969" s="24"/>
      <c r="AS969" s="24"/>
      <c r="AT969" s="24"/>
      <c r="AU969" s="24"/>
      <c r="AV969" s="24"/>
      <c r="AW969" s="24">
        <f t="shared" si="371"/>
        <v>0</v>
      </c>
      <c r="AX969" s="24">
        <f t="shared" si="372"/>
        <v>0</v>
      </c>
      <c r="BA969" s="24"/>
      <c r="BB969" s="24"/>
      <c r="BC969" s="24"/>
      <c r="BD969" s="24"/>
      <c r="BE969" s="24"/>
      <c r="BF969" s="24"/>
      <c r="BG969" s="24">
        <f t="shared" si="373"/>
        <v>0</v>
      </c>
      <c r="BH969" s="24">
        <f t="shared" si="374"/>
        <v>0</v>
      </c>
      <c r="BK969" s="24"/>
      <c r="BL969" s="24"/>
      <c r="BM969" s="24"/>
      <c r="BN969" s="24"/>
      <c r="BO969" s="24"/>
      <c r="BP969" s="24"/>
      <c r="BQ969" s="24">
        <f t="shared" si="375"/>
        <v>0</v>
      </c>
      <c r="BR969" s="24">
        <f t="shared" si="376"/>
        <v>0</v>
      </c>
      <c r="BU969" s="24"/>
      <c r="BV969" s="24"/>
      <c r="BW969" s="24"/>
      <c r="BX969" s="24"/>
      <c r="BY969" s="24"/>
      <c r="BZ969" s="24"/>
      <c r="CA969" s="24">
        <f t="shared" si="377"/>
        <v>0</v>
      </c>
      <c r="CB969" s="24">
        <f t="shared" si="378"/>
        <v>0</v>
      </c>
      <c r="CC969" s="24"/>
      <c r="CE969" s="24">
        <f t="shared" si="379"/>
        <v>0</v>
      </c>
      <c r="CG969" s="24">
        <f t="shared" si="380"/>
        <v>0</v>
      </c>
      <c r="CI969" s="24">
        <f t="shared" si="381"/>
        <v>0</v>
      </c>
      <c r="CK969" s="24">
        <f t="shared" si="382"/>
        <v>0</v>
      </c>
      <c r="CM969" s="24">
        <f t="shared" si="383"/>
        <v>0</v>
      </c>
      <c r="CO969" s="24">
        <f t="shared" si="384"/>
        <v>0</v>
      </c>
      <c r="CQ969" s="24">
        <f t="shared" si="385"/>
        <v>0</v>
      </c>
      <c r="CS969" s="24">
        <f t="shared" si="386"/>
        <v>0</v>
      </c>
    </row>
    <row r="970" spans="9:97">
      <c r="I970" s="24">
        <f t="shared" si="366"/>
        <v>0</v>
      </c>
      <c r="J970" s="24">
        <f t="shared" si="364"/>
        <v>0</v>
      </c>
      <c r="M970" s="24"/>
      <c r="N970" s="24"/>
      <c r="O970" s="24"/>
      <c r="P970" s="24"/>
      <c r="Q970" s="24"/>
      <c r="R970" s="24"/>
      <c r="S970" s="24">
        <f t="shared" si="367"/>
        <v>0</v>
      </c>
      <c r="T970" s="24">
        <f t="shared" si="365"/>
        <v>0</v>
      </c>
      <c r="W970" s="24"/>
      <c r="X970" s="24"/>
      <c r="Y970" s="24"/>
      <c r="Z970" s="24"/>
      <c r="AA970" s="24"/>
      <c r="AB970" s="24"/>
      <c r="AC970" s="24">
        <f t="shared" si="368"/>
        <v>0</v>
      </c>
      <c r="AD970" s="24">
        <f t="shared" si="369"/>
        <v>0</v>
      </c>
      <c r="AG970" s="24"/>
      <c r="AH970" s="24"/>
      <c r="AI970" s="24"/>
      <c r="AJ970" s="24"/>
      <c r="AK970" s="24"/>
      <c r="AL970" s="24"/>
      <c r="AM970" s="24">
        <f t="shared" si="370"/>
        <v>0</v>
      </c>
      <c r="AN970" s="24">
        <f t="shared" si="363"/>
        <v>0</v>
      </c>
      <c r="AQ970" s="24"/>
      <c r="AR970" s="24"/>
      <c r="AS970" s="24"/>
      <c r="AT970" s="24"/>
      <c r="AU970" s="24"/>
      <c r="AV970" s="24"/>
      <c r="AW970" s="24">
        <f t="shared" si="371"/>
        <v>0</v>
      </c>
      <c r="AX970" s="24">
        <f t="shared" si="372"/>
        <v>0</v>
      </c>
      <c r="BA970" s="24"/>
      <c r="BB970" s="24"/>
      <c r="BC970" s="24"/>
      <c r="BD970" s="24"/>
      <c r="BE970" s="24"/>
      <c r="BF970" s="24"/>
      <c r="BG970" s="24">
        <f t="shared" si="373"/>
        <v>0</v>
      </c>
      <c r="BH970" s="24">
        <f t="shared" si="374"/>
        <v>0</v>
      </c>
      <c r="BK970" s="24"/>
      <c r="BL970" s="24"/>
      <c r="BM970" s="24"/>
      <c r="BN970" s="24"/>
      <c r="BO970" s="24"/>
      <c r="BP970" s="24"/>
      <c r="BQ970" s="24">
        <f t="shared" si="375"/>
        <v>0</v>
      </c>
      <c r="BR970" s="24">
        <f t="shared" si="376"/>
        <v>0</v>
      </c>
      <c r="BU970" s="24"/>
      <c r="BV970" s="24"/>
      <c r="BW970" s="24"/>
      <c r="BX970" s="24"/>
      <c r="BY970" s="24"/>
      <c r="BZ970" s="24"/>
      <c r="CA970" s="24">
        <f t="shared" si="377"/>
        <v>0</v>
      </c>
      <c r="CB970" s="24">
        <f t="shared" si="378"/>
        <v>0</v>
      </c>
      <c r="CC970" s="24"/>
      <c r="CE970" s="24">
        <f t="shared" si="379"/>
        <v>0</v>
      </c>
      <c r="CG970" s="24">
        <f t="shared" si="380"/>
        <v>0</v>
      </c>
      <c r="CI970" s="24">
        <f t="shared" si="381"/>
        <v>0</v>
      </c>
      <c r="CK970" s="24">
        <f t="shared" si="382"/>
        <v>0</v>
      </c>
      <c r="CM970" s="24">
        <f t="shared" si="383"/>
        <v>0</v>
      </c>
      <c r="CO970" s="24">
        <f t="shared" si="384"/>
        <v>0</v>
      </c>
      <c r="CQ970" s="24">
        <f t="shared" si="385"/>
        <v>0</v>
      </c>
      <c r="CS970" s="24">
        <f t="shared" si="386"/>
        <v>0</v>
      </c>
    </row>
    <row r="971" spans="9:97">
      <c r="I971" s="24">
        <f t="shared" si="366"/>
        <v>0</v>
      </c>
      <c r="J971" s="24">
        <f t="shared" si="364"/>
        <v>0</v>
      </c>
      <c r="M971" s="24"/>
      <c r="N971" s="24"/>
      <c r="O971" s="24"/>
      <c r="P971" s="24"/>
      <c r="Q971" s="24"/>
      <c r="R971" s="24"/>
      <c r="S971" s="24">
        <f t="shared" si="367"/>
        <v>0</v>
      </c>
      <c r="T971" s="24">
        <f t="shared" si="365"/>
        <v>0</v>
      </c>
      <c r="W971" s="24"/>
      <c r="X971" s="24"/>
      <c r="Y971" s="24"/>
      <c r="Z971" s="24"/>
      <c r="AA971" s="24"/>
      <c r="AB971" s="24"/>
      <c r="AC971" s="24">
        <f t="shared" si="368"/>
        <v>0</v>
      </c>
      <c r="AD971" s="24">
        <f t="shared" si="369"/>
        <v>0</v>
      </c>
      <c r="AG971" s="24"/>
      <c r="AH971" s="24"/>
      <c r="AI971" s="24"/>
      <c r="AJ971" s="24"/>
      <c r="AK971" s="24"/>
      <c r="AL971" s="24"/>
      <c r="AM971" s="24">
        <f t="shared" si="370"/>
        <v>0</v>
      </c>
      <c r="AN971" s="24">
        <f t="shared" si="363"/>
        <v>0</v>
      </c>
      <c r="AQ971" s="24"/>
      <c r="AR971" s="24"/>
      <c r="AS971" s="24"/>
      <c r="AT971" s="24"/>
      <c r="AU971" s="24"/>
      <c r="AV971" s="24"/>
      <c r="AW971" s="24">
        <f t="shared" si="371"/>
        <v>0</v>
      </c>
      <c r="AX971" s="24">
        <f t="shared" si="372"/>
        <v>0</v>
      </c>
      <c r="BA971" s="24"/>
      <c r="BB971" s="24"/>
      <c r="BC971" s="24"/>
      <c r="BD971" s="24"/>
      <c r="BE971" s="24"/>
      <c r="BF971" s="24"/>
      <c r="BG971" s="24">
        <f t="shared" si="373"/>
        <v>0</v>
      </c>
      <c r="BH971" s="24">
        <f t="shared" si="374"/>
        <v>0</v>
      </c>
      <c r="BK971" s="24"/>
      <c r="BL971" s="24"/>
      <c r="BM971" s="24"/>
      <c r="BN971" s="24"/>
      <c r="BO971" s="24"/>
      <c r="BP971" s="24"/>
      <c r="BQ971" s="24">
        <f t="shared" si="375"/>
        <v>0</v>
      </c>
      <c r="BR971" s="24">
        <f t="shared" si="376"/>
        <v>0</v>
      </c>
      <c r="BU971" s="24"/>
      <c r="BV971" s="24"/>
      <c r="BW971" s="24"/>
      <c r="BX971" s="24"/>
      <c r="BY971" s="24"/>
      <c r="BZ971" s="24"/>
      <c r="CA971" s="24">
        <f t="shared" si="377"/>
        <v>0</v>
      </c>
      <c r="CB971" s="24">
        <f t="shared" si="378"/>
        <v>0</v>
      </c>
      <c r="CC971" s="24"/>
      <c r="CE971" s="24">
        <f t="shared" si="379"/>
        <v>0</v>
      </c>
      <c r="CG971" s="24">
        <f t="shared" si="380"/>
        <v>0</v>
      </c>
      <c r="CI971" s="24">
        <f t="shared" si="381"/>
        <v>0</v>
      </c>
      <c r="CK971" s="24">
        <f t="shared" si="382"/>
        <v>0</v>
      </c>
      <c r="CM971" s="24">
        <f t="shared" si="383"/>
        <v>0</v>
      </c>
      <c r="CO971" s="24">
        <f t="shared" si="384"/>
        <v>0</v>
      </c>
      <c r="CQ971" s="24">
        <f t="shared" si="385"/>
        <v>0</v>
      </c>
      <c r="CS971" s="24">
        <f t="shared" si="386"/>
        <v>0</v>
      </c>
    </row>
    <row r="972" spans="9:97">
      <c r="I972" s="24">
        <f t="shared" si="366"/>
        <v>0</v>
      </c>
      <c r="J972" s="24">
        <f t="shared" si="364"/>
        <v>0</v>
      </c>
      <c r="M972" s="24"/>
      <c r="N972" s="24"/>
      <c r="O972" s="24"/>
      <c r="P972" s="24"/>
      <c r="Q972" s="24"/>
      <c r="R972" s="24"/>
      <c r="S972" s="24">
        <f t="shared" si="367"/>
        <v>0</v>
      </c>
      <c r="T972" s="24">
        <f t="shared" si="365"/>
        <v>0</v>
      </c>
      <c r="W972" s="24"/>
      <c r="X972" s="24"/>
      <c r="Y972" s="24"/>
      <c r="Z972" s="24"/>
      <c r="AA972" s="24"/>
      <c r="AB972" s="24"/>
      <c r="AC972" s="24">
        <f t="shared" si="368"/>
        <v>0</v>
      </c>
      <c r="AD972" s="24">
        <f t="shared" si="369"/>
        <v>0</v>
      </c>
      <c r="AG972" s="24"/>
      <c r="AH972" s="24"/>
      <c r="AI972" s="24"/>
      <c r="AJ972" s="24"/>
      <c r="AK972" s="24"/>
      <c r="AL972" s="24"/>
      <c r="AM972" s="24">
        <f t="shared" si="370"/>
        <v>0</v>
      </c>
      <c r="AN972" s="24">
        <f t="shared" si="363"/>
        <v>0</v>
      </c>
      <c r="AQ972" s="24"/>
      <c r="AR972" s="24"/>
      <c r="AS972" s="24"/>
      <c r="AT972" s="24"/>
      <c r="AU972" s="24"/>
      <c r="AV972" s="24"/>
      <c r="AW972" s="24">
        <f t="shared" si="371"/>
        <v>0</v>
      </c>
      <c r="AX972" s="24">
        <f t="shared" si="372"/>
        <v>0</v>
      </c>
      <c r="BA972" s="24"/>
      <c r="BB972" s="24"/>
      <c r="BC972" s="24"/>
      <c r="BD972" s="24"/>
      <c r="BE972" s="24"/>
      <c r="BF972" s="24"/>
      <c r="BG972" s="24">
        <f t="shared" si="373"/>
        <v>0</v>
      </c>
      <c r="BH972" s="24">
        <f t="shared" si="374"/>
        <v>0</v>
      </c>
      <c r="BK972" s="24"/>
      <c r="BL972" s="24"/>
      <c r="BM972" s="24"/>
      <c r="BN972" s="24"/>
      <c r="BO972" s="24"/>
      <c r="BP972" s="24"/>
      <c r="BQ972" s="24">
        <f t="shared" si="375"/>
        <v>0</v>
      </c>
      <c r="BR972" s="24">
        <f t="shared" si="376"/>
        <v>0</v>
      </c>
      <c r="BU972" s="24"/>
      <c r="BV972" s="24"/>
      <c r="BW972" s="24"/>
      <c r="BX972" s="24"/>
      <c r="BY972" s="24"/>
      <c r="BZ972" s="24"/>
      <c r="CA972" s="24">
        <f t="shared" si="377"/>
        <v>0</v>
      </c>
      <c r="CB972" s="24">
        <f t="shared" si="378"/>
        <v>0</v>
      </c>
      <c r="CC972" s="24"/>
      <c r="CE972" s="24">
        <f t="shared" si="379"/>
        <v>0</v>
      </c>
      <c r="CG972" s="24">
        <f t="shared" si="380"/>
        <v>0</v>
      </c>
      <c r="CI972" s="24">
        <f t="shared" si="381"/>
        <v>0</v>
      </c>
      <c r="CK972" s="24">
        <f t="shared" si="382"/>
        <v>0</v>
      </c>
      <c r="CM972" s="24">
        <f t="shared" si="383"/>
        <v>0</v>
      </c>
      <c r="CO972" s="24">
        <f t="shared" si="384"/>
        <v>0</v>
      </c>
      <c r="CQ972" s="24">
        <f t="shared" si="385"/>
        <v>0</v>
      </c>
      <c r="CS972" s="24">
        <f t="shared" si="386"/>
        <v>0</v>
      </c>
    </row>
    <row r="973" spans="9:97">
      <c r="I973" s="24">
        <f t="shared" si="366"/>
        <v>0</v>
      </c>
      <c r="J973" s="24">
        <f t="shared" si="364"/>
        <v>0</v>
      </c>
      <c r="M973" s="24"/>
      <c r="N973" s="24"/>
      <c r="O973" s="24"/>
      <c r="P973" s="24"/>
      <c r="Q973" s="24"/>
      <c r="R973" s="24"/>
      <c r="S973" s="24">
        <f t="shared" si="367"/>
        <v>0</v>
      </c>
      <c r="T973" s="24">
        <f t="shared" si="365"/>
        <v>0</v>
      </c>
      <c r="W973" s="24"/>
      <c r="X973" s="24"/>
      <c r="Y973" s="24"/>
      <c r="Z973" s="24"/>
      <c r="AA973" s="24"/>
      <c r="AB973" s="24"/>
      <c r="AC973" s="24">
        <f t="shared" si="368"/>
        <v>0</v>
      </c>
      <c r="AD973" s="24">
        <f t="shared" si="369"/>
        <v>0</v>
      </c>
      <c r="AG973" s="24"/>
      <c r="AH973" s="24"/>
      <c r="AI973" s="24"/>
      <c r="AJ973" s="24"/>
      <c r="AK973" s="24"/>
      <c r="AL973" s="24"/>
      <c r="AM973" s="24">
        <f t="shared" si="370"/>
        <v>0</v>
      </c>
      <c r="AN973" s="24">
        <f t="shared" si="363"/>
        <v>0</v>
      </c>
      <c r="AQ973" s="24"/>
      <c r="AR973" s="24"/>
      <c r="AS973" s="24"/>
      <c r="AT973" s="24"/>
      <c r="AU973" s="24"/>
      <c r="AV973" s="24"/>
      <c r="AW973" s="24">
        <f t="shared" si="371"/>
        <v>0</v>
      </c>
      <c r="AX973" s="24">
        <f t="shared" si="372"/>
        <v>0</v>
      </c>
      <c r="BA973" s="24"/>
      <c r="BB973" s="24"/>
      <c r="BC973" s="24"/>
      <c r="BD973" s="24"/>
      <c r="BE973" s="24"/>
      <c r="BF973" s="24"/>
      <c r="BG973" s="24">
        <f t="shared" si="373"/>
        <v>0</v>
      </c>
      <c r="BH973" s="24">
        <f t="shared" si="374"/>
        <v>0</v>
      </c>
      <c r="BK973" s="24"/>
      <c r="BL973" s="24"/>
      <c r="BM973" s="24"/>
      <c r="BN973" s="24"/>
      <c r="BO973" s="24"/>
      <c r="BP973" s="24"/>
      <c r="BQ973" s="24">
        <f t="shared" si="375"/>
        <v>0</v>
      </c>
      <c r="BR973" s="24">
        <f t="shared" si="376"/>
        <v>0</v>
      </c>
      <c r="BU973" s="24"/>
      <c r="BV973" s="24"/>
      <c r="BW973" s="24"/>
      <c r="BX973" s="24"/>
      <c r="BY973" s="24"/>
      <c r="BZ973" s="24"/>
      <c r="CA973" s="24">
        <f t="shared" si="377"/>
        <v>0</v>
      </c>
      <c r="CB973" s="24">
        <f t="shared" si="378"/>
        <v>0</v>
      </c>
      <c r="CC973" s="24"/>
      <c r="CE973" s="24">
        <f t="shared" si="379"/>
        <v>0</v>
      </c>
      <c r="CG973" s="24">
        <f t="shared" si="380"/>
        <v>0</v>
      </c>
      <c r="CI973" s="24">
        <f t="shared" si="381"/>
        <v>0</v>
      </c>
      <c r="CK973" s="24">
        <f t="shared" si="382"/>
        <v>0</v>
      </c>
      <c r="CM973" s="24">
        <f t="shared" si="383"/>
        <v>0</v>
      </c>
      <c r="CO973" s="24">
        <f t="shared" si="384"/>
        <v>0</v>
      </c>
      <c r="CQ973" s="24">
        <f t="shared" si="385"/>
        <v>0</v>
      </c>
      <c r="CS973" s="24">
        <f t="shared" si="386"/>
        <v>0</v>
      </c>
    </row>
    <row r="974" spans="9:97">
      <c r="I974" s="24">
        <f t="shared" si="366"/>
        <v>0</v>
      </c>
      <c r="J974" s="24">
        <f t="shared" si="364"/>
        <v>0</v>
      </c>
      <c r="M974" s="24"/>
      <c r="N974" s="24"/>
      <c r="O974" s="24"/>
      <c r="P974" s="24"/>
      <c r="Q974" s="24"/>
      <c r="R974" s="24"/>
      <c r="S974" s="24">
        <f t="shared" si="367"/>
        <v>0</v>
      </c>
      <c r="T974" s="24">
        <f t="shared" si="365"/>
        <v>0</v>
      </c>
      <c r="W974" s="24"/>
      <c r="X974" s="24"/>
      <c r="Y974" s="24"/>
      <c r="Z974" s="24"/>
      <c r="AA974" s="24"/>
      <c r="AB974" s="24"/>
      <c r="AC974" s="24">
        <f t="shared" si="368"/>
        <v>0</v>
      </c>
      <c r="AD974" s="24">
        <f t="shared" si="369"/>
        <v>0</v>
      </c>
      <c r="AG974" s="24"/>
      <c r="AH974" s="24"/>
      <c r="AI974" s="24"/>
      <c r="AJ974" s="24"/>
      <c r="AK974" s="24"/>
      <c r="AL974" s="24"/>
      <c r="AM974" s="24">
        <f t="shared" si="370"/>
        <v>0</v>
      </c>
      <c r="AN974" s="24">
        <f t="shared" si="363"/>
        <v>0</v>
      </c>
      <c r="AQ974" s="24"/>
      <c r="AR974" s="24"/>
      <c r="AS974" s="24"/>
      <c r="AT974" s="24"/>
      <c r="AU974" s="24"/>
      <c r="AV974" s="24"/>
      <c r="AW974" s="24">
        <f t="shared" si="371"/>
        <v>0</v>
      </c>
      <c r="AX974" s="24">
        <f t="shared" si="372"/>
        <v>0</v>
      </c>
      <c r="BA974" s="24"/>
      <c r="BB974" s="24"/>
      <c r="BC974" s="24"/>
      <c r="BD974" s="24"/>
      <c r="BE974" s="24"/>
      <c r="BF974" s="24"/>
      <c r="BG974" s="24">
        <f t="shared" si="373"/>
        <v>0</v>
      </c>
      <c r="BH974" s="24">
        <f t="shared" si="374"/>
        <v>0</v>
      </c>
      <c r="BK974" s="24"/>
      <c r="BL974" s="24"/>
      <c r="BM974" s="24"/>
      <c r="BN974" s="24"/>
      <c r="BO974" s="24"/>
      <c r="BP974" s="24"/>
      <c r="BQ974" s="24">
        <f t="shared" si="375"/>
        <v>0</v>
      </c>
      <c r="BR974" s="24">
        <f t="shared" si="376"/>
        <v>0</v>
      </c>
      <c r="BU974" s="24"/>
      <c r="BV974" s="24"/>
      <c r="BW974" s="24"/>
      <c r="BX974" s="24"/>
      <c r="BY974" s="24"/>
      <c r="BZ974" s="24"/>
      <c r="CA974" s="24">
        <f t="shared" si="377"/>
        <v>0</v>
      </c>
      <c r="CB974" s="24">
        <f t="shared" si="378"/>
        <v>0</v>
      </c>
      <c r="CC974" s="24"/>
      <c r="CE974" s="24">
        <f t="shared" si="379"/>
        <v>0</v>
      </c>
      <c r="CG974" s="24">
        <f t="shared" si="380"/>
        <v>0</v>
      </c>
      <c r="CI974" s="24">
        <f t="shared" si="381"/>
        <v>0</v>
      </c>
      <c r="CK974" s="24">
        <f t="shared" si="382"/>
        <v>0</v>
      </c>
      <c r="CM974" s="24">
        <f t="shared" si="383"/>
        <v>0</v>
      </c>
      <c r="CO974" s="24">
        <f t="shared" si="384"/>
        <v>0</v>
      </c>
      <c r="CQ974" s="24">
        <f t="shared" si="385"/>
        <v>0</v>
      </c>
      <c r="CS974" s="24">
        <f t="shared" si="386"/>
        <v>0</v>
      </c>
    </row>
    <row r="975" spans="9:97">
      <c r="I975" s="24">
        <f t="shared" si="366"/>
        <v>0</v>
      </c>
      <c r="J975" s="24">
        <f t="shared" si="364"/>
        <v>0</v>
      </c>
      <c r="M975" s="24"/>
      <c r="N975" s="24"/>
      <c r="O975" s="24"/>
      <c r="P975" s="24"/>
      <c r="Q975" s="24"/>
      <c r="R975" s="24"/>
      <c r="S975" s="24">
        <f t="shared" si="367"/>
        <v>0</v>
      </c>
      <c r="T975" s="24">
        <f t="shared" si="365"/>
        <v>0</v>
      </c>
      <c r="W975" s="24"/>
      <c r="X975" s="24"/>
      <c r="Y975" s="24"/>
      <c r="Z975" s="24"/>
      <c r="AA975" s="24"/>
      <c r="AB975" s="24"/>
      <c r="AC975" s="24">
        <f t="shared" si="368"/>
        <v>0</v>
      </c>
      <c r="AD975" s="24">
        <f t="shared" si="369"/>
        <v>0</v>
      </c>
      <c r="AG975" s="24"/>
      <c r="AH975" s="24"/>
      <c r="AI975" s="24"/>
      <c r="AJ975" s="24"/>
      <c r="AK975" s="24"/>
      <c r="AL975" s="24"/>
      <c r="AM975" s="24">
        <f t="shared" si="370"/>
        <v>0</v>
      </c>
      <c r="AN975" s="24">
        <f t="shared" si="363"/>
        <v>0</v>
      </c>
      <c r="AQ975" s="24"/>
      <c r="AR975" s="24"/>
      <c r="AS975" s="24"/>
      <c r="AT975" s="24"/>
      <c r="AU975" s="24"/>
      <c r="AV975" s="24"/>
      <c r="AW975" s="24">
        <f t="shared" si="371"/>
        <v>0</v>
      </c>
      <c r="AX975" s="24">
        <f t="shared" si="372"/>
        <v>0</v>
      </c>
      <c r="BA975" s="24"/>
      <c r="BB975" s="24"/>
      <c r="BC975" s="24"/>
      <c r="BD975" s="24"/>
      <c r="BE975" s="24"/>
      <c r="BF975" s="24"/>
      <c r="BG975" s="24">
        <f t="shared" si="373"/>
        <v>0</v>
      </c>
      <c r="BH975" s="24">
        <f t="shared" si="374"/>
        <v>0</v>
      </c>
      <c r="BK975" s="24"/>
      <c r="BL975" s="24"/>
      <c r="BM975" s="24"/>
      <c r="BN975" s="24"/>
      <c r="BO975" s="24"/>
      <c r="BP975" s="24"/>
      <c r="BQ975" s="24">
        <f t="shared" si="375"/>
        <v>0</v>
      </c>
      <c r="BR975" s="24">
        <f t="shared" si="376"/>
        <v>0</v>
      </c>
      <c r="BU975" s="24"/>
      <c r="BV975" s="24"/>
      <c r="BW975" s="24"/>
      <c r="BX975" s="24"/>
      <c r="BY975" s="24"/>
      <c r="BZ975" s="24"/>
      <c r="CA975" s="24">
        <f t="shared" si="377"/>
        <v>0</v>
      </c>
      <c r="CB975" s="24">
        <f t="shared" si="378"/>
        <v>0</v>
      </c>
      <c r="CC975" s="24"/>
      <c r="CE975" s="24">
        <f t="shared" si="379"/>
        <v>0</v>
      </c>
      <c r="CG975" s="24">
        <f t="shared" si="380"/>
        <v>0</v>
      </c>
      <c r="CI975" s="24">
        <f t="shared" si="381"/>
        <v>0</v>
      </c>
      <c r="CK975" s="24">
        <f t="shared" si="382"/>
        <v>0</v>
      </c>
      <c r="CM975" s="24">
        <f t="shared" si="383"/>
        <v>0</v>
      </c>
      <c r="CO975" s="24">
        <f t="shared" si="384"/>
        <v>0</v>
      </c>
      <c r="CQ975" s="24">
        <f t="shared" si="385"/>
        <v>0</v>
      </c>
      <c r="CS975" s="24">
        <f t="shared" si="386"/>
        <v>0</v>
      </c>
    </row>
    <row r="976" spans="9:97">
      <c r="I976" s="24">
        <f t="shared" si="366"/>
        <v>0</v>
      </c>
      <c r="J976" s="24">
        <f t="shared" si="364"/>
        <v>0</v>
      </c>
      <c r="M976" s="24"/>
      <c r="N976" s="24"/>
      <c r="O976" s="24"/>
      <c r="P976" s="24"/>
      <c r="Q976" s="24"/>
      <c r="R976" s="24"/>
      <c r="S976" s="24">
        <f t="shared" si="367"/>
        <v>0</v>
      </c>
      <c r="T976" s="24">
        <f t="shared" si="365"/>
        <v>0</v>
      </c>
      <c r="W976" s="24"/>
      <c r="X976" s="24"/>
      <c r="Y976" s="24"/>
      <c r="Z976" s="24"/>
      <c r="AA976" s="24"/>
      <c r="AB976" s="24"/>
      <c r="AC976" s="24">
        <f t="shared" si="368"/>
        <v>0</v>
      </c>
      <c r="AD976" s="24">
        <f t="shared" si="369"/>
        <v>0</v>
      </c>
      <c r="AG976" s="24"/>
      <c r="AH976" s="24"/>
      <c r="AI976" s="24"/>
      <c r="AJ976" s="24"/>
      <c r="AK976" s="24"/>
      <c r="AL976" s="24"/>
      <c r="AM976" s="24">
        <f t="shared" si="370"/>
        <v>0</v>
      </c>
      <c r="AN976" s="24">
        <f t="shared" si="363"/>
        <v>0</v>
      </c>
      <c r="AQ976" s="24"/>
      <c r="AR976" s="24"/>
      <c r="AS976" s="24"/>
      <c r="AT976" s="24"/>
      <c r="AU976" s="24"/>
      <c r="AV976" s="24"/>
      <c r="AW976" s="24">
        <f t="shared" si="371"/>
        <v>0</v>
      </c>
      <c r="AX976" s="24">
        <f t="shared" si="372"/>
        <v>0</v>
      </c>
      <c r="BA976" s="24"/>
      <c r="BB976" s="24"/>
      <c r="BC976" s="24"/>
      <c r="BD976" s="24"/>
      <c r="BE976" s="24"/>
      <c r="BF976" s="24"/>
      <c r="BG976" s="24">
        <f t="shared" si="373"/>
        <v>0</v>
      </c>
      <c r="BH976" s="24">
        <f t="shared" si="374"/>
        <v>0</v>
      </c>
      <c r="BK976" s="24"/>
      <c r="BL976" s="24"/>
      <c r="BM976" s="24"/>
      <c r="BN976" s="24"/>
      <c r="BO976" s="24"/>
      <c r="BP976" s="24"/>
      <c r="BQ976" s="24">
        <f t="shared" si="375"/>
        <v>0</v>
      </c>
      <c r="BR976" s="24">
        <f t="shared" si="376"/>
        <v>0</v>
      </c>
      <c r="BU976" s="24"/>
      <c r="BV976" s="24"/>
      <c r="BW976" s="24"/>
      <c r="BX976" s="24"/>
      <c r="BY976" s="24"/>
      <c r="BZ976" s="24"/>
      <c r="CA976" s="24">
        <f t="shared" si="377"/>
        <v>0</v>
      </c>
      <c r="CB976" s="24">
        <f t="shared" si="378"/>
        <v>0</v>
      </c>
      <c r="CC976" s="24"/>
      <c r="CE976" s="24">
        <f t="shared" si="379"/>
        <v>0</v>
      </c>
      <c r="CG976" s="24">
        <f t="shared" si="380"/>
        <v>0</v>
      </c>
      <c r="CI976" s="24">
        <f t="shared" si="381"/>
        <v>0</v>
      </c>
      <c r="CK976" s="24">
        <f t="shared" si="382"/>
        <v>0</v>
      </c>
      <c r="CM976" s="24">
        <f t="shared" si="383"/>
        <v>0</v>
      </c>
      <c r="CO976" s="24">
        <f t="shared" si="384"/>
        <v>0</v>
      </c>
      <c r="CQ976" s="24">
        <f t="shared" si="385"/>
        <v>0</v>
      </c>
      <c r="CS976" s="24">
        <f t="shared" si="386"/>
        <v>0</v>
      </c>
    </row>
    <row r="977" spans="9:97">
      <c r="I977" s="24">
        <f t="shared" si="366"/>
        <v>0</v>
      </c>
      <c r="J977" s="24">
        <f t="shared" si="364"/>
        <v>0</v>
      </c>
      <c r="M977" s="24"/>
      <c r="N977" s="24"/>
      <c r="O977" s="24"/>
      <c r="P977" s="24"/>
      <c r="Q977" s="24"/>
      <c r="R977" s="24"/>
      <c r="S977" s="24">
        <f t="shared" si="367"/>
        <v>0</v>
      </c>
      <c r="T977" s="24">
        <f t="shared" si="365"/>
        <v>0</v>
      </c>
      <c r="W977" s="24"/>
      <c r="X977" s="24"/>
      <c r="Y977" s="24"/>
      <c r="Z977" s="24"/>
      <c r="AA977" s="24"/>
      <c r="AB977" s="24"/>
      <c r="AC977" s="24">
        <f t="shared" si="368"/>
        <v>0</v>
      </c>
      <c r="AD977" s="24">
        <f t="shared" si="369"/>
        <v>0</v>
      </c>
      <c r="AG977" s="24"/>
      <c r="AH977" s="24"/>
      <c r="AI977" s="24"/>
      <c r="AJ977" s="24"/>
      <c r="AK977" s="24"/>
      <c r="AL977" s="24"/>
      <c r="AM977" s="24">
        <f t="shared" si="370"/>
        <v>0</v>
      </c>
      <c r="AN977" s="24">
        <f t="shared" si="363"/>
        <v>0</v>
      </c>
      <c r="AQ977" s="24"/>
      <c r="AR977" s="24"/>
      <c r="AS977" s="24"/>
      <c r="AT977" s="24"/>
      <c r="AU977" s="24"/>
      <c r="AV977" s="24"/>
      <c r="AW977" s="24">
        <f t="shared" si="371"/>
        <v>0</v>
      </c>
      <c r="AX977" s="24">
        <f t="shared" si="372"/>
        <v>0</v>
      </c>
      <c r="BA977" s="24"/>
      <c r="BB977" s="24"/>
      <c r="BC977" s="24"/>
      <c r="BD977" s="24"/>
      <c r="BE977" s="24"/>
      <c r="BF977" s="24"/>
      <c r="BG977" s="24">
        <f t="shared" si="373"/>
        <v>0</v>
      </c>
      <c r="BH977" s="24">
        <f t="shared" si="374"/>
        <v>0</v>
      </c>
      <c r="BK977" s="24"/>
      <c r="BL977" s="24"/>
      <c r="BM977" s="24"/>
      <c r="BN977" s="24"/>
      <c r="BO977" s="24"/>
      <c r="BP977" s="24"/>
      <c r="BQ977" s="24">
        <f t="shared" si="375"/>
        <v>0</v>
      </c>
      <c r="BR977" s="24">
        <f t="shared" si="376"/>
        <v>0</v>
      </c>
      <c r="BU977" s="24"/>
      <c r="BV977" s="24"/>
      <c r="BW977" s="24"/>
      <c r="BX977" s="24"/>
      <c r="BY977" s="24"/>
      <c r="BZ977" s="24"/>
      <c r="CA977" s="24">
        <f t="shared" si="377"/>
        <v>0</v>
      </c>
      <c r="CB977" s="24">
        <f t="shared" si="378"/>
        <v>0</v>
      </c>
      <c r="CC977" s="24"/>
      <c r="CE977" s="24">
        <f t="shared" si="379"/>
        <v>0</v>
      </c>
      <c r="CG977" s="24">
        <f t="shared" si="380"/>
        <v>0</v>
      </c>
      <c r="CI977" s="24">
        <f t="shared" si="381"/>
        <v>0</v>
      </c>
      <c r="CK977" s="24">
        <f t="shared" si="382"/>
        <v>0</v>
      </c>
      <c r="CM977" s="24">
        <f t="shared" si="383"/>
        <v>0</v>
      </c>
      <c r="CO977" s="24">
        <f t="shared" si="384"/>
        <v>0</v>
      </c>
      <c r="CQ977" s="24">
        <f t="shared" si="385"/>
        <v>0</v>
      </c>
      <c r="CS977" s="24">
        <f t="shared" si="386"/>
        <v>0</v>
      </c>
    </row>
    <row r="978" spans="9:97">
      <c r="I978" s="24">
        <f t="shared" si="366"/>
        <v>0</v>
      </c>
      <c r="J978" s="24">
        <f t="shared" si="364"/>
        <v>0</v>
      </c>
      <c r="M978" s="24"/>
      <c r="N978" s="24"/>
      <c r="O978" s="24"/>
      <c r="P978" s="24"/>
      <c r="Q978" s="24"/>
      <c r="R978" s="24"/>
      <c r="S978" s="24">
        <f t="shared" si="367"/>
        <v>0</v>
      </c>
      <c r="T978" s="24">
        <f t="shared" si="365"/>
        <v>0</v>
      </c>
      <c r="W978" s="24"/>
      <c r="X978" s="24"/>
      <c r="Y978" s="24"/>
      <c r="Z978" s="24"/>
      <c r="AA978" s="24"/>
      <c r="AB978" s="24"/>
      <c r="AC978" s="24">
        <f t="shared" si="368"/>
        <v>0</v>
      </c>
      <c r="AD978" s="24">
        <f t="shared" si="369"/>
        <v>0</v>
      </c>
      <c r="AG978" s="24"/>
      <c r="AH978" s="24"/>
      <c r="AI978" s="24"/>
      <c r="AJ978" s="24"/>
      <c r="AK978" s="24"/>
      <c r="AL978" s="24"/>
      <c r="AM978" s="24">
        <f t="shared" si="370"/>
        <v>0</v>
      </c>
      <c r="AN978" s="24">
        <f t="shared" si="363"/>
        <v>0</v>
      </c>
      <c r="AQ978" s="24"/>
      <c r="AR978" s="24"/>
      <c r="AS978" s="24"/>
      <c r="AT978" s="24"/>
      <c r="AU978" s="24"/>
      <c r="AV978" s="24"/>
      <c r="AW978" s="24">
        <f t="shared" si="371"/>
        <v>0</v>
      </c>
      <c r="AX978" s="24">
        <f t="shared" si="372"/>
        <v>0</v>
      </c>
      <c r="BA978" s="24"/>
      <c r="BB978" s="24"/>
      <c r="BC978" s="24"/>
      <c r="BD978" s="24"/>
      <c r="BE978" s="24"/>
      <c r="BF978" s="24"/>
      <c r="BG978" s="24">
        <f t="shared" si="373"/>
        <v>0</v>
      </c>
      <c r="BH978" s="24">
        <f t="shared" si="374"/>
        <v>0</v>
      </c>
      <c r="BK978" s="24"/>
      <c r="BL978" s="24"/>
      <c r="BM978" s="24"/>
      <c r="BN978" s="24"/>
      <c r="BO978" s="24"/>
      <c r="BP978" s="24"/>
      <c r="BQ978" s="24">
        <f t="shared" si="375"/>
        <v>0</v>
      </c>
      <c r="BR978" s="24">
        <f t="shared" si="376"/>
        <v>0</v>
      </c>
      <c r="BU978" s="24"/>
      <c r="BV978" s="24"/>
      <c r="BW978" s="24"/>
      <c r="BX978" s="24"/>
      <c r="BY978" s="24"/>
      <c r="BZ978" s="24"/>
      <c r="CA978" s="24">
        <f t="shared" si="377"/>
        <v>0</v>
      </c>
      <c r="CB978" s="24">
        <f t="shared" si="378"/>
        <v>0</v>
      </c>
      <c r="CC978" s="24"/>
      <c r="CE978" s="24">
        <f t="shared" si="379"/>
        <v>0</v>
      </c>
      <c r="CG978" s="24">
        <f t="shared" si="380"/>
        <v>0</v>
      </c>
      <c r="CI978" s="24">
        <f t="shared" si="381"/>
        <v>0</v>
      </c>
      <c r="CK978" s="24">
        <f t="shared" si="382"/>
        <v>0</v>
      </c>
      <c r="CM978" s="24">
        <f t="shared" si="383"/>
        <v>0</v>
      </c>
      <c r="CO978" s="24">
        <f t="shared" si="384"/>
        <v>0</v>
      </c>
      <c r="CQ978" s="24">
        <f t="shared" si="385"/>
        <v>0</v>
      </c>
      <c r="CS978" s="24">
        <f t="shared" si="386"/>
        <v>0</v>
      </c>
    </row>
    <row r="979" spans="9:97">
      <c r="I979" s="24">
        <f t="shared" si="366"/>
        <v>0</v>
      </c>
      <c r="J979" s="24">
        <f t="shared" si="364"/>
        <v>0</v>
      </c>
      <c r="M979" s="24"/>
      <c r="N979" s="24"/>
      <c r="O979" s="24"/>
      <c r="P979" s="24"/>
      <c r="Q979" s="24"/>
      <c r="R979" s="24"/>
      <c r="S979" s="24">
        <f t="shared" si="367"/>
        <v>0</v>
      </c>
      <c r="T979" s="24">
        <f t="shared" si="365"/>
        <v>0</v>
      </c>
      <c r="W979" s="24"/>
      <c r="X979" s="24"/>
      <c r="Y979" s="24"/>
      <c r="Z979" s="24"/>
      <c r="AA979" s="24"/>
      <c r="AB979" s="24"/>
      <c r="AC979" s="24">
        <f t="shared" si="368"/>
        <v>0</v>
      </c>
      <c r="AD979" s="24">
        <f t="shared" si="369"/>
        <v>0</v>
      </c>
      <c r="AG979" s="24"/>
      <c r="AH979" s="24"/>
      <c r="AI979" s="24"/>
      <c r="AJ979" s="24"/>
      <c r="AK979" s="24"/>
      <c r="AL979" s="24"/>
      <c r="AM979" s="24">
        <f t="shared" si="370"/>
        <v>0</v>
      </c>
      <c r="AN979" s="24">
        <f t="shared" si="363"/>
        <v>0</v>
      </c>
      <c r="AQ979" s="24"/>
      <c r="AR979" s="24"/>
      <c r="AS979" s="24"/>
      <c r="AT979" s="24"/>
      <c r="AU979" s="24"/>
      <c r="AV979" s="24"/>
      <c r="AW979" s="24">
        <f t="shared" si="371"/>
        <v>0</v>
      </c>
      <c r="AX979" s="24">
        <f t="shared" si="372"/>
        <v>0</v>
      </c>
      <c r="BA979" s="24"/>
      <c r="BB979" s="24"/>
      <c r="BC979" s="24"/>
      <c r="BD979" s="24"/>
      <c r="BE979" s="24"/>
      <c r="BF979" s="24"/>
      <c r="BG979" s="24">
        <f t="shared" si="373"/>
        <v>0</v>
      </c>
      <c r="BH979" s="24">
        <f t="shared" si="374"/>
        <v>0</v>
      </c>
      <c r="BK979" s="24"/>
      <c r="BL979" s="24"/>
      <c r="BM979" s="24"/>
      <c r="BN979" s="24"/>
      <c r="BO979" s="24"/>
      <c r="BP979" s="24"/>
      <c r="BQ979" s="24">
        <f t="shared" si="375"/>
        <v>0</v>
      </c>
      <c r="BR979" s="24">
        <f t="shared" si="376"/>
        <v>0</v>
      </c>
      <c r="BU979" s="24"/>
      <c r="BV979" s="24"/>
      <c r="BW979" s="24"/>
      <c r="BX979" s="24"/>
      <c r="BY979" s="24"/>
      <c r="BZ979" s="24"/>
      <c r="CA979" s="24">
        <f t="shared" si="377"/>
        <v>0</v>
      </c>
      <c r="CB979" s="24">
        <f t="shared" si="378"/>
        <v>0</v>
      </c>
      <c r="CC979" s="24"/>
      <c r="CE979" s="24">
        <f t="shared" si="379"/>
        <v>0</v>
      </c>
      <c r="CG979" s="24">
        <f t="shared" si="380"/>
        <v>0</v>
      </c>
      <c r="CI979" s="24">
        <f t="shared" si="381"/>
        <v>0</v>
      </c>
      <c r="CK979" s="24">
        <f t="shared" si="382"/>
        <v>0</v>
      </c>
      <c r="CM979" s="24">
        <f t="shared" si="383"/>
        <v>0</v>
      </c>
      <c r="CO979" s="24">
        <f t="shared" si="384"/>
        <v>0</v>
      </c>
      <c r="CQ979" s="24">
        <f t="shared" si="385"/>
        <v>0</v>
      </c>
      <c r="CS979" s="24">
        <f t="shared" si="386"/>
        <v>0</v>
      </c>
    </row>
    <row r="980" spans="9:97">
      <c r="I980" s="24">
        <f t="shared" si="366"/>
        <v>0</v>
      </c>
      <c r="J980" s="24">
        <f t="shared" si="364"/>
        <v>0</v>
      </c>
      <c r="M980" s="24"/>
      <c r="N980" s="24"/>
      <c r="O980" s="24"/>
      <c r="P980" s="24"/>
      <c r="Q980" s="24"/>
      <c r="R980" s="24"/>
      <c r="S980" s="24">
        <f t="shared" si="367"/>
        <v>0</v>
      </c>
      <c r="T980" s="24">
        <f t="shared" si="365"/>
        <v>0</v>
      </c>
      <c r="W980" s="24"/>
      <c r="X980" s="24"/>
      <c r="Y980" s="24"/>
      <c r="Z980" s="24"/>
      <c r="AA980" s="24"/>
      <c r="AB980" s="24"/>
      <c r="AC980" s="24">
        <f t="shared" si="368"/>
        <v>0</v>
      </c>
      <c r="AD980" s="24">
        <f t="shared" si="369"/>
        <v>0</v>
      </c>
      <c r="AG980" s="24"/>
      <c r="AH980" s="24"/>
      <c r="AI980" s="24"/>
      <c r="AJ980" s="24"/>
      <c r="AK980" s="24"/>
      <c r="AL980" s="24"/>
      <c r="AM980" s="24">
        <f t="shared" si="370"/>
        <v>0</v>
      </c>
      <c r="AN980" s="24">
        <f t="shared" si="363"/>
        <v>0</v>
      </c>
      <c r="AQ980" s="24"/>
      <c r="AR980" s="24"/>
      <c r="AS980" s="24"/>
      <c r="AT980" s="24"/>
      <c r="AU980" s="24"/>
      <c r="AV980" s="24"/>
      <c r="AW980" s="24">
        <f t="shared" si="371"/>
        <v>0</v>
      </c>
      <c r="AX980" s="24">
        <f t="shared" si="372"/>
        <v>0</v>
      </c>
      <c r="BA980" s="24"/>
      <c r="BB980" s="24"/>
      <c r="BC980" s="24"/>
      <c r="BD980" s="24"/>
      <c r="BE980" s="24"/>
      <c r="BF980" s="24"/>
      <c r="BG980" s="24">
        <f t="shared" si="373"/>
        <v>0</v>
      </c>
      <c r="BH980" s="24">
        <f t="shared" si="374"/>
        <v>0</v>
      </c>
      <c r="BK980" s="24"/>
      <c r="BL980" s="24"/>
      <c r="BM980" s="24"/>
      <c r="BN980" s="24"/>
      <c r="BO980" s="24"/>
      <c r="BP980" s="24"/>
      <c r="BQ980" s="24">
        <f t="shared" si="375"/>
        <v>0</v>
      </c>
      <c r="BR980" s="24">
        <f t="shared" si="376"/>
        <v>0</v>
      </c>
      <c r="BU980" s="24"/>
      <c r="BV980" s="24"/>
      <c r="BW980" s="24"/>
      <c r="BX980" s="24"/>
      <c r="BY980" s="24"/>
      <c r="BZ980" s="24"/>
      <c r="CA980" s="24">
        <f t="shared" si="377"/>
        <v>0</v>
      </c>
      <c r="CB980" s="24">
        <f t="shared" si="378"/>
        <v>0</v>
      </c>
      <c r="CC980" s="24"/>
      <c r="CE980" s="24">
        <f t="shared" si="379"/>
        <v>0</v>
      </c>
      <c r="CG980" s="24">
        <f t="shared" si="380"/>
        <v>0</v>
      </c>
      <c r="CI980" s="24">
        <f t="shared" si="381"/>
        <v>0</v>
      </c>
      <c r="CK980" s="24">
        <f t="shared" si="382"/>
        <v>0</v>
      </c>
      <c r="CM980" s="24">
        <f t="shared" si="383"/>
        <v>0</v>
      </c>
      <c r="CO980" s="24">
        <f t="shared" si="384"/>
        <v>0</v>
      </c>
      <c r="CQ980" s="24">
        <f t="shared" si="385"/>
        <v>0</v>
      </c>
      <c r="CS980" s="24">
        <f t="shared" si="386"/>
        <v>0</v>
      </c>
    </row>
    <row r="981" spans="9:97">
      <c r="I981" s="24">
        <f t="shared" si="366"/>
        <v>0</v>
      </c>
      <c r="J981" s="24">
        <f t="shared" si="364"/>
        <v>0</v>
      </c>
      <c r="M981" s="24"/>
      <c r="N981" s="24"/>
      <c r="O981" s="24"/>
      <c r="P981" s="24"/>
      <c r="Q981" s="24"/>
      <c r="R981" s="24"/>
      <c r="S981" s="24">
        <f t="shared" si="367"/>
        <v>0</v>
      </c>
      <c r="T981" s="24">
        <f t="shared" si="365"/>
        <v>0</v>
      </c>
      <c r="W981" s="24"/>
      <c r="X981" s="24"/>
      <c r="Y981" s="24"/>
      <c r="Z981" s="24"/>
      <c r="AA981" s="24"/>
      <c r="AB981" s="24"/>
      <c r="AC981" s="24">
        <f t="shared" si="368"/>
        <v>0</v>
      </c>
      <c r="AD981" s="24">
        <f t="shared" si="369"/>
        <v>0</v>
      </c>
      <c r="AG981" s="24"/>
      <c r="AH981" s="24"/>
      <c r="AI981" s="24"/>
      <c r="AJ981" s="24"/>
      <c r="AK981" s="24"/>
      <c r="AL981" s="24"/>
      <c r="AM981" s="24">
        <f t="shared" si="370"/>
        <v>0</v>
      </c>
      <c r="AN981" s="24">
        <f t="shared" si="363"/>
        <v>0</v>
      </c>
      <c r="AQ981" s="24"/>
      <c r="AR981" s="24"/>
      <c r="AS981" s="24"/>
      <c r="AT981" s="24"/>
      <c r="AU981" s="24"/>
      <c r="AV981" s="24"/>
      <c r="AW981" s="24">
        <f t="shared" si="371"/>
        <v>0</v>
      </c>
      <c r="AX981" s="24">
        <f t="shared" si="372"/>
        <v>0</v>
      </c>
      <c r="BA981" s="24"/>
      <c r="BB981" s="24"/>
      <c r="BC981" s="24"/>
      <c r="BD981" s="24"/>
      <c r="BE981" s="24"/>
      <c r="BF981" s="24"/>
      <c r="BG981" s="24">
        <f t="shared" si="373"/>
        <v>0</v>
      </c>
      <c r="BH981" s="24">
        <f t="shared" si="374"/>
        <v>0</v>
      </c>
      <c r="BK981" s="24"/>
      <c r="BL981" s="24"/>
      <c r="BM981" s="24"/>
      <c r="BN981" s="24"/>
      <c r="BO981" s="24"/>
      <c r="BP981" s="24"/>
      <c r="BQ981" s="24">
        <f t="shared" si="375"/>
        <v>0</v>
      </c>
      <c r="BR981" s="24">
        <f t="shared" si="376"/>
        <v>0</v>
      </c>
      <c r="BU981" s="24"/>
      <c r="BV981" s="24"/>
      <c r="BW981" s="24"/>
      <c r="BX981" s="24"/>
      <c r="BY981" s="24"/>
      <c r="BZ981" s="24"/>
      <c r="CA981" s="24">
        <f t="shared" si="377"/>
        <v>0</v>
      </c>
      <c r="CB981" s="24">
        <f t="shared" si="378"/>
        <v>0</v>
      </c>
      <c r="CC981" s="24"/>
      <c r="CE981" s="24">
        <f t="shared" si="379"/>
        <v>0</v>
      </c>
      <c r="CG981" s="24">
        <f t="shared" si="380"/>
        <v>0</v>
      </c>
      <c r="CI981" s="24">
        <f t="shared" si="381"/>
        <v>0</v>
      </c>
      <c r="CK981" s="24">
        <f t="shared" si="382"/>
        <v>0</v>
      </c>
      <c r="CM981" s="24">
        <f t="shared" si="383"/>
        <v>0</v>
      </c>
      <c r="CO981" s="24">
        <f t="shared" si="384"/>
        <v>0</v>
      </c>
      <c r="CQ981" s="24">
        <f t="shared" si="385"/>
        <v>0</v>
      </c>
      <c r="CS981" s="24">
        <f t="shared" si="386"/>
        <v>0</v>
      </c>
    </row>
    <row r="982" spans="9:97">
      <c r="I982" s="24">
        <f t="shared" si="366"/>
        <v>0</v>
      </c>
      <c r="J982" s="24">
        <f t="shared" si="364"/>
        <v>0</v>
      </c>
      <c r="M982" s="24"/>
      <c r="N982" s="24"/>
      <c r="O982" s="24"/>
      <c r="P982" s="24"/>
      <c r="Q982" s="24"/>
      <c r="R982" s="24"/>
      <c r="S982" s="24">
        <f t="shared" si="367"/>
        <v>0</v>
      </c>
      <c r="T982" s="24">
        <f t="shared" si="365"/>
        <v>0</v>
      </c>
      <c r="W982" s="24"/>
      <c r="X982" s="24"/>
      <c r="Y982" s="24"/>
      <c r="Z982" s="24"/>
      <c r="AA982" s="24"/>
      <c r="AB982" s="24"/>
      <c r="AC982" s="24">
        <f t="shared" si="368"/>
        <v>0</v>
      </c>
      <c r="AD982" s="24">
        <f t="shared" si="369"/>
        <v>0</v>
      </c>
      <c r="AG982" s="24"/>
      <c r="AH982" s="24"/>
      <c r="AI982" s="24"/>
      <c r="AJ982" s="24"/>
      <c r="AK982" s="24"/>
      <c r="AL982" s="24"/>
      <c r="AM982" s="24">
        <f t="shared" si="370"/>
        <v>0</v>
      </c>
      <c r="AN982" s="24">
        <f t="shared" si="363"/>
        <v>0</v>
      </c>
      <c r="AQ982" s="24"/>
      <c r="AR982" s="24"/>
      <c r="AS982" s="24"/>
      <c r="AT982" s="24"/>
      <c r="AU982" s="24"/>
      <c r="AV982" s="24"/>
      <c r="AW982" s="24">
        <f t="shared" si="371"/>
        <v>0</v>
      </c>
      <c r="AX982" s="24">
        <f t="shared" si="372"/>
        <v>0</v>
      </c>
      <c r="BA982" s="24"/>
      <c r="BB982" s="24"/>
      <c r="BC982" s="24"/>
      <c r="BD982" s="24"/>
      <c r="BE982" s="24"/>
      <c r="BF982" s="24"/>
      <c r="BG982" s="24">
        <f t="shared" si="373"/>
        <v>0</v>
      </c>
      <c r="BH982" s="24">
        <f t="shared" si="374"/>
        <v>0</v>
      </c>
      <c r="BK982" s="24"/>
      <c r="BL982" s="24"/>
      <c r="BM982" s="24"/>
      <c r="BN982" s="24"/>
      <c r="BO982" s="24"/>
      <c r="BP982" s="24"/>
      <c r="BQ982" s="24">
        <f t="shared" si="375"/>
        <v>0</v>
      </c>
      <c r="BR982" s="24">
        <f t="shared" si="376"/>
        <v>0</v>
      </c>
      <c r="BU982" s="24"/>
      <c r="BV982" s="24"/>
      <c r="BW982" s="24"/>
      <c r="BX982" s="24"/>
      <c r="BY982" s="24"/>
      <c r="BZ982" s="24"/>
      <c r="CA982" s="24">
        <f t="shared" si="377"/>
        <v>0</v>
      </c>
      <c r="CB982" s="24">
        <f t="shared" si="378"/>
        <v>0</v>
      </c>
      <c r="CC982" s="24"/>
      <c r="CE982" s="24">
        <f t="shared" si="379"/>
        <v>0</v>
      </c>
      <c r="CG982" s="24">
        <f t="shared" si="380"/>
        <v>0</v>
      </c>
      <c r="CI982" s="24">
        <f t="shared" si="381"/>
        <v>0</v>
      </c>
      <c r="CK982" s="24">
        <f t="shared" si="382"/>
        <v>0</v>
      </c>
      <c r="CM982" s="24">
        <f t="shared" si="383"/>
        <v>0</v>
      </c>
      <c r="CO982" s="24">
        <f t="shared" si="384"/>
        <v>0</v>
      </c>
      <c r="CQ982" s="24">
        <f t="shared" si="385"/>
        <v>0</v>
      </c>
      <c r="CS982" s="24">
        <f t="shared" si="386"/>
        <v>0</v>
      </c>
    </row>
    <row r="983" spans="9:97">
      <c r="I983" s="24">
        <f t="shared" si="366"/>
        <v>0</v>
      </c>
      <c r="J983" s="24">
        <f t="shared" si="364"/>
        <v>0</v>
      </c>
      <c r="M983" s="24"/>
      <c r="N983" s="24"/>
      <c r="O983" s="24"/>
      <c r="P983" s="24"/>
      <c r="Q983" s="24"/>
      <c r="R983" s="24"/>
      <c r="S983" s="24">
        <f t="shared" si="367"/>
        <v>0</v>
      </c>
      <c r="T983" s="24">
        <f t="shared" si="365"/>
        <v>0</v>
      </c>
      <c r="W983" s="24"/>
      <c r="X983" s="24"/>
      <c r="Y983" s="24"/>
      <c r="Z983" s="24"/>
      <c r="AA983" s="24"/>
      <c r="AB983" s="24"/>
      <c r="AC983" s="24">
        <f t="shared" si="368"/>
        <v>0</v>
      </c>
      <c r="AD983" s="24">
        <f t="shared" si="369"/>
        <v>0</v>
      </c>
      <c r="AG983" s="24"/>
      <c r="AH983" s="24"/>
      <c r="AI983" s="24"/>
      <c r="AJ983" s="24"/>
      <c r="AK983" s="24"/>
      <c r="AL983" s="24"/>
      <c r="AM983" s="24">
        <f t="shared" si="370"/>
        <v>0</v>
      </c>
      <c r="AN983" s="24">
        <f t="shared" si="363"/>
        <v>0</v>
      </c>
      <c r="AQ983" s="24"/>
      <c r="AR983" s="24"/>
      <c r="AS983" s="24"/>
      <c r="AT983" s="24"/>
      <c r="AU983" s="24"/>
      <c r="AV983" s="24"/>
      <c r="AW983" s="24">
        <f t="shared" si="371"/>
        <v>0</v>
      </c>
      <c r="AX983" s="24">
        <f t="shared" si="372"/>
        <v>0</v>
      </c>
      <c r="BA983" s="24"/>
      <c r="BB983" s="24"/>
      <c r="BC983" s="24"/>
      <c r="BD983" s="24"/>
      <c r="BE983" s="24"/>
      <c r="BF983" s="24"/>
      <c r="BG983" s="24">
        <f t="shared" si="373"/>
        <v>0</v>
      </c>
      <c r="BH983" s="24">
        <f t="shared" si="374"/>
        <v>0</v>
      </c>
      <c r="BK983" s="24"/>
      <c r="BL983" s="24"/>
      <c r="BM983" s="24"/>
      <c r="BN983" s="24"/>
      <c r="BO983" s="24"/>
      <c r="BP983" s="24"/>
      <c r="BQ983" s="24">
        <f t="shared" si="375"/>
        <v>0</v>
      </c>
      <c r="BR983" s="24">
        <f t="shared" si="376"/>
        <v>0</v>
      </c>
      <c r="BU983" s="24"/>
      <c r="BV983" s="24"/>
      <c r="BW983" s="24"/>
      <c r="BX983" s="24"/>
      <c r="BY983" s="24"/>
      <c r="BZ983" s="24"/>
      <c r="CA983" s="24">
        <f t="shared" si="377"/>
        <v>0</v>
      </c>
      <c r="CB983" s="24">
        <f t="shared" si="378"/>
        <v>0</v>
      </c>
      <c r="CC983" s="24"/>
      <c r="CE983" s="24">
        <f t="shared" si="379"/>
        <v>0</v>
      </c>
      <c r="CG983" s="24">
        <f t="shared" si="380"/>
        <v>0</v>
      </c>
      <c r="CI983" s="24">
        <f t="shared" si="381"/>
        <v>0</v>
      </c>
      <c r="CK983" s="24">
        <f t="shared" si="382"/>
        <v>0</v>
      </c>
      <c r="CM983" s="24">
        <f t="shared" si="383"/>
        <v>0</v>
      </c>
      <c r="CO983" s="24">
        <f t="shared" si="384"/>
        <v>0</v>
      </c>
      <c r="CQ983" s="24">
        <f t="shared" si="385"/>
        <v>0</v>
      </c>
      <c r="CS983" s="24">
        <f t="shared" si="386"/>
        <v>0</v>
      </c>
    </row>
    <row r="984" spans="9:97">
      <c r="I984" s="24">
        <f t="shared" si="366"/>
        <v>0</v>
      </c>
      <c r="J984" s="24">
        <f t="shared" si="364"/>
        <v>0</v>
      </c>
      <c r="M984" s="24"/>
      <c r="N984" s="24"/>
      <c r="O984" s="24"/>
      <c r="P984" s="24"/>
      <c r="Q984" s="24"/>
      <c r="R984" s="24"/>
      <c r="S984" s="24">
        <f t="shared" si="367"/>
        <v>0</v>
      </c>
      <c r="T984" s="24">
        <f t="shared" si="365"/>
        <v>0</v>
      </c>
      <c r="W984" s="24"/>
      <c r="X984" s="24"/>
      <c r="Y984" s="24"/>
      <c r="Z984" s="24"/>
      <c r="AA984" s="24"/>
      <c r="AB984" s="24"/>
      <c r="AC984" s="24">
        <f t="shared" si="368"/>
        <v>0</v>
      </c>
      <c r="AD984" s="24">
        <f t="shared" si="369"/>
        <v>0</v>
      </c>
      <c r="AG984" s="24"/>
      <c r="AH984" s="24"/>
      <c r="AI984" s="24"/>
      <c r="AJ984" s="24"/>
      <c r="AK984" s="24"/>
      <c r="AL984" s="24"/>
      <c r="AM984" s="24">
        <f t="shared" si="370"/>
        <v>0</v>
      </c>
      <c r="AN984" s="24">
        <f t="shared" si="363"/>
        <v>0</v>
      </c>
      <c r="AQ984" s="24"/>
      <c r="AR984" s="24"/>
      <c r="AS984" s="24"/>
      <c r="AT984" s="24"/>
      <c r="AU984" s="24"/>
      <c r="AV984" s="24"/>
      <c r="AW984" s="24">
        <f t="shared" si="371"/>
        <v>0</v>
      </c>
      <c r="AX984" s="24">
        <f t="shared" si="372"/>
        <v>0</v>
      </c>
      <c r="BA984" s="24"/>
      <c r="BB984" s="24"/>
      <c r="BC984" s="24"/>
      <c r="BD984" s="24"/>
      <c r="BE984" s="24"/>
      <c r="BF984" s="24"/>
      <c r="BG984" s="24">
        <f t="shared" si="373"/>
        <v>0</v>
      </c>
      <c r="BH984" s="24">
        <f t="shared" si="374"/>
        <v>0</v>
      </c>
      <c r="BK984" s="24"/>
      <c r="BL984" s="24"/>
      <c r="BM984" s="24"/>
      <c r="BN984" s="24"/>
      <c r="BO984" s="24"/>
      <c r="BP984" s="24"/>
      <c r="BQ984" s="24">
        <f t="shared" si="375"/>
        <v>0</v>
      </c>
      <c r="BR984" s="24">
        <f t="shared" si="376"/>
        <v>0</v>
      </c>
      <c r="BU984" s="24"/>
      <c r="BV984" s="24"/>
      <c r="BW984" s="24"/>
      <c r="BX984" s="24"/>
      <c r="BY984" s="24"/>
      <c r="BZ984" s="24"/>
      <c r="CA984" s="24">
        <f t="shared" si="377"/>
        <v>0</v>
      </c>
      <c r="CB984" s="24">
        <f t="shared" si="378"/>
        <v>0</v>
      </c>
      <c r="CC984" s="24"/>
      <c r="CE984" s="24">
        <f t="shared" si="379"/>
        <v>0</v>
      </c>
      <c r="CG984" s="24">
        <f t="shared" si="380"/>
        <v>0</v>
      </c>
      <c r="CI984" s="24">
        <f t="shared" si="381"/>
        <v>0</v>
      </c>
      <c r="CK984" s="24">
        <f t="shared" si="382"/>
        <v>0</v>
      </c>
      <c r="CM984" s="24">
        <f t="shared" si="383"/>
        <v>0</v>
      </c>
      <c r="CO984" s="24">
        <f t="shared" si="384"/>
        <v>0</v>
      </c>
      <c r="CQ984" s="24">
        <f t="shared" si="385"/>
        <v>0</v>
      </c>
      <c r="CS984" s="24">
        <f t="shared" si="386"/>
        <v>0</v>
      </c>
    </row>
    <row r="985" spans="9:97">
      <c r="I985" s="24">
        <f t="shared" si="366"/>
        <v>0</v>
      </c>
      <c r="J985" s="24">
        <f t="shared" si="364"/>
        <v>0</v>
      </c>
      <c r="M985" s="24"/>
      <c r="N985" s="24"/>
      <c r="O985" s="24"/>
      <c r="P985" s="24"/>
      <c r="Q985" s="24"/>
      <c r="R985" s="24"/>
      <c r="S985" s="24">
        <f t="shared" si="367"/>
        <v>0</v>
      </c>
      <c r="T985" s="24">
        <f t="shared" si="365"/>
        <v>0</v>
      </c>
      <c r="W985" s="24"/>
      <c r="X985" s="24"/>
      <c r="Y985" s="24"/>
      <c r="Z985" s="24"/>
      <c r="AA985" s="24"/>
      <c r="AB985" s="24"/>
      <c r="AC985" s="24">
        <f t="shared" si="368"/>
        <v>0</v>
      </c>
      <c r="AD985" s="24">
        <f t="shared" si="369"/>
        <v>0</v>
      </c>
      <c r="AG985" s="24"/>
      <c r="AH985" s="24"/>
      <c r="AI985" s="24"/>
      <c r="AJ985" s="24"/>
      <c r="AK985" s="24"/>
      <c r="AL985" s="24"/>
      <c r="AM985" s="24">
        <f t="shared" si="370"/>
        <v>0</v>
      </c>
      <c r="AN985" s="24">
        <f t="shared" si="363"/>
        <v>0</v>
      </c>
      <c r="AQ985" s="24"/>
      <c r="AR985" s="24"/>
      <c r="AS985" s="24"/>
      <c r="AT985" s="24"/>
      <c r="AU985" s="24"/>
      <c r="AV985" s="24"/>
      <c r="AW985" s="24">
        <f t="shared" si="371"/>
        <v>0</v>
      </c>
      <c r="AX985" s="24">
        <f t="shared" si="372"/>
        <v>0</v>
      </c>
      <c r="BA985" s="24"/>
      <c r="BB985" s="24"/>
      <c r="BC985" s="24"/>
      <c r="BD985" s="24"/>
      <c r="BE985" s="24"/>
      <c r="BF985" s="24"/>
      <c r="BG985" s="24">
        <f t="shared" si="373"/>
        <v>0</v>
      </c>
      <c r="BH985" s="24">
        <f t="shared" si="374"/>
        <v>0</v>
      </c>
      <c r="BK985" s="24"/>
      <c r="BL985" s="24"/>
      <c r="BM985" s="24"/>
      <c r="BN985" s="24"/>
      <c r="BO985" s="24"/>
      <c r="BP985" s="24"/>
      <c r="BQ985" s="24">
        <f t="shared" si="375"/>
        <v>0</v>
      </c>
      <c r="BR985" s="24">
        <f t="shared" si="376"/>
        <v>0</v>
      </c>
      <c r="BU985" s="24"/>
      <c r="BV985" s="24"/>
      <c r="BW985" s="24"/>
      <c r="BX985" s="24"/>
      <c r="BY985" s="24"/>
      <c r="BZ985" s="24"/>
      <c r="CA985" s="24">
        <f t="shared" si="377"/>
        <v>0</v>
      </c>
      <c r="CB985" s="24">
        <f t="shared" si="378"/>
        <v>0</v>
      </c>
      <c r="CC985" s="24"/>
      <c r="CE985" s="24">
        <f t="shared" si="379"/>
        <v>0</v>
      </c>
      <c r="CG985" s="24">
        <f t="shared" si="380"/>
        <v>0</v>
      </c>
      <c r="CI985" s="24">
        <f t="shared" si="381"/>
        <v>0</v>
      </c>
      <c r="CK985" s="24">
        <f t="shared" si="382"/>
        <v>0</v>
      </c>
      <c r="CM985" s="24">
        <f t="shared" si="383"/>
        <v>0</v>
      </c>
      <c r="CO985" s="24">
        <f t="shared" si="384"/>
        <v>0</v>
      </c>
      <c r="CQ985" s="24">
        <f t="shared" si="385"/>
        <v>0</v>
      </c>
      <c r="CS985" s="24">
        <f t="shared" si="386"/>
        <v>0</v>
      </c>
    </row>
    <row r="986" spans="9:97">
      <c r="I986" s="24">
        <f t="shared" si="366"/>
        <v>0</v>
      </c>
      <c r="J986" s="24">
        <f t="shared" si="364"/>
        <v>0</v>
      </c>
      <c r="M986" s="24"/>
      <c r="N986" s="24"/>
      <c r="O986" s="24"/>
      <c r="P986" s="24"/>
      <c r="Q986" s="24"/>
      <c r="R986" s="24"/>
      <c r="S986" s="24">
        <f t="shared" si="367"/>
        <v>0</v>
      </c>
      <c r="T986" s="24">
        <f t="shared" si="365"/>
        <v>0</v>
      </c>
      <c r="W986" s="24"/>
      <c r="X986" s="24"/>
      <c r="Y986" s="24"/>
      <c r="Z986" s="24"/>
      <c r="AA986" s="24"/>
      <c r="AB986" s="24"/>
      <c r="AC986" s="24">
        <f t="shared" si="368"/>
        <v>0</v>
      </c>
      <c r="AD986" s="24">
        <f t="shared" si="369"/>
        <v>0</v>
      </c>
      <c r="AG986" s="24"/>
      <c r="AH986" s="24"/>
      <c r="AI986" s="24"/>
      <c r="AJ986" s="24"/>
      <c r="AK986" s="24"/>
      <c r="AL986" s="24"/>
      <c r="AM986" s="24">
        <f t="shared" si="370"/>
        <v>0</v>
      </c>
      <c r="AN986" s="24">
        <f t="shared" ref="AN986:AN1049" si="387">IF(AJ986&lt;AG986-AH986,AG986-AH986-AJ986,0)</f>
        <v>0</v>
      </c>
      <c r="AQ986" s="24"/>
      <c r="AR986" s="24"/>
      <c r="AS986" s="24"/>
      <c r="AT986" s="24"/>
      <c r="AU986" s="24"/>
      <c r="AV986" s="24"/>
      <c r="AW986" s="24">
        <f t="shared" si="371"/>
        <v>0</v>
      </c>
      <c r="AX986" s="24">
        <f t="shared" si="372"/>
        <v>0</v>
      </c>
      <c r="BA986" s="24"/>
      <c r="BB986" s="24"/>
      <c r="BC986" s="24"/>
      <c r="BD986" s="24"/>
      <c r="BE986" s="24"/>
      <c r="BF986" s="24"/>
      <c r="BG986" s="24">
        <f t="shared" si="373"/>
        <v>0</v>
      </c>
      <c r="BH986" s="24">
        <f t="shared" si="374"/>
        <v>0</v>
      </c>
      <c r="BK986" s="24"/>
      <c r="BL986" s="24"/>
      <c r="BM986" s="24"/>
      <c r="BN986" s="24"/>
      <c r="BO986" s="24"/>
      <c r="BP986" s="24"/>
      <c r="BQ986" s="24">
        <f t="shared" si="375"/>
        <v>0</v>
      </c>
      <c r="BR986" s="24">
        <f t="shared" si="376"/>
        <v>0</v>
      </c>
      <c r="BU986" s="24"/>
      <c r="BV986" s="24"/>
      <c r="BW986" s="24"/>
      <c r="BX986" s="24"/>
      <c r="BY986" s="24"/>
      <c r="BZ986" s="24"/>
      <c r="CA986" s="24">
        <f t="shared" si="377"/>
        <v>0</v>
      </c>
      <c r="CB986" s="24">
        <f t="shared" si="378"/>
        <v>0</v>
      </c>
      <c r="CC986" s="24"/>
      <c r="CE986" s="24">
        <f t="shared" si="379"/>
        <v>0</v>
      </c>
      <c r="CG986" s="24">
        <f t="shared" si="380"/>
        <v>0</v>
      </c>
      <c r="CI986" s="24">
        <f t="shared" si="381"/>
        <v>0</v>
      </c>
      <c r="CK986" s="24">
        <f t="shared" si="382"/>
        <v>0</v>
      </c>
      <c r="CM986" s="24">
        <f t="shared" si="383"/>
        <v>0</v>
      </c>
      <c r="CO986" s="24">
        <f t="shared" si="384"/>
        <v>0</v>
      </c>
      <c r="CQ986" s="24">
        <f t="shared" si="385"/>
        <v>0</v>
      </c>
      <c r="CS986" s="24">
        <f t="shared" si="386"/>
        <v>0</v>
      </c>
    </row>
    <row r="987" spans="9:97">
      <c r="I987" s="24">
        <f t="shared" si="366"/>
        <v>0</v>
      </c>
      <c r="J987" s="24">
        <f t="shared" si="364"/>
        <v>0</v>
      </c>
      <c r="M987" s="24"/>
      <c r="N987" s="24"/>
      <c r="O987" s="24"/>
      <c r="P987" s="24"/>
      <c r="Q987" s="24"/>
      <c r="R987" s="24"/>
      <c r="S987" s="24">
        <f t="shared" si="367"/>
        <v>0</v>
      </c>
      <c r="T987" s="24">
        <f t="shared" si="365"/>
        <v>0</v>
      </c>
      <c r="W987" s="24"/>
      <c r="X987" s="24"/>
      <c r="Y987" s="24"/>
      <c r="Z987" s="24"/>
      <c r="AA987" s="24"/>
      <c r="AB987" s="24"/>
      <c r="AC987" s="24">
        <f t="shared" si="368"/>
        <v>0</v>
      </c>
      <c r="AD987" s="24">
        <f t="shared" si="369"/>
        <v>0</v>
      </c>
      <c r="AG987" s="24"/>
      <c r="AH987" s="24"/>
      <c r="AI987" s="24"/>
      <c r="AJ987" s="24"/>
      <c r="AK987" s="24"/>
      <c r="AL987" s="24"/>
      <c r="AM987" s="24">
        <f t="shared" si="370"/>
        <v>0</v>
      </c>
      <c r="AN987" s="24">
        <f t="shared" si="387"/>
        <v>0</v>
      </c>
      <c r="AQ987" s="24"/>
      <c r="AR987" s="24"/>
      <c r="AS987" s="24"/>
      <c r="AT987" s="24"/>
      <c r="AU987" s="24"/>
      <c r="AV987" s="24"/>
      <c r="AW987" s="24">
        <f t="shared" si="371"/>
        <v>0</v>
      </c>
      <c r="AX987" s="24">
        <f t="shared" si="372"/>
        <v>0</v>
      </c>
      <c r="BA987" s="24"/>
      <c r="BB987" s="24"/>
      <c r="BC987" s="24"/>
      <c r="BD987" s="24"/>
      <c r="BE987" s="24"/>
      <c r="BF987" s="24"/>
      <c r="BG987" s="24">
        <f t="shared" si="373"/>
        <v>0</v>
      </c>
      <c r="BH987" s="24">
        <f t="shared" si="374"/>
        <v>0</v>
      </c>
      <c r="BK987" s="24"/>
      <c r="BL987" s="24"/>
      <c r="BM987" s="24"/>
      <c r="BN987" s="24"/>
      <c r="BO987" s="24"/>
      <c r="BP987" s="24"/>
      <c r="BQ987" s="24">
        <f t="shared" si="375"/>
        <v>0</v>
      </c>
      <c r="BR987" s="24">
        <f t="shared" si="376"/>
        <v>0</v>
      </c>
      <c r="BU987" s="24"/>
      <c r="BV987" s="24"/>
      <c r="BW987" s="24"/>
      <c r="BX987" s="24"/>
      <c r="BY987" s="24"/>
      <c r="BZ987" s="24"/>
      <c r="CA987" s="24">
        <f t="shared" si="377"/>
        <v>0</v>
      </c>
      <c r="CB987" s="24">
        <f t="shared" si="378"/>
        <v>0</v>
      </c>
      <c r="CC987" s="24"/>
      <c r="CE987" s="24">
        <f t="shared" si="379"/>
        <v>0</v>
      </c>
      <c r="CG987" s="24">
        <f t="shared" si="380"/>
        <v>0</v>
      </c>
      <c r="CI987" s="24">
        <f t="shared" si="381"/>
        <v>0</v>
      </c>
      <c r="CK987" s="24">
        <f t="shared" si="382"/>
        <v>0</v>
      </c>
      <c r="CM987" s="24">
        <f t="shared" si="383"/>
        <v>0</v>
      </c>
      <c r="CO987" s="24">
        <f t="shared" si="384"/>
        <v>0</v>
      </c>
      <c r="CQ987" s="24">
        <f t="shared" si="385"/>
        <v>0</v>
      </c>
      <c r="CS987" s="24">
        <f t="shared" si="386"/>
        <v>0</v>
      </c>
    </row>
    <row r="988" spans="9:97">
      <c r="I988" s="24">
        <f t="shared" si="366"/>
        <v>0</v>
      </c>
      <c r="J988" s="24">
        <f t="shared" si="364"/>
        <v>0</v>
      </c>
      <c r="M988" s="24"/>
      <c r="N988" s="24"/>
      <c r="O988" s="24"/>
      <c r="P988" s="24"/>
      <c r="Q988" s="24"/>
      <c r="R988" s="24"/>
      <c r="S988" s="24">
        <f t="shared" si="367"/>
        <v>0</v>
      </c>
      <c r="T988" s="24">
        <f t="shared" si="365"/>
        <v>0</v>
      </c>
      <c r="W988" s="24"/>
      <c r="X988" s="24"/>
      <c r="Y988" s="24"/>
      <c r="Z988" s="24"/>
      <c r="AA988" s="24"/>
      <c r="AB988" s="24"/>
      <c r="AC988" s="24">
        <f t="shared" si="368"/>
        <v>0</v>
      </c>
      <c r="AD988" s="24">
        <f t="shared" si="369"/>
        <v>0</v>
      </c>
      <c r="AG988" s="24"/>
      <c r="AH988" s="24"/>
      <c r="AI988" s="24"/>
      <c r="AJ988" s="24"/>
      <c r="AK988" s="24"/>
      <c r="AL988" s="24"/>
      <c r="AM988" s="24">
        <f t="shared" si="370"/>
        <v>0</v>
      </c>
      <c r="AN988" s="24">
        <f t="shared" si="387"/>
        <v>0</v>
      </c>
      <c r="AQ988" s="24"/>
      <c r="AR988" s="24"/>
      <c r="AS988" s="24"/>
      <c r="AT988" s="24"/>
      <c r="AU988" s="24"/>
      <c r="AV988" s="24"/>
      <c r="AW988" s="24">
        <f t="shared" si="371"/>
        <v>0</v>
      </c>
      <c r="AX988" s="24">
        <f t="shared" si="372"/>
        <v>0</v>
      </c>
      <c r="BA988" s="24"/>
      <c r="BB988" s="24"/>
      <c r="BC988" s="24"/>
      <c r="BD988" s="24"/>
      <c r="BE988" s="24"/>
      <c r="BF988" s="24"/>
      <c r="BG988" s="24">
        <f t="shared" si="373"/>
        <v>0</v>
      </c>
      <c r="BH988" s="24">
        <f t="shared" si="374"/>
        <v>0</v>
      </c>
      <c r="BK988" s="24"/>
      <c r="BL988" s="24"/>
      <c r="BM988" s="24"/>
      <c r="BN988" s="24"/>
      <c r="BO988" s="24"/>
      <c r="BP988" s="24"/>
      <c r="BQ988" s="24">
        <f t="shared" si="375"/>
        <v>0</v>
      </c>
      <c r="BR988" s="24">
        <f t="shared" si="376"/>
        <v>0</v>
      </c>
      <c r="BU988" s="24"/>
      <c r="BV988" s="24"/>
      <c r="BW988" s="24"/>
      <c r="BX988" s="24"/>
      <c r="BY988" s="24"/>
      <c r="BZ988" s="24"/>
      <c r="CA988" s="24">
        <f t="shared" si="377"/>
        <v>0</v>
      </c>
      <c r="CB988" s="24">
        <f t="shared" si="378"/>
        <v>0</v>
      </c>
      <c r="CC988" s="24"/>
      <c r="CE988" s="24">
        <f t="shared" si="379"/>
        <v>0</v>
      </c>
      <c r="CG988" s="24">
        <f t="shared" si="380"/>
        <v>0</v>
      </c>
      <c r="CI988" s="24">
        <f t="shared" si="381"/>
        <v>0</v>
      </c>
      <c r="CK988" s="24">
        <f t="shared" si="382"/>
        <v>0</v>
      </c>
      <c r="CM988" s="24">
        <f t="shared" si="383"/>
        <v>0</v>
      </c>
      <c r="CO988" s="24">
        <f t="shared" si="384"/>
        <v>0</v>
      </c>
      <c r="CQ988" s="24">
        <f t="shared" si="385"/>
        <v>0</v>
      </c>
      <c r="CS988" s="24">
        <f t="shared" si="386"/>
        <v>0</v>
      </c>
    </row>
    <row r="989" spans="9:97">
      <c r="I989" s="24">
        <f t="shared" si="366"/>
        <v>0</v>
      </c>
      <c r="J989" s="24">
        <f t="shared" si="364"/>
        <v>0</v>
      </c>
      <c r="M989" s="24"/>
      <c r="N989" s="24"/>
      <c r="O989" s="24"/>
      <c r="P989" s="24"/>
      <c r="Q989" s="24"/>
      <c r="R989" s="24"/>
      <c r="S989" s="24">
        <f t="shared" si="367"/>
        <v>0</v>
      </c>
      <c r="T989" s="24">
        <f t="shared" si="365"/>
        <v>0</v>
      </c>
      <c r="W989" s="24"/>
      <c r="X989" s="24"/>
      <c r="Y989" s="24"/>
      <c r="Z989" s="24"/>
      <c r="AA989" s="24"/>
      <c r="AB989" s="24"/>
      <c r="AC989" s="24">
        <f t="shared" si="368"/>
        <v>0</v>
      </c>
      <c r="AD989" s="24">
        <f t="shared" si="369"/>
        <v>0</v>
      </c>
      <c r="AG989" s="24"/>
      <c r="AH989" s="24"/>
      <c r="AI989" s="24"/>
      <c r="AJ989" s="24"/>
      <c r="AK989" s="24"/>
      <c r="AL989" s="24"/>
      <c r="AM989" s="24">
        <f t="shared" si="370"/>
        <v>0</v>
      </c>
      <c r="AN989" s="24">
        <f t="shared" si="387"/>
        <v>0</v>
      </c>
      <c r="AQ989" s="24"/>
      <c r="AR989" s="24"/>
      <c r="AS989" s="24"/>
      <c r="AT989" s="24"/>
      <c r="AU989" s="24"/>
      <c r="AV989" s="24"/>
      <c r="AW989" s="24">
        <f t="shared" si="371"/>
        <v>0</v>
      </c>
      <c r="AX989" s="24">
        <f t="shared" si="372"/>
        <v>0</v>
      </c>
      <c r="BA989" s="24"/>
      <c r="BB989" s="24"/>
      <c r="BC989" s="24"/>
      <c r="BD989" s="24"/>
      <c r="BE989" s="24"/>
      <c r="BF989" s="24"/>
      <c r="BG989" s="24">
        <f t="shared" si="373"/>
        <v>0</v>
      </c>
      <c r="BH989" s="24">
        <f t="shared" si="374"/>
        <v>0</v>
      </c>
      <c r="BK989" s="24"/>
      <c r="BL989" s="24"/>
      <c r="BM989" s="24"/>
      <c r="BN989" s="24"/>
      <c r="BO989" s="24"/>
      <c r="BP989" s="24"/>
      <c r="BQ989" s="24">
        <f t="shared" si="375"/>
        <v>0</v>
      </c>
      <c r="BR989" s="24">
        <f t="shared" si="376"/>
        <v>0</v>
      </c>
      <c r="BU989" s="24"/>
      <c r="BV989" s="24"/>
      <c r="BW989" s="24"/>
      <c r="BX989" s="24"/>
      <c r="BY989" s="24"/>
      <c r="BZ989" s="24"/>
      <c r="CA989" s="24">
        <f t="shared" si="377"/>
        <v>0</v>
      </c>
      <c r="CB989" s="24">
        <f t="shared" si="378"/>
        <v>0</v>
      </c>
      <c r="CC989" s="24"/>
      <c r="CE989" s="24">
        <f t="shared" si="379"/>
        <v>0</v>
      </c>
      <c r="CG989" s="24">
        <f t="shared" si="380"/>
        <v>0</v>
      </c>
      <c r="CI989" s="24">
        <f t="shared" si="381"/>
        <v>0</v>
      </c>
      <c r="CK989" s="24">
        <f t="shared" si="382"/>
        <v>0</v>
      </c>
      <c r="CM989" s="24">
        <f t="shared" si="383"/>
        <v>0</v>
      </c>
      <c r="CO989" s="24">
        <f t="shared" si="384"/>
        <v>0</v>
      </c>
      <c r="CQ989" s="24">
        <f t="shared" si="385"/>
        <v>0</v>
      </c>
      <c r="CS989" s="24">
        <f t="shared" si="386"/>
        <v>0</v>
      </c>
    </row>
    <row r="990" spans="9:97">
      <c r="I990" s="24">
        <f t="shared" si="366"/>
        <v>0</v>
      </c>
      <c r="J990" s="24">
        <f t="shared" si="364"/>
        <v>0</v>
      </c>
      <c r="M990" s="24"/>
      <c r="N990" s="24"/>
      <c r="O990" s="24"/>
      <c r="P990" s="24"/>
      <c r="Q990" s="24"/>
      <c r="R990" s="24"/>
      <c r="S990" s="24">
        <f t="shared" si="367"/>
        <v>0</v>
      </c>
      <c r="T990" s="24">
        <f t="shared" si="365"/>
        <v>0</v>
      </c>
      <c r="W990" s="24"/>
      <c r="X990" s="24"/>
      <c r="Y990" s="24"/>
      <c r="Z990" s="24"/>
      <c r="AA990" s="24"/>
      <c r="AB990" s="24"/>
      <c r="AC990" s="24">
        <f t="shared" si="368"/>
        <v>0</v>
      </c>
      <c r="AD990" s="24">
        <f t="shared" si="369"/>
        <v>0</v>
      </c>
      <c r="AG990" s="24"/>
      <c r="AH990" s="24"/>
      <c r="AI990" s="24"/>
      <c r="AJ990" s="24"/>
      <c r="AK990" s="24"/>
      <c r="AL990" s="24"/>
      <c r="AM990" s="24">
        <f t="shared" si="370"/>
        <v>0</v>
      </c>
      <c r="AN990" s="24">
        <f t="shared" si="387"/>
        <v>0</v>
      </c>
      <c r="AQ990" s="24"/>
      <c r="AR990" s="24"/>
      <c r="AS990" s="24"/>
      <c r="AT990" s="24"/>
      <c r="AU990" s="24"/>
      <c r="AV990" s="24"/>
      <c r="AW990" s="24">
        <f t="shared" si="371"/>
        <v>0</v>
      </c>
      <c r="AX990" s="24">
        <f t="shared" si="372"/>
        <v>0</v>
      </c>
      <c r="BA990" s="24"/>
      <c r="BB990" s="24"/>
      <c r="BC990" s="24"/>
      <c r="BD990" s="24"/>
      <c r="BE990" s="24"/>
      <c r="BF990" s="24"/>
      <c r="BG990" s="24">
        <f t="shared" si="373"/>
        <v>0</v>
      </c>
      <c r="BH990" s="24">
        <f t="shared" si="374"/>
        <v>0</v>
      </c>
      <c r="BK990" s="24"/>
      <c r="BL990" s="24"/>
      <c r="BM990" s="24"/>
      <c r="BN990" s="24"/>
      <c r="BO990" s="24"/>
      <c r="BP990" s="24"/>
      <c r="BQ990" s="24">
        <f t="shared" si="375"/>
        <v>0</v>
      </c>
      <c r="BR990" s="24">
        <f t="shared" si="376"/>
        <v>0</v>
      </c>
      <c r="BU990" s="24"/>
      <c r="BV990" s="24"/>
      <c r="BW990" s="24"/>
      <c r="BX990" s="24"/>
      <c r="BY990" s="24"/>
      <c r="BZ990" s="24"/>
      <c r="CA990" s="24">
        <f t="shared" si="377"/>
        <v>0</v>
      </c>
      <c r="CB990" s="24">
        <f t="shared" si="378"/>
        <v>0</v>
      </c>
      <c r="CC990" s="24"/>
      <c r="CE990" s="24">
        <f t="shared" si="379"/>
        <v>0</v>
      </c>
      <c r="CG990" s="24">
        <f t="shared" si="380"/>
        <v>0</v>
      </c>
      <c r="CI990" s="24">
        <f t="shared" si="381"/>
        <v>0</v>
      </c>
      <c r="CK990" s="24">
        <f t="shared" si="382"/>
        <v>0</v>
      </c>
      <c r="CM990" s="24">
        <f t="shared" si="383"/>
        <v>0</v>
      </c>
      <c r="CO990" s="24">
        <f t="shared" si="384"/>
        <v>0</v>
      </c>
      <c r="CQ990" s="24">
        <f t="shared" si="385"/>
        <v>0</v>
      </c>
      <c r="CS990" s="24">
        <f t="shared" si="386"/>
        <v>0</v>
      </c>
    </row>
    <row r="991" spans="9:97">
      <c r="I991" s="24">
        <f t="shared" si="366"/>
        <v>0</v>
      </c>
      <c r="J991" s="24">
        <f t="shared" si="364"/>
        <v>0</v>
      </c>
      <c r="M991" s="24"/>
      <c r="N991" s="24"/>
      <c r="O991" s="24"/>
      <c r="P991" s="24"/>
      <c r="Q991" s="24"/>
      <c r="R991" s="24"/>
      <c r="S991" s="24">
        <f t="shared" si="367"/>
        <v>0</v>
      </c>
      <c r="T991" s="24">
        <f t="shared" si="365"/>
        <v>0</v>
      </c>
      <c r="W991" s="24"/>
      <c r="X991" s="24"/>
      <c r="Y991" s="24"/>
      <c r="Z991" s="24"/>
      <c r="AA991" s="24"/>
      <c r="AB991" s="24"/>
      <c r="AC991" s="24">
        <f t="shared" si="368"/>
        <v>0</v>
      </c>
      <c r="AD991" s="24">
        <f t="shared" si="369"/>
        <v>0</v>
      </c>
      <c r="AG991" s="24"/>
      <c r="AH991" s="24"/>
      <c r="AI991" s="24"/>
      <c r="AJ991" s="24"/>
      <c r="AK991" s="24"/>
      <c r="AL991" s="24"/>
      <c r="AM991" s="24">
        <f t="shared" si="370"/>
        <v>0</v>
      </c>
      <c r="AN991" s="24">
        <f t="shared" si="387"/>
        <v>0</v>
      </c>
      <c r="AQ991" s="24"/>
      <c r="AR991" s="24"/>
      <c r="AS991" s="24"/>
      <c r="AT991" s="24"/>
      <c r="AU991" s="24"/>
      <c r="AV991" s="24"/>
      <c r="AW991" s="24">
        <f t="shared" si="371"/>
        <v>0</v>
      </c>
      <c r="AX991" s="24">
        <f t="shared" si="372"/>
        <v>0</v>
      </c>
      <c r="BA991" s="24"/>
      <c r="BB991" s="24"/>
      <c r="BC991" s="24"/>
      <c r="BD991" s="24"/>
      <c r="BE991" s="24"/>
      <c r="BF991" s="24"/>
      <c r="BG991" s="24">
        <f t="shared" si="373"/>
        <v>0</v>
      </c>
      <c r="BH991" s="24">
        <f t="shared" si="374"/>
        <v>0</v>
      </c>
      <c r="BK991" s="24"/>
      <c r="BL991" s="24"/>
      <c r="BM991" s="24"/>
      <c r="BN991" s="24"/>
      <c r="BO991" s="24"/>
      <c r="BP991" s="24"/>
      <c r="BQ991" s="24">
        <f t="shared" si="375"/>
        <v>0</v>
      </c>
      <c r="BR991" s="24">
        <f t="shared" si="376"/>
        <v>0</v>
      </c>
      <c r="BU991" s="24"/>
      <c r="BV991" s="24"/>
      <c r="BW991" s="24"/>
      <c r="BX991" s="24"/>
      <c r="BY991" s="24"/>
      <c r="BZ991" s="24"/>
      <c r="CA991" s="24">
        <f t="shared" si="377"/>
        <v>0</v>
      </c>
      <c r="CB991" s="24">
        <f t="shared" si="378"/>
        <v>0</v>
      </c>
      <c r="CC991" s="24"/>
      <c r="CE991" s="24">
        <f t="shared" si="379"/>
        <v>0</v>
      </c>
      <c r="CG991" s="24">
        <f t="shared" si="380"/>
        <v>0</v>
      </c>
      <c r="CI991" s="24">
        <f t="shared" si="381"/>
        <v>0</v>
      </c>
      <c r="CK991" s="24">
        <f t="shared" si="382"/>
        <v>0</v>
      </c>
      <c r="CM991" s="24">
        <f t="shared" si="383"/>
        <v>0</v>
      </c>
      <c r="CO991" s="24">
        <f t="shared" si="384"/>
        <v>0</v>
      </c>
      <c r="CQ991" s="24">
        <f t="shared" si="385"/>
        <v>0</v>
      </c>
      <c r="CS991" s="24">
        <f t="shared" si="386"/>
        <v>0</v>
      </c>
    </row>
    <row r="992" spans="9:97">
      <c r="I992" s="24">
        <f t="shared" si="366"/>
        <v>0</v>
      </c>
      <c r="J992" s="24">
        <f t="shared" si="364"/>
        <v>0</v>
      </c>
      <c r="M992" s="24"/>
      <c r="N992" s="24"/>
      <c r="O992" s="24"/>
      <c r="P992" s="24"/>
      <c r="Q992" s="24"/>
      <c r="R992" s="24"/>
      <c r="S992" s="24">
        <f t="shared" si="367"/>
        <v>0</v>
      </c>
      <c r="T992" s="24">
        <f t="shared" si="365"/>
        <v>0</v>
      </c>
      <c r="W992" s="24"/>
      <c r="X992" s="24"/>
      <c r="Y992" s="24"/>
      <c r="Z992" s="24"/>
      <c r="AA992" s="24"/>
      <c r="AB992" s="24"/>
      <c r="AC992" s="24">
        <f t="shared" si="368"/>
        <v>0</v>
      </c>
      <c r="AD992" s="24">
        <f t="shared" si="369"/>
        <v>0</v>
      </c>
      <c r="AG992" s="24"/>
      <c r="AH992" s="24"/>
      <c r="AI992" s="24"/>
      <c r="AJ992" s="24"/>
      <c r="AK992" s="24"/>
      <c r="AL992" s="24"/>
      <c r="AM992" s="24">
        <f t="shared" si="370"/>
        <v>0</v>
      </c>
      <c r="AN992" s="24">
        <f t="shared" si="387"/>
        <v>0</v>
      </c>
      <c r="AQ992" s="24"/>
      <c r="AR992" s="24"/>
      <c r="AS992" s="24"/>
      <c r="AT992" s="24"/>
      <c r="AU992" s="24"/>
      <c r="AV992" s="24"/>
      <c r="AW992" s="24">
        <f t="shared" si="371"/>
        <v>0</v>
      </c>
      <c r="AX992" s="24">
        <f t="shared" si="372"/>
        <v>0</v>
      </c>
      <c r="BA992" s="24"/>
      <c r="BB992" s="24"/>
      <c r="BC992" s="24"/>
      <c r="BD992" s="24"/>
      <c r="BE992" s="24"/>
      <c r="BF992" s="24"/>
      <c r="BG992" s="24">
        <f t="shared" si="373"/>
        <v>0</v>
      </c>
      <c r="BH992" s="24">
        <f t="shared" si="374"/>
        <v>0</v>
      </c>
      <c r="BK992" s="24"/>
      <c r="BL992" s="24"/>
      <c r="BM992" s="24"/>
      <c r="BN992" s="24"/>
      <c r="BO992" s="24"/>
      <c r="BP992" s="24"/>
      <c r="BQ992" s="24">
        <f t="shared" si="375"/>
        <v>0</v>
      </c>
      <c r="BR992" s="24">
        <f t="shared" si="376"/>
        <v>0</v>
      </c>
      <c r="BU992" s="24"/>
      <c r="BV992" s="24"/>
      <c r="BW992" s="24"/>
      <c r="BX992" s="24"/>
      <c r="BY992" s="24"/>
      <c r="BZ992" s="24"/>
      <c r="CA992" s="24">
        <f t="shared" si="377"/>
        <v>0</v>
      </c>
      <c r="CB992" s="24">
        <f t="shared" si="378"/>
        <v>0</v>
      </c>
      <c r="CC992" s="24"/>
      <c r="CE992" s="24">
        <f t="shared" si="379"/>
        <v>0</v>
      </c>
      <c r="CG992" s="24">
        <f t="shared" si="380"/>
        <v>0</v>
      </c>
      <c r="CI992" s="24">
        <f t="shared" si="381"/>
        <v>0</v>
      </c>
      <c r="CK992" s="24">
        <f t="shared" si="382"/>
        <v>0</v>
      </c>
      <c r="CM992" s="24">
        <f t="shared" si="383"/>
        <v>0</v>
      </c>
      <c r="CO992" s="24">
        <f t="shared" si="384"/>
        <v>0</v>
      </c>
      <c r="CQ992" s="24">
        <f t="shared" si="385"/>
        <v>0</v>
      </c>
      <c r="CS992" s="24">
        <f t="shared" si="386"/>
        <v>0</v>
      </c>
    </row>
    <row r="993" spans="9:97">
      <c r="I993" s="24">
        <f t="shared" si="366"/>
        <v>0</v>
      </c>
      <c r="J993" s="24">
        <f t="shared" si="364"/>
        <v>0</v>
      </c>
      <c r="M993" s="24"/>
      <c r="N993" s="24"/>
      <c r="O993" s="24"/>
      <c r="P993" s="24"/>
      <c r="Q993" s="24"/>
      <c r="R993" s="24"/>
      <c r="S993" s="24">
        <f t="shared" si="367"/>
        <v>0</v>
      </c>
      <c r="T993" s="24">
        <f t="shared" si="365"/>
        <v>0</v>
      </c>
      <c r="W993" s="24"/>
      <c r="X993" s="24"/>
      <c r="Y993" s="24"/>
      <c r="Z993" s="24"/>
      <c r="AA993" s="24"/>
      <c r="AB993" s="24"/>
      <c r="AC993" s="24">
        <f t="shared" si="368"/>
        <v>0</v>
      </c>
      <c r="AD993" s="24">
        <f t="shared" si="369"/>
        <v>0</v>
      </c>
      <c r="AG993" s="24"/>
      <c r="AH993" s="24"/>
      <c r="AI993" s="24"/>
      <c r="AJ993" s="24"/>
      <c r="AK993" s="24"/>
      <c r="AL993" s="24"/>
      <c r="AM993" s="24">
        <f t="shared" si="370"/>
        <v>0</v>
      </c>
      <c r="AN993" s="24">
        <f t="shared" si="387"/>
        <v>0</v>
      </c>
      <c r="AQ993" s="24"/>
      <c r="AR993" s="24"/>
      <c r="AS993" s="24"/>
      <c r="AT993" s="24"/>
      <c r="AU993" s="24"/>
      <c r="AV993" s="24"/>
      <c r="AW993" s="24">
        <f t="shared" si="371"/>
        <v>0</v>
      </c>
      <c r="AX993" s="24">
        <f t="shared" si="372"/>
        <v>0</v>
      </c>
      <c r="BA993" s="24"/>
      <c r="BB993" s="24"/>
      <c r="BC993" s="24"/>
      <c r="BD993" s="24"/>
      <c r="BE993" s="24"/>
      <c r="BF993" s="24"/>
      <c r="BG993" s="24">
        <f t="shared" si="373"/>
        <v>0</v>
      </c>
      <c r="BH993" s="24">
        <f t="shared" si="374"/>
        <v>0</v>
      </c>
      <c r="BK993" s="24"/>
      <c r="BL993" s="24"/>
      <c r="BM993" s="24"/>
      <c r="BN993" s="24"/>
      <c r="BO993" s="24"/>
      <c r="BP993" s="24"/>
      <c r="BQ993" s="24">
        <f t="shared" si="375"/>
        <v>0</v>
      </c>
      <c r="BR993" s="24">
        <f t="shared" si="376"/>
        <v>0</v>
      </c>
      <c r="BU993" s="24"/>
      <c r="BV993" s="24"/>
      <c r="BW993" s="24"/>
      <c r="BX993" s="24"/>
      <c r="BY993" s="24"/>
      <c r="BZ993" s="24"/>
      <c r="CA993" s="24">
        <f t="shared" si="377"/>
        <v>0</v>
      </c>
      <c r="CB993" s="24">
        <f t="shared" si="378"/>
        <v>0</v>
      </c>
      <c r="CC993" s="24"/>
      <c r="CE993" s="24">
        <f t="shared" si="379"/>
        <v>0</v>
      </c>
      <c r="CG993" s="24">
        <f t="shared" si="380"/>
        <v>0</v>
      </c>
      <c r="CI993" s="24">
        <f t="shared" si="381"/>
        <v>0</v>
      </c>
      <c r="CK993" s="24">
        <f t="shared" si="382"/>
        <v>0</v>
      </c>
      <c r="CM993" s="24">
        <f t="shared" si="383"/>
        <v>0</v>
      </c>
      <c r="CO993" s="24">
        <f t="shared" si="384"/>
        <v>0</v>
      </c>
      <c r="CQ993" s="24">
        <f t="shared" si="385"/>
        <v>0</v>
      </c>
      <c r="CS993" s="24">
        <f t="shared" si="386"/>
        <v>0</v>
      </c>
    </row>
    <row r="994" spans="9:97">
      <c r="I994" s="24">
        <f t="shared" si="366"/>
        <v>0</v>
      </c>
      <c r="J994" s="24">
        <f t="shared" si="364"/>
        <v>0</v>
      </c>
      <c r="M994" s="24"/>
      <c r="N994" s="24"/>
      <c r="O994" s="24"/>
      <c r="P994" s="24"/>
      <c r="Q994" s="24"/>
      <c r="R994" s="24"/>
      <c r="S994" s="24">
        <f t="shared" si="367"/>
        <v>0</v>
      </c>
      <c r="T994" s="24">
        <f t="shared" si="365"/>
        <v>0</v>
      </c>
      <c r="W994" s="24"/>
      <c r="X994" s="24"/>
      <c r="Y994" s="24"/>
      <c r="Z994" s="24"/>
      <c r="AA994" s="24"/>
      <c r="AB994" s="24"/>
      <c r="AC994" s="24">
        <f t="shared" si="368"/>
        <v>0</v>
      </c>
      <c r="AD994" s="24">
        <f t="shared" si="369"/>
        <v>0</v>
      </c>
      <c r="AG994" s="24"/>
      <c r="AH994" s="24"/>
      <c r="AI994" s="24"/>
      <c r="AJ994" s="24"/>
      <c r="AK994" s="24"/>
      <c r="AL994" s="24"/>
      <c r="AM994" s="24">
        <f t="shared" si="370"/>
        <v>0</v>
      </c>
      <c r="AN994" s="24">
        <f t="shared" si="387"/>
        <v>0</v>
      </c>
      <c r="AQ994" s="24"/>
      <c r="AR994" s="24"/>
      <c r="AS994" s="24"/>
      <c r="AT994" s="24"/>
      <c r="AU994" s="24"/>
      <c r="AV994" s="24"/>
      <c r="AW994" s="24">
        <f t="shared" si="371"/>
        <v>0</v>
      </c>
      <c r="AX994" s="24">
        <f t="shared" si="372"/>
        <v>0</v>
      </c>
      <c r="BA994" s="24"/>
      <c r="BB994" s="24"/>
      <c r="BC994" s="24"/>
      <c r="BD994" s="24"/>
      <c r="BE994" s="24"/>
      <c r="BF994" s="24"/>
      <c r="BG994" s="24">
        <f t="shared" si="373"/>
        <v>0</v>
      </c>
      <c r="BH994" s="24">
        <f t="shared" si="374"/>
        <v>0</v>
      </c>
      <c r="BK994" s="24"/>
      <c r="BL994" s="24"/>
      <c r="BM994" s="24"/>
      <c r="BN994" s="24"/>
      <c r="BO994" s="24"/>
      <c r="BP994" s="24"/>
      <c r="BQ994" s="24">
        <f t="shared" si="375"/>
        <v>0</v>
      </c>
      <c r="BR994" s="24">
        <f t="shared" si="376"/>
        <v>0</v>
      </c>
      <c r="BU994" s="24"/>
      <c r="BV994" s="24"/>
      <c r="BW994" s="24"/>
      <c r="BX994" s="24"/>
      <c r="BY994" s="24"/>
      <c r="BZ994" s="24"/>
      <c r="CA994" s="24">
        <f t="shared" si="377"/>
        <v>0</v>
      </c>
      <c r="CB994" s="24">
        <f t="shared" si="378"/>
        <v>0</v>
      </c>
      <c r="CC994" s="24"/>
      <c r="CE994" s="24">
        <f t="shared" si="379"/>
        <v>0</v>
      </c>
      <c r="CG994" s="24">
        <f t="shared" si="380"/>
        <v>0</v>
      </c>
      <c r="CI994" s="24">
        <f t="shared" si="381"/>
        <v>0</v>
      </c>
      <c r="CK994" s="24">
        <f t="shared" si="382"/>
        <v>0</v>
      </c>
      <c r="CM994" s="24">
        <f t="shared" si="383"/>
        <v>0</v>
      </c>
      <c r="CO994" s="24">
        <f t="shared" si="384"/>
        <v>0</v>
      </c>
      <c r="CQ994" s="24">
        <f t="shared" si="385"/>
        <v>0</v>
      </c>
      <c r="CS994" s="24">
        <f t="shared" si="386"/>
        <v>0</v>
      </c>
    </row>
    <row r="995" spans="9:97">
      <c r="I995" s="24">
        <f t="shared" si="366"/>
        <v>0</v>
      </c>
      <c r="J995" s="24">
        <f t="shared" si="364"/>
        <v>0</v>
      </c>
      <c r="M995" s="24"/>
      <c r="N995" s="24"/>
      <c r="O995" s="24"/>
      <c r="P995" s="24"/>
      <c r="Q995" s="24"/>
      <c r="R995" s="24"/>
      <c r="S995" s="24">
        <f t="shared" si="367"/>
        <v>0</v>
      </c>
      <c r="T995" s="24">
        <f t="shared" si="365"/>
        <v>0</v>
      </c>
      <c r="W995" s="24"/>
      <c r="X995" s="24"/>
      <c r="Y995" s="24"/>
      <c r="Z995" s="24"/>
      <c r="AA995" s="24"/>
      <c r="AB995" s="24"/>
      <c r="AC995" s="24">
        <f t="shared" si="368"/>
        <v>0</v>
      </c>
      <c r="AD995" s="24">
        <f t="shared" si="369"/>
        <v>0</v>
      </c>
      <c r="AG995" s="24"/>
      <c r="AH995" s="24"/>
      <c r="AI995" s="24"/>
      <c r="AJ995" s="24"/>
      <c r="AK995" s="24"/>
      <c r="AL995" s="24"/>
      <c r="AM995" s="24">
        <f t="shared" si="370"/>
        <v>0</v>
      </c>
      <c r="AN995" s="24">
        <f t="shared" si="387"/>
        <v>0</v>
      </c>
      <c r="AQ995" s="24"/>
      <c r="AR995" s="24"/>
      <c r="AS995" s="24"/>
      <c r="AT995" s="24"/>
      <c r="AU995" s="24"/>
      <c r="AV995" s="24"/>
      <c r="AW995" s="24">
        <f t="shared" si="371"/>
        <v>0</v>
      </c>
      <c r="AX995" s="24">
        <f t="shared" si="372"/>
        <v>0</v>
      </c>
      <c r="BA995" s="24"/>
      <c r="BB995" s="24"/>
      <c r="BC995" s="24"/>
      <c r="BD995" s="24"/>
      <c r="BE995" s="24"/>
      <c r="BF995" s="24"/>
      <c r="BG995" s="24">
        <f t="shared" si="373"/>
        <v>0</v>
      </c>
      <c r="BH995" s="24">
        <f t="shared" si="374"/>
        <v>0</v>
      </c>
      <c r="BK995" s="24"/>
      <c r="BL995" s="24"/>
      <c r="BM995" s="24"/>
      <c r="BN995" s="24"/>
      <c r="BO995" s="24"/>
      <c r="BP995" s="24"/>
      <c r="BQ995" s="24">
        <f t="shared" si="375"/>
        <v>0</v>
      </c>
      <c r="BR995" s="24">
        <f t="shared" si="376"/>
        <v>0</v>
      </c>
      <c r="BU995" s="24"/>
      <c r="BV995" s="24"/>
      <c r="BW995" s="24"/>
      <c r="BX995" s="24"/>
      <c r="BY995" s="24"/>
      <c r="BZ995" s="24"/>
      <c r="CA995" s="24">
        <f t="shared" si="377"/>
        <v>0</v>
      </c>
      <c r="CB995" s="24">
        <f t="shared" si="378"/>
        <v>0</v>
      </c>
      <c r="CC995" s="24"/>
      <c r="CE995" s="24">
        <f t="shared" si="379"/>
        <v>0</v>
      </c>
      <c r="CG995" s="24">
        <f t="shared" si="380"/>
        <v>0</v>
      </c>
      <c r="CI995" s="24">
        <f t="shared" si="381"/>
        <v>0</v>
      </c>
      <c r="CK995" s="24">
        <f t="shared" si="382"/>
        <v>0</v>
      </c>
      <c r="CM995" s="24">
        <f t="shared" si="383"/>
        <v>0</v>
      </c>
      <c r="CO995" s="24">
        <f t="shared" si="384"/>
        <v>0</v>
      </c>
      <c r="CQ995" s="24">
        <f t="shared" si="385"/>
        <v>0</v>
      </c>
      <c r="CS995" s="24">
        <f t="shared" si="386"/>
        <v>0</v>
      </c>
    </row>
    <row r="996" spans="9:97">
      <c r="I996" s="24">
        <f t="shared" si="366"/>
        <v>0</v>
      </c>
      <c r="J996" s="24">
        <f t="shared" si="364"/>
        <v>0</v>
      </c>
      <c r="M996" s="24"/>
      <c r="N996" s="24"/>
      <c r="O996" s="24"/>
      <c r="P996" s="24"/>
      <c r="Q996" s="24"/>
      <c r="R996" s="24"/>
      <c r="S996" s="24">
        <f t="shared" si="367"/>
        <v>0</v>
      </c>
      <c r="T996" s="24">
        <f t="shared" si="365"/>
        <v>0</v>
      </c>
      <c r="W996" s="24"/>
      <c r="X996" s="24"/>
      <c r="Y996" s="24"/>
      <c r="Z996" s="24"/>
      <c r="AA996" s="24"/>
      <c r="AB996" s="24"/>
      <c r="AC996" s="24">
        <f t="shared" si="368"/>
        <v>0</v>
      </c>
      <c r="AD996" s="24">
        <f t="shared" si="369"/>
        <v>0</v>
      </c>
      <c r="AG996" s="24"/>
      <c r="AH996" s="24"/>
      <c r="AI996" s="24"/>
      <c r="AJ996" s="24"/>
      <c r="AK996" s="24"/>
      <c r="AL996" s="24"/>
      <c r="AM996" s="24">
        <f t="shared" si="370"/>
        <v>0</v>
      </c>
      <c r="AN996" s="24">
        <f t="shared" si="387"/>
        <v>0</v>
      </c>
      <c r="AQ996" s="24"/>
      <c r="AR996" s="24"/>
      <c r="AS996" s="24"/>
      <c r="AT996" s="24"/>
      <c r="AU996" s="24"/>
      <c r="AV996" s="24"/>
      <c r="AW996" s="24">
        <f t="shared" si="371"/>
        <v>0</v>
      </c>
      <c r="AX996" s="24">
        <f t="shared" si="372"/>
        <v>0</v>
      </c>
      <c r="BA996" s="24"/>
      <c r="BB996" s="24"/>
      <c r="BC996" s="24"/>
      <c r="BD996" s="24"/>
      <c r="BE996" s="24"/>
      <c r="BF996" s="24"/>
      <c r="BG996" s="24">
        <f t="shared" si="373"/>
        <v>0</v>
      </c>
      <c r="BH996" s="24">
        <f t="shared" si="374"/>
        <v>0</v>
      </c>
      <c r="BK996" s="24"/>
      <c r="BL996" s="24"/>
      <c r="BM996" s="24"/>
      <c r="BN996" s="24"/>
      <c r="BO996" s="24"/>
      <c r="BP996" s="24"/>
      <c r="BQ996" s="24">
        <f t="shared" si="375"/>
        <v>0</v>
      </c>
      <c r="BR996" s="24">
        <f t="shared" si="376"/>
        <v>0</v>
      </c>
      <c r="BU996" s="24"/>
      <c r="BV996" s="24"/>
      <c r="BW996" s="24"/>
      <c r="BX996" s="24"/>
      <c r="BY996" s="24"/>
      <c r="BZ996" s="24"/>
      <c r="CA996" s="24">
        <f t="shared" si="377"/>
        <v>0</v>
      </c>
      <c r="CB996" s="24">
        <f t="shared" si="378"/>
        <v>0</v>
      </c>
      <c r="CC996" s="24"/>
      <c r="CE996" s="24">
        <f t="shared" si="379"/>
        <v>0</v>
      </c>
      <c r="CG996" s="24">
        <f t="shared" si="380"/>
        <v>0</v>
      </c>
      <c r="CI996" s="24">
        <f t="shared" si="381"/>
        <v>0</v>
      </c>
      <c r="CK996" s="24">
        <f t="shared" si="382"/>
        <v>0</v>
      </c>
      <c r="CM996" s="24">
        <f t="shared" si="383"/>
        <v>0</v>
      </c>
      <c r="CO996" s="24">
        <f t="shared" si="384"/>
        <v>0</v>
      </c>
      <c r="CQ996" s="24">
        <f t="shared" si="385"/>
        <v>0</v>
      </c>
      <c r="CS996" s="24">
        <f t="shared" si="386"/>
        <v>0</v>
      </c>
    </row>
    <row r="997" spans="9:97">
      <c r="I997" s="24">
        <f t="shared" si="366"/>
        <v>0</v>
      </c>
      <c r="J997" s="24">
        <f t="shared" si="364"/>
        <v>0</v>
      </c>
      <c r="M997" s="24"/>
      <c r="N997" s="24"/>
      <c r="O997" s="24"/>
      <c r="P997" s="24"/>
      <c r="Q997" s="24"/>
      <c r="R997" s="24"/>
      <c r="S997" s="24">
        <f t="shared" si="367"/>
        <v>0</v>
      </c>
      <c r="T997" s="24">
        <f t="shared" si="365"/>
        <v>0</v>
      </c>
      <c r="W997" s="24"/>
      <c r="X997" s="24"/>
      <c r="Y997" s="24"/>
      <c r="Z997" s="24"/>
      <c r="AA997" s="24"/>
      <c r="AB997" s="24"/>
      <c r="AC997" s="24">
        <f t="shared" si="368"/>
        <v>0</v>
      </c>
      <c r="AD997" s="24">
        <f t="shared" si="369"/>
        <v>0</v>
      </c>
      <c r="AG997" s="24"/>
      <c r="AH997" s="24"/>
      <c r="AI997" s="24"/>
      <c r="AJ997" s="24"/>
      <c r="AK997" s="24"/>
      <c r="AL997" s="24"/>
      <c r="AM997" s="24">
        <f t="shared" si="370"/>
        <v>0</v>
      </c>
      <c r="AN997" s="24">
        <f t="shared" si="387"/>
        <v>0</v>
      </c>
      <c r="AQ997" s="24"/>
      <c r="AR997" s="24"/>
      <c r="AS997" s="24"/>
      <c r="AT997" s="24"/>
      <c r="AU997" s="24"/>
      <c r="AV997" s="24"/>
      <c r="AW997" s="24">
        <f t="shared" si="371"/>
        <v>0</v>
      </c>
      <c r="AX997" s="24">
        <f t="shared" si="372"/>
        <v>0</v>
      </c>
      <c r="BA997" s="24"/>
      <c r="BB997" s="24"/>
      <c r="BC997" s="24"/>
      <c r="BD997" s="24"/>
      <c r="BE997" s="24"/>
      <c r="BF997" s="24"/>
      <c r="BG997" s="24">
        <f t="shared" si="373"/>
        <v>0</v>
      </c>
      <c r="BH997" s="24">
        <f t="shared" si="374"/>
        <v>0</v>
      </c>
      <c r="BK997" s="24"/>
      <c r="BL997" s="24"/>
      <c r="BM997" s="24"/>
      <c r="BN997" s="24"/>
      <c r="BO997" s="24"/>
      <c r="BP997" s="24"/>
      <c r="BQ997" s="24">
        <f t="shared" si="375"/>
        <v>0</v>
      </c>
      <c r="BR997" s="24">
        <f t="shared" si="376"/>
        <v>0</v>
      </c>
      <c r="BU997" s="24"/>
      <c r="BV997" s="24"/>
      <c r="BW997" s="24"/>
      <c r="BX997" s="24"/>
      <c r="BY997" s="24"/>
      <c r="BZ997" s="24"/>
      <c r="CA997" s="24">
        <f t="shared" si="377"/>
        <v>0</v>
      </c>
      <c r="CB997" s="24">
        <f t="shared" si="378"/>
        <v>0</v>
      </c>
      <c r="CC997" s="24"/>
      <c r="CE997" s="24">
        <f t="shared" si="379"/>
        <v>0</v>
      </c>
      <c r="CG997" s="24">
        <f t="shared" si="380"/>
        <v>0</v>
      </c>
      <c r="CI997" s="24">
        <f t="shared" si="381"/>
        <v>0</v>
      </c>
      <c r="CK997" s="24">
        <f t="shared" si="382"/>
        <v>0</v>
      </c>
      <c r="CM997" s="24">
        <f t="shared" si="383"/>
        <v>0</v>
      </c>
      <c r="CO997" s="24">
        <f t="shared" si="384"/>
        <v>0</v>
      </c>
      <c r="CQ997" s="24">
        <f t="shared" si="385"/>
        <v>0</v>
      </c>
      <c r="CS997" s="24">
        <f t="shared" si="386"/>
        <v>0</v>
      </c>
    </row>
    <row r="998" spans="9:97">
      <c r="I998" s="24">
        <f t="shared" si="366"/>
        <v>0</v>
      </c>
      <c r="J998" s="24">
        <f t="shared" si="364"/>
        <v>0</v>
      </c>
      <c r="M998" s="24"/>
      <c r="N998" s="24"/>
      <c r="O998" s="24"/>
      <c r="P998" s="24"/>
      <c r="Q998" s="24"/>
      <c r="R998" s="24"/>
      <c r="S998" s="24">
        <f t="shared" si="367"/>
        <v>0</v>
      </c>
      <c r="T998" s="24">
        <f t="shared" si="365"/>
        <v>0</v>
      </c>
      <c r="W998" s="24"/>
      <c r="X998" s="24"/>
      <c r="Y998" s="24"/>
      <c r="Z998" s="24"/>
      <c r="AA998" s="24"/>
      <c r="AB998" s="24"/>
      <c r="AC998" s="24">
        <f t="shared" si="368"/>
        <v>0</v>
      </c>
      <c r="AD998" s="24">
        <f t="shared" si="369"/>
        <v>0</v>
      </c>
      <c r="AG998" s="24"/>
      <c r="AH998" s="24"/>
      <c r="AI998" s="24"/>
      <c r="AJ998" s="24"/>
      <c r="AK998" s="24"/>
      <c r="AL998" s="24"/>
      <c r="AM998" s="24">
        <f t="shared" si="370"/>
        <v>0</v>
      </c>
      <c r="AN998" s="24">
        <f t="shared" si="387"/>
        <v>0</v>
      </c>
      <c r="AQ998" s="24"/>
      <c r="AR998" s="24"/>
      <c r="AS998" s="24"/>
      <c r="AT998" s="24"/>
      <c r="AU998" s="24"/>
      <c r="AV998" s="24"/>
      <c r="AW998" s="24">
        <f t="shared" si="371"/>
        <v>0</v>
      </c>
      <c r="AX998" s="24">
        <f t="shared" si="372"/>
        <v>0</v>
      </c>
      <c r="BA998" s="24"/>
      <c r="BB998" s="24"/>
      <c r="BC998" s="24"/>
      <c r="BD998" s="24"/>
      <c r="BE998" s="24"/>
      <c r="BF998" s="24"/>
      <c r="BG998" s="24">
        <f t="shared" si="373"/>
        <v>0</v>
      </c>
      <c r="BH998" s="24">
        <f t="shared" si="374"/>
        <v>0</v>
      </c>
      <c r="BK998" s="24"/>
      <c r="BL998" s="24"/>
      <c r="BM998" s="24"/>
      <c r="BN998" s="24"/>
      <c r="BO998" s="24"/>
      <c r="BP998" s="24"/>
      <c r="BQ998" s="24">
        <f t="shared" si="375"/>
        <v>0</v>
      </c>
      <c r="BR998" s="24">
        <f t="shared" si="376"/>
        <v>0</v>
      </c>
      <c r="BU998" s="24"/>
      <c r="BV998" s="24"/>
      <c r="BW998" s="24"/>
      <c r="BX998" s="24"/>
      <c r="BY998" s="24"/>
      <c r="BZ998" s="24"/>
      <c r="CA998" s="24">
        <f t="shared" si="377"/>
        <v>0</v>
      </c>
      <c r="CB998" s="24">
        <f t="shared" si="378"/>
        <v>0</v>
      </c>
      <c r="CC998" s="24"/>
      <c r="CE998" s="24">
        <f t="shared" si="379"/>
        <v>0</v>
      </c>
      <c r="CG998" s="24">
        <f t="shared" si="380"/>
        <v>0</v>
      </c>
      <c r="CI998" s="24">
        <f t="shared" si="381"/>
        <v>0</v>
      </c>
      <c r="CK998" s="24">
        <f t="shared" si="382"/>
        <v>0</v>
      </c>
      <c r="CM998" s="24">
        <f t="shared" si="383"/>
        <v>0</v>
      </c>
      <c r="CO998" s="24">
        <f t="shared" si="384"/>
        <v>0</v>
      </c>
      <c r="CQ998" s="24">
        <f t="shared" si="385"/>
        <v>0</v>
      </c>
      <c r="CS998" s="24">
        <f t="shared" si="386"/>
        <v>0</v>
      </c>
    </row>
    <row r="999" spans="9:97">
      <c r="I999" s="24">
        <f t="shared" si="366"/>
        <v>0</v>
      </c>
      <c r="J999" s="24">
        <f t="shared" ref="J999:J1062" si="388">IF(F999&lt;C999-D999,C999-D999-F999,0)</f>
        <v>0</v>
      </c>
      <c r="M999" s="24"/>
      <c r="N999" s="24"/>
      <c r="O999" s="24"/>
      <c r="P999" s="24"/>
      <c r="Q999" s="24"/>
      <c r="R999" s="24"/>
      <c r="S999" s="24">
        <f t="shared" si="367"/>
        <v>0</v>
      </c>
      <c r="T999" s="24">
        <f t="shared" ref="T999:T1062" si="389">IF(P999&lt;M999-N999,M999-N999-P999,0)</f>
        <v>0</v>
      </c>
      <c r="W999" s="24"/>
      <c r="X999" s="24"/>
      <c r="Y999" s="24"/>
      <c r="Z999" s="24"/>
      <c r="AA999" s="24"/>
      <c r="AB999" s="24"/>
      <c r="AC999" s="24">
        <f t="shared" si="368"/>
        <v>0</v>
      </c>
      <c r="AD999" s="24">
        <f t="shared" si="369"/>
        <v>0</v>
      </c>
      <c r="AG999" s="24"/>
      <c r="AH999" s="24"/>
      <c r="AI999" s="24"/>
      <c r="AJ999" s="24"/>
      <c r="AK999" s="24"/>
      <c r="AL999" s="24"/>
      <c r="AM999" s="24">
        <f t="shared" si="370"/>
        <v>0</v>
      </c>
      <c r="AN999" s="24">
        <f t="shared" si="387"/>
        <v>0</v>
      </c>
      <c r="AQ999" s="24"/>
      <c r="AR999" s="24"/>
      <c r="AS999" s="24"/>
      <c r="AT999" s="24"/>
      <c r="AU999" s="24"/>
      <c r="AV999" s="24"/>
      <c r="AW999" s="24">
        <f t="shared" si="371"/>
        <v>0</v>
      </c>
      <c r="AX999" s="24">
        <f t="shared" si="372"/>
        <v>0</v>
      </c>
      <c r="BA999" s="24"/>
      <c r="BB999" s="24"/>
      <c r="BC999" s="24"/>
      <c r="BD999" s="24"/>
      <c r="BE999" s="24"/>
      <c r="BF999" s="24"/>
      <c r="BG999" s="24">
        <f t="shared" si="373"/>
        <v>0</v>
      </c>
      <c r="BH999" s="24">
        <f t="shared" si="374"/>
        <v>0</v>
      </c>
      <c r="BK999" s="24"/>
      <c r="BL999" s="24"/>
      <c r="BM999" s="24"/>
      <c r="BN999" s="24"/>
      <c r="BO999" s="24"/>
      <c r="BP999" s="24"/>
      <c r="BQ999" s="24">
        <f t="shared" si="375"/>
        <v>0</v>
      </c>
      <c r="BR999" s="24">
        <f t="shared" si="376"/>
        <v>0</v>
      </c>
      <c r="BU999" s="24"/>
      <c r="BV999" s="24"/>
      <c r="BW999" s="24"/>
      <c r="BX999" s="24"/>
      <c r="BY999" s="24"/>
      <c r="BZ999" s="24"/>
      <c r="CA999" s="24">
        <f t="shared" si="377"/>
        <v>0</v>
      </c>
      <c r="CB999" s="24">
        <f t="shared" si="378"/>
        <v>0</v>
      </c>
      <c r="CC999" s="24"/>
      <c r="CE999" s="24">
        <f t="shared" si="379"/>
        <v>0</v>
      </c>
      <c r="CG999" s="24">
        <f t="shared" si="380"/>
        <v>0</v>
      </c>
      <c r="CI999" s="24">
        <f t="shared" si="381"/>
        <v>0</v>
      </c>
      <c r="CK999" s="24">
        <f t="shared" si="382"/>
        <v>0</v>
      </c>
      <c r="CM999" s="24">
        <f t="shared" si="383"/>
        <v>0</v>
      </c>
      <c r="CO999" s="24">
        <f t="shared" si="384"/>
        <v>0</v>
      </c>
      <c r="CQ999" s="24">
        <f t="shared" si="385"/>
        <v>0</v>
      </c>
      <c r="CS999" s="24">
        <f t="shared" si="386"/>
        <v>0</v>
      </c>
    </row>
    <row r="1000" spans="9:97">
      <c r="I1000" s="24">
        <f t="shared" si="366"/>
        <v>0</v>
      </c>
      <c r="J1000" s="24">
        <f t="shared" si="388"/>
        <v>0</v>
      </c>
      <c r="M1000" s="24"/>
      <c r="N1000" s="24"/>
      <c r="O1000" s="24"/>
      <c r="P1000" s="24"/>
      <c r="Q1000" s="24"/>
      <c r="R1000" s="24"/>
      <c r="S1000" s="24">
        <f t="shared" si="367"/>
        <v>0</v>
      </c>
      <c r="T1000" s="24">
        <f t="shared" si="389"/>
        <v>0</v>
      </c>
      <c r="W1000" s="24"/>
      <c r="X1000" s="24"/>
      <c r="Y1000" s="24"/>
      <c r="Z1000" s="24"/>
      <c r="AA1000" s="24"/>
      <c r="AB1000" s="24"/>
      <c r="AC1000" s="24">
        <f t="shared" si="368"/>
        <v>0</v>
      </c>
      <c r="AD1000" s="24">
        <f t="shared" si="369"/>
        <v>0</v>
      </c>
      <c r="AG1000" s="24"/>
      <c r="AH1000" s="24"/>
      <c r="AI1000" s="24"/>
      <c r="AJ1000" s="24"/>
      <c r="AK1000" s="24"/>
      <c r="AL1000" s="24"/>
      <c r="AM1000" s="24">
        <f t="shared" si="370"/>
        <v>0</v>
      </c>
      <c r="AN1000" s="24">
        <f t="shared" si="387"/>
        <v>0</v>
      </c>
      <c r="AQ1000" s="24"/>
      <c r="AR1000" s="24"/>
      <c r="AS1000" s="24"/>
      <c r="AT1000" s="24"/>
      <c r="AU1000" s="24"/>
      <c r="AV1000" s="24"/>
      <c r="AW1000" s="24">
        <f t="shared" si="371"/>
        <v>0</v>
      </c>
      <c r="AX1000" s="24">
        <f t="shared" si="372"/>
        <v>0</v>
      </c>
      <c r="BA1000" s="24"/>
      <c r="BB1000" s="24"/>
      <c r="BC1000" s="24"/>
      <c r="BD1000" s="24"/>
      <c r="BE1000" s="24"/>
      <c r="BF1000" s="24"/>
      <c r="BG1000" s="24">
        <f t="shared" si="373"/>
        <v>0</v>
      </c>
      <c r="BH1000" s="24">
        <f t="shared" si="374"/>
        <v>0</v>
      </c>
      <c r="BK1000" s="24"/>
      <c r="BL1000" s="24"/>
      <c r="BM1000" s="24"/>
      <c r="BN1000" s="24"/>
      <c r="BO1000" s="24"/>
      <c r="BP1000" s="24"/>
      <c r="BQ1000" s="24">
        <f t="shared" si="375"/>
        <v>0</v>
      </c>
      <c r="BR1000" s="24">
        <f t="shared" si="376"/>
        <v>0</v>
      </c>
      <c r="BU1000" s="24"/>
      <c r="BV1000" s="24"/>
      <c r="BW1000" s="24"/>
      <c r="BX1000" s="24"/>
      <c r="BY1000" s="24"/>
      <c r="BZ1000" s="24"/>
      <c r="CA1000" s="24">
        <f t="shared" si="377"/>
        <v>0</v>
      </c>
      <c r="CB1000" s="24">
        <f t="shared" si="378"/>
        <v>0</v>
      </c>
      <c r="CC1000" s="24"/>
      <c r="CE1000" s="24">
        <f t="shared" si="379"/>
        <v>0</v>
      </c>
      <c r="CG1000" s="24">
        <f t="shared" si="380"/>
        <v>0</v>
      </c>
      <c r="CI1000" s="24">
        <f t="shared" si="381"/>
        <v>0</v>
      </c>
      <c r="CK1000" s="24">
        <f t="shared" si="382"/>
        <v>0</v>
      </c>
      <c r="CM1000" s="24">
        <f t="shared" si="383"/>
        <v>0</v>
      </c>
      <c r="CO1000" s="24">
        <f t="shared" si="384"/>
        <v>0</v>
      </c>
      <c r="CQ1000" s="24">
        <f t="shared" si="385"/>
        <v>0</v>
      </c>
      <c r="CS1000" s="24">
        <f t="shared" si="386"/>
        <v>0</v>
      </c>
    </row>
    <row r="1001" spans="9:97">
      <c r="I1001" s="24">
        <f t="shared" si="366"/>
        <v>0</v>
      </c>
      <c r="J1001" s="24">
        <f t="shared" si="388"/>
        <v>0</v>
      </c>
      <c r="M1001" s="24"/>
      <c r="N1001" s="24"/>
      <c r="O1001" s="24"/>
      <c r="P1001" s="24"/>
      <c r="Q1001" s="24"/>
      <c r="R1001" s="24"/>
      <c r="S1001" s="24">
        <f t="shared" si="367"/>
        <v>0</v>
      </c>
      <c r="T1001" s="24">
        <f t="shared" si="389"/>
        <v>0</v>
      </c>
      <c r="W1001" s="24"/>
      <c r="X1001" s="24"/>
      <c r="Y1001" s="24"/>
      <c r="Z1001" s="24"/>
      <c r="AA1001" s="24"/>
      <c r="AB1001" s="24"/>
      <c r="AC1001" s="24">
        <f t="shared" si="368"/>
        <v>0</v>
      </c>
      <c r="AD1001" s="24">
        <f t="shared" si="369"/>
        <v>0</v>
      </c>
      <c r="AG1001" s="24"/>
      <c r="AH1001" s="24"/>
      <c r="AI1001" s="24"/>
      <c r="AJ1001" s="24"/>
      <c r="AK1001" s="24"/>
      <c r="AL1001" s="24"/>
      <c r="AM1001" s="24">
        <f t="shared" si="370"/>
        <v>0</v>
      </c>
      <c r="AN1001" s="24">
        <f t="shared" si="387"/>
        <v>0</v>
      </c>
      <c r="AQ1001" s="24"/>
      <c r="AR1001" s="24"/>
      <c r="AS1001" s="24"/>
      <c r="AT1001" s="24"/>
      <c r="AU1001" s="24"/>
      <c r="AV1001" s="24"/>
      <c r="AW1001" s="24">
        <f t="shared" si="371"/>
        <v>0</v>
      </c>
      <c r="AX1001" s="24">
        <f t="shared" si="372"/>
        <v>0</v>
      </c>
      <c r="BA1001" s="24"/>
      <c r="BB1001" s="24"/>
      <c r="BC1001" s="24"/>
      <c r="BD1001" s="24"/>
      <c r="BE1001" s="24"/>
      <c r="BF1001" s="24"/>
      <c r="BG1001" s="24">
        <f t="shared" si="373"/>
        <v>0</v>
      </c>
      <c r="BH1001" s="24">
        <f t="shared" si="374"/>
        <v>0</v>
      </c>
      <c r="BK1001" s="24"/>
      <c r="BL1001" s="24"/>
      <c r="BM1001" s="24"/>
      <c r="BN1001" s="24"/>
      <c r="BO1001" s="24"/>
      <c r="BP1001" s="24"/>
      <c r="BQ1001" s="24">
        <f t="shared" si="375"/>
        <v>0</v>
      </c>
      <c r="BR1001" s="24">
        <f t="shared" si="376"/>
        <v>0</v>
      </c>
      <c r="BU1001" s="24"/>
      <c r="BV1001" s="24"/>
      <c r="BW1001" s="24"/>
      <c r="BX1001" s="24"/>
      <c r="BY1001" s="24"/>
      <c r="BZ1001" s="24"/>
      <c r="CA1001" s="24">
        <f t="shared" si="377"/>
        <v>0</v>
      </c>
      <c r="CB1001" s="24">
        <f t="shared" si="378"/>
        <v>0</v>
      </c>
      <c r="CC1001" s="24"/>
      <c r="CE1001" s="24">
        <f t="shared" si="379"/>
        <v>0</v>
      </c>
      <c r="CG1001" s="24">
        <f t="shared" si="380"/>
        <v>0</v>
      </c>
      <c r="CI1001" s="24">
        <f t="shared" si="381"/>
        <v>0</v>
      </c>
      <c r="CK1001" s="24">
        <f t="shared" si="382"/>
        <v>0</v>
      </c>
      <c r="CM1001" s="24">
        <f t="shared" si="383"/>
        <v>0</v>
      </c>
      <c r="CO1001" s="24">
        <f t="shared" si="384"/>
        <v>0</v>
      </c>
      <c r="CQ1001" s="24">
        <f t="shared" si="385"/>
        <v>0</v>
      </c>
      <c r="CS1001" s="24">
        <f t="shared" si="386"/>
        <v>0</v>
      </c>
    </row>
    <row r="1002" spans="9:97">
      <c r="I1002" s="24">
        <f t="shared" si="366"/>
        <v>0</v>
      </c>
      <c r="J1002" s="24">
        <f t="shared" si="388"/>
        <v>0</v>
      </c>
      <c r="M1002" s="24"/>
      <c r="N1002" s="24"/>
      <c r="O1002" s="24"/>
      <c r="P1002" s="24"/>
      <c r="Q1002" s="24"/>
      <c r="R1002" s="24"/>
      <c r="S1002" s="24">
        <f t="shared" si="367"/>
        <v>0</v>
      </c>
      <c r="T1002" s="24">
        <f t="shared" si="389"/>
        <v>0</v>
      </c>
      <c r="W1002" s="24"/>
      <c r="X1002" s="24"/>
      <c r="Y1002" s="24"/>
      <c r="Z1002" s="24"/>
      <c r="AA1002" s="24"/>
      <c r="AB1002" s="24"/>
      <c r="AC1002" s="24">
        <f t="shared" si="368"/>
        <v>0</v>
      </c>
      <c r="AD1002" s="24">
        <f t="shared" si="369"/>
        <v>0</v>
      </c>
      <c r="AG1002" s="24"/>
      <c r="AH1002" s="24"/>
      <c r="AI1002" s="24"/>
      <c r="AJ1002" s="24"/>
      <c r="AK1002" s="24"/>
      <c r="AL1002" s="24"/>
      <c r="AM1002" s="24">
        <f t="shared" si="370"/>
        <v>0</v>
      </c>
      <c r="AN1002" s="24">
        <f t="shared" si="387"/>
        <v>0</v>
      </c>
      <c r="AQ1002" s="24"/>
      <c r="AR1002" s="24"/>
      <c r="AS1002" s="24"/>
      <c r="AT1002" s="24"/>
      <c r="AU1002" s="24"/>
      <c r="AV1002" s="24"/>
      <c r="AW1002" s="24">
        <f t="shared" si="371"/>
        <v>0</v>
      </c>
      <c r="AX1002" s="24">
        <f t="shared" si="372"/>
        <v>0</v>
      </c>
      <c r="BA1002" s="24"/>
      <c r="BB1002" s="24"/>
      <c r="BC1002" s="24"/>
      <c r="BD1002" s="24"/>
      <c r="BE1002" s="24"/>
      <c r="BF1002" s="24"/>
      <c r="BG1002" s="24">
        <f t="shared" si="373"/>
        <v>0</v>
      </c>
      <c r="BH1002" s="24">
        <f t="shared" si="374"/>
        <v>0</v>
      </c>
      <c r="BK1002" s="24"/>
      <c r="BL1002" s="24"/>
      <c r="BM1002" s="24"/>
      <c r="BN1002" s="24"/>
      <c r="BO1002" s="24"/>
      <c r="BP1002" s="24"/>
      <c r="BQ1002" s="24">
        <f t="shared" si="375"/>
        <v>0</v>
      </c>
      <c r="BR1002" s="24">
        <f t="shared" si="376"/>
        <v>0</v>
      </c>
      <c r="BU1002" s="24"/>
      <c r="BV1002" s="24"/>
      <c r="BW1002" s="24"/>
      <c r="BX1002" s="24"/>
      <c r="BY1002" s="24"/>
      <c r="BZ1002" s="24"/>
      <c r="CA1002" s="24">
        <f t="shared" si="377"/>
        <v>0</v>
      </c>
      <c r="CB1002" s="24">
        <f t="shared" si="378"/>
        <v>0</v>
      </c>
      <c r="CC1002" s="24"/>
      <c r="CE1002" s="24">
        <f t="shared" si="379"/>
        <v>0</v>
      </c>
      <c r="CG1002" s="24">
        <f t="shared" si="380"/>
        <v>0</v>
      </c>
      <c r="CI1002" s="24">
        <f t="shared" si="381"/>
        <v>0</v>
      </c>
      <c r="CK1002" s="24">
        <f t="shared" si="382"/>
        <v>0</v>
      </c>
      <c r="CM1002" s="24">
        <f t="shared" si="383"/>
        <v>0</v>
      </c>
      <c r="CO1002" s="24">
        <f t="shared" si="384"/>
        <v>0</v>
      </c>
      <c r="CQ1002" s="24">
        <f t="shared" si="385"/>
        <v>0</v>
      </c>
      <c r="CS1002" s="24">
        <f t="shared" si="386"/>
        <v>0</v>
      </c>
    </row>
    <row r="1003" spans="9:97">
      <c r="I1003" s="24">
        <f t="shared" si="366"/>
        <v>0</v>
      </c>
      <c r="J1003" s="24">
        <f t="shared" si="388"/>
        <v>0</v>
      </c>
      <c r="M1003" s="24"/>
      <c r="N1003" s="24"/>
      <c r="O1003" s="24"/>
      <c r="P1003" s="24"/>
      <c r="Q1003" s="24"/>
      <c r="R1003" s="24"/>
      <c r="S1003" s="24">
        <f t="shared" si="367"/>
        <v>0</v>
      </c>
      <c r="T1003" s="24">
        <f t="shared" si="389"/>
        <v>0</v>
      </c>
      <c r="W1003" s="24"/>
      <c r="X1003" s="24"/>
      <c r="Y1003" s="24"/>
      <c r="Z1003" s="24"/>
      <c r="AA1003" s="24"/>
      <c r="AB1003" s="24"/>
      <c r="AC1003" s="24">
        <f t="shared" si="368"/>
        <v>0</v>
      </c>
      <c r="AD1003" s="24">
        <f t="shared" si="369"/>
        <v>0</v>
      </c>
      <c r="AG1003" s="24"/>
      <c r="AH1003" s="24"/>
      <c r="AI1003" s="24"/>
      <c r="AJ1003" s="24"/>
      <c r="AK1003" s="24"/>
      <c r="AL1003" s="24"/>
      <c r="AM1003" s="24">
        <f t="shared" si="370"/>
        <v>0</v>
      </c>
      <c r="AN1003" s="24">
        <f t="shared" si="387"/>
        <v>0</v>
      </c>
      <c r="AQ1003" s="24"/>
      <c r="AR1003" s="24"/>
      <c r="AS1003" s="24"/>
      <c r="AT1003" s="24"/>
      <c r="AU1003" s="24"/>
      <c r="AV1003" s="24"/>
      <c r="AW1003" s="24">
        <f t="shared" si="371"/>
        <v>0</v>
      </c>
      <c r="AX1003" s="24">
        <f t="shared" si="372"/>
        <v>0</v>
      </c>
      <c r="BA1003" s="24"/>
      <c r="BB1003" s="24"/>
      <c r="BC1003" s="24"/>
      <c r="BD1003" s="24"/>
      <c r="BE1003" s="24"/>
      <c r="BF1003" s="24"/>
      <c r="BG1003" s="24">
        <f t="shared" si="373"/>
        <v>0</v>
      </c>
      <c r="BH1003" s="24">
        <f t="shared" si="374"/>
        <v>0</v>
      </c>
      <c r="BK1003" s="24"/>
      <c r="BL1003" s="24"/>
      <c r="BM1003" s="24"/>
      <c r="BN1003" s="24"/>
      <c r="BO1003" s="24"/>
      <c r="BP1003" s="24"/>
      <c r="BQ1003" s="24">
        <f t="shared" si="375"/>
        <v>0</v>
      </c>
      <c r="BR1003" s="24">
        <f t="shared" si="376"/>
        <v>0</v>
      </c>
      <c r="BU1003" s="24"/>
      <c r="BV1003" s="24"/>
      <c r="BW1003" s="24"/>
      <c r="BX1003" s="24"/>
      <c r="BY1003" s="24"/>
      <c r="BZ1003" s="24"/>
      <c r="CA1003" s="24">
        <f t="shared" si="377"/>
        <v>0</v>
      </c>
      <c r="CB1003" s="24">
        <f t="shared" si="378"/>
        <v>0</v>
      </c>
      <c r="CC1003" s="24"/>
      <c r="CE1003" s="24">
        <f t="shared" si="379"/>
        <v>0</v>
      </c>
      <c r="CG1003" s="24">
        <f t="shared" si="380"/>
        <v>0</v>
      </c>
      <c r="CI1003" s="24">
        <f t="shared" si="381"/>
        <v>0</v>
      </c>
      <c r="CK1003" s="24">
        <f t="shared" si="382"/>
        <v>0</v>
      </c>
      <c r="CM1003" s="24">
        <f t="shared" si="383"/>
        <v>0</v>
      </c>
      <c r="CO1003" s="24">
        <f t="shared" si="384"/>
        <v>0</v>
      </c>
      <c r="CQ1003" s="24">
        <f t="shared" si="385"/>
        <v>0</v>
      </c>
      <c r="CS1003" s="24">
        <f t="shared" si="386"/>
        <v>0</v>
      </c>
    </row>
    <row r="1004" spans="9:97">
      <c r="I1004" s="24">
        <f t="shared" si="366"/>
        <v>0</v>
      </c>
      <c r="J1004" s="24">
        <f t="shared" si="388"/>
        <v>0</v>
      </c>
      <c r="M1004" s="24"/>
      <c r="N1004" s="24"/>
      <c r="O1004" s="24"/>
      <c r="P1004" s="24"/>
      <c r="Q1004" s="24"/>
      <c r="R1004" s="24"/>
      <c r="S1004" s="24">
        <f t="shared" si="367"/>
        <v>0</v>
      </c>
      <c r="T1004" s="24">
        <f t="shared" si="389"/>
        <v>0</v>
      </c>
      <c r="W1004" s="24"/>
      <c r="X1004" s="24"/>
      <c r="Y1004" s="24"/>
      <c r="Z1004" s="24"/>
      <c r="AA1004" s="24"/>
      <c r="AB1004" s="24"/>
      <c r="AC1004" s="24">
        <f t="shared" si="368"/>
        <v>0</v>
      </c>
      <c r="AD1004" s="24">
        <f t="shared" si="369"/>
        <v>0</v>
      </c>
      <c r="AG1004" s="24"/>
      <c r="AH1004" s="24"/>
      <c r="AI1004" s="24"/>
      <c r="AJ1004" s="24"/>
      <c r="AK1004" s="24"/>
      <c r="AL1004" s="24"/>
      <c r="AM1004" s="24">
        <f t="shared" si="370"/>
        <v>0</v>
      </c>
      <c r="AN1004" s="24">
        <f t="shared" si="387"/>
        <v>0</v>
      </c>
      <c r="AQ1004" s="24"/>
      <c r="AR1004" s="24"/>
      <c r="AS1004" s="24"/>
      <c r="AT1004" s="24"/>
      <c r="AU1004" s="24"/>
      <c r="AV1004" s="24"/>
      <c r="AW1004" s="24">
        <f t="shared" si="371"/>
        <v>0</v>
      </c>
      <c r="AX1004" s="24">
        <f t="shared" si="372"/>
        <v>0</v>
      </c>
      <c r="BA1004" s="24"/>
      <c r="BB1004" s="24"/>
      <c r="BC1004" s="24"/>
      <c r="BD1004" s="24"/>
      <c r="BE1004" s="24"/>
      <c r="BF1004" s="24"/>
      <c r="BG1004" s="24">
        <f t="shared" si="373"/>
        <v>0</v>
      </c>
      <c r="BH1004" s="24">
        <f t="shared" si="374"/>
        <v>0</v>
      </c>
      <c r="BK1004" s="24"/>
      <c r="BL1004" s="24"/>
      <c r="BM1004" s="24"/>
      <c r="BN1004" s="24"/>
      <c r="BO1004" s="24"/>
      <c r="BP1004" s="24"/>
      <c r="BQ1004" s="24">
        <f t="shared" si="375"/>
        <v>0</v>
      </c>
      <c r="BR1004" s="24">
        <f t="shared" si="376"/>
        <v>0</v>
      </c>
      <c r="BU1004" s="24"/>
      <c r="BV1004" s="24"/>
      <c r="BW1004" s="24"/>
      <c r="BX1004" s="24"/>
      <c r="BY1004" s="24"/>
      <c r="BZ1004" s="24"/>
      <c r="CA1004" s="24">
        <f t="shared" si="377"/>
        <v>0</v>
      </c>
      <c r="CB1004" s="24">
        <f t="shared" si="378"/>
        <v>0</v>
      </c>
      <c r="CC1004" s="24"/>
      <c r="CE1004" s="24">
        <f t="shared" si="379"/>
        <v>0</v>
      </c>
      <c r="CG1004" s="24">
        <f t="shared" si="380"/>
        <v>0</v>
      </c>
      <c r="CI1004" s="24">
        <f t="shared" si="381"/>
        <v>0</v>
      </c>
      <c r="CK1004" s="24">
        <f t="shared" si="382"/>
        <v>0</v>
      </c>
      <c r="CM1004" s="24">
        <f t="shared" si="383"/>
        <v>0</v>
      </c>
      <c r="CO1004" s="24">
        <f t="shared" si="384"/>
        <v>0</v>
      </c>
      <c r="CQ1004" s="24">
        <f t="shared" si="385"/>
        <v>0</v>
      </c>
      <c r="CS1004" s="24">
        <f t="shared" si="386"/>
        <v>0</v>
      </c>
    </row>
    <row r="1005" spans="9:97">
      <c r="I1005" s="24">
        <f t="shared" si="366"/>
        <v>0</v>
      </c>
      <c r="J1005" s="24">
        <f t="shared" si="388"/>
        <v>0</v>
      </c>
      <c r="M1005" s="24"/>
      <c r="N1005" s="24"/>
      <c r="O1005" s="24"/>
      <c r="P1005" s="24"/>
      <c r="Q1005" s="24"/>
      <c r="R1005" s="24"/>
      <c r="S1005" s="24">
        <f t="shared" si="367"/>
        <v>0</v>
      </c>
      <c r="T1005" s="24">
        <f t="shared" si="389"/>
        <v>0</v>
      </c>
      <c r="W1005" s="24"/>
      <c r="X1005" s="24"/>
      <c r="Y1005" s="24"/>
      <c r="Z1005" s="24"/>
      <c r="AA1005" s="24"/>
      <c r="AB1005" s="24"/>
      <c r="AC1005" s="24">
        <f t="shared" si="368"/>
        <v>0</v>
      </c>
      <c r="AD1005" s="24">
        <f t="shared" si="369"/>
        <v>0</v>
      </c>
      <c r="AG1005" s="24"/>
      <c r="AH1005" s="24"/>
      <c r="AI1005" s="24"/>
      <c r="AJ1005" s="24"/>
      <c r="AK1005" s="24"/>
      <c r="AL1005" s="24"/>
      <c r="AM1005" s="24">
        <f t="shared" si="370"/>
        <v>0</v>
      </c>
      <c r="AN1005" s="24">
        <f t="shared" si="387"/>
        <v>0</v>
      </c>
      <c r="AQ1005" s="24"/>
      <c r="AR1005" s="24"/>
      <c r="AS1005" s="24"/>
      <c r="AT1005" s="24"/>
      <c r="AU1005" s="24"/>
      <c r="AV1005" s="24"/>
      <c r="AW1005" s="24">
        <f t="shared" si="371"/>
        <v>0</v>
      </c>
      <c r="AX1005" s="24">
        <f t="shared" si="372"/>
        <v>0</v>
      </c>
      <c r="BA1005" s="24"/>
      <c r="BB1005" s="24"/>
      <c r="BC1005" s="24"/>
      <c r="BD1005" s="24"/>
      <c r="BE1005" s="24"/>
      <c r="BF1005" s="24"/>
      <c r="BG1005" s="24">
        <f t="shared" si="373"/>
        <v>0</v>
      </c>
      <c r="BH1005" s="24">
        <f t="shared" si="374"/>
        <v>0</v>
      </c>
      <c r="BK1005" s="24"/>
      <c r="BL1005" s="24"/>
      <c r="BM1005" s="24"/>
      <c r="BN1005" s="24"/>
      <c r="BO1005" s="24"/>
      <c r="BP1005" s="24"/>
      <c r="BQ1005" s="24">
        <f t="shared" si="375"/>
        <v>0</v>
      </c>
      <c r="BR1005" s="24">
        <f t="shared" si="376"/>
        <v>0</v>
      </c>
      <c r="BU1005" s="24"/>
      <c r="BV1005" s="24"/>
      <c r="BW1005" s="24"/>
      <c r="BX1005" s="24"/>
      <c r="BY1005" s="24"/>
      <c r="BZ1005" s="24"/>
      <c r="CA1005" s="24">
        <f t="shared" si="377"/>
        <v>0</v>
      </c>
      <c r="CB1005" s="24">
        <f t="shared" si="378"/>
        <v>0</v>
      </c>
      <c r="CC1005" s="24"/>
      <c r="CE1005" s="24">
        <f t="shared" si="379"/>
        <v>0</v>
      </c>
      <c r="CG1005" s="24">
        <f t="shared" si="380"/>
        <v>0</v>
      </c>
      <c r="CI1005" s="24">
        <f t="shared" si="381"/>
        <v>0</v>
      </c>
      <c r="CK1005" s="24">
        <f t="shared" si="382"/>
        <v>0</v>
      </c>
      <c r="CM1005" s="24">
        <f t="shared" si="383"/>
        <v>0</v>
      </c>
      <c r="CO1005" s="24">
        <f t="shared" si="384"/>
        <v>0</v>
      </c>
      <c r="CQ1005" s="24">
        <f t="shared" si="385"/>
        <v>0</v>
      </c>
      <c r="CS1005" s="24">
        <f t="shared" si="386"/>
        <v>0</v>
      </c>
    </row>
    <row r="1006" spans="9:97">
      <c r="I1006" s="24">
        <f t="shared" si="366"/>
        <v>0</v>
      </c>
      <c r="J1006" s="24">
        <f t="shared" si="388"/>
        <v>0</v>
      </c>
      <c r="M1006" s="24"/>
      <c r="N1006" s="24"/>
      <c r="O1006" s="24"/>
      <c r="P1006" s="24"/>
      <c r="Q1006" s="24"/>
      <c r="R1006" s="24"/>
      <c r="S1006" s="24">
        <f t="shared" si="367"/>
        <v>0</v>
      </c>
      <c r="T1006" s="24">
        <f t="shared" si="389"/>
        <v>0</v>
      </c>
      <c r="W1006" s="24"/>
      <c r="X1006" s="24"/>
      <c r="Y1006" s="24"/>
      <c r="Z1006" s="24"/>
      <c r="AA1006" s="24"/>
      <c r="AB1006" s="24"/>
      <c r="AC1006" s="24">
        <f t="shared" si="368"/>
        <v>0</v>
      </c>
      <c r="AD1006" s="24">
        <f t="shared" si="369"/>
        <v>0</v>
      </c>
      <c r="AG1006" s="24"/>
      <c r="AH1006" s="24"/>
      <c r="AI1006" s="24"/>
      <c r="AJ1006" s="24"/>
      <c r="AK1006" s="24"/>
      <c r="AL1006" s="24"/>
      <c r="AM1006" s="24">
        <f t="shared" si="370"/>
        <v>0</v>
      </c>
      <c r="AN1006" s="24">
        <f t="shared" si="387"/>
        <v>0</v>
      </c>
      <c r="AQ1006" s="24"/>
      <c r="AR1006" s="24"/>
      <c r="AS1006" s="24"/>
      <c r="AT1006" s="24"/>
      <c r="AU1006" s="24"/>
      <c r="AV1006" s="24"/>
      <c r="AW1006" s="24">
        <f t="shared" si="371"/>
        <v>0</v>
      </c>
      <c r="AX1006" s="24">
        <f t="shared" si="372"/>
        <v>0</v>
      </c>
      <c r="BA1006" s="24"/>
      <c r="BB1006" s="24"/>
      <c r="BC1006" s="24"/>
      <c r="BD1006" s="24"/>
      <c r="BE1006" s="24"/>
      <c r="BF1006" s="24"/>
      <c r="BG1006" s="24">
        <f t="shared" si="373"/>
        <v>0</v>
      </c>
      <c r="BH1006" s="24">
        <f t="shared" si="374"/>
        <v>0</v>
      </c>
      <c r="BK1006" s="24"/>
      <c r="BL1006" s="24"/>
      <c r="BM1006" s="24"/>
      <c r="BN1006" s="24"/>
      <c r="BO1006" s="24"/>
      <c r="BP1006" s="24"/>
      <c r="BQ1006" s="24">
        <f t="shared" si="375"/>
        <v>0</v>
      </c>
      <c r="BR1006" s="24">
        <f t="shared" si="376"/>
        <v>0</v>
      </c>
      <c r="BU1006" s="24"/>
      <c r="BV1006" s="24"/>
      <c r="BW1006" s="24"/>
      <c r="BX1006" s="24"/>
      <c r="BY1006" s="24"/>
      <c r="BZ1006" s="24"/>
      <c r="CA1006" s="24">
        <f t="shared" si="377"/>
        <v>0</v>
      </c>
      <c r="CB1006" s="24">
        <f t="shared" si="378"/>
        <v>0</v>
      </c>
      <c r="CC1006" s="24"/>
      <c r="CE1006" s="24">
        <f t="shared" si="379"/>
        <v>0</v>
      </c>
      <c r="CG1006" s="24">
        <f t="shared" si="380"/>
        <v>0</v>
      </c>
      <c r="CI1006" s="24">
        <f t="shared" si="381"/>
        <v>0</v>
      </c>
      <c r="CK1006" s="24">
        <f t="shared" si="382"/>
        <v>0</v>
      </c>
      <c r="CM1006" s="24">
        <f t="shared" si="383"/>
        <v>0</v>
      </c>
      <c r="CO1006" s="24">
        <f t="shared" si="384"/>
        <v>0</v>
      </c>
      <c r="CQ1006" s="24">
        <f t="shared" si="385"/>
        <v>0</v>
      </c>
      <c r="CS1006" s="24">
        <f t="shared" si="386"/>
        <v>0</v>
      </c>
    </row>
    <row r="1007" spans="9:97">
      <c r="I1007" s="24">
        <f t="shared" si="366"/>
        <v>0</v>
      </c>
      <c r="J1007" s="24">
        <f t="shared" si="388"/>
        <v>0</v>
      </c>
      <c r="M1007" s="24"/>
      <c r="N1007" s="24"/>
      <c r="O1007" s="24"/>
      <c r="P1007" s="24"/>
      <c r="Q1007" s="24"/>
      <c r="R1007" s="24"/>
      <c r="S1007" s="24">
        <f t="shared" si="367"/>
        <v>0</v>
      </c>
      <c r="T1007" s="24">
        <f t="shared" si="389"/>
        <v>0</v>
      </c>
      <c r="W1007" s="24"/>
      <c r="X1007" s="24"/>
      <c r="Y1007" s="24"/>
      <c r="Z1007" s="24"/>
      <c r="AA1007" s="24"/>
      <c r="AB1007" s="24"/>
      <c r="AC1007" s="24">
        <f t="shared" si="368"/>
        <v>0</v>
      </c>
      <c r="AD1007" s="24">
        <f t="shared" si="369"/>
        <v>0</v>
      </c>
      <c r="AG1007" s="24"/>
      <c r="AH1007" s="24"/>
      <c r="AI1007" s="24"/>
      <c r="AJ1007" s="24"/>
      <c r="AK1007" s="24"/>
      <c r="AL1007" s="24"/>
      <c r="AM1007" s="24">
        <f t="shared" si="370"/>
        <v>0</v>
      </c>
      <c r="AN1007" s="24">
        <f t="shared" si="387"/>
        <v>0</v>
      </c>
      <c r="AQ1007" s="24"/>
      <c r="AR1007" s="24"/>
      <c r="AS1007" s="24"/>
      <c r="AT1007" s="24"/>
      <c r="AU1007" s="24"/>
      <c r="AV1007" s="24"/>
      <c r="AW1007" s="24">
        <f t="shared" si="371"/>
        <v>0</v>
      </c>
      <c r="AX1007" s="24">
        <f t="shared" si="372"/>
        <v>0</v>
      </c>
      <c r="BA1007" s="24"/>
      <c r="BB1007" s="24"/>
      <c r="BC1007" s="24"/>
      <c r="BD1007" s="24"/>
      <c r="BE1007" s="24"/>
      <c r="BF1007" s="24"/>
      <c r="BG1007" s="24">
        <f t="shared" si="373"/>
        <v>0</v>
      </c>
      <c r="BH1007" s="24">
        <f t="shared" si="374"/>
        <v>0</v>
      </c>
      <c r="BK1007" s="24"/>
      <c r="BL1007" s="24"/>
      <c r="BM1007" s="24"/>
      <c r="BN1007" s="24"/>
      <c r="BO1007" s="24"/>
      <c r="BP1007" s="24"/>
      <c r="BQ1007" s="24">
        <f t="shared" si="375"/>
        <v>0</v>
      </c>
      <c r="BR1007" s="24">
        <f t="shared" si="376"/>
        <v>0</v>
      </c>
      <c r="BU1007" s="24"/>
      <c r="BV1007" s="24"/>
      <c r="BW1007" s="24"/>
      <c r="BX1007" s="24"/>
      <c r="BY1007" s="24"/>
      <c r="BZ1007" s="24"/>
      <c r="CA1007" s="24">
        <f t="shared" si="377"/>
        <v>0</v>
      </c>
      <c r="CB1007" s="24">
        <f t="shared" si="378"/>
        <v>0</v>
      </c>
      <c r="CC1007" s="24"/>
      <c r="CE1007" s="24">
        <f t="shared" si="379"/>
        <v>0</v>
      </c>
      <c r="CG1007" s="24">
        <f t="shared" si="380"/>
        <v>0</v>
      </c>
      <c r="CI1007" s="24">
        <f t="shared" si="381"/>
        <v>0</v>
      </c>
      <c r="CK1007" s="24">
        <f t="shared" si="382"/>
        <v>0</v>
      </c>
      <c r="CM1007" s="24">
        <f t="shared" si="383"/>
        <v>0</v>
      </c>
      <c r="CO1007" s="24">
        <f t="shared" si="384"/>
        <v>0</v>
      </c>
      <c r="CQ1007" s="24">
        <f t="shared" si="385"/>
        <v>0</v>
      </c>
      <c r="CS1007" s="24">
        <f t="shared" si="386"/>
        <v>0</v>
      </c>
    </row>
    <row r="1008" spans="9:97">
      <c r="I1008" s="24">
        <f t="shared" si="366"/>
        <v>0</v>
      </c>
      <c r="J1008" s="24">
        <f t="shared" si="388"/>
        <v>0</v>
      </c>
      <c r="M1008" s="24"/>
      <c r="N1008" s="24"/>
      <c r="O1008" s="24"/>
      <c r="P1008" s="24"/>
      <c r="Q1008" s="24"/>
      <c r="R1008" s="24"/>
      <c r="S1008" s="24">
        <f t="shared" si="367"/>
        <v>0</v>
      </c>
      <c r="T1008" s="24">
        <f t="shared" si="389"/>
        <v>0</v>
      </c>
      <c r="W1008" s="24"/>
      <c r="X1008" s="24"/>
      <c r="Y1008" s="24"/>
      <c r="Z1008" s="24"/>
      <c r="AA1008" s="24"/>
      <c r="AB1008" s="24"/>
      <c r="AC1008" s="24">
        <f t="shared" si="368"/>
        <v>0</v>
      </c>
      <c r="AD1008" s="24">
        <f t="shared" si="369"/>
        <v>0</v>
      </c>
      <c r="AG1008" s="24"/>
      <c r="AH1008" s="24"/>
      <c r="AI1008" s="24"/>
      <c r="AJ1008" s="24"/>
      <c r="AK1008" s="24"/>
      <c r="AL1008" s="24"/>
      <c r="AM1008" s="24">
        <f t="shared" si="370"/>
        <v>0</v>
      </c>
      <c r="AN1008" s="24">
        <f t="shared" si="387"/>
        <v>0</v>
      </c>
      <c r="AQ1008" s="24"/>
      <c r="AR1008" s="24"/>
      <c r="AS1008" s="24"/>
      <c r="AT1008" s="24"/>
      <c r="AU1008" s="24"/>
      <c r="AV1008" s="24"/>
      <c r="AW1008" s="24">
        <f t="shared" si="371"/>
        <v>0</v>
      </c>
      <c r="AX1008" s="24">
        <f t="shared" si="372"/>
        <v>0</v>
      </c>
      <c r="BA1008" s="24"/>
      <c r="BB1008" s="24"/>
      <c r="BC1008" s="24"/>
      <c r="BD1008" s="24"/>
      <c r="BE1008" s="24"/>
      <c r="BF1008" s="24"/>
      <c r="BG1008" s="24">
        <f t="shared" si="373"/>
        <v>0</v>
      </c>
      <c r="BH1008" s="24">
        <f t="shared" si="374"/>
        <v>0</v>
      </c>
      <c r="BK1008" s="24"/>
      <c r="BL1008" s="24"/>
      <c r="BM1008" s="24"/>
      <c r="BN1008" s="24"/>
      <c r="BO1008" s="24"/>
      <c r="BP1008" s="24"/>
      <c r="BQ1008" s="24">
        <f t="shared" si="375"/>
        <v>0</v>
      </c>
      <c r="BR1008" s="24">
        <f t="shared" si="376"/>
        <v>0</v>
      </c>
      <c r="BU1008" s="24"/>
      <c r="BV1008" s="24"/>
      <c r="BW1008" s="24"/>
      <c r="BX1008" s="24"/>
      <c r="BY1008" s="24"/>
      <c r="BZ1008" s="24"/>
      <c r="CA1008" s="24">
        <f t="shared" si="377"/>
        <v>0</v>
      </c>
      <c r="CB1008" s="24">
        <f t="shared" si="378"/>
        <v>0</v>
      </c>
      <c r="CC1008" s="24"/>
      <c r="CE1008" s="24">
        <f t="shared" si="379"/>
        <v>0</v>
      </c>
      <c r="CG1008" s="24">
        <f t="shared" si="380"/>
        <v>0</v>
      </c>
      <c r="CI1008" s="24">
        <f t="shared" si="381"/>
        <v>0</v>
      </c>
      <c r="CK1008" s="24">
        <f t="shared" si="382"/>
        <v>0</v>
      </c>
      <c r="CM1008" s="24">
        <f t="shared" si="383"/>
        <v>0</v>
      </c>
      <c r="CO1008" s="24">
        <f t="shared" si="384"/>
        <v>0</v>
      </c>
      <c r="CQ1008" s="24">
        <f t="shared" si="385"/>
        <v>0</v>
      </c>
      <c r="CS1008" s="24">
        <f t="shared" si="386"/>
        <v>0</v>
      </c>
    </row>
    <row r="1009" spans="9:97">
      <c r="I1009" s="24">
        <f t="shared" si="366"/>
        <v>0</v>
      </c>
      <c r="J1009" s="24">
        <f t="shared" si="388"/>
        <v>0</v>
      </c>
      <c r="M1009" s="24"/>
      <c r="N1009" s="24"/>
      <c r="O1009" s="24"/>
      <c r="P1009" s="24"/>
      <c r="Q1009" s="24"/>
      <c r="R1009" s="24"/>
      <c r="S1009" s="24">
        <f t="shared" si="367"/>
        <v>0</v>
      </c>
      <c r="T1009" s="24">
        <f t="shared" si="389"/>
        <v>0</v>
      </c>
      <c r="W1009" s="24"/>
      <c r="X1009" s="24"/>
      <c r="Y1009" s="24"/>
      <c r="Z1009" s="24"/>
      <c r="AA1009" s="24"/>
      <c r="AB1009" s="24"/>
      <c r="AC1009" s="24">
        <f t="shared" si="368"/>
        <v>0</v>
      </c>
      <c r="AD1009" s="24">
        <f t="shared" si="369"/>
        <v>0</v>
      </c>
      <c r="AG1009" s="24"/>
      <c r="AH1009" s="24"/>
      <c r="AI1009" s="24"/>
      <c r="AJ1009" s="24"/>
      <c r="AK1009" s="24"/>
      <c r="AL1009" s="24"/>
      <c r="AM1009" s="24">
        <f t="shared" si="370"/>
        <v>0</v>
      </c>
      <c r="AN1009" s="24">
        <f t="shared" si="387"/>
        <v>0</v>
      </c>
      <c r="AQ1009" s="24"/>
      <c r="AR1009" s="24"/>
      <c r="AS1009" s="24"/>
      <c r="AT1009" s="24"/>
      <c r="AU1009" s="24"/>
      <c r="AV1009" s="24"/>
      <c r="AW1009" s="24">
        <f t="shared" si="371"/>
        <v>0</v>
      </c>
      <c r="AX1009" s="24">
        <f t="shared" si="372"/>
        <v>0</v>
      </c>
      <c r="BA1009" s="24"/>
      <c r="BB1009" s="24"/>
      <c r="BC1009" s="24"/>
      <c r="BD1009" s="24"/>
      <c r="BE1009" s="24"/>
      <c r="BF1009" s="24"/>
      <c r="BG1009" s="24">
        <f t="shared" si="373"/>
        <v>0</v>
      </c>
      <c r="BH1009" s="24">
        <f t="shared" si="374"/>
        <v>0</v>
      </c>
      <c r="BK1009" s="24"/>
      <c r="BL1009" s="24"/>
      <c r="BM1009" s="24"/>
      <c r="BN1009" s="24"/>
      <c r="BO1009" s="24"/>
      <c r="BP1009" s="24"/>
      <c r="BQ1009" s="24">
        <f t="shared" si="375"/>
        <v>0</v>
      </c>
      <c r="BR1009" s="24">
        <f t="shared" si="376"/>
        <v>0</v>
      </c>
      <c r="BU1009" s="24"/>
      <c r="BV1009" s="24"/>
      <c r="BW1009" s="24"/>
      <c r="BX1009" s="24"/>
      <c r="BY1009" s="24"/>
      <c r="BZ1009" s="24"/>
      <c r="CA1009" s="24">
        <f t="shared" si="377"/>
        <v>0</v>
      </c>
      <c r="CB1009" s="24">
        <f t="shared" si="378"/>
        <v>0</v>
      </c>
      <c r="CC1009" s="24"/>
      <c r="CE1009" s="24">
        <f t="shared" si="379"/>
        <v>0</v>
      </c>
      <c r="CG1009" s="24">
        <f t="shared" si="380"/>
        <v>0</v>
      </c>
      <c r="CI1009" s="24">
        <f t="shared" si="381"/>
        <v>0</v>
      </c>
      <c r="CK1009" s="24">
        <f t="shared" si="382"/>
        <v>0</v>
      </c>
      <c r="CM1009" s="24">
        <f t="shared" si="383"/>
        <v>0</v>
      </c>
      <c r="CO1009" s="24">
        <f t="shared" si="384"/>
        <v>0</v>
      </c>
      <c r="CQ1009" s="24">
        <f t="shared" si="385"/>
        <v>0</v>
      </c>
      <c r="CS1009" s="24">
        <f t="shared" si="386"/>
        <v>0</v>
      </c>
    </row>
    <row r="1010" spans="9:97">
      <c r="I1010" s="24">
        <f t="shared" si="366"/>
        <v>0</v>
      </c>
      <c r="J1010" s="24">
        <f t="shared" si="388"/>
        <v>0</v>
      </c>
      <c r="M1010" s="24"/>
      <c r="N1010" s="24"/>
      <c r="O1010" s="24"/>
      <c r="P1010" s="24"/>
      <c r="Q1010" s="24"/>
      <c r="R1010" s="24"/>
      <c r="S1010" s="24">
        <f t="shared" si="367"/>
        <v>0</v>
      </c>
      <c r="T1010" s="24">
        <f t="shared" si="389"/>
        <v>0</v>
      </c>
      <c r="W1010" s="24"/>
      <c r="X1010" s="24"/>
      <c r="Y1010" s="24"/>
      <c r="Z1010" s="24"/>
      <c r="AA1010" s="24"/>
      <c r="AB1010" s="24"/>
      <c r="AC1010" s="24">
        <f t="shared" si="368"/>
        <v>0</v>
      </c>
      <c r="AD1010" s="24">
        <f t="shared" si="369"/>
        <v>0</v>
      </c>
      <c r="AG1010" s="24"/>
      <c r="AH1010" s="24"/>
      <c r="AI1010" s="24"/>
      <c r="AJ1010" s="24"/>
      <c r="AK1010" s="24"/>
      <c r="AL1010" s="24"/>
      <c r="AM1010" s="24">
        <f t="shared" si="370"/>
        <v>0</v>
      </c>
      <c r="AN1010" s="24">
        <f t="shared" si="387"/>
        <v>0</v>
      </c>
      <c r="AQ1010" s="24"/>
      <c r="AR1010" s="24"/>
      <c r="AS1010" s="24"/>
      <c r="AT1010" s="24"/>
      <c r="AU1010" s="24"/>
      <c r="AV1010" s="24"/>
      <c r="AW1010" s="24">
        <f t="shared" si="371"/>
        <v>0</v>
      </c>
      <c r="AX1010" s="24">
        <f t="shared" si="372"/>
        <v>0</v>
      </c>
      <c r="BA1010" s="24"/>
      <c r="BB1010" s="24"/>
      <c r="BC1010" s="24"/>
      <c r="BD1010" s="24"/>
      <c r="BE1010" s="24"/>
      <c r="BF1010" s="24"/>
      <c r="BG1010" s="24">
        <f t="shared" si="373"/>
        <v>0</v>
      </c>
      <c r="BH1010" s="24">
        <f t="shared" si="374"/>
        <v>0</v>
      </c>
      <c r="BK1010" s="24"/>
      <c r="BL1010" s="24"/>
      <c r="BM1010" s="24"/>
      <c r="BN1010" s="24"/>
      <c r="BO1010" s="24"/>
      <c r="BP1010" s="24"/>
      <c r="BQ1010" s="24">
        <f t="shared" si="375"/>
        <v>0</v>
      </c>
      <c r="BR1010" s="24">
        <f t="shared" si="376"/>
        <v>0</v>
      </c>
      <c r="BU1010" s="24"/>
      <c r="BV1010" s="24"/>
      <c r="BW1010" s="24"/>
      <c r="BX1010" s="24"/>
      <c r="BY1010" s="24"/>
      <c r="BZ1010" s="24"/>
      <c r="CA1010" s="24">
        <f t="shared" si="377"/>
        <v>0</v>
      </c>
      <c r="CB1010" s="24">
        <f t="shared" si="378"/>
        <v>0</v>
      </c>
      <c r="CC1010" s="24"/>
      <c r="CE1010" s="24">
        <f t="shared" si="379"/>
        <v>0</v>
      </c>
      <c r="CG1010" s="24">
        <f t="shared" si="380"/>
        <v>0</v>
      </c>
      <c r="CI1010" s="24">
        <f t="shared" si="381"/>
        <v>0</v>
      </c>
      <c r="CK1010" s="24">
        <f t="shared" si="382"/>
        <v>0</v>
      </c>
      <c r="CM1010" s="24">
        <f t="shared" si="383"/>
        <v>0</v>
      </c>
      <c r="CO1010" s="24">
        <f t="shared" si="384"/>
        <v>0</v>
      </c>
      <c r="CQ1010" s="24">
        <f t="shared" si="385"/>
        <v>0</v>
      </c>
      <c r="CS1010" s="24">
        <f t="shared" si="386"/>
        <v>0</v>
      </c>
    </row>
    <row r="1011" spans="9:97">
      <c r="I1011" s="24">
        <f t="shared" si="366"/>
        <v>0</v>
      </c>
      <c r="J1011" s="24">
        <f t="shared" si="388"/>
        <v>0</v>
      </c>
      <c r="M1011" s="24"/>
      <c r="N1011" s="24"/>
      <c r="O1011" s="24"/>
      <c r="P1011" s="24"/>
      <c r="Q1011" s="24"/>
      <c r="R1011" s="24"/>
      <c r="S1011" s="24">
        <f t="shared" si="367"/>
        <v>0</v>
      </c>
      <c r="T1011" s="24">
        <f t="shared" si="389"/>
        <v>0</v>
      </c>
      <c r="W1011" s="24"/>
      <c r="X1011" s="24"/>
      <c r="Y1011" s="24"/>
      <c r="Z1011" s="24"/>
      <c r="AA1011" s="24"/>
      <c r="AB1011" s="24"/>
      <c r="AC1011" s="24">
        <f t="shared" si="368"/>
        <v>0</v>
      </c>
      <c r="AD1011" s="24">
        <f t="shared" si="369"/>
        <v>0</v>
      </c>
      <c r="AG1011" s="24"/>
      <c r="AH1011" s="24"/>
      <c r="AI1011" s="24"/>
      <c r="AJ1011" s="24"/>
      <c r="AK1011" s="24"/>
      <c r="AL1011" s="24"/>
      <c r="AM1011" s="24">
        <f t="shared" si="370"/>
        <v>0</v>
      </c>
      <c r="AN1011" s="24">
        <f t="shared" si="387"/>
        <v>0</v>
      </c>
      <c r="AQ1011" s="24"/>
      <c r="AR1011" s="24"/>
      <c r="AS1011" s="24"/>
      <c r="AT1011" s="24"/>
      <c r="AU1011" s="24"/>
      <c r="AV1011" s="24"/>
      <c r="AW1011" s="24">
        <f t="shared" si="371"/>
        <v>0</v>
      </c>
      <c r="AX1011" s="24">
        <f t="shared" si="372"/>
        <v>0</v>
      </c>
      <c r="BA1011" s="24"/>
      <c r="BB1011" s="24"/>
      <c r="BC1011" s="24"/>
      <c r="BD1011" s="24"/>
      <c r="BE1011" s="24"/>
      <c r="BF1011" s="24"/>
      <c r="BG1011" s="24">
        <f t="shared" si="373"/>
        <v>0</v>
      </c>
      <c r="BH1011" s="24">
        <f t="shared" si="374"/>
        <v>0</v>
      </c>
      <c r="BK1011" s="24"/>
      <c r="BL1011" s="24"/>
      <c r="BM1011" s="24"/>
      <c r="BN1011" s="24"/>
      <c r="BO1011" s="24"/>
      <c r="BP1011" s="24"/>
      <c r="BQ1011" s="24">
        <f t="shared" si="375"/>
        <v>0</v>
      </c>
      <c r="BR1011" s="24">
        <f t="shared" si="376"/>
        <v>0</v>
      </c>
      <c r="BU1011" s="24"/>
      <c r="BV1011" s="24"/>
      <c r="BW1011" s="24"/>
      <c r="BX1011" s="24"/>
      <c r="BY1011" s="24"/>
      <c r="BZ1011" s="24"/>
      <c r="CA1011" s="24">
        <f t="shared" si="377"/>
        <v>0</v>
      </c>
      <c r="CB1011" s="24">
        <f t="shared" si="378"/>
        <v>0</v>
      </c>
      <c r="CC1011" s="24"/>
      <c r="CE1011" s="24">
        <f t="shared" si="379"/>
        <v>0</v>
      </c>
      <c r="CG1011" s="24">
        <f t="shared" si="380"/>
        <v>0</v>
      </c>
      <c r="CI1011" s="24">
        <f t="shared" si="381"/>
        <v>0</v>
      </c>
      <c r="CK1011" s="24">
        <f t="shared" si="382"/>
        <v>0</v>
      </c>
      <c r="CM1011" s="24">
        <f t="shared" si="383"/>
        <v>0</v>
      </c>
      <c r="CO1011" s="24">
        <f t="shared" si="384"/>
        <v>0</v>
      </c>
      <c r="CQ1011" s="24">
        <f t="shared" si="385"/>
        <v>0</v>
      </c>
      <c r="CS1011" s="24">
        <f t="shared" si="386"/>
        <v>0</v>
      </c>
    </row>
    <row r="1012" spans="9:97">
      <c r="I1012" s="24">
        <f t="shared" si="366"/>
        <v>0</v>
      </c>
      <c r="J1012" s="24">
        <f t="shared" si="388"/>
        <v>0</v>
      </c>
      <c r="M1012" s="24"/>
      <c r="N1012" s="24"/>
      <c r="O1012" s="24"/>
      <c r="P1012" s="24"/>
      <c r="Q1012" s="24"/>
      <c r="R1012" s="24"/>
      <c r="S1012" s="24">
        <f t="shared" si="367"/>
        <v>0</v>
      </c>
      <c r="T1012" s="24">
        <f t="shared" si="389"/>
        <v>0</v>
      </c>
      <c r="W1012" s="24"/>
      <c r="X1012" s="24"/>
      <c r="Y1012" s="24"/>
      <c r="Z1012" s="24"/>
      <c r="AA1012" s="24"/>
      <c r="AB1012" s="24"/>
      <c r="AC1012" s="24">
        <f t="shared" si="368"/>
        <v>0</v>
      </c>
      <c r="AD1012" s="24">
        <f t="shared" si="369"/>
        <v>0</v>
      </c>
      <c r="AG1012" s="24"/>
      <c r="AH1012" s="24"/>
      <c r="AI1012" s="24"/>
      <c r="AJ1012" s="24"/>
      <c r="AK1012" s="24"/>
      <c r="AL1012" s="24"/>
      <c r="AM1012" s="24">
        <f t="shared" si="370"/>
        <v>0</v>
      </c>
      <c r="AN1012" s="24">
        <f t="shared" si="387"/>
        <v>0</v>
      </c>
      <c r="AQ1012" s="24"/>
      <c r="AR1012" s="24"/>
      <c r="AS1012" s="24"/>
      <c r="AT1012" s="24"/>
      <c r="AU1012" s="24"/>
      <c r="AV1012" s="24"/>
      <c r="AW1012" s="24">
        <f t="shared" si="371"/>
        <v>0</v>
      </c>
      <c r="AX1012" s="24">
        <f t="shared" si="372"/>
        <v>0</v>
      </c>
      <c r="BA1012" s="24"/>
      <c r="BB1012" s="24"/>
      <c r="BC1012" s="24"/>
      <c r="BD1012" s="24"/>
      <c r="BE1012" s="24"/>
      <c r="BF1012" s="24"/>
      <c r="BG1012" s="24">
        <f t="shared" si="373"/>
        <v>0</v>
      </c>
      <c r="BH1012" s="24">
        <f t="shared" si="374"/>
        <v>0</v>
      </c>
      <c r="BK1012" s="24"/>
      <c r="BL1012" s="24"/>
      <c r="BM1012" s="24"/>
      <c r="BN1012" s="24"/>
      <c r="BO1012" s="24"/>
      <c r="BP1012" s="24"/>
      <c r="BQ1012" s="24">
        <f t="shared" si="375"/>
        <v>0</v>
      </c>
      <c r="BR1012" s="24">
        <f t="shared" si="376"/>
        <v>0</v>
      </c>
      <c r="BU1012" s="24"/>
      <c r="BV1012" s="24"/>
      <c r="BW1012" s="24"/>
      <c r="BX1012" s="24"/>
      <c r="BY1012" s="24"/>
      <c r="BZ1012" s="24"/>
      <c r="CA1012" s="24">
        <f t="shared" si="377"/>
        <v>0</v>
      </c>
      <c r="CB1012" s="24">
        <f t="shared" si="378"/>
        <v>0</v>
      </c>
      <c r="CC1012" s="24"/>
      <c r="CE1012" s="24">
        <f t="shared" si="379"/>
        <v>0</v>
      </c>
      <c r="CG1012" s="24">
        <f t="shared" si="380"/>
        <v>0</v>
      </c>
      <c r="CI1012" s="24">
        <f t="shared" si="381"/>
        <v>0</v>
      </c>
      <c r="CK1012" s="24">
        <f t="shared" si="382"/>
        <v>0</v>
      </c>
      <c r="CM1012" s="24">
        <f t="shared" si="383"/>
        <v>0</v>
      </c>
      <c r="CO1012" s="24">
        <f t="shared" si="384"/>
        <v>0</v>
      </c>
      <c r="CQ1012" s="24">
        <f t="shared" si="385"/>
        <v>0</v>
      </c>
      <c r="CS1012" s="24">
        <f t="shared" si="386"/>
        <v>0</v>
      </c>
    </row>
    <row r="1013" spans="9:97">
      <c r="I1013" s="24">
        <f t="shared" si="366"/>
        <v>0</v>
      </c>
      <c r="J1013" s="24">
        <f t="shared" si="388"/>
        <v>0</v>
      </c>
      <c r="M1013" s="24"/>
      <c r="N1013" s="24"/>
      <c r="O1013" s="24"/>
      <c r="P1013" s="24"/>
      <c r="Q1013" s="24"/>
      <c r="R1013" s="24"/>
      <c r="S1013" s="24">
        <f t="shared" si="367"/>
        <v>0</v>
      </c>
      <c r="T1013" s="24">
        <f t="shared" si="389"/>
        <v>0</v>
      </c>
      <c r="W1013" s="24"/>
      <c r="X1013" s="24"/>
      <c r="Y1013" s="24"/>
      <c r="Z1013" s="24"/>
      <c r="AA1013" s="24"/>
      <c r="AB1013" s="24"/>
      <c r="AC1013" s="24">
        <f t="shared" si="368"/>
        <v>0</v>
      </c>
      <c r="AD1013" s="24">
        <f t="shared" si="369"/>
        <v>0</v>
      </c>
      <c r="AG1013" s="24"/>
      <c r="AH1013" s="24"/>
      <c r="AI1013" s="24"/>
      <c r="AJ1013" s="24"/>
      <c r="AK1013" s="24"/>
      <c r="AL1013" s="24"/>
      <c r="AM1013" s="24">
        <f t="shared" si="370"/>
        <v>0</v>
      </c>
      <c r="AN1013" s="24">
        <f t="shared" si="387"/>
        <v>0</v>
      </c>
      <c r="AQ1013" s="24"/>
      <c r="AR1013" s="24"/>
      <c r="AS1013" s="24"/>
      <c r="AT1013" s="24"/>
      <c r="AU1013" s="24"/>
      <c r="AV1013" s="24"/>
      <c r="AW1013" s="24">
        <f t="shared" si="371"/>
        <v>0</v>
      </c>
      <c r="AX1013" s="24">
        <f t="shared" si="372"/>
        <v>0</v>
      </c>
      <c r="BA1013" s="24"/>
      <c r="BB1013" s="24"/>
      <c r="BC1013" s="24"/>
      <c r="BD1013" s="24"/>
      <c r="BE1013" s="24"/>
      <c r="BF1013" s="24"/>
      <c r="BG1013" s="24">
        <f t="shared" si="373"/>
        <v>0</v>
      </c>
      <c r="BH1013" s="24">
        <f t="shared" si="374"/>
        <v>0</v>
      </c>
      <c r="BK1013" s="24"/>
      <c r="BL1013" s="24"/>
      <c r="BM1013" s="24"/>
      <c r="BN1013" s="24"/>
      <c r="BO1013" s="24"/>
      <c r="BP1013" s="24"/>
      <c r="BQ1013" s="24">
        <f t="shared" si="375"/>
        <v>0</v>
      </c>
      <c r="BR1013" s="24">
        <f t="shared" si="376"/>
        <v>0</v>
      </c>
      <c r="BU1013" s="24"/>
      <c r="BV1013" s="24"/>
      <c r="BW1013" s="24"/>
      <c r="BX1013" s="24"/>
      <c r="BY1013" s="24"/>
      <c r="BZ1013" s="24"/>
      <c r="CA1013" s="24">
        <f t="shared" si="377"/>
        <v>0</v>
      </c>
      <c r="CB1013" s="24">
        <f t="shared" si="378"/>
        <v>0</v>
      </c>
      <c r="CC1013" s="24"/>
      <c r="CE1013" s="24">
        <f t="shared" si="379"/>
        <v>0</v>
      </c>
      <c r="CG1013" s="24">
        <f t="shared" si="380"/>
        <v>0</v>
      </c>
      <c r="CI1013" s="24">
        <f t="shared" si="381"/>
        <v>0</v>
      </c>
      <c r="CK1013" s="24">
        <f t="shared" si="382"/>
        <v>0</v>
      </c>
      <c r="CM1013" s="24">
        <f t="shared" si="383"/>
        <v>0</v>
      </c>
      <c r="CO1013" s="24">
        <f t="shared" si="384"/>
        <v>0</v>
      </c>
      <c r="CQ1013" s="24">
        <f t="shared" si="385"/>
        <v>0</v>
      </c>
      <c r="CS1013" s="24">
        <f t="shared" si="386"/>
        <v>0</v>
      </c>
    </row>
    <row r="1014" spans="9:97">
      <c r="I1014" s="24">
        <f t="shared" si="366"/>
        <v>0</v>
      </c>
      <c r="J1014" s="24">
        <f t="shared" si="388"/>
        <v>0</v>
      </c>
      <c r="M1014" s="24"/>
      <c r="N1014" s="24"/>
      <c r="O1014" s="24"/>
      <c r="P1014" s="24"/>
      <c r="Q1014" s="24"/>
      <c r="R1014" s="24"/>
      <c r="S1014" s="24">
        <f t="shared" si="367"/>
        <v>0</v>
      </c>
      <c r="T1014" s="24">
        <f t="shared" si="389"/>
        <v>0</v>
      </c>
      <c r="W1014" s="24"/>
      <c r="X1014" s="24"/>
      <c r="Y1014" s="24"/>
      <c r="Z1014" s="24"/>
      <c r="AA1014" s="24"/>
      <c r="AB1014" s="24"/>
      <c r="AC1014" s="24">
        <f t="shared" si="368"/>
        <v>0</v>
      </c>
      <c r="AD1014" s="24">
        <f t="shared" si="369"/>
        <v>0</v>
      </c>
      <c r="AG1014" s="24"/>
      <c r="AH1014" s="24"/>
      <c r="AI1014" s="24"/>
      <c r="AJ1014" s="24"/>
      <c r="AK1014" s="24"/>
      <c r="AL1014" s="24"/>
      <c r="AM1014" s="24">
        <f t="shared" si="370"/>
        <v>0</v>
      </c>
      <c r="AN1014" s="24">
        <f t="shared" si="387"/>
        <v>0</v>
      </c>
      <c r="AQ1014" s="24"/>
      <c r="AR1014" s="24"/>
      <c r="AS1014" s="24"/>
      <c r="AT1014" s="24"/>
      <c r="AU1014" s="24"/>
      <c r="AV1014" s="24"/>
      <c r="AW1014" s="24">
        <f t="shared" si="371"/>
        <v>0</v>
      </c>
      <c r="AX1014" s="24">
        <f t="shared" si="372"/>
        <v>0</v>
      </c>
      <c r="BA1014" s="24"/>
      <c r="BB1014" s="24"/>
      <c r="BC1014" s="24"/>
      <c r="BD1014" s="24"/>
      <c r="BE1014" s="24"/>
      <c r="BF1014" s="24"/>
      <c r="BG1014" s="24">
        <f t="shared" si="373"/>
        <v>0</v>
      </c>
      <c r="BH1014" s="24">
        <f t="shared" si="374"/>
        <v>0</v>
      </c>
      <c r="BK1014" s="24"/>
      <c r="BL1014" s="24"/>
      <c r="BM1014" s="24"/>
      <c r="BN1014" s="24"/>
      <c r="BO1014" s="24"/>
      <c r="BP1014" s="24"/>
      <c r="BQ1014" s="24">
        <f t="shared" si="375"/>
        <v>0</v>
      </c>
      <c r="BR1014" s="24">
        <f t="shared" si="376"/>
        <v>0</v>
      </c>
      <c r="BU1014" s="24"/>
      <c r="BV1014" s="24"/>
      <c r="BW1014" s="24"/>
      <c r="BX1014" s="24"/>
      <c r="BY1014" s="24"/>
      <c r="BZ1014" s="24"/>
      <c r="CA1014" s="24">
        <f t="shared" si="377"/>
        <v>0</v>
      </c>
      <c r="CB1014" s="24">
        <f t="shared" si="378"/>
        <v>0</v>
      </c>
      <c r="CC1014" s="24"/>
      <c r="CE1014" s="24">
        <f t="shared" si="379"/>
        <v>0</v>
      </c>
      <c r="CG1014" s="24">
        <f t="shared" si="380"/>
        <v>0</v>
      </c>
      <c r="CI1014" s="24">
        <f t="shared" si="381"/>
        <v>0</v>
      </c>
      <c r="CK1014" s="24">
        <f t="shared" si="382"/>
        <v>0</v>
      </c>
      <c r="CM1014" s="24">
        <f t="shared" si="383"/>
        <v>0</v>
      </c>
      <c r="CO1014" s="24">
        <f t="shared" si="384"/>
        <v>0</v>
      </c>
      <c r="CQ1014" s="24">
        <f t="shared" si="385"/>
        <v>0</v>
      </c>
      <c r="CS1014" s="24">
        <f t="shared" si="386"/>
        <v>0</v>
      </c>
    </row>
    <row r="1015" spans="9:97">
      <c r="I1015" s="24">
        <f t="shared" si="366"/>
        <v>0</v>
      </c>
      <c r="J1015" s="24">
        <f t="shared" si="388"/>
        <v>0</v>
      </c>
      <c r="M1015" s="24"/>
      <c r="N1015" s="24"/>
      <c r="O1015" s="24"/>
      <c r="P1015" s="24"/>
      <c r="Q1015" s="24"/>
      <c r="R1015" s="24"/>
      <c r="S1015" s="24">
        <f t="shared" si="367"/>
        <v>0</v>
      </c>
      <c r="T1015" s="24">
        <f t="shared" si="389"/>
        <v>0</v>
      </c>
      <c r="W1015" s="24"/>
      <c r="X1015" s="24"/>
      <c r="Y1015" s="24"/>
      <c r="Z1015" s="24"/>
      <c r="AA1015" s="24"/>
      <c r="AB1015" s="24"/>
      <c r="AC1015" s="24">
        <f t="shared" si="368"/>
        <v>0</v>
      </c>
      <c r="AD1015" s="24">
        <f t="shared" si="369"/>
        <v>0</v>
      </c>
      <c r="AG1015" s="24"/>
      <c r="AH1015" s="24"/>
      <c r="AI1015" s="24"/>
      <c r="AJ1015" s="24"/>
      <c r="AK1015" s="24"/>
      <c r="AL1015" s="24"/>
      <c r="AM1015" s="24">
        <f t="shared" si="370"/>
        <v>0</v>
      </c>
      <c r="AN1015" s="24">
        <f t="shared" si="387"/>
        <v>0</v>
      </c>
      <c r="AQ1015" s="24"/>
      <c r="AR1015" s="24"/>
      <c r="AS1015" s="24"/>
      <c r="AT1015" s="24"/>
      <c r="AU1015" s="24"/>
      <c r="AV1015" s="24"/>
      <c r="AW1015" s="24">
        <f t="shared" si="371"/>
        <v>0</v>
      </c>
      <c r="AX1015" s="24">
        <f t="shared" si="372"/>
        <v>0</v>
      </c>
      <c r="BA1015" s="24"/>
      <c r="BB1015" s="24"/>
      <c r="BC1015" s="24"/>
      <c r="BD1015" s="24"/>
      <c r="BE1015" s="24"/>
      <c r="BF1015" s="24"/>
      <c r="BG1015" s="24">
        <f t="shared" si="373"/>
        <v>0</v>
      </c>
      <c r="BH1015" s="24">
        <f t="shared" si="374"/>
        <v>0</v>
      </c>
      <c r="BK1015" s="24"/>
      <c r="BL1015" s="24"/>
      <c r="BM1015" s="24"/>
      <c r="BN1015" s="24"/>
      <c r="BO1015" s="24"/>
      <c r="BP1015" s="24"/>
      <c r="BQ1015" s="24">
        <f t="shared" si="375"/>
        <v>0</v>
      </c>
      <c r="BR1015" s="24">
        <f t="shared" si="376"/>
        <v>0</v>
      </c>
      <c r="BU1015" s="24"/>
      <c r="BV1015" s="24"/>
      <c r="BW1015" s="24"/>
      <c r="BX1015" s="24"/>
      <c r="BY1015" s="24"/>
      <c r="BZ1015" s="24"/>
      <c r="CA1015" s="24">
        <f t="shared" si="377"/>
        <v>0</v>
      </c>
      <c r="CB1015" s="24">
        <f t="shared" si="378"/>
        <v>0</v>
      </c>
      <c r="CC1015" s="24"/>
      <c r="CE1015" s="24">
        <f t="shared" si="379"/>
        <v>0</v>
      </c>
      <c r="CG1015" s="24">
        <f t="shared" si="380"/>
        <v>0</v>
      </c>
      <c r="CI1015" s="24">
        <f t="shared" si="381"/>
        <v>0</v>
      </c>
      <c r="CK1015" s="24">
        <f t="shared" si="382"/>
        <v>0</v>
      </c>
      <c r="CM1015" s="24">
        <f t="shared" si="383"/>
        <v>0</v>
      </c>
      <c r="CO1015" s="24">
        <f t="shared" si="384"/>
        <v>0</v>
      </c>
      <c r="CQ1015" s="24">
        <f t="shared" si="385"/>
        <v>0</v>
      </c>
      <c r="CS1015" s="24">
        <f t="shared" si="386"/>
        <v>0</v>
      </c>
    </row>
    <row r="1016" spans="9:97">
      <c r="I1016" s="24">
        <f t="shared" si="366"/>
        <v>0</v>
      </c>
      <c r="J1016" s="24">
        <f t="shared" si="388"/>
        <v>0</v>
      </c>
      <c r="M1016" s="24"/>
      <c r="N1016" s="24"/>
      <c r="O1016" s="24"/>
      <c r="P1016" s="24"/>
      <c r="Q1016" s="24"/>
      <c r="R1016" s="24"/>
      <c r="S1016" s="24">
        <f t="shared" si="367"/>
        <v>0</v>
      </c>
      <c r="T1016" s="24">
        <f t="shared" si="389"/>
        <v>0</v>
      </c>
      <c r="W1016" s="24"/>
      <c r="X1016" s="24"/>
      <c r="Y1016" s="24"/>
      <c r="Z1016" s="24"/>
      <c r="AA1016" s="24"/>
      <c r="AB1016" s="24"/>
      <c r="AC1016" s="24">
        <f t="shared" si="368"/>
        <v>0</v>
      </c>
      <c r="AD1016" s="24">
        <f t="shared" si="369"/>
        <v>0</v>
      </c>
      <c r="AG1016" s="24"/>
      <c r="AH1016" s="24"/>
      <c r="AI1016" s="24"/>
      <c r="AJ1016" s="24"/>
      <c r="AK1016" s="24"/>
      <c r="AL1016" s="24"/>
      <c r="AM1016" s="24">
        <f t="shared" si="370"/>
        <v>0</v>
      </c>
      <c r="AN1016" s="24">
        <f t="shared" si="387"/>
        <v>0</v>
      </c>
      <c r="AQ1016" s="24"/>
      <c r="AR1016" s="24"/>
      <c r="AS1016" s="24"/>
      <c r="AT1016" s="24"/>
      <c r="AU1016" s="24"/>
      <c r="AV1016" s="24"/>
      <c r="AW1016" s="24">
        <f t="shared" si="371"/>
        <v>0</v>
      </c>
      <c r="AX1016" s="24">
        <f t="shared" si="372"/>
        <v>0</v>
      </c>
      <c r="BA1016" s="24"/>
      <c r="BB1016" s="24"/>
      <c r="BC1016" s="24"/>
      <c r="BD1016" s="24"/>
      <c r="BE1016" s="24"/>
      <c r="BF1016" s="24"/>
      <c r="BG1016" s="24">
        <f t="shared" si="373"/>
        <v>0</v>
      </c>
      <c r="BH1016" s="24">
        <f t="shared" si="374"/>
        <v>0</v>
      </c>
      <c r="BK1016" s="24"/>
      <c r="BL1016" s="24"/>
      <c r="BM1016" s="24"/>
      <c r="BN1016" s="24"/>
      <c r="BO1016" s="24"/>
      <c r="BP1016" s="24"/>
      <c r="BQ1016" s="24">
        <f t="shared" si="375"/>
        <v>0</v>
      </c>
      <c r="BR1016" s="24">
        <f t="shared" si="376"/>
        <v>0</v>
      </c>
      <c r="BU1016" s="24"/>
      <c r="BV1016" s="24"/>
      <c r="BW1016" s="24"/>
      <c r="BX1016" s="24"/>
      <c r="BY1016" s="24"/>
      <c r="BZ1016" s="24"/>
      <c r="CA1016" s="24">
        <f t="shared" si="377"/>
        <v>0</v>
      </c>
      <c r="CB1016" s="24">
        <f t="shared" si="378"/>
        <v>0</v>
      </c>
      <c r="CC1016" s="24"/>
      <c r="CE1016" s="24">
        <f t="shared" si="379"/>
        <v>0</v>
      </c>
      <c r="CG1016" s="24">
        <f t="shared" si="380"/>
        <v>0</v>
      </c>
      <c r="CI1016" s="24">
        <f t="shared" si="381"/>
        <v>0</v>
      </c>
      <c r="CK1016" s="24">
        <f t="shared" si="382"/>
        <v>0</v>
      </c>
      <c r="CM1016" s="24">
        <f t="shared" si="383"/>
        <v>0</v>
      </c>
      <c r="CO1016" s="24">
        <f t="shared" si="384"/>
        <v>0</v>
      </c>
      <c r="CQ1016" s="24">
        <f t="shared" si="385"/>
        <v>0</v>
      </c>
      <c r="CS1016" s="24">
        <f t="shared" si="386"/>
        <v>0</v>
      </c>
    </row>
    <row r="1017" spans="9:97">
      <c r="I1017" s="24">
        <f t="shared" si="366"/>
        <v>0</v>
      </c>
      <c r="J1017" s="24">
        <f t="shared" si="388"/>
        <v>0</v>
      </c>
      <c r="M1017" s="24"/>
      <c r="N1017" s="24"/>
      <c r="O1017" s="24"/>
      <c r="P1017" s="24"/>
      <c r="Q1017" s="24"/>
      <c r="R1017" s="24"/>
      <c r="S1017" s="24">
        <f t="shared" si="367"/>
        <v>0</v>
      </c>
      <c r="T1017" s="24">
        <f t="shared" si="389"/>
        <v>0</v>
      </c>
      <c r="W1017" s="24"/>
      <c r="X1017" s="24"/>
      <c r="Y1017" s="24"/>
      <c r="Z1017" s="24"/>
      <c r="AA1017" s="24"/>
      <c r="AB1017" s="24"/>
      <c r="AC1017" s="24">
        <f t="shared" si="368"/>
        <v>0</v>
      </c>
      <c r="AD1017" s="24">
        <f t="shared" si="369"/>
        <v>0</v>
      </c>
      <c r="AG1017" s="24"/>
      <c r="AH1017" s="24"/>
      <c r="AI1017" s="24"/>
      <c r="AJ1017" s="24"/>
      <c r="AK1017" s="24"/>
      <c r="AL1017" s="24"/>
      <c r="AM1017" s="24">
        <f t="shared" si="370"/>
        <v>0</v>
      </c>
      <c r="AN1017" s="24">
        <f t="shared" si="387"/>
        <v>0</v>
      </c>
      <c r="AQ1017" s="24"/>
      <c r="AR1017" s="24"/>
      <c r="AS1017" s="24"/>
      <c r="AT1017" s="24"/>
      <c r="AU1017" s="24"/>
      <c r="AV1017" s="24"/>
      <c r="AW1017" s="24">
        <f t="shared" si="371"/>
        <v>0</v>
      </c>
      <c r="AX1017" s="24">
        <f t="shared" si="372"/>
        <v>0</v>
      </c>
      <c r="BA1017" s="24"/>
      <c r="BB1017" s="24"/>
      <c r="BC1017" s="24"/>
      <c r="BD1017" s="24"/>
      <c r="BE1017" s="24"/>
      <c r="BF1017" s="24"/>
      <c r="BG1017" s="24">
        <f t="shared" si="373"/>
        <v>0</v>
      </c>
      <c r="BH1017" s="24">
        <f t="shared" si="374"/>
        <v>0</v>
      </c>
      <c r="BK1017" s="24"/>
      <c r="BL1017" s="24"/>
      <c r="BM1017" s="24"/>
      <c r="BN1017" s="24"/>
      <c r="BO1017" s="24"/>
      <c r="BP1017" s="24"/>
      <c r="BQ1017" s="24">
        <f t="shared" si="375"/>
        <v>0</v>
      </c>
      <c r="BR1017" s="24">
        <f t="shared" si="376"/>
        <v>0</v>
      </c>
      <c r="BU1017" s="24"/>
      <c r="BV1017" s="24"/>
      <c r="BW1017" s="24"/>
      <c r="BX1017" s="24"/>
      <c r="BY1017" s="24"/>
      <c r="BZ1017" s="24"/>
      <c r="CA1017" s="24">
        <f t="shared" si="377"/>
        <v>0</v>
      </c>
      <c r="CB1017" s="24">
        <f t="shared" si="378"/>
        <v>0</v>
      </c>
      <c r="CC1017" s="24"/>
      <c r="CE1017" s="24">
        <f t="shared" si="379"/>
        <v>0</v>
      </c>
      <c r="CG1017" s="24">
        <f t="shared" si="380"/>
        <v>0</v>
      </c>
      <c r="CI1017" s="24">
        <f t="shared" si="381"/>
        <v>0</v>
      </c>
      <c r="CK1017" s="24">
        <f t="shared" si="382"/>
        <v>0</v>
      </c>
      <c r="CM1017" s="24">
        <f t="shared" si="383"/>
        <v>0</v>
      </c>
      <c r="CO1017" s="24">
        <f t="shared" si="384"/>
        <v>0</v>
      </c>
      <c r="CQ1017" s="24">
        <f t="shared" si="385"/>
        <v>0</v>
      </c>
      <c r="CS1017" s="24">
        <f t="shared" si="386"/>
        <v>0</v>
      </c>
    </row>
    <row r="1018" spans="9:97">
      <c r="I1018" s="24">
        <f t="shared" si="366"/>
        <v>0</v>
      </c>
      <c r="J1018" s="24">
        <f t="shared" si="388"/>
        <v>0</v>
      </c>
      <c r="M1018" s="24"/>
      <c r="N1018" s="24"/>
      <c r="O1018" s="24"/>
      <c r="P1018" s="24"/>
      <c r="Q1018" s="24"/>
      <c r="R1018" s="24"/>
      <c r="S1018" s="24">
        <f t="shared" si="367"/>
        <v>0</v>
      </c>
      <c r="T1018" s="24">
        <f t="shared" si="389"/>
        <v>0</v>
      </c>
      <c r="W1018" s="24"/>
      <c r="X1018" s="24"/>
      <c r="Y1018" s="24"/>
      <c r="Z1018" s="24"/>
      <c r="AA1018" s="24"/>
      <c r="AB1018" s="24"/>
      <c r="AC1018" s="24">
        <f t="shared" si="368"/>
        <v>0</v>
      </c>
      <c r="AD1018" s="24">
        <f t="shared" si="369"/>
        <v>0</v>
      </c>
      <c r="AG1018" s="24"/>
      <c r="AH1018" s="24"/>
      <c r="AI1018" s="24"/>
      <c r="AJ1018" s="24"/>
      <c r="AK1018" s="24"/>
      <c r="AL1018" s="24"/>
      <c r="AM1018" s="24">
        <f t="shared" si="370"/>
        <v>0</v>
      </c>
      <c r="AN1018" s="24">
        <f t="shared" si="387"/>
        <v>0</v>
      </c>
      <c r="AQ1018" s="24"/>
      <c r="AR1018" s="24"/>
      <c r="AS1018" s="24"/>
      <c r="AT1018" s="24"/>
      <c r="AU1018" s="24"/>
      <c r="AV1018" s="24"/>
      <c r="AW1018" s="24">
        <f t="shared" si="371"/>
        <v>0</v>
      </c>
      <c r="AX1018" s="24">
        <f t="shared" si="372"/>
        <v>0</v>
      </c>
      <c r="BA1018" s="24"/>
      <c r="BB1018" s="24"/>
      <c r="BC1018" s="24"/>
      <c r="BD1018" s="24"/>
      <c r="BE1018" s="24"/>
      <c r="BF1018" s="24"/>
      <c r="BG1018" s="24">
        <f t="shared" si="373"/>
        <v>0</v>
      </c>
      <c r="BH1018" s="24">
        <f t="shared" si="374"/>
        <v>0</v>
      </c>
      <c r="BK1018" s="24"/>
      <c r="BL1018" s="24"/>
      <c r="BM1018" s="24"/>
      <c r="BN1018" s="24"/>
      <c r="BO1018" s="24"/>
      <c r="BP1018" s="24"/>
      <c r="BQ1018" s="24">
        <f t="shared" si="375"/>
        <v>0</v>
      </c>
      <c r="BR1018" s="24">
        <f t="shared" si="376"/>
        <v>0</v>
      </c>
      <c r="BU1018" s="24"/>
      <c r="BV1018" s="24"/>
      <c r="BW1018" s="24"/>
      <c r="BX1018" s="24"/>
      <c r="BY1018" s="24"/>
      <c r="BZ1018" s="24"/>
      <c r="CA1018" s="24">
        <f t="shared" si="377"/>
        <v>0</v>
      </c>
      <c r="CB1018" s="24">
        <f t="shared" si="378"/>
        <v>0</v>
      </c>
      <c r="CC1018" s="24"/>
      <c r="CE1018" s="24">
        <f t="shared" si="379"/>
        <v>0</v>
      </c>
      <c r="CG1018" s="24">
        <f t="shared" si="380"/>
        <v>0</v>
      </c>
      <c r="CI1018" s="24">
        <f t="shared" si="381"/>
        <v>0</v>
      </c>
      <c r="CK1018" s="24">
        <f t="shared" si="382"/>
        <v>0</v>
      </c>
      <c r="CM1018" s="24">
        <f t="shared" si="383"/>
        <v>0</v>
      </c>
      <c r="CO1018" s="24">
        <f t="shared" si="384"/>
        <v>0</v>
      </c>
      <c r="CQ1018" s="24">
        <f t="shared" si="385"/>
        <v>0</v>
      </c>
      <c r="CS1018" s="24">
        <f t="shared" si="386"/>
        <v>0</v>
      </c>
    </row>
    <row r="1019" spans="9:97">
      <c r="I1019" s="24">
        <f t="shared" si="366"/>
        <v>0</v>
      </c>
      <c r="J1019" s="24">
        <f t="shared" si="388"/>
        <v>0</v>
      </c>
      <c r="M1019" s="24"/>
      <c r="N1019" s="24"/>
      <c r="O1019" s="24"/>
      <c r="P1019" s="24"/>
      <c r="Q1019" s="24"/>
      <c r="R1019" s="24"/>
      <c r="S1019" s="24">
        <f t="shared" si="367"/>
        <v>0</v>
      </c>
      <c r="T1019" s="24">
        <f t="shared" si="389"/>
        <v>0</v>
      </c>
      <c r="W1019" s="24"/>
      <c r="X1019" s="24"/>
      <c r="Y1019" s="24"/>
      <c r="Z1019" s="24"/>
      <c r="AA1019" s="24"/>
      <c r="AB1019" s="24"/>
      <c r="AC1019" s="24">
        <f t="shared" si="368"/>
        <v>0</v>
      </c>
      <c r="AD1019" s="24">
        <f t="shared" si="369"/>
        <v>0</v>
      </c>
      <c r="AG1019" s="24"/>
      <c r="AH1019" s="24"/>
      <c r="AI1019" s="24"/>
      <c r="AJ1019" s="24"/>
      <c r="AK1019" s="24"/>
      <c r="AL1019" s="24"/>
      <c r="AM1019" s="24">
        <f t="shared" si="370"/>
        <v>0</v>
      </c>
      <c r="AN1019" s="24">
        <f t="shared" si="387"/>
        <v>0</v>
      </c>
      <c r="AQ1019" s="24"/>
      <c r="AR1019" s="24"/>
      <c r="AS1019" s="24"/>
      <c r="AT1019" s="24"/>
      <c r="AU1019" s="24"/>
      <c r="AV1019" s="24"/>
      <c r="AW1019" s="24">
        <f t="shared" si="371"/>
        <v>0</v>
      </c>
      <c r="AX1019" s="24">
        <f t="shared" si="372"/>
        <v>0</v>
      </c>
      <c r="BA1019" s="24"/>
      <c r="BB1019" s="24"/>
      <c r="BC1019" s="24"/>
      <c r="BD1019" s="24"/>
      <c r="BE1019" s="24"/>
      <c r="BF1019" s="24"/>
      <c r="BG1019" s="24">
        <f t="shared" si="373"/>
        <v>0</v>
      </c>
      <c r="BH1019" s="24">
        <f t="shared" si="374"/>
        <v>0</v>
      </c>
      <c r="BK1019" s="24"/>
      <c r="BL1019" s="24"/>
      <c r="BM1019" s="24"/>
      <c r="BN1019" s="24"/>
      <c r="BO1019" s="24"/>
      <c r="BP1019" s="24"/>
      <c r="BQ1019" s="24">
        <f t="shared" si="375"/>
        <v>0</v>
      </c>
      <c r="BR1019" s="24">
        <f t="shared" si="376"/>
        <v>0</v>
      </c>
      <c r="BU1019" s="24"/>
      <c r="BV1019" s="24"/>
      <c r="BW1019" s="24"/>
      <c r="BX1019" s="24"/>
      <c r="BY1019" s="24"/>
      <c r="BZ1019" s="24"/>
      <c r="CA1019" s="24">
        <f t="shared" si="377"/>
        <v>0</v>
      </c>
      <c r="CB1019" s="24">
        <f t="shared" si="378"/>
        <v>0</v>
      </c>
      <c r="CC1019" s="24"/>
      <c r="CE1019" s="24">
        <f t="shared" si="379"/>
        <v>0</v>
      </c>
      <c r="CG1019" s="24">
        <f t="shared" si="380"/>
        <v>0</v>
      </c>
      <c r="CI1019" s="24">
        <f t="shared" si="381"/>
        <v>0</v>
      </c>
      <c r="CK1019" s="24">
        <f t="shared" si="382"/>
        <v>0</v>
      </c>
      <c r="CM1019" s="24">
        <f t="shared" si="383"/>
        <v>0</v>
      </c>
      <c r="CO1019" s="24">
        <f t="shared" si="384"/>
        <v>0</v>
      </c>
      <c r="CQ1019" s="24">
        <f t="shared" si="385"/>
        <v>0</v>
      </c>
      <c r="CS1019" s="24">
        <f t="shared" si="386"/>
        <v>0</v>
      </c>
    </row>
    <row r="1020" spans="9:97">
      <c r="I1020" s="24">
        <f t="shared" si="366"/>
        <v>0</v>
      </c>
      <c r="J1020" s="24">
        <f t="shared" si="388"/>
        <v>0</v>
      </c>
      <c r="M1020" s="24"/>
      <c r="N1020" s="24"/>
      <c r="O1020" s="24"/>
      <c r="P1020" s="24"/>
      <c r="Q1020" s="24"/>
      <c r="R1020" s="24"/>
      <c r="S1020" s="24">
        <f t="shared" si="367"/>
        <v>0</v>
      </c>
      <c r="T1020" s="24">
        <f t="shared" si="389"/>
        <v>0</v>
      </c>
      <c r="W1020" s="24"/>
      <c r="X1020" s="24"/>
      <c r="Y1020" s="24"/>
      <c r="Z1020" s="24"/>
      <c r="AA1020" s="24"/>
      <c r="AB1020" s="24"/>
      <c r="AC1020" s="24">
        <f t="shared" si="368"/>
        <v>0</v>
      </c>
      <c r="AD1020" s="24">
        <f t="shared" si="369"/>
        <v>0</v>
      </c>
      <c r="AG1020" s="24"/>
      <c r="AH1020" s="24"/>
      <c r="AI1020" s="24"/>
      <c r="AJ1020" s="24"/>
      <c r="AK1020" s="24"/>
      <c r="AL1020" s="24"/>
      <c r="AM1020" s="24">
        <f t="shared" si="370"/>
        <v>0</v>
      </c>
      <c r="AN1020" s="24">
        <f t="shared" si="387"/>
        <v>0</v>
      </c>
      <c r="AQ1020" s="24"/>
      <c r="AR1020" s="24"/>
      <c r="AS1020" s="24"/>
      <c r="AT1020" s="24"/>
      <c r="AU1020" s="24"/>
      <c r="AV1020" s="24"/>
      <c r="AW1020" s="24">
        <f t="shared" si="371"/>
        <v>0</v>
      </c>
      <c r="AX1020" s="24">
        <f t="shared" si="372"/>
        <v>0</v>
      </c>
      <c r="BA1020" s="24"/>
      <c r="BB1020" s="24"/>
      <c r="BC1020" s="24"/>
      <c r="BD1020" s="24"/>
      <c r="BE1020" s="24"/>
      <c r="BF1020" s="24"/>
      <c r="BG1020" s="24">
        <f t="shared" si="373"/>
        <v>0</v>
      </c>
      <c r="BH1020" s="24">
        <f t="shared" si="374"/>
        <v>0</v>
      </c>
      <c r="BK1020" s="24"/>
      <c r="BL1020" s="24"/>
      <c r="BM1020" s="24"/>
      <c r="BN1020" s="24"/>
      <c r="BO1020" s="24"/>
      <c r="BP1020" s="24"/>
      <c r="BQ1020" s="24">
        <f t="shared" si="375"/>
        <v>0</v>
      </c>
      <c r="BR1020" s="24">
        <f t="shared" si="376"/>
        <v>0</v>
      </c>
      <c r="BU1020" s="24"/>
      <c r="BV1020" s="24"/>
      <c r="BW1020" s="24"/>
      <c r="BX1020" s="24"/>
      <c r="BY1020" s="24"/>
      <c r="BZ1020" s="24"/>
      <c r="CA1020" s="24">
        <f t="shared" si="377"/>
        <v>0</v>
      </c>
      <c r="CB1020" s="24">
        <f t="shared" si="378"/>
        <v>0</v>
      </c>
      <c r="CC1020" s="24"/>
      <c r="CE1020" s="24">
        <f t="shared" si="379"/>
        <v>0</v>
      </c>
      <c r="CG1020" s="24">
        <f t="shared" si="380"/>
        <v>0</v>
      </c>
      <c r="CI1020" s="24">
        <f t="shared" si="381"/>
        <v>0</v>
      </c>
      <c r="CK1020" s="24">
        <f t="shared" si="382"/>
        <v>0</v>
      </c>
      <c r="CM1020" s="24">
        <f t="shared" si="383"/>
        <v>0</v>
      </c>
      <c r="CO1020" s="24">
        <f t="shared" si="384"/>
        <v>0</v>
      </c>
      <c r="CQ1020" s="24">
        <f t="shared" si="385"/>
        <v>0</v>
      </c>
      <c r="CS1020" s="24">
        <f t="shared" si="386"/>
        <v>0</v>
      </c>
    </row>
    <row r="1021" spans="9:97">
      <c r="I1021" s="24">
        <f t="shared" si="366"/>
        <v>0</v>
      </c>
      <c r="J1021" s="24">
        <f t="shared" si="388"/>
        <v>0</v>
      </c>
      <c r="M1021" s="24"/>
      <c r="N1021" s="24"/>
      <c r="O1021" s="24"/>
      <c r="P1021" s="24"/>
      <c r="Q1021" s="24"/>
      <c r="R1021" s="24"/>
      <c r="S1021" s="24">
        <f t="shared" si="367"/>
        <v>0</v>
      </c>
      <c r="T1021" s="24">
        <f t="shared" si="389"/>
        <v>0</v>
      </c>
      <c r="W1021" s="24"/>
      <c r="X1021" s="24"/>
      <c r="Y1021" s="24"/>
      <c r="Z1021" s="24"/>
      <c r="AA1021" s="24"/>
      <c r="AB1021" s="24"/>
      <c r="AC1021" s="24">
        <f t="shared" si="368"/>
        <v>0</v>
      </c>
      <c r="AD1021" s="24">
        <f t="shared" si="369"/>
        <v>0</v>
      </c>
      <c r="AG1021" s="24"/>
      <c r="AH1021" s="24"/>
      <c r="AI1021" s="24"/>
      <c r="AJ1021" s="24"/>
      <c r="AK1021" s="24"/>
      <c r="AL1021" s="24"/>
      <c r="AM1021" s="24">
        <f t="shared" si="370"/>
        <v>0</v>
      </c>
      <c r="AN1021" s="24">
        <f t="shared" si="387"/>
        <v>0</v>
      </c>
      <c r="AQ1021" s="24"/>
      <c r="AR1021" s="24"/>
      <c r="AS1021" s="24"/>
      <c r="AT1021" s="24"/>
      <c r="AU1021" s="24"/>
      <c r="AV1021" s="24"/>
      <c r="AW1021" s="24">
        <f t="shared" si="371"/>
        <v>0</v>
      </c>
      <c r="AX1021" s="24">
        <f t="shared" si="372"/>
        <v>0</v>
      </c>
      <c r="BA1021" s="24"/>
      <c r="BB1021" s="24"/>
      <c r="BC1021" s="24"/>
      <c r="BD1021" s="24"/>
      <c r="BE1021" s="24"/>
      <c r="BF1021" s="24"/>
      <c r="BG1021" s="24">
        <f t="shared" si="373"/>
        <v>0</v>
      </c>
      <c r="BH1021" s="24">
        <f t="shared" si="374"/>
        <v>0</v>
      </c>
      <c r="BK1021" s="24"/>
      <c r="BL1021" s="24"/>
      <c r="BM1021" s="24"/>
      <c r="BN1021" s="24"/>
      <c r="BO1021" s="24"/>
      <c r="BP1021" s="24"/>
      <c r="BQ1021" s="24">
        <f t="shared" si="375"/>
        <v>0</v>
      </c>
      <c r="BR1021" s="24">
        <f t="shared" si="376"/>
        <v>0</v>
      </c>
      <c r="BU1021" s="24"/>
      <c r="BV1021" s="24"/>
      <c r="BW1021" s="24"/>
      <c r="BX1021" s="24"/>
      <c r="BY1021" s="24"/>
      <c r="BZ1021" s="24"/>
      <c r="CA1021" s="24">
        <f t="shared" si="377"/>
        <v>0</v>
      </c>
      <c r="CB1021" s="24">
        <f t="shared" si="378"/>
        <v>0</v>
      </c>
      <c r="CC1021" s="24"/>
      <c r="CE1021" s="24">
        <f t="shared" si="379"/>
        <v>0</v>
      </c>
      <c r="CG1021" s="24">
        <f t="shared" si="380"/>
        <v>0</v>
      </c>
      <c r="CI1021" s="24">
        <f t="shared" si="381"/>
        <v>0</v>
      </c>
      <c r="CK1021" s="24">
        <f t="shared" si="382"/>
        <v>0</v>
      </c>
      <c r="CM1021" s="24">
        <f t="shared" si="383"/>
        <v>0</v>
      </c>
      <c r="CO1021" s="24">
        <f t="shared" si="384"/>
        <v>0</v>
      </c>
      <c r="CQ1021" s="24">
        <f t="shared" si="385"/>
        <v>0</v>
      </c>
      <c r="CS1021" s="24">
        <f t="shared" si="386"/>
        <v>0</v>
      </c>
    </row>
    <row r="1022" spans="9:97">
      <c r="I1022" s="24">
        <f t="shared" si="366"/>
        <v>0</v>
      </c>
      <c r="J1022" s="24">
        <f t="shared" si="388"/>
        <v>0</v>
      </c>
      <c r="M1022" s="24"/>
      <c r="N1022" s="24"/>
      <c r="O1022" s="24"/>
      <c r="P1022" s="24"/>
      <c r="Q1022" s="24"/>
      <c r="R1022" s="24"/>
      <c r="S1022" s="24">
        <f t="shared" si="367"/>
        <v>0</v>
      </c>
      <c r="T1022" s="24">
        <f t="shared" si="389"/>
        <v>0</v>
      </c>
      <c r="W1022" s="24"/>
      <c r="X1022" s="24"/>
      <c r="Y1022" s="24"/>
      <c r="Z1022" s="24"/>
      <c r="AA1022" s="24"/>
      <c r="AB1022" s="24"/>
      <c r="AC1022" s="24">
        <f t="shared" si="368"/>
        <v>0</v>
      </c>
      <c r="AD1022" s="24">
        <f t="shared" si="369"/>
        <v>0</v>
      </c>
      <c r="AG1022" s="24"/>
      <c r="AH1022" s="24"/>
      <c r="AI1022" s="24"/>
      <c r="AJ1022" s="24"/>
      <c r="AK1022" s="24"/>
      <c r="AL1022" s="24"/>
      <c r="AM1022" s="24">
        <f t="shared" si="370"/>
        <v>0</v>
      </c>
      <c r="AN1022" s="24">
        <f t="shared" si="387"/>
        <v>0</v>
      </c>
      <c r="AQ1022" s="24"/>
      <c r="AR1022" s="24"/>
      <c r="AS1022" s="24"/>
      <c r="AT1022" s="24"/>
      <c r="AU1022" s="24"/>
      <c r="AV1022" s="24"/>
      <c r="AW1022" s="24">
        <f t="shared" si="371"/>
        <v>0</v>
      </c>
      <c r="AX1022" s="24">
        <f t="shared" si="372"/>
        <v>0</v>
      </c>
      <c r="BA1022" s="24"/>
      <c r="BB1022" s="24"/>
      <c r="BC1022" s="24"/>
      <c r="BD1022" s="24"/>
      <c r="BE1022" s="24"/>
      <c r="BF1022" s="24"/>
      <c r="BG1022" s="24">
        <f t="shared" si="373"/>
        <v>0</v>
      </c>
      <c r="BH1022" s="24">
        <f t="shared" si="374"/>
        <v>0</v>
      </c>
      <c r="BK1022" s="24"/>
      <c r="BL1022" s="24"/>
      <c r="BM1022" s="24"/>
      <c r="BN1022" s="24"/>
      <c r="BO1022" s="24"/>
      <c r="BP1022" s="24"/>
      <c r="BQ1022" s="24">
        <f t="shared" si="375"/>
        <v>0</v>
      </c>
      <c r="BR1022" s="24">
        <f t="shared" si="376"/>
        <v>0</v>
      </c>
      <c r="BU1022" s="24"/>
      <c r="BV1022" s="24"/>
      <c r="BW1022" s="24"/>
      <c r="BX1022" s="24"/>
      <c r="BY1022" s="24"/>
      <c r="BZ1022" s="24"/>
      <c r="CA1022" s="24">
        <f t="shared" si="377"/>
        <v>0</v>
      </c>
      <c r="CB1022" s="24">
        <f t="shared" si="378"/>
        <v>0</v>
      </c>
      <c r="CC1022" s="24"/>
      <c r="CE1022" s="24">
        <f t="shared" si="379"/>
        <v>0</v>
      </c>
      <c r="CG1022" s="24">
        <f t="shared" si="380"/>
        <v>0</v>
      </c>
      <c r="CI1022" s="24">
        <f t="shared" si="381"/>
        <v>0</v>
      </c>
      <c r="CK1022" s="24">
        <f t="shared" si="382"/>
        <v>0</v>
      </c>
      <c r="CM1022" s="24">
        <f t="shared" si="383"/>
        <v>0</v>
      </c>
      <c r="CO1022" s="24">
        <f t="shared" si="384"/>
        <v>0</v>
      </c>
      <c r="CQ1022" s="24">
        <f t="shared" si="385"/>
        <v>0</v>
      </c>
      <c r="CS1022" s="24">
        <f t="shared" si="386"/>
        <v>0</v>
      </c>
    </row>
    <row r="1023" spans="9:97">
      <c r="I1023" s="24">
        <f t="shared" si="366"/>
        <v>0</v>
      </c>
      <c r="J1023" s="24">
        <f t="shared" si="388"/>
        <v>0</v>
      </c>
      <c r="M1023" s="24"/>
      <c r="N1023" s="24"/>
      <c r="O1023" s="24"/>
      <c r="P1023" s="24"/>
      <c r="Q1023" s="24"/>
      <c r="R1023" s="24"/>
      <c r="S1023" s="24">
        <f t="shared" si="367"/>
        <v>0</v>
      </c>
      <c r="T1023" s="24">
        <f t="shared" si="389"/>
        <v>0</v>
      </c>
      <c r="W1023" s="24"/>
      <c r="X1023" s="24"/>
      <c r="Y1023" s="24"/>
      <c r="Z1023" s="24"/>
      <c r="AA1023" s="24"/>
      <c r="AB1023" s="24"/>
      <c r="AC1023" s="24">
        <f t="shared" si="368"/>
        <v>0</v>
      </c>
      <c r="AD1023" s="24">
        <f t="shared" si="369"/>
        <v>0</v>
      </c>
      <c r="AG1023" s="24"/>
      <c r="AH1023" s="24"/>
      <c r="AI1023" s="24"/>
      <c r="AJ1023" s="24"/>
      <c r="AK1023" s="24"/>
      <c r="AL1023" s="24"/>
      <c r="AM1023" s="24">
        <f t="shared" si="370"/>
        <v>0</v>
      </c>
      <c r="AN1023" s="24">
        <f t="shared" si="387"/>
        <v>0</v>
      </c>
      <c r="AQ1023" s="24"/>
      <c r="AR1023" s="24"/>
      <c r="AS1023" s="24"/>
      <c r="AT1023" s="24"/>
      <c r="AU1023" s="24"/>
      <c r="AV1023" s="24"/>
      <c r="AW1023" s="24">
        <f t="shared" si="371"/>
        <v>0</v>
      </c>
      <c r="AX1023" s="24">
        <f t="shared" si="372"/>
        <v>0</v>
      </c>
      <c r="BA1023" s="24"/>
      <c r="BB1023" s="24"/>
      <c r="BC1023" s="24"/>
      <c r="BD1023" s="24"/>
      <c r="BE1023" s="24"/>
      <c r="BF1023" s="24"/>
      <c r="BG1023" s="24">
        <f t="shared" si="373"/>
        <v>0</v>
      </c>
      <c r="BH1023" s="24">
        <f t="shared" si="374"/>
        <v>0</v>
      </c>
      <c r="BK1023" s="24"/>
      <c r="BL1023" s="24"/>
      <c r="BM1023" s="24"/>
      <c r="BN1023" s="24"/>
      <c r="BO1023" s="24"/>
      <c r="BP1023" s="24"/>
      <c r="BQ1023" s="24">
        <f t="shared" si="375"/>
        <v>0</v>
      </c>
      <c r="BR1023" s="24">
        <f t="shared" si="376"/>
        <v>0</v>
      </c>
      <c r="BU1023" s="24"/>
      <c r="BV1023" s="24"/>
      <c r="BW1023" s="24"/>
      <c r="BX1023" s="24"/>
      <c r="BY1023" s="24"/>
      <c r="BZ1023" s="24"/>
      <c r="CA1023" s="24">
        <f t="shared" si="377"/>
        <v>0</v>
      </c>
      <c r="CB1023" s="24">
        <f t="shared" si="378"/>
        <v>0</v>
      </c>
      <c r="CC1023" s="24"/>
      <c r="CE1023" s="24">
        <f t="shared" si="379"/>
        <v>0</v>
      </c>
      <c r="CG1023" s="24">
        <f t="shared" si="380"/>
        <v>0</v>
      </c>
      <c r="CI1023" s="24">
        <f t="shared" si="381"/>
        <v>0</v>
      </c>
      <c r="CK1023" s="24">
        <f t="shared" si="382"/>
        <v>0</v>
      </c>
      <c r="CM1023" s="24">
        <f t="shared" si="383"/>
        <v>0</v>
      </c>
      <c r="CO1023" s="24">
        <f t="shared" si="384"/>
        <v>0</v>
      </c>
      <c r="CQ1023" s="24">
        <f t="shared" si="385"/>
        <v>0</v>
      </c>
      <c r="CS1023" s="24">
        <f t="shared" si="386"/>
        <v>0</v>
      </c>
    </row>
    <row r="1024" spans="9:97">
      <c r="I1024" s="24">
        <f t="shared" si="366"/>
        <v>0</v>
      </c>
      <c r="J1024" s="24">
        <f t="shared" si="388"/>
        <v>0</v>
      </c>
      <c r="M1024" s="24"/>
      <c r="N1024" s="24"/>
      <c r="O1024" s="24"/>
      <c r="P1024" s="24"/>
      <c r="Q1024" s="24"/>
      <c r="R1024" s="24"/>
      <c r="S1024" s="24">
        <f t="shared" si="367"/>
        <v>0</v>
      </c>
      <c r="T1024" s="24">
        <f t="shared" si="389"/>
        <v>0</v>
      </c>
      <c r="W1024" s="24"/>
      <c r="X1024" s="24"/>
      <c r="Y1024" s="24"/>
      <c r="Z1024" s="24"/>
      <c r="AA1024" s="24"/>
      <c r="AB1024" s="24"/>
      <c r="AC1024" s="24">
        <f t="shared" si="368"/>
        <v>0</v>
      </c>
      <c r="AD1024" s="24">
        <f t="shared" si="369"/>
        <v>0</v>
      </c>
      <c r="AG1024" s="24"/>
      <c r="AH1024" s="24"/>
      <c r="AI1024" s="24"/>
      <c r="AJ1024" s="24"/>
      <c r="AK1024" s="24"/>
      <c r="AL1024" s="24"/>
      <c r="AM1024" s="24">
        <f t="shared" si="370"/>
        <v>0</v>
      </c>
      <c r="AN1024" s="24">
        <f t="shared" si="387"/>
        <v>0</v>
      </c>
      <c r="AQ1024" s="24"/>
      <c r="AR1024" s="24"/>
      <c r="AS1024" s="24"/>
      <c r="AT1024" s="24"/>
      <c r="AU1024" s="24"/>
      <c r="AV1024" s="24"/>
      <c r="AW1024" s="24">
        <f t="shared" si="371"/>
        <v>0</v>
      </c>
      <c r="AX1024" s="24">
        <f t="shared" si="372"/>
        <v>0</v>
      </c>
      <c r="BA1024" s="24"/>
      <c r="BB1024" s="24"/>
      <c r="BC1024" s="24"/>
      <c r="BD1024" s="24"/>
      <c r="BE1024" s="24"/>
      <c r="BF1024" s="24"/>
      <c r="BG1024" s="24">
        <f t="shared" si="373"/>
        <v>0</v>
      </c>
      <c r="BH1024" s="24">
        <f t="shared" si="374"/>
        <v>0</v>
      </c>
      <c r="BK1024" s="24"/>
      <c r="BL1024" s="24"/>
      <c r="BM1024" s="24"/>
      <c r="BN1024" s="24"/>
      <c r="BO1024" s="24"/>
      <c r="BP1024" s="24"/>
      <c r="BQ1024" s="24">
        <f t="shared" si="375"/>
        <v>0</v>
      </c>
      <c r="BR1024" s="24">
        <f t="shared" si="376"/>
        <v>0</v>
      </c>
      <c r="BU1024" s="24"/>
      <c r="BV1024" s="24"/>
      <c r="BW1024" s="24"/>
      <c r="BX1024" s="24"/>
      <c r="BY1024" s="24"/>
      <c r="BZ1024" s="24"/>
      <c r="CA1024" s="24">
        <f t="shared" si="377"/>
        <v>0</v>
      </c>
      <c r="CB1024" s="24">
        <f t="shared" si="378"/>
        <v>0</v>
      </c>
      <c r="CC1024" s="24"/>
      <c r="CE1024" s="24">
        <f t="shared" si="379"/>
        <v>0</v>
      </c>
      <c r="CG1024" s="24">
        <f t="shared" si="380"/>
        <v>0</v>
      </c>
      <c r="CI1024" s="24">
        <f t="shared" si="381"/>
        <v>0</v>
      </c>
      <c r="CK1024" s="24">
        <f t="shared" si="382"/>
        <v>0</v>
      </c>
      <c r="CM1024" s="24">
        <f t="shared" si="383"/>
        <v>0</v>
      </c>
      <c r="CO1024" s="24">
        <f t="shared" si="384"/>
        <v>0</v>
      </c>
      <c r="CQ1024" s="24">
        <f t="shared" si="385"/>
        <v>0</v>
      </c>
      <c r="CS1024" s="24">
        <f t="shared" si="386"/>
        <v>0</v>
      </c>
    </row>
    <row r="1025" spans="9:97">
      <c r="I1025" s="24">
        <f t="shared" si="366"/>
        <v>0</v>
      </c>
      <c r="J1025" s="24">
        <f t="shared" si="388"/>
        <v>0</v>
      </c>
      <c r="M1025" s="24"/>
      <c r="N1025" s="24"/>
      <c r="O1025" s="24"/>
      <c r="P1025" s="24"/>
      <c r="Q1025" s="24"/>
      <c r="R1025" s="24"/>
      <c r="S1025" s="24">
        <f t="shared" si="367"/>
        <v>0</v>
      </c>
      <c r="T1025" s="24">
        <f t="shared" si="389"/>
        <v>0</v>
      </c>
      <c r="W1025" s="24"/>
      <c r="X1025" s="24"/>
      <c r="Y1025" s="24"/>
      <c r="Z1025" s="24"/>
      <c r="AA1025" s="24"/>
      <c r="AB1025" s="24"/>
      <c r="AC1025" s="24">
        <f t="shared" si="368"/>
        <v>0</v>
      </c>
      <c r="AD1025" s="24">
        <f t="shared" si="369"/>
        <v>0</v>
      </c>
      <c r="AG1025" s="24"/>
      <c r="AH1025" s="24"/>
      <c r="AI1025" s="24"/>
      <c r="AJ1025" s="24"/>
      <c r="AK1025" s="24"/>
      <c r="AL1025" s="24"/>
      <c r="AM1025" s="24">
        <f t="shared" si="370"/>
        <v>0</v>
      </c>
      <c r="AN1025" s="24">
        <f t="shared" si="387"/>
        <v>0</v>
      </c>
      <c r="AQ1025" s="24"/>
      <c r="AR1025" s="24"/>
      <c r="AS1025" s="24"/>
      <c r="AT1025" s="24"/>
      <c r="AU1025" s="24"/>
      <c r="AV1025" s="24"/>
      <c r="AW1025" s="24">
        <f t="shared" si="371"/>
        <v>0</v>
      </c>
      <c r="AX1025" s="24">
        <f t="shared" si="372"/>
        <v>0</v>
      </c>
      <c r="BA1025" s="24"/>
      <c r="BB1025" s="24"/>
      <c r="BC1025" s="24"/>
      <c r="BD1025" s="24"/>
      <c r="BE1025" s="24"/>
      <c r="BF1025" s="24"/>
      <c r="BG1025" s="24">
        <f t="shared" si="373"/>
        <v>0</v>
      </c>
      <c r="BH1025" s="24">
        <f t="shared" si="374"/>
        <v>0</v>
      </c>
      <c r="BK1025" s="24"/>
      <c r="BL1025" s="24"/>
      <c r="BM1025" s="24"/>
      <c r="BN1025" s="24"/>
      <c r="BO1025" s="24"/>
      <c r="BP1025" s="24"/>
      <c r="BQ1025" s="24">
        <f t="shared" si="375"/>
        <v>0</v>
      </c>
      <c r="BR1025" s="24">
        <f t="shared" si="376"/>
        <v>0</v>
      </c>
      <c r="BU1025" s="24"/>
      <c r="BV1025" s="24"/>
      <c r="BW1025" s="24"/>
      <c r="BX1025" s="24"/>
      <c r="BY1025" s="24"/>
      <c r="BZ1025" s="24"/>
      <c r="CA1025" s="24">
        <f t="shared" si="377"/>
        <v>0</v>
      </c>
      <c r="CB1025" s="24">
        <f t="shared" si="378"/>
        <v>0</v>
      </c>
      <c r="CC1025" s="24"/>
      <c r="CE1025" s="24">
        <f t="shared" si="379"/>
        <v>0</v>
      </c>
      <c r="CG1025" s="24">
        <f t="shared" si="380"/>
        <v>0</v>
      </c>
      <c r="CI1025" s="24">
        <f t="shared" si="381"/>
        <v>0</v>
      </c>
      <c r="CK1025" s="24">
        <f t="shared" si="382"/>
        <v>0</v>
      </c>
      <c r="CM1025" s="24">
        <f t="shared" si="383"/>
        <v>0</v>
      </c>
      <c r="CO1025" s="24">
        <f t="shared" si="384"/>
        <v>0</v>
      </c>
      <c r="CQ1025" s="24">
        <f t="shared" si="385"/>
        <v>0</v>
      </c>
      <c r="CS1025" s="24">
        <f t="shared" si="386"/>
        <v>0</v>
      </c>
    </row>
    <row r="1026" spans="9:97">
      <c r="I1026" s="24">
        <f t="shared" si="366"/>
        <v>0</v>
      </c>
      <c r="J1026" s="24">
        <f t="shared" si="388"/>
        <v>0</v>
      </c>
      <c r="M1026" s="24"/>
      <c r="N1026" s="24"/>
      <c r="O1026" s="24"/>
      <c r="P1026" s="24"/>
      <c r="Q1026" s="24"/>
      <c r="R1026" s="24"/>
      <c r="S1026" s="24">
        <f t="shared" si="367"/>
        <v>0</v>
      </c>
      <c r="T1026" s="24">
        <f t="shared" si="389"/>
        <v>0</v>
      </c>
      <c r="W1026" s="24"/>
      <c r="X1026" s="24"/>
      <c r="Y1026" s="24"/>
      <c r="Z1026" s="24"/>
      <c r="AA1026" s="24"/>
      <c r="AB1026" s="24"/>
      <c r="AC1026" s="24">
        <f t="shared" si="368"/>
        <v>0</v>
      </c>
      <c r="AD1026" s="24">
        <f t="shared" si="369"/>
        <v>0</v>
      </c>
      <c r="AG1026" s="24"/>
      <c r="AH1026" s="24"/>
      <c r="AI1026" s="24"/>
      <c r="AJ1026" s="24"/>
      <c r="AK1026" s="24"/>
      <c r="AL1026" s="24"/>
      <c r="AM1026" s="24">
        <f t="shared" si="370"/>
        <v>0</v>
      </c>
      <c r="AN1026" s="24">
        <f t="shared" si="387"/>
        <v>0</v>
      </c>
      <c r="AQ1026" s="24"/>
      <c r="AR1026" s="24"/>
      <c r="AS1026" s="24"/>
      <c r="AT1026" s="24"/>
      <c r="AU1026" s="24"/>
      <c r="AV1026" s="24"/>
      <c r="AW1026" s="24">
        <f t="shared" si="371"/>
        <v>0</v>
      </c>
      <c r="AX1026" s="24">
        <f t="shared" si="372"/>
        <v>0</v>
      </c>
      <c r="BA1026" s="24"/>
      <c r="BB1026" s="24"/>
      <c r="BC1026" s="24"/>
      <c r="BD1026" s="24"/>
      <c r="BE1026" s="24"/>
      <c r="BF1026" s="24"/>
      <c r="BG1026" s="24">
        <f t="shared" si="373"/>
        <v>0</v>
      </c>
      <c r="BH1026" s="24">
        <f t="shared" si="374"/>
        <v>0</v>
      </c>
      <c r="BK1026" s="24"/>
      <c r="BL1026" s="24"/>
      <c r="BM1026" s="24"/>
      <c r="BN1026" s="24"/>
      <c r="BO1026" s="24"/>
      <c r="BP1026" s="24"/>
      <c r="BQ1026" s="24">
        <f t="shared" si="375"/>
        <v>0</v>
      </c>
      <c r="BR1026" s="24">
        <f t="shared" si="376"/>
        <v>0</v>
      </c>
      <c r="BU1026" s="24"/>
      <c r="BV1026" s="24"/>
      <c r="BW1026" s="24"/>
      <c r="BX1026" s="24"/>
      <c r="BY1026" s="24"/>
      <c r="BZ1026" s="24"/>
      <c r="CA1026" s="24">
        <f t="shared" si="377"/>
        <v>0</v>
      </c>
      <c r="CB1026" s="24">
        <f t="shared" si="378"/>
        <v>0</v>
      </c>
      <c r="CC1026" s="24"/>
      <c r="CE1026" s="24">
        <f t="shared" si="379"/>
        <v>0</v>
      </c>
      <c r="CG1026" s="24">
        <f t="shared" si="380"/>
        <v>0</v>
      </c>
      <c r="CI1026" s="24">
        <f t="shared" si="381"/>
        <v>0</v>
      </c>
      <c r="CK1026" s="24">
        <f t="shared" si="382"/>
        <v>0</v>
      </c>
      <c r="CM1026" s="24">
        <f t="shared" si="383"/>
        <v>0</v>
      </c>
      <c r="CO1026" s="24">
        <f t="shared" si="384"/>
        <v>0</v>
      </c>
      <c r="CQ1026" s="24">
        <f t="shared" si="385"/>
        <v>0</v>
      </c>
      <c r="CS1026" s="24">
        <f t="shared" si="386"/>
        <v>0</v>
      </c>
    </row>
    <row r="1027" spans="9:97">
      <c r="I1027" s="24">
        <f t="shared" si="366"/>
        <v>0</v>
      </c>
      <c r="J1027" s="24">
        <f t="shared" si="388"/>
        <v>0</v>
      </c>
      <c r="M1027" s="24"/>
      <c r="N1027" s="24"/>
      <c r="O1027" s="24"/>
      <c r="P1027" s="24"/>
      <c r="Q1027" s="24"/>
      <c r="R1027" s="24"/>
      <c r="S1027" s="24">
        <f t="shared" si="367"/>
        <v>0</v>
      </c>
      <c r="T1027" s="24">
        <f t="shared" si="389"/>
        <v>0</v>
      </c>
      <c r="W1027" s="24"/>
      <c r="X1027" s="24"/>
      <c r="Y1027" s="24"/>
      <c r="Z1027" s="24"/>
      <c r="AA1027" s="24"/>
      <c r="AB1027" s="24"/>
      <c r="AC1027" s="24">
        <f t="shared" si="368"/>
        <v>0</v>
      </c>
      <c r="AD1027" s="24">
        <f t="shared" si="369"/>
        <v>0</v>
      </c>
      <c r="AG1027" s="24"/>
      <c r="AH1027" s="24"/>
      <c r="AI1027" s="24"/>
      <c r="AJ1027" s="24"/>
      <c r="AK1027" s="24"/>
      <c r="AL1027" s="24"/>
      <c r="AM1027" s="24">
        <f t="shared" si="370"/>
        <v>0</v>
      </c>
      <c r="AN1027" s="24">
        <f t="shared" si="387"/>
        <v>0</v>
      </c>
      <c r="AQ1027" s="24"/>
      <c r="AR1027" s="24"/>
      <c r="AS1027" s="24"/>
      <c r="AT1027" s="24"/>
      <c r="AU1027" s="24"/>
      <c r="AV1027" s="24"/>
      <c r="AW1027" s="24">
        <f t="shared" si="371"/>
        <v>0</v>
      </c>
      <c r="AX1027" s="24">
        <f t="shared" si="372"/>
        <v>0</v>
      </c>
      <c r="BA1027" s="24"/>
      <c r="BB1027" s="24"/>
      <c r="BC1027" s="24"/>
      <c r="BD1027" s="24"/>
      <c r="BE1027" s="24"/>
      <c r="BF1027" s="24"/>
      <c r="BG1027" s="24">
        <f t="shared" si="373"/>
        <v>0</v>
      </c>
      <c r="BH1027" s="24">
        <f t="shared" si="374"/>
        <v>0</v>
      </c>
      <c r="BK1027" s="24"/>
      <c r="BL1027" s="24"/>
      <c r="BM1027" s="24"/>
      <c r="BN1027" s="24"/>
      <c r="BO1027" s="24"/>
      <c r="BP1027" s="24"/>
      <c r="BQ1027" s="24">
        <f t="shared" si="375"/>
        <v>0</v>
      </c>
      <c r="BR1027" s="24">
        <f t="shared" si="376"/>
        <v>0</v>
      </c>
      <c r="BU1027" s="24"/>
      <c r="BV1027" s="24"/>
      <c r="BW1027" s="24"/>
      <c r="BX1027" s="24"/>
      <c r="BY1027" s="24"/>
      <c r="BZ1027" s="24"/>
      <c r="CA1027" s="24">
        <f t="shared" si="377"/>
        <v>0</v>
      </c>
      <c r="CB1027" s="24">
        <f t="shared" si="378"/>
        <v>0</v>
      </c>
      <c r="CC1027" s="24"/>
      <c r="CE1027" s="24">
        <f t="shared" si="379"/>
        <v>0</v>
      </c>
      <c r="CG1027" s="24">
        <f t="shared" si="380"/>
        <v>0</v>
      </c>
      <c r="CI1027" s="24">
        <f t="shared" si="381"/>
        <v>0</v>
      </c>
      <c r="CK1027" s="24">
        <f t="shared" si="382"/>
        <v>0</v>
      </c>
      <c r="CM1027" s="24">
        <f t="shared" si="383"/>
        <v>0</v>
      </c>
      <c r="CO1027" s="24">
        <f t="shared" si="384"/>
        <v>0</v>
      </c>
      <c r="CQ1027" s="24">
        <f t="shared" si="385"/>
        <v>0</v>
      </c>
      <c r="CS1027" s="24">
        <f t="shared" si="386"/>
        <v>0</v>
      </c>
    </row>
    <row r="1028" spans="9:97">
      <c r="I1028" s="24">
        <f t="shared" ref="I1028:I1091" si="390">IF(F1028&gt;=C1028-D1028,G1028-H1028,E1028)</f>
        <v>0</v>
      </c>
      <c r="J1028" s="24">
        <f t="shared" si="388"/>
        <v>0</v>
      </c>
      <c r="M1028" s="24"/>
      <c r="N1028" s="24"/>
      <c r="O1028" s="24"/>
      <c r="P1028" s="24"/>
      <c r="Q1028" s="24"/>
      <c r="R1028" s="24"/>
      <c r="S1028" s="24">
        <f t="shared" ref="S1028:S1091" si="391">IF(P1028&gt;=M1028-N1028,Q1028-R1028,O1028)</f>
        <v>0</v>
      </c>
      <c r="T1028" s="24">
        <f t="shared" si="389"/>
        <v>0</v>
      </c>
      <c r="W1028" s="24"/>
      <c r="X1028" s="24"/>
      <c r="Y1028" s="24"/>
      <c r="Z1028" s="24"/>
      <c r="AA1028" s="24"/>
      <c r="AB1028" s="24"/>
      <c r="AC1028" s="24">
        <f t="shared" ref="AC1028:AC1091" si="392">IF(Z1028&gt;=W1028-X1028,AA1028-AB1028,Y1028)</f>
        <v>0</v>
      </c>
      <c r="AD1028" s="24">
        <f t="shared" ref="AD1028:AD1091" si="393">IF(Z1028&lt;W1028-X1028,W1028-X1028-Z1028,0)</f>
        <v>0</v>
      </c>
      <c r="AG1028" s="24"/>
      <c r="AH1028" s="24"/>
      <c r="AI1028" s="24"/>
      <c r="AJ1028" s="24"/>
      <c r="AK1028" s="24"/>
      <c r="AL1028" s="24"/>
      <c r="AM1028" s="24">
        <f t="shared" ref="AM1028:AM1091" si="394">IF(AJ1028&gt;=AG1028-AH1028,AK1028-AL1028,AI1028)</f>
        <v>0</v>
      </c>
      <c r="AN1028" s="24">
        <f t="shared" si="387"/>
        <v>0</v>
      </c>
      <c r="AQ1028" s="24"/>
      <c r="AR1028" s="24"/>
      <c r="AS1028" s="24"/>
      <c r="AT1028" s="24"/>
      <c r="AU1028" s="24"/>
      <c r="AV1028" s="24"/>
      <c r="AW1028" s="24">
        <f t="shared" ref="AW1028:AW1091" si="395">IF(AS1028&gt;=AR1028-AQ1028,AV1028-AU1028,AT1028)</f>
        <v>0</v>
      </c>
      <c r="AX1028" s="24">
        <f t="shared" ref="AX1028:AX1091" si="396">IF(AS1028&lt;AR1028-AQ1028,AR1028-AQ1028-AS1028,0)</f>
        <v>0</v>
      </c>
      <c r="BA1028" s="24"/>
      <c r="BB1028" s="24"/>
      <c r="BC1028" s="24"/>
      <c r="BD1028" s="24"/>
      <c r="BE1028" s="24"/>
      <c r="BF1028" s="24"/>
      <c r="BG1028" s="24">
        <f t="shared" ref="BG1028:BG1091" si="397">IF(BC1028&gt;=BB1028-BA1028,BF1028-BE1028,BD1028)</f>
        <v>0</v>
      </c>
      <c r="BH1028" s="24">
        <f t="shared" ref="BH1028:BH1091" si="398">IF(BC1028&lt;BB1028-BA1028,BB1028-BA1028-BC1028,0)</f>
        <v>0</v>
      </c>
      <c r="BK1028" s="24"/>
      <c r="BL1028" s="24"/>
      <c r="BM1028" s="24"/>
      <c r="BN1028" s="24"/>
      <c r="BO1028" s="24"/>
      <c r="BP1028" s="24"/>
      <c r="BQ1028" s="24">
        <f t="shared" ref="BQ1028:BQ1091" si="399">IF(BM1028&gt;=BL1028-BK1028,BP1028-BO1028,BN1028)</f>
        <v>0</v>
      </c>
      <c r="BR1028" s="24">
        <f t="shared" ref="BR1028:BR1091" si="400">IF(BM1028&lt;BL1028-BK1028,BL1028-BK1028-BM1028,0)</f>
        <v>0</v>
      </c>
      <c r="BU1028" s="24"/>
      <c r="BV1028" s="24"/>
      <c r="BW1028" s="24"/>
      <c r="BX1028" s="24"/>
      <c r="BY1028" s="24"/>
      <c r="BZ1028" s="24"/>
      <c r="CA1028" s="24">
        <f t="shared" ref="CA1028:CA1091" si="401">IF(BW1028&gt;=BV1028-BU1028,BZ1028-BY1028,BX1028)</f>
        <v>0</v>
      </c>
      <c r="CB1028" s="24">
        <f t="shared" ref="CB1028:CB1091" si="402">IF(BW1028&lt;BV1028-BU1028,BV1028-BU1028-BW1028,0)</f>
        <v>0</v>
      </c>
      <c r="CC1028" s="24"/>
      <c r="CE1028" s="24">
        <f t="shared" si="379"/>
        <v>0</v>
      </c>
      <c r="CG1028" s="24">
        <f t="shared" si="380"/>
        <v>0</v>
      </c>
      <c r="CI1028" s="24">
        <f t="shared" si="381"/>
        <v>0</v>
      </c>
      <c r="CK1028" s="24">
        <f t="shared" si="382"/>
        <v>0</v>
      </c>
      <c r="CM1028" s="24">
        <f t="shared" si="383"/>
        <v>0</v>
      </c>
      <c r="CO1028" s="24">
        <f t="shared" si="384"/>
        <v>0</v>
      </c>
      <c r="CQ1028" s="24">
        <f t="shared" si="385"/>
        <v>0</v>
      </c>
      <c r="CS1028" s="24">
        <f t="shared" si="386"/>
        <v>0</v>
      </c>
    </row>
    <row r="1029" spans="9:97">
      <c r="I1029" s="24">
        <f t="shared" si="390"/>
        <v>0</v>
      </c>
      <c r="J1029" s="24">
        <f t="shared" si="388"/>
        <v>0</v>
      </c>
      <c r="M1029" s="24"/>
      <c r="N1029" s="24"/>
      <c r="O1029" s="24"/>
      <c r="P1029" s="24"/>
      <c r="Q1029" s="24"/>
      <c r="R1029" s="24"/>
      <c r="S1029" s="24">
        <f t="shared" si="391"/>
        <v>0</v>
      </c>
      <c r="T1029" s="24">
        <f t="shared" si="389"/>
        <v>0</v>
      </c>
      <c r="W1029" s="24"/>
      <c r="X1029" s="24"/>
      <c r="Y1029" s="24"/>
      <c r="Z1029" s="24"/>
      <c r="AA1029" s="24"/>
      <c r="AB1029" s="24"/>
      <c r="AC1029" s="24">
        <f t="shared" si="392"/>
        <v>0</v>
      </c>
      <c r="AD1029" s="24">
        <f t="shared" si="393"/>
        <v>0</v>
      </c>
      <c r="AG1029" s="24"/>
      <c r="AH1029" s="24"/>
      <c r="AI1029" s="24"/>
      <c r="AJ1029" s="24"/>
      <c r="AK1029" s="24"/>
      <c r="AL1029" s="24"/>
      <c r="AM1029" s="24">
        <f t="shared" si="394"/>
        <v>0</v>
      </c>
      <c r="AN1029" s="24">
        <f t="shared" si="387"/>
        <v>0</v>
      </c>
      <c r="AQ1029" s="24"/>
      <c r="AR1029" s="24"/>
      <c r="AS1029" s="24"/>
      <c r="AT1029" s="24"/>
      <c r="AU1029" s="24"/>
      <c r="AV1029" s="24"/>
      <c r="AW1029" s="24">
        <f t="shared" si="395"/>
        <v>0</v>
      </c>
      <c r="AX1029" s="24">
        <f t="shared" si="396"/>
        <v>0</v>
      </c>
      <c r="BA1029" s="24"/>
      <c r="BB1029" s="24"/>
      <c r="BC1029" s="24"/>
      <c r="BD1029" s="24"/>
      <c r="BE1029" s="24"/>
      <c r="BF1029" s="24"/>
      <c r="BG1029" s="24">
        <f t="shared" si="397"/>
        <v>0</v>
      </c>
      <c r="BH1029" s="24">
        <f t="shared" si="398"/>
        <v>0</v>
      </c>
      <c r="BK1029" s="24"/>
      <c r="BL1029" s="24"/>
      <c r="BM1029" s="24"/>
      <c r="BN1029" s="24"/>
      <c r="BO1029" s="24"/>
      <c r="BP1029" s="24"/>
      <c r="BQ1029" s="24">
        <f t="shared" si="399"/>
        <v>0</v>
      </c>
      <c r="BR1029" s="24">
        <f t="shared" si="400"/>
        <v>0</v>
      </c>
      <c r="BU1029" s="24"/>
      <c r="BV1029" s="24"/>
      <c r="BW1029" s="24"/>
      <c r="BX1029" s="24"/>
      <c r="BY1029" s="24"/>
      <c r="BZ1029" s="24"/>
      <c r="CA1029" s="24">
        <f t="shared" si="401"/>
        <v>0</v>
      </c>
      <c r="CB1029" s="24">
        <f t="shared" si="402"/>
        <v>0</v>
      </c>
      <c r="CC1029" s="24"/>
      <c r="CE1029" s="24">
        <f t="shared" ref="CE1029:CE1092" si="403">SUMIF(B:B,CD1029,G:G)-SUMIF(B:B,CD1029,H:H)</f>
        <v>0</v>
      </c>
      <c r="CG1029" s="24">
        <f t="shared" ref="CG1029:CG1092" si="404">SUMIF(L:L,CF1029,Q:Q)-SUMIF(L:L,CF1029,R:R)</f>
        <v>0</v>
      </c>
      <c r="CI1029" s="24">
        <f t="shared" ref="CI1029:CI1092" si="405">SUMIF(V:V,CH1029,AA:AA)-SUMIF(V:V,CH1029,AB:AB)</f>
        <v>0</v>
      </c>
      <c r="CK1029" s="24">
        <f t="shared" ref="CK1029:CK1092" si="406">SUMIF(AF:AF,CJ1029,AK:AK)-SUMIF(AF:AF,CJ1029,AL:AL)</f>
        <v>0</v>
      </c>
      <c r="CM1029" s="24">
        <f t="shared" ref="CM1029:CM1092" si="407">SUMIF(AP:AP,CL1029,AV:AV)-SUMIF(AP:AP,CL1029,AU:AU)</f>
        <v>0</v>
      </c>
      <c r="CO1029" s="24">
        <f t="shared" ref="CO1029:CO1092" si="408">SUMIF(AZ:AZ,CN1029,BF:BF)-SUMIF(AZ:AZ,CN1029,BE:BE)</f>
        <v>0</v>
      </c>
      <c r="CQ1029" s="24">
        <f t="shared" ref="CQ1029:CQ1092" si="409">SUMIF(BJ:BJ,CP1029,BP:BP)-SUMIF(BJ:BJ,CP1029,BO:BO)</f>
        <v>0</v>
      </c>
      <c r="CS1029" s="24">
        <f t="shared" ref="CS1029:CS1092" si="410">SUMIF(BT:BT,CR1029,BZ:BZ)-SUMIF(BT:BT,CR1029,BY:BY)</f>
        <v>0</v>
      </c>
    </row>
    <row r="1030" spans="9:97">
      <c r="I1030" s="24">
        <f t="shared" si="390"/>
        <v>0</v>
      </c>
      <c r="J1030" s="24">
        <f t="shared" si="388"/>
        <v>0</v>
      </c>
      <c r="M1030" s="24"/>
      <c r="N1030" s="24"/>
      <c r="O1030" s="24"/>
      <c r="P1030" s="24"/>
      <c r="Q1030" s="24"/>
      <c r="R1030" s="24"/>
      <c r="S1030" s="24">
        <f t="shared" si="391"/>
        <v>0</v>
      </c>
      <c r="T1030" s="24">
        <f t="shared" si="389"/>
        <v>0</v>
      </c>
      <c r="W1030" s="24"/>
      <c r="X1030" s="24"/>
      <c r="Y1030" s="24"/>
      <c r="Z1030" s="24"/>
      <c r="AA1030" s="24"/>
      <c r="AB1030" s="24"/>
      <c r="AC1030" s="24">
        <f t="shared" si="392"/>
        <v>0</v>
      </c>
      <c r="AD1030" s="24">
        <f t="shared" si="393"/>
        <v>0</v>
      </c>
      <c r="AG1030" s="24"/>
      <c r="AH1030" s="24"/>
      <c r="AI1030" s="24"/>
      <c r="AJ1030" s="24"/>
      <c r="AK1030" s="24"/>
      <c r="AL1030" s="24"/>
      <c r="AM1030" s="24">
        <f t="shared" si="394"/>
        <v>0</v>
      </c>
      <c r="AN1030" s="24">
        <f t="shared" si="387"/>
        <v>0</v>
      </c>
      <c r="AQ1030" s="24"/>
      <c r="AR1030" s="24"/>
      <c r="AS1030" s="24"/>
      <c r="AT1030" s="24"/>
      <c r="AU1030" s="24"/>
      <c r="AV1030" s="24"/>
      <c r="AW1030" s="24">
        <f t="shared" si="395"/>
        <v>0</v>
      </c>
      <c r="AX1030" s="24">
        <f t="shared" si="396"/>
        <v>0</v>
      </c>
      <c r="BA1030" s="24"/>
      <c r="BB1030" s="24"/>
      <c r="BC1030" s="24"/>
      <c r="BD1030" s="24"/>
      <c r="BE1030" s="24"/>
      <c r="BF1030" s="24"/>
      <c r="BG1030" s="24">
        <f t="shared" si="397"/>
        <v>0</v>
      </c>
      <c r="BH1030" s="24">
        <f t="shared" si="398"/>
        <v>0</v>
      </c>
      <c r="BK1030" s="24"/>
      <c r="BL1030" s="24"/>
      <c r="BM1030" s="24"/>
      <c r="BN1030" s="24"/>
      <c r="BO1030" s="24"/>
      <c r="BP1030" s="24"/>
      <c r="BQ1030" s="24">
        <f t="shared" si="399"/>
        <v>0</v>
      </c>
      <c r="BR1030" s="24">
        <f t="shared" si="400"/>
        <v>0</v>
      </c>
      <c r="BU1030" s="24"/>
      <c r="BV1030" s="24"/>
      <c r="BW1030" s="24"/>
      <c r="BX1030" s="24"/>
      <c r="BY1030" s="24"/>
      <c r="BZ1030" s="24"/>
      <c r="CA1030" s="24">
        <f t="shared" si="401"/>
        <v>0</v>
      </c>
      <c r="CB1030" s="24">
        <f t="shared" si="402"/>
        <v>0</v>
      </c>
      <c r="CC1030" s="24"/>
      <c r="CE1030" s="24">
        <f t="shared" si="403"/>
        <v>0</v>
      </c>
      <c r="CG1030" s="24">
        <f t="shared" si="404"/>
        <v>0</v>
      </c>
      <c r="CI1030" s="24">
        <f t="shared" si="405"/>
        <v>0</v>
      </c>
      <c r="CK1030" s="24">
        <f t="shared" si="406"/>
        <v>0</v>
      </c>
      <c r="CM1030" s="24">
        <f t="shared" si="407"/>
        <v>0</v>
      </c>
      <c r="CO1030" s="24">
        <f t="shared" si="408"/>
        <v>0</v>
      </c>
      <c r="CQ1030" s="24">
        <f t="shared" si="409"/>
        <v>0</v>
      </c>
      <c r="CS1030" s="24">
        <f t="shared" si="410"/>
        <v>0</v>
      </c>
    </row>
    <row r="1031" spans="9:97">
      <c r="I1031" s="24">
        <f t="shared" si="390"/>
        <v>0</v>
      </c>
      <c r="J1031" s="24">
        <f t="shared" si="388"/>
        <v>0</v>
      </c>
      <c r="M1031" s="24"/>
      <c r="N1031" s="24"/>
      <c r="O1031" s="24"/>
      <c r="P1031" s="24"/>
      <c r="Q1031" s="24"/>
      <c r="R1031" s="24"/>
      <c r="S1031" s="24">
        <f t="shared" si="391"/>
        <v>0</v>
      </c>
      <c r="T1031" s="24">
        <f t="shared" si="389"/>
        <v>0</v>
      </c>
      <c r="W1031" s="24"/>
      <c r="X1031" s="24"/>
      <c r="Y1031" s="24"/>
      <c r="Z1031" s="24"/>
      <c r="AA1031" s="24"/>
      <c r="AB1031" s="24"/>
      <c r="AC1031" s="24">
        <f t="shared" si="392"/>
        <v>0</v>
      </c>
      <c r="AD1031" s="24">
        <f t="shared" si="393"/>
        <v>0</v>
      </c>
      <c r="AG1031" s="24"/>
      <c r="AH1031" s="24"/>
      <c r="AI1031" s="24"/>
      <c r="AJ1031" s="24"/>
      <c r="AK1031" s="24"/>
      <c r="AL1031" s="24"/>
      <c r="AM1031" s="24">
        <f t="shared" si="394"/>
        <v>0</v>
      </c>
      <c r="AN1031" s="24">
        <f t="shared" si="387"/>
        <v>0</v>
      </c>
      <c r="AQ1031" s="24"/>
      <c r="AR1031" s="24"/>
      <c r="AS1031" s="24"/>
      <c r="AT1031" s="24"/>
      <c r="AU1031" s="24"/>
      <c r="AV1031" s="24"/>
      <c r="AW1031" s="24">
        <f t="shared" si="395"/>
        <v>0</v>
      </c>
      <c r="AX1031" s="24">
        <f t="shared" si="396"/>
        <v>0</v>
      </c>
      <c r="BA1031" s="24"/>
      <c r="BB1031" s="24"/>
      <c r="BC1031" s="24"/>
      <c r="BD1031" s="24"/>
      <c r="BE1031" s="24"/>
      <c r="BF1031" s="24"/>
      <c r="BG1031" s="24">
        <f t="shared" si="397"/>
        <v>0</v>
      </c>
      <c r="BH1031" s="24">
        <f t="shared" si="398"/>
        <v>0</v>
      </c>
      <c r="BK1031" s="24"/>
      <c r="BL1031" s="24"/>
      <c r="BM1031" s="24"/>
      <c r="BN1031" s="24"/>
      <c r="BO1031" s="24"/>
      <c r="BP1031" s="24"/>
      <c r="BQ1031" s="24">
        <f t="shared" si="399"/>
        <v>0</v>
      </c>
      <c r="BR1031" s="24">
        <f t="shared" si="400"/>
        <v>0</v>
      </c>
      <c r="BU1031" s="24"/>
      <c r="BV1031" s="24"/>
      <c r="BW1031" s="24"/>
      <c r="BX1031" s="24"/>
      <c r="BY1031" s="24"/>
      <c r="BZ1031" s="24"/>
      <c r="CA1031" s="24">
        <f t="shared" si="401"/>
        <v>0</v>
      </c>
      <c r="CB1031" s="24">
        <f t="shared" si="402"/>
        <v>0</v>
      </c>
      <c r="CC1031" s="24"/>
      <c r="CE1031" s="24">
        <f t="shared" si="403"/>
        <v>0</v>
      </c>
      <c r="CG1031" s="24">
        <f t="shared" si="404"/>
        <v>0</v>
      </c>
      <c r="CI1031" s="24">
        <f t="shared" si="405"/>
        <v>0</v>
      </c>
      <c r="CK1031" s="24">
        <f t="shared" si="406"/>
        <v>0</v>
      </c>
      <c r="CM1031" s="24">
        <f t="shared" si="407"/>
        <v>0</v>
      </c>
      <c r="CO1031" s="24">
        <f t="shared" si="408"/>
        <v>0</v>
      </c>
      <c r="CQ1031" s="24">
        <f t="shared" si="409"/>
        <v>0</v>
      </c>
      <c r="CS1031" s="24">
        <f t="shared" si="410"/>
        <v>0</v>
      </c>
    </row>
    <row r="1032" spans="9:97">
      <c r="I1032" s="24">
        <f t="shared" si="390"/>
        <v>0</v>
      </c>
      <c r="J1032" s="24">
        <f t="shared" si="388"/>
        <v>0</v>
      </c>
      <c r="M1032" s="24"/>
      <c r="N1032" s="24"/>
      <c r="O1032" s="24"/>
      <c r="P1032" s="24"/>
      <c r="Q1032" s="24"/>
      <c r="R1032" s="24"/>
      <c r="S1032" s="24">
        <f t="shared" si="391"/>
        <v>0</v>
      </c>
      <c r="T1032" s="24">
        <f t="shared" si="389"/>
        <v>0</v>
      </c>
      <c r="W1032" s="24"/>
      <c r="X1032" s="24"/>
      <c r="Y1032" s="24"/>
      <c r="Z1032" s="24"/>
      <c r="AA1032" s="24"/>
      <c r="AB1032" s="24"/>
      <c r="AC1032" s="24">
        <f t="shared" si="392"/>
        <v>0</v>
      </c>
      <c r="AD1032" s="24">
        <f t="shared" si="393"/>
        <v>0</v>
      </c>
      <c r="AG1032" s="24"/>
      <c r="AH1032" s="24"/>
      <c r="AI1032" s="24"/>
      <c r="AJ1032" s="24"/>
      <c r="AK1032" s="24"/>
      <c r="AL1032" s="24"/>
      <c r="AM1032" s="24">
        <f t="shared" si="394"/>
        <v>0</v>
      </c>
      <c r="AN1032" s="24">
        <f t="shared" si="387"/>
        <v>0</v>
      </c>
      <c r="AQ1032" s="24"/>
      <c r="AR1032" s="24"/>
      <c r="AS1032" s="24"/>
      <c r="AT1032" s="24"/>
      <c r="AU1032" s="24"/>
      <c r="AV1032" s="24"/>
      <c r="AW1032" s="24">
        <f t="shared" si="395"/>
        <v>0</v>
      </c>
      <c r="AX1032" s="24">
        <f t="shared" si="396"/>
        <v>0</v>
      </c>
      <c r="BA1032" s="24"/>
      <c r="BB1032" s="24"/>
      <c r="BC1032" s="24"/>
      <c r="BD1032" s="24"/>
      <c r="BE1032" s="24"/>
      <c r="BF1032" s="24"/>
      <c r="BG1032" s="24">
        <f t="shared" si="397"/>
        <v>0</v>
      </c>
      <c r="BH1032" s="24">
        <f t="shared" si="398"/>
        <v>0</v>
      </c>
      <c r="BK1032" s="24"/>
      <c r="BL1032" s="24"/>
      <c r="BM1032" s="24"/>
      <c r="BN1032" s="24"/>
      <c r="BO1032" s="24"/>
      <c r="BP1032" s="24"/>
      <c r="BQ1032" s="24">
        <f t="shared" si="399"/>
        <v>0</v>
      </c>
      <c r="BR1032" s="24">
        <f t="shared" si="400"/>
        <v>0</v>
      </c>
      <c r="BU1032" s="24"/>
      <c r="BV1032" s="24"/>
      <c r="BW1032" s="24"/>
      <c r="BX1032" s="24"/>
      <c r="BY1032" s="24"/>
      <c r="BZ1032" s="24"/>
      <c r="CA1032" s="24">
        <f t="shared" si="401"/>
        <v>0</v>
      </c>
      <c r="CB1032" s="24">
        <f t="shared" si="402"/>
        <v>0</v>
      </c>
      <c r="CC1032" s="24"/>
      <c r="CE1032" s="24">
        <f t="shared" si="403"/>
        <v>0</v>
      </c>
      <c r="CG1032" s="24">
        <f t="shared" si="404"/>
        <v>0</v>
      </c>
      <c r="CI1032" s="24">
        <f t="shared" si="405"/>
        <v>0</v>
      </c>
      <c r="CK1032" s="24">
        <f t="shared" si="406"/>
        <v>0</v>
      </c>
      <c r="CM1032" s="24">
        <f t="shared" si="407"/>
        <v>0</v>
      </c>
      <c r="CO1032" s="24">
        <f t="shared" si="408"/>
        <v>0</v>
      </c>
      <c r="CQ1032" s="24">
        <f t="shared" si="409"/>
        <v>0</v>
      </c>
      <c r="CS1032" s="24">
        <f t="shared" si="410"/>
        <v>0</v>
      </c>
    </row>
    <row r="1033" spans="9:97">
      <c r="I1033" s="24">
        <f t="shared" si="390"/>
        <v>0</v>
      </c>
      <c r="J1033" s="24">
        <f t="shared" si="388"/>
        <v>0</v>
      </c>
      <c r="M1033" s="24"/>
      <c r="N1033" s="24"/>
      <c r="O1033" s="24"/>
      <c r="P1033" s="24"/>
      <c r="Q1033" s="24"/>
      <c r="R1033" s="24"/>
      <c r="S1033" s="24">
        <f t="shared" si="391"/>
        <v>0</v>
      </c>
      <c r="T1033" s="24">
        <f t="shared" si="389"/>
        <v>0</v>
      </c>
      <c r="W1033" s="24"/>
      <c r="X1033" s="24"/>
      <c r="Y1033" s="24"/>
      <c r="Z1033" s="24"/>
      <c r="AA1033" s="24"/>
      <c r="AB1033" s="24"/>
      <c r="AC1033" s="24">
        <f t="shared" si="392"/>
        <v>0</v>
      </c>
      <c r="AD1033" s="24">
        <f t="shared" si="393"/>
        <v>0</v>
      </c>
      <c r="AG1033" s="24"/>
      <c r="AH1033" s="24"/>
      <c r="AI1033" s="24"/>
      <c r="AJ1033" s="24"/>
      <c r="AK1033" s="24"/>
      <c r="AL1033" s="24"/>
      <c r="AM1033" s="24">
        <f t="shared" si="394"/>
        <v>0</v>
      </c>
      <c r="AN1033" s="24">
        <f t="shared" si="387"/>
        <v>0</v>
      </c>
      <c r="AQ1033" s="24"/>
      <c r="AR1033" s="24"/>
      <c r="AS1033" s="24"/>
      <c r="AT1033" s="24"/>
      <c r="AU1033" s="24"/>
      <c r="AV1033" s="24"/>
      <c r="AW1033" s="24">
        <f t="shared" si="395"/>
        <v>0</v>
      </c>
      <c r="AX1033" s="24">
        <f t="shared" si="396"/>
        <v>0</v>
      </c>
      <c r="BA1033" s="24"/>
      <c r="BB1033" s="24"/>
      <c r="BC1033" s="24"/>
      <c r="BD1033" s="24"/>
      <c r="BE1033" s="24"/>
      <c r="BF1033" s="24"/>
      <c r="BG1033" s="24">
        <f t="shared" si="397"/>
        <v>0</v>
      </c>
      <c r="BH1033" s="24">
        <f t="shared" si="398"/>
        <v>0</v>
      </c>
      <c r="BK1033" s="24"/>
      <c r="BL1033" s="24"/>
      <c r="BM1033" s="24"/>
      <c r="BN1033" s="24"/>
      <c r="BO1033" s="24"/>
      <c r="BP1033" s="24"/>
      <c r="BQ1033" s="24">
        <f t="shared" si="399"/>
        <v>0</v>
      </c>
      <c r="BR1033" s="24">
        <f t="shared" si="400"/>
        <v>0</v>
      </c>
      <c r="BU1033" s="24"/>
      <c r="BV1033" s="24"/>
      <c r="BW1033" s="24"/>
      <c r="BX1033" s="24"/>
      <c r="BY1033" s="24"/>
      <c r="BZ1033" s="24"/>
      <c r="CA1033" s="24">
        <f t="shared" si="401"/>
        <v>0</v>
      </c>
      <c r="CB1033" s="24">
        <f t="shared" si="402"/>
        <v>0</v>
      </c>
      <c r="CC1033" s="24"/>
      <c r="CE1033" s="24">
        <f t="shared" si="403"/>
        <v>0</v>
      </c>
      <c r="CG1033" s="24">
        <f t="shared" si="404"/>
        <v>0</v>
      </c>
      <c r="CI1033" s="24">
        <f t="shared" si="405"/>
        <v>0</v>
      </c>
      <c r="CK1033" s="24">
        <f t="shared" si="406"/>
        <v>0</v>
      </c>
      <c r="CM1033" s="24">
        <f t="shared" si="407"/>
        <v>0</v>
      </c>
      <c r="CO1033" s="24">
        <f t="shared" si="408"/>
        <v>0</v>
      </c>
      <c r="CQ1033" s="24">
        <f t="shared" si="409"/>
        <v>0</v>
      </c>
      <c r="CS1033" s="24">
        <f t="shared" si="410"/>
        <v>0</v>
      </c>
    </row>
    <row r="1034" spans="9:97">
      <c r="I1034" s="24">
        <f t="shared" si="390"/>
        <v>0</v>
      </c>
      <c r="J1034" s="24">
        <f t="shared" si="388"/>
        <v>0</v>
      </c>
      <c r="M1034" s="24"/>
      <c r="N1034" s="24"/>
      <c r="O1034" s="24"/>
      <c r="P1034" s="24"/>
      <c r="Q1034" s="24"/>
      <c r="R1034" s="24"/>
      <c r="S1034" s="24">
        <f t="shared" si="391"/>
        <v>0</v>
      </c>
      <c r="T1034" s="24">
        <f t="shared" si="389"/>
        <v>0</v>
      </c>
      <c r="W1034" s="24"/>
      <c r="X1034" s="24"/>
      <c r="Y1034" s="24"/>
      <c r="Z1034" s="24"/>
      <c r="AA1034" s="24"/>
      <c r="AB1034" s="24"/>
      <c r="AC1034" s="24">
        <f t="shared" si="392"/>
        <v>0</v>
      </c>
      <c r="AD1034" s="24">
        <f t="shared" si="393"/>
        <v>0</v>
      </c>
      <c r="AG1034" s="24"/>
      <c r="AH1034" s="24"/>
      <c r="AI1034" s="24"/>
      <c r="AJ1034" s="24"/>
      <c r="AK1034" s="24"/>
      <c r="AL1034" s="24"/>
      <c r="AM1034" s="24">
        <f t="shared" si="394"/>
        <v>0</v>
      </c>
      <c r="AN1034" s="24">
        <f t="shared" si="387"/>
        <v>0</v>
      </c>
      <c r="AQ1034" s="24"/>
      <c r="AR1034" s="24"/>
      <c r="AS1034" s="24"/>
      <c r="AT1034" s="24"/>
      <c r="AU1034" s="24"/>
      <c r="AV1034" s="24"/>
      <c r="AW1034" s="24">
        <f t="shared" si="395"/>
        <v>0</v>
      </c>
      <c r="AX1034" s="24">
        <f t="shared" si="396"/>
        <v>0</v>
      </c>
      <c r="BA1034" s="24"/>
      <c r="BB1034" s="24"/>
      <c r="BC1034" s="24"/>
      <c r="BD1034" s="24"/>
      <c r="BE1034" s="24"/>
      <c r="BF1034" s="24"/>
      <c r="BG1034" s="24">
        <f t="shared" si="397"/>
        <v>0</v>
      </c>
      <c r="BH1034" s="24">
        <f t="shared" si="398"/>
        <v>0</v>
      </c>
      <c r="BK1034" s="24"/>
      <c r="BL1034" s="24"/>
      <c r="BM1034" s="24"/>
      <c r="BN1034" s="24"/>
      <c r="BO1034" s="24"/>
      <c r="BP1034" s="24"/>
      <c r="BQ1034" s="24">
        <f t="shared" si="399"/>
        <v>0</v>
      </c>
      <c r="BR1034" s="24">
        <f t="shared" si="400"/>
        <v>0</v>
      </c>
      <c r="BU1034" s="24"/>
      <c r="BV1034" s="24"/>
      <c r="BW1034" s="24"/>
      <c r="BX1034" s="24"/>
      <c r="BY1034" s="24"/>
      <c r="BZ1034" s="24"/>
      <c r="CA1034" s="24">
        <f t="shared" si="401"/>
        <v>0</v>
      </c>
      <c r="CB1034" s="24">
        <f t="shared" si="402"/>
        <v>0</v>
      </c>
      <c r="CC1034" s="24"/>
      <c r="CE1034" s="24">
        <f t="shared" si="403"/>
        <v>0</v>
      </c>
      <c r="CG1034" s="24">
        <f t="shared" si="404"/>
        <v>0</v>
      </c>
      <c r="CI1034" s="24">
        <f t="shared" si="405"/>
        <v>0</v>
      </c>
      <c r="CK1034" s="24">
        <f t="shared" si="406"/>
        <v>0</v>
      </c>
      <c r="CM1034" s="24">
        <f t="shared" si="407"/>
        <v>0</v>
      </c>
      <c r="CO1034" s="24">
        <f t="shared" si="408"/>
        <v>0</v>
      </c>
      <c r="CQ1034" s="24">
        <f t="shared" si="409"/>
        <v>0</v>
      </c>
      <c r="CS1034" s="24">
        <f t="shared" si="410"/>
        <v>0</v>
      </c>
    </row>
    <row r="1035" spans="9:97">
      <c r="I1035" s="24">
        <f t="shared" si="390"/>
        <v>0</v>
      </c>
      <c r="J1035" s="24">
        <f t="shared" si="388"/>
        <v>0</v>
      </c>
      <c r="M1035" s="24"/>
      <c r="N1035" s="24"/>
      <c r="O1035" s="24"/>
      <c r="P1035" s="24"/>
      <c r="Q1035" s="24"/>
      <c r="R1035" s="24"/>
      <c r="S1035" s="24">
        <f t="shared" si="391"/>
        <v>0</v>
      </c>
      <c r="T1035" s="24">
        <f t="shared" si="389"/>
        <v>0</v>
      </c>
      <c r="W1035" s="24"/>
      <c r="X1035" s="24"/>
      <c r="Y1035" s="24"/>
      <c r="Z1035" s="24"/>
      <c r="AA1035" s="24"/>
      <c r="AB1035" s="24"/>
      <c r="AC1035" s="24">
        <f t="shared" si="392"/>
        <v>0</v>
      </c>
      <c r="AD1035" s="24">
        <f t="shared" si="393"/>
        <v>0</v>
      </c>
      <c r="AG1035" s="24"/>
      <c r="AH1035" s="24"/>
      <c r="AI1035" s="24"/>
      <c r="AJ1035" s="24"/>
      <c r="AK1035" s="24"/>
      <c r="AL1035" s="24"/>
      <c r="AM1035" s="24">
        <f t="shared" si="394"/>
        <v>0</v>
      </c>
      <c r="AN1035" s="24">
        <f t="shared" si="387"/>
        <v>0</v>
      </c>
      <c r="AQ1035" s="24"/>
      <c r="AR1035" s="24"/>
      <c r="AS1035" s="24"/>
      <c r="AT1035" s="24"/>
      <c r="AU1035" s="24"/>
      <c r="AV1035" s="24"/>
      <c r="AW1035" s="24">
        <f t="shared" si="395"/>
        <v>0</v>
      </c>
      <c r="AX1035" s="24">
        <f t="shared" si="396"/>
        <v>0</v>
      </c>
      <c r="BA1035" s="24"/>
      <c r="BB1035" s="24"/>
      <c r="BC1035" s="24"/>
      <c r="BD1035" s="24"/>
      <c r="BE1035" s="24"/>
      <c r="BF1035" s="24"/>
      <c r="BG1035" s="24">
        <f t="shared" si="397"/>
        <v>0</v>
      </c>
      <c r="BH1035" s="24">
        <f t="shared" si="398"/>
        <v>0</v>
      </c>
      <c r="BK1035" s="24"/>
      <c r="BL1035" s="24"/>
      <c r="BM1035" s="24"/>
      <c r="BN1035" s="24"/>
      <c r="BO1035" s="24"/>
      <c r="BP1035" s="24"/>
      <c r="BQ1035" s="24">
        <f t="shared" si="399"/>
        <v>0</v>
      </c>
      <c r="BR1035" s="24">
        <f t="shared" si="400"/>
        <v>0</v>
      </c>
      <c r="BU1035" s="24"/>
      <c r="BV1035" s="24"/>
      <c r="BW1035" s="24"/>
      <c r="BX1035" s="24"/>
      <c r="BY1035" s="24"/>
      <c r="BZ1035" s="24"/>
      <c r="CA1035" s="24">
        <f t="shared" si="401"/>
        <v>0</v>
      </c>
      <c r="CB1035" s="24">
        <f t="shared" si="402"/>
        <v>0</v>
      </c>
      <c r="CC1035" s="24"/>
      <c r="CE1035" s="24">
        <f t="shared" si="403"/>
        <v>0</v>
      </c>
      <c r="CG1035" s="24">
        <f t="shared" si="404"/>
        <v>0</v>
      </c>
      <c r="CI1035" s="24">
        <f t="shared" si="405"/>
        <v>0</v>
      </c>
      <c r="CK1035" s="24">
        <f t="shared" si="406"/>
        <v>0</v>
      </c>
      <c r="CM1035" s="24">
        <f t="shared" si="407"/>
        <v>0</v>
      </c>
      <c r="CO1035" s="24">
        <f t="shared" si="408"/>
        <v>0</v>
      </c>
      <c r="CQ1035" s="24">
        <f t="shared" si="409"/>
        <v>0</v>
      </c>
      <c r="CS1035" s="24">
        <f t="shared" si="410"/>
        <v>0</v>
      </c>
    </row>
    <row r="1036" spans="9:97">
      <c r="I1036" s="24">
        <f t="shared" si="390"/>
        <v>0</v>
      </c>
      <c r="J1036" s="24">
        <f t="shared" si="388"/>
        <v>0</v>
      </c>
      <c r="M1036" s="24"/>
      <c r="N1036" s="24"/>
      <c r="O1036" s="24"/>
      <c r="P1036" s="24"/>
      <c r="Q1036" s="24"/>
      <c r="R1036" s="24"/>
      <c r="S1036" s="24">
        <f t="shared" si="391"/>
        <v>0</v>
      </c>
      <c r="T1036" s="24">
        <f t="shared" si="389"/>
        <v>0</v>
      </c>
      <c r="W1036" s="24"/>
      <c r="X1036" s="24"/>
      <c r="Y1036" s="24"/>
      <c r="Z1036" s="24"/>
      <c r="AA1036" s="24"/>
      <c r="AB1036" s="24"/>
      <c r="AC1036" s="24">
        <f t="shared" si="392"/>
        <v>0</v>
      </c>
      <c r="AD1036" s="24">
        <f t="shared" si="393"/>
        <v>0</v>
      </c>
      <c r="AG1036" s="24"/>
      <c r="AH1036" s="24"/>
      <c r="AI1036" s="24"/>
      <c r="AJ1036" s="24"/>
      <c r="AK1036" s="24"/>
      <c r="AL1036" s="24"/>
      <c r="AM1036" s="24">
        <f t="shared" si="394"/>
        <v>0</v>
      </c>
      <c r="AN1036" s="24">
        <f t="shared" si="387"/>
        <v>0</v>
      </c>
      <c r="AQ1036" s="24"/>
      <c r="AR1036" s="24"/>
      <c r="AS1036" s="24"/>
      <c r="AT1036" s="24"/>
      <c r="AU1036" s="24"/>
      <c r="AV1036" s="24"/>
      <c r="AW1036" s="24">
        <f t="shared" si="395"/>
        <v>0</v>
      </c>
      <c r="AX1036" s="24">
        <f t="shared" si="396"/>
        <v>0</v>
      </c>
      <c r="BA1036" s="24"/>
      <c r="BB1036" s="24"/>
      <c r="BC1036" s="24"/>
      <c r="BD1036" s="24"/>
      <c r="BE1036" s="24"/>
      <c r="BF1036" s="24"/>
      <c r="BG1036" s="24">
        <f t="shared" si="397"/>
        <v>0</v>
      </c>
      <c r="BH1036" s="24">
        <f t="shared" si="398"/>
        <v>0</v>
      </c>
      <c r="BK1036" s="24"/>
      <c r="BL1036" s="24"/>
      <c r="BM1036" s="24"/>
      <c r="BN1036" s="24"/>
      <c r="BO1036" s="24"/>
      <c r="BP1036" s="24"/>
      <c r="BQ1036" s="24">
        <f t="shared" si="399"/>
        <v>0</v>
      </c>
      <c r="BR1036" s="24">
        <f t="shared" si="400"/>
        <v>0</v>
      </c>
      <c r="BU1036" s="24"/>
      <c r="BV1036" s="24"/>
      <c r="BW1036" s="24"/>
      <c r="BX1036" s="24"/>
      <c r="BY1036" s="24"/>
      <c r="BZ1036" s="24"/>
      <c r="CA1036" s="24">
        <f t="shared" si="401"/>
        <v>0</v>
      </c>
      <c r="CB1036" s="24">
        <f t="shared" si="402"/>
        <v>0</v>
      </c>
      <c r="CC1036" s="24"/>
      <c r="CE1036" s="24">
        <f t="shared" si="403"/>
        <v>0</v>
      </c>
      <c r="CG1036" s="24">
        <f t="shared" si="404"/>
        <v>0</v>
      </c>
      <c r="CI1036" s="24">
        <f t="shared" si="405"/>
        <v>0</v>
      </c>
      <c r="CK1036" s="24">
        <f t="shared" si="406"/>
        <v>0</v>
      </c>
      <c r="CM1036" s="24">
        <f t="shared" si="407"/>
        <v>0</v>
      </c>
      <c r="CO1036" s="24">
        <f t="shared" si="408"/>
        <v>0</v>
      </c>
      <c r="CQ1036" s="24">
        <f t="shared" si="409"/>
        <v>0</v>
      </c>
      <c r="CS1036" s="24">
        <f t="shared" si="410"/>
        <v>0</v>
      </c>
    </row>
    <row r="1037" spans="9:97">
      <c r="I1037" s="24">
        <f t="shared" si="390"/>
        <v>0</v>
      </c>
      <c r="J1037" s="24">
        <f t="shared" si="388"/>
        <v>0</v>
      </c>
      <c r="M1037" s="24"/>
      <c r="N1037" s="24"/>
      <c r="O1037" s="24"/>
      <c r="P1037" s="24"/>
      <c r="Q1037" s="24"/>
      <c r="R1037" s="24"/>
      <c r="S1037" s="24">
        <f t="shared" si="391"/>
        <v>0</v>
      </c>
      <c r="T1037" s="24">
        <f t="shared" si="389"/>
        <v>0</v>
      </c>
      <c r="W1037" s="24"/>
      <c r="X1037" s="24"/>
      <c r="Y1037" s="24"/>
      <c r="Z1037" s="24"/>
      <c r="AA1037" s="24"/>
      <c r="AB1037" s="24"/>
      <c r="AC1037" s="24">
        <f t="shared" si="392"/>
        <v>0</v>
      </c>
      <c r="AD1037" s="24">
        <f t="shared" si="393"/>
        <v>0</v>
      </c>
      <c r="AG1037" s="24"/>
      <c r="AH1037" s="24"/>
      <c r="AI1037" s="24"/>
      <c r="AJ1037" s="24"/>
      <c r="AK1037" s="24"/>
      <c r="AL1037" s="24"/>
      <c r="AM1037" s="24">
        <f t="shared" si="394"/>
        <v>0</v>
      </c>
      <c r="AN1037" s="24">
        <f t="shared" si="387"/>
        <v>0</v>
      </c>
      <c r="AQ1037" s="24"/>
      <c r="AR1037" s="24"/>
      <c r="AS1037" s="24"/>
      <c r="AT1037" s="24"/>
      <c r="AU1037" s="24"/>
      <c r="AV1037" s="24"/>
      <c r="AW1037" s="24">
        <f t="shared" si="395"/>
        <v>0</v>
      </c>
      <c r="AX1037" s="24">
        <f t="shared" si="396"/>
        <v>0</v>
      </c>
      <c r="BA1037" s="24"/>
      <c r="BB1037" s="24"/>
      <c r="BC1037" s="24"/>
      <c r="BD1037" s="24"/>
      <c r="BE1037" s="24"/>
      <c r="BF1037" s="24"/>
      <c r="BG1037" s="24">
        <f t="shared" si="397"/>
        <v>0</v>
      </c>
      <c r="BH1037" s="24">
        <f t="shared" si="398"/>
        <v>0</v>
      </c>
      <c r="BK1037" s="24"/>
      <c r="BL1037" s="24"/>
      <c r="BM1037" s="24"/>
      <c r="BN1037" s="24"/>
      <c r="BO1037" s="24"/>
      <c r="BP1037" s="24"/>
      <c r="BQ1037" s="24">
        <f t="shared" si="399"/>
        <v>0</v>
      </c>
      <c r="BR1037" s="24">
        <f t="shared" si="400"/>
        <v>0</v>
      </c>
      <c r="BU1037" s="24"/>
      <c r="BV1037" s="24"/>
      <c r="BW1037" s="24"/>
      <c r="BX1037" s="24"/>
      <c r="BY1037" s="24"/>
      <c r="BZ1037" s="24"/>
      <c r="CA1037" s="24">
        <f t="shared" si="401"/>
        <v>0</v>
      </c>
      <c r="CB1037" s="24">
        <f t="shared" si="402"/>
        <v>0</v>
      </c>
      <c r="CC1037" s="24"/>
      <c r="CE1037" s="24">
        <f t="shared" si="403"/>
        <v>0</v>
      </c>
      <c r="CG1037" s="24">
        <f t="shared" si="404"/>
        <v>0</v>
      </c>
      <c r="CI1037" s="24">
        <f t="shared" si="405"/>
        <v>0</v>
      </c>
      <c r="CK1037" s="24">
        <f t="shared" si="406"/>
        <v>0</v>
      </c>
      <c r="CM1037" s="24">
        <f t="shared" si="407"/>
        <v>0</v>
      </c>
      <c r="CO1037" s="24">
        <f t="shared" si="408"/>
        <v>0</v>
      </c>
      <c r="CQ1037" s="24">
        <f t="shared" si="409"/>
        <v>0</v>
      </c>
      <c r="CS1037" s="24">
        <f t="shared" si="410"/>
        <v>0</v>
      </c>
    </row>
    <row r="1038" spans="9:97">
      <c r="I1038" s="24">
        <f t="shared" si="390"/>
        <v>0</v>
      </c>
      <c r="J1038" s="24">
        <f t="shared" si="388"/>
        <v>0</v>
      </c>
      <c r="M1038" s="24"/>
      <c r="N1038" s="24"/>
      <c r="O1038" s="24"/>
      <c r="P1038" s="24"/>
      <c r="Q1038" s="24"/>
      <c r="R1038" s="24"/>
      <c r="S1038" s="24">
        <f t="shared" si="391"/>
        <v>0</v>
      </c>
      <c r="T1038" s="24">
        <f t="shared" si="389"/>
        <v>0</v>
      </c>
      <c r="W1038" s="24"/>
      <c r="X1038" s="24"/>
      <c r="Y1038" s="24"/>
      <c r="Z1038" s="24"/>
      <c r="AA1038" s="24"/>
      <c r="AB1038" s="24"/>
      <c r="AC1038" s="24">
        <f t="shared" si="392"/>
        <v>0</v>
      </c>
      <c r="AD1038" s="24">
        <f t="shared" si="393"/>
        <v>0</v>
      </c>
      <c r="AG1038" s="24"/>
      <c r="AH1038" s="24"/>
      <c r="AI1038" s="24"/>
      <c r="AJ1038" s="24"/>
      <c r="AK1038" s="24"/>
      <c r="AL1038" s="24"/>
      <c r="AM1038" s="24">
        <f t="shared" si="394"/>
        <v>0</v>
      </c>
      <c r="AN1038" s="24">
        <f t="shared" si="387"/>
        <v>0</v>
      </c>
      <c r="AQ1038" s="24"/>
      <c r="AR1038" s="24"/>
      <c r="AS1038" s="24"/>
      <c r="AT1038" s="24"/>
      <c r="AU1038" s="24"/>
      <c r="AV1038" s="24"/>
      <c r="AW1038" s="24">
        <f t="shared" si="395"/>
        <v>0</v>
      </c>
      <c r="AX1038" s="24">
        <f t="shared" si="396"/>
        <v>0</v>
      </c>
      <c r="BA1038" s="24"/>
      <c r="BB1038" s="24"/>
      <c r="BC1038" s="24"/>
      <c r="BD1038" s="24"/>
      <c r="BE1038" s="24"/>
      <c r="BF1038" s="24"/>
      <c r="BG1038" s="24">
        <f t="shared" si="397"/>
        <v>0</v>
      </c>
      <c r="BH1038" s="24">
        <f t="shared" si="398"/>
        <v>0</v>
      </c>
      <c r="BK1038" s="24"/>
      <c r="BL1038" s="24"/>
      <c r="BM1038" s="24"/>
      <c r="BN1038" s="24"/>
      <c r="BO1038" s="24"/>
      <c r="BP1038" s="24"/>
      <c r="BQ1038" s="24">
        <f t="shared" si="399"/>
        <v>0</v>
      </c>
      <c r="BR1038" s="24">
        <f t="shared" si="400"/>
        <v>0</v>
      </c>
      <c r="BU1038" s="24"/>
      <c r="BV1038" s="24"/>
      <c r="BW1038" s="24"/>
      <c r="BX1038" s="24"/>
      <c r="BY1038" s="24"/>
      <c r="BZ1038" s="24"/>
      <c r="CA1038" s="24">
        <f t="shared" si="401"/>
        <v>0</v>
      </c>
      <c r="CB1038" s="24">
        <f t="shared" si="402"/>
        <v>0</v>
      </c>
      <c r="CC1038" s="24"/>
      <c r="CE1038" s="24">
        <f t="shared" si="403"/>
        <v>0</v>
      </c>
      <c r="CG1038" s="24">
        <f t="shared" si="404"/>
        <v>0</v>
      </c>
      <c r="CI1038" s="24">
        <f t="shared" si="405"/>
        <v>0</v>
      </c>
      <c r="CK1038" s="24">
        <f t="shared" si="406"/>
        <v>0</v>
      </c>
      <c r="CM1038" s="24">
        <f t="shared" si="407"/>
        <v>0</v>
      </c>
      <c r="CO1038" s="24">
        <f t="shared" si="408"/>
        <v>0</v>
      </c>
      <c r="CQ1038" s="24">
        <f t="shared" si="409"/>
        <v>0</v>
      </c>
      <c r="CS1038" s="24">
        <f t="shared" si="410"/>
        <v>0</v>
      </c>
    </row>
    <row r="1039" spans="9:97">
      <c r="I1039" s="24">
        <f t="shared" si="390"/>
        <v>0</v>
      </c>
      <c r="J1039" s="24">
        <f t="shared" si="388"/>
        <v>0</v>
      </c>
      <c r="M1039" s="24"/>
      <c r="N1039" s="24"/>
      <c r="O1039" s="24"/>
      <c r="P1039" s="24"/>
      <c r="Q1039" s="24"/>
      <c r="R1039" s="24"/>
      <c r="S1039" s="24">
        <f t="shared" si="391"/>
        <v>0</v>
      </c>
      <c r="T1039" s="24">
        <f t="shared" si="389"/>
        <v>0</v>
      </c>
      <c r="W1039" s="24"/>
      <c r="X1039" s="24"/>
      <c r="Y1039" s="24"/>
      <c r="Z1039" s="24"/>
      <c r="AA1039" s="24"/>
      <c r="AB1039" s="24"/>
      <c r="AC1039" s="24">
        <f t="shared" si="392"/>
        <v>0</v>
      </c>
      <c r="AD1039" s="24">
        <f t="shared" si="393"/>
        <v>0</v>
      </c>
      <c r="AG1039" s="24"/>
      <c r="AH1039" s="24"/>
      <c r="AI1039" s="24"/>
      <c r="AJ1039" s="24"/>
      <c r="AK1039" s="24"/>
      <c r="AL1039" s="24"/>
      <c r="AM1039" s="24">
        <f t="shared" si="394"/>
        <v>0</v>
      </c>
      <c r="AN1039" s="24">
        <f t="shared" si="387"/>
        <v>0</v>
      </c>
      <c r="AQ1039" s="24"/>
      <c r="AR1039" s="24"/>
      <c r="AS1039" s="24"/>
      <c r="AT1039" s="24"/>
      <c r="AU1039" s="24"/>
      <c r="AV1039" s="24"/>
      <c r="AW1039" s="24">
        <f t="shared" si="395"/>
        <v>0</v>
      </c>
      <c r="AX1039" s="24">
        <f t="shared" si="396"/>
        <v>0</v>
      </c>
      <c r="BA1039" s="24"/>
      <c r="BB1039" s="24"/>
      <c r="BC1039" s="24"/>
      <c r="BD1039" s="24"/>
      <c r="BE1039" s="24"/>
      <c r="BF1039" s="24"/>
      <c r="BG1039" s="24">
        <f t="shared" si="397"/>
        <v>0</v>
      </c>
      <c r="BH1039" s="24">
        <f t="shared" si="398"/>
        <v>0</v>
      </c>
      <c r="BK1039" s="24"/>
      <c r="BL1039" s="24"/>
      <c r="BM1039" s="24"/>
      <c r="BN1039" s="24"/>
      <c r="BO1039" s="24"/>
      <c r="BP1039" s="24"/>
      <c r="BQ1039" s="24">
        <f t="shared" si="399"/>
        <v>0</v>
      </c>
      <c r="BR1039" s="24">
        <f t="shared" si="400"/>
        <v>0</v>
      </c>
      <c r="BU1039" s="24"/>
      <c r="BV1039" s="24"/>
      <c r="BW1039" s="24"/>
      <c r="BX1039" s="24"/>
      <c r="BY1039" s="24"/>
      <c r="BZ1039" s="24"/>
      <c r="CA1039" s="24">
        <f t="shared" si="401"/>
        <v>0</v>
      </c>
      <c r="CB1039" s="24">
        <f t="shared" si="402"/>
        <v>0</v>
      </c>
      <c r="CC1039" s="24"/>
      <c r="CE1039" s="24">
        <f t="shared" si="403"/>
        <v>0</v>
      </c>
      <c r="CG1039" s="24">
        <f t="shared" si="404"/>
        <v>0</v>
      </c>
      <c r="CI1039" s="24">
        <f t="shared" si="405"/>
        <v>0</v>
      </c>
      <c r="CK1039" s="24">
        <f t="shared" si="406"/>
        <v>0</v>
      </c>
      <c r="CM1039" s="24">
        <f t="shared" si="407"/>
        <v>0</v>
      </c>
      <c r="CO1039" s="24">
        <f t="shared" si="408"/>
        <v>0</v>
      </c>
      <c r="CQ1039" s="24">
        <f t="shared" si="409"/>
        <v>0</v>
      </c>
      <c r="CS1039" s="24">
        <f t="shared" si="410"/>
        <v>0</v>
      </c>
    </row>
    <row r="1040" spans="9:97">
      <c r="I1040" s="24">
        <f t="shared" si="390"/>
        <v>0</v>
      </c>
      <c r="J1040" s="24">
        <f t="shared" si="388"/>
        <v>0</v>
      </c>
      <c r="M1040" s="24"/>
      <c r="N1040" s="24"/>
      <c r="O1040" s="24"/>
      <c r="P1040" s="24"/>
      <c r="Q1040" s="24"/>
      <c r="R1040" s="24"/>
      <c r="S1040" s="24">
        <f t="shared" si="391"/>
        <v>0</v>
      </c>
      <c r="T1040" s="24">
        <f t="shared" si="389"/>
        <v>0</v>
      </c>
      <c r="W1040" s="24"/>
      <c r="X1040" s="24"/>
      <c r="Y1040" s="24"/>
      <c r="Z1040" s="24"/>
      <c r="AA1040" s="24"/>
      <c r="AB1040" s="24"/>
      <c r="AC1040" s="24">
        <f t="shared" si="392"/>
        <v>0</v>
      </c>
      <c r="AD1040" s="24">
        <f t="shared" si="393"/>
        <v>0</v>
      </c>
      <c r="AG1040" s="24"/>
      <c r="AH1040" s="24"/>
      <c r="AI1040" s="24"/>
      <c r="AJ1040" s="24"/>
      <c r="AK1040" s="24"/>
      <c r="AL1040" s="24"/>
      <c r="AM1040" s="24">
        <f t="shared" si="394"/>
        <v>0</v>
      </c>
      <c r="AN1040" s="24">
        <f t="shared" si="387"/>
        <v>0</v>
      </c>
      <c r="AQ1040" s="24"/>
      <c r="AR1040" s="24"/>
      <c r="AS1040" s="24"/>
      <c r="AT1040" s="24"/>
      <c r="AU1040" s="24"/>
      <c r="AV1040" s="24"/>
      <c r="AW1040" s="24">
        <f t="shared" si="395"/>
        <v>0</v>
      </c>
      <c r="AX1040" s="24">
        <f t="shared" si="396"/>
        <v>0</v>
      </c>
      <c r="BA1040" s="24"/>
      <c r="BB1040" s="24"/>
      <c r="BC1040" s="24"/>
      <c r="BD1040" s="24"/>
      <c r="BE1040" s="24"/>
      <c r="BF1040" s="24"/>
      <c r="BG1040" s="24">
        <f t="shared" si="397"/>
        <v>0</v>
      </c>
      <c r="BH1040" s="24">
        <f t="shared" si="398"/>
        <v>0</v>
      </c>
      <c r="BK1040" s="24"/>
      <c r="BL1040" s="24"/>
      <c r="BM1040" s="24"/>
      <c r="BN1040" s="24"/>
      <c r="BO1040" s="24"/>
      <c r="BP1040" s="24"/>
      <c r="BQ1040" s="24">
        <f t="shared" si="399"/>
        <v>0</v>
      </c>
      <c r="BR1040" s="24">
        <f t="shared" si="400"/>
        <v>0</v>
      </c>
      <c r="BU1040" s="24"/>
      <c r="BV1040" s="24"/>
      <c r="BW1040" s="24"/>
      <c r="BX1040" s="24"/>
      <c r="BY1040" s="24"/>
      <c r="BZ1040" s="24"/>
      <c r="CA1040" s="24">
        <f t="shared" si="401"/>
        <v>0</v>
      </c>
      <c r="CB1040" s="24">
        <f t="shared" si="402"/>
        <v>0</v>
      </c>
      <c r="CC1040" s="24"/>
      <c r="CE1040" s="24">
        <f t="shared" si="403"/>
        <v>0</v>
      </c>
      <c r="CG1040" s="24">
        <f t="shared" si="404"/>
        <v>0</v>
      </c>
      <c r="CI1040" s="24">
        <f t="shared" si="405"/>
        <v>0</v>
      </c>
      <c r="CK1040" s="24">
        <f t="shared" si="406"/>
        <v>0</v>
      </c>
      <c r="CM1040" s="24">
        <f t="shared" si="407"/>
        <v>0</v>
      </c>
      <c r="CO1040" s="24">
        <f t="shared" si="408"/>
        <v>0</v>
      </c>
      <c r="CQ1040" s="24">
        <f t="shared" si="409"/>
        <v>0</v>
      </c>
      <c r="CS1040" s="24">
        <f t="shared" si="410"/>
        <v>0</v>
      </c>
    </row>
    <row r="1041" spans="9:97">
      <c r="I1041" s="24">
        <f t="shared" si="390"/>
        <v>0</v>
      </c>
      <c r="J1041" s="24">
        <f t="shared" si="388"/>
        <v>0</v>
      </c>
      <c r="M1041" s="24"/>
      <c r="N1041" s="24"/>
      <c r="O1041" s="24"/>
      <c r="P1041" s="24"/>
      <c r="Q1041" s="24"/>
      <c r="R1041" s="24"/>
      <c r="S1041" s="24">
        <f t="shared" si="391"/>
        <v>0</v>
      </c>
      <c r="T1041" s="24">
        <f t="shared" si="389"/>
        <v>0</v>
      </c>
      <c r="W1041" s="24"/>
      <c r="X1041" s="24"/>
      <c r="Y1041" s="24"/>
      <c r="Z1041" s="24"/>
      <c r="AA1041" s="24"/>
      <c r="AB1041" s="24"/>
      <c r="AC1041" s="24">
        <f t="shared" si="392"/>
        <v>0</v>
      </c>
      <c r="AD1041" s="24">
        <f t="shared" si="393"/>
        <v>0</v>
      </c>
      <c r="AG1041" s="24"/>
      <c r="AH1041" s="24"/>
      <c r="AI1041" s="24"/>
      <c r="AJ1041" s="24"/>
      <c r="AK1041" s="24"/>
      <c r="AL1041" s="24"/>
      <c r="AM1041" s="24">
        <f t="shared" si="394"/>
        <v>0</v>
      </c>
      <c r="AN1041" s="24">
        <f t="shared" si="387"/>
        <v>0</v>
      </c>
      <c r="AQ1041" s="24"/>
      <c r="AR1041" s="24"/>
      <c r="AS1041" s="24"/>
      <c r="AT1041" s="24"/>
      <c r="AU1041" s="24"/>
      <c r="AV1041" s="24"/>
      <c r="AW1041" s="24">
        <f t="shared" si="395"/>
        <v>0</v>
      </c>
      <c r="AX1041" s="24">
        <f t="shared" si="396"/>
        <v>0</v>
      </c>
      <c r="BA1041" s="24"/>
      <c r="BB1041" s="24"/>
      <c r="BC1041" s="24"/>
      <c r="BD1041" s="24"/>
      <c r="BE1041" s="24"/>
      <c r="BF1041" s="24"/>
      <c r="BG1041" s="24">
        <f t="shared" si="397"/>
        <v>0</v>
      </c>
      <c r="BH1041" s="24">
        <f t="shared" si="398"/>
        <v>0</v>
      </c>
      <c r="BK1041" s="24"/>
      <c r="BL1041" s="24"/>
      <c r="BM1041" s="24"/>
      <c r="BN1041" s="24"/>
      <c r="BO1041" s="24"/>
      <c r="BP1041" s="24"/>
      <c r="BQ1041" s="24">
        <f t="shared" si="399"/>
        <v>0</v>
      </c>
      <c r="BR1041" s="24">
        <f t="shared" si="400"/>
        <v>0</v>
      </c>
      <c r="BU1041" s="24"/>
      <c r="BV1041" s="24"/>
      <c r="BW1041" s="24"/>
      <c r="BX1041" s="24"/>
      <c r="BY1041" s="24"/>
      <c r="BZ1041" s="24"/>
      <c r="CA1041" s="24">
        <f t="shared" si="401"/>
        <v>0</v>
      </c>
      <c r="CB1041" s="24">
        <f t="shared" si="402"/>
        <v>0</v>
      </c>
      <c r="CC1041" s="24"/>
      <c r="CE1041" s="24">
        <f t="shared" si="403"/>
        <v>0</v>
      </c>
      <c r="CG1041" s="24">
        <f t="shared" si="404"/>
        <v>0</v>
      </c>
      <c r="CI1041" s="24">
        <f t="shared" si="405"/>
        <v>0</v>
      </c>
      <c r="CK1041" s="24">
        <f t="shared" si="406"/>
        <v>0</v>
      </c>
      <c r="CM1041" s="24">
        <f t="shared" si="407"/>
        <v>0</v>
      </c>
      <c r="CO1041" s="24">
        <f t="shared" si="408"/>
        <v>0</v>
      </c>
      <c r="CQ1041" s="24">
        <f t="shared" si="409"/>
        <v>0</v>
      </c>
      <c r="CS1041" s="24">
        <f t="shared" si="410"/>
        <v>0</v>
      </c>
    </row>
    <row r="1042" spans="9:97">
      <c r="I1042" s="24">
        <f t="shared" si="390"/>
        <v>0</v>
      </c>
      <c r="J1042" s="24">
        <f t="shared" si="388"/>
        <v>0</v>
      </c>
      <c r="M1042" s="24"/>
      <c r="N1042" s="24"/>
      <c r="O1042" s="24"/>
      <c r="P1042" s="24"/>
      <c r="Q1042" s="24"/>
      <c r="R1042" s="24"/>
      <c r="S1042" s="24">
        <f t="shared" si="391"/>
        <v>0</v>
      </c>
      <c r="T1042" s="24">
        <f t="shared" si="389"/>
        <v>0</v>
      </c>
      <c r="W1042" s="24"/>
      <c r="X1042" s="24"/>
      <c r="Y1042" s="24"/>
      <c r="Z1042" s="24"/>
      <c r="AA1042" s="24"/>
      <c r="AB1042" s="24"/>
      <c r="AC1042" s="24">
        <f t="shared" si="392"/>
        <v>0</v>
      </c>
      <c r="AD1042" s="24">
        <f t="shared" si="393"/>
        <v>0</v>
      </c>
      <c r="AG1042" s="24"/>
      <c r="AH1042" s="24"/>
      <c r="AI1042" s="24"/>
      <c r="AJ1042" s="24"/>
      <c r="AK1042" s="24"/>
      <c r="AL1042" s="24"/>
      <c r="AM1042" s="24">
        <f t="shared" si="394"/>
        <v>0</v>
      </c>
      <c r="AN1042" s="24">
        <f t="shared" si="387"/>
        <v>0</v>
      </c>
      <c r="AQ1042" s="24"/>
      <c r="AR1042" s="24"/>
      <c r="AS1042" s="24"/>
      <c r="AT1042" s="24"/>
      <c r="AU1042" s="24"/>
      <c r="AV1042" s="24"/>
      <c r="AW1042" s="24">
        <f t="shared" si="395"/>
        <v>0</v>
      </c>
      <c r="AX1042" s="24">
        <f t="shared" si="396"/>
        <v>0</v>
      </c>
      <c r="BA1042" s="24"/>
      <c r="BB1042" s="24"/>
      <c r="BC1042" s="24"/>
      <c r="BD1042" s="24"/>
      <c r="BE1042" s="24"/>
      <c r="BF1042" s="24"/>
      <c r="BG1042" s="24">
        <f t="shared" si="397"/>
        <v>0</v>
      </c>
      <c r="BH1042" s="24">
        <f t="shared" si="398"/>
        <v>0</v>
      </c>
      <c r="BK1042" s="24"/>
      <c r="BL1042" s="24"/>
      <c r="BM1042" s="24"/>
      <c r="BN1042" s="24"/>
      <c r="BO1042" s="24"/>
      <c r="BP1042" s="24"/>
      <c r="BQ1042" s="24">
        <f t="shared" si="399"/>
        <v>0</v>
      </c>
      <c r="BR1042" s="24">
        <f t="shared" si="400"/>
        <v>0</v>
      </c>
      <c r="BU1042" s="24"/>
      <c r="BV1042" s="24"/>
      <c r="BW1042" s="24"/>
      <c r="BX1042" s="24"/>
      <c r="BY1042" s="24"/>
      <c r="BZ1042" s="24"/>
      <c r="CA1042" s="24">
        <f t="shared" si="401"/>
        <v>0</v>
      </c>
      <c r="CB1042" s="24">
        <f t="shared" si="402"/>
        <v>0</v>
      </c>
      <c r="CC1042" s="24"/>
      <c r="CE1042" s="24">
        <f t="shared" si="403"/>
        <v>0</v>
      </c>
      <c r="CG1042" s="24">
        <f t="shared" si="404"/>
        <v>0</v>
      </c>
      <c r="CI1042" s="24">
        <f t="shared" si="405"/>
        <v>0</v>
      </c>
      <c r="CK1042" s="24">
        <f t="shared" si="406"/>
        <v>0</v>
      </c>
      <c r="CM1042" s="24">
        <f t="shared" si="407"/>
        <v>0</v>
      </c>
      <c r="CO1042" s="24">
        <f t="shared" si="408"/>
        <v>0</v>
      </c>
      <c r="CQ1042" s="24">
        <f t="shared" si="409"/>
        <v>0</v>
      </c>
      <c r="CS1042" s="24">
        <f t="shared" si="410"/>
        <v>0</v>
      </c>
    </row>
    <row r="1043" spans="9:97">
      <c r="I1043" s="24">
        <f t="shared" si="390"/>
        <v>0</v>
      </c>
      <c r="J1043" s="24">
        <f t="shared" si="388"/>
        <v>0</v>
      </c>
      <c r="M1043" s="24"/>
      <c r="N1043" s="24"/>
      <c r="O1043" s="24"/>
      <c r="P1043" s="24"/>
      <c r="Q1043" s="24"/>
      <c r="R1043" s="24"/>
      <c r="S1043" s="24">
        <f t="shared" si="391"/>
        <v>0</v>
      </c>
      <c r="T1043" s="24">
        <f t="shared" si="389"/>
        <v>0</v>
      </c>
      <c r="W1043" s="24"/>
      <c r="X1043" s="24"/>
      <c r="Y1043" s="24"/>
      <c r="Z1043" s="24"/>
      <c r="AA1043" s="24"/>
      <c r="AB1043" s="24"/>
      <c r="AC1043" s="24">
        <f t="shared" si="392"/>
        <v>0</v>
      </c>
      <c r="AD1043" s="24">
        <f t="shared" si="393"/>
        <v>0</v>
      </c>
      <c r="AG1043" s="24"/>
      <c r="AH1043" s="24"/>
      <c r="AI1043" s="24"/>
      <c r="AJ1043" s="24"/>
      <c r="AK1043" s="24"/>
      <c r="AL1043" s="24"/>
      <c r="AM1043" s="24">
        <f t="shared" si="394"/>
        <v>0</v>
      </c>
      <c r="AN1043" s="24">
        <f t="shared" si="387"/>
        <v>0</v>
      </c>
      <c r="AQ1043" s="24"/>
      <c r="AR1043" s="24"/>
      <c r="AS1043" s="24"/>
      <c r="AT1043" s="24"/>
      <c r="AU1043" s="24"/>
      <c r="AV1043" s="24"/>
      <c r="AW1043" s="24">
        <f t="shared" si="395"/>
        <v>0</v>
      </c>
      <c r="AX1043" s="24">
        <f t="shared" si="396"/>
        <v>0</v>
      </c>
      <c r="BA1043" s="24"/>
      <c r="BB1043" s="24"/>
      <c r="BC1043" s="24"/>
      <c r="BD1043" s="24"/>
      <c r="BE1043" s="24"/>
      <c r="BF1043" s="24"/>
      <c r="BG1043" s="24">
        <f t="shared" si="397"/>
        <v>0</v>
      </c>
      <c r="BH1043" s="24">
        <f t="shared" si="398"/>
        <v>0</v>
      </c>
      <c r="BK1043" s="24"/>
      <c r="BL1043" s="24"/>
      <c r="BM1043" s="24"/>
      <c r="BN1043" s="24"/>
      <c r="BO1043" s="24"/>
      <c r="BP1043" s="24"/>
      <c r="BQ1043" s="24">
        <f t="shared" si="399"/>
        <v>0</v>
      </c>
      <c r="BR1043" s="24">
        <f t="shared" si="400"/>
        <v>0</v>
      </c>
      <c r="BU1043" s="24"/>
      <c r="BV1043" s="24"/>
      <c r="BW1043" s="24"/>
      <c r="BX1043" s="24"/>
      <c r="BY1043" s="24"/>
      <c r="BZ1043" s="24"/>
      <c r="CA1043" s="24">
        <f t="shared" si="401"/>
        <v>0</v>
      </c>
      <c r="CB1043" s="24">
        <f t="shared" si="402"/>
        <v>0</v>
      </c>
      <c r="CC1043" s="24"/>
      <c r="CE1043" s="24">
        <f t="shared" si="403"/>
        <v>0</v>
      </c>
      <c r="CG1043" s="24">
        <f t="shared" si="404"/>
        <v>0</v>
      </c>
      <c r="CI1043" s="24">
        <f t="shared" si="405"/>
        <v>0</v>
      </c>
      <c r="CK1043" s="24">
        <f t="shared" si="406"/>
        <v>0</v>
      </c>
      <c r="CM1043" s="24">
        <f t="shared" si="407"/>
        <v>0</v>
      </c>
      <c r="CO1043" s="24">
        <f t="shared" si="408"/>
        <v>0</v>
      </c>
      <c r="CQ1043" s="24">
        <f t="shared" si="409"/>
        <v>0</v>
      </c>
      <c r="CS1043" s="24">
        <f t="shared" si="410"/>
        <v>0</v>
      </c>
    </row>
    <row r="1044" spans="9:97">
      <c r="I1044" s="24">
        <f t="shared" si="390"/>
        <v>0</v>
      </c>
      <c r="J1044" s="24">
        <f t="shared" si="388"/>
        <v>0</v>
      </c>
      <c r="M1044" s="24"/>
      <c r="N1044" s="24"/>
      <c r="O1044" s="24"/>
      <c r="P1044" s="24"/>
      <c r="Q1044" s="24"/>
      <c r="R1044" s="24"/>
      <c r="S1044" s="24">
        <f t="shared" si="391"/>
        <v>0</v>
      </c>
      <c r="T1044" s="24">
        <f t="shared" si="389"/>
        <v>0</v>
      </c>
      <c r="W1044" s="24"/>
      <c r="X1044" s="24"/>
      <c r="Y1044" s="24"/>
      <c r="Z1044" s="24"/>
      <c r="AA1044" s="24"/>
      <c r="AB1044" s="24"/>
      <c r="AC1044" s="24">
        <f t="shared" si="392"/>
        <v>0</v>
      </c>
      <c r="AD1044" s="24">
        <f t="shared" si="393"/>
        <v>0</v>
      </c>
      <c r="AG1044" s="24"/>
      <c r="AH1044" s="24"/>
      <c r="AI1044" s="24"/>
      <c r="AJ1044" s="24"/>
      <c r="AK1044" s="24"/>
      <c r="AL1044" s="24"/>
      <c r="AM1044" s="24">
        <f t="shared" si="394"/>
        <v>0</v>
      </c>
      <c r="AN1044" s="24">
        <f t="shared" si="387"/>
        <v>0</v>
      </c>
      <c r="AQ1044" s="24"/>
      <c r="AR1044" s="24"/>
      <c r="AS1044" s="24"/>
      <c r="AT1044" s="24"/>
      <c r="AU1044" s="24"/>
      <c r="AV1044" s="24"/>
      <c r="AW1044" s="24">
        <f t="shared" si="395"/>
        <v>0</v>
      </c>
      <c r="AX1044" s="24">
        <f t="shared" si="396"/>
        <v>0</v>
      </c>
      <c r="BA1044" s="24"/>
      <c r="BB1044" s="24"/>
      <c r="BC1044" s="24"/>
      <c r="BD1044" s="24"/>
      <c r="BE1044" s="24"/>
      <c r="BF1044" s="24"/>
      <c r="BG1044" s="24">
        <f t="shared" si="397"/>
        <v>0</v>
      </c>
      <c r="BH1044" s="24">
        <f t="shared" si="398"/>
        <v>0</v>
      </c>
      <c r="BK1044" s="24"/>
      <c r="BL1044" s="24"/>
      <c r="BM1044" s="24"/>
      <c r="BN1044" s="24"/>
      <c r="BO1044" s="24"/>
      <c r="BP1044" s="24"/>
      <c r="BQ1044" s="24">
        <f t="shared" si="399"/>
        <v>0</v>
      </c>
      <c r="BR1044" s="24">
        <f t="shared" si="400"/>
        <v>0</v>
      </c>
      <c r="BU1044" s="24"/>
      <c r="BV1044" s="24"/>
      <c r="BW1044" s="24"/>
      <c r="BX1044" s="24"/>
      <c r="BY1044" s="24"/>
      <c r="BZ1044" s="24"/>
      <c r="CA1044" s="24">
        <f t="shared" si="401"/>
        <v>0</v>
      </c>
      <c r="CB1044" s="24">
        <f t="shared" si="402"/>
        <v>0</v>
      </c>
      <c r="CC1044" s="24"/>
      <c r="CE1044" s="24">
        <f t="shared" si="403"/>
        <v>0</v>
      </c>
      <c r="CG1044" s="24">
        <f t="shared" si="404"/>
        <v>0</v>
      </c>
      <c r="CI1044" s="24">
        <f t="shared" si="405"/>
        <v>0</v>
      </c>
      <c r="CK1044" s="24">
        <f t="shared" si="406"/>
        <v>0</v>
      </c>
      <c r="CM1044" s="24">
        <f t="shared" si="407"/>
        <v>0</v>
      </c>
      <c r="CO1044" s="24">
        <f t="shared" si="408"/>
        <v>0</v>
      </c>
      <c r="CQ1044" s="24">
        <f t="shared" si="409"/>
        <v>0</v>
      </c>
      <c r="CS1044" s="24">
        <f t="shared" si="410"/>
        <v>0</v>
      </c>
    </row>
    <row r="1045" spans="9:97">
      <c r="I1045" s="24">
        <f t="shared" si="390"/>
        <v>0</v>
      </c>
      <c r="J1045" s="24">
        <f t="shared" si="388"/>
        <v>0</v>
      </c>
      <c r="M1045" s="24"/>
      <c r="N1045" s="24"/>
      <c r="O1045" s="24"/>
      <c r="P1045" s="24"/>
      <c r="Q1045" s="24"/>
      <c r="R1045" s="24"/>
      <c r="S1045" s="24">
        <f t="shared" si="391"/>
        <v>0</v>
      </c>
      <c r="T1045" s="24">
        <f t="shared" si="389"/>
        <v>0</v>
      </c>
      <c r="W1045" s="24"/>
      <c r="X1045" s="24"/>
      <c r="Y1045" s="24"/>
      <c r="Z1045" s="24"/>
      <c r="AA1045" s="24"/>
      <c r="AB1045" s="24"/>
      <c r="AC1045" s="24">
        <f t="shared" si="392"/>
        <v>0</v>
      </c>
      <c r="AD1045" s="24">
        <f t="shared" si="393"/>
        <v>0</v>
      </c>
      <c r="AG1045" s="24"/>
      <c r="AH1045" s="24"/>
      <c r="AI1045" s="24"/>
      <c r="AJ1045" s="24"/>
      <c r="AK1045" s="24"/>
      <c r="AL1045" s="24"/>
      <c r="AM1045" s="24">
        <f t="shared" si="394"/>
        <v>0</v>
      </c>
      <c r="AN1045" s="24">
        <f t="shared" si="387"/>
        <v>0</v>
      </c>
      <c r="AQ1045" s="24"/>
      <c r="AR1045" s="24"/>
      <c r="AS1045" s="24"/>
      <c r="AT1045" s="24"/>
      <c r="AU1045" s="24"/>
      <c r="AV1045" s="24"/>
      <c r="AW1045" s="24">
        <f t="shared" si="395"/>
        <v>0</v>
      </c>
      <c r="AX1045" s="24">
        <f t="shared" si="396"/>
        <v>0</v>
      </c>
      <c r="BA1045" s="24"/>
      <c r="BB1045" s="24"/>
      <c r="BC1045" s="24"/>
      <c r="BD1045" s="24"/>
      <c r="BE1045" s="24"/>
      <c r="BF1045" s="24"/>
      <c r="BG1045" s="24">
        <f t="shared" si="397"/>
        <v>0</v>
      </c>
      <c r="BH1045" s="24">
        <f t="shared" si="398"/>
        <v>0</v>
      </c>
      <c r="BK1045" s="24"/>
      <c r="BL1045" s="24"/>
      <c r="BM1045" s="24"/>
      <c r="BN1045" s="24"/>
      <c r="BO1045" s="24"/>
      <c r="BP1045" s="24"/>
      <c r="BQ1045" s="24">
        <f t="shared" si="399"/>
        <v>0</v>
      </c>
      <c r="BR1045" s="24">
        <f t="shared" si="400"/>
        <v>0</v>
      </c>
      <c r="BU1045" s="24"/>
      <c r="BV1045" s="24"/>
      <c r="BW1045" s="24"/>
      <c r="BX1045" s="24"/>
      <c r="BY1045" s="24"/>
      <c r="BZ1045" s="24"/>
      <c r="CA1045" s="24">
        <f t="shared" si="401"/>
        <v>0</v>
      </c>
      <c r="CB1045" s="24">
        <f t="shared" si="402"/>
        <v>0</v>
      </c>
      <c r="CC1045" s="24"/>
      <c r="CE1045" s="24">
        <f t="shared" si="403"/>
        <v>0</v>
      </c>
      <c r="CG1045" s="24">
        <f t="shared" si="404"/>
        <v>0</v>
      </c>
      <c r="CI1045" s="24">
        <f t="shared" si="405"/>
        <v>0</v>
      </c>
      <c r="CK1045" s="24">
        <f t="shared" si="406"/>
        <v>0</v>
      </c>
      <c r="CM1045" s="24">
        <f t="shared" si="407"/>
        <v>0</v>
      </c>
      <c r="CO1045" s="24">
        <f t="shared" si="408"/>
        <v>0</v>
      </c>
      <c r="CQ1045" s="24">
        <f t="shared" si="409"/>
        <v>0</v>
      </c>
      <c r="CS1045" s="24">
        <f t="shared" si="410"/>
        <v>0</v>
      </c>
    </row>
    <row r="1046" spans="9:97">
      <c r="I1046" s="24">
        <f t="shared" si="390"/>
        <v>0</v>
      </c>
      <c r="J1046" s="24">
        <f t="shared" si="388"/>
        <v>0</v>
      </c>
      <c r="M1046" s="24"/>
      <c r="N1046" s="24"/>
      <c r="O1046" s="24"/>
      <c r="P1046" s="24"/>
      <c r="Q1046" s="24"/>
      <c r="R1046" s="24"/>
      <c r="S1046" s="24">
        <f t="shared" si="391"/>
        <v>0</v>
      </c>
      <c r="T1046" s="24">
        <f t="shared" si="389"/>
        <v>0</v>
      </c>
      <c r="W1046" s="24"/>
      <c r="X1046" s="24"/>
      <c r="Y1046" s="24"/>
      <c r="Z1046" s="24"/>
      <c r="AA1046" s="24"/>
      <c r="AB1046" s="24"/>
      <c r="AC1046" s="24">
        <f t="shared" si="392"/>
        <v>0</v>
      </c>
      <c r="AD1046" s="24">
        <f t="shared" si="393"/>
        <v>0</v>
      </c>
      <c r="AG1046" s="24"/>
      <c r="AH1046" s="24"/>
      <c r="AI1046" s="24"/>
      <c r="AJ1046" s="24"/>
      <c r="AK1046" s="24"/>
      <c r="AL1046" s="24"/>
      <c r="AM1046" s="24">
        <f t="shared" si="394"/>
        <v>0</v>
      </c>
      <c r="AN1046" s="24">
        <f t="shared" si="387"/>
        <v>0</v>
      </c>
      <c r="AQ1046" s="24"/>
      <c r="AR1046" s="24"/>
      <c r="AS1046" s="24"/>
      <c r="AT1046" s="24"/>
      <c r="AU1046" s="24"/>
      <c r="AV1046" s="24"/>
      <c r="AW1046" s="24">
        <f t="shared" si="395"/>
        <v>0</v>
      </c>
      <c r="AX1046" s="24">
        <f t="shared" si="396"/>
        <v>0</v>
      </c>
      <c r="BA1046" s="24"/>
      <c r="BB1046" s="24"/>
      <c r="BC1046" s="24"/>
      <c r="BD1046" s="24"/>
      <c r="BE1046" s="24"/>
      <c r="BF1046" s="24"/>
      <c r="BG1046" s="24">
        <f t="shared" si="397"/>
        <v>0</v>
      </c>
      <c r="BH1046" s="24">
        <f t="shared" si="398"/>
        <v>0</v>
      </c>
      <c r="BK1046" s="24"/>
      <c r="BL1046" s="24"/>
      <c r="BM1046" s="24"/>
      <c r="BN1046" s="24"/>
      <c r="BO1046" s="24"/>
      <c r="BP1046" s="24"/>
      <c r="BQ1046" s="24">
        <f t="shared" si="399"/>
        <v>0</v>
      </c>
      <c r="BR1046" s="24">
        <f t="shared" si="400"/>
        <v>0</v>
      </c>
      <c r="BU1046" s="24"/>
      <c r="BV1046" s="24"/>
      <c r="BW1046" s="24"/>
      <c r="BX1046" s="24"/>
      <c r="BY1046" s="24"/>
      <c r="BZ1046" s="24"/>
      <c r="CA1046" s="24">
        <f t="shared" si="401"/>
        <v>0</v>
      </c>
      <c r="CB1046" s="24">
        <f t="shared" si="402"/>
        <v>0</v>
      </c>
      <c r="CC1046" s="24"/>
      <c r="CE1046" s="24">
        <f t="shared" si="403"/>
        <v>0</v>
      </c>
      <c r="CG1046" s="24">
        <f t="shared" si="404"/>
        <v>0</v>
      </c>
      <c r="CI1046" s="24">
        <f t="shared" si="405"/>
        <v>0</v>
      </c>
      <c r="CK1046" s="24">
        <f t="shared" si="406"/>
        <v>0</v>
      </c>
      <c r="CM1046" s="24">
        <f t="shared" si="407"/>
        <v>0</v>
      </c>
      <c r="CO1046" s="24">
        <f t="shared" si="408"/>
        <v>0</v>
      </c>
      <c r="CQ1046" s="24">
        <f t="shared" si="409"/>
        <v>0</v>
      </c>
      <c r="CS1046" s="24">
        <f t="shared" si="410"/>
        <v>0</v>
      </c>
    </row>
    <row r="1047" spans="9:97">
      <c r="I1047" s="24">
        <f t="shared" si="390"/>
        <v>0</v>
      </c>
      <c r="J1047" s="24">
        <f t="shared" si="388"/>
        <v>0</v>
      </c>
      <c r="M1047" s="24"/>
      <c r="N1047" s="24"/>
      <c r="O1047" s="24"/>
      <c r="P1047" s="24"/>
      <c r="Q1047" s="24"/>
      <c r="R1047" s="24"/>
      <c r="S1047" s="24">
        <f t="shared" si="391"/>
        <v>0</v>
      </c>
      <c r="T1047" s="24">
        <f t="shared" si="389"/>
        <v>0</v>
      </c>
      <c r="W1047" s="24"/>
      <c r="X1047" s="24"/>
      <c r="Y1047" s="24"/>
      <c r="Z1047" s="24"/>
      <c r="AA1047" s="24"/>
      <c r="AB1047" s="24"/>
      <c r="AC1047" s="24">
        <f t="shared" si="392"/>
        <v>0</v>
      </c>
      <c r="AD1047" s="24">
        <f t="shared" si="393"/>
        <v>0</v>
      </c>
      <c r="AG1047" s="24"/>
      <c r="AH1047" s="24"/>
      <c r="AI1047" s="24"/>
      <c r="AJ1047" s="24"/>
      <c r="AK1047" s="24"/>
      <c r="AL1047" s="24"/>
      <c r="AM1047" s="24">
        <f t="shared" si="394"/>
        <v>0</v>
      </c>
      <c r="AN1047" s="24">
        <f t="shared" si="387"/>
        <v>0</v>
      </c>
      <c r="AQ1047" s="24"/>
      <c r="AR1047" s="24"/>
      <c r="AS1047" s="24"/>
      <c r="AT1047" s="24"/>
      <c r="AU1047" s="24"/>
      <c r="AV1047" s="24"/>
      <c r="AW1047" s="24">
        <f t="shared" si="395"/>
        <v>0</v>
      </c>
      <c r="AX1047" s="24">
        <f t="shared" si="396"/>
        <v>0</v>
      </c>
      <c r="BA1047" s="24"/>
      <c r="BB1047" s="24"/>
      <c r="BC1047" s="24"/>
      <c r="BD1047" s="24"/>
      <c r="BE1047" s="24"/>
      <c r="BF1047" s="24"/>
      <c r="BG1047" s="24">
        <f t="shared" si="397"/>
        <v>0</v>
      </c>
      <c r="BH1047" s="24">
        <f t="shared" si="398"/>
        <v>0</v>
      </c>
      <c r="BK1047" s="24"/>
      <c r="BL1047" s="24"/>
      <c r="BM1047" s="24"/>
      <c r="BN1047" s="24"/>
      <c r="BO1047" s="24"/>
      <c r="BP1047" s="24"/>
      <c r="BQ1047" s="24">
        <f t="shared" si="399"/>
        <v>0</v>
      </c>
      <c r="BR1047" s="24">
        <f t="shared" si="400"/>
        <v>0</v>
      </c>
      <c r="BU1047" s="24"/>
      <c r="BV1047" s="24"/>
      <c r="BW1047" s="24"/>
      <c r="BX1047" s="24"/>
      <c r="BY1047" s="24"/>
      <c r="BZ1047" s="24"/>
      <c r="CA1047" s="24">
        <f t="shared" si="401"/>
        <v>0</v>
      </c>
      <c r="CB1047" s="24">
        <f t="shared" si="402"/>
        <v>0</v>
      </c>
      <c r="CC1047" s="24"/>
      <c r="CE1047" s="24">
        <f t="shared" si="403"/>
        <v>0</v>
      </c>
      <c r="CG1047" s="24">
        <f t="shared" si="404"/>
        <v>0</v>
      </c>
      <c r="CI1047" s="24">
        <f t="shared" si="405"/>
        <v>0</v>
      </c>
      <c r="CK1047" s="24">
        <f t="shared" si="406"/>
        <v>0</v>
      </c>
      <c r="CM1047" s="24">
        <f t="shared" si="407"/>
        <v>0</v>
      </c>
      <c r="CO1047" s="24">
        <f t="shared" si="408"/>
        <v>0</v>
      </c>
      <c r="CQ1047" s="24">
        <f t="shared" si="409"/>
        <v>0</v>
      </c>
      <c r="CS1047" s="24">
        <f t="shared" si="410"/>
        <v>0</v>
      </c>
    </row>
    <row r="1048" spans="9:97">
      <c r="I1048" s="24">
        <f t="shared" si="390"/>
        <v>0</v>
      </c>
      <c r="J1048" s="24">
        <f t="shared" si="388"/>
        <v>0</v>
      </c>
      <c r="M1048" s="24"/>
      <c r="N1048" s="24"/>
      <c r="O1048" s="24"/>
      <c r="P1048" s="24"/>
      <c r="Q1048" s="24"/>
      <c r="R1048" s="24"/>
      <c r="S1048" s="24">
        <f t="shared" si="391"/>
        <v>0</v>
      </c>
      <c r="T1048" s="24">
        <f t="shared" si="389"/>
        <v>0</v>
      </c>
      <c r="W1048" s="24"/>
      <c r="X1048" s="24"/>
      <c r="Y1048" s="24"/>
      <c r="Z1048" s="24"/>
      <c r="AA1048" s="24"/>
      <c r="AB1048" s="24"/>
      <c r="AC1048" s="24">
        <f t="shared" si="392"/>
        <v>0</v>
      </c>
      <c r="AD1048" s="24">
        <f t="shared" si="393"/>
        <v>0</v>
      </c>
      <c r="AG1048" s="24"/>
      <c r="AH1048" s="24"/>
      <c r="AI1048" s="24"/>
      <c r="AJ1048" s="24"/>
      <c r="AK1048" s="24"/>
      <c r="AL1048" s="24"/>
      <c r="AM1048" s="24">
        <f t="shared" si="394"/>
        <v>0</v>
      </c>
      <c r="AN1048" s="24">
        <f t="shared" si="387"/>
        <v>0</v>
      </c>
      <c r="AQ1048" s="24"/>
      <c r="AR1048" s="24"/>
      <c r="AS1048" s="24"/>
      <c r="AT1048" s="24"/>
      <c r="AU1048" s="24"/>
      <c r="AV1048" s="24"/>
      <c r="AW1048" s="24">
        <f t="shared" si="395"/>
        <v>0</v>
      </c>
      <c r="AX1048" s="24">
        <f t="shared" si="396"/>
        <v>0</v>
      </c>
      <c r="BA1048" s="24"/>
      <c r="BB1048" s="24"/>
      <c r="BC1048" s="24"/>
      <c r="BD1048" s="24"/>
      <c r="BE1048" s="24"/>
      <c r="BF1048" s="24"/>
      <c r="BG1048" s="24">
        <f t="shared" si="397"/>
        <v>0</v>
      </c>
      <c r="BH1048" s="24">
        <f t="shared" si="398"/>
        <v>0</v>
      </c>
      <c r="BK1048" s="24"/>
      <c r="BL1048" s="24"/>
      <c r="BM1048" s="24"/>
      <c r="BN1048" s="24"/>
      <c r="BO1048" s="24"/>
      <c r="BP1048" s="24"/>
      <c r="BQ1048" s="24">
        <f t="shared" si="399"/>
        <v>0</v>
      </c>
      <c r="BR1048" s="24">
        <f t="shared" si="400"/>
        <v>0</v>
      </c>
      <c r="BU1048" s="24"/>
      <c r="BV1048" s="24"/>
      <c r="BW1048" s="24"/>
      <c r="BX1048" s="24"/>
      <c r="BY1048" s="24"/>
      <c r="BZ1048" s="24"/>
      <c r="CA1048" s="24">
        <f t="shared" si="401"/>
        <v>0</v>
      </c>
      <c r="CB1048" s="24">
        <f t="shared" si="402"/>
        <v>0</v>
      </c>
      <c r="CC1048" s="24"/>
      <c r="CE1048" s="24">
        <f t="shared" si="403"/>
        <v>0</v>
      </c>
      <c r="CG1048" s="24">
        <f t="shared" si="404"/>
        <v>0</v>
      </c>
      <c r="CI1048" s="24">
        <f t="shared" si="405"/>
        <v>0</v>
      </c>
      <c r="CK1048" s="24">
        <f t="shared" si="406"/>
        <v>0</v>
      </c>
      <c r="CM1048" s="24">
        <f t="shared" si="407"/>
        <v>0</v>
      </c>
      <c r="CO1048" s="24">
        <f t="shared" si="408"/>
        <v>0</v>
      </c>
      <c r="CQ1048" s="24">
        <f t="shared" si="409"/>
        <v>0</v>
      </c>
      <c r="CS1048" s="24">
        <f t="shared" si="410"/>
        <v>0</v>
      </c>
    </row>
    <row r="1049" spans="9:97">
      <c r="I1049" s="24">
        <f t="shared" si="390"/>
        <v>0</v>
      </c>
      <c r="J1049" s="24">
        <f t="shared" si="388"/>
        <v>0</v>
      </c>
      <c r="M1049" s="24"/>
      <c r="N1049" s="24"/>
      <c r="O1049" s="24"/>
      <c r="P1049" s="24"/>
      <c r="Q1049" s="24"/>
      <c r="R1049" s="24"/>
      <c r="S1049" s="24">
        <f t="shared" si="391"/>
        <v>0</v>
      </c>
      <c r="T1049" s="24">
        <f t="shared" si="389"/>
        <v>0</v>
      </c>
      <c r="W1049" s="24"/>
      <c r="X1049" s="24"/>
      <c r="Y1049" s="24"/>
      <c r="Z1049" s="24"/>
      <c r="AA1049" s="24"/>
      <c r="AB1049" s="24"/>
      <c r="AC1049" s="24">
        <f t="shared" si="392"/>
        <v>0</v>
      </c>
      <c r="AD1049" s="24">
        <f t="shared" si="393"/>
        <v>0</v>
      </c>
      <c r="AG1049" s="24"/>
      <c r="AH1049" s="24"/>
      <c r="AI1049" s="24"/>
      <c r="AJ1049" s="24"/>
      <c r="AK1049" s="24"/>
      <c r="AL1049" s="24"/>
      <c r="AM1049" s="24">
        <f t="shared" si="394"/>
        <v>0</v>
      </c>
      <c r="AN1049" s="24">
        <f t="shared" si="387"/>
        <v>0</v>
      </c>
      <c r="AQ1049" s="24"/>
      <c r="AR1049" s="24"/>
      <c r="AS1049" s="24"/>
      <c r="AT1049" s="24"/>
      <c r="AU1049" s="24"/>
      <c r="AV1049" s="24"/>
      <c r="AW1049" s="24">
        <f t="shared" si="395"/>
        <v>0</v>
      </c>
      <c r="AX1049" s="24">
        <f t="shared" si="396"/>
        <v>0</v>
      </c>
      <c r="BA1049" s="24"/>
      <c r="BB1049" s="24"/>
      <c r="BC1049" s="24"/>
      <c r="BD1049" s="24"/>
      <c r="BE1049" s="24"/>
      <c r="BF1049" s="24"/>
      <c r="BG1049" s="24">
        <f t="shared" si="397"/>
        <v>0</v>
      </c>
      <c r="BH1049" s="24">
        <f t="shared" si="398"/>
        <v>0</v>
      </c>
      <c r="BK1049" s="24"/>
      <c r="BL1049" s="24"/>
      <c r="BM1049" s="24"/>
      <c r="BN1049" s="24"/>
      <c r="BO1049" s="24"/>
      <c r="BP1049" s="24"/>
      <c r="BQ1049" s="24">
        <f t="shared" si="399"/>
        <v>0</v>
      </c>
      <c r="BR1049" s="24">
        <f t="shared" si="400"/>
        <v>0</v>
      </c>
      <c r="BU1049" s="24"/>
      <c r="BV1049" s="24"/>
      <c r="BW1049" s="24"/>
      <c r="BX1049" s="24"/>
      <c r="BY1049" s="24"/>
      <c r="BZ1049" s="24"/>
      <c r="CA1049" s="24">
        <f t="shared" si="401"/>
        <v>0</v>
      </c>
      <c r="CB1049" s="24">
        <f t="shared" si="402"/>
        <v>0</v>
      </c>
      <c r="CC1049" s="24"/>
      <c r="CE1049" s="24">
        <f t="shared" si="403"/>
        <v>0</v>
      </c>
      <c r="CG1049" s="24">
        <f t="shared" si="404"/>
        <v>0</v>
      </c>
      <c r="CI1049" s="24">
        <f t="shared" si="405"/>
        <v>0</v>
      </c>
      <c r="CK1049" s="24">
        <f t="shared" si="406"/>
        <v>0</v>
      </c>
      <c r="CM1049" s="24">
        <f t="shared" si="407"/>
        <v>0</v>
      </c>
      <c r="CO1049" s="24">
        <f t="shared" si="408"/>
        <v>0</v>
      </c>
      <c r="CQ1049" s="24">
        <f t="shared" si="409"/>
        <v>0</v>
      </c>
      <c r="CS1049" s="24">
        <f t="shared" si="410"/>
        <v>0</v>
      </c>
    </row>
    <row r="1050" spans="9:97">
      <c r="I1050" s="24">
        <f t="shared" si="390"/>
        <v>0</v>
      </c>
      <c r="J1050" s="24">
        <f t="shared" si="388"/>
        <v>0</v>
      </c>
      <c r="M1050" s="24"/>
      <c r="N1050" s="24"/>
      <c r="O1050" s="24"/>
      <c r="P1050" s="24"/>
      <c r="Q1050" s="24"/>
      <c r="R1050" s="24"/>
      <c r="S1050" s="24">
        <f t="shared" si="391"/>
        <v>0</v>
      </c>
      <c r="T1050" s="24">
        <f t="shared" si="389"/>
        <v>0</v>
      </c>
      <c r="W1050" s="24"/>
      <c r="X1050" s="24"/>
      <c r="Y1050" s="24"/>
      <c r="Z1050" s="24"/>
      <c r="AA1050" s="24"/>
      <c r="AB1050" s="24"/>
      <c r="AC1050" s="24">
        <f t="shared" si="392"/>
        <v>0</v>
      </c>
      <c r="AD1050" s="24">
        <f t="shared" si="393"/>
        <v>0</v>
      </c>
      <c r="AG1050" s="24"/>
      <c r="AH1050" s="24"/>
      <c r="AI1050" s="24"/>
      <c r="AJ1050" s="24"/>
      <c r="AK1050" s="24"/>
      <c r="AL1050" s="24"/>
      <c r="AM1050" s="24">
        <f t="shared" si="394"/>
        <v>0</v>
      </c>
      <c r="AN1050" s="24">
        <f t="shared" ref="AN1050:AN1113" si="411">IF(AJ1050&lt;AG1050-AH1050,AG1050-AH1050-AJ1050,0)</f>
        <v>0</v>
      </c>
      <c r="AQ1050" s="24"/>
      <c r="AR1050" s="24"/>
      <c r="AS1050" s="24"/>
      <c r="AT1050" s="24"/>
      <c r="AU1050" s="24"/>
      <c r="AV1050" s="24"/>
      <c r="AW1050" s="24">
        <f t="shared" si="395"/>
        <v>0</v>
      </c>
      <c r="AX1050" s="24">
        <f t="shared" si="396"/>
        <v>0</v>
      </c>
      <c r="BA1050" s="24"/>
      <c r="BB1050" s="24"/>
      <c r="BC1050" s="24"/>
      <c r="BD1050" s="24"/>
      <c r="BE1050" s="24"/>
      <c r="BF1050" s="24"/>
      <c r="BG1050" s="24">
        <f t="shared" si="397"/>
        <v>0</v>
      </c>
      <c r="BH1050" s="24">
        <f t="shared" si="398"/>
        <v>0</v>
      </c>
      <c r="BK1050" s="24"/>
      <c r="BL1050" s="24"/>
      <c r="BM1050" s="24"/>
      <c r="BN1050" s="24"/>
      <c r="BO1050" s="24"/>
      <c r="BP1050" s="24"/>
      <c r="BQ1050" s="24">
        <f t="shared" si="399"/>
        <v>0</v>
      </c>
      <c r="BR1050" s="24">
        <f t="shared" si="400"/>
        <v>0</v>
      </c>
      <c r="BU1050" s="24"/>
      <c r="BV1050" s="24"/>
      <c r="BW1050" s="24"/>
      <c r="BX1050" s="24"/>
      <c r="BY1050" s="24"/>
      <c r="BZ1050" s="24"/>
      <c r="CA1050" s="24">
        <f t="shared" si="401"/>
        <v>0</v>
      </c>
      <c r="CB1050" s="24">
        <f t="shared" si="402"/>
        <v>0</v>
      </c>
      <c r="CC1050" s="24"/>
      <c r="CE1050" s="24">
        <f t="shared" si="403"/>
        <v>0</v>
      </c>
      <c r="CG1050" s="24">
        <f t="shared" si="404"/>
        <v>0</v>
      </c>
      <c r="CI1050" s="24">
        <f t="shared" si="405"/>
        <v>0</v>
      </c>
      <c r="CK1050" s="24">
        <f t="shared" si="406"/>
        <v>0</v>
      </c>
      <c r="CM1050" s="24">
        <f t="shared" si="407"/>
        <v>0</v>
      </c>
      <c r="CO1050" s="24">
        <f t="shared" si="408"/>
        <v>0</v>
      </c>
      <c r="CQ1050" s="24">
        <f t="shared" si="409"/>
        <v>0</v>
      </c>
      <c r="CS1050" s="24">
        <f t="shared" si="410"/>
        <v>0</v>
      </c>
    </row>
    <row r="1051" spans="9:97">
      <c r="I1051" s="24">
        <f t="shared" si="390"/>
        <v>0</v>
      </c>
      <c r="J1051" s="24">
        <f t="shared" si="388"/>
        <v>0</v>
      </c>
      <c r="M1051" s="24"/>
      <c r="N1051" s="24"/>
      <c r="O1051" s="24"/>
      <c r="P1051" s="24"/>
      <c r="Q1051" s="24"/>
      <c r="R1051" s="24"/>
      <c r="S1051" s="24">
        <f t="shared" si="391"/>
        <v>0</v>
      </c>
      <c r="T1051" s="24">
        <f t="shared" si="389"/>
        <v>0</v>
      </c>
      <c r="W1051" s="24"/>
      <c r="X1051" s="24"/>
      <c r="Y1051" s="24"/>
      <c r="Z1051" s="24"/>
      <c r="AA1051" s="24"/>
      <c r="AB1051" s="24"/>
      <c r="AC1051" s="24">
        <f t="shared" si="392"/>
        <v>0</v>
      </c>
      <c r="AD1051" s="24">
        <f t="shared" si="393"/>
        <v>0</v>
      </c>
      <c r="AG1051" s="24"/>
      <c r="AH1051" s="24"/>
      <c r="AI1051" s="24"/>
      <c r="AJ1051" s="24"/>
      <c r="AK1051" s="24"/>
      <c r="AL1051" s="24"/>
      <c r="AM1051" s="24">
        <f t="shared" si="394"/>
        <v>0</v>
      </c>
      <c r="AN1051" s="24">
        <f t="shared" si="411"/>
        <v>0</v>
      </c>
      <c r="AQ1051" s="24"/>
      <c r="AR1051" s="24"/>
      <c r="AS1051" s="24"/>
      <c r="AT1051" s="24"/>
      <c r="AU1051" s="24"/>
      <c r="AV1051" s="24"/>
      <c r="AW1051" s="24">
        <f t="shared" si="395"/>
        <v>0</v>
      </c>
      <c r="AX1051" s="24">
        <f t="shared" si="396"/>
        <v>0</v>
      </c>
      <c r="BA1051" s="24"/>
      <c r="BB1051" s="24"/>
      <c r="BC1051" s="24"/>
      <c r="BD1051" s="24"/>
      <c r="BE1051" s="24"/>
      <c r="BF1051" s="24"/>
      <c r="BG1051" s="24">
        <f t="shared" si="397"/>
        <v>0</v>
      </c>
      <c r="BH1051" s="24">
        <f t="shared" si="398"/>
        <v>0</v>
      </c>
      <c r="BK1051" s="24"/>
      <c r="BL1051" s="24"/>
      <c r="BM1051" s="24"/>
      <c r="BN1051" s="24"/>
      <c r="BO1051" s="24"/>
      <c r="BP1051" s="24"/>
      <c r="BQ1051" s="24">
        <f t="shared" si="399"/>
        <v>0</v>
      </c>
      <c r="BR1051" s="24">
        <f t="shared" si="400"/>
        <v>0</v>
      </c>
      <c r="BU1051" s="24"/>
      <c r="BV1051" s="24"/>
      <c r="BW1051" s="24"/>
      <c r="BX1051" s="24"/>
      <c r="BY1051" s="24"/>
      <c r="BZ1051" s="24"/>
      <c r="CA1051" s="24">
        <f t="shared" si="401"/>
        <v>0</v>
      </c>
      <c r="CB1051" s="24">
        <f t="shared" si="402"/>
        <v>0</v>
      </c>
      <c r="CC1051" s="24"/>
      <c r="CE1051" s="24">
        <f t="shared" si="403"/>
        <v>0</v>
      </c>
      <c r="CG1051" s="24">
        <f t="shared" si="404"/>
        <v>0</v>
      </c>
      <c r="CI1051" s="24">
        <f t="shared" si="405"/>
        <v>0</v>
      </c>
      <c r="CK1051" s="24">
        <f t="shared" si="406"/>
        <v>0</v>
      </c>
      <c r="CM1051" s="24">
        <f t="shared" si="407"/>
        <v>0</v>
      </c>
      <c r="CO1051" s="24">
        <f t="shared" si="408"/>
        <v>0</v>
      </c>
      <c r="CQ1051" s="24">
        <f t="shared" si="409"/>
        <v>0</v>
      </c>
      <c r="CS1051" s="24">
        <f t="shared" si="410"/>
        <v>0</v>
      </c>
    </row>
    <row r="1052" spans="9:97">
      <c r="I1052" s="24">
        <f t="shared" si="390"/>
        <v>0</v>
      </c>
      <c r="J1052" s="24">
        <f t="shared" si="388"/>
        <v>0</v>
      </c>
      <c r="M1052" s="24"/>
      <c r="N1052" s="24"/>
      <c r="O1052" s="24"/>
      <c r="P1052" s="24"/>
      <c r="Q1052" s="24"/>
      <c r="R1052" s="24"/>
      <c r="S1052" s="24">
        <f t="shared" si="391"/>
        <v>0</v>
      </c>
      <c r="T1052" s="24">
        <f t="shared" si="389"/>
        <v>0</v>
      </c>
      <c r="W1052" s="24"/>
      <c r="X1052" s="24"/>
      <c r="Y1052" s="24"/>
      <c r="Z1052" s="24"/>
      <c r="AA1052" s="24"/>
      <c r="AB1052" s="24"/>
      <c r="AC1052" s="24">
        <f t="shared" si="392"/>
        <v>0</v>
      </c>
      <c r="AD1052" s="24">
        <f t="shared" si="393"/>
        <v>0</v>
      </c>
      <c r="AG1052" s="24"/>
      <c r="AH1052" s="24"/>
      <c r="AI1052" s="24"/>
      <c r="AJ1052" s="24"/>
      <c r="AK1052" s="24"/>
      <c r="AL1052" s="24"/>
      <c r="AM1052" s="24">
        <f t="shared" si="394"/>
        <v>0</v>
      </c>
      <c r="AN1052" s="24">
        <f t="shared" si="411"/>
        <v>0</v>
      </c>
      <c r="AQ1052" s="24"/>
      <c r="AR1052" s="24"/>
      <c r="AS1052" s="24"/>
      <c r="AT1052" s="24"/>
      <c r="AU1052" s="24"/>
      <c r="AV1052" s="24"/>
      <c r="AW1052" s="24">
        <f t="shared" si="395"/>
        <v>0</v>
      </c>
      <c r="AX1052" s="24">
        <f t="shared" si="396"/>
        <v>0</v>
      </c>
      <c r="BA1052" s="24"/>
      <c r="BB1052" s="24"/>
      <c r="BC1052" s="24"/>
      <c r="BD1052" s="24"/>
      <c r="BE1052" s="24"/>
      <c r="BF1052" s="24"/>
      <c r="BG1052" s="24">
        <f t="shared" si="397"/>
        <v>0</v>
      </c>
      <c r="BH1052" s="24">
        <f t="shared" si="398"/>
        <v>0</v>
      </c>
      <c r="BK1052" s="24"/>
      <c r="BL1052" s="24"/>
      <c r="BM1052" s="24"/>
      <c r="BN1052" s="24"/>
      <c r="BO1052" s="24"/>
      <c r="BP1052" s="24"/>
      <c r="BQ1052" s="24">
        <f t="shared" si="399"/>
        <v>0</v>
      </c>
      <c r="BR1052" s="24">
        <f t="shared" si="400"/>
        <v>0</v>
      </c>
      <c r="BU1052" s="24"/>
      <c r="BV1052" s="24"/>
      <c r="BW1052" s="24"/>
      <c r="BX1052" s="24"/>
      <c r="BY1052" s="24"/>
      <c r="BZ1052" s="24"/>
      <c r="CA1052" s="24">
        <f t="shared" si="401"/>
        <v>0</v>
      </c>
      <c r="CB1052" s="24">
        <f t="shared" si="402"/>
        <v>0</v>
      </c>
      <c r="CC1052" s="24"/>
      <c r="CE1052" s="24">
        <f t="shared" si="403"/>
        <v>0</v>
      </c>
      <c r="CG1052" s="24">
        <f t="shared" si="404"/>
        <v>0</v>
      </c>
      <c r="CI1052" s="24">
        <f t="shared" si="405"/>
        <v>0</v>
      </c>
      <c r="CK1052" s="24">
        <f t="shared" si="406"/>
        <v>0</v>
      </c>
      <c r="CM1052" s="24">
        <f t="shared" si="407"/>
        <v>0</v>
      </c>
      <c r="CO1052" s="24">
        <f t="shared" si="408"/>
        <v>0</v>
      </c>
      <c r="CQ1052" s="24">
        <f t="shared" si="409"/>
        <v>0</v>
      </c>
      <c r="CS1052" s="24">
        <f t="shared" si="410"/>
        <v>0</v>
      </c>
    </row>
    <row r="1053" spans="9:97">
      <c r="I1053" s="24">
        <f t="shared" si="390"/>
        <v>0</v>
      </c>
      <c r="J1053" s="24">
        <f t="shared" si="388"/>
        <v>0</v>
      </c>
      <c r="M1053" s="24"/>
      <c r="N1053" s="24"/>
      <c r="O1053" s="24"/>
      <c r="P1053" s="24"/>
      <c r="Q1053" s="24"/>
      <c r="R1053" s="24"/>
      <c r="S1053" s="24">
        <f t="shared" si="391"/>
        <v>0</v>
      </c>
      <c r="T1053" s="24">
        <f t="shared" si="389"/>
        <v>0</v>
      </c>
      <c r="W1053" s="24"/>
      <c r="X1053" s="24"/>
      <c r="Y1053" s="24"/>
      <c r="Z1053" s="24"/>
      <c r="AA1053" s="24"/>
      <c r="AB1053" s="24"/>
      <c r="AC1053" s="24">
        <f t="shared" si="392"/>
        <v>0</v>
      </c>
      <c r="AD1053" s="24">
        <f t="shared" si="393"/>
        <v>0</v>
      </c>
      <c r="AG1053" s="24"/>
      <c r="AH1053" s="24"/>
      <c r="AI1053" s="24"/>
      <c r="AJ1053" s="24"/>
      <c r="AK1053" s="24"/>
      <c r="AL1053" s="24"/>
      <c r="AM1053" s="24">
        <f t="shared" si="394"/>
        <v>0</v>
      </c>
      <c r="AN1053" s="24">
        <f t="shared" si="411"/>
        <v>0</v>
      </c>
      <c r="AQ1053" s="24"/>
      <c r="AR1053" s="24"/>
      <c r="AS1053" s="24"/>
      <c r="AT1053" s="24"/>
      <c r="AU1053" s="24"/>
      <c r="AV1053" s="24"/>
      <c r="AW1053" s="24">
        <f t="shared" si="395"/>
        <v>0</v>
      </c>
      <c r="AX1053" s="24">
        <f t="shared" si="396"/>
        <v>0</v>
      </c>
      <c r="BA1053" s="24"/>
      <c r="BB1053" s="24"/>
      <c r="BC1053" s="24"/>
      <c r="BD1053" s="24"/>
      <c r="BE1053" s="24"/>
      <c r="BF1053" s="24"/>
      <c r="BG1053" s="24">
        <f t="shared" si="397"/>
        <v>0</v>
      </c>
      <c r="BH1053" s="24">
        <f t="shared" si="398"/>
        <v>0</v>
      </c>
      <c r="BK1053" s="24"/>
      <c r="BL1053" s="24"/>
      <c r="BM1053" s="24"/>
      <c r="BN1053" s="24"/>
      <c r="BO1053" s="24"/>
      <c r="BP1053" s="24"/>
      <c r="BQ1053" s="24">
        <f t="shared" si="399"/>
        <v>0</v>
      </c>
      <c r="BR1053" s="24">
        <f t="shared" si="400"/>
        <v>0</v>
      </c>
      <c r="BU1053" s="24"/>
      <c r="BV1053" s="24"/>
      <c r="BW1053" s="24"/>
      <c r="BX1053" s="24"/>
      <c r="BY1053" s="24"/>
      <c r="BZ1053" s="24"/>
      <c r="CA1053" s="24">
        <f t="shared" si="401"/>
        <v>0</v>
      </c>
      <c r="CB1053" s="24">
        <f t="shared" si="402"/>
        <v>0</v>
      </c>
      <c r="CC1053" s="24"/>
      <c r="CE1053" s="24">
        <f t="shared" si="403"/>
        <v>0</v>
      </c>
      <c r="CG1053" s="24">
        <f t="shared" si="404"/>
        <v>0</v>
      </c>
      <c r="CI1053" s="24">
        <f t="shared" si="405"/>
        <v>0</v>
      </c>
      <c r="CK1053" s="24">
        <f t="shared" si="406"/>
        <v>0</v>
      </c>
      <c r="CM1053" s="24">
        <f t="shared" si="407"/>
        <v>0</v>
      </c>
      <c r="CO1053" s="24">
        <f t="shared" si="408"/>
        <v>0</v>
      </c>
      <c r="CQ1053" s="24">
        <f t="shared" si="409"/>
        <v>0</v>
      </c>
      <c r="CS1053" s="24">
        <f t="shared" si="410"/>
        <v>0</v>
      </c>
    </row>
    <row r="1054" spans="9:97">
      <c r="I1054" s="24">
        <f t="shared" si="390"/>
        <v>0</v>
      </c>
      <c r="J1054" s="24">
        <f t="shared" si="388"/>
        <v>0</v>
      </c>
      <c r="M1054" s="24"/>
      <c r="N1054" s="24"/>
      <c r="O1054" s="24"/>
      <c r="P1054" s="24"/>
      <c r="Q1054" s="24"/>
      <c r="R1054" s="24"/>
      <c r="S1054" s="24">
        <f t="shared" si="391"/>
        <v>0</v>
      </c>
      <c r="T1054" s="24">
        <f t="shared" si="389"/>
        <v>0</v>
      </c>
      <c r="W1054" s="24"/>
      <c r="X1054" s="24"/>
      <c r="Y1054" s="24"/>
      <c r="Z1054" s="24"/>
      <c r="AA1054" s="24"/>
      <c r="AB1054" s="24"/>
      <c r="AC1054" s="24">
        <f t="shared" si="392"/>
        <v>0</v>
      </c>
      <c r="AD1054" s="24">
        <f t="shared" si="393"/>
        <v>0</v>
      </c>
      <c r="AG1054" s="24"/>
      <c r="AH1054" s="24"/>
      <c r="AI1054" s="24"/>
      <c r="AJ1054" s="24"/>
      <c r="AK1054" s="24"/>
      <c r="AL1054" s="24"/>
      <c r="AM1054" s="24">
        <f t="shared" si="394"/>
        <v>0</v>
      </c>
      <c r="AN1054" s="24">
        <f t="shared" si="411"/>
        <v>0</v>
      </c>
      <c r="AQ1054" s="24"/>
      <c r="AR1054" s="24"/>
      <c r="AS1054" s="24"/>
      <c r="AT1054" s="24"/>
      <c r="AU1054" s="24"/>
      <c r="AV1054" s="24"/>
      <c r="AW1054" s="24">
        <f t="shared" si="395"/>
        <v>0</v>
      </c>
      <c r="AX1054" s="24">
        <f t="shared" si="396"/>
        <v>0</v>
      </c>
      <c r="BA1054" s="24"/>
      <c r="BB1054" s="24"/>
      <c r="BC1054" s="24"/>
      <c r="BD1054" s="24"/>
      <c r="BE1054" s="24"/>
      <c r="BF1054" s="24"/>
      <c r="BG1054" s="24">
        <f t="shared" si="397"/>
        <v>0</v>
      </c>
      <c r="BH1054" s="24">
        <f t="shared" si="398"/>
        <v>0</v>
      </c>
      <c r="BK1054" s="24"/>
      <c r="BL1054" s="24"/>
      <c r="BM1054" s="24"/>
      <c r="BN1054" s="24"/>
      <c r="BO1054" s="24"/>
      <c r="BP1054" s="24"/>
      <c r="BQ1054" s="24">
        <f t="shared" si="399"/>
        <v>0</v>
      </c>
      <c r="BR1054" s="24">
        <f t="shared" si="400"/>
        <v>0</v>
      </c>
      <c r="BU1054" s="24"/>
      <c r="BV1054" s="24"/>
      <c r="BW1054" s="24"/>
      <c r="BX1054" s="24"/>
      <c r="BY1054" s="24"/>
      <c r="BZ1054" s="24"/>
      <c r="CA1054" s="24">
        <f t="shared" si="401"/>
        <v>0</v>
      </c>
      <c r="CB1054" s="24">
        <f t="shared" si="402"/>
        <v>0</v>
      </c>
      <c r="CC1054" s="24"/>
      <c r="CE1054" s="24">
        <f t="shared" si="403"/>
        <v>0</v>
      </c>
      <c r="CG1054" s="24">
        <f t="shared" si="404"/>
        <v>0</v>
      </c>
      <c r="CI1054" s="24">
        <f t="shared" si="405"/>
        <v>0</v>
      </c>
      <c r="CK1054" s="24">
        <f t="shared" si="406"/>
        <v>0</v>
      </c>
      <c r="CM1054" s="24">
        <f t="shared" si="407"/>
        <v>0</v>
      </c>
      <c r="CO1054" s="24">
        <f t="shared" si="408"/>
        <v>0</v>
      </c>
      <c r="CQ1054" s="24">
        <f t="shared" si="409"/>
        <v>0</v>
      </c>
      <c r="CS1054" s="24">
        <f t="shared" si="410"/>
        <v>0</v>
      </c>
    </row>
    <row r="1055" spans="9:97">
      <c r="I1055" s="24">
        <f t="shared" si="390"/>
        <v>0</v>
      </c>
      <c r="J1055" s="24">
        <f t="shared" si="388"/>
        <v>0</v>
      </c>
      <c r="M1055" s="24"/>
      <c r="N1055" s="24"/>
      <c r="O1055" s="24"/>
      <c r="P1055" s="24"/>
      <c r="Q1055" s="24"/>
      <c r="R1055" s="24"/>
      <c r="S1055" s="24">
        <f t="shared" si="391"/>
        <v>0</v>
      </c>
      <c r="T1055" s="24">
        <f t="shared" si="389"/>
        <v>0</v>
      </c>
      <c r="W1055" s="24"/>
      <c r="X1055" s="24"/>
      <c r="Y1055" s="24"/>
      <c r="Z1055" s="24"/>
      <c r="AA1055" s="24"/>
      <c r="AB1055" s="24"/>
      <c r="AC1055" s="24">
        <f t="shared" si="392"/>
        <v>0</v>
      </c>
      <c r="AD1055" s="24">
        <f t="shared" si="393"/>
        <v>0</v>
      </c>
      <c r="AG1055" s="24"/>
      <c r="AH1055" s="24"/>
      <c r="AI1055" s="24"/>
      <c r="AJ1055" s="24"/>
      <c r="AK1055" s="24"/>
      <c r="AL1055" s="24"/>
      <c r="AM1055" s="24">
        <f t="shared" si="394"/>
        <v>0</v>
      </c>
      <c r="AN1055" s="24">
        <f t="shared" si="411"/>
        <v>0</v>
      </c>
      <c r="AQ1055" s="24"/>
      <c r="AR1055" s="24"/>
      <c r="AS1055" s="24"/>
      <c r="AT1055" s="24"/>
      <c r="AU1055" s="24"/>
      <c r="AV1055" s="24"/>
      <c r="AW1055" s="24">
        <f t="shared" si="395"/>
        <v>0</v>
      </c>
      <c r="AX1055" s="24">
        <f t="shared" si="396"/>
        <v>0</v>
      </c>
      <c r="BA1055" s="24"/>
      <c r="BB1055" s="24"/>
      <c r="BC1055" s="24"/>
      <c r="BD1055" s="24"/>
      <c r="BE1055" s="24"/>
      <c r="BF1055" s="24"/>
      <c r="BG1055" s="24">
        <f t="shared" si="397"/>
        <v>0</v>
      </c>
      <c r="BH1055" s="24">
        <f t="shared" si="398"/>
        <v>0</v>
      </c>
      <c r="BK1055" s="24"/>
      <c r="BL1055" s="24"/>
      <c r="BM1055" s="24"/>
      <c r="BN1055" s="24"/>
      <c r="BO1055" s="24"/>
      <c r="BP1055" s="24"/>
      <c r="BQ1055" s="24">
        <f t="shared" si="399"/>
        <v>0</v>
      </c>
      <c r="BR1055" s="24">
        <f t="shared" si="400"/>
        <v>0</v>
      </c>
      <c r="BU1055" s="24"/>
      <c r="BV1055" s="24"/>
      <c r="BW1055" s="24"/>
      <c r="BX1055" s="24"/>
      <c r="BY1055" s="24"/>
      <c r="BZ1055" s="24"/>
      <c r="CA1055" s="24">
        <f t="shared" si="401"/>
        <v>0</v>
      </c>
      <c r="CB1055" s="24">
        <f t="shared" si="402"/>
        <v>0</v>
      </c>
      <c r="CC1055" s="24"/>
      <c r="CE1055" s="24">
        <f t="shared" si="403"/>
        <v>0</v>
      </c>
      <c r="CG1055" s="24">
        <f t="shared" si="404"/>
        <v>0</v>
      </c>
      <c r="CI1055" s="24">
        <f t="shared" si="405"/>
        <v>0</v>
      </c>
      <c r="CK1055" s="24">
        <f t="shared" si="406"/>
        <v>0</v>
      </c>
      <c r="CM1055" s="24">
        <f t="shared" si="407"/>
        <v>0</v>
      </c>
      <c r="CO1055" s="24">
        <f t="shared" si="408"/>
        <v>0</v>
      </c>
      <c r="CQ1055" s="24">
        <f t="shared" si="409"/>
        <v>0</v>
      </c>
      <c r="CS1055" s="24">
        <f t="shared" si="410"/>
        <v>0</v>
      </c>
    </row>
    <row r="1056" spans="9:97">
      <c r="I1056" s="24">
        <f t="shared" si="390"/>
        <v>0</v>
      </c>
      <c r="J1056" s="24">
        <f t="shared" si="388"/>
        <v>0</v>
      </c>
      <c r="M1056" s="24"/>
      <c r="N1056" s="24"/>
      <c r="O1056" s="24"/>
      <c r="P1056" s="24"/>
      <c r="Q1056" s="24"/>
      <c r="R1056" s="24"/>
      <c r="S1056" s="24">
        <f t="shared" si="391"/>
        <v>0</v>
      </c>
      <c r="T1056" s="24">
        <f t="shared" si="389"/>
        <v>0</v>
      </c>
      <c r="W1056" s="24"/>
      <c r="X1056" s="24"/>
      <c r="Y1056" s="24"/>
      <c r="Z1056" s="24"/>
      <c r="AA1056" s="24"/>
      <c r="AB1056" s="24"/>
      <c r="AC1056" s="24">
        <f t="shared" si="392"/>
        <v>0</v>
      </c>
      <c r="AD1056" s="24">
        <f t="shared" si="393"/>
        <v>0</v>
      </c>
      <c r="AG1056" s="24"/>
      <c r="AH1056" s="24"/>
      <c r="AI1056" s="24"/>
      <c r="AJ1056" s="24"/>
      <c r="AK1056" s="24"/>
      <c r="AL1056" s="24"/>
      <c r="AM1056" s="24">
        <f t="shared" si="394"/>
        <v>0</v>
      </c>
      <c r="AN1056" s="24">
        <f t="shared" si="411"/>
        <v>0</v>
      </c>
      <c r="AQ1056" s="24"/>
      <c r="AR1056" s="24"/>
      <c r="AS1056" s="24"/>
      <c r="AT1056" s="24"/>
      <c r="AU1056" s="24"/>
      <c r="AV1056" s="24"/>
      <c r="AW1056" s="24">
        <f t="shared" si="395"/>
        <v>0</v>
      </c>
      <c r="AX1056" s="24">
        <f t="shared" si="396"/>
        <v>0</v>
      </c>
      <c r="BA1056" s="24"/>
      <c r="BB1056" s="24"/>
      <c r="BC1056" s="24"/>
      <c r="BD1056" s="24"/>
      <c r="BE1056" s="24"/>
      <c r="BF1056" s="24"/>
      <c r="BG1056" s="24">
        <f t="shared" si="397"/>
        <v>0</v>
      </c>
      <c r="BH1056" s="24">
        <f t="shared" si="398"/>
        <v>0</v>
      </c>
      <c r="BK1056" s="24"/>
      <c r="BL1056" s="24"/>
      <c r="BM1056" s="24"/>
      <c r="BN1056" s="24"/>
      <c r="BO1056" s="24"/>
      <c r="BP1056" s="24"/>
      <c r="BQ1056" s="24">
        <f t="shared" si="399"/>
        <v>0</v>
      </c>
      <c r="BR1056" s="24">
        <f t="shared" si="400"/>
        <v>0</v>
      </c>
      <c r="BU1056" s="24"/>
      <c r="BV1056" s="24"/>
      <c r="BW1056" s="24"/>
      <c r="BX1056" s="24"/>
      <c r="BY1056" s="24"/>
      <c r="BZ1056" s="24"/>
      <c r="CA1056" s="24">
        <f t="shared" si="401"/>
        <v>0</v>
      </c>
      <c r="CB1056" s="24">
        <f t="shared" si="402"/>
        <v>0</v>
      </c>
      <c r="CC1056" s="24"/>
      <c r="CE1056" s="24">
        <f t="shared" si="403"/>
        <v>0</v>
      </c>
      <c r="CG1056" s="24">
        <f t="shared" si="404"/>
        <v>0</v>
      </c>
      <c r="CI1056" s="24">
        <f t="shared" si="405"/>
        <v>0</v>
      </c>
      <c r="CK1056" s="24">
        <f t="shared" si="406"/>
        <v>0</v>
      </c>
      <c r="CM1056" s="24">
        <f t="shared" si="407"/>
        <v>0</v>
      </c>
      <c r="CO1056" s="24">
        <f t="shared" si="408"/>
        <v>0</v>
      </c>
      <c r="CQ1056" s="24">
        <f t="shared" si="409"/>
        <v>0</v>
      </c>
      <c r="CS1056" s="24">
        <f t="shared" si="410"/>
        <v>0</v>
      </c>
    </row>
    <row r="1057" spans="9:97">
      <c r="I1057" s="24">
        <f t="shared" si="390"/>
        <v>0</v>
      </c>
      <c r="J1057" s="24">
        <f t="shared" si="388"/>
        <v>0</v>
      </c>
      <c r="M1057" s="24"/>
      <c r="N1057" s="24"/>
      <c r="O1057" s="24"/>
      <c r="P1057" s="24"/>
      <c r="Q1057" s="24"/>
      <c r="R1057" s="24"/>
      <c r="S1057" s="24">
        <f t="shared" si="391"/>
        <v>0</v>
      </c>
      <c r="T1057" s="24">
        <f t="shared" si="389"/>
        <v>0</v>
      </c>
      <c r="W1057" s="24"/>
      <c r="X1057" s="24"/>
      <c r="Y1057" s="24"/>
      <c r="Z1057" s="24"/>
      <c r="AA1057" s="24"/>
      <c r="AB1057" s="24"/>
      <c r="AC1057" s="24">
        <f t="shared" si="392"/>
        <v>0</v>
      </c>
      <c r="AD1057" s="24">
        <f t="shared" si="393"/>
        <v>0</v>
      </c>
      <c r="AG1057" s="24"/>
      <c r="AH1057" s="24"/>
      <c r="AI1057" s="24"/>
      <c r="AJ1057" s="24"/>
      <c r="AK1057" s="24"/>
      <c r="AL1057" s="24"/>
      <c r="AM1057" s="24">
        <f t="shared" si="394"/>
        <v>0</v>
      </c>
      <c r="AN1057" s="24">
        <f t="shared" si="411"/>
        <v>0</v>
      </c>
      <c r="AQ1057" s="24"/>
      <c r="AR1057" s="24"/>
      <c r="AS1057" s="24"/>
      <c r="AT1057" s="24"/>
      <c r="AU1057" s="24"/>
      <c r="AV1057" s="24"/>
      <c r="AW1057" s="24">
        <f t="shared" si="395"/>
        <v>0</v>
      </c>
      <c r="AX1057" s="24">
        <f t="shared" si="396"/>
        <v>0</v>
      </c>
      <c r="BA1057" s="24"/>
      <c r="BB1057" s="24"/>
      <c r="BC1057" s="24"/>
      <c r="BD1057" s="24"/>
      <c r="BE1057" s="24"/>
      <c r="BF1057" s="24"/>
      <c r="BG1057" s="24">
        <f t="shared" si="397"/>
        <v>0</v>
      </c>
      <c r="BH1057" s="24">
        <f t="shared" si="398"/>
        <v>0</v>
      </c>
      <c r="BK1057" s="24"/>
      <c r="BL1057" s="24"/>
      <c r="BM1057" s="24"/>
      <c r="BN1057" s="24"/>
      <c r="BO1057" s="24"/>
      <c r="BP1057" s="24"/>
      <c r="BQ1057" s="24">
        <f t="shared" si="399"/>
        <v>0</v>
      </c>
      <c r="BR1057" s="24">
        <f t="shared" si="400"/>
        <v>0</v>
      </c>
      <c r="BU1057" s="24"/>
      <c r="BV1057" s="24"/>
      <c r="BW1057" s="24"/>
      <c r="BX1057" s="24"/>
      <c r="BY1057" s="24"/>
      <c r="BZ1057" s="24"/>
      <c r="CA1057" s="24">
        <f t="shared" si="401"/>
        <v>0</v>
      </c>
      <c r="CB1057" s="24">
        <f t="shared" si="402"/>
        <v>0</v>
      </c>
      <c r="CC1057" s="24"/>
      <c r="CE1057" s="24">
        <f t="shared" si="403"/>
        <v>0</v>
      </c>
      <c r="CG1057" s="24">
        <f t="shared" si="404"/>
        <v>0</v>
      </c>
      <c r="CI1057" s="24">
        <f t="shared" si="405"/>
        <v>0</v>
      </c>
      <c r="CK1057" s="24">
        <f t="shared" si="406"/>
        <v>0</v>
      </c>
      <c r="CM1057" s="24">
        <f t="shared" si="407"/>
        <v>0</v>
      </c>
      <c r="CO1057" s="24">
        <f t="shared" si="408"/>
        <v>0</v>
      </c>
      <c r="CQ1057" s="24">
        <f t="shared" si="409"/>
        <v>0</v>
      </c>
      <c r="CS1057" s="24">
        <f t="shared" si="410"/>
        <v>0</v>
      </c>
    </row>
    <row r="1058" spans="9:97">
      <c r="I1058" s="24">
        <f t="shared" si="390"/>
        <v>0</v>
      </c>
      <c r="J1058" s="24">
        <f t="shared" si="388"/>
        <v>0</v>
      </c>
      <c r="M1058" s="24"/>
      <c r="N1058" s="24"/>
      <c r="O1058" s="24"/>
      <c r="P1058" s="24"/>
      <c r="Q1058" s="24"/>
      <c r="R1058" s="24"/>
      <c r="S1058" s="24">
        <f t="shared" si="391"/>
        <v>0</v>
      </c>
      <c r="T1058" s="24">
        <f t="shared" si="389"/>
        <v>0</v>
      </c>
      <c r="W1058" s="24"/>
      <c r="X1058" s="24"/>
      <c r="Y1058" s="24"/>
      <c r="Z1058" s="24"/>
      <c r="AA1058" s="24"/>
      <c r="AB1058" s="24"/>
      <c r="AC1058" s="24">
        <f t="shared" si="392"/>
        <v>0</v>
      </c>
      <c r="AD1058" s="24">
        <f t="shared" si="393"/>
        <v>0</v>
      </c>
      <c r="AG1058" s="24"/>
      <c r="AH1058" s="24"/>
      <c r="AI1058" s="24"/>
      <c r="AJ1058" s="24"/>
      <c r="AK1058" s="24"/>
      <c r="AL1058" s="24"/>
      <c r="AM1058" s="24">
        <f t="shared" si="394"/>
        <v>0</v>
      </c>
      <c r="AN1058" s="24">
        <f t="shared" si="411"/>
        <v>0</v>
      </c>
      <c r="AQ1058" s="24"/>
      <c r="AR1058" s="24"/>
      <c r="AS1058" s="24"/>
      <c r="AT1058" s="24"/>
      <c r="AU1058" s="24"/>
      <c r="AV1058" s="24"/>
      <c r="AW1058" s="24">
        <f t="shared" si="395"/>
        <v>0</v>
      </c>
      <c r="AX1058" s="24">
        <f t="shared" si="396"/>
        <v>0</v>
      </c>
      <c r="BA1058" s="24"/>
      <c r="BB1058" s="24"/>
      <c r="BC1058" s="24"/>
      <c r="BD1058" s="24"/>
      <c r="BE1058" s="24"/>
      <c r="BF1058" s="24"/>
      <c r="BG1058" s="24">
        <f t="shared" si="397"/>
        <v>0</v>
      </c>
      <c r="BH1058" s="24">
        <f t="shared" si="398"/>
        <v>0</v>
      </c>
      <c r="BK1058" s="24"/>
      <c r="BL1058" s="24"/>
      <c r="BM1058" s="24"/>
      <c r="BN1058" s="24"/>
      <c r="BO1058" s="24"/>
      <c r="BP1058" s="24"/>
      <c r="BQ1058" s="24">
        <f t="shared" si="399"/>
        <v>0</v>
      </c>
      <c r="BR1058" s="24">
        <f t="shared" si="400"/>
        <v>0</v>
      </c>
      <c r="BU1058" s="24"/>
      <c r="BV1058" s="24"/>
      <c r="BW1058" s="24"/>
      <c r="BX1058" s="24"/>
      <c r="BY1058" s="24"/>
      <c r="BZ1058" s="24"/>
      <c r="CA1058" s="24">
        <f t="shared" si="401"/>
        <v>0</v>
      </c>
      <c r="CB1058" s="24">
        <f t="shared" si="402"/>
        <v>0</v>
      </c>
      <c r="CC1058" s="24"/>
      <c r="CE1058" s="24">
        <f t="shared" si="403"/>
        <v>0</v>
      </c>
      <c r="CG1058" s="24">
        <f t="shared" si="404"/>
        <v>0</v>
      </c>
      <c r="CI1058" s="24">
        <f t="shared" si="405"/>
        <v>0</v>
      </c>
      <c r="CK1058" s="24">
        <f t="shared" si="406"/>
        <v>0</v>
      </c>
      <c r="CM1058" s="24">
        <f t="shared" si="407"/>
        <v>0</v>
      </c>
      <c r="CO1058" s="24">
        <f t="shared" si="408"/>
        <v>0</v>
      </c>
      <c r="CQ1058" s="24">
        <f t="shared" si="409"/>
        <v>0</v>
      </c>
      <c r="CS1058" s="24">
        <f t="shared" si="410"/>
        <v>0</v>
      </c>
    </row>
    <row r="1059" spans="9:97">
      <c r="I1059" s="24">
        <f t="shared" si="390"/>
        <v>0</v>
      </c>
      <c r="J1059" s="24">
        <f t="shared" si="388"/>
        <v>0</v>
      </c>
      <c r="M1059" s="24"/>
      <c r="N1059" s="24"/>
      <c r="O1059" s="24"/>
      <c r="P1059" s="24"/>
      <c r="Q1059" s="24"/>
      <c r="R1059" s="24"/>
      <c r="S1059" s="24">
        <f t="shared" si="391"/>
        <v>0</v>
      </c>
      <c r="T1059" s="24">
        <f t="shared" si="389"/>
        <v>0</v>
      </c>
      <c r="W1059" s="24"/>
      <c r="X1059" s="24"/>
      <c r="Y1059" s="24"/>
      <c r="Z1059" s="24"/>
      <c r="AA1059" s="24"/>
      <c r="AB1059" s="24"/>
      <c r="AC1059" s="24">
        <f t="shared" si="392"/>
        <v>0</v>
      </c>
      <c r="AD1059" s="24">
        <f t="shared" si="393"/>
        <v>0</v>
      </c>
      <c r="AG1059" s="24"/>
      <c r="AH1059" s="24"/>
      <c r="AI1059" s="24"/>
      <c r="AJ1059" s="24"/>
      <c r="AK1059" s="24"/>
      <c r="AL1059" s="24"/>
      <c r="AM1059" s="24">
        <f t="shared" si="394"/>
        <v>0</v>
      </c>
      <c r="AN1059" s="24">
        <f t="shared" si="411"/>
        <v>0</v>
      </c>
      <c r="AQ1059" s="24"/>
      <c r="AR1059" s="24"/>
      <c r="AS1059" s="24"/>
      <c r="AT1059" s="24"/>
      <c r="AU1059" s="24"/>
      <c r="AV1059" s="24"/>
      <c r="AW1059" s="24">
        <f t="shared" si="395"/>
        <v>0</v>
      </c>
      <c r="AX1059" s="24">
        <f t="shared" si="396"/>
        <v>0</v>
      </c>
      <c r="BA1059" s="24"/>
      <c r="BB1059" s="24"/>
      <c r="BC1059" s="24"/>
      <c r="BD1059" s="24"/>
      <c r="BE1059" s="24"/>
      <c r="BF1059" s="24"/>
      <c r="BG1059" s="24">
        <f t="shared" si="397"/>
        <v>0</v>
      </c>
      <c r="BH1059" s="24">
        <f t="shared" si="398"/>
        <v>0</v>
      </c>
      <c r="BK1059" s="24"/>
      <c r="BL1059" s="24"/>
      <c r="BM1059" s="24"/>
      <c r="BN1059" s="24"/>
      <c r="BO1059" s="24"/>
      <c r="BP1059" s="24"/>
      <c r="BQ1059" s="24">
        <f t="shared" si="399"/>
        <v>0</v>
      </c>
      <c r="BR1059" s="24">
        <f t="shared" si="400"/>
        <v>0</v>
      </c>
      <c r="BU1059" s="24"/>
      <c r="BV1059" s="24"/>
      <c r="BW1059" s="24"/>
      <c r="BX1059" s="24"/>
      <c r="BY1059" s="24"/>
      <c r="BZ1059" s="24"/>
      <c r="CA1059" s="24">
        <f t="shared" si="401"/>
        <v>0</v>
      </c>
      <c r="CB1059" s="24">
        <f t="shared" si="402"/>
        <v>0</v>
      </c>
      <c r="CC1059" s="24"/>
      <c r="CE1059" s="24">
        <f t="shared" si="403"/>
        <v>0</v>
      </c>
      <c r="CG1059" s="24">
        <f t="shared" si="404"/>
        <v>0</v>
      </c>
      <c r="CI1059" s="24">
        <f t="shared" si="405"/>
        <v>0</v>
      </c>
      <c r="CK1059" s="24">
        <f t="shared" si="406"/>
        <v>0</v>
      </c>
      <c r="CM1059" s="24">
        <f t="shared" si="407"/>
        <v>0</v>
      </c>
      <c r="CO1059" s="24">
        <f t="shared" si="408"/>
        <v>0</v>
      </c>
      <c r="CQ1059" s="24">
        <f t="shared" si="409"/>
        <v>0</v>
      </c>
      <c r="CS1059" s="24">
        <f t="shared" si="410"/>
        <v>0</v>
      </c>
    </row>
    <row r="1060" spans="9:97">
      <c r="I1060" s="24">
        <f t="shared" si="390"/>
        <v>0</v>
      </c>
      <c r="J1060" s="24">
        <f t="shared" si="388"/>
        <v>0</v>
      </c>
      <c r="M1060" s="24"/>
      <c r="N1060" s="24"/>
      <c r="O1060" s="24"/>
      <c r="P1060" s="24"/>
      <c r="Q1060" s="24"/>
      <c r="R1060" s="24"/>
      <c r="S1060" s="24">
        <f t="shared" si="391"/>
        <v>0</v>
      </c>
      <c r="T1060" s="24">
        <f t="shared" si="389"/>
        <v>0</v>
      </c>
      <c r="W1060" s="24"/>
      <c r="X1060" s="24"/>
      <c r="Y1060" s="24"/>
      <c r="Z1060" s="24"/>
      <c r="AA1060" s="24"/>
      <c r="AB1060" s="24"/>
      <c r="AC1060" s="24">
        <f t="shared" si="392"/>
        <v>0</v>
      </c>
      <c r="AD1060" s="24">
        <f t="shared" si="393"/>
        <v>0</v>
      </c>
      <c r="AG1060" s="24"/>
      <c r="AH1060" s="24"/>
      <c r="AI1060" s="24"/>
      <c r="AJ1060" s="24"/>
      <c r="AK1060" s="24"/>
      <c r="AL1060" s="24"/>
      <c r="AM1060" s="24">
        <f t="shared" si="394"/>
        <v>0</v>
      </c>
      <c r="AN1060" s="24">
        <f t="shared" si="411"/>
        <v>0</v>
      </c>
      <c r="AQ1060" s="24"/>
      <c r="AR1060" s="24"/>
      <c r="AS1060" s="24"/>
      <c r="AT1060" s="24"/>
      <c r="AU1060" s="24"/>
      <c r="AV1060" s="24"/>
      <c r="AW1060" s="24">
        <f t="shared" si="395"/>
        <v>0</v>
      </c>
      <c r="AX1060" s="24">
        <f t="shared" si="396"/>
        <v>0</v>
      </c>
      <c r="BA1060" s="24"/>
      <c r="BB1060" s="24"/>
      <c r="BC1060" s="24"/>
      <c r="BD1060" s="24"/>
      <c r="BE1060" s="24"/>
      <c r="BF1060" s="24"/>
      <c r="BG1060" s="24">
        <f t="shared" si="397"/>
        <v>0</v>
      </c>
      <c r="BH1060" s="24">
        <f t="shared" si="398"/>
        <v>0</v>
      </c>
      <c r="BK1060" s="24"/>
      <c r="BL1060" s="24"/>
      <c r="BM1060" s="24"/>
      <c r="BN1060" s="24"/>
      <c r="BO1060" s="24"/>
      <c r="BP1060" s="24"/>
      <c r="BQ1060" s="24">
        <f t="shared" si="399"/>
        <v>0</v>
      </c>
      <c r="BR1060" s="24">
        <f t="shared" si="400"/>
        <v>0</v>
      </c>
      <c r="BU1060" s="24"/>
      <c r="BV1060" s="24"/>
      <c r="BW1060" s="24"/>
      <c r="BX1060" s="24"/>
      <c r="BY1060" s="24"/>
      <c r="BZ1060" s="24"/>
      <c r="CA1060" s="24">
        <f t="shared" si="401"/>
        <v>0</v>
      </c>
      <c r="CB1060" s="24">
        <f t="shared" si="402"/>
        <v>0</v>
      </c>
      <c r="CC1060" s="24"/>
      <c r="CE1060" s="24">
        <f t="shared" si="403"/>
        <v>0</v>
      </c>
      <c r="CG1060" s="24">
        <f t="shared" si="404"/>
        <v>0</v>
      </c>
      <c r="CI1060" s="24">
        <f t="shared" si="405"/>
        <v>0</v>
      </c>
      <c r="CK1060" s="24">
        <f t="shared" si="406"/>
        <v>0</v>
      </c>
      <c r="CM1060" s="24">
        <f t="shared" si="407"/>
        <v>0</v>
      </c>
      <c r="CO1060" s="24">
        <f t="shared" si="408"/>
        <v>0</v>
      </c>
      <c r="CQ1060" s="24">
        <f t="shared" si="409"/>
        <v>0</v>
      </c>
      <c r="CS1060" s="24">
        <f t="shared" si="410"/>
        <v>0</v>
      </c>
    </row>
    <row r="1061" spans="9:97">
      <c r="I1061" s="24">
        <f t="shared" si="390"/>
        <v>0</v>
      </c>
      <c r="J1061" s="24">
        <f t="shared" si="388"/>
        <v>0</v>
      </c>
      <c r="M1061" s="24"/>
      <c r="N1061" s="24"/>
      <c r="O1061" s="24"/>
      <c r="P1061" s="24"/>
      <c r="Q1061" s="24"/>
      <c r="R1061" s="24"/>
      <c r="S1061" s="24">
        <f t="shared" si="391"/>
        <v>0</v>
      </c>
      <c r="T1061" s="24">
        <f t="shared" si="389"/>
        <v>0</v>
      </c>
      <c r="W1061" s="24"/>
      <c r="X1061" s="24"/>
      <c r="Y1061" s="24"/>
      <c r="Z1061" s="24"/>
      <c r="AA1061" s="24"/>
      <c r="AB1061" s="24"/>
      <c r="AC1061" s="24">
        <f t="shared" si="392"/>
        <v>0</v>
      </c>
      <c r="AD1061" s="24">
        <f t="shared" si="393"/>
        <v>0</v>
      </c>
      <c r="AG1061" s="24"/>
      <c r="AH1061" s="24"/>
      <c r="AI1061" s="24"/>
      <c r="AJ1061" s="24"/>
      <c r="AK1061" s="24"/>
      <c r="AL1061" s="24"/>
      <c r="AM1061" s="24">
        <f t="shared" si="394"/>
        <v>0</v>
      </c>
      <c r="AN1061" s="24">
        <f t="shared" si="411"/>
        <v>0</v>
      </c>
      <c r="AQ1061" s="24"/>
      <c r="AR1061" s="24"/>
      <c r="AS1061" s="24"/>
      <c r="AT1061" s="24"/>
      <c r="AU1061" s="24"/>
      <c r="AV1061" s="24"/>
      <c r="AW1061" s="24">
        <f t="shared" si="395"/>
        <v>0</v>
      </c>
      <c r="AX1061" s="24">
        <f t="shared" si="396"/>
        <v>0</v>
      </c>
      <c r="BA1061" s="24"/>
      <c r="BB1061" s="24"/>
      <c r="BC1061" s="24"/>
      <c r="BD1061" s="24"/>
      <c r="BE1061" s="24"/>
      <c r="BF1061" s="24"/>
      <c r="BG1061" s="24">
        <f t="shared" si="397"/>
        <v>0</v>
      </c>
      <c r="BH1061" s="24">
        <f t="shared" si="398"/>
        <v>0</v>
      </c>
      <c r="BK1061" s="24"/>
      <c r="BL1061" s="24"/>
      <c r="BM1061" s="24"/>
      <c r="BN1061" s="24"/>
      <c r="BO1061" s="24"/>
      <c r="BP1061" s="24"/>
      <c r="BQ1061" s="24">
        <f t="shared" si="399"/>
        <v>0</v>
      </c>
      <c r="BR1061" s="24">
        <f t="shared" si="400"/>
        <v>0</v>
      </c>
      <c r="BU1061" s="24"/>
      <c r="BV1061" s="24"/>
      <c r="BW1061" s="24"/>
      <c r="BX1061" s="24"/>
      <c r="BY1061" s="24"/>
      <c r="BZ1061" s="24"/>
      <c r="CA1061" s="24">
        <f t="shared" si="401"/>
        <v>0</v>
      </c>
      <c r="CB1061" s="24">
        <f t="shared" si="402"/>
        <v>0</v>
      </c>
      <c r="CC1061" s="24"/>
      <c r="CE1061" s="24">
        <f t="shared" si="403"/>
        <v>0</v>
      </c>
      <c r="CG1061" s="24">
        <f t="shared" si="404"/>
        <v>0</v>
      </c>
      <c r="CI1061" s="24">
        <f t="shared" si="405"/>
        <v>0</v>
      </c>
      <c r="CK1061" s="24">
        <f t="shared" si="406"/>
        <v>0</v>
      </c>
      <c r="CM1061" s="24">
        <f t="shared" si="407"/>
        <v>0</v>
      </c>
      <c r="CO1061" s="24">
        <f t="shared" si="408"/>
        <v>0</v>
      </c>
      <c r="CQ1061" s="24">
        <f t="shared" si="409"/>
        <v>0</v>
      </c>
      <c r="CS1061" s="24">
        <f t="shared" si="410"/>
        <v>0</v>
      </c>
    </row>
    <row r="1062" spans="9:97">
      <c r="I1062" s="24">
        <f t="shared" si="390"/>
        <v>0</v>
      </c>
      <c r="J1062" s="24">
        <f t="shared" si="388"/>
        <v>0</v>
      </c>
      <c r="M1062" s="24"/>
      <c r="N1062" s="24"/>
      <c r="O1062" s="24"/>
      <c r="P1062" s="24"/>
      <c r="Q1062" s="24"/>
      <c r="R1062" s="24"/>
      <c r="S1062" s="24">
        <f t="shared" si="391"/>
        <v>0</v>
      </c>
      <c r="T1062" s="24">
        <f t="shared" si="389"/>
        <v>0</v>
      </c>
      <c r="W1062" s="24"/>
      <c r="X1062" s="24"/>
      <c r="Y1062" s="24"/>
      <c r="Z1062" s="24"/>
      <c r="AA1062" s="24"/>
      <c r="AB1062" s="24"/>
      <c r="AC1062" s="24">
        <f t="shared" si="392"/>
        <v>0</v>
      </c>
      <c r="AD1062" s="24">
        <f t="shared" si="393"/>
        <v>0</v>
      </c>
      <c r="AG1062" s="24"/>
      <c r="AH1062" s="24"/>
      <c r="AI1062" s="24"/>
      <c r="AJ1062" s="24"/>
      <c r="AK1062" s="24"/>
      <c r="AL1062" s="24"/>
      <c r="AM1062" s="24">
        <f t="shared" si="394"/>
        <v>0</v>
      </c>
      <c r="AN1062" s="24">
        <f t="shared" si="411"/>
        <v>0</v>
      </c>
      <c r="AQ1062" s="24"/>
      <c r="AR1062" s="24"/>
      <c r="AS1062" s="24"/>
      <c r="AT1062" s="24"/>
      <c r="AU1062" s="24"/>
      <c r="AV1062" s="24"/>
      <c r="AW1062" s="24">
        <f t="shared" si="395"/>
        <v>0</v>
      </c>
      <c r="AX1062" s="24">
        <f t="shared" si="396"/>
        <v>0</v>
      </c>
      <c r="BA1062" s="24"/>
      <c r="BB1062" s="24"/>
      <c r="BC1062" s="24"/>
      <c r="BD1062" s="24"/>
      <c r="BE1062" s="24"/>
      <c r="BF1062" s="24"/>
      <c r="BG1062" s="24">
        <f t="shared" si="397"/>
        <v>0</v>
      </c>
      <c r="BH1062" s="24">
        <f t="shared" si="398"/>
        <v>0</v>
      </c>
      <c r="BK1062" s="24"/>
      <c r="BL1062" s="24"/>
      <c r="BM1062" s="24"/>
      <c r="BN1062" s="24"/>
      <c r="BO1062" s="24"/>
      <c r="BP1062" s="24"/>
      <c r="BQ1062" s="24">
        <f t="shared" si="399"/>
        <v>0</v>
      </c>
      <c r="BR1062" s="24">
        <f t="shared" si="400"/>
        <v>0</v>
      </c>
      <c r="BU1062" s="24"/>
      <c r="BV1062" s="24"/>
      <c r="BW1062" s="24"/>
      <c r="BX1062" s="24"/>
      <c r="BY1062" s="24"/>
      <c r="BZ1062" s="24"/>
      <c r="CA1062" s="24">
        <f t="shared" si="401"/>
        <v>0</v>
      </c>
      <c r="CB1062" s="24">
        <f t="shared" si="402"/>
        <v>0</v>
      </c>
      <c r="CC1062" s="24"/>
      <c r="CE1062" s="24">
        <f t="shared" si="403"/>
        <v>0</v>
      </c>
      <c r="CG1062" s="24">
        <f t="shared" si="404"/>
        <v>0</v>
      </c>
      <c r="CI1062" s="24">
        <f t="shared" si="405"/>
        <v>0</v>
      </c>
      <c r="CK1062" s="24">
        <f t="shared" si="406"/>
        <v>0</v>
      </c>
      <c r="CM1062" s="24">
        <f t="shared" si="407"/>
        <v>0</v>
      </c>
      <c r="CO1062" s="24">
        <f t="shared" si="408"/>
        <v>0</v>
      </c>
      <c r="CQ1062" s="24">
        <f t="shared" si="409"/>
        <v>0</v>
      </c>
      <c r="CS1062" s="24">
        <f t="shared" si="410"/>
        <v>0</v>
      </c>
    </row>
    <row r="1063" spans="9:97">
      <c r="I1063" s="24">
        <f t="shared" si="390"/>
        <v>0</v>
      </c>
      <c r="J1063" s="24">
        <f t="shared" ref="J1063:J1126" si="412">IF(F1063&lt;C1063-D1063,C1063-D1063-F1063,0)</f>
        <v>0</v>
      </c>
      <c r="M1063" s="24"/>
      <c r="N1063" s="24"/>
      <c r="O1063" s="24"/>
      <c r="P1063" s="24"/>
      <c r="Q1063" s="24"/>
      <c r="R1063" s="24"/>
      <c r="S1063" s="24">
        <f t="shared" si="391"/>
        <v>0</v>
      </c>
      <c r="T1063" s="24">
        <f t="shared" ref="T1063:T1126" si="413">IF(P1063&lt;M1063-N1063,M1063-N1063-P1063,0)</f>
        <v>0</v>
      </c>
      <c r="W1063" s="24"/>
      <c r="X1063" s="24"/>
      <c r="Y1063" s="24"/>
      <c r="Z1063" s="24"/>
      <c r="AA1063" s="24"/>
      <c r="AB1063" s="24"/>
      <c r="AC1063" s="24">
        <f t="shared" si="392"/>
        <v>0</v>
      </c>
      <c r="AD1063" s="24">
        <f t="shared" si="393"/>
        <v>0</v>
      </c>
      <c r="AG1063" s="24"/>
      <c r="AH1063" s="24"/>
      <c r="AI1063" s="24"/>
      <c r="AJ1063" s="24"/>
      <c r="AK1063" s="24"/>
      <c r="AL1063" s="24"/>
      <c r="AM1063" s="24">
        <f t="shared" si="394"/>
        <v>0</v>
      </c>
      <c r="AN1063" s="24">
        <f t="shared" si="411"/>
        <v>0</v>
      </c>
      <c r="AQ1063" s="24"/>
      <c r="AR1063" s="24"/>
      <c r="AS1063" s="24"/>
      <c r="AT1063" s="24"/>
      <c r="AU1063" s="24"/>
      <c r="AV1063" s="24"/>
      <c r="AW1063" s="24">
        <f t="shared" si="395"/>
        <v>0</v>
      </c>
      <c r="AX1063" s="24">
        <f t="shared" si="396"/>
        <v>0</v>
      </c>
      <c r="BA1063" s="24"/>
      <c r="BB1063" s="24"/>
      <c r="BC1063" s="24"/>
      <c r="BD1063" s="24"/>
      <c r="BE1063" s="24"/>
      <c r="BF1063" s="24"/>
      <c r="BG1063" s="24">
        <f t="shared" si="397"/>
        <v>0</v>
      </c>
      <c r="BH1063" s="24">
        <f t="shared" si="398"/>
        <v>0</v>
      </c>
      <c r="BK1063" s="24"/>
      <c r="BL1063" s="24"/>
      <c r="BM1063" s="24"/>
      <c r="BN1063" s="24"/>
      <c r="BO1063" s="24"/>
      <c r="BP1063" s="24"/>
      <c r="BQ1063" s="24">
        <f t="shared" si="399"/>
        <v>0</v>
      </c>
      <c r="BR1063" s="24">
        <f t="shared" si="400"/>
        <v>0</v>
      </c>
      <c r="BU1063" s="24"/>
      <c r="BV1063" s="24"/>
      <c r="BW1063" s="24"/>
      <c r="BX1063" s="24"/>
      <c r="BY1063" s="24"/>
      <c r="BZ1063" s="24"/>
      <c r="CA1063" s="24">
        <f t="shared" si="401"/>
        <v>0</v>
      </c>
      <c r="CB1063" s="24">
        <f t="shared" si="402"/>
        <v>0</v>
      </c>
      <c r="CC1063" s="24"/>
      <c r="CE1063" s="24">
        <f t="shared" si="403"/>
        <v>0</v>
      </c>
      <c r="CG1063" s="24">
        <f t="shared" si="404"/>
        <v>0</v>
      </c>
      <c r="CI1063" s="24">
        <f t="shared" si="405"/>
        <v>0</v>
      </c>
      <c r="CK1063" s="24">
        <f t="shared" si="406"/>
        <v>0</v>
      </c>
      <c r="CM1063" s="24">
        <f t="shared" si="407"/>
        <v>0</v>
      </c>
      <c r="CO1063" s="24">
        <f t="shared" si="408"/>
        <v>0</v>
      </c>
      <c r="CQ1063" s="24">
        <f t="shared" si="409"/>
        <v>0</v>
      </c>
      <c r="CS1063" s="24">
        <f t="shared" si="410"/>
        <v>0</v>
      </c>
    </row>
    <row r="1064" spans="9:97">
      <c r="I1064" s="24">
        <f t="shared" si="390"/>
        <v>0</v>
      </c>
      <c r="J1064" s="24">
        <f t="shared" si="412"/>
        <v>0</v>
      </c>
      <c r="M1064" s="24"/>
      <c r="N1064" s="24"/>
      <c r="O1064" s="24"/>
      <c r="P1064" s="24"/>
      <c r="Q1064" s="24"/>
      <c r="R1064" s="24"/>
      <c r="S1064" s="24">
        <f t="shared" si="391"/>
        <v>0</v>
      </c>
      <c r="T1064" s="24">
        <f t="shared" si="413"/>
        <v>0</v>
      </c>
      <c r="W1064" s="24"/>
      <c r="X1064" s="24"/>
      <c r="Y1064" s="24"/>
      <c r="Z1064" s="24"/>
      <c r="AA1064" s="24"/>
      <c r="AB1064" s="24"/>
      <c r="AC1064" s="24">
        <f t="shared" si="392"/>
        <v>0</v>
      </c>
      <c r="AD1064" s="24">
        <f t="shared" si="393"/>
        <v>0</v>
      </c>
      <c r="AG1064" s="24"/>
      <c r="AH1064" s="24"/>
      <c r="AI1064" s="24"/>
      <c r="AJ1064" s="24"/>
      <c r="AK1064" s="24"/>
      <c r="AL1064" s="24"/>
      <c r="AM1064" s="24">
        <f t="shared" si="394"/>
        <v>0</v>
      </c>
      <c r="AN1064" s="24">
        <f t="shared" si="411"/>
        <v>0</v>
      </c>
      <c r="AQ1064" s="24"/>
      <c r="AR1064" s="24"/>
      <c r="AS1064" s="24"/>
      <c r="AT1064" s="24"/>
      <c r="AU1064" s="24"/>
      <c r="AV1064" s="24"/>
      <c r="AW1064" s="24">
        <f t="shared" si="395"/>
        <v>0</v>
      </c>
      <c r="AX1064" s="24">
        <f t="shared" si="396"/>
        <v>0</v>
      </c>
      <c r="BA1064" s="24"/>
      <c r="BB1064" s="24"/>
      <c r="BC1064" s="24"/>
      <c r="BD1064" s="24"/>
      <c r="BE1064" s="24"/>
      <c r="BF1064" s="24"/>
      <c r="BG1064" s="24">
        <f t="shared" si="397"/>
        <v>0</v>
      </c>
      <c r="BH1064" s="24">
        <f t="shared" si="398"/>
        <v>0</v>
      </c>
      <c r="BK1064" s="24"/>
      <c r="BL1064" s="24"/>
      <c r="BM1064" s="24"/>
      <c r="BN1064" s="24"/>
      <c r="BO1064" s="24"/>
      <c r="BP1064" s="24"/>
      <c r="BQ1064" s="24">
        <f t="shared" si="399"/>
        <v>0</v>
      </c>
      <c r="BR1064" s="24">
        <f t="shared" si="400"/>
        <v>0</v>
      </c>
      <c r="BU1064" s="24"/>
      <c r="BV1064" s="24"/>
      <c r="BW1064" s="24"/>
      <c r="BX1064" s="24"/>
      <c r="BY1064" s="24"/>
      <c r="BZ1064" s="24"/>
      <c r="CA1064" s="24">
        <f t="shared" si="401"/>
        <v>0</v>
      </c>
      <c r="CB1064" s="24">
        <f t="shared" si="402"/>
        <v>0</v>
      </c>
      <c r="CC1064" s="24"/>
      <c r="CE1064" s="24">
        <f t="shared" si="403"/>
        <v>0</v>
      </c>
      <c r="CG1064" s="24">
        <f t="shared" si="404"/>
        <v>0</v>
      </c>
      <c r="CI1064" s="24">
        <f t="shared" si="405"/>
        <v>0</v>
      </c>
      <c r="CK1064" s="24">
        <f t="shared" si="406"/>
        <v>0</v>
      </c>
      <c r="CM1064" s="24">
        <f t="shared" si="407"/>
        <v>0</v>
      </c>
      <c r="CO1064" s="24">
        <f t="shared" si="408"/>
        <v>0</v>
      </c>
      <c r="CQ1064" s="24">
        <f t="shared" si="409"/>
        <v>0</v>
      </c>
      <c r="CS1064" s="24">
        <f t="shared" si="410"/>
        <v>0</v>
      </c>
    </row>
    <row r="1065" spans="9:97">
      <c r="I1065" s="24">
        <f t="shared" si="390"/>
        <v>0</v>
      </c>
      <c r="J1065" s="24">
        <f t="shared" si="412"/>
        <v>0</v>
      </c>
      <c r="M1065" s="24"/>
      <c r="N1065" s="24"/>
      <c r="O1065" s="24"/>
      <c r="P1065" s="24"/>
      <c r="Q1065" s="24"/>
      <c r="R1065" s="24"/>
      <c r="S1065" s="24">
        <f t="shared" si="391"/>
        <v>0</v>
      </c>
      <c r="T1065" s="24">
        <f t="shared" si="413"/>
        <v>0</v>
      </c>
      <c r="W1065" s="24"/>
      <c r="X1065" s="24"/>
      <c r="Y1065" s="24"/>
      <c r="Z1065" s="24"/>
      <c r="AA1065" s="24"/>
      <c r="AB1065" s="24"/>
      <c r="AC1065" s="24">
        <f t="shared" si="392"/>
        <v>0</v>
      </c>
      <c r="AD1065" s="24">
        <f t="shared" si="393"/>
        <v>0</v>
      </c>
      <c r="AG1065" s="24"/>
      <c r="AH1065" s="24"/>
      <c r="AI1065" s="24"/>
      <c r="AJ1065" s="24"/>
      <c r="AK1065" s="24"/>
      <c r="AL1065" s="24"/>
      <c r="AM1065" s="24">
        <f t="shared" si="394"/>
        <v>0</v>
      </c>
      <c r="AN1065" s="24">
        <f t="shared" si="411"/>
        <v>0</v>
      </c>
      <c r="AQ1065" s="24"/>
      <c r="AR1065" s="24"/>
      <c r="AS1065" s="24"/>
      <c r="AT1065" s="24"/>
      <c r="AU1065" s="24"/>
      <c r="AV1065" s="24"/>
      <c r="AW1065" s="24">
        <f t="shared" si="395"/>
        <v>0</v>
      </c>
      <c r="AX1065" s="24">
        <f t="shared" si="396"/>
        <v>0</v>
      </c>
      <c r="BA1065" s="24"/>
      <c r="BB1065" s="24"/>
      <c r="BC1065" s="24"/>
      <c r="BD1065" s="24"/>
      <c r="BE1065" s="24"/>
      <c r="BF1065" s="24"/>
      <c r="BG1065" s="24">
        <f t="shared" si="397"/>
        <v>0</v>
      </c>
      <c r="BH1065" s="24">
        <f t="shared" si="398"/>
        <v>0</v>
      </c>
      <c r="BK1065" s="24"/>
      <c r="BL1065" s="24"/>
      <c r="BM1065" s="24"/>
      <c r="BN1065" s="24"/>
      <c r="BO1065" s="24"/>
      <c r="BP1065" s="24"/>
      <c r="BQ1065" s="24">
        <f t="shared" si="399"/>
        <v>0</v>
      </c>
      <c r="BR1065" s="24">
        <f t="shared" si="400"/>
        <v>0</v>
      </c>
      <c r="BU1065" s="24"/>
      <c r="BV1065" s="24"/>
      <c r="BW1065" s="24"/>
      <c r="BX1065" s="24"/>
      <c r="BY1065" s="24"/>
      <c r="BZ1065" s="24"/>
      <c r="CA1065" s="24">
        <f t="shared" si="401"/>
        <v>0</v>
      </c>
      <c r="CB1065" s="24">
        <f t="shared" si="402"/>
        <v>0</v>
      </c>
      <c r="CC1065" s="24"/>
      <c r="CE1065" s="24">
        <f t="shared" si="403"/>
        <v>0</v>
      </c>
      <c r="CG1065" s="24">
        <f t="shared" si="404"/>
        <v>0</v>
      </c>
      <c r="CI1065" s="24">
        <f t="shared" si="405"/>
        <v>0</v>
      </c>
      <c r="CK1065" s="24">
        <f t="shared" si="406"/>
        <v>0</v>
      </c>
      <c r="CM1065" s="24">
        <f t="shared" si="407"/>
        <v>0</v>
      </c>
      <c r="CO1065" s="24">
        <f t="shared" si="408"/>
        <v>0</v>
      </c>
      <c r="CQ1065" s="24">
        <f t="shared" si="409"/>
        <v>0</v>
      </c>
      <c r="CS1065" s="24">
        <f t="shared" si="410"/>
        <v>0</v>
      </c>
    </row>
    <row r="1066" spans="9:97">
      <c r="I1066" s="24">
        <f t="shared" si="390"/>
        <v>0</v>
      </c>
      <c r="J1066" s="24">
        <f t="shared" si="412"/>
        <v>0</v>
      </c>
      <c r="M1066" s="24"/>
      <c r="N1066" s="24"/>
      <c r="O1066" s="24"/>
      <c r="P1066" s="24"/>
      <c r="Q1066" s="24"/>
      <c r="R1066" s="24"/>
      <c r="S1066" s="24">
        <f t="shared" si="391"/>
        <v>0</v>
      </c>
      <c r="T1066" s="24">
        <f t="shared" si="413"/>
        <v>0</v>
      </c>
      <c r="W1066" s="24"/>
      <c r="X1066" s="24"/>
      <c r="Y1066" s="24"/>
      <c r="Z1066" s="24"/>
      <c r="AA1066" s="24"/>
      <c r="AB1066" s="24"/>
      <c r="AC1066" s="24">
        <f t="shared" si="392"/>
        <v>0</v>
      </c>
      <c r="AD1066" s="24">
        <f t="shared" si="393"/>
        <v>0</v>
      </c>
      <c r="AG1066" s="24"/>
      <c r="AH1066" s="24"/>
      <c r="AI1066" s="24"/>
      <c r="AJ1066" s="24"/>
      <c r="AK1066" s="24"/>
      <c r="AL1066" s="24"/>
      <c r="AM1066" s="24">
        <f t="shared" si="394"/>
        <v>0</v>
      </c>
      <c r="AN1066" s="24">
        <f t="shared" si="411"/>
        <v>0</v>
      </c>
      <c r="AQ1066" s="24"/>
      <c r="AR1066" s="24"/>
      <c r="AS1066" s="24"/>
      <c r="AT1066" s="24"/>
      <c r="AU1066" s="24"/>
      <c r="AV1066" s="24"/>
      <c r="AW1066" s="24">
        <f t="shared" si="395"/>
        <v>0</v>
      </c>
      <c r="AX1066" s="24">
        <f t="shared" si="396"/>
        <v>0</v>
      </c>
      <c r="BA1066" s="24"/>
      <c r="BB1066" s="24"/>
      <c r="BC1066" s="24"/>
      <c r="BD1066" s="24"/>
      <c r="BE1066" s="24"/>
      <c r="BF1066" s="24"/>
      <c r="BG1066" s="24">
        <f t="shared" si="397"/>
        <v>0</v>
      </c>
      <c r="BH1066" s="24">
        <f t="shared" si="398"/>
        <v>0</v>
      </c>
      <c r="BK1066" s="24"/>
      <c r="BL1066" s="24"/>
      <c r="BM1066" s="24"/>
      <c r="BN1066" s="24"/>
      <c r="BO1066" s="24"/>
      <c r="BP1066" s="24"/>
      <c r="BQ1066" s="24">
        <f t="shared" si="399"/>
        <v>0</v>
      </c>
      <c r="BR1066" s="24">
        <f t="shared" si="400"/>
        <v>0</v>
      </c>
      <c r="BU1066" s="24"/>
      <c r="BV1066" s="24"/>
      <c r="BW1066" s="24"/>
      <c r="BX1066" s="24"/>
      <c r="BY1066" s="24"/>
      <c r="BZ1066" s="24"/>
      <c r="CA1066" s="24">
        <f t="shared" si="401"/>
        <v>0</v>
      </c>
      <c r="CB1066" s="24">
        <f t="shared" si="402"/>
        <v>0</v>
      </c>
      <c r="CC1066" s="24"/>
      <c r="CE1066" s="24">
        <f t="shared" si="403"/>
        <v>0</v>
      </c>
      <c r="CG1066" s="24">
        <f t="shared" si="404"/>
        <v>0</v>
      </c>
      <c r="CI1066" s="24">
        <f t="shared" si="405"/>
        <v>0</v>
      </c>
      <c r="CK1066" s="24">
        <f t="shared" si="406"/>
        <v>0</v>
      </c>
      <c r="CM1066" s="24">
        <f t="shared" si="407"/>
        <v>0</v>
      </c>
      <c r="CO1066" s="24">
        <f t="shared" si="408"/>
        <v>0</v>
      </c>
      <c r="CQ1066" s="24">
        <f t="shared" si="409"/>
        <v>0</v>
      </c>
      <c r="CS1066" s="24">
        <f t="shared" si="410"/>
        <v>0</v>
      </c>
    </row>
    <row r="1067" spans="9:97">
      <c r="I1067" s="24">
        <f t="shared" si="390"/>
        <v>0</v>
      </c>
      <c r="J1067" s="24">
        <f t="shared" si="412"/>
        <v>0</v>
      </c>
      <c r="M1067" s="24"/>
      <c r="N1067" s="24"/>
      <c r="O1067" s="24"/>
      <c r="P1067" s="24"/>
      <c r="Q1067" s="24"/>
      <c r="R1067" s="24"/>
      <c r="S1067" s="24">
        <f t="shared" si="391"/>
        <v>0</v>
      </c>
      <c r="T1067" s="24">
        <f t="shared" si="413"/>
        <v>0</v>
      </c>
      <c r="W1067" s="24"/>
      <c r="X1067" s="24"/>
      <c r="Y1067" s="24"/>
      <c r="Z1067" s="24"/>
      <c r="AA1067" s="24"/>
      <c r="AB1067" s="24"/>
      <c r="AC1067" s="24">
        <f t="shared" si="392"/>
        <v>0</v>
      </c>
      <c r="AD1067" s="24">
        <f t="shared" si="393"/>
        <v>0</v>
      </c>
      <c r="AG1067" s="24"/>
      <c r="AH1067" s="24"/>
      <c r="AI1067" s="24"/>
      <c r="AJ1067" s="24"/>
      <c r="AK1067" s="24"/>
      <c r="AL1067" s="24"/>
      <c r="AM1067" s="24">
        <f t="shared" si="394"/>
        <v>0</v>
      </c>
      <c r="AN1067" s="24">
        <f t="shared" si="411"/>
        <v>0</v>
      </c>
      <c r="AQ1067" s="24"/>
      <c r="AR1067" s="24"/>
      <c r="AS1067" s="24"/>
      <c r="AT1067" s="24"/>
      <c r="AU1067" s="24"/>
      <c r="AV1067" s="24"/>
      <c r="AW1067" s="24">
        <f t="shared" si="395"/>
        <v>0</v>
      </c>
      <c r="AX1067" s="24">
        <f t="shared" si="396"/>
        <v>0</v>
      </c>
      <c r="BA1067" s="24"/>
      <c r="BB1067" s="24"/>
      <c r="BC1067" s="24"/>
      <c r="BD1067" s="24"/>
      <c r="BE1067" s="24"/>
      <c r="BF1067" s="24"/>
      <c r="BG1067" s="24">
        <f t="shared" si="397"/>
        <v>0</v>
      </c>
      <c r="BH1067" s="24">
        <f t="shared" si="398"/>
        <v>0</v>
      </c>
      <c r="BK1067" s="24"/>
      <c r="BL1067" s="24"/>
      <c r="BM1067" s="24"/>
      <c r="BN1067" s="24"/>
      <c r="BO1067" s="24"/>
      <c r="BP1067" s="24"/>
      <c r="BQ1067" s="24">
        <f t="shared" si="399"/>
        <v>0</v>
      </c>
      <c r="BR1067" s="24">
        <f t="shared" si="400"/>
        <v>0</v>
      </c>
      <c r="BU1067" s="24"/>
      <c r="BV1067" s="24"/>
      <c r="BW1067" s="24"/>
      <c r="BX1067" s="24"/>
      <c r="BY1067" s="24"/>
      <c r="BZ1067" s="24"/>
      <c r="CA1067" s="24">
        <f t="shared" si="401"/>
        <v>0</v>
      </c>
      <c r="CB1067" s="24">
        <f t="shared" si="402"/>
        <v>0</v>
      </c>
      <c r="CC1067" s="24"/>
      <c r="CE1067" s="24">
        <f t="shared" si="403"/>
        <v>0</v>
      </c>
      <c r="CG1067" s="24">
        <f t="shared" si="404"/>
        <v>0</v>
      </c>
      <c r="CI1067" s="24">
        <f t="shared" si="405"/>
        <v>0</v>
      </c>
      <c r="CK1067" s="24">
        <f t="shared" si="406"/>
        <v>0</v>
      </c>
      <c r="CM1067" s="24">
        <f t="shared" si="407"/>
        <v>0</v>
      </c>
      <c r="CO1067" s="24">
        <f t="shared" si="408"/>
        <v>0</v>
      </c>
      <c r="CQ1067" s="24">
        <f t="shared" si="409"/>
        <v>0</v>
      </c>
      <c r="CS1067" s="24">
        <f t="shared" si="410"/>
        <v>0</v>
      </c>
    </row>
    <row r="1068" spans="9:97">
      <c r="I1068" s="24">
        <f t="shared" si="390"/>
        <v>0</v>
      </c>
      <c r="J1068" s="24">
        <f t="shared" si="412"/>
        <v>0</v>
      </c>
      <c r="M1068" s="24"/>
      <c r="N1068" s="24"/>
      <c r="O1068" s="24"/>
      <c r="P1068" s="24"/>
      <c r="Q1068" s="24"/>
      <c r="R1068" s="24"/>
      <c r="S1068" s="24">
        <f t="shared" si="391"/>
        <v>0</v>
      </c>
      <c r="T1068" s="24">
        <f t="shared" si="413"/>
        <v>0</v>
      </c>
      <c r="W1068" s="24"/>
      <c r="X1068" s="24"/>
      <c r="Y1068" s="24"/>
      <c r="Z1068" s="24"/>
      <c r="AA1068" s="24"/>
      <c r="AB1068" s="24"/>
      <c r="AC1068" s="24">
        <f t="shared" si="392"/>
        <v>0</v>
      </c>
      <c r="AD1068" s="24">
        <f t="shared" si="393"/>
        <v>0</v>
      </c>
      <c r="AG1068" s="24"/>
      <c r="AH1068" s="24"/>
      <c r="AI1068" s="24"/>
      <c r="AJ1068" s="24"/>
      <c r="AK1068" s="24"/>
      <c r="AL1068" s="24"/>
      <c r="AM1068" s="24">
        <f t="shared" si="394"/>
        <v>0</v>
      </c>
      <c r="AN1068" s="24">
        <f t="shared" si="411"/>
        <v>0</v>
      </c>
      <c r="AQ1068" s="24"/>
      <c r="AR1068" s="24"/>
      <c r="AS1068" s="24"/>
      <c r="AT1068" s="24"/>
      <c r="AU1068" s="24"/>
      <c r="AV1068" s="24"/>
      <c r="AW1068" s="24">
        <f t="shared" si="395"/>
        <v>0</v>
      </c>
      <c r="AX1068" s="24">
        <f t="shared" si="396"/>
        <v>0</v>
      </c>
      <c r="BA1068" s="24"/>
      <c r="BB1068" s="24"/>
      <c r="BC1068" s="24"/>
      <c r="BD1068" s="24"/>
      <c r="BE1068" s="24"/>
      <c r="BF1068" s="24"/>
      <c r="BG1068" s="24">
        <f t="shared" si="397"/>
        <v>0</v>
      </c>
      <c r="BH1068" s="24">
        <f t="shared" si="398"/>
        <v>0</v>
      </c>
      <c r="BK1068" s="24"/>
      <c r="BL1068" s="24"/>
      <c r="BM1068" s="24"/>
      <c r="BN1068" s="24"/>
      <c r="BO1068" s="24"/>
      <c r="BP1068" s="24"/>
      <c r="BQ1068" s="24">
        <f t="shared" si="399"/>
        <v>0</v>
      </c>
      <c r="BR1068" s="24">
        <f t="shared" si="400"/>
        <v>0</v>
      </c>
      <c r="BU1068" s="24"/>
      <c r="BV1068" s="24"/>
      <c r="BW1068" s="24"/>
      <c r="BX1068" s="24"/>
      <c r="BY1068" s="24"/>
      <c r="BZ1068" s="24"/>
      <c r="CA1068" s="24">
        <f t="shared" si="401"/>
        <v>0</v>
      </c>
      <c r="CB1068" s="24">
        <f t="shared" si="402"/>
        <v>0</v>
      </c>
      <c r="CC1068" s="24"/>
      <c r="CE1068" s="24">
        <f t="shared" si="403"/>
        <v>0</v>
      </c>
      <c r="CG1068" s="24">
        <f t="shared" si="404"/>
        <v>0</v>
      </c>
      <c r="CI1068" s="24">
        <f t="shared" si="405"/>
        <v>0</v>
      </c>
      <c r="CK1068" s="24">
        <f t="shared" si="406"/>
        <v>0</v>
      </c>
      <c r="CM1068" s="24">
        <f t="shared" si="407"/>
        <v>0</v>
      </c>
      <c r="CO1068" s="24">
        <f t="shared" si="408"/>
        <v>0</v>
      </c>
      <c r="CQ1068" s="24">
        <f t="shared" si="409"/>
        <v>0</v>
      </c>
      <c r="CS1068" s="24">
        <f t="shared" si="410"/>
        <v>0</v>
      </c>
    </row>
    <row r="1069" spans="9:97">
      <c r="I1069" s="24">
        <f t="shared" si="390"/>
        <v>0</v>
      </c>
      <c r="J1069" s="24">
        <f t="shared" si="412"/>
        <v>0</v>
      </c>
      <c r="M1069" s="24"/>
      <c r="N1069" s="24"/>
      <c r="O1069" s="24"/>
      <c r="P1069" s="24"/>
      <c r="Q1069" s="24"/>
      <c r="R1069" s="24"/>
      <c r="S1069" s="24">
        <f t="shared" si="391"/>
        <v>0</v>
      </c>
      <c r="T1069" s="24">
        <f t="shared" si="413"/>
        <v>0</v>
      </c>
      <c r="W1069" s="24"/>
      <c r="X1069" s="24"/>
      <c r="Y1069" s="24"/>
      <c r="Z1069" s="24"/>
      <c r="AA1069" s="24"/>
      <c r="AB1069" s="24"/>
      <c r="AC1069" s="24">
        <f t="shared" si="392"/>
        <v>0</v>
      </c>
      <c r="AD1069" s="24">
        <f t="shared" si="393"/>
        <v>0</v>
      </c>
      <c r="AG1069" s="24"/>
      <c r="AH1069" s="24"/>
      <c r="AI1069" s="24"/>
      <c r="AJ1069" s="24"/>
      <c r="AK1069" s="24"/>
      <c r="AL1069" s="24"/>
      <c r="AM1069" s="24">
        <f t="shared" si="394"/>
        <v>0</v>
      </c>
      <c r="AN1069" s="24">
        <f t="shared" si="411"/>
        <v>0</v>
      </c>
      <c r="AQ1069" s="24"/>
      <c r="AR1069" s="24"/>
      <c r="AS1069" s="24"/>
      <c r="AT1069" s="24"/>
      <c r="AU1069" s="24"/>
      <c r="AV1069" s="24"/>
      <c r="AW1069" s="24">
        <f t="shared" si="395"/>
        <v>0</v>
      </c>
      <c r="AX1069" s="24">
        <f t="shared" si="396"/>
        <v>0</v>
      </c>
      <c r="BA1069" s="24"/>
      <c r="BB1069" s="24"/>
      <c r="BC1069" s="24"/>
      <c r="BD1069" s="24"/>
      <c r="BE1069" s="24"/>
      <c r="BF1069" s="24"/>
      <c r="BG1069" s="24">
        <f t="shared" si="397"/>
        <v>0</v>
      </c>
      <c r="BH1069" s="24">
        <f t="shared" si="398"/>
        <v>0</v>
      </c>
      <c r="BK1069" s="24"/>
      <c r="BL1069" s="24"/>
      <c r="BM1069" s="24"/>
      <c r="BN1069" s="24"/>
      <c r="BO1069" s="24"/>
      <c r="BP1069" s="24"/>
      <c r="BQ1069" s="24">
        <f t="shared" si="399"/>
        <v>0</v>
      </c>
      <c r="BR1069" s="24">
        <f t="shared" si="400"/>
        <v>0</v>
      </c>
      <c r="BU1069" s="24"/>
      <c r="BV1069" s="24"/>
      <c r="BW1069" s="24"/>
      <c r="BX1069" s="24"/>
      <c r="BY1069" s="24"/>
      <c r="BZ1069" s="24"/>
      <c r="CA1069" s="24">
        <f t="shared" si="401"/>
        <v>0</v>
      </c>
      <c r="CB1069" s="24">
        <f t="shared" si="402"/>
        <v>0</v>
      </c>
      <c r="CC1069" s="24"/>
      <c r="CE1069" s="24">
        <f t="shared" si="403"/>
        <v>0</v>
      </c>
      <c r="CG1069" s="24">
        <f t="shared" si="404"/>
        <v>0</v>
      </c>
      <c r="CI1069" s="24">
        <f t="shared" si="405"/>
        <v>0</v>
      </c>
      <c r="CK1069" s="24">
        <f t="shared" si="406"/>
        <v>0</v>
      </c>
      <c r="CM1069" s="24">
        <f t="shared" si="407"/>
        <v>0</v>
      </c>
      <c r="CO1069" s="24">
        <f t="shared" si="408"/>
        <v>0</v>
      </c>
      <c r="CQ1069" s="24">
        <f t="shared" si="409"/>
        <v>0</v>
      </c>
      <c r="CS1069" s="24">
        <f t="shared" si="410"/>
        <v>0</v>
      </c>
    </row>
    <row r="1070" spans="9:97">
      <c r="I1070" s="24">
        <f t="shared" si="390"/>
        <v>0</v>
      </c>
      <c r="J1070" s="24">
        <f t="shared" si="412"/>
        <v>0</v>
      </c>
      <c r="M1070" s="24"/>
      <c r="N1070" s="24"/>
      <c r="O1070" s="24"/>
      <c r="P1070" s="24"/>
      <c r="Q1070" s="24"/>
      <c r="R1070" s="24"/>
      <c r="S1070" s="24">
        <f t="shared" si="391"/>
        <v>0</v>
      </c>
      <c r="T1070" s="24">
        <f t="shared" si="413"/>
        <v>0</v>
      </c>
      <c r="W1070" s="24"/>
      <c r="X1070" s="24"/>
      <c r="Y1070" s="24"/>
      <c r="Z1070" s="24"/>
      <c r="AA1070" s="24"/>
      <c r="AB1070" s="24"/>
      <c r="AC1070" s="24">
        <f t="shared" si="392"/>
        <v>0</v>
      </c>
      <c r="AD1070" s="24">
        <f t="shared" si="393"/>
        <v>0</v>
      </c>
      <c r="AG1070" s="24"/>
      <c r="AH1070" s="24"/>
      <c r="AI1070" s="24"/>
      <c r="AJ1070" s="24"/>
      <c r="AK1070" s="24"/>
      <c r="AL1070" s="24"/>
      <c r="AM1070" s="24">
        <f t="shared" si="394"/>
        <v>0</v>
      </c>
      <c r="AN1070" s="24">
        <f t="shared" si="411"/>
        <v>0</v>
      </c>
      <c r="AQ1070" s="24"/>
      <c r="AR1070" s="24"/>
      <c r="AS1070" s="24"/>
      <c r="AT1070" s="24"/>
      <c r="AU1070" s="24"/>
      <c r="AV1070" s="24"/>
      <c r="AW1070" s="24">
        <f t="shared" si="395"/>
        <v>0</v>
      </c>
      <c r="AX1070" s="24">
        <f t="shared" si="396"/>
        <v>0</v>
      </c>
      <c r="BA1070" s="24"/>
      <c r="BB1070" s="24"/>
      <c r="BC1070" s="24"/>
      <c r="BD1070" s="24"/>
      <c r="BE1070" s="24"/>
      <c r="BF1070" s="24"/>
      <c r="BG1070" s="24">
        <f t="shared" si="397"/>
        <v>0</v>
      </c>
      <c r="BH1070" s="24">
        <f t="shared" si="398"/>
        <v>0</v>
      </c>
      <c r="BK1070" s="24"/>
      <c r="BL1070" s="24"/>
      <c r="BM1070" s="24"/>
      <c r="BN1070" s="24"/>
      <c r="BO1070" s="24"/>
      <c r="BP1070" s="24"/>
      <c r="BQ1070" s="24">
        <f t="shared" si="399"/>
        <v>0</v>
      </c>
      <c r="BR1070" s="24">
        <f t="shared" si="400"/>
        <v>0</v>
      </c>
      <c r="BU1070" s="24"/>
      <c r="BV1070" s="24"/>
      <c r="BW1070" s="24"/>
      <c r="BX1070" s="24"/>
      <c r="BY1070" s="24"/>
      <c r="BZ1070" s="24"/>
      <c r="CA1070" s="24">
        <f t="shared" si="401"/>
        <v>0</v>
      </c>
      <c r="CB1070" s="24">
        <f t="shared" si="402"/>
        <v>0</v>
      </c>
      <c r="CC1070" s="24"/>
      <c r="CE1070" s="24">
        <f t="shared" si="403"/>
        <v>0</v>
      </c>
      <c r="CG1070" s="24">
        <f t="shared" si="404"/>
        <v>0</v>
      </c>
      <c r="CI1070" s="24">
        <f t="shared" si="405"/>
        <v>0</v>
      </c>
      <c r="CK1070" s="24">
        <f t="shared" si="406"/>
        <v>0</v>
      </c>
      <c r="CM1070" s="24">
        <f t="shared" si="407"/>
        <v>0</v>
      </c>
      <c r="CO1070" s="24">
        <f t="shared" si="408"/>
        <v>0</v>
      </c>
      <c r="CQ1070" s="24">
        <f t="shared" si="409"/>
        <v>0</v>
      </c>
      <c r="CS1070" s="24">
        <f t="shared" si="410"/>
        <v>0</v>
      </c>
    </row>
    <row r="1071" spans="9:97">
      <c r="I1071" s="24">
        <f t="shared" si="390"/>
        <v>0</v>
      </c>
      <c r="J1071" s="24">
        <f t="shared" si="412"/>
        <v>0</v>
      </c>
      <c r="M1071" s="24"/>
      <c r="N1071" s="24"/>
      <c r="O1071" s="24"/>
      <c r="P1071" s="24"/>
      <c r="Q1071" s="24"/>
      <c r="R1071" s="24"/>
      <c r="S1071" s="24">
        <f t="shared" si="391"/>
        <v>0</v>
      </c>
      <c r="T1071" s="24">
        <f t="shared" si="413"/>
        <v>0</v>
      </c>
      <c r="W1071" s="24"/>
      <c r="X1071" s="24"/>
      <c r="Y1071" s="24"/>
      <c r="Z1071" s="24"/>
      <c r="AA1071" s="24"/>
      <c r="AB1071" s="24"/>
      <c r="AC1071" s="24">
        <f t="shared" si="392"/>
        <v>0</v>
      </c>
      <c r="AD1071" s="24">
        <f t="shared" si="393"/>
        <v>0</v>
      </c>
      <c r="AG1071" s="24"/>
      <c r="AH1071" s="24"/>
      <c r="AI1071" s="24"/>
      <c r="AJ1071" s="24"/>
      <c r="AK1071" s="24"/>
      <c r="AL1071" s="24"/>
      <c r="AM1071" s="24">
        <f t="shared" si="394"/>
        <v>0</v>
      </c>
      <c r="AN1071" s="24">
        <f t="shared" si="411"/>
        <v>0</v>
      </c>
      <c r="AQ1071" s="24"/>
      <c r="AR1071" s="24"/>
      <c r="AS1071" s="24"/>
      <c r="AT1071" s="24"/>
      <c r="AU1071" s="24"/>
      <c r="AV1071" s="24"/>
      <c r="AW1071" s="24">
        <f t="shared" si="395"/>
        <v>0</v>
      </c>
      <c r="AX1071" s="24">
        <f t="shared" si="396"/>
        <v>0</v>
      </c>
      <c r="BA1071" s="24"/>
      <c r="BB1071" s="24"/>
      <c r="BC1071" s="24"/>
      <c r="BD1071" s="24"/>
      <c r="BE1071" s="24"/>
      <c r="BF1071" s="24"/>
      <c r="BG1071" s="24">
        <f t="shared" si="397"/>
        <v>0</v>
      </c>
      <c r="BH1071" s="24">
        <f t="shared" si="398"/>
        <v>0</v>
      </c>
      <c r="BK1071" s="24"/>
      <c r="BL1071" s="24"/>
      <c r="BM1071" s="24"/>
      <c r="BN1071" s="24"/>
      <c r="BO1071" s="24"/>
      <c r="BP1071" s="24"/>
      <c r="BQ1071" s="24">
        <f t="shared" si="399"/>
        <v>0</v>
      </c>
      <c r="BR1071" s="24">
        <f t="shared" si="400"/>
        <v>0</v>
      </c>
      <c r="BU1071" s="24"/>
      <c r="BV1071" s="24"/>
      <c r="BW1071" s="24"/>
      <c r="BX1071" s="24"/>
      <c r="BY1071" s="24"/>
      <c r="BZ1071" s="24"/>
      <c r="CA1071" s="24">
        <f t="shared" si="401"/>
        <v>0</v>
      </c>
      <c r="CB1071" s="24">
        <f t="shared" si="402"/>
        <v>0</v>
      </c>
      <c r="CC1071" s="24"/>
      <c r="CE1071" s="24">
        <f t="shared" si="403"/>
        <v>0</v>
      </c>
      <c r="CG1071" s="24">
        <f t="shared" si="404"/>
        <v>0</v>
      </c>
      <c r="CI1071" s="24">
        <f t="shared" si="405"/>
        <v>0</v>
      </c>
      <c r="CK1071" s="24">
        <f t="shared" si="406"/>
        <v>0</v>
      </c>
      <c r="CM1071" s="24">
        <f t="shared" si="407"/>
        <v>0</v>
      </c>
      <c r="CO1071" s="24">
        <f t="shared" si="408"/>
        <v>0</v>
      </c>
      <c r="CQ1071" s="24">
        <f t="shared" si="409"/>
        <v>0</v>
      </c>
      <c r="CS1071" s="24">
        <f t="shared" si="410"/>
        <v>0</v>
      </c>
    </row>
    <row r="1072" spans="9:97">
      <c r="I1072" s="24">
        <f t="shared" si="390"/>
        <v>0</v>
      </c>
      <c r="J1072" s="24">
        <f t="shared" si="412"/>
        <v>0</v>
      </c>
      <c r="M1072" s="24"/>
      <c r="N1072" s="24"/>
      <c r="O1072" s="24"/>
      <c r="P1072" s="24"/>
      <c r="Q1072" s="24"/>
      <c r="R1072" s="24"/>
      <c r="S1072" s="24">
        <f t="shared" si="391"/>
        <v>0</v>
      </c>
      <c r="T1072" s="24">
        <f t="shared" si="413"/>
        <v>0</v>
      </c>
      <c r="W1072" s="24"/>
      <c r="X1072" s="24"/>
      <c r="Y1072" s="24"/>
      <c r="Z1072" s="24"/>
      <c r="AA1072" s="24"/>
      <c r="AB1072" s="24"/>
      <c r="AC1072" s="24">
        <f t="shared" si="392"/>
        <v>0</v>
      </c>
      <c r="AD1072" s="24">
        <f t="shared" si="393"/>
        <v>0</v>
      </c>
      <c r="AG1072" s="24"/>
      <c r="AH1072" s="24"/>
      <c r="AI1072" s="24"/>
      <c r="AJ1072" s="24"/>
      <c r="AK1072" s="24"/>
      <c r="AL1072" s="24"/>
      <c r="AM1072" s="24">
        <f t="shared" si="394"/>
        <v>0</v>
      </c>
      <c r="AN1072" s="24">
        <f t="shared" si="411"/>
        <v>0</v>
      </c>
      <c r="AQ1072" s="24"/>
      <c r="AR1072" s="24"/>
      <c r="AS1072" s="24"/>
      <c r="AT1072" s="24"/>
      <c r="AU1072" s="24"/>
      <c r="AV1072" s="24"/>
      <c r="AW1072" s="24">
        <f t="shared" si="395"/>
        <v>0</v>
      </c>
      <c r="AX1072" s="24">
        <f t="shared" si="396"/>
        <v>0</v>
      </c>
      <c r="BA1072" s="24"/>
      <c r="BB1072" s="24"/>
      <c r="BC1072" s="24"/>
      <c r="BD1072" s="24"/>
      <c r="BE1072" s="24"/>
      <c r="BF1072" s="24"/>
      <c r="BG1072" s="24">
        <f t="shared" si="397"/>
        <v>0</v>
      </c>
      <c r="BH1072" s="24">
        <f t="shared" si="398"/>
        <v>0</v>
      </c>
      <c r="BK1072" s="24"/>
      <c r="BL1072" s="24"/>
      <c r="BM1072" s="24"/>
      <c r="BN1072" s="24"/>
      <c r="BO1072" s="24"/>
      <c r="BP1072" s="24"/>
      <c r="BQ1072" s="24">
        <f t="shared" si="399"/>
        <v>0</v>
      </c>
      <c r="BR1072" s="24">
        <f t="shared" si="400"/>
        <v>0</v>
      </c>
      <c r="BU1072" s="24"/>
      <c r="BV1072" s="24"/>
      <c r="BW1072" s="24"/>
      <c r="BX1072" s="24"/>
      <c r="BY1072" s="24"/>
      <c r="BZ1072" s="24"/>
      <c r="CA1072" s="24">
        <f t="shared" si="401"/>
        <v>0</v>
      </c>
      <c r="CB1072" s="24">
        <f t="shared" si="402"/>
        <v>0</v>
      </c>
      <c r="CC1072" s="24"/>
      <c r="CE1072" s="24">
        <f t="shared" si="403"/>
        <v>0</v>
      </c>
      <c r="CG1072" s="24">
        <f t="shared" si="404"/>
        <v>0</v>
      </c>
      <c r="CI1072" s="24">
        <f t="shared" si="405"/>
        <v>0</v>
      </c>
      <c r="CK1072" s="24">
        <f t="shared" si="406"/>
        <v>0</v>
      </c>
      <c r="CM1072" s="24">
        <f t="shared" si="407"/>
        <v>0</v>
      </c>
      <c r="CO1072" s="24">
        <f t="shared" si="408"/>
        <v>0</v>
      </c>
      <c r="CQ1072" s="24">
        <f t="shared" si="409"/>
        <v>0</v>
      </c>
      <c r="CS1072" s="24">
        <f t="shared" si="410"/>
        <v>0</v>
      </c>
    </row>
    <row r="1073" spans="9:97">
      <c r="I1073" s="24">
        <f t="shared" si="390"/>
        <v>0</v>
      </c>
      <c r="J1073" s="24">
        <f t="shared" si="412"/>
        <v>0</v>
      </c>
      <c r="M1073" s="24"/>
      <c r="N1073" s="24"/>
      <c r="O1073" s="24"/>
      <c r="P1073" s="24"/>
      <c r="Q1073" s="24"/>
      <c r="R1073" s="24"/>
      <c r="S1073" s="24">
        <f t="shared" si="391"/>
        <v>0</v>
      </c>
      <c r="T1073" s="24">
        <f t="shared" si="413"/>
        <v>0</v>
      </c>
      <c r="W1073" s="24"/>
      <c r="X1073" s="24"/>
      <c r="Y1073" s="24"/>
      <c r="Z1073" s="24"/>
      <c r="AA1073" s="24"/>
      <c r="AB1073" s="24"/>
      <c r="AC1073" s="24">
        <f t="shared" si="392"/>
        <v>0</v>
      </c>
      <c r="AD1073" s="24">
        <f t="shared" si="393"/>
        <v>0</v>
      </c>
      <c r="AG1073" s="24"/>
      <c r="AH1073" s="24"/>
      <c r="AI1073" s="24"/>
      <c r="AJ1073" s="24"/>
      <c r="AK1073" s="24"/>
      <c r="AL1073" s="24"/>
      <c r="AM1073" s="24">
        <f t="shared" si="394"/>
        <v>0</v>
      </c>
      <c r="AN1073" s="24">
        <f t="shared" si="411"/>
        <v>0</v>
      </c>
      <c r="AQ1073" s="24"/>
      <c r="AR1073" s="24"/>
      <c r="AS1073" s="24"/>
      <c r="AT1073" s="24"/>
      <c r="AU1073" s="24"/>
      <c r="AV1073" s="24"/>
      <c r="AW1073" s="24">
        <f t="shared" si="395"/>
        <v>0</v>
      </c>
      <c r="AX1073" s="24">
        <f t="shared" si="396"/>
        <v>0</v>
      </c>
      <c r="BA1073" s="24"/>
      <c r="BB1073" s="24"/>
      <c r="BC1073" s="24"/>
      <c r="BD1073" s="24"/>
      <c r="BE1073" s="24"/>
      <c r="BF1073" s="24"/>
      <c r="BG1073" s="24">
        <f t="shared" si="397"/>
        <v>0</v>
      </c>
      <c r="BH1073" s="24">
        <f t="shared" si="398"/>
        <v>0</v>
      </c>
      <c r="BK1073" s="24"/>
      <c r="BL1073" s="24"/>
      <c r="BM1073" s="24"/>
      <c r="BN1073" s="24"/>
      <c r="BO1073" s="24"/>
      <c r="BP1073" s="24"/>
      <c r="BQ1073" s="24">
        <f t="shared" si="399"/>
        <v>0</v>
      </c>
      <c r="BR1073" s="24">
        <f t="shared" si="400"/>
        <v>0</v>
      </c>
      <c r="BU1073" s="24"/>
      <c r="BV1073" s="24"/>
      <c r="BW1073" s="24"/>
      <c r="BX1073" s="24"/>
      <c r="BY1073" s="24"/>
      <c r="BZ1073" s="24"/>
      <c r="CA1073" s="24">
        <f t="shared" si="401"/>
        <v>0</v>
      </c>
      <c r="CB1073" s="24">
        <f t="shared" si="402"/>
        <v>0</v>
      </c>
      <c r="CC1073" s="24"/>
      <c r="CE1073" s="24">
        <f t="shared" si="403"/>
        <v>0</v>
      </c>
      <c r="CG1073" s="24">
        <f t="shared" si="404"/>
        <v>0</v>
      </c>
      <c r="CI1073" s="24">
        <f t="shared" si="405"/>
        <v>0</v>
      </c>
      <c r="CK1073" s="24">
        <f t="shared" si="406"/>
        <v>0</v>
      </c>
      <c r="CM1073" s="24">
        <f t="shared" si="407"/>
        <v>0</v>
      </c>
      <c r="CO1073" s="24">
        <f t="shared" si="408"/>
        <v>0</v>
      </c>
      <c r="CQ1073" s="24">
        <f t="shared" si="409"/>
        <v>0</v>
      </c>
      <c r="CS1073" s="24">
        <f t="shared" si="410"/>
        <v>0</v>
      </c>
    </row>
    <row r="1074" spans="9:97">
      <c r="I1074" s="24">
        <f t="shared" si="390"/>
        <v>0</v>
      </c>
      <c r="J1074" s="24">
        <f t="shared" si="412"/>
        <v>0</v>
      </c>
      <c r="M1074" s="24"/>
      <c r="N1074" s="24"/>
      <c r="O1074" s="24"/>
      <c r="P1074" s="24"/>
      <c r="Q1074" s="24"/>
      <c r="R1074" s="24"/>
      <c r="S1074" s="24">
        <f t="shared" si="391"/>
        <v>0</v>
      </c>
      <c r="T1074" s="24">
        <f t="shared" si="413"/>
        <v>0</v>
      </c>
      <c r="W1074" s="24"/>
      <c r="X1074" s="24"/>
      <c r="Y1074" s="24"/>
      <c r="Z1074" s="24"/>
      <c r="AA1074" s="24"/>
      <c r="AB1074" s="24"/>
      <c r="AC1074" s="24">
        <f t="shared" si="392"/>
        <v>0</v>
      </c>
      <c r="AD1074" s="24">
        <f t="shared" si="393"/>
        <v>0</v>
      </c>
      <c r="AG1074" s="24"/>
      <c r="AH1074" s="24"/>
      <c r="AI1074" s="24"/>
      <c r="AJ1074" s="24"/>
      <c r="AK1074" s="24"/>
      <c r="AL1074" s="24"/>
      <c r="AM1074" s="24">
        <f t="shared" si="394"/>
        <v>0</v>
      </c>
      <c r="AN1074" s="24">
        <f t="shared" si="411"/>
        <v>0</v>
      </c>
      <c r="AQ1074" s="24"/>
      <c r="AR1074" s="24"/>
      <c r="AS1074" s="24"/>
      <c r="AT1074" s="24"/>
      <c r="AU1074" s="24"/>
      <c r="AV1074" s="24"/>
      <c r="AW1074" s="24">
        <f t="shared" si="395"/>
        <v>0</v>
      </c>
      <c r="AX1074" s="24">
        <f t="shared" si="396"/>
        <v>0</v>
      </c>
      <c r="BA1074" s="24"/>
      <c r="BB1074" s="24"/>
      <c r="BC1074" s="24"/>
      <c r="BD1074" s="24"/>
      <c r="BE1074" s="24"/>
      <c r="BF1074" s="24"/>
      <c r="BG1074" s="24">
        <f t="shared" si="397"/>
        <v>0</v>
      </c>
      <c r="BH1074" s="24">
        <f t="shared" si="398"/>
        <v>0</v>
      </c>
      <c r="BK1074" s="24"/>
      <c r="BL1074" s="24"/>
      <c r="BM1074" s="24"/>
      <c r="BN1074" s="24"/>
      <c r="BO1074" s="24"/>
      <c r="BP1074" s="24"/>
      <c r="BQ1074" s="24">
        <f t="shared" si="399"/>
        <v>0</v>
      </c>
      <c r="BR1074" s="24">
        <f t="shared" si="400"/>
        <v>0</v>
      </c>
      <c r="BU1074" s="24"/>
      <c r="BV1074" s="24"/>
      <c r="BW1074" s="24"/>
      <c r="BX1074" s="24"/>
      <c r="BY1074" s="24"/>
      <c r="BZ1074" s="24"/>
      <c r="CA1074" s="24">
        <f t="shared" si="401"/>
        <v>0</v>
      </c>
      <c r="CB1074" s="24">
        <f t="shared" si="402"/>
        <v>0</v>
      </c>
      <c r="CC1074" s="24"/>
      <c r="CE1074" s="24">
        <f t="shared" si="403"/>
        <v>0</v>
      </c>
      <c r="CG1074" s="24">
        <f t="shared" si="404"/>
        <v>0</v>
      </c>
      <c r="CI1074" s="24">
        <f t="shared" si="405"/>
        <v>0</v>
      </c>
      <c r="CK1074" s="24">
        <f t="shared" si="406"/>
        <v>0</v>
      </c>
      <c r="CM1074" s="24">
        <f t="shared" si="407"/>
        <v>0</v>
      </c>
      <c r="CO1074" s="24">
        <f t="shared" si="408"/>
        <v>0</v>
      </c>
      <c r="CQ1074" s="24">
        <f t="shared" si="409"/>
        <v>0</v>
      </c>
      <c r="CS1074" s="24">
        <f t="shared" si="410"/>
        <v>0</v>
      </c>
    </row>
    <row r="1075" spans="9:97">
      <c r="I1075" s="24">
        <f t="shared" si="390"/>
        <v>0</v>
      </c>
      <c r="J1075" s="24">
        <f t="shared" si="412"/>
        <v>0</v>
      </c>
      <c r="M1075" s="24"/>
      <c r="N1075" s="24"/>
      <c r="O1075" s="24"/>
      <c r="P1075" s="24"/>
      <c r="Q1075" s="24"/>
      <c r="R1075" s="24"/>
      <c r="S1075" s="24">
        <f t="shared" si="391"/>
        <v>0</v>
      </c>
      <c r="T1075" s="24">
        <f t="shared" si="413"/>
        <v>0</v>
      </c>
      <c r="W1075" s="24"/>
      <c r="X1075" s="24"/>
      <c r="Y1075" s="24"/>
      <c r="Z1075" s="24"/>
      <c r="AA1075" s="24"/>
      <c r="AB1075" s="24"/>
      <c r="AC1075" s="24">
        <f t="shared" si="392"/>
        <v>0</v>
      </c>
      <c r="AD1075" s="24">
        <f t="shared" si="393"/>
        <v>0</v>
      </c>
      <c r="AG1075" s="24"/>
      <c r="AH1075" s="24"/>
      <c r="AI1075" s="24"/>
      <c r="AJ1075" s="24"/>
      <c r="AK1075" s="24"/>
      <c r="AL1075" s="24"/>
      <c r="AM1075" s="24">
        <f t="shared" si="394"/>
        <v>0</v>
      </c>
      <c r="AN1075" s="24">
        <f t="shared" si="411"/>
        <v>0</v>
      </c>
      <c r="AQ1075" s="24"/>
      <c r="AR1075" s="24"/>
      <c r="AS1075" s="24"/>
      <c r="AT1075" s="24"/>
      <c r="AU1075" s="24"/>
      <c r="AV1075" s="24"/>
      <c r="AW1075" s="24">
        <f t="shared" si="395"/>
        <v>0</v>
      </c>
      <c r="AX1075" s="24">
        <f t="shared" si="396"/>
        <v>0</v>
      </c>
      <c r="BA1075" s="24"/>
      <c r="BB1075" s="24"/>
      <c r="BC1075" s="24"/>
      <c r="BD1075" s="24"/>
      <c r="BE1075" s="24"/>
      <c r="BF1075" s="24"/>
      <c r="BG1075" s="24">
        <f t="shared" si="397"/>
        <v>0</v>
      </c>
      <c r="BH1075" s="24">
        <f t="shared" si="398"/>
        <v>0</v>
      </c>
      <c r="BK1075" s="24"/>
      <c r="BL1075" s="24"/>
      <c r="BM1075" s="24"/>
      <c r="BN1075" s="24"/>
      <c r="BO1075" s="24"/>
      <c r="BP1075" s="24"/>
      <c r="BQ1075" s="24">
        <f t="shared" si="399"/>
        <v>0</v>
      </c>
      <c r="BR1075" s="24">
        <f t="shared" si="400"/>
        <v>0</v>
      </c>
      <c r="BU1075" s="24"/>
      <c r="BV1075" s="24"/>
      <c r="BW1075" s="24"/>
      <c r="BX1075" s="24"/>
      <c r="BY1075" s="24"/>
      <c r="BZ1075" s="24"/>
      <c r="CA1075" s="24">
        <f t="shared" si="401"/>
        <v>0</v>
      </c>
      <c r="CB1075" s="24">
        <f t="shared" si="402"/>
        <v>0</v>
      </c>
      <c r="CC1075" s="24"/>
      <c r="CE1075" s="24">
        <f t="shared" si="403"/>
        <v>0</v>
      </c>
      <c r="CG1075" s="24">
        <f t="shared" si="404"/>
        <v>0</v>
      </c>
      <c r="CI1075" s="24">
        <f t="shared" si="405"/>
        <v>0</v>
      </c>
      <c r="CK1075" s="24">
        <f t="shared" si="406"/>
        <v>0</v>
      </c>
      <c r="CM1075" s="24">
        <f t="shared" si="407"/>
        <v>0</v>
      </c>
      <c r="CO1075" s="24">
        <f t="shared" si="408"/>
        <v>0</v>
      </c>
      <c r="CQ1075" s="24">
        <f t="shared" si="409"/>
        <v>0</v>
      </c>
      <c r="CS1075" s="24">
        <f t="shared" si="410"/>
        <v>0</v>
      </c>
    </row>
    <row r="1076" spans="9:97">
      <c r="I1076" s="24">
        <f t="shared" si="390"/>
        <v>0</v>
      </c>
      <c r="J1076" s="24">
        <f t="shared" si="412"/>
        <v>0</v>
      </c>
      <c r="M1076" s="24"/>
      <c r="N1076" s="24"/>
      <c r="O1076" s="24"/>
      <c r="P1076" s="24"/>
      <c r="Q1076" s="24"/>
      <c r="R1076" s="24"/>
      <c r="S1076" s="24">
        <f t="shared" si="391"/>
        <v>0</v>
      </c>
      <c r="T1076" s="24">
        <f t="shared" si="413"/>
        <v>0</v>
      </c>
      <c r="W1076" s="24"/>
      <c r="X1076" s="24"/>
      <c r="Y1076" s="24"/>
      <c r="Z1076" s="24"/>
      <c r="AA1076" s="24"/>
      <c r="AB1076" s="24"/>
      <c r="AC1076" s="24">
        <f t="shared" si="392"/>
        <v>0</v>
      </c>
      <c r="AD1076" s="24">
        <f t="shared" si="393"/>
        <v>0</v>
      </c>
      <c r="AG1076" s="24"/>
      <c r="AH1076" s="24"/>
      <c r="AI1076" s="24"/>
      <c r="AJ1076" s="24"/>
      <c r="AK1076" s="24"/>
      <c r="AL1076" s="24"/>
      <c r="AM1076" s="24">
        <f t="shared" si="394"/>
        <v>0</v>
      </c>
      <c r="AN1076" s="24">
        <f t="shared" si="411"/>
        <v>0</v>
      </c>
      <c r="AQ1076" s="24"/>
      <c r="AR1076" s="24"/>
      <c r="AS1076" s="24"/>
      <c r="AT1076" s="24"/>
      <c r="AU1076" s="24"/>
      <c r="AV1076" s="24"/>
      <c r="AW1076" s="24">
        <f t="shared" si="395"/>
        <v>0</v>
      </c>
      <c r="AX1076" s="24">
        <f t="shared" si="396"/>
        <v>0</v>
      </c>
      <c r="BA1076" s="24"/>
      <c r="BB1076" s="24"/>
      <c r="BC1076" s="24"/>
      <c r="BD1076" s="24"/>
      <c r="BE1076" s="24"/>
      <c r="BF1076" s="24"/>
      <c r="BG1076" s="24">
        <f t="shared" si="397"/>
        <v>0</v>
      </c>
      <c r="BH1076" s="24">
        <f t="shared" si="398"/>
        <v>0</v>
      </c>
      <c r="BK1076" s="24"/>
      <c r="BL1076" s="24"/>
      <c r="BM1076" s="24"/>
      <c r="BN1076" s="24"/>
      <c r="BO1076" s="24"/>
      <c r="BP1076" s="24"/>
      <c r="BQ1076" s="24">
        <f t="shared" si="399"/>
        <v>0</v>
      </c>
      <c r="BR1076" s="24">
        <f t="shared" si="400"/>
        <v>0</v>
      </c>
      <c r="BU1076" s="24"/>
      <c r="BV1076" s="24"/>
      <c r="BW1076" s="24"/>
      <c r="BX1076" s="24"/>
      <c r="BY1076" s="24"/>
      <c r="BZ1076" s="24"/>
      <c r="CA1076" s="24">
        <f t="shared" si="401"/>
        <v>0</v>
      </c>
      <c r="CB1076" s="24">
        <f t="shared" si="402"/>
        <v>0</v>
      </c>
      <c r="CC1076" s="24"/>
      <c r="CE1076" s="24">
        <f t="shared" si="403"/>
        <v>0</v>
      </c>
      <c r="CG1076" s="24">
        <f t="shared" si="404"/>
        <v>0</v>
      </c>
      <c r="CI1076" s="24">
        <f t="shared" si="405"/>
        <v>0</v>
      </c>
      <c r="CK1076" s="24">
        <f t="shared" si="406"/>
        <v>0</v>
      </c>
      <c r="CM1076" s="24">
        <f t="shared" si="407"/>
        <v>0</v>
      </c>
      <c r="CO1076" s="24">
        <f t="shared" si="408"/>
        <v>0</v>
      </c>
      <c r="CQ1076" s="24">
        <f t="shared" si="409"/>
        <v>0</v>
      </c>
      <c r="CS1076" s="24">
        <f t="shared" si="410"/>
        <v>0</v>
      </c>
    </row>
    <row r="1077" spans="9:97">
      <c r="I1077" s="24">
        <f t="shared" si="390"/>
        <v>0</v>
      </c>
      <c r="J1077" s="24">
        <f t="shared" si="412"/>
        <v>0</v>
      </c>
      <c r="M1077" s="24"/>
      <c r="N1077" s="24"/>
      <c r="O1077" s="24"/>
      <c r="P1077" s="24"/>
      <c r="Q1077" s="24"/>
      <c r="R1077" s="24"/>
      <c r="S1077" s="24">
        <f t="shared" si="391"/>
        <v>0</v>
      </c>
      <c r="T1077" s="24">
        <f t="shared" si="413"/>
        <v>0</v>
      </c>
      <c r="W1077" s="24"/>
      <c r="X1077" s="24"/>
      <c r="Y1077" s="24"/>
      <c r="Z1077" s="24"/>
      <c r="AA1077" s="24"/>
      <c r="AB1077" s="24"/>
      <c r="AC1077" s="24">
        <f t="shared" si="392"/>
        <v>0</v>
      </c>
      <c r="AD1077" s="24">
        <f t="shared" si="393"/>
        <v>0</v>
      </c>
      <c r="AG1077" s="24"/>
      <c r="AH1077" s="24"/>
      <c r="AI1077" s="24"/>
      <c r="AJ1077" s="24"/>
      <c r="AK1077" s="24"/>
      <c r="AL1077" s="24"/>
      <c r="AM1077" s="24">
        <f t="shared" si="394"/>
        <v>0</v>
      </c>
      <c r="AN1077" s="24">
        <f t="shared" si="411"/>
        <v>0</v>
      </c>
      <c r="AQ1077" s="24"/>
      <c r="AR1077" s="24"/>
      <c r="AS1077" s="24"/>
      <c r="AT1077" s="24"/>
      <c r="AU1077" s="24"/>
      <c r="AV1077" s="24"/>
      <c r="AW1077" s="24">
        <f t="shared" si="395"/>
        <v>0</v>
      </c>
      <c r="AX1077" s="24">
        <f t="shared" si="396"/>
        <v>0</v>
      </c>
      <c r="BA1077" s="24"/>
      <c r="BB1077" s="24"/>
      <c r="BC1077" s="24"/>
      <c r="BD1077" s="24"/>
      <c r="BE1077" s="24"/>
      <c r="BF1077" s="24"/>
      <c r="BG1077" s="24">
        <f t="shared" si="397"/>
        <v>0</v>
      </c>
      <c r="BH1077" s="24">
        <f t="shared" si="398"/>
        <v>0</v>
      </c>
      <c r="BK1077" s="24"/>
      <c r="BL1077" s="24"/>
      <c r="BM1077" s="24"/>
      <c r="BN1077" s="24"/>
      <c r="BO1077" s="24"/>
      <c r="BP1077" s="24"/>
      <c r="BQ1077" s="24">
        <f t="shared" si="399"/>
        <v>0</v>
      </c>
      <c r="BR1077" s="24">
        <f t="shared" si="400"/>
        <v>0</v>
      </c>
      <c r="BU1077" s="24"/>
      <c r="BV1077" s="24"/>
      <c r="BW1077" s="24"/>
      <c r="BX1077" s="24"/>
      <c r="BY1077" s="24"/>
      <c r="BZ1077" s="24"/>
      <c r="CA1077" s="24">
        <f t="shared" si="401"/>
        <v>0</v>
      </c>
      <c r="CB1077" s="24">
        <f t="shared" si="402"/>
        <v>0</v>
      </c>
      <c r="CC1077" s="24"/>
      <c r="CE1077" s="24">
        <f t="shared" si="403"/>
        <v>0</v>
      </c>
      <c r="CG1077" s="24">
        <f t="shared" si="404"/>
        <v>0</v>
      </c>
      <c r="CI1077" s="24">
        <f t="shared" si="405"/>
        <v>0</v>
      </c>
      <c r="CK1077" s="24">
        <f t="shared" si="406"/>
        <v>0</v>
      </c>
      <c r="CM1077" s="24">
        <f t="shared" si="407"/>
        <v>0</v>
      </c>
      <c r="CO1077" s="24">
        <f t="shared" si="408"/>
        <v>0</v>
      </c>
      <c r="CQ1077" s="24">
        <f t="shared" si="409"/>
        <v>0</v>
      </c>
      <c r="CS1077" s="24">
        <f t="shared" si="410"/>
        <v>0</v>
      </c>
    </row>
    <row r="1078" spans="9:97">
      <c r="I1078" s="24">
        <f t="shared" si="390"/>
        <v>0</v>
      </c>
      <c r="J1078" s="24">
        <f t="shared" si="412"/>
        <v>0</v>
      </c>
      <c r="M1078" s="24"/>
      <c r="N1078" s="24"/>
      <c r="O1078" s="24"/>
      <c r="P1078" s="24"/>
      <c r="Q1078" s="24"/>
      <c r="R1078" s="24"/>
      <c r="S1078" s="24">
        <f t="shared" si="391"/>
        <v>0</v>
      </c>
      <c r="T1078" s="24">
        <f t="shared" si="413"/>
        <v>0</v>
      </c>
      <c r="W1078" s="24"/>
      <c r="X1078" s="24"/>
      <c r="Y1078" s="24"/>
      <c r="Z1078" s="24"/>
      <c r="AA1078" s="24"/>
      <c r="AB1078" s="24"/>
      <c r="AC1078" s="24">
        <f t="shared" si="392"/>
        <v>0</v>
      </c>
      <c r="AD1078" s="24">
        <f t="shared" si="393"/>
        <v>0</v>
      </c>
      <c r="AG1078" s="24"/>
      <c r="AH1078" s="24"/>
      <c r="AI1078" s="24"/>
      <c r="AJ1078" s="24"/>
      <c r="AK1078" s="24"/>
      <c r="AL1078" s="24"/>
      <c r="AM1078" s="24">
        <f t="shared" si="394"/>
        <v>0</v>
      </c>
      <c r="AN1078" s="24">
        <f t="shared" si="411"/>
        <v>0</v>
      </c>
      <c r="AQ1078" s="24"/>
      <c r="AR1078" s="24"/>
      <c r="AS1078" s="24"/>
      <c r="AT1078" s="24"/>
      <c r="AU1078" s="24"/>
      <c r="AV1078" s="24"/>
      <c r="AW1078" s="24">
        <f t="shared" si="395"/>
        <v>0</v>
      </c>
      <c r="AX1078" s="24">
        <f t="shared" si="396"/>
        <v>0</v>
      </c>
      <c r="BA1078" s="24"/>
      <c r="BB1078" s="24"/>
      <c r="BC1078" s="24"/>
      <c r="BD1078" s="24"/>
      <c r="BE1078" s="24"/>
      <c r="BF1078" s="24"/>
      <c r="BG1078" s="24">
        <f t="shared" si="397"/>
        <v>0</v>
      </c>
      <c r="BH1078" s="24">
        <f t="shared" si="398"/>
        <v>0</v>
      </c>
      <c r="BK1078" s="24"/>
      <c r="BL1078" s="24"/>
      <c r="BM1078" s="24"/>
      <c r="BN1078" s="24"/>
      <c r="BO1078" s="24"/>
      <c r="BP1078" s="24"/>
      <c r="BQ1078" s="24">
        <f t="shared" si="399"/>
        <v>0</v>
      </c>
      <c r="BR1078" s="24">
        <f t="shared" si="400"/>
        <v>0</v>
      </c>
      <c r="BU1078" s="24"/>
      <c r="BV1078" s="24"/>
      <c r="BW1078" s="24"/>
      <c r="BX1078" s="24"/>
      <c r="BY1078" s="24"/>
      <c r="BZ1078" s="24"/>
      <c r="CA1078" s="24">
        <f t="shared" si="401"/>
        <v>0</v>
      </c>
      <c r="CB1078" s="24">
        <f t="shared" si="402"/>
        <v>0</v>
      </c>
      <c r="CC1078" s="24"/>
      <c r="CE1078" s="24">
        <f t="shared" si="403"/>
        <v>0</v>
      </c>
      <c r="CG1078" s="24">
        <f t="shared" si="404"/>
        <v>0</v>
      </c>
      <c r="CI1078" s="24">
        <f t="shared" si="405"/>
        <v>0</v>
      </c>
      <c r="CK1078" s="24">
        <f t="shared" si="406"/>
        <v>0</v>
      </c>
      <c r="CM1078" s="24">
        <f t="shared" si="407"/>
        <v>0</v>
      </c>
      <c r="CO1078" s="24">
        <f t="shared" si="408"/>
        <v>0</v>
      </c>
      <c r="CQ1078" s="24">
        <f t="shared" si="409"/>
        <v>0</v>
      </c>
      <c r="CS1078" s="24">
        <f t="shared" si="410"/>
        <v>0</v>
      </c>
    </row>
    <row r="1079" spans="9:97">
      <c r="I1079" s="24">
        <f t="shared" si="390"/>
        <v>0</v>
      </c>
      <c r="J1079" s="24">
        <f t="shared" si="412"/>
        <v>0</v>
      </c>
      <c r="M1079" s="24"/>
      <c r="N1079" s="24"/>
      <c r="O1079" s="24"/>
      <c r="P1079" s="24"/>
      <c r="Q1079" s="24"/>
      <c r="R1079" s="24"/>
      <c r="S1079" s="24">
        <f t="shared" si="391"/>
        <v>0</v>
      </c>
      <c r="T1079" s="24">
        <f t="shared" si="413"/>
        <v>0</v>
      </c>
      <c r="W1079" s="24"/>
      <c r="X1079" s="24"/>
      <c r="Y1079" s="24"/>
      <c r="Z1079" s="24"/>
      <c r="AA1079" s="24"/>
      <c r="AB1079" s="24"/>
      <c r="AC1079" s="24">
        <f t="shared" si="392"/>
        <v>0</v>
      </c>
      <c r="AD1079" s="24">
        <f t="shared" si="393"/>
        <v>0</v>
      </c>
      <c r="AG1079" s="24"/>
      <c r="AH1079" s="24"/>
      <c r="AI1079" s="24"/>
      <c r="AJ1079" s="24"/>
      <c r="AK1079" s="24"/>
      <c r="AL1079" s="24"/>
      <c r="AM1079" s="24">
        <f t="shared" si="394"/>
        <v>0</v>
      </c>
      <c r="AN1079" s="24">
        <f t="shared" si="411"/>
        <v>0</v>
      </c>
      <c r="AQ1079" s="24"/>
      <c r="AR1079" s="24"/>
      <c r="AS1079" s="24"/>
      <c r="AT1079" s="24"/>
      <c r="AU1079" s="24"/>
      <c r="AV1079" s="24"/>
      <c r="AW1079" s="24">
        <f t="shared" si="395"/>
        <v>0</v>
      </c>
      <c r="AX1079" s="24">
        <f t="shared" si="396"/>
        <v>0</v>
      </c>
      <c r="BA1079" s="24"/>
      <c r="BB1079" s="24"/>
      <c r="BC1079" s="24"/>
      <c r="BD1079" s="24"/>
      <c r="BE1079" s="24"/>
      <c r="BF1079" s="24"/>
      <c r="BG1079" s="24">
        <f t="shared" si="397"/>
        <v>0</v>
      </c>
      <c r="BH1079" s="24">
        <f t="shared" si="398"/>
        <v>0</v>
      </c>
      <c r="BK1079" s="24"/>
      <c r="BL1079" s="24"/>
      <c r="BM1079" s="24"/>
      <c r="BN1079" s="24"/>
      <c r="BO1079" s="24"/>
      <c r="BP1079" s="24"/>
      <c r="BQ1079" s="24">
        <f t="shared" si="399"/>
        <v>0</v>
      </c>
      <c r="BR1079" s="24">
        <f t="shared" si="400"/>
        <v>0</v>
      </c>
      <c r="BU1079" s="24"/>
      <c r="BV1079" s="24"/>
      <c r="BW1079" s="24"/>
      <c r="BX1079" s="24"/>
      <c r="BY1079" s="24"/>
      <c r="BZ1079" s="24"/>
      <c r="CA1079" s="24">
        <f t="shared" si="401"/>
        <v>0</v>
      </c>
      <c r="CB1079" s="24">
        <f t="shared" si="402"/>
        <v>0</v>
      </c>
      <c r="CC1079" s="24"/>
      <c r="CE1079" s="24">
        <f t="shared" si="403"/>
        <v>0</v>
      </c>
      <c r="CG1079" s="24">
        <f t="shared" si="404"/>
        <v>0</v>
      </c>
      <c r="CI1079" s="24">
        <f t="shared" si="405"/>
        <v>0</v>
      </c>
      <c r="CK1079" s="24">
        <f t="shared" si="406"/>
        <v>0</v>
      </c>
      <c r="CM1079" s="24">
        <f t="shared" si="407"/>
        <v>0</v>
      </c>
      <c r="CO1079" s="24">
        <f t="shared" si="408"/>
        <v>0</v>
      </c>
      <c r="CQ1079" s="24">
        <f t="shared" si="409"/>
        <v>0</v>
      </c>
      <c r="CS1079" s="24">
        <f t="shared" si="410"/>
        <v>0</v>
      </c>
    </row>
    <row r="1080" spans="9:97">
      <c r="I1080" s="24">
        <f t="shared" si="390"/>
        <v>0</v>
      </c>
      <c r="J1080" s="24">
        <f t="shared" si="412"/>
        <v>0</v>
      </c>
      <c r="M1080" s="24"/>
      <c r="N1080" s="24"/>
      <c r="O1080" s="24"/>
      <c r="P1080" s="24"/>
      <c r="Q1080" s="24"/>
      <c r="R1080" s="24"/>
      <c r="S1080" s="24">
        <f t="shared" si="391"/>
        <v>0</v>
      </c>
      <c r="T1080" s="24">
        <f t="shared" si="413"/>
        <v>0</v>
      </c>
      <c r="W1080" s="24"/>
      <c r="X1080" s="24"/>
      <c r="Y1080" s="24"/>
      <c r="Z1080" s="24"/>
      <c r="AA1080" s="24"/>
      <c r="AB1080" s="24"/>
      <c r="AC1080" s="24">
        <f t="shared" si="392"/>
        <v>0</v>
      </c>
      <c r="AD1080" s="24">
        <f t="shared" si="393"/>
        <v>0</v>
      </c>
      <c r="AG1080" s="24"/>
      <c r="AH1080" s="24"/>
      <c r="AI1080" s="24"/>
      <c r="AJ1080" s="24"/>
      <c r="AK1080" s="24"/>
      <c r="AL1080" s="24"/>
      <c r="AM1080" s="24">
        <f t="shared" si="394"/>
        <v>0</v>
      </c>
      <c r="AN1080" s="24">
        <f t="shared" si="411"/>
        <v>0</v>
      </c>
      <c r="AQ1080" s="24"/>
      <c r="AR1080" s="24"/>
      <c r="AS1080" s="24"/>
      <c r="AT1080" s="24"/>
      <c r="AU1080" s="24"/>
      <c r="AV1080" s="24"/>
      <c r="AW1080" s="24">
        <f t="shared" si="395"/>
        <v>0</v>
      </c>
      <c r="AX1080" s="24">
        <f t="shared" si="396"/>
        <v>0</v>
      </c>
      <c r="BA1080" s="24"/>
      <c r="BB1080" s="24"/>
      <c r="BC1080" s="24"/>
      <c r="BD1080" s="24"/>
      <c r="BE1080" s="24"/>
      <c r="BF1080" s="24"/>
      <c r="BG1080" s="24">
        <f t="shared" si="397"/>
        <v>0</v>
      </c>
      <c r="BH1080" s="24">
        <f t="shared" si="398"/>
        <v>0</v>
      </c>
      <c r="BK1080" s="24"/>
      <c r="BL1080" s="24"/>
      <c r="BM1080" s="24"/>
      <c r="BN1080" s="24"/>
      <c r="BO1080" s="24"/>
      <c r="BP1080" s="24"/>
      <c r="BQ1080" s="24">
        <f t="shared" si="399"/>
        <v>0</v>
      </c>
      <c r="BR1080" s="24">
        <f t="shared" si="400"/>
        <v>0</v>
      </c>
      <c r="BU1080" s="24"/>
      <c r="BV1080" s="24"/>
      <c r="BW1080" s="24"/>
      <c r="BX1080" s="24"/>
      <c r="BY1080" s="24"/>
      <c r="BZ1080" s="24"/>
      <c r="CA1080" s="24">
        <f t="shared" si="401"/>
        <v>0</v>
      </c>
      <c r="CB1080" s="24">
        <f t="shared" si="402"/>
        <v>0</v>
      </c>
      <c r="CC1080" s="24"/>
      <c r="CE1080" s="24">
        <f t="shared" si="403"/>
        <v>0</v>
      </c>
      <c r="CG1080" s="24">
        <f t="shared" si="404"/>
        <v>0</v>
      </c>
      <c r="CI1080" s="24">
        <f t="shared" si="405"/>
        <v>0</v>
      </c>
      <c r="CK1080" s="24">
        <f t="shared" si="406"/>
        <v>0</v>
      </c>
      <c r="CM1080" s="24">
        <f t="shared" si="407"/>
        <v>0</v>
      </c>
      <c r="CO1080" s="24">
        <f t="shared" si="408"/>
        <v>0</v>
      </c>
      <c r="CQ1080" s="24">
        <f t="shared" si="409"/>
        <v>0</v>
      </c>
      <c r="CS1080" s="24">
        <f t="shared" si="410"/>
        <v>0</v>
      </c>
    </row>
    <row r="1081" spans="9:97">
      <c r="I1081" s="24">
        <f t="shared" si="390"/>
        <v>0</v>
      </c>
      <c r="J1081" s="24">
        <f t="shared" si="412"/>
        <v>0</v>
      </c>
      <c r="M1081" s="24"/>
      <c r="N1081" s="24"/>
      <c r="O1081" s="24"/>
      <c r="P1081" s="24"/>
      <c r="Q1081" s="24"/>
      <c r="R1081" s="24"/>
      <c r="S1081" s="24">
        <f t="shared" si="391"/>
        <v>0</v>
      </c>
      <c r="T1081" s="24">
        <f t="shared" si="413"/>
        <v>0</v>
      </c>
      <c r="W1081" s="24"/>
      <c r="X1081" s="24"/>
      <c r="Y1081" s="24"/>
      <c r="Z1081" s="24"/>
      <c r="AA1081" s="24"/>
      <c r="AB1081" s="24"/>
      <c r="AC1081" s="24">
        <f t="shared" si="392"/>
        <v>0</v>
      </c>
      <c r="AD1081" s="24">
        <f t="shared" si="393"/>
        <v>0</v>
      </c>
      <c r="AG1081" s="24"/>
      <c r="AH1081" s="24"/>
      <c r="AI1081" s="24"/>
      <c r="AJ1081" s="24"/>
      <c r="AK1081" s="24"/>
      <c r="AL1081" s="24"/>
      <c r="AM1081" s="24">
        <f t="shared" si="394"/>
        <v>0</v>
      </c>
      <c r="AN1081" s="24">
        <f t="shared" si="411"/>
        <v>0</v>
      </c>
      <c r="AQ1081" s="24"/>
      <c r="AR1081" s="24"/>
      <c r="AS1081" s="24"/>
      <c r="AT1081" s="24"/>
      <c r="AU1081" s="24"/>
      <c r="AV1081" s="24"/>
      <c r="AW1081" s="24">
        <f t="shared" si="395"/>
        <v>0</v>
      </c>
      <c r="AX1081" s="24">
        <f t="shared" si="396"/>
        <v>0</v>
      </c>
      <c r="BA1081" s="24"/>
      <c r="BB1081" s="24"/>
      <c r="BC1081" s="24"/>
      <c r="BD1081" s="24"/>
      <c r="BE1081" s="24"/>
      <c r="BF1081" s="24"/>
      <c r="BG1081" s="24">
        <f t="shared" si="397"/>
        <v>0</v>
      </c>
      <c r="BH1081" s="24">
        <f t="shared" si="398"/>
        <v>0</v>
      </c>
      <c r="BK1081" s="24"/>
      <c r="BL1081" s="24"/>
      <c r="BM1081" s="24"/>
      <c r="BN1081" s="24"/>
      <c r="BO1081" s="24"/>
      <c r="BP1081" s="24"/>
      <c r="BQ1081" s="24">
        <f t="shared" si="399"/>
        <v>0</v>
      </c>
      <c r="BR1081" s="24">
        <f t="shared" si="400"/>
        <v>0</v>
      </c>
      <c r="BU1081" s="24"/>
      <c r="BV1081" s="24"/>
      <c r="BW1081" s="24"/>
      <c r="BX1081" s="24"/>
      <c r="BY1081" s="24"/>
      <c r="BZ1081" s="24"/>
      <c r="CA1081" s="24">
        <f t="shared" si="401"/>
        <v>0</v>
      </c>
      <c r="CB1081" s="24">
        <f t="shared" si="402"/>
        <v>0</v>
      </c>
      <c r="CC1081" s="24"/>
      <c r="CE1081" s="24">
        <f t="shared" si="403"/>
        <v>0</v>
      </c>
      <c r="CG1081" s="24">
        <f t="shared" si="404"/>
        <v>0</v>
      </c>
      <c r="CI1081" s="24">
        <f t="shared" si="405"/>
        <v>0</v>
      </c>
      <c r="CK1081" s="24">
        <f t="shared" si="406"/>
        <v>0</v>
      </c>
      <c r="CM1081" s="24">
        <f t="shared" si="407"/>
        <v>0</v>
      </c>
      <c r="CO1081" s="24">
        <f t="shared" si="408"/>
        <v>0</v>
      </c>
      <c r="CQ1081" s="24">
        <f t="shared" si="409"/>
        <v>0</v>
      </c>
      <c r="CS1081" s="24">
        <f t="shared" si="410"/>
        <v>0</v>
      </c>
    </row>
    <row r="1082" spans="9:97">
      <c r="I1082" s="24">
        <f t="shared" si="390"/>
        <v>0</v>
      </c>
      <c r="J1082" s="24">
        <f t="shared" si="412"/>
        <v>0</v>
      </c>
      <c r="M1082" s="24"/>
      <c r="N1082" s="24"/>
      <c r="O1082" s="24"/>
      <c r="P1082" s="24"/>
      <c r="Q1082" s="24"/>
      <c r="R1082" s="24"/>
      <c r="S1082" s="24">
        <f t="shared" si="391"/>
        <v>0</v>
      </c>
      <c r="T1082" s="24">
        <f t="shared" si="413"/>
        <v>0</v>
      </c>
      <c r="W1082" s="24"/>
      <c r="X1082" s="24"/>
      <c r="Y1082" s="24"/>
      <c r="Z1082" s="24"/>
      <c r="AA1082" s="24"/>
      <c r="AB1082" s="24"/>
      <c r="AC1082" s="24">
        <f t="shared" si="392"/>
        <v>0</v>
      </c>
      <c r="AD1082" s="24">
        <f t="shared" si="393"/>
        <v>0</v>
      </c>
      <c r="AG1082" s="24"/>
      <c r="AH1082" s="24"/>
      <c r="AI1082" s="24"/>
      <c r="AJ1082" s="24"/>
      <c r="AK1082" s="24"/>
      <c r="AL1082" s="24"/>
      <c r="AM1082" s="24">
        <f t="shared" si="394"/>
        <v>0</v>
      </c>
      <c r="AN1082" s="24">
        <f t="shared" si="411"/>
        <v>0</v>
      </c>
      <c r="AQ1082" s="24"/>
      <c r="AR1082" s="24"/>
      <c r="AS1082" s="24"/>
      <c r="AT1082" s="24"/>
      <c r="AU1082" s="24"/>
      <c r="AV1082" s="24"/>
      <c r="AW1082" s="24">
        <f t="shared" si="395"/>
        <v>0</v>
      </c>
      <c r="AX1082" s="24">
        <f t="shared" si="396"/>
        <v>0</v>
      </c>
      <c r="BA1082" s="24"/>
      <c r="BB1082" s="24"/>
      <c r="BC1082" s="24"/>
      <c r="BD1082" s="24"/>
      <c r="BE1082" s="24"/>
      <c r="BF1082" s="24"/>
      <c r="BG1082" s="24">
        <f t="shared" si="397"/>
        <v>0</v>
      </c>
      <c r="BH1082" s="24">
        <f t="shared" si="398"/>
        <v>0</v>
      </c>
      <c r="BK1082" s="24"/>
      <c r="BL1082" s="24"/>
      <c r="BM1082" s="24"/>
      <c r="BN1082" s="24"/>
      <c r="BO1082" s="24"/>
      <c r="BP1082" s="24"/>
      <c r="BQ1082" s="24">
        <f t="shared" si="399"/>
        <v>0</v>
      </c>
      <c r="BR1082" s="24">
        <f t="shared" si="400"/>
        <v>0</v>
      </c>
      <c r="BU1082" s="24"/>
      <c r="BV1082" s="24"/>
      <c r="BW1082" s="24"/>
      <c r="BX1082" s="24"/>
      <c r="BY1082" s="24"/>
      <c r="BZ1082" s="24"/>
      <c r="CA1082" s="24">
        <f t="shared" si="401"/>
        <v>0</v>
      </c>
      <c r="CB1082" s="24">
        <f t="shared" si="402"/>
        <v>0</v>
      </c>
      <c r="CC1082" s="24"/>
      <c r="CE1082" s="24">
        <f t="shared" si="403"/>
        <v>0</v>
      </c>
      <c r="CG1082" s="24">
        <f t="shared" si="404"/>
        <v>0</v>
      </c>
      <c r="CI1082" s="24">
        <f t="shared" si="405"/>
        <v>0</v>
      </c>
      <c r="CK1082" s="24">
        <f t="shared" si="406"/>
        <v>0</v>
      </c>
      <c r="CM1082" s="24">
        <f t="shared" si="407"/>
        <v>0</v>
      </c>
      <c r="CO1082" s="24">
        <f t="shared" si="408"/>
        <v>0</v>
      </c>
      <c r="CQ1082" s="24">
        <f t="shared" si="409"/>
        <v>0</v>
      </c>
      <c r="CS1082" s="24">
        <f t="shared" si="410"/>
        <v>0</v>
      </c>
    </row>
    <row r="1083" spans="9:97">
      <c r="I1083" s="24">
        <f t="shared" si="390"/>
        <v>0</v>
      </c>
      <c r="J1083" s="24">
        <f t="shared" si="412"/>
        <v>0</v>
      </c>
      <c r="M1083" s="24"/>
      <c r="N1083" s="24"/>
      <c r="O1083" s="24"/>
      <c r="P1083" s="24"/>
      <c r="Q1083" s="24"/>
      <c r="R1083" s="24"/>
      <c r="S1083" s="24">
        <f t="shared" si="391"/>
        <v>0</v>
      </c>
      <c r="T1083" s="24">
        <f t="shared" si="413"/>
        <v>0</v>
      </c>
      <c r="W1083" s="24"/>
      <c r="X1083" s="24"/>
      <c r="Y1083" s="24"/>
      <c r="Z1083" s="24"/>
      <c r="AA1083" s="24"/>
      <c r="AB1083" s="24"/>
      <c r="AC1083" s="24">
        <f t="shared" si="392"/>
        <v>0</v>
      </c>
      <c r="AD1083" s="24">
        <f t="shared" si="393"/>
        <v>0</v>
      </c>
      <c r="AG1083" s="24"/>
      <c r="AH1083" s="24"/>
      <c r="AI1083" s="24"/>
      <c r="AJ1083" s="24"/>
      <c r="AK1083" s="24"/>
      <c r="AL1083" s="24"/>
      <c r="AM1083" s="24">
        <f t="shared" si="394"/>
        <v>0</v>
      </c>
      <c r="AN1083" s="24">
        <f t="shared" si="411"/>
        <v>0</v>
      </c>
      <c r="AQ1083" s="24"/>
      <c r="AR1083" s="24"/>
      <c r="AS1083" s="24"/>
      <c r="AT1083" s="24"/>
      <c r="AU1083" s="24"/>
      <c r="AV1083" s="24"/>
      <c r="AW1083" s="24">
        <f t="shared" si="395"/>
        <v>0</v>
      </c>
      <c r="AX1083" s="24">
        <f t="shared" si="396"/>
        <v>0</v>
      </c>
      <c r="BA1083" s="24"/>
      <c r="BB1083" s="24"/>
      <c r="BC1083" s="24"/>
      <c r="BD1083" s="24"/>
      <c r="BE1083" s="24"/>
      <c r="BF1083" s="24"/>
      <c r="BG1083" s="24">
        <f t="shared" si="397"/>
        <v>0</v>
      </c>
      <c r="BH1083" s="24">
        <f t="shared" si="398"/>
        <v>0</v>
      </c>
      <c r="BK1083" s="24"/>
      <c r="BL1083" s="24"/>
      <c r="BM1083" s="24"/>
      <c r="BN1083" s="24"/>
      <c r="BO1083" s="24"/>
      <c r="BP1083" s="24"/>
      <c r="BQ1083" s="24">
        <f t="shared" si="399"/>
        <v>0</v>
      </c>
      <c r="BR1083" s="24">
        <f t="shared" si="400"/>
        <v>0</v>
      </c>
      <c r="BU1083" s="24"/>
      <c r="BV1083" s="24"/>
      <c r="BW1083" s="24"/>
      <c r="BX1083" s="24"/>
      <c r="BY1083" s="24"/>
      <c r="BZ1083" s="24"/>
      <c r="CA1083" s="24">
        <f t="shared" si="401"/>
        <v>0</v>
      </c>
      <c r="CB1083" s="24">
        <f t="shared" si="402"/>
        <v>0</v>
      </c>
      <c r="CC1083" s="24"/>
      <c r="CE1083" s="24">
        <f t="shared" si="403"/>
        <v>0</v>
      </c>
      <c r="CG1083" s="24">
        <f t="shared" si="404"/>
        <v>0</v>
      </c>
      <c r="CI1083" s="24">
        <f t="shared" si="405"/>
        <v>0</v>
      </c>
      <c r="CK1083" s="24">
        <f t="shared" si="406"/>
        <v>0</v>
      </c>
      <c r="CM1083" s="24">
        <f t="shared" si="407"/>
        <v>0</v>
      </c>
      <c r="CO1083" s="24">
        <f t="shared" si="408"/>
        <v>0</v>
      </c>
      <c r="CQ1083" s="24">
        <f t="shared" si="409"/>
        <v>0</v>
      </c>
      <c r="CS1083" s="24">
        <f t="shared" si="410"/>
        <v>0</v>
      </c>
    </row>
    <row r="1084" spans="9:97">
      <c r="I1084" s="24">
        <f t="shared" si="390"/>
        <v>0</v>
      </c>
      <c r="J1084" s="24">
        <f t="shared" si="412"/>
        <v>0</v>
      </c>
      <c r="M1084" s="24"/>
      <c r="N1084" s="24"/>
      <c r="O1084" s="24"/>
      <c r="P1084" s="24"/>
      <c r="Q1084" s="24"/>
      <c r="R1084" s="24"/>
      <c r="S1084" s="24">
        <f t="shared" si="391"/>
        <v>0</v>
      </c>
      <c r="T1084" s="24">
        <f t="shared" si="413"/>
        <v>0</v>
      </c>
      <c r="W1084" s="24"/>
      <c r="X1084" s="24"/>
      <c r="Y1084" s="24"/>
      <c r="Z1084" s="24"/>
      <c r="AA1084" s="24"/>
      <c r="AB1084" s="24"/>
      <c r="AC1084" s="24">
        <f t="shared" si="392"/>
        <v>0</v>
      </c>
      <c r="AD1084" s="24">
        <f t="shared" si="393"/>
        <v>0</v>
      </c>
      <c r="AG1084" s="24"/>
      <c r="AH1084" s="24"/>
      <c r="AI1084" s="24"/>
      <c r="AJ1084" s="24"/>
      <c r="AK1084" s="24"/>
      <c r="AL1084" s="24"/>
      <c r="AM1084" s="24">
        <f t="shared" si="394"/>
        <v>0</v>
      </c>
      <c r="AN1084" s="24">
        <f t="shared" si="411"/>
        <v>0</v>
      </c>
      <c r="AQ1084" s="24"/>
      <c r="AR1084" s="24"/>
      <c r="AS1084" s="24"/>
      <c r="AT1084" s="24"/>
      <c r="AU1084" s="24"/>
      <c r="AV1084" s="24"/>
      <c r="AW1084" s="24">
        <f t="shared" si="395"/>
        <v>0</v>
      </c>
      <c r="AX1084" s="24">
        <f t="shared" si="396"/>
        <v>0</v>
      </c>
      <c r="BA1084" s="24"/>
      <c r="BB1084" s="24"/>
      <c r="BC1084" s="24"/>
      <c r="BD1084" s="24"/>
      <c r="BE1084" s="24"/>
      <c r="BF1084" s="24"/>
      <c r="BG1084" s="24">
        <f t="shared" si="397"/>
        <v>0</v>
      </c>
      <c r="BH1084" s="24">
        <f t="shared" si="398"/>
        <v>0</v>
      </c>
      <c r="BK1084" s="24"/>
      <c r="BL1084" s="24"/>
      <c r="BM1084" s="24"/>
      <c r="BN1084" s="24"/>
      <c r="BO1084" s="24"/>
      <c r="BP1084" s="24"/>
      <c r="BQ1084" s="24">
        <f t="shared" si="399"/>
        <v>0</v>
      </c>
      <c r="BR1084" s="24">
        <f t="shared" si="400"/>
        <v>0</v>
      </c>
      <c r="BU1084" s="24"/>
      <c r="BV1084" s="24"/>
      <c r="BW1084" s="24"/>
      <c r="BX1084" s="24"/>
      <c r="BY1084" s="24"/>
      <c r="BZ1084" s="24"/>
      <c r="CA1084" s="24">
        <f t="shared" si="401"/>
        <v>0</v>
      </c>
      <c r="CB1084" s="24">
        <f t="shared" si="402"/>
        <v>0</v>
      </c>
      <c r="CC1084" s="24"/>
      <c r="CE1084" s="24">
        <f t="shared" si="403"/>
        <v>0</v>
      </c>
      <c r="CG1084" s="24">
        <f t="shared" si="404"/>
        <v>0</v>
      </c>
      <c r="CI1084" s="24">
        <f t="shared" si="405"/>
        <v>0</v>
      </c>
      <c r="CK1084" s="24">
        <f t="shared" si="406"/>
        <v>0</v>
      </c>
      <c r="CM1084" s="24">
        <f t="shared" si="407"/>
        <v>0</v>
      </c>
      <c r="CO1084" s="24">
        <f t="shared" si="408"/>
        <v>0</v>
      </c>
      <c r="CQ1084" s="24">
        <f t="shared" si="409"/>
        <v>0</v>
      </c>
      <c r="CS1084" s="24">
        <f t="shared" si="410"/>
        <v>0</v>
      </c>
    </row>
    <row r="1085" spans="9:97">
      <c r="I1085" s="24">
        <f t="shared" si="390"/>
        <v>0</v>
      </c>
      <c r="J1085" s="24">
        <f t="shared" si="412"/>
        <v>0</v>
      </c>
      <c r="M1085" s="24"/>
      <c r="N1085" s="24"/>
      <c r="O1085" s="24"/>
      <c r="P1085" s="24"/>
      <c r="Q1085" s="24"/>
      <c r="R1085" s="24"/>
      <c r="S1085" s="24">
        <f t="shared" si="391"/>
        <v>0</v>
      </c>
      <c r="T1085" s="24">
        <f t="shared" si="413"/>
        <v>0</v>
      </c>
      <c r="W1085" s="24"/>
      <c r="X1085" s="24"/>
      <c r="Y1085" s="24"/>
      <c r="Z1085" s="24"/>
      <c r="AA1085" s="24"/>
      <c r="AB1085" s="24"/>
      <c r="AC1085" s="24">
        <f t="shared" si="392"/>
        <v>0</v>
      </c>
      <c r="AD1085" s="24">
        <f t="shared" si="393"/>
        <v>0</v>
      </c>
      <c r="AG1085" s="24"/>
      <c r="AH1085" s="24"/>
      <c r="AI1085" s="24"/>
      <c r="AJ1085" s="24"/>
      <c r="AK1085" s="24"/>
      <c r="AL1085" s="24"/>
      <c r="AM1085" s="24">
        <f t="shared" si="394"/>
        <v>0</v>
      </c>
      <c r="AN1085" s="24">
        <f t="shared" si="411"/>
        <v>0</v>
      </c>
      <c r="AQ1085" s="24"/>
      <c r="AR1085" s="24"/>
      <c r="AS1085" s="24"/>
      <c r="AT1085" s="24"/>
      <c r="AU1085" s="24"/>
      <c r="AV1085" s="24"/>
      <c r="AW1085" s="24">
        <f t="shared" si="395"/>
        <v>0</v>
      </c>
      <c r="AX1085" s="24">
        <f t="shared" si="396"/>
        <v>0</v>
      </c>
      <c r="BA1085" s="24"/>
      <c r="BB1085" s="24"/>
      <c r="BC1085" s="24"/>
      <c r="BD1085" s="24"/>
      <c r="BE1085" s="24"/>
      <c r="BF1085" s="24"/>
      <c r="BG1085" s="24">
        <f t="shared" si="397"/>
        <v>0</v>
      </c>
      <c r="BH1085" s="24">
        <f t="shared" si="398"/>
        <v>0</v>
      </c>
      <c r="BK1085" s="24"/>
      <c r="BL1085" s="24"/>
      <c r="BM1085" s="24"/>
      <c r="BN1085" s="24"/>
      <c r="BO1085" s="24"/>
      <c r="BP1085" s="24"/>
      <c r="BQ1085" s="24">
        <f t="shared" si="399"/>
        <v>0</v>
      </c>
      <c r="BR1085" s="24">
        <f t="shared" si="400"/>
        <v>0</v>
      </c>
      <c r="BU1085" s="24"/>
      <c r="BV1085" s="24"/>
      <c r="BW1085" s="24"/>
      <c r="BX1085" s="24"/>
      <c r="BY1085" s="24"/>
      <c r="BZ1085" s="24"/>
      <c r="CA1085" s="24">
        <f t="shared" si="401"/>
        <v>0</v>
      </c>
      <c r="CB1085" s="24">
        <f t="shared" si="402"/>
        <v>0</v>
      </c>
      <c r="CC1085" s="24"/>
      <c r="CE1085" s="24">
        <f t="shared" si="403"/>
        <v>0</v>
      </c>
      <c r="CG1085" s="24">
        <f t="shared" si="404"/>
        <v>0</v>
      </c>
      <c r="CI1085" s="24">
        <f t="shared" si="405"/>
        <v>0</v>
      </c>
      <c r="CK1085" s="24">
        <f t="shared" si="406"/>
        <v>0</v>
      </c>
      <c r="CM1085" s="24">
        <f t="shared" si="407"/>
        <v>0</v>
      </c>
      <c r="CO1085" s="24">
        <f t="shared" si="408"/>
        <v>0</v>
      </c>
      <c r="CQ1085" s="24">
        <f t="shared" si="409"/>
        <v>0</v>
      </c>
      <c r="CS1085" s="24">
        <f t="shared" si="410"/>
        <v>0</v>
      </c>
    </row>
    <row r="1086" spans="9:97">
      <c r="I1086" s="24">
        <f t="shared" si="390"/>
        <v>0</v>
      </c>
      <c r="J1086" s="24">
        <f t="shared" si="412"/>
        <v>0</v>
      </c>
      <c r="M1086" s="24"/>
      <c r="N1086" s="24"/>
      <c r="O1086" s="24"/>
      <c r="P1086" s="24"/>
      <c r="Q1086" s="24"/>
      <c r="R1086" s="24"/>
      <c r="S1086" s="24">
        <f t="shared" si="391"/>
        <v>0</v>
      </c>
      <c r="T1086" s="24">
        <f t="shared" si="413"/>
        <v>0</v>
      </c>
      <c r="W1086" s="24"/>
      <c r="X1086" s="24"/>
      <c r="Y1086" s="24"/>
      <c r="Z1086" s="24"/>
      <c r="AA1086" s="24"/>
      <c r="AB1086" s="24"/>
      <c r="AC1086" s="24">
        <f t="shared" si="392"/>
        <v>0</v>
      </c>
      <c r="AD1086" s="24">
        <f t="shared" si="393"/>
        <v>0</v>
      </c>
      <c r="AG1086" s="24"/>
      <c r="AH1086" s="24"/>
      <c r="AI1086" s="24"/>
      <c r="AJ1086" s="24"/>
      <c r="AK1086" s="24"/>
      <c r="AL1086" s="24"/>
      <c r="AM1086" s="24">
        <f t="shared" si="394"/>
        <v>0</v>
      </c>
      <c r="AN1086" s="24">
        <f t="shared" si="411"/>
        <v>0</v>
      </c>
      <c r="AQ1086" s="24"/>
      <c r="AR1086" s="24"/>
      <c r="AS1086" s="24"/>
      <c r="AT1086" s="24"/>
      <c r="AU1086" s="24"/>
      <c r="AV1086" s="24"/>
      <c r="AW1086" s="24">
        <f t="shared" si="395"/>
        <v>0</v>
      </c>
      <c r="AX1086" s="24">
        <f t="shared" si="396"/>
        <v>0</v>
      </c>
      <c r="BA1086" s="24"/>
      <c r="BB1086" s="24"/>
      <c r="BC1086" s="24"/>
      <c r="BD1086" s="24"/>
      <c r="BE1086" s="24"/>
      <c r="BF1086" s="24"/>
      <c r="BG1086" s="24">
        <f t="shared" si="397"/>
        <v>0</v>
      </c>
      <c r="BH1086" s="24">
        <f t="shared" si="398"/>
        <v>0</v>
      </c>
      <c r="BK1086" s="24"/>
      <c r="BL1086" s="24"/>
      <c r="BM1086" s="24"/>
      <c r="BN1086" s="24"/>
      <c r="BO1086" s="24"/>
      <c r="BP1086" s="24"/>
      <c r="BQ1086" s="24">
        <f t="shared" si="399"/>
        <v>0</v>
      </c>
      <c r="BR1086" s="24">
        <f t="shared" si="400"/>
        <v>0</v>
      </c>
      <c r="BU1086" s="24"/>
      <c r="BV1086" s="24"/>
      <c r="BW1086" s="24"/>
      <c r="BX1086" s="24"/>
      <c r="BY1086" s="24"/>
      <c r="BZ1086" s="24"/>
      <c r="CA1086" s="24">
        <f t="shared" si="401"/>
        <v>0</v>
      </c>
      <c r="CB1086" s="24">
        <f t="shared" si="402"/>
        <v>0</v>
      </c>
      <c r="CC1086" s="24"/>
      <c r="CE1086" s="24">
        <f t="shared" si="403"/>
        <v>0</v>
      </c>
      <c r="CG1086" s="24">
        <f t="shared" si="404"/>
        <v>0</v>
      </c>
      <c r="CI1086" s="24">
        <f t="shared" si="405"/>
        <v>0</v>
      </c>
      <c r="CK1086" s="24">
        <f t="shared" si="406"/>
        <v>0</v>
      </c>
      <c r="CM1086" s="24">
        <f t="shared" si="407"/>
        <v>0</v>
      </c>
      <c r="CO1086" s="24">
        <f t="shared" si="408"/>
        <v>0</v>
      </c>
      <c r="CQ1086" s="24">
        <f t="shared" si="409"/>
        <v>0</v>
      </c>
      <c r="CS1086" s="24">
        <f t="shared" si="410"/>
        <v>0</v>
      </c>
    </row>
    <row r="1087" spans="9:97">
      <c r="I1087" s="24">
        <f t="shared" si="390"/>
        <v>0</v>
      </c>
      <c r="J1087" s="24">
        <f t="shared" si="412"/>
        <v>0</v>
      </c>
      <c r="M1087" s="24"/>
      <c r="N1087" s="24"/>
      <c r="O1087" s="24"/>
      <c r="P1087" s="24"/>
      <c r="Q1087" s="24"/>
      <c r="R1087" s="24"/>
      <c r="S1087" s="24">
        <f t="shared" si="391"/>
        <v>0</v>
      </c>
      <c r="T1087" s="24">
        <f t="shared" si="413"/>
        <v>0</v>
      </c>
      <c r="W1087" s="24"/>
      <c r="X1087" s="24"/>
      <c r="Y1087" s="24"/>
      <c r="Z1087" s="24"/>
      <c r="AA1087" s="24"/>
      <c r="AB1087" s="24"/>
      <c r="AC1087" s="24">
        <f t="shared" si="392"/>
        <v>0</v>
      </c>
      <c r="AD1087" s="24">
        <f t="shared" si="393"/>
        <v>0</v>
      </c>
      <c r="AG1087" s="24"/>
      <c r="AH1087" s="24"/>
      <c r="AI1087" s="24"/>
      <c r="AJ1087" s="24"/>
      <c r="AK1087" s="24"/>
      <c r="AL1087" s="24"/>
      <c r="AM1087" s="24">
        <f t="shared" si="394"/>
        <v>0</v>
      </c>
      <c r="AN1087" s="24">
        <f t="shared" si="411"/>
        <v>0</v>
      </c>
      <c r="AQ1087" s="24"/>
      <c r="AR1087" s="24"/>
      <c r="AS1087" s="24"/>
      <c r="AT1087" s="24"/>
      <c r="AU1087" s="24"/>
      <c r="AV1087" s="24"/>
      <c r="AW1087" s="24">
        <f t="shared" si="395"/>
        <v>0</v>
      </c>
      <c r="AX1087" s="24">
        <f t="shared" si="396"/>
        <v>0</v>
      </c>
      <c r="BA1087" s="24"/>
      <c r="BB1087" s="24"/>
      <c r="BC1087" s="24"/>
      <c r="BD1087" s="24"/>
      <c r="BE1087" s="24"/>
      <c r="BF1087" s="24"/>
      <c r="BG1087" s="24">
        <f t="shared" si="397"/>
        <v>0</v>
      </c>
      <c r="BH1087" s="24">
        <f t="shared" si="398"/>
        <v>0</v>
      </c>
      <c r="BK1087" s="24"/>
      <c r="BL1087" s="24"/>
      <c r="BM1087" s="24"/>
      <c r="BN1087" s="24"/>
      <c r="BO1087" s="24"/>
      <c r="BP1087" s="24"/>
      <c r="BQ1087" s="24">
        <f t="shared" si="399"/>
        <v>0</v>
      </c>
      <c r="BR1087" s="24">
        <f t="shared" si="400"/>
        <v>0</v>
      </c>
      <c r="BU1087" s="24"/>
      <c r="BV1087" s="24"/>
      <c r="BW1087" s="24"/>
      <c r="BX1087" s="24"/>
      <c r="BY1087" s="24"/>
      <c r="BZ1087" s="24"/>
      <c r="CA1087" s="24">
        <f t="shared" si="401"/>
        <v>0</v>
      </c>
      <c r="CB1087" s="24">
        <f t="shared" si="402"/>
        <v>0</v>
      </c>
      <c r="CC1087" s="24"/>
      <c r="CE1087" s="24">
        <f t="shared" si="403"/>
        <v>0</v>
      </c>
      <c r="CG1087" s="24">
        <f t="shared" si="404"/>
        <v>0</v>
      </c>
      <c r="CI1087" s="24">
        <f t="shared" si="405"/>
        <v>0</v>
      </c>
      <c r="CK1087" s="24">
        <f t="shared" si="406"/>
        <v>0</v>
      </c>
      <c r="CM1087" s="24">
        <f t="shared" si="407"/>
        <v>0</v>
      </c>
      <c r="CO1087" s="24">
        <f t="shared" si="408"/>
        <v>0</v>
      </c>
      <c r="CQ1087" s="24">
        <f t="shared" si="409"/>
        <v>0</v>
      </c>
      <c r="CS1087" s="24">
        <f t="shared" si="410"/>
        <v>0</v>
      </c>
    </row>
    <row r="1088" spans="9:97">
      <c r="I1088" s="24">
        <f t="shared" si="390"/>
        <v>0</v>
      </c>
      <c r="J1088" s="24">
        <f t="shared" si="412"/>
        <v>0</v>
      </c>
      <c r="M1088" s="24"/>
      <c r="N1088" s="24"/>
      <c r="O1088" s="24"/>
      <c r="P1088" s="24"/>
      <c r="Q1088" s="24"/>
      <c r="R1088" s="24"/>
      <c r="S1088" s="24">
        <f t="shared" si="391"/>
        <v>0</v>
      </c>
      <c r="T1088" s="24">
        <f t="shared" si="413"/>
        <v>0</v>
      </c>
      <c r="W1088" s="24"/>
      <c r="X1088" s="24"/>
      <c r="Y1088" s="24"/>
      <c r="Z1088" s="24"/>
      <c r="AA1088" s="24"/>
      <c r="AB1088" s="24"/>
      <c r="AC1088" s="24">
        <f t="shared" si="392"/>
        <v>0</v>
      </c>
      <c r="AD1088" s="24">
        <f t="shared" si="393"/>
        <v>0</v>
      </c>
      <c r="AG1088" s="24"/>
      <c r="AH1088" s="24"/>
      <c r="AI1088" s="24"/>
      <c r="AJ1088" s="24"/>
      <c r="AK1088" s="24"/>
      <c r="AL1088" s="24"/>
      <c r="AM1088" s="24">
        <f t="shared" si="394"/>
        <v>0</v>
      </c>
      <c r="AN1088" s="24">
        <f t="shared" si="411"/>
        <v>0</v>
      </c>
      <c r="AQ1088" s="24"/>
      <c r="AR1088" s="24"/>
      <c r="AS1088" s="24"/>
      <c r="AT1088" s="24"/>
      <c r="AU1088" s="24"/>
      <c r="AV1088" s="24"/>
      <c r="AW1088" s="24">
        <f t="shared" si="395"/>
        <v>0</v>
      </c>
      <c r="AX1088" s="24">
        <f t="shared" si="396"/>
        <v>0</v>
      </c>
      <c r="BA1088" s="24"/>
      <c r="BB1088" s="24"/>
      <c r="BC1088" s="24"/>
      <c r="BD1088" s="24"/>
      <c r="BE1088" s="24"/>
      <c r="BF1088" s="24"/>
      <c r="BG1088" s="24">
        <f t="shared" si="397"/>
        <v>0</v>
      </c>
      <c r="BH1088" s="24">
        <f t="shared" si="398"/>
        <v>0</v>
      </c>
      <c r="BK1088" s="24"/>
      <c r="BL1088" s="24"/>
      <c r="BM1088" s="24"/>
      <c r="BN1088" s="24"/>
      <c r="BO1088" s="24"/>
      <c r="BP1088" s="24"/>
      <c r="BQ1088" s="24">
        <f t="shared" si="399"/>
        <v>0</v>
      </c>
      <c r="BR1088" s="24">
        <f t="shared" si="400"/>
        <v>0</v>
      </c>
      <c r="BU1088" s="24"/>
      <c r="BV1088" s="24"/>
      <c r="BW1088" s="24"/>
      <c r="BX1088" s="24"/>
      <c r="BY1088" s="24"/>
      <c r="BZ1088" s="24"/>
      <c r="CA1088" s="24">
        <f t="shared" si="401"/>
        <v>0</v>
      </c>
      <c r="CB1088" s="24">
        <f t="shared" si="402"/>
        <v>0</v>
      </c>
      <c r="CC1088" s="24"/>
      <c r="CE1088" s="24">
        <f t="shared" si="403"/>
        <v>0</v>
      </c>
      <c r="CG1088" s="24">
        <f t="shared" si="404"/>
        <v>0</v>
      </c>
      <c r="CI1088" s="24">
        <f t="shared" si="405"/>
        <v>0</v>
      </c>
      <c r="CK1088" s="24">
        <f t="shared" si="406"/>
        <v>0</v>
      </c>
      <c r="CM1088" s="24">
        <f t="shared" si="407"/>
        <v>0</v>
      </c>
      <c r="CO1088" s="24">
        <f t="shared" si="408"/>
        <v>0</v>
      </c>
      <c r="CQ1088" s="24">
        <f t="shared" si="409"/>
        <v>0</v>
      </c>
      <c r="CS1088" s="24">
        <f t="shared" si="410"/>
        <v>0</v>
      </c>
    </row>
    <row r="1089" spans="9:97">
      <c r="I1089" s="24">
        <f t="shared" si="390"/>
        <v>0</v>
      </c>
      <c r="J1089" s="24">
        <f t="shared" si="412"/>
        <v>0</v>
      </c>
      <c r="M1089" s="24"/>
      <c r="N1089" s="24"/>
      <c r="O1089" s="24"/>
      <c r="P1089" s="24"/>
      <c r="Q1089" s="24"/>
      <c r="R1089" s="24"/>
      <c r="S1089" s="24">
        <f t="shared" si="391"/>
        <v>0</v>
      </c>
      <c r="T1089" s="24">
        <f t="shared" si="413"/>
        <v>0</v>
      </c>
      <c r="W1089" s="24"/>
      <c r="X1089" s="24"/>
      <c r="Y1089" s="24"/>
      <c r="Z1089" s="24"/>
      <c r="AA1089" s="24"/>
      <c r="AB1089" s="24"/>
      <c r="AC1089" s="24">
        <f t="shared" si="392"/>
        <v>0</v>
      </c>
      <c r="AD1089" s="24">
        <f t="shared" si="393"/>
        <v>0</v>
      </c>
      <c r="AG1089" s="24"/>
      <c r="AH1089" s="24"/>
      <c r="AI1089" s="24"/>
      <c r="AJ1089" s="24"/>
      <c r="AK1089" s="24"/>
      <c r="AL1089" s="24"/>
      <c r="AM1089" s="24">
        <f t="shared" si="394"/>
        <v>0</v>
      </c>
      <c r="AN1089" s="24">
        <f t="shared" si="411"/>
        <v>0</v>
      </c>
      <c r="AQ1089" s="24"/>
      <c r="AR1089" s="24"/>
      <c r="AS1089" s="24"/>
      <c r="AT1089" s="24"/>
      <c r="AU1089" s="24"/>
      <c r="AV1089" s="24"/>
      <c r="AW1089" s="24">
        <f t="shared" si="395"/>
        <v>0</v>
      </c>
      <c r="AX1089" s="24">
        <f t="shared" si="396"/>
        <v>0</v>
      </c>
      <c r="BA1089" s="24"/>
      <c r="BB1089" s="24"/>
      <c r="BC1089" s="24"/>
      <c r="BD1089" s="24"/>
      <c r="BE1089" s="24"/>
      <c r="BF1089" s="24"/>
      <c r="BG1089" s="24">
        <f t="shared" si="397"/>
        <v>0</v>
      </c>
      <c r="BH1089" s="24">
        <f t="shared" si="398"/>
        <v>0</v>
      </c>
      <c r="BK1089" s="24"/>
      <c r="BL1089" s="24"/>
      <c r="BM1089" s="24"/>
      <c r="BN1089" s="24"/>
      <c r="BO1089" s="24"/>
      <c r="BP1089" s="24"/>
      <c r="BQ1089" s="24">
        <f t="shared" si="399"/>
        <v>0</v>
      </c>
      <c r="BR1089" s="24">
        <f t="shared" si="400"/>
        <v>0</v>
      </c>
      <c r="BU1089" s="24"/>
      <c r="BV1089" s="24"/>
      <c r="BW1089" s="24"/>
      <c r="BX1089" s="24"/>
      <c r="BY1089" s="24"/>
      <c r="BZ1089" s="24"/>
      <c r="CA1089" s="24">
        <f t="shared" si="401"/>
        <v>0</v>
      </c>
      <c r="CB1089" s="24">
        <f t="shared" si="402"/>
        <v>0</v>
      </c>
      <c r="CC1089" s="24"/>
      <c r="CE1089" s="24">
        <f t="shared" si="403"/>
        <v>0</v>
      </c>
      <c r="CG1089" s="24">
        <f t="shared" si="404"/>
        <v>0</v>
      </c>
      <c r="CI1089" s="24">
        <f t="shared" si="405"/>
        <v>0</v>
      </c>
      <c r="CK1089" s="24">
        <f t="shared" si="406"/>
        <v>0</v>
      </c>
      <c r="CM1089" s="24">
        <f t="shared" si="407"/>
        <v>0</v>
      </c>
      <c r="CO1089" s="24">
        <f t="shared" si="408"/>
        <v>0</v>
      </c>
      <c r="CQ1089" s="24">
        <f t="shared" si="409"/>
        <v>0</v>
      </c>
      <c r="CS1089" s="24">
        <f t="shared" si="410"/>
        <v>0</v>
      </c>
    </row>
    <row r="1090" spans="9:97">
      <c r="I1090" s="24">
        <f t="shared" si="390"/>
        <v>0</v>
      </c>
      <c r="J1090" s="24">
        <f t="shared" si="412"/>
        <v>0</v>
      </c>
      <c r="M1090" s="24"/>
      <c r="N1090" s="24"/>
      <c r="O1090" s="24"/>
      <c r="P1090" s="24"/>
      <c r="Q1090" s="24"/>
      <c r="R1090" s="24"/>
      <c r="S1090" s="24">
        <f t="shared" si="391"/>
        <v>0</v>
      </c>
      <c r="T1090" s="24">
        <f t="shared" si="413"/>
        <v>0</v>
      </c>
      <c r="W1090" s="24"/>
      <c r="X1090" s="24"/>
      <c r="Y1090" s="24"/>
      <c r="Z1090" s="24"/>
      <c r="AA1090" s="24"/>
      <c r="AB1090" s="24"/>
      <c r="AC1090" s="24">
        <f t="shared" si="392"/>
        <v>0</v>
      </c>
      <c r="AD1090" s="24">
        <f t="shared" si="393"/>
        <v>0</v>
      </c>
      <c r="AG1090" s="24"/>
      <c r="AH1090" s="24"/>
      <c r="AI1090" s="24"/>
      <c r="AJ1090" s="24"/>
      <c r="AK1090" s="24"/>
      <c r="AL1090" s="24"/>
      <c r="AM1090" s="24">
        <f t="shared" si="394"/>
        <v>0</v>
      </c>
      <c r="AN1090" s="24">
        <f t="shared" si="411"/>
        <v>0</v>
      </c>
      <c r="AQ1090" s="24"/>
      <c r="AR1090" s="24"/>
      <c r="AS1090" s="24"/>
      <c r="AT1090" s="24"/>
      <c r="AU1090" s="24"/>
      <c r="AV1090" s="24"/>
      <c r="AW1090" s="24">
        <f t="shared" si="395"/>
        <v>0</v>
      </c>
      <c r="AX1090" s="24">
        <f t="shared" si="396"/>
        <v>0</v>
      </c>
      <c r="BA1090" s="24"/>
      <c r="BB1090" s="24"/>
      <c r="BC1090" s="24"/>
      <c r="BD1090" s="24"/>
      <c r="BE1090" s="24"/>
      <c r="BF1090" s="24"/>
      <c r="BG1090" s="24">
        <f t="shared" si="397"/>
        <v>0</v>
      </c>
      <c r="BH1090" s="24">
        <f t="shared" si="398"/>
        <v>0</v>
      </c>
      <c r="BK1090" s="24"/>
      <c r="BL1090" s="24"/>
      <c r="BM1090" s="24"/>
      <c r="BN1090" s="24"/>
      <c r="BO1090" s="24"/>
      <c r="BP1090" s="24"/>
      <c r="BQ1090" s="24">
        <f t="shared" si="399"/>
        <v>0</v>
      </c>
      <c r="BR1090" s="24">
        <f t="shared" si="400"/>
        <v>0</v>
      </c>
      <c r="BU1090" s="24"/>
      <c r="BV1090" s="24"/>
      <c r="BW1090" s="24"/>
      <c r="BX1090" s="24"/>
      <c r="BY1090" s="24"/>
      <c r="BZ1090" s="24"/>
      <c r="CA1090" s="24">
        <f t="shared" si="401"/>
        <v>0</v>
      </c>
      <c r="CB1090" s="24">
        <f t="shared" si="402"/>
        <v>0</v>
      </c>
      <c r="CC1090" s="24"/>
      <c r="CE1090" s="24">
        <f t="shared" si="403"/>
        <v>0</v>
      </c>
      <c r="CG1090" s="24">
        <f t="shared" si="404"/>
        <v>0</v>
      </c>
      <c r="CI1090" s="24">
        <f t="shared" si="405"/>
        <v>0</v>
      </c>
      <c r="CK1090" s="24">
        <f t="shared" si="406"/>
        <v>0</v>
      </c>
      <c r="CM1090" s="24">
        <f t="shared" si="407"/>
        <v>0</v>
      </c>
      <c r="CO1090" s="24">
        <f t="shared" si="408"/>
        <v>0</v>
      </c>
      <c r="CQ1090" s="24">
        <f t="shared" si="409"/>
        <v>0</v>
      </c>
      <c r="CS1090" s="24">
        <f t="shared" si="410"/>
        <v>0</v>
      </c>
    </row>
    <row r="1091" spans="9:97">
      <c r="I1091" s="24">
        <f t="shared" si="390"/>
        <v>0</v>
      </c>
      <c r="J1091" s="24">
        <f t="shared" si="412"/>
        <v>0</v>
      </c>
      <c r="M1091" s="24"/>
      <c r="N1091" s="24"/>
      <c r="O1091" s="24"/>
      <c r="P1091" s="24"/>
      <c r="Q1091" s="24"/>
      <c r="R1091" s="24"/>
      <c r="S1091" s="24">
        <f t="shared" si="391"/>
        <v>0</v>
      </c>
      <c r="T1091" s="24">
        <f t="shared" si="413"/>
        <v>0</v>
      </c>
      <c r="W1091" s="24"/>
      <c r="X1091" s="24"/>
      <c r="Y1091" s="24"/>
      <c r="Z1091" s="24"/>
      <c r="AA1091" s="24"/>
      <c r="AB1091" s="24"/>
      <c r="AC1091" s="24">
        <f t="shared" si="392"/>
        <v>0</v>
      </c>
      <c r="AD1091" s="24">
        <f t="shared" si="393"/>
        <v>0</v>
      </c>
      <c r="AG1091" s="24"/>
      <c r="AH1091" s="24"/>
      <c r="AI1091" s="24"/>
      <c r="AJ1091" s="24"/>
      <c r="AK1091" s="24"/>
      <c r="AL1091" s="24"/>
      <c r="AM1091" s="24">
        <f t="shared" si="394"/>
        <v>0</v>
      </c>
      <c r="AN1091" s="24">
        <f t="shared" si="411"/>
        <v>0</v>
      </c>
      <c r="AQ1091" s="24"/>
      <c r="AR1091" s="24"/>
      <c r="AS1091" s="24"/>
      <c r="AT1091" s="24"/>
      <c r="AU1091" s="24"/>
      <c r="AV1091" s="24"/>
      <c r="AW1091" s="24">
        <f t="shared" si="395"/>
        <v>0</v>
      </c>
      <c r="AX1091" s="24">
        <f t="shared" si="396"/>
        <v>0</v>
      </c>
      <c r="BA1091" s="24"/>
      <c r="BB1091" s="24"/>
      <c r="BC1091" s="24"/>
      <c r="BD1091" s="24"/>
      <c r="BE1091" s="24"/>
      <c r="BF1091" s="24"/>
      <c r="BG1091" s="24">
        <f t="shared" si="397"/>
        <v>0</v>
      </c>
      <c r="BH1091" s="24">
        <f t="shared" si="398"/>
        <v>0</v>
      </c>
      <c r="BK1091" s="24"/>
      <c r="BL1091" s="24"/>
      <c r="BM1091" s="24"/>
      <c r="BN1091" s="24"/>
      <c r="BO1091" s="24"/>
      <c r="BP1091" s="24"/>
      <c r="BQ1091" s="24">
        <f t="shared" si="399"/>
        <v>0</v>
      </c>
      <c r="BR1091" s="24">
        <f t="shared" si="400"/>
        <v>0</v>
      </c>
      <c r="BU1091" s="24"/>
      <c r="BV1091" s="24"/>
      <c r="BW1091" s="24"/>
      <c r="BX1091" s="24"/>
      <c r="BY1091" s="24"/>
      <c r="BZ1091" s="24"/>
      <c r="CA1091" s="24">
        <f t="shared" si="401"/>
        <v>0</v>
      </c>
      <c r="CB1091" s="24">
        <f t="shared" si="402"/>
        <v>0</v>
      </c>
      <c r="CC1091" s="24"/>
      <c r="CE1091" s="24">
        <f t="shared" si="403"/>
        <v>0</v>
      </c>
      <c r="CG1091" s="24">
        <f t="shared" si="404"/>
        <v>0</v>
      </c>
      <c r="CI1091" s="24">
        <f t="shared" si="405"/>
        <v>0</v>
      </c>
      <c r="CK1091" s="24">
        <f t="shared" si="406"/>
        <v>0</v>
      </c>
      <c r="CM1091" s="24">
        <f t="shared" si="407"/>
        <v>0</v>
      </c>
      <c r="CO1091" s="24">
        <f t="shared" si="408"/>
        <v>0</v>
      </c>
      <c r="CQ1091" s="24">
        <f t="shared" si="409"/>
        <v>0</v>
      </c>
      <c r="CS1091" s="24">
        <f t="shared" si="410"/>
        <v>0</v>
      </c>
    </row>
    <row r="1092" spans="9:97">
      <c r="I1092" s="24">
        <f t="shared" ref="I1092:I1155" si="414">IF(F1092&gt;=C1092-D1092,G1092-H1092,E1092)</f>
        <v>0</v>
      </c>
      <c r="J1092" s="24">
        <f t="shared" si="412"/>
        <v>0</v>
      </c>
      <c r="M1092" s="24"/>
      <c r="N1092" s="24"/>
      <c r="O1092" s="24"/>
      <c r="P1092" s="24"/>
      <c r="Q1092" s="24"/>
      <c r="R1092" s="24"/>
      <c r="S1092" s="24">
        <f t="shared" ref="S1092:S1155" si="415">IF(P1092&gt;=M1092-N1092,Q1092-R1092,O1092)</f>
        <v>0</v>
      </c>
      <c r="T1092" s="24">
        <f t="shared" si="413"/>
        <v>0</v>
      </c>
      <c r="W1092" s="24"/>
      <c r="X1092" s="24"/>
      <c r="Y1092" s="24"/>
      <c r="Z1092" s="24"/>
      <c r="AA1092" s="24"/>
      <c r="AB1092" s="24"/>
      <c r="AC1092" s="24">
        <f t="shared" ref="AC1092:AC1155" si="416">IF(Z1092&gt;=W1092-X1092,AA1092-AB1092,Y1092)</f>
        <v>0</v>
      </c>
      <c r="AD1092" s="24">
        <f t="shared" ref="AD1092:AD1155" si="417">IF(Z1092&lt;W1092-X1092,W1092-X1092-Z1092,0)</f>
        <v>0</v>
      </c>
      <c r="AG1092" s="24"/>
      <c r="AH1092" s="24"/>
      <c r="AI1092" s="24"/>
      <c r="AJ1092" s="24"/>
      <c r="AK1092" s="24"/>
      <c r="AL1092" s="24"/>
      <c r="AM1092" s="24">
        <f t="shared" ref="AM1092:AM1155" si="418">IF(AJ1092&gt;=AG1092-AH1092,AK1092-AL1092,AI1092)</f>
        <v>0</v>
      </c>
      <c r="AN1092" s="24">
        <f t="shared" si="411"/>
        <v>0</v>
      </c>
      <c r="AQ1092" s="24"/>
      <c r="AR1092" s="24"/>
      <c r="AS1092" s="24"/>
      <c r="AT1092" s="24"/>
      <c r="AU1092" s="24"/>
      <c r="AV1092" s="24"/>
      <c r="AW1092" s="24">
        <f t="shared" ref="AW1092:AW1155" si="419">IF(AS1092&gt;=AR1092-AQ1092,AV1092-AU1092,AT1092)</f>
        <v>0</v>
      </c>
      <c r="AX1092" s="24">
        <f t="shared" ref="AX1092:AX1155" si="420">IF(AS1092&lt;AR1092-AQ1092,AR1092-AQ1092-AS1092,0)</f>
        <v>0</v>
      </c>
      <c r="BA1092" s="24"/>
      <c r="BB1092" s="24"/>
      <c r="BC1092" s="24"/>
      <c r="BD1092" s="24"/>
      <c r="BE1092" s="24"/>
      <c r="BF1092" s="24"/>
      <c r="BG1092" s="24">
        <f t="shared" ref="BG1092:BG1155" si="421">IF(BC1092&gt;=BB1092-BA1092,BF1092-BE1092,BD1092)</f>
        <v>0</v>
      </c>
      <c r="BH1092" s="24">
        <f t="shared" ref="BH1092:BH1155" si="422">IF(BC1092&lt;BB1092-BA1092,BB1092-BA1092-BC1092,0)</f>
        <v>0</v>
      </c>
      <c r="BK1092" s="24"/>
      <c r="BL1092" s="24"/>
      <c r="BM1092" s="24"/>
      <c r="BN1092" s="24"/>
      <c r="BO1092" s="24"/>
      <c r="BP1092" s="24"/>
      <c r="BQ1092" s="24">
        <f t="shared" ref="BQ1092:BQ1155" si="423">IF(BM1092&gt;=BL1092-BK1092,BP1092-BO1092,BN1092)</f>
        <v>0</v>
      </c>
      <c r="BR1092" s="24">
        <f t="shared" ref="BR1092:BR1155" si="424">IF(BM1092&lt;BL1092-BK1092,BL1092-BK1092-BM1092,0)</f>
        <v>0</v>
      </c>
      <c r="BU1092" s="24"/>
      <c r="BV1092" s="24"/>
      <c r="BW1092" s="24"/>
      <c r="BX1092" s="24"/>
      <c r="BY1092" s="24"/>
      <c r="BZ1092" s="24"/>
      <c r="CA1092" s="24">
        <f t="shared" ref="CA1092:CA1155" si="425">IF(BW1092&gt;=BV1092-BU1092,BZ1092-BY1092,BX1092)</f>
        <v>0</v>
      </c>
      <c r="CB1092" s="24">
        <f t="shared" ref="CB1092:CB1155" si="426">IF(BW1092&lt;BV1092-BU1092,BV1092-BU1092-BW1092,0)</f>
        <v>0</v>
      </c>
      <c r="CC1092" s="24"/>
      <c r="CE1092" s="24">
        <f t="shared" si="403"/>
        <v>0</v>
      </c>
      <c r="CG1092" s="24">
        <f t="shared" si="404"/>
        <v>0</v>
      </c>
      <c r="CI1092" s="24">
        <f t="shared" si="405"/>
        <v>0</v>
      </c>
      <c r="CK1092" s="24">
        <f t="shared" si="406"/>
        <v>0</v>
      </c>
      <c r="CM1092" s="24">
        <f t="shared" si="407"/>
        <v>0</v>
      </c>
      <c r="CO1092" s="24">
        <f t="shared" si="408"/>
        <v>0</v>
      </c>
      <c r="CQ1092" s="24">
        <f t="shared" si="409"/>
        <v>0</v>
      </c>
      <c r="CS1092" s="24">
        <f t="shared" si="410"/>
        <v>0</v>
      </c>
    </row>
    <row r="1093" spans="9:97">
      <c r="I1093" s="24">
        <f t="shared" si="414"/>
        <v>0</v>
      </c>
      <c r="J1093" s="24">
        <f t="shared" si="412"/>
        <v>0</v>
      </c>
      <c r="M1093" s="24"/>
      <c r="N1093" s="24"/>
      <c r="O1093" s="24"/>
      <c r="P1093" s="24"/>
      <c r="Q1093" s="24"/>
      <c r="R1093" s="24"/>
      <c r="S1093" s="24">
        <f t="shared" si="415"/>
        <v>0</v>
      </c>
      <c r="T1093" s="24">
        <f t="shared" si="413"/>
        <v>0</v>
      </c>
      <c r="W1093" s="24"/>
      <c r="X1093" s="24"/>
      <c r="Y1093" s="24"/>
      <c r="Z1093" s="24"/>
      <c r="AA1093" s="24"/>
      <c r="AB1093" s="24"/>
      <c r="AC1093" s="24">
        <f t="shared" si="416"/>
        <v>0</v>
      </c>
      <c r="AD1093" s="24">
        <f t="shared" si="417"/>
        <v>0</v>
      </c>
      <c r="AG1093" s="24"/>
      <c r="AH1093" s="24"/>
      <c r="AI1093" s="24"/>
      <c r="AJ1093" s="24"/>
      <c r="AK1093" s="24"/>
      <c r="AL1093" s="24"/>
      <c r="AM1093" s="24">
        <f t="shared" si="418"/>
        <v>0</v>
      </c>
      <c r="AN1093" s="24">
        <f t="shared" si="411"/>
        <v>0</v>
      </c>
      <c r="AQ1093" s="24"/>
      <c r="AR1093" s="24"/>
      <c r="AS1093" s="24"/>
      <c r="AT1093" s="24"/>
      <c r="AU1093" s="24"/>
      <c r="AV1093" s="24"/>
      <c r="AW1093" s="24">
        <f t="shared" si="419"/>
        <v>0</v>
      </c>
      <c r="AX1093" s="24">
        <f t="shared" si="420"/>
        <v>0</v>
      </c>
      <c r="BA1093" s="24"/>
      <c r="BB1093" s="24"/>
      <c r="BC1093" s="24"/>
      <c r="BD1093" s="24"/>
      <c r="BE1093" s="24"/>
      <c r="BF1093" s="24"/>
      <c r="BG1093" s="24">
        <f t="shared" si="421"/>
        <v>0</v>
      </c>
      <c r="BH1093" s="24">
        <f t="shared" si="422"/>
        <v>0</v>
      </c>
      <c r="BK1093" s="24"/>
      <c r="BL1093" s="24"/>
      <c r="BM1093" s="24"/>
      <c r="BN1093" s="24"/>
      <c r="BO1093" s="24"/>
      <c r="BP1093" s="24"/>
      <c r="BQ1093" s="24">
        <f t="shared" si="423"/>
        <v>0</v>
      </c>
      <c r="BR1093" s="24">
        <f t="shared" si="424"/>
        <v>0</v>
      </c>
      <c r="BU1093" s="24"/>
      <c r="BV1093" s="24"/>
      <c r="BW1093" s="24"/>
      <c r="BX1093" s="24"/>
      <c r="BY1093" s="24"/>
      <c r="BZ1093" s="24"/>
      <c r="CA1093" s="24">
        <f t="shared" si="425"/>
        <v>0</v>
      </c>
      <c r="CB1093" s="24">
        <f t="shared" si="426"/>
        <v>0</v>
      </c>
      <c r="CC1093" s="24"/>
      <c r="CE1093" s="24">
        <f t="shared" ref="CE1093:CE1156" si="427">SUMIF(B:B,CD1093,G:G)-SUMIF(B:B,CD1093,H:H)</f>
        <v>0</v>
      </c>
      <c r="CG1093" s="24">
        <f t="shared" ref="CG1093:CG1156" si="428">SUMIF(L:L,CF1093,Q:Q)-SUMIF(L:L,CF1093,R:R)</f>
        <v>0</v>
      </c>
      <c r="CI1093" s="24">
        <f t="shared" ref="CI1093:CI1156" si="429">SUMIF(V:V,CH1093,AA:AA)-SUMIF(V:V,CH1093,AB:AB)</f>
        <v>0</v>
      </c>
      <c r="CK1093" s="24">
        <f t="shared" ref="CK1093:CK1156" si="430">SUMIF(AF:AF,CJ1093,AK:AK)-SUMIF(AF:AF,CJ1093,AL:AL)</f>
        <v>0</v>
      </c>
      <c r="CM1093" s="24">
        <f t="shared" ref="CM1093:CM1156" si="431">SUMIF(AP:AP,CL1093,AV:AV)-SUMIF(AP:AP,CL1093,AU:AU)</f>
        <v>0</v>
      </c>
      <c r="CO1093" s="24">
        <f t="shared" ref="CO1093:CO1156" si="432">SUMIF(AZ:AZ,CN1093,BF:BF)-SUMIF(AZ:AZ,CN1093,BE:BE)</f>
        <v>0</v>
      </c>
      <c r="CQ1093" s="24">
        <f t="shared" ref="CQ1093:CQ1156" si="433">SUMIF(BJ:BJ,CP1093,BP:BP)-SUMIF(BJ:BJ,CP1093,BO:BO)</f>
        <v>0</v>
      </c>
      <c r="CS1093" s="24">
        <f t="shared" ref="CS1093:CS1156" si="434">SUMIF(BT:BT,CR1093,BZ:BZ)-SUMIF(BT:BT,CR1093,BY:BY)</f>
        <v>0</v>
      </c>
    </row>
    <row r="1094" spans="9:97">
      <c r="I1094" s="24">
        <f t="shared" si="414"/>
        <v>0</v>
      </c>
      <c r="J1094" s="24">
        <f t="shared" si="412"/>
        <v>0</v>
      </c>
      <c r="M1094" s="24"/>
      <c r="N1094" s="24"/>
      <c r="O1094" s="24"/>
      <c r="P1094" s="24"/>
      <c r="Q1094" s="24"/>
      <c r="R1094" s="24"/>
      <c r="S1094" s="24">
        <f t="shared" si="415"/>
        <v>0</v>
      </c>
      <c r="T1094" s="24">
        <f t="shared" si="413"/>
        <v>0</v>
      </c>
      <c r="W1094" s="24"/>
      <c r="X1094" s="24"/>
      <c r="Y1094" s="24"/>
      <c r="Z1094" s="24"/>
      <c r="AA1094" s="24"/>
      <c r="AB1094" s="24"/>
      <c r="AC1094" s="24">
        <f t="shared" si="416"/>
        <v>0</v>
      </c>
      <c r="AD1094" s="24">
        <f t="shared" si="417"/>
        <v>0</v>
      </c>
      <c r="AG1094" s="24"/>
      <c r="AH1094" s="24"/>
      <c r="AI1094" s="24"/>
      <c r="AJ1094" s="24"/>
      <c r="AK1094" s="24"/>
      <c r="AL1094" s="24"/>
      <c r="AM1094" s="24">
        <f t="shared" si="418"/>
        <v>0</v>
      </c>
      <c r="AN1094" s="24">
        <f t="shared" si="411"/>
        <v>0</v>
      </c>
      <c r="AQ1094" s="24"/>
      <c r="AR1094" s="24"/>
      <c r="AS1094" s="24"/>
      <c r="AT1094" s="24"/>
      <c r="AU1094" s="24"/>
      <c r="AV1094" s="24"/>
      <c r="AW1094" s="24">
        <f t="shared" si="419"/>
        <v>0</v>
      </c>
      <c r="AX1094" s="24">
        <f t="shared" si="420"/>
        <v>0</v>
      </c>
      <c r="BA1094" s="24"/>
      <c r="BB1094" s="24"/>
      <c r="BC1094" s="24"/>
      <c r="BD1094" s="24"/>
      <c r="BE1094" s="24"/>
      <c r="BF1094" s="24"/>
      <c r="BG1094" s="24">
        <f t="shared" si="421"/>
        <v>0</v>
      </c>
      <c r="BH1094" s="24">
        <f t="shared" si="422"/>
        <v>0</v>
      </c>
      <c r="BK1094" s="24"/>
      <c r="BL1094" s="24"/>
      <c r="BM1094" s="24"/>
      <c r="BN1094" s="24"/>
      <c r="BO1094" s="24"/>
      <c r="BP1094" s="24"/>
      <c r="BQ1094" s="24">
        <f t="shared" si="423"/>
        <v>0</v>
      </c>
      <c r="BR1094" s="24">
        <f t="shared" si="424"/>
        <v>0</v>
      </c>
      <c r="BU1094" s="24"/>
      <c r="BV1094" s="24"/>
      <c r="BW1094" s="24"/>
      <c r="BX1094" s="24"/>
      <c r="BY1094" s="24"/>
      <c r="BZ1094" s="24"/>
      <c r="CA1094" s="24">
        <f t="shared" si="425"/>
        <v>0</v>
      </c>
      <c r="CB1094" s="24">
        <f t="shared" si="426"/>
        <v>0</v>
      </c>
      <c r="CC1094" s="24"/>
      <c r="CE1094" s="24">
        <f t="shared" si="427"/>
        <v>0</v>
      </c>
      <c r="CG1094" s="24">
        <f t="shared" si="428"/>
        <v>0</v>
      </c>
      <c r="CI1094" s="24">
        <f t="shared" si="429"/>
        <v>0</v>
      </c>
      <c r="CK1094" s="24">
        <f t="shared" si="430"/>
        <v>0</v>
      </c>
      <c r="CM1094" s="24">
        <f t="shared" si="431"/>
        <v>0</v>
      </c>
      <c r="CO1094" s="24">
        <f t="shared" si="432"/>
        <v>0</v>
      </c>
      <c r="CQ1094" s="24">
        <f t="shared" si="433"/>
        <v>0</v>
      </c>
      <c r="CS1094" s="24">
        <f t="shared" si="434"/>
        <v>0</v>
      </c>
    </row>
    <row r="1095" spans="9:97">
      <c r="I1095" s="24">
        <f t="shared" si="414"/>
        <v>0</v>
      </c>
      <c r="J1095" s="24">
        <f t="shared" si="412"/>
        <v>0</v>
      </c>
      <c r="M1095" s="24"/>
      <c r="N1095" s="24"/>
      <c r="O1095" s="24"/>
      <c r="P1095" s="24"/>
      <c r="Q1095" s="24"/>
      <c r="R1095" s="24"/>
      <c r="S1095" s="24">
        <f t="shared" si="415"/>
        <v>0</v>
      </c>
      <c r="T1095" s="24">
        <f t="shared" si="413"/>
        <v>0</v>
      </c>
      <c r="W1095" s="24"/>
      <c r="X1095" s="24"/>
      <c r="Y1095" s="24"/>
      <c r="Z1095" s="24"/>
      <c r="AA1095" s="24"/>
      <c r="AB1095" s="24"/>
      <c r="AC1095" s="24">
        <f t="shared" si="416"/>
        <v>0</v>
      </c>
      <c r="AD1095" s="24">
        <f t="shared" si="417"/>
        <v>0</v>
      </c>
      <c r="AG1095" s="24"/>
      <c r="AH1095" s="24"/>
      <c r="AI1095" s="24"/>
      <c r="AJ1095" s="24"/>
      <c r="AK1095" s="24"/>
      <c r="AL1095" s="24"/>
      <c r="AM1095" s="24">
        <f t="shared" si="418"/>
        <v>0</v>
      </c>
      <c r="AN1095" s="24">
        <f t="shared" si="411"/>
        <v>0</v>
      </c>
      <c r="AQ1095" s="24"/>
      <c r="AR1095" s="24"/>
      <c r="AS1095" s="24"/>
      <c r="AT1095" s="24"/>
      <c r="AU1095" s="24"/>
      <c r="AV1095" s="24"/>
      <c r="AW1095" s="24">
        <f t="shared" si="419"/>
        <v>0</v>
      </c>
      <c r="AX1095" s="24">
        <f t="shared" si="420"/>
        <v>0</v>
      </c>
      <c r="BA1095" s="24"/>
      <c r="BB1095" s="24"/>
      <c r="BC1095" s="24"/>
      <c r="BD1095" s="24"/>
      <c r="BE1095" s="24"/>
      <c r="BF1095" s="24"/>
      <c r="BG1095" s="24">
        <f t="shared" si="421"/>
        <v>0</v>
      </c>
      <c r="BH1095" s="24">
        <f t="shared" si="422"/>
        <v>0</v>
      </c>
      <c r="BK1095" s="24"/>
      <c r="BL1095" s="24"/>
      <c r="BM1095" s="24"/>
      <c r="BN1095" s="24"/>
      <c r="BO1095" s="24"/>
      <c r="BP1095" s="24"/>
      <c r="BQ1095" s="24">
        <f t="shared" si="423"/>
        <v>0</v>
      </c>
      <c r="BR1095" s="24">
        <f t="shared" si="424"/>
        <v>0</v>
      </c>
      <c r="BU1095" s="24"/>
      <c r="BV1095" s="24"/>
      <c r="BW1095" s="24"/>
      <c r="BX1095" s="24"/>
      <c r="BY1095" s="24"/>
      <c r="BZ1095" s="24"/>
      <c r="CA1095" s="24">
        <f t="shared" si="425"/>
        <v>0</v>
      </c>
      <c r="CB1095" s="24">
        <f t="shared" si="426"/>
        <v>0</v>
      </c>
      <c r="CC1095" s="24"/>
      <c r="CE1095" s="24">
        <f t="shared" si="427"/>
        <v>0</v>
      </c>
      <c r="CG1095" s="24">
        <f t="shared" si="428"/>
        <v>0</v>
      </c>
      <c r="CI1095" s="24">
        <f t="shared" si="429"/>
        <v>0</v>
      </c>
      <c r="CK1095" s="24">
        <f t="shared" si="430"/>
        <v>0</v>
      </c>
      <c r="CM1095" s="24">
        <f t="shared" si="431"/>
        <v>0</v>
      </c>
      <c r="CO1095" s="24">
        <f t="shared" si="432"/>
        <v>0</v>
      </c>
      <c r="CQ1095" s="24">
        <f t="shared" si="433"/>
        <v>0</v>
      </c>
      <c r="CS1095" s="24">
        <f t="shared" si="434"/>
        <v>0</v>
      </c>
    </row>
    <row r="1096" spans="9:97">
      <c r="I1096" s="24">
        <f t="shared" si="414"/>
        <v>0</v>
      </c>
      <c r="J1096" s="24">
        <f t="shared" si="412"/>
        <v>0</v>
      </c>
      <c r="M1096" s="24"/>
      <c r="N1096" s="24"/>
      <c r="O1096" s="24"/>
      <c r="P1096" s="24"/>
      <c r="Q1096" s="24"/>
      <c r="R1096" s="24"/>
      <c r="S1096" s="24">
        <f t="shared" si="415"/>
        <v>0</v>
      </c>
      <c r="T1096" s="24">
        <f t="shared" si="413"/>
        <v>0</v>
      </c>
      <c r="W1096" s="24"/>
      <c r="X1096" s="24"/>
      <c r="Y1096" s="24"/>
      <c r="Z1096" s="24"/>
      <c r="AA1096" s="24"/>
      <c r="AB1096" s="24"/>
      <c r="AC1096" s="24">
        <f t="shared" si="416"/>
        <v>0</v>
      </c>
      <c r="AD1096" s="24">
        <f t="shared" si="417"/>
        <v>0</v>
      </c>
      <c r="AG1096" s="24"/>
      <c r="AH1096" s="24"/>
      <c r="AI1096" s="24"/>
      <c r="AJ1096" s="24"/>
      <c r="AK1096" s="24"/>
      <c r="AL1096" s="24"/>
      <c r="AM1096" s="24">
        <f t="shared" si="418"/>
        <v>0</v>
      </c>
      <c r="AN1096" s="24">
        <f t="shared" si="411"/>
        <v>0</v>
      </c>
      <c r="AQ1096" s="24"/>
      <c r="AR1096" s="24"/>
      <c r="AS1096" s="24"/>
      <c r="AT1096" s="24"/>
      <c r="AU1096" s="24"/>
      <c r="AV1096" s="24"/>
      <c r="AW1096" s="24">
        <f t="shared" si="419"/>
        <v>0</v>
      </c>
      <c r="AX1096" s="24">
        <f t="shared" si="420"/>
        <v>0</v>
      </c>
      <c r="BA1096" s="24"/>
      <c r="BB1096" s="24"/>
      <c r="BC1096" s="24"/>
      <c r="BD1096" s="24"/>
      <c r="BE1096" s="24"/>
      <c r="BF1096" s="24"/>
      <c r="BG1096" s="24">
        <f t="shared" si="421"/>
        <v>0</v>
      </c>
      <c r="BH1096" s="24">
        <f t="shared" si="422"/>
        <v>0</v>
      </c>
      <c r="BK1096" s="24"/>
      <c r="BL1096" s="24"/>
      <c r="BM1096" s="24"/>
      <c r="BN1096" s="24"/>
      <c r="BO1096" s="24"/>
      <c r="BP1096" s="24"/>
      <c r="BQ1096" s="24">
        <f t="shared" si="423"/>
        <v>0</v>
      </c>
      <c r="BR1096" s="24">
        <f t="shared" si="424"/>
        <v>0</v>
      </c>
      <c r="BU1096" s="24"/>
      <c r="BV1096" s="24"/>
      <c r="BW1096" s="24"/>
      <c r="BX1096" s="24"/>
      <c r="BY1096" s="24"/>
      <c r="BZ1096" s="24"/>
      <c r="CA1096" s="24">
        <f t="shared" si="425"/>
        <v>0</v>
      </c>
      <c r="CB1096" s="24">
        <f t="shared" si="426"/>
        <v>0</v>
      </c>
      <c r="CC1096" s="24"/>
      <c r="CE1096" s="24">
        <f t="shared" si="427"/>
        <v>0</v>
      </c>
      <c r="CG1096" s="24">
        <f t="shared" si="428"/>
        <v>0</v>
      </c>
      <c r="CI1096" s="24">
        <f t="shared" si="429"/>
        <v>0</v>
      </c>
      <c r="CK1096" s="24">
        <f t="shared" si="430"/>
        <v>0</v>
      </c>
      <c r="CM1096" s="24">
        <f t="shared" si="431"/>
        <v>0</v>
      </c>
      <c r="CO1096" s="24">
        <f t="shared" si="432"/>
        <v>0</v>
      </c>
      <c r="CQ1096" s="24">
        <f t="shared" si="433"/>
        <v>0</v>
      </c>
      <c r="CS1096" s="24">
        <f t="shared" si="434"/>
        <v>0</v>
      </c>
    </row>
    <row r="1097" spans="9:97">
      <c r="I1097" s="24">
        <f t="shared" si="414"/>
        <v>0</v>
      </c>
      <c r="J1097" s="24">
        <f t="shared" si="412"/>
        <v>0</v>
      </c>
      <c r="M1097" s="24"/>
      <c r="N1097" s="24"/>
      <c r="O1097" s="24"/>
      <c r="P1097" s="24"/>
      <c r="Q1097" s="24"/>
      <c r="R1097" s="24"/>
      <c r="S1097" s="24">
        <f t="shared" si="415"/>
        <v>0</v>
      </c>
      <c r="T1097" s="24">
        <f t="shared" si="413"/>
        <v>0</v>
      </c>
      <c r="W1097" s="24"/>
      <c r="X1097" s="24"/>
      <c r="Y1097" s="24"/>
      <c r="Z1097" s="24"/>
      <c r="AA1097" s="24"/>
      <c r="AB1097" s="24"/>
      <c r="AC1097" s="24">
        <f t="shared" si="416"/>
        <v>0</v>
      </c>
      <c r="AD1097" s="24">
        <f t="shared" si="417"/>
        <v>0</v>
      </c>
      <c r="AG1097" s="24"/>
      <c r="AH1097" s="24"/>
      <c r="AI1097" s="24"/>
      <c r="AJ1097" s="24"/>
      <c r="AK1097" s="24"/>
      <c r="AL1097" s="24"/>
      <c r="AM1097" s="24">
        <f t="shared" si="418"/>
        <v>0</v>
      </c>
      <c r="AN1097" s="24">
        <f t="shared" si="411"/>
        <v>0</v>
      </c>
      <c r="AQ1097" s="24"/>
      <c r="AR1097" s="24"/>
      <c r="AS1097" s="24"/>
      <c r="AT1097" s="24"/>
      <c r="AU1097" s="24"/>
      <c r="AV1097" s="24"/>
      <c r="AW1097" s="24">
        <f t="shared" si="419"/>
        <v>0</v>
      </c>
      <c r="AX1097" s="24">
        <f t="shared" si="420"/>
        <v>0</v>
      </c>
      <c r="BA1097" s="24"/>
      <c r="BB1097" s="24"/>
      <c r="BC1097" s="24"/>
      <c r="BD1097" s="24"/>
      <c r="BE1097" s="24"/>
      <c r="BF1097" s="24"/>
      <c r="BG1097" s="24">
        <f t="shared" si="421"/>
        <v>0</v>
      </c>
      <c r="BH1097" s="24">
        <f t="shared" si="422"/>
        <v>0</v>
      </c>
      <c r="BK1097" s="24"/>
      <c r="BL1097" s="24"/>
      <c r="BM1097" s="24"/>
      <c r="BN1097" s="24"/>
      <c r="BO1097" s="24"/>
      <c r="BP1097" s="24"/>
      <c r="BQ1097" s="24">
        <f t="shared" si="423"/>
        <v>0</v>
      </c>
      <c r="BR1097" s="24">
        <f t="shared" si="424"/>
        <v>0</v>
      </c>
      <c r="BU1097" s="24"/>
      <c r="BV1097" s="24"/>
      <c r="BW1097" s="24"/>
      <c r="BX1097" s="24"/>
      <c r="BY1097" s="24"/>
      <c r="BZ1097" s="24"/>
      <c r="CA1097" s="24">
        <f t="shared" si="425"/>
        <v>0</v>
      </c>
      <c r="CB1097" s="24">
        <f t="shared" si="426"/>
        <v>0</v>
      </c>
      <c r="CC1097" s="24"/>
      <c r="CE1097" s="24">
        <f t="shared" si="427"/>
        <v>0</v>
      </c>
      <c r="CG1097" s="24">
        <f t="shared" si="428"/>
        <v>0</v>
      </c>
      <c r="CI1097" s="24">
        <f t="shared" si="429"/>
        <v>0</v>
      </c>
      <c r="CK1097" s="24">
        <f t="shared" si="430"/>
        <v>0</v>
      </c>
      <c r="CM1097" s="24">
        <f t="shared" si="431"/>
        <v>0</v>
      </c>
      <c r="CO1097" s="24">
        <f t="shared" si="432"/>
        <v>0</v>
      </c>
      <c r="CQ1097" s="24">
        <f t="shared" si="433"/>
        <v>0</v>
      </c>
      <c r="CS1097" s="24">
        <f t="shared" si="434"/>
        <v>0</v>
      </c>
    </row>
    <row r="1098" spans="9:97">
      <c r="I1098" s="24">
        <f t="shared" si="414"/>
        <v>0</v>
      </c>
      <c r="J1098" s="24">
        <f t="shared" si="412"/>
        <v>0</v>
      </c>
      <c r="M1098" s="24"/>
      <c r="N1098" s="24"/>
      <c r="O1098" s="24"/>
      <c r="P1098" s="24"/>
      <c r="Q1098" s="24"/>
      <c r="R1098" s="24"/>
      <c r="S1098" s="24">
        <f t="shared" si="415"/>
        <v>0</v>
      </c>
      <c r="T1098" s="24">
        <f t="shared" si="413"/>
        <v>0</v>
      </c>
      <c r="W1098" s="24"/>
      <c r="X1098" s="24"/>
      <c r="Y1098" s="24"/>
      <c r="Z1098" s="24"/>
      <c r="AA1098" s="24"/>
      <c r="AB1098" s="24"/>
      <c r="AC1098" s="24">
        <f t="shared" si="416"/>
        <v>0</v>
      </c>
      <c r="AD1098" s="24">
        <f t="shared" si="417"/>
        <v>0</v>
      </c>
      <c r="AG1098" s="24"/>
      <c r="AH1098" s="24"/>
      <c r="AI1098" s="24"/>
      <c r="AJ1098" s="24"/>
      <c r="AK1098" s="24"/>
      <c r="AL1098" s="24"/>
      <c r="AM1098" s="24">
        <f t="shared" si="418"/>
        <v>0</v>
      </c>
      <c r="AN1098" s="24">
        <f t="shared" si="411"/>
        <v>0</v>
      </c>
      <c r="AQ1098" s="24"/>
      <c r="AR1098" s="24"/>
      <c r="AS1098" s="24"/>
      <c r="AT1098" s="24"/>
      <c r="AU1098" s="24"/>
      <c r="AV1098" s="24"/>
      <c r="AW1098" s="24">
        <f t="shared" si="419"/>
        <v>0</v>
      </c>
      <c r="AX1098" s="24">
        <f t="shared" si="420"/>
        <v>0</v>
      </c>
      <c r="BA1098" s="24"/>
      <c r="BB1098" s="24"/>
      <c r="BC1098" s="24"/>
      <c r="BD1098" s="24"/>
      <c r="BE1098" s="24"/>
      <c r="BF1098" s="24"/>
      <c r="BG1098" s="24">
        <f t="shared" si="421"/>
        <v>0</v>
      </c>
      <c r="BH1098" s="24">
        <f t="shared" si="422"/>
        <v>0</v>
      </c>
      <c r="BK1098" s="24"/>
      <c r="BL1098" s="24"/>
      <c r="BM1098" s="24"/>
      <c r="BN1098" s="24"/>
      <c r="BO1098" s="24"/>
      <c r="BP1098" s="24"/>
      <c r="BQ1098" s="24">
        <f t="shared" si="423"/>
        <v>0</v>
      </c>
      <c r="BR1098" s="24">
        <f t="shared" si="424"/>
        <v>0</v>
      </c>
      <c r="BU1098" s="24"/>
      <c r="BV1098" s="24"/>
      <c r="BW1098" s="24"/>
      <c r="BX1098" s="24"/>
      <c r="BY1098" s="24"/>
      <c r="BZ1098" s="24"/>
      <c r="CA1098" s="24">
        <f t="shared" si="425"/>
        <v>0</v>
      </c>
      <c r="CB1098" s="24">
        <f t="shared" si="426"/>
        <v>0</v>
      </c>
      <c r="CC1098" s="24"/>
      <c r="CE1098" s="24">
        <f t="shared" si="427"/>
        <v>0</v>
      </c>
      <c r="CG1098" s="24">
        <f t="shared" si="428"/>
        <v>0</v>
      </c>
      <c r="CI1098" s="24">
        <f t="shared" si="429"/>
        <v>0</v>
      </c>
      <c r="CK1098" s="24">
        <f t="shared" si="430"/>
        <v>0</v>
      </c>
      <c r="CM1098" s="24">
        <f t="shared" si="431"/>
        <v>0</v>
      </c>
      <c r="CO1098" s="24">
        <f t="shared" si="432"/>
        <v>0</v>
      </c>
      <c r="CQ1098" s="24">
        <f t="shared" si="433"/>
        <v>0</v>
      </c>
      <c r="CS1098" s="24">
        <f t="shared" si="434"/>
        <v>0</v>
      </c>
    </row>
    <row r="1099" spans="9:97">
      <c r="I1099" s="24">
        <f t="shared" si="414"/>
        <v>0</v>
      </c>
      <c r="J1099" s="24">
        <f t="shared" si="412"/>
        <v>0</v>
      </c>
      <c r="M1099" s="24"/>
      <c r="N1099" s="24"/>
      <c r="O1099" s="24"/>
      <c r="P1099" s="24"/>
      <c r="Q1099" s="24"/>
      <c r="R1099" s="24"/>
      <c r="S1099" s="24">
        <f t="shared" si="415"/>
        <v>0</v>
      </c>
      <c r="T1099" s="24">
        <f t="shared" si="413"/>
        <v>0</v>
      </c>
      <c r="W1099" s="24"/>
      <c r="X1099" s="24"/>
      <c r="Y1099" s="24"/>
      <c r="Z1099" s="24"/>
      <c r="AA1099" s="24"/>
      <c r="AB1099" s="24"/>
      <c r="AC1099" s="24">
        <f t="shared" si="416"/>
        <v>0</v>
      </c>
      <c r="AD1099" s="24">
        <f t="shared" si="417"/>
        <v>0</v>
      </c>
      <c r="AG1099" s="24"/>
      <c r="AH1099" s="24"/>
      <c r="AI1099" s="24"/>
      <c r="AJ1099" s="24"/>
      <c r="AK1099" s="24"/>
      <c r="AL1099" s="24"/>
      <c r="AM1099" s="24">
        <f t="shared" si="418"/>
        <v>0</v>
      </c>
      <c r="AN1099" s="24">
        <f t="shared" si="411"/>
        <v>0</v>
      </c>
      <c r="AQ1099" s="24"/>
      <c r="AR1099" s="24"/>
      <c r="AS1099" s="24"/>
      <c r="AT1099" s="24"/>
      <c r="AU1099" s="24"/>
      <c r="AV1099" s="24"/>
      <c r="AW1099" s="24">
        <f t="shared" si="419"/>
        <v>0</v>
      </c>
      <c r="AX1099" s="24">
        <f t="shared" si="420"/>
        <v>0</v>
      </c>
      <c r="BA1099" s="24"/>
      <c r="BB1099" s="24"/>
      <c r="BC1099" s="24"/>
      <c r="BD1099" s="24"/>
      <c r="BE1099" s="24"/>
      <c r="BF1099" s="24"/>
      <c r="BG1099" s="24">
        <f t="shared" si="421"/>
        <v>0</v>
      </c>
      <c r="BH1099" s="24">
        <f t="shared" si="422"/>
        <v>0</v>
      </c>
      <c r="BK1099" s="24"/>
      <c r="BL1099" s="24"/>
      <c r="BM1099" s="24"/>
      <c r="BN1099" s="24"/>
      <c r="BO1099" s="24"/>
      <c r="BP1099" s="24"/>
      <c r="BQ1099" s="24">
        <f t="shared" si="423"/>
        <v>0</v>
      </c>
      <c r="BR1099" s="24">
        <f t="shared" si="424"/>
        <v>0</v>
      </c>
      <c r="BU1099" s="24"/>
      <c r="BV1099" s="24"/>
      <c r="BW1099" s="24"/>
      <c r="BX1099" s="24"/>
      <c r="BY1099" s="24"/>
      <c r="BZ1099" s="24"/>
      <c r="CA1099" s="24">
        <f t="shared" si="425"/>
        <v>0</v>
      </c>
      <c r="CB1099" s="24">
        <f t="shared" si="426"/>
        <v>0</v>
      </c>
      <c r="CC1099" s="24"/>
      <c r="CE1099" s="24">
        <f t="shared" si="427"/>
        <v>0</v>
      </c>
      <c r="CG1099" s="24">
        <f t="shared" si="428"/>
        <v>0</v>
      </c>
      <c r="CI1099" s="24">
        <f t="shared" si="429"/>
        <v>0</v>
      </c>
      <c r="CK1099" s="24">
        <f t="shared" si="430"/>
        <v>0</v>
      </c>
      <c r="CM1099" s="24">
        <f t="shared" si="431"/>
        <v>0</v>
      </c>
      <c r="CO1099" s="24">
        <f t="shared" si="432"/>
        <v>0</v>
      </c>
      <c r="CQ1099" s="24">
        <f t="shared" si="433"/>
        <v>0</v>
      </c>
      <c r="CS1099" s="24">
        <f t="shared" si="434"/>
        <v>0</v>
      </c>
    </row>
    <row r="1100" spans="9:97">
      <c r="I1100" s="24">
        <f t="shared" si="414"/>
        <v>0</v>
      </c>
      <c r="J1100" s="24">
        <f t="shared" si="412"/>
        <v>0</v>
      </c>
      <c r="M1100" s="24"/>
      <c r="N1100" s="24"/>
      <c r="O1100" s="24"/>
      <c r="P1100" s="24"/>
      <c r="Q1100" s="24"/>
      <c r="R1100" s="24"/>
      <c r="S1100" s="24">
        <f t="shared" si="415"/>
        <v>0</v>
      </c>
      <c r="T1100" s="24">
        <f t="shared" si="413"/>
        <v>0</v>
      </c>
      <c r="W1100" s="24"/>
      <c r="X1100" s="24"/>
      <c r="Y1100" s="24"/>
      <c r="Z1100" s="24"/>
      <c r="AA1100" s="24"/>
      <c r="AB1100" s="24"/>
      <c r="AC1100" s="24">
        <f t="shared" si="416"/>
        <v>0</v>
      </c>
      <c r="AD1100" s="24">
        <f t="shared" si="417"/>
        <v>0</v>
      </c>
      <c r="AG1100" s="24"/>
      <c r="AH1100" s="24"/>
      <c r="AI1100" s="24"/>
      <c r="AJ1100" s="24"/>
      <c r="AK1100" s="24"/>
      <c r="AL1100" s="24"/>
      <c r="AM1100" s="24">
        <f t="shared" si="418"/>
        <v>0</v>
      </c>
      <c r="AN1100" s="24">
        <f t="shared" si="411"/>
        <v>0</v>
      </c>
      <c r="AQ1100" s="24"/>
      <c r="AR1100" s="24"/>
      <c r="AS1100" s="24"/>
      <c r="AT1100" s="24"/>
      <c r="AU1100" s="24"/>
      <c r="AV1100" s="24"/>
      <c r="AW1100" s="24">
        <f t="shared" si="419"/>
        <v>0</v>
      </c>
      <c r="AX1100" s="24">
        <f t="shared" si="420"/>
        <v>0</v>
      </c>
      <c r="BA1100" s="24"/>
      <c r="BB1100" s="24"/>
      <c r="BC1100" s="24"/>
      <c r="BD1100" s="24"/>
      <c r="BE1100" s="24"/>
      <c r="BF1100" s="24"/>
      <c r="BG1100" s="24">
        <f t="shared" si="421"/>
        <v>0</v>
      </c>
      <c r="BH1100" s="24">
        <f t="shared" si="422"/>
        <v>0</v>
      </c>
      <c r="BK1100" s="24"/>
      <c r="BL1100" s="24"/>
      <c r="BM1100" s="24"/>
      <c r="BN1100" s="24"/>
      <c r="BO1100" s="24"/>
      <c r="BP1100" s="24"/>
      <c r="BQ1100" s="24">
        <f t="shared" si="423"/>
        <v>0</v>
      </c>
      <c r="BR1100" s="24">
        <f t="shared" si="424"/>
        <v>0</v>
      </c>
      <c r="BU1100" s="24"/>
      <c r="BV1100" s="24"/>
      <c r="BW1100" s="24"/>
      <c r="BX1100" s="24"/>
      <c r="BY1100" s="24"/>
      <c r="BZ1100" s="24"/>
      <c r="CA1100" s="24">
        <f t="shared" si="425"/>
        <v>0</v>
      </c>
      <c r="CB1100" s="24">
        <f t="shared" si="426"/>
        <v>0</v>
      </c>
      <c r="CC1100" s="24"/>
      <c r="CE1100" s="24">
        <f t="shared" si="427"/>
        <v>0</v>
      </c>
      <c r="CG1100" s="24">
        <f t="shared" si="428"/>
        <v>0</v>
      </c>
      <c r="CI1100" s="24">
        <f t="shared" si="429"/>
        <v>0</v>
      </c>
      <c r="CK1100" s="24">
        <f t="shared" si="430"/>
        <v>0</v>
      </c>
      <c r="CM1100" s="24">
        <f t="shared" si="431"/>
        <v>0</v>
      </c>
      <c r="CO1100" s="24">
        <f t="shared" si="432"/>
        <v>0</v>
      </c>
      <c r="CQ1100" s="24">
        <f t="shared" si="433"/>
        <v>0</v>
      </c>
      <c r="CS1100" s="24">
        <f t="shared" si="434"/>
        <v>0</v>
      </c>
    </row>
    <row r="1101" spans="9:97">
      <c r="I1101" s="24">
        <f t="shared" si="414"/>
        <v>0</v>
      </c>
      <c r="J1101" s="24">
        <f t="shared" si="412"/>
        <v>0</v>
      </c>
      <c r="M1101" s="24"/>
      <c r="N1101" s="24"/>
      <c r="O1101" s="24"/>
      <c r="P1101" s="24"/>
      <c r="Q1101" s="24"/>
      <c r="R1101" s="24"/>
      <c r="S1101" s="24">
        <f t="shared" si="415"/>
        <v>0</v>
      </c>
      <c r="T1101" s="24">
        <f t="shared" si="413"/>
        <v>0</v>
      </c>
      <c r="W1101" s="24"/>
      <c r="X1101" s="24"/>
      <c r="Y1101" s="24"/>
      <c r="Z1101" s="24"/>
      <c r="AA1101" s="24"/>
      <c r="AB1101" s="24"/>
      <c r="AC1101" s="24">
        <f t="shared" si="416"/>
        <v>0</v>
      </c>
      <c r="AD1101" s="24">
        <f t="shared" si="417"/>
        <v>0</v>
      </c>
      <c r="AG1101" s="24"/>
      <c r="AH1101" s="24"/>
      <c r="AI1101" s="24"/>
      <c r="AJ1101" s="24"/>
      <c r="AK1101" s="24"/>
      <c r="AL1101" s="24"/>
      <c r="AM1101" s="24">
        <f t="shared" si="418"/>
        <v>0</v>
      </c>
      <c r="AN1101" s="24">
        <f t="shared" si="411"/>
        <v>0</v>
      </c>
      <c r="AQ1101" s="24"/>
      <c r="AR1101" s="24"/>
      <c r="AS1101" s="24"/>
      <c r="AT1101" s="24"/>
      <c r="AU1101" s="24"/>
      <c r="AV1101" s="24"/>
      <c r="AW1101" s="24">
        <f t="shared" si="419"/>
        <v>0</v>
      </c>
      <c r="AX1101" s="24">
        <f t="shared" si="420"/>
        <v>0</v>
      </c>
      <c r="BA1101" s="24"/>
      <c r="BB1101" s="24"/>
      <c r="BC1101" s="24"/>
      <c r="BD1101" s="24"/>
      <c r="BE1101" s="24"/>
      <c r="BF1101" s="24"/>
      <c r="BG1101" s="24">
        <f t="shared" si="421"/>
        <v>0</v>
      </c>
      <c r="BH1101" s="24">
        <f t="shared" si="422"/>
        <v>0</v>
      </c>
      <c r="BK1101" s="24"/>
      <c r="BL1101" s="24"/>
      <c r="BM1101" s="24"/>
      <c r="BN1101" s="24"/>
      <c r="BO1101" s="24"/>
      <c r="BP1101" s="24"/>
      <c r="BQ1101" s="24">
        <f t="shared" si="423"/>
        <v>0</v>
      </c>
      <c r="BR1101" s="24">
        <f t="shared" si="424"/>
        <v>0</v>
      </c>
      <c r="BU1101" s="24"/>
      <c r="BV1101" s="24"/>
      <c r="BW1101" s="24"/>
      <c r="BX1101" s="24"/>
      <c r="BY1101" s="24"/>
      <c r="BZ1101" s="24"/>
      <c r="CA1101" s="24">
        <f t="shared" si="425"/>
        <v>0</v>
      </c>
      <c r="CB1101" s="24">
        <f t="shared" si="426"/>
        <v>0</v>
      </c>
      <c r="CC1101" s="24"/>
      <c r="CE1101" s="24">
        <f t="shared" si="427"/>
        <v>0</v>
      </c>
      <c r="CG1101" s="24">
        <f t="shared" si="428"/>
        <v>0</v>
      </c>
      <c r="CI1101" s="24">
        <f t="shared" si="429"/>
        <v>0</v>
      </c>
      <c r="CK1101" s="24">
        <f t="shared" si="430"/>
        <v>0</v>
      </c>
      <c r="CM1101" s="24">
        <f t="shared" si="431"/>
        <v>0</v>
      </c>
      <c r="CO1101" s="24">
        <f t="shared" si="432"/>
        <v>0</v>
      </c>
      <c r="CQ1101" s="24">
        <f t="shared" si="433"/>
        <v>0</v>
      </c>
      <c r="CS1101" s="24">
        <f t="shared" si="434"/>
        <v>0</v>
      </c>
    </row>
    <row r="1102" spans="9:97">
      <c r="I1102" s="24">
        <f t="shared" si="414"/>
        <v>0</v>
      </c>
      <c r="J1102" s="24">
        <f t="shared" si="412"/>
        <v>0</v>
      </c>
      <c r="M1102" s="24"/>
      <c r="N1102" s="24"/>
      <c r="O1102" s="24"/>
      <c r="P1102" s="24"/>
      <c r="Q1102" s="24"/>
      <c r="R1102" s="24"/>
      <c r="S1102" s="24">
        <f t="shared" si="415"/>
        <v>0</v>
      </c>
      <c r="T1102" s="24">
        <f t="shared" si="413"/>
        <v>0</v>
      </c>
      <c r="W1102" s="24"/>
      <c r="X1102" s="24"/>
      <c r="Y1102" s="24"/>
      <c r="Z1102" s="24"/>
      <c r="AA1102" s="24"/>
      <c r="AB1102" s="24"/>
      <c r="AC1102" s="24">
        <f t="shared" si="416"/>
        <v>0</v>
      </c>
      <c r="AD1102" s="24">
        <f t="shared" si="417"/>
        <v>0</v>
      </c>
      <c r="AG1102" s="24"/>
      <c r="AH1102" s="24"/>
      <c r="AI1102" s="24"/>
      <c r="AJ1102" s="24"/>
      <c r="AK1102" s="24"/>
      <c r="AL1102" s="24"/>
      <c r="AM1102" s="24">
        <f t="shared" si="418"/>
        <v>0</v>
      </c>
      <c r="AN1102" s="24">
        <f t="shared" si="411"/>
        <v>0</v>
      </c>
      <c r="AQ1102" s="24"/>
      <c r="AR1102" s="24"/>
      <c r="AS1102" s="24"/>
      <c r="AT1102" s="24"/>
      <c r="AU1102" s="24"/>
      <c r="AV1102" s="24"/>
      <c r="AW1102" s="24">
        <f t="shared" si="419"/>
        <v>0</v>
      </c>
      <c r="AX1102" s="24">
        <f t="shared" si="420"/>
        <v>0</v>
      </c>
      <c r="BA1102" s="24"/>
      <c r="BB1102" s="24"/>
      <c r="BC1102" s="24"/>
      <c r="BD1102" s="24"/>
      <c r="BE1102" s="24"/>
      <c r="BF1102" s="24"/>
      <c r="BG1102" s="24">
        <f t="shared" si="421"/>
        <v>0</v>
      </c>
      <c r="BH1102" s="24">
        <f t="shared" si="422"/>
        <v>0</v>
      </c>
      <c r="BK1102" s="24"/>
      <c r="BL1102" s="24"/>
      <c r="BM1102" s="24"/>
      <c r="BN1102" s="24"/>
      <c r="BO1102" s="24"/>
      <c r="BP1102" s="24"/>
      <c r="BQ1102" s="24">
        <f t="shared" si="423"/>
        <v>0</v>
      </c>
      <c r="BR1102" s="24">
        <f t="shared" si="424"/>
        <v>0</v>
      </c>
      <c r="BU1102" s="24"/>
      <c r="BV1102" s="24"/>
      <c r="BW1102" s="24"/>
      <c r="BX1102" s="24"/>
      <c r="BY1102" s="24"/>
      <c r="BZ1102" s="24"/>
      <c r="CA1102" s="24">
        <f t="shared" si="425"/>
        <v>0</v>
      </c>
      <c r="CB1102" s="24">
        <f t="shared" si="426"/>
        <v>0</v>
      </c>
      <c r="CC1102" s="24"/>
      <c r="CE1102" s="24">
        <f t="shared" si="427"/>
        <v>0</v>
      </c>
      <c r="CG1102" s="24">
        <f t="shared" si="428"/>
        <v>0</v>
      </c>
      <c r="CI1102" s="24">
        <f t="shared" si="429"/>
        <v>0</v>
      </c>
      <c r="CK1102" s="24">
        <f t="shared" si="430"/>
        <v>0</v>
      </c>
      <c r="CM1102" s="24">
        <f t="shared" si="431"/>
        <v>0</v>
      </c>
      <c r="CO1102" s="24">
        <f t="shared" si="432"/>
        <v>0</v>
      </c>
      <c r="CQ1102" s="24">
        <f t="shared" si="433"/>
        <v>0</v>
      </c>
      <c r="CS1102" s="24">
        <f t="shared" si="434"/>
        <v>0</v>
      </c>
    </row>
    <row r="1103" spans="9:97">
      <c r="I1103" s="24">
        <f t="shared" si="414"/>
        <v>0</v>
      </c>
      <c r="J1103" s="24">
        <f t="shared" si="412"/>
        <v>0</v>
      </c>
      <c r="M1103" s="24"/>
      <c r="N1103" s="24"/>
      <c r="O1103" s="24"/>
      <c r="P1103" s="24"/>
      <c r="Q1103" s="24"/>
      <c r="R1103" s="24"/>
      <c r="S1103" s="24">
        <f t="shared" si="415"/>
        <v>0</v>
      </c>
      <c r="T1103" s="24">
        <f t="shared" si="413"/>
        <v>0</v>
      </c>
      <c r="W1103" s="24"/>
      <c r="X1103" s="24"/>
      <c r="Y1103" s="24"/>
      <c r="Z1103" s="24"/>
      <c r="AA1103" s="24"/>
      <c r="AB1103" s="24"/>
      <c r="AC1103" s="24">
        <f t="shared" si="416"/>
        <v>0</v>
      </c>
      <c r="AD1103" s="24">
        <f t="shared" si="417"/>
        <v>0</v>
      </c>
      <c r="AG1103" s="24"/>
      <c r="AH1103" s="24"/>
      <c r="AI1103" s="24"/>
      <c r="AJ1103" s="24"/>
      <c r="AK1103" s="24"/>
      <c r="AL1103" s="24"/>
      <c r="AM1103" s="24">
        <f t="shared" si="418"/>
        <v>0</v>
      </c>
      <c r="AN1103" s="24">
        <f t="shared" si="411"/>
        <v>0</v>
      </c>
      <c r="AQ1103" s="24"/>
      <c r="AR1103" s="24"/>
      <c r="AS1103" s="24"/>
      <c r="AT1103" s="24"/>
      <c r="AU1103" s="24"/>
      <c r="AV1103" s="24"/>
      <c r="AW1103" s="24">
        <f t="shared" si="419"/>
        <v>0</v>
      </c>
      <c r="AX1103" s="24">
        <f t="shared" si="420"/>
        <v>0</v>
      </c>
      <c r="BA1103" s="24"/>
      <c r="BB1103" s="24"/>
      <c r="BC1103" s="24"/>
      <c r="BD1103" s="24"/>
      <c r="BE1103" s="24"/>
      <c r="BF1103" s="24"/>
      <c r="BG1103" s="24">
        <f t="shared" si="421"/>
        <v>0</v>
      </c>
      <c r="BH1103" s="24">
        <f t="shared" si="422"/>
        <v>0</v>
      </c>
      <c r="BK1103" s="24"/>
      <c r="BL1103" s="24"/>
      <c r="BM1103" s="24"/>
      <c r="BN1103" s="24"/>
      <c r="BO1103" s="24"/>
      <c r="BP1103" s="24"/>
      <c r="BQ1103" s="24">
        <f t="shared" si="423"/>
        <v>0</v>
      </c>
      <c r="BR1103" s="24">
        <f t="shared" si="424"/>
        <v>0</v>
      </c>
      <c r="BU1103" s="24"/>
      <c r="BV1103" s="24"/>
      <c r="BW1103" s="24"/>
      <c r="BX1103" s="24"/>
      <c r="BY1103" s="24"/>
      <c r="BZ1103" s="24"/>
      <c r="CA1103" s="24">
        <f t="shared" si="425"/>
        <v>0</v>
      </c>
      <c r="CB1103" s="24">
        <f t="shared" si="426"/>
        <v>0</v>
      </c>
      <c r="CC1103" s="24"/>
      <c r="CE1103" s="24">
        <f t="shared" si="427"/>
        <v>0</v>
      </c>
      <c r="CG1103" s="24">
        <f t="shared" si="428"/>
        <v>0</v>
      </c>
      <c r="CI1103" s="24">
        <f t="shared" si="429"/>
        <v>0</v>
      </c>
      <c r="CK1103" s="24">
        <f t="shared" si="430"/>
        <v>0</v>
      </c>
      <c r="CM1103" s="24">
        <f t="shared" si="431"/>
        <v>0</v>
      </c>
      <c r="CO1103" s="24">
        <f t="shared" si="432"/>
        <v>0</v>
      </c>
      <c r="CQ1103" s="24">
        <f t="shared" si="433"/>
        <v>0</v>
      </c>
      <c r="CS1103" s="24">
        <f t="shared" si="434"/>
        <v>0</v>
      </c>
    </row>
    <row r="1104" spans="9:97">
      <c r="I1104" s="24">
        <f t="shared" si="414"/>
        <v>0</v>
      </c>
      <c r="J1104" s="24">
        <f t="shared" si="412"/>
        <v>0</v>
      </c>
      <c r="M1104" s="24"/>
      <c r="N1104" s="24"/>
      <c r="O1104" s="24"/>
      <c r="P1104" s="24"/>
      <c r="Q1104" s="24"/>
      <c r="R1104" s="24"/>
      <c r="S1104" s="24">
        <f t="shared" si="415"/>
        <v>0</v>
      </c>
      <c r="T1104" s="24">
        <f t="shared" si="413"/>
        <v>0</v>
      </c>
      <c r="W1104" s="24"/>
      <c r="X1104" s="24"/>
      <c r="Y1104" s="24"/>
      <c r="Z1104" s="24"/>
      <c r="AA1104" s="24"/>
      <c r="AB1104" s="24"/>
      <c r="AC1104" s="24">
        <f t="shared" si="416"/>
        <v>0</v>
      </c>
      <c r="AD1104" s="24">
        <f t="shared" si="417"/>
        <v>0</v>
      </c>
      <c r="AG1104" s="24"/>
      <c r="AH1104" s="24"/>
      <c r="AI1104" s="24"/>
      <c r="AJ1104" s="24"/>
      <c r="AK1104" s="24"/>
      <c r="AL1104" s="24"/>
      <c r="AM1104" s="24">
        <f t="shared" si="418"/>
        <v>0</v>
      </c>
      <c r="AN1104" s="24">
        <f t="shared" si="411"/>
        <v>0</v>
      </c>
      <c r="AQ1104" s="24"/>
      <c r="AR1104" s="24"/>
      <c r="AS1104" s="24"/>
      <c r="AT1104" s="24"/>
      <c r="AU1104" s="24"/>
      <c r="AV1104" s="24"/>
      <c r="AW1104" s="24">
        <f t="shared" si="419"/>
        <v>0</v>
      </c>
      <c r="AX1104" s="24">
        <f t="shared" si="420"/>
        <v>0</v>
      </c>
      <c r="BA1104" s="24"/>
      <c r="BB1104" s="24"/>
      <c r="BC1104" s="24"/>
      <c r="BD1104" s="24"/>
      <c r="BE1104" s="24"/>
      <c r="BF1104" s="24"/>
      <c r="BG1104" s="24">
        <f t="shared" si="421"/>
        <v>0</v>
      </c>
      <c r="BH1104" s="24">
        <f t="shared" si="422"/>
        <v>0</v>
      </c>
      <c r="BK1104" s="24"/>
      <c r="BL1104" s="24"/>
      <c r="BM1104" s="24"/>
      <c r="BN1104" s="24"/>
      <c r="BO1104" s="24"/>
      <c r="BP1104" s="24"/>
      <c r="BQ1104" s="24">
        <f t="shared" si="423"/>
        <v>0</v>
      </c>
      <c r="BR1104" s="24">
        <f t="shared" si="424"/>
        <v>0</v>
      </c>
      <c r="BU1104" s="24"/>
      <c r="BV1104" s="24"/>
      <c r="BW1104" s="24"/>
      <c r="BX1104" s="24"/>
      <c r="BY1104" s="24"/>
      <c r="BZ1104" s="24"/>
      <c r="CA1104" s="24">
        <f t="shared" si="425"/>
        <v>0</v>
      </c>
      <c r="CB1104" s="24">
        <f t="shared" si="426"/>
        <v>0</v>
      </c>
      <c r="CC1104" s="24"/>
      <c r="CE1104" s="24">
        <f t="shared" si="427"/>
        <v>0</v>
      </c>
      <c r="CG1104" s="24">
        <f t="shared" si="428"/>
        <v>0</v>
      </c>
      <c r="CI1104" s="24">
        <f t="shared" si="429"/>
        <v>0</v>
      </c>
      <c r="CK1104" s="24">
        <f t="shared" si="430"/>
        <v>0</v>
      </c>
      <c r="CM1104" s="24">
        <f t="shared" si="431"/>
        <v>0</v>
      </c>
      <c r="CO1104" s="24">
        <f t="shared" si="432"/>
        <v>0</v>
      </c>
      <c r="CQ1104" s="24">
        <f t="shared" si="433"/>
        <v>0</v>
      </c>
      <c r="CS1104" s="24">
        <f t="shared" si="434"/>
        <v>0</v>
      </c>
    </row>
    <row r="1105" spans="9:97">
      <c r="I1105" s="24">
        <f t="shared" si="414"/>
        <v>0</v>
      </c>
      <c r="J1105" s="24">
        <f t="shared" si="412"/>
        <v>0</v>
      </c>
      <c r="M1105" s="24"/>
      <c r="N1105" s="24"/>
      <c r="O1105" s="24"/>
      <c r="P1105" s="24"/>
      <c r="Q1105" s="24"/>
      <c r="R1105" s="24"/>
      <c r="S1105" s="24">
        <f t="shared" si="415"/>
        <v>0</v>
      </c>
      <c r="T1105" s="24">
        <f t="shared" si="413"/>
        <v>0</v>
      </c>
      <c r="W1105" s="24"/>
      <c r="X1105" s="24"/>
      <c r="Y1105" s="24"/>
      <c r="Z1105" s="24"/>
      <c r="AA1105" s="24"/>
      <c r="AB1105" s="24"/>
      <c r="AC1105" s="24">
        <f t="shared" si="416"/>
        <v>0</v>
      </c>
      <c r="AD1105" s="24">
        <f t="shared" si="417"/>
        <v>0</v>
      </c>
      <c r="AG1105" s="24"/>
      <c r="AH1105" s="24"/>
      <c r="AI1105" s="24"/>
      <c r="AJ1105" s="24"/>
      <c r="AK1105" s="24"/>
      <c r="AL1105" s="24"/>
      <c r="AM1105" s="24">
        <f t="shared" si="418"/>
        <v>0</v>
      </c>
      <c r="AN1105" s="24">
        <f t="shared" si="411"/>
        <v>0</v>
      </c>
      <c r="AQ1105" s="24"/>
      <c r="AR1105" s="24"/>
      <c r="AS1105" s="24"/>
      <c r="AT1105" s="24"/>
      <c r="AU1105" s="24"/>
      <c r="AV1105" s="24"/>
      <c r="AW1105" s="24">
        <f t="shared" si="419"/>
        <v>0</v>
      </c>
      <c r="AX1105" s="24">
        <f t="shared" si="420"/>
        <v>0</v>
      </c>
      <c r="BA1105" s="24"/>
      <c r="BB1105" s="24"/>
      <c r="BC1105" s="24"/>
      <c r="BD1105" s="24"/>
      <c r="BE1105" s="24"/>
      <c r="BF1105" s="24"/>
      <c r="BG1105" s="24">
        <f t="shared" si="421"/>
        <v>0</v>
      </c>
      <c r="BH1105" s="24">
        <f t="shared" si="422"/>
        <v>0</v>
      </c>
      <c r="BK1105" s="24"/>
      <c r="BL1105" s="24"/>
      <c r="BM1105" s="24"/>
      <c r="BN1105" s="24"/>
      <c r="BO1105" s="24"/>
      <c r="BP1105" s="24"/>
      <c r="BQ1105" s="24">
        <f t="shared" si="423"/>
        <v>0</v>
      </c>
      <c r="BR1105" s="24">
        <f t="shared" si="424"/>
        <v>0</v>
      </c>
      <c r="BU1105" s="24"/>
      <c r="BV1105" s="24"/>
      <c r="BW1105" s="24"/>
      <c r="BX1105" s="24"/>
      <c r="BY1105" s="24"/>
      <c r="BZ1105" s="24"/>
      <c r="CA1105" s="24">
        <f t="shared" si="425"/>
        <v>0</v>
      </c>
      <c r="CB1105" s="24">
        <f t="shared" si="426"/>
        <v>0</v>
      </c>
      <c r="CC1105" s="24"/>
      <c r="CE1105" s="24">
        <f t="shared" si="427"/>
        <v>0</v>
      </c>
      <c r="CG1105" s="24">
        <f t="shared" si="428"/>
        <v>0</v>
      </c>
      <c r="CI1105" s="24">
        <f t="shared" si="429"/>
        <v>0</v>
      </c>
      <c r="CK1105" s="24">
        <f t="shared" si="430"/>
        <v>0</v>
      </c>
      <c r="CM1105" s="24">
        <f t="shared" si="431"/>
        <v>0</v>
      </c>
      <c r="CO1105" s="24">
        <f t="shared" si="432"/>
        <v>0</v>
      </c>
      <c r="CQ1105" s="24">
        <f t="shared" si="433"/>
        <v>0</v>
      </c>
      <c r="CS1105" s="24">
        <f t="shared" si="434"/>
        <v>0</v>
      </c>
    </row>
    <row r="1106" spans="9:97">
      <c r="I1106" s="24">
        <f t="shared" si="414"/>
        <v>0</v>
      </c>
      <c r="J1106" s="24">
        <f t="shared" si="412"/>
        <v>0</v>
      </c>
      <c r="M1106" s="24"/>
      <c r="N1106" s="24"/>
      <c r="O1106" s="24"/>
      <c r="P1106" s="24"/>
      <c r="Q1106" s="24"/>
      <c r="R1106" s="24"/>
      <c r="S1106" s="24">
        <f t="shared" si="415"/>
        <v>0</v>
      </c>
      <c r="T1106" s="24">
        <f t="shared" si="413"/>
        <v>0</v>
      </c>
      <c r="W1106" s="24"/>
      <c r="X1106" s="24"/>
      <c r="Y1106" s="24"/>
      <c r="Z1106" s="24"/>
      <c r="AA1106" s="24"/>
      <c r="AB1106" s="24"/>
      <c r="AC1106" s="24">
        <f t="shared" si="416"/>
        <v>0</v>
      </c>
      <c r="AD1106" s="24">
        <f t="shared" si="417"/>
        <v>0</v>
      </c>
      <c r="AG1106" s="24"/>
      <c r="AH1106" s="24"/>
      <c r="AI1106" s="24"/>
      <c r="AJ1106" s="24"/>
      <c r="AK1106" s="24"/>
      <c r="AL1106" s="24"/>
      <c r="AM1106" s="24">
        <f t="shared" si="418"/>
        <v>0</v>
      </c>
      <c r="AN1106" s="24">
        <f t="shared" si="411"/>
        <v>0</v>
      </c>
      <c r="AQ1106" s="24"/>
      <c r="AR1106" s="24"/>
      <c r="AS1106" s="24"/>
      <c r="AT1106" s="24"/>
      <c r="AU1106" s="24"/>
      <c r="AV1106" s="24"/>
      <c r="AW1106" s="24">
        <f t="shared" si="419"/>
        <v>0</v>
      </c>
      <c r="AX1106" s="24">
        <f t="shared" si="420"/>
        <v>0</v>
      </c>
      <c r="BA1106" s="24"/>
      <c r="BB1106" s="24"/>
      <c r="BC1106" s="24"/>
      <c r="BD1106" s="24"/>
      <c r="BE1106" s="24"/>
      <c r="BF1106" s="24"/>
      <c r="BG1106" s="24">
        <f t="shared" si="421"/>
        <v>0</v>
      </c>
      <c r="BH1106" s="24">
        <f t="shared" si="422"/>
        <v>0</v>
      </c>
      <c r="BK1106" s="24"/>
      <c r="BL1106" s="24"/>
      <c r="BM1106" s="24"/>
      <c r="BN1106" s="24"/>
      <c r="BO1106" s="24"/>
      <c r="BP1106" s="24"/>
      <c r="BQ1106" s="24">
        <f t="shared" si="423"/>
        <v>0</v>
      </c>
      <c r="BR1106" s="24">
        <f t="shared" si="424"/>
        <v>0</v>
      </c>
      <c r="BU1106" s="24"/>
      <c r="BV1106" s="24"/>
      <c r="BW1106" s="24"/>
      <c r="BX1106" s="24"/>
      <c r="BY1106" s="24"/>
      <c r="BZ1106" s="24"/>
      <c r="CA1106" s="24">
        <f t="shared" si="425"/>
        <v>0</v>
      </c>
      <c r="CB1106" s="24">
        <f t="shared" si="426"/>
        <v>0</v>
      </c>
      <c r="CC1106" s="24"/>
      <c r="CE1106" s="24">
        <f t="shared" si="427"/>
        <v>0</v>
      </c>
      <c r="CG1106" s="24">
        <f t="shared" si="428"/>
        <v>0</v>
      </c>
      <c r="CI1106" s="24">
        <f t="shared" si="429"/>
        <v>0</v>
      </c>
      <c r="CK1106" s="24">
        <f t="shared" si="430"/>
        <v>0</v>
      </c>
      <c r="CM1106" s="24">
        <f t="shared" si="431"/>
        <v>0</v>
      </c>
      <c r="CO1106" s="24">
        <f t="shared" si="432"/>
        <v>0</v>
      </c>
      <c r="CQ1106" s="24">
        <f t="shared" si="433"/>
        <v>0</v>
      </c>
      <c r="CS1106" s="24">
        <f t="shared" si="434"/>
        <v>0</v>
      </c>
    </row>
    <row r="1107" spans="9:97">
      <c r="I1107" s="24">
        <f t="shared" si="414"/>
        <v>0</v>
      </c>
      <c r="J1107" s="24">
        <f t="shared" si="412"/>
        <v>0</v>
      </c>
      <c r="M1107" s="24"/>
      <c r="N1107" s="24"/>
      <c r="O1107" s="24"/>
      <c r="P1107" s="24"/>
      <c r="Q1107" s="24"/>
      <c r="R1107" s="24"/>
      <c r="S1107" s="24">
        <f t="shared" si="415"/>
        <v>0</v>
      </c>
      <c r="T1107" s="24">
        <f t="shared" si="413"/>
        <v>0</v>
      </c>
      <c r="W1107" s="24"/>
      <c r="X1107" s="24"/>
      <c r="Y1107" s="24"/>
      <c r="Z1107" s="24"/>
      <c r="AA1107" s="24"/>
      <c r="AB1107" s="24"/>
      <c r="AC1107" s="24">
        <f t="shared" si="416"/>
        <v>0</v>
      </c>
      <c r="AD1107" s="24">
        <f t="shared" si="417"/>
        <v>0</v>
      </c>
      <c r="AG1107" s="24"/>
      <c r="AH1107" s="24"/>
      <c r="AI1107" s="24"/>
      <c r="AJ1107" s="24"/>
      <c r="AK1107" s="24"/>
      <c r="AL1107" s="24"/>
      <c r="AM1107" s="24">
        <f t="shared" si="418"/>
        <v>0</v>
      </c>
      <c r="AN1107" s="24">
        <f t="shared" si="411"/>
        <v>0</v>
      </c>
      <c r="AQ1107" s="24"/>
      <c r="AR1107" s="24"/>
      <c r="AS1107" s="24"/>
      <c r="AT1107" s="24"/>
      <c r="AU1107" s="24"/>
      <c r="AV1107" s="24"/>
      <c r="AW1107" s="24">
        <f t="shared" si="419"/>
        <v>0</v>
      </c>
      <c r="AX1107" s="24">
        <f t="shared" si="420"/>
        <v>0</v>
      </c>
      <c r="BA1107" s="24"/>
      <c r="BB1107" s="24"/>
      <c r="BC1107" s="24"/>
      <c r="BD1107" s="24"/>
      <c r="BE1107" s="24"/>
      <c r="BF1107" s="24"/>
      <c r="BG1107" s="24">
        <f t="shared" si="421"/>
        <v>0</v>
      </c>
      <c r="BH1107" s="24">
        <f t="shared" si="422"/>
        <v>0</v>
      </c>
      <c r="BK1107" s="24"/>
      <c r="BL1107" s="24"/>
      <c r="BM1107" s="24"/>
      <c r="BN1107" s="24"/>
      <c r="BO1107" s="24"/>
      <c r="BP1107" s="24"/>
      <c r="BQ1107" s="24">
        <f t="shared" si="423"/>
        <v>0</v>
      </c>
      <c r="BR1107" s="24">
        <f t="shared" si="424"/>
        <v>0</v>
      </c>
      <c r="BU1107" s="24"/>
      <c r="BV1107" s="24"/>
      <c r="BW1107" s="24"/>
      <c r="BX1107" s="24"/>
      <c r="BY1107" s="24"/>
      <c r="BZ1107" s="24"/>
      <c r="CA1107" s="24">
        <f t="shared" si="425"/>
        <v>0</v>
      </c>
      <c r="CB1107" s="24">
        <f t="shared" si="426"/>
        <v>0</v>
      </c>
      <c r="CC1107" s="24"/>
      <c r="CE1107" s="24">
        <f t="shared" si="427"/>
        <v>0</v>
      </c>
      <c r="CG1107" s="24">
        <f t="shared" si="428"/>
        <v>0</v>
      </c>
      <c r="CI1107" s="24">
        <f t="shared" si="429"/>
        <v>0</v>
      </c>
      <c r="CK1107" s="24">
        <f t="shared" si="430"/>
        <v>0</v>
      </c>
      <c r="CM1107" s="24">
        <f t="shared" si="431"/>
        <v>0</v>
      </c>
      <c r="CO1107" s="24">
        <f t="shared" si="432"/>
        <v>0</v>
      </c>
      <c r="CQ1107" s="24">
        <f t="shared" si="433"/>
        <v>0</v>
      </c>
      <c r="CS1107" s="24">
        <f t="shared" si="434"/>
        <v>0</v>
      </c>
    </row>
    <row r="1108" spans="9:97">
      <c r="I1108" s="24">
        <f t="shared" si="414"/>
        <v>0</v>
      </c>
      <c r="J1108" s="24">
        <f t="shared" si="412"/>
        <v>0</v>
      </c>
      <c r="M1108" s="24"/>
      <c r="N1108" s="24"/>
      <c r="O1108" s="24"/>
      <c r="P1108" s="24"/>
      <c r="Q1108" s="24"/>
      <c r="R1108" s="24"/>
      <c r="S1108" s="24">
        <f t="shared" si="415"/>
        <v>0</v>
      </c>
      <c r="T1108" s="24">
        <f t="shared" si="413"/>
        <v>0</v>
      </c>
      <c r="W1108" s="24"/>
      <c r="X1108" s="24"/>
      <c r="Y1108" s="24"/>
      <c r="Z1108" s="24"/>
      <c r="AA1108" s="24"/>
      <c r="AB1108" s="24"/>
      <c r="AC1108" s="24">
        <f t="shared" si="416"/>
        <v>0</v>
      </c>
      <c r="AD1108" s="24">
        <f t="shared" si="417"/>
        <v>0</v>
      </c>
      <c r="AG1108" s="24"/>
      <c r="AH1108" s="24"/>
      <c r="AI1108" s="24"/>
      <c r="AJ1108" s="24"/>
      <c r="AK1108" s="24"/>
      <c r="AL1108" s="24"/>
      <c r="AM1108" s="24">
        <f t="shared" si="418"/>
        <v>0</v>
      </c>
      <c r="AN1108" s="24">
        <f t="shared" si="411"/>
        <v>0</v>
      </c>
      <c r="AQ1108" s="24"/>
      <c r="AR1108" s="24"/>
      <c r="AS1108" s="24"/>
      <c r="AT1108" s="24"/>
      <c r="AU1108" s="24"/>
      <c r="AV1108" s="24"/>
      <c r="AW1108" s="24">
        <f t="shared" si="419"/>
        <v>0</v>
      </c>
      <c r="AX1108" s="24">
        <f t="shared" si="420"/>
        <v>0</v>
      </c>
      <c r="BA1108" s="24"/>
      <c r="BB1108" s="24"/>
      <c r="BC1108" s="24"/>
      <c r="BD1108" s="24"/>
      <c r="BE1108" s="24"/>
      <c r="BF1108" s="24"/>
      <c r="BG1108" s="24">
        <f t="shared" si="421"/>
        <v>0</v>
      </c>
      <c r="BH1108" s="24">
        <f t="shared" si="422"/>
        <v>0</v>
      </c>
      <c r="BK1108" s="24"/>
      <c r="BL1108" s="24"/>
      <c r="BM1108" s="24"/>
      <c r="BN1108" s="24"/>
      <c r="BO1108" s="24"/>
      <c r="BP1108" s="24"/>
      <c r="BQ1108" s="24">
        <f t="shared" si="423"/>
        <v>0</v>
      </c>
      <c r="BR1108" s="24">
        <f t="shared" si="424"/>
        <v>0</v>
      </c>
      <c r="BU1108" s="24"/>
      <c r="BV1108" s="24"/>
      <c r="BW1108" s="24"/>
      <c r="BX1108" s="24"/>
      <c r="BY1108" s="24"/>
      <c r="BZ1108" s="24"/>
      <c r="CA1108" s="24">
        <f t="shared" si="425"/>
        <v>0</v>
      </c>
      <c r="CB1108" s="24">
        <f t="shared" si="426"/>
        <v>0</v>
      </c>
      <c r="CC1108" s="24"/>
      <c r="CE1108" s="24">
        <f t="shared" si="427"/>
        <v>0</v>
      </c>
      <c r="CG1108" s="24">
        <f t="shared" si="428"/>
        <v>0</v>
      </c>
      <c r="CI1108" s="24">
        <f t="shared" si="429"/>
        <v>0</v>
      </c>
      <c r="CK1108" s="24">
        <f t="shared" si="430"/>
        <v>0</v>
      </c>
      <c r="CM1108" s="24">
        <f t="shared" si="431"/>
        <v>0</v>
      </c>
      <c r="CO1108" s="24">
        <f t="shared" si="432"/>
        <v>0</v>
      </c>
      <c r="CQ1108" s="24">
        <f t="shared" si="433"/>
        <v>0</v>
      </c>
      <c r="CS1108" s="24">
        <f t="shared" si="434"/>
        <v>0</v>
      </c>
    </row>
    <row r="1109" spans="9:97">
      <c r="I1109" s="24">
        <f t="shared" si="414"/>
        <v>0</v>
      </c>
      <c r="J1109" s="24">
        <f t="shared" si="412"/>
        <v>0</v>
      </c>
      <c r="M1109" s="24"/>
      <c r="N1109" s="24"/>
      <c r="O1109" s="24"/>
      <c r="P1109" s="24"/>
      <c r="Q1109" s="24"/>
      <c r="R1109" s="24"/>
      <c r="S1109" s="24">
        <f t="shared" si="415"/>
        <v>0</v>
      </c>
      <c r="T1109" s="24">
        <f t="shared" si="413"/>
        <v>0</v>
      </c>
      <c r="W1109" s="24"/>
      <c r="X1109" s="24"/>
      <c r="Y1109" s="24"/>
      <c r="Z1109" s="24"/>
      <c r="AA1109" s="24"/>
      <c r="AB1109" s="24"/>
      <c r="AC1109" s="24">
        <f t="shared" si="416"/>
        <v>0</v>
      </c>
      <c r="AD1109" s="24">
        <f t="shared" si="417"/>
        <v>0</v>
      </c>
      <c r="AG1109" s="24"/>
      <c r="AH1109" s="24"/>
      <c r="AI1109" s="24"/>
      <c r="AJ1109" s="24"/>
      <c r="AK1109" s="24"/>
      <c r="AL1109" s="24"/>
      <c r="AM1109" s="24">
        <f t="shared" si="418"/>
        <v>0</v>
      </c>
      <c r="AN1109" s="24">
        <f t="shared" si="411"/>
        <v>0</v>
      </c>
      <c r="AQ1109" s="24"/>
      <c r="AR1109" s="24"/>
      <c r="AS1109" s="24"/>
      <c r="AT1109" s="24"/>
      <c r="AU1109" s="24"/>
      <c r="AV1109" s="24"/>
      <c r="AW1109" s="24">
        <f t="shared" si="419"/>
        <v>0</v>
      </c>
      <c r="AX1109" s="24">
        <f t="shared" si="420"/>
        <v>0</v>
      </c>
      <c r="BA1109" s="24"/>
      <c r="BB1109" s="24"/>
      <c r="BC1109" s="24"/>
      <c r="BD1109" s="24"/>
      <c r="BE1109" s="24"/>
      <c r="BF1109" s="24"/>
      <c r="BG1109" s="24">
        <f t="shared" si="421"/>
        <v>0</v>
      </c>
      <c r="BH1109" s="24">
        <f t="shared" si="422"/>
        <v>0</v>
      </c>
      <c r="BK1109" s="24"/>
      <c r="BL1109" s="24"/>
      <c r="BM1109" s="24"/>
      <c r="BN1109" s="24"/>
      <c r="BO1109" s="24"/>
      <c r="BP1109" s="24"/>
      <c r="BQ1109" s="24">
        <f t="shared" si="423"/>
        <v>0</v>
      </c>
      <c r="BR1109" s="24">
        <f t="shared" si="424"/>
        <v>0</v>
      </c>
      <c r="BU1109" s="24"/>
      <c r="BV1109" s="24"/>
      <c r="BW1109" s="24"/>
      <c r="BX1109" s="24"/>
      <c r="BY1109" s="24"/>
      <c r="BZ1109" s="24"/>
      <c r="CA1109" s="24">
        <f t="shared" si="425"/>
        <v>0</v>
      </c>
      <c r="CB1109" s="24">
        <f t="shared" si="426"/>
        <v>0</v>
      </c>
      <c r="CC1109" s="24"/>
      <c r="CE1109" s="24">
        <f t="shared" si="427"/>
        <v>0</v>
      </c>
      <c r="CG1109" s="24">
        <f t="shared" si="428"/>
        <v>0</v>
      </c>
      <c r="CI1109" s="24">
        <f t="shared" si="429"/>
        <v>0</v>
      </c>
      <c r="CK1109" s="24">
        <f t="shared" si="430"/>
        <v>0</v>
      </c>
      <c r="CM1109" s="24">
        <f t="shared" si="431"/>
        <v>0</v>
      </c>
      <c r="CO1109" s="24">
        <f t="shared" si="432"/>
        <v>0</v>
      </c>
      <c r="CQ1109" s="24">
        <f t="shared" si="433"/>
        <v>0</v>
      </c>
      <c r="CS1109" s="24">
        <f t="shared" si="434"/>
        <v>0</v>
      </c>
    </row>
    <row r="1110" spans="9:97">
      <c r="I1110" s="24">
        <f t="shared" si="414"/>
        <v>0</v>
      </c>
      <c r="J1110" s="24">
        <f t="shared" si="412"/>
        <v>0</v>
      </c>
      <c r="M1110" s="24"/>
      <c r="N1110" s="24"/>
      <c r="O1110" s="24"/>
      <c r="P1110" s="24"/>
      <c r="Q1110" s="24"/>
      <c r="R1110" s="24"/>
      <c r="S1110" s="24">
        <f t="shared" si="415"/>
        <v>0</v>
      </c>
      <c r="T1110" s="24">
        <f t="shared" si="413"/>
        <v>0</v>
      </c>
      <c r="W1110" s="24"/>
      <c r="X1110" s="24"/>
      <c r="Y1110" s="24"/>
      <c r="Z1110" s="24"/>
      <c r="AA1110" s="24"/>
      <c r="AB1110" s="24"/>
      <c r="AC1110" s="24">
        <f t="shared" si="416"/>
        <v>0</v>
      </c>
      <c r="AD1110" s="24">
        <f t="shared" si="417"/>
        <v>0</v>
      </c>
      <c r="AG1110" s="24"/>
      <c r="AH1110" s="24"/>
      <c r="AI1110" s="24"/>
      <c r="AJ1110" s="24"/>
      <c r="AK1110" s="24"/>
      <c r="AL1110" s="24"/>
      <c r="AM1110" s="24">
        <f t="shared" si="418"/>
        <v>0</v>
      </c>
      <c r="AN1110" s="24">
        <f t="shared" si="411"/>
        <v>0</v>
      </c>
      <c r="AQ1110" s="24"/>
      <c r="AR1110" s="24"/>
      <c r="AS1110" s="24"/>
      <c r="AT1110" s="24"/>
      <c r="AU1110" s="24"/>
      <c r="AV1110" s="24"/>
      <c r="AW1110" s="24">
        <f t="shared" si="419"/>
        <v>0</v>
      </c>
      <c r="AX1110" s="24">
        <f t="shared" si="420"/>
        <v>0</v>
      </c>
      <c r="BA1110" s="24"/>
      <c r="BB1110" s="24"/>
      <c r="BC1110" s="24"/>
      <c r="BD1110" s="24"/>
      <c r="BE1110" s="24"/>
      <c r="BF1110" s="24"/>
      <c r="BG1110" s="24">
        <f t="shared" si="421"/>
        <v>0</v>
      </c>
      <c r="BH1110" s="24">
        <f t="shared" si="422"/>
        <v>0</v>
      </c>
      <c r="BK1110" s="24"/>
      <c r="BL1110" s="24"/>
      <c r="BM1110" s="24"/>
      <c r="BN1110" s="24"/>
      <c r="BO1110" s="24"/>
      <c r="BP1110" s="24"/>
      <c r="BQ1110" s="24">
        <f t="shared" si="423"/>
        <v>0</v>
      </c>
      <c r="BR1110" s="24">
        <f t="shared" si="424"/>
        <v>0</v>
      </c>
      <c r="BU1110" s="24"/>
      <c r="BV1110" s="24"/>
      <c r="BW1110" s="24"/>
      <c r="BX1110" s="24"/>
      <c r="BY1110" s="24"/>
      <c r="BZ1110" s="24"/>
      <c r="CA1110" s="24">
        <f t="shared" si="425"/>
        <v>0</v>
      </c>
      <c r="CB1110" s="24">
        <f t="shared" si="426"/>
        <v>0</v>
      </c>
      <c r="CC1110" s="24"/>
      <c r="CE1110" s="24">
        <f t="shared" si="427"/>
        <v>0</v>
      </c>
      <c r="CG1110" s="24">
        <f t="shared" si="428"/>
        <v>0</v>
      </c>
      <c r="CI1110" s="24">
        <f t="shared" si="429"/>
        <v>0</v>
      </c>
      <c r="CK1110" s="24">
        <f t="shared" si="430"/>
        <v>0</v>
      </c>
      <c r="CM1110" s="24">
        <f t="shared" si="431"/>
        <v>0</v>
      </c>
      <c r="CO1110" s="24">
        <f t="shared" si="432"/>
        <v>0</v>
      </c>
      <c r="CQ1110" s="24">
        <f t="shared" si="433"/>
        <v>0</v>
      </c>
      <c r="CS1110" s="24">
        <f t="shared" si="434"/>
        <v>0</v>
      </c>
    </row>
    <row r="1111" spans="9:97">
      <c r="I1111" s="24">
        <f t="shared" si="414"/>
        <v>0</v>
      </c>
      <c r="J1111" s="24">
        <f t="shared" si="412"/>
        <v>0</v>
      </c>
      <c r="M1111" s="24"/>
      <c r="N1111" s="24"/>
      <c r="O1111" s="24"/>
      <c r="P1111" s="24"/>
      <c r="Q1111" s="24"/>
      <c r="R1111" s="24"/>
      <c r="S1111" s="24">
        <f t="shared" si="415"/>
        <v>0</v>
      </c>
      <c r="T1111" s="24">
        <f t="shared" si="413"/>
        <v>0</v>
      </c>
      <c r="W1111" s="24"/>
      <c r="X1111" s="24"/>
      <c r="Y1111" s="24"/>
      <c r="Z1111" s="24"/>
      <c r="AA1111" s="24"/>
      <c r="AB1111" s="24"/>
      <c r="AC1111" s="24">
        <f t="shared" si="416"/>
        <v>0</v>
      </c>
      <c r="AD1111" s="24">
        <f t="shared" si="417"/>
        <v>0</v>
      </c>
      <c r="AG1111" s="24"/>
      <c r="AH1111" s="24"/>
      <c r="AI1111" s="24"/>
      <c r="AJ1111" s="24"/>
      <c r="AK1111" s="24"/>
      <c r="AL1111" s="24"/>
      <c r="AM1111" s="24">
        <f t="shared" si="418"/>
        <v>0</v>
      </c>
      <c r="AN1111" s="24">
        <f t="shared" si="411"/>
        <v>0</v>
      </c>
      <c r="AQ1111" s="24"/>
      <c r="AR1111" s="24"/>
      <c r="AS1111" s="24"/>
      <c r="AT1111" s="24"/>
      <c r="AU1111" s="24"/>
      <c r="AV1111" s="24"/>
      <c r="AW1111" s="24">
        <f t="shared" si="419"/>
        <v>0</v>
      </c>
      <c r="AX1111" s="24">
        <f t="shared" si="420"/>
        <v>0</v>
      </c>
      <c r="BA1111" s="24"/>
      <c r="BB1111" s="24"/>
      <c r="BC1111" s="24"/>
      <c r="BD1111" s="24"/>
      <c r="BE1111" s="24"/>
      <c r="BF1111" s="24"/>
      <c r="BG1111" s="24">
        <f t="shared" si="421"/>
        <v>0</v>
      </c>
      <c r="BH1111" s="24">
        <f t="shared" si="422"/>
        <v>0</v>
      </c>
      <c r="BK1111" s="24"/>
      <c r="BL1111" s="24"/>
      <c r="BM1111" s="24"/>
      <c r="BN1111" s="24"/>
      <c r="BO1111" s="24"/>
      <c r="BP1111" s="24"/>
      <c r="BQ1111" s="24">
        <f t="shared" si="423"/>
        <v>0</v>
      </c>
      <c r="BR1111" s="24">
        <f t="shared" si="424"/>
        <v>0</v>
      </c>
      <c r="BU1111" s="24"/>
      <c r="BV1111" s="24"/>
      <c r="BW1111" s="24"/>
      <c r="BX1111" s="24"/>
      <c r="BY1111" s="24"/>
      <c r="BZ1111" s="24"/>
      <c r="CA1111" s="24">
        <f t="shared" si="425"/>
        <v>0</v>
      </c>
      <c r="CB1111" s="24">
        <f t="shared" si="426"/>
        <v>0</v>
      </c>
      <c r="CC1111" s="24"/>
      <c r="CE1111" s="24">
        <f t="shared" si="427"/>
        <v>0</v>
      </c>
      <c r="CG1111" s="24">
        <f t="shared" si="428"/>
        <v>0</v>
      </c>
      <c r="CI1111" s="24">
        <f t="shared" si="429"/>
        <v>0</v>
      </c>
      <c r="CK1111" s="24">
        <f t="shared" si="430"/>
        <v>0</v>
      </c>
      <c r="CM1111" s="24">
        <f t="shared" si="431"/>
        <v>0</v>
      </c>
      <c r="CO1111" s="24">
        <f t="shared" si="432"/>
        <v>0</v>
      </c>
      <c r="CQ1111" s="24">
        <f t="shared" si="433"/>
        <v>0</v>
      </c>
      <c r="CS1111" s="24">
        <f t="shared" si="434"/>
        <v>0</v>
      </c>
    </row>
    <row r="1112" spans="9:97">
      <c r="I1112" s="24">
        <f t="shared" si="414"/>
        <v>0</v>
      </c>
      <c r="J1112" s="24">
        <f t="shared" si="412"/>
        <v>0</v>
      </c>
      <c r="M1112" s="24"/>
      <c r="N1112" s="24"/>
      <c r="O1112" s="24"/>
      <c r="P1112" s="24"/>
      <c r="Q1112" s="24"/>
      <c r="R1112" s="24"/>
      <c r="S1112" s="24">
        <f t="shared" si="415"/>
        <v>0</v>
      </c>
      <c r="T1112" s="24">
        <f t="shared" si="413"/>
        <v>0</v>
      </c>
      <c r="W1112" s="24"/>
      <c r="X1112" s="24"/>
      <c r="Y1112" s="24"/>
      <c r="Z1112" s="24"/>
      <c r="AA1112" s="24"/>
      <c r="AB1112" s="24"/>
      <c r="AC1112" s="24">
        <f t="shared" si="416"/>
        <v>0</v>
      </c>
      <c r="AD1112" s="24">
        <f t="shared" si="417"/>
        <v>0</v>
      </c>
      <c r="AG1112" s="24"/>
      <c r="AH1112" s="24"/>
      <c r="AI1112" s="24"/>
      <c r="AJ1112" s="24"/>
      <c r="AK1112" s="24"/>
      <c r="AL1112" s="24"/>
      <c r="AM1112" s="24">
        <f t="shared" si="418"/>
        <v>0</v>
      </c>
      <c r="AN1112" s="24">
        <f t="shared" si="411"/>
        <v>0</v>
      </c>
      <c r="AQ1112" s="24"/>
      <c r="AR1112" s="24"/>
      <c r="AS1112" s="24"/>
      <c r="AT1112" s="24"/>
      <c r="AU1112" s="24"/>
      <c r="AV1112" s="24"/>
      <c r="AW1112" s="24">
        <f t="shared" si="419"/>
        <v>0</v>
      </c>
      <c r="AX1112" s="24">
        <f t="shared" si="420"/>
        <v>0</v>
      </c>
      <c r="BA1112" s="24"/>
      <c r="BB1112" s="24"/>
      <c r="BC1112" s="24"/>
      <c r="BD1112" s="24"/>
      <c r="BE1112" s="24"/>
      <c r="BF1112" s="24"/>
      <c r="BG1112" s="24">
        <f t="shared" si="421"/>
        <v>0</v>
      </c>
      <c r="BH1112" s="24">
        <f t="shared" si="422"/>
        <v>0</v>
      </c>
      <c r="BK1112" s="24"/>
      <c r="BL1112" s="24"/>
      <c r="BM1112" s="24"/>
      <c r="BN1112" s="24"/>
      <c r="BO1112" s="24"/>
      <c r="BP1112" s="24"/>
      <c r="BQ1112" s="24">
        <f t="shared" si="423"/>
        <v>0</v>
      </c>
      <c r="BR1112" s="24">
        <f t="shared" si="424"/>
        <v>0</v>
      </c>
      <c r="BU1112" s="24"/>
      <c r="BV1112" s="24"/>
      <c r="BW1112" s="24"/>
      <c r="BX1112" s="24"/>
      <c r="BY1112" s="24"/>
      <c r="BZ1112" s="24"/>
      <c r="CA1112" s="24">
        <f t="shared" si="425"/>
        <v>0</v>
      </c>
      <c r="CB1112" s="24">
        <f t="shared" si="426"/>
        <v>0</v>
      </c>
      <c r="CC1112" s="24"/>
      <c r="CE1112" s="24">
        <f t="shared" si="427"/>
        <v>0</v>
      </c>
      <c r="CG1112" s="24">
        <f t="shared" si="428"/>
        <v>0</v>
      </c>
      <c r="CI1112" s="24">
        <f t="shared" si="429"/>
        <v>0</v>
      </c>
      <c r="CK1112" s="24">
        <f t="shared" si="430"/>
        <v>0</v>
      </c>
      <c r="CM1112" s="24">
        <f t="shared" si="431"/>
        <v>0</v>
      </c>
      <c r="CO1112" s="24">
        <f t="shared" si="432"/>
        <v>0</v>
      </c>
      <c r="CQ1112" s="24">
        <f t="shared" si="433"/>
        <v>0</v>
      </c>
      <c r="CS1112" s="24">
        <f t="shared" si="434"/>
        <v>0</v>
      </c>
    </row>
    <row r="1113" spans="9:97">
      <c r="I1113" s="24">
        <f t="shared" si="414"/>
        <v>0</v>
      </c>
      <c r="J1113" s="24">
        <f t="shared" si="412"/>
        <v>0</v>
      </c>
      <c r="M1113" s="24"/>
      <c r="N1113" s="24"/>
      <c r="O1113" s="24"/>
      <c r="P1113" s="24"/>
      <c r="Q1113" s="24"/>
      <c r="R1113" s="24"/>
      <c r="S1113" s="24">
        <f t="shared" si="415"/>
        <v>0</v>
      </c>
      <c r="T1113" s="24">
        <f t="shared" si="413"/>
        <v>0</v>
      </c>
      <c r="W1113" s="24"/>
      <c r="X1113" s="24"/>
      <c r="Y1113" s="24"/>
      <c r="Z1113" s="24"/>
      <c r="AA1113" s="24"/>
      <c r="AB1113" s="24"/>
      <c r="AC1113" s="24">
        <f t="shared" si="416"/>
        <v>0</v>
      </c>
      <c r="AD1113" s="24">
        <f t="shared" si="417"/>
        <v>0</v>
      </c>
      <c r="AG1113" s="24"/>
      <c r="AH1113" s="24"/>
      <c r="AI1113" s="24"/>
      <c r="AJ1113" s="24"/>
      <c r="AK1113" s="24"/>
      <c r="AL1113" s="24"/>
      <c r="AM1113" s="24">
        <f t="shared" si="418"/>
        <v>0</v>
      </c>
      <c r="AN1113" s="24">
        <f t="shared" si="411"/>
        <v>0</v>
      </c>
      <c r="AQ1113" s="24"/>
      <c r="AR1113" s="24"/>
      <c r="AS1113" s="24"/>
      <c r="AT1113" s="24"/>
      <c r="AU1113" s="24"/>
      <c r="AV1113" s="24"/>
      <c r="AW1113" s="24">
        <f t="shared" si="419"/>
        <v>0</v>
      </c>
      <c r="AX1113" s="24">
        <f t="shared" si="420"/>
        <v>0</v>
      </c>
      <c r="BA1113" s="24"/>
      <c r="BB1113" s="24"/>
      <c r="BC1113" s="24"/>
      <c r="BD1113" s="24"/>
      <c r="BE1113" s="24"/>
      <c r="BF1113" s="24"/>
      <c r="BG1113" s="24">
        <f t="shared" si="421"/>
        <v>0</v>
      </c>
      <c r="BH1113" s="24">
        <f t="shared" si="422"/>
        <v>0</v>
      </c>
      <c r="BK1113" s="24"/>
      <c r="BL1113" s="24"/>
      <c r="BM1113" s="24"/>
      <c r="BN1113" s="24"/>
      <c r="BO1113" s="24"/>
      <c r="BP1113" s="24"/>
      <c r="BQ1113" s="24">
        <f t="shared" si="423"/>
        <v>0</v>
      </c>
      <c r="BR1113" s="24">
        <f t="shared" si="424"/>
        <v>0</v>
      </c>
      <c r="BU1113" s="24"/>
      <c r="BV1113" s="24"/>
      <c r="BW1113" s="24"/>
      <c r="BX1113" s="24"/>
      <c r="BY1113" s="24"/>
      <c r="BZ1113" s="24"/>
      <c r="CA1113" s="24">
        <f t="shared" si="425"/>
        <v>0</v>
      </c>
      <c r="CB1113" s="24">
        <f t="shared" si="426"/>
        <v>0</v>
      </c>
      <c r="CC1113" s="24"/>
      <c r="CE1113" s="24">
        <f t="shared" si="427"/>
        <v>0</v>
      </c>
      <c r="CG1113" s="24">
        <f t="shared" si="428"/>
        <v>0</v>
      </c>
      <c r="CI1113" s="24">
        <f t="shared" si="429"/>
        <v>0</v>
      </c>
      <c r="CK1113" s="24">
        <f t="shared" si="430"/>
        <v>0</v>
      </c>
      <c r="CM1113" s="24">
        <f t="shared" si="431"/>
        <v>0</v>
      </c>
      <c r="CO1113" s="24">
        <f t="shared" si="432"/>
        <v>0</v>
      </c>
      <c r="CQ1113" s="24">
        <f t="shared" si="433"/>
        <v>0</v>
      </c>
      <c r="CS1113" s="24">
        <f t="shared" si="434"/>
        <v>0</v>
      </c>
    </row>
    <row r="1114" spans="9:97">
      <c r="I1114" s="24">
        <f t="shared" si="414"/>
        <v>0</v>
      </c>
      <c r="J1114" s="24">
        <f t="shared" si="412"/>
        <v>0</v>
      </c>
      <c r="M1114" s="24"/>
      <c r="N1114" s="24"/>
      <c r="O1114" s="24"/>
      <c r="P1114" s="24"/>
      <c r="Q1114" s="24"/>
      <c r="R1114" s="24"/>
      <c r="S1114" s="24">
        <f t="shared" si="415"/>
        <v>0</v>
      </c>
      <c r="T1114" s="24">
        <f t="shared" si="413"/>
        <v>0</v>
      </c>
      <c r="W1114" s="24"/>
      <c r="X1114" s="24"/>
      <c r="Y1114" s="24"/>
      <c r="Z1114" s="24"/>
      <c r="AA1114" s="24"/>
      <c r="AB1114" s="24"/>
      <c r="AC1114" s="24">
        <f t="shared" si="416"/>
        <v>0</v>
      </c>
      <c r="AD1114" s="24">
        <f t="shared" si="417"/>
        <v>0</v>
      </c>
      <c r="AG1114" s="24"/>
      <c r="AH1114" s="24"/>
      <c r="AI1114" s="24"/>
      <c r="AJ1114" s="24"/>
      <c r="AK1114" s="24"/>
      <c r="AL1114" s="24"/>
      <c r="AM1114" s="24">
        <f t="shared" si="418"/>
        <v>0</v>
      </c>
      <c r="AN1114" s="24">
        <f t="shared" ref="AN1114:AN1177" si="435">IF(AJ1114&lt;AG1114-AH1114,AG1114-AH1114-AJ1114,0)</f>
        <v>0</v>
      </c>
      <c r="AQ1114" s="24"/>
      <c r="AR1114" s="24"/>
      <c r="AS1114" s="24"/>
      <c r="AT1114" s="24"/>
      <c r="AU1114" s="24"/>
      <c r="AV1114" s="24"/>
      <c r="AW1114" s="24">
        <f t="shared" si="419"/>
        <v>0</v>
      </c>
      <c r="AX1114" s="24">
        <f t="shared" si="420"/>
        <v>0</v>
      </c>
      <c r="BA1114" s="24"/>
      <c r="BB1114" s="24"/>
      <c r="BC1114" s="24"/>
      <c r="BD1114" s="24"/>
      <c r="BE1114" s="24"/>
      <c r="BF1114" s="24"/>
      <c r="BG1114" s="24">
        <f t="shared" si="421"/>
        <v>0</v>
      </c>
      <c r="BH1114" s="24">
        <f t="shared" si="422"/>
        <v>0</v>
      </c>
      <c r="BK1114" s="24"/>
      <c r="BL1114" s="24"/>
      <c r="BM1114" s="24"/>
      <c r="BN1114" s="24"/>
      <c r="BO1114" s="24"/>
      <c r="BP1114" s="24"/>
      <c r="BQ1114" s="24">
        <f t="shared" si="423"/>
        <v>0</v>
      </c>
      <c r="BR1114" s="24">
        <f t="shared" si="424"/>
        <v>0</v>
      </c>
      <c r="BU1114" s="24"/>
      <c r="BV1114" s="24"/>
      <c r="BW1114" s="24"/>
      <c r="BX1114" s="24"/>
      <c r="BY1114" s="24"/>
      <c r="BZ1114" s="24"/>
      <c r="CA1114" s="24">
        <f t="shared" si="425"/>
        <v>0</v>
      </c>
      <c r="CB1114" s="24">
        <f t="shared" si="426"/>
        <v>0</v>
      </c>
      <c r="CC1114" s="24"/>
      <c r="CE1114" s="24">
        <f t="shared" si="427"/>
        <v>0</v>
      </c>
      <c r="CG1114" s="24">
        <f t="shared" si="428"/>
        <v>0</v>
      </c>
      <c r="CI1114" s="24">
        <f t="shared" si="429"/>
        <v>0</v>
      </c>
      <c r="CK1114" s="24">
        <f t="shared" si="430"/>
        <v>0</v>
      </c>
      <c r="CM1114" s="24">
        <f t="shared" si="431"/>
        <v>0</v>
      </c>
      <c r="CO1114" s="24">
        <f t="shared" si="432"/>
        <v>0</v>
      </c>
      <c r="CQ1114" s="24">
        <f t="shared" si="433"/>
        <v>0</v>
      </c>
      <c r="CS1114" s="24">
        <f t="shared" si="434"/>
        <v>0</v>
      </c>
    </row>
    <row r="1115" spans="9:97">
      <c r="I1115" s="24">
        <f t="shared" si="414"/>
        <v>0</v>
      </c>
      <c r="J1115" s="24">
        <f t="shared" si="412"/>
        <v>0</v>
      </c>
      <c r="M1115" s="24"/>
      <c r="N1115" s="24"/>
      <c r="O1115" s="24"/>
      <c r="P1115" s="24"/>
      <c r="Q1115" s="24"/>
      <c r="R1115" s="24"/>
      <c r="S1115" s="24">
        <f t="shared" si="415"/>
        <v>0</v>
      </c>
      <c r="T1115" s="24">
        <f t="shared" si="413"/>
        <v>0</v>
      </c>
      <c r="W1115" s="24"/>
      <c r="X1115" s="24"/>
      <c r="Y1115" s="24"/>
      <c r="Z1115" s="24"/>
      <c r="AA1115" s="24"/>
      <c r="AB1115" s="24"/>
      <c r="AC1115" s="24">
        <f t="shared" si="416"/>
        <v>0</v>
      </c>
      <c r="AD1115" s="24">
        <f t="shared" si="417"/>
        <v>0</v>
      </c>
      <c r="AG1115" s="24"/>
      <c r="AH1115" s="24"/>
      <c r="AI1115" s="24"/>
      <c r="AJ1115" s="24"/>
      <c r="AK1115" s="24"/>
      <c r="AL1115" s="24"/>
      <c r="AM1115" s="24">
        <f t="shared" si="418"/>
        <v>0</v>
      </c>
      <c r="AN1115" s="24">
        <f t="shared" si="435"/>
        <v>0</v>
      </c>
      <c r="AQ1115" s="24"/>
      <c r="AR1115" s="24"/>
      <c r="AS1115" s="24"/>
      <c r="AT1115" s="24"/>
      <c r="AU1115" s="24"/>
      <c r="AV1115" s="24"/>
      <c r="AW1115" s="24">
        <f t="shared" si="419"/>
        <v>0</v>
      </c>
      <c r="AX1115" s="24">
        <f t="shared" si="420"/>
        <v>0</v>
      </c>
      <c r="BA1115" s="24"/>
      <c r="BB1115" s="24"/>
      <c r="BC1115" s="24"/>
      <c r="BD1115" s="24"/>
      <c r="BE1115" s="24"/>
      <c r="BF1115" s="24"/>
      <c r="BG1115" s="24">
        <f t="shared" si="421"/>
        <v>0</v>
      </c>
      <c r="BH1115" s="24">
        <f t="shared" si="422"/>
        <v>0</v>
      </c>
      <c r="BK1115" s="24"/>
      <c r="BL1115" s="24"/>
      <c r="BM1115" s="24"/>
      <c r="BN1115" s="24"/>
      <c r="BO1115" s="24"/>
      <c r="BP1115" s="24"/>
      <c r="BQ1115" s="24">
        <f t="shared" si="423"/>
        <v>0</v>
      </c>
      <c r="BR1115" s="24">
        <f t="shared" si="424"/>
        <v>0</v>
      </c>
      <c r="BU1115" s="24"/>
      <c r="BV1115" s="24"/>
      <c r="BW1115" s="24"/>
      <c r="BX1115" s="24"/>
      <c r="BY1115" s="24"/>
      <c r="BZ1115" s="24"/>
      <c r="CA1115" s="24">
        <f t="shared" si="425"/>
        <v>0</v>
      </c>
      <c r="CB1115" s="24">
        <f t="shared" si="426"/>
        <v>0</v>
      </c>
      <c r="CC1115" s="24"/>
      <c r="CE1115" s="24">
        <f t="shared" si="427"/>
        <v>0</v>
      </c>
      <c r="CG1115" s="24">
        <f t="shared" si="428"/>
        <v>0</v>
      </c>
      <c r="CI1115" s="24">
        <f t="shared" si="429"/>
        <v>0</v>
      </c>
      <c r="CK1115" s="24">
        <f t="shared" si="430"/>
        <v>0</v>
      </c>
      <c r="CM1115" s="24">
        <f t="shared" si="431"/>
        <v>0</v>
      </c>
      <c r="CO1115" s="24">
        <f t="shared" si="432"/>
        <v>0</v>
      </c>
      <c r="CQ1115" s="24">
        <f t="shared" si="433"/>
        <v>0</v>
      </c>
      <c r="CS1115" s="24">
        <f t="shared" si="434"/>
        <v>0</v>
      </c>
    </row>
    <row r="1116" spans="9:97">
      <c r="I1116" s="24">
        <f t="shared" si="414"/>
        <v>0</v>
      </c>
      <c r="J1116" s="24">
        <f t="shared" si="412"/>
        <v>0</v>
      </c>
      <c r="M1116" s="24"/>
      <c r="N1116" s="24"/>
      <c r="O1116" s="24"/>
      <c r="P1116" s="24"/>
      <c r="Q1116" s="24"/>
      <c r="R1116" s="24"/>
      <c r="S1116" s="24">
        <f t="shared" si="415"/>
        <v>0</v>
      </c>
      <c r="T1116" s="24">
        <f t="shared" si="413"/>
        <v>0</v>
      </c>
      <c r="W1116" s="24"/>
      <c r="X1116" s="24"/>
      <c r="Y1116" s="24"/>
      <c r="Z1116" s="24"/>
      <c r="AA1116" s="24"/>
      <c r="AB1116" s="24"/>
      <c r="AC1116" s="24">
        <f t="shared" si="416"/>
        <v>0</v>
      </c>
      <c r="AD1116" s="24">
        <f t="shared" si="417"/>
        <v>0</v>
      </c>
      <c r="AG1116" s="24"/>
      <c r="AH1116" s="24"/>
      <c r="AI1116" s="24"/>
      <c r="AJ1116" s="24"/>
      <c r="AK1116" s="24"/>
      <c r="AL1116" s="24"/>
      <c r="AM1116" s="24">
        <f t="shared" si="418"/>
        <v>0</v>
      </c>
      <c r="AN1116" s="24">
        <f t="shared" si="435"/>
        <v>0</v>
      </c>
      <c r="AQ1116" s="24"/>
      <c r="AR1116" s="24"/>
      <c r="AS1116" s="24"/>
      <c r="AT1116" s="24"/>
      <c r="AU1116" s="24"/>
      <c r="AV1116" s="24"/>
      <c r="AW1116" s="24">
        <f t="shared" si="419"/>
        <v>0</v>
      </c>
      <c r="AX1116" s="24">
        <f t="shared" si="420"/>
        <v>0</v>
      </c>
      <c r="BA1116" s="24"/>
      <c r="BB1116" s="24"/>
      <c r="BC1116" s="24"/>
      <c r="BD1116" s="24"/>
      <c r="BE1116" s="24"/>
      <c r="BF1116" s="24"/>
      <c r="BG1116" s="24">
        <f t="shared" si="421"/>
        <v>0</v>
      </c>
      <c r="BH1116" s="24">
        <f t="shared" si="422"/>
        <v>0</v>
      </c>
      <c r="BK1116" s="24"/>
      <c r="BL1116" s="24"/>
      <c r="BM1116" s="24"/>
      <c r="BN1116" s="24"/>
      <c r="BO1116" s="24"/>
      <c r="BP1116" s="24"/>
      <c r="BQ1116" s="24">
        <f t="shared" si="423"/>
        <v>0</v>
      </c>
      <c r="BR1116" s="24">
        <f t="shared" si="424"/>
        <v>0</v>
      </c>
      <c r="BU1116" s="24"/>
      <c r="BV1116" s="24"/>
      <c r="BW1116" s="24"/>
      <c r="BX1116" s="24"/>
      <c r="BY1116" s="24"/>
      <c r="BZ1116" s="24"/>
      <c r="CA1116" s="24">
        <f t="shared" si="425"/>
        <v>0</v>
      </c>
      <c r="CB1116" s="24">
        <f t="shared" si="426"/>
        <v>0</v>
      </c>
      <c r="CC1116" s="24"/>
      <c r="CE1116" s="24">
        <f t="shared" si="427"/>
        <v>0</v>
      </c>
      <c r="CG1116" s="24">
        <f t="shared" si="428"/>
        <v>0</v>
      </c>
      <c r="CI1116" s="24">
        <f t="shared" si="429"/>
        <v>0</v>
      </c>
      <c r="CK1116" s="24">
        <f t="shared" si="430"/>
        <v>0</v>
      </c>
      <c r="CM1116" s="24">
        <f t="shared" si="431"/>
        <v>0</v>
      </c>
      <c r="CO1116" s="24">
        <f t="shared" si="432"/>
        <v>0</v>
      </c>
      <c r="CQ1116" s="24">
        <f t="shared" si="433"/>
        <v>0</v>
      </c>
      <c r="CS1116" s="24">
        <f t="shared" si="434"/>
        <v>0</v>
      </c>
    </row>
    <row r="1117" spans="9:97">
      <c r="I1117" s="24">
        <f t="shared" si="414"/>
        <v>0</v>
      </c>
      <c r="J1117" s="24">
        <f t="shared" si="412"/>
        <v>0</v>
      </c>
      <c r="M1117" s="24"/>
      <c r="N1117" s="24"/>
      <c r="O1117" s="24"/>
      <c r="P1117" s="24"/>
      <c r="Q1117" s="24"/>
      <c r="R1117" s="24"/>
      <c r="S1117" s="24">
        <f t="shared" si="415"/>
        <v>0</v>
      </c>
      <c r="T1117" s="24">
        <f t="shared" si="413"/>
        <v>0</v>
      </c>
      <c r="W1117" s="24"/>
      <c r="X1117" s="24"/>
      <c r="Y1117" s="24"/>
      <c r="Z1117" s="24"/>
      <c r="AA1117" s="24"/>
      <c r="AB1117" s="24"/>
      <c r="AC1117" s="24">
        <f t="shared" si="416"/>
        <v>0</v>
      </c>
      <c r="AD1117" s="24">
        <f t="shared" si="417"/>
        <v>0</v>
      </c>
      <c r="AG1117" s="24"/>
      <c r="AH1117" s="24"/>
      <c r="AI1117" s="24"/>
      <c r="AJ1117" s="24"/>
      <c r="AK1117" s="24"/>
      <c r="AL1117" s="24"/>
      <c r="AM1117" s="24">
        <f t="shared" si="418"/>
        <v>0</v>
      </c>
      <c r="AN1117" s="24">
        <f t="shared" si="435"/>
        <v>0</v>
      </c>
      <c r="AQ1117" s="24"/>
      <c r="AR1117" s="24"/>
      <c r="AS1117" s="24"/>
      <c r="AT1117" s="24"/>
      <c r="AU1117" s="24"/>
      <c r="AV1117" s="24"/>
      <c r="AW1117" s="24">
        <f t="shared" si="419"/>
        <v>0</v>
      </c>
      <c r="AX1117" s="24">
        <f t="shared" si="420"/>
        <v>0</v>
      </c>
      <c r="BA1117" s="24"/>
      <c r="BB1117" s="24"/>
      <c r="BC1117" s="24"/>
      <c r="BD1117" s="24"/>
      <c r="BE1117" s="24"/>
      <c r="BF1117" s="24"/>
      <c r="BG1117" s="24">
        <f t="shared" si="421"/>
        <v>0</v>
      </c>
      <c r="BH1117" s="24">
        <f t="shared" si="422"/>
        <v>0</v>
      </c>
      <c r="BK1117" s="24"/>
      <c r="BL1117" s="24"/>
      <c r="BM1117" s="24"/>
      <c r="BN1117" s="24"/>
      <c r="BO1117" s="24"/>
      <c r="BP1117" s="24"/>
      <c r="BQ1117" s="24">
        <f t="shared" si="423"/>
        <v>0</v>
      </c>
      <c r="BR1117" s="24">
        <f t="shared" si="424"/>
        <v>0</v>
      </c>
      <c r="BU1117" s="24"/>
      <c r="BV1117" s="24"/>
      <c r="BW1117" s="24"/>
      <c r="BX1117" s="24"/>
      <c r="BY1117" s="24"/>
      <c r="BZ1117" s="24"/>
      <c r="CA1117" s="24">
        <f t="shared" si="425"/>
        <v>0</v>
      </c>
      <c r="CB1117" s="24">
        <f t="shared" si="426"/>
        <v>0</v>
      </c>
      <c r="CC1117" s="24"/>
      <c r="CE1117" s="24">
        <f t="shared" si="427"/>
        <v>0</v>
      </c>
      <c r="CG1117" s="24">
        <f t="shared" si="428"/>
        <v>0</v>
      </c>
      <c r="CI1117" s="24">
        <f t="shared" si="429"/>
        <v>0</v>
      </c>
      <c r="CK1117" s="24">
        <f t="shared" si="430"/>
        <v>0</v>
      </c>
      <c r="CM1117" s="24">
        <f t="shared" si="431"/>
        <v>0</v>
      </c>
      <c r="CO1117" s="24">
        <f t="shared" si="432"/>
        <v>0</v>
      </c>
      <c r="CQ1117" s="24">
        <f t="shared" si="433"/>
        <v>0</v>
      </c>
      <c r="CS1117" s="24">
        <f t="shared" si="434"/>
        <v>0</v>
      </c>
    </row>
    <row r="1118" spans="9:97">
      <c r="I1118" s="24">
        <f t="shared" si="414"/>
        <v>0</v>
      </c>
      <c r="J1118" s="24">
        <f t="shared" si="412"/>
        <v>0</v>
      </c>
      <c r="M1118" s="24"/>
      <c r="N1118" s="24"/>
      <c r="O1118" s="24"/>
      <c r="P1118" s="24"/>
      <c r="Q1118" s="24"/>
      <c r="R1118" s="24"/>
      <c r="S1118" s="24">
        <f t="shared" si="415"/>
        <v>0</v>
      </c>
      <c r="T1118" s="24">
        <f t="shared" si="413"/>
        <v>0</v>
      </c>
      <c r="W1118" s="24"/>
      <c r="X1118" s="24"/>
      <c r="Y1118" s="24"/>
      <c r="Z1118" s="24"/>
      <c r="AA1118" s="24"/>
      <c r="AB1118" s="24"/>
      <c r="AC1118" s="24">
        <f t="shared" si="416"/>
        <v>0</v>
      </c>
      <c r="AD1118" s="24">
        <f t="shared" si="417"/>
        <v>0</v>
      </c>
      <c r="AG1118" s="24"/>
      <c r="AH1118" s="24"/>
      <c r="AI1118" s="24"/>
      <c r="AJ1118" s="24"/>
      <c r="AK1118" s="24"/>
      <c r="AL1118" s="24"/>
      <c r="AM1118" s="24">
        <f t="shared" si="418"/>
        <v>0</v>
      </c>
      <c r="AN1118" s="24">
        <f t="shared" si="435"/>
        <v>0</v>
      </c>
      <c r="AQ1118" s="24"/>
      <c r="AR1118" s="24"/>
      <c r="AS1118" s="24"/>
      <c r="AT1118" s="24"/>
      <c r="AU1118" s="24"/>
      <c r="AV1118" s="24"/>
      <c r="AW1118" s="24">
        <f t="shared" si="419"/>
        <v>0</v>
      </c>
      <c r="AX1118" s="24">
        <f t="shared" si="420"/>
        <v>0</v>
      </c>
      <c r="BA1118" s="24"/>
      <c r="BB1118" s="24"/>
      <c r="BC1118" s="24"/>
      <c r="BD1118" s="24"/>
      <c r="BE1118" s="24"/>
      <c r="BF1118" s="24"/>
      <c r="BG1118" s="24">
        <f t="shared" si="421"/>
        <v>0</v>
      </c>
      <c r="BH1118" s="24">
        <f t="shared" si="422"/>
        <v>0</v>
      </c>
      <c r="BK1118" s="24"/>
      <c r="BL1118" s="24"/>
      <c r="BM1118" s="24"/>
      <c r="BN1118" s="24"/>
      <c r="BO1118" s="24"/>
      <c r="BP1118" s="24"/>
      <c r="BQ1118" s="24">
        <f t="shared" si="423"/>
        <v>0</v>
      </c>
      <c r="BR1118" s="24">
        <f t="shared" si="424"/>
        <v>0</v>
      </c>
      <c r="BU1118" s="24"/>
      <c r="BV1118" s="24"/>
      <c r="BW1118" s="24"/>
      <c r="BX1118" s="24"/>
      <c r="BY1118" s="24"/>
      <c r="BZ1118" s="24"/>
      <c r="CA1118" s="24">
        <f t="shared" si="425"/>
        <v>0</v>
      </c>
      <c r="CB1118" s="24">
        <f t="shared" si="426"/>
        <v>0</v>
      </c>
      <c r="CC1118" s="24"/>
      <c r="CE1118" s="24">
        <f t="shared" si="427"/>
        <v>0</v>
      </c>
      <c r="CG1118" s="24">
        <f t="shared" si="428"/>
        <v>0</v>
      </c>
      <c r="CI1118" s="24">
        <f t="shared" si="429"/>
        <v>0</v>
      </c>
      <c r="CK1118" s="24">
        <f t="shared" si="430"/>
        <v>0</v>
      </c>
      <c r="CM1118" s="24">
        <f t="shared" si="431"/>
        <v>0</v>
      </c>
      <c r="CO1118" s="24">
        <f t="shared" si="432"/>
        <v>0</v>
      </c>
      <c r="CQ1118" s="24">
        <f t="shared" si="433"/>
        <v>0</v>
      </c>
      <c r="CS1118" s="24">
        <f t="shared" si="434"/>
        <v>0</v>
      </c>
    </row>
    <row r="1119" spans="9:97">
      <c r="I1119" s="24">
        <f t="shared" si="414"/>
        <v>0</v>
      </c>
      <c r="J1119" s="24">
        <f t="shared" si="412"/>
        <v>0</v>
      </c>
      <c r="M1119" s="24"/>
      <c r="N1119" s="24"/>
      <c r="O1119" s="24"/>
      <c r="P1119" s="24"/>
      <c r="Q1119" s="24"/>
      <c r="R1119" s="24"/>
      <c r="S1119" s="24">
        <f t="shared" si="415"/>
        <v>0</v>
      </c>
      <c r="T1119" s="24">
        <f t="shared" si="413"/>
        <v>0</v>
      </c>
      <c r="W1119" s="24"/>
      <c r="X1119" s="24"/>
      <c r="Y1119" s="24"/>
      <c r="Z1119" s="24"/>
      <c r="AA1119" s="24"/>
      <c r="AB1119" s="24"/>
      <c r="AC1119" s="24">
        <f t="shared" si="416"/>
        <v>0</v>
      </c>
      <c r="AD1119" s="24">
        <f t="shared" si="417"/>
        <v>0</v>
      </c>
      <c r="AG1119" s="24"/>
      <c r="AH1119" s="24"/>
      <c r="AI1119" s="24"/>
      <c r="AJ1119" s="24"/>
      <c r="AK1119" s="24"/>
      <c r="AL1119" s="24"/>
      <c r="AM1119" s="24">
        <f t="shared" si="418"/>
        <v>0</v>
      </c>
      <c r="AN1119" s="24">
        <f t="shared" si="435"/>
        <v>0</v>
      </c>
      <c r="AQ1119" s="24"/>
      <c r="AR1119" s="24"/>
      <c r="AS1119" s="24"/>
      <c r="AT1119" s="24"/>
      <c r="AU1119" s="24"/>
      <c r="AV1119" s="24"/>
      <c r="AW1119" s="24">
        <f t="shared" si="419"/>
        <v>0</v>
      </c>
      <c r="AX1119" s="24">
        <f t="shared" si="420"/>
        <v>0</v>
      </c>
      <c r="BA1119" s="24"/>
      <c r="BB1119" s="24"/>
      <c r="BC1119" s="24"/>
      <c r="BD1119" s="24"/>
      <c r="BE1119" s="24"/>
      <c r="BF1119" s="24"/>
      <c r="BG1119" s="24">
        <f t="shared" si="421"/>
        <v>0</v>
      </c>
      <c r="BH1119" s="24">
        <f t="shared" si="422"/>
        <v>0</v>
      </c>
      <c r="BK1119" s="24"/>
      <c r="BL1119" s="24"/>
      <c r="BM1119" s="24"/>
      <c r="BN1119" s="24"/>
      <c r="BO1119" s="24"/>
      <c r="BP1119" s="24"/>
      <c r="BQ1119" s="24">
        <f t="shared" si="423"/>
        <v>0</v>
      </c>
      <c r="BR1119" s="24">
        <f t="shared" si="424"/>
        <v>0</v>
      </c>
      <c r="BU1119" s="24"/>
      <c r="BV1119" s="24"/>
      <c r="BW1119" s="24"/>
      <c r="BX1119" s="24"/>
      <c r="BY1119" s="24"/>
      <c r="BZ1119" s="24"/>
      <c r="CA1119" s="24">
        <f t="shared" si="425"/>
        <v>0</v>
      </c>
      <c r="CB1119" s="24">
        <f t="shared" si="426"/>
        <v>0</v>
      </c>
      <c r="CC1119" s="24"/>
      <c r="CE1119" s="24">
        <f t="shared" si="427"/>
        <v>0</v>
      </c>
      <c r="CG1119" s="24">
        <f t="shared" si="428"/>
        <v>0</v>
      </c>
      <c r="CI1119" s="24">
        <f t="shared" si="429"/>
        <v>0</v>
      </c>
      <c r="CK1119" s="24">
        <f t="shared" si="430"/>
        <v>0</v>
      </c>
      <c r="CM1119" s="24">
        <f t="shared" si="431"/>
        <v>0</v>
      </c>
      <c r="CO1119" s="24">
        <f t="shared" si="432"/>
        <v>0</v>
      </c>
      <c r="CQ1119" s="24">
        <f t="shared" si="433"/>
        <v>0</v>
      </c>
      <c r="CS1119" s="24">
        <f t="shared" si="434"/>
        <v>0</v>
      </c>
    </row>
    <row r="1120" spans="9:97">
      <c r="I1120" s="24">
        <f t="shared" si="414"/>
        <v>0</v>
      </c>
      <c r="J1120" s="24">
        <f t="shared" si="412"/>
        <v>0</v>
      </c>
      <c r="M1120" s="24"/>
      <c r="N1120" s="24"/>
      <c r="O1120" s="24"/>
      <c r="P1120" s="24"/>
      <c r="Q1120" s="24"/>
      <c r="R1120" s="24"/>
      <c r="S1120" s="24">
        <f t="shared" si="415"/>
        <v>0</v>
      </c>
      <c r="T1120" s="24">
        <f t="shared" si="413"/>
        <v>0</v>
      </c>
      <c r="W1120" s="24"/>
      <c r="X1120" s="24"/>
      <c r="Y1120" s="24"/>
      <c r="Z1120" s="24"/>
      <c r="AA1120" s="24"/>
      <c r="AB1120" s="24"/>
      <c r="AC1120" s="24">
        <f t="shared" si="416"/>
        <v>0</v>
      </c>
      <c r="AD1120" s="24">
        <f t="shared" si="417"/>
        <v>0</v>
      </c>
      <c r="AG1120" s="24"/>
      <c r="AH1120" s="24"/>
      <c r="AI1120" s="24"/>
      <c r="AJ1120" s="24"/>
      <c r="AK1120" s="24"/>
      <c r="AL1120" s="24"/>
      <c r="AM1120" s="24">
        <f t="shared" si="418"/>
        <v>0</v>
      </c>
      <c r="AN1120" s="24">
        <f t="shared" si="435"/>
        <v>0</v>
      </c>
      <c r="AQ1120" s="24"/>
      <c r="AR1120" s="24"/>
      <c r="AS1120" s="24"/>
      <c r="AT1120" s="24"/>
      <c r="AU1120" s="24"/>
      <c r="AV1120" s="24"/>
      <c r="AW1120" s="24">
        <f t="shared" si="419"/>
        <v>0</v>
      </c>
      <c r="AX1120" s="24">
        <f t="shared" si="420"/>
        <v>0</v>
      </c>
      <c r="BA1120" s="24"/>
      <c r="BB1120" s="24"/>
      <c r="BC1120" s="24"/>
      <c r="BD1120" s="24"/>
      <c r="BE1120" s="24"/>
      <c r="BF1120" s="24"/>
      <c r="BG1120" s="24">
        <f t="shared" si="421"/>
        <v>0</v>
      </c>
      <c r="BH1120" s="24">
        <f t="shared" si="422"/>
        <v>0</v>
      </c>
      <c r="BK1120" s="24"/>
      <c r="BL1120" s="24"/>
      <c r="BM1120" s="24"/>
      <c r="BN1120" s="24"/>
      <c r="BO1120" s="24"/>
      <c r="BP1120" s="24"/>
      <c r="BQ1120" s="24">
        <f t="shared" si="423"/>
        <v>0</v>
      </c>
      <c r="BR1120" s="24">
        <f t="shared" si="424"/>
        <v>0</v>
      </c>
      <c r="BU1120" s="24"/>
      <c r="BV1120" s="24"/>
      <c r="BW1120" s="24"/>
      <c r="BX1120" s="24"/>
      <c r="BY1120" s="24"/>
      <c r="BZ1120" s="24"/>
      <c r="CA1120" s="24">
        <f t="shared" si="425"/>
        <v>0</v>
      </c>
      <c r="CB1120" s="24">
        <f t="shared" si="426"/>
        <v>0</v>
      </c>
      <c r="CC1120" s="24"/>
      <c r="CE1120" s="24">
        <f t="shared" si="427"/>
        <v>0</v>
      </c>
      <c r="CG1120" s="24">
        <f t="shared" si="428"/>
        <v>0</v>
      </c>
      <c r="CI1120" s="24">
        <f t="shared" si="429"/>
        <v>0</v>
      </c>
      <c r="CK1120" s="24">
        <f t="shared" si="430"/>
        <v>0</v>
      </c>
      <c r="CM1120" s="24">
        <f t="shared" si="431"/>
        <v>0</v>
      </c>
      <c r="CO1120" s="24">
        <f t="shared" si="432"/>
        <v>0</v>
      </c>
      <c r="CQ1120" s="24">
        <f t="shared" si="433"/>
        <v>0</v>
      </c>
      <c r="CS1120" s="24">
        <f t="shared" si="434"/>
        <v>0</v>
      </c>
    </row>
    <row r="1121" spans="9:97">
      <c r="I1121" s="24">
        <f t="shared" si="414"/>
        <v>0</v>
      </c>
      <c r="J1121" s="24">
        <f t="shared" si="412"/>
        <v>0</v>
      </c>
      <c r="M1121" s="24"/>
      <c r="N1121" s="24"/>
      <c r="O1121" s="24"/>
      <c r="P1121" s="24"/>
      <c r="Q1121" s="24"/>
      <c r="R1121" s="24"/>
      <c r="S1121" s="24">
        <f t="shared" si="415"/>
        <v>0</v>
      </c>
      <c r="T1121" s="24">
        <f t="shared" si="413"/>
        <v>0</v>
      </c>
      <c r="W1121" s="24"/>
      <c r="X1121" s="24"/>
      <c r="Y1121" s="24"/>
      <c r="Z1121" s="24"/>
      <c r="AA1121" s="24"/>
      <c r="AB1121" s="24"/>
      <c r="AC1121" s="24">
        <f t="shared" si="416"/>
        <v>0</v>
      </c>
      <c r="AD1121" s="24">
        <f t="shared" si="417"/>
        <v>0</v>
      </c>
      <c r="AG1121" s="24"/>
      <c r="AH1121" s="24"/>
      <c r="AI1121" s="24"/>
      <c r="AJ1121" s="24"/>
      <c r="AK1121" s="24"/>
      <c r="AL1121" s="24"/>
      <c r="AM1121" s="24">
        <f t="shared" si="418"/>
        <v>0</v>
      </c>
      <c r="AN1121" s="24">
        <f t="shared" si="435"/>
        <v>0</v>
      </c>
      <c r="AQ1121" s="24"/>
      <c r="AR1121" s="24"/>
      <c r="AS1121" s="24"/>
      <c r="AT1121" s="24"/>
      <c r="AU1121" s="24"/>
      <c r="AV1121" s="24"/>
      <c r="AW1121" s="24">
        <f t="shared" si="419"/>
        <v>0</v>
      </c>
      <c r="AX1121" s="24">
        <f t="shared" si="420"/>
        <v>0</v>
      </c>
      <c r="BA1121" s="24"/>
      <c r="BB1121" s="24"/>
      <c r="BC1121" s="24"/>
      <c r="BD1121" s="24"/>
      <c r="BE1121" s="24"/>
      <c r="BF1121" s="24"/>
      <c r="BG1121" s="24">
        <f t="shared" si="421"/>
        <v>0</v>
      </c>
      <c r="BH1121" s="24">
        <f t="shared" si="422"/>
        <v>0</v>
      </c>
      <c r="BK1121" s="24"/>
      <c r="BL1121" s="24"/>
      <c r="BM1121" s="24"/>
      <c r="BN1121" s="24"/>
      <c r="BO1121" s="24"/>
      <c r="BP1121" s="24"/>
      <c r="BQ1121" s="24">
        <f t="shared" si="423"/>
        <v>0</v>
      </c>
      <c r="BR1121" s="24">
        <f t="shared" si="424"/>
        <v>0</v>
      </c>
      <c r="BU1121" s="24"/>
      <c r="BV1121" s="24"/>
      <c r="BW1121" s="24"/>
      <c r="BX1121" s="24"/>
      <c r="BY1121" s="24"/>
      <c r="BZ1121" s="24"/>
      <c r="CA1121" s="24">
        <f t="shared" si="425"/>
        <v>0</v>
      </c>
      <c r="CB1121" s="24">
        <f t="shared" si="426"/>
        <v>0</v>
      </c>
      <c r="CC1121" s="24"/>
      <c r="CE1121" s="24">
        <f t="shared" si="427"/>
        <v>0</v>
      </c>
      <c r="CG1121" s="24">
        <f t="shared" si="428"/>
        <v>0</v>
      </c>
      <c r="CI1121" s="24">
        <f t="shared" si="429"/>
        <v>0</v>
      </c>
      <c r="CK1121" s="24">
        <f t="shared" si="430"/>
        <v>0</v>
      </c>
      <c r="CM1121" s="24">
        <f t="shared" si="431"/>
        <v>0</v>
      </c>
      <c r="CO1121" s="24">
        <f t="shared" si="432"/>
        <v>0</v>
      </c>
      <c r="CQ1121" s="24">
        <f t="shared" si="433"/>
        <v>0</v>
      </c>
      <c r="CS1121" s="24">
        <f t="shared" si="434"/>
        <v>0</v>
      </c>
    </row>
    <row r="1122" spans="9:97">
      <c r="I1122" s="24">
        <f t="shared" si="414"/>
        <v>0</v>
      </c>
      <c r="J1122" s="24">
        <f t="shared" si="412"/>
        <v>0</v>
      </c>
      <c r="M1122" s="24"/>
      <c r="N1122" s="24"/>
      <c r="O1122" s="24"/>
      <c r="P1122" s="24"/>
      <c r="Q1122" s="24"/>
      <c r="R1122" s="24"/>
      <c r="S1122" s="24">
        <f t="shared" si="415"/>
        <v>0</v>
      </c>
      <c r="T1122" s="24">
        <f t="shared" si="413"/>
        <v>0</v>
      </c>
      <c r="W1122" s="24"/>
      <c r="X1122" s="24"/>
      <c r="Y1122" s="24"/>
      <c r="Z1122" s="24"/>
      <c r="AA1122" s="24"/>
      <c r="AB1122" s="24"/>
      <c r="AC1122" s="24">
        <f t="shared" si="416"/>
        <v>0</v>
      </c>
      <c r="AD1122" s="24">
        <f t="shared" si="417"/>
        <v>0</v>
      </c>
      <c r="AG1122" s="24"/>
      <c r="AH1122" s="24"/>
      <c r="AI1122" s="24"/>
      <c r="AJ1122" s="24"/>
      <c r="AK1122" s="24"/>
      <c r="AL1122" s="24"/>
      <c r="AM1122" s="24">
        <f t="shared" si="418"/>
        <v>0</v>
      </c>
      <c r="AN1122" s="24">
        <f t="shared" si="435"/>
        <v>0</v>
      </c>
      <c r="AQ1122" s="24"/>
      <c r="AR1122" s="24"/>
      <c r="AS1122" s="24"/>
      <c r="AT1122" s="24"/>
      <c r="AU1122" s="24"/>
      <c r="AV1122" s="24"/>
      <c r="AW1122" s="24">
        <f t="shared" si="419"/>
        <v>0</v>
      </c>
      <c r="AX1122" s="24">
        <f t="shared" si="420"/>
        <v>0</v>
      </c>
      <c r="BA1122" s="24"/>
      <c r="BB1122" s="24"/>
      <c r="BC1122" s="24"/>
      <c r="BD1122" s="24"/>
      <c r="BE1122" s="24"/>
      <c r="BF1122" s="24"/>
      <c r="BG1122" s="24">
        <f t="shared" si="421"/>
        <v>0</v>
      </c>
      <c r="BH1122" s="24">
        <f t="shared" si="422"/>
        <v>0</v>
      </c>
      <c r="BK1122" s="24"/>
      <c r="BL1122" s="24"/>
      <c r="BM1122" s="24"/>
      <c r="BN1122" s="24"/>
      <c r="BO1122" s="24"/>
      <c r="BP1122" s="24"/>
      <c r="BQ1122" s="24">
        <f t="shared" si="423"/>
        <v>0</v>
      </c>
      <c r="BR1122" s="24">
        <f t="shared" si="424"/>
        <v>0</v>
      </c>
      <c r="BU1122" s="24"/>
      <c r="BV1122" s="24"/>
      <c r="BW1122" s="24"/>
      <c r="BX1122" s="24"/>
      <c r="BY1122" s="24"/>
      <c r="BZ1122" s="24"/>
      <c r="CA1122" s="24">
        <f t="shared" si="425"/>
        <v>0</v>
      </c>
      <c r="CB1122" s="24">
        <f t="shared" si="426"/>
        <v>0</v>
      </c>
      <c r="CC1122" s="24"/>
      <c r="CE1122" s="24">
        <f t="shared" si="427"/>
        <v>0</v>
      </c>
      <c r="CG1122" s="24">
        <f t="shared" si="428"/>
        <v>0</v>
      </c>
      <c r="CI1122" s="24">
        <f t="shared" si="429"/>
        <v>0</v>
      </c>
      <c r="CK1122" s="24">
        <f t="shared" si="430"/>
        <v>0</v>
      </c>
      <c r="CM1122" s="24">
        <f t="shared" si="431"/>
        <v>0</v>
      </c>
      <c r="CO1122" s="24">
        <f t="shared" si="432"/>
        <v>0</v>
      </c>
      <c r="CQ1122" s="24">
        <f t="shared" si="433"/>
        <v>0</v>
      </c>
      <c r="CS1122" s="24">
        <f t="shared" si="434"/>
        <v>0</v>
      </c>
    </row>
    <row r="1123" spans="9:97">
      <c r="I1123" s="24">
        <f t="shared" si="414"/>
        <v>0</v>
      </c>
      <c r="J1123" s="24">
        <f t="shared" si="412"/>
        <v>0</v>
      </c>
      <c r="M1123" s="24"/>
      <c r="N1123" s="24"/>
      <c r="O1123" s="24"/>
      <c r="P1123" s="24"/>
      <c r="Q1123" s="24"/>
      <c r="R1123" s="24"/>
      <c r="S1123" s="24">
        <f t="shared" si="415"/>
        <v>0</v>
      </c>
      <c r="T1123" s="24">
        <f t="shared" si="413"/>
        <v>0</v>
      </c>
      <c r="W1123" s="24"/>
      <c r="X1123" s="24"/>
      <c r="Y1123" s="24"/>
      <c r="Z1123" s="24"/>
      <c r="AA1123" s="24"/>
      <c r="AB1123" s="24"/>
      <c r="AC1123" s="24">
        <f t="shared" si="416"/>
        <v>0</v>
      </c>
      <c r="AD1123" s="24">
        <f t="shared" si="417"/>
        <v>0</v>
      </c>
      <c r="AG1123" s="24"/>
      <c r="AH1123" s="24"/>
      <c r="AI1123" s="24"/>
      <c r="AJ1123" s="24"/>
      <c r="AK1123" s="24"/>
      <c r="AL1123" s="24"/>
      <c r="AM1123" s="24">
        <f t="shared" si="418"/>
        <v>0</v>
      </c>
      <c r="AN1123" s="24">
        <f t="shared" si="435"/>
        <v>0</v>
      </c>
      <c r="AQ1123" s="24"/>
      <c r="AR1123" s="24"/>
      <c r="AS1123" s="24"/>
      <c r="AT1123" s="24"/>
      <c r="AU1123" s="24"/>
      <c r="AV1123" s="24"/>
      <c r="AW1123" s="24">
        <f t="shared" si="419"/>
        <v>0</v>
      </c>
      <c r="AX1123" s="24">
        <f t="shared" si="420"/>
        <v>0</v>
      </c>
      <c r="BA1123" s="24"/>
      <c r="BB1123" s="24"/>
      <c r="BC1123" s="24"/>
      <c r="BD1123" s="24"/>
      <c r="BE1123" s="24"/>
      <c r="BF1123" s="24"/>
      <c r="BG1123" s="24">
        <f t="shared" si="421"/>
        <v>0</v>
      </c>
      <c r="BH1123" s="24">
        <f t="shared" si="422"/>
        <v>0</v>
      </c>
      <c r="BK1123" s="24"/>
      <c r="BL1123" s="24"/>
      <c r="BM1123" s="24"/>
      <c r="BN1123" s="24"/>
      <c r="BO1123" s="24"/>
      <c r="BP1123" s="24"/>
      <c r="BQ1123" s="24">
        <f t="shared" si="423"/>
        <v>0</v>
      </c>
      <c r="BR1123" s="24">
        <f t="shared" si="424"/>
        <v>0</v>
      </c>
      <c r="BU1123" s="24"/>
      <c r="BV1123" s="24"/>
      <c r="BW1123" s="24"/>
      <c r="BX1123" s="24"/>
      <c r="BY1123" s="24"/>
      <c r="BZ1123" s="24"/>
      <c r="CA1123" s="24">
        <f t="shared" si="425"/>
        <v>0</v>
      </c>
      <c r="CB1123" s="24">
        <f t="shared" si="426"/>
        <v>0</v>
      </c>
      <c r="CC1123" s="24"/>
      <c r="CE1123" s="24">
        <f t="shared" si="427"/>
        <v>0</v>
      </c>
      <c r="CG1123" s="24">
        <f t="shared" si="428"/>
        <v>0</v>
      </c>
      <c r="CI1123" s="24">
        <f t="shared" si="429"/>
        <v>0</v>
      </c>
      <c r="CK1123" s="24">
        <f t="shared" si="430"/>
        <v>0</v>
      </c>
      <c r="CM1123" s="24">
        <f t="shared" si="431"/>
        <v>0</v>
      </c>
      <c r="CO1123" s="24">
        <f t="shared" si="432"/>
        <v>0</v>
      </c>
      <c r="CQ1123" s="24">
        <f t="shared" si="433"/>
        <v>0</v>
      </c>
      <c r="CS1123" s="24">
        <f t="shared" si="434"/>
        <v>0</v>
      </c>
    </row>
    <row r="1124" spans="9:97">
      <c r="I1124" s="24">
        <f t="shared" si="414"/>
        <v>0</v>
      </c>
      <c r="J1124" s="24">
        <f t="shared" si="412"/>
        <v>0</v>
      </c>
      <c r="M1124" s="24"/>
      <c r="N1124" s="24"/>
      <c r="O1124" s="24"/>
      <c r="P1124" s="24"/>
      <c r="Q1124" s="24"/>
      <c r="R1124" s="24"/>
      <c r="S1124" s="24">
        <f t="shared" si="415"/>
        <v>0</v>
      </c>
      <c r="T1124" s="24">
        <f t="shared" si="413"/>
        <v>0</v>
      </c>
      <c r="W1124" s="24"/>
      <c r="X1124" s="24"/>
      <c r="Y1124" s="24"/>
      <c r="Z1124" s="24"/>
      <c r="AA1124" s="24"/>
      <c r="AB1124" s="24"/>
      <c r="AC1124" s="24">
        <f t="shared" si="416"/>
        <v>0</v>
      </c>
      <c r="AD1124" s="24">
        <f t="shared" si="417"/>
        <v>0</v>
      </c>
      <c r="AG1124" s="24"/>
      <c r="AH1124" s="24"/>
      <c r="AI1124" s="24"/>
      <c r="AJ1124" s="24"/>
      <c r="AK1124" s="24"/>
      <c r="AL1124" s="24"/>
      <c r="AM1124" s="24">
        <f t="shared" si="418"/>
        <v>0</v>
      </c>
      <c r="AN1124" s="24">
        <f t="shared" si="435"/>
        <v>0</v>
      </c>
      <c r="AQ1124" s="24"/>
      <c r="AR1124" s="24"/>
      <c r="AS1124" s="24"/>
      <c r="AT1124" s="24"/>
      <c r="AU1124" s="24"/>
      <c r="AV1124" s="24"/>
      <c r="AW1124" s="24">
        <f t="shared" si="419"/>
        <v>0</v>
      </c>
      <c r="AX1124" s="24">
        <f t="shared" si="420"/>
        <v>0</v>
      </c>
      <c r="BA1124" s="24"/>
      <c r="BB1124" s="24"/>
      <c r="BC1124" s="24"/>
      <c r="BD1124" s="24"/>
      <c r="BE1124" s="24"/>
      <c r="BF1124" s="24"/>
      <c r="BG1124" s="24">
        <f t="shared" si="421"/>
        <v>0</v>
      </c>
      <c r="BH1124" s="24">
        <f t="shared" si="422"/>
        <v>0</v>
      </c>
      <c r="BK1124" s="24"/>
      <c r="BL1124" s="24"/>
      <c r="BM1124" s="24"/>
      <c r="BN1124" s="24"/>
      <c r="BO1124" s="24"/>
      <c r="BP1124" s="24"/>
      <c r="BQ1124" s="24">
        <f t="shared" si="423"/>
        <v>0</v>
      </c>
      <c r="BR1124" s="24">
        <f t="shared" si="424"/>
        <v>0</v>
      </c>
      <c r="BU1124" s="24"/>
      <c r="BV1124" s="24"/>
      <c r="BW1124" s="24"/>
      <c r="BX1124" s="24"/>
      <c r="BY1124" s="24"/>
      <c r="BZ1124" s="24"/>
      <c r="CA1124" s="24">
        <f t="shared" si="425"/>
        <v>0</v>
      </c>
      <c r="CB1124" s="24">
        <f t="shared" si="426"/>
        <v>0</v>
      </c>
      <c r="CC1124" s="24"/>
      <c r="CE1124" s="24">
        <f t="shared" si="427"/>
        <v>0</v>
      </c>
      <c r="CG1124" s="24">
        <f t="shared" si="428"/>
        <v>0</v>
      </c>
      <c r="CI1124" s="24">
        <f t="shared" si="429"/>
        <v>0</v>
      </c>
      <c r="CK1124" s="24">
        <f t="shared" si="430"/>
        <v>0</v>
      </c>
      <c r="CM1124" s="24">
        <f t="shared" si="431"/>
        <v>0</v>
      </c>
      <c r="CO1124" s="24">
        <f t="shared" si="432"/>
        <v>0</v>
      </c>
      <c r="CQ1124" s="24">
        <f t="shared" si="433"/>
        <v>0</v>
      </c>
      <c r="CS1124" s="24">
        <f t="shared" si="434"/>
        <v>0</v>
      </c>
    </row>
    <row r="1125" spans="9:97">
      <c r="I1125" s="24">
        <f t="shared" si="414"/>
        <v>0</v>
      </c>
      <c r="J1125" s="24">
        <f t="shared" si="412"/>
        <v>0</v>
      </c>
      <c r="M1125" s="24"/>
      <c r="N1125" s="24"/>
      <c r="O1125" s="24"/>
      <c r="P1125" s="24"/>
      <c r="Q1125" s="24"/>
      <c r="R1125" s="24"/>
      <c r="S1125" s="24">
        <f t="shared" si="415"/>
        <v>0</v>
      </c>
      <c r="T1125" s="24">
        <f t="shared" si="413"/>
        <v>0</v>
      </c>
      <c r="W1125" s="24"/>
      <c r="X1125" s="24"/>
      <c r="Y1125" s="24"/>
      <c r="Z1125" s="24"/>
      <c r="AA1125" s="24"/>
      <c r="AB1125" s="24"/>
      <c r="AC1125" s="24">
        <f t="shared" si="416"/>
        <v>0</v>
      </c>
      <c r="AD1125" s="24">
        <f t="shared" si="417"/>
        <v>0</v>
      </c>
      <c r="AG1125" s="24"/>
      <c r="AH1125" s="24"/>
      <c r="AI1125" s="24"/>
      <c r="AJ1125" s="24"/>
      <c r="AK1125" s="24"/>
      <c r="AL1125" s="24"/>
      <c r="AM1125" s="24">
        <f t="shared" si="418"/>
        <v>0</v>
      </c>
      <c r="AN1125" s="24">
        <f t="shared" si="435"/>
        <v>0</v>
      </c>
      <c r="AQ1125" s="24"/>
      <c r="AR1125" s="24"/>
      <c r="AS1125" s="24"/>
      <c r="AT1125" s="24"/>
      <c r="AU1125" s="24"/>
      <c r="AV1125" s="24"/>
      <c r="AW1125" s="24">
        <f t="shared" si="419"/>
        <v>0</v>
      </c>
      <c r="AX1125" s="24">
        <f t="shared" si="420"/>
        <v>0</v>
      </c>
      <c r="BA1125" s="24"/>
      <c r="BB1125" s="24"/>
      <c r="BC1125" s="24"/>
      <c r="BD1125" s="24"/>
      <c r="BE1125" s="24"/>
      <c r="BF1125" s="24"/>
      <c r="BG1125" s="24">
        <f t="shared" si="421"/>
        <v>0</v>
      </c>
      <c r="BH1125" s="24">
        <f t="shared" si="422"/>
        <v>0</v>
      </c>
      <c r="BK1125" s="24"/>
      <c r="BL1125" s="24"/>
      <c r="BM1125" s="24"/>
      <c r="BN1125" s="24"/>
      <c r="BO1125" s="24"/>
      <c r="BP1125" s="24"/>
      <c r="BQ1125" s="24">
        <f t="shared" si="423"/>
        <v>0</v>
      </c>
      <c r="BR1125" s="24">
        <f t="shared" si="424"/>
        <v>0</v>
      </c>
      <c r="BU1125" s="24"/>
      <c r="BV1125" s="24"/>
      <c r="BW1125" s="24"/>
      <c r="BX1125" s="24"/>
      <c r="BY1125" s="24"/>
      <c r="BZ1125" s="24"/>
      <c r="CA1125" s="24">
        <f t="shared" si="425"/>
        <v>0</v>
      </c>
      <c r="CB1125" s="24">
        <f t="shared" si="426"/>
        <v>0</v>
      </c>
      <c r="CC1125" s="24"/>
      <c r="CE1125" s="24">
        <f t="shared" si="427"/>
        <v>0</v>
      </c>
      <c r="CG1125" s="24">
        <f t="shared" si="428"/>
        <v>0</v>
      </c>
      <c r="CI1125" s="24">
        <f t="shared" si="429"/>
        <v>0</v>
      </c>
      <c r="CK1125" s="24">
        <f t="shared" si="430"/>
        <v>0</v>
      </c>
      <c r="CM1125" s="24">
        <f t="shared" si="431"/>
        <v>0</v>
      </c>
      <c r="CO1125" s="24">
        <f t="shared" si="432"/>
        <v>0</v>
      </c>
      <c r="CQ1125" s="24">
        <f t="shared" si="433"/>
        <v>0</v>
      </c>
      <c r="CS1125" s="24">
        <f t="shared" si="434"/>
        <v>0</v>
      </c>
    </row>
    <row r="1126" spans="9:97">
      <c r="I1126" s="24">
        <f t="shared" si="414"/>
        <v>0</v>
      </c>
      <c r="J1126" s="24">
        <f t="shared" si="412"/>
        <v>0</v>
      </c>
      <c r="M1126" s="24"/>
      <c r="N1126" s="24"/>
      <c r="O1126" s="24"/>
      <c r="P1126" s="24"/>
      <c r="Q1126" s="24"/>
      <c r="R1126" s="24"/>
      <c r="S1126" s="24">
        <f t="shared" si="415"/>
        <v>0</v>
      </c>
      <c r="T1126" s="24">
        <f t="shared" si="413"/>
        <v>0</v>
      </c>
      <c r="W1126" s="24"/>
      <c r="X1126" s="24"/>
      <c r="Y1126" s="24"/>
      <c r="Z1126" s="24"/>
      <c r="AA1126" s="24"/>
      <c r="AB1126" s="24"/>
      <c r="AC1126" s="24">
        <f t="shared" si="416"/>
        <v>0</v>
      </c>
      <c r="AD1126" s="24">
        <f t="shared" si="417"/>
        <v>0</v>
      </c>
      <c r="AG1126" s="24"/>
      <c r="AH1126" s="24"/>
      <c r="AI1126" s="24"/>
      <c r="AJ1126" s="24"/>
      <c r="AK1126" s="24"/>
      <c r="AL1126" s="24"/>
      <c r="AM1126" s="24">
        <f t="shared" si="418"/>
        <v>0</v>
      </c>
      <c r="AN1126" s="24">
        <f t="shared" si="435"/>
        <v>0</v>
      </c>
      <c r="AQ1126" s="24"/>
      <c r="AR1126" s="24"/>
      <c r="AS1126" s="24"/>
      <c r="AT1126" s="24"/>
      <c r="AU1126" s="24"/>
      <c r="AV1126" s="24"/>
      <c r="AW1126" s="24">
        <f t="shared" si="419"/>
        <v>0</v>
      </c>
      <c r="AX1126" s="24">
        <f t="shared" si="420"/>
        <v>0</v>
      </c>
      <c r="BA1126" s="24"/>
      <c r="BB1126" s="24"/>
      <c r="BC1126" s="24"/>
      <c r="BD1126" s="24"/>
      <c r="BE1126" s="24"/>
      <c r="BF1126" s="24"/>
      <c r="BG1126" s="24">
        <f t="shared" si="421"/>
        <v>0</v>
      </c>
      <c r="BH1126" s="24">
        <f t="shared" si="422"/>
        <v>0</v>
      </c>
      <c r="BK1126" s="24"/>
      <c r="BL1126" s="24"/>
      <c r="BM1126" s="24"/>
      <c r="BN1126" s="24"/>
      <c r="BO1126" s="24"/>
      <c r="BP1126" s="24"/>
      <c r="BQ1126" s="24">
        <f t="shared" si="423"/>
        <v>0</v>
      </c>
      <c r="BR1126" s="24">
        <f t="shared" si="424"/>
        <v>0</v>
      </c>
      <c r="BU1126" s="24"/>
      <c r="BV1126" s="24"/>
      <c r="BW1126" s="24"/>
      <c r="BX1126" s="24"/>
      <c r="BY1126" s="24"/>
      <c r="BZ1126" s="24"/>
      <c r="CA1126" s="24">
        <f t="shared" si="425"/>
        <v>0</v>
      </c>
      <c r="CB1126" s="24">
        <f t="shared" si="426"/>
        <v>0</v>
      </c>
      <c r="CC1126" s="24"/>
      <c r="CE1126" s="24">
        <f t="shared" si="427"/>
        <v>0</v>
      </c>
      <c r="CG1126" s="24">
        <f t="shared" si="428"/>
        <v>0</v>
      </c>
      <c r="CI1126" s="24">
        <f t="shared" si="429"/>
        <v>0</v>
      </c>
      <c r="CK1126" s="24">
        <f t="shared" si="430"/>
        <v>0</v>
      </c>
      <c r="CM1126" s="24">
        <f t="shared" si="431"/>
        <v>0</v>
      </c>
      <c r="CO1126" s="24">
        <f t="shared" si="432"/>
        <v>0</v>
      </c>
      <c r="CQ1126" s="24">
        <f t="shared" si="433"/>
        <v>0</v>
      </c>
      <c r="CS1126" s="24">
        <f t="shared" si="434"/>
        <v>0</v>
      </c>
    </row>
    <row r="1127" spans="9:97">
      <c r="I1127" s="24">
        <f t="shared" si="414"/>
        <v>0</v>
      </c>
      <c r="J1127" s="24">
        <f t="shared" ref="J1127:J1190" si="436">IF(F1127&lt;C1127-D1127,C1127-D1127-F1127,0)</f>
        <v>0</v>
      </c>
      <c r="M1127" s="24"/>
      <c r="N1127" s="24"/>
      <c r="O1127" s="24"/>
      <c r="P1127" s="24"/>
      <c r="Q1127" s="24"/>
      <c r="R1127" s="24"/>
      <c r="S1127" s="24">
        <f t="shared" si="415"/>
        <v>0</v>
      </c>
      <c r="T1127" s="24">
        <f t="shared" ref="T1127:T1190" si="437">IF(P1127&lt;M1127-N1127,M1127-N1127-P1127,0)</f>
        <v>0</v>
      </c>
      <c r="W1127" s="24"/>
      <c r="X1127" s="24"/>
      <c r="Y1127" s="24"/>
      <c r="Z1127" s="24"/>
      <c r="AA1127" s="24"/>
      <c r="AB1127" s="24"/>
      <c r="AC1127" s="24">
        <f t="shared" si="416"/>
        <v>0</v>
      </c>
      <c r="AD1127" s="24">
        <f t="shared" si="417"/>
        <v>0</v>
      </c>
      <c r="AG1127" s="24"/>
      <c r="AH1127" s="24"/>
      <c r="AI1127" s="24"/>
      <c r="AJ1127" s="24"/>
      <c r="AK1127" s="24"/>
      <c r="AL1127" s="24"/>
      <c r="AM1127" s="24">
        <f t="shared" si="418"/>
        <v>0</v>
      </c>
      <c r="AN1127" s="24">
        <f t="shared" si="435"/>
        <v>0</v>
      </c>
      <c r="AQ1127" s="24"/>
      <c r="AR1127" s="24"/>
      <c r="AS1127" s="24"/>
      <c r="AT1127" s="24"/>
      <c r="AU1127" s="24"/>
      <c r="AV1127" s="24"/>
      <c r="AW1127" s="24">
        <f t="shared" si="419"/>
        <v>0</v>
      </c>
      <c r="AX1127" s="24">
        <f t="shared" si="420"/>
        <v>0</v>
      </c>
      <c r="BA1127" s="24"/>
      <c r="BB1127" s="24"/>
      <c r="BC1127" s="24"/>
      <c r="BD1127" s="24"/>
      <c r="BE1127" s="24"/>
      <c r="BF1127" s="24"/>
      <c r="BG1127" s="24">
        <f t="shared" si="421"/>
        <v>0</v>
      </c>
      <c r="BH1127" s="24">
        <f t="shared" si="422"/>
        <v>0</v>
      </c>
      <c r="BK1127" s="24"/>
      <c r="BL1127" s="24"/>
      <c r="BM1127" s="24"/>
      <c r="BN1127" s="24"/>
      <c r="BO1127" s="24"/>
      <c r="BP1127" s="24"/>
      <c r="BQ1127" s="24">
        <f t="shared" si="423"/>
        <v>0</v>
      </c>
      <c r="BR1127" s="24">
        <f t="shared" si="424"/>
        <v>0</v>
      </c>
      <c r="BU1127" s="24"/>
      <c r="BV1127" s="24"/>
      <c r="BW1127" s="24"/>
      <c r="BX1127" s="24"/>
      <c r="BY1127" s="24"/>
      <c r="BZ1127" s="24"/>
      <c r="CA1127" s="24">
        <f t="shared" si="425"/>
        <v>0</v>
      </c>
      <c r="CB1127" s="24">
        <f t="shared" si="426"/>
        <v>0</v>
      </c>
      <c r="CC1127" s="24"/>
      <c r="CE1127" s="24">
        <f t="shared" si="427"/>
        <v>0</v>
      </c>
      <c r="CG1127" s="24">
        <f t="shared" si="428"/>
        <v>0</v>
      </c>
      <c r="CI1127" s="24">
        <f t="shared" si="429"/>
        <v>0</v>
      </c>
      <c r="CK1127" s="24">
        <f t="shared" si="430"/>
        <v>0</v>
      </c>
      <c r="CM1127" s="24">
        <f t="shared" si="431"/>
        <v>0</v>
      </c>
      <c r="CO1127" s="24">
        <f t="shared" si="432"/>
        <v>0</v>
      </c>
      <c r="CQ1127" s="24">
        <f t="shared" si="433"/>
        <v>0</v>
      </c>
      <c r="CS1127" s="24">
        <f t="shared" si="434"/>
        <v>0</v>
      </c>
    </row>
    <row r="1128" spans="9:97">
      <c r="I1128" s="24">
        <f t="shared" si="414"/>
        <v>0</v>
      </c>
      <c r="J1128" s="24">
        <f t="shared" si="436"/>
        <v>0</v>
      </c>
      <c r="M1128" s="24"/>
      <c r="N1128" s="24"/>
      <c r="O1128" s="24"/>
      <c r="P1128" s="24"/>
      <c r="Q1128" s="24"/>
      <c r="R1128" s="24"/>
      <c r="S1128" s="24">
        <f t="shared" si="415"/>
        <v>0</v>
      </c>
      <c r="T1128" s="24">
        <f t="shared" si="437"/>
        <v>0</v>
      </c>
      <c r="W1128" s="24"/>
      <c r="X1128" s="24"/>
      <c r="Y1128" s="24"/>
      <c r="Z1128" s="24"/>
      <c r="AA1128" s="24"/>
      <c r="AB1128" s="24"/>
      <c r="AC1128" s="24">
        <f t="shared" si="416"/>
        <v>0</v>
      </c>
      <c r="AD1128" s="24">
        <f t="shared" si="417"/>
        <v>0</v>
      </c>
      <c r="AG1128" s="24"/>
      <c r="AH1128" s="24"/>
      <c r="AI1128" s="24"/>
      <c r="AJ1128" s="24"/>
      <c r="AK1128" s="24"/>
      <c r="AL1128" s="24"/>
      <c r="AM1128" s="24">
        <f t="shared" si="418"/>
        <v>0</v>
      </c>
      <c r="AN1128" s="24">
        <f t="shared" si="435"/>
        <v>0</v>
      </c>
      <c r="AQ1128" s="24"/>
      <c r="AR1128" s="24"/>
      <c r="AS1128" s="24"/>
      <c r="AT1128" s="24"/>
      <c r="AU1128" s="24"/>
      <c r="AV1128" s="24"/>
      <c r="AW1128" s="24">
        <f t="shared" si="419"/>
        <v>0</v>
      </c>
      <c r="AX1128" s="24">
        <f t="shared" si="420"/>
        <v>0</v>
      </c>
      <c r="BA1128" s="24"/>
      <c r="BB1128" s="24"/>
      <c r="BC1128" s="24"/>
      <c r="BD1128" s="24"/>
      <c r="BE1128" s="24"/>
      <c r="BF1128" s="24"/>
      <c r="BG1128" s="24">
        <f t="shared" si="421"/>
        <v>0</v>
      </c>
      <c r="BH1128" s="24">
        <f t="shared" si="422"/>
        <v>0</v>
      </c>
      <c r="BK1128" s="24"/>
      <c r="BL1128" s="24"/>
      <c r="BM1128" s="24"/>
      <c r="BN1128" s="24"/>
      <c r="BO1128" s="24"/>
      <c r="BP1128" s="24"/>
      <c r="BQ1128" s="24">
        <f t="shared" si="423"/>
        <v>0</v>
      </c>
      <c r="BR1128" s="24">
        <f t="shared" si="424"/>
        <v>0</v>
      </c>
      <c r="BU1128" s="24"/>
      <c r="BV1128" s="24"/>
      <c r="BW1128" s="24"/>
      <c r="BX1128" s="24"/>
      <c r="BY1128" s="24"/>
      <c r="BZ1128" s="24"/>
      <c r="CA1128" s="24">
        <f t="shared" si="425"/>
        <v>0</v>
      </c>
      <c r="CB1128" s="24">
        <f t="shared" si="426"/>
        <v>0</v>
      </c>
      <c r="CC1128" s="24"/>
      <c r="CE1128" s="24">
        <f t="shared" si="427"/>
        <v>0</v>
      </c>
      <c r="CG1128" s="24">
        <f t="shared" si="428"/>
        <v>0</v>
      </c>
      <c r="CI1128" s="24">
        <f t="shared" si="429"/>
        <v>0</v>
      </c>
      <c r="CK1128" s="24">
        <f t="shared" si="430"/>
        <v>0</v>
      </c>
      <c r="CM1128" s="24">
        <f t="shared" si="431"/>
        <v>0</v>
      </c>
      <c r="CO1128" s="24">
        <f t="shared" si="432"/>
        <v>0</v>
      </c>
      <c r="CQ1128" s="24">
        <f t="shared" si="433"/>
        <v>0</v>
      </c>
      <c r="CS1128" s="24">
        <f t="shared" si="434"/>
        <v>0</v>
      </c>
    </row>
    <row r="1129" spans="9:97">
      <c r="I1129" s="24">
        <f t="shared" si="414"/>
        <v>0</v>
      </c>
      <c r="J1129" s="24">
        <f t="shared" si="436"/>
        <v>0</v>
      </c>
      <c r="M1129" s="24"/>
      <c r="N1129" s="24"/>
      <c r="O1129" s="24"/>
      <c r="P1129" s="24"/>
      <c r="Q1129" s="24"/>
      <c r="R1129" s="24"/>
      <c r="S1129" s="24">
        <f t="shared" si="415"/>
        <v>0</v>
      </c>
      <c r="T1129" s="24">
        <f t="shared" si="437"/>
        <v>0</v>
      </c>
      <c r="W1129" s="24"/>
      <c r="X1129" s="24"/>
      <c r="Y1129" s="24"/>
      <c r="Z1129" s="24"/>
      <c r="AA1129" s="24"/>
      <c r="AB1129" s="24"/>
      <c r="AC1129" s="24">
        <f t="shared" si="416"/>
        <v>0</v>
      </c>
      <c r="AD1129" s="24">
        <f t="shared" si="417"/>
        <v>0</v>
      </c>
      <c r="AG1129" s="24"/>
      <c r="AH1129" s="24"/>
      <c r="AI1129" s="24"/>
      <c r="AJ1129" s="24"/>
      <c r="AK1129" s="24"/>
      <c r="AL1129" s="24"/>
      <c r="AM1129" s="24">
        <f t="shared" si="418"/>
        <v>0</v>
      </c>
      <c r="AN1129" s="24">
        <f t="shared" si="435"/>
        <v>0</v>
      </c>
      <c r="AQ1129" s="24"/>
      <c r="AR1129" s="24"/>
      <c r="AS1129" s="24"/>
      <c r="AT1129" s="24"/>
      <c r="AU1129" s="24"/>
      <c r="AV1129" s="24"/>
      <c r="AW1129" s="24">
        <f t="shared" si="419"/>
        <v>0</v>
      </c>
      <c r="AX1129" s="24">
        <f t="shared" si="420"/>
        <v>0</v>
      </c>
      <c r="BA1129" s="24"/>
      <c r="BB1129" s="24"/>
      <c r="BC1129" s="24"/>
      <c r="BD1129" s="24"/>
      <c r="BE1129" s="24"/>
      <c r="BF1129" s="24"/>
      <c r="BG1129" s="24">
        <f t="shared" si="421"/>
        <v>0</v>
      </c>
      <c r="BH1129" s="24">
        <f t="shared" si="422"/>
        <v>0</v>
      </c>
      <c r="BK1129" s="24"/>
      <c r="BL1129" s="24"/>
      <c r="BM1129" s="24"/>
      <c r="BN1129" s="24"/>
      <c r="BO1129" s="24"/>
      <c r="BP1129" s="24"/>
      <c r="BQ1129" s="24">
        <f t="shared" si="423"/>
        <v>0</v>
      </c>
      <c r="BR1129" s="24">
        <f t="shared" si="424"/>
        <v>0</v>
      </c>
      <c r="BU1129" s="24"/>
      <c r="BV1129" s="24"/>
      <c r="BW1129" s="24"/>
      <c r="BX1129" s="24"/>
      <c r="BY1129" s="24"/>
      <c r="BZ1129" s="24"/>
      <c r="CA1129" s="24">
        <f t="shared" si="425"/>
        <v>0</v>
      </c>
      <c r="CB1129" s="24">
        <f t="shared" si="426"/>
        <v>0</v>
      </c>
      <c r="CC1129" s="24"/>
      <c r="CE1129" s="24">
        <f t="shared" si="427"/>
        <v>0</v>
      </c>
      <c r="CG1129" s="24">
        <f t="shared" si="428"/>
        <v>0</v>
      </c>
      <c r="CI1129" s="24">
        <f t="shared" si="429"/>
        <v>0</v>
      </c>
      <c r="CK1129" s="24">
        <f t="shared" si="430"/>
        <v>0</v>
      </c>
      <c r="CM1129" s="24">
        <f t="shared" si="431"/>
        <v>0</v>
      </c>
      <c r="CO1129" s="24">
        <f t="shared" si="432"/>
        <v>0</v>
      </c>
      <c r="CQ1129" s="24">
        <f t="shared" si="433"/>
        <v>0</v>
      </c>
      <c r="CS1129" s="24">
        <f t="shared" si="434"/>
        <v>0</v>
      </c>
    </row>
    <row r="1130" spans="9:97">
      <c r="I1130" s="24">
        <f t="shared" si="414"/>
        <v>0</v>
      </c>
      <c r="J1130" s="24">
        <f t="shared" si="436"/>
        <v>0</v>
      </c>
      <c r="M1130" s="24"/>
      <c r="N1130" s="24"/>
      <c r="O1130" s="24"/>
      <c r="P1130" s="24"/>
      <c r="Q1130" s="24"/>
      <c r="R1130" s="24"/>
      <c r="S1130" s="24">
        <f t="shared" si="415"/>
        <v>0</v>
      </c>
      <c r="T1130" s="24">
        <f t="shared" si="437"/>
        <v>0</v>
      </c>
      <c r="W1130" s="24"/>
      <c r="X1130" s="24"/>
      <c r="Y1130" s="24"/>
      <c r="Z1130" s="24"/>
      <c r="AA1130" s="24"/>
      <c r="AB1130" s="24"/>
      <c r="AC1130" s="24">
        <f t="shared" si="416"/>
        <v>0</v>
      </c>
      <c r="AD1130" s="24">
        <f t="shared" si="417"/>
        <v>0</v>
      </c>
      <c r="AG1130" s="24"/>
      <c r="AH1130" s="24"/>
      <c r="AI1130" s="24"/>
      <c r="AJ1130" s="24"/>
      <c r="AK1130" s="24"/>
      <c r="AL1130" s="24"/>
      <c r="AM1130" s="24">
        <f t="shared" si="418"/>
        <v>0</v>
      </c>
      <c r="AN1130" s="24">
        <f t="shared" si="435"/>
        <v>0</v>
      </c>
      <c r="AQ1130" s="24"/>
      <c r="AR1130" s="24"/>
      <c r="AS1130" s="24"/>
      <c r="AT1130" s="24"/>
      <c r="AU1130" s="24"/>
      <c r="AV1130" s="24"/>
      <c r="AW1130" s="24">
        <f t="shared" si="419"/>
        <v>0</v>
      </c>
      <c r="AX1130" s="24">
        <f t="shared" si="420"/>
        <v>0</v>
      </c>
      <c r="BA1130" s="24"/>
      <c r="BB1130" s="24"/>
      <c r="BC1130" s="24"/>
      <c r="BD1130" s="24"/>
      <c r="BE1130" s="24"/>
      <c r="BF1130" s="24"/>
      <c r="BG1130" s="24">
        <f t="shared" si="421"/>
        <v>0</v>
      </c>
      <c r="BH1130" s="24">
        <f t="shared" si="422"/>
        <v>0</v>
      </c>
      <c r="BK1130" s="24"/>
      <c r="BL1130" s="24"/>
      <c r="BM1130" s="24"/>
      <c r="BN1130" s="24"/>
      <c r="BO1130" s="24"/>
      <c r="BP1130" s="24"/>
      <c r="BQ1130" s="24">
        <f t="shared" si="423"/>
        <v>0</v>
      </c>
      <c r="BR1130" s="24">
        <f t="shared" si="424"/>
        <v>0</v>
      </c>
      <c r="BU1130" s="24"/>
      <c r="BV1130" s="24"/>
      <c r="BW1130" s="24"/>
      <c r="BX1130" s="24"/>
      <c r="BY1130" s="24"/>
      <c r="BZ1130" s="24"/>
      <c r="CA1130" s="24">
        <f t="shared" si="425"/>
        <v>0</v>
      </c>
      <c r="CB1130" s="24">
        <f t="shared" si="426"/>
        <v>0</v>
      </c>
      <c r="CC1130" s="24"/>
      <c r="CE1130" s="24">
        <f t="shared" si="427"/>
        <v>0</v>
      </c>
      <c r="CG1130" s="24">
        <f t="shared" si="428"/>
        <v>0</v>
      </c>
      <c r="CI1130" s="24">
        <f t="shared" si="429"/>
        <v>0</v>
      </c>
      <c r="CK1130" s="24">
        <f t="shared" si="430"/>
        <v>0</v>
      </c>
      <c r="CM1130" s="24">
        <f t="shared" si="431"/>
        <v>0</v>
      </c>
      <c r="CO1130" s="24">
        <f t="shared" si="432"/>
        <v>0</v>
      </c>
      <c r="CQ1130" s="24">
        <f t="shared" si="433"/>
        <v>0</v>
      </c>
      <c r="CS1130" s="24">
        <f t="shared" si="434"/>
        <v>0</v>
      </c>
    </row>
    <row r="1131" spans="9:97">
      <c r="I1131" s="24">
        <f t="shared" si="414"/>
        <v>0</v>
      </c>
      <c r="J1131" s="24">
        <f t="shared" si="436"/>
        <v>0</v>
      </c>
      <c r="M1131" s="24"/>
      <c r="N1131" s="24"/>
      <c r="O1131" s="24"/>
      <c r="P1131" s="24"/>
      <c r="Q1131" s="24"/>
      <c r="R1131" s="24"/>
      <c r="S1131" s="24">
        <f t="shared" si="415"/>
        <v>0</v>
      </c>
      <c r="T1131" s="24">
        <f t="shared" si="437"/>
        <v>0</v>
      </c>
      <c r="W1131" s="24"/>
      <c r="X1131" s="24"/>
      <c r="Y1131" s="24"/>
      <c r="Z1131" s="24"/>
      <c r="AA1131" s="24"/>
      <c r="AB1131" s="24"/>
      <c r="AC1131" s="24">
        <f t="shared" si="416"/>
        <v>0</v>
      </c>
      <c r="AD1131" s="24">
        <f t="shared" si="417"/>
        <v>0</v>
      </c>
      <c r="AG1131" s="24"/>
      <c r="AH1131" s="24"/>
      <c r="AI1131" s="24"/>
      <c r="AJ1131" s="24"/>
      <c r="AK1131" s="24"/>
      <c r="AL1131" s="24"/>
      <c r="AM1131" s="24">
        <f t="shared" si="418"/>
        <v>0</v>
      </c>
      <c r="AN1131" s="24">
        <f t="shared" si="435"/>
        <v>0</v>
      </c>
      <c r="AQ1131" s="24"/>
      <c r="AR1131" s="24"/>
      <c r="AS1131" s="24"/>
      <c r="AT1131" s="24"/>
      <c r="AU1131" s="24"/>
      <c r="AV1131" s="24"/>
      <c r="AW1131" s="24">
        <f t="shared" si="419"/>
        <v>0</v>
      </c>
      <c r="AX1131" s="24">
        <f t="shared" si="420"/>
        <v>0</v>
      </c>
      <c r="BA1131" s="24"/>
      <c r="BB1131" s="24"/>
      <c r="BC1131" s="24"/>
      <c r="BD1131" s="24"/>
      <c r="BE1131" s="24"/>
      <c r="BF1131" s="24"/>
      <c r="BG1131" s="24">
        <f t="shared" si="421"/>
        <v>0</v>
      </c>
      <c r="BH1131" s="24">
        <f t="shared" si="422"/>
        <v>0</v>
      </c>
      <c r="BK1131" s="24"/>
      <c r="BL1131" s="24"/>
      <c r="BM1131" s="24"/>
      <c r="BN1131" s="24"/>
      <c r="BO1131" s="24"/>
      <c r="BP1131" s="24"/>
      <c r="BQ1131" s="24">
        <f t="shared" si="423"/>
        <v>0</v>
      </c>
      <c r="BR1131" s="24">
        <f t="shared" si="424"/>
        <v>0</v>
      </c>
      <c r="BU1131" s="24"/>
      <c r="BV1131" s="24"/>
      <c r="BW1131" s="24"/>
      <c r="BX1131" s="24"/>
      <c r="BY1131" s="24"/>
      <c r="BZ1131" s="24"/>
      <c r="CA1131" s="24">
        <f t="shared" si="425"/>
        <v>0</v>
      </c>
      <c r="CB1131" s="24">
        <f t="shared" si="426"/>
        <v>0</v>
      </c>
      <c r="CC1131" s="24"/>
      <c r="CE1131" s="24">
        <f t="shared" si="427"/>
        <v>0</v>
      </c>
      <c r="CG1131" s="24">
        <f t="shared" si="428"/>
        <v>0</v>
      </c>
      <c r="CI1131" s="24">
        <f t="shared" si="429"/>
        <v>0</v>
      </c>
      <c r="CK1131" s="24">
        <f t="shared" si="430"/>
        <v>0</v>
      </c>
      <c r="CM1131" s="24">
        <f t="shared" si="431"/>
        <v>0</v>
      </c>
      <c r="CO1131" s="24">
        <f t="shared" si="432"/>
        <v>0</v>
      </c>
      <c r="CQ1131" s="24">
        <f t="shared" si="433"/>
        <v>0</v>
      </c>
      <c r="CS1131" s="24">
        <f t="shared" si="434"/>
        <v>0</v>
      </c>
    </row>
    <row r="1132" spans="9:97">
      <c r="I1132" s="24">
        <f t="shared" si="414"/>
        <v>0</v>
      </c>
      <c r="J1132" s="24">
        <f t="shared" si="436"/>
        <v>0</v>
      </c>
      <c r="M1132" s="24"/>
      <c r="N1132" s="24"/>
      <c r="O1132" s="24"/>
      <c r="P1132" s="24"/>
      <c r="Q1132" s="24"/>
      <c r="R1132" s="24"/>
      <c r="S1132" s="24">
        <f t="shared" si="415"/>
        <v>0</v>
      </c>
      <c r="T1132" s="24">
        <f t="shared" si="437"/>
        <v>0</v>
      </c>
      <c r="W1132" s="24"/>
      <c r="X1132" s="24"/>
      <c r="Y1132" s="24"/>
      <c r="Z1132" s="24"/>
      <c r="AA1132" s="24"/>
      <c r="AB1132" s="24"/>
      <c r="AC1132" s="24">
        <f t="shared" si="416"/>
        <v>0</v>
      </c>
      <c r="AD1132" s="24">
        <f t="shared" si="417"/>
        <v>0</v>
      </c>
      <c r="AG1132" s="24"/>
      <c r="AH1132" s="24"/>
      <c r="AI1132" s="24"/>
      <c r="AJ1132" s="24"/>
      <c r="AK1132" s="24"/>
      <c r="AL1132" s="24"/>
      <c r="AM1132" s="24">
        <f t="shared" si="418"/>
        <v>0</v>
      </c>
      <c r="AN1132" s="24">
        <f t="shared" si="435"/>
        <v>0</v>
      </c>
      <c r="AQ1132" s="24"/>
      <c r="AR1132" s="24"/>
      <c r="AS1132" s="24"/>
      <c r="AT1132" s="24"/>
      <c r="AU1132" s="24"/>
      <c r="AV1132" s="24"/>
      <c r="AW1132" s="24">
        <f t="shared" si="419"/>
        <v>0</v>
      </c>
      <c r="AX1132" s="24">
        <f t="shared" si="420"/>
        <v>0</v>
      </c>
      <c r="BA1132" s="24"/>
      <c r="BB1132" s="24"/>
      <c r="BC1132" s="24"/>
      <c r="BD1132" s="24"/>
      <c r="BE1132" s="24"/>
      <c r="BF1132" s="24"/>
      <c r="BG1132" s="24">
        <f t="shared" si="421"/>
        <v>0</v>
      </c>
      <c r="BH1132" s="24">
        <f t="shared" si="422"/>
        <v>0</v>
      </c>
      <c r="BK1132" s="24"/>
      <c r="BL1132" s="24"/>
      <c r="BM1132" s="24"/>
      <c r="BN1132" s="24"/>
      <c r="BO1132" s="24"/>
      <c r="BP1132" s="24"/>
      <c r="BQ1132" s="24">
        <f t="shared" si="423"/>
        <v>0</v>
      </c>
      <c r="BR1132" s="24">
        <f t="shared" si="424"/>
        <v>0</v>
      </c>
      <c r="BU1132" s="24"/>
      <c r="BV1132" s="24"/>
      <c r="BW1132" s="24"/>
      <c r="BX1132" s="24"/>
      <c r="BY1132" s="24"/>
      <c r="BZ1132" s="24"/>
      <c r="CA1132" s="24">
        <f t="shared" si="425"/>
        <v>0</v>
      </c>
      <c r="CB1132" s="24">
        <f t="shared" si="426"/>
        <v>0</v>
      </c>
      <c r="CC1132" s="24"/>
      <c r="CE1132" s="24">
        <f t="shared" si="427"/>
        <v>0</v>
      </c>
      <c r="CG1132" s="24">
        <f t="shared" si="428"/>
        <v>0</v>
      </c>
      <c r="CI1132" s="24">
        <f t="shared" si="429"/>
        <v>0</v>
      </c>
      <c r="CK1132" s="24">
        <f t="shared" si="430"/>
        <v>0</v>
      </c>
      <c r="CM1132" s="24">
        <f t="shared" si="431"/>
        <v>0</v>
      </c>
      <c r="CO1132" s="24">
        <f t="shared" si="432"/>
        <v>0</v>
      </c>
      <c r="CQ1132" s="24">
        <f t="shared" si="433"/>
        <v>0</v>
      </c>
      <c r="CS1132" s="24">
        <f t="shared" si="434"/>
        <v>0</v>
      </c>
    </row>
    <row r="1133" spans="9:97">
      <c r="I1133" s="24">
        <f t="shared" si="414"/>
        <v>0</v>
      </c>
      <c r="J1133" s="24">
        <f t="shared" si="436"/>
        <v>0</v>
      </c>
      <c r="M1133" s="24"/>
      <c r="N1133" s="24"/>
      <c r="O1133" s="24"/>
      <c r="P1133" s="24"/>
      <c r="Q1133" s="24"/>
      <c r="R1133" s="24"/>
      <c r="S1133" s="24">
        <f t="shared" si="415"/>
        <v>0</v>
      </c>
      <c r="T1133" s="24">
        <f t="shared" si="437"/>
        <v>0</v>
      </c>
      <c r="W1133" s="24"/>
      <c r="X1133" s="24"/>
      <c r="Y1133" s="24"/>
      <c r="Z1133" s="24"/>
      <c r="AA1133" s="24"/>
      <c r="AB1133" s="24"/>
      <c r="AC1133" s="24">
        <f t="shared" si="416"/>
        <v>0</v>
      </c>
      <c r="AD1133" s="24">
        <f t="shared" si="417"/>
        <v>0</v>
      </c>
      <c r="AG1133" s="24"/>
      <c r="AH1133" s="24"/>
      <c r="AI1133" s="24"/>
      <c r="AJ1133" s="24"/>
      <c r="AK1133" s="24"/>
      <c r="AL1133" s="24"/>
      <c r="AM1133" s="24">
        <f t="shared" si="418"/>
        <v>0</v>
      </c>
      <c r="AN1133" s="24">
        <f t="shared" si="435"/>
        <v>0</v>
      </c>
      <c r="AQ1133" s="24"/>
      <c r="AR1133" s="24"/>
      <c r="AS1133" s="24"/>
      <c r="AT1133" s="24"/>
      <c r="AU1133" s="24"/>
      <c r="AV1133" s="24"/>
      <c r="AW1133" s="24">
        <f t="shared" si="419"/>
        <v>0</v>
      </c>
      <c r="AX1133" s="24">
        <f t="shared" si="420"/>
        <v>0</v>
      </c>
      <c r="BA1133" s="24"/>
      <c r="BB1133" s="24"/>
      <c r="BC1133" s="24"/>
      <c r="BD1133" s="24"/>
      <c r="BE1133" s="24"/>
      <c r="BF1133" s="24"/>
      <c r="BG1133" s="24">
        <f t="shared" si="421"/>
        <v>0</v>
      </c>
      <c r="BH1133" s="24">
        <f t="shared" si="422"/>
        <v>0</v>
      </c>
      <c r="BK1133" s="24"/>
      <c r="BL1133" s="24"/>
      <c r="BM1133" s="24"/>
      <c r="BN1133" s="24"/>
      <c r="BO1133" s="24"/>
      <c r="BP1133" s="24"/>
      <c r="BQ1133" s="24">
        <f t="shared" si="423"/>
        <v>0</v>
      </c>
      <c r="BR1133" s="24">
        <f t="shared" si="424"/>
        <v>0</v>
      </c>
      <c r="BU1133" s="24"/>
      <c r="BV1133" s="24"/>
      <c r="BW1133" s="24"/>
      <c r="BX1133" s="24"/>
      <c r="BY1133" s="24"/>
      <c r="BZ1133" s="24"/>
      <c r="CA1133" s="24">
        <f t="shared" si="425"/>
        <v>0</v>
      </c>
      <c r="CB1133" s="24">
        <f t="shared" si="426"/>
        <v>0</v>
      </c>
      <c r="CC1133" s="24"/>
      <c r="CE1133" s="24">
        <f t="shared" si="427"/>
        <v>0</v>
      </c>
      <c r="CG1133" s="24">
        <f t="shared" si="428"/>
        <v>0</v>
      </c>
      <c r="CI1133" s="24">
        <f t="shared" si="429"/>
        <v>0</v>
      </c>
      <c r="CK1133" s="24">
        <f t="shared" si="430"/>
        <v>0</v>
      </c>
      <c r="CM1133" s="24">
        <f t="shared" si="431"/>
        <v>0</v>
      </c>
      <c r="CO1133" s="24">
        <f t="shared" si="432"/>
        <v>0</v>
      </c>
      <c r="CQ1133" s="24">
        <f t="shared" si="433"/>
        <v>0</v>
      </c>
      <c r="CS1133" s="24">
        <f t="shared" si="434"/>
        <v>0</v>
      </c>
    </row>
    <row r="1134" spans="9:97">
      <c r="I1134" s="24">
        <f t="shared" si="414"/>
        <v>0</v>
      </c>
      <c r="J1134" s="24">
        <f t="shared" si="436"/>
        <v>0</v>
      </c>
      <c r="M1134" s="24"/>
      <c r="N1134" s="24"/>
      <c r="O1134" s="24"/>
      <c r="P1134" s="24"/>
      <c r="Q1134" s="24"/>
      <c r="R1134" s="24"/>
      <c r="S1134" s="24">
        <f t="shared" si="415"/>
        <v>0</v>
      </c>
      <c r="T1134" s="24">
        <f t="shared" si="437"/>
        <v>0</v>
      </c>
      <c r="W1134" s="24"/>
      <c r="X1134" s="24"/>
      <c r="Y1134" s="24"/>
      <c r="Z1134" s="24"/>
      <c r="AA1134" s="24"/>
      <c r="AB1134" s="24"/>
      <c r="AC1134" s="24">
        <f t="shared" si="416"/>
        <v>0</v>
      </c>
      <c r="AD1134" s="24">
        <f t="shared" si="417"/>
        <v>0</v>
      </c>
      <c r="AG1134" s="24"/>
      <c r="AH1134" s="24"/>
      <c r="AI1134" s="24"/>
      <c r="AJ1134" s="24"/>
      <c r="AK1134" s="24"/>
      <c r="AL1134" s="24"/>
      <c r="AM1134" s="24">
        <f t="shared" si="418"/>
        <v>0</v>
      </c>
      <c r="AN1134" s="24">
        <f t="shared" si="435"/>
        <v>0</v>
      </c>
      <c r="AQ1134" s="24"/>
      <c r="AR1134" s="24"/>
      <c r="AS1134" s="24"/>
      <c r="AT1134" s="24"/>
      <c r="AU1134" s="24"/>
      <c r="AV1134" s="24"/>
      <c r="AW1134" s="24">
        <f t="shared" si="419"/>
        <v>0</v>
      </c>
      <c r="AX1134" s="24">
        <f t="shared" si="420"/>
        <v>0</v>
      </c>
      <c r="BA1134" s="24"/>
      <c r="BB1134" s="24"/>
      <c r="BC1134" s="24"/>
      <c r="BD1134" s="24"/>
      <c r="BE1134" s="24"/>
      <c r="BF1134" s="24"/>
      <c r="BG1134" s="24">
        <f t="shared" si="421"/>
        <v>0</v>
      </c>
      <c r="BH1134" s="24">
        <f t="shared" si="422"/>
        <v>0</v>
      </c>
      <c r="BK1134" s="24"/>
      <c r="BL1134" s="24"/>
      <c r="BM1134" s="24"/>
      <c r="BN1134" s="24"/>
      <c r="BO1134" s="24"/>
      <c r="BP1134" s="24"/>
      <c r="BQ1134" s="24">
        <f t="shared" si="423"/>
        <v>0</v>
      </c>
      <c r="BR1134" s="24">
        <f t="shared" si="424"/>
        <v>0</v>
      </c>
      <c r="BU1134" s="24"/>
      <c r="BV1134" s="24"/>
      <c r="BW1134" s="24"/>
      <c r="BX1134" s="24"/>
      <c r="BY1134" s="24"/>
      <c r="BZ1134" s="24"/>
      <c r="CA1134" s="24">
        <f t="shared" si="425"/>
        <v>0</v>
      </c>
      <c r="CB1134" s="24">
        <f t="shared" si="426"/>
        <v>0</v>
      </c>
      <c r="CC1134" s="24"/>
      <c r="CE1134" s="24">
        <f t="shared" si="427"/>
        <v>0</v>
      </c>
      <c r="CG1134" s="24">
        <f t="shared" si="428"/>
        <v>0</v>
      </c>
      <c r="CI1134" s="24">
        <f t="shared" si="429"/>
        <v>0</v>
      </c>
      <c r="CK1134" s="24">
        <f t="shared" si="430"/>
        <v>0</v>
      </c>
      <c r="CM1134" s="24">
        <f t="shared" si="431"/>
        <v>0</v>
      </c>
      <c r="CO1134" s="24">
        <f t="shared" si="432"/>
        <v>0</v>
      </c>
      <c r="CQ1134" s="24">
        <f t="shared" si="433"/>
        <v>0</v>
      </c>
      <c r="CS1134" s="24">
        <f t="shared" si="434"/>
        <v>0</v>
      </c>
    </row>
    <row r="1135" spans="9:97">
      <c r="I1135" s="24">
        <f t="shared" si="414"/>
        <v>0</v>
      </c>
      <c r="J1135" s="24">
        <f t="shared" si="436"/>
        <v>0</v>
      </c>
      <c r="M1135" s="24"/>
      <c r="N1135" s="24"/>
      <c r="O1135" s="24"/>
      <c r="P1135" s="24"/>
      <c r="Q1135" s="24"/>
      <c r="R1135" s="24"/>
      <c r="S1135" s="24">
        <f t="shared" si="415"/>
        <v>0</v>
      </c>
      <c r="T1135" s="24">
        <f t="shared" si="437"/>
        <v>0</v>
      </c>
      <c r="W1135" s="24"/>
      <c r="X1135" s="24"/>
      <c r="Y1135" s="24"/>
      <c r="Z1135" s="24"/>
      <c r="AA1135" s="24"/>
      <c r="AB1135" s="24"/>
      <c r="AC1135" s="24">
        <f t="shared" si="416"/>
        <v>0</v>
      </c>
      <c r="AD1135" s="24">
        <f t="shared" si="417"/>
        <v>0</v>
      </c>
      <c r="AG1135" s="24"/>
      <c r="AH1135" s="24"/>
      <c r="AI1135" s="24"/>
      <c r="AJ1135" s="24"/>
      <c r="AK1135" s="24"/>
      <c r="AL1135" s="24"/>
      <c r="AM1135" s="24">
        <f t="shared" si="418"/>
        <v>0</v>
      </c>
      <c r="AN1135" s="24">
        <f t="shared" si="435"/>
        <v>0</v>
      </c>
      <c r="AQ1135" s="24"/>
      <c r="AR1135" s="24"/>
      <c r="AS1135" s="24"/>
      <c r="AT1135" s="24"/>
      <c r="AU1135" s="24"/>
      <c r="AV1135" s="24"/>
      <c r="AW1135" s="24">
        <f t="shared" si="419"/>
        <v>0</v>
      </c>
      <c r="AX1135" s="24">
        <f t="shared" si="420"/>
        <v>0</v>
      </c>
      <c r="BA1135" s="24"/>
      <c r="BB1135" s="24"/>
      <c r="BC1135" s="24"/>
      <c r="BD1135" s="24"/>
      <c r="BE1135" s="24"/>
      <c r="BF1135" s="24"/>
      <c r="BG1135" s="24">
        <f t="shared" si="421"/>
        <v>0</v>
      </c>
      <c r="BH1135" s="24">
        <f t="shared" si="422"/>
        <v>0</v>
      </c>
      <c r="BK1135" s="24"/>
      <c r="BL1135" s="24"/>
      <c r="BM1135" s="24"/>
      <c r="BN1135" s="24"/>
      <c r="BO1135" s="24"/>
      <c r="BP1135" s="24"/>
      <c r="BQ1135" s="24">
        <f t="shared" si="423"/>
        <v>0</v>
      </c>
      <c r="BR1135" s="24">
        <f t="shared" si="424"/>
        <v>0</v>
      </c>
      <c r="BU1135" s="24"/>
      <c r="BV1135" s="24"/>
      <c r="BW1135" s="24"/>
      <c r="BX1135" s="24"/>
      <c r="BY1135" s="24"/>
      <c r="BZ1135" s="24"/>
      <c r="CA1135" s="24">
        <f t="shared" si="425"/>
        <v>0</v>
      </c>
      <c r="CB1135" s="24">
        <f t="shared" si="426"/>
        <v>0</v>
      </c>
      <c r="CC1135" s="24"/>
      <c r="CE1135" s="24">
        <f t="shared" si="427"/>
        <v>0</v>
      </c>
      <c r="CG1135" s="24">
        <f t="shared" si="428"/>
        <v>0</v>
      </c>
      <c r="CI1135" s="24">
        <f t="shared" si="429"/>
        <v>0</v>
      </c>
      <c r="CK1135" s="24">
        <f t="shared" si="430"/>
        <v>0</v>
      </c>
      <c r="CM1135" s="24">
        <f t="shared" si="431"/>
        <v>0</v>
      </c>
      <c r="CO1135" s="24">
        <f t="shared" si="432"/>
        <v>0</v>
      </c>
      <c r="CQ1135" s="24">
        <f t="shared" si="433"/>
        <v>0</v>
      </c>
      <c r="CS1135" s="24">
        <f t="shared" si="434"/>
        <v>0</v>
      </c>
    </row>
    <row r="1136" spans="9:97">
      <c r="I1136" s="24">
        <f t="shared" si="414"/>
        <v>0</v>
      </c>
      <c r="J1136" s="24">
        <f t="shared" si="436"/>
        <v>0</v>
      </c>
      <c r="M1136" s="24"/>
      <c r="N1136" s="24"/>
      <c r="O1136" s="24"/>
      <c r="P1136" s="24"/>
      <c r="Q1136" s="24"/>
      <c r="R1136" s="24"/>
      <c r="S1136" s="24">
        <f t="shared" si="415"/>
        <v>0</v>
      </c>
      <c r="T1136" s="24">
        <f t="shared" si="437"/>
        <v>0</v>
      </c>
      <c r="W1136" s="24"/>
      <c r="X1136" s="24"/>
      <c r="Y1136" s="24"/>
      <c r="Z1136" s="24"/>
      <c r="AA1136" s="24"/>
      <c r="AB1136" s="24"/>
      <c r="AC1136" s="24">
        <f t="shared" si="416"/>
        <v>0</v>
      </c>
      <c r="AD1136" s="24">
        <f t="shared" si="417"/>
        <v>0</v>
      </c>
      <c r="AG1136" s="24"/>
      <c r="AH1136" s="24"/>
      <c r="AI1136" s="24"/>
      <c r="AJ1136" s="24"/>
      <c r="AK1136" s="24"/>
      <c r="AL1136" s="24"/>
      <c r="AM1136" s="24">
        <f t="shared" si="418"/>
        <v>0</v>
      </c>
      <c r="AN1136" s="24">
        <f t="shared" si="435"/>
        <v>0</v>
      </c>
      <c r="AQ1136" s="24"/>
      <c r="AR1136" s="24"/>
      <c r="AS1136" s="24"/>
      <c r="AT1136" s="24"/>
      <c r="AU1136" s="24"/>
      <c r="AV1136" s="24"/>
      <c r="AW1136" s="24">
        <f t="shared" si="419"/>
        <v>0</v>
      </c>
      <c r="AX1136" s="24">
        <f t="shared" si="420"/>
        <v>0</v>
      </c>
      <c r="BA1136" s="24"/>
      <c r="BB1136" s="24"/>
      <c r="BC1136" s="24"/>
      <c r="BD1136" s="24"/>
      <c r="BE1136" s="24"/>
      <c r="BF1136" s="24"/>
      <c r="BG1136" s="24">
        <f t="shared" si="421"/>
        <v>0</v>
      </c>
      <c r="BH1136" s="24">
        <f t="shared" si="422"/>
        <v>0</v>
      </c>
      <c r="BK1136" s="24"/>
      <c r="BL1136" s="24"/>
      <c r="BM1136" s="24"/>
      <c r="BN1136" s="24"/>
      <c r="BO1136" s="24"/>
      <c r="BP1136" s="24"/>
      <c r="BQ1136" s="24">
        <f t="shared" si="423"/>
        <v>0</v>
      </c>
      <c r="BR1136" s="24">
        <f t="shared" si="424"/>
        <v>0</v>
      </c>
      <c r="BU1136" s="24"/>
      <c r="BV1136" s="24"/>
      <c r="BW1136" s="24"/>
      <c r="BX1136" s="24"/>
      <c r="BY1136" s="24"/>
      <c r="BZ1136" s="24"/>
      <c r="CA1136" s="24">
        <f t="shared" si="425"/>
        <v>0</v>
      </c>
      <c r="CB1136" s="24">
        <f t="shared" si="426"/>
        <v>0</v>
      </c>
      <c r="CC1136" s="24"/>
      <c r="CE1136" s="24">
        <f t="shared" si="427"/>
        <v>0</v>
      </c>
      <c r="CG1136" s="24">
        <f t="shared" si="428"/>
        <v>0</v>
      </c>
      <c r="CI1136" s="24">
        <f t="shared" si="429"/>
        <v>0</v>
      </c>
      <c r="CK1136" s="24">
        <f t="shared" si="430"/>
        <v>0</v>
      </c>
      <c r="CM1136" s="24">
        <f t="shared" si="431"/>
        <v>0</v>
      </c>
      <c r="CO1136" s="24">
        <f t="shared" si="432"/>
        <v>0</v>
      </c>
      <c r="CQ1136" s="24">
        <f t="shared" si="433"/>
        <v>0</v>
      </c>
      <c r="CS1136" s="24">
        <f t="shared" si="434"/>
        <v>0</v>
      </c>
    </row>
    <row r="1137" spans="9:97">
      <c r="I1137" s="24">
        <f t="shared" si="414"/>
        <v>0</v>
      </c>
      <c r="J1137" s="24">
        <f t="shared" si="436"/>
        <v>0</v>
      </c>
      <c r="M1137" s="24"/>
      <c r="N1137" s="24"/>
      <c r="O1137" s="24"/>
      <c r="P1137" s="24"/>
      <c r="Q1137" s="24"/>
      <c r="R1137" s="24"/>
      <c r="S1137" s="24">
        <f t="shared" si="415"/>
        <v>0</v>
      </c>
      <c r="T1137" s="24">
        <f t="shared" si="437"/>
        <v>0</v>
      </c>
      <c r="W1137" s="24"/>
      <c r="X1137" s="24"/>
      <c r="Y1137" s="24"/>
      <c r="Z1137" s="24"/>
      <c r="AA1137" s="24"/>
      <c r="AB1137" s="24"/>
      <c r="AC1137" s="24">
        <f t="shared" si="416"/>
        <v>0</v>
      </c>
      <c r="AD1137" s="24">
        <f t="shared" si="417"/>
        <v>0</v>
      </c>
      <c r="AG1137" s="24"/>
      <c r="AH1137" s="24"/>
      <c r="AI1137" s="24"/>
      <c r="AJ1137" s="24"/>
      <c r="AK1137" s="24"/>
      <c r="AL1137" s="24"/>
      <c r="AM1137" s="24">
        <f t="shared" si="418"/>
        <v>0</v>
      </c>
      <c r="AN1137" s="24">
        <f t="shared" si="435"/>
        <v>0</v>
      </c>
      <c r="AQ1137" s="24"/>
      <c r="AR1137" s="24"/>
      <c r="AS1137" s="24"/>
      <c r="AT1137" s="24"/>
      <c r="AU1137" s="24"/>
      <c r="AV1137" s="24"/>
      <c r="AW1137" s="24">
        <f t="shared" si="419"/>
        <v>0</v>
      </c>
      <c r="AX1137" s="24">
        <f t="shared" si="420"/>
        <v>0</v>
      </c>
      <c r="BA1137" s="24"/>
      <c r="BB1137" s="24"/>
      <c r="BC1137" s="24"/>
      <c r="BD1137" s="24"/>
      <c r="BE1137" s="24"/>
      <c r="BF1137" s="24"/>
      <c r="BG1137" s="24">
        <f t="shared" si="421"/>
        <v>0</v>
      </c>
      <c r="BH1137" s="24">
        <f t="shared" si="422"/>
        <v>0</v>
      </c>
      <c r="BK1137" s="24"/>
      <c r="BL1137" s="24"/>
      <c r="BM1137" s="24"/>
      <c r="BN1137" s="24"/>
      <c r="BO1137" s="24"/>
      <c r="BP1137" s="24"/>
      <c r="BQ1137" s="24">
        <f t="shared" si="423"/>
        <v>0</v>
      </c>
      <c r="BR1137" s="24">
        <f t="shared" si="424"/>
        <v>0</v>
      </c>
      <c r="BU1137" s="24"/>
      <c r="BV1137" s="24"/>
      <c r="BW1137" s="24"/>
      <c r="BX1137" s="24"/>
      <c r="BY1137" s="24"/>
      <c r="BZ1137" s="24"/>
      <c r="CA1137" s="24">
        <f t="shared" si="425"/>
        <v>0</v>
      </c>
      <c r="CB1137" s="24">
        <f t="shared" si="426"/>
        <v>0</v>
      </c>
      <c r="CC1137" s="24"/>
      <c r="CE1137" s="24">
        <f t="shared" si="427"/>
        <v>0</v>
      </c>
      <c r="CG1137" s="24">
        <f t="shared" si="428"/>
        <v>0</v>
      </c>
      <c r="CI1137" s="24">
        <f t="shared" si="429"/>
        <v>0</v>
      </c>
      <c r="CK1137" s="24">
        <f t="shared" si="430"/>
        <v>0</v>
      </c>
      <c r="CM1137" s="24">
        <f t="shared" si="431"/>
        <v>0</v>
      </c>
      <c r="CO1137" s="24">
        <f t="shared" si="432"/>
        <v>0</v>
      </c>
      <c r="CQ1137" s="24">
        <f t="shared" si="433"/>
        <v>0</v>
      </c>
      <c r="CS1137" s="24">
        <f t="shared" si="434"/>
        <v>0</v>
      </c>
    </row>
    <row r="1138" spans="9:97">
      <c r="I1138" s="24">
        <f t="shared" si="414"/>
        <v>0</v>
      </c>
      <c r="J1138" s="24">
        <f t="shared" si="436"/>
        <v>0</v>
      </c>
      <c r="M1138" s="24"/>
      <c r="N1138" s="24"/>
      <c r="O1138" s="24"/>
      <c r="P1138" s="24"/>
      <c r="Q1138" s="24"/>
      <c r="R1138" s="24"/>
      <c r="S1138" s="24">
        <f t="shared" si="415"/>
        <v>0</v>
      </c>
      <c r="T1138" s="24">
        <f t="shared" si="437"/>
        <v>0</v>
      </c>
      <c r="W1138" s="24"/>
      <c r="X1138" s="24"/>
      <c r="Y1138" s="24"/>
      <c r="Z1138" s="24"/>
      <c r="AA1138" s="24"/>
      <c r="AB1138" s="24"/>
      <c r="AC1138" s="24">
        <f t="shared" si="416"/>
        <v>0</v>
      </c>
      <c r="AD1138" s="24">
        <f t="shared" si="417"/>
        <v>0</v>
      </c>
      <c r="AG1138" s="24"/>
      <c r="AH1138" s="24"/>
      <c r="AI1138" s="24"/>
      <c r="AJ1138" s="24"/>
      <c r="AK1138" s="24"/>
      <c r="AL1138" s="24"/>
      <c r="AM1138" s="24">
        <f t="shared" si="418"/>
        <v>0</v>
      </c>
      <c r="AN1138" s="24">
        <f t="shared" si="435"/>
        <v>0</v>
      </c>
      <c r="AQ1138" s="24"/>
      <c r="AR1138" s="24"/>
      <c r="AS1138" s="24"/>
      <c r="AT1138" s="24"/>
      <c r="AU1138" s="24"/>
      <c r="AV1138" s="24"/>
      <c r="AW1138" s="24">
        <f t="shared" si="419"/>
        <v>0</v>
      </c>
      <c r="AX1138" s="24">
        <f t="shared" si="420"/>
        <v>0</v>
      </c>
      <c r="BA1138" s="24"/>
      <c r="BB1138" s="24"/>
      <c r="BC1138" s="24"/>
      <c r="BD1138" s="24"/>
      <c r="BE1138" s="24"/>
      <c r="BF1138" s="24"/>
      <c r="BG1138" s="24">
        <f t="shared" si="421"/>
        <v>0</v>
      </c>
      <c r="BH1138" s="24">
        <f t="shared" si="422"/>
        <v>0</v>
      </c>
      <c r="BK1138" s="24"/>
      <c r="BL1138" s="24"/>
      <c r="BM1138" s="24"/>
      <c r="BN1138" s="24"/>
      <c r="BO1138" s="24"/>
      <c r="BP1138" s="24"/>
      <c r="BQ1138" s="24">
        <f t="shared" si="423"/>
        <v>0</v>
      </c>
      <c r="BR1138" s="24">
        <f t="shared" si="424"/>
        <v>0</v>
      </c>
      <c r="BU1138" s="24"/>
      <c r="BV1138" s="24"/>
      <c r="BW1138" s="24"/>
      <c r="BX1138" s="24"/>
      <c r="BY1138" s="24"/>
      <c r="BZ1138" s="24"/>
      <c r="CA1138" s="24">
        <f t="shared" si="425"/>
        <v>0</v>
      </c>
      <c r="CB1138" s="24">
        <f t="shared" si="426"/>
        <v>0</v>
      </c>
      <c r="CC1138" s="24"/>
      <c r="CE1138" s="24">
        <f t="shared" si="427"/>
        <v>0</v>
      </c>
      <c r="CG1138" s="24">
        <f t="shared" si="428"/>
        <v>0</v>
      </c>
      <c r="CI1138" s="24">
        <f t="shared" si="429"/>
        <v>0</v>
      </c>
      <c r="CK1138" s="24">
        <f t="shared" si="430"/>
        <v>0</v>
      </c>
      <c r="CM1138" s="24">
        <f t="shared" si="431"/>
        <v>0</v>
      </c>
      <c r="CO1138" s="24">
        <f t="shared" si="432"/>
        <v>0</v>
      </c>
      <c r="CQ1138" s="24">
        <f t="shared" si="433"/>
        <v>0</v>
      </c>
      <c r="CS1138" s="24">
        <f t="shared" si="434"/>
        <v>0</v>
      </c>
    </row>
    <row r="1139" spans="9:97">
      <c r="I1139" s="24">
        <f t="shared" si="414"/>
        <v>0</v>
      </c>
      <c r="J1139" s="24">
        <f t="shared" si="436"/>
        <v>0</v>
      </c>
      <c r="M1139" s="24"/>
      <c r="N1139" s="24"/>
      <c r="O1139" s="24"/>
      <c r="P1139" s="24"/>
      <c r="Q1139" s="24"/>
      <c r="R1139" s="24"/>
      <c r="S1139" s="24">
        <f t="shared" si="415"/>
        <v>0</v>
      </c>
      <c r="T1139" s="24">
        <f t="shared" si="437"/>
        <v>0</v>
      </c>
      <c r="W1139" s="24"/>
      <c r="X1139" s="24"/>
      <c r="Y1139" s="24"/>
      <c r="Z1139" s="24"/>
      <c r="AA1139" s="24"/>
      <c r="AB1139" s="24"/>
      <c r="AC1139" s="24">
        <f t="shared" si="416"/>
        <v>0</v>
      </c>
      <c r="AD1139" s="24">
        <f t="shared" si="417"/>
        <v>0</v>
      </c>
      <c r="AG1139" s="24"/>
      <c r="AH1139" s="24"/>
      <c r="AI1139" s="24"/>
      <c r="AJ1139" s="24"/>
      <c r="AK1139" s="24"/>
      <c r="AL1139" s="24"/>
      <c r="AM1139" s="24">
        <f t="shared" si="418"/>
        <v>0</v>
      </c>
      <c r="AN1139" s="24">
        <f t="shared" si="435"/>
        <v>0</v>
      </c>
      <c r="AQ1139" s="24"/>
      <c r="AR1139" s="24"/>
      <c r="AS1139" s="24"/>
      <c r="AT1139" s="24"/>
      <c r="AU1139" s="24"/>
      <c r="AV1139" s="24"/>
      <c r="AW1139" s="24">
        <f t="shared" si="419"/>
        <v>0</v>
      </c>
      <c r="AX1139" s="24">
        <f t="shared" si="420"/>
        <v>0</v>
      </c>
      <c r="BA1139" s="24"/>
      <c r="BB1139" s="24"/>
      <c r="BC1139" s="24"/>
      <c r="BD1139" s="24"/>
      <c r="BE1139" s="24"/>
      <c r="BF1139" s="24"/>
      <c r="BG1139" s="24">
        <f t="shared" si="421"/>
        <v>0</v>
      </c>
      <c r="BH1139" s="24">
        <f t="shared" si="422"/>
        <v>0</v>
      </c>
      <c r="BK1139" s="24"/>
      <c r="BL1139" s="24"/>
      <c r="BM1139" s="24"/>
      <c r="BN1139" s="24"/>
      <c r="BO1139" s="24"/>
      <c r="BP1139" s="24"/>
      <c r="BQ1139" s="24">
        <f t="shared" si="423"/>
        <v>0</v>
      </c>
      <c r="BR1139" s="24">
        <f t="shared" si="424"/>
        <v>0</v>
      </c>
      <c r="BU1139" s="24"/>
      <c r="BV1139" s="24"/>
      <c r="BW1139" s="24"/>
      <c r="BX1139" s="24"/>
      <c r="BY1139" s="24"/>
      <c r="BZ1139" s="24"/>
      <c r="CA1139" s="24">
        <f t="shared" si="425"/>
        <v>0</v>
      </c>
      <c r="CB1139" s="24">
        <f t="shared" si="426"/>
        <v>0</v>
      </c>
      <c r="CC1139" s="24"/>
      <c r="CE1139" s="24">
        <f t="shared" si="427"/>
        <v>0</v>
      </c>
      <c r="CG1139" s="24">
        <f t="shared" si="428"/>
        <v>0</v>
      </c>
      <c r="CI1139" s="24">
        <f t="shared" si="429"/>
        <v>0</v>
      </c>
      <c r="CK1139" s="24">
        <f t="shared" si="430"/>
        <v>0</v>
      </c>
      <c r="CM1139" s="24">
        <f t="shared" si="431"/>
        <v>0</v>
      </c>
      <c r="CO1139" s="24">
        <f t="shared" si="432"/>
        <v>0</v>
      </c>
      <c r="CQ1139" s="24">
        <f t="shared" si="433"/>
        <v>0</v>
      </c>
      <c r="CS1139" s="24">
        <f t="shared" si="434"/>
        <v>0</v>
      </c>
    </row>
    <row r="1140" spans="9:97">
      <c r="I1140" s="24">
        <f t="shared" si="414"/>
        <v>0</v>
      </c>
      <c r="J1140" s="24">
        <f t="shared" si="436"/>
        <v>0</v>
      </c>
      <c r="M1140" s="24"/>
      <c r="N1140" s="24"/>
      <c r="O1140" s="24"/>
      <c r="P1140" s="24"/>
      <c r="Q1140" s="24"/>
      <c r="R1140" s="24"/>
      <c r="S1140" s="24">
        <f t="shared" si="415"/>
        <v>0</v>
      </c>
      <c r="T1140" s="24">
        <f t="shared" si="437"/>
        <v>0</v>
      </c>
      <c r="W1140" s="24"/>
      <c r="X1140" s="24"/>
      <c r="Y1140" s="24"/>
      <c r="Z1140" s="24"/>
      <c r="AA1140" s="24"/>
      <c r="AB1140" s="24"/>
      <c r="AC1140" s="24">
        <f t="shared" si="416"/>
        <v>0</v>
      </c>
      <c r="AD1140" s="24">
        <f t="shared" si="417"/>
        <v>0</v>
      </c>
      <c r="AG1140" s="24"/>
      <c r="AH1140" s="24"/>
      <c r="AI1140" s="24"/>
      <c r="AJ1140" s="24"/>
      <c r="AK1140" s="24"/>
      <c r="AL1140" s="24"/>
      <c r="AM1140" s="24">
        <f t="shared" si="418"/>
        <v>0</v>
      </c>
      <c r="AN1140" s="24">
        <f t="shared" si="435"/>
        <v>0</v>
      </c>
      <c r="AQ1140" s="24"/>
      <c r="AR1140" s="24"/>
      <c r="AS1140" s="24"/>
      <c r="AT1140" s="24"/>
      <c r="AU1140" s="24"/>
      <c r="AV1140" s="24"/>
      <c r="AW1140" s="24">
        <f t="shared" si="419"/>
        <v>0</v>
      </c>
      <c r="AX1140" s="24">
        <f t="shared" si="420"/>
        <v>0</v>
      </c>
      <c r="BA1140" s="24"/>
      <c r="BB1140" s="24"/>
      <c r="BC1140" s="24"/>
      <c r="BD1140" s="24"/>
      <c r="BE1140" s="24"/>
      <c r="BF1140" s="24"/>
      <c r="BG1140" s="24">
        <f t="shared" si="421"/>
        <v>0</v>
      </c>
      <c r="BH1140" s="24">
        <f t="shared" si="422"/>
        <v>0</v>
      </c>
      <c r="BK1140" s="24"/>
      <c r="BL1140" s="24"/>
      <c r="BM1140" s="24"/>
      <c r="BN1140" s="24"/>
      <c r="BO1140" s="24"/>
      <c r="BP1140" s="24"/>
      <c r="BQ1140" s="24">
        <f t="shared" si="423"/>
        <v>0</v>
      </c>
      <c r="BR1140" s="24">
        <f t="shared" si="424"/>
        <v>0</v>
      </c>
      <c r="BU1140" s="24"/>
      <c r="BV1140" s="24"/>
      <c r="BW1140" s="24"/>
      <c r="BX1140" s="24"/>
      <c r="BY1140" s="24"/>
      <c r="BZ1140" s="24"/>
      <c r="CA1140" s="24">
        <f t="shared" si="425"/>
        <v>0</v>
      </c>
      <c r="CB1140" s="24">
        <f t="shared" si="426"/>
        <v>0</v>
      </c>
      <c r="CC1140" s="24"/>
      <c r="CE1140" s="24">
        <f t="shared" si="427"/>
        <v>0</v>
      </c>
      <c r="CG1140" s="24">
        <f t="shared" si="428"/>
        <v>0</v>
      </c>
      <c r="CI1140" s="24">
        <f t="shared" si="429"/>
        <v>0</v>
      </c>
      <c r="CK1140" s="24">
        <f t="shared" si="430"/>
        <v>0</v>
      </c>
      <c r="CM1140" s="24">
        <f t="shared" si="431"/>
        <v>0</v>
      </c>
      <c r="CO1140" s="24">
        <f t="shared" si="432"/>
        <v>0</v>
      </c>
      <c r="CQ1140" s="24">
        <f t="shared" si="433"/>
        <v>0</v>
      </c>
      <c r="CS1140" s="24">
        <f t="shared" si="434"/>
        <v>0</v>
      </c>
    </row>
    <row r="1141" spans="9:97">
      <c r="I1141" s="24">
        <f t="shared" si="414"/>
        <v>0</v>
      </c>
      <c r="J1141" s="24">
        <f t="shared" si="436"/>
        <v>0</v>
      </c>
      <c r="M1141" s="24"/>
      <c r="N1141" s="24"/>
      <c r="O1141" s="24"/>
      <c r="P1141" s="24"/>
      <c r="Q1141" s="24"/>
      <c r="R1141" s="24"/>
      <c r="S1141" s="24">
        <f t="shared" si="415"/>
        <v>0</v>
      </c>
      <c r="T1141" s="24">
        <f t="shared" si="437"/>
        <v>0</v>
      </c>
      <c r="W1141" s="24"/>
      <c r="X1141" s="24"/>
      <c r="Y1141" s="24"/>
      <c r="Z1141" s="24"/>
      <c r="AA1141" s="24"/>
      <c r="AB1141" s="24"/>
      <c r="AC1141" s="24">
        <f t="shared" si="416"/>
        <v>0</v>
      </c>
      <c r="AD1141" s="24">
        <f t="shared" si="417"/>
        <v>0</v>
      </c>
      <c r="AG1141" s="24"/>
      <c r="AH1141" s="24"/>
      <c r="AI1141" s="24"/>
      <c r="AJ1141" s="24"/>
      <c r="AK1141" s="24"/>
      <c r="AL1141" s="24"/>
      <c r="AM1141" s="24">
        <f t="shared" si="418"/>
        <v>0</v>
      </c>
      <c r="AN1141" s="24">
        <f t="shared" si="435"/>
        <v>0</v>
      </c>
      <c r="AQ1141" s="24"/>
      <c r="AR1141" s="24"/>
      <c r="AS1141" s="24"/>
      <c r="AT1141" s="24"/>
      <c r="AU1141" s="24"/>
      <c r="AV1141" s="24"/>
      <c r="AW1141" s="24">
        <f t="shared" si="419"/>
        <v>0</v>
      </c>
      <c r="AX1141" s="24">
        <f t="shared" si="420"/>
        <v>0</v>
      </c>
      <c r="BA1141" s="24"/>
      <c r="BB1141" s="24"/>
      <c r="BC1141" s="24"/>
      <c r="BD1141" s="24"/>
      <c r="BE1141" s="24"/>
      <c r="BF1141" s="24"/>
      <c r="BG1141" s="24">
        <f t="shared" si="421"/>
        <v>0</v>
      </c>
      <c r="BH1141" s="24">
        <f t="shared" si="422"/>
        <v>0</v>
      </c>
      <c r="BK1141" s="24"/>
      <c r="BL1141" s="24"/>
      <c r="BM1141" s="24"/>
      <c r="BN1141" s="24"/>
      <c r="BO1141" s="24"/>
      <c r="BP1141" s="24"/>
      <c r="BQ1141" s="24">
        <f t="shared" si="423"/>
        <v>0</v>
      </c>
      <c r="BR1141" s="24">
        <f t="shared" si="424"/>
        <v>0</v>
      </c>
      <c r="BU1141" s="24"/>
      <c r="BV1141" s="24"/>
      <c r="BW1141" s="24"/>
      <c r="BX1141" s="24"/>
      <c r="BY1141" s="24"/>
      <c r="BZ1141" s="24"/>
      <c r="CA1141" s="24">
        <f t="shared" si="425"/>
        <v>0</v>
      </c>
      <c r="CB1141" s="24">
        <f t="shared" si="426"/>
        <v>0</v>
      </c>
      <c r="CC1141" s="24"/>
      <c r="CE1141" s="24">
        <f t="shared" si="427"/>
        <v>0</v>
      </c>
      <c r="CG1141" s="24">
        <f t="shared" si="428"/>
        <v>0</v>
      </c>
      <c r="CI1141" s="24">
        <f t="shared" si="429"/>
        <v>0</v>
      </c>
      <c r="CK1141" s="24">
        <f t="shared" si="430"/>
        <v>0</v>
      </c>
      <c r="CM1141" s="24">
        <f t="shared" si="431"/>
        <v>0</v>
      </c>
      <c r="CO1141" s="24">
        <f t="shared" si="432"/>
        <v>0</v>
      </c>
      <c r="CQ1141" s="24">
        <f t="shared" si="433"/>
        <v>0</v>
      </c>
      <c r="CS1141" s="24">
        <f t="shared" si="434"/>
        <v>0</v>
      </c>
    </row>
    <row r="1142" spans="9:97">
      <c r="I1142" s="24">
        <f t="shared" si="414"/>
        <v>0</v>
      </c>
      <c r="J1142" s="24">
        <f t="shared" si="436"/>
        <v>0</v>
      </c>
      <c r="M1142" s="24"/>
      <c r="N1142" s="24"/>
      <c r="O1142" s="24"/>
      <c r="P1142" s="24"/>
      <c r="Q1142" s="24"/>
      <c r="R1142" s="24"/>
      <c r="S1142" s="24">
        <f t="shared" si="415"/>
        <v>0</v>
      </c>
      <c r="T1142" s="24">
        <f t="shared" si="437"/>
        <v>0</v>
      </c>
      <c r="W1142" s="24"/>
      <c r="X1142" s="24"/>
      <c r="Y1142" s="24"/>
      <c r="Z1142" s="24"/>
      <c r="AA1142" s="24"/>
      <c r="AB1142" s="24"/>
      <c r="AC1142" s="24">
        <f t="shared" si="416"/>
        <v>0</v>
      </c>
      <c r="AD1142" s="24">
        <f t="shared" si="417"/>
        <v>0</v>
      </c>
      <c r="AG1142" s="24"/>
      <c r="AH1142" s="24"/>
      <c r="AI1142" s="24"/>
      <c r="AJ1142" s="24"/>
      <c r="AK1142" s="24"/>
      <c r="AL1142" s="24"/>
      <c r="AM1142" s="24">
        <f t="shared" si="418"/>
        <v>0</v>
      </c>
      <c r="AN1142" s="24">
        <f t="shared" si="435"/>
        <v>0</v>
      </c>
      <c r="AQ1142" s="24"/>
      <c r="AR1142" s="24"/>
      <c r="AS1142" s="24"/>
      <c r="AT1142" s="24"/>
      <c r="AU1142" s="24"/>
      <c r="AV1142" s="24"/>
      <c r="AW1142" s="24">
        <f t="shared" si="419"/>
        <v>0</v>
      </c>
      <c r="AX1142" s="24">
        <f t="shared" si="420"/>
        <v>0</v>
      </c>
      <c r="BA1142" s="24"/>
      <c r="BB1142" s="24"/>
      <c r="BC1142" s="24"/>
      <c r="BD1142" s="24"/>
      <c r="BE1142" s="24"/>
      <c r="BF1142" s="24"/>
      <c r="BG1142" s="24">
        <f t="shared" si="421"/>
        <v>0</v>
      </c>
      <c r="BH1142" s="24">
        <f t="shared" si="422"/>
        <v>0</v>
      </c>
      <c r="BK1142" s="24"/>
      <c r="BL1142" s="24"/>
      <c r="BM1142" s="24"/>
      <c r="BN1142" s="24"/>
      <c r="BO1142" s="24"/>
      <c r="BP1142" s="24"/>
      <c r="BQ1142" s="24">
        <f t="shared" si="423"/>
        <v>0</v>
      </c>
      <c r="BR1142" s="24">
        <f t="shared" si="424"/>
        <v>0</v>
      </c>
      <c r="BU1142" s="24"/>
      <c r="BV1142" s="24"/>
      <c r="BW1142" s="24"/>
      <c r="BX1142" s="24"/>
      <c r="BY1142" s="24"/>
      <c r="BZ1142" s="24"/>
      <c r="CA1142" s="24">
        <f t="shared" si="425"/>
        <v>0</v>
      </c>
      <c r="CB1142" s="24">
        <f t="shared" si="426"/>
        <v>0</v>
      </c>
      <c r="CC1142" s="24"/>
      <c r="CE1142" s="24">
        <f t="shared" si="427"/>
        <v>0</v>
      </c>
      <c r="CG1142" s="24">
        <f t="shared" si="428"/>
        <v>0</v>
      </c>
      <c r="CI1142" s="24">
        <f t="shared" si="429"/>
        <v>0</v>
      </c>
      <c r="CK1142" s="24">
        <f t="shared" si="430"/>
        <v>0</v>
      </c>
      <c r="CM1142" s="24">
        <f t="shared" si="431"/>
        <v>0</v>
      </c>
      <c r="CO1142" s="24">
        <f t="shared" si="432"/>
        <v>0</v>
      </c>
      <c r="CQ1142" s="24">
        <f t="shared" si="433"/>
        <v>0</v>
      </c>
      <c r="CS1142" s="24">
        <f t="shared" si="434"/>
        <v>0</v>
      </c>
    </row>
    <row r="1143" spans="9:97">
      <c r="I1143" s="24">
        <f t="shared" si="414"/>
        <v>0</v>
      </c>
      <c r="J1143" s="24">
        <f t="shared" si="436"/>
        <v>0</v>
      </c>
      <c r="M1143" s="24"/>
      <c r="N1143" s="24"/>
      <c r="O1143" s="24"/>
      <c r="P1143" s="24"/>
      <c r="Q1143" s="24"/>
      <c r="R1143" s="24"/>
      <c r="S1143" s="24">
        <f t="shared" si="415"/>
        <v>0</v>
      </c>
      <c r="T1143" s="24">
        <f t="shared" si="437"/>
        <v>0</v>
      </c>
      <c r="W1143" s="24"/>
      <c r="X1143" s="24"/>
      <c r="Y1143" s="24"/>
      <c r="Z1143" s="24"/>
      <c r="AA1143" s="24"/>
      <c r="AB1143" s="24"/>
      <c r="AC1143" s="24">
        <f t="shared" si="416"/>
        <v>0</v>
      </c>
      <c r="AD1143" s="24">
        <f t="shared" si="417"/>
        <v>0</v>
      </c>
      <c r="AG1143" s="24"/>
      <c r="AH1143" s="24"/>
      <c r="AI1143" s="24"/>
      <c r="AJ1143" s="24"/>
      <c r="AK1143" s="24"/>
      <c r="AL1143" s="24"/>
      <c r="AM1143" s="24">
        <f t="shared" si="418"/>
        <v>0</v>
      </c>
      <c r="AN1143" s="24">
        <f t="shared" si="435"/>
        <v>0</v>
      </c>
      <c r="AQ1143" s="24"/>
      <c r="AR1143" s="24"/>
      <c r="AS1143" s="24"/>
      <c r="AT1143" s="24"/>
      <c r="AU1143" s="24"/>
      <c r="AV1143" s="24"/>
      <c r="AW1143" s="24">
        <f t="shared" si="419"/>
        <v>0</v>
      </c>
      <c r="AX1143" s="24">
        <f t="shared" si="420"/>
        <v>0</v>
      </c>
      <c r="BA1143" s="24"/>
      <c r="BB1143" s="24"/>
      <c r="BC1143" s="24"/>
      <c r="BD1143" s="24"/>
      <c r="BE1143" s="24"/>
      <c r="BF1143" s="24"/>
      <c r="BG1143" s="24">
        <f t="shared" si="421"/>
        <v>0</v>
      </c>
      <c r="BH1143" s="24">
        <f t="shared" si="422"/>
        <v>0</v>
      </c>
      <c r="BK1143" s="24"/>
      <c r="BL1143" s="24"/>
      <c r="BM1143" s="24"/>
      <c r="BN1143" s="24"/>
      <c r="BO1143" s="24"/>
      <c r="BP1143" s="24"/>
      <c r="BQ1143" s="24">
        <f t="shared" si="423"/>
        <v>0</v>
      </c>
      <c r="BR1143" s="24">
        <f t="shared" si="424"/>
        <v>0</v>
      </c>
      <c r="BU1143" s="24"/>
      <c r="BV1143" s="24"/>
      <c r="BW1143" s="24"/>
      <c r="BX1143" s="24"/>
      <c r="BY1143" s="24"/>
      <c r="BZ1143" s="24"/>
      <c r="CA1143" s="24">
        <f t="shared" si="425"/>
        <v>0</v>
      </c>
      <c r="CB1143" s="24">
        <f t="shared" si="426"/>
        <v>0</v>
      </c>
      <c r="CC1143" s="24"/>
      <c r="CE1143" s="24">
        <f t="shared" si="427"/>
        <v>0</v>
      </c>
      <c r="CG1143" s="24">
        <f t="shared" si="428"/>
        <v>0</v>
      </c>
      <c r="CI1143" s="24">
        <f t="shared" si="429"/>
        <v>0</v>
      </c>
      <c r="CK1143" s="24">
        <f t="shared" si="430"/>
        <v>0</v>
      </c>
      <c r="CM1143" s="24">
        <f t="shared" si="431"/>
        <v>0</v>
      </c>
      <c r="CO1143" s="24">
        <f t="shared" si="432"/>
        <v>0</v>
      </c>
      <c r="CQ1143" s="24">
        <f t="shared" si="433"/>
        <v>0</v>
      </c>
      <c r="CS1143" s="24">
        <f t="shared" si="434"/>
        <v>0</v>
      </c>
    </row>
    <row r="1144" spans="9:97">
      <c r="I1144" s="24">
        <f t="shared" si="414"/>
        <v>0</v>
      </c>
      <c r="J1144" s="24">
        <f t="shared" si="436"/>
        <v>0</v>
      </c>
      <c r="M1144" s="24"/>
      <c r="N1144" s="24"/>
      <c r="O1144" s="24"/>
      <c r="P1144" s="24"/>
      <c r="Q1144" s="24"/>
      <c r="R1144" s="24"/>
      <c r="S1144" s="24">
        <f t="shared" si="415"/>
        <v>0</v>
      </c>
      <c r="T1144" s="24">
        <f t="shared" si="437"/>
        <v>0</v>
      </c>
      <c r="W1144" s="24"/>
      <c r="X1144" s="24"/>
      <c r="Y1144" s="24"/>
      <c r="Z1144" s="24"/>
      <c r="AA1144" s="24"/>
      <c r="AB1144" s="24"/>
      <c r="AC1144" s="24">
        <f t="shared" si="416"/>
        <v>0</v>
      </c>
      <c r="AD1144" s="24">
        <f t="shared" si="417"/>
        <v>0</v>
      </c>
      <c r="AG1144" s="24"/>
      <c r="AH1144" s="24"/>
      <c r="AI1144" s="24"/>
      <c r="AJ1144" s="24"/>
      <c r="AK1144" s="24"/>
      <c r="AL1144" s="24"/>
      <c r="AM1144" s="24">
        <f t="shared" si="418"/>
        <v>0</v>
      </c>
      <c r="AN1144" s="24">
        <f t="shared" si="435"/>
        <v>0</v>
      </c>
      <c r="AQ1144" s="24"/>
      <c r="AR1144" s="24"/>
      <c r="AS1144" s="24"/>
      <c r="AT1144" s="24"/>
      <c r="AU1144" s="24"/>
      <c r="AV1144" s="24"/>
      <c r="AW1144" s="24">
        <f t="shared" si="419"/>
        <v>0</v>
      </c>
      <c r="AX1144" s="24">
        <f t="shared" si="420"/>
        <v>0</v>
      </c>
      <c r="BA1144" s="24"/>
      <c r="BB1144" s="24"/>
      <c r="BC1144" s="24"/>
      <c r="BD1144" s="24"/>
      <c r="BE1144" s="24"/>
      <c r="BF1144" s="24"/>
      <c r="BG1144" s="24">
        <f t="shared" si="421"/>
        <v>0</v>
      </c>
      <c r="BH1144" s="24">
        <f t="shared" si="422"/>
        <v>0</v>
      </c>
      <c r="BK1144" s="24"/>
      <c r="BL1144" s="24"/>
      <c r="BM1144" s="24"/>
      <c r="BN1144" s="24"/>
      <c r="BO1144" s="24"/>
      <c r="BP1144" s="24"/>
      <c r="BQ1144" s="24">
        <f t="shared" si="423"/>
        <v>0</v>
      </c>
      <c r="BR1144" s="24">
        <f t="shared" si="424"/>
        <v>0</v>
      </c>
      <c r="BU1144" s="24"/>
      <c r="BV1144" s="24"/>
      <c r="BW1144" s="24"/>
      <c r="BX1144" s="24"/>
      <c r="BY1144" s="24"/>
      <c r="BZ1144" s="24"/>
      <c r="CA1144" s="24">
        <f t="shared" si="425"/>
        <v>0</v>
      </c>
      <c r="CB1144" s="24">
        <f t="shared" si="426"/>
        <v>0</v>
      </c>
      <c r="CC1144" s="24"/>
      <c r="CE1144" s="24">
        <f t="shared" si="427"/>
        <v>0</v>
      </c>
      <c r="CG1144" s="24">
        <f t="shared" si="428"/>
        <v>0</v>
      </c>
      <c r="CI1144" s="24">
        <f t="shared" si="429"/>
        <v>0</v>
      </c>
      <c r="CK1144" s="24">
        <f t="shared" si="430"/>
        <v>0</v>
      </c>
      <c r="CM1144" s="24">
        <f t="shared" si="431"/>
        <v>0</v>
      </c>
      <c r="CO1144" s="24">
        <f t="shared" si="432"/>
        <v>0</v>
      </c>
      <c r="CQ1144" s="24">
        <f t="shared" si="433"/>
        <v>0</v>
      </c>
      <c r="CS1144" s="24">
        <f t="shared" si="434"/>
        <v>0</v>
      </c>
    </row>
    <row r="1145" spans="9:97">
      <c r="I1145" s="24">
        <f t="shared" si="414"/>
        <v>0</v>
      </c>
      <c r="J1145" s="24">
        <f t="shared" si="436"/>
        <v>0</v>
      </c>
      <c r="M1145" s="24"/>
      <c r="N1145" s="24"/>
      <c r="O1145" s="24"/>
      <c r="P1145" s="24"/>
      <c r="Q1145" s="24"/>
      <c r="R1145" s="24"/>
      <c r="S1145" s="24">
        <f t="shared" si="415"/>
        <v>0</v>
      </c>
      <c r="T1145" s="24">
        <f t="shared" si="437"/>
        <v>0</v>
      </c>
      <c r="W1145" s="24"/>
      <c r="X1145" s="24"/>
      <c r="Y1145" s="24"/>
      <c r="Z1145" s="24"/>
      <c r="AA1145" s="24"/>
      <c r="AB1145" s="24"/>
      <c r="AC1145" s="24">
        <f t="shared" si="416"/>
        <v>0</v>
      </c>
      <c r="AD1145" s="24">
        <f t="shared" si="417"/>
        <v>0</v>
      </c>
      <c r="AG1145" s="24"/>
      <c r="AH1145" s="24"/>
      <c r="AI1145" s="24"/>
      <c r="AJ1145" s="24"/>
      <c r="AK1145" s="24"/>
      <c r="AL1145" s="24"/>
      <c r="AM1145" s="24">
        <f t="shared" si="418"/>
        <v>0</v>
      </c>
      <c r="AN1145" s="24">
        <f t="shared" si="435"/>
        <v>0</v>
      </c>
      <c r="AQ1145" s="24"/>
      <c r="AR1145" s="24"/>
      <c r="AS1145" s="24"/>
      <c r="AT1145" s="24"/>
      <c r="AU1145" s="24"/>
      <c r="AV1145" s="24"/>
      <c r="AW1145" s="24">
        <f t="shared" si="419"/>
        <v>0</v>
      </c>
      <c r="AX1145" s="24">
        <f t="shared" si="420"/>
        <v>0</v>
      </c>
      <c r="BA1145" s="24"/>
      <c r="BB1145" s="24"/>
      <c r="BC1145" s="24"/>
      <c r="BD1145" s="24"/>
      <c r="BE1145" s="24"/>
      <c r="BF1145" s="24"/>
      <c r="BG1145" s="24">
        <f t="shared" si="421"/>
        <v>0</v>
      </c>
      <c r="BH1145" s="24">
        <f t="shared" si="422"/>
        <v>0</v>
      </c>
      <c r="BK1145" s="24"/>
      <c r="BL1145" s="24"/>
      <c r="BM1145" s="24"/>
      <c r="BN1145" s="24"/>
      <c r="BO1145" s="24"/>
      <c r="BP1145" s="24"/>
      <c r="BQ1145" s="24">
        <f t="shared" si="423"/>
        <v>0</v>
      </c>
      <c r="BR1145" s="24">
        <f t="shared" si="424"/>
        <v>0</v>
      </c>
      <c r="BU1145" s="24"/>
      <c r="BV1145" s="24"/>
      <c r="BW1145" s="24"/>
      <c r="BX1145" s="24"/>
      <c r="BY1145" s="24"/>
      <c r="BZ1145" s="24"/>
      <c r="CA1145" s="24">
        <f t="shared" si="425"/>
        <v>0</v>
      </c>
      <c r="CB1145" s="24">
        <f t="shared" si="426"/>
        <v>0</v>
      </c>
      <c r="CC1145" s="24"/>
      <c r="CE1145" s="24">
        <f t="shared" si="427"/>
        <v>0</v>
      </c>
      <c r="CG1145" s="24">
        <f t="shared" si="428"/>
        <v>0</v>
      </c>
      <c r="CI1145" s="24">
        <f t="shared" si="429"/>
        <v>0</v>
      </c>
      <c r="CK1145" s="24">
        <f t="shared" si="430"/>
        <v>0</v>
      </c>
      <c r="CM1145" s="24">
        <f t="shared" si="431"/>
        <v>0</v>
      </c>
      <c r="CO1145" s="24">
        <f t="shared" si="432"/>
        <v>0</v>
      </c>
      <c r="CQ1145" s="24">
        <f t="shared" si="433"/>
        <v>0</v>
      </c>
      <c r="CS1145" s="24">
        <f t="shared" si="434"/>
        <v>0</v>
      </c>
    </row>
    <row r="1146" spans="9:97">
      <c r="I1146" s="24">
        <f t="shared" si="414"/>
        <v>0</v>
      </c>
      <c r="J1146" s="24">
        <f t="shared" si="436"/>
        <v>0</v>
      </c>
      <c r="M1146" s="24"/>
      <c r="N1146" s="24"/>
      <c r="O1146" s="24"/>
      <c r="P1146" s="24"/>
      <c r="Q1146" s="24"/>
      <c r="R1146" s="24"/>
      <c r="S1146" s="24">
        <f t="shared" si="415"/>
        <v>0</v>
      </c>
      <c r="T1146" s="24">
        <f t="shared" si="437"/>
        <v>0</v>
      </c>
      <c r="W1146" s="24"/>
      <c r="X1146" s="24"/>
      <c r="Y1146" s="24"/>
      <c r="Z1146" s="24"/>
      <c r="AA1146" s="24"/>
      <c r="AB1146" s="24"/>
      <c r="AC1146" s="24">
        <f t="shared" si="416"/>
        <v>0</v>
      </c>
      <c r="AD1146" s="24">
        <f t="shared" si="417"/>
        <v>0</v>
      </c>
      <c r="AG1146" s="24"/>
      <c r="AH1146" s="24"/>
      <c r="AI1146" s="24"/>
      <c r="AJ1146" s="24"/>
      <c r="AK1146" s="24"/>
      <c r="AL1146" s="24"/>
      <c r="AM1146" s="24">
        <f t="shared" si="418"/>
        <v>0</v>
      </c>
      <c r="AN1146" s="24">
        <f t="shared" si="435"/>
        <v>0</v>
      </c>
      <c r="AQ1146" s="24"/>
      <c r="AR1146" s="24"/>
      <c r="AS1146" s="24"/>
      <c r="AT1146" s="24"/>
      <c r="AU1146" s="24"/>
      <c r="AV1146" s="24"/>
      <c r="AW1146" s="24">
        <f t="shared" si="419"/>
        <v>0</v>
      </c>
      <c r="AX1146" s="24">
        <f t="shared" si="420"/>
        <v>0</v>
      </c>
      <c r="BA1146" s="24"/>
      <c r="BB1146" s="24"/>
      <c r="BC1146" s="24"/>
      <c r="BD1146" s="24"/>
      <c r="BE1146" s="24"/>
      <c r="BF1146" s="24"/>
      <c r="BG1146" s="24">
        <f t="shared" si="421"/>
        <v>0</v>
      </c>
      <c r="BH1146" s="24">
        <f t="shared" si="422"/>
        <v>0</v>
      </c>
      <c r="BK1146" s="24"/>
      <c r="BL1146" s="24"/>
      <c r="BM1146" s="24"/>
      <c r="BN1146" s="24"/>
      <c r="BO1146" s="24"/>
      <c r="BP1146" s="24"/>
      <c r="BQ1146" s="24">
        <f t="shared" si="423"/>
        <v>0</v>
      </c>
      <c r="BR1146" s="24">
        <f t="shared" si="424"/>
        <v>0</v>
      </c>
      <c r="BU1146" s="24"/>
      <c r="BV1146" s="24"/>
      <c r="BW1146" s="24"/>
      <c r="BX1146" s="24"/>
      <c r="BY1146" s="24"/>
      <c r="BZ1146" s="24"/>
      <c r="CA1146" s="24">
        <f t="shared" si="425"/>
        <v>0</v>
      </c>
      <c r="CB1146" s="24">
        <f t="shared" si="426"/>
        <v>0</v>
      </c>
      <c r="CC1146" s="24"/>
      <c r="CE1146" s="24">
        <f t="shared" si="427"/>
        <v>0</v>
      </c>
      <c r="CG1146" s="24">
        <f t="shared" si="428"/>
        <v>0</v>
      </c>
      <c r="CI1146" s="24">
        <f t="shared" si="429"/>
        <v>0</v>
      </c>
      <c r="CK1146" s="24">
        <f t="shared" si="430"/>
        <v>0</v>
      </c>
      <c r="CM1146" s="24">
        <f t="shared" si="431"/>
        <v>0</v>
      </c>
      <c r="CO1146" s="24">
        <f t="shared" si="432"/>
        <v>0</v>
      </c>
      <c r="CQ1146" s="24">
        <f t="shared" si="433"/>
        <v>0</v>
      </c>
      <c r="CS1146" s="24">
        <f t="shared" si="434"/>
        <v>0</v>
      </c>
    </row>
    <row r="1147" spans="9:97">
      <c r="I1147" s="24">
        <f t="shared" si="414"/>
        <v>0</v>
      </c>
      <c r="J1147" s="24">
        <f t="shared" si="436"/>
        <v>0</v>
      </c>
      <c r="M1147" s="24"/>
      <c r="N1147" s="24"/>
      <c r="O1147" s="24"/>
      <c r="P1147" s="24"/>
      <c r="Q1147" s="24"/>
      <c r="R1147" s="24"/>
      <c r="S1147" s="24">
        <f t="shared" si="415"/>
        <v>0</v>
      </c>
      <c r="T1147" s="24">
        <f t="shared" si="437"/>
        <v>0</v>
      </c>
      <c r="W1147" s="24"/>
      <c r="X1147" s="24"/>
      <c r="Y1147" s="24"/>
      <c r="Z1147" s="24"/>
      <c r="AA1147" s="24"/>
      <c r="AB1147" s="24"/>
      <c r="AC1147" s="24">
        <f t="shared" si="416"/>
        <v>0</v>
      </c>
      <c r="AD1147" s="24">
        <f t="shared" si="417"/>
        <v>0</v>
      </c>
      <c r="AG1147" s="24"/>
      <c r="AH1147" s="24"/>
      <c r="AI1147" s="24"/>
      <c r="AJ1147" s="24"/>
      <c r="AK1147" s="24"/>
      <c r="AL1147" s="24"/>
      <c r="AM1147" s="24">
        <f t="shared" si="418"/>
        <v>0</v>
      </c>
      <c r="AN1147" s="24">
        <f t="shared" si="435"/>
        <v>0</v>
      </c>
      <c r="AQ1147" s="24"/>
      <c r="AR1147" s="24"/>
      <c r="AS1147" s="24"/>
      <c r="AT1147" s="24"/>
      <c r="AU1147" s="24"/>
      <c r="AV1147" s="24"/>
      <c r="AW1147" s="24">
        <f t="shared" si="419"/>
        <v>0</v>
      </c>
      <c r="AX1147" s="24">
        <f t="shared" si="420"/>
        <v>0</v>
      </c>
      <c r="BA1147" s="24"/>
      <c r="BB1147" s="24"/>
      <c r="BC1147" s="24"/>
      <c r="BD1147" s="24"/>
      <c r="BE1147" s="24"/>
      <c r="BF1147" s="24"/>
      <c r="BG1147" s="24">
        <f t="shared" si="421"/>
        <v>0</v>
      </c>
      <c r="BH1147" s="24">
        <f t="shared" si="422"/>
        <v>0</v>
      </c>
      <c r="BK1147" s="24"/>
      <c r="BL1147" s="24"/>
      <c r="BM1147" s="24"/>
      <c r="BN1147" s="24"/>
      <c r="BO1147" s="24"/>
      <c r="BP1147" s="24"/>
      <c r="BQ1147" s="24">
        <f t="shared" si="423"/>
        <v>0</v>
      </c>
      <c r="BR1147" s="24">
        <f t="shared" si="424"/>
        <v>0</v>
      </c>
      <c r="BU1147" s="24"/>
      <c r="BV1147" s="24"/>
      <c r="BW1147" s="24"/>
      <c r="BX1147" s="24"/>
      <c r="BY1147" s="24"/>
      <c r="BZ1147" s="24"/>
      <c r="CA1147" s="24">
        <f t="shared" si="425"/>
        <v>0</v>
      </c>
      <c r="CB1147" s="24">
        <f t="shared" si="426"/>
        <v>0</v>
      </c>
      <c r="CC1147" s="24"/>
      <c r="CE1147" s="24">
        <f t="shared" si="427"/>
        <v>0</v>
      </c>
      <c r="CG1147" s="24">
        <f t="shared" si="428"/>
        <v>0</v>
      </c>
      <c r="CI1147" s="24">
        <f t="shared" si="429"/>
        <v>0</v>
      </c>
      <c r="CK1147" s="24">
        <f t="shared" si="430"/>
        <v>0</v>
      </c>
      <c r="CM1147" s="24">
        <f t="shared" si="431"/>
        <v>0</v>
      </c>
      <c r="CO1147" s="24">
        <f t="shared" si="432"/>
        <v>0</v>
      </c>
      <c r="CQ1147" s="24">
        <f t="shared" si="433"/>
        <v>0</v>
      </c>
      <c r="CS1147" s="24">
        <f t="shared" si="434"/>
        <v>0</v>
      </c>
    </row>
    <row r="1148" spans="9:97">
      <c r="I1148" s="24">
        <f t="shared" si="414"/>
        <v>0</v>
      </c>
      <c r="J1148" s="24">
        <f t="shared" si="436"/>
        <v>0</v>
      </c>
      <c r="M1148" s="24"/>
      <c r="N1148" s="24"/>
      <c r="O1148" s="24"/>
      <c r="P1148" s="24"/>
      <c r="Q1148" s="24"/>
      <c r="R1148" s="24"/>
      <c r="S1148" s="24">
        <f t="shared" si="415"/>
        <v>0</v>
      </c>
      <c r="T1148" s="24">
        <f t="shared" si="437"/>
        <v>0</v>
      </c>
      <c r="W1148" s="24"/>
      <c r="X1148" s="24"/>
      <c r="Y1148" s="24"/>
      <c r="Z1148" s="24"/>
      <c r="AA1148" s="24"/>
      <c r="AB1148" s="24"/>
      <c r="AC1148" s="24">
        <f t="shared" si="416"/>
        <v>0</v>
      </c>
      <c r="AD1148" s="24">
        <f t="shared" si="417"/>
        <v>0</v>
      </c>
      <c r="AG1148" s="24"/>
      <c r="AH1148" s="24"/>
      <c r="AI1148" s="24"/>
      <c r="AJ1148" s="24"/>
      <c r="AK1148" s="24"/>
      <c r="AL1148" s="24"/>
      <c r="AM1148" s="24">
        <f t="shared" si="418"/>
        <v>0</v>
      </c>
      <c r="AN1148" s="24">
        <f t="shared" si="435"/>
        <v>0</v>
      </c>
      <c r="AQ1148" s="24"/>
      <c r="AR1148" s="24"/>
      <c r="AS1148" s="24"/>
      <c r="AT1148" s="24"/>
      <c r="AU1148" s="24"/>
      <c r="AV1148" s="24"/>
      <c r="AW1148" s="24">
        <f t="shared" si="419"/>
        <v>0</v>
      </c>
      <c r="AX1148" s="24">
        <f t="shared" si="420"/>
        <v>0</v>
      </c>
      <c r="BA1148" s="24"/>
      <c r="BB1148" s="24"/>
      <c r="BC1148" s="24"/>
      <c r="BD1148" s="24"/>
      <c r="BE1148" s="24"/>
      <c r="BF1148" s="24"/>
      <c r="BG1148" s="24">
        <f t="shared" si="421"/>
        <v>0</v>
      </c>
      <c r="BH1148" s="24">
        <f t="shared" si="422"/>
        <v>0</v>
      </c>
      <c r="BK1148" s="24"/>
      <c r="BL1148" s="24"/>
      <c r="BM1148" s="24"/>
      <c r="BN1148" s="24"/>
      <c r="BO1148" s="24"/>
      <c r="BP1148" s="24"/>
      <c r="BQ1148" s="24">
        <f t="shared" si="423"/>
        <v>0</v>
      </c>
      <c r="BR1148" s="24">
        <f t="shared" si="424"/>
        <v>0</v>
      </c>
      <c r="BU1148" s="24"/>
      <c r="BV1148" s="24"/>
      <c r="BW1148" s="24"/>
      <c r="BX1148" s="24"/>
      <c r="BY1148" s="24"/>
      <c r="BZ1148" s="24"/>
      <c r="CA1148" s="24">
        <f t="shared" si="425"/>
        <v>0</v>
      </c>
      <c r="CB1148" s="24">
        <f t="shared" si="426"/>
        <v>0</v>
      </c>
      <c r="CC1148" s="24"/>
      <c r="CE1148" s="24">
        <f t="shared" si="427"/>
        <v>0</v>
      </c>
      <c r="CG1148" s="24">
        <f t="shared" si="428"/>
        <v>0</v>
      </c>
      <c r="CI1148" s="24">
        <f t="shared" si="429"/>
        <v>0</v>
      </c>
      <c r="CK1148" s="24">
        <f t="shared" si="430"/>
        <v>0</v>
      </c>
      <c r="CM1148" s="24">
        <f t="shared" si="431"/>
        <v>0</v>
      </c>
      <c r="CO1148" s="24">
        <f t="shared" si="432"/>
        <v>0</v>
      </c>
      <c r="CQ1148" s="24">
        <f t="shared" si="433"/>
        <v>0</v>
      </c>
      <c r="CS1148" s="24">
        <f t="shared" si="434"/>
        <v>0</v>
      </c>
    </row>
    <row r="1149" spans="9:97">
      <c r="I1149" s="24">
        <f t="shared" si="414"/>
        <v>0</v>
      </c>
      <c r="J1149" s="24">
        <f t="shared" si="436"/>
        <v>0</v>
      </c>
      <c r="M1149" s="24"/>
      <c r="N1149" s="24"/>
      <c r="O1149" s="24"/>
      <c r="P1149" s="24"/>
      <c r="Q1149" s="24"/>
      <c r="R1149" s="24"/>
      <c r="S1149" s="24">
        <f t="shared" si="415"/>
        <v>0</v>
      </c>
      <c r="T1149" s="24">
        <f t="shared" si="437"/>
        <v>0</v>
      </c>
      <c r="W1149" s="24"/>
      <c r="X1149" s="24"/>
      <c r="Y1149" s="24"/>
      <c r="Z1149" s="24"/>
      <c r="AA1149" s="24"/>
      <c r="AB1149" s="24"/>
      <c r="AC1149" s="24">
        <f t="shared" si="416"/>
        <v>0</v>
      </c>
      <c r="AD1149" s="24">
        <f t="shared" si="417"/>
        <v>0</v>
      </c>
      <c r="AG1149" s="24"/>
      <c r="AH1149" s="24"/>
      <c r="AI1149" s="24"/>
      <c r="AJ1149" s="24"/>
      <c r="AK1149" s="24"/>
      <c r="AL1149" s="24"/>
      <c r="AM1149" s="24">
        <f t="shared" si="418"/>
        <v>0</v>
      </c>
      <c r="AN1149" s="24">
        <f t="shared" si="435"/>
        <v>0</v>
      </c>
      <c r="AQ1149" s="24"/>
      <c r="AR1149" s="24"/>
      <c r="AS1149" s="24"/>
      <c r="AT1149" s="24"/>
      <c r="AU1149" s="24"/>
      <c r="AV1149" s="24"/>
      <c r="AW1149" s="24">
        <f t="shared" si="419"/>
        <v>0</v>
      </c>
      <c r="AX1149" s="24">
        <f t="shared" si="420"/>
        <v>0</v>
      </c>
      <c r="BA1149" s="24"/>
      <c r="BB1149" s="24"/>
      <c r="BC1149" s="24"/>
      <c r="BD1149" s="24"/>
      <c r="BE1149" s="24"/>
      <c r="BF1149" s="24"/>
      <c r="BG1149" s="24">
        <f t="shared" si="421"/>
        <v>0</v>
      </c>
      <c r="BH1149" s="24">
        <f t="shared" si="422"/>
        <v>0</v>
      </c>
      <c r="BK1149" s="24"/>
      <c r="BL1149" s="24"/>
      <c r="BM1149" s="24"/>
      <c r="BN1149" s="24"/>
      <c r="BO1149" s="24"/>
      <c r="BP1149" s="24"/>
      <c r="BQ1149" s="24">
        <f t="shared" si="423"/>
        <v>0</v>
      </c>
      <c r="BR1149" s="24">
        <f t="shared" si="424"/>
        <v>0</v>
      </c>
      <c r="BU1149" s="24"/>
      <c r="BV1149" s="24"/>
      <c r="BW1149" s="24"/>
      <c r="BX1149" s="24"/>
      <c r="BY1149" s="24"/>
      <c r="BZ1149" s="24"/>
      <c r="CA1149" s="24">
        <f t="shared" si="425"/>
        <v>0</v>
      </c>
      <c r="CB1149" s="24">
        <f t="shared" si="426"/>
        <v>0</v>
      </c>
      <c r="CC1149" s="24"/>
      <c r="CE1149" s="24">
        <f t="shared" si="427"/>
        <v>0</v>
      </c>
      <c r="CG1149" s="24">
        <f t="shared" si="428"/>
        <v>0</v>
      </c>
      <c r="CI1149" s="24">
        <f t="shared" si="429"/>
        <v>0</v>
      </c>
      <c r="CK1149" s="24">
        <f t="shared" si="430"/>
        <v>0</v>
      </c>
      <c r="CM1149" s="24">
        <f t="shared" si="431"/>
        <v>0</v>
      </c>
      <c r="CO1149" s="24">
        <f t="shared" si="432"/>
        <v>0</v>
      </c>
      <c r="CQ1149" s="24">
        <f t="shared" si="433"/>
        <v>0</v>
      </c>
      <c r="CS1149" s="24">
        <f t="shared" si="434"/>
        <v>0</v>
      </c>
    </row>
    <row r="1150" spans="9:97">
      <c r="I1150" s="24">
        <f t="shared" si="414"/>
        <v>0</v>
      </c>
      <c r="J1150" s="24">
        <f t="shared" si="436"/>
        <v>0</v>
      </c>
      <c r="M1150" s="24"/>
      <c r="N1150" s="24"/>
      <c r="O1150" s="24"/>
      <c r="P1150" s="24"/>
      <c r="Q1150" s="24"/>
      <c r="R1150" s="24"/>
      <c r="S1150" s="24">
        <f t="shared" si="415"/>
        <v>0</v>
      </c>
      <c r="T1150" s="24">
        <f t="shared" si="437"/>
        <v>0</v>
      </c>
      <c r="W1150" s="24"/>
      <c r="X1150" s="24"/>
      <c r="Y1150" s="24"/>
      <c r="Z1150" s="24"/>
      <c r="AA1150" s="24"/>
      <c r="AB1150" s="24"/>
      <c r="AC1150" s="24">
        <f t="shared" si="416"/>
        <v>0</v>
      </c>
      <c r="AD1150" s="24">
        <f t="shared" si="417"/>
        <v>0</v>
      </c>
      <c r="AG1150" s="24"/>
      <c r="AH1150" s="24"/>
      <c r="AI1150" s="24"/>
      <c r="AJ1150" s="24"/>
      <c r="AK1150" s="24"/>
      <c r="AL1150" s="24"/>
      <c r="AM1150" s="24">
        <f t="shared" si="418"/>
        <v>0</v>
      </c>
      <c r="AN1150" s="24">
        <f t="shared" si="435"/>
        <v>0</v>
      </c>
      <c r="AQ1150" s="24"/>
      <c r="AR1150" s="24"/>
      <c r="AS1150" s="24"/>
      <c r="AT1150" s="24"/>
      <c r="AU1150" s="24"/>
      <c r="AV1150" s="24"/>
      <c r="AW1150" s="24">
        <f t="shared" si="419"/>
        <v>0</v>
      </c>
      <c r="AX1150" s="24">
        <f t="shared" si="420"/>
        <v>0</v>
      </c>
      <c r="BA1150" s="24"/>
      <c r="BB1150" s="24"/>
      <c r="BC1150" s="24"/>
      <c r="BD1150" s="24"/>
      <c r="BE1150" s="24"/>
      <c r="BF1150" s="24"/>
      <c r="BG1150" s="24">
        <f t="shared" si="421"/>
        <v>0</v>
      </c>
      <c r="BH1150" s="24">
        <f t="shared" si="422"/>
        <v>0</v>
      </c>
      <c r="BK1150" s="24"/>
      <c r="BL1150" s="24"/>
      <c r="BM1150" s="24"/>
      <c r="BN1150" s="24"/>
      <c r="BO1150" s="24"/>
      <c r="BP1150" s="24"/>
      <c r="BQ1150" s="24">
        <f t="shared" si="423"/>
        <v>0</v>
      </c>
      <c r="BR1150" s="24">
        <f t="shared" si="424"/>
        <v>0</v>
      </c>
      <c r="BU1150" s="24"/>
      <c r="BV1150" s="24"/>
      <c r="BW1150" s="24"/>
      <c r="BX1150" s="24"/>
      <c r="BY1150" s="24"/>
      <c r="BZ1150" s="24"/>
      <c r="CA1150" s="24">
        <f t="shared" si="425"/>
        <v>0</v>
      </c>
      <c r="CB1150" s="24">
        <f t="shared" si="426"/>
        <v>0</v>
      </c>
      <c r="CC1150" s="24"/>
      <c r="CE1150" s="24">
        <f t="shared" si="427"/>
        <v>0</v>
      </c>
      <c r="CG1150" s="24">
        <f t="shared" si="428"/>
        <v>0</v>
      </c>
      <c r="CI1150" s="24">
        <f t="shared" si="429"/>
        <v>0</v>
      </c>
      <c r="CK1150" s="24">
        <f t="shared" si="430"/>
        <v>0</v>
      </c>
      <c r="CM1150" s="24">
        <f t="shared" si="431"/>
        <v>0</v>
      </c>
      <c r="CO1150" s="24">
        <f t="shared" si="432"/>
        <v>0</v>
      </c>
      <c r="CQ1150" s="24">
        <f t="shared" si="433"/>
        <v>0</v>
      </c>
      <c r="CS1150" s="24">
        <f t="shared" si="434"/>
        <v>0</v>
      </c>
    </row>
    <row r="1151" spans="9:97">
      <c r="I1151" s="24">
        <f t="shared" si="414"/>
        <v>0</v>
      </c>
      <c r="J1151" s="24">
        <f t="shared" si="436"/>
        <v>0</v>
      </c>
      <c r="M1151" s="24"/>
      <c r="N1151" s="24"/>
      <c r="O1151" s="24"/>
      <c r="P1151" s="24"/>
      <c r="Q1151" s="24"/>
      <c r="R1151" s="24"/>
      <c r="S1151" s="24">
        <f t="shared" si="415"/>
        <v>0</v>
      </c>
      <c r="T1151" s="24">
        <f t="shared" si="437"/>
        <v>0</v>
      </c>
      <c r="W1151" s="24"/>
      <c r="X1151" s="24"/>
      <c r="Y1151" s="24"/>
      <c r="Z1151" s="24"/>
      <c r="AA1151" s="24"/>
      <c r="AB1151" s="24"/>
      <c r="AC1151" s="24">
        <f t="shared" si="416"/>
        <v>0</v>
      </c>
      <c r="AD1151" s="24">
        <f t="shared" si="417"/>
        <v>0</v>
      </c>
      <c r="AG1151" s="24"/>
      <c r="AH1151" s="24"/>
      <c r="AI1151" s="24"/>
      <c r="AJ1151" s="24"/>
      <c r="AK1151" s="24"/>
      <c r="AL1151" s="24"/>
      <c r="AM1151" s="24">
        <f t="shared" si="418"/>
        <v>0</v>
      </c>
      <c r="AN1151" s="24">
        <f t="shared" si="435"/>
        <v>0</v>
      </c>
      <c r="AQ1151" s="24"/>
      <c r="AR1151" s="24"/>
      <c r="AS1151" s="24"/>
      <c r="AT1151" s="24"/>
      <c r="AU1151" s="24"/>
      <c r="AV1151" s="24"/>
      <c r="AW1151" s="24">
        <f t="shared" si="419"/>
        <v>0</v>
      </c>
      <c r="AX1151" s="24">
        <f t="shared" si="420"/>
        <v>0</v>
      </c>
      <c r="BA1151" s="24"/>
      <c r="BB1151" s="24"/>
      <c r="BC1151" s="24"/>
      <c r="BD1151" s="24"/>
      <c r="BE1151" s="24"/>
      <c r="BF1151" s="24"/>
      <c r="BG1151" s="24">
        <f t="shared" si="421"/>
        <v>0</v>
      </c>
      <c r="BH1151" s="24">
        <f t="shared" si="422"/>
        <v>0</v>
      </c>
      <c r="BK1151" s="24"/>
      <c r="BL1151" s="24"/>
      <c r="BM1151" s="24"/>
      <c r="BN1151" s="24"/>
      <c r="BO1151" s="24"/>
      <c r="BP1151" s="24"/>
      <c r="BQ1151" s="24">
        <f t="shared" si="423"/>
        <v>0</v>
      </c>
      <c r="BR1151" s="24">
        <f t="shared" si="424"/>
        <v>0</v>
      </c>
      <c r="BU1151" s="24"/>
      <c r="BV1151" s="24"/>
      <c r="BW1151" s="24"/>
      <c r="BX1151" s="24"/>
      <c r="BY1151" s="24"/>
      <c r="BZ1151" s="24"/>
      <c r="CA1151" s="24">
        <f t="shared" si="425"/>
        <v>0</v>
      </c>
      <c r="CB1151" s="24">
        <f t="shared" si="426"/>
        <v>0</v>
      </c>
      <c r="CC1151" s="24"/>
      <c r="CE1151" s="24">
        <f t="shared" si="427"/>
        <v>0</v>
      </c>
      <c r="CG1151" s="24">
        <f t="shared" si="428"/>
        <v>0</v>
      </c>
      <c r="CI1151" s="24">
        <f t="shared" si="429"/>
        <v>0</v>
      </c>
      <c r="CK1151" s="24">
        <f t="shared" si="430"/>
        <v>0</v>
      </c>
      <c r="CM1151" s="24">
        <f t="shared" si="431"/>
        <v>0</v>
      </c>
      <c r="CO1151" s="24">
        <f t="shared" si="432"/>
        <v>0</v>
      </c>
      <c r="CQ1151" s="24">
        <f t="shared" si="433"/>
        <v>0</v>
      </c>
      <c r="CS1151" s="24">
        <f t="shared" si="434"/>
        <v>0</v>
      </c>
    </row>
    <row r="1152" spans="9:97">
      <c r="I1152" s="24">
        <f t="shared" si="414"/>
        <v>0</v>
      </c>
      <c r="J1152" s="24">
        <f t="shared" si="436"/>
        <v>0</v>
      </c>
      <c r="M1152" s="24"/>
      <c r="N1152" s="24"/>
      <c r="O1152" s="24"/>
      <c r="P1152" s="24"/>
      <c r="Q1152" s="24"/>
      <c r="R1152" s="24"/>
      <c r="S1152" s="24">
        <f t="shared" si="415"/>
        <v>0</v>
      </c>
      <c r="T1152" s="24">
        <f t="shared" si="437"/>
        <v>0</v>
      </c>
      <c r="W1152" s="24"/>
      <c r="X1152" s="24"/>
      <c r="Y1152" s="24"/>
      <c r="Z1152" s="24"/>
      <c r="AA1152" s="24"/>
      <c r="AB1152" s="24"/>
      <c r="AC1152" s="24">
        <f t="shared" si="416"/>
        <v>0</v>
      </c>
      <c r="AD1152" s="24">
        <f t="shared" si="417"/>
        <v>0</v>
      </c>
      <c r="AG1152" s="24"/>
      <c r="AH1152" s="24"/>
      <c r="AI1152" s="24"/>
      <c r="AJ1152" s="24"/>
      <c r="AK1152" s="24"/>
      <c r="AL1152" s="24"/>
      <c r="AM1152" s="24">
        <f t="shared" si="418"/>
        <v>0</v>
      </c>
      <c r="AN1152" s="24">
        <f t="shared" si="435"/>
        <v>0</v>
      </c>
      <c r="AQ1152" s="24"/>
      <c r="AR1152" s="24"/>
      <c r="AS1152" s="24"/>
      <c r="AT1152" s="24"/>
      <c r="AU1152" s="24"/>
      <c r="AV1152" s="24"/>
      <c r="AW1152" s="24">
        <f t="shared" si="419"/>
        <v>0</v>
      </c>
      <c r="AX1152" s="24">
        <f t="shared" si="420"/>
        <v>0</v>
      </c>
      <c r="BA1152" s="24"/>
      <c r="BB1152" s="24"/>
      <c r="BC1152" s="24"/>
      <c r="BD1152" s="24"/>
      <c r="BE1152" s="24"/>
      <c r="BF1152" s="24"/>
      <c r="BG1152" s="24">
        <f t="shared" si="421"/>
        <v>0</v>
      </c>
      <c r="BH1152" s="24">
        <f t="shared" si="422"/>
        <v>0</v>
      </c>
      <c r="BK1152" s="24"/>
      <c r="BL1152" s="24"/>
      <c r="BM1152" s="24"/>
      <c r="BN1152" s="24"/>
      <c r="BO1152" s="24"/>
      <c r="BP1152" s="24"/>
      <c r="BQ1152" s="24">
        <f t="shared" si="423"/>
        <v>0</v>
      </c>
      <c r="BR1152" s="24">
        <f t="shared" si="424"/>
        <v>0</v>
      </c>
      <c r="BU1152" s="24"/>
      <c r="BV1152" s="24"/>
      <c r="BW1152" s="24"/>
      <c r="BX1152" s="24"/>
      <c r="BY1152" s="24"/>
      <c r="BZ1152" s="24"/>
      <c r="CA1152" s="24">
        <f t="shared" si="425"/>
        <v>0</v>
      </c>
      <c r="CB1152" s="24">
        <f t="shared" si="426"/>
        <v>0</v>
      </c>
      <c r="CC1152" s="24"/>
      <c r="CE1152" s="24">
        <f t="shared" si="427"/>
        <v>0</v>
      </c>
      <c r="CG1152" s="24">
        <f t="shared" si="428"/>
        <v>0</v>
      </c>
      <c r="CI1152" s="24">
        <f t="shared" si="429"/>
        <v>0</v>
      </c>
      <c r="CK1152" s="24">
        <f t="shared" si="430"/>
        <v>0</v>
      </c>
      <c r="CM1152" s="24">
        <f t="shared" si="431"/>
        <v>0</v>
      </c>
      <c r="CO1152" s="24">
        <f t="shared" si="432"/>
        <v>0</v>
      </c>
      <c r="CQ1152" s="24">
        <f t="shared" si="433"/>
        <v>0</v>
      </c>
      <c r="CS1152" s="24">
        <f t="shared" si="434"/>
        <v>0</v>
      </c>
    </row>
    <row r="1153" spans="9:97">
      <c r="I1153" s="24">
        <f t="shared" si="414"/>
        <v>0</v>
      </c>
      <c r="J1153" s="24">
        <f t="shared" si="436"/>
        <v>0</v>
      </c>
      <c r="M1153" s="24"/>
      <c r="N1153" s="24"/>
      <c r="O1153" s="24"/>
      <c r="P1153" s="24"/>
      <c r="Q1153" s="24"/>
      <c r="R1153" s="24"/>
      <c r="S1153" s="24">
        <f t="shared" si="415"/>
        <v>0</v>
      </c>
      <c r="T1153" s="24">
        <f t="shared" si="437"/>
        <v>0</v>
      </c>
      <c r="W1153" s="24"/>
      <c r="X1153" s="24"/>
      <c r="Y1153" s="24"/>
      <c r="Z1153" s="24"/>
      <c r="AA1153" s="24"/>
      <c r="AB1153" s="24"/>
      <c r="AC1153" s="24">
        <f t="shared" si="416"/>
        <v>0</v>
      </c>
      <c r="AD1153" s="24">
        <f t="shared" si="417"/>
        <v>0</v>
      </c>
      <c r="AG1153" s="24"/>
      <c r="AH1153" s="24"/>
      <c r="AI1153" s="24"/>
      <c r="AJ1153" s="24"/>
      <c r="AK1153" s="24"/>
      <c r="AL1153" s="24"/>
      <c r="AM1153" s="24">
        <f t="shared" si="418"/>
        <v>0</v>
      </c>
      <c r="AN1153" s="24">
        <f t="shared" si="435"/>
        <v>0</v>
      </c>
      <c r="AQ1153" s="24"/>
      <c r="AR1153" s="24"/>
      <c r="AS1153" s="24"/>
      <c r="AT1153" s="24"/>
      <c r="AU1153" s="24"/>
      <c r="AV1153" s="24"/>
      <c r="AW1153" s="24">
        <f t="shared" si="419"/>
        <v>0</v>
      </c>
      <c r="AX1153" s="24">
        <f t="shared" si="420"/>
        <v>0</v>
      </c>
      <c r="BA1153" s="24"/>
      <c r="BB1153" s="24"/>
      <c r="BC1153" s="24"/>
      <c r="BD1153" s="24"/>
      <c r="BE1153" s="24"/>
      <c r="BF1153" s="24"/>
      <c r="BG1153" s="24">
        <f t="shared" si="421"/>
        <v>0</v>
      </c>
      <c r="BH1153" s="24">
        <f t="shared" si="422"/>
        <v>0</v>
      </c>
      <c r="BK1153" s="24"/>
      <c r="BL1153" s="24"/>
      <c r="BM1153" s="24"/>
      <c r="BN1153" s="24"/>
      <c r="BO1153" s="24"/>
      <c r="BP1153" s="24"/>
      <c r="BQ1153" s="24">
        <f t="shared" si="423"/>
        <v>0</v>
      </c>
      <c r="BR1153" s="24">
        <f t="shared" si="424"/>
        <v>0</v>
      </c>
      <c r="BU1153" s="24"/>
      <c r="BV1153" s="24"/>
      <c r="BW1153" s="24"/>
      <c r="BX1153" s="24"/>
      <c r="BY1153" s="24"/>
      <c r="BZ1153" s="24"/>
      <c r="CA1153" s="24">
        <f t="shared" si="425"/>
        <v>0</v>
      </c>
      <c r="CB1153" s="24">
        <f t="shared" si="426"/>
        <v>0</v>
      </c>
      <c r="CC1153" s="24"/>
      <c r="CE1153" s="24">
        <f t="shared" si="427"/>
        <v>0</v>
      </c>
      <c r="CG1153" s="24">
        <f t="shared" si="428"/>
        <v>0</v>
      </c>
      <c r="CI1153" s="24">
        <f t="shared" si="429"/>
        <v>0</v>
      </c>
      <c r="CK1153" s="24">
        <f t="shared" si="430"/>
        <v>0</v>
      </c>
      <c r="CM1153" s="24">
        <f t="shared" si="431"/>
        <v>0</v>
      </c>
      <c r="CO1153" s="24">
        <f t="shared" si="432"/>
        <v>0</v>
      </c>
      <c r="CQ1153" s="24">
        <f t="shared" si="433"/>
        <v>0</v>
      </c>
      <c r="CS1153" s="24">
        <f t="shared" si="434"/>
        <v>0</v>
      </c>
    </row>
    <row r="1154" spans="9:97">
      <c r="I1154" s="24">
        <f t="shared" si="414"/>
        <v>0</v>
      </c>
      <c r="J1154" s="24">
        <f t="shared" si="436"/>
        <v>0</v>
      </c>
      <c r="M1154" s="24"/>
      <c r="N1154" s="24"/>
      <c r="O1154" s="24"/>
      <c r="P1154" s="24"/>
      <c r="Q1154" s="24"/>
      <c r="R1154" s="24"/>
      <c r="S1154" s="24">
        <f t="shared" si="415"/>
        <v>0</v>
      </c>
      <c r="T1154" s="24">
        <f t="shared" si="437"/>
        <v>0</v>
      </c>
      <c r="W1154" s="24"/>
      <c r="X1154" s="24"/>
      <c r="Y1154" s="24"/>
      <c r="Z1154" s="24"/>
      <c r="AA1154" s="24"/>
      <c r="AB1154" s="24"/>
      <c r="AC1154" s="24">
        <f t="shared" si="416"/>
        <v>0</v>
      </c>
      <c r="AD1154" s="24">
        <f t="shared" si="417"/>
        <v>0</v>
      </c>
      <c r="AG1154" s="24"/>
      <c r="AH1154" s="24"/>
      <c r="AI1154" s="24"/>
      <c r="AJ1154" s="24"/>
      <c r="AK1154" s="24"/>
      <c r="AL1154" s="24"/>
      <c r="AM1154" s="24">
        <f t="shared" si="418"/>
        <v>0</v>
      </c>
      <c r="AN1154" s="24">
        <f t="shared" si="435"/>
        <v>0</v>
      </c>
      <c r="AQ1154" s="24"/>
      <c r="AR1154" s="24"/>
      <c r="AS1154" s="24"/>
      <c r="AT1154" s="24"/>
      <c r="AU1154" s="24"/>
      <c r="AV1154" s="24"/>
      <c r="AW1154" s="24">
        <f t="shared" si="419"/>
        <v>0</v>
      </c>
      <c r="AX1154" s="24">
        <f t="shared" si="420"/>
        <v>0</v>
      </c>
      <c r="BA1154" s="24"/>
      <c r="BB1154" s="24"/>
      <c r="BC1154" s="24"/>
      <c r="BD1154" s="24"/>
      <c r="BE1154" s="24"/>
      <c r="BF1154" s="24"/>
      <c r="BG1154" s="24">
        <f t="shared" si="421"/>
        <v>0</v>
      </c>
      <c r="BH1154" s="24">
        <f t="shared" si="422"/>
        <v>0</v>
      </c>
      <c r="BK1154" s="24"/>
      <c r="BL1154" s="24"/>
      <c r="BM1154" s="24"/>
      <c r="BN1154" s="24"/>
      <c r="BO1154" s="24"/>
      <c r="BP1154" s="24"/>
      <c r="BQ1154" s="24">
        <f t="shared" si="423"/>
        <v>0</v>
      </c>
      <c r="BR1154" s="24">
        <f t="shared" si="424"/>
        <v>0</v>
      </c>
      <c r="BU1154" s="24"/>
      <c r="BV1154" s="24"/>
      <c r="BW1154" s="24"/>
      <c r="BX1154" s="24"/>
      <c r="BY1154" s="24"/>
      <c r="BZ1154" s="24"/>
      <c r="CA1154" s="24">
        <f t="shared" si="425"/>
        <v>0</v>
      </c>
      <c r="CB1154" s="24">
        <f t="shared" si="426"/>
        <v>0</v>
      </c>
      <c r="CC1154" s="24"/>
      <c r="CE1154" s="24">
        <f t="shared" si="427"/>
        <v>0</v>
      </c>
      <c r="CG1154" s="24">
        <f t="shared" si="428"/>
        <v>0</v>
      </c>
      <c r="CI1154" s="24">
        <f t="shared" si="429"/>
        <v>0</v>
      </c>
      <c r="CK1154" s="24">
        <f t="shared" si="430"/>
        <v>0</v>
      </c>
      <c r="CM1154" s="24">
        <f t="shared" si="431"/>
        <v>0</v>
      </c>
      <c r="CO1154" s="24">
        <f t="shared" si="432"/>
        <v>0</v>
      </c>
      <c r="CQ1154" s="24">
        <f t="shared" si="433"/>
        <v>0</v>
      </c>
      <c r="CS1154" s="24">
        <f t="shared" si="434"/>
        <v>0</v>
      </c>
    </row>
    <row r="1155" spans="9:97">
      <c r="I1155" s="24">
        <f t="shared" si="414"/>
        <v>0</v>
      </c>
      <c r="J1155" s="24">
        <f t="shared" si="436"/>
        <v>0</v>
      </c>
      <c r="M1155" s="24"/>
      <c r="N1155" s="24"/>
      <c r="O1155" s="24"/>
      <c r="P1155" s="24"/>
      <c r="Q1155" s="24"/>
      <c r="R1155" s="24"/>
      <c r="S1155" s="24">
        <f t="shared" si="415"/>
        <v>0</v>
      </c>
      <c r="T1155" s="24">
        <f t="shared" si="437"/>
        <v>0</v>
      </c>
      <c r="W1155" s="24"/>
      <c r="X1155" s="24"/>
      <c r="Y1155" s="24"/>
      <c r="Z1155" s="24"/>
      <c r="AA1155" s="24"/>
      <c r="AB1155" s="24"/>
      <c r="AC1155" s="24">
        <f t="shared" si="416"/>
        <v>0</v>
      </c>
      <c r="AD1155" s="24">
        <f t="shared" si="417"/>
        <v>0</v>
      </c>
      <c r="AG1155" s="24"/>
      <c r="AH1155" s="24"/>
      <c r="AI1155" s="24"/>
      <c r="AJ1155" s="24"/>
      <c r="AK1155" s="24"/>
      <c r="AL1155" s="24"/>
      <c r="AM1155" s="24">
        <f t="shared" si="418"/>
        <v>0</v>
      </c>
      <c r="AN1155" s="24">
        <f t="shared" si="435"/>
        <v>0</v>
      </c>
      <c r="AQ1155" s="24"/>
      <c r="AR1155" s="24"/>
      <c r="AS1155" s="24"/>
      <c r="AT1155" s="24"/>
      <c r="AU1155" s="24"/>
      <c r="AV1155" s="24"/>
      <c r="AW1155" s="24">
        <f t="shared" si="419"/>
        <v>0</v>
      </c>
      <c r="AX1155" s="24">
        <f t="shared" si="420"/>
        <v>0</v>
      </c>
      <c r="BA1155" s="24"/>
      <c r="BB1155" s="24"/>
      <c r="BC1155" s="24"/>
      <c r="BD1155" s="24"/>
      <c r="BE1155" s="24"/>
      <c r="BF1155" s="24"/>
      <c r="BG1155" s="24">
        <f t="shared" si="421"/>
        <v>0</v>
      </c>
      <c r="BH1155" s="24">
        <f t="shared" si="422"/>
        <v>0</v>
      </c>
      <c r="BK1155" s="24"/>
      <c r="BL1155" s="24"/>
      <c r="BM1155" s="24"/>
      <c r="BN1155" s="24"/>
      <c r="BO1155" s="24"/>
      <c r="BP1155" s="24"/>
      <c r="BQ1155" s="24">
        <f t="shared" si="423"/>
        <v>0</v>
      </c>
      <c r="BR1155" s="24">
        <f t="shared" si="424"/>
        <v>0</v>
      </c>
      <c r="BU1155" s="24"/>
      <c r="BV1155" s="24"/>
      <c r="BW1155" s="24"/>
      <c r="BX1155" s="24"/>
      <c r="BY1155" s="24"/>
      <c r="BZ1155" s="24"/>
      <c r="CA1155" s="24">
        <f t="shared" si="425"/>
        <v>0</v>
      </c>
      <c r="CB1155" s="24">
        <f t="shared" si="426"/>
        <v>0</v>
      </c>
      <c r="CC1155" s="24"/>
      <c r="CE1155" s="24">
        <f t="shared" si="427"/>
        <v>0</v>
      </c>
      <c r="CG1155" s="24">
        <f t="shared" si="428"/>
        <v>0</v>
      </c>
      <c r="CI1155" s="24">
        <f t="shared" si="429"/>
        <v>0</v>
      </c>
      <c r="CK1155" s="24">
        <f t="shared" si="430"/>
        <v>0</v>
      </c>
      <c r="CM1155" s="24">
        <f t="shared" si="431"/>
        <v>0</v>
      </c>
      <c r="CO1155" s="24">
        <f t="shared" si="432"/>
        <v>0</v>
      </c>
      <c r="CQ1155" s="24">
        <f t="shared" si="433"/>
        <v>0</v>
      </c>
      <c r="CS1155" s="24">
        <f t="shared" si="434"/>
        <v>0</v>
      </c>
    </row>
    <row r="1156" spans="9:97">
      <c r="I1156" s="24">
        <f t="shared" ref="I1156:I1219" si="438">IF(F1156&gt;=C1156-D1156,G1156-H1156,E1156)</f>
        <v>0</v>
      </c>
      <c r="J1156" s="24">
        <f t="shared" si="436"/>
        <v>0</v>
      </c>
      <c r="M1156" s="24"/>
      <c r="N1156" s="24"/>
      <c r="O1156" s="24"/>
      <c r="P1156" s="24"/>
      <c r="Q1156" s="24"/>
      <c r="R1156" s="24"/>
      <c r="S1156" s="24">
        <f t="shared" ref="S1156:S1219" si="439">IF(P1156&gt;=M1156-N1156,Q1156-R1156,O1156)</f>
        <v>0</v>
      </c>
      <c r="T1156" s="24">
        <f t="shared" si="437"/>
        <v>0</v>
      </c>
      <c r="W1156" s="24"/>
      <c r="X1156" s="24"/>
      <c r="Y1156" s="24"/>
      <c r="Z1156" s="24"/>
      <c r="AA1156" s="24"/>
      <c r="AB1156" s="24"/>
      <c r="AC1156" s="24">
        <f t="shared" ref="AC1156:AC1219" si="440">IF(Z1156&gt;=W1156-X1156,AA1156-AB1156,Y1156)</f>
        <v>0</v>
      </c>
      <c r="AD1156" s="24">
        <f t="shared" ref="AD1156:AD1219" si="441">IF(Z1156&lt;W1156-X1156,W1156-X1156-Z1156,0)</f>
        <v>0</v>
      </c>
      <c r="AG1156" s="24"/>
      <c r="AH1156" s="24"/>
      <c r="AI1156" s="24"/>
      <c r="AJ1156" s="24"/>
      <c r="AK1156" s="24"/>
      <c r="AL1156" s="24"/>
      <c r="AM1156" s="24">
        <f t="shared" ref="AM1156:AM1219" si="442">IF(AJ1156&gt;=AG1156-AH1156,AK1156-AL1156,AI1156)</f>
        <v>0</v>
      </c>
      <c r="AN1156" s="24">
        <f t="shared" si="435"/>
        <v>0</v>
      </c>
      <c r="AQ1156" s="24"/>
      <c r="AR1156" s="24"/>
      <c r="AS1156" s="24"/>
      <c r="AT1156" s="24"/>
      <c r="AU1156" s="24"/>
      <c r="AV1156" s="24"/>
      <c r="AW1156" s="24">
        <f t="shared" ref="AW1156:AW1219" si="443">IF(AS1156&gt;=AR1156-AQ1156,AV1156-AU1156,AT1156)</f>
        <v>0</v>
      </c>
      <c r="AX1156" s="24">
        <f t="shared" ref="AX1156:AX1219" si="444">IF(AS1156&lt;AR1156-AQ1156,AR1156-AQ1156-AS1156,0)</f>
        <v>0</v>
      </c>
      <c r="BA1156" s="24"/>
      <c r="BB1156" s="24"/>
      <c r="BC1156" s="24"/>
      <c r="BD1156" s="24"/>
      <c r="BE1156" s="24"/>
      <c r="BF1156" s="24"/>
      <c r="BG1156" s="24">
        <f t="shared" ref="BG1156:BG1219" si="445">IF(BC1156&gt;=BB1156-BA1156,BF1156-BE1156,BD1156)</f>
        <v>0</v>
      </c>
      <c r="BH1156" s="24">
        <f t="shared" ref="BH1156:BH1219" si="446">IF(BC1156&lt;BB1156-BA1156,BB1156-BA1156-BC1156,0)</f>
        <v>0</v>
      </c>
      <c r="BK1156" s="24"/>
      <c r="BL1156" s="24"/>
      <c r="BM1156" s="24"/>
      <c r="BN1156" s="24"/>
      <c r="BO1156" s="24"/>
      <c r="BP1156" s="24"/>
      <c r="BQ1156" s="24">
        <f t="shared" ref="BQ1156:BQ1219" si="447">IF(BM1156&gt;=BL1156-BK1156,BP1156-BO1156,BN1156)</f>
        <v>0</v>
      </c>
      <c r="BR1156" s="24">
        <f t="shared" ref="BR1156:BR1219" si="448">IF(BM1156&lt;BL1156-BK1156,BL1156-BK1156-BM1156,0)</f>
        <v>0</v>
      </c>
      <c r="BU1156" s="24"/>
      <c r="BV1156" s="24"/>
      <c r="BW1156" s="24"/>
      <c r="BX1156" s="24"/>
      <c r="BY1156" s="24"/>
      <c r="BZ1156" s="24"/>
      <c r="CA1156" s="24">
        <f t="shared" ref="CA1156:CA1219" si="449">IF(BW1156&gt;=BV1156-BU1156,BZ1156-BY1156,BX1156)</f>
        <v>0</v>
      </c>
      <c r="CB1156" s="24">
        <f t="shared" ref="CB1156:CB1219" si="450">IF(BW1156&lt;BV1156-BU1156,BV1156-BU1156-BW1156,0)</f>
        <v>0</v>
      </c>
      <c r="CC1156" s="24"/>
      <c r="CE1156" s="24">
        <f t="shared" si="427"/>
        <v>0</v>
      </c>
      <c r="CG1156" s="24">
        <f t="shared" si="428"/>
        <v>0</v>
      </c>
      <c r="CI1156" s="24">
        <f t="shared" si="429"/>
        <v>0</v>
      </c>
      <c r="CK1156" s="24">
        <f t="shared" si="430"/>
        <v>0</v>
      </c>
      <c r="CM1156" s="24">
        <f t="shared" si="431"/>
        <v>0</v>
      </c>
      <c r="CO1156" s="24">
        <f t="shared" si="432"/>
        <v>0</v>
      </c>
      <c r="CQ1156" s="24">
        <f t="shared" si="433"/>
        <v>0</v>
      </c>
      <c r="CS1156" s="24">
        <f t="shared" si="434"/>
        <v>0</v>
      </c>
    </row>
    <row r="1157" spans="9:97">
      <c r="I1157" s="24">
        <f t="shared" si="438"/>
        <v>0</v>
      </c>
      <c r="J1157" s="24">
        <f t="shared" si="436"/>
        <v>0</v>
      </c>
      <c r="M1157" s="24"/>
      <c r="N1157" s="24"/>
      <c r="O1157" s="24"/>
      <c r="P1157" s="24"/>
      <c r="Q1157" s="24"/>
      <c r="R1157" s="24"/>
      <c r="S1157" s="24">
        <f t="shared" si="439"/>
        <v>0</v>
      </c>
      <c r="T1157" s="24">
        <f t="shared" si="437"/>
        <v>0</v>
      </c>
      <c r="W1157" s="24"/>
      <c r="X1157" s="24"/>
      <c r="Y1157" s="24"/>
      <c r="Z1157" s="24"/>
      <c r="AA1157" s="24"/>
      <c r="AB1157" s="24"/>
      <c r="AC1157" s="24">
        <f t="shared" si="440"/>
        <v>0</v>
      </c>
      <c r="AD1157" s="24">
        <f t="shared" si="441"/>
        <v>0</v>
      </c>
      <c r="AG1157" s="24"/>
      <c r="AH1157" s="24"/>
      <c r="AI1157" s="24"/>
      <c r="AJ1157" s="24"/>
      <c r="AK1157" s="24"/>
      <c r="AL1157" s="24"/>
      <c r="AM1157" s="24">
        <f t="shared" si="442"/>
        <v>0</v>
      </c>
      <c r="AN1157" s="24">
        <f t="shared" si="435"/>
        <v>0</v>
      </c>
      <c r="AQ1157" s="24"/>
      <c r="AR1157" s="24"/>
      <c r="AS1157" s="24"/>
      <c r="AT1157" s="24"/>
      <c r="AU1157" s="24"/>
      <c r="AV1157" s="24"/>
      <c r="AW1157" s="24">
        <f t="shared" si="443"/>
        <v>0</v>
      </c>
      <c r="AX1157" s="24">
        <f t="shared" si="444"/>
        <v>0</v>
      </c>
      <c r="BA1157" s="24"/>
      <c r="BB1157" s="24"/>
      <c r="BC1157" s="24"/>
      <c r="BD1157" s="24"/>
      <c r="BE1157" s="24"/>
      <c r="BF1157" s="24"/>
      <c r="BG1157" s="24">
        <f t="shared" si="445"/>
        <v>0</v>
      </c>
      <c r="BH1157" s="24">
        <f t="shared" si="446"/>
        <v>0</v>
      </c>
      <c r="BK1157" s="24"/>
      <c r="BL1157" s="24"/>
      <c r="BM1157" s="24"/>
      <c r="BN1157" s="24"/>
      <c r="BO1157" s="24"/>
      <c r="BP1157" s="24"/>
      <c r="BQ1157" s="24">
        <f t="shared" si="447"/>
        <v>0</v>
      </c>
      <c r="BR1157" s="24">
        <f t="shared" si="448"/>
        <v>0</v>
      </c>
      <c r="BU1157" s="24"/>
      <c r="BV1157" s="24"/>
      <c r="BW1157" s="24"/>
      <c r="BX1157" s="24"/>
      <c r="BY1157" s="24"/>
      <c r="BZ1157" s="24"/>
      <c r="CA1157" s="24">
        <f t="shared" si="449"/>
        <v>0</v>
      </c>
      <c r="CB1157" s="24">
        <f t="shared" si="450"/>
        <v>0</v>
      </c>
      <c r="CC1157" s="24"/>
      <c r="CE1157" s="24">
        <f t="shared" ref="CE1157:CE1220" si="451">SUMIF(B:B,CD1157,G:G)-SUMIF(B:B,CD1157,H:H)</f>
        <v>0</v>
      </c>
      <c r="CG1157" s="24">
        <f t="shared" ref="CG1157:CG1220" si="452">SUMIF(L:L,CF1157,Q:Q)-SUMIF(L:L,CF1157,R:R)</f>
        <v>0</v>
      </c>
      <c r="CI1157" s="24">
        <f t="shared" ref="CI1157:CI1220" si="453">SUMIF(V:V,CH1157,AA:AA)-SUMIF(V:V,CH1157,AB:AB)</f>
        <v>0</v>
      </c>
      <c r="CK1157" s="24">
        <f t="shared" ref="CK1157:CK1220" si="454">SUMIF(AF:AF,CJ1157,AK:AK)-SUMIF(AF:AF,CJ1157,AL:AL)</f>
        <v>0</v>
      </c>
      <c r="CM1157" s="24">
        <f t="shared" ref="CM1157:CM1220" si="455">SUMIF(AP:AP,CL1157,AV:AV)-SUMIF(AP:AP,CL1157,AU:AU)</f>
        <v>0</v>
      </c>
      <c r="CO1157" s="24">
        <f t="shared" ref="CO1157:CO1220" si="456">SUMIF(AZ:AZ,CN1157,BF:BF)-SUMIF(AZ:AZ,CN1157,BE:BE)</f>
        <v>0</v>
      </c>
      <c r="CQ1157" s="24">
        <f t="shared" ref="CQ1157:CQ1220" si="457">SUMIF(BJ:BJ,CP1157,BP:BP)-SUMIF(BJ:BJ,CP1157,BO:BO)</f>
        <v>0</v>
      </c>
      <c r="CS1157" s="24">
        <f t="shared" ref="CS1157:CS1220" si="458">SUMIF(BT:BT,CR1157,BZ:BZ)-SUMIF(BT:BT,CR1157,BY:BY)</f>
        <v>0</v>
      </c>
    </row>
    <row r="1158" spans="9:97">
      <c r="I1158" s="24">
        <f t="shared" si="438"/>
        <v>0</v>
      </c>
      <c r="J1158" s="24">
        <f t="shared" si="436"/>
        <v>0</v>
      </c>
      <c r="M1158" s="24"/>
      <c r="N1158" s="24"/>
      <c r="O1158" s="24"/>
      <c r="P1158" s="24"/>
      <c r="Q1158" s="24"/>
      <c r="R1158" s="24"/>
      <c r="S1158" s="24">
        <f t="shared" si="439"/>
        <v>0</v>
      </c>
      <c r="T1158" s="24">
        <f t="shared" si="437"/>
        <v>0</v>
      </c>
      <c r="W1158" s="24"/>
      <c r="X1158" s="24"/>
      <c r="Y1158" s="24"/>
      <c r="Z1158" s="24"/>
      <c r="AA1158" s="24"/>
      <c r="AB1158" s="24"/>
      <c r="AC1158" s="24">
        <f t="shared" si="440"/>
        <v>0</v>
      </c>
      <c r="AD1158" s="24">
        <f t="shared" si="441"/>
        <v>0</v>
      </c>
      <c r="AG1158" s="24"/>
      <c r="AH1158" s="24"/>
      <c r="AI1158" s="24"/>
      <c r="AJ1158" s="24"/>
      <c r="AK1158" s="24"/>
      <c r="AL1158" s="24"/>
      <c r="AM1158" s="24">
        <f t="shared" si="442"/>
        <v>0</v>
      </c>
      <c r="AN1158" s="24">
        <f t="shared" si="435"/>
        <v>0</v>
      </c>
      <c r="AQ1158" s="24"/>
      <c r="AR1158" s="24"/>
      <c r="AS1158" s="24"/>
      <c r="AT1158" s="24"/>
      <c r="AU1158" s="24"/>
      <c r="AV1158" s="24"/>
      <c r="AW1158" s="24">
        <f t="shared" si="443"/>
        <v>0</v>
      </c>
      <c r="AX1158" s="24">
        <f t="shared" si="444"/>
        <v>0</v>
      </c>
      <c r="BA1158" s="24"/>
      <c r="BB1158" s="24"/>
      <c r="BC1158" s="24"/>
      <c r="BD1158" s="24"/>
      <c r="BE1158" s="24"/>
      <c r="BF1158" s="24"/>
      <c r="BG1158" s="24">
        <f t="shared" si="445"/>
        <v>0</v>
      </c>
      <c r="BH1158" s="24">
        <f t="shared" si="446"/>
        <v>0</v>
      </c>
      <c r="BK1158" s="24"/>
      <c r="BL1158" s="24"/>
      <c r="BM1158" s="24"/>
      <c r="BN1158" s="24"/>
      <c r="BO1158" s="24"/>
      <c r="BP1158" s="24"/>
      <c r="BQ1158" s="24">
        <f t="shared" si="447"/>
        <v>0</v>
      </c>
      <c r="BR1158" s="24">
        <f t="shared" si="448"/>
        <v>0</v>
      </c>
      <c r="BU1158" s="24"/>
      <c r="BV1158" s="24"/>
      <c r="BW1158" s="24"/>
      <c r="BX1158" s="24"/>
      <c r="BY1158" s="24"/>
      <c r="BZ1158" s="24"/>
      <c r="CA1158" s="24">
        <f t="shared" si="449"/>
        <v>0</v>
      </c>
      <c r="CB1158" s="24">
        <f t="shared" si="450"/>
        <v>0</v>
      </c>
      <c r="CC1158" s="24"/>
      <c r="CE1158" s="24">
        <f t="shared" si="451"/>
        <v>0</v>
      </c>
      <c r="CG1158" s="24">
        <f t="shared" si="452"/>
        <v>0</v>
      </c>
      <c r="CI1158" s="24">
        <f t="shared" si="453"/>
        <v>0</v>
      </c>
      <c r="CK1158" s="24">
        <f t="shared" si="454"/>
        <v>0</v>
      </c>
      <c r="CM1158" s="24">
        <f t="shared" si="455"/>
        <v>0</v>
      </c>
      <c r="CO1158" s="24">
        <f t="shared" si="456"/>
        <v>0</v>
      </c>
      <c r="CQ1158" s="24">
        <f t="shared" si="457"/>
        <v>0</v>
      </c>
      <c r="CS1158" s="24">
        <f t="shared" si="458"/>
        <v>0</v>
      </c>
    </row>
    <row r="1159" spans="9:97">
      <c r="I1159" s="24">
        <f t="shared" si="438"/>
        <v>0</v>
      </c>
      <c r="J1159" s="24">
        <f t="shared" si="436"/>
        <v>0</v>
      </c>
      <c r="M1159" s="24"/>
      <c r="N1159" s="24"/>
      <c r="O1159" s="24"/>
      <c r="P1159" s="24"/>
      <c r="Q1159" s="24"/>
      <c r="R1159" s="24"/>
      <c r="S1159" s="24">
        <f t="shared" si="439"/>
        <v>0</v>
      </c>
      <c r="T1159" s="24">
        <f t="shared" si="437"/>
        <v>0</v>
      </c>
      <c r="W1159" s="24"/>
      <c r="X1159" s="24"/>
      <c r="Y1159" s="24"/>
      <c r="Z1159" s="24"/>
      <c r="AA1159" s="24"/>
      <c r="AB1159" s="24"/>
      <c r="AC1159" s="24">
        <f t="shared" si="440"/>
        <v>0</v>
      </c>
      <c r="AD1159" s="24">
        <f t="shared" si="441"/>
        <v>0</v>
      </c>
      <c r="AG1159" s="24"/>
      <c r="AH1159" s="24"/>
      <c r="AI1159" s="24"/>
      <c r="AJ1159" s="24"/>
      <c r="AK1159" s="24"/>
      <c r="AL1159" s="24"/>
      <c r="AM1159" s="24">
        <f t="shared" si="442"/>
        <v>0</v>
      </c>
      <c r="AN1159" s="24">
        <f t="shared" si="435"/>
        <v>0</v>
      </c>
      <c r="AQ1159" s="24"/>
      <c r="AR1159" s="24"/>
      <c r="AS1159" s="24"/>
      <c r="AT1159" s="24"/>
      <c r="AU1159" s="24"/>
      <c r="AV1159" s="24"/>
      <c r="AW1159" s="24">
        <f t="shared" si="443"/>
        <v>0</v>
      </c>
      <c r="AX1159" s="24">
        <f t="shared" si="444"/>
        <v>0</v>
      </c>
      <c r="BA1159" s="24"/>
      <c r="BB1159" s="24"/>
      <c r="BC1159" s="24"/>
      <c r="BD1159" s="24"/>
      <c r="BE1159" s="24"/>
      <c r="BF1159" s="24"/>
      <c r="BG1159" s="24">
        <f t="shared" si="445"/>
        <v>0</v>
      </c>
      <c r="BH1159" s="24">
        <f t="shared" si="446"/>
        <v>0</v>
      </c>
      <c r="BK1159" s="24"/>
      <c r="BL1159" s="24"/>
      <c r="BM1159" s="24"/>
      <c r="BN1159" s="24"/>
      <c r="BO1159" s="24"/>
      <c r="BP1159" s="24"/>
      <c r="BQ1159" s="24">
        <f t="shared" si="447"/>
        <v>0</v>
      </c>
      <c r="BR1159" s="24">
        <f t="shared" si="448"/>
        <v>0</v>
      </c>
      <c r="BU1159" s="24"/>
      <c r="BV1159" s="24"/>
      <c r="BW1159" s="24"/>
      <c r="BX1159" s="24"/>
      <c r="BY1159" s="24"/>
      <c r="BZ1159" s="24"/>
      <c r="CA1159" s="24">
        <f t="shared" si="449"/>
        <v>0</v>
      </c>
      <c r="CB1159" s="24">
        <f t="shared" si="450"/>
        <v>0</v>
      </c>
      <c r="CC1159" s="24"/>
      <c r="CE1159" s="24">
        <f t="shared" si="451"/>
        <v>0</v>
      </c>
      <c r="CG1159" s="24">
        <f t="shared" si="452"/>
        <v>0</v>
      </c>
      <c r="CI1159" s="24">
        <f t="shared" si="453"/>
        <v>0</v>
      </c>
      <c r="CK1159" s="24">
        <f t="shared" si="454"/>
        <v>0</v>
      </c>
      <c r="CM1159" s="24">
        <f t="shared" si="455"/>
        <v>0</v>
      </c>
      <c r="CO1159" s="24">
        <f t="shared" si="456"/>
        <v>0</v>
      </c>
      <c r="CQ1159" s="24">
        <f t="shared" si="457"/>
        <v>0</v>
      </c>
      <c r="CS1159" s="24">
        <f t="shared" si="458"/>
        <v>0</v>
      </c>
    </row>
    <row r="1160" spans="9:97">
      <c r="I1160" s="24">
        <f t="shared" si="438"/>
        <v>0</v>
      </c>
      <c r="J1160" s="24">
        <f t="shared" si="436"/>
        <v>0</v>
      </c>
      <c r="M1160" s="24"/>
      <c r="N1160" s="24"/>
      <c r="O1160" s="24"/>
      <c r="P1160" s="24"/>
      <c r="Q1160" s="24"/>
      <c r="R1160" s="24"/>
      <c r="S1160" s="24">
        <f t="shared" si="439"/>
        <v>0</v>
      </c>
      <c r="T1160" s="24">
        <f t="shared" si="437"/>
        <v>0</v>
      </c>
      <c r="W1160" s="24"/>
      <c r="X1160" s="24"/>
      <c r="Y1160" s="24"/>
      <c r="Z1160" s="24"/>
      <c r="AA1160" s="24"/>
      <c r="AB1160" s="24"/>
      <c r="AC1160" s="24">
        <f t="shared" si="440"/>
        <v>0</v>
      </c>
      <c r="AD1160" s="24">
        <f t="shared" si="441"/>
        <v>0</v>
      </c>
      <c r="AG1160" s="24"/>
      <c r="AH1160" s="24"/>
      <c r="AI1160" s="24"/>
      <c r="AJ1160" s="24"/>
      <c r="AK1160" s="24"/>
      <c r="AL1160" s="24"/>
      <c r="AM1160" s="24">
        <f t="shared" si="442"/>
        <v>0</v>
      </c>
      <c r="AN1160" s="24">
        <f t="shared" si="435"/>
        <v>0</v>
      </c>
      <c r="AQ1160" s="24"/>
      <c r="AR1160" s="24"/>
      <c r="AS1160" s="24"/>
      <c r="AT1160" s="24"/>
      <c r="AU1160" s="24"/>
      <c r="AV1160" s="24"/>
      <c r="AW1160" s="24">
        <f t="shared" si="443"/>
        <v>0</v>
      </c>
      <c r="AX1160" s="24">
        <f t="shared" si="444"/>
        <v>0</v>
      </c>
      <c r="BA1160" s="24"/>
      <c r="BB1160" s="24"/>
      <c r="BC1160" s="24"/>
      <c r="BD1160" s="24"/>
      <c r="BE1160" s="24"/>
      <c r="BF1160" s="24"/>
      <c r="BG1160" s="24">
        <f t="shared" si="445"/>
        <v>0</v>
      </c>
      <c r="BH1160" s="24">
        <f t="shared" si="446"/>
        <v>0</v>
      </c>
      <c r="BK1160" s="24"/>
      <c r="BL1160" s="24"/>
      <c r="BM1160" s="24"/>
      <c r="BN1160" s="24"/>
      <c r="BO1160" s="24"/>
      <c r="BP1160" s="24"/>
      <c r="BQ1160" s="24">
        <f t="shared" si="447"/>
        <v>0</v>
      </c>
      <c r="BR1160" s="24">
        <f t="shared" si="448"/>
        <v>0</v>
      </c>
      <c r="BU1160" s="24"/>
      <c r="BV1160" s="24"/>
      <c r="BW1160" s="24"/>
      <c r="BX1160" s="24"/>
      <c r="BY1160" s="24"/>
      <c r="BZ1160" s="24"/>
      <c r="CA1160" s="24">
        <f t="shared" si="449"/>
        <v>0</v>
      </c>
      <c r="CB1160" s="24">
        <f t="shared" si="450"/>
        <v>0</v>
      </c>
      <c r="CC1160" s="24"/>
      <c r="CE1160" s="24">
        <f t="shared" si="451"/>
        <v>0</v>
      </c>
      <c r="CG1160" s="24">
        <f t="shared" si="452"/>
        <v>0</v>
      </c>
      <c r="CI1160" s="24">
        <f t="shared" si="453"/>
        <v>0</v>
      </c>
      <c r="CK1160" s="24">
        <f t="shared" si="454"/>
        <v>0</v>
      </c>
      <c r="CM1160" s="24">
        <f t="shared" si="455"/>
        <v>0</v>
      </c>
      <c r="CO1160" s="24">
        <f t="shared" si="456"/>
        <v>0</v>
      </c>
      <c r="CQ1160" s="24">
        <f t="shared" si="457"/>
        <v>0</v>
      </c>
      <c r="CS1160" s="24">
        <f t="shared" si="458"/>
        <v>0</v>
      </c>
    </row>
    <row r="1161" spans="9:97">
      <c r="I1161" s="24">
        <f t="shared" si="438"/>
        <v>0</v>
      </c>
      <c r="J1161" s="24">
        <f t="shared" si="436"/>
        <v>0</v>
      </c>
      <c r="M1161" s="24"/>
      <c r="N1161" s="24"/>
      <c r="O1161" s="24"/>
      <c r="P1161" s="24"/>
      <c r="Q1161" s="24"/>
      <c r="R1161" s="24"/>
      <c r="S1161" s="24">
        <f t="shared" si="439"/>
        <v>0</v>
      </c>
      <c r="T1161" s="24">
        <f t="shared" si="437"/>
        <v>0</v>
      </c>
      <c r="W1161" s="24"/>
      <c r="X1161" s="24"/>
      <c r="Y1161" s="24"/>
      <c r="Z1161" s="24"/>
      <c r="AA1161" s="24"/>
      <c r="AB1161" s="24"/>
      <c r="AC1161" s="24">
        <f t="shared" si="440"/>
        <v>0</v>
      </c>
      <c r="AD1161" s="24">
        <f t="shared" si="441"/>
        <v>0</v>
      </c>
      <c r="AG1161" s="24"/>
      <c r="AH1161" s="24"/>
      <c r="AI1161" s="24"/>
      <c r="AJ1161" s="24"/>
      <c r="AK1161" s="24"/>
      <c r="AL1161" s="24"/>
      <c r="AM1161" s="24">
        <f t="shared" si="442"/>
        <v>0</v>
      </c>
      <c r="AN1161" s="24">
        <f t="shared" si="435"/>
        <v>0</v>
      </c>
      <c r="AQ1161" s="24"/>
      <c r="AR1161" s="24"/>
      <c r="AS1161" s="24"/>
      <c r="AT1161" s="24"/>
      <c r="AU1161" s="24"/>
      <c r="AV1161" s="24"/>
      <c r="AW1161" s="24">
        <f t="shared" si="443"/>
        <v>0</v>
      </c>
      <c r="AX1161" s="24">
        <f t="shared" si="444"/>
        <v>0</v>
      </c>
      <c r="BA1161" s="24"/>
      <c r="BB1161" s="24"/>
      <c r="BC1161" s="24"/>
      <c r="BD1161" s="24"/>
      <c r="BE1161" s="24"/>
      <c r="BF1161" s="24"/>
      <c r="BG1161" s="24">
        <f t="shared" si="445"/>
        <v>0</v>
      </c>
      <c r="BH1161" s="24">
        <f t="shared" si="446"/>
        <v>0</v>
      </c>
      <c r="BK1161" s="24"/>
      <c r="BL1161" s="24"/>
      <c r="BM1161" s="24"/>
      <c r="BN1161" s="24"/>
      <c r="BO1161" s="24"/>
      <c r="BP1161" s="24"/>
      <c r="BQ1161" s="24">
        <f t="shared" si="447"/>
        <v>0</v>
      </c>
      <c r="BR1161" s="24">
        <f t="shared" si="448"/>
        <v>0</v>
      </c>
      <c r="BU1161" s="24"/>
      <c r="BV1161" s="24"/>
      <c r="BW1161" s="24"/>
      <c r="BX1161" s="24"/>
      <c r="BY1161" s="24"/>
      <c r="BZ1161" s="24"/>
      <c r="CA1161" s="24">
        <f t="shared" si="449"/>
        <v>0</v>
      </c>
      <c r="CB1161" s="24">
        <f t="shared" si="450"/>
        <v>0</v>
      </c>
      <c r="CC1161" s="24"/>
      <c r="CE1161" s="24">
        <f t="shared" si="451"/>
        <v>0</v>
      </c>
      <c r="CG1161" s="24">
        <f t="shared" si="452"/>
        <v>0</v>
      </c>
      <c r="CI1161" s="24">
        <f t="shared" si="453"/>
        <v>0</v>
      </c>
      <c r="CK1161" s="24">
        <f t="shared" si="454"/>
        <v>0</v>
      </c>
      <c r="CM1161" s="24">
        <f t="shared" si="455"/>
        <v>0</v>
      </c>
      <c r="CO1161" s="24">
        <f t="shared" si="456"/>
        <v>0</v>
      </c>
      <c r="CQ1161" s="24">
        <f t="shared" si="457"/>
        <v>0</v>
      </c>
      <c r="CS1161" s="24">
        <f t="shared" si="458"/>
        <v>0</v>
      </c>
    </row>
    <row r="1162" spans="9:97">
      <c r="I1162" s="24">
        <f t="shared" si="438"/>
        <v>0</v>
      </c>
      <c r="J1162" s="24">
        <f t="shared" si="436"/>
        <v>0</v>
      </c>
      <c r="M1162" s="24"/>
      <c r="N1162" s="24"/>
      <c r="O1162" s="24"/>
      <c r="P1162" s="24"/>
      <c r="Q1162" s="24"/>
      <c r="R1162" s="24"/>
      <c r="S1162" s="24">
        <f t="shared" si="439"/>
        <v>0</v>
      </c>
      <c r="T1162" s="24">
        <f t="shared" si="437"/>
        <v>0</v>
      </c>
      <c r="W1162" s="24"/>
      <c r="X1162" s="24"/>
      <c r="Y1162" s="24"/>
      <c r="Z1162" s="24"/>
      <c r="AA1162" s="24"/>
      <c r="AB1162" s="24"/>
      <c r="AC1162" s="24">
        <f t="shared" si="440"/>
        <v>0</v>
      </c>
      <c r="AD1162" s="24">
        <f t="shared" si="441"/>
        <v>0</v>
      </c>
      <c r="AG1162" s="24"/>
      <c r="AH1162" s="24"/>
      <c r="AI1162" s="24"/>
      <c r="AJ1162" s="24"/>
      <c r="AK1162" s="24"/>
      <c r="AL1162" s="24"/>
      <c r="AM1162" s="24">
        <f t="shared" si="442"/>
        <v>0</v>
      </c>
      <c r="AN1162" s="24">
        <f t="shared" si="435"/>
        <v>0</v>
      </c>
      <c r="AQ1162" s="24"/>
      <c r="AR1162" s="24"/>
      <c r="AS1162" s="24"/>
      <c r="AT1162" s="24"/>
      <c r="AU1162" s="24"/>
      <c r="AV1162" s="24"/>
      <c r="AW1162" s="24">
        <f t="shared" si="443"/>
        <v>0</v>
      </c>
      <c r="AX1162" s="24">
        <f t="shared" si="444"/>
        <v>0</v>
      </c>
      <c r="BA1162" s="24"/>
      <c r="BB1162" s="24"/>
      <c r="BC1162" s="24"/>
      <c r="BD1162" s="24"/>
      <c r="BE1162" s="24"/>
      <c r="BF1162" s="24"/>
      <c r="BG1162" s="24">
        <f t="shared" si="445"/>
        <v>0</v>
      </c>
      <c r="BH1162" s="24">
        <f t="shared" si="446"/>
        <v>0</v>
      </c>
      <c r="BK1162" s="24"/>
      <c r="BL1162" s="24"/>
      <c r="BM1162" s="24"/>
      <c r="BN1162" s="24"/>
      <c r="BO1162" s="24"/>
      <c r="BP1162" s="24"/>
      <c r="BQ1162" s="24">
        <f t="shared" si="447"/>
        <v>0</v>
      </c>
      <c r="BR1162" s="24">
        <f t="shared" si="448"/>
        <v>0</v>
      </c>
      <c r="BU1162" s="24"/>
      <c r="BV1162" s="24"/>
      <c r="BW1162" s="24"/>
      <c r="BX1162" s="24"/>
      <c r="BY1162" s="24"/>
      <c r="BZ1162" s="24"/>
      <c r="CA1162" s="24">
        <f t="shared" si="449"/>
        <v>0</v>
      </c>
      <c r="CB1162" s="24">
        <f t="shared" si="450"/>
        <v>0</v>
      </c>
      <c r="CC1162" s="24"/>
      <c r="CE1162" s="24">
        <f t="shared" si="451"/>
        <v>0</v>
      </c>
      <c r="CG1162" s="24">
        <f t="shared" si="452"/>
        <v>0</v>
      </c>
      <c r="CI1162" s="24">
        <f t="shared" si="453"/>
        <v>0</v>
      </c>
      <c r="CK1162" s="24">
        <f t="shared" si="454"/>
        <v>0</v>
      </c>
      <c r="CM1162" s="24">
        <f t="shared" si="455"/>
        <v>0</v>
      </c>
      <c r="CO1162" s="24">
        <f t="shared" si="456"/>
        <v>0</v>
      </c>
      <c r="CQ1162" s="24">
        <f t="shared" si="457"/>
        <v>0</v>
      </c>
      <c r="CS1162" s="24">
        <f t="shared" si="458"/>
        <v>0</v>
      </c>
    </row>
    <row r="1163" spans="9:97">
      <c r="I1163" s="24">
        <f t="shared" si="438"/>
        <v>0</v>
      </c>
      <c r="J1163" s="24">
        <f t="shared" si="436"/>
        <v>0</v>
      </c>
      <c r="M1163" s="24"/>
      <c r="N1163" s="24"/>
      <c r="O1163" s="24"/>
      <c r="P1163" s="24"/>
      <c r="Q1163" s="24"/>
      <c r="R1163" s="24"/>
      <c r="S1163" s="24">
        <f t="shared" si="439"/>
        <v>0</v>
      </c>
      <c r="T1163" s="24">
        <f t="shared" si="437"/>
        <v>0</v>
      </c>
      <c r="W1163" s="24"/>
      <c r="X1163" s="24"/>
      <c r="Y1163" s="24"/>
      <c r="Z1163" s="24"/>
      <c r="AA1163" s="24"/>
      <c r="AB1163" s="24"/>
      <c r="AC1163" s="24">
        <f t="shared" si="440"/>
        <v>0</v>
      </c>
      <c r="AD1163" s="24">
        <f t="shared" si="441"/>
        <v>0</v>
      </c>
      <c r="AG1163" s="24"/>
      <c r="AH1163" s="24"/>
      <c r="AI1163" s="24"/>
      <c r="AJ1163" s="24"/>
      <c r="AK1163" s="24"/>
      <c r="AL1163" s="24"/>
      <c r="AM1163" s="24">
        <f t="shared" si="442"/>
        <v>0</v>
      </c>
      <c r="AN1163" s="24">
        <f t="shared" si="435"/>
        <v>0</v>
      </c>
      <c r="AQ1163" s="24"/>
      <c r="AR1163" s="24"/>
      <c r="AS1163" s="24"/>
      <c r="AT1163" s="24"/>
      <c r="AU1163" s="24"/>
      <c r="AV1163" s="24"/>
      <c r="AW1163" s="24">
        <f t="shared" si="443"/>
        <v>0</v>
      </c>
      <c r="AX1163" s="24">
        <f t="shared" si="444"/>
        <v>0</v>
      </c>
      <c r="BA1163" s="24"/>
      <c r="BB1163" s="24"/>
      <c r="BC1163" s="24"/>
      <c r="BD1163" s="24"/>
      <c r="BE1163" s="24"/>
      <c r="BF1163" s="24"/>
      <c r="BG1163" s="24">
        <f t="shared" si="445"/>
        <v>0</v>
      </c>
      <c r="BH1163" s="24">
        <f t="shared" si="446"/>
        <v>0</v>
      </c>
      <c r="BK1163" s="24"/>
      <c r="BL1163" s="24"/>
      <c r="BM1163" s="24"/>
      <c r="BN1163" s="24"/>
      <c r="BO1163" s="24"/>
      <c r="BP1163" s="24"/>
      <c r="BQ1163" s="24">
        <f t="shared" si="447"/>
        <v>0</v>
      </c>
      <c r="BR1163" s="24">
        <f t="shared" si="448"/>
        <v>0</v>
      </c>
      <c r="BU1163" s="24"/>
      <c r="BV1163" s="24"/>
      <c r="BW1163" s="24"/>
      <c r="BX1163" s="24"/>
      <c r="BY1163" s="24"/>
      <c r="BZ1163" s="24"/>
      <c r="CA1163" s="24">
        <f t="shared" si="449"/>
        <v>0</v>
      </c>
      <c r="CB1163" s="24">
        <f t="shared" si="450"/>
        <v>0</v>
      </c>
      <c r="CC1163" s="24"/>
      <c r="CE1163" s="24">
        <f t="shared" si="451"/>
        <v>0</v>
      </c>
      <c r="CG1163" s="24">
        <f t="shared" si="452"/>
        <v>0</v>
      </c>
      <c r="CI1163" s="24">
        <f t="shared" si="453"/>
        <v>0</v>
      </c>
      <c r="CK1163" s="24">
        <f t="shared" si="454"/>
        <v>0</v>
      </c>
      <c r="CM1163" s="24">
        <f t="shared" si="455"/>
        <v>0</v>
      </c>
      <c r="CO1163" s="24">
        <f t="shared" si="456"/>
        <v>0</v>
      </c>
      <c r="CQ1163" s="24">
        <f t="shared" si="457"/>
        <v>0</v>
      </c>
      <c r="CS1163" s="24">
        <f t="shared" si="458"/>
        <v>0</v>
      </c>
    </row>
    <row r="1164" spans="9:97">
      <c r="I1164" s="24">
        <f t="shared" si="438"/>
        <v>0</v>
      </c>
      <c r="J1164" s="24">
        <f t="shared" si="436"/>
        <v>0</v>
      </c>
      <c r="M1164" s="24"/>
      <c r="N1164" s="24"/>
      <c r="O1164" s="24"/>
      <c r="P1164" s="24"/>
      <c r="Q1164" s="24"/>
      <c r="R1164" s="24"/>
      <c r="S1164" s="24">
        <f t="shared" si="439"/>
        <v>0</v>
      </c>
      <c r="T1164" s="24">
        <f t="shared" si="437"/>
        <v>0</v>
      </c>
      <c r="W1164" s="24"/>
      <c r="X1164" s="24"/>
      <c r="Y1164" s="24"/>
      <c r="Z1164" s="24"/>
      <c r="AA1164" s="24"/>
      <c r="AB1164" s="24"/>
      <c r="AC1164" s="24">
        <f t="shared" si="440"/>
        <v>0</v>
      </c>
      <c r="AD1164" s="24">
        <f t="shared" si="441"/>
        <v>0</v>
      </c>
      <c r="AG1164" s="24"/>
      <c r="AH1164" s="24"/>
      <c r="AI1164" s="24"/>
      <c r="AJ1164" s="24"/>
      <c r="AK1164" s="24"/>
      <c r="AL1164" s="24"/>
      <c r="AM1164" s="24">
        <f t="shared" si="442"/>
        <v>0</v>
      </c>
      <c r="AN1164" s="24">
        <f t="shared" si="435"/>
        <v>0</v>
      </c>
      <c r="AQ1164" s="24"/>
      <c r="AR1164" s="24"/>
      <c r="AS1164" s="24"/>
      <c r="AT1164" s="24"/>
      <c r="AU1164" s="24"/>
      <c r="AV1164" s="24"/>
      <c r="AW1164" s="24">
        <f t="shared" si="443"/>
        <v>0</v>
      </c>
      <c r="AX1164" s="24">
        <f t="shared" si="444"/>
        <v>0</v>
      </c>
      <c r="BA1164" s="24"/>
      <c r="BB1164" s="24"/>
      <c r="BC1164" s="24"/>
      <c r="BD1164" s="24"/>
      <c r="BE1164" s="24"/>
      <c r="BF1164" s="24"/>
      <c r="BG1164" s="24">
        <f t="shared" si="445"/>
        <v>0</v>
      </c>
      <c r="BH1164" s="24">
        <f t="shared" si="446"/>
        <v>0</v>
      </c>
      <c r="BK1164" s="24"/>
      <c r="BL1164" s="24"/>
      <c r="BM1164" s="24"/>
      <c r="BN1164" s="24"/>
      <c r="BO1164" s="24"/>
      <c r="BP1164" s="24"/>
      <c r="BQ1164" s="24">
        <f t="shared" si="447"/>
        <v>0</v>
      </c>
      <c r="BR1164" s="24">
        <f t="shared" si="448"/>
        <v>0</v>
      </c>
      <c r="BU1164" s="24"/>
      <c r="BV1164" s="24"/>
      <c r="BW1164" s="24"/>
      <c r="BX1164" s="24"/>
      <c r="BY1164" s="24"/>
      <c r="BZ1164" s="24"/>
      <c r="CA1164" s="24">
        <f t="shared" si="449"/>
        <v>0</v>
      </c>
      <c r="CB1164" s="24">
        <f t="shared" si="450"/>
        <v>0</v>
      </c>
      <c r="CC1164" s="24"/>
      <c r="CE1164" s="24">
        <f t="shared" si="451"/>
        <v>0</v>
      </c>
      <c r="CG1164" s="24">
        <f t="shared" si="452"/>
        <v>0</v>
      </c>
      <c r="CI1164" s="24">
        <f t="shared" si="453"/>
        <v>0</v>
      </c>
      <c r="CK1164" s="24">
        <f t="shared" si="454"/>
        <v>0</v>
      </c>
      <c r="CM1164" s="24">
        <f t="shared" si="455"/>
        <v>0</v>
      </c>
      <c r="CO1164" s="24">
        <f t="shared" si="456"/>
        <v>0</v>
      </c>
      <c r="CQ1164" s="24">
        <f t="shared" si="457"/>
        <v>0</v>
      </c>
      <c r="CS1164" s="24">
        <f t="shared" si="458"/>
        <v>0</v>
      </c>
    </row>
    <row r="1165" spans="9:97">
      <c r="I1165" s="24">
        <f t="shared" si="438"/>
        <v>0</v>
      </c>
      <c r="J1165" s="24">
        <f t="shared" si="436"/>
        <v>0</v>
      </c>
      <c r="M1165" s="24"/>
      <c r="N1165" s="24"/>
      <c r="O1165" s="24"/>
      <c r="P1165" s="24"/>
      <c r="Q1165" s="24"/>
      <c r="R1165" s="24"/>
      <c r="S1165" s="24">
        <f t="shared" si="439"/>
        <v>0</v>
      </c>
      <c r="T1165" s="24">
        <f t="shared" si="437"/>
        <v>0</v>
      </c>
      <c r="W1165" s="24"/>
      <c r="X1165" s="24"/>
      <c r="Y1165" s="24"/>
      <c r="Z1165" s="24"/>
      <c r="AA1165" s="24"/>
      <c r="AB1165" s="24"/>
      <c r="AC1165" s="24">
        <f t="shared" si="440"/>
        <v>0</v>
      </c>
      <c r="AD1165" s="24">
        <f t="shared" si="441"/>
        <v>0</v>
      </c>
      <c r="AG1165" s="24"/>
      <c r="AH1165" s="24"/>
      <c r="AI1165" s="24"/>
      <c r="AJ1165" s="24"/>
      <c r="AK1165" s="24"/>
      <c r="AL1165" s="24"/>
      <c r="AM1165" s="24">
        <f t="shared" si="442"/>
        <v>0</v>
      </c>
      <c r="AN1165" s="24">
        <f t="shared" si="435"/>
        <v>0</v>
      </c>
      <c r="AQ1165" s="24"/>
      <c r="AR1165" s="24"/>
      <c r="AS1165" s="24"/>
      <c r="AT1165" s="24"/>
      <c r="AU1165" s="24"/>
      <c r="AV1165" s="24"/>
      <c r="AW1165" s="24">
        <f t="shared" si="443"/>
        <v>0</v>
      </c>
      <c r="AX1165" s="24">
        <f t="shared" si="444"/>
        <v>0</v>
      </c>
      <c r="BA1165" s="24"/>
      <c r="BB1165" s="24"/>
      <c r="BC1165" s="24"/>
      <c r="BD1165" s="24"/>
      <c r="BE1165" s="24"/>
      <c r="BF1165" s="24"/>
      <c r="BG1165" s="24">
        <f t="shared" si="445"/>
        <v>0</v>
      </c>
      <c r="BH1165" s="24">
        <f t="shared" si="446"/>
        <v>0</v>
      </c>
      <c r="BK1165" s="24"/>
      <c r="BL1165" s="24"/>
      <c r="BM1165" s="24"/>
      <c r="BN1165" s="24"/>
      <c r="BO1165" s="24"/>
      <c r="BP1165" s="24"/>
      <c r="BQ1165" s="24">
        <f t="shared" si="447"/>
        <v>0</v>
      </c>
      <c r="BR1165" s="24">
        <f t="shared" si="448"/>
        <v>0</v>
      </c>
      <c r="BU1165" s="24"/>
      <c r="BV1165" s="24"/>
      <c r="BW1165" s="24"/>
      <c r="BX1165" s="24"/>
      <c r="BY1165" s="24"/>
      <c r="BZ1165" s="24"/>
      <c r="CA1165" s="24">
        <f t="shared" si="449"/>
        <v>0</v>
      </c>
      <c r="CB1165" s="24">
        <f t="shared" si="450"/>
        <v>0</v>
      </c>
      <c r="CC1165" s="24"/>
      <c r="CE1165" s="24">
        <f t="shared" si="451"/>
        <v>0</v>
      </c>
      <c r="CG1165" s="24">
        <f t="shared" si="452"/>
        <v>0</v>
      </c>
      <c r="CI1165" s="24">
        <f t="shared" si="453"/>
        <v>0</v>
      </c>
      <c r="CK1165" s="24">
        <f t="shared" si="454"/>
        <v>0</v>
      </c>
      <c r="CM1165" s="24">
        <f t="shared" si="455"/>
        <v>0</v>
      </c>
      <c r="CO1165" s="24">
        <f t="shared" si="456"/>
        <v>0</v>
      </c>
      <c r="CQ1165" s="24">
        <f t="shared" si="457"/>
        <v>0</v>
      </c>
      <c r="CS1165" s="24">
        <f t="shared" si="458"/>
        <v>0</v>
      </c>
    </row>
    <row r="1166" spans="9:97">
      <c r="I1166" s="24">
        <f t="shared" si="438"/>
        <v>0</v>
      </c>
      <c r="J1166" s="24">
        <f t="shared" si="436"/>
        <v>0</v>
      </c>
      <c r="M1166" s="24"/>
      <c r="N1166" s="24"/>
      <c r="O1166" s="24"/>
      <c r="P1166" s="24"/>
      <c r="Q1166" s="24"/>
      <c r="R1166" s="24"/>
      <c r="S1166" s="24">
        <f t="shared" si="439"/>
        <v>0</v>
      </c>
      <c r="T1166" s="24">
        <f t="shared" si="437"/>
        <v>0</v>
      </c>
      <c r="W1166" s="24"/>
      <c r="X1166" s="24"/>
      <c r="Y1166" s="24"/>
      <c r="Z1166" s="24"/>
      <c r="AA1166" s="24"/>
      <c r="AB1166" s="24"/>
      <c r="AC1166" s="24">
        <f t="shared" si="440"/>
        <v>0</v>
      </c>
      <c r="AD1166" s="24">
        <f t="shared" si="441"/>
        <v>0</v>
      </c>
      <c r="AG1166" s="24"/>
      <c r="AH1166" s="24"/>
      <c r="AI1166" s="24"/>
      <c r="AJ1166" s="24"/>
      <c r="AK1166" s="24"/>
      <c r="AL1166" s="24"/>
      <c r="AM1166" s="24">
        <f t="shared" si="442"/>
        <v>0</v>
      </c>
      <c r="AN1166" s="24">
        <f t="shared" si="435"/>
        <v>0</v>
      </c>
      <c r="AQ1166" s="24"/>
      <c r="AR1166" s="24"/>
      <c r="AS1166" s="24"/>
      <c r="AT1166" s="24"/>
      <c r="AU1166" s="24"/>
      <c r="AV1166" s="24"/>
      <c r="AW1166" s="24">
        <f t="shared" si="443"/>
        <v>0</v>
      </c>
      <c r="AX1166" s="24">
        <f t="shared" si="444"/>
        <v>0</v>
      </c>
      <c r="BA1166" s="24"/>
      <c r="BB1166" s="24"/>
      <c r="BC1166" s="24"/>
      <c r="BD1166" s="24"/>
      <c r="BE1166" s="24"/>
      <c r="BF1166" s="24"/>
      <c r="BG1166" s="24">
        <f t="shared" si="445"/>
        <v>0</v>
      </c>
      <c r="BH1166" s="24">
        <f t="shared" si="446"/>
        <v>0</v>
      </c>
      <c r="BK1166" s="24"/>
      <c r="BL1166" s="24"/>
      <c r="BM1166" s="24"/>
      <c r="BN1166" s="24"/>
      <c r="BO1166" s="24"/>
      <c r="BP1166" s="24"/>
      <c r="BQ1166" s="24">
        <f t="shared" si="447"/>
        <v>0</v>
      </c>
      <c r="BR1166" s="24">
        <f t="shared" si="448"/>
        <v>0</v>
      </c>
      <c r="BU1166" s="24"/>
      <c r="BV1166" s="24"/>
      <c r="BW1166" s="24"/>
      <c r="BX1166" s="24"/>
      <c r="BY1166" s="24"/>
      <c r="BZ1166" s="24"/>
      <c r="CA1166" s="24">
        <f t="shared" si="449"/>
        <v>0</v>
      </c>
      <c r="CB1166" s="24">
        <f t="shared" si="450"/>
        <v>0</v>
      </c>
      <c r="CC1166" s="24"/>
      <c r="CE1166" s="24">
        <f t="shared" si="451"/>
        <v>0</v>
      </c>
      <c r="CG1166" s="24">
        <f t="shared" si="452"/>
        <v>0</v>
      </c>
      <c r="CI1166" s="24">
        <f t="shared" si="453"/>
        <v>0</v>
      </c>
      <c r="CK1166" s="24">
        <f t="shared" si="454"/>
        <v>0</v>
      </c>
      <c r="CM1166" s="24">
        <f t="shared" si="455"/>
        <v>0</v>
      </c>
      <c r="CO1166" s="24">
        <f t="shared" si="456"/>
        <v>0</v>
      </c>
      <c r="CQ1166" s="24">
        <f t="shared" si="457"/>
        <v>0</v>
      </c>
      <c r="CS1166" s="24">
        <f t="shared" si="458"/>
        <v>0</v>
      </c>
    </row>
    <row r="1167" spans="9:97">
      <c r="I1167" s="24">
        <f t="shared" si="438"/>
        <v>0</v>
      </c>
      <c r="J1167" s="24">
        <f t="shared" si="436"/>
        <v>0</v>
      </c>
      <c r="M1167" s="24"/>
      <c r="N1167" s="24"/>
      <c r="O1167" s="24"/>
      <c r="P1167" s="24"/>
      <c r="Q1167" s="24"/>
      <c r="R1167" s="24"/>
      <c r="S1167" s="24">
        <f t="shared" si="439"/>
        <v>0</v>
      </c>
      <c r="T1167" s="24">
        <f t="shared" si="437"/>
        <v>0</v>
      </c>
      <c r="W1167" s="24"/>
      <c r="X1167" s="24"/>
      <c r="Y1167" s="24"/>
      <c r="Z1167" s="24"/>
      <c r="AA1167" s="24"/>
      <c r="AB1167" s="24"/>
      <c r="AC1167" s="24">
        <f t="shared" si="440"/>
        <v>0</v>
      </c>
      <c r="AD1167" s="24">
        <f t="shared" si="441"/>
        <v>0</v>
      </c>
      <c r="AG1167" s="24"/>
      <c r="AH1167" s="24"/>
      <c r="AI1167" s="24"/>
      <c r="AJ1167" s="24"/>
      <c r="AK1167" s="24"/>
      <c r="AL1167" s="24"/>
      <c r="AM1167" s="24">
        <f t="shared" si="442"/>
        <v>0</v>
      </c>
      <c r="AN1167" s="24">
        <f t="shared" si="435"/>
        <v>0</v>
      </c>
      <c r="AQ1167" s="24"/>
      <c r="AR1167" s="24"/>
      <c r="AS1167" s="24"/>
      <c r="AT1167" s="24"/>
      <c r="AU1167" s="24"/>
      <c r="AV1167" s="24"/>
      <c r="AW1167" s="24">
        <f t="shared" si="443"/>
        <v>0</v>
      </c>
      <c r="AX1167" s="24">
        <f t="shared" si="444"/>
        <v>0</v>
      </c>
      <c r="BA1167" s="24"/>
      <c r="BB1167" s="24"/>
      <c r="BC1167" s="24"/>
      <c r="BD1167" s="24"/>
      <c r="BE1167" s="24"/>
      <c r="BF1167" s="24"/>
      <c r="BG1167" s="24">
        <f t="shared" si="445"/>
        <v>0</v>
      </c>
      <c r="BH1167" s="24">
        <f t="shared" si="446"/>
        <v>0</v>
      </c>
      <c r="BK1167" s="24"/>
      <c r="BL1167" s="24"/>
      <c r="BM1167" s="24"/>
      <c r="BN1167" s="24"/>
      <c r="BO1167" s="24"/>
      <c r="BP1167" s="24"/>
      <c r="BQ1167" s="24">
        <f t="shared" si="447"/>
        <v>0</v>
      </c>
      <c r="BR1167" s="24">
        <f t="shared" si="448"/>
        <v>0</v>
      </c>
      <c r="BU1167" s="24"/>
      <c r="BV1167" s="24"/>
      <c r="BW1167" s="24"/>
      <c r="BX1167" s="24"/>
      <c r="BY1167" s="24"/>
      <c r="BZ1167" s="24"/>
      <c r="CA1167" s="24">
        <f t="shared" si="449"/>
        <v>0</v>
      </c>
      <c r="CB1167" s="24">
        <f t="shared" si="450"/>
        <v>0</v>
      </c>
      <c r="CC1167" s="24"/>
      <c r="CE1167" s="24">
        <f t="shared" si="451"/>
        <v>0</v>
      </c>
      <c r="CG1167" s="24">
        <f t="shared" si="452"/>
        <v>0</v>
      </c>
      <c r="CI1167" s="24">
        <f t="shared" si="453"/>
        <v>0</v>
      </c>
      <c r="CK1167" s="24">
        <f t="shared" si="454"/>
        <v>0</v>
      </c>
      <c r="CM1167" s="24">
        <f t="shared" si="455"/>
        <v>0</v>
      </c>
      <c r="CO1167" s="24">
        <f t="shared" si="456"/>
        <v>0</v>
      </c>
      <c r="CQ1167" s="24">
        <f t="shared" si="457"/>
        <v>0</v>
      </c>
      <c r="CS1167" s="24">
        <f t="shared" si="458"/>
        <v>0</v>
      </c>
    </row>
    <row r="1168" spans="9:97">
      <c r="I1168" s="24">
        <f t="shared" si="438"/>
        <v>0</v>
      </c>
      <c r="J1168" s="24">
        <f t="shared" si="436"/>
        <v>0</v>
      </c>
      <c r="M1168" s="24"/>
      <c r="N1168" s="24"/>
      <c r="O1168" s="24"/>
      <c r="P1168" s="24"/>
      <c r="Q1168" s="24"/>
      <c r="R1168" s="24"/>
      <c r="S1168" s="24">
        <f t="shared" si="439"/>
        <v>0</v>
      </c>
      <c r="T1168" s="24">
        <f t="shared" si="437"/>
        <v>0</v>
      </c>
      <c r="W1168" s="24"/>
      <c r="X1168" s="24"/>
      <c r="Y1168" s="24"/>
      <c r="Z1168" s="24"/>
      <c r="AA1168" s="24"/>
      <c r="AB1168" s="24"/>
      <c r="AC1168" s="24">
        <f t="shared" si="440"/>
        <v>0</v>
      </c>
      <c r="AD1168" s="24">
        <f t="shared" si="441"/>
        <v>0</v>
      </c>
      <c r="AG1168" s="24"/>
      <c r="AH1168" s="24"/>
      <c r="AI1168" s="24"/>
      <c r="AJ1168" s="24"/>
      <c r="AK1168" s="24"/>
      <c r="AL1168" s="24"/>
      <c r="AM1168" s="24">
        <f t="shared" si="442"/>
        <v>0</v>
      </c>
      <c r="AN1168" s="24">
        <f t="shared" si="435"/>
        <v>0</v>
      </c>
      <c r="AQ1168" s="24"/>
      <c r="AR1168" s="24"/>
      <c r="AS1168" s="24"/>
      <c r="AT1168" s="24"/>
      <c r="AU1168" s="24"/>
      <c r="AV1168" s="24"/>
      <c r="AW1168" s="24">
        <f t="shared" si="443"/>
        <v>0</v>
      </c>
      <c r="AX1168" s="24">
        <f t="shared" si="444"/>
        <v>0</v>
      </c>
      <c r="BA1168" s="24"/>
      <c r="BB1168" s="24"/>
      <c r="BC1168" s="24"/>
      <c r="BD1168" s="24"/>
      <c r="BE1168" s="24"/>
      <c r="BF1168" s="24"/>
      <c r="BG1168" s="24">
        <f t="shared" si="445"/>
        <v>0</v>
      </c>
      <c r="BH1168" s="24">
        <f t="shared" si="446"/>
        <v>0</v>
      </c>
      <c r="BK1168" s="24"/>
      <c r="BL1168" s="24"/>
      <c r="BM1168" s="24"/>
      <c r="BN1168" s="24"/>
      <c r="BO1168" s="24"/>
      <c r="BP1168" s="24"/>
      <c r="BQ1168" s="24">
        <f t="shared" si="447"/>
        <v>0</v>
      </c>
      <c r="BR1168" s="24">
        <f t="shared" si="448"/>
        <v>0</v>
      </c>
      <c r="BU1168" s="24"/>
      <c r="BV1168" s="24"/>
      <c r="BW1168" s="24"/>
      <c r="BX1168" s="24"/>
      <c r="BY1168" s="24"/>
      <c r="BZ1168" s="24"/>
      <c r="CA1168" s="24">
        <f t="shared" si="449"/>
        <v>0</v>
      </c>
      <c r="CB1168" s="24">
        <f t="shared" si="450"/>
        <v>0</v>
      </c>
      <c r="CC1168" s="24"/>
      <c r="CE1168" s="24">
        <f t="shared" si="451"/>
        <v>0</v>
      </c>
      <c r="CG1168" s="24">
        <f t="shared" si="452"/>
        <v>0</v>
      </c>
      <c r="CI1168" s="24">
        <f t="shared" si="453"/>
        <v>0</v>
      </c>
      <c r="CK1168" s="24">
        <f t="shared" si="454"/>
        <v>0</v>
      </c>
      <c r="CM1168" s="24">
        <f t="shared" si="455"/>
        <v>0</v>
      </c>
      <c r="CO1168" s="24">
        <f t="shared" si="456"/>
        <v>0</v>
      </c>
      <c r="CQ1168" s="24">
        <f t="shared" si="457"/>
        <v>0</v>
      </c>
      <c r="CS1168" s="24">
        <f t="shared" si="458"/>
        <v>0</v>
      </c>
    </row>
    <row r="1169" spans="9:97">
      <c r="I1169" s="24">
        <f t="shared" si="438"/>
        <v>0</v>
      </c>
      <c r="J1169" s="24">
        <f t="shared" si="436"/>
        <v>0</v>
      </c>
      <c r="M1169" s="24"/>
      <c r="N1169" s="24"/>
      <c r="O1169" s="24"/>
      <c r="P1169" s="24"/>
      <c r="Q1169" s="24"/>
      <c r="R1169" s="24"/>
      <c r="S1169" s="24">
        <f t="shared" si="439"/>
        <v>0</v>
      </c>
      <c r="T1169" s="24">
        <f t="shared" si="437"/>
        <v>0</v>
      </c>
      <c r="W1169" s="24"/>
      <c r="X1169" s="24"/>
      <c r="Y1169" s="24"/>
      <c r="Z1169" s="24"/>
      <c r="AA1169" s="24"/>
      <c r="AB1169" s="24"/>
      <c r="AC1169" s="24">
        <f t="shared" si="440"/>
        <v>0</v>
      </c>
      <c r="AD1169" s="24">
        <f t="shared" si="441"/>
        <v>0</v>
      </c>
      <c r="AG1169" s="24"/>
      <c r="AH1169" s="24"/>
      <c r="AI1169" s="24"/>
      <c r="AJ1169" s="24"/>
      <c r="AK1169" s="24"/>
      <c r="AL1169" s="24"/>
      <c r="AM1169" s="24">
        <f t="shared" si="442"/>
        <v>0</v>
      </c>
      <c r="AN1169" s="24">
        <f t="shared" si="435"/>
        <v>0</v>
      </c>
      <c r="AQ1169" s="24"/>
      <c r="AR1169" s="24"/>
      <c r="AS1169" s="24"/>
      <c r="AT1169" s="24"/>
      <c r="AU1169" s="24"/>
      <c r="AV1169" s="24"/>
      <c r="AW1169" s="24">
        <f t="shared" si="443"/>
        <v>0</v>
      </c>
      <c r="AX1169" s="24">
        <f t="shared" si="444"/>
        <v>0</v>
      </c>
      <c r="BA1169" s="24"/>
      <c r="BB1169" s="24"/>
      <c r="BC1169" s="24"/>
      <c r="BD1169" s="24"/>
      <c r="BE1169" s="24"/>
      <c r="BF1169" s="24"/>
      <c r="BG1169" s="24">
        <f t="shared" si="445"/>
        <v>0</v>
      </c>
      <c r="BH1169" s="24">
        <f t="shared" si="446"/>
        <v>0</v>
      </c>
      <c r="BK1169" s="24"/>
      <c r="BL1169" s="24"/>
      <c r="BM1169" s="24"/>
      <c r="BN1169" s="24"/>
      <c r="BO1169" s="24"/>
      <c r="BP1169" s="24"/>
      <c r="BQ1169" s="24">
        <f t="shared" si="447"/>
        <v>0</v>
      </c>
      <c r="BR1169" s="24">
        <f t="shared" si="448"/>
        <v>0</v>
      </c>
      <c r="BU1169" s="24"/>
      <c r="BV1169" s="24"/>
      <c r="BW1169" s="24"/>
      <c r="BX1169" s="24"/>
      <c r="BY1169" s="24"/>
      <c r="BZ1169" s="24"/>
      <c r="CA1169" s="24">
        <f t="shared" si="449"/>
        <v>0</v>
      </c>
      <c r="CB1169" s="24">
        <f t="shared" si="450"/>
        <v>0</v>
      </c>
      <c r="CC1169" s="24"/>
      <c r="CE1169" s="24">
        <f t="shared" si="451"/>
        <v>0</v>
      </c>
      <c r="CG1169" s="24">
        <f t="shared" si="452"/>
        <v>0</v>
      </c>
      <c r="CI1169" s="24">
        <f t="shared" si="453"/>
        <v>0</v>
      </c>
      <c r="CK1169" s="24">
        <f t="shared" si="454"/>
        <v>0</v>
      </c>
      <c r="CM1169" s="24">
        <f t="shared" si="455"/>
        <v>0</v>
      </c>
      <c r="CO1169" s="24">
        <f t="shared" si="456"/>
        <v>0</v>
      </c>
      <c r="CQ1169" s="24">
        <f t="shared" si="457"/>
        <v>0</v>
      </c>
      <c r="CS1169" s="24">
        <f t="shared" si="458"/>
        <v>0</v>
      </c>
    </row>
    <row r="1170" spans="9:97">
      <c r="I1170" s="24">
        <f t="shared" si="438"/>
        <v>0</v>
      </c>
      <c r="J1170" s="24">
        <f t="shared" si="436"/>
        <v>0</v>
      </c>
      <c r="M1170" s="24"/>
      <c r="N1170" s="24"/>
      <c r="O1170" s="24"/>
      <c r="P1170" s="24"/>
      <c r="Q1170" s="24"/>
      <c r="R1170" s="24"/>
      <c r="S1170" s="24">
        <f t="shared" si="439"/>
        <v>0</v>
      </c>
      <c r="T1170" s="24">
        <f t="shared" si="437"/>
        <v>0</v>
      </c>
      <c r="W1170" s="24"/>
      <c r="X1170" s="24"/>
      <c r="Y1170" s="24"/>
      <c r="Z1170" s="24"/>
      <c r="AA1170" s="24"/>
      <c r="AB1170" s="24"/>
      <c r="AC1170" s="24">
        <f t="shared" si="440"/>
        <v>0</v>
      </c>
      <c r="AD1170" s="24">
        <f t="shared" si="441"/>
        <v>0</v>
      </c>
      <c r="AG1170" s="24"/>
      <c r="AH1170" s="24"/>
      <c r="AI1170" s="24"/>
      <c r="AJ1170" s="24"/>
      <c r="AK1170" s="24"/>
      <c r="AL1170" s="24"/>
      <c r="AM1170" s="24">
        <f t="shared" si="442"/>
        <v>0</v>
      </c>
      <c r="AN1170" s="24">
        <f t="shared" si="435"/>
        <v>0</v>
      </c>
      <c r="AQ1170" s="24"/>
      <c r="AR1170" s="24"/>
      <c r="AS1170" s="24"/>
      <c r="AT1170" s="24"/>
      <c r="AU1170" s="24"/>
      <c r="AV1170" s="24"/>
      <c r="AW1170" s="24">
        <f t="shared" si="443"/>
        <v>0</v>
      </c>
      <c r="AX1170" s="24">
        <f t="shared" si="444"/>
        <v>0</v>
      </c>
      <c r="BA1170" s="24"/>
      <c r="BB1170" s="24"/>
      <c r="BC1170" s="24"/>
      <c r="BD1170" s="24"/>
      <c r="BE1170" s="24"/>
      <c r="BF1170" s="24"/>
      <c r="BG1170" s="24">
        <f t="shared" si="445"/>
        <v>0</v>
      </c>
      <c r="BH1170" s="24">
        <f t="shared" si="446"/>
        <v>0</v>
      </c>
      <c r="BK1170" s="24"/>
      <c r="BL1170" s="24"/>
      <c r="BM1170" s="24"/>
      <c r="BN1170" s="24"/>
      <c r="BO1170" s="24"/>
      <c r="BP1170" s="24"/>
      <c r="BQ1170" s="24">
        <f t="shared" si="447"/>
        <v>0</v>
      </c>
      <c r="BR1170" s="24">
        <f t="shared" si="448"/>
        <v>0</v>
      </c>
      <c r="BU1170" s="24"/>
      <c r="BV1170" s="24"/>
      <c r="BW1170" s="24"/>
      <c r="BX1170" s="24"/>
      <c r="BY1170" s="24"/>
      <c r="BZ1170" s="24"/>
      <c r="CA1170" s="24">
        <f t="shared" si="449"/>
        <v>0</v>
      </c>
      <c r="CB1170" s="24">
        <f t="shared" si="450"/>
        <v>0</v>
      </c>
      <c r="CC1170" s="24"/>
      <c r="CE1170" s="24">
        <f t="shared" si="451"/>
        <v>0</v>
      </c>
      <c r="CG1170" s="24">
        <f t="shared" si="452"/>
        <v>0</v>
      </c>
      <c r="CI1170" s="24">
        <f t="shared" si="453"/>
        <v>0</v>
      </c>
      <c r="CK1170" s="24">
        <f t="shared" si="454"/>
        <v>0</v>
      </c>
      <c r="CM1170" s="24">
        <f t="shared" si="455"/>
        <v>0</v>
      </c>
      <c r="CO1170" s="24">
        <f t="shared" si="456"/>
        <v>0</v>
      </c>
      <c r="CQ1170" s="24">
        <f t="shared" si="457"/>
        <v>0</v>
      </c>
      <c r="CS1170" s="24">
        <f t="shared" si="458"/>
        <v>0</v>
      </c>
    </row>
    <row r="1171" spans="9:97">
      <c r="I1171" s="24">
        <f t="shared" si="438"/>
        <v>0</v>
      </c>
      <c r="J1171" s="24">
        <f t="shared" si="436"/>
        <v>0</v>
      </c>
      <c r="M1171" s="24"/>
      <c r="N1171" s="24"/>
      <c r="O1171" s="24"/>
      <c r="P1171" s="24"/>
      <c r="Q1171" s="24"/>
      <c r="R1171" s="24"/>
      <c r="S1171" s="24">
        <f t="shared" si="439"/>
        <v>0</v>
      </c>
      <c r="T1171" s="24">
        <f t="shared" si="437"/>
        <v>0</v>
      </c>
      <c r="W1171" s="24"/>
      <c r="X1171" s="24"/>
      <c r="Y1171" s="24"/>
      <c r="Z1171" s="24"/>
      <c r="AA1171" s="24"/>
      <c r="AB1171" s="24"/>
      <c r="AC1171" s="24">
        <f t="shared" si="440"/>
        <v>0</v>
      </c>
      <c r="AD1171" s="24">
        <f t="shared" si="441"/>
        <v>0</v>
      </c>
      <c r="AG1171" s="24"/>
      <c r="AH1171" s="24"/>
      <c r="AI1171" s="24"/>
      <c r="AJ1171" s="24"/>
      <c r="AK1171" s="24"/>
      <c r="AL1171" s="24"/>
      <c r="AM1171" s="24">
        <f t="shared" si="442"/>
        <v>0</v>
      </c>
      <c r="AN1171" s="24">
        <f t="shared" si="435"/>
        <v>0</v>
      </c>
      <c r="AQ1171" s="24"/>
      <c r="AR1171" s="24"/>
      <c r="AS1171" s="24"/>
      <c r="AT1171" s="24"/>
      <c r="AU1171" s="24"/>
      <c r="AV1171" s="24"/>
      <c r="AW1171" s="24">
        <f t="shared" si="443"/>
        <v>0</v>
      </c>
      <c r="AX1171" s="24">
        <f t="shared" si="444"/>
        <v>0</v>
      </c>
      <c r="BA1171" s="24"/>
      <c r="BB1171" s="24"/>
      <c r="BC1171" s="24"/>
      <c r="BD1171" s="24"/>
      <c r="BE1171" s="24"/>
      <c r="BF1171" s="24"/>
      <c r="BG1171" s="24">
        <f t="shared" si="445"/>
        <v>0</v>
      </c>
      <c r="BH1171" s="24">
        <f t="shared" si="446"/>
        <v>0</v>
      </c>
      <c r="BK1171" s="24"/>
      <c r="BL1171" s="24"/>
      <c r="BM1171" s="24"/>
      <c r="BN1171" s="24"/>
      <c r="BO1171" s="24"/>
      <c r="BP1171" s="24"/>
      <c r="BQ1171" s="24">
        <f t="shared" si="447"/>
        <v>0</v>
      </c>
      <c r="BR1171" s="24">
        <f t="shared" si="448"/>
        <v>0</v>
      </c>
      <c r="BU1171" s="24"/>
      <c r="BV1171" s="24"/>
      <c r="BW1171" s="24"/>
      <c r="BX1171" s="24"/>
      <c r="BY1171" s="24"/>
      <c r="BZ1171" s="24"/>
      <c r="CA1171" s="24">
        <f t="shared" si="449"/>
        <v>0</v>
      </c>
      <c r="CB1171" s="24">
        <f t="shared" si="450"/>
        <v>0</v>
      </c>
      <c r="CC1171" s="24"/>
      <c r="CE1171" s="24">
        <f t="shared" si="451"/>
        <v>0</v>
      </c>
      <c r="CG1171" s="24">
        <f t="shared" si="452"/>
        <v>0</v>
      </c>
      <c r="CI1171" s="24">
        <f t="shared" si="453"/>
        <v>0</v>
      </c>
      <c r="CK1171" s="24">
        <f t="shared" si="454"/>
        <v>0</v>
      </c>
      <c r="CM1171" s="24">
        <f t="shared" si="455"/>
        <v>0</v>
      </c>
      <c r="CO1171" s="24">
        <f t="shared" si="456"/>
        <v>0</v>
      </c>
      <c r="CQ1171" s="24">
        <f t="shared" si="457"/>
        <v>0</v>
      </c>
      <c r="CS1171" s="24">
        <f t="shared" si="458"/>
        <v>0</v>
      </c>
    </row>
    <row r="1172" spans="9:97">
      <c r="I1172" s="24">
        <f t="shared" si="438"/>
        <v>0</v>
      </c>
      <c r="J1172" s="24">
        <f t="shared" si="436"/>
        <v>0</v>
      </c>
      <c r="M1172" s="24"/>
      <c r="N1172" s="24"/>
      <c r="O1172" s="24"/>
      <c r="P1172" s="24"/>
      <c r="Q1172" s="24"/>
      <c r="R1172" s="24"/>
      <c r="S1172" s="24">
        <f t="shared" si="439"/>
        <v>0</v>
      </c>
      <c r="T1172" s="24">
        <f t="shared" si="437"/>
        <v>0</v>
      </c>
      <c r="W1172" s="24"/>
      <c r="X1172" s="24"/>
      <c r="Y1172" s="24"/>
      <c r="Z1172" s="24"/>
      <c r="AA1172" s="24"/>
      <c r="AB1172" s="24"/>
      <c r="AC1172" s="24">
        <f t="shared" si="440"/>
        <v>0</v>
      </c>
      <c r="AD1172" s="24">
        <f t="shared" si="441"/>
        <v>0</v>
      </c>
      <c r="AG1172" s="24"/>
      <c r="AH1172" s="24"/>
      <c r="AI1172" s="24"/>
      <c r="AJ1172" s="24"/>
      <c r="AK1172" s="24"/>
      <c r="AL1172" s="24"/>
      <c r="AM1172" s="24">
        <f t="shared" si="442"/>
        <v>0</v>
      </c>
      <c r="AN1172" s="24">
        <f t="shared" si="435"/>
        <v>0</v>
      </c>
      <c r="AQ1172" s="24"/>
      <c r="AR1172" s="24"/>
      <c r="AS1172" s="24"/>
      <c r="AT1172" s="24"/>
      <c r="AU1172" s="24"/>
      <c r="AV1172" s="24"/>
      <c r="AW1172" s="24">
        <f t="shared" si="443"/>
        <v>0</v>
      </c>
      <c r="AX1172" s="24">
        <f t="shared" si="444"/>
        <v>0</v>
      </c>
      <c r="BA1172" s="24"/>
      <c r="BB1172" s="24"/>
      <c r="BC1172" s="24"/>
      <c r="BD1172" s="24"/>
      <c r="BE1172" s="24"/>
      <c r="BF1172" s="24"/>
      <c r="BG1172" s="24">
        <f t="shared" si="445"/>
        <v>0</v>
      </c>
      <c r="BH1172" s="24">
        <f t="shared" si="446"/>
        <v>0</v>
      </c>
      <c r="BK1172" s="24"/>
      <c r="BL1172" s="24"/>
      <c r="BM1172" s="24"/>
      <c r="BN1172" s="24"/>
      <c r="BO1172" s="24"/>
      <c r="BP1172" s="24"/>
      <c r="BQ1172" s="24">
        <f t="shared" si="447"/>
        <v>0</v>
      </c>
      <c r="BR1172" s="24">
        <f t="shared" si="448"/>
        <v>0</v>
      </c>
      <c r="BU1172" s="24"/>
      <c r="BV1172" s="24"/>
      <c r="BW1172" s="24"/>
      <c r="BX1172" s="24"/>
      <c r="BY1172" s="24"/>
      <c r="BZ1172" s="24"/>
      <c r="CA1172" s="24">
        <f t="shared" si="449"/>
        <v>0</v>
      </c>
      <c r="CB1172" s="24">
        <f t="shared" si="450"/>
        <v>0</v>
      </c>
      <c r="CC1172" s="24"/>
      <c r="CE1172" s="24">
        <f t="shared" si="451"/>
        <v>0</v>
      </c>
      <c r="CG1172" s="24">
        <f t="shared" si="452"/>
        <v>0</v>
      </c>
      <c r="CI1172" s="24">
        <f t="shared" si="453"/>
        <v>0</v>
      </c>
      <c r="CK1172" s="24">
        <f t="shared" si="454"/>
        <v>0</v>
      </c>
      <c r="CM1172" s="24">
        <f t="shared" si="455"/>
        <v>0</v>
      </c>
      <c r="CO1172" s="24">
        <f t="shared" si="456"/>
        <v>0</v>
      </c>
      <c r="CQ1172" s="24">
        <f t="shared" si="457"/>
        <v>0</v>
      </c>
      <c r="CS1172" s="24">
        <f t="shared" si="458"/>
        <v>0</v>
      </c>
    </row>
    <row r="1173" spans="9:97">
      <c r="I1173" s="24">
        <f t="shared" si="438"/>
        <v>0</v>
      </c>
      <c r="J1173" s="24">
        <f t="shared" si="436"/>
        <v>0</v>
      </c>
      <c r="M1173" s="24"/>
      <c r="N1173" s="24"/>
      <c r="O1173" s="24"/>
      <c r="P1173" s="24"/>
      <c r="Q1173" s="24"/>
      <c r="R1173" s="24"/>
      <c r="S1173" s="24">
        <f t="shared" si="439"/>
        <v>0</v>
      </c>
      <c r="T1173" s="24">
        <f t="shared" si="437"/>
        <v>0</v>
      </c>
      <c r="W1173" s="24"/>
      <c r="X1173" s="24"/>
      <c r="Y1173" s="24"/>
      <c r="Z1173" s="24"/>
      <c r="AA1173" s="24"/>
      <c r="AB1173" s="24"/>
      <c r="AC1173" s="24">
        <f t="shared" si="440"/>
        <v>0</v>
      </c>
      <c r="AD1173" s="24">
        <f t="shared" si="441"/>
        <v>0</v>
      </c>
      <c r="AG1173" s="24"/>
      <c r="AH1173" s="24"/>
      <c r="AI1173" s="24"/>
      <c r="AJ1173" s="24"/>
      <c r="AK1173" s="24"/>
      <c r="AL1173" s="24"/>
      <c r="AM1173" s="24">
        <f t="shared" si="442"/>
        <v>0</v>
      </c>
      <c r="AN1173" s="24">
        <f t="shared" si="435"/>
        <v>0</v>
      </c>
      <c r="AQ1173" s="24"/>
      <c r="AR1173" s="24"/>
      <c r="AS1173" s="24"/>
      <c r="AT1173" s="24"/>
      <c r="AU1173" s="24"/>
      <c r="AV1173" s="24"/>
      <c r="AW1173" s="24">
        <f t="shared" si="443"/>
        <v>0</v>
      </c>
      <c r="AX1173" s="24">
        <f t="shared" si="444"/>
        <v>0</v>
      </c>
      <c r="BA1173" s="24"/>
      <c r="BB1173" s="24"/>
      <c r="BC1173" s="24"/>
      <c r="BD1173" s="24"/>
      <c r="BE1173" s="24"/>
      <c r="BF1173" s="24"/>
      <c r="BG1173" s="24">
        <f t="shared" si="445"/>
        <v>0</v>
      </c>
      <c r="BH1173" s="24">
        <f t="shared" si="446"/>
        <v>0</v>
      </c>
      <c r="BK1173" s="24"/>
      <c r="BL1173" s="24"/>
      <c r="BM1173" s="24"/>
      <c r="BN1173" s="24"/>
      <c r="BO1173" s="24"/>
      <c r="BP1173" s="24"/>
      <c r="BQ1173" s="24">
        <f t="shared" si="447"/>
        <v>0</v>
      </c>
      <c r="BR1173" s="24">
        <f t="shared" si="448"/>
        <v>0</v>
      </c>
      <c r="BU1173" s="24"/>
      <c r="BV1173" s="24"/>
      <c r="BW1173" s="24"/>
      <c r="BX1173" s="24"/>
      <c r="BY1173" s="24"/>
      <c r="BZ1173" s="24"/>
      <c r="CA1173" s="24">
        <f t="shared" si="449"/>
        <v>0</v>
      </c>
      <c r="CB1173" s="24">
        <f t="shared" si="450"/>
        <v>0</v>
      </c>
      <c r="CC1173" s="24"/>
      <c r="CE1173" s="24">
        <f t="shared" si="451"/>
        <v>0</v>
      </c>
      <c r="CG1173" s="24">
        <f t="shared" si="452"/>
        <v>0</v>
      </c>
      <c r="CI1173" s="24">
        <f t="shared" si="453"/>
        <v>0</v>
      </c>
      <c r="CK1173" s="24">
        <f t="shared" si="454"/>
        <v>0</v>
      </c>
      <c r="CM1173" s="24">
        <f t="shared" si="455"/>
        <v>0</v>
      </c>
      <c r="CO1173" s="24">
        <f t="shared" si="456"/>
        <v>0</v>
      </c>
      <c r="CQ1173" s="24">
        <f t="shared" si="457"/>
        <v>0</v>
      </c>
      <c r="CS1173" s="24">
        <f t="shared" si="458"/>
        <v>0</v>
      </c>
    </row>
    <row r="1174" spans="9:97">
      <c r="I1174" s="24">
        <f t="shared" si="438"/>
        <v>0</v>
      </c>
      <c r="J1174" s="24">
        <f t="shared" si="436"/>
        <v>0</v>
      </c>
      <c r="M1174" s="24"/>
      <c r="N1174" s="24"/>
      <c r="O1174" s="24"/>
      <c r="P1174" s="24"/>
      <c r="Q1174" s="24"/>
      <c r="R1174" s="24"/>
      <c r="S1174" s="24">
        <f t="shared" si="439"/>
        <v>0</v>
      </c>
      <c r="T1174" s="24">
        <f t="shared" si="437"/>
        <v>0</v>
      </c>
      <c r="W1174" s="24"/>
      <c r="X1174" s="24"/>
      <c r="Y1174" s="24"/>
      <c r="Z1174" s="24"/>
      <c r="AA1174" s="24"/>
      <c r="AB1174" s="24"/>
      <c r="AC1174" s="24">
        <f t="shared" si="440"/>
        <v>0</v>
      </c>
      <c r="AD1174" s="24">
        <f t="shared" si="441"/>
        <v>0</v>
      </c>
      <c r="AG1174" s="24"/>
      <c r="AH1174" s="24"/>
      <c r="AI1174" s="24"/>
      <c r="AJ1174" s="24"/>
      <c r="AK1174" s="24"/>
      <c r="AL1174" s="24"/>
      <c r="AM1174" s="24">
        <f t="shared" si="442"/>
        <v>0</v>
      </c>
      <c r="AN1174" s="24">
        <f t="shared" si="435"/>
        <v>0</v>
      </c>
      <c r="AQ1174" s="24"/>
      <c r="AR1174" s="24"/>
      <c r="AS1174" s="24"/>
      <c r="AT1174" s="24"/>
      <c r="AU1174" s="24"/>
      <c r="AV1174" s="24"/>
      <c r="AW1174" s="24">
        <f t="shared" si="443"/>
        <v>0</v>
      </c>
      <c r="AX1174" s="24">
        <f t="shared" si="444"/>
        <v>0</v>
      </c>
      <c r="BA1174" s="24"/>
      <c r="BB1174" s="24"/>
      <c r="BC1174" s="24"/>
      <c r="BD1174" s="24"/>
      <c r="BE1174" s="24"/>
      <c r="BF1174" s="24"/>
      <c r="BG1174" s="24">
        <f t="shared" si="445"/>
        <v>0</v>
      </c>
      <c r="BH1174" s="24">
        <f t="shared" si="446"/>
        <v>0</v>
      </c>
      <c r="BK1174" s="24"/>
      <c r="BL1174" s="24"/>
      <c r="BM1174" s="24"/>
      <c r="BN1174" s="24"/>
      <c r="BO1174" s="24"/>
      <c r="BP1174" s="24"/>
      <c r="BQ1174" s="24">
        <f t="shared" si="447"/>
        <v>0</v>
      </c>
      <c r="BR1174" s="24">
        <f t="shared" si="448"/>
        <v>0</v>
      </c>
      <c r="BU1174" s="24"/>
      <c r="BV1174" s="24"/>
      <c r="BW1174" s="24"/>
      <c r="BX1174" s="24"/>
      <c r="BY1174" s="24"/>
      <c r="BZ1174" s="24"/>
      <c r="CA1174" s="24">
        <f t="shared" si="449"/>
        <v>0</v>
      </c>
      <c r="CB1174" s="24">
        <f t="shared" si="450"/>
        <v>0</v>
      </c>
      <c r="CC1174" s="24"/>
      <c r="CE1174" s="24">
        <f t="shared" si="451"/>
        <v>0</v>
      </c>
      <c r="CG1174" s="24">
        <f t="shared" si="452"/>
        <v>0</v>
      </c>
      <c r="CI1174" s="24">
        <f t="shared" si="453"/>
        <v>0</v>
      </c>
      <c r="CK1174" s="24">
        <f t="shared" si="454"/>
        <v>0</v>
      </c>
      <c r="CM1174" s="24">
        <f t="shared" si="455"/>
        <v>0</v>
      </c>
      <c r="CO1174" s="24">
        <f t="shared" si="456"/>
        <v>0</v>
      </c>
      <c r="CQ1174" s="24">
        <f t="shared" si="457"/>
        <v>0</v>
      </c>
      <c r="CS1174" s="24">
        <f t="shared" si="458"/>
        <v>0</v>
      </c>
    </row>
    <row r="1175" spans="9:97">
      <c r="I1175" s="24">
        <f t="shared" si="438"/>
        <v>0</v>
      </c>
      <c r="J1175" s="24">
        <f t="shared" si="436"/>
        <v>0</v>
      </c>
      <c r="M1175" s="24"/>
      <c r="N1175" s="24"/>
      <c r="O1175" s="24"/>
      <c r="P1175" s="24"/>
      <c r="Q1175" s="24"/>
      <c r="R1175" s="24"/>
      <c r="S1175" s="24">
        <f t="shared" si="439"/>
        <v>0</v>
      </c>
      <c r="T1175" s="24">
        <f t="shared" si="437"/>
        <v>0</v>
      </c>
      <c r="W1175" s="24"/>
      <c r="X1175" s="24"/>
      <c r="Y1175" s="24"/>
      <c r="Z1175" s="24"/>
      <c r="AA1175" s="24"/>
      <c r="AB1175" s="24"/>
      <c r="AC1175" s="24">
        <f t="shared" si="440"/>
        <v>0</v>
      </c>
      <c r="AD1175" s="24">
        <f t="shared" si="441"/>
        <v>0</v>
      </c>
      <c r="AG1175" s="24"/>
      <c r="AH1175" s="24"/>
      <c r="AI1175" s="24"/>
      <c r="AJ1175" s="24"/>
      <c r="AK1175" s="24"/>
      <c r="AL1175" s="24"/>
      <c r="AM1175" s="24">
        <f t="shared" si="442"/>
        <v>0</v>
      </c>
      <c r="AN1175" s="24">
        <f t="shared" si="435"/>
        <v>0</v>
      </c>
      <c r="AQ1175" s="24"/>
      <c r="AR1175" s="24"/>
      <c r="AS1175" s="24"/>
      <c r="AT1175" s="24"/>
      <c r="AU1175" s="24"/>
      <c r="AV1175" s="24"/>
      <c r="AW1175" s="24">
        <f t="shared" si="443"/>
        <v>0</v>
      </c>
      <c r="AX1175" s="24">
        <f t="shared" si="444"/>
        <v>0</v>
      </c>
      <c r="BA1175" s="24"/>
      <c r="BB1175" s="24"/>
      <c r="BC1175" s="24"/>
      <c r="BD1175" s="24"/>
      <c r="BE1175" s="24"/>
      <c r="BF1175" s="24"/>
      <c r="BG1175" s="24">
        <f t="shared" si="445"/>
        <v>0</v>
      </c>
      <c r="BH1175" s="24">
        <f t="shared" si="446"/>
        <v>0</v>
      </c>
      <c r="BK1175" s="24"/>
      <c r="BL1175" s="24"/>
      <c r="BM1175" s="24"/>
      <c r="BN1175" s="24"/>
      <c r="BO1175" s="24"/>
      <c r="BP1175" s="24"/>
      <c r="BQ1175" s="24">
        <f t="shared" si="447"/>
        <v>0</v>
      </c>
      <c r="BR1175" s="24">
        <f t="shared" si="448"/>
        <v>0</v>
      </c>
      <c r="BU1175" s="24"/>
      <c r="BV1175" s="24"/>
      <c r="BW1175" s="24"/>
      <c r="BX1175" s="24"/>
      <c r="BY1175" s="24"/>
      <c r="BZ1175" s="24"/>
      <c r="CA1175" s="24">
        <f t="shared" si="449"/>
        <v>0</v>
      </c>
      <c r="CB1175" s="24">
        <f t="shared" si="450"/>
        <v>0</v>
      </c>
      <c r="CC1175" s="24"/>
      <c r="CE1175" s="24">
        <f t="shared" si="451"/>
        <v>0</v>
      </c>
      <c r="CG1175" s="24">
        <f t="shared" si="452"/>
        <v>0</v>
      </c>
      <c r="CI1175" s="24">
        <f t="shared" si="453"/>
        <v>0</v>
      </c>
      <c r="CK1175" s="24">
        <f t="shared" si="454"/>
        <v>0</v>
      </c>
      <c r="CM1175" s="24">
        <f t="shared" si="455"/>
        <v>0</v>
      </c>
      <c r="CO1175" s="24">
        <f t="shared" si="456"/>
        <v>0</v>
      </c>
      <c r="CQ1175" s="24">
        <f t="shared" si="457"/>
        <v>0</v>
      </c>
      <c r="CS1175" s="24">
        <f t="shared" si="458"/>
        <v>0</v>
      </c>
    </row>
    <row r="1176" spans="9:97">
      <c r="I1176" s="24">
        <f t="shared" si="438"/>
        <v>0</v>
      </c>
      <c r="J1176" s="24">
        <f t="shared" si="436"/>
        <v>0</v>
      </c>
      <c r="M1176" s="24"/>
      <c r="N1176" s="24"/>
      <c r="O1176" s="24"/>
      <c r="P1176" s="24"/>
      <c r="Q1176" s="24"/>
      <c r="R1176" s="24"/>
      <c r="S1176" s="24">
        <f t="shared" si="439"/>
        <v>0</v>
      </c>
      <c r="T1176" s="24">
        <f t="shared" si="437"/>
        <v>0</v>
      </c>
      <c r="W1176" s="24"/>
      <c r="X1176" s="24"/>
      <c r="Y1176" s="24"/>
      <c r="Z1176" s="24"/>
      <c r="AA1176" s="24"/>
      <c r="AB1176" s="24"/>
      <c r="AC1176" s="24">
        <f t="shared" si="440"/>
        <v>0</v>
      </c>
      <c r="AD1176" s="24">
        <f t="shared" si="441"/>
        <v>0</v>
      </c>
      <c r="AG1176" s="24"/>
      <c r="AH1176" s="24"/>
      <c r="AI1176" s="24"/>
      <c r="AJ1176" s="24"/>
      <c r="AK1176" s="24"/>
      <c r="AL1176" s="24"/>
      <c r="AM1176" s="24">
        <f t="shared" si="442"/>
        <v>0</v>
      </c>
      <c r="AN1176" s="24">
        <f t="shared" si="435"/>
        <v>0</v>
      </c>
      <c r="AQ1176" s="24"/>
      <c r="AR1176" s="24"/>
      <c r="AS1176" s="24"/>
      <c r="AT1176" s="24"/>
      <c r="AU1176" s="24"/>
      <c r="AV1176" s="24"/>
      <c r="AW1176" s="24">
        <f t="shared" si="443"/>
        <v>0</v>
      </c>
      <c r="AX1176" s="24">
        <f t="shared" si="444"/>
        <v>0</v>
      </c>
      <c r="BA1176" s="24"/>
      <c r="BB1176" s="24"/>
      <c r="BC1176" s="24"/>
      <c r="BD1176" s="24"/>
      <c r="BE1176" s="24"/>
      <c r="BF1176" s="24"/>
      <c r="BG1176" s="24">
        <f t="shared" si="445"/>
        <v>0</v>
      </c>
      <c r="BH1176" s="24">
        <f t="shared" si="446"/>
        <v>0</v>
      </c>
      <c r="BK1176" s="24"/>
      <c r="BL1176" s="24"/>
      <c r="BM1176" s="24"/>
      <c r="BN1176" s="24"/>
      <c r="BO1176" s="24"/>
      <c r="BP1176" s="24"/>
      <c r="BQ1176" s="24">
        <f t="shared" si="447"/>
        <v>0</v>
      </c>
      <c r="BR1176" s="24">
        <f t="shared" si="448"/>
        <v>0</v>
      </c>
      <c r="BU1176" s="24"/>
      <c r="BV1176" s="24"/>
      <c r="BW1176" s="24"/>
      <c r="BX1176" s="24"/>
      <c r="BY1176" s="24"/>
      <c r="BZ1176" s="24"/>
      <c r="CA1176" s="24">
        <f t="shared" si="449"/>
        <v>0</v>
      </c>
      <c r="CB1176" s="24">
        <f t="shared" si="450"/>
        <v>0</v>
      </c>
      <c r="CC1176" s="24"/>
      <c r="CE1176" s="24">
        <f t="shared" si="451"/>
        <v>0</v>
      </c>
      <c r="CG1176" s="24">
        <f t="shared" si="452"/>
        <v>0</v>
      </c>
      <c r="CI1176" s="24">
        <f t="shared" si="453"/>
        <v>0</v>
      </c>
      <c r="CK1176" s="24">
        <f t="shared" si="454"/>
        <v>0</v>
      </c>
      <c r="CM1176" s="24">
        <f t="shared" si="455"/>
        <v>0</v>
      </c>
      <c r="CO1176" s="24">
        <f t="shared" si="456"/>
        <v>0</v>
      </c>
      <c r="CQ1176" s="24">
        <f t="shared" si="457"/>
        <v>0</v>
      </c>
      <c r="CS1176" s="24">
        <f t="shared" si="458"/>
        <v>0</v>
      </c>
    </row>
    <row r="1177" spans="9:97">
      <c r="I1177" s="24">
        <f t="shared" si="438"/>
        <v>0</v>
      </c>
      <c r="J1177" s="24">
        <f t="shared" si="436"/>
        <v>0</v>
      </c>
      <c r="M1177" s="24"/>
      <c r="N1177" s="24"/>
      <c r="O1177" s="24"/>
      <c r="P1177" s="24"/>
      <c r="Q1177" s="24"/>
      <c r="R1177" s="24"/>
      <c r="S1177" s="24">
        <f t="shared" si="439"/>
        <v>0</v>
      </c>
      <c r="T1177" s="24">
        <f t="shared" si="437"/>
        <v>0</v>
      </c>
      <c r="W1177" s="24"/>
      <c r="X1177" s="24"/>
      <c r="Y1177" s="24"/>
      <c r="Z1177" s="24"/>
      <c r="AA1177" s="24"/>
      <c r="AB1177" s="24"/>
      <c r="AC1177" s="24">
        <f t="shared" si="440"/>
        <v>0</v>
      </c>
      <c r="AD1177" s="24">
        <f t="shared" si="441"/>
        <v>0</v>
      </c>
      <c r="AG1177" s="24"/>
      <c r="AH1177" s="24"/>
      <c r="AI1177" s="24"/>
      <c r="AJ1177" s="24"/>
      <c r="AK1177" s="24"/>
      <c r="AL1177" s="24"/>
      <c r="AM1177" s="24">
        <f t="shared" si="442"/>
        <v>0</v>
      </c>
      <c r="AN1177" s="24">
        <f t="shared" si="435"/>
        <v>0</v>
      </c>
      <c r="AQ1177" s="24"/>
      <c r="AR1177" s="24"/>
      <c r="AS1177" s="24"/>
      <c r="AT1177" s="24"/>
      <c r="AU1177" s="24"/>
      <c r="AV1177" s="24"/>
      <c r="AW1177" s="24">
        <f t="shared" si="443"/>
        <v>0</v>
      </c>
      <c r="AX1177" s="24">
        <f t="shared" si="444"/>
        <v>0</v>
      </c>
      <c r="BA1177" s="24"/>
      <c r="BB1177" s="24"/>
      <c r="BC1177" s="24"/>
      <c r="BD1177" s="24"/>
      <c r="BE1177" s="24"/>
      <c r="BF1177" s="24"/>
      <c r="BG1177" s="24">
        <f t="shared" si="445"/>
        <v>0</v>
      </c>
      <c r="BH1177" s="24">
        <f t="shared" si="446"/>
        <v>0</v>
      </c>
      <c r="BK1177" s="24"/>
      <c r="BL1177" s="24"/>
      <c r="BM1177" s="24"/>
      <c r="BN1177" s="24"/>
      <c r="BO1177" s="24"/>
      <c r="BP1177" s="24"/>
      <c r="BQ1177" s="24">
        <f t="shared" si="447"/>
        <v>0</v>
      </c>
      <c r="BR1177" s="24">
        <f t="shared" si="448"/>
        <v>0</v>
      </c>
      <c r="BU1177" s="24"/>
      <c r="BV1177" s="24"/>
      <c r="BW1177" s="24"/>
      <c r="BX1177" s="24"/>
      <c r="BY1177" s="24"/>
      <c r="BZ1177" s="24"/>
      <c r="CA1177" s="24">
        <f t="shared" si="449"/>
        <v>0</v>
      </c>
      <c r="CB1177" s="24">
        <f t="shared" si="450"/>
        <v>0</v>
      </c>
      <c r="CC1177" s="24"/>
      <c r="CE1177" s="24">
        <f t="shared" si="451"/>
        <v>0</v>
      </c>
      <c r="CG1177" s="24">
        <f t="shared" si="452"/>
        <v>0</v>
      </c>
      <c r="CI1177" s="24">
        <f t="shared" si="453"/>
        <v>0</v>
      </c>
      <c r="CK1177" s="24">
        <f t="shared" si="454"/>
        <v>0</v>
      </c>
      <c r="CM1177" s="24">
        <f t="shared" si="455"/>
        <v>0</v>
      </c>
      <c r="CO1177" s="24">
        <f t="shared" si="456"/>
        <v>0</v>
      </c>
      <c r="CQ1177" s="24">
        <f t="shared" si="457"/>
        <v>0</v>
      </c>
      <c r="CS1177" s="24">
        <f t="shared" si="458"/>
        <v>0</v>
      </c>
    </row>
    <row r="1178" spans="9:97">
      <c r="I1178" s="24">
        <f t="shared" si="438"/>
        <v>0</v>
      </c>
      <c r="J1178" s="24">
        <f t="shared" si="436"/>
        <v>0</v>
      </c>
      <c r="M1178" s="24"/>
      <c r="N1178" s="24"/>
      <c r="O1178" s="24"/>
      <c r="P1178" s="24"/>
      <c r="Q1178" s="24"/>
      <c r="R1178" s="24"/>
      <c r="S1178" s="24">
        <f t="shared" si="439"/>
        <v>0</v>
      </c>
      <c r="T1178" s="24">
        <f t="shared" si="437"/>
        <v>0</v>
      </c>
      <c r="W1178" s="24"/>
      <c r="X1178" s="24"/>
      <c r="Y1178" s="24"/>
      <c r="Z1178" s="24"/>
      <c r="AA1178" s="24"/>
      <c r="AB1178" s="24"/>
      <c r="AC1178" s="24">
        <f t="shared" si="440"/>
        <v>0</v>
      </c>
      <c r="AD1178" s="24">
        <f t="shared" si="441"/>
        <v>0</v>
      </c>
      <c r="AG1178" s="24"/>
      <c r="AH1178" s="24"/>
      <c r="AI1178" s="24"/>
      <c r="AJ1178" s="24"/>
      <c r="AK1178" s="24"/>
      <c r="AL1178" s="24"/>
      <c r="AM1178" s="24">
        <f t="shared" si="442"/>
        <v>0</v>
      </c>
      <c r="AN1178" s="24">
        <f t="shared" ref="AN1178:AN1241" si="459">IF(AJ1178&lt;AG1178-AH1178,AG1178-AH1178-AJ1178,0)</f>
        <v>0</v>
      </c>
      <c r="AQ1178" s="24"/>
      <c r="AR1178" s="24"/>
      <c r="AS1178" s="24"/>
      <c r="AT1178" s="24"/>
      <c r="AU1178" s="24"/>
      <c r="AV1178" s="24"/>
      <c r="AW1178" s="24">
        <f t="shared" si="443"/>
        <v>0</v>
      </c>
      <c r="AX1178" s="24">
        <f t="shared" si="444"/>
        <v>0</v>
      </c>
      <c r="BA1178" s="24"/>
      <c r="BB1178" s="24"/>
      <c r="BC1178" s="24"/>
      <c r="BD1178" s="24"/>
      <c r="BE1178" s="24"/>
      <c r="BF1178" s="24"/>
      <c r="BG1178" s="24">
        <f t="shared" si="445"/>
        <v>0</v>
      </c>
      <c r="BH1178" s="24">
        <f t="shared" si="446"/>
        <v>0</v>
      </c>
      <c r="BK1178" s="24"/>
      <c r="BL1178" s="24"/>
      <c r="BM1178" s="24"/>
      <c r="BN1178" s="24"/>
      <c r="BO1178" s="24"/>
      <c r="BP1178" s="24"/>
      <c r="BQ1178" s="24">
        <f t="shared" si="447"/>
        <v>0</v>
      </c>
      <c r="BR1178" s="24">
        <f t="shared" si="448"/>
        <v>0</v>
      </c>
      <c r="BU1178" s="24"/>
      <c r="BV1178" s="24"/>
      <c r="BW1178" s="24"/>
      <c r="BX1178" s="24"/>
      <c r="BY1178" s="24"/>
      <c r="BZ1178" s="24"/>
      <c r="CA1178" s="24">
        <f t="shared" si="449"/>
        <v>0</v>
      </c>
      <c r="CB1178" s="24">
        <f t="shared" si="450"/>
        <v>0</v>
      </c>
      <c r="CC1178" s="24"/>
      <c r="CE1178" s="24">
        <f t="shared" si="451"/>
        <v>0</v>
      </c>
      <c r="CG1178" s="24">
        <f t="shared" si="452"/>
        <v>0</v>
      </c>
      <c r="CI1178" s="24">
        <f t="shared" si="453"/>
        <v>0</v>
      </c>
      <c r="CK1178" s="24">
        <f t="shared" si="454"/>
        <v>0</v>
      </c>
      <c r="CM1178" s="24">
        <f t="shared" si="455"/>
        <v>0</v>
      </c>
      <c r="CO1178" s="24">
        <f t="shared" si="456"/>
        <v>0</v>
      </c>
      <c r="CQ1178" s="24">
        <f t="shared" si="457"/>
        <v>0</v>
      </c>
      <c r="CS1178" s="24">
        <f t="shared" si="458"/>
        <v>0</v>
      </c>
    </row>
    <row r="1179" spans="9:97">
      <c r="I1179" s="24">
        <f t="shared" si="438"/>
        <v>0</v>
      </c>
      <c r="J1179" s="24">
        <f t="shared" si="436"/>
        <v>0</v>
      </c>
      <c r="M1179" s="24"/>
      <c r="N1179" s="24"/>
      <c r="O1179" s="24"/>
      <c r="P1179" s="24"/>
      <c r="Q1179" s="24"/>
      <c r="R1179" s="24"/>
      <c r="S1179" s="24">
        <f t="shared" si="439"/>
        <v>0</v>
      </c>
      <c r="T1179" s="24">
        <f t="shared" si="437"/>
        <v>0</v>
      </c>
      <c r="W1179" s="24"/>
      <c r="X1179" s="24"/>
      <c r="Y1179" s="24"/>
      <c r="Z1179" s="24"/>
      <c r="AA1179" s="24"/>
      <c r="AB1179" s="24"/>
      <c r="AC1179" s="24">
        <f t="shared" si="440"/>
        <v>0</v>
      </c>
      <c r="AD1179" s="24">
        <f t="shared" si="441"/>
        <v>0</v>
      </c>
      <c r="AG1179" s="24"/>
      <c r="AH1179" s="24"/>
      <c r="AI1179" s="24"/>
      <c r="AJ1179" s="24"/>
      <c r="AK1179" s="24"/>
      <c r="AL1179" s="24"/>
      <c r="AM1179" s="24">
        <f t="shared" si="442"/>
        <v>0</v>
      </c>
      <c r="AN1179" s="24">
        <f t="shared" si="459"/>
        <v>0</v>
      </c>
      <c r="AQ1179" s="24"/>
      <c r="AR1179" s="24"/>
      <c r="AS1179" s="24"/>
      <c r="AT1179" s="24"/>
      <c r="AU1179" s="24"/>
      <c r="AV1179" s="24"/>
      <c r="AW1179" s="24">
        <f t="shared" si="443"/>
        <v>0</v>
      </c>
      <c r="AX1179" s="24">
        <f t="shared" si="444"/>
        <v>0</v>
      </c>
      <c r="BA1179" s="24"/>
      <c r="BB1179" s="24"/>
      <c r="BC1179" s="24"/>
      <c r="BD1179" s="24"/>
      <c r="BE1179" s="24"/>
      <c r="BF1179" s="24"/>
      <c r="BG1179" s="24">
        <f t="shared" si="445"/>
        <v>0</v>
      </c>
      <c r="BH1179" s="24">
        <f t="shared" si="446"/>
        <v>0</v>
      </c>
      <c r="BK1179" s="24"/>
      <c r="BL1179" s="24"/>
      <c r="BM1179" s="24"/>
      <c r="BN1179" s="24"/>
      <c r="BO1179" s="24"/>
      <c r="BP1179" s="24"/>
      <c r="BQ1179" s="24">
        <f t="shared" si="447"/>
        <v>0</v>
      </c>
      <c r="BR1179" s="24">
        <f t="shared" si="448"/>
        <v>0</v>
      </c>
      <c r="BU1179" s="24"/>
      <c r="BV1179" s="24"/>
      <c r="BW1179" s="24"/>
      <c r="BX1179" s="24"/>
      <c r="BY1179" s="24"/>
      <c r="BZ1179" s="24"/>
      <c r="CA1179" s="24">
        <f t="shared" si="449"/>
        <v>0</v>
      </c>
      <c r="CB1179" s="24">
        <f t="shared" si="450"/>
        <v>0</v>
      </c>
      <c r="CC1179" s="24"/>
      <c r="CE1179" s="24">
        <f t="shared" si="451"/>
        <v>0</v>
      </c>
      <c r="CG1179" s="24">
        <f t="shared" si="452"/>
        <v>0</v>
      </c>
      <c r="CI1179" s="24">
        <f t="shared" si="453"/>
        <v>0</v>
      </c>
      <c r="CK1179" s="24">
        <f t="shared" si="454"/>
        <v>0</v>
      </c>
      <c r="CM1179" s="24">
        <f t="shared" si="455"/>
        <v>0</v>
      </c>
      <c r="CO1179" s="24">
        <f t="shared" si="456"/>
        <v>0</v>
      </c>
      <c r="CQ1179" s="24">
        <f t="shared" si="457"/>
        <v>0</v>
      </c>
      <c r="CS1179" s="24">
        <f t="shared" si="458"/>
        <v>0</v>
      </c>
    </row>
    <row r="1180" spans="9:97">
      <c r="I1180" s="24">
        <f t="shared" si="438"/>
        <v>0</v>
      </c>
      <c r="J1180" s="24">
        <f t="shared" si="436"/>
        <v>0</v>
      </c>
      <c r="M1180" s="24"/>
      <c r="N1180" s="24"/>
      <c r="O1180" s="24"/>
      <c r="P1180" s="24"/>
      <c r="Q1180" s="24"/>
      <c r="R1180" s="24"/>
      <c r="S1180" s="24">
        <f t="shared" si="439"/>
        <v>0</v>
      </c>
      <c r="T1180" s="24">
        <f t="shared" si="437"/>
        <v>0</v>
      </c>
      <c r="W1180" s="24"/>
      <c r="X1180" s="24"/>
      <c r="Y1180" s="24"/>
      <c r="Z1180" s="24"/>
      <c r="AA1180" s="24"/>
      <c r="AB1180" s="24"/>
      <c r="AC1180" s="24">
        <f t="shared" si="440"/>
        <v>0</v>
      </c>
      <c r="AD1180" s="24">
        <f t="shared" si="441"/>
        <v>0</v>
      </c>
      <c r="AG1180" s="24"/>
      <c r="AH1180" s="24"/>
      <c r="AI1180" s="24"/>
      <c r="AJ1180" s="24"/>
      <c r="AK1180" s="24"/>
      <c r="AL1180" s="24"/>
      <c r="AM1180" s="24">
        <f t="shared" si="442"/>
        <v>0</v>
      </c>
      <c r="AN1180" s="24">
        <f t="shared" si="459"/>
        <v>0</v>
      </c>
      <c r="AQ1180" s="24"/>
      <c r="AR1180" s="24"/>
      <c r="AS1180" s="24"/>
      <c r="AT1180" s="24"/>
      <c r="AU1180" s="24"/>
      <c r="AV1180" s="24"/>
      <c r="AW1180" s="24">
        <f t="shared" si="443"/>
        <v>0</v>
      </c>
      <c r="AX1180" s="24">
        <f t="shared" si="444"/>
        <v>0</v>
      </c>
      <c r="BA1180" s="24"/>
      <c r="BB1180" s="24"/>
      <c r="BC1180" s="24"/>
      <c r="BD1180" s="24"/>
      <c r="BE1180" s="24"/>
      <c r="BF1180" s="24"/>
      <c r="BG1180" s="24">
        <f t="shared" si="445"/>
        <v>0</v>
      </c>
      <c r="BH1180" s="24">
        <f t="shared" si="446"/>
        <v>0</v>
      </c>
      <c r="BK1180" s="24"/>
      <c r="BL1180" s="24"/>
      <c r="BM1180" s="24"/>
      <c r="BN1180" s="24"/>
      <c r="BO1180" s="24"/>
      <c r="BP1180" s="24"/>
      <c r="BQ1180" s="24">
        <f t="shared" si="447"/>
        <v>0</v>
      </c>
      <c r="BR1180" s="24">
        <f t="shared" si="448"/>
        <v>0</v>
      </c>
      <c r="BU1180" s="24"/>
      <c r="BV1180" s="24"/>
      <c r="BW1180" s="24"/>
      <c r="BX1180" s="24"/>
      <c r="BY1180" s="24"/>
      <c r="BZ1180" s="24"/>
      <c r="CA1180" s="24">
        <f t="shared" si="449"/>
        <v>0</v>
      </c>
      <c r="CB1180" s="24">
        <f t="shared" si="450"/>
        <v>0</v>
      </c>
      <c r="CC1180" s="24"/>
      <c r="CE1180" s="24">
        <f t="shared" si="451"/>
        <v>0</v>
      </c>
      <c r="CG1180" s="24">
        <f t="shared" si="452"/>
        <v>0</v>
      </c>
      <c r="CI1180" s="24">
        <f t="shared" si="453"/>
        <v>0</v>
      </c>
      <c r="CK1180" s="24">
        <f t="shared" si="454"/>
        <v>0</v>
      </c>
      <c r="CM1180" s="24">
        <f t="shared" si="455"/>
        <v>0</v>
      </c>
      <c r="CO1180" s="24">
        <f t="shared" si="456"/>
        <v>0</v>
      </c>
      <c r="CQ1180" s="24">
        <f t="shared" si="457"/>
        <v>0</v>
      </c>
      <c r="CS1180" s="24">
        <f t="shared" si="458"/>
        <v>0</v>
      </c>
    </row>
    <row r="1181" spans="9:97">
      <c r="I1181" s="24">
        <f t="shared" si="438"/>
        <v>0</v>
      </c>
      <c r="J1181" s="24">
        <f t="shared" si="436"/>
        <v>0</v>
      </c>
      <c r="M1181" s="24"/>
      <c r="N1181" s="24"/>
      <c r="O1181" s="24"/>
      <c r="P1181" s="24"/>
      <c r="Q1181" s="24"/>
      <c r="R1181" s="24"/>
      <c r="S1181" s="24">
        <f t="shared" si="439"/>
        <v>0</v>
      </c>
      <c r="T1181" s="24">
        <f t="shared" si="437"/>
        <v>0</v>
      </c>
      <c r="W1181" s="24"/>
      <c r="X1181" s="24"/>
      <c r="Y1181" s="24"/>
      <c r="Z1181" s="24"/>
      <c r="AA1181" s="24"/>
      <c r="AB1181" s="24"/>
      <c r="AC1181" s="24">
        <f t="shared" si="440"/>
        <v>0</v>
      </c>
      <c r="AD1181" s="24">
        <f t="shared" si="441"/>
        <v>0</v>
      </c>
      <c r="AG1181" s="24"/>
      <c r="AH1181" s="24"/>
      <c r="AI1181" s="24"/>
      <c r="AJ1181" s="24"/>
      <c r="AK1181" s="24"/>
      <c r="AL1181" s="24"/>
      <c r="AM1181" s="24">
        <f t="shared" si="442"/>
        <v>0</v>
      </c>
      <c r="AN1181" s="24">
        <f t="shared" si="459"/>
        <v>0</v>
      </c>
      <c r="AQ1181" s="24"/>
      <c r="AR1181" s="24"/>
      <c r="AS1181" s="24"/>
      <c r="AT1181" s="24"/>
      <c r="AU1181" s="24"/>
      <c r="AV1181" s="24"/>
      <c r="AW1181" s="24">
        <f t="shared" si="443"/>
        <v>0</v>
      </c>
      <c r="AX1181" s="24">
        <f t="shared" si="444"/>
        <v>0</v>
      </c>
      <c r="BA1181" s="24"/>
      <c r="BB1181" s="24"/>
      <c r="BC1181" s="24"/>
      <c r="BD1181" s="24"/>
      <c r="BE1181" s="24"/>
      <c r="BF1181" s="24"/>
      <c r="BG1181" s="24">
        <f t="shared" si="445"/>
        <v>0</v>
      </c>
      <c r="BH1181" s="24">
        <f t="shared" si="446"/>
        <v>0</v>
      </c>
      <c r="BK1181" s="24"/>
      <c r="BL1181" s="24"/>
      <c r="BM1181" s="24"/>
      <c r="BN1181" s="24"/>
      <c r="BO1181" s="24"/>
      <c r="BP1181" s="24"/>
      <c r="BQ1181" s="24">
        <f t="shared" si="447"/>
        <v>0</v>
      </c>
      <c r="BR1181" s="24">
        <f t="shared" si="448"/>
        <v>0</v>
      </c>
      <c r="BU1181" s="24"/>
      <c r="BV1181" s="24"/>
      <c r="BW1181" s="24"/>
      <c r="BX1181" s="24"/>
      <c r="BY1181" s="24"/>
      <c r="BZ1181" s="24"/>
      <c r="CA1181" s="24">
        <f t="shared" si="449"/>
        <v>0</v>
      </c>
      <c r="CB1181" s="24">
        <f t="shared" si="450"/>
        <v>0</v>
      </c>
      <c r="CC1181" s="24"/>
      <c r="CE1181" s="24">
        <f t="shared" si="451"/>
        <v>0</v>
      </c>
      <c r="CG1181" s="24">
        <f t="shared" si="452"/>
        <v>0</v>
      </c>
      <c r="CI1181" s="24">
        <f t="shared" si="453"/>
        <v>0</v>
      </c>
      <c r="CK1181" s="24">
        <f t="shared" si="454"/>
        <v>0</v>
      </c>
      <c r="CM1181" s="24">
        <f t="shared" si="455"/>
        <v>0</v>
      </c>
      <c r="CO1181" s="24">
        <f t="shared" si="456"/>
        <v>0</v>
      </c>
      <c r="CQ1181" s="24">
        <f t="shared" si="457"/>
        <v>0</v>
      </c>
      <c r="CS1181" s="24">
        <f t="shared" si="458"/>
        <v>0</v>
      </c>
    </row>
    <row r="1182" spans="9:97">
      <c r="I1182" s="24">
        <f t="shared" si="438"/>
        <v>0</v>
      </c>
      <c r="J1182" s="24">
        <f t="shared" si="436"/>
        <v>0</v>
      </c>
      <c r="M1182" s="24"/>
      <c r="N1182" s="24"/>
      <c r="O1182" s="24"/>
      <c r="P1182" s="24"/>
      <c r="Q1182" s="24"/>
      <c r="R1182" s="24"/>
      <c r="S1182" s="24">
        <f t="shared" si="439"/>
        <v>0</v>
      </c>
      <c r="T1182" s="24">
        <f t="shared" si="437"/>
        <v>0</v>
      </c>
      <c r="W1182" s="24"/>
      <c r="X1182" s="24"/>
      <c r="Y1182" s="24"/>
      <c r="Z1182" s="24"/>
      <c r="AA1182" s="24"/>
      <c r="AB1182" s="24"/>
      <c r="AC1182" s="24">
        <f t="shared" si="440"/>
        <v>0</v>
      </c>
      <c r="AD1182" s="24">
        <f t="shared" si="441"/>
        <v>0</v>
      </c>
      <c r="AG1182" s="24"/>
      <c r="AH1182" s="24"/>
      <c r="AI1182" s="24"/>
      <c r="AJ1182" s="24"/>
      <c r="AK1182" s="24"/>
      <c r="AL1182" s="24"/>
      <c r="AM1182" s="24">
        <f t="shared" si="442"/>
        <v>0</v>
      </c>
      <c r="AN1182" s="24">
        <f t="shared" si="459"/>
        <v>0</v>
      </c>
      <c r="AQ1182" s="24"/>
      <c r="AR1182" s="24"/>
      <c r="AS1182" s="24"/>
      <c r="AT1182" s="24"/>
      <c r="AU1182" s="24"/>
      <c r="AV1182" s="24"/>
      <c r="AW1182" s="24">
        <f t="shared" si="443"/>
        <v>0</v>
      </c>
      <c r="AX1182" s="24">
        <f t="shared" si="444"/>
        <v>0</v>
      </c>
      <c r="BA1182" s="24"/>
      <c r="BB1182" s="24"/>
      <c r="BC1182" s="24"/>
      <c r="BD1182" s="24"/>
      <c r="BE1182" s="24"/>
      <c r="BF1182" s="24"/>
      <c r="BG1182" s="24">
        <f t="shared" si="445"/>
        <v>0</v>
      </c>
      <c r="BH1182" s="24">
        <f t="shared" si="446"/>
        <v>0</v>
      </c>
      <c r="BK1182" s="24"/>
      <c r="BL1182" s="24"/>
      <c r="BM1182" s="24"/>
      <c r="BN1182" s="24"/>
      <c r="BO1182" s="24"/>
      <c r="BP1182" s="24"/>
      <c r="BQ1182" s="24">
        <f t="shared" si="447"/>
        <v>0</v>
      </c>
      <c r="BR1182" s="24">
        <f t="shared" si="448"/>
        <v>0</v>
      </c>
      <c r="BU1182" s="24"/>
      <c r="BV1182" s="24"/>
      <c r="BW1182" s="24"/>
      <c r="BX1182" s="24"/>
      <c r="BY1182" s="24"/>
      <c r="BZ1182" s="24"/>
      <c r="CA1182" s="24">
        <f t="shared" si="449"/>
        <v>0</v>
      </c>
      <c r="CB1182" s="24">
        <f t="shared" si="450"/>
        <v>0</v>
      </c>
      <c r="CC1182" s="24"/>
      <c r="CE1182" s="24">
        <f t="shared" si="451"/>
        <v>0</v>
      </c>
      <c r="CG1182" s="24">
        <f t="shared" si="452"/>
        <v>0</v>
      </c>
      <c r="CI1182" s="24">
        <f t="shared" si="453"/>
        <v>0</v>
      </c>
      <c r="CK1182" s="24">
        <f t="shared" si="454"/>
        <v>0</v>
      </c>
      <c r="CM1182" s="24">
        <f t="shared" si="455"/>
        <v>0</v>
      </c>
      <c r="CO1182" s="24">
        <f t="shared" si="456"/>
        <v>0</v>
      </c>
      <c r="CQ1182" s="24">
        <f t="shared" si="457"/>
        <v>0</v>
      </c>
      <c r="CS1182" s="24">
        <f t="shared" si="458"/>
        <v>0</v>
      </c>
    </row>
    <row r="1183" spans="9:97">
      <c r="I1183" s="24">
        <f t="shared" si="438"/>
        <v>0</v>
      </c>
      <c r="J1183" s="24">
        <f t="shared" si="436"/>
        <v>0</v>
      </c>
      <c r="M1183" s="24"/>
      <c r="N1183" s="24"/>
      <c r="O1183" s="24"/>
      <c r="P1183" s="24"/>
      <c r="Q1183" s="24"/>
      <c r="R1183" s="24"/>
      <c r="S1183" s="24">
        <f t="shared" si="439"/>
        <v>0</v>
      </c>
      <c r="T1183" s="24">
        <f t="shared" si="437"/>
        <v>0</v>
      </c>
      <c r="W1183" s="24"/>
      <c r="X1183" s="24"/>
      <c r="Y1183" s="24"/>
      <c r="Z1183" s="24"/>
      <c r="AA1183" s="24"/>
      <c r="AB1183" s="24"/>
      <c r="AC1183" s="24">
        <f t="shared" si="440"/>
        <v>0</v>
      </c>
      <c r="AD1183" s="24">
        <f t="shared" si="441"/>
        <v>0</v>
      </c>
      <c r="AG1183" s="24"/>
      <c r="AH1183" s="24"/>
      <c r="AI1183" s="24"/>
      <c r="AJ1183" s="24"/>
      <c r="AK1183" s="24"/>
      <c r="AL1183" s="24"/>
      <c r="AM1183" s="24">
        <f t="shared" si="442"/>
        <v>0</v>
      </c>
      <c r="AN1183" s="24">
        <f t="shared" si="459"/>
        <v>0</v>
      </c>
      <c r="AQ1183" s="24"/>
      <c r="AR1183" s="24"/>
      <c r="AS1183" s="24"/>
      <c r="AT1183" s="24"/>
      <c r="AU1183" s="24"/>
      <c r="AV1183" s="24"/>
      <c r="AW1183" s="24">
        <f t="shared" si="443"/>
        <v>0</v>
      </c>
      <c r="AX1183" s="24">
        <f t="shared" si="444"/>
        <v>0</v>
      </c>
      <c r="BA1183" s="24"/>
      <c r="BB1183" s="24"/>
      <c r="BC1183" s="24"/>
      <c r="BD1183" s="24"/>
      <c r="BE1183" s="24"/>
      <c r="BF1183" s="24"/>
      <c r="BG1183" s="24">
        <f t="shared" si="445"/>
        <v>0</v>
      </c>
      <c r="BH1183" s="24">
        <f t="shared" si="446"/>
        <v>0</v>
      </c>
      <c r="BK1183" s="24"/>
      <c r="BL1183" s="24"/>
      <c r="BM1183" s="24"/>
      <c r="BN1183" s="24"/>
      <c r="BO1183" s="24"/>
      <c r="BP1183" s="24"/>
      <c r="BQ1183" s="24">
        <f t="shared" si="447"/>
        <v>0</v>
      </c>
      <c r="BR1183" s="24">
        <f t="shared" si="448"/>
        <v>0</v>
      </c>
      <c r="BU1183" s="24"/>
      <c r="BV1183" s="24"/>
      <c r="BW1183" s="24"/>
      <c r="BX1183" s="24"/>
      <c r="BY1183" s="24"/>
      <c r="BZ1183" s="24"/>
      <c r="CA1183" s="24">
        <f t="shared" si="449"/>
        <v>0</v>
      </c>
      <c r="CB1183" s="24">
        <f t="shared" si="450"/>
        <v>0</v>
      </c>
      <c r="CC1183" s="24"/>
      <c r="CE1183" s="24">
        <f t="shared" si="451"/>
        <v>0</v>
      </c>
      <c r="CG1183" s="24">
        <f t="shared" si="452"/>
        <v>0</v>
      </c>
      <c r="CI1183" s="24">
        <f t="shared" si="453"/>
        <v>0</v>
      </c>
      <c r="CK1183" s="24">
        <f t="shared" si="454"/>
        <v>0</v>
      </c>
      <c r="CM1183" s="24">
        <f t="shared" si="455"/>
        <v>0</v>
      </c>
      <c r="CO1183" s="24">
        <f t="shared" si="456"/>
        <v>0</v>
      </c>
      <c r="CQ1183" s="24">
        <f t="shared" si="457"/>
        <v>0</v>
      </c>
      <c r="CS1183" s="24">
        <f t="shared" si="458"/>
        <v>0</v>
      </c>
    </row>
    <row r="1184" spans="9:97">
      <c r="I1184" s="24">
        <f t="shared" si="438"/>
        <v>0</v>
      </c>
      <c r="J1184" s="24">
        <f t="shared" si="436"/>
        <v>0</v>
      </c>
      <c r="M1184" s="24"/>
      <c r="N1184" s="24"/>
      <c r="O1184" s="24"/>
      <c r="P1184" s="24"/>
      <c r="Q1184" s="24"/>
      <c r="R1184" s="24"/>
      <c r="S1184" s="24">
        <f t="shared" si="439"/>
        <v>0</v>
      </c>
      <c r="T1184" s="24">
        <f t="shared" si="437"/>
        <v>0</v>
      </c>
      <c r="W1184" s="24"/>
      <c r="X1184" s="24"/>
      <c r="Y1184" s="24"/>
      <c r="Z1184" s="24"/>
      <c r="AA1184" s="24"/>
      <c r="AB1184" s="24"/>
      <c r="AC1184" s="24">
        <f t="shared" si="440"/>
        <v>0</v>
      </c>
      <c r="AD1184" s="24">
        <f t="shared" si="441"/>
        <v>0</v>
      </c>
      <c r="AG1184" s="24"/>
      <c r="AH1184" s="24"/>
      <c r="AI1184" s="24"/>
      <c r="AJ1184" s="24"/>
      <c r="AK1184" s="24"/>
      <c r="AL1184" s="24"/>
      <c r="AM1184" s="24">
        <f t="shared" si="442"/>
        <v>0</v>
      </c>
      <c r="AN1184" s="24">
        <f t="shared" si="459"/>
        <v>0</v>
      </c>
      <c r="AQ1184" s="24"/>
      <c r="AR1184" s="24"/>
      <c r="AS1184" s="24"/>
      <c r="AT1184" s="24"/>
      <c r="AU1184" s="24"/>
      <c r="AV1184" s="24"/>
      <c r="AW1184" s="24">
        <f t="shared" si="443"/>
        <v>0</v>
      </c>
      <c r="AX1184" s="24">
        <f t="shared" si="444"/>
        <v>0</v>
      </c>
      <c r="BA1184" s="24"/>
      <c r="BB1184" s="24"/>
      <c r="BC1184" s="24"/>
      <c r="BD1184" s="24"/>
      <c r="BE1184" s="24"/>
      <c r="BF1184" s="24"/>
      <c r="BG1184" s="24">
        <f t="shared" si="445"/>
        <v>0</v>
      </c>
      <c r="BH1184" s="24">
        <f t="shared" si="446"/>
        <v>0</v>
      </c>
      <c r="BK1184" s="24"/>
      <c r="BL1184" s="24"/>
      <c r="BM1184" s="24"/>
      <c r="BN1184" s="24"/>
      <c r="BO1184" s="24"/>
      <c r="BP1184" s="24"/>
      <c r="BQ1184" s="24">
        <f t="shared" si="447"/>
        <v>0</v>
      </c>
      <c r="BR1184" s="24">
        <f t="shared" si="448"/>
        <v>0</v>
      </c>
      <c r="BU1184" s="24"/>
      <c r="BV1184" s="24"/>
      <c r="BW1184" s="24"/>
      <c r="BX1184" s="24"/>
      <c r="BY1184" s="24"/>
      <c r="BZ1184" s="24"/>
      <c r="CA1184" s="24">
        <f t="shared" si="449"/>
        <v>0</v>
      </c>
      <c r="CB1184" s="24">
        <f t="shared" si="450"/>
        <v>0</v>
      </c>
      <c r="CC1184" s="24"/>
      <c r="CE1184" s="24">
        <f t="shared" si="451"/>
        <v>0</v>
      </c>
      <c r="CG1184" s="24">
        <f t="shared" si="452"/>
        <v>0</v>
      </c>
      <c r="CI1184" s="24">
        <f t="shared" si="453"/>
        <v>0</v>
      </c>
      <c r="CK1184" s="24">
        <f t="shared" si="454"/>
        <v>0</v>
      </c>
      <c r="CM1184" s="24">
        <f t="shared" si="455"/>
        <v>0</v>
      </c>
      <c r="CO1184" s="24">
        <f t="shared" si="456"/>
        <v>0</v>
      </c>
      <c r="CQ1184" s="24">
        <f t="shared" si="457"/>
        <v>0</v>
      </c>
      <c r="CS1184" s="24">
        <f t="shared" si="458"/>
        <v>0</v>
      </c>
    </row>
    <row r="1185" spans="9:97">
      <c r="I1185" s="24">
        <f t="shared" si="438"/>
        <v>0</v>
      </c>
      <c r="J1185" s="24">
        <f t="shared" si="436"/>
        <v>0</v>
      </c>
      <c r="M1185" s="24"/>
      <c r="N1185" s="24"/>
      <c r="O1185" s="24"/>
      <c r="P1185" s="24"/>
      <c r="Q1185" s="24"/>
      <c r="R1185" s="24"/>
      <c r="S1185" s="24">
        <f t="shared" si="439"/>
        <v>0</v>
      </c>
      <c r="T1185" s="24">
        <f t="shared" si="437"/>
        <v>0</v>
      </c>
      <c r="W1185" s="24"/>
      <c r="X1185" s="24"/>
      <c r="Y1185" s="24"/>
      <c r="Z1185" s="24"/>
      <c r="AA1185" s="24"/>
      <c r="AB1185" s="24"/>
      <c r="AC1185" s="24">
        <f t="shared" si="440"/>
        <v>0</v>
      </c>
      <c r="AD1185" s="24">
        <f t="shared" si="441"/>
        <v>0</v>
      </c>
      <c r="AG1185" s="24"/>
      <c r="AH1185" s="24"/>
      <c r="AI1185" s="24"/>
      <c r="AJ1185" s="24"/>
      <c r="AK1185" s="24"/>
      <c r="AL1185" s="24"/>
      <c r="AM1185" s="24">
        <f t="shared" si="442"/>
        <v>0</v>
      </c>
      <c r="AN1185" s="24">
        <f t="shared" si="459"/>
        <v>0</v>
      </c>
      <c r="AQ1185" s="24"/>
      <c r="AR1185" s="24"/>
      <c r="AS1185" s="24"/>
      <c r="AT1185" s="24"/>
      <c r="AU1185" s="24"/>
      <c r="AV1185" s="24"/>
      <c r="AW1185" s="24">
        <f t="shared" si="443"/>
        <v>0</v>
      </c>
      <c r="AX1185" s="24">
        <f t="shared" si="444"/>
        <v>0</v>
      </c>
      <c r="BA1185" s="24"/>
      <c r="BB1185" s="24"/>
      <c r="BC1185" s="24"/>
      <c r="BD1185" s="24"/>
      <c r="BE1185" s="24"/>
      <c r="BF1185" s="24"/>
      <c r="BG1185" s="24">
        <f t="shared" si="445"/>
        <v>0</v>
      </c>
      <c r="BH1185" s="24">
        <f t="shared" si="446"/>
        <v>0</v>
      </c>
      <c r="BK1185" s="24"/>
      <c r="BL1185" s="24"/>
      <c r="BM1185" s="24"/>
      <c r="BN1185" s="24"/>
      <c r="BO1185" s="24"/>
      <c r="BP1185" s="24"/>
      <c r="BQ1185" s="24">
        <f t="shared" si="447"/>
        <v>0</v>
      </c>
      <c r="BR1185" s="24">
        <f t="shared" si="448"/>
        <v>0</v>
      </c>
      <c r="BU1185" s="24"/>
      <c r="BV1185" s="24"/>
      <c r="BW1185" s="24"/>
      <c r="BX1185" s="24"/>
      <c r="BY1185" s="24"/>
      <c r="BZ1185" s="24"/>
      <c r="CA1185" s="24">
        <f t="shared" si="449"/>
        <v>0</v>
      </c>
      <c r="CB1185" s="24">
        <f t="shared" si="450"/>
        <v>0</v>
      </c>
      <c r="CC1185" s="24"/>
      <c r="CE1185" s="24">
        <f t="shared" si="451"/>
        <v>0</v>
      </c>
      <c r="CG1185" s="24">
        <f t="shared" si="452"/>
        <v>0</v>
      </c>
      <c r="CI1185" s="24">
        <f t="shared" si="453"/>
        <v>0</v>
      </c>
      <c r="CK1185" s="24">
        <f t="shared" si="454"/>
        <v>0</v>
      </c>
      <c r="CM1185" s="24">
        <f t="shared" si="455"/>
        <v>0</v>
      </c>
      <c r="CO1185" s="24">
        <f t="shared" si="456"/>
        <v>0</v>
      </c>
      <c r="CQ1185" s="24">
        <f t="shared" si="457"/>
        <v>0</v>
      </c>
      <c r="CS1185" s="24">
        <f t="shared" si="458"/>
        <v>0</v>
      </c>
    </row>
    <row r="1186" spans="9:97">
      <c r="I1186" s="24">
        <f t="shared" si="438"/>
        <v>0</v>
      </c>
      <c r="J1186" s="24">
        <f t="shared" si="436"/>
        <v>0</v>
      </c>
      <c r="M1186" s="24"/>
      <c r="N1186" s="24"/>
      <c r="O1186" s="24"/>
      <c r="P1186" s="24"/>
      <c r="Q1186" s="24"/>
      <c r="R1186" s="24"/>
      <c r="S1186" s="24">
        <f t="shared" si="439"/>
        <v>0</v>
      </c>
      <c r="T1186" s="24">
        <f t="shared" si="437"/>
        <v>0</v>
      </c>
      <c r="W1186" s="24"/>
      <c r="X1186" s="24"/>
      <c r="Y1186" s="24"/>
      <c r="Z1186" s="24"/>
      <c r="AA1186" s="24"/>
      <c r="AB1186" s="24"/>
      <c r="AC1186" s="24">
        <f t="shared" si="440"/>
        <v>0</v>
      </c>
      <c r="AD1186" s="24">
        <f t="shared" si="441"/>
        <v>0</v>
      </c>
      <c r="AG1186" s="24"/>
      <c r="AH1186" s="24"/>
      <c r="AI1186" s="24"/>
      <c r="AJ1186" s="24"/>
      <c r="AK1186" s="24"/>
      <c r="AL1186" s="24"/>
      <c r="AM1186" s="24">
        <f t="shared" si="442"/>
        <v>0</v>
      </c>
      <c r="AN1186" s="24">
        <f t="shared" si="459"/>
        <v>0</v>
      </c>
      <c r="AQ1186" s="24"/>
      <c r="AR1186" s="24"/>
      <c r="AS1186" s="24"/>
      <c r="AT1186" s="24"/>
      <c r="AU1186" s="24"/>
      <c r="AV1186" s="24"/>
      <c r="AW1186" s="24">
        <f t="shared" si="443"/>
        <v>0</v>
      </c>
      <c r="AX1186" s="24">
        <f t="shared" si="444"/>
        <v>0</v>
      </c>
      <c r="BA1186" s="24"/>
      <c r="BB1186" s="24"/>
      <c r="BC1186" s="24"/>
      <c r="BD1186" s="24"/>
      <c r="BE1186" s="24"/>
      <c r="BF1186" s="24"/>
      <c r="BG1186" s="24">
        <f t="shared" si="445"/>
        <v>0</v>
      </c>
      <c r="BH1186" s="24">
        <f t="shared" si="446"/>
        <v>0</v>
      </c>
      <c r="BK1186" s="24"/>
      <c r="BL1186" s="24"/>
      <c r="BM1186" s="24"/>
      <c r="BN1186" s="24"/>
      <c r="BO1186" s="24"/>
      <c r="BP1186" s="24"/>
      <c r="BQ1186" s="24">
        <f t="shared" si="447"/>
        <v>0</v>
      </c>
      <c r="BR1186" s="24">
        <f t="shared" si="448"/>
        <v>0</v>
      </c>
      <c r="BU1186" s="24"/>
      <c r="BV1186" s="24"/>
      <c r="BW1186" s="24"/>
      <c r="BX1186" s="24"/>
      <c r="BY1186" s="24"/>
      <c r="BZ1186" s="24"/>
      <c r="CA1186" s="24">
        <f t="shared" si="449"/>
        <v>0</v>
      </c>
      <c r="CB1186" s="24">
        <f t="shared" si="450"/>
        <v>0</v>
      </c>
      <c r="CC1186" s="24"/>
      <c r="CE1186" s="24">
        <f t="shared" si="451"/>
        <v>0</v>
      </c>
      <c r="CG1186" s="24">
        <f t="shared" si="452"/>
        <v>0</v>
      </c>
      <c r="CI1186" s="24">
        <f t="shared" si="453"/>
        <v>0</v>
      </c>
      <c r="CK1186" s="24">
        <f t="shared" si="454"/>
        <v>0</v>
      </c>
      <c r="CM1186" s="24">
        <f t="shared" si="455"/>
        <v>0</v>
      </c>
      <c r="CO1186" s="24">
        <f t="shared" si="456"/>
        <v>0</v>
      </c>
      <c r="CQ1186" s="24">
        <f t="shared" si="457"/>
        <v>0</v>
      </c>
      <c r="CS1186" s="24">
        <f t="shared" si="458"/>
        <v>0</v>
      </c>
    </row>
    <row r="1187" spans="9:97">
      <c r="I1187" s="24">
        <f t="shared" si="438"/>
        <v>0</v>
      </c>
      <c r="J1187" s="24">
        <f t="shared" si="436"/>
        <v>0</v>
      </c>
      <c r="M1187" s="24"/>
      <c r="N1187" s="24"/>
      <c r="O1187" s="24"/>
      <c r="P1187" s="24"/>
      <c r="Q1187" s="24"/>
      <c r="R1187" s="24"/>
      <c r="S1187" s="24">
        <f t="shared" si="439"/>
        <v>0</v>
      </c>
      <c r="T1187" s="24">
        <f t="shared" si="437"/>
        <v>0</v>
      </c>
      <c r="W1187" s="24"/>
      <c r="X1187" s="24"/>
      <c r="Y1187" s="24"/>
      <c r="Z1187" s="24"/>
      <c r="AA1187" s="24"/>
      <c r="AB1187" s="24"/>
      <c r="AC1187" s="24">
        <f t="shared" si="440"/>
        <v>0</v>
      </c>
      <c r="AD1187" s="24">
        <f t="shared" si="441"/>
        <v>0</v>
      </c>
      <c r="AG1187" s="24"/>
      <c r="AH1187" s="24"/>
      <c r="AI1187" s="24"/>
      <c r="AJ1187" s="24"/>
      <c r="AK1187" s="24"/>
      <c r="AL1187" s="24"/>
      <c r="AM1187" s="24">
        <f t="shared" si="442"/>
        <v>0</v>
      </c>
      <c r="AN1187" s="24">
        <f t="shared" si="459"/>
        <v>0</v>
      </c>
      <c r="AQ1187" s="24"/>
      <c r="AR1187" s="24"/>
      <c r="AS1187" s="24"/>
      <c r="AT1187" s="24"/>
      <c r="AU1187" s="24"/>
      <c r="AV1187" s="24"/>
      <c r="AW1187" s="24">
        <f t="shared" si="443"/>
        <v>0</v>
      </c>
      <c r="AX1187" s="24">
        <f t="shared" si="444"/>
        <v>0</v>
      </c>
      <c r="BA1187" s="24"/>
      <c r="BB1187" s="24"/>
      <c r="BC1187" s="24"/>
      <c r="BD1187" s="24"/>
      <c r="BE1187" s="24"/>
      <c r="BF1187" s="24"/>
      <c r="BG1187" s="24">
        <f t="shared" si="445"/>
        <v>0</v>
      </c>
      <c r="BH1187" s="24">
        <f t="shared" si="446"/>
        <v>0</v>
      </c>
      <c r="BK1187" s="24"/>
      <c r="BL1187" s="24"/>
      <c r="BM1187" s="24"/>
      <c r="BN1187" s="24"/>
      <c r="BO1187" s="24"/>
      <c r="BP1187" s="24"/>
      <c r="BQ1187" s="24">
        <f t="shared" si="447"/>
        <v>0</v>
      </c>
      <c r="BR1187" s="24">
        <f t="shared" si="448"/>
        <v>0</v>
      </c>
      <c r="BU1187" s="24"/>
      <c r="BV1187" s="24"/>
      <c r="BW1187" s="24"/>
      <c r="BX1187" s="24"/>
      <c r="BY1187" s="24"/>
      <c r="BZ1187" s="24"/>
      <c r="CA1187" s="24">
        <f t="shared" si="449"/>
        <v>0</v>
      </c>
      <c r="CB1187" s="24">
        <f t="shared" si="450"/>
        <v>0</v>
      </c>
      <c r="CC1187" s="24"/>
      <c r="CE1187" s="24">
        <f t="shared" si="451"/>
        <v>0</v>
      </c>
      <c r="CG1187" s="24">
        <f t="shared" si="452"/>
        <v>0</v>
      </c>
      <c r="CI1187" s="24">
        <f t="shared" si="453"/>
        <v>0</v>
      </c>
      <c r="CK1187" s="24">
        <f t="shared" si="454"/>
        <v>0</v>
      </c>
      <c r="CM1187" s="24">
        <f t="shared" si="455"/>
        <v>0</v>
      </c>
      <c r="CO1187" s="24">
        <f t="shared" si="456"/>
        <v>0</v>
      </c>
      <c r="CQ1187" s="24">
        <f t="shared" si="457"/>
        <v>0</v>
      </c>
      <c r="CS1187" s="24">
        <f t="shared" si="458"/>
        <v>0</v>
      </c>
    </row>
    <row r="1188" spans="9:97">
      <c r="I1188" s="24">
        <f t="shared" si="438"/>
        <v>0</v>
      </c>
      <c r="J1188" s="24">
        <f t="shared" si="436"/>
        <v>0</v>
      </c>
      <c r="M1188" s="24"/>
      <c r="N1188" s="24"/>
      <c r="O1188" s="24"/>
      <c r="P1188" s="24"/>
      <c r="Q1188" s="24"/>
      <c r="R1188" s="24"/>
      <c r="S1188" s="24">
        <f t="shared" si="439"/>
        <v>0</v>
      </c>
      <c r="T1188" s="24">
        <f t="shared" si="437"/>
        <v>0</v>
      </c>
      <c r="W1188" s="24"/>
      <c r="X1188" s="24"/>
      <c r="Y1188" s="24"/>
      <c r="Z1188" s="24"/>
      <c r="AA1188" s="24"/>
      <c r="AB1188" s="24"/>
      <c r="AC1188" s="24">
        <f t="shared" si="440"/>
        <v>0</v>
      </c>
      <c r="AD1188" s="24">
        <f t="shared" si="441"/>
        <v>0</v>
      </c>
      <c r="AG1188" s="24"/>
      <c r="AH1188" s="24"/>
      <c r="AI1188" s="24"/>
      <c r="AJ1188" s="24"/>
      <c r="AK1188" s="24"/>
      <c r="AL1188" s="24"/>
      <c r="AM1188" s="24">
        <f t="shared" si="442"/>
        <v>0</v>
      </c>
      <c r="AN1188" s="24">
        <f t="shared" si="459"/>
        <v>0</v>
      </c>
      <c r="AQ1188" s="24"/>
      <c r="AR1188" s="24"/>
      <c r="AS1188" s="24"/>
      <c r="AT1188" s="24"/>
      <c r="AU1188" s="24"/>
      <c r="AV1188" s="24"/>
      <c r="AW1188" s="24">
        <f t="shared" si="443"/>
        <v>0</v>
      </c>
      <c r="AX1188" s="24">
        <f t="shared" si="444"/>
        <v>0</v>
      </c>
      <c r="BA1188" s="24"/>
      <c r="BB1188" s="24"/>
      <c r="BC1188" s="24"/>
      <c r="BD1188" s="24"/>
      <c r="BE1188" s="24"/>
      <c r="BF1188" s="24"/>
      <c r="BG1188" s="24">
        <f t="shared" si="445"/>
        <v>0</v>
      </c>
      <c r="BH1188" s="24">
        <f t="shared" si="446"/>
        <v>0</v>
      </c>
      <c r="BK1188" s="24"/>
      <c r="BL1188" s="24"/>
      <c r="BM1188" s="24"/>
      <c r="BN1188" s="24"/>
      <c r="BO1188" s="24"/>
      <c r="BP1188" s="24"/>
      <c r="BQ1188" s="24">
        <f t="shared" si="447"/>
        <v>0</v>
      </c>
      <c r="BR1188" s="24">
        <f t="shared" si="448"/>
        <v>0</v>
      </c>
      <c r="BU1188" s="24"/>
      <c r="BV1188" s="24"/>
      <c r="BW1188" s="24"/>
      <c r="BX1188" s="24"/>
      <c r="BY1188" s="24"/>
      <c r="BZ1188" s="24"/>
      <c r="CA1188" s="24">
        <f t="shared" si="449"/>
        <v>0</v>
      </c>
      <c r="CB1188" s="24">
        <f t="shared" si="450"/>
        <v>0</v>
      </c>
      <c r="CC1188" s="24"/>
      <c r="CE1188" s="24">
        <f t="shared" si="451"/>
        <v>0</v>
      </c>
      <c r="CG1188" s="24">
        <f t="shared" si="452"/>
        <v>0</v>
      </c>
      <c r="CI1188" s="24">
        <f t="shared" si="453"/>
        <v>0</v>
      </c>
      <c r="CK1188" s="24">
        <f t="shared" si="454"/>
        <v>0</v>
      </c>
      <c r="CM1188" s="24">
        <f t="shared" si="455"/>
        <v>0</v>
      </c>
      <c r="CO1188" s="24">
        <f t="shared" si="456"/>
        <v>0</v>
      </c>
      <c r="CQ1188" s="24">
        <f t="shared" si="457"/>
        <v>0</v>
      </c>
      <c r="CS1188" s="24">
        <f t="shared" si="458"/>
        <v>0</v>
      </c>
    </row>
    <row r="1189" spans="9:97">
      <c r="I1189" s="24">
        <f t="shared" si="438"/>
        <v>0</v>
      </c>
      <c r="J1189" s="24">
        <f t="shared" si="436"/>
        <v>0</v>
      </c>
      <c r="M1189" s="24"/>
      <c r="N1189" s="24"/>
      <c r="O1189" s="24"/>
      <c r="P1189" s="24"/>
      <c r="Q1189" s="24"/>
      <c r="R1189" s="24"/>
      <c r="S1189" s="24">
        <f t="shared" si="439"/>
        <v>0</v>
      </c>
      <c r="T1189" s="24">
        <f t="shared" si="437"/>
        <v>0</v>
      </c>
      <c r="W1189" s="24"/>
      <c r="X1189" s="24"/>
      <c r="Y1189" s="24"/>
      <c r="Z1189" s="24"/>
      <c r="AA1189" s="24"/>
      <c r="AB1189" s="24"/>
      <c r="AC1189" s="24">
        <f t="shared" si="440"/>
        <v>0</v>
      </c>
      <c r="AD1189" s="24">
        <f t="shared" si="441"/>
        <v>0</v>
      </c>
      <c r="AG1189" s="24"/>
      <c r="AH1189" s="24"/>
      <c r="AI1189" s="24"/>
      <c r="AJ1189" s="24"/>
      <c r="AK1189" s="24"/>
      <c r="AL1189" s="24"/>
      <c r="AM1189" s="24">
        <f t="shared" si="442"/>
        <v>0</v>
      </c>
      <c r="AN1189" s="24">
        <f t="shared" si="459"/>
        <v>0</v>
      </c>
      <c r="AQ1189" s="24"/>
      <c r="AR1189" s="24"/>
      <c r="AS1189" s="24"/>
      <c r="AT1189" s="24"/>
      <c r="AU1189" s="24"/>
      <c r="AV1189" s="24"/>
      <c r="AW1189" s="24">
        <f t="shared" si="443"/>
        <v>0</v>
      </c>
      <c r="AX1189" s="24">
        <f t="shared" si="444"/>
        <v>0</v>
      </c>
      <c r="BA1189" s="24"/>
      <c r="BB1189" s="24"/>
      <c r="BC1189" s="24"/>
      <c r="BD1189" s="24"/>
      <c r="BE1189" s="24"/>
      <c r="BF1189" s="24"/>
      <c r="BG1189" s="24">
        <f t="shared" si="445"/>
        <v>0</v>
      </c>
      <c r="BH1189" s="24">
        <f t="shared" si="446"/>
        <v>0</v>
      </c>
      <c r="BK1189" s="24"/>
      <c r="BL1189" s="24"/>
      <c r="BM1189" s="24"/>
      <c r="BN1189" s="24"/>
      <c r="BO1189" s="24"/>
      <c r="BP1189" s="24"/>
      <c r="BQ1189" s="24">
        <f t="shared" si="447"/>
        <v>0</v>
      </c>
      <c r="BR1189" s="24">
        <f t="shared" si="448"/>
        <v>0</v>
      </c>
      <c r="BU1189" s="24"/>
      <c r="BV1189" s="24"/>
      <c r="BW1189" s="24"/>
      <c r="BX1189" s="24"/>
      <c r="BY1189" s="24"/>
      <c r="BZ1189" s="24"/>
      <c r="CA1189" s="24">
        <f t="shared" si="449"/>
        <v>0</v>
      </c>
      <c r="CB1189" s="24">
        <f t="shared" si="450"/>
        <v>0</v>
      </c>
      <c r="CC1189" s="24"/>
      <c r="CE1189" s="24">
        <f t="shared" si="451"/>
        <v>0</v>
      </c>
      <c r="CG1189" s="24">
        <f t="shared" si="452"/>
        <v>0</v>
      </c>
      <c r="CI1189" s="24">
        <f t="shared" si="453"/>
        <v>0</v>
      </c>
      <c r="CK1189" s="24">
        <f t="shared" si="454"/>
        <v>0</v>
      </c>
      <c r="CM1189" s="24">
        <f t="shared" si="455"/>
        <v>0</v>
      </c>
      <c r="CO1189" s="24">
        <f t="shared" si="456"/>
        <v>0</v>
      </c>
      <c r="CQ1189" s="24">
        <f t="shared" si="457"/>
        <v>0</v>
      </c>
      <c r="CS1189" s="24">
        <f t="shared" si="458"/>
        <v>0</v>
      </c>
    </row>
    <row r="1190" spans="9:97">
      <c r="I1190" s="24">
        <f t="shared" si="438"/>
        <v>0</v>
      </c>
      <c r="J1190" s="24">
        <f t="shared" si="436"/>
        <v>0</v>
      </c>
      <c r="M1190" s="24"/>
      <c r="N1190" s="24"/>
      <c r="O1190" s="24"/>
      <c r="P1190" s="24"/>
      <c r="Q1190" s="24"/>
      <c r="R1190" s="24"/>
      <c r="S1190" s="24">
        <f t="shared" si="439"/>
        <v>0</v>
      </c>
      <c r="T1190" s="24">
        <f t="shared" si="437"/>
        <v>0</v>
      </c>
      <c r="W1190" s="24"/>
      <c r="X1190" s="24"/>
      <c r="Y1190" s="24"/>
      <c r="Z1190" s="24"/>
      <c r="AA1190" s="24"/>
      <c r="AB1190" s="24"/>
      <c r="AC1190" s="24">
        <f t="shared" si="440"/>
        <v>0</v>
      </c>
      <c r="AD1190" s="24">
        <f t="shared" si="441"/>
        <v>0</v>
      </c>
      <c r="AG1190" s="24"/>
      <c r="AH1190" s="24"/>
      <c r="AI1190" s="24"/>
      <c r="AJ1190" s="24"/>
      <c r="AK1190" s="24"/>
      <c r="AL1190" s="24"/>
      <c r="AM1190" s="24">
        <f t="shared" si="442"/>
        <v>0</v>
      </c>
      <c r="AN1190" s="24">
        <f t="shared" si="459"/>
        <v>0</v>
      </c>
      <c r="AQ1190" s="24"/>
      <c r="AR1190" s="24"/>
      <c r="AS1190" s="24"/>
      <c r="AT1190" s="24"/>
      <c r="AU1190" s="24"/>
      <c r="AV1190" s="24"/>
      <c r="AW1190" s="24">
        <f t="shared" si="443"/>
        <v>0</v>
      </c>
      <c r="AX1190" s="24">
        <f t="shared" si="444"/>
        <v>0</v>
      </c>
      <c r="BA1190" s="24"/>
      <c r="BB1190" s="24"/>
      <c r="BC1190" s="24"/>
      <c r="BD1190" s="24"/>
      <c r="BE1190" s="24"/>
      <c r="BF1190" s="24"/>
      <c r="BG1190" s="24">
        <f t="shared" si="445"/>
        <v>0</v>
      </c>
      <c r="BH1190" s="24">
        <f t="shared" si="446"/>
        <v>0</v>
      </c>
      <c r="BK1190" s="24"/>
      <c r="BL1190" s="24"/>
      <c r="BM1190" s="24"/>
      <c r="BN1190" s="24"/>
      <c r="BO1190" s="24"/>
      <c r="BP1190" s="24"/>
      <c r="BQ1190" s="24">
        <f t="shared" si="447"/>
        <v>0</v>
      </c>
      <c r="BR1190" s="24">
        <f t="shared" si="448"/>
        <v>0</v>
      </c>
      <c r="BU1190" s="24"/>
      <c r="BV1190" s="24"/>
      <c r="BW1190" s="24"/>
      <c r="BX1190" s="24"/>
      <c r="BY1190" s="24"/>
      <c r="BZ1190" s="24"/>
      <c r="CA1190" s="24">
        <f t="shared" si="449"/>
        <v>0</v>
      </c>
      <c r="CB1190" s="24">
        <f t="shared" si="450"/>
        <v>0</v>
      </c>
      <c r="CC1190" s="24"/>
      <c r="CE1190" s="24">
        <f t="shared" si="451"/>
        <v>0</v>
      </c>
      <c r="CG1190" s="24">
        <f t="shared" si="452"/>
        <v>0</v>
      </c>
      <c r="CI1190" s="24">
        <f t="shared" si="453"/>
        <v>0</v>
      </c>
      <c r="CK1190" s="24">
        <f t="shared" si="454"/>
        <v>0</v>
      </c>
      <c r="CM1190" s="24">
        <f t="shared" si="455"/>
        <v>0</v>
      </c>
      <c r="CO1190" s="24">
        <f t="shared" si="456"/>
        <v>0</v>
      </c>
      <c r="CQ1190" s="24">
        <f t="shared" si="457"/>
        <v>0</v>
      </c>
      <c r="CS1190" s="24">
        <f t="shared" si="458"/>
        <v>0</v>
      </c>
    </row>
    <row r="1191" spans="9:97">
      <c r="I1191" s="24">
        <f t="shared" si="438"/>
        <v>0</v>
      </c>
      <c r="J1191" s="24">
        <f t="shared" ref="J1191:J1254" si="460">IF(F1191&lt;C1191-D1191,C1191-D1191-F1191,0)</f>
        <v>0</v>
      </c>
      <c r="M1191" s="24"/>
      <c r="N1191" s="24"/>
      <c r="O1191" s="24"/>
      <c r="P1191" s="24"/>
      <c r="Q1191" s="24"/>
      <c r="R1191" s="24"/>
      <c r="S1191" s="24">
        <f t="shared" si="439"/>
        <v>0</v>
      </c>
      <c r="T1191" s="24">
        <f t="shared" ref="T1191:T1254" si="461">IF(P1191&lt;M1191-N1191,M1191-N1191-P1191,0)</f>
        <v>0</v>
      </c>
      <c r="W1191" s="24"/>
      <c r="X1191" s="24"/>
      <c r="Y1191" s="24"/>
      <c r="Z1191" s="24"/>
      <c r="AA1191" s="24"/>
      <c r="AB1191" s="24"/>
      <c r="AC1191" s="24">
        <f t="shared" si="440"/>
        <v>0</v>
      </c>
      <c r="AD1191" s="24">
        <f t="shared" si="441"/>
        <v>0</v>
      </c>
      <c r="AG1191" s="24"/>
      <c r="AH1191" s="24"/>
      <c r="AI1191" s="24"/>
      <c r="AJ1191" s="24"/>
      <c r="AK1191" s="24"/>
      <c r="AL1191" s="24"/>
      <c r="AM1191" s="24">
        <f t="shared" si="442"/>
        <v>0</v>
      </c>
      <c r="AN1191" s="24">
        <f t="shared" si="459"/>
        <v>0</v>
      </c>
      <c r="AQ1191" s="24"/>
      <c r="AR1191" s="24"/>
      <c r="AS1191" s="24"/>
      <c r="AT1191" s="24"/>
      <c r="AU1191" s="24"/>
      <c r="AV1191" s="24"/>
      <c r="AW1191" s="24">
        <f t="shared" si="443"/>
        <v>0</v>
      </c>
      <c r="AX1191" s="24">
        <f t="shared" si="444"/>
        <v>0</v>
      </c>
      <c r="BA1191" s="24"/>
      <c r="BB1191" s="24"/>
      <c r="BC1191" s="24"/>
      <c r="BD1191" s="24"/>
      <c r="BE1191" s="24"/>
      <c r="BF1191" s="24"/>
      <c r="BG1191" s="24">
        <f t="shared" si="445"/>
        <v>0</v>
      </c>
      <c r="BH1191" s="24">
        <f t="shared" si="446"/>
        <v>0</v>
      </c>
      <c r="BK1191" s="24"/>
      <c r="BL1191" s="24"/>
      <c r="BM1191" s="24"/>
      <c r="BN1191" s="24"/>
      <c r="BO1191" s="24"/>
      <c r="BP1191" s="24"/>
      <c r="BQ1191" s="24">
        <f t="shared" si="447"/>
        <v>0</v>
      </c>
      <c r="BR1191" s="24">
        <f t="shared" si="448"/>
        <v>0</v>
      </c>
      <c r="BU1191" s="24"/>
      <c r="BV1191" s="24"/>
      <c r="BW1191" s="24"/>
      <c r="BX1191" s="24"/>
      <c r="BY1191" s="24"/>
      <c r="BZ1191" s="24"/>
      <c r="CA1191" s="24">
        <f t="shared" si="449"/>
        <v>0</v>
      </c>
      <c r="CB1191" s="24">
        <f t="shared" si="450"/>
        <v>0</v>
      </c>
      <c r="CC1191" s="24"/>
      <c r="CE1191" s="24">
        <f t="shared" si="451"/>
        <v>0</v>
      </c>
      <c r="CG1191" s="24">
        <f t="shared" si="452"/>
        <v>0</v>
      </c>
      <c r="CI1191" s="24">
        <f t="shared" si="453"/>
        <v>0</v>
      </c>
      <c r="CK1191" s="24">
        <f t="shared" si="454"/>
        <v>0</v>
      </c>
      <c r="CM1191" s="24">
        <f t="shared" si="455"/>
        <v>0</v>
      </c>
      <c r="CO1191" s="24">
        <f t="shared" si="456"/>
        <v>0</v>
      </c>
      <c r="CQ1191" s="24">
        <f t="shared" si="457"/>
        <v>0</v>
      </c>
      <c r="CS1191" s="24">
        <f t="shared" si="458"/>
        <v>0</v>
      </c>
    </row>
    <row r="1192" spans="9:97">
      <c r="I1192" s="24">
        <f t="shared" si="438"/>
        <v>0</v>
      </c>
      <c r="J1192" s="24">
        <f t="shared" si="460"/>
        <v>0</v>
      </c>
      <c r="M1192" s="24"/>
      <c r="N1192" s="24"/>
      <c r="O1192" s="24"/>
      <c r="P1192" s="24"/>
      <c r="Q1192" s="24"/>
      <c r="R1192" s="24"/>
      <c r="S1192" s="24">
        <f t="shared" si="439"/>
        <v>0</v>
      </c>
      <c r="T1192" s="24">
        <f t="shared" si="461"/>
        <v>0</v>
      </c>
      <c r="W1192" s="24"/>
      <c r="X1192" s="24"/>
      <c r="Y1192" s="24"/>
      <c r="Z1192" s="24"/>
      <c r="AA1192" s="24"/>
      <c r="AB1192" s="24"/>
      <c r="AC1192" s="24">
        <f t="shared" si="440"/>
        <v>0</v>
      </c>
      <c r="AD1192" s="24">
        <f t="shared" si="441"/>
        <v>0</v>
      </c>
      <c r="AG1192" s="24"/>
      <c r="AH1192" s="24"/>
      <c r="AI1192" s="24"/>
      <c r="AJ1192" s="24"/>
      <c r="AK1192" s="24"/>
      <c r="AL1192" s="24"/>
      <c r="AM1192" s="24">
        <f t="shared" si="442"/>
        <v>0</v>
      </c>
      <c r="AN1192" s="24">
        <f t="shared" si="459"/>
        <v>0</v>
      </c>
      <c r="AQ1192" s="24"/>
      <c r="AR1192" s="24"/>
      <c r="AS1192" s="24"/>
      <c r="AT1192" s="24"/>
      <c r="AU1192" s="24"/>
      <c r="AV1192" s="24"/>
      <c r="AW1192" s="24">
        <f t="shared" si="443"/>
        <v>0</v>
      </c>
      <c r="AX1192" s="24">
        <f t="shared" si="444"/>
        <v>0</v>
      </c>
      <c r="BA1192" s="24"/>
      <c r="BB1192" s="24"/>
      <c r="BC1192" s="24"/>
      <c r="BD1192" s="24"/>
      <c r="BE1192" s="24"/>
      <c r="BF1192" s="24"/>
      <c r="BG1192" s="24">
        <f t="shared" si="445"/>
        <v>0</v>
      </c>
      <c r="BH1192" s="24">
        <f t="shared" si="446"/>
        <v>0</v>
      </c>
      <c r="BK1192" s="24"/>
      <c r="BL1192" s="24"/>
      <c r="BM1192" s="24"/>
      <c r="BN1192" s="24"/>
      <c r="BO1192" s="24"/>
      <c r="BP1192" s="24"/>
      <c r="BQ1192" s="24">
        <f t="shared" si="447"/>
        <v>0</v>
      </c>
      <c r="BR1192" s="24">
        <f t="shared" si="448"/>
        <v>0</v>
      </c>
      <c r="BU1192" s="24"/>
      <c r="BV1192" s="24"/>
      <c r="BW1192" s="24"/>
      <c r="BX1192" s="24"/>
      <c r="BY1192" s="24"/>
      <c r="BZ1192" s="24"/>
      <c r="CA1192" s="24">
        <f t="shared" si="449"/>
        <v>0</v>
      </c>
      <c r="CB1192" s="24">
        <f t="shared" si="450"/>
        <v>0</v>
      </c>
      <c r="CC1192" s="24"/>
      <c r="CE1192" s="24">
        <f t="shared" si="451"/>
        <v>0</v>
      </c>
      <c r="CG1192" s="24">
        <f t="shared" si="452"/>
        <v>0</v>
      </c>
      <c r="CI1192" s="24">
        <f t="shared" si="453"/>
        <v>0</v>
      </c>
      <c r="CK1192" s="24">
        <f t="shared" si="454"/>
        <v>0</v>
      </c>
      <c r="CM1192" s="24">
        <f t="shared" si="455"/>
        <v>0</v>
      </c>
      <c r="CO1192" s="24">
        <f t="shared" si="456"/>
        <v>0</v>
      </c>
      <c r="CQ1192" s="24">
        <f t="shared" si="457"/>
        <v>0</v>
      </c>
      <c r="CS1192" s="24">
        <f t="shared" si="458"/>
        <v>0</v>
      </c>
    </row>
    <row r="1193" spans="9:97">
      <c r="I1193" s="24">
        <f t="shared" si="438"/>
        <v>0</v>
      </c>
      <c r="J1193" s="24">
        <f t="shared" si="460"/>
        <v>0</v>
      </c>
      <c r="M1193" s="24"/>
      <c r="N1193" s="24"/>
      <c r="O1193" s="24"/>
      <c r="P1193" s="24"/>
      <c r="Q1193" s="24"/>
      <c r="R1193" s="24"/>
      <c r="S1193" s="24">
        <f t="shared" si="439"/>
        <v>0</v>
      </c>
      <c r="T1193" s="24">
        <f t="shared" si="461"/>
        <v>0</v>
      </c>
      <c r="W1193" s="24"/>
      <c r="X1193" s="24"/>
      <c r="Y1193" s="24"/>
      <c r="Z1193" s="24"/>
      <c r="AA1193" s="24"/>
      <c r="AB1193" s="24"/>
      <c r="AC1193" s="24">
        <f t="shared" si="440"/>
        <v>0</v>
      </c>
      <c r="AD1193" s="24">
        <f t="shared" si="441"/>
        <v>0</v>
      </c>
      <c r="AG1193" s="24"/>
      <c r="AH1193" s="24"/>
      <c r="AI1193" s="24"/>
      <c r="AJ1193" s="24"/>
      <c r="AK1193" s="24"/>
      <c r="AL1193" s="24"/>
      <c r="AM1193" s="24">
        <f t="shared" si="442"/>
        <v>0</v>
      </c>
      <c r="AN1193" s="24">
        <f t="shared" si="459"/>
        <v>0</v>
      </c>
      <c r="AQ1193" s="24"/>
      <c r="AR1193" s="24"/>
      <c r="AS1193" s="24"/>
      <c r="AT1193" s="24"/>
      <c r="AU1193" s="24"/>
      <c r="AV1193" s="24"/>
      <c r="AW1193" s="24">
        <f t="shared" si="443"/>
        <v>0</v>
      </c>
      <c r="AX1193" s="24">
        <f t="shared" si="444"/>
        <v>0</v>
      </c>
      <c r="BA1193" s="24"/>
      <c r="BB1193" s="24"/>
      <c r="BC1193" s="24"/>
      <c r="BD1193" s="24"/>
      <c r="BE1193" s="24"/>
      <c r="BF1193" s="24"/>
      <c r="BG1193" s="24">
        <f t="shared" si="445"/>
        <v>0</v>
      </c>
      <c r="BH1193" s="24">
        <f t="shared" si="446"/>
        <v>0</v>
      </c>
      <c r="BK1193" s="24"/>
      <c r="BL1193" s="24"/>
      <c r="BM1193" s="24"/>
      <c r="BN1193" s="24"/>
      <c r="BO1193" s="24"/>
      <c r="BP1193" s="24"/>
      <c r="BQ1193" s="24">
        <f t="shared" si="447"/>
        <v>0</v>
      </c>
      <c r="BR1193" s="24">
        <f t="shared" si="448"/>
        <v>0</v>
      </c>
      <c r="BU1193" s="24"/>
      <c r="BV1193" s="24"/>
      <c r="BW1193" s="24"/>
      <c r="BX1193" s="24"/>
      <c r="BY1193" s="24"/>
      <c r="BZ1193" s="24"/>
      <c r="CA1193" s="24">
        <f t="shared" si="449"/>
        <v>0</v>
      </c>
      <c r="CB1193" s="24">
        <f t="shared" si="450"/>
        <v>0</v>
      </c>
      <c r="CC1193" s="24"/>
      <c r="CE1193" s="24">
        <f t="shared" si="451"/>
        <v>0</v>
      </c>
      <c r="CG1193" s="24">
        <f t="shared" si="452"/>
        <v>0</v>
      </c>
      <c r="CI1193" s="24">
        <f t="shared" si="453"/>
        <v>0</v>
      </c>
      <c r="CK1193" s="24">
        <f t="shared" si="454"/>
        <v>0</v>
      </c>
      <c r="CM1193" s="24">
        <f t="shared" si="455"/>
        <v>0</v>
      </c>
      <c r="CO1193" s="24">
        <f t="shared" si="456"/>
        <v>0</v>
      </c>
      <c r="CQ1193" s="24">
        <f t="shared" si="457"/>
        <v>0</v>
      </c>
      <c r="CS1193" s="24">
        <f t="shared" si="458"/>
        <v>0</v>
      </c>
    </row>
    <row r="1194" spans="9:97">
      <c r="I1194" s="24">
        <f t="shared" si="438"/>
        <v>0</v>
      </c>
      <c r="J1194" s="24">
        <f t="shared" si="460"/>
        <v>0</v>
      </c>
      <c r="M1194" s="24"/>
      <c r="N1194" s="24"/>
      <c r="O1194" s="24"/>
      <c r="P1194" s="24"/>
      <c r="Q1194" s="24"/>
      <c r="R1194" s="24"/>
      <c r="S1194" s="24">
        <f t="shared" si="439"/>
        <v>0</v>
      </c>
      <c r="T1194" s="24">
        <f t="shared" si="461"/>
        <v>0</v>
      </c>
      <c r="W1194" s="24"/>
      <c r="X1194" s="24"/>
      <c r="Y1194" s="24"/>
      <c r="Z1194" s="24"/>
      <c r="AA1194" s="24"/>
      <c r="AB1194" s="24"/>
      <c r="AC1194" s="24">
        <f t="shared" si="440"/>
        <v>0</v>
      </c>
      <c r="AD1194" s="24">
        <f t="shared" si="441"/>
        <v>0</v>
      </c>
      <c r="AG1194" s="24"/>
      <c r="AH1194" s="24"/>
      <c r="AI1194" s="24"/>
      <c r="AJ1194" s="24"/>
      <c r="AK1194" s="24"/>
      <c r="AL1194" s="24"/>
      <c r="AM1194" s="24">
        <f t="shared" si="442"/>
        <v>0</v>
      </c>
      <c r="AN1194" s="24">
        <f t="shared" si="459"/>
        <v>0</v>
      </c>
      <c r="AQ1194" s="24"/>
      <c r="AR1194" s="24"/>
      <c r="AS1194" s="24"/>
      <c r="AT1194" s="24"/>
      <c r="AU1194" s="24"/>
      <c r="AV1194" s="24"/>
      <c r="AW1194" s="24">
        <f t="shared" si="443"/>
        <v>0</v>
      </c>
      <c r="AX1194" s="24">
        <f t="shared" si="444"/>
        <v>0</v>
      </c>
      <c r="BA1194" s="24"/>
      <c r="BB1194" s="24"/>
      <c r="BC1194" s="24"/>
      <c r="BD1194" s="24"/>
      <c r="BE1194" s="24"/>
      <c r="BF1194" s="24"/>
      <c r="BG1194" s="24">
        <f t="shared" si="445"/>
        <v>0</v>
      </c>
      <c r="BH1194" s="24">
        <f t="shared" si="446"/>
        <v>0</v>
      </c>
      <c r="BK1194" s="24"/>
      <c r="BL1194" s="24"/>
      <c r="BM1194" s="24"/>
      <c r="BN1194" s="24"/>
      <c r="BO1194" s="24"/>
      <c r="BP1194" s="24"/>
      <c r="BQ1194" s="24">
        <f t="shared" si="447"/>
        <v>0</v>
      </c>
      <c r="BR1194" s="24">
        <f t="shared" si="448"/>
        <v>0</v>
      </c>
      <c r="BU1194" s="24"/>
      <c r="BV1194" s="24"/>
      <c r="BW1194" s="24"/>
      <c r="BX1194" s="24"/>
      <c r="BY1194" s="24"/>
      <c r="BZ1194" s="24"/>
      <c r="CA1194" s="24">
        <f t="shared" si="449"/>
        <v>0</v>
      </c>
      <c r="CB1194" s="24">
        <f t="shared" si="450"/>
        <v>0</v>
      </c>
      <c r="CC1194" s="24"/>
      <c r="CE1194" s="24">
        <f t="shared" si="451"/>
        <v>0</v>
      </c>
      <c r="CG1194" s="24">
        <f t="shared" si="452"/>
        <v>0</v>
      </c>
      <c r="CI1194" s="24">
        <f t="shared" si="453"/>
        <v>0</v>
      </c>
      <c r="CK1194" s="24">
        <f t="shared" si="454"/>
        <v>0</v>
      </c>
      <c r="CM1194" s="24">
        <f t="shared" si="455"/>
        <v>0</v>
      </c>
      <c r="CO1194" s="24">
        <f t="shared" si="456"/>
        <v>0</v>
      </c>
      <c r="CQ1194" s="24">
        <f t="shared" si="457"/>
        <v>0</v>
      </c>
      <c r="CS1194" s="24">
        <f t="shared" si="458"/>
        <v>0</v>
      </c>
    </row>
    <row r="1195" spans="9:97">
      <c r="I1195" s="24">
        <f t="shared" si="438"/>
        <v>0</v>
      </c>
      <c r="J1195" s="24">
        <f t="shared" si="460"/>
        <v>0</v>
      </c>
      <c r="M1195" s="24"/>
      <c r="N1195" s="24"/>
      <c r="O1195" s="24"/>
      <c r="P1195" s="24"/>
      <c r="Q1195" s="24"/>
      <c r="R1195" s="24"/>
      <c r="S1195" s="24">
        <f t="shared" si="439"/>
        <v>0</v>
      </c>
      <c r="T1195" s="24">
        <f t="shared" si="461"/>
        <v>0</v>
      </c>
      <c r="W1195" s="24"/>
      <c r="X1195" s="24"/>
      <c r="Y1195" s="24"/>
      <c r="Z1195" s="24"/>
      <c r="AA1195" s="24"/>
      <c r="AB1195" s="24"/>
      <c r="AC1195" s="24">
        <f t="shared" si="440"/>
        <v>0</v>
      </c>
      <c r="AD1195" s="24">
        <f t="shared" si="441"/>
        <v>0</v>
      </c>
      <c r="AG1195" s="24"/>
      <c r="AH1195" s="24"/>
      <c r="AI1195" s="24"/>
      <c r="AJ1195" s="24"/>
      <c r="AK1195" s="24"/>
      <c r="AL1195" s="24"/>
      <c r="AM1195" s="24">
        <f t="shared" si="442"/>
        <v>0</v>
      </c>
      <c r="AN1195" s="24">
        <f t="shared" si="459"/>
        <v>0</v>
      </c>
      <c r="AQ1195" s="24"/>
      <c r="AR1195" s="24"/>
      <c r="AS1195" s="24"/>
      <c r="AT1195" s="24"/>
      <c r="AU1195" s="24"/>
      <c r="AV1195" s="24"/>
      <c r="AW1195" s="24">
        <f t="shared" si="443"/>
        <v>0</v>
      </c>
      <c r="AX1195" s="24">
        <f t="shared" si="444"/>
        <v>0</v>
      </c>
      <c r="BA1195" s="24"/>
      <c r="BB1195" s="24"/>
      <c r="BC1195" s="24"/>
      <c r="BD1195" s="24"/>
      <c r="BE1195" s="24"/>
      <c r="BF1195" s="24"/>
      <c r="BG1195" s="24">
        <f t="shared" si="445"/>
        <v>0</v>
      </c>
      <c r="BH1195" s="24">
        <f t="shared" si="446"/>
        <v>0</v>
      </c>
      <c r="BK1195" s="24"/>
      <c r="BL1195" s="24"/>
      <c r="BM1195" s="24"/>
      <c r="BN1195" s="24"/>
      <c r="BO1195" s="24"/>
      <c r="BP1195" s="24"/>
      <c r="BQ1195" s="24">
        <f t="shared" si="447"/>
        <v>0</v>
      </c>
      <c r="BR1195" s="24">
        <f t="shared" si="448"/>
        <v>0</v>
      </c>
      <c r="BU1195" s="24"/>
      <c r="BV1195" s="24"/>
      <c r="BW1195" s="24"/>
      <c r="BX1195" s="24"/>
      <c r="BY1195" s="24"/>
      <c r="BZ1195" s="24"/>
      <c r="CA1195" s="24">
        <f t="shared" si="449"/>
        <v>0</v>
      </c>
      <c r="CB1195" s="24">
        <f t="shared" si="450"/>
        <v>0</v>
      </c>
      <c r="CC1195" s="24"/>
      <c r="CE1195" s="24">
        <f t="shared" si="451"/>
        <v>0</v>
      </c>
      <c r="CG1195" s="24">
        <f t="shared" si="452"/>
        <v>0</v>
      </c>
      <c r="CI1195" s="24">
        <f t="shared" si="453"/>
        <v>0</v>
      </c>
      <c r="CK1195" s="24">
        <f t="shared" si="454"/>
        <v>0</v>
      </c>
      <c r="CM1195" s="24">
        <f t="shared" si="455"/>
        <v>0</v>
      </c>
      <c r="CO1195" s="24">
        <f t="shared" si="456"/>
        <v>0</v>
      </c>
      <c r="CQ1195" s="24">
        <f t="shared" si="457"/>
        <v>0</v>
      </c>
      <c r="CS1195" s="24">
        <f t="shared" si="458"/>
        <v>0</v>
      </c>
    </row>
    <row r="1196" spans="9:97">
      <c r="I1196" s="24">
        <f t="shared" si="438"/>
        <v>0</v>
      </c>
      <c r="J1196" s="24">
        <f t="shared" si="460"/>
        <v>0</v>
      </c>
      <c r="M1196" s="24"/>
      <c r="N1196" s="24"/>
      <c r="O1196" s="24"/>
      <c r="P1196" s="24"/>
      <c r="Q1196" s="24"/>
      <c r="R1196" s="24"/>
      <c r="S1196" s="24">
        <f t="shared" si="439"/>
        <v>0</v>
      </c>
      <c r="T1196" s="24">
        <f t="shared" si="461"/>
        <v>0</v>
      </c>
      <c r="W1196" s="24"/>
      <c r="X1196" s="24"/>
      <c r="Y1196" s="24"/>
      <c r="Z1196" s="24"/>
      <c r="AA1196" s="24"/>
      <c r="AB1196" s="24"/>
      <c r="AC1196" s="24">
        <f t="shared" si="440"/>
        <v>0</v>
      </c>
      <c r="AD1196" s="24">
        <f t="shared" si="441"/>
        <v>0</v>
      </c>
      <c r="AG1196" s="24"/>
      <c r="AH1196" s="24"/>
      <c r="AI1196" s="24"/>
      <c r="AJ1196" s="24"/>
      <c r="AK1196" s="24"/>
      <c r="AL1196" s="24"/>
      <c r="AM1196" s="24">
        <f t="shared" si="442"/>
        <v>0</v>
      </c>
      <c r="AN1196" s="24">
        <f t="shared" si="459"/>
        <v>0</v>
      </c>
      <c r="AQ1196" s="24"/>
      <c r="AR1196" s="24"/>
      <c r="AS1196" s="24"/>
      <c r="AT1196" s="24"/>
      <c r="AU1196" s="24"/>
      <c r="AV1196" s="24"/>
      <c r="AW1196" s="24">
        <f t="shared" si="443"/>
        <v>0</v>
      </c>
      <c r="AX1196" s="24">
        <f t="shared" si="444"/>
        <v>0</v>
      </c>
      <c r="BA1196" s="24"/>
      <c r="BB1196" s="24"/>
      <c r="BC1196" s="24"/>
      <c r="BD1196" s="24"/>
      <c r="BE1196" s="24"/>
      <c r="BF1196" s="24"/>
      <c r="BG1196" s="24">
        <f t="shared" si="445"/>
        <v>0</v>
      </c>
      <c r="BH1196" s="24">
        <f t="shared" si="446"/>
        <v>0</v>
      </c>
      <c r="BK1196" s="24"/>
      <c r="BL1196" s="24"/>
      <c r="BM1196" s="24"/>
      <c r="BN1196" s="24"/>
      <c r="BO1196" s="24"/>
      <c r="BP1196" s="24"/>
      <c r="BQ1196" s="24">
        <f t="shared" si="447"/>
        <v>0</v>
      </c>
      <c r="BR1196" s="24">
        <f t="shared" si="448"/>
        <v>0</v>
      </c>
      <c r="BU1196" s="24"/>
      <c r="BV1196" s="24"/>
      <c r="BW1196" s="24"/>
      <c r="BX1196" s="24"/>
      <c r="BY1196" s="24"/>
      <c r="BZ1196" s="24"/>
      <c r="CA1196" s="24">
        <f t="shared" si="449"/>
        <v>0</v>
      </c>
      <c r="CB1196" s="24">
        <f t="shared" si="450"/>
        <v>0</v>
      </c>
      <c r="CC1196" s="24"/>
      <c r="CE1196" s="24">
        <f t="shared" si="451"/>
        <v>0</v>
      </c>
      <c r="CG1196" s="24">
        <f t="shared" si="452"/>
        <v>0</v>
      </c>
      <c r="CI1196" s="24">
        <f t="shared" si="453"/>
        <v>0</v>
      </c>
      <c r="CK1196" s="24">
        <f t="shared" si="454"/>
        <v>0</v>
      </c>
      <c r="CM1196" s="24">
        <f t="shared" si="455"/>
        <v>0</v>
      </c>
      <c r="CO1196" s="24">
        <f t="shared" si="456"/>
        <v>0</v>
      </c>
      <c r="CQ1196" s="24">
        <f t="shared" si="457"/>
        <v>0</v>
      </c>
      <c r="CS1196" s="24">
        <f t="shared" si="458"/>
        <v>0</v>
      </c>
    </row>
    <row r="1197" spans="9:97">
      <c r="I1197" s="24">
        <f t="shared" si="438"/>
        <v>0</v>
      </c>
      <c r="J1197" s="24">
        <f t="shared" si="460"/>
        <v>0</v>
      </c>
      <c r="M1197" s="24"/>
      <c r="N1197" s="24"/>
      <c r="O1197" s="24"/>
      <c r="P1197" s="24"/>
      <c r="Q1197" s="24"/>
      <c r="R1197" s="24"/>
      <c r="S1197" s="24">
        <f t="shared" si="439"/>
        <v>0</v>
      </c>
      <c r="T1197" s="24">
        <f t="shared" si="461"/>
        <v>0</v>
      </c>
      <c r="W1197" s="24"/>
      <c r="X1197" s="24"/>
      <c r="Y1197" s="24"/>
      <c r="Z1197" s="24"/>
      <c r="AA1197" s="24"/>
      <c r="AB1197" s="24"/>
      <c r="AC1197" s="24">
        <f t="shared" si="440"/>
        <v>0</v>
      </c>
      <c r="AD1197" s="24">
        <f t="shared" si="441"/>
        <v>0</v>
      </c>
      <c r="AG1197" s="24"/>
      <c r="AH1197" s="24"/>
      <c r="AI1197" s="24"/>
      <c r="AJ1197" s="24"/>
      <c r="AK1197" s="24"/>
      <c r="AL1197" s="24"/>
      <c r="AM1197" s="24">
        <f t="shared" si="442"/>
        <v>0</v>
      </c>
      <c r="AN1197" s="24">
        <f t="shared" si="459"/>
        <v>0</v>
      </c>
      <c r="AQ1197" s="24"/>
      <c r="AR1197" s="24"/>
      <c r="AS1197" s="24"/>
      <c r="AT1197" s="24"/>
      <c r="AU1197" s="24"/>
      <c r="AV1197" s="24"/>
      <c r="AW1197" s="24">
        <f t="shared" si="443"/>
        <v>0</v>
      </c>
      <c r="AX1197" s="24">
        <f t="shared" si="444"/>
        <v>0</v>
      </c>
      <c r="BA1197" s="24"/>
      <c r="BB1197" s="24"/>
      <c r="BC1197" s="24"/>
      <c r="BD1197" s="24"/>
      <c r="BE1197" s="24"/>
      <c r="BF1197" s="24"/>
      <c r="BG1197" s="24">
        <f t="shared" si="445"/>
        <v>0</v>
      </c>
      <c r="BH1197" s="24">
        <f t="shared" si="446"/>
        <v>0</v>
      </c>
      <c r="BK1197" s="24"/>
      <c r="BL1197" s="24"/>
      <c r="BM1197" s="24"/>
      <c r="BN1197" s="24"/>
      <c r="BO1197" s="24"/>
      <c r="BP1197" s="24"/>
      <c r="BQ1197" s="24">
        <f t="shared" si="447"/>
        <v>0</v>
      </c>
      <c r="BR1197" s="24">
        <f t="shared" si="448"/>
        <v>0</v>
      </c>
      <c r="BU1197" s="24"/>
      <c r="BV1197" s="24"/>
      <c r="BW1197" s="24"/>
      <c r="BX1197" s="24"/>
      <c r="BY1197" s="24"/>
      <c r="BZ1197" s="24"/>
      <c r="CA1197" s="24">
        <f t="shared" si="449"/>
        <v>0</v>
      </c>
      <c r="CB1197" s="24">
        <f t="shared" si="450"/>
        <v>0</v>
      </c>
      <c r="CC1197" s="24"/>
      <c r="CE1197" s="24">
        <f t="shared" si="451"/>
        <v>0</v>
      </c>
      <c r="CG1197" s="24">
        <f t="shared" si="452"/>
        <v>0</v>
      </c>
      <c r="CI1197" s="24">
        <f t="shared" si="453"/>
        <v>0</v>
      </c>
      <c r="CK1197" s="24">
        <f t="shared" si="454"/>
        <v>0</v>
      </c>
      <c r="CM1197" s="24">
        <f t="shared" si="455"/>
        <v>0</v>
      </c>
      <c r="CO1197" s="24">
        <f t="shared" si="456"/>
        <v>0</v>
      </c>
      <c r="CQ1197" s="24">
        <f t="shared" si="457"/>
        <v>0</v>
      </c>
      <c r="CS1197" s="24">
        <f t="shared" si="458"/>
        <v>0</v>
      </c>
    </row>
    <row r="1198" spans="9:97">
      <c r="I1198" s="24">
        <f t="shared" si="438"/>
        <v>0</v>
      </c>
      <c r="J1198" s="24">
        <f t="shared" si="460"/>
        <v>0</v>
      </c>
      <c r="M1198" s="24"/>
      <c r="N1198" s="24"/>
      <c r="O1198" s="24"/>
      <c r="P1198" s="24"/>
      <c r="Q1198" s="24"/>
      <c r="R1198" s="24"/>
      <c r="S1198" s="24">
        <f t="shared" si="439"/>
        <v>0</v>
      </c>
      <c r="T1198" s="24">
        <f t="shared" si="461"/>
        <v>0</v>
      </c>
      <c r="W1198" s="24"/>
      <c r="X1198" s="24"/>
      <c r="Y1198" s="24"/>
      <c r="Z1198" s="24"/>
      <c r="AA1198" s="24"/>
      <c r="AB1198" s="24"/>
      <c r="AC1198" s="24">
        <f t="shared" si="440"/>
        <v>0</v>
      </c>
      <c r="AD1198" s="24">
        <f t="shared" si="441"/>
        <v>0</v>
      </c>
      <c r="AG1198" s="24"/>
      <c r="AH1198" s="24"/>
      <c r="AI1198" s="24"/>
      <c r="AJ1198" s="24"/>
      <c r="AK1198" s="24"/>
      <c r="AL1198" s="24"/>
      <c r="AM1198" s="24">
        <f t="shared" si="442"/>
        <v>0</v>
      </c>
      <c r="AN1198" s="24">
        <f t="shared" si="459"/>
        <v>0</v>
      </c>
      <c r="AQ1198" s="24"/>
      <c r="AR1198" s="24"/>
      <c r="AS1198" s="24"/>
      <c r="AT1198" s="24"/>
      <c r="AU1198" s="24"/>
      <c r="AV1198" s="24"/>
      <c r="AW1198" s="24">
        <f t="shared" si="443"/>
        <v>0</v>
      </c>
      <c r="AX1198" s="24">
        <f t="shared" si="444"/>
        <v>0</v>
      </c>
      <c r="BA1198" s="24"/>
      <c r="BB1198" s="24"/>
      <c r="BC1198" s="24"/>
      <c r="BD1198" s="24"/>
      <c r="BE1198" s="24"/>
      <c r="BF1198" s="24"/>
      <c r="BG1198" s="24">
        <f t="shared" si="445"/>
        <v>0</v>
      </c>
      <c r="BH1198" s="24">
        <f t="shared" si="446"/>
        <v>0</v>
      </c>
      <c r="BK1198" s="24"/>
      <c r="BL1198" s="24"/>
      <c r="BM1198" s="24"/>
      <c r="BN1198" s="24"/>
      <c r="BO1198" s="24"/>
      <c r="BP1198" s="24"/>
      <c r="BQ1198" s="24">
        <f t="shared" si="447"/>
        <v>0</v>
      </c>
      <c r="BR1198" s="24">
        <f t="shared" si="448"/>
        <v>0</v>
      </c>
      <c r="BU1198" s="24"/>
      <c r="BV1198" s="24"/>
      <c r="BW1198" s="24"/>
      <c r="BX1198" s="24"/>
      <c r="BY1198" s="24"/>
      <c r="BZ1198" s="24"/>
      <c r="CA1198" s="24">
        <f t="shared" si="449"/>
        <v>0</v>
      </c>
      <c r="CB1198" s="24">
        <f t="shared" si="450"/>
        <v>0</v>
      </c>
      <c r="CC1198" s="24"/>
      <c r="CE1198" s="24">
        <f t="shared" si="451"/>
        <v>0</v>
      </c>
      <c r="CG1198" s="24">
        <f t="shared" si="452"/>
        <v>0</v>
      </c>
      <c r="CI1198" s="24">
        <f t="shared" si="453"/>
        <v>0</v>
      </c>
      <c r="CK1198" s="24">
        <f t="shared" si="454"/>
        <v>0</v>
      </c>
      <c r="CM1198" s="24">
        <f t="shared" si="455"/>
        <v>0</v>
      </c>
      <c r="CO1198" s="24">
        <f t="shared" si="456"/>
        <v>0</v>
      </c>
      <c r="CQ1198" s="24">
        <f t="shared" si="457"/>
        <v>0</v>
      </c>
      <c r="CS1198" s="24">
        <f t="shared" si="458"/>
        <v>0</v>
      </c>
    </row>
    <row r="1199" spans="9:97">
      <c r="I1199" s="24">
        <f t="shared" si="438"/>
        <v>0</v>
      </c>
      <c r="J1199" s="24">
        <f t="shared" si="460"/>
        <v>0</v>
      </c>
      <c r="M1199" s="24"/>
      <c r="N1199" s="24"/>
      <c r="O1199" s="24"/>
      <c r="P1199" s="24"/>
      <c r="Q1199" s="24"/>
      <c r="R1199" s="24"/>
      <c r="S1199" s="24">
        <f t="shared" si="439"/>
        <v>0</v>
      </c>
      <c r="T1199" s="24">
        <f t="shared" si="461"/>
        <v>0</v>
      </c>
      <c r="W1199" s="24"/>
      <c r="X1199" s="24"/>
      <c r="Y1199" s="24"/>
      <c r="Z1199" s="24"/>
      <c r="AA1199" s="24"/>
      <c r="AB1199" s="24"/>
      <c r="AC1199" s="24">
        <f t="shared" si="440"/>
        <v>0</v>
      </c>
      <c r="AD1199" s="24">
        <f t="shared" si="441"/>
        <v>0</v>
      </c>
      <c r="AG1199" s="24"/>
      <c r="AH1199" s="24"/>
      <c r="AI1199" s="24"/>
      <c r="AJ1199" s="24"/>
      <c r="AK1199" s="24"/>
      <c r="AL1199" s="24"/>
      <c r="AM1199" s="24">
        <f t="shared" si="442"/>
        <v>0</v>
      </c>
      <c r="AN1199" s="24">
        <f t="shared" si="459"/>
        <v>0</v>
      </c>
      <c r="AQ1199" s="24"/>
      <c r="AR1199" s="24"/>
      <c r="AS1199" s="24"/>
      <c r="AT1199" s="24"/>
      <c r="AU1199" s="24"/>
      <c r="AV1199" s="24"/>
      <c r="AW1199" s="24">
        <f t="shared" si="443"/>
        <v>0</v>
      </c>
      <c r="AX1199" s="24">
        <f t="shared" si="444"/>
        <v>0</v>
      </c>
      <c r="BA1199" s="24"/>
      <c r="BB1199" s="24"/>
      <c r="BC1199" s="24"/>
      <c r="BD1199" s="24"/>
      <c r="BE1199" s="24"/>
      <c r="BF1199" s="24"/>
      <c r="BG1199" s="24">
        <f t="shared" si="445"/>
        <v>0</v>
      </c>
      <c r="BH1199" s="24">
        <f t="shared" si="446"/>
        <v>0</v>
      </c>
      <c r="BK1199" s="24"/>
      <c r="BL1199" s="24"/>
      <c r="BM1199" s="24"/>
      <c r="BN1199" s="24"/>
      <c r="BO1199" s="24"/>
      <c r="BP1199" s="24"/>
      <c r="BQ1199" s="24">
        <f t="shared" si="447"/>
        <v>0</v>
      </c>
      <c r="BR1199" s="24">
        <f t="shared" si="448"/>
        <v>0</v>
      </c>
      <c r="BU1199" s="24"/>
      <c r="BV1199" s="24"/>
      <c r="BW1199" s="24"/>
      <c r="BX1199" s="24"/>
      <c r="BY1199" s="24"/>
      <c r="BZ1199" s="24"/>
      <c r="CA1199" s="24">
        <f t="shared" si="449"/>
        <v>0</v>
      </c>
      <c r="CB1199" s="24">
        <f t="shared" si="450"/>
        <v>0</v>
      </c>
      <c r="CC1199" s="24"/>
      <c r="CE1199" s="24">
        <f t="shared" si="451"/>
        <v>0</v>
      </c>
      <c r="CG1199" s="24">
        <f t="shared" si="452"/>
        <v>0</v>
      </c>
      <c r="CI1199" s="24">
        <f t="shared" si="453"/>
        <v>0</v>
      </c>
      <c r="CK1199" s="24">
        <f t="shared" si="454"/>
        <v>0</v>
      </c>
      <c r="CM1199" s="24">
        <f t="shared" si="455"/>
        <v>0</v>
      </c>
      <c r="CO1199" s="24">
        <f t="shared" si="456"/>
        <v>0</v>
      </c>
      <c r="CQ1199" s="24">
        <f t="shared" si="457"/>
        <v>0</v>
      </c>
      <c r="CS1199" s="24">
        <f t="shared" si="458"/>
        <v>0</v>
      </c>
    </row>
    <row r="1200" spans="9:97">
      <c r="I1200" s="24">
        <f t="shared" si="438"/>
        <v>0</v>
      </c>
      <c r="J1200" s="24">
        <f t="shared" si="460"/>
        <v>0</v>
      </c>
      <c r="M1200" s="24"/>
      <c r="N1200" s="24"/>
      <c r="O1200" s="24"/>
      <c r="P1200" s="24"/>
      <c r="Q1200" s="24"/>
      <c r="R1200" s="24"/>
      <c r="S1200" s="24">
        <f t="shared" si="439"/>
        <v>0</v>
      </c>
      <c r="T1200" s="24">
        <f t="shared" si="461"/>
        <v>0</v>
      </c>
      <c r="W1200" s="24"/>
      <c r="X1200" s="24"/>
      <c r="Y1200" s="24"/>
      <c r="Z1200" s="24"/>
      <c r="AA1200" s="24"/>
      <c r="AB1200" s="24"/>
      <c r="AC1200" s="24">
        <f t="shared" si="440"/>
        <v>0</v>
      </c>
      <c r="AD1200" s="24">
        <f t="shared" si="441"/>
        <v>0</v>
      </c>
      <c r="AG1200" s="24"/>
      <c r="AH1200" s="24"/>
      <c r="AI1200" s="24"/>
      <c r="AJ1200" s="24"/>
      <c r="AK1200" s="24"/>
      <c r="AL1200" s="24"/>
      <c r="AM1200" s="24">
        <f t="shared" si="442"/>
        <v>0</v>
      </c>
      <c r="AN1200" s="24">
        <f t="shared" si="459"/>
        <v>0</v>
      </c>
      <c r="AQ1200" s="24"/>
      <c r="AR1200" s="24"/>
      <c r="AS1200" s="24"/>
      <c r="AT1200" s="24"/>
      <c r="AU1200" s="24"/>
      <c r="AV1200" s="24"/>
      <c r="AW1200" s="24">
        <f t="shared" si="443"/>
        <v>0</v>
      </c>
      <c r="AX1200" s="24">
        <f t="shared" si="444"/>
        <v>0</v>
      </c>
      <c r="BA1200" s="24"/>
      <c r="BB1200" s="24"/>
      <c r="BC1200" s="24"/>
      <c r="BD1200" s="24"/>
      <c r="BE1200" s="24"/>
      <c r="BF1200" s="24"/>
      <c r="BG1200" s="24">
        <f t="shared" si="445"/>
        <v>0</v>
      </c>
      <c r="BH1200" s="24">
        <f t="shared" si="446"/>
        <v>0</v>
      </c>
      <c r="BK1200" s="24"/>
      <c r="BL1200" s="24"/>
      <c r="BM1200" s="24"/>
      <c r="BN1200" s="24"/>
      <c r="BO1200" s="24"/>
      <c r="BP1200" s="24"/>
      <c r="BQ1200" s="24">
        <f t="shared" si="447"/>
        <v>0</v>
      </c>
      <c r="BR1200" s="24">
        <f t="shared" si="448"/>
        <v>0</v>
      </c>
      <c r="BU1200" s="24"/>
      <c r="BV1200" s="24"/>
      <c r="BW1200" s="24"/>
      <c r="BX1200" s="24"/>
      <c r="BY1200" s="24"/>
      <c r="BZ1200" s="24"/>
      <c r="CA1200" s="24">
        <f t="shared" si="449"/>
        <v>0</v>
      </c>
      <c r="CB1200" s="24">
        <f t="shared" si="450"/>
        <v>0</v>
      </c>
      <c r="CC1200" s="24"/>
      <c r="CE1200" s="24">
        <f t="shared" si="451"/>
        <v>0</v>
      </c>
      <c r="CG1200" s="24">
        <f t="shared" si="452"/>
        <v>0</v>
      </c>
      <c r="CI1200" s="24">
        <f t="shared" si="453"/>
        <v>0</v>
      </c>
      <c r="CK1200" s="24">
        <f t="shared" si="454"/>
        <v>0</v>
      </c>
      <c r="CM1200" s="24">
        <f t="shared" si="455"/>
        <v>0</v>
      </c>
      <c r="CO1200" s="24">
        <f t="shared" si="456"/>
        <v>0</v>
      </c>
      <c r="CQ1200" s="24">
        <f t="shared" si="457"/>
        <v>0</v>
      </c>
      <c r="CS1200" s="24">
        <f t="shared" si="458"/>
        <v>0</v>
      </c>
    </row>
    <row r="1201" spans="9:97">
      <c r="I1201" s="24">
        <f t="shared" si="438"/>
        <v>0</v>
      </c>
      <c r="J1201" s="24">
        <f t="shared" si="460"/>
        <v>0</v>
      </c>
      <c r="M1201" s="24"/>
      <c r="N1201" s="24"/>
      <c r="O1201" s="24"/>
      <c r="P1201" s="24"/>
      <c r="Q1201" s="24"/>
      <c r="R1201" s="24"/>
      <c r="S1201" s="24">
        <f t="shared" si="439"/>
        <v>0</v>
      </c>
      <c r="T1201" s="24">
        <f t="shared" si="461"/>
        <v>0</v>
      </c>
      <c r="W1201" s="24"/>
      <c r="X1201" s="24"/>
      <c r="Y1201" s="24"/>
      <c r="Z1201" s="24"/>
      <c r="AA1201" s="24"/>
      <c r="AB1201" s="24"/>
      <c r="AC1201" s="24">
        <f t="shared" si="440"/>
        <v>0</v>
      </c>
      <c r="AD1201" s="24">
        <f t="shared" si="441"/>
        <v>0</v>
      </c>
      <c r="AG1201" s="24"/>
      <c r="AH1201" s="24"/>
      <c r="AI1201" s="24"/>
      <c r="AJ1201" s="24"/>
      <c r="AK1201" s="24"/>
      <c r="AL1201" s="24"/>
      <c r="AM1201" s="24">
        <f t="shared" si="442"/>
        <v>0</v>
      </c>
      <c r="AN1201" s="24">
        <f t="shared" si="459"/>
        <v>0</v>
      </c>
      <c r="AQ1201" s="24"/>
      <c r="AR1201" s="24"/>
      <c r="AS1201" s="24"/>
      <c r="AT1201" s="24"/>
      <c r="AU1201" s="24"/>
      <c r="AV1201" s="24"/>
      <c r="AW1201" s="24">
        <f t="shared" si="443"/>
        <v>0</v>
      </c>
      <c r="AX1201" s="24">
        <f t="shared" si="444"/>
        <v>0</v>
      </c>
      <c r="BA1201" s="24"/>
      <c r="BB1201" s="24"/>
      <c r="BC1201" s="24"/>
      <c r="BD1201" s="24"/>
      <c r="BE1201" s="24"/>
      <c r="BF1201" s="24"/>
      <c r="BG1201" s="24">
        <f t="shared" si="445"/>
        <v>0</v>
      </c>
      <c r="BH1201" s="24">
        <f t="shared" si="446"/>
        <v>0</v>
      </c>
      <c r="BK1201" s="24"/>
      <c r="BL1201" s="24"/>
      <c r="BM1201" s="24"/>
      <c r="BN1201" s="24"/>
      <c r="BO1201" s="24"/>
      <c r="BP1201" s="24"/>
      <c r="BQ1201" s="24">
        <f t="shared" si="447"/>
        <v>0</v>
      </c>
      <c r="BR1201" s="24">
        <f t="shared" si="448"/>
        <v>0</v>
      </c>
      <c r="BU1201" s="24"/>
      <c r="BV1201" s="24"/>
      <c r="BW1201" s="24"/>
      <c r="BX1201" s="24"/>
      <c r="BY1201" s="24"/>
      <c r="BZ1201" s="24"/>
      <c r="CA1201" s="24">
        <f t="shared" si="449"/>
        <v>0</v>
      </c>
      <c r="CB1201" s="24">
        <f t="shared" si="450"/>
        <v>0</v>
      </c>
      <c r="CC1201" s="24"/>
      <c r="CE1201" s="24">
        <f t="shared" si="451"/>
        <v>0</v>
      </c>
      <c r="CG1201" s="24">
        <f t="shared" si="452"/>
        <v>0</v>
      </c>
      <c r="CI1201" s="24">
        <f t="shared" si="453"/>
        <v>0</v>
      </c>
      <c r="CK1201" s="24">
        <f t="shared" si="454"/>
        <v>0</v>
      </c>
      <c r="CM1201" s="24">
        <f t="shared" si="455"/>
        <v>0</v>
      </c>
      <c r="CO1201" s="24">
        <f t="shared" si="456"/>
        <v>0</v>
      </c>
      <c r="CQ1201" s="24">
        <f t="shared" si="457"/>
        <v>0</v>
      </c>
      <c r="CS1201" s="24">
        <f t="shared" si="458"/>
        <v>0</v>
      </c>
    </row>
    <row r="1202" spans="9:97">
      <c r="I1202" s="24">
        <f t="shared" si="438"/>
        <v>0</v>
      </c>
      <c r="J1202" s="24">
        <f t="shared" si="460"/>
        <v>0</v>
      </c>
      <c r="M1202" s="24"/>
      <c r="N1202" s="24"/>
      <c r="O1202" s="24"/>
      <c r="P1202" s="24"/>
      <c r="Q1202" s="24"/>
      <c r="R1202" s="24"/>
      <c r="S1202" s="24">
        <f t="shared" si="439"/>
        <v>0</v>
      </c>
      <c r="T1202" s="24">
        <f t="shared" si="461"/>
        <v>0</v>
      </c>
      <c r="W1202" s="24"/>
      <c r="X1202" s="24"/>
      <c r="Y1202" s="24"/>
      <c r="Z1202" s="24"/>
      <c r="AA1202" s="24"/>
      <c r="AB1202" s="24"/>
      <c r="AC1202" s="24">
        <f t="shared" si="440"/>
        <v>0</v>
      </c>
      <c r="AD1202" s="24">
        <f t="shared" si="441"/>
        <v>0</v>
      </c>
      <c r="AG1202" s="24"/>
      <c r="AH1202" s="24"/>
      <c r="AI1202" s="24"/>
      <c r="AJ1202" s="24"/>
      <c r="AK1202" s="24"/>
      <c r="AL1202" s="24"/>
      <c r="AM1202" s="24">
        <f t="shared" si="442"/>
        <v>0</v>
      </c>
      <c r="AN1202" s="24">
        <f t="shared" si="459"/>
        <v>0</v>
      </c>
      <c r="AQ1202" s="24"/>
      <c r="AR1202" s="24"/>
      <c r="AS1202" s="24"/>
      <c r="AT1202" s="24"/>
      <c r="AU1202" s="24"/>
      <c r="AV1202" s="24"/>
      <c r="AW1202" s="24">
        <f t="shared" si="443"/>
        <v>0</v>
      </c>
      <c r="AX1202" s="24">
        <f t="shared" si="444"/>
        <v>0</v>
      </c>
      <c r="BA1202" s="24"/>
      <c r="BB1202" s="24"/>
      <c r="BC1202" s="24"/>
      <c r="BD1202" s="24"/>
      <c r="BE1202" s="24"/>
      <c r="BF1202" s="24"/>
      <c r="BG1202" s="24">
        <f t="shared" si="445"/>
        <v>0</v>
      </c>
      <c r="BH1202" s="24">
        <f t="shared" si="446"/>
        <v>0</v>
      </c>
      <c r="BK1202" s="24"/>
      <c r="BL1202" s="24"/>
      <c r="BM1202" s="24"/>
      <c r="BN1202" s="24"/>
      <c r="BO1202" s="24"/>
      <c r="BP1202" s="24"/>
      <c r="BQ1202" s="24">
        <f t="shared" si="447"/>
        <v>0</v>
      </c>
      <c r="BR1202" s="24">
        <f t="shared" si="448"/>
        <v>0</v>
      </c>
      <c r="BU1202" s="24"/>
      <c r="BV1202" s="24"/>
      <c r="BW1202" s="24"/>
      <c r="BX1202" s="24"/>
      <c r="BY1202" s="24"/>
      <c r="BZ1202" s="24"/>
      <c r="CA1202" s="24">
        <f t="shared" si="449"/>
        <v>0</v>
      </c>
      <c r="CB1202" s="24">
        <f t="shared" si="450"/>
        <v>0</v>
      </c>
      <c r="CC1202" s="24"/>
      <c r="CE1202" s="24">
        <f t="shared" si="451"/>
        <v>0</v>
      </c>
      <c r="CG1202" s="24">
        <f t="shared" si="452"/>
        <v>0</v>
      </c>
      <c r="CI1202" s="24">
        <f t="shared" si="453"/>
        <v>0</v>
      </c>
      <c r="CK1202" s="24">
        <f t="shared" si="454"/>
        <v>0</v>
      </c>
      <c r="CM1202" s="24">
        <f t="shared" si="455"/>
        <v>0</v>
      </c>
      <c r="CO1202" s="24">
        <f t="shared" si="456"/>
        <v>0</v>
      </c>
      <c r="CQ1202" s="24">
        <f t="shared" si="457"/>
        <v>0</v>
      </c>
      <c r="CS1202" s="24">
        <f t="shared" si="458"/>
        <v>0</v>
      </c>
    </row>
    <row r="1203" spans="9:97">
      <c r="I1203" s="24">
        <f t="shared" si="438"/>
        <v>0</v>
      </c>
      <c r="J1203" s="24">
        <f t="shared" si="460"/>
        <v>0</v>
      </c>
      <c r="M1203" s="24"/>
      <c r="N1203" s="24"/>
      <c r="O1203" s="24"/>
      <c r="P1203" s="24"/>
      <c r="Q1203" s="24"/>
      <c r="R1203" s="24"/>
      <c r="S1203" s="24">
        <f t="shared" si="439"/>
        <v>0</v>
      </c>
      <c r="T1203" s="24">
        <f t="shared" si="461"/>
        <v>0</v>
      </c>
      <c r="W1203" s="24"/>
      <c r="X1203" s="24"/>
      <c r="Y1203" s="24"/>
      <c r="Z1203" s="24"/>
      <c r="AA1203" s="24"/>
      <c r="AB1203" s="24"/>
      <c r="AC1203" s="24">
        <f t="shared" si="440"/>
        <v>0</v>
      </c>
      <c r="AD1203" s="24">
        <f t="shared" si="441"/>
        <v>0</v>
      </c>
      <c r="AG1203" s="24"/>
      <c r="AH1203" s="24"/>
      <c r="AI1203" s="24"/>
      <c r="AJ1203" s="24"/>
      <c r="AK1203" s="24"/>
      <c r="AL1203" s="24"/>
      <c r="AM1203" s="24">
        <f t="shared" si="442"/>
        <v>0</v>
      </c>
      <c r="AN1203" s="24">
        <f t="shared" si="459"/>
        <v>0</v>
      </c>
      <c r="AQ1203" s="24"/>
      <c r="AR1203" s="24"/>
      <c r="AS1203" s="24"/>
      <c r="AT1203" s="24"/>
      <c r="AU1203" s="24"/>
      <c r="AV1203" s="24"/>
      <c r="AW1203" s="24">
        <f t="shared" si="443"/>
        <v>0</v>
      </c>
      <c r="AX1203" s="24">
        <f t="shared" si="444"/>
        <v>0</v>
      </c>
      <c r="BA1203" s="24"/>
      <c r="BB1203" s="24"/>
      <c r="BC1203" s="24"/>
      <c r="BD1203" s="24"/>
      <c r="BE1203" s="24"/>
      <c r="BF1203" s="24"/>
      <c r="BG1203" s="24">
        <f t="shared" si="445"/>
        <v>0</v>
      </c>
      <c r="BH1203" s="24">
        <f t="shared" si="446"/>
        <v>0</v>
      </c>
      <c r="BK1203" s="24"/>
      <c r="BL1203" s="24"/>
      <c r="BM1203" s="24"/>
      <c r="BN1203" s="24"/>
      <c r="BO1203" s="24"/>
      <c r="BP1203" s="24"/>
      <c r="BQ1203" s="24">
        <f t="shared" si="447"/>
        <v>0</v>
      </c>
      <c r="BR1203" s="24">
        <f t="shared" si="448"/>
        <v>0</v>
      </c>
      <c r="BU1203" s="24"/>
      <c r="BV1203" s="24"/>
      <c r="BW1203" s="24"/>
      <c r="BX1203" s="24"/>
      <c r="BY1203" s="24"/>
      <c r="BZ1203" s="24"/>
      <c r="CA1203" s="24">
        <f t="shared" si="449"/>
        <v>0</v>
      </c>
      <c r="CB1203" s="24">
        <f t="shared" si="450"/>
        <v>0</v>
      </c>
      <c r="CC1203" s="24"/>
      <c r="CE1203" s="24">
        <f t="shared" si="451"/>
        <v>0</v>
      </c>
      <c r="CG1203" s="24">
        <f t="shared" si="452"/>
        <v>0</v>
      </c>
      <c r="CI1203" s="24">
        <f t="shared" si="453"/>
        <v>0</v>
      </c>
      <c r="CK1203" s="24">
        <f t="shared" si="454"/>
        <v>0</v>
      </c>
      <c r="CM1203" s="24">
        <f t="shared" si="455"/>
        <v>0</v>
      </c>
      <c r="CO1203" s="24">
        <f t="shared" si="456"/>
        <v>0</v>
      </c>
      <c r="CQ1203" s="24">
        <f t="shared" si="457"/>
        <v>0</v>
      </c>
      <c r="CS1203" s="24">
        <f t="shared" si="458"/>
        <v>0</v>
      </c>
    </row>
    <row r="1204" spans="9:97">
      <c r="I1204" s="24">
        <f t="shared" si="438"/>
        <v>0</v>
      </c>
      <c r="J1204" s="24">
        <f t="shared" si="460"/>
        <v>0</v>
      </c>
      <c r="M1204" s="24"/>
      <c r="N1204" s="24"/>
      <c r="O1204" s="24"/>
      <c r="P1204" s="24"/>
      <c r="Q1204" s="24"/>
      <c r="R1204" s="24"/>
      <c r="S1204" s="24">
        <f t="shared" si="439"/>
        <v>0</v>
      </c>
      <c r="T1204" s="24">
        <f t="shared" si="461"/>
        <v>0</v>
      </c>
      <c r="W1204" s="24"/>
      <c r="X1204" s="24"/>
      <c r="Y1204" s="24"/>
      <c r="Z1204" s="24"/>
      <c r="AA1204" s="24"/>
      <c r="AB1204" s="24"/>
      <c r="AC1204" s="24">
        <f t="shared" si="440"/>
        <v>0</v>
      </c>
      <c r="AD1204" s="24">
        <f t="shared" si="441"/>
        <v>0</v>
      </c>
      <c r="AG1204" s="24"/>
      <c r="AH1204" s="24"/>
      <c r="AI1204" s="24"/>
      <c r="AJ1204" s="24"/>
      <c r="AK1204" s="24"/>
      <c r="AL1204" s="24"/>
      <c r="AM1204" s="24">
        <f t="shared" si="442"/>
        <v>0</v>
      </c>
      <c r="AN1204" s="24">
        <f t="shared" si="459"/>
        <v>0</v>
      </c>
      <c r="AQ1204" s="24"/>
      <c r="AR1204" s="24"/>
      <c r="AS1204" s="24"/>
      <c r="AT1204" s="24"/>
      <c r="AU1204" s="24"/>
      <c r="AV1204" s="24"/>
      <c r="AW1204" s="24">
        <f t="shared" si="443"/>
        <v>0</v>
      </c>
      <c r="AX1204" s="24">
        <f t="shared" si="444"/>
        <v>0</v>
      </c>
      <c r="BA1204" s="24"/>
      <c r="BB1204" s="24"/>
      <c r="BC1204" s="24"/>
      <c r="BD1204" s="24"/>
      <c r="BE1204" s="24"/>
      <c r="BF1204" s="24"/>
      <c r="BG1204" s="24">
        <f t="shared" si="445"/>
        <v>0</v>
      </c>
      <c r="BH1204" s="24">
        <f t="shared" si="446"/>
        <v>0</v>
      </c>
      <c r="BK1204" s="24"/>
      <c r="BL1204" s="24"/>
      <c r="BM1204" s="24"/>
      <c r="BN1204" s="24"/>
      <c r="BO1204" s="24"/>
      <c r="BP1204" s="24"/>
      <c r="BQ1204" s="24">
        <f t="shared" si="447"/>
        <v>0</v>
      </c>
      <c r="BR1204" s="24">
        <f t="shared" si="448"/>
        <v>0</v>
      </c>
      <c r="BU1204" s="24"/>
      <c r="BV1204" s="24"/>
      <c r="BW1204" s="24"/>
      <c r="BX1204" s="24"/>
      <c r="BY1204" s="24"/>
      <c r="BZ1204" s="24"/>
      <c r="CA1204" s="24">
        <f t="shared" si="449"/>
        <v>0</v>
      </c>
      <c r="CB1204" s="24">
        <f t="shared" si="450"/>
        <v>0</v>
      </c>
      <c r="CC1204" s="24"/>
      <c r="CE1204" s="24">
        <f t="shared" si="451"/>
        <v>0</v>
      </c>
      <c r="CG1204" s="24">
        <f t="shared" si="452"/>
        <v>0</v>
      </c>
      <c r="CI1204" s="24">
        <f t="shared" si="453"/>
        <v>0</v>
      </c>
      <c r="CK1204" s="24">
        <f t="shared" si="454"/>
        <v>0</v>
      </c>
      <c r="CM1204" s="24">
        <f t="shared" si="455"/>
        <v>0</v>
      </c>
      <c r="CO1204" s="24">
        <f t="shared" si="456"/>
        <v>0</v>
      </c>
      <c r="CQ1204" s="24">
        <f t="shared" si="457"/>
        <v>0</v>
      </c>
      <c r="CS1204" s="24">
        <f t="shared" si="458"/>
        <v>0</v>
      </c>
    </row>
    <row r="1205" spans="9:97">
      <c r="I1205" s="24">
        <f t="shared" si="438"/>
        <v>0</v>
      </c>
      <c r="J1205" s="24">
        <f t="shared" si="460"/>
        <v>0</v>
      </c>
      <c r="M1205" s="24"/>
      <c r="N1205" s="24"/>
      <c r="O1205" s="24"/>
      <c r="P1205" s="24"/>
      <c r="Q1205" s="24"/>
      <c r="R1205" s="24"/>
      <c r="S1205" s="24">
        <f t="shared" si="439"/>
        <v>0</v>
      </c>
      <c r="T1205" s="24">
        <f t="shared" si="461"/>
        <v>0</v>
      </c>
      <c r="W1205" s="24"/>
      <c r="X1205" s="24"/>
      <c r="Y1205" s="24"/>
      <c r="Z1205" s="24"/>
      <c r="AA1205" s="24"/>
      <c r="AB1205" s="24"/>
      <c r="AC1205" s="24">
        <f t="shared" si="440"/>
        <v>0</v>
      </c>
      <c r="AD1205" s="24">
        <f t="shared" si="441"/>
        <v>0</v>
      </c>
      <c r="AG1205" s="24"/>
      <c r="AH1205" s="24"/>
      <c r="AI1205" s="24"/>
      <c r="AJ1205" s="24"/>
      <c r="AK1205" s="24"/>
      <c r="AL1205" s="24"/>
      <c r="AM1205" s="24">
        <f t="shared" si="442"/>
        <v>0</v>
      </c>
      <c r="AN1205" s="24">
        <f t="shared" si="459"/>
        <v>0</v>
      </c>
      <c r="AQ1205" s="24"/>
      <c r="AR1205" s="24"/>
      <c r="AS1205" s="24"/>
      <c r="AT1205" s="24"/>
      <c r="AU1205" s="24"/>
      <c r="AV1205" s="24"/>
      <c r="AW1205" s="24">
        <f t="shared" si="443"/>
        <v>0</v>
      </c>
      <c r="AX1205" s="24">
        <f t="shared" si="444"/>
        <v>0</v>
      </c>
      <c r="BA1205" s="24"/>
      <c r="BB1205" s="24"/>
      <c r="BC1205" s="24"/>
      <c r="BD1205" s="24"/>
      <c r="BE1205" s="24"/>
      <c r="BF1205" s="24"/>
      <c r="BG1205" s="24">
        <f t="shared" si="445"/>
        <v>0</v>
      </c>
      <c r="BH1205" s="24">
        <f t="shared" si="446"/>
        <v>0</v>
      </c>
      <c r="BK1205" s="24"/>
      <c r="BL1205" s="24"/>
      <c r="BM1205" s="24"/>
      <c r="BN1205" s="24"/>
      <c r="BO1205" s="24"/>
      <c r="BP1205" s="24"/>
      <c r="BQ1205" s="24">
        <f t="shared" si="447"/>
        <v>0</v>
      </c>
      <c r="BR1205" s="24">
        <f t="shared" si="448"/>
        <v>0</v>
      </c>
      <c r="BU1205" s="24"/>
      <c r="BV1205" s="24"/>
      <c r="BW1205" s="24"/>
      <c r="BX1205" s="24"/>
      <c r="BY1205" s="24"/>
      <c r="BZ1205" s="24"/>
      <c r="CA1205" s="24">
        <f t="shared" si="449"/>
        <v>0</v>
      </c>
      <c r="CB1205" s="24">
        <f t="shared" si="450"/>
        <v>0</v>
      </c>
      <c r="CC1205" s="24"/>
      <c r="CE1205" s="24">
        <f t="shared" si="451"/>
        <v>0</v>
      </c>
      <c r="CG1205" s="24">
        <f t="shared" si="452"/>
        <v>0</v>
      </c>
      <c r="CI1205" s="24">
        <f t="shared" si="453"/>
        <v>0</v>
      </c>
      <c r="CK1205" s="24">
        <f t="shared" si="454"/>
        <v>0</v>
      </c>
      <c r="CM1205" s="24">
        <f t="shared" si="455"/>
        <v>0</v>
      </c>
      <c r="CO1205" s="24">
        <f t="shared" si="456"/>
        <v>0</v>
      </c>
      <c r="CQ1205" s="24">
        <f t="shared" si="457"/>
        <v>0</v>
      </c>
      <c r="CS1205" s="24">
        <f t="shared" si="458"/>
        <v>0</v>
      </c>
    </row>
    <row r="1206" spans="9:97">
      <c r="I1206" s="24">
        <f t="shared" si="438"/>
        <v>0</v>
      </c>
      <c r="J1206" s="24">
        <f t="shared" si="460"/>
        <v>0</v>
      </c>
      <c r="M1206" s="24"/>
      <c r="N1206" s="24"/>
      <c r="O1206" s="24"/>
      <c r="P1206" s="24"/>
      <c r="Q1206" s="24"/>
      <c r="R1206" s="24"/>
      <c r="S1206" s="24">
        <f t="shared" si="439"/>
        <v>0</v>
      </c>
      <c r="T1206" s="24">
        <f t="shared" si="461"/>
        <v>0</v>
      </c>
      <c r="W1206" s="24"/>
      <c r="X1206" s="24"/>
      <c r="Y1206" s="24"/>
      <c r="Z1206" s="24"/>
      <c r="AA1206" s="24"/>
      <c r="AB1206" s="24"/>
      <c r="AC1206" s="24">
        <f t="shared" si="440"/>
        <v>0</v>
      </c>
      <c r="AD1206" s="24">
        <f t="shared" si="441"/>
        <v>0</v>
      </c>
      <c r="AG1206" s="24"/>
      <c r="AH1206" s="24"/>
      <c r="AI1206" s="24"/>
      <c r="AJ1206" s="24"/>
      <c r="AK1206" s="24"/>
      <c r="AL1206" s="24"/>
      <c r="AM1206" s="24">
        <f t="shared" si="442"/>
        <v>0</v>
      </c>
      <c r="AN1206" s="24">
        <f t="shared" si="459"/>
        <v>0</v>
      </c>
      <c r="AQ1206" s="24"/>
      <c r="AR1206" s="24"/>
      <c r="AS1206" s="24"/>
      <c r="AT1206" s="24"/>
      <c r="AU1206" s="24"/>
      <c r="AV1206" s="24"/>
      <c r="AW1206" s="24">
        <f t="shared" si="443"/>
        <v>0</v>
      </c>
      <c r="AX1206" s="24">
        <f t="shared" si="444"/>
        <v>0</v>
      </c>
      <c r="BA1206" s="24"/>
      <c r="BB1206" s="24"/>
      <c r="BC1206" s="24"/>
      <c r="BD1206" s="24"/>
      <c r="BE1206" s="24"/>
      <c r="BF1206" s="24"/>
      <c r="BG1206" s="24">
        <f t="shared" si="445"/>
        <v>0</v>
      </c>
      <c r="BH1206" s="24">
        <f t="shared" si="446"/>
        <v>0</v>
      </c>
      <c r="BK1206" s="24"/>
      <c r="BL1206" s="24"/>
      <c r="BM1206" s="24"/>
      <c r="BN1206" s="24"/>
      <c r="BO1206" s="24"/>
      <c r="BP1206" s="24"/>
      <c r="BQ1206" s="24">
        <f t="shared" si="447"/>
        <v>0</v>
      </c>
      <c r="BR1206" s="24">
        <f t="shared" si="448"/>
        <v>0</v>
      </c>
      <c r="BU1206" s="24"/>
      <c r="BV1206" s="24"/>
      <c r="BW1206" s="24"/>
      <c r="BX1206" s="24"/>
      <c r="BY1206" s="24"/>
      <c r="BZ1206" s="24"/>
      <c r="CA1206" s="24">
        <f t="shared" si="449"/>
        <v>0</v>
      </c>
      <c r="CB1206" s="24">
        <f t="shared" si="450"/>
        <v>0</v>
      </c>
      <c r="CC1206" s="24"/>
      <c r="CE1206" s="24">
        <f t="shared" si="451"/>
        <v>0</v>
      </c>
      <c r="CG1206" s="24">
        <f t="shared" si="452"/>
        <v>0</v>
      </c>
      <c r="CI1206" s="24">
        <f t="shared" si="453"/>
        <v>0</v>
      </c>
      <c r="CK1206" s="24">
        <f t="shared" si="454"/>
        <v>0</v>
      </c>
      <c r="CM1206" s="24">
        <f t="shared" si="455"/>
        <v>0</v>
      </c>
      <c r="CO1206" s="24">
        <f t="shared" si="456"/>
        <v>0</v>
      </c>
      <c r="CQ1206" s="24">
        <f t="shared" si="457"/>
        <v>0</v>
      </c>
      <c r="CS1206" s="24">
        <f t="shared" si="458"/>
        <v>0</v>
      </c>
    </row>
    <row r="1207" spans="9:97">
      <c r="I1207" s="24">
        <f t="shared" si="438"/>
        <v>0</v>
      </c>
      <c r="J1207" s="24">
        <f t="shared" si="460"/>
        <v>0</v>
      </c>
      <c r="M1207" s="24"/>
      <c r="N1207" s="24"/>
      <c r="O1207" s="24"/>
      <c r="P1207" s="24"/>
      <c r="Q1207" s="24"/>
      <c r="R1207" s="24"/>
      <c r="S1207" s="24">
        <f t="shared" si="439"/>
        <v>0</v>
      </c>
      <c r="T1207" s="24">
        <f t="shared" si="461"/>
        <v>0</v>
      </c>
      <c r="W1207" s="24"/>
      <c r="X1207" s="24"/>
      <c r="Y1207" s="24"/>
      <c r="Z1207" s="24"/>
      <c r="AA1207" s="24"/>
      <c r="AB1207" s="24"/>
      <c r="AC1207" s="24">
        <f t="shared" si="440"/>
        <v>0</v>
      </c>
      <c r="AD1207" s="24">
        <f t="shared" si="441"/>
        <v>0</v>
      </c>
      <c r="AG1207" s="24"/>
      <c r="AH1207" s="24"/>
      <c r="AI1207" s="24"/>
      <c r="AJ1207" s="24"/>
      <c r="AK1207" s="24"/>
      <c r="AL1207" s="24"/>
      <c r="AM1207" s="24">
        <f t="shared" si="442"/>
        <v>0</v>
      </c>
      <c r="AN1207" s="24">
        <f t="shared" si="459"/>
        <v>0</v>
      </c>
      <c r="AQ1207" s="24"/>
      <c r="AR1207" s="24"/>
      <c r="AS1207" s="24"/>
      <c r="AT1207" s="24"/>
      <c r="AU1207" s="24"/>
      <c r="AV1207" s="24"/>
      <c r="AW1207" s="24">
        <f t="shared" si="443"/>
        <v>0</v>
      </c>
      <c r="AX1207" s="24">
        <f t="shared" si="444"/>
        <v>0</v>
      </c>
      <c r="BA1207" s="24"/>
      <c r="BB1207" s="24"/>
      <c r="BC1207" s="24"/>
      <c r="BD1207" s="24"/>
      <c r="BE1207" s="24"/>
      <c r="BF1207" s="24"/>
      <c r="BG1207" s="24">
        <f t="shared" si="445"/>
        <v>0</v>
      </c>
      <c r="BH1207" s="24">
        <f t="shared" si="446"/>
        <v>0</v>
      </c>
      <c r="BK1207" s="24"/>
      <c r="BL1207" s="24"/>
      <c r="BM1207" s="24"/>
      <c r="BN1207" s="24"/>
      <c r="BO1207" s="24"/>
      <c r="BP1207" s="24"/>
      <c r="BQ1207" s="24">
        <f t="shared" si="447"/>
        <v>0</v>
      </c>
      <c r="BR1207" s="24">
        <f t="shared" si="448"/>
        <v>0</v>
      </c>
      <c r="BU1207" s="24"/>
      <c r="BV1207" s="24"/>
      <c r="BW1207" s="24"/>
      <c r="BX1207" s="24"/>
      <c r="BY1207" s="24"/>
      <c r="BZ1207" s="24"/>
      <c r="CA1207" s="24">
        <f t="shared" si="449"/>
        <v>0</v>
      </c>
      <c r="CB1207" s="24">
        <f t="shared" si="450"/>
        <v>0</v>
      </c>
      <c r="CC1207" s="24"/>
      <c r="CE1207" s="24">
        <f t="shared" si="451"/>
        <v>0</v>
      </c>
      <c r="CG1207" s="24">
        <f t="shared" si="452"/>
        <v>0</v>
      </c>
      <c r="CI1207" s="24">
        <f t="shared" si="453"/>
        <v>0</v>
      </c>
      <c r="CK1207" s="24">
        <f t="shared" si="454"/>
        <v>0</v>
      </c>
      <c r="CM1207" s="24">
        <f t="shared" si="455"/>
        <v>0</v>
      </c>
      <c r="CO1207" s="24">
        <f t="shared" si="456"/>
        <v>0</v>
      </c>
      <c r="CQ1207" s="24">
        <f t="shared" si="457"/>
        <v>0</v>
      </c>
      <c r="CS1207" s="24">
        <f t="shared" si="458"/>
        <v>0</v>
      </c>
    </row>
    <row r="1208" spans="9:97">
      <c r="I1208" s="24">
        <f t="shared" si="438"/>
        <v>0</v>
      </c>
      <c r="J1208" s="24">
        <f t="shared" si="460"/>
        <v>0</v>
      </c>
      <c r="M1208" s="24"/>
      <c r="N1208" s="24"/>
      <c r="O1208" s="24"/>
      <c r="P1208" s="24"/>
      <c r="Q1208" s="24"/>
      <c r="R1208" s="24"/>
      <c r="S1208" s="24">
        <f t="shared" si="439"/>
        <v>0</v>
      </c>
      <c r="T1208" s="24">
        <f t="shared" si="461"/>
        <v>0</v>
      </c>
      <c r="W1208" s="24"/>
      <c r="X1208" s="24"/>
      <c r="Y1208" s="24"/>
      <c r="Z1208" s="24"/>
      <c r="AA1208" s="24"/>
      <c r="AB1208" s="24"/>
      <c r="AC1208" s="24">
        <f t="shared" si="440"/>
        <v>0</v>
      </c>
      <c r="AD1208" s="24">
        <f t="shared" si="441"/>
        <v>0</v>
      </c>
      <c r="AG1208" s="24"/>
      <c r="AH1208" s="24"/>
      <c r="AI1208" s="24"/>
      <c r="AJ1208" s="24"/>
      <c r="AK1208" s="24"/>
      <c r="AL1208" s="24"/>
      <c r="AM1208" s="24">
        <f t="shared" si="442"/>
        <v>0</v>
      </c>
      <c r="AN1208" s="24">
        <f t="shared" si="459"/>
        <v>0</v>
      </c>
      <c r="AQ1208" s="24"/>
      <c r="AR1208" s="24"/>
      <c r="AS1208" s="24"/>
      <c r="AT1208" s="24"/>
      <c r="AU1208" s="24"/>
      <c r="AV1208" s="24"/>
      <c r="AW1208" s="24">
        <f t="shared" si="443"/>
        <v>0</v>
      </c>
      <c r="AX1208" s="24">
        <f t="shared" si="444"/>
        <v>0</v>
      </c>
      <c r="BA1208" s="24"/>
      <c r="BB1208" s="24"/>
      <c r="BC1208" s="24"/>
      <c r="BD1208" s="24"/>
      <c r="BE1208" s="24"/>
      <c r="BF1208" s="24"/>
      <c r="BG1208" s="24">
        <f t="shared" si="445"/>
        <v>0</v>
      </c>
      <c r="BH1208" s="24">
        <f t="shared" si="446"/>
        <v>0</v>
      </c>
      <c r="BK1208" s="24"/>
      <c r="BL1208" s="24"/>
      <c r="BM1208" s="24"/>
      <c r="BN1208" s="24"/>
      <c r="BO1208" s="24"/>
      <c r="BP1208" s="24"/>
      <c r="BQ1208" s="24">
        <f t="shared" si="447"/>
        <v>0</v>
      </c>
      <c r="BR1208" s="24">
        <f t="shared" si="448"/>
        <v>0</v>
      </c>
      <c r="BU1208" s="24"/>
      <c r="BV1208" s="24"/>
      <c r="BW1208" s="24"/>
      <c r="BX1208" s="24"/>
      <c r="BY1208" s="24"/>
      <c r="BZ1208" s="24"/>
      <c r="CA1208" s="24">
        <f t="shared" si="449"/>
        <v>0</v>
      </c>
      <c r="CB1208" s="24">
        <f t="shared" si="450"/>
        <v>0</v>
      </c>
      <c r="CC1208" s="24"/>
      <c r="CE1208" s="24">
        <f t="shared" si="451"/>
        <v>0</v>
      </c>
      <c r="CG1208" s="24">
        <f t="shared" si="452"/>
        <v>0</v>
      </c>
      <c r="CI1208" s="24">
        <f t="shared" si="453"/>
        <v>0</v>
      </c>
      <c r="CK1208" s="24">
        <f t="shared" si="454"/>
        <v>0</v>
      </c>
      <c r="CM1208" s="24">
        <f t="shared" si="455"/>
        <v>0</v>
      </c>
      <c r="CO1208" s="24">
        <f t="shared" si="456"/>
        <v>0</v>
      </c>
      <c r="CQ1208" s="24">
        <f t="shared" si="457"/>
        <v>0</v>
      </c>
      <c r="CS1208" s="24">
        <f t="shared" si="458"/>
        <v>0</v>
      </c>
    </row>
    <row r="1209" spans="9:97">
      <c r="I1209" s="24">
        <f t="shared" si="438"/>
        <v>0</v>
      </c>
      <c r="J1209" s="24">
        <f t="shared" si="460"/>
        <v>0</v>
      </c>
      <c r="M1209" s="24"/>
      <c r="N1209" s="24"/>
      <c r="O1209" s="24"/>
      <c r="P1209" s="24"/>
      <c r="Q1209" s="24"/>
      <c r="R1209" s="24"/>
      <c r="S1209" s="24">
        <f t="shared" si="439"/>
        <v>0</v>
      </c>
      <c r="T1209" s="24">
        <f t="shared" si="461"/>
        <v>0</v>
      </c>
      <c r="W1209" s="24"/>
      <c r="X1209" s="24"/>
      <c r="Y1209" s="24"/>
      <c r="Z1209" s="24"/>
      <c r="AA1209" s="24"/>
      <c r="AB1209" s="24"/>
      <c r="AC1209" s="24">
        <f t="shared" si="440"/>
        <v>0</v>
      </c>
      <c r="AD1209" s="24">
        <f t="shared" si="441"/>
        <v>0</v>
      </c>
      <c r="AG1209" s="24"/>
      <c r="AH1209" s="24"/>
      <c r="AI1209" s="24"/>
      <c r="AJ1209" s="24"/>
      <c r="AK1209" s="24"/>
      <c r="AL1209" s="24"/>
      <c r="AM1209" s="24">
        <f t="shared" si="442"/>
        <v>0</v>
      </c>
      <c r="AN1209" s="24">
        <f t="shared" si="459"/>
        <v>0</v>
      </c>
      <c r="AQ1209" s="24"/>
      <c r="AR1209" s="24"/>
      <c r="AS1209" s="24"/>
      <c r="AT1209" s="24"/>
      <c r="AU1209" s="24"/>
      <c r="AV1209" s="24"/>
      <c r="AW1209" s="24">
        <f t="shared" si="443"/>
        <v>0</v>
      </c>
      <c r="AX1209" s="24">
        <f t="shared" si="444"/>
        <v>0</v>
      </c>
      <c r="BA1209" s="24"/>
      <c r="BB1209" s="24"/>
      <c r="BC1209" s="24"/>
      <c r="BD1209" s="24"/>
      <c r="BE1209" s="24"/>
      <c r="BF1209" s="24"/>
      <c r="BG1209" s="24">
        <f t="shared" si="445"/>
        <v>0</v>
      </c>
      <c r="BH1209" s="24">
        <f t="shared" si="446"/>
        <v>0</v>
      </c>
      <c r="BK1209" s="24"/>
      <c r="BL1209" s="24"/>
      <c r="BM1209" s="24"/>
      <c r="BN1209" s="24"/>
      <c r="BO1209" s="24"/>
      <c r="BP1209" s="24"/>
      <c r="BQ1209" s="24">
        <f t="shared" si="447"/>
        <v>0</v>
      </c>
      <c r="BR1209" s="24">
        <f t="shared" si="448"/>
        <v>0</v>
      </c>
      <c r="BU1209" s="24"/>
      <c r="BV1209" s="24"/>
      <c r="BW1209" s="24"/>
      <c r="BX1209" s="24"/>
      <c r="BY1209" s="24"/>
      <c r="BZ1209" s="24"/>
      <c r="CA1209" s="24">
        <f t="shared" si="449"/>
        <v>0</v>
      </c>
      <c r="CB1209" s="24">
        <f t="shared" si="450"/>
        <v>0</v>
      </c>
      <c r="CC1209" s="24"/>
      <c r="CE1209" s="24">
        <f t="shared" si="451"/>
        <v>0</v>
      </c>
      <c r="CG1209" s="24">
        <f t="shared" si="452"/>
        <v>0</v>
      </c>
      <c r="CI1209" s="24">
        <f t="shared" si="453"/>
        <v>0</v>
      </c>
      <c r="CK1209" s="24">
        <f t="shared" si="454"/>
        <v>0</v>
      </c>
      <c r="CM1209" s="24">
        <f t="shared" si="455"/>
        <v>0</v>
      </c>
      <c r="CO1209" s="24">
        <f t="shared" si="456"/>
        <v>0</v>
      </c>
      <c r="CQ1209" s="24">
        <f t="shared" si="457"/>
        <v>0</v>
      </c>
      <c r="CS1209" s="24">
        <f t="shared" si="458"/>
        <v>0</v>
      </c>
    </row>
    <row r="1210" spans="9:97">
      <c r="I1210" s="24">
        <f t="shared" si="438"/>
        <v>0</v>
      </c>
      <c r="J1210" s="24">
        <f t="shared" si="460"/>
        <v>0</v>
      </c>
      <c r="M1210" s="24"/>
      <c r="N1210" s="24"/>
      <c r="O1210" s="24"/>
      <c r="P1210" s="24"/>
      <c r="Q1210" s="24"/>
      <c r="R1210" s="24"/>
      <c r="S1210" s="24">
        <f t="shared" si="439"/>
        <v>0</v>
      </c>
      <c r="T1210" s="24">
        <f t="shared" si="461"/>
        <v>0</v>
      </c>
      <c r="W1210" s="24"/>
      <c r="X1210" s="24"/>
      <c r="Y1210" s="24"/>
      <c r="Z1210" s="24"/>
      <c r="AA1210" s="24"/>
      <c r="AB1210" s="24"/>
      <c r="AC1210" s="24">
        <f t="shared" si="440"/>
        <v>0</v>
      </c>
      <c r="AD1210" s="24">
        <f t="shared" si="441"/>
        <v>0</v>
      </c>
      <c r="AG1210" s="24"/>
      <c r="AH1210" s="24"/>
      <c r="AI1210" s="24"/>
      <c r="AJ1210" s="24"/>
      <c r="AK1210" s="24"/>
      <c r="AL1210" s="24"/>
      <c r="AM1210" s="24">
        <f t="shared" si="442"/>
        <v>0</v>
      </c>
      <c r="AN1210" s="24">
        <f t="shared" si="459"/>
        <v>0</v>
      </c>
      <c r="AQ1210" s="24"/>
      <c r="AR1210" s="24"/>
      <c r="AS1210" s="24"/>
      <c r="AT1210" s="24"/>
      <c r="AU1210" s="24"/>
      <c r="AV1210" s="24"/>
      <c r="AW1210" s="24">
        <f t="shared" si="443"/>
        <v>0</v>
      </c>
      <c r="AX1210" s="24">
        <f t="shared" si="444"/>
        <v>0</v>
      </c>
      <c r="BA1210" s="24"/>
      <c r="BB1210" s="24"/>
      <c r="BC1210" s="24"/>
      <c r="BD1210" s="24"/>
      <c r="BE1210" s="24"/>
      <c r="BF1210" s="24"/>
      <c r="BG1210" s="24">
        <f t="shared" si="445"/>
        <v>0</v>
      </c>
      <c r="BH1210" s="24">
        <f t="shared" si="446"/>
        <v>0</v>
      </c>
      <c r="BK1210" s="24"/>
      <c r="BL1210" s="24"/>
      <c r="BM1210" s="24"/>
      <c r="BN1210" s="24"/>
      <c r="BO1210" s="24"/>
      <c r="BP1210" s="24"/>
      <c r="BQ1210" s="24">
        <f t="shared" si="447"/>
        <v>0</v>
      </c>
      <c r="BR1210" s="24">
        <f t="shared" si="448"/>
        <v>0</v>
      </c>
      <c r="BU1210" s="24"/>
      <c r="BV1210" s="24"/>
      <c r="BW1210" s="24"/>
      <c r="BX1210" s="24"/>
      <c r="BY1210" s="24"/>
      <c r="BZ1210" s="24"/>
      <c r="CA1210" s="24">
        <f t="shared" si="449"/>
        <v>0</v>
      </c>
      <c r="CB1210" s="24">
        <f t="shared" si="450"/>
        <v>0</v>
      </c>
      <c r="CC1210" s="24"/>
      <c r="CE1210" s="24">
        <f t="shared" si="451"/>
        <v>0</v>
      </c>
      <c r="CG1210" s="24">
        <f t="shared" si="452"/>
        <v>0</v>
      </c>
      <c r="CI1210" s="24">
        <f t="shared" si="453"/>
        <v>0</v>
      </c>
      <c r="CK1210" s="24">
        <f t="shared" si="454"/>
        <v>0</v>
      </c>
      <c r="CM1210" s="24">
        <f t="shared" si="455"/>
        <v>0</v>
      </c>
      <c r="CO1210" s="24">
        <f t="shared" si="456"/>
        <v>0</v>
      </c>
      <c r="CQ1210" s="24">
        <f t="shared" si="457"/>
        <v>0</v>
      </c>
      <c r="CS1210" s="24">
        <f t="shared" si="458"/>
        <v>0</v>
      </c>
    </row>
    <row r="1211" spans="9:97">
      <c r="I1211" s="24">
        <f t="shared" si="438"/>
        <v>0</v>
      </c>
      <c r="J1211" s="24">
        <f t="shared" si="460"/>
        <v>0</v>
      </c>
      <c r="M1211" s="24"/>
      <c r="N1211" s="24"/>
      <c r="O1211" s="24"/>
      <c r="P1211" s="24"/>
      <c r="Q1211" s="24"/>
      <c r="R1211" s="24"/>
      <c r="S1211" s="24">
        <f t="shared" si="439"/>
        <v>0</v>
      </c>
      <c r="T1211" s="24">
        <f t="shared" si="461"/>
        <v>0</v>
      </c>
      <c r="W1211" s="24"/>
      <c r="X1211" s="24"/>
      <c r="Y1211" s="24"/>
      <c r="Z1211" s="24"/>
      <c r="AA1211" s="24"/>
      <c r="AB1211" s="24"/>
      <c r="AC1211" s="24">
        <f t="shared" si="440"/>
        <v>0</v>
      </c>
      <c r="AD1211" s="24">
        <f t="shared" si="441"/>
        <v>0</v>
      </c>
      <c r="AG1211" s="24"/>
      <c r="AH1211" s="24"/>
      <c r="AI1211" s="24"/>
      <c r="AJ1211" s="24"/>
      <c r="AK1211" s="24"/>
      <c r="AL1211" s="24"/>
      <c r="AM1211" s="24">
        <f t="shared" si="442"/>
        <v>0</v>
      </c>
      <c r="AN1211" s="24">
        <f t="shared" si="459"/>
        <v>0</v>
      </c>
      <c r="AQ1211" s="24"/>
      <c r="AR1211" s="24"/>
      <c r="AS1211" s="24"/>
      <c r="AT1211" s="24"/>
      <c r="AU1211" s="24"/>
      <c r="AV1211" s="24"/>
      <c r="AW1211" s="24">
        <f t="shared" si="443"/>
        <v>0</v>
      </c>
      <c r="AX1211" s="24">
        <f t="shared" si="444"/>
        <v>0</v>
      </c>
      <c r="BA1211" s="24"/>
      <c r="BB1211" s="24"/>
      <c r="BC1211" s="24"/>
      <c r="BD1211" s="24"/>
      <c r="BE1211" s="24"/>
      <c r="BF1211" s="24"/>
      <c r="BG1211" s="24">
        <f t="shared" si="445"/>
        <v>0</v>
      </c>
      <c r="BH1211" s="24">
        <f t="shared" si="446"/>
        <v>0</v>
      </c>
      <c r="BK1211" s="24"/>
      <c r="BL1211" s="24"/>
      <c r="BM1211" s="24"/>
      <c r="BN1211" s="24"/>
      <c r="BO1211" s="24"/>
      <c r="BP1211" s="24"/>
      <c r="BQ1211" s="24">
        <f t="shared" si="447"/>
        <v>0</v>
      </c>
      <c r="BR1211" s="24">
        <f t="shared" si="448"/>
        <v>0</v>
      </c>
      <c r="BU1211" s="24"/>
      <c r="BV1211" s="24"/>
      <c r="BW1211" s="24"/>
      <c r="BX1211" s="24"/>
      <c r="BY1211" s="24"/>
      <c r="BZ1211" s="24"/>
      <c r="CA1211" s="24">
        <f t="shared" si="449"/>
        <v>0</v>
      </c>
      <c r="CB1211" s="24">
        <f t="shared" si="450"/>
        <v>0</v>
      </c>
      <c r="CC1211" s="24"/>
      <c r="CE1211" s="24">
        <f t="shared" si="451"/>
        <v>0</v>
      </c>
      <c r="CG1211" s="24">
        <f t="shared" si="452"/>
        <v>0</v>
      </c>
      <c r="CI1211" s="24">
        <f t="shared" si="453"/>
        <v>0</v>
      </c>
      <c r="CK1211" s="24">
        <f t="shared" si="454"/>
        <v>0</v>
      </c>
      <c r="CM1211" s="24">
        <f t="shared" si="455"/>
        <v>0</v>
      </c>
      <c r="CO1211" s="24">
        <f t="shared" si="456"/>
        <v>0</v>
      </c>
      <c r="CQ1211" s="24">
        <f t="shared" si="457"/>
        <v>0</v>
      </c>
      <c r="CS1211" s="24">
        <f t="shared" si="458"/>
        <v>0</v>
      </c>
    </row>
    <row r="1212" spans="9:97">
      <c r="I1212" s="24">
        <f t="shared" si="438"/>
        <v>0</v>
      </c>
      <c r="J1212" s="24">
        <f t="shared" si="460"/>
        <v>0</v>
      </c>
      <c r="M1212" s="24"/>
      <c r="N1212" s="24"/>
      <c r="O1212" s="24"/>
      <c r="P1212" s="24"/>
      <c r="Q1212" s="24"/>
      <c r="R1212" s="24"/>
      <c r="S1212" s="24">
        <f t="shared" si="439"/>
        <v>0</v>
      </c>
      <c r="T1212" s="24">
        <f t="shared" si="461"/>
        <v>0</v>
      </c>
      <c r="W1212" s="24"/>
      <c r="X1212" s="24"/>
      <c r="Y1212" s="24"/>
      <c r="Z1212" s="24"/>
      <c r="AA1212" s="24"/>
      <c r="AB1212" s="24"/>
      <c r="AC1212" s="24">
        <f t="shared" si="440"/>
        <v>0</v>
      </c>
      <c r="AD1212" s="24">
        <f t="shared" si="441"/>
        <v>0</v>
      </c>
      <c r="AG1212" s="24"/>
      <c r="AH1212" s="24"/>
      <c r="AI1212" s="24"/>
      <c r="AJ1212" s="24"/>
      <c r="AK1212" s="24"/>
      <c r="AL1212" s="24"/>
      <c r="AM1212" s="24">
        <f t="shared" si="442"/>
        <v>0</v>
      </c>
      <c r="AN1212" s="24">
        <f t="shared" si="459"/>
        <v>0</v>
      </c>
      <c r="AQ1212" s="24"/>
      <c r="AR1212" s="24"/>
      <c r="AS1212" s="24"/>
      <c r="AT1212" s="24"/>
      <c r="AU1212" s="24"/>
      <c r="AV1212" s="24"/>
      <c r="AW1212" s="24">
        <f t="shared" si="443"/>
        <v>0</v>
      </c>
      <c r="AX1212" s="24">
        <f t="shared" si="444"/>
        <v>0</v>
      </c>
      <c r="BA1212" s="24"/>
      <c r="BB1212" s="24"/>
      <c r="BC1212" s="24"/>
      <c r="BD1212" s="24"/>
      <c r="BE1212" s="24"/>
      <c r="BF1212" s="24"/>
      <c r="BG1212" s="24">
        <f t="shared" si="445"/>
        <v>0</v>
      </c>
      <c r="BH1212" s="24">
        <f t="shared" si="446"/>
        <v>0</v>
      </c>
      <c r="BK1212" s="24"/>
      <c r="BL1212" s="24"/>
      <c r="BM1212" s="24"/>
      <c r="BN1212" s="24"/>
      <c r="BO1212" s="24"/>
      <c r="BP1212" s="24"/>
      <c r="BQ1212" s="24">
        <f t="shared" si="447"/>
        <v>0</v>
      </c>
      <c r="BR1212" s="24">
        <f t="shared" si="448"/>
        <v>0</v>
      </c>
      <c r="BU1212" s="24"/>
      <c r="BV1212" s="24"/>
      <c r="BW1212" s="24"/>
      <c r="BX1212" s="24"/>
      <c r="BY1212" s="24"/>
      <c r="BZ1212" s="24"/>
      <c r="CA1212" s="24">
        <f t="shared" si="449"/>
        <v>0</v>
      </c>
      <c r="CB1212" s="24">
        <f t="shared" si="450"/>
        <v>0</v>
      </c>
      <c r="CC1212" s="24"/>
      <c r="CE1212" s="24">
        <f t="shared" si="451"/>
        <v>0</v>
      </c>
      <c r="CG1212" s="24">
        <f t="shared" si="452"/>
        <v>0</v>
      </c>
      <c r="CI1212" s="24">
        <f t="shared" si="453"/>
        <v>0</v>
      </c>
      <c r="CK1212" s="24">
        <f t="shared" si="454"/>
        <v>0</v>
      </c>
      <c r="CM1212" s="24">
        <f t="shared" si="455"/>
        <v>0</v>
      </c>
      <c r="CO1212" s="24">
        <f t="shared" si="456"/>
        <v>0</v>
      </c>
      <c r="CQ1212" s="24">
        <f t="shared" si="457"/>
        <v>0</v>
      </c>
      <c r="CS1212" s="24">
        <f t="shared" si="458"/>
        <v>0</v>
      </c>
    </row>
    <row r="1213" spans="9:97">
      <c r="I1213" s="24">
        <f t="shared" si="438"/>
        <v>0</v>
      </c>
      <c r="J1213" s="24">
        <f t="shared" si="460"/>
        <v>0</v>
      </c>
      <c r="M1213" s="24"/>
      <c r="N1213" s="24"/>
      <c r="O1213" s="24"/>
      <c r="P1213" s="24"/>
      <c r="Q1213" s="24"/>
      <c r="R1213" s="24"/>
      <c r="S1213" s="24">
        <f t="shared" si="439"/>
        <v>0</v>
      </c>
      <c r="T1213" s="24">
        <f t="shared" si="461"/>
        <v>0</v>
      </c>
      <c r="W1213" s="24"/>
      <c r="X1213" s="24"/>
      <c r="Y1213" s="24"/>
      <c r="Z1213" s="24"/>
      <c r="AA1213" s="24"/>
      <c r="AB1213" s="24"/>
      <c r="AC1213" s="24">
        <f t="shared" si="440"/>
        <v>0</v>
      </c>
      <c r="AD1213" s="24">
        <f t="shared" si="441"/>
        <v>0</v>
      </c>
      <c r="AG1213" s="24"/>
      <c r="AH1213" s="24"/>
      <c r="AI1213" s="24"/>
      <c r="AJ1213" s="24"/>
      <c r="AK1213" s="24"/>
      <c r="AL1213" s="24"/>
      <c r="AM1213" s="24">
        <f t="shared" si="442"/>
        <v>0</v>
      </c>
      <c r="AN1213" s="24">
        <f t="shared" si="459"/>
        <v>0</v>
      </c>
      <c r="AQ1213" s="24"/>
      <c r="AR1213" s="24"/>
      <c r="AS1213" s="24"/>
      <c r="AT1213" s="24"/>
      <c r="AU1213" s="24"/>
      <c r="AV1213" s="24"/>
      <c r="AW1213" s="24">
        <f t="shared" si="443"/>
        <v>0</v>
      </c>
      <c r="AX1213" s="24">
        <f t="shared" si="444"/>
        <v>0</v>
      </c>
      <c r="BA1213" s="24"/>
      <c r="BB1213" s="24"/>
      <c r="BC1213" s="24"/>
      <c r="BD1213" s="24"/>
      <c r="BE1213" s="24"/>
      <c r="BF1213" s="24"/>
      <c r="BG1213" s="24">
        <f t="shared" si="445"/>
        <v>0</v>
      </c>
      <c r="BH1213" s="24">
        <f t="shared" si="446"/>
        <v>0</v>
      </c>
      <c r="BK1213" s="24"/>
      <c r="BL1213" s="24"/>
      <c r="BM1213" s="24"/>
      <c r="BN1213" s="24"/>
      <c r="BO1213" s="24"/>
      <c r="BP1213" s="24"/>
      <c r="BQ1213" s="24">
        <f t="shared" si="447"/>
        <v>0</v>
      </c>
      <c r="BR1213" s="24">
        <f t="shared" si="448"/>
        <v>0</v>
      </c>
      <c r="BU1213" s="24"/>
      <c r="BV1213" s="24"/>
      <c r="BW1213" s="24"/>
      <c r="BX1213" s="24"/>
      <c r="BY1213" s="24"/>
      <c r="BZ1213" s="24"/>
      <c r="CA1213" s="24">
        <f t="shared" si="449"/>
        <v>0</v>
      </c>
      <c r="CB1213" s="24">
        <f t="shared" si="450"/>
        <v>0</v>
      </c>
      <c r="CC1213" s="24"/>
      <c r="CE1213" s="24">
        <f t="shared" si="451"/>
        <v>0</v>
      </c>
      <c r="CG1213" s="24">
        <f t="shared" si="452"/>
        <v>0</v>
      </c>
      <c r="CI1213" s="24">
        <f t="shared" si="453"/>
        <v>0</v>
      </c>
      <c r="CK1213" s="24">
        <f t="shared" si="454"/>
        <v>0</v>
      </c>
      <c r="CM1213" s="24">
        <f t="shared" si="455"/>
        <v>0</v>
      </c>
      <c r="CO1213" s="24">
        <f t="shared" si="456"/>
        <v>0</v>
      </c>
      <c r="CQ1213" s="24">
        <f t="shared" si="457"/>
        <v>0</v>
      </c>
      <c r="CS1213" s="24">
        <f t="shared" si="458"/>
        <v>0</v>
      </c>
    </row>
    <row r="1214" spans="9:97">
      <c r="I1214" s="24">
        <f t="shared" si="438"/>
        <v>0</v>
      </c>
      <c r="J1214" s="24">
        <f t="shared" si="460"/>
        <v>0</v>
      </c>
      <c r="M1214" s="24"/>
      <c r="N1214" s="24"/>
      <c r="O1214" s="24"/>
      <c r="P1214" s="24"/>
      <c r="Q1214" s="24"/>
      <c r="R1214" s="24"/>
      <c r="S1214" s="24">
        <f t="shared" si="439"/>
        <v>0</v>
      </c>
      <c r="T1214" s="24">
        <f t="shared" si="461"/>
        <v>0</v>
      </c>
      <c r="W1214" s="24"/>
      <c r="X1214" s="24"/>
      <c r="Y1214" s="24"/>
      <c r="Z1214" s="24"/>
      <c r="AA1214" s="24"/>
      <c r="AB1214" s="24"/>
      <c r="AC1214" s="24">
        <f t="shared" si="440"/>
        <v>0</v>
      </c>
      <c r="AD1214" s="24">
        <f t="shared" si="441"/>
        <v>0</v>
      </c>
      <c r="AG1214" s="24"/>
      <c r="AH1214" s="24"/>
      <c r="AI1214" s="24"/>
      <c r="AJ1214" s="24"/>
      <c r="AK1214" s="24"/>
      <c r="AL1214" s="24"/>
      <c r="AM1214" s="24">
        <f t="shared" si="442"/>
        <v>0</v>
      </c>
      <c r="AN1214" s="24">
        <f t="shared" si="459"/>
        <v>0</v>
      </c>
      <c r="AQ1214" s="24"/>
      <c r="AR1214" s="24"/>
      <c r="AS1214" s="24"/>
      <c r="AT1214" s="24"/>
      <c r="AU1214" s="24"/>
      <c r="AV1214" s="24"/>
      <c r="AW1214" s="24">
        <f t="shared" si="443"/>
        <v>0</v>
      </c>
      <c r="AX1214" s="24">
        <f t="shared" si="444"/>
        <v>0</v>
      </c>
      <c r="BA1214" s="24"/>
      <c r="BB1214" s="24"/>
      <c r="BC1214" s="24"/>
      <c r="BD1214" s="24"/>
      <c r="BE1214" s="24"/>
      <c r="BF1214" s="24"/>
      <c r="BG1214" s="24">
        <f t="shared" si="445"/>
        <v>0</v>
      </c>
      <c r="BH1214" s="24">
        <f t="shared" si="446"/>
        <v>0</v>
      </c>
      <c r="BK1214" s="24"/>
      <c r="BL1214" s="24"/>
      <c r="BM1214" s="24"/>
      <c r="BN1214" s="24"/>
      <c r="BO1214" s="24"/>
      <c r="BP1214" s="24"/>
      <c r="BQ1214" s="24">
        <f t="shared" si="447"/>
        <v>0</v>
      </c>
      <c r="BR1214" s="24">
        <f t="shared" si="448"/>
        <v>0</v>
      </c>
      <c r="BU1214" s="24"/>
      <c r="BV1214" s="24"/>
      <c r="BW1214" s="24"/>
      <c r="BX1214" s="24"/>
      <c r="BY1214" s="24"/>
      <c r="BZ1214" s="24"/>
      <c r="CA1214" s="24">
        <f t="shared" si="449"/>
        <v>0</v>
      </c>
      <c r="CB1214" s="24">
        <f t="shared" si="450"/>
        <v>0</v>
      </c>
      <c r="CC1214" s="24"/>
      <c r="CE1214" s="24">
        <f t="shared" si="451"/>
        <v>0</v>
      </c>
      <c r="CG1214" s="24">
        <f t="shared" si="452"/>
        <v>0</v>
      </c>
      <c r="CI1214" s="24">
        <f t="shared" si="453"/>
        <v>0</v>
      </c>
      <c r="CK1214" s="24">
        <f t="shared" si="454"/>
        <v>0</v>
      </c>
      <c r="CM1214" s="24">
        <f t="shared" si="455"/>
        <v>0</v>
      </c>
      <c r="CO1214" s="24">
        <f t="shared" si="456"/>
        <v>0</v>
      </c>
      <c r="CQ1214" s="24">
        <f t="shared" si="457"/>
        <v>0</v>
      </c>
      <c r="CS1214" s="24">
        <f t="shared" si="458"/>
        <v>0</v>
      </c>
    </row>
    <row r="1215" spans="9:97">
      <c r="I1215" s="24">
        <f t="shared" si="438"/>
        <v>0</v>
      </c>
      <c r="J1215" s="24">
        <f t="shared" si="460"/>
        <v>0</v>
      </c>
      <c r="M1215" s="24"/>
      <c r="N1215" s="24"/>
      <c r="O1215" s="24"/>
      <c r="P1215" s="24"/>
      <c r="Q1215" s="24"/>
      <c r="R1215" s="24"/>
      <c r="S1215" s="24">
        <f t="shared" si="439"/>
        <v>0</v>
      </c>
      <c r="T1215" s="24">
        <f t="shared" si="461"/>
        <v>0</v>
      </c>
      <c r="W1215" s="24"/>
      <c r="X1215" s="24"/>
      <c r="Y1215" s="24"/>
      <c r="Z1215" s="24"/>
      <c r="AA1215" s="24"/>
      <c r="AB1215" s="24"/>
      <c r="AC1215" s="24">
        <f t="shared" si="440"/>
        <v>0</v>
      </c>
      <c r="AD1215" s="24">
        <f t="shared" si="441"/>
        <v>0</v>
      </c>
      <c r="AG1215" s="24"/>
      <c r="AH1215" s="24"/>
      <c r="AI1215" s="24"/>
      <c r="AJ1215" s="24"/>
      <c r="AK1215" s="24"/>
      <c r="AL1215" s="24"/>
      <c r="AM1215" s="24">
        <f t="shared" si="442"/>
        <v>0</v>
      </c>
      <c r="AN1215" s="24">
        <f t="shared" si="459"/>
        <v>0</v>
      </c>
      <c r="AQ1215" s="24"/>
      <c r="AR1215" s="24"/>
      <c r="AS1215" s="24"/>
      <c r="AT1215" s="24"/>
      <c r="AU1215" s="24"/>
      <c r="AV1215" s="24"/>
      <c r="AW1215" s="24">
        <f t="shared" si="443"/>
        <v>0</v>
      </c>
      <c r="AX1215" s="24">
        <f t="shared" si="444"/>
        <v>0</v>
      </c>
      <c r="BA1215" s="24"/>
      <c r="BB1215" s="24"/>
      <c r="BC1215" s="24"/>
      <c r="BD1215" s="24"/>
      <c r="BE1215" s="24"/>
      <c r="BF1215" s="24"/>
      <c r="BG1215" s="24">
        <f t="shared" si="445"/>
        <v>0</v>
      </c>
      <c r="BH1215" s="24">
        <f t="shared" si="446"/>
        <v>0</v>
      </c>
      <c r="BK1215" s="24"/>
      <c r="BL1215" s="24"/>
      <c r="BM1215" s="24"/>
      <c r="BN1215" s="24"/>
      <c r="BO1215" s="24"/>
      <c r="BP1215" s="24"/>
      <c r="BQ1215" s="24">
        <f t="shared" si="447"/>
        <v>0</v>
      </c>
      <c r="BR1215" s="24">
        <f t="shared" si="448"/>
        <v>0</v>
      </c>
      <c r="BU1215" s="24"/>
      <c r="BV1215" s="24"/>
      <c r="BW1215" s="24"/>
      <c r="BX1215" s="24"/>
      <c r="BY1215" s="24"/>
      <c r="BZ1215" s="24"/>
      <c r="CA1215" s="24">
        <f t="shared" si="449"/>
        <v>0</v>
      </c>
      <c r="CB1215" s="24">
        <f t="shared" si="450"/>
        <v>0</v>
      </c>
      <c r="CC1215" s="24"/>
      <c r="CE1215" s="24">
        <f t="shared" si="451"/>
        <v>0</v>
      </c>
      <c r="CG1215" s="24">
        <f t="shared" si="452"/>
        <v>0</v>
      </c>
      <c r="CI1215" s="24">
        <f t="shared" si="453"/>
        <v>0</v>
      </c>
      <c r="CK1215" s="24">
        <f t="shared" si="454"/>
        <v>0</v>
      </c>
      <c r="CM1215" s="24">
        <f t="shared" si="455"/>
        <v>0</v>
      </c>
      <c r="CO1215" s="24">
        <f t="shared" si="456"/>
        <v>0</v>
      </c>
      <c r="CQ1215" s="24">
        <f t="shared" si="457"/>
        <v>0</v>
      </c>
      <c r="CS1215" s="24">
        <f t="shared" si="458"/>
        <v>0</v>
      </c>
    </row>
    <row r="1216" spans="9:97">
      <c r="I1216" s="24">
        <f t="shared" si="438"/>
        <v>0</v>
      </c>
      <c r="J1216" s="24">
        <f t="shared" si="460"/>
        <v>0</v>
      </c>
      <c r="M1216" s="24"/>
      <c r="N1216" s="24"/>
      <c r="O1216" s="24"/>
      <c r="P1216" s="24"/>
      <c r="Q1216" s="24"/>
      <c r="R1216" s="24"/>
      <c r="S1216" s="24">
        <f t="shared" si="439"/>
        <v>0</v>
      </c>
      <c r="T1216" s="24">
        <f t="shared" si="461"/>
        <v>0</v>
      </c>
      <c r="W1216" s="24"/>
      <c r="X1216" s="24"/>
      <c r="Y1216" s="24"/>
      <c r="Z1216" s="24"/>
      <c r="AA1216" s="24"/>
      <c r="AB1216" s="24"/>
      <c r="AC1216" s="24">
        <f t="shared" si="440"/>
        <v>0</v>
      </c>
      <c r="AD1216" s="24">
        <f t="shared" si="441"/>
        <v>0</v>
      </c>
      <c r="AG1216" s="24"/>
      <c r="AH1216" s="24"/>
      <c r="AI1216" s="24"/>
      <c r="AJ1216" s="24"/>
      <c r="AK1216" s="24"/>
      <c r="AL1216" s="24"/>
      <c r="AM1216" s="24">
        <f t="shared" si="442"/>
        <v>0</v>
      </c>
      <c r="AN1216" s="24">
        <f t="shared" si="459"/>
        <v>0</v>
      </c>
      <c r="AQ1216" s="24"/>
      <c r="AR1216" s="24"/>
      <c r="AS1216" s="24"/>
      <c r="AT1216" s="24"/>
      <c r="AU1216" s="24"/>
      <c r="AV1216" s="24"/>
      <c r="AW1216" s="24">
        <f t="shared" si="443"/>
        <v>0</v>
      </c>
      <c r="AX1216" s="24">
        <f t="shared" si="444"/>
        <v>0</v>
      </c>
      <c r="BA1216" s="24"/>
      <c r="BB1216" s="24"/>
      <c r="BC1216" s="24"/>
      <c r="BD1216" s="24"/>
      <c r="BE1216" s="24"/>
      <c r="BF1216" s="24"/>
      <c r="BG1216" s="24">
        <f t="shared" si="445"/>
        <v>0</v>
      </c>
      <c r="BH1216" s="24">
        <f t="shared" si="446"/>
        <v>0</v>
      </c>
      <c r="BK1216" s="24"/>
      <c r="BL1216" s="24"/>
      <c r="BM1216" s="24"/>
      <c r="BN1216" s="24"/>
      <c r="BO1216" s="24"/>
      <c r="BP1216" s="24"/>
      <c r="BQ1216" s="24">
        <f t="shared" si="447"/>
        <v>0</v>
      </c>
      <c r="BR1216" s="24">
        <f t="shared" si="448"/>
        <v>0</v>
      </c>
      <c r="BU1216" s="24"/>
      <c r="BV1216" s="24"/>
      <c r="BW1216" s="24"/>
      <c r="BX1216" s="24"/>
      <c r="BY1216" s="24"/>
      <c r="BZ1216" s="24"/>
      <c r="CA1216" s="24">
        <f t="shared" si="449"/>
        <v>0</v>
      </c>
      <c r="CB1216" s="24">
        <f t="shared" si="450"/>
        <v>0</v>
      </c>
      <c r="CC1216" s="24"/>
      <c r="CE1216" s="24">
        <f t="shared" si="451"/>
        <v>0</v>
      </c>
      <c r="CG1216" s="24">
        <f t="shared" si="452"/>
        <v>0</v>
      </c>
      <c r="CI1216" s="24">
        <f t="shared" si="453"/>
        <v>0</v>
      </c>
      <c r="CK1216" s="24">
        <f t="shared" si="454"/>
        <v>0</v>
      </c>
      <c r="CM1216" s="24">
        <f t="shared" si="455"/>
        <v>0</v>
      </c>
      <c r="CO1216" s="24">
        <f t="shared" si="456"/>
        <v>0</v>
      </c>
      <c r="CQ1216" s="24">
        <f t="shared" si="457"/>
        <v>0</v>
      </c>
      <c r="CS1216" s="24">
        <f t="shared" si="458"/>
        <v>0</v>
      </c>
    </row>
    <row r="1217" spans="9:97">
      <c r="I1217" s="24">
        <f t="shared" si="438"/>
        <v>0</v>
      </c>
      <c r="J1217" s="24">
        <f t="shared" si="460"/>
        <v>0</v>
      </c>
      <c r="M1217" s="24"/>
      <c r="N1217" s="24"/>
      <c r="O1217" s="24"/>
      <c r="P1217" s="24"/>
      <c r="Q1217" s="24"/>
      <c r="R1217" s="24"/>
      <c r="S1217" s="24">
        <f t="shared" si="439"/>
        <v>0</v>
      </c>
      <c r="T1217" s="24">
        <f t="shared" si="461"/>
        <v>0</v>
      </c>
      <c r="W1217" s="24"/>
      <c r="X1217" s="24"/>
      <c r="Y1217" s="24"/>
      <c r="Z1217" s="24"/>
      <c r="AA1217" s="24"/>
      <c r="AB1217" s="24"/>
      <c r="AC1217" s="24">
        <f t="shared" si="440"/>
        <v>0</v>
      </c>
      <c r="AD1217" s="24">
        <f t="shared" si="441"/>
        <v>0</v>
      </c>
      <c r="AG1217" s="24"/>
      <c r="AH1217" s="24"/>
      <c r="AI1217" s="24"/>
      <c r="AJ1217" s="24"/>
      <c r="AK1217" s="24"/>
      <c r="AL1217" s="24"/>
      <c r="AM1217" s="24">
        <f t="shared" si="442"/>
        <v>0</v>
      </c>
      <c r="AN1217" s="24">
        <f t="shared" si="459"/>
        <v>0</v>
      </c>
      <c r="AQ1217" s="24"/>
      <c r="AR1217" s="24"/>
      <c r="AS1217" s="24"/>
      <c r="AT1217" s="24"/>
      <c r="AU1217" s="24"/>
      <c r="AV1217" s="24"/>
      <c r="AW1217" s="24">
        <f t="shared" si="443"/>
        <v>0</v>
      </c>
      <c r="AX1217" s="24">
        <f t="shared" si="444"/>
        <v>0</v>
      </c>
      <c r="BA1217" s="24"/>
      <c r="BB1217" s="24"/>
      <c r="BC1217" s="24"/>
      <c r="BD1217" s="24"/>
      <c r="BE1217" s="24"/>
      <c r="BF1217" s="24"/>
      <c r="BG1217" s="24">
        <f t="shared" si="445"/>
        <v>0</v>
      </c>
      <c r="BH1217" s="24">
        <f t="shared" si="446"/>
        <v>0</v>
      </c>
      <c r="BK1217" s="24"/>
      <c r="BL1217" s="24"/>
      <c r="BM1217" s="24"/>
      <c r="BN1217" s="24"/>
      <c r="BO1217" s="24"/>
      <c r="BP1217" s="24"/>
      <c r="BQ1217" s="24">
        <f t="shared" si="447"/>
        <v>0</v>
      </c>
      <c r="BR1217" s="24">
        <f t="shared" si="448"/>
        <v>0</v>
      </c>
      <c r="BU1217" s="24"/>
      <c r="BV1217" s="24"/>
      <c r="BW1217" s="24"/>
      <c r="BX1217" s="24"/>
      <c r="BY1217" s="24"/>
      <c r="BZ1217" s="24"/>
      <c r="CA1217" s="24">
        <f t="shared" si="449"/>
        <v>0</v>
      </c>
      <c r="CB1217" s="24">
        <f t="shared" si="450"/>
        <v>0</v>
      </c>
      <c r="CC1217" s="24"/>
      <c r="CE1217" s="24">
        <f t="shared" si="451"/>
        <v>0</v>
      </c>
      <c r="CG1217" s="24">
        <f t="shared" si="452"/>
        <v>0</v>
      </c>
      <c r="CI1217" s="24">
        <f t="shared" si="453"/>
        <v>0</v>
      </c>
      <c r="CK1217" s="24">
        <f t="shared" si="454"/>
        <v>0</v>
      </c>
      <c r="CM1217" s="24">
        <f t="shared" si="455"/>
        <v>0</v>
      </c>
      <c r="CO1217" s="24">
        <f t="shared" si="456"/>
        <v>0</v>
      </c>
      <c r="CQ1217" s="24">
        <f t="shared" si="457"/>
        <v>0</v>
      </c>
      <c r="CS1217" s="24">
        <f t="shared" si="458"/>
        <v>0</v>
      </c>
    </row>
    <row r="1218" spans="9:97">
      <c r="I1218" s="24">
        <f t="shared" si="438"/>
        <v>0</v>
      </c>
      <c r="J1218" s="24">
        <f t="shared" si="460"/>
        <v>0</v>
      </c>
      <c r="M1218" s="24"/>
      <c r="N1218" s="24"/>
      <c r="O1218" s="24"/>
      <c r="P1218" s="24"/>
      <c r="Q1218" s="24"/>
      <c r="R1218" s="24"/>
      <c r="S1218" s="24">
        <f t="shared" si="439"/>
        <v>0</v>
      </c>
      <c r="T1218" s="24">
        <f t="shared" si="461"/>
        <v>0</v>
      </c>
      <c r="W1218" s="24"/>
      <c r="X1218" s="24"/>
      <c r="Y1218" s="24"/>
      <c r="Z1218" s="24"/>
      <c r="AA1218" s="24"/>
      <c r="AB1218" s="24"/>
      <c r="AC1218" s="24">
        <f t="shared" si="440"/>
        <v>0</v>
      </c>
      <c r="AD1218" s="24">
        <f t="shared" si="441"/>
        <v>0</v>
      </c>
      <c r="AG1218" s="24"/>
      <c r="AH1218" s="24"/>
      <c r="AI1218" s="24"/>
      <c r="AJ1218" s="24"/>
      <c r="AK1218" s="24"/>
      <c r="AL1218" s="24"/>
      <c r="AM1218" s="24">
        <f t="shared" si="442"/>
        <v>0</v>
      </c>
      <c r="AN1218" s="24">
        <f t="shared" si="459"/>
        <v>0</v>
      </c>
      <c r="AQ1218" s="24"/>
      <c r="AR1218" s="24"/>
      <c r="AS1218" s="24"/>
      <c r="AT1218" s="24"/>
      <c r="AU1218" s="24"/>
      <c r="AV1218" s="24"/>
      <c r="AW1218" s="24">
        <f t="shared" si="443"/>
        <v>0</v>
      </c>
      <c r="AX1218" s="24">
        <f t="shared" si="444"/>
        <v>0</v>
      </c>
      <c r="BA1218" s="24"/>
      <c r="BB1218" s="24"/>
      <c r="BC1218" s="24"/>
      <c r="BD1218" s="24"/>
      <c r="BE1218" s="24"/>
      <c r="BF1218" s="24"/>
      <c r="BG1218" s="24">
        <f t="shared" si="445"/>
        <v>0</v>
      </c>
      <c r="BH1218" s="24">
        <f t="shared" si="446"/>
        <v>0</v>
      </c>
      <c r="BK1218" s="24"/>
      <c r="BL1218" s="24"/>
      <c r="BM1218" s="24"/>
      <c r="BN1218" s="24"/>
      <c r="BO1218" s="24"/>
      <c r="BP1218" s="24"/>
      <c r="BQ1218" s="24">
        <f t="shared" si="447"/>
        <v>0</v>
      </c>
      <c r="BR1218" s="24">
        <f t="shared" si="448"/>
        <v>0</v>
      </c>
      <c r="BU1218" s="24"/>
      <c r="BV1218" s="24"/>
      <c r="BW1218" s="24"/>
      <c r="BX1218" s="24"/>
      <c r="BY1218" s="24"/>
      <c r="BZ1218" s="24"/>
      <c r="CA1218" s="24">
        <f t="shared" si="449"/>
        <v>0</v>
      </c>
      <c r="CB1218" s="24">
        <f t="shared" si="450"/>
        <v>0</v>
      </c>
      <c r="CC1218" s="24"/>
      <c r="CE1218" s="24">
        <f t="shared" si="451"/>
        <v>0</v>
      </c>
      <c r="CG1218" s="24">
        <f t="shared" si="452"/>
        <v>0</v>
      </c>
      <c r="CI1218" s="24">
        <f t="shared" si="453"/>
        <v>0</v>
      </c>
      <c r="CK1218" s="24">
        <f t="shared" si="454"/>
        <v>0</v>
      </c>
      <c r="CM1218" s="24">
        <f t="shared" si="455"/>
        <v>0</v>
      </c>
      <c r="CO1218" s="24">
        <f t="shared" si="456"/>
        <v>0</v>
      </c>
      <c r="CQ1218" s="24">
        <f t="shared" si="457"/>
        <v>0</v>
      </c>
      <c r="CS1218" s="24">
        <f t="shared" si="458"/>
        <v>0</v>
      </c>
    </row>
    <row r="1219" spans="9:97">
      <c r="I1219" s="24">
        <f t="shared" si="438"/>
        <v>0</v>
      </c>
      <c r="J1219" s="24">
        <f t="shared" si="460"/>
        <v>0</v>
      </c>
      <c r="M1219" s="24"/>
      <c r="N1219" s="24"/>
      <c r="O1219" s="24"/>
      <c r="P1219" s="24"/>
      <c r="Q1219" s="24"/>
      <c r="R1219" s="24"/>
      <c r="S1219" s="24">
        <f t="shared" si="439"/>
        <v>0</v>
      </c>
      <c r="T1219" s="24">
        <f t="shared" si="461"/>
        <v>0</v>
      </c>
      <c r="W1219" s="24"/>
      <c r="X1219" s="24"/>
      <c r="Y1219" s="24"/>
      <c r="Z1219" s="24"/>
      <c r="AA1219" s="24"/>
      <c r="AB1219" s="24"/>
      <c r="AC1219" s="24">
        <f t="shared" si="440"/>
        <v>0</v>
      </c>
      <c r="AD1219" s="24">
        <f t="shared" si="441"/>
        <v>0</v>
      </c>
      <c r="AG1219" s="24"/>
      <c r="AH1219" s="24"/>
      <c r="AI1219" s="24"/>
      <c r="AJ1219" s="24"/>
      <c r="AK1219" s="24"/>
      <c r="AL1219" s="24"/>
      <c r="AM1219" s="24">
        <f t="shared" si="442"/>
        <v>0</v>
      </c>
      <c r="AN1219" s="24">
        <f t="shared" si="459"/>
        <v>0</v>
      </c>
      <c r="AQ1219" s="24"/>
      <c r="AR1219" s="24"/>
      <c r="AS1219" s="24"/>
      <c r="AT1219" s="24"/>
      <c r="AU1219" s="24"/>
      <c r="AV1219" s="24"/>
      <c r="AW1219" s="24">
        <f t="shared" si="443"/>
        <v>0</v>
      </c>
      <c r="AX1219" s="24">
        <f t="shared" si="444"/>
        <v>0</v>
      </c>
      <c r="BA1219" s="24"/>
      <c r="BB1219" s="24"/>
      <c r="BC1219" s="24"/>
      <c r="BD1219" s="24"/>
      <c r="BE1219" s="24"/>
      <c r="BF1219" s="24"/>
      <c r="BG1219" s="24">
        <f t="shared" si="445"/>
        <v>0</v>
      </c>
      <c r="BH1219" s="24">
        <f t="shared" si="446"/>
        <v>0</v>
      </c>
      <c r="BK1219" s="24"/>
      <c r="BL1219" s="24"/>
      <c r="BM1219" s="24"/>
      <c r="BN1219" s="24"/>
      <c r="BO1219" s="24"/>
      <c r="BP1219" s="24"/>
      <c r="BQ1219" s="24">
        <f t="shared" si="447"/>
        <v>0</v>
      </c>
      <c r="BR1219" s="24">
        <f t="shared" si="448"/>
        <v>0</v>
      </c>
      <c r="BU1219" s="24"/>
      <c r="BV1219" s="24"/>
      <c r="BW1219" s="24"/>
      <c r="BX1219" s="24"/>
      <c r="BY1219" s="24"/>
      <c r="BZ1219" s="24"/>
      <c r="CA1219" s="24">
        <f t="shared" si="449"/>
        <v>0</v>
      </c>
      <c r="CB1219" s="24">
        <f t="shared" si="450"/>
        <v>0</v>
      </c>
      <c r="CC1219" s="24"/>
      <c r="CE1219" s="24">
        <f t="shared" si="451"/>
        <v>0</v>
      </c>
      <c r="CG1219" s="24">
        <f t="shared" si="452"/>
        <v>0</v>
      </c>
      <c r="CI1219" s="24">
        <f t="shared" si="453"/>
        <v>0</v>
      </c>
      <c r="CK1219" s="24">
        <f t="shared" si="454"/>
        <v>0</v>
      </c>
      <c r="CM1219" s="24">
        <f t="shared" si="455"/>
        <v>0</v>
      </c>
      <c r="CO1219" s="24">
        <f t="shared" si="456"/>
        <v>0</v>
      </c>
      <c r="CQ1219" s="24">
        <f t="shared" si="457"/>
        <v>0</v>
      </c>
      <c r="CS1219" s="24">
        <f t="shared" si="458"/>
        <v>0</v>
      </c>
    </row>
    <row r="1220" spans="9:97">
      <c r="I1220" s="24">
        <f t="shared" ref="I1220:I1283" si="462">IF(F1220&gt;=C1220-D1220,G1220-H1220,E1220)</f>
        <v>0</v>
      </c>
      <c r="J1220" s="24">
        <f t="shared" si="460"/>
        <v>0</v>
      </c>
      <c r="M1220" s="24"/>
      <c r="N1220" s="24"/>
      <c r="O1220" s="24"/>
      <c r="P1220" s="24"/>
      <c r="Q1220" s="24"/>
      <c r="R1220" s="24"/>
      <c r="S1220" s="24">
        <f t="shared" ref="S1220:S1283" si="463">IF(P1220&gt;=M1220-N1220,Q1220-R1220,O1220)</f>
        <v>0</v>
      </c>
      <c r="T1220" s="24">
        <f t="shared" si="461"/>
        <v>0</v>
      </c>
      <c r="W1220" s="24"/>
      <c r="X1220" s="24"/>
      <c r="Y1220" s="24"/>
      <c r="Z1220" s="24"/>
      <c r="AA1220" s="24"/>
      <c r="AB1220" s="24"/>
      <c r="AC1220" s="24">
        <f t="shared" ref="AC1220:AC1283" si="464">IF(Z1220&gt;=W1220-X1220,AA1220-AB1220,Y1220)</f>
        <v>0</v>
      </c>
      <c r="AD1220" s="24">
        <f t="shared" ref="AD1220:AD1283" si="465">IF(Z1220&lt;W1220-X1220,W1220-X1220-Z1220,0)</f>
        <v>0</v>
      </c>
      <c r="AG1220" s="24"/>
      <c r="AH1220" s="24"/>
      <c r="AI1220" s="24"/>
      <c r="AJ1220" s="24"/>
      <c r="AK1220" s="24"/>
      <c r="AL1220" s="24"/>
      <c r="AM1220" s="24">
        <f t="shared" ref="AM1220:AM1283" si="466">IF(AJ1220&gt;=AG1220-AH1220,AK1220-AL1220,AI1220)</f>
        <v>0</v>
      </c>
      <c r="AN1220" s="24">
        <f t="shared" si="459"/>
        <v>0</v>
      </c>
      <c r="AQ1220" s="24"/>
      <c r="AR1220" s="24"/>
      <c r="AS1220" s="24"/>
      <c r="AT1220" s="24"/>
      <c r="AU1220" s="24"/>
      <c r="AV1220" s="24"/>
      <c r="AW1220" s="24">
        <f t="shared" ref="AW1220:AW1283" si="467">IF(AS1220&gt;=AR1220-AQ1220,AV1220-AU1220,AT1220)</f>
        <v>0</v>
      </c>
      <c r="AX1220" s="24">
        <f t="shared" ref="AX1220:AX1283" si="468">IF(AS1220&lt;AR1220-AQ1220,AR1220-AQ1220-AS1220,0)</f>
        <v>0</v>
      </c>
      <c r="BA1220" s="24"/>
      <c r="BB1220" s="24"/>
      <c r="BC1220" s="24"/>
      <c r="BD1220" s="24"/>
      <c r="BE1220" s="24"/>
      <c r="BF1220" s="24"/>
      <c r="BG1220" s="24">
        <f t="shared" ref="BG1220:BG1283" si="469">IF(BC1220&gt;=BB1220-BA1220,BF1220-BE1220,BD1220)</f>
        <v>0</v>
      </c>
      <c r="BH1220" s="24">
        <f t="shared" ref="BH1220:BH1283" si="470">IF(BC1220&lt;BB1220-BA1220,BB1220-BA1220-BC1220,0)</f>
        <v>0</v>
      </c>
      <c r="BK1220" s="24"/>
      <c r="BL1220" s="24"/>
      <c r="BM1220" s="24"/>
      <c r="BN1220" s="24"/>
      <c r="BO1220" s="24"/>
      <c r="BP1220" s="24"/>
      <c r="BQ1220" s="24">
        <f t="shared" ref="BQ1220:BQ1283" si="471">IF(BM1220&gt;=BL1220-BK1220,BP1220-BO1220,BN1220)</f>
        <v>0</v>
      </c>
      <c r="BR1220" s="24">
        <f t="shared" ref="BR1220:BR1283" si="472">IF(BM1220&lt;BL1220-BK1220,BL1220-BK1220-BM1220,0)</f>
        <v>0</v>
      </c>
      <c r="BU1220" s="24"/>
      <c r="BV1220" s="24"/>
      <c r="BW1220" s="24"/>
      <c r="BX1220" s="24"/>
      <c r="BY1220" s="24"/>
      <c r="BZ1220" s="24"/>
      <c r="CA1220" s="24">
        <f t="shared" ref="CA1220:CA1283" si="473">IF(BW1220&gt;=BV1220-BU1220,BZ1220-BY1220,BX1220)</f>
        <v>0</v>
      </c>
      <c r="CB1220" s="24">
        <f t="shared" ref="CB1220:CB1283" si="474">IF(BW1220&lt;BV1220-BU1220,BV1220-BU1220-BW1220,0)</f>
        <v>0</v>
      </c>
      <c r="CC1220" s="24"/>
      <c r="CE1220" s="24">
        <f t="shared" si="451"/>
        <v>0</v>
      </c>
      <c r="CG1220" s="24">
        <f t="shared" si="452"/>
        <v>0</v>
      </c>
      <c r="CI1220" s="24">
        <f t="shared" si="453"/>
        <v>0</v>
      </c>
      <c r="CK1220" s="24">
        <f t="shared" si="454"/>
        <v>0</v>
      </c>
      <c r="CM1220" s="24">
        <f t="shared" si="455"/>
        <v>0</v>
      </c>
      <c r="CO1220" s="24">
        <f t="shared" si="456"/>
        <v>0</v>
      </c>
      <c r="CQ1220" s="24">
        <f t="shared" si="457"/>
        <v>0</v>
      </c>
      <c r="CS1220" s="24">
        <f t="shared" si="458"/>
        <v>0</v>
      </c>
    </row>
    <row r="1221" spans="9:97">
      <c r="I1221" s="24">
        <f t="shared" si="462"/>
        <v>0</v>
      </c>
      <c r="J1221" s="24">
        <f t="shared" si="460"/>
        <v>0</v>
      </c>
      <c r="M1221" s="24"/>
      <c r="N1221" s="24"/>
      <c r="O1221" s="24"/>
      <c r="P1221" s="24"/>
      <c r="Q1221" s="24"/>
      <c r="R1221" s="24"/>
      <c r="S1221" s="24">
        <f t="shared" si="463"/>
        <v>0</v>
      </c>
      <c r="T1221" s="24">
        <f t="shared" si="461"/>
        <v>0</v>
      </c>
      <c r="W1221" s="24"/>
      <c r="X1221" s="24"/>
      <c r="Y1221" s="24"/>
      <c r="Z1221" s="24"/>
      <c r="AA1221" s="24"/>
      <c r="AB1221" s="24"/>
      <c r="AC1221" s="24">
        <f t="shared" si="464"/>
        <v>0</v>
      </c>
      <c r="AD1221" s="24">
        <f t="shared" si="465"/>
        <v>0</v>
      </c>
      <c r="AG1221" s="24"/>
      <c r="AH1221" s="24"/>
      <c r="AI1221" s="24"/>
      <c r="AJ1221" s="24"/>
      <c r="AK1221" s="24"/>
      <c r="AL1221" s="24"/>
      <c r="AM1221" s="24">
        <f t="shared" si="466"/>
        <v>0</v>
      </c>
      <c r="AN1221" s="24">
        <f t="shared" si="459"/>
        <v>0</v>
      </c>
      <c r="AQ1221" s="24"/>
      <c r="AR1221" s="24"/>
      <c r="AS1221" s="24"/>
      <c r="AT1221" s="24"/>
      <c r="AU1221" s="24"/>
      <c r="AV1221" s="24"/>
      <c r="AW1221" s="24">
        <f t="shared" si="467"/>
        <v>0</v>
      </c>
      <c r="AX1221" s="24">
        <f t="shared" si="468"/>
        <v>0</v>
      </c>
      <c r="BA1221" s="24"/>
      <c r="BB1221" s="24"/>
      <c r="BC1221" s="24"/>
      <c r="BD1221" s="24"/>
      <c r="BE1221" s="24"/>
      <c r="BF1221" s="24"/>
      <c r="BG1221" s="24">
        <f t="shared" si="469"/>
        <v>0</v>
      </c>
      <c r="BH1221" s="24">
        <f t="shared" si="470"/>
        <v>0</v>
      </c>
      <c r="BK1221" s="24"/>
      <c r="BL1221" s="24"/>
      <c r="BM1221" s="24"/>
      <c r="BN1221" s="24"/>
      <c r="BO1221" s="24"/>
      <c r="BP1221" s="24"/>
      <c r="BQ1221" s="24">
        <f t="shared" si="471"/>
        <v>0</v>
      </c>
      <c r="BR1221" s="24">
        <f t="shared" si="472"/>
        <v>0</v>
      </c>
      <c r="BU1221" s="24"/>
      <c r="BV1221" s="24"/>
      <c r="BW1221" s="24"/>
      <c r="BX1221" s="24"/>
      <c r="BY1221" s="24"/>
      <c r="BZ1221" s="24"/>
      <c r="CA1221" s="24">
        <f t="shared" si="473"/>
        <v>0</v>
      </c>
      <c r="CB1221" s="24">
        <f t="shared" si="474"/>
        <v>0</v>
      </c>
      <c r="CC1221" s="24"/>
      <c r="CE1221" s="24">
        <f t="shared" ref="CE1221:CE1284" si="475">SUMIF(B:B,CD1221,G:G)-SUMIF(B:B,CD1221,H:H)</f>
        <v>0</v>
      </c>
      <c r="CG1221" s="24">
        <f t="shared" ref="CG1221:CG1284" si="476">SUMIF(L:L,CF1221,Q:Q)-SUMIF(L:L,CF1221,R:R)</f>
        <v>0</v>
      </c>
      <c r="CI1221" s="24">
        <f t="shared" ref="CI1221:CI1284" si="477">SUMIF(V:V,CH1221,AA:AA)-SUMIF(V:V,CH1221,AB:AB)</f>
        <v>0</v>
      </c>
      <c r="CK1221" s="24">
        <f t="shared" ref="CK1221:CK1284" si="478">SUMIF(AF:AF,CJ1221,AK:AK)-SUMIF(AF:AF,CJ1221,AL:AL)</f>
        <v>0</v>
      </c>
      <c r="CM1221" s="24">
        <f t="shared" ref="CM1221:CM1284" si="479">SUMIF(AP:AP,CL1221,AV:AV)-SUMIF(AP:AP,CL1221,AU:AU)</f>
        <v>0</v>
      </c>
      <c r="CO1221" s="24">
        <f t="shared" ref="CO1221:CO1284" si="480">SUMIF(AZ:AZ,CN1221,BF:BF)-SUMIF(AZ:AZ,CN1221,BE:BE)</f>
        <v>0</v>
      </c>
      <c r="CQ1221" s="24">
        <f t="shared" ref="CQ1221:CQ1284" si="481">SUMIF(BJ:BJ,CP1221,BP:BP)-SUMIF(BJ:BJ,CP1221,BO:BO)</f>
        <v>0</v>
      </c>
      <c r="CS1221" s="24">
        <f t="shared" ref="CS1221:CS1284" si="482">SUMIF(BT:BT,CR1221,BZ:BZ)-SUMIF(BT:BT,CR1221,BY:BY)</f>
        <v>0</v>
      </c>
    </row>
    <row r="1222" spans="9:97">
      <c r="I1222" s="24">
        <f t="shared" si="462"/>
        <v>0</v>
      </c>
      <c r="J1222" s="24">
        <f t="shared" si="460"/>
        <v>0</v>
      </c>
      <c r="M1222" s="24"/>
      <c r="N1222" s="24"/>
      <c r="O1222" s="24"/>
      <c r="P1222" s="24"/>
      <c r="Q1222" s="24"/>
      <c r="R1222" s="24"/>
      <c r="S1222" s="24">
        <f t="shared" si="463"/>
        <v>0</v>
      </c>
      <c r="T1222" s="24">
        <f t="shared" si="461"/>
        <v>0</v>
      </c>
      <c r="W1222" s="24"/>
      <c r="X1222" s="24"/>
      <c r="Y1222" s="24"/>
      <c r="Z1222" s="24"/>
      <c r="AA1222" s="24"/>
      <c r="AB1222" s="24"/>
      <c r="AC1222" s="24">
        <f t="shared" si="464"/>
        <v>0</v>
      </c>
      <c r="AD1222" s="24">
        <f t="shared" si="465"/>
        <v>0</v>
      </c>
      <c r="AG1222" s="24"/>
      <c r="AH1222" s="24"/>
      <c r="AI1222" s="24"/>
      <c r="AJ1222" s="24"/>
      <c r="AK1222" s="24"/>
      <c r="AL1222" s="24"/>
      <c r="AM1222" s="24">
        <f t="shared" si="466"/>
        <v>0</v>
      </c>
      <c r="AN1222" s="24">
        <f t="shared" si="459"/>
        <v>0</v>
      </c>
      <c r="AQ1222" s="24"/>
      <c r="AR1222" s="24"/>
      <c r="AS1222" s="24"/>
      <c r="AT1222" s="24"/>
      <c r="AU1222" s="24"/>
      <c r="AV1222" s="24"/>
      <c r="AW1222" s="24">
        <f t="shared" si="467"/>
        <v>0</v>
      </c>
      <c r="AX1222" s="24">
        <f t="shared" si="468"/>
        <v>0</v>
      </c>
      <c r="BA1222" s="24"/>
      <c r="BB1222" s="24"/>
      <c r="BC1222" s="24"/>
      <c r="BD1222" s="24"/>
      <c r="BE1222" s="24"/>
      <c r="BF1222" s="24"/>
      <c r="BG1222" s="24">
        <f t="shared" si="469"/>
        <v>0</v>
      </c>
      <c r="BH1222" s="24">
        <f t="shared" si="470"/>
        <v>0</v>
      </c>
      <c r="BK1222" s="24"/>
      <c r="BL1222" s="24"/>
      <c r="BM1222" s="24"/>
      <c r="BN1222" s="24"/>
      <c r="BO1222" s="24"/>
      <c r="BP1222" s="24"/>
      <c r="BQ1222" s="24">
        <f t="shared" si="471"/>
        <v>0</v>
      </c>
      <c r="BR1222" s="24">
        <f t="shared" si="472"/>
        <v>0</v>
      </c>
      <c r="BU1222" s="24"/>
      <c r="BV1222" s="24"/>
      <c r="BW1222" s="24"/>
      <c r="BX1222" s="24"/>
      <c r="BY1222" s="24"/>
      <c r="BZ1222" s="24"/>
      <c r="CA1222" s="24">
        <f t="shared" si="473"/>
        <v>0</v>
      </c>
      <c r="CB1222" s="24">
        <f t="shared" si="474"/>
        <v>0</v>
      </c>
      <c r="CC1222" s="24"/>
      <c r="CE1222" s="24">
        <f t="shared" si="475"/>
        <v>0</v>
      </c>
      <c r="CG1222" s="24">
        <f t="shared" si="476"/>
        <v>0</v>
      </c>
      <c r="CI1222" s="24">
        <f t="shared" si="477"/>
        <v>0</v>
      </c>
      <c r="CK1222" s="24">
        <f t="shared" si="478"/>
        <v>0</v>
      </c>
      <c r="CM1222" s="24">
        <f t="shared" si="479"/>
        <v>0</v>
      </c>
      <c r="CO1222" s="24">
        <f t="shared" si="480"/>
        <v>0</v>
      </c>
      <c r="CQ1222" s="24">
        <f t="shared" si="481"/>
        <v>0</v>
      </c>
      <c r="CS1222" s="24">
        <f t="shared" si="482"/>
        <v>0</v>
      </c>
    </row>
    <row r="1223" spans="9:97">
      <c r="I1223" s="24">
        <f t="shared" si="462"/>
        <v>0</v>
      </c>
      <c r="J1223" s="24">
        <f t="shared" si="460"/>
        <v>0</v>
      </c>
      <c r="M1223" s="24"/>
      <c r="N1223" s="24"/>
      <c r="O1223" s="24"/>
      <c r="P1223" s="24"/>
      <c r="Q1223" s="24"/>
      <c r="R1223" s="24"/>
      <c r="S1223" s="24">
        <f t="shared" si="463"/>
        <v>0</v>
      </c>
      <c r="T1223" s="24">
        <f t="shared" si="461"/>
        <v>0</v>
      </c>
      <c r="W1223" s="24"/>
      <c r="X1223" s="24"/>
      <c r="Y1223" s="24"/>
      <c r="Z1223" s="24"/>
      <c r="AA1223" s="24"/>
      <c r="AB1223" s="24"/>
      <c r="AC1223" s="24">
        <f t="shared" si="464"/>
        <v>0</v>
      </c>
      <c r="AD1223" s="24">
        <f t="shared" si="465"/>
        <v>0</v>
      </c>
      <c r="AG1223" s="24"/>
      <c r="AH1223" s="24"/>
      <c r="AI1223" s="24"/>
      <c r="AJ1223" s="24"/>
      <c r="AK1223" s="24"/>
      <c r="AL1223" s="24"/>
      <c r="AM1223" s="24">
        <f t="shared" si="466"/>
        <v>0</v>
      </c>
      <c r="AN1223" s="24">
        <f t="shared" si="459"/>
        <v>0</v>
      </c>
      <c r="AQ1223" s="24"/>
      <c r="AR1223" s="24"/>
      <c r="AS1223" s="24"/>
      <c r="AT1223" s="24"/>
      <c r="AU1223" s="24"/>
      <c r="AV1223" s="24"/>
      <c r="AW1223" s="24">
        <f t="shared" si="467"/>
        <v>0</v>
      </c>
      <c r="AX1223" s="24">
        <f t="shared" si="468"/>
        <v>0</v>
      </c>
      <c r="BA1223" s="24"/>
      <c r="BB1223" s="24"/>
      <c r="BC1223" s="24"/>
      <c r="BD1223" s="24"/>
      <c r="BE1223" s="24"/>
      <c r="BF1223" s="24"/>
      <c r="BG1223" s="24">
        <f t="shared" si="469"/>
        <v>0</v>
      </c>
      <c r="BH1223" s="24">
        <f t="shared" si="470"/>
        <v>0</v>
      </c>
      <c r="BK1223" s="24"/>
      <c r="BL1223" s="24"/>
      <c r="BM1223" s="24"/>
      <c r="BN1223" s="24"/>
      <c r="BO1223" s="24"/>
      <c r="BP1223" s="24"/>
      <c r="BQ1223" s="24">
        <f t="shared" si="471"/>
        <v>0</v>
      </c>
      <c r="BR1223" s="24">
        <f t="shared" si="472"/>
        <v>0</v>
      </c>
      <c r="BU1223" s="24"/>
      <c r="BV1223" s="24"/>
      <c r="BW1223" s="24"/>
      <c r="BX1223" s="24"/>
      <c r="BY1223" s="24"/>
      <c r="BZ1223" s="24"/>
      <c r="CA1223" s="24">
        <f t="shared" si="473"/>
        <v>0</v>
      </c>
      <c r="CB1223" s="24">
        <f t="shared" si="474"/>
        <v>0</v>
      </c>
      <c r="CC1223" s="24"/>
      <c r="CE1223" s="24">
        <f t="shared" si="475"/>
        <v>0</v>
      </c>
      <c r="CG1223" s="24">
        <f t="shared" si="476"/>
        <v>0</v>
      </c>
      <c r="CI1223" s="24">
        <f t="shared" si="477"/>
        <v>0</v>
      </c>
      <c r="CK1223" s="24">
        <f t="shared" si="478"/>
        <v>0</v>
      </c>
      <c r="CM1223" s="24">
        <f t="shared" si="479"/>
        <v>0</v>
      </c>
      <c r="CO1223" s="24">
        <f t="shared" si="480"/>
        <v>0</v>
      </c>
      <c r="CQ1223" s="24">
        <f t="shared" si="481"/>
        <v>0</v>
      </c>
      <c r="CS1223" s="24">
        <f t="shared" si="482"/>
        <v>0</v>
      </c>
    </row>
    <row r="1224" spans="9:97">
      <c r="I1224" s="24">
        <f t="shared" si="462"/>
        <v>0</v>
      </c>
      <c r="J1224" s="24">
        <f t="shared" si="460"/>
        <v>0</v>
      </c>
      <c r="M1224" s="24"/>
      <c r="N1224" s="24"/>
      <c r="O1224" s="24"/>
      <c r="P1224" s="24"/>
      <c r="Q1224" s="24"/>
      <c r="R1224" s="24"/>
      <c r="S1224" s="24">
        <f t="shared" si="463"/>
        <v>0</v>
      </c>
      <c r="T1224" s="24">
        <f t="shared" si="461"/>
        <v>0</v>
      </c>
      <c r="W1224" s="24"/>
      <c r="X1224" s="24"/>
      <c r="Y1224" s="24"/>
      <c r="Z1224" s="24"/>
      <c r="AA1224" s="24"/>
      <c r="AB1224" s="24"/>
      <c r="AC1224" s="24">
        <f t="shared" si="464"/>
        <v>0</v>
      </c>
      <c r="AD1224" s="24">
        <f t="shared" si="465"/>
        <v>0</v>
      </c>
      <c r="AG1224" s="24"/>
      <c r="AH1224" s="24"/>
      <c r="AI1224" s="24"/>
      <c r="AJ1224" s="24"/>
      <c r="AK1224" s="24"/>
      <c r="AL1224" s="24"/>
      <c r="AM1224" s="24">
        <f t="shared" si="466"/>
        <v>0</v>
      </c>
      <c r="AN1224" s="24">
        <f t="shared" si="459"/>
        <v>0</v>
      </c>
      <c r="AQ1224" s="24"/>
      <c r="AR1224" s="24"/>
      <c r="AS1224" s="24"/>
      <c r="AT1224" s="24"/>
      <c r="AU1224" s="24"/>
      <c r="AV1224" s="24"/>
      <c r="AW1224" s="24">
        <f t="shared" si="467"/>
        <v>0</v>
      </c>
      <c r="AX1224" s="24">
        <f t="shared" si="468"/>
        <v>0</v>
      </c>
      <c r="BA1224" s="24"/>
      <c r="BB1224" s="24"/>
      <c r="BC1224" s="24"/>
      <c r="BD1224" s="24"/>
      <c r="BE1224" s="24"/>
      <c r="BF1224" s="24"/>
      <c r="BG1224" s="24">
        <f t="shared" si="469"/>
        <v>0</v>
      </c>
      <c r="BH1224" s="24">
        <f t="shared" si="470"/>
        <v>0</v>
      </c>
      <c r="BK1224" s="24"/>
      <c r="BL1224" s="24"/>
      <c r="BM1224" s="24"/>
      <c r="BN1224" s="24"/>
      <c r="BO1224" s="24"/>
      <c r="BP1224" s="24"/>
      <c r="BQ1224" s="24">
        <f t="shared" si="471"/>
        <v>0</v>
      </c>
      <c r="BR1224" s="24">
        <f t="shared" si="472"/>
        <v>0</v>
      </c>
      <c r="BU1224" s="24"/>
      <c r="BV1224" s="24"/>
      <c r="BW1224" s="24"/>
      <c r="BX1224" s="24"/>
      <c r="BY1224" s="24"/>
      <c r="BZ1224" s="24"/>
      <c r="CA1224" s="24">
        <f t="shared" si="473"/>
        <v>0</v>
      </c>
      <c r="CB1224" s="24">
        <f t="shared" si="474"/>
        <v>0</v>
      </c>
      <c r="CC1224" s="24"/>
      <c r="CE1224" s="24">
        <f t="shared" si="475"/>
        <v>0</v>
      </c>
      <c r="CG1224" s="24">
        <f t="shared" si="476"/>
        <v>0</v>
      </c>
      <c r="CI1224" s="24">
        <f t="shared" si="477"/>
        <v>0</v>
      </c>
      <c r="CK1224" s="24">
        <f t="shared" si="478"/>
        <v>0</v>
      </c>
      <c r="CM1224" s="24">
        <f t="shared" si="479"/>
        <v>0</v>
      </c>
      <c r="CO1224" s="24">
        <f t="shared" si="480"/>
        <v>0</v>
      </c>
      <c r="CQ1224" s="24">
        <f t="shared" si="481"/>
        <v>0</v>
      </c>
      <c r="CS1224" s="24">
        <f t="shared" si="482"/>
        <v>0</v>
      </c>
    </row>
    <row r="1225" spans="9:97">
      <c r="I1225" s="24">
        <f t="shared" si="462"/>
        <v>0</v>
      </c>
      <c r="J1225" s="24">
        <f t="shared" si="460"/>
        <v>0</v>
      </c>
      <c r="M1225" s="24"/>
      <c r="N1225" s="24"/>
      <c r="O1225" s="24"/>
      <c r="P1225" s="24"/>
      <c r="Q1225" s="24"/>
      <c r="R1225" s="24"/>
      <c r="S1225" s="24">
        <f t="shared" si="463"/>
        <v>0</v>
      </c>
      <c r="T1225" s="24">
        <f t="shared" si="461"/>
        <v>0</v>
      </c>
      <c r="W1225" s="24"/>
      <c r="X1225" s="24"/>
      <c r="Y1225" s="24"/>
      <c r="Z1225" s="24"/>
      <c r="AA1225" s="24"/>
      <c r="AB1225" s="24"/>
      <c r="AC1225" s="24">
        <f t="shared" si="464"/>
        <v>0</v>
      </c>
      <c r="AD1225" s="24">
        <f t="shared" si="465"/>
        <v>0</v>
      </c>
      <c r="AG1225" s="24"/>
      <c r="AH1225" s="24"/>
      <c r="AI1225" s="24"/>
      <c r="AJ1225" s="24"/>
      <c r="AK1225" s="24"/>
      <c r="AL1225" s="24"/>
      <c r="AM1225" s="24">
        <f t="shared" si="466"/>
        <v>0</v>
      </c>
      <c r="AN1225" s="24">
        <f t="shared" si="459"/>
        <v>0</v>
      </c>
      <c r="AQ1225" s="24"/>
      <c r="AR1225" s="24"/>
      <c r="AS1225" s="24"/>
      <c r="AT1225" s="24"/>
      <c r="AU1225" s="24"/>
      <c r="AV1225" s="24"/>
      <c r="AW1225" s="24">
        <f t="shared" si="467"/>
        <v>0</v>
      </c>
      <c r="AX1225" s="24">
        <f t="shared" si="468"/>
        <v>0</v>
      </c>
      <c r="BA1225" s="24"/>
      <c r="BB1225" s="24"/>
      <c r="BC1225" s="24"/>
      <c r="BD1225" s="24"/>
      <c r="BE1225" s="24"/>
      <c r="BF1225" s="24"/>
      <c r="BG1225" s="24">
        <f t="shared" si="469"/>
        <v>0</v>
      </c>
      <c r="BH1225" s="24">
        <f t="shared" si="470"/>
        <v>0</v>
      </c>
      <c r="BK1225" s="24"/>
      <c r="BL1225" s="24"/>
      <c r="BM1225" s="24"/>
      <c r="BN1225" s="24"/>
      <c r="BO1225" s="24"/>
      <c r="BP1225" s="24"/>
      <c r="BQ1225" s="24">
        <f t="shared" si="471"/>
        <v>0</v>
      </c>
      <c r="BR1225" s="24">
        <f t="shared" si="472"/>
        <v>0</v>
      </c>
      <c r="BU1225" s="24"/>
      <c r="BV1225" s="24"/>
      <c r="BW1225" s="24"/>
      <c r="BX1225" s="24"/>
      <c r="BY1225" s="24"/>
      <c r="BZ1225" s="24"/>
      <c r="CA1225" s="24">
        <f t="shared" si="473"/>
        <v>0</v>
      </c>
      <c r="CB1225" s="24">
        <f t="shared" si="474"/>
        <v>0</v>
      </c>
      <c r="CC1225" s="24"/>
      <c r="CE1225" s="24">
        <f t="shared" si="475"/>
        <v>0</v>
      </c>
      <c r="CG1225" s="24">
        <f t="shared" si="476"/>
        <v>0</v>
      </c>
      <c r="CI1225" s="24">
        <f t="shared" si="477"/>
        <v>0</v>
      </c>
      <c r="CK1225" s="24">
        <f t="shared" si="478"/>
        <v>0</v>
      </c>
      <c r="CM1225" s="24">
        <f t="shared" si="479"/>
        <v>0</v>
      </c>
      <c r="CO1225" s="24">
        <f t="shared" si="480"/>
        <v>0</v>
      </c>
      <c r="CQ1225" s="24">
        <f t="shared" si="481"/>
        <v>0</v>
      </c>
      <c r="CS1225" s="24">
        <f t="shared" si="482"/>
        <v>0</v>
      </c>
    </row>
    <row r="1226" spans="9:97">
      <c r="I1226" s="24">
        <f t="shared" si="462"/>
        <v>0</v>
      </c>
      <c r="J1226" s="24">
        <f t="shared" si="460"/>
        <v>0</v>
      </c>
      <c r="M1226" s="24"/>
      <c r="N1226" s="24"/>
      <c r="O1226" s="24"/>
      <c r="P1226" s="24"/>
      <c r="Q1226" s="24"/>
      <c r="R1226" s="24"/>
      <c r="S1226" s="24">
        <f t="shared" si="463"/>
        <v>0</v>
      </c>
      <c r="T1226" s="24">
        <f t="shared" si="461"/>
        <v>0</v>
      </c>
      <c r="W1226" s="24"/>
      <c r="X1226" s="24"/>
      <c r="Y1226" s="24"/>
      <c r="Z1226" s="24"/>
      <c r="AA1226" s="24"/>
      <c r="AB1226" s="24"/>
      <c r="AC1226" s="24">
        <f t="shared" si="464"/>
        <v>0</v>
      </c>
      <c r="AD1226" s="24">
        <f t="shared" si="465"/>
        <v>0</v>
      </c>
      <c r="AG1226" s="24"/>
      <c r="AH1226" s="24"/>
      <c r="AI1226" s="24"/>
      <c r="AJ1226" s="24"/>
      <c r="AK1226" s="24"/>
      <c r="AL1226" s="24"/>
      <c r="AM1226" s="24">
        <f t="shared" si="466"/>
        <v>0</v>
      </c>
      <c r="AN1226" s="24">
        <f t="shared" si="459"/>
        <v>0</v>
      </c>
      <c r="AQ1226" s="24"/>
      <c r="AR1226" s="24"/>
      <c r="AS1226" s="24"/>
      <c r="AT1226" s="24"/>
      <c r="AU1226" s="24"/>
      <c r="AV1226" s="24"/>
      <c r="AW1226" s="24">
        <f t="shared" si="467"/>
        <v>0</v>
      </c>
      <c r="AX1226" s="24">
        <f t="shared" si="468"/>
        <v>0</v>
      </c>
      <c r="BA1226" s="24"/>
      <c r="BB1226" s="24"/>
      <c r="BC1226" s="24"/>
      <c r="BD1226" s="24"/>
      <c r="BE1226" s="24"/>
      <c r="BF1226" s="24"/>
      <c r="BG1226" s="24">
        <f t="shared" si="469"/>
        <v>0</v>
      </c>
      <c r="BH1226" s="24">
        <f t="shared" si="470"/>
        <v>0</v>
      </c>
      <c r="BK1226" s="24"/>
      <c r="BL1226" s="24"/>
      <c r="BM1226" s="24"/>
      <c r="BN1226" s="24"/>
      <c r="BO1226" s="24"/>
      <c r="BP1226" s="24"/>
      <c r="BQ1226" s="24">
        <f t="shared" si="471"/>
        <v>0</v>
      </c>
      <c r="BR1226" s="24">
        <f t="shared" si="472"/>
        <v>0</v>
      </c>
      <c r="BU1226" s="24"/>
      <c r="BV1226" s="24"/>
      <c r="BW1226" s="24"/>
      <c r="BX1226" s="24"/>
      <c r="BY1226" s="24"/>
      <c r="BZ1226" s="24"/>
      <c r="CA1226" s="24">
        <f t="shared" si="473"/>
        <v>0</v>
      </c>
      <c r="CB1226" s="24">
        <f t="shared" si="474"/>
        <v>0</v>
      </c>
      <c r="CC1226" s="24"/>
      <c r="CE1226" s="24">
        <f t="shared" si="475"/>
        <v>0</v>
      </c>
      <c r="CG1226" s="24">
        <f t="shared" si="476"/>
        <v>0</v>
      </c>
      <c r="CI1226" s="24">
        <f t="shared" si="477"/>
        <v>0</v>
      </c>
      <c r="CK1226" s="24">
        <f t="shared" si="478"/>
        <v>0</v>
      </c>
      <c r="CM1226" s="24">
        <f t="shared" si="479"/>
        <v>0</v>
      </c>
      <c r="CO1226" s="24">
        <f t="shared" si="480"/>
        <v>0</v>
      </c>
      <c r="CQ1226" s="24">
        <f t="shared" si="481"/>
        <v>0</v>
      </c>
      <c r="CS1226" s="24">
        <f t="shared" si="482"/>
        <v>0</v>
      </c>
    </row>
    <row r="1227" spans="9:97">
      <c r="I1227" s="24">
        <f t="shared" si="462"/>
        <v>0</v>
      </c>
      <c r="J1227" s="24">
        <f t="shared" si="460"/>
        <v>0</v>
      </c>
      <c r="M1227" s="24"/>
      <c r="N1227" s="24"/>
      <c r="O1227" s="24"/>
      <c r="P1227" s="24"/>
      <c r="Q1227" s="24"/>
      <c r="R1227" s="24"/>
      <c r="S1227" s="24">
        <f t="shared" si="463"/>
        <v>0</v>
      </c>
      <c r="T1227" s="24">
        <f t="shared" si="461"/>
        <v>0</v>
      </c>
      <c r="W1227" s="24"/>
      <c r="X1227" s="24"/>
      <c r="Y1227" s="24"/>
      <c r="Z1227" s="24"/>
      <c r="AA1227" s="24"/>
      <c r="AB1227" s="24"/>
      <c r="AC1227" s="24">
        <f t="shared" si="464"/>
        <v>0</v>
      </c>
      <c r="AD1227" s="24">
        <f t="shared" si="465"/>
        <v>0</v>
      </c>
      <c r="AG1227" s="24"/>
      <c r="AH1227" s="24"/>
      <c r="AI1227" s="24"/>
      <c r="AJ1227" s="24"/>
      <c r="AK1227" s="24"/>
      <c r="AL1227" s="24"/>
      <c r="AM1227" s="24">
        <f t="shared" si="466"/>
        <v>0</v>
      </c>
      <c r="AN1227" s="24">
        <f t="shared" si="459"/>
        <v>0</v>
      </c>
      <c r="AQ1227" s="24"/>
      <c r="AR1227" s="24"/>
      <c r="AS1227" s="24"/>
      <c r="AT1227" s="24"/>
      <c r="AU1227" s="24"/>
      <c r="AV1227" s="24"/>
      <c r="AW1227" s="24">
        <f t="shared" si="467"/>
        <v>0</v>
      </c>
      <c r="AX1227" s="24">
        <f t="shared" si="468"/>
        <v>0</v>
      </c>
      <c r="BA1227" s="24"/>
      <c r="BB1227" s="24"/>
      <c r="BC1227" s="24"/>
      <c r="BD1227" s="24"/>
      <c r="BE1227" s="24"/>
      <c r="BF1227" s="24"/>
      <c r="BG1227" s="24">
        <f t="shared" si="469"/>
        <v>0</v>
      </c>
      <c r="BH1227" s="24">
        <f t="shared" si="470"/>
        <v>0</v>
      </c>
      <c r="BK1227" s="24"/>
      <c r="BL1227" s="24"/>
      <c r="BM1227" s="24"/>
      <c r="BN1227" s="24"/>
      <c r="BO1227" s="24"/>
      <c r="BP1227" s="24"/>
      <c r="BQ1227" s="24">
        <f t="shared" si="471"/>
        <v>0</v>
      </c>
      <c r="BR1227" s="24">
        <f t="shared" si="472"/>
        <v>0</v>
      </c>
      <c r="BU1227" s="24"/>
      <c r="BV1227" s="24"/>
      <c r="BW1227" s="24"/>
      <c r="BX1227" s="24"/>
      <c r="BY1227" s="24"/>
      <c r="BZ1227" s="24"/>
      <c r="CA1227" s="24">
        <f t="shared" si="473"/>
        <v>0</v>
      </c>
      <c r="CB1227" s="24">
        <f t="shared" si="474"/>
        <v>0</v>
      </c>
      <c r="CC1227" s="24"/>
      <c r="CE1227" s="24">
        <f t="shared" si="475"/>
        <v>0</v>
      </c>
      <c r="CG1227" s="24">
        <f t="shared" si="476"/>
        <v>0</v>
      </c>
      <c r="CI1227" s="24">
        <f t="shared" si="477"/>
        <v>0</v>
      </c>
      <c r="CK1227" s="24">
        <f t="shared" si="478"/>
        <v>0</v>
      </c>
      <c r="CM1227" s="24">
        <f t="shared" si="479"/>
        <v>0</v>
      </c>
      <c r="CO1227" s="24">
        <f t="shared" si="480"/>
        <v>0</v>
      </c>
      <c r="CQ1227" s="24">
        <f t="shared" si="481"/>
        <v>0</v>
      </c>
      <c r="CS1227" s="24">
        <f t="shared" si="482"/>
        <v>0</v>
      </c>
    </row>
    <row r="1228" spans="9:97">
      <c r="I1228" s="24">
        <f t="shared" si="462"/>
        <v>0</v>
      </c>
      <c r="J1228" s="24">
        <f t="shared" si="460"/>
        <v>0</v>
      </c>
      <c r="M1228" s="24"/>
      <c r="N1228" s="24"/>
      <c r="O1228" s="24"/>
      <c r="P1228" s="24"/>
      <c r="Q1228" s="24"/>
      <c r="R1228" s="24"/>
      <c r="S1228" s="24">
        <f t="shared" si="463"/>
        <v>0</v>
      </c>
      <c r="T1228" s="24">
        <f t="shared" si="461"/>
        <v>0</v>
      </c>
      <c r="W1228" s="24"/>
      <c r="X1228" s="24"/>
      <c r="Y1228" s="24"/>
      <c r="Z1228" s="24"/>
      <c r="AA1228" s="24"/>
      <c r="AB1228" s="24"/>
      <c r="AC1228" s="24">
        <f t="shared" si="464"/>
        <v>0</v>
      </c>
      <c r="AD1228" s="24">
        <f t="shared" si="465"/>
        <v>0</v>
      </c>
      <c r="AG1228" s="24"/>
      <c r="AH1228" s="24"/>
      <c r="AI1228" s="24"/>
      <c r="AJ1228" s="24"/>
      <c r="AK1228" s="24"/>
      <c r="AL1228" s="24"/>
      <c r="AM1228" s="24">
        <f t="shared" si="466"/>
        <v>0</v>
      </c>
      <c r="AN1228" s="24">
        <f t="shared" si="459"/>
        <v>0</v>
      </c>
      <c r="AQ1228" s="24"/>
      <c r="AR1228" s="24"/>
      <c r="AS1228" s="24"/>
      <c r="AT1228" s="24"/>
      <c r="AU1228" s="24"/>
      <c r="AV1228" s="24"/>
      <c r="AW1228" s="24">
        <f t="shared" si="467"/>
        <v>0</v>
      </c>
      <c r="AX1228" s="24">
        <f t="shared" si="468"/>
        <v>0</v>
      </c>
      <c r="BA1228" s="24"/>
      <c r="BB1228" s="24"/>
      <c r="BC1228" s="24"/>
      <c r="BD1228" s="24"/>
      <c r="BE1228" s="24"/>
      <c r="BF1228" s="24"/>
      <c r="BG1228" s="24">
        <f t="shared" si="469"/>
        <v>0</v>
      </c>
      <c r="BH1228" s="24">
        <f t="shared" si="470"/>
        <v>0</v>
      </c>
      <c r="BK1228" s="24"/>
      <c r="BL1228" s="24"/>
      <c r="BM1228" s="24"/>
      <c r="BN1228" s="24"/>
      <c r="BO1228" s="24"/>
      <c r="BP1228" s="24"/>
      <c r="BQ1228" s="24">
        <f t="shared" si="471"/>
        <v>0</v>
      </c>
      <c r="BR1228" s="24">
        <f t="shared" si="472"/>
        <v>0</v>
      </c>
      <c r="BU1228" s="24"/>
      <c r="BV1228" s="24"/>
      <c r="BW1228" s="24"/>
      <c r="BX1228" s="24"/>
      <c r="BY1228" s="24"/>
      <c r="BZ1228" s="24"/>
      <c r="CA1228" s="24">
        <f t="shared" si="473"/>
        <v>0</v>
      </c>
      <c r="CB1228" s="24">
        <f t="shared" si="474"/>
        <v>0</v>
      </c>
      <c r="CC1228" s="24"/>
      <c r="CE1228" s="24">
        <f t="shared" si="475"/>
        <v>0</v>
      </c>
      <c r="CG1228" s="24">
        <f t="shared" si="476"/>
        <v>0</v>
      </c>
      <c r="CI1228" s="24">
        <f t="shared" si="477"/>
        <v>0</v>
      </c>
      <c r="CK1228" s="24">
        <f t="shared" si="478"/>
        <v>0</v>
      </c>
      <c r="CM1228" s="24">
        <f t="shared" si="479"/>
        <v>0</v>
      </c>
      <c r="CO1228" s="24">
        <f t="shared" si="480"/>
        <v>0</v>
      </c>
      <c r="CQ1228" s="24">
        <f t="shared" si="481"/>
        <v>0</v>
      </c>
      <c r="CS1228" s="24">
        <f t="shared" si="482"/>
        <v>0</v>
      </c>
    </row>
    <row r="1229" spans="9:97">
      <c r="I1229" s="24">
        <f t="shared" si="462"/>
        <v>0</v>
      </c>
      <c r="J1229" s="24">
        <f t="shared" si="460"/>
        <v>0</v>
      </c>
      <c r="M1229" s="24"/>
      <c r="N1229" s="24"/>
      <c r="O1229" s="24"/>
      <c r="P1229" s="24"/>
      <c r="Q1229" s="24"/>
      <c r="R1229" s="24"/>
      <c r="S1229" s="24">
        <f t="shared" si="463"/>
        <v>0</v>
      </c>
      <c r="T1229" s="24">
        <f t="shared" si="461"/>
        <v>0</v>
      </c>
      <c r="W1229" s="24"/>
      <c r="X1229" s="24"/>
      <c r="Y1229" s="24"/>
      <c r="Z1229" s="24"/>
      <c r="AA1229" s="24"/>
      <c r="AB1229" s="24"/>
      <c r="AC1229" s="24">
        <f t="shared" si="464"/>
        <v>0</v>
      </c>
      <c r="AD1229" s="24">
        <f t="shared" si="465"/>
        <v>0</v>
      </c>
      <c r="AG1229" s="24"/>
      <c r="AH1229" s="24"/>
      <c r="AI1229" s="24"/>
      <c r="AJ1229" s="24"/>
      <c r="AK1229" s="24"/>
      <c r="AL1229" s="24"/>
      <c r="AM1229" s="24">
        <f t="shared" si="466"/>
        <v>0</v>
      </c>
      <c r="AN1229" s="24">
        <f t="shared" si="459"/>
        <v>0</v>
      </c>
      <c r="AQ1229" s="24"/>
      <c r="AR1229" s="24"/>
      <c r="AS1229" s="24"/>
      <c r="AT1229" s="24"/>
      <c r="AU1229" s="24"/>
      <c r="AV1229" s="24"/>
      <c r="AW1229" s="24">
        <f t="shared" si="467"/>
        <v>0</v>
      </c>
      <c r="AX1229" s="24">
        <f t="shared" si="468"/>
        <v>0</v>
      </c>
      <c r="BA1229" s="24"/>
      <c r="BB1229" s="24"/>
      <c r="BC1229" s="24"/>
      <c r="BD1229" s="24"/>
      <c r="BE1229" s="24"/>
      <c r="BF1229" s="24"/>
      <c r="BG1229" s="24">
        <f t="shared" si="469"/>
        <v>0</v>
      </c>
      <c r="BH1229" s="24">
        <f t="shared" si="470"/>
        <v>0</v>
      </c>
      <c r="BK1229" s="24"/>
      <c r="BL1229" s="24"/>
      <c r="BM1229" s="24"/>
      <c r="BN1229" s="24"/>
      <c r="BO1229" s="24"/>
      <c r="BP1229" s="24"/>
      <c r="BQ1229" s="24">
        <f t="shared" si="471"/>
        <v>0</v>
      </c>
      <c r="BR1229" s="24">
        <f t="shared" si="472"/>
        <v>0</v>
      </c>
      <c r="BU1229" s="24"/>
      <c r="BV1229" s="24"/>
      <c r="BW1229" s="24"/>
      <c r="BX1229" s="24"/>
      <c r="BY1229" s="24"/>
      <c r="BZ1229" s="24"/>
      <c r="CA1229" s="24">
        <f t="shared" si="473"/>
        <v>0</v>
      </c>
      <c r="CB1229" s="24">
        <f t="shared" si="474"/>
        <v>0</v>
      </c>
      <c r="CC1229" s="24"/>
      <c r="CE1229" s="24">
        <f t="shared" si="475"/>
        <v>0</v>
      </c>
      <c r="CG1229" s="24">
        <f t="shared" si="476"/>
        <v>0</v>
      </c>
      <c r="CI1229" s="24">
        <f t="shared" si="477"/>
        <v>0</v>
      </c>
      <c r="CK1229" s="24">
        <f t="shared" si="478"/>
        <v>0</v>
      </c>
      <c r="CM1229" s="24">
        <f t="shared" si="479"/>
        <v>0</v>
      </c>
      <c r="CO1229" s="24">
        <f t="shared" si="480"/>
        <v>0</v>
      </c>
      <c r="CQ1229" s="24">
        <f t="shared" si="481"/>
        <v>0</v>
      </c>
      <c r="CS1229" s="24">
        <f t="shared" si="482"/>
        <v>0</v>
      </c>
    </row>
    <row r="1230" spans="9:97">
      <c r="I1230" s="24">
        <f t="shared" si="462"/>
        <v>0</v>
      </c>
      <c r="J1230" s="24">
        <f t="shared" si="460"/>
        <v>0</v>
      </c>
      <c r="M1230" s="24"/>
      <c r="N1230" s="24"/>
      <c r="O1230" s="24"/>
      <c r="P1230" s="24"/>
      <c r="Q1230" s="24"/>
      <c r="R1230" s="24"/>
      <c r="S1230" s="24">
        <f t="shared" si="463"/>
        <v>0</v>
      </c>
      <c r="T1230" s="24">
        <f t="shared" si="461"/>
        <v>0</v>
      </c>
      <c r="W1230" s="24"/>
      <c r="X1230" s="24"/>
      <c r="Y1230" s="24"/>
      <c r="Z1230" s="24"/>
      <c r="AA1230" s="24"/>
      <c r="AB1230" s="24"/>
      <c r="AC1230" s="24">
        <f t="shared" si="464"/>
        <v>0</v>
      </c>
      <c r="AD1230" s="24">
        <f t="shared" si="465"/>
        <v>0</v>
      </c>
      <c r="AG1230" s="24"/>
      <c r="AH1230" s="24"/>
      <c r="AI1230" s="24"/>
      <c r="AJ1230" s="24"/>
      <c r="AK1230" s="24"/>
      <c r="AL1230" s="24"/>
      <c r="AM1230" s="24">
        <f t="shared" si="466"/>
        <v>0</v>
      </c>
      <c r="AN1230" s="24">
        <f t="shared" si="459"/>
        <v>0</v>
      </c>
      <c r="AQ1230" s="24"/>
      <c r="AR1230" s="24"/>
      <c r="AS1230" s="24"/>
      <c r="AT1230" s="24"/>
      <c r="AU1230" s="24"/>
      <c r="AV1230" s="24"/>
      <c r="AW1230" s="24">
        <f t="shared" si="467"/>
        <v>0</v>
      </c>
      <c r="AX1230" s="24">
        <f t="shared" si="468"/>
        <v>0</v>
      </c>
      <c r="BA1230" s="24"/>
      <c r="BB1230" s="24"/>
      <c r="BC1230" s="24"/>
      <c r="BD1230" s="24"/>
      <c r="BE1230" s="24"/>
      <c r="BF1230" s="24"/>
      <c r="BG1230" s="24">
        <f t="shared" si="469"/>
        <v>0</v>
      </c>
      <c r="BH1230" s="24">
        <f t="shared" si="470"/>
        <v>0</v>
      </c>
      <c r="BK1230" s="24"/>
      <c r="BL1230" s="24"/>
      <c r="BM1230" s="24"/>
      <c r="BN1230" s="24"/>
      <c r="BO1230" s="24"/>
      <c r="BP1230" s="24"/>
      <c r="BQ1230" s="24">
        <f t="shared" si="471"/>
        <v>0</v>
      </c>
      <c r="BR1230" s="24">
        <f t="shared" si="472"/>
        <v>0</v>
      </c>
      <c r="BU1230" s="24"/>
      <c r="BV1230" s="24"/>
      <c r="BW1230" s="24"/>
      <c r="BX1230" s="24"/>
      <c r="BY1230" s="24"/>
      <c r="BZ1230" s="24"/>
      <c r="CA1230" s="24">
        <f t="shared" si="473"/>
        <v>0</v>
      </c>
      <c r="CB1230" s="24">
        <f t="shared" si="474"/>
        <v>0</v>
      </c>
      <c r="CC1230" s="24"/>
      <c r="CE1230" s="24">
        <f t="shared" si="475"/>
        <v>0</v>
      </c>
      <c r="CG1230" s="24">
        <f t="shared" si="476"/>
        <v>0</v>
      </c>
      <c r="CI1230" s="24">
        <f t="shared" si="477"/>
        <v>0</v>
      </c>
      <c r="CK1230" s="24">
        <f t="shared" si="478"/>
        <v>0</v>
      </c>
      <c r="CM1230" s="24">
        <f t="shared" si="479"/>
        <v>0</v>
      </c>
      <c r="CO1230" s="24">
        <f t="shared" si="480"/>
        <v>0</v>
      </c>
      <c r="CQ1230" s="24">
        <f t="shared" si="481"/>
        <v>0</v>
      </c>
      <c r="CS1230" s="24">
        <f t="shared" si="482"/>
        <v>0</v>
      </c>
    </row>
    <row r="1231" spans="9:97">
      <c r="I1231" s="24">
        <f t="shared" si="462"/>
        <v>0</v>
      </c>
      <c r="J1231" s="24">
        <f t="shared" si="460"/>
        <v>0</v>
      </c>
      <c r="M1231" s="24"/>
      <c r="N1231" s="24"/>
      <c r="O1231" s="24"/>
      <c r="P1231" s="24"/>
      <c r="Q1231" s="24"/>
      <c r="R1231" s="24"/>
      <c r="S1231" s="24">
        <f t="shared" si="463"/>
        <v>0</v>
      </c>
      <c r="T1231" s="24">
        <f t="shared" si="461"/>
        <v>0</v>
      </c>
      <c r="W1231" s="24"/>
      <c r="X1231" s="24"/>
      <c r="Y1231" s="24"/>
      <c r="Z1231" s="24"/>
      <c r="AA1231" s="24"/>
      <c r="AB1231" s="24"/>
      <c r="AC1231" s="24">
        <f t="shared" si="464"/>
        <v>0</v>
      </c>
      <c r="AD1231" s="24">
        <f t="shared" si="465"/>
        <v>0</v>
      </c>
      <c r="AG1231" s="24"/>
      <c r="AH1231" s="24"/>
      <c r="AI1231" s="24"/>
      <c r="AJ1231" s="24"/>
      <c r="AK1231" s="24"/>
      <c r="AL1231" s="24"/>
      <c r="AM1231" s="24">
        <f t="shared" si="466"/>
        <v>0</v>
      </c>
      <c r="AN1231" s="24">
        <f t="shared" si="459"/>
        <v>0</v>
      </c>
      <c r="AQ1231" s="24"/>
      <c r="AR1231" s="24"/>
      <c r="AS1231" s="24"/>
      <c r="AT1231" s="24"/>
      <c r="AU1231" s="24"/>
      <c r="AV1231" s="24"/>
      <c r="AW1231" s="24">
        <f t="shared" si="467"/>
        <v>0</v>
      </c>
      <c r="AX1231" s="24">
        <f t="shared" si="468"/>
        <v>0</v>
      </c>
      <c r="BA1231" s="24"/>
      <c r="BB1231" s="24"/>
      <c r="BC1231" s="24"/>
      <c r="BD1231" s="24"/>
      <c r="BE1231" s="24"/>
      <c r="BF1231" s="24"/>
      <c r="BG1231" s="24">
        <f t="shared" si="469"/>
        <v>0</v>
      </c>
      <c r="BH1231" s="24">
        <f t="shared" si="470"/>
        <v>0</v>
      </c>
      <c r="BK1231" s="24"/>
      <c r="BL1231" s="24"/>
      <c r="BM1231" s="24"/>
      <c r="BN1231" s="24"/>
      <c r="BO1231" s="24"/>
      <c r="BP1231" s="24"/>
      <c r="BQ1231" s="24">
        <f t="shared" si="471"/>
        <v>0</v>
      </c>
      <c r="BR1231" s="24">
        <f t="shared" si="472"/>
        <v>0</v>
      </c>
      <c r="BU1231" s="24"/>
      <c r="BV1231" s="24"/>
      <c r="BW1231" s="24"/>
      <c r="BX1231" s="24"/>
      <c r="BY1231" s="24"/>
      <c r="BZ1231" s="24"/>
      <c r="CA1231" s="24">
        <f t="shared" si="473"/>
        <v>0</v>
      </c>
      <c r="CB1231" s="24">
        <f t="shared" si="474"/>
        <v>0</v>
      </c>
      <c r="CC1231" s="24"/>
      <c r="CE1231" s="24">
        <f t="shared" si="475"/>
        <v>0</v>
      </c>
      <c r="CG1231" s="24">
        <f t="shared" si="476"/>
        <v>0</v>
      </c>
      <c r="CI1231" s="24">
        <f t="shared" si="477"/>
        <v>0</v>
      </c>
      <c r="CK1231" s="24">
        <f t="shared" si="478"/>
        <v>0</v>
      </c>
      <c r="CM1231" s="24">
        <f t="shared" si="479"/>
        <v>0</v>
      </c>
      <c r="CO1231" s="24">
        <f t="shared" si="480"/>
        <v>0</v>
      </c>
      <c r="CQ1231" s="24">
        <f t="shared" si="481"/>
        <v>0</v>
      </c>
      <c r="CS1231" s="24">
        <f t="shared" si="482"/>
        <v>0</v>
      </c>
    </row>
    <row r="1232" spans="9:97">
      <c r="I1232" s="24">
        <f t="shared" si="462"/>
        <v>0</v>
      </c>
      <c r="J1232" s="24">
        <f t="shared" si="460"/>
        <v>0</v>
      </c>
      <c r="M1232" s="24"/>
      <c r="N1232" s="24"/>
      <c r="O1232" s="24"/>
      <c r="P1232" s="24"/>
      <c r="Q1232" s="24"/>
      <c r="R1232" s="24"/>
      <c r="S1232" s="24">
        <f t="shared" si="463"/>
        <v>0</v>
      </c>
      <c r="T1232" s="24">
        <f t="shared" si="461"/>
        <v>0</v>
      </c>
      <c r="W1232" s="24"/>
      <c r="X1232" s="24"/>
      <c r="Y1232" s="24"/>
      <c r="Z1232" s="24"/>
      <c r="AA1232" s="24"/>
      <c r="AB1232" s="24"/>
      <c r="AC1232" s="24">
        <f t="shared" si="464"/>
        <v>0</v>
      </c>
      <c r="AD1232" s="24">
        <f t="shared" si="465"/>
        <v>0</v>
      </c>
      <c r="AG1232" s="24"/>
      <c r="AH1232" s="24"/>
      <c r="AI1232" s="24"/>
      <c r="AJ1232" s="24"/>
      <c r="AK1232" s="24"/>
      <c r="AL1232" s="24"/>
      <c r="AM1232" s="24">
        <f t="shared" si="466"/>
        <v>0</v>
      </c>
      <c r="AN1232" s="24">
        <f t="shared" si="459"/>
        <v>0</v>
      </c>
      <c r="AQ1232" s="24"/>
      <c r="AR1232" s="24"/>
      <c r="AS1232" s="24"/>
      <c r="AT1232" s="24"/>
      <c r="AU1232" s="24"/>
      <c r="AV1232" s="24"/>
      <c r="AW1232" s="24">
        <f t="shared" si="467"/>
        <v>0</v>
      </c>
      <c r="AX1232" s="24">
        <f t="shared" si="468"/>
        <v>0</v>
      </c>
      <c r="BA1232" s="24"/>
      <c r="BB1232" s="24"/>
      <c r="BC1232" s="24"/>
      <c r="BD1232" s="24"/>
      <c r="BE1232" s="24"/>
      <c r="BF1232" s="24"/>
      <c r="BG1232" s="24">
        <f t="shared" si="469"/>
        <v>0</v>
      </c>
      <c r="BH1232" s="24">
        <f t="shared" si="470"/>
        <v>0</v>
      </c>
      <c r="BK1232" s="24"/>
      <c r="BL1232" s="24"/>
      <c r="BM1232" s="24"/>
      <c r="BN1232" s="24"/>
      <c r="BO1232" s="24"/>
      <c r="BP1232" s="24"/>
      <c r="BQ1232" s="24">
        <f t="shared" si="471"/>
        <v>0</v>
      </c>
      <c r="BR1232" s="24">
        <f t="shared" si="472"/>
        <v>0</v>
      </c>
      <c r="BU1232" s="24"/>
      <c r="BV1232" s="24"/>
      <c r="BW1232" s="24"/>
      <c r="BX1232" s="24"/>
      <c r="BY1232" s="24"/>
      <c r="BZ1232" s="24"/>
      <c r="CA1232" s="24">
        <f t="shared" si="473"/>
        <v>0</v>
      </c>
      <c r="CB1232" s="24">
        <f t="shared" si="474"/>
        <v>0</v>
      </c>
      <c r="CC1232" s="24"/>
      <c r="CE1232" s="24">
        <f t="shared" si="475"/>
        <v>0</v>
      </c>
      <c r="CG1232" s="24">
        <f t="shared" si="476"/>
        <v>0</v>
      </c>
      <c r="CI1232" s="24">
        <f t="shared" si="477"/>
        <v>0</v>
      </c>
      <c r="CK1232" s="24">
        <f t="shared" si="478"/>
        <v>0</v>
      </c>
      <c r="CM1232" s="24">
        <f t="shared" si="479"/>
        <v>0</v>
      </c>
      <c r="CO1232" s="24">
        <f t="shared" si="480"/>
        <v>0</v>
      </c>
      <c r="CQ1232" s="24">
        <f t="shared" si="481"/>
        <v>0</v>
      </c>
      <c r="CS1232" s="24">
        <f t="shared" si="482"/>
        <v>0</v>
      </c>
    </row>
    <row r="1233" spans="9:97">
      <c r="I1233" s="24">
        <f t="shared" si="462"/>
        <v>0</v>
      </c>
      <c r="J1233" s="24">
        <f t="shared" si="460"/>
        <v>0</v>
      </c>
      <c r="M1233" s="24"/>
      <c r="N1233" s="24"/>
      <c r="O1233" s="24"/>
      <c r="P1233" s="24"/>
      <c r="Q1233" s="24"/>
      <c r="R1233" s="24"/>
      <c r="S1233" s="24">
        <f t="shared" si="463"/>
        <v>0</v>
      </c>
      <c r="T1233" s="24">
        <f t="shared" si="461"/>
        <v>0</v>
      </c>
      <c r="W1233" s="24"/>
      <c r="X1233" s="24"/>
      <c r="Y1233" s="24"/>
      <c r="Z1233" s="24"/>
      <c r="AA1233" s="24"/>
      <c r="AB1233" s="24"/>
      <c r="AC1233" s="24">
        <f t="shared" si="464"/>
        <v>0</v>
      </c>
      <c r="AD1233" s="24">
        <f t="shared" si="465"/>
        <v>0</v>
      </c>
      <c r="AG1233" s="24"/>
      <c r="AH1233" s="24"/>
      <c r="AI1233" s="24"/>
      <c r="AJ1233" s="24"/>
      <c r="AK1233" s="24"/>
      <c r="AL1233" s="24"/>
      <c r="AM1233" s="24">
        <f t="shared" si="466"/>
        <v>0</v>
      </c>
      <c r="AN1233" s="24">
        <f t="shared" si="459"/>
        <v>0</v>
      </c>
      <c r="AQ1233" s="24"/>
      <c r="AR1233" s="24"/>
      <c r="AS1233" s="24"/>
      <c r="AT1233" s="24"/>
      <c r="AU1233" s="24"/>
      <c r="AV1233" s="24"/>
      <c r="AW1233" s="24">
        <f t="shared" si="467"/>
        <v>0</v>
      </c>
      <c r="AX1233" s="24">
        <f t="shared" si="468"/>
        <v>0</v>
      </c>
      <c r="BA1233" s="24"/>
      <c r="BB1233" s="24"/>
      <c r="BC1233" s="24"/>
      <c r="BD1233" s="24"/>
      <c r="BE1233" s="24"/>
      <c r="BF1233" s="24"/>
      <c r="BG1233" s="24">
        <f t="shared" si="469"/>
        <v>0</v>
      </c>
      <c r="BH1233" s="24">
        <f t="shared" si="470"/>
        <v>0</v>
      </c>
      <c r="BK1233" s="24"/>
      <c r="BL1233" s="24"/>
      <c r="BM1233" s="24"/>
      <c r="BN1233" s="24"/>
      <c r="BO1233" s="24"/>
      <c r="BP1233" s="24"/>
      <c r="BQ1233" s="24">
        <f t="shared" si="471"/>
        <v>0</v>
      </c>
      <c r="BR1233" s="24">
        <f t="shared" si="472"/>
        <v>0</v>
      </c>
      <c r="BU1233" s="24"/>
      <c r="BV1233" s="24"/>
      <c r="BW1233" s="24"/>
      <c r="BX1233" s="24"/>
      <c r="BY1233" s="24"/>
      <c r="BZ1233" s="24"/>
      <c r="CA1233" s="24">
        <f t="shared" si="473"/>
        <v>0</v>
      </c>
      <c r="CB1233" s="24">
        <f t="shared" si="474"/>
        <v>0</v>
      </c>
      <c r="CC1233" s="24"/>
      <c r="CE1233" s="24">
        <f t="shared" si="475"/>
        <v>0</v>
      </c>
      <c r="CG1233" s="24">
        <f t="shared" si="476"/>
        <v>0</v>
      </c>
      <c r="CI1233" s="24">
        <f t="shared" si="477"/>
        <v>0</v>
      </c>
      <c r="CK1233" s="24">
        <f t="shared" si="478"/>
        <v>0</v>
      </c>
      <c r="CM1233" s="24">
        <f t="shared" si="479"/>
        <v>0</v>
      </c>
      <c r="CO1233" s="24">
        <f t="shared" si="480"/>
        <v>0</v>
      </c>
      <c r="CQ1233" s="24">
        <f t="shared" si="481"/>
        <v>0</v>
      </c>
      <c r="CS1233" s="24">
        <f t="shared" si="482"/>
        <v>0</v>
      </c>
    </row>
    <row r="1234" spans="9:97">
      <c r="I1234" s="24">
        <f t="shared" si="462"/>
        <v>0</v>
      </c>
      <c r="J1234" s="24">
        <f t="shared" si="460"/>
        <v>0</v>
      </c>
      <c r="M1234" s="24"/>
      <c r="N1234" s="24"/>
      <c r="O1234" s="24"/>
      <c r="P1234" s="24"/>
      <c r="Q1234" s="24"/>
      <c r="R1234" s="24"/>
      <c r="S1234" s="24">
        <f t="shared" si="463"/>
        <v>0</v>
      </c>
      <c r="T1234" s="24">
        <f t="shared" si="461"/>
        <v>0</v>
      </c>
      <c r="W1234" s="24"/>
      <c r="X1234" s="24"/>
      <c r="Y1234" s="24"/>
      <c r="Z1234" s="24"/>
      <c r="AA1234" s="24"/>
      <c r="AB1234" s="24"/>
      <c r="AC1234" s="24">
        <f t="shared" si="464"/>
        <v>0</v>
      </c>
      <c r="AD1234" s="24">
        <f t="shared" si="465"/>
        <v>0</v>
      </c>
      <c r="AG1234" s="24"/>
      <c r="AH1234" s="24"/>
      <c r="AI1234" s="24"/>
      <c r="AJ1234" s="24"/>
      <c r="AK1234" s="24"/>
      <c r="AL1234" s="24"/>
      <c r="AM1234" s="24">
        <f t="shared" si="466"/>
        <v>0</v>
      </c>
      <c r="AN1234" s="24">
        <f t="shared" si="459"/>
        <v>0</v>
      </c>
      <c r="AQ1234" s="24"/>
      <c r="AR1234" s="24"/>
      <c r="AS1234" s="24"/>
      <c r="AT1234" s="24"/>
      <c r="AU1234" s="24"/>
      <c r="AV1234" s="24"/>
      <c r="AW1234" s="24">
        <f t="shared" si="467"/>
        <v>0</v>
      </c>
      <c r="AX1234" s="24">
        <f t="shared" si="468"/>
        <v>0</v>
      </c>
      <c r="BA1234" s="24"/>
      <c r="BB1234" s="24"/>
      <c r="BC1234" s="24"/>
      <c r="BD1234" s="24"/>
      <c r="BE1234" s="24"/>
      <c r="BF1234" s="24"/>
      <c r="BG1234" s="24">
        <f t="shared" si="469"/>
        <v>0</v>
      </c>
      <c r="BH1234" s="24">
        <f t="shared" si="470"/>
        <v>0</v>
      </c>
      <c r="BK1234" s="24"/>
      <c r="BL1234" s="24"/>
      <c r="BM1234" s="24"/>
      <c r="BN1234" s="24"/>
      <c r="BO1234" s="24"/>
      <c r="BP1234" s="24"/>
      <c r="BQ1234" s="24">
        <f t="shared" si="471"/>
        <v>0</v>
      </c>
      <c r="BR1234" s="24">
        <f t="shared" si="472"/>
        <v>0</v>
      </c>
      <c r="BU1234" s="24"/>
      <c r="BV1234" s="24"/>
      <c r="BW1234" s="24"/>
      <c r="BX1234" s="24"/>
      <c r="BY1234" s="24"/>
      <c r="BZ1234" s="24"/>
      <c r="CA1234" s="24">
        <f t="shared" si="473"/>
        <v>0</v>
      </c>
      <c r="CB1234" s="24">
        <f t="shared" si="474"/>
        <v>0</v>
      </c>
      <c r="CC1234" s="24"/>
      <c r="CE1234" s="24">
        <f t="shared" si="475"/>
        <v>0</v>
      </c>
      <c r="CG1234" s="24">
        <f t="shared" si="476"/>
        <v>0</v>
      </c>
      <c r="CI1234" s="24">
        <f t="shared" si="477"/>
        <v>0</v>
      </c>
      <c r="CK1234" s="24">
        <f t="shared" si="478"/>
        <v>0</v>
      </c>
      <c r="CM1234" s="24">
        <f t="shared" si="479"/>
        <v>0</v>
      </c>
      <c r="CO1234" s="24">
        <f t="shared" si="480"/>
        <v>0</v>
      </c>
      <c r="CQ1234" s="24">
        <f t="shared" si="481"/>
        <v>0</v>
      </c>
      <c r="CS1234" s="24">
        <f t="shared" si="482"/>
        <v>0</v>
      </c>
    </row>
    <row r="1235" spans="9:97">
      <c r="I1235" s="24">
        <f t="shared" si="462"/>
        <v>0</v>
      </c>
      <c r="J1235" s="24">
        <f t="shared" si="460"/>
        <v>0</v>
      </c>
      <c r="M1235" s="24"/>
      <c r="N1235" s="24"/>
      <c r="O1235" s="24"/>
      <c r="P1235" s="24"/>
      <c r="Q1235" s="24"/>
      <c r="R1235" s="24"/>
      <c r="S1235" s="24">
        <f t="shared" si="463"/>
        <v>0</v>
      </c>
      <c r="T1235" s="24">
        <f t="shared" si="461"/>
        <v>0</v>
      </c>
      <c r="W1235" s="24"/>
      <c r="X1235" s="24"/>
      <c r="Y1235" s="24"/>
      <c r="Z1235" s="24"/>
      <c r="AA1235" s="24"/>
      <c r="AB1235" s="24"/>
      <c r="AC1235" s="24">
        <f t="shared" si="464"/>
        <v>0</v>
      </c>
      <c r="AD1235" s="24">
        <f t="shared" si="465"/>
        <v>0</v>
      </c>
      <c r="AG1235" s="24"/>
      <c r="AH1235" s="24"/>
      <c r="AI1235" s="24"/>
      <c r="AJ1235" s="24"/>
      <c r="AK1235" s="24"/>
      <c r="AL1235" s="24"/>
      <c r="AM1235" s="24">
        <f t="shared" si="466"/>
        <v>0</v>
      </c>
      <c r="AN1235" s="24">
        <f t="shared" si="459"/>
        <v>0</v>
      </c>
      <c r="AQ1235" s="24"/>
      <c r="AR1235" s="24"/>
      <c r="AS1235" s="24"/>
      <c r="AT1235" s="24"/>
      <c r="AU1235" s="24"/>
      <c r="AV1235" s="24"/>
      <c r="AW1235" s="24">
        <f t="shared" si="467"/>
        <v>0</v>
      </c>
      <c r="AX1235" s="24">
        <f t="shared" si="468"/>
        <v>0</v>
      </c>
      <c r="BA1235" s="24"/>
      <c r="BB1235" s="24"/>
      <c r="BC1235" s="24"/>
      <c r="BD1235" s="24"/>
      <c r="BE1235" s="24"/>
      <c r="BF1235" s="24"/>
      <c r="BG1235" s="24">
        <f t="shared" si="469"/>
        <v>0</v>
      </c>
      <c r="BH1235" s="24">
        <f t="shared" si="470"/>
        <v>0</v>
      </c>
      <c r="BK1235" s="24"/>
      <c r="BL1235" s="24"/>
      <c r="BM1235" s="24"/>
      <c r="BN1235" s="24"/>
      <c r="BO1235" s="24"/>
      <c r="BP1235" s="24"/>
      <c r="BQ1235" s="24">
        <f t="shared" si="471"/>
        <v>0</v>
      </c>
      <c r="BR1235" s="24">
        <f t="shared" si="472"/>
        <v>0</v>
      </c>
      <c r="BU1235" s="24"/>
      <c r="BV1235" s="24"/>
      <c r="BW1235" s="24"/>
      <c r="BX1235" s="24"/>
      <c r="BY1235" s="24"/>
      <c r="BZ1235" s="24"/>
      <c r="CA1235" s="24">
        <f t="shared" si="473"/>
        <v>0</v>
      </c>
      <c r="CB1235" s="24">
        <f t="shared" si="474"/>
        <v>0</v>
      </c>
      <c r="CC1235" s="24"/>
      <c r="CE1235" s="24">
        <f t="shared" si="475"/>
        <v>0</v>
      </c>
      <c r="CG1235" s="24">
        <f t="shared" si="476"/>
        <v>0</v>
      </c>
      <c r="CI1235" s="24">
        <f t="shared" si="477"/>
        <v>0</v>
      </c>
      <c r="CK1235" s="24">
        <f t="shared" si="478"/>
        <v>0</v>
      </c>
      <c r="CM1235" s="24">
        <f t="shared" si="479"/>
        <v>0</v>
      </c>
      <c r="CO1235" s="24">
        <f t="shared" si="480"/>
        <v>0</v>
      </c>
      <c r="CQ1235" s="24">
        <f t="shared" si="481"/>
        <v>0</v>
      </c>
      <c r="CS1235" s="24">
        <f t="shared" si="482"/>
        <v>0</v>
      </c>
    </row>
    <row r="1236" spans="9:97">
      <c r="I1236" s="24">
        <f t="shared" si="462"/>
        <v>0</v>
      </c>
      <c r="J1236" s="24">
        <f t="shared" si="460"/>
        <v>0</v>
      </c>
      <c r="M1236" s="24"/>
      <c r="N1236" s="24"/>
      <c r="O1236" s="24"/>
      <c r="P1236" s="24"/>
      <c r="Q1236" s="24"/>
      <c r="R1236" s="24"/>
      <c r="S1236" s="24">
        <f t="shared" si="463"/>
        <v>0</v>
      </c>
      <c r="T1236" s="24">
        <f t="shared" si="461"/>
        <v>0</v>
      </c>
      <c r="W1236" s="24"/>
      <c r="X1236" s="24"/>
      <c r="Y1236" s="24"/>
      <c r="Z1236" s="24"/>
      <c r="AA1236" s="24"/>
      <c r="AB1236" s="24"/>
      <c r="AC1236" s="24">
        <f t="shared" si="464"/>
        <v>0</v>
      </c>
      <c r="AD1236" s="24">
        <f t="shared" si="465"/>
        <v>0</v>
      </c>
      <c r="AG1236" s="24"/>
      <c r="AH1236" s="24"/>
      <c r="AI1236" s="24"/>
      <c r="AJ1236" s="24"/>
      <c r="AK1236" s="24"/>
      <c r="AL1236" s="24"/>
      <c r="AM1236" s="24">
        <f t="shared" si="466"/>
        <v>0</v>
      </c>
      <c r="AN1236" s="24">
        <f t="shared" si="459"/>
        <v>0</v>
      </c>
      <c r="AQ1236" s="24"/>
      <c r="AR1236" s="24"/>
      <c r="AS1236" s="24"/>
      <c r="AT1236" s="24"/>
      <c r="AU1236" s="24"/>
      <c r="AV1236" s="24"/>
      <c r="AW1236" s="24">
        <f t="shared" si="467"/>
        <v>0</v>
      </c>
      <c r="AX1236" s="24">
        <f t="shared" si="468"/>
        <v>0</v>
      </c>
      <c r="BA1236" s="24"/>
      <c r="BB1236" s="24"/>
      <c r="BC1236" s="24"/>
      <c r="BD1236" s="24"/>
      <c r="BE1236" s="24"/>
      <c r="BF1236" s="24"/>
      <c r="BG1236" s="24">
        <f t="shared" si="469"/>
        <v>0</v>
      </c>
      <c r="BH1236" s="24">
        <f t="shared" si="470"/>
        <v>0</v>
      </c>
      <c r="BK1236" s="24"/>
      <c r="BL1236" s="24"/>
      <c r="BM1236" s="24"/>
      <c r="BN1236" s="24"/>
      <c r="BO1236" s="24"/>
      <c r="BP1236" s="24"/>
      <c r="BQ1236" s="24">
        <f t="shared" si="471"/>
        <v>0</v>
      </c>
      <c r="BR1236" s="24">
        <f t="shared" si="472"/>
        <v>0</v>
      </c>
      <c r="BU1236" s="24"/>
      <c r="BV1236" s="24"/>
      <c r="BW1236" s="24"/>
      <c r="BX1236" s="24"/>
      <c r="BY1236" s="24"/>
      <c r="BZ1236" s="24"/>
      <c r="CA1236" s="24">
        <f t="shared" si="473"/>
        <v>0</v>
      </c>
      <c r="CB1236" s="24">
        <f t="shared" si="474"/>
        <v>0</v>
      </c>
      <c r="CC1236" s="24"/>
      <c r="CE1236" s="24">
        <f t="shared" si="475"/>
        <v>0</v>
      </c>
      <c r="CG1236" s="24">
        <f t="shared" si="476"/>
        <v>0</v>
      </c>
      <c r="CI1236" s="24">
        <f t="shared" si="477"/>
        <v>0</v>
      </c>
      <c r="CK1236" s="24">
        <f t="shared" si="478"/>
        <v>0</v>
      </c>
      <c r="CM1236" s="24">
        <f t="shared" si="479"/>
        <v>0</v>
      </c>
      <c r="CO1236" s="24">
        <f t="shared" si="480"/>
        <v>0</v>
      </c>
      <c r="CQ1236" s="24">
        <f t="shared" si="481"/>
        <v>0</v>
      </c>
      <c r="CS1236" s="24">
        <f t="shared" si="482"/>
        <v>0</v>
      </c>
    </row>
    <row r="1237" spans="9:97">
      <c r="I1237" s="24">
        <f t="shared" si="462"/>
        <v>0</v>
      </c>
      <c r="J1237" s="24">
        <f t="shared" si="460"/>
        <v>0</v>
      </c>
      <c r="M1237" s="24"/>
      <c r="N1237" s="24"/>
      <c r="O1237" s="24"/>
      <c r="P1237" s="24"/>
      <c r="Q1237" s="24"/>
      <c r="R1237" s="24"/>
      <c r="S1237" s="24">
        <f t="shared" si="463"/>
        <v>0</v>
      </c>
      <c r="T1237" s="24">
        <f t="shared" si="461"/>
        <v>0</v>
      </c>
      <c r="W1237" s="24"/>
      <c r="X1237" s="24"/>
      <c r="Y1237" s="24"/>
      <c r="Z1237" s="24"/>
      <c r="AA1237" s="24"/>
      <c r="AB1237" s="24"/>
      <c r="AC1237" s="24">
        <f t="shared" si="464"/>
        <v>0</v>
      </c>
      <c r="AD1237" s="24">
        <f t="shared" si="465"/>
        <v>0</v>
      </c>
      <c r="AG1237" s="24"/>
      <c r="AH1237" s="24"/>
      <c r="AI1237" s="24"/>
      <c r="AJ1237" s="24"/>
      <c r="AK1237" s="24"/>
      <c r="AL1237" s="24"/>
      <c r="AM1237" s="24">
        <f t="shared" si="466"/>
        <v>0</v>
      </c>
      <c r="AN1237" s="24">
        <f t="shared" si="459"/>
        <v>0</v>
      </c>
      <c r="AQ1237" s="24"/>
      <c r="AR1237" s="24"/>
      <c r="AS1237" s="24"/>
      <c r="AT1237" s="24"/>
      <c r="AU1237" s="24"/>
      <c r="AV1237" s="24"/>
      <c r="AW1237" s="24">
        <f t="shared" si="467"/>
        <v>0</v>
      </c>
      <c r="AX1237" s="24">
        <f t="shared" si="468"/>
        <v>0</v>
      </c>
      <c r="BA1237" s="24"/>
      <c r="BB1237" s="24"/>
      <c r="BC1237" s="24"/>
      <c r="BD1237" s="24"/>
      <c r="BE1237" s="24"/>
      <c r="BF1237" s="24"/>
      <c r="BG1237" s="24">
        <f t="shared" si="469"/>
        <v>0</v>
      </c>
      <c r="BH1237" s="24">
        <f t="shared" si="470"/>
        <v>0</v>
      </c>
      <c r="BK1237" s="24"/>
      <c r="BL1237" s="24"/>
      <c r="BM1237" s="24"/>
      <c r="BN1237" s="24"/>
      <c r="BO1237" s="24"/>
      <c r="BP1237" s="24"/>
      <c r="BQ1237" s="24">
        <f t="shared" si="471"/>
        <v>0</v>
      </c>
      <c r="BR1237" s="24">
        <f t="shared" si="472"/>
        <v>0</v>
      </c>
      <c r="BU1237" s="24"/>
      <c r="BV1237" s="24"/>
      <c r="BW1237" s="24"/>
      <c r="BX1237" s="24"/>
      <c r="BY1237" s="24"/>
      <c r="BZ1237" s="24"/>
      <c r="CA1237" s="24">
        <f t="shared" si="473"/>
        <v>0</v>
      </c>
      <c r="CB1237" s="24">
        <f t="shared" si="474"/>
        <v>0</v>
      </c>
      <c r="CC1237" s="24"/>
      <c r="CE1237" s="24">
        <f t="shared" si="475"/>
        <v>0</v>
      </c>
      <c r="CG1237" s="24">
        <f t="shared" si="476"/>
        <v>0</v>
      </c>
      <c r="CI1237" s="24">
        <f t="shared" si="477"/>
        <v>0</v>
      </c>
      <c r="CK1237" s="24">
        <f t="shared" si="478"/>
        <v>0</v>
      </c>
      <c r="CM1237" s="24">
        <f t="shared" si="479"/>
        <v>0</v>
      </c>
      <c r="CO1237" s="24">
        <f t="shared" si="480"/>
        <v>0</v>
      </c>
      <c r="CQ1237" s="24">
        <f t="shared" si="481"/>
        <v>0</v>
      </c>
      <c r="CS1237" s="24">
        <f t="shared" si="482"/>
        <v>0</v>
      </c>
    </row>
    <row r="1238" spans="9:97">
      <c r="I1238" s="24">
        <f t="shared" si="462"/>
        <v>0</v>
      </c>
      <c r="J1238" s="24">
        <f t="shared" si="460"/>
        <v>0</v>
      </c>
      <c r="M1238" s="24"/>
      <c r="N1238" s="24"/>
      <c r="O1238" s="24"/>
      <c r="P1238" s="24"/>
      <c r="Q1238" s="24"/>
      <c r="R1238" s="24"/>
      <c r="S1238" s="24">
        <f t="shared" si="463"/>
        <v>0</v>
      </c>
      <c r="T1238" s="24">
        <f t="shared" si="461"/>
        <v>0</v>
      </c>
      <c r="W1238" s="24"/>
      <c r="X1238" s="24"/>
      <c r="Y1238" s="24"/>
      <c r="Z1238" s="24"/>
      <c r="AA1238" s="24"/>
      <c r="AB1238" s="24"/>
      <c r="AC1238" s="24">
        <f t="shared" si="464"/>
        <v>0</v>
      </c>
      <c r="AD1238" s="24">
        <f t="shared" si="465"/>
        <v>0</v>
      </c>
      <c r="AG1238" s="24"/>
      <c r="AH1238" s="24"/>
      <c r="AI1238" s="24"/>
      <c r="AJ1238" s="24"/>
      <c r="AK1238" s="24"/>
      <c r="AL1238" s="24"/>
      <c r="AM1238" s="24">
        <f t="shared" si="466"/>
        <v>0</v>
      </c>
      <c r="AN1238" s="24">
        <f t="shared" si="459"/>
        <v>0</v>
      </c>
      <c r="AQ1238" s="24"/>
      <c r="AR1238" s="24"/>
      <c r="AS1238" s="24"/>
      <c r="AT1238" s="24"/>
      <c r="AU1238" s="24"/>
      <c r="AV1238" s="24"/>
      <c r="AW1238" s="24">
        <f t="shared" si="467"/>
        <v>0</v>
      </c>
      <c r="AX1238" s="24">
        <f t="shared" si="468"/>
        <v>0</v>
      </c>
      <c r="BA1238" s="24"/>
      <c r="BB1238" s="24"/>
      <c r="BC1238" s="24"/>
      <c r="BD1238" s="24"/>
      <c r="BE1238" s="24"/>
      <c r="BF1238" s="24"/>
      <c r="BG1238" s="24">
        <f t="shared" si="469"/>
        <v>0</v>
      </c>
      <c r="BH1238" s="24">
        <f t="shared" si="470"/>
        <v>0</v>
      </c>
      <c r="BK1238" s="24"/>
      <c r="BL1238" s="24"/>
      <c r="BM1238" s="24"/>
      <c r="BN1238" s="24"/>
      <c r="BO1238" s="24"/>
      <c r="BP1238" s="24"/>
      <c r="BQ1238" s="24">
        <f t="shared" si="471"/>
        <v>0</v>
      </c>
      <c r="BR1238" s="24">
        <f t="shared" si="472"/>
        <v>0</v>
      </c>
      <c r="BU1238" s="24"/>
      <c r="BV1238" s="24"/>
      <c r="BW1238" s="24"/>
      <c r="BX1238" s="24"/>
      <c r="BY1238" s="24"/>
      <c r="BZ1238" s="24"/>
      <c r="CA1238" s="24">
        <f t="shared" si="473"/>
        <v>0</v>
      </c>
      <c r="CB1238" s="24">
        <f t="shared" si="474"/>
        <v>0</v>
      </c>
      <c r="CC1238" s="24"/>
      <c r="CE1238" s="24">
        <f t="shared" si="475"/>
        <v>0</v>
      </c>
      <c r="CG1238" s="24">
        <f t="shared" si="476"/>
        <v>0</v>
      </c>
      <c r="CI1238" s="24">
        <f t="shared" si="477"/>
        <v>0</v>
      </c>
      <c r="CK1238" s="24">
        <f t="shared" si="478"/>
        <v>0</v>
      </c>
      <c r="CM1238" s="24">
        <f t="shared" si="479"/>
        <v>0</v>
      </c>
      <c r="CO1238" s="24">
        <f t="shared" si="480"/>
        <v>0</v>
      </c>
      <c r="CQ1238" s="24">
        <f t="shared" si="481"/>
        <v>0</v>
      </c>
      <c r="CS1238" s="24">
        <f t="shared" si="482"/>
        <v>0</v>
      </c>
    </row>
    <row r="1239" spans="9:97">
      <c r="I1239" s="24">
        <f t="shared" si="462"/>
        <v>0</v>
      </c>
      <c r="J1239" s="24">
        <f t="shared" si="460"/>
        <v>0</v>
      </c>
      <c r="M1239" s="24"/>
      <c r="N1239" s="24"/>
      <c r="O1239" s="24"/>
      <c r="P1239" s="24"/>
      <c r="Q1239" s="24"/>
      <c r="R1239" s="24"/>
      <c r="S1239" s="24">
        <f t="shared" si="463"/>
        <v>0</v>
      </c>
      <c r="T1239" s="24">
        <f t="shared" si="461"/>
        <v>0</v>
      </c>
      <c r="W1239" s="24"/>
      <c r="X1239" s="24"/>
      <c r="Y1239" s="24"/>
      <c r="Z1239" s="24"/>
      <c r="AA1239" s="24"/>
      <c r="AB1239" s="24"/>
      <c r="AC1239" s="24">
        <f t="shared" si="464"/>
        <v>0</v>
      </c>
      <c r="AD1239" s="24">
        <f t="shared" si="465"/>
        <v>0</v>
      </c>
      <c r="AG1239" s="24"/>
      <c r="AH1239" s="24"/>
      <c r="AI1239" s="24"/>
      <c r="AJ1239" s="24"/>
      <c r="AK1239" s="24"/>
      <c r="AL1239" s="24"/>
      <c r="AM1239" s="24">
        <f t="shared" si="466"/>
        <v>0</v>
      </c>
      <c r="AN1239" s="24">
        <f t="shared" si="459"/>
        <v>0</v>
      </c>
      <c r="AQ1239" s="24"/>
      <c r="AR1239" s="24"/>
      <c r="AS1239" s="24"/>
      <c r="AT1239" s="24"/>
      <c r="AU1239" s="24"/>
      <c r="AV1239" s="24"/>
      <c r="AW1239" s="24">
        <f t="shared" si="467"/>
        <v>0</v>
      </c>
      <c r="AX1239" s="24">
        <f t="shared" si="468"/>
        <v>0</v>
      </c>
      <c r="BA1239" s="24"/>
      <c r="BB1239" s="24"/>
      <c r="BC1239" s="24"/>
      <c r="BD1239" s="24"/>
      <c r="BE1239" s="24"/>
      <c r="BF1239" s="24"/>
      <c r="BG1239" s="24">
        <f t="shared" si="469"/>
        <v>0</v>
      </c>
      <c r="BH1239" s="24">
        <f t="shared" si="470"/>
        <v>0</v>
      </c>
      <c r="BK1239" s="24"/>
      <c r="BL1239" s="24"/>
      <c r="BM1239" s="24"/>
      <c r="BN1239" s="24"/>
      <c r="BO1239" s="24"/>
      <c r="BP1239" s="24"/>
      <c r="BQ1239" s="24">
        <f t="shared" si="471"/>
        <v>0</v>
      </c>
      <c r="BR1239" s="24">
        <f t="shared" si="472"/>
        <v>0</v>
      </c>
      <c r="BU1239" s="24"/>
      <c r="BV1239" s="24"/>
      <c r="BW1239" s="24"/>
      <c r="BX1239" s="24"/>
      <c r="BY1239" s="24"/>
      <c r="BZ1239" s="24"/>
      <c r="CA1239" s="24">
        <f t="shared" si="473"/>
        <v>0</v>
      </c>
      <c r="CB1239" s="24">
        <f t="shared" si="474"/>
        <v>0</v>
      </c>
      <c r="CC1239" s="24"/>
      <c r="CE1239" s="24">
        <f t="shared" si="475"/>
        <v>0</v>
      </c>
      <c r="CG1239" s="24">
        <f t="shared" si="476"/>
        <v>0</v>
      </c>
      <c r="CI1239" s="24">
        <f t="shared" si="477"/>
        <v>0</v>
      </c>
      <c r="CK1239" s="24">
        <f t="shared" si="478"/>
        <v>0</v>
      </c>
      <c r="CM1239" s="24">
        <f t="shared" si="479"/>
        <v>0</v>
      </c>
      <c r="CO1239" s="24">
        <f t="shared" si="480"/>
        <v>0</v>
      </c>
      <c r="CQ1239" s="24">
        <f t="shared" si="481"/>
        <v>0</v>
      </c>
      <c r="CS1239" s="24">
        <f t="shared" si="482"/>
        <v>0</v>
      </c>
    </row>
    <row r="1240" spans="9:97">
      <c r="I1240" s="24">
        <f t="shared" si="462"/>
        <v>0</v>
      </c>
      <c r="J1240" s="24">
        <f t="shared" si="460"/>
        <v>0</v>
      </c>
      <c r="M1240" s="24"/>
      <c r="N1240" s="24"/>
      <c r="O1240" s="24"/>
      <c r="P1240" s="24"/>
      <c r="Q1240" s="24"/>
      <c r="R1240" s="24"/>
      <c r="S1240" s="24">
        <f t="shared" si="463"/>
        <v>0</v>
      </c>
      <c r="T1240" s="24">
        <f t="shared" si="461"/>
        <v>0</v>
      </c>
      <c r="W1240" s="24"/>
      <c r="X1240" s="24"/>
      <c r="Y1240" s="24"/>
      <c r="Z1240" s="24"/>
      <c r="AA1240" s="24"/>
      <c r="AB1240" s="24"/>
      <c r="AC1240" s="24">
        <f t="shared" si="464"/>
        <v>0</v>
      </c>
      <c r="AD1240" s="24">
        <f t="shared" si="465"/>
        <v>0</v>
      </c>
      <c r="AG1240" s="24"/>
      <c r="AH1240" s="24"/>
      <c r="AI1240" s="24"/>
      <c r="AJ1240" s="24"/>
      <c r="AK1240" s="24"/>
      <c r="AL1240" s="24"/>
      <c r="AM1240" s="24">
        <f t="shared" si="466"/>
        <v>0</v>
      </c>
      <c r="AN1240" s="24">
        <f t="shared" si="459"/>
        <v>0</v>
      </c>
      <c r="AQ1240" s="24"/>
      <c r="AR1240" s="24"/>
      <c r="AS1240" s="24"/>
      <c r="AT1240" s="24"/>
      <c r="AU1240" s="24"/>
      <c r="AV1240" s="24"/>
      <c r="AW1240" s="24">
        <f t="shared" si="467"/>
        <v>0</v>
      </c>
      <c r="AX1240" s="24">
        <f t="shared" si="468"/>
        <v>0</v>
      </c>
      <c r="BA1240" s="24"/>
      <c r="BB1240" s="24"/>
      <c r="BC1240" s="24"/>
      <c r="BD1240" s="24"/>
      <c r="BE1240" s="24"/>
      <c r="BF1240" s="24"/>
      <c r="BG1240" s="24">
        <f t="shared" si="469"/>
        <v>0</v>
      </c>
      <c r="BH1240" s="24">
        <f t="shared" si="470"/>
        <v>0</v>
      </c>
      <c r="BK1240" s="24"/>
      <c r="BL1240" s="24"/>
      <c r="BM1240" s="24"/>
      <c r="BN1240" s="24"/>
      <c r="BO1240" s="24"/>
      <c r="BP1240" s="24"/>
      <c r="BQ1240" s="24">
        <f t="shared" si="471"/>
        <v>0</v>
      </c>
      <c r="BR1240" s="24">
        <f t="shared" si="472"/>
        <v>0</v>
      </c>
      <c r="BU1240" s="24"/>
      <c r="BV1240" s="24"/>
      <c r="BW1240" s="24"/>
      <c r="BX1240" s="24"/>
      <c r="BY1240" s="24"/>
      <c r="BZ1240" s="24"/>
      <c r="CA1240" s="24">
        <f t="shared" si="473"/>
        <v>0</v>
      </c>
      <c r="CB1240" s="24">
        <f t="shared" si="474"/>
        <v>0</v>
      </c>
      <c r="CC1240" s="24"/>
      <c r="CE1240" s="24">
        <f t="shared" si="475"/>
        <v>0</v>
      </c>
      <c r="CG1240" s="24">
        <f t="shared" si="476"/>
        <v>0</v>
      </c>
      <c r="CI1240" s="24">
        <f t="shared" si="477"/>
        <v>0</v>
      </c>
      <c r="CK1240" s="24">
        <f t="shared" si="478"/>
        <v>0</v>
      </c>
      <c r="CM1240" s="24">
        <f t="shared" si="479"/>
        <v>0</v>
      </c>
      <c r="CO1240" s="24">
        <f t="shared" si="480"/>
        <v>0</v>
      </c>
      <c r="CQ1240" s="24">
        <f t="shared" si="481"/>
        <v>0</v>
      </c>
      <c r="CS1240" s="24">
        <f t="shared" si="482"/>
        <v>0</v>
      </c>
    </row>
    <row r="1241" spans="9:97">
      <c r="I1241" s="24">
        <f t="shared" si="462"/>
        <v>0</v>
      </c>
      <c r="J1241" s="24">
        <f t="shared" si="460"/>
        <v>0</v>
      </c>
      <c r="M1241" s="24"/>
      <c r="N1241" s="24"/>
      <c r="O1241" s="24"/>
      <c r="P1241" s="24"/>
      <c r="Q1241" s="24"/>
      <c r="R1241" s="24"/>
      <c r="S1241" s="24">
        <f t="shared" si="463"/>
        <v>0</v>
      </c>
      <c r="T1241" s="24">
        <f t="shared" si="461"/>
        <v>0</v>
      </c>
      <c r="W1241" s="24"/>
      <c r="X1241" s="24"/>
      <c r="Y1241" s="24"/>
      <c r="Z1241" s="24"/>
      <c r="AA1241" s="24"/>
      <c r="AB1241" s="24"/>
      <c r="AC1241" s="24">
        <f t="shared" si="464"/>
        <v>0</v>
      </c>
      <c r="AD1241" s="24">
        <f t="shared" si="465"/>
        <v>0</v>
      </c>
      <c r="AG1241" s="24"/>
      <c r="AH1241" s="24"/>
      <c r="AI1241" s="24"/>
      <c r="AJ1241" s="24"/>
      <c r="AK1241" s="24"/>
      <c r="AL1241" s="24"/>
      <c r="AM1241" s="24">
        <f t="shared" si="466"/>
        <v>0</v>
      </c>
      <c r="AN1241" s="24">
        <f t="shared" si="459"/>
        <v>0</v>
      </c>
      <c r="AQ1241" s="24"/>
      <c r="AR1241" s="24"/>
      <c r="AS1241" s="24"/>
      <c r="AT1241" s="24"/>
      <c r="AU1241" s="24"/>
      <c r="AV1241" s="24"/>
      <c r="AW1241" s="24">
        <f t="shared" si="467"/>
        <v>0</v>
      </c>
      <c r="AX1241" s="24">
        <f t="shared" si="468"/>
        <v>0</v>
      </c>
      <c r="BA1241" s="24"/>
      <c r="BB1241" s="24"/>
      <c r="BC1241" s="24"/>
      <c r="BD1241" s="24"/>
      <c r="BE1241" s="24"/>
      <c r="BF1241" s="24"/>
      <c r="BG1241" s="24">
        <f t="shared" si="469"/>
        <v>0</v>
      </c>
      <c r="BH1241" s="24">
        <f t="shared" si="470"/>
        <v>0</v>
      </c>
      <c r="BK1241" s="24"/>
      <c r="BL1241" s="24"/>
      <c r="BM1241" s="24"/>
      <c r="BN1241" s="24"/>
      <c r="BO1241" s="24"/>
      <c r="BP1241" s="24"/>
      <c r="BQ1241" s="24">
        <f t="shared" si="471"/>
        <v>0</v>
      </c>
      <c r="BR1241" s="24">
        <f t="shared" si="472"/>
        <v>0</v>
      </c>
      <c r="BU1241" s="24"/>
      <c r="BV1241" s="24"/>
      <c r="BW1241" s="24"/>
      <c r="BX1241" s="24"/>
      <c r="BY1241" s="24"/>
      <c r="BZ1241" s="24"/>
      <c r="CA1241" s="24">
        <f t="shared" si="473"/>
        <v>0</v>
      </c>
      <c r="CB1241" s="24">
        <f t="shared" si="474"/>
        <v>0</v>
      </c>
      <c r="CC1241" s="24"/>
      <c r="CE1241" s="24">
        <f t="shared" si="475"/>
        <v>0</v>
      </c>
      <c r="CG1241" s="24">
        <f t="shared" si="476"/>
        <v>0</v>
      </c>
      <c r="CI1241" s="24">
        <f t="shared" si="477"/>
        <v>0</v>
      </c>
      <c r="CK1241" s="24">
        <f t="shared" si="478"/>
        <v>0</v>
      </c>
      <c r="CM1241" s="24">
        <f t="shared" si="479"/>
        <v>0</v>
      </c>
      <c r="CO1241" s="24">
        <f t="shared" si="480"/>
        <v>0</v>
      </c>
      <c r="CQ1241" s="24">
        <f t="shared" si="481"/>
        <v>0</v>
      </c>
      <c r="CS1241" s="24">
        <f t="shared" si="482"/>
        <v>0</v>
      </c>
    </row>
    <row r="1242" spans="9:97">
      <c r="I1242" s="24">
        <f t="shared" si="462"/>
        <v>0</v>
      </c>
      <c r="J1242" s="24">
        <f t="shared" si="460"/>
        <v>0</v>
      </c>
      <c r="M1242" s="24"/>
      <c r="N1242" s="24"/>
      <c r="O1242" s="24"/>
      <c r="P1242" s="24"/>
      <c r="Q1242" s="24"/>
      <c r="R1242" s="24"/>
      <c r="S1242" s="24">
        <f t="shared" si="463"/>
        <v>0</v>
      </c>
      <c r="T1242" s="24">
        <f t="shared" si="461"/>
        <v>0</v>
      </c>
      <c r="W1242" s="24"/>
      <c r="X1242" s="24"/>
      <c r="Y1242" s="24"/>
      <c r="Z1242" s="24"/>
      <c r="AA1242" s="24"/>
      <c r="AB1242" s="24"/>
      <c r="AC1242" s="24">
        <f t="shared" si="464"/>
        <v>0</v>
      </c>
      <c r="AD1242" s="24">
        <f t="shared" si="465"/>
        <v>0</v>
      </c>
      <c r="AG1242" s="24"/>
      <c r="AH1242" s="24"/>
      <c r="AI1242" s="24"/>
      <c r="AJ1242" s="24"/>
      <c r="AK1242" s="24"/>
      <c r="AL1242" s="24"/>
      <c r="AM1242" s="24">
        <f t="shared" si="466"/>
        <v>0</v>
      </c>
      <c r="AN1242" s="24">
        <f t="shared" ref="AN1242:AN1305" si="483">IF(AJ1242&lt;AG1242-AH1242,AG1242-AH1242-AJ1242,0)</f>
        <v>0</v>
      </c>
      <c r="AQ1242" s="24"/>
      <c r="AR1242" s="24"/>
      <c r="AS1242" s="24"/>
      <c r="AT1242" s="24"/>
      <c r="AU1242" s="24"/>
      <c r="AV1242" s="24"/>
      <c r="AW1242" s="24">
        <f t="shared" si="467"/>
        <v>0</v>
      </c>
      <c r="AX1242" s="24">
        <f t="shared" si="468"/>
        <v>0</v>
      </c>
      <c r="BA1242" s="24"/>
      <c r="BB1242" s="24"/>
      <c r="BC1242" s="24"/>
      <c r="BD1242" s="24"/>
      <c r="BE1242" s="24"/>
      <c r="BF1242" s="24"/>
      <c r="BG1242" s="24">
        <f t="shared" si="469"/>
        <v>0</v>
      </c>
      <c r="BH1242" s="24">
        <f t="shared" si="470"/>
        <v>0</v>
      </c>
      <c r="BK1242" s="24"/>
      <c r="BL1242" s="24"/>
      <c r="BM1242" s="24"/>
      <c r="BN1242" s="24"/>
      <c r="BO1242" s="24"/>
      <c r="BP1242" s="24"/>
      <c r="BQ1242" s="24">
        <f t="shared" si="471"/>
        <v>0</v>
      </c>
      <c r="BR1242" s="24">
        <f t="shared" si="472"/>
        <v>0</v>
      </c>
      <c r="BU1242" s="24"/>
      <c r="BV1242" s="24"/>
      <c r="BW1242" s="24"/>
      <c r="BX1242" s="24"/>
      <c r="BY1242" s="24"/>
      <c r="BZ1242" s="24"/>
      <c r="CA1242" s="24">
        <f t="shared" si="473"/>
        <v>0</v>
      </c>
      <c r="CB1242" s="24">
        <f t="shared" si="474"/>
        <v>0</v>
      </c>
      <c r="CC1242" s="24"/>
      <c r="CE1242" s="24">
        <f t="shared" si="475"/>
        <v>0</v>
      </c>
      <c r="CG1242" s="24">
        <f t="shared" si="476"/>
        <v>0</v>
      </c>
      <c r="CI1242" s="24">
        <f t="shared" si="477"/>
        <v>0</v>
      </c>
      <c r="CK1242" s="24">
        <f t="shared" si="478"/>
        <v>0</v>
      </c>
      <c r="CM1242" s="24">
        <f t="shared" si="479"/>
        <v>0</v>
      </c>
      <c r="CO1242" s="24">
        <f t="shared" si="480"/>
        <v>0</v>
      </c>
      <c r="CQ1242" s="24">
        <f t="shared" si="481"/>
        <v>0</v>
      </c>
      <c r="CS1242" s="24">
        <f t="shared" si="482"/>
        <v>0</v>
      </c>
    </row>
    <row r="1243" spans="9:97">
      <c r="I1243" s="24">
        <f t="shared" si="462"/>
        <v>0</v>
      </c>
      <c r="J1243" s="24">
        <f t="shared" si="460"/>
        <v>0</v>
      </c>
      <c r="M1243" s="24"/>
      <c r="N1243" s="24"/>
      <c r="O1243" s="24"/>
      <c r="P1243" s="24"/>
      <c r="Q1243" s="24"/>
      <c r="R1243" s="24"/>
      <c r="S1243" s="24">
        <f t="shared" si="463"/>
        <v>0</v>
      </c>
      <c r="T1243" s="24">
        <f t="shared" si="461"/>
        <v>0</v>
      </c>
      <c r="W1243" s="24"/>
      <c r="X1243" s="24"/>
      <c r="Y1243" s="24"/>
      <c r="Z1243" s="24"/>
      <c r="AA1243" s="24"/>
      <c r="AB1243" s="24"/>
      <c r="AC1243" s="24">
        <f t="shared" si="464"/>
        <v>0</v>
      </c>
      <c r="AD1243" s="24">
        <f t="shared" si="465"/>
        <v>0</v>
      </c>
      <c r="AG1243" s="24"/>
      <c r="AH1243" s="24"/>
      <c r="AI1243" s="24"/>
      <c r="AJ1243" s="24"/>
      <c r="AK1243" s="24"/>
      <c r="AL1243" s="24"/>
      <c r="AM1243" s="24">
        <f t="shared" si="466"/>
        <v>0</v>
      </c>
      <c r="AN1243" s="24">
        <f t="shared" si="483"/>
        <v>0</v>
      </c>
      <c r="AQ1243" s="24"/>
      <c r="AR1243" s="24"/>
      <c r="AS1243" s="24"/>
      <c r="AT1243" s="24"/>
      <c r="AU1243" s="24"/>
      <c r="AV1243" s="24"/>
      <c r="AW1243" s="24">
        <f t="shared" si="467"/>
        <v>0</v>
      </c>
      <c r="AX1243" s="24">
        <f t="shared" si="468"/>
        <v>0</v>
      </c>
      <c r="BA1243" s="24"/>
      <c r="BB1243" s="24"/>
      <c r="BC1243" s="24"/>
      <c r="BD1243" s="24"/>
      <c r="BE1243" s="24"/>
      <c r="BF1243" s="24"/>
      <c r="BG1243" s="24">
        <f t="shared" si="469"/>
        <v>0</v>
      </c>
      <c r="BH1243" s="24">
        <f t="shared" si="470"/>
        <v>0</v>
      </c>
      <c r="BK1243" s="24"/>
      <c r="BL1243" s="24"/>
      <c r="BM1243" s="24"/>
      <c r="BN1243" s="24"/>
      <c r="BO1243" s="24"/>
      <c r="BP1243" s="24"/>
      <c r="BQ1243" s="24">
        <f t="shared" si="471"/>
        <v>0</v>
      </c>
      <c r="BR1243" s="24">
        <f t="shared" si="472"/>
        <v>0</v>
      </c>
      <c r="BU1243" s="24"/>
      <c r="BV1243" s="24"/>
      <c r="BW1243" s="24"/>
      <c r="BX1243" s="24"/>
      <c r="BY1243" s="24"/>
      <c r="BZ1243" s="24"/>
      <c r="CA1243" s="24">
        <f t="shared" si="473"/>
        <v>0</v>
      </c>
      <c r="CB1243" s="24">
        <f t="shared" si="474"/>
        <v>0</v>
      </c>
      <c r="CC1243" s="24"/>
      <c r="CE1243" s="24">
        <f t="shared" si="475"/>
        <v>0</v>
      </c>
      <c r="CG1243" s="24">
        <f t="shared" si="476"/>
        <v>0</v>
      </c>
      <c r="CI1243" s="24">
        <f t="shared" si="477"/>
        <v>0</v>
      </c>
      <c r="CK1243" s="24">
        <f t="shared" si="478"/>
        <v>0</v>
      </c>
      <c r="CM1243" s="24">
        <f t="shared" si="479"/>
        <v>0</v>
      </c>
      <c r="CO1243" s="24">
        <f t="shared" si="480"/>
        <v>0</v>
      </c>
      <c r="CQ1243" s="24">
        <f t="shared" si="481"/>
        <v>0</v>
      </c>
      <c r="CS1243" s="24">
        <f t="shared" si="482"/>
        <v>0</v>
      </c>
    </row>
    <row r="1244" spans="9:97">
      <c r="I1244" s="24">
        <f t="shared" si="462"/>
        <v>0</v>
      </c>
      <c r="J1244" s="24">
        <f t="shared" si="460"/>
        <v>0</v>
      </c>
      <c r="M1244" s="24"/>
      <c r="N1244" s="24"/>
      <c r="O1244" s="24"/>
      <c r="P1244" s="24"/>
      <c r="Q1244" s="24"/>
      <c r="R1244" s="24"/>
      <c r="S1244" s="24">
        <f t="shared" si="463"/>
        <v>0</v>
      </c>
      <c r="T1244" s="24">
        <f t="shared" si="461"/>
        <v>0</v>
      </c>
      <c r="W1244" s="24"/>
      <c r="X1244" s="24"/>
      <c r="Y1244" s="24"/>
      <c r="Z1244" s="24"/>
      <c r="AA1244" s="24"/>
      <c r="AB1244" s="24"/>
      <c r="AC1244" s="24">
        <f t="shared" si="464"/>
        <v>0</v>
      </c>
      <c r="AD1244" s="24">
        <f t="shared" si="465"/>
        <v>0</v>
      </c>
      <c r="AG1244" s="24"/>
      <c r="AH1244" s="24"/>
      <c r="AI1244" s="24"/>
      <c r="AJ1244" s="24"/>
      <c r="AK1244" s="24"/>
      <c r="AL1244" s="24"/>
      <c r="AM1244" s="24">
        <f t="shared" si="466"/>
        <v>0</v>
      </c>
      <c r="AN1244" s="24">
        <f t="shared" si="483"/>
        <v>0</v>
      </c>
      <c r="AQ1244" s="24"/>
      <c r="AR1244" s="24"/>
      <c r="AS1244" s="24"/>
      <c r="AT1244" s="24"/>
      <c r="AU1244" s="24"/>
      <c r="AV1244" s="24"/>
      <c r="AW1244" s="24">
        <f t="shared" si="467"/>
        <v>0</v>
      </c>
      <c r="AX1244" s="24">
        <f t="shared" si="468"/>
        <v>0</v>
      </c>
      <c r="BA1244" s="24"/>
      <c r="BB1244" s="24"/>
      <c r="BC1244" s="24"/>
      <c r="BD1244" s="24"/>
      <c r="BE1244" s="24"/>
      <c r="BF1244" s="24"/>
      <c r="BG1244" s="24">
        <f t="shared" si="469"/>
        <v>0</v>
      </c>
      <c r="BH1244" s="24">
        <f t="shared" si="470"/>
        <v>0</v>
      </c>
      <c r="BK1244" s="24"/>
      <c r="BL1244" s="24"/>
      <c r="BM1244" s="24"/>
      <c r="BN1244" s="24"/>
      <c r="BO1244" s="24"/>
      <c r="BP1244" s="24"/>
      <c r="BQ1244" s="24">
        <f t="shared" si="471"/>
        <v>0</v>
      </c>
      <c r="BR1244" s="24">
        <f t="shared" si="472"/>
        <v>0</v>
      </c>
      <c r="BU1244" s="24"/>
      <c r="BV1244" s="24"/>
      <c r="BW1244" s="24"/>
      <c r="BX1244" s="24"/>
      <c r="BY1244" s="24"/>
      <c r="BZ1244" s="24"/>
      <c r="CA1244" s="24">
        <f t="shared" si="473"/>
        <v>0</v>
      </c>
      <c r="CB1244" s="24">
        <f t="shared" si="474"/>
        <v>0</v>
      </c>
      <c r="CC1244" s="24"/>
      <c r="CE1244" s="24">
        <f t="shared" si="475"/>
        <v>0</v>
      </c>
      <c r="CG1244" s="24">
        <f t="shared" si="476"/>
        <v>0</v>
      </c>
      <c r="CI1244" s="24">
        <f t="shared" si="477"/>
        <v>0</v>
      </c>
      <c r="CK1244" s="24">
        <f t="shared" si="478"/>
        <v>0</v>
      </c>
      <c r="CM1244" s="24">
        <f t="shared" si="479"/>
        <v>0</v>
      </c>
      <c r="CO1244" s="24">
        <f t="shared" si="480"/>
        <v>0</v>
      </c>
      <c r="CQ1244" s="24">
        <f t="shared" si="481"/>
        <v>0</v>
      </c>
      <c r="CS1244" s="24">
        <f t="shared" si="482"/>
        <v>0</v>
      </c>
    </row>
    <row r="1245" spans="9:97">
      <c r="I1245" s="24">
        <f t="shared" si="462"/>
        <v>0</v>
      </c>
      <c r="J1245" s="24">
        <f t="shared" si="460"/>
        <v>0</v>
      </c>
      <c r="M1245" s="24"/>
      <c r="N1245" s="24"/>
      <c r="O1245" s="24"/>
      <c r="P1245" s="24"/>
      <c r="Q1245" s="24"/>
      <c r="R1245" s="24"/>
      <c r="S1245" s="24">
        <f t="shared" si="463"/>
        <v>0</v>
      </c>
      <c r="T1245" s="24">
        <f t="shared" si="461"/>
        <v>0</v>
      </c>
      <c r="W1245" s="24"/>
      <c r="X1245" s="24"/>
      <c r="Y1245" s="24"/>
      <c r="Z1245" s="24"/>
      <c r="AA1245" s="24"/>
      <c r="AB1245" s="24"/>
      <c r="AC1245" s="24">
        <f t="shared" si="464"/>
        <v>0</v>
      </c>
      <c r="AD1245" s="24">
        <f t="shared" si="465"/>
        <v>0</v>
      </c>
      <c r="AG1245" s="24"/>
      <c r="AH1245" s="24"/>
      <c r="AI1245" s="24"/>
      <c r="AJ1245" s="24"/>
      <c r="AK1245" s="24"/>
      <c r="AL1245" s="24"/>
      <c r="AM1245" s="24">
        <f t="shared" si="466"/>
        <v>0</v>
      </c>
      <c r="AN1245" s="24">
        <f t="shared" si="483"/>
        <v>0</v>
      </c>
      <c r="AQ1245" s="24"/>
      <c r="AR1245" s="24"/>
      <c r="AS1245" s="24"/>
      <c r="AT1245" s="24"/>
      <c r="AU1245" s="24"/>
      <c r="AV1245" s="24"/>
      <c r="AW1245" s="24">
        <f t="shared" si="467"/>
        <v>0</v>
      </c>
      <c r="AX1245" s="24">
        <f t="shared" si="468"/>
        <v>0</v>
      </c>
      <c r="BA1245" s="24"/>
      <c r="BB1245" s="24"/>
      <c r="BC1245" s="24"/>
      <c r="BD1245" s="24"/>
      <c r="BE1245" s="24"/>
      <c r="BF1245" s="24"/>
      <c r="BG1245" s="24">
        <f t="shared" si="469"/>
        <v>0</v>
      </c>
      <c r="BH1245" s="24">
        <f t="shared" si="470"/>
        <v>0</v>
      </c>
      <c r="BK1245" s="24"/>
      <c r="BL1245" s="24"/>
      <c r="BM1245" s="24"/>
      <c r="BN1245" s="24"/>
      <c r="BO1245" s="24"/>
      <c r="BP1245" s="24"/>
      <c r="BQ1245" s="24">
        <f t="shared" si="471"/>
        <v>0</v>
      </c>
      <c r="BR1245" s="24">
        <f t="shared" si="472"/>
        <v>0</v>
      </c>
      <c r="BU1245" s="24"/>
      <c r="BV1245" s="24"/>
      <c r="BW1245" s="24"/>
      <c r="BX1245" s="24"/>
      <c r="BY1245" s="24"/>
      <c r="BZ1245" s="24"/>
      <c r="CA1245" s="24">
        <f t="shared" si="473"/>
        <v>0</v>
      </c>
      <c r="CB1245" s="24">
        <f t="shared" si="474"/>
        <v>0</v>
      </c>
      <c r="CC1245" s="24"/>
      <c r="CE1245" s="24">
        <f t="shared" si="475"/>
        <v>0</v>
      </c>
      <c r="CG1245" s="24">
        <f t="shared" si="476"/>
        <v>0</v>
      </c>
      <c r="CI1245" s="24">
        <f t="shared" si="477"/>
        <v>0</v>
      </c>
      <c r="CK1245" s="24">
        <f t="shared" si="478"/>
        <v>0</v>
      </c>
      <c r="CM1245" s="24">
        <f t="shared" si="479"/>
        <v>0</v>
      </c>
      <c r="CO1245" s="24">
        <f t="shared" si="480"/>
        <v>0</v>
      </c>
      <c r="CQ1245" s="24">
        <f t="shared" si="481"/>
        <v>0</v>
      </c>
      <c r="CS1245" s="24">
        <f t="shared" si="482"/>
        <v>0</v>
      </c>
    </row>
    <row r="1246" spans="9:97">
      <c r="I1246" s="24">
        <f t="shared" si="462"/>
        <v>0</v>
      </c>
      <c r="J1246" s="24">
        <f t="shared" si="460"/>
        <v>0</v>
      </c>
      <c r="M1246" s="24"/>
      <c r="N1246" s="24"/>
      <c r="O1246" s="24"/>
      <c r="P1246" s="24"/>
      <c r="Q1246" s="24"/>
      <c r="R1246" s="24"/>
      <c r="S1246" s="24">
        <f t="shared" si="463"/>
        <v>0</v>
      </c>
      <c r="T1246" s="24">
        <f t="shared" si="461"/>
        <v>0</v>
      </c>
      <c r="W1246" s="24"/>
      <c r="X1246" s="24"/>
      <c r="Y1246" s="24"/>
      <c r="Z1246" s="24"/>
      <c r="AA1246" s="24"/>
      <c r="AB1246" s="24"/>
      <c r="AC1246" s="24">
        <f t="shared" si="464"/>
        <v>0</v>
      </c>
      <c r="AD1246" s="24">
        <f t="shared" si="465"/>
        <v>0</v>
      </c>
      <c r="AG1246" s="24"/>
      <c r="AH1246" s="24"/>
      <c r="AI1246" s="24"/>
      <c r="AJ1246" s="24"/>
      <c r="AK1246" s="24"/>
      <c r="AL1246" s="24"/>
      <c r="AM1246" s="24">
        <f t="shared" si="466"/>
        <v>0</v>
      </c>
      <c r="AN1246" s="24">
        <f t="shared" si="483"/>
        <v>0</v>
      </c>
      <c r="AQ1246" s="24"/>
      <c r="AR1246" s="24"/>
      <c r="AS1246" s="24"/>
      <c r="AT1246" s="24"/>
      <c r="AU1246" s="24"/>
      <c r="AV1246" s="24"/>
      <c r="AW1246" s="24">
        <f t="shared" si="467"/>
        <v>0</v>
      </c>
      <c r="AX1246" s="24">
        <f t="shared" si="468"/>
        <v>0</v>
      </c>
      <c r="BA1246" s="24"/>
      <c r="BB1246" s="24"/>
      <c r="BC1246" s="24"/>
      <c r="BD1246" s="24"/>
      <c r="BE1246" s="24"/>
      <c r="BF1246" s="24"/>
      <c r="BG1246" s="24">
        <f t="shared" si="469"/>
        <v>0</v>
      </c>
      <c r="BH1246" s="24">
        <f t="shared" si="470"/>
        <v>0</v>
      </c>
      <c r="BK1246" s="24"/>
      <c r="BL1246" s="24"/>
      <c r="BM1246" s="24"/>
      <c r="BN1246" s="24"/>
      <c r="BO1246" s="24"/>
      <c r="BP1246" s="24"/>
      <c r="BQ1246" s="24">
        <f t="shared" si="471"/>
        <v>0</v>
      </c>
      <c r="BR1246" s="24">
        <f t="shared" si="472"/>
        <v>0</v>
      </c>
      <c r="BU1246" s="24"/>
      <c r="BV1246" s="24"/>
      <c r="BW1246" s="24"/>
      <c r="BX1246" s="24"/>
      <c r="BY1246" s="24"/>
      <c r="BZ1246" s="24"/>
      <c r="CA1246" s="24">
        <f t="shared" si="473"/>
        <v>0</v>
      </c>
      <c r="CB1246" s="24">
        <f t="shared" si="474"/>
        <v>0</v>
      </c>
      <c r="CC1246" s="24"/>
      <c r="CE1246" s="24">
        <f t="shared" si="475"/>
        <v>0</v>
      </c>
      <c r="CG1246" s="24">
        <f t="shared" si="476"/>
        <v>0</v>
      </c>
      <c r="CI1246" s="24">
        <f t="shared" si="477"/>
        <v>0</v>
      </c>
      <c r="CK1246" s="24">
        <f t="shared" si="478"/>
        <v>0</v>
      </c>
      <c r="CM1246" s="24">
        <f t="shared" si="479"/>
        <v>0</v>
      </c>
      <c r="CO1246" s="24">
        <f t="shared" si="480"/>
        <v>0</v>
      </c>
      <c r="CQ1246" s="24">
        <f t="shared" si="481"/>
        <v>0</v>
      </c>
      <c r="CS1246" s="24">
        <f t="shared" si="482"/>
        <v>0</v>
      </c>
    </row>
    <row r="1247" spans="9:97">
      <c r="I1247" s="24">
        <f t="shared" si="462"/>
        <v>0</v>
      </c>
      <c r="J1247" s="24">
        <f t="shared" si="460"/>
        <v>0</v>
      </c>
      <c r="M1247" s="24"/>
      <c r="N1247" s="24"/>
      <c r="O1247" s="24"/>
      <c r="P1247" s="24"/>
      <c r="Q1247" s="24"/>
      <c r="R1247" s="24"/>
      <c r="S1247" s="24">
        <f t="shared" si="463"/>
        <v>0</v>
      </c>
      <c r="T1247" s="24">
        <f t="shared" si="461"/>
        <v>0</v>
      </c>
      <c r="W1247" s="24"/>
      <c r="X1247" s="24"/>
      <c r="Y1247" s="24"/>
      <c r="Z1247" s="24"/>
      <c r="AA1247" s="24"/>
      <c r="AB1247" s="24"/>
      <c r="AC1247" s="24">
        <f t="shared" si="464"/>
        <v>0</v>
      </c>
      <c r="AD1247" s="24">
        <f t="shared" si="465"/>
        <v>0</v>
      </c>
      <c r="AG1247" s="24"/>
      <c r="AH1247" s="24"/>
      <c r="AI1247" s="24"/>
      <c r="AJ1247" s="24"/>
      <c r="AK1247" s="24"/>
      <c r="AL1247" s="24"/>
      <c r="AM1247" s="24">
        <f t="shared" si="466"/>
        <v>0</v>
      </c>
      <c r="AN1247" s="24">
        <f t="shared" si="483"/>
        <v>0</v>
      </c>
      <c r="AQ1247" s="24"/>
      <c r="AR1247" s="24"/>
      <c r="AS1247" s="24"/>
      <c r="AT1247" s="24"/>
      <c r="AU1247" s="24"/>
      <c r="AV1247" s="24"/>
      <c r="AW1247" s="24">
        <f t="shared" si="467"/>
        <v>0</v>
      </c>
      <c r="AX1247" s="24">
        <f t="shared" si="468"/>
        <v>0</v>
      </c>
      <c r="BA1247" s="24"/>
      <c r="BB1247" s="24"/>
      <c r="BC1247" s="24"/>
      <c r="BD1247" s="24"/>
      <c r="BE1247" s="24"/>
      <c r="BF1247" s="24"/>
      <c r="BG1247" s="24">
        <f t="shared" si="469"/>
        <v>0</v>
      </c>
      <c r="BH1247" s="24">
        <f t="shared" si="470"/>
        <v>0</v>
      </c>
      <c r="BK1247" s="24"/>
      <c r="BL1247" s="24"/>
      <c r="BM1247" s="24"/>
      <c r="BN1247" s="24"/>
      <c r="BO1247" s="24"/>
      <c r="BP1247" s="24"/>
      <c r="BQ1247" s="24">
        <f t="shared" si="471"/>
        <v>0</v>
      </c>
      <c r="BR1247" s="24">
        <f t="shared" si="472"/>
        <v>0</v>
      </c>
      <c r="BU1247" s="24"/>
      <c r="BV1247" s="24"/>
      <c r="BW1247" s="24"/>
      <c r="BX1247" s="24"/>
      <c r="BY1247" s="24"/>
      <c r="BZ1247" s="24"/>
      <c r="CA1247" s="24">
        <f t="shared" si="473"/>
        <v>0</v>
      </c>
      <c r="CB1247" s="24">
        <f t="shared" si="474"/>
        <v>0</v>
      </c>
      <c r="CC1247" s="24"/>
      <c r="CE1247" s="24">
        <f t="shared" si="475"/>
        <v>0</v>
      </c>
      <c r="CG1247" s="24">
        <f t="shared" si="476"/>
        <v>0</v>
      </c>
      <c r="CI1247" s="24">
        <f t="shared" si="477"/>
        <v>0</v>
      </c>
      <c r="CK1247" s="24">
        <f t="shared" si="478"/>
        <v>0</v>
      </c>
      <c r="CM1247" s="24">
        <f t="shared" si="479"/>
        <v>0</v>
      </c>
      <c r="CO1247" s="24">
        <f t="shared" si="480"/>
        <v>0</v>
      </c>
      <c r="CQ1247" s="24">
        <f t="shared" si="481"/>
        <v>0</v>
      </c>
      <c r="CS1247" s="24">
        <f t="shared" si="482"/>
        <v>0</v>
      </c>
    </row>
    <row r="1248" spans="9:97">
      <c r="I1248" s="24">
        <f t="shared" si="462"/>
        <v>0</v>
      </c>
      <c r="J1248" s="24">
        <f t="shared" si="460"/>
        <v>0</v>
      </c>
      <c r="M1248" s="24"/>
      <c r="N1248" s="24"/>
      <c r="O1248" s="24"/>
      <c r="P1248" s="24"/>
      <c r="Q1248" s="24"/>
      <c r="R1248" s="24"/>
      <c r="S1248" s="24">
        <f t="shared" si="463"/>
        <v>0</v>
      </c>
      <c r="T1248" s="24">
        <f t="shared" si="461"/>
        <v>0</v>
      </c>
      <c r="W1248" s="24"/>
      <c r="X1248" s="24"/>
      <c r="Y1248" s="24"/>
      <c r="Z1248" s="24"/>
      <c r="AA1248" s="24"/>
      <c r="AB1248" s="24"/>
      <c r="AC1248" s="24">
        <f t="shared" si="464"/>
        <v>0</v>
      </c>
      <c r="AD1248" s="24">
        <f t="shared" si="465"/>
        <v>0</v>
      </c>
      <c r="AG1248" s="24"/>
      <c r="AH1248" s="24"/>
      <c r="AI1248" s="24"/>
      <c r="AJ1248" s="24"/>
      <c r="AK1248" s="24"/>
      <c r="AL1248" s="24"/>
      <c r="AM1248" s="24">
        <f t="shared" si="466"/>
        <v>0</v>
      </c>
      <c r="AN1248" s="24">
        <f t="shared" si="483"/>
        <v>0</v>
      </c>
      <c r="AQ1248" s="24"/>
      <c r="AR1248" s="24"/>
      <c r="AS1248" s="24"/>
      <c r="AT1248" s="24"/>
      <c r="AU1248" s="24"/>
      <c r="AV1248" s="24"/>
      <c r="AW1248" s="24">
        <f t="shared" si="467"/>
        <v>0</v>
      </c>
      <c r="AX1248" s="24">
        <f t="shared" si="468"/>
        <v>0</v>
      </c>
      <c r="BA1248" s="24"/>
      <c r="BB1248" s="24"/>
      <c r="BC1248" s="24"/>
      <c r="BD1248" s="24"/>
      <c r="BE1248" s="24"/>
      <c r="BF1248" s="24"/>
      <c r="BG1248" s="24">
        <f t="shared" si="469"/>
        <v>0</v>
      </c>
      <c r="BH1248" s="24">
        <f t="shared" si="470"/>
        <v>0</v>
      </c>
      <c r="BK1248" s="24"/>
      <c r="BL1248" s="24"/>
      <c r="BM1248" s="24"/>
      <c r="BN1248" s="24"/>
      <c r="BO1248" s="24"/>
      <c r="BP1248" s="24"/>
      <c r="BQ1248" s="24">
        <f t="shared" si="471"/>
        <v>0</v>
      </c>
      <c r="BR1248" s="24">
        <f t="shared" si="472"/>
        <v>0</v>
      </c>
      <c r="BU1248" s="24"/>
      <c r="BV1248" s="24"/>
      <c r="BW1248" s="24"/>
      <c r="BX1248" s="24"/>
      <c r="BY1248" s="24"/>
      <c r="BZ1248" s="24"/>
      <c r="CA1248" s="24">
        <f t="shared" si="473"/>
        <v>0</v>
      </c>
      <c r="CB1248" s="24">
        <f t="shared" si="474"/>
        <v>0</v>
      </c>
      <c r="CC1248" s="24"/>
      <c r="CE1248" s="24">
        <f t="shared" si="475"/>
        <v>0</v>
      </c>
      <c r="CG1248" s="24">
        <f t="shared" si="476"/>
        <v>0</v>
      </c>
      <c r="CI1248" s="24">
        <f t="shared" si="477"/>
        <v>0</v>
      </c>
      <c r="CK1248" s="24">
        <f t="shared" si="478"/>
        <v>0</v>
      </c>
      <c r="CM1248" s="24">
        <f t="shared" si="479"/>
        <v>0</v>
      </c>
      <c r="CO1248" s="24">
        <f t="shared" si="480"/>
        <v>0</v>
      </c>
      <c r="CQ1248" s="24">
        <f t="shared" si="481"/>
        <v>0</v>
      </c>
      <c r="CS1248" s="24">
        <f t="shared" si="482"/>
        <v>0</v>
      </c>
    </row>
    <row r="1249" spans="9:97">
      <c r="I1249" s="24">
        <f t="shared" si="462"/>
        <v>0</v>
      </c>
      <c r="J1249" s="24">
        <f t="shared" si="460"/>
        <v>0</v>
      </c>
      <c r="M1249" s="24"/>
      <c r="N1249" s="24"/>
      <c r="O1249" s="24"/>
      <c r="P1249" s="24"/>
      <c r="Q1249" s="24"/>
      <c r="R1249" s="24"/>
      <c r="S1249" s="24">
        <f t="shared" si="463"/>
        <v>0</v>
      </c>
      <c r="T1249" s="24">
        <f t="shared" si="461"/>
        <v>0</v>
      </c>
      <c r="W1249" s="24"/>
      <c r="X1249" s="24"/>
      <c r="Y1249" s="24"/>
      <c r="Z1249" s="24"/>
      <c r="AA1249" s="24"/>
      <c r="AB1249" s="24"/>
      <c r="AC1249" s="24">
        <f t="shared" si="464"/>
        <v>0</v>
      </c>
      <c r="AD1249" s="24">
        <f t="shared" si="465"/>
        <v>0</v>
      </c>
      <c r="AG1249" s="24"/>
      <c r="AH1249" s="24"/>
      <c r="AI1249" s="24"/>
      <c r="AJ1249" s="24"/>
      <c r="AK1249" s="24"/>
      <c r="AL1249" s="24"/>
      <c r="AM1249" s="24">
        <f t="shared" si="466"/>
        <v>0</v>
      </c>
      <c r="AN1249" s="24">
        <f t="shared" si="483"/>
        <v>0</v>
      </c>
      <c r="AQ1249" s="24"/>
      <c r="AR1249" s="24"/>
      <c r="AS1249" s="24"/>
      <c r="AT1249" s="24"/>
      <c r="AU1249" s="24"/>
      <c r="AV1249" s="24"/>
      <c r="AW1249" s="24">
        <f t="shared" si="467"/>
        <v>0</v>
      </c>
      <c r="AX1249" s="24">
        <f t="shared" si="468"/>
        <v>0</v>
      </c>
      <c r="BA1249" s="24"/>
      <c r="BB1249" s="24"/>
      <c r="BC1249" s="24"/>
      <c r="BD1249" s="24"/>
      <c r="BE1249" s="24"/>
      <c r="BF1249" s="24"/>
      <c r="BG1249" s="24">
        <f t="shared" si="469"/>
        <v>0</v>
      </c>
      <c r="BH1249" s="24">
        <f t="shared" si="470"/>
        <v>0</v>
      </c>
      <c r="BK1249" s="24"/>
      <c r="BL1249" s="24"/>
      <c r="BM1249" s="24"/>
      <c r="BN1249" s="24"/>
      <c r="BO1249" s="24"/>
      <c r="BP1249" s="24"/>
      <c r="BQ1249" s="24">
        <f t="shared" si="471"/>
        <v>0</v>
      </c>
      <c r="BR1249" s="24">
        <f t="shared" si="472"/>
        <v>0</v>
      </c>
      <c r="BU1249" s="24"/>
      <c r="BV1249" s="24"/>
      <c r="BW1249" s="24"/>
      <c r="BX1249" s="24"/>
      <c r="BY1249" s="24"/>
      <c r="BZ1249" s="24"/>
      <c r="CA1249" s="24">
        <f t="shared" si="473"/>
        <v>0</v>
      </c>
      <c r="CB1249" s="24">
        <f t="shared" si="474"/>
        <v>0</v>
      </c>
      <c r="CC1249" s="24"/>
      <c r="CE1249" s="24">
        <f t="shared" si="475"/>
        <v>0</v>
      </c>
      <c r="CG1249" s="24">
        <f t="shared" si="476"/>
        <v>0</v>
      </c>
      <c r="CI1249" s="24">
        <f t="shared" si="477"/>
        <v>0</v>
      </c>
      <c r="CK1249" s="24">
        <f t="shared" si="478"/>
        <v>0</v>
      </c>
      <c r="CM1249" s="24">
        <f t="shared" si="479"/>
        <v>0</v>
      </c>
      <c r="CO1249" s="24">
        <f t="shared" si="480"/>
        <v>0</v>
      </c>
      <c r="CQ1249" s="24">
        <f t="shared" si="481"/>
        <v>0</v>
      </c>
      <c r="CS1249" s="24">
        <f t="shared" si="482"/>
        <v>0</v>
      </c>
    </row>
    <row r="1250" spans="9:97">
      <c r="I1250" s="24">
        <f t="shared" si="462"/>
        <v>0</v>
      </c>
      <c r="J1250" s="24">
        <f t="shared" si="460"/>
        <v>0</v>
      </c>
      <c r="M1250" s="24"/>
      <c r="N1250" s="24"/>
      <c r="O1250" s="24"/>
      <c r="P1250" s="24"/>
      <c r="Q1250" s="24"/>
      <c r="R1250" s="24"/>
      <c r="S1250" s="24">
        <f t="shared" si="463"/>
        <v>0</v>
      </c>
      <c r="T1250" s="24">
        <f t="shared" si="461"/>
        <v>0</v>
      </c>
      <c r="W1250" s="24"/>
      <c r="X1250" s="24"/>
      <c r="Y1250" s="24"/>
      <c r="Z1250" s="24"/>
      <c r="AA1250" s="24"/>
      <c r="AB1250" s="24"/>
      <c r="AC1250" s="24">
        <f t="shared" si="464"/>
        <v>0</v>
      </c>
      <c r="AD1250" s="24">
        <f t="shared" si="465"/>
        <v>0</v>
      </c>
      <c r="AG1250" s="24"/>
      <c r="AH1250" s="24"/>
      <c r="AI1250" s="24"/>
      <c r="AJ1250" s="24"/>
      <c r="AK1250" s="24"/>
      <c r="AL1250" s="24"/>
      <c r="AM1250" s="24">
        <f t="shared" si="466"/>
        <v>0</v>
      </c>
      <c r="AN1250" s="24">
        <f t="shared" si="483"/>
        <v>0</v>
      </c>
      <c r="AQ1250" s="24"/>
      <c r="AR1250" s="24"/>
      <c r="AS1250" s="24"/>
      <c r="AT1250" s="24"/>
      <c r="AU1250" s="24"/>
      <c r="AV1250" s="24"/>
      <c r="AW1250" s="24">
        <f t="shared" si="467"/>
        <v>0</v>
      </c>
      <c r="AX1250" s="24">
        <f t="shared" si="468"/>
        <v>0</v>
      </c>
      <c r="BA1250" s="24"/>
      <c r="BB1250" s="24"/>
      <c r="BC1250" s="24"/>
      <c r="BD1250" s="24"/>
      <c r="BE1250" s="24"/>
      <c r="BF1250" s="24"/>
      <c r="BG1250" s="24">
        <f t="shared" si="469"/>
        <v>0</v>
      </c>
      <c r="BH1250" s="24">
        <f t="shared" si="470"/>
        <v>0</v>
      </c>
      <c r="BK1250" s="24"/>
      <c r="BL1250" s="24"/>
      <c r="BM1250" s="24"/>
      <c r="BN1250" s="24"/>
      <c r="BO1250" s="24"/>
      <c r="BP1250" s="24"/>
      <c r="BQ1250" s="24">
        <f t="shared" si="471"/>
        <v>0</v>
      </c>
      <c r="BR1250" s="24">
        <f t="shared" si="472"/>
        <v>0</v>
      </c>
      <c r="BU1250" s="24"/>
      <c r="BV1250" s="24"/>
      <c r="BW1250" s="24"/>
      <c r="BX1250" s="24"/>
      <c r="BY1250" s="24"/>
      <c r="BZ1250" s="24"/>
      <c r="CA1250" s="24">
        <f t="shared" si="473"/>
        <v>0</v>
      </c>
      <c r="CB1250" s="24">
        <f t="shared" si="474"/>
        <v>0</v>
      </c>
      <c r="CC1250" s="24"/>
      <c r="CE1250" s="24">
        <f t="shared" si="475"/>
        <v>0</v>
      </c>
      <c r="CG1250" s="24">
        <f t="shared" si="476"/>
        <v>0</v>
      </c>
      <c r="CI1250" s="24">
        <f t="shared" si="477"/>
        <v>0</v>
      </c>
      <c r="CK1250" s="24">
        <f t="shared" si="478"/>
        <v>0</v>
      </c>
      <c r="CM1250" s="24">
        <f t="shared" si="479"/>
        <v>0</v>
      </c>
      <c r="CO1250" s="24">
        <f t="shared" si="480"/>
        <v>0</v>
      </c>
      <c r="CQ1250" s="24">
        <f t="shared" si="481"/>
        <v>0</v>
      </c>
      <c r="CS1250" s="24">
        <f t="shared" si="482"/>
        <v>0</v>
      </c>
    </row>
    <row r="1251" spans="9:97">
      <c r="I1251" s="24">
        <f t="shared" si="462"/>
        <v>0</v>
      </c>
      <c r="J1251" s="24">
        <f t="shared" si="460"/>
        <v>0</v>
      </c>
      <c r="M1251" s="24"/>
      <c r="N1251" s="24"/>
      <c r="O1251" s="24"/>
      <c r="P1251" s="24"/>
      <c r="Q1251" s="24"/>
      <c r="R1251" s="24"/>
      <c r="S1251" s="24">
        <f t="shared" si="463"/>
        <v>0</v>
      </c>
      <c r="T1251" s="24">
        <f t="shared" si="461"/>
        <v>0</v>
      </c>
      <c r="W1251" s="24"/>
      <c r="X1251" s="24"/>
      <c r="Y1251" s="24"/>
      <c r="Z1251" s="24"/>
      <c r="AA1251" s="24"/>
      <c r="AB1251" s="24"/>
      <c r="AC1251" s="24">
        <f t="shared" si="464"/>
        <v>0</v>
      </c>
      <c r="AD1251" s="24">
        <f t="shared" si="465"/>
        <v>0</v>
      </c>
      <c r="AG1251" s="24"/>
      <c r="AH1251" s="24"/>
      <c r="AI1251" s="24"/>
      <c r="AJ1251" s="24"/>
      <c r="AK1251" s="24"/>
      <c r="AL1251" s="24"/>
      <c r="AM1251" s="24">
        <f t="shared" si="466"/>
        <v>0</v>
      </c>
      <c r="AN1251" s="24">
        <f t="shared" si="483"/>
        <v>0</v>
      </c>
      <c r="AQ1251" s="24"/>
      <c r="AR1251" s="24"/>
      <c r="AS1251" s="24"/>
      <c r="AT1251" s="24"/>
      <c r="AU1251" s="24"/>
      <c r="AV1251" s="24"/>
      <c r="AW1251" s="24">
        <f t="shared" si="467"/>
        <v>0</v>
      </c>
      <c r="AX1251" s="24">
        <f t="shared" si="468"/>
        <v>0</v>
      </c>
      <c r="BA1251" s="24"/>
      <c r="BB1251" s="24"/>
      <c r="BC1251" s="24"/>
      <c r="BD1251" s="24"/>
      <c r="BE1251" s="24"/>
      <c r="BF1251" s="24"/>
      <c r="BG1251" s="24">
        <f t="shared" si="469"/>
        <v>0</v>
      </c>
      <c r="BH1251" s="24">
        <f t="shared" si="470"/>
        <v>0</v>
      </c>
      <c r="BK1251" s="24"/>
      <c r="BL1251" s="24"/>
      <c r="BM1251" s="24"/>
      <c r="BN1251" s="24"/>
      <c r="BO1251" s="24"/>
      <c r="BP1251" s="24"/>
      <c r="BQ1251" s="24">
        <f t="shared" si="471"/>
        <v>0</v>
      </c>
      <c r="BR1251" s="24">
        <f t="shared" si="472"/>
        <v>0</v>
      </c>
      <c r="BU1251" s="24"/>
      <c r="BV1251" s="24"/>
      <c r="BW1251" s="24"/>
      <c r="BX1251" s="24"/>
      <c r="BY1251" s="24"/>
      <c r="BZ1251" s="24"/>
      <c r="CA1251" s="24">
        <f t="shared" si="473"/>
        <v>0</v>
      </c>
      <c r="CB1251" s="24">
        <f t="shared" si="474"/>
        <v>0</v>
      </c>
      <c r="CC1251" s="24"/>
      <c r="CE1251" s="24">
        <f t="shared" si="475"/>
        <v>0</v>
      </c>
      <c r="CG1251" s="24">
        <f t="shared" si="476"/>
        <v>0</v>
      </c>
      <c r="CI1251" s="24">
        <f t="shared" si="477"/>
        <v>0</v>
      </c>
      <c r="CK1251" s="24">
        <f t="shared" si="478"/>
        <v>0</v>
      </c>
      <c r="CM1251" s="24">
        <f t="shared" si="479"/>
        <v>0</v>
      </c>
      <c r="CO1251" s="24">
        <f t="shared" si="480"/>
        <v>0</v>
      </c>
      <c r="CQ1251" s="24">
        <f t="shared" si="481"/>
        <v>0</v>
      </c>
      <c r="CS1251" s="24">
        <f t="shared" si="482"/>
        <v>0</v>
      </c>
    </row>
    <row r="1252" spans="9:97">
      <c r="I1252" s="24">
        <f t="shared" si="462"/>
        <v>0</v>
      </c>
      <c r="J1252" s="24">
        <f t="shared" si="460"/>
        <v>0</v>
      </c>
      <c r="M1252" s="24"/>
      <c r="N1252" s="24"/>
      <c r="O1252" s="24"/>
      <c r="P1252" s="24"/>
      <c r="Q1252" s="24"/>
      <c r="R1252" s="24"/>
      <c r="S1252" s="24">
        <f t="shared" si="463"/>
        <v>0</v>
      </c>
      <c r="T1252" s="24">
        <f t="shared" si="461"/>
        <v>0</v>
      </c>
      <c r="W1252" s="24"/>
      <c r="X1252" s="24"/>
      <c r="Y1252" s="24"/>
      <c r="Z1252" s="24"/>
      <c r="AA1252" s="24"/>
      <c r="AB1252" s="24"/>
      <c r="AC1252" s="24">
        <f t="shared" si="464"/>
        <v>0</v>
      </c>
      <c r="AD1252" s="24">
        <f t="shared" si="465"/>
        <v>0</v>
      </c>
      <c r="AG1252" s="24"/>
      <c r="AH1252" s="24"/>
      <c r="AI1252" s="24"/>
      <c r="AJ1252" s="24"/>
      <c r="AK1252" s="24"/>
      <c r="AL1252" s="24"/>
      <c r="AM1252" s="24">
        <f t="shared" si="466"/>
        <v>0</v>
      </c>
      <c r="AN1252" s="24">
        <f t="shared" si="483"/>
        <v>0</v>
      </c>
      <c r="AQ1252" s="24"/>
      <c r="AR1252" s="24"/>
      <c r="AS1252" s="24"/>
      <c r="AT1252" s="24"/>
      <c r="AU1252" s="24"/>
      <c r="AV1252" s="24"/>
      <c r="AW1252" s="24">
        <f t="shared" si="467"/>
        <v>0</v>
      </c>
      <c r="AX1252" s="24">
        <f t="shared" si="468"/>
        <v>0</v>
      </c>
      <c r="BA1252" s="24"/>
      <c r="BB1252" s="24"/>
      <c r="BC1252" s="24"/>
      <c r="BD1252" s="24"/>
      <c r="BE1252" s="24"/>
      <c r="BF1252" s="24"/>
      <c r="BG1252" s="24">
        <f t="shared" si="469"/>
        <v>0</v>
      </c>
      <c r="BH1252" s="24">
        <f t="shared" si="470"/>
        <v>0</v>
      </c>
      <c r="BK1252" s="24"/>
      <c r="BL1252" s="24"/>
      <c r="BM1252" s="24"/>
      <c r="BN1252" s="24"/>
      <c r="BO1252" s="24"/>
      <c r="BP1252" s="24"/>
      <c r="BQ1252" s="24">
        <f t="shared" si="471"/>
        <v>0</v>
      </c>
      <c r="BR1252" s="24">
        <f t="shared" si="472"/>
        <v>0</v>
      </c>
      <c r="BU1252" s="24"/>
      <c r="BV1252" s="24"/>
      <c r="BW1252" s="24"/>
      <c r="BX1252" s="24"/>
      <c r="BY1252" s="24"/>
      <c r="BZ1252" s="24"/>
      <c r="CA1252" s="24">
        <f t="shared" si="473"/>
        <v>0</v>
      </c>
      <c r="CB1252" s="24">
        <f t="shared" si="474"/>
        <v>0</v>
      </c>
      <c r="CC1252" s="24"/>
      <c r="CE1252" s="24">
        <f t="shared" si="475"/>
        <v>0</v>
      </c>
      <c r="CG1252" s="24">
        <f t="shared" si="476"/>
        <v>0</v>
      </c>
      <c r="CI1252" s="24">
        <f t="shared" si="477"/>
        <v>0</v>
      </c>
      <c r="CK1252" s="24">
        <f t="shared" si="478"/>
        <v>0</v>
      </c>
      <c r="CM1252" s="24">
        <f t="shared" si="479"/>
        <v>0</v>
      </c>
      <c r="CO1252" s="24">
        <f t="shared" si="480"/>
        <v>0</v>
      </c>
      <c r="CQ1252" s="24">
        <f t="shared" si="481"/>
        <v>0</v>
      </c>
      <c r="CS1252" s="24">
        <f t="shared" si="482"/>
        <v>0</v>
      </c>
    </row>
    <row r="1253" spans="9:97">
      <c r="I1253" s="24">
        <f t="shared" si="462"/>
        <v>0</v>
      </c>
      <c r="J1253" s="24">
        <f t="shared" si="460"/>
        <v>0</v>
      </c>
      <c r="M1253" s="24"/>
      <c r="N1253" s="24"/>
      <c r="O1253" s="24"/>
      <c r="P1253" s="24"/>
      <c r="Q1253" s="24"/>
      <c r="R1253" s="24"/>
      <c r="S1253" s="24">
        <f t="shared" si="463"/>
        <v>0</v>
      </c>
      <c r="T1253" s="24">
        <f t="shared" si="461"/>
        <v>0</v>
      </c>
      <c r="W1253" s="24"/>
      <c r="X1253" s="24"/>
      <c r="Y1253" s="24"/>
      <c r="Z1253" s="24"/>
      <c r="AA1253" s="24"/>
      <c r="AB1253" s="24"/>
      <c r="AC1253" s="24">
        <f t="shared" si="464"/>
        <v>0</v>
      </c>
      <c r="AD1253" s="24">
        <f t="shared" si="465"/>
        <v>0</v>
      </c>
      <c r="AG1253" s="24"/>
      <c r="AH1253" s="24"/>
      <c r="AI1253" s="24"/>
      <c r="AJ1253" s="24"/>
      <c r="AK1253" s="24"/>
      <c r="AL1253" s="24"/>
      <c r="AM1253" s="24">
        <f t="shared" si="466"/>
        <v>0</v>
      </c>
      <c r="AN1253" s="24">
        <f t="shared" si="483"/>
        <v>0</v>
      </c>
      <c r="AQ1253" s="24"/>
      <c r="AR1253" s="24"/>
      <c r="AS1253" s="24"/>
      <c r="AT1253" s="24"/>
      <c r="AU1253" s="24"/>
      <c r="AV1253" s="24"/>
      <c r="AW1253" s="24">
        <f t="shared" si="467"/>
        <v>0</v>
      </c>
      <c r="AX1253" s="24">
        <f t="shared" si="468"/>
        <v>0</v>
      </c>
      <c r="BA1253" s="24"/>
      <c r="BB1253" s="24"/>
      <c r="BC1253" s="24"/>
      <c r="BD1253" s="24"/>
      <c r="BE1253" s="24"/>
      <c r="BF1253" s="24"/>
      <c r="BG1253" s="24">
        <f t="shared" si="469"/>
        <v>0</v>
      </c>
      <c r="BH1253" s="24">
        <f t="shared" si="470"/>
        <v>0</v>
      </c>
      <c r="BK1253" s="24"/>
      <c r="BL1253" s="24"/>
      <c r="BM1253" s="24"/>
      <c r="BN1253" s="24"/>
      <c r="BO1253" s="24"/>
      <c r="BP1253" s="24"/>
      <c r="BQ1253" s="24">
        <f t="shared" si="471"/>
        <v>0</v>
      </c>
      <c r="BR1253" s="24">
        <f t="shared" si="472"/>
        <v>0</v>
      </c>
      <c r="BU1253" s="24"/>
      <c r="BV1253" s="24"/>
      <c r="BW1253" s="24"/>
      <c r="BX1253" s="24"/>
      <c r="BY1253" s="24"/>
      <c r="BZ1253" s="24"/>
      <c r="CA1253" s="24">
        <f t="shared" si="473"/>
        <v>0</v>
      </c>
      <c r="CB1253" s="24">
        <f t="shared" si="474"/>
        <v>0</v>
      </c>
      <c r="CC1253" s="24"/>
      <c r="CE1253" s="24">
        <f t="shared" si="475"/>
        <v>0</v>
      </c>
      <c r="CG1253" s="24">
        <f t="shared" si="476"/>
        <v>0</v>
      </c>
      <c r="CI1253" s="24">
        <f t="shared" si="477"/>
        <v>0</v>
      </c>
      <c r="CK1253" s="24">
        <f t="shared" si="478"/>
        <v>0</v>
      </c>
      <c r="CM1253" s="24">
        <f t="shared" si="479"/>
        <v>0</v>
      </c>
      <c r="CO1253" s="24">
        <f t="shared" si="480"/>
        <v>0</v>
      </c>
      <c r="CQ1253" s="24">
        <f t="shared" si="481"/>
        <v>0</v>
      </c>
      <c r="CS1253" s="24">
        <f t="shared" si="482"/>
        <v>0</v>
      </c>
    </row>
    <row r="1254" spans="9:97">
      <c r="I1254" s="24">
        <f t="shared" si="462"/>
        <v>0</v>
      </c>
      <c r="J1254" s="24">
        <f t="shared" si="460"/>
        <v>0</v>
      </c>
      <c r="M1254" s="24"/>
      <c r="N1254" s="24"/>
      <c r="O1254" s="24"/>
      <c r="P1254" s="24"/>
      <c r="Q1254" s="24"/>
      <c r="R1254" s="24"/>
      <c r="S1254" s="24">
        <f t="shared" si="463"/>
        <v>0</v>
      </c>
      <c r="T1254" s="24">
        <f t="shared" si="461"/>
        <v>0</v>
      </c>
      <c r="W1254" s="24"/>
      <c r="X1254" s="24"/>
      <c r="Y1254" s="24"/>
      <c r="Z1254" s="24"/>
      <c r="AA1254" s="24"/>
      <c r="AB1254" s="24"/>
      <c r="AC1254" s="24">
        <f t="shared" si="464"/>
        <v>0</v>
      </c>
      <c r="AD1254" s="24">
        <f t="shared" si="465"/>
        <v>0</v>
      </c>
      <c r="AG1254" s="24"/>
      <c r="AH1254" s="24"/>
      <c r="AI1254" s="24"/>
      <c r="AJ1254" s="24"/>
      <c r="AK1254" s="24"/>
      <c r="AL1254" s="24"/>
      <c r="AM1254" s="24">
        <f t="shared" si="466"/>
        <v>0</v>
      </c>
      <c r="AN1254" s="24">
        <f t="shared" si="483"/>
        <v>0</v>
      </c>
      <c r="AQ1254" s="24"/>
      <c r="AR1254" s="24"/>
      <c r="AS1254" s="24"/>
      <c r="AT1254" s="24"/>
      <c r="AU1254" s="24"/>
      <c r="AV1254" s="24"/>
      <c r="AW1254" s="24">
        <f t="shared" si="467"/>
        <v>0</v>
      </c>
      <c r="AX1254" s="24">
        <f t="shared" si="468"/>
        <v>0</v>
      </c>
      <c r="BA1254" s="24"/>
      <c r="BB1254" s="24"/>
      <c r="BC1254" s="24"/>
      <c r="BD1254" s="24"/>
      <c r="BE1254" s="24"/>
      <c r="BF1254" s="24"/>
      <c r="BG1254" s="24">
        <f t="shared" si="469"/>
        <v>0</v>
      </c>
      <c r="BH1254" s="24">
        <f t="shared" si="470"/>
        <v>0</v>
      </c>
      <c r="BK1254" s="24"/>
      <c r="BL1254" s="24"/>
      <c r="BM1254" s="24"/>
      <c r="BN1254" s="24"/>
      <c r="BO1254" s="24"/>
      <c r="BP1254" s="24"/>
      <c r="BQ1254" s="24">
        <f t="shared" si="471"/>
        <v>0</v>
      </c>
      <c r="BR1254" s="24">
        <f t="shared" si="472"/>
        <v>0</v>
      </c>
      <c r="BU1254" s="24"/>
      <c r="BV1254" s="24"/>
      <c r="BW1254" s="24"/>
      <c r="BX1254" s="24"/>
      <c r="BY1254" s="24"/>
      <c r="BZ1254" s="24"/>
      <c r="CA1254" s="24">
        <f t="shared" si="473"/>
        <v>0</v>
      </c>
      <c r="CB1254" s="24">
        <f t="shared" si="474"/>
        <v>0</v>
      </c>
      <c r="CC1254" s="24"/>
      <c r="CE1254" s="24">
        <f t="shared" si="475"/>
        <v>0</v>
      </c>
      <c r="CG1254" s="24">
        <f t="shared" si="476"/>
        <v>0</v>
      </c>
      <c r="CI1254" s="24">
        <f t="shared" si="477"/>
        <v>0</v>
      </c>
      <c r="CK1254" s="24">
        <f t="shared" si="478"/>
        <v>0</v>
      </c>
      <c r="CM1254" s="24">
        <f t="shared" si="479"/>
        <v>0</v>
      </c>
      <c r="CO1254" s="24">
        <f t="shared" si="480"/>
        <v>0</v>
      </c>
      <c r="CQ1254" s="24">
        <f t="shared" si="481"/>
        <v>0</v>
      </c>
      <c r="CS1254" s="24">
        <f t="shared" si="482"/>
        <v>0</v>
      </c>
    </row>
    <row r="1255" spans="9:97">
      <c r="I1255" s="24">
        <f t="shared" si="462"/>
        <v>0</v>
      </c>
      <c r="J1255" s="24">
        <f t="shared" ref="J1255:J1318" si="484">IF(F1255&lt;C1255-D1255,C1255-D1255-F1255,0)</f>
        <v>0</v>
      </c>
      <c r="M1255" s="24"/>
      <c r="N1255" s="24"/>
      <c r="O1255" s="24"/>
      <c r="P1255" s="24"/>
      <c r="Q1255" s="24"/>
      <c r="R1255" s="24"/>
      <c r="S1255" s="24">
        <f t="shared" si="463"/>
        <v>0</v>
      </c>
      <c r="T1255" s="24">
        <f t="shared" ref="T1255:T1318" si="485">IF(P1255&lt;M1255-N1255,M1255-N1255-P1255,0)</f>
        <v>0</v>
      </c>
      <c r="W1255" s="24"/>
      <c r="X1255" s="24"/>
      <c r="Y1255" s="24"/>
      <c r="Z1255" s="24"/>
      <c r="AA1255" s="24"/>
      <c r="AB1255" s="24"/>
      <c r="AC1255" s="24">
        <f t="shared" si="464"/>
        <v>0</v>
      </c>
      <c r="AD1255" s="24">
        <f t="shared" si="465"/>
        <v>0</v>
      </c>
      <c r="AG1255" s="24"/>
      <c r="AH1255" s="24"/>
      <c r="AI1255" s="24"/>
      <c r="AJ1255" s="24"/>
      <c r="AK1255" s="24"/>
      <c r="AL1255" s="24"/>
      <c r="AM1255" s="24">
        <f t="shared" si="466"/>
        <v>0</v>
      </c>
      <c r="AN1255" s="24">
        <f t="shared" si="483"/>
        <v>0</v>
      </c>
      <c r="AQ1255" s="24"/>
      <c r="AR1255" s="24"/>
      <c r="AS1255" s="24"/>
      <c r="AT1255" s="24"/>
      <c r="AU1255" s="24"/>
      <c r="AV1255" s="24"/>
      <c r="AW1255" s="24">
        <f t="shared" si="467"/>
        <v>0</v>
      </c>
      <c r="AX1255" s="24">
        <f t="shared" si="468"/>
        <v>0</v>
      </c>
      <c r="BA1255" s="24"/>
      <c r="BB1255" s="24"/>
      <c r="BC1255" s="24"/>
      <c r="BD1255" s="24"/>
      <c r="BE1255" s="24"/>
      <c r="BF1255" s="24"/>
      <c r="BG1255" s="24">
        <f t="shared" si="469"/>
        <v>0</v>
      </c>
      <c r="BH1255" s="24">
        <f t="shared" si="470"/>
        <v>0</v>
      </c>
      <c r="BK1255" s="24"/>
      <c r="BL1255" s="24"/>
      <c r="BM1255" s="24"/>
      <c r="BN1255" s="24"/>
      <c r="BO1255" s="24"/>
      <c r="BP1255" s="24"/>
      <c r="BQ1255" s="24">
        <f t="shared" si="471"/>
        <v>0</v>
      </c>
      <c r="BR1255" s="24">
        <f t="shared" si="472"/>
        <v>0</v>
      </c>
      <c r="BU1255" s="24"/>
      <c r="BV1255" s="24"/>
      <c r="BW1255" s="24"/>
      <c r="BX1255" s="24"/>
      <c r="BY1255" s="24"/>
      <c r="BZ1255" s="24"/>
      <c r="CA1255" s="24">
        <f t="shared" si="473"/>
        <v>0</v>
      </c>
      <c r="CB1255" s="24">
        <f t="shared" si="474"/>
        <v>0</v>
      </c>
      <c r="CC1255" s="24"/>
      <c r="CE1255" s="24">
        <f t="shared" si="475"/>
        <v>0</v>
      </c>
      <c r="CG1255" s="24">
        <f t="shared" si="476"/>
        <v>0</v>
      </c>
      <c r="CI1255" s="24">
        <f t="shared" si="477"/>
        <v>0</v>
      </c>
      <c r="CK1255" s="24">
        <f t="shared" si="478"/>
        <v>0</v>
      </c>
      <c r="CM1255" s="24">
        <f t="shared" si="479"/>
        <v>0</v>
      </c>
      <c r="CO1255" s="24">
        <f t="shared" si="480"/>
        <v>0</v>
      </c>
      <c r="CQ1255" s="24">
        <f t="shared" si="481"/>
        <v>0</v>
      </c>
      <c r="CS1255" s="24">
        <f t="shared" si="482"/>
        <v>0</v>
      </c>
    </row>
    <row r="1256" spans="9:97">
      <c r="I1256" s="24">
        <f t="shared" si="462"/>
        <v>0</v>
      </c>
      <c r="J1256" s="24">
        <f t="shared" si="484"/>
        <v>0</v>
      </c>
      <c r="M1256" s="24"/>
      <c r="N1256" s="24"/>
      <c r="O1256" s="24"/>
      <c r="P1256" s="24"/>
      <c r="Q1256" s="24"/>
      <c r="R1256" s="24"/>
      <c r="S1256" s="24">
        <f t="shared" si="463"/>
        <v>0</v>
      </c>
      <c r="T1256" s="24">
        <f t="shared" si="485"/>
        <v>0</v>
      </c>
      <c r="W1256" s="24"/>
      <c r="X1256" s="24"/>
      <c r="Y1256" s="24"/>
      <c r="Z1256" s="24"/>
      <c r="AA1256" s="24"/>
      <c r="AB1256" s="24"/>
      <c r="AC1256" s="24">
        <f t="shared" si="464"/>
        <v>0</v>
      </c>
      <c r="AD1256" s="24">
        <f t="shared" si="465"/>
        <v>0</v>
      </c>
      <c r="AG1256" s="24"/>
      <c r="AH1256" s="24"/>
      <c r="AI1256" s="24"/>
      <c r="AJ1256" s="24"/>
      <c r="AK1256" s="24"/>
      <c r="AL1256" s="24"/>
      <c r="AM1256" s="24">
        <f t="shared" si="466"/>
        <v>0</v>
      </c>
      <c r="AN1256" s="24">
        <f t="shared" si="483"/>
        <v>0</v>
      </c>
      <c r="AQ1256" s="24"/>
      <c r="AR1256" s="24"/>
      <c r="AS1256" s="24"/>
      <c r="AT1256" s="24"/>
      <c r="AU1256" s="24"/>
      <c r="AV1256" s="24"/>
      <c r="AW1256" s="24">
        <f t="shared" si="467"/>
        <v>0</v>
      </c>
      <c r="AX1256" s="24">
        <f t="shared" si="468"/>
        <v>0</v>
      </c>
      <c r="BA1256" s="24"/>
      <c r="BB1256" s="24"/>
      <c r="BC1256" s="24"/>
      <c r="BD1256" s="24"/>
      <c r="BE1256" s="24"/>
      <c r="BF1256" s="24"/>
      <c r="BG1256" s="24">
        <f t="shared" si="469"/>
        <v>0</v>
      </c>
      <c r="BH1256" s="24">
        <f t="shared" si="470"/>
        <v>0</v>
      </c>
      <c r="BK1256" s="24"/>
      <c r="BL1256" s="24"/>
      <c r="BM1256" s="24"/>
      <c r="BN1256" s="24"/>
      <c r="BO1256" s="24"/>
      <c r="BP1256" s="24"/>
      <c r="BQ1256" s="24">
        <f t="shared" si="471"/>
        <v>0</v>
      </c>
      <c r="BR1256" s="24">
        <f t="shared" si="472"/>
        <v>0</v>
      </c>
      <c r="BU1256" s="24"/>
      <c r="BV1256" s="24"/>
      <c r="BW1256" s="24"/>
      <c r="BX1256" s="24"/>
      <c r="BY1256" s="24"/>
      <c r="BZ1256" s="24"/>
      <c r="CA1256" s="24">
        <f t="shared" si="473"/>
        <v>0</v>
      </c>
      <c r="CB1256" s="24">
        <f t="shared" si="474"/>
        <v>0</v>
      </c>
      <c r="CC1256" s="24"/>
      <c r="CE1256" s="24">
        <f t="shared" si="475"/>
        <v>0</v>
      </c>
      <c r="CG1256" s="24">
        <f t="shared" si="476"/>
        <v>0</v>
      </c>
      <c r="CI1256" s="24">
        <f t="shared" si="477"/>
        <v>0</v>
      </c>
      <c r="CK1256" s="24">
        <f t="shared" si="478"/>
        <v>0</v>
      </c>
      <c r="CM1256" s="24">
        <f t="shared" si="479"/>
        <v>0</v>
      </c>
      <c r="CO1256" s="24">
        <f t="shared" si="480"/>
        <v>0</v>
      </c>
      <c r="CQ1256" s="24">
        <f t="shared" si="481"/>
        <v>0</v>
      </c>
      <c r="CS1256" s="24">
        <f t="shared" si="482"/>
        <v>0</v>
      </c>
    </row>
    <row r="1257" spans="9:97">
      <c r="I1257" s="24">
        <f t="shared" si="462"/>
        <v>0</v>
      </c>
      <c r="J1257" s="24">
        <f t="shared" si="484"/>
        <v>0</v>
      </c>
      <c r="M1257" s="24"/>
      <c r="N1257" s="24"/>
      <c r="O1257" s="24"/>
      <c r="P1257" s="24"/>
      <c r="Q1257" s="24"/>
      <c r="R1257" s="24"/>
      <c r="S1257" s="24">
        <f t="shared" si="463"/>
        <v>0</v>
      </c>
      <c r="T1257" s="24">
        <f t="shared" si="485"/>
        <v>0</v>
      </c>
      <c r="W1257" s="24"/>
      <c r="X1257" s="24"/>
      <c r="Y1257" s="24"/>
      <c r="Z1257" s="24"/>
      <c r="AA1257" s="24"/>
      <c r="AB1257" s="24"/>
      <c r="AC1257" s="24">
        <f t="shared" si="464"/>
        <v>0</v>
      </c>
      <c r="AD1257" s="24">
        <f t="shared" si="465"/>
        <v>0</v>
      </c>
      <c r="AG1257" s="24"/>
      <c r="AH1257" s="24"/>
      <c r="AI1257" s="24"/>
      <c r="AJ1257" s="24"/>
      <c r="AK1257" s="24"/>
      <c r="AL1257" s="24"/>
      <c r="AM1257" s="24">
        <f t="shared" si="466"/>
        <v>0</v>
      </c>
      <c r="AN1257" s="24">
        <f t="shared" si="483"/>
        <v>0</v>
      </c>
      <c r="AQ1257" s="24"/>
      <c r="AR1257" s="24"/>
      <c r="AS1257" s="24"/>
      <c r="AT1257" s="24"/>
      <c r="AU1257" s="24"/>
      <c r="AV1257" s="24"/>
      <c r="AW1257" s="24">
        <f t="shared" si="467"/>
        <v>0</v>
      </c>
      <c r="AX1257" s="24">
        <f t="shared" si="468"/>
        <v>0</v>
      </c>
      <c r="BA1257" s="24"/>
      <c r="BB1257" s="24"/>
      <c r="BC1257" s="24"/>
      <c r="BD1257" s="24"/>
      <c r="BE1257" s="24"/>
      <c r="BF1257" s="24"/>
      <c r="BG1257" s="24">
        <f t="shared" si="469"/>
        <v>0</v>
      </c>
      <c r="BH1257" s="24">
        <f t="shared" si="470"/>
        <v>0</v>
      </c>
      <c r="BK1257" s="24"/>
      <c r="BL1257" s="24"/>
      <c r="BM1257" s="24"/>
      <c r="BN1257" s="24"/>
      <c r="BO1257" s="24"/>
      <c r="BP1257" s="24"/>
      <c r="BQ1257" s="24">
        <f t="shared" si="471"/>
        <v>0</v>
      </c>
      <c r="BR1257" s="24">
        <f t="shared" si="472"/>
        <v>0</v>
      </c>
      <c r="BU1257" s="24"/>
      <c r="BV1257" s="24"/>
      <c r="BW1257" s="24"/>
      <c r="BX1257" s="24"/>
      <c r="BY1257" s="24"/>
      <c r="BZ1257" s="24"/>
      <c r="CA1257" s="24">
        <f t="shared" si="473"/>
        <v>0</v>
      </c>
      <c r="CB1257" s="24">
        <f t="shared" si="474"/>
        <v>0</v>
      </c>
      <c r="CC1257" s="24"/>
      <c r="CE1257" s="24">
        <f t="shared" si="475"/>
        <v>0</v>
      </c>
      <c r="CG1257" s="24">
        <f t="shared" si="476"/>
        <v>0</v>
      </c>
      <c r="CI1257" s="24">
        <f t="shared" si="477"/>
        <v>0</v>
      </c>
      <c r="CK1257" s="24">
        <f t="shared" si="478"/>
        <v>0</v>
      </c>
      <c r="CM1257" s="24">
        <f t="shared" si="479"/>
        <v>0</v>
      </c>
      <c r="CO1257" s="24">
        <f t="shared" si="480"/>
        <v>0</v>
      </c>
      <c r="CQ1257" s="24">
        <f t="shared" si="481"/>
        <v>0</v>
      </c>
      <c r="CS1257" s="24">
        <f t="shared" si="482"/>
        <v>0</v>
      </c>
    </row>
    <row r="1258" spans="9:97">
      <c r="I1258" s="24">
        <f t="shared" si="462"/>
        <v>0</v>
      </c>
      <c r="J1258" s="24">
        <f t="shared" si="484"/>
        <v>0</v>
      </c>
      <c r="M1258" s="24"/>
      <c r="N1258" s="24"/>
      <c r="O1258" s="24"/>
      <c r="P1258" s="24"/>
      <c r="Q1258" s="24"/>
      <c r="R1258" s="24"/>
      <c r="S1258" s="24">
        <f t="shared" si="463"/>
        <v>0</v>
      </c>
      <c r="T1258" s="24">
        <f t="shared" si="485"/>
        <v>0</v>
      </c>
      <c r="W1258" s="24"/>
      <c r="X1258" s="24"/>
      <c r="Y1258" s="24"/>
      <c r="Z1258" s="24"/>
      <c r="AA1258" s="24"/>
      <c r="AB1258" s="24"/>
      <c r="AC1258" s="24">
        <f t="shared" si="464"/>
        <v>0</v>
      </c>
      <c r="AD1258" s="24">
        <f t="shared" si="465"/>
        <v>0</v>
      </c>
      <c r="AG1258" s="24"/>
      <c r="AH1258" s="24"/>
      <c r="AI1258" s="24"/>
      <c r="AJ1258" s="24"/>
      <c r="AK1258" s="24"/>
      <c r="AL1258" s="24"/>
      <c r="AM1258" s="24">
        <f t="shared" si="466"/>
        <v>0</v>
      </c>
      <c r="AN1258" s="24">
        <f t="shared" si="483"/>
        <v>0</v>
      </c>
      <c r="AQ1258" s="24"/>
      <c r="AR1258" s="24"/>
      <c r="AS1258" s="24"/>
      <c r="AT1258" s="24"/>
      <c r="AU1258" s="24"/>
      <c r="AV1258" s="24"/>
      <c r="AW1258" s="24">
        <f t="shared" si="467"/>
        <v>0</v>
      </c>
      <c r="AX1258" s="24">
        <f t="shared" si="468"/>
        <v>0</v>
      </c>
      <c r="BA1258" s="24"/>
      <c r="BB1258" s="24"/>
      <c r="BC1258" s="24"/>
      <c r="BD1258" s="24"/>
      <c r="BE1258" s="24"/>
      <c r="BF1258" s="24"/>
      <c r="BG1258" s="24">
        <f t="shared" si="469"/>
        <v>0</v>
      </c>
      <c r="BH1258" s="24">
        <f t="shared" si="470"/>
        <v>0</v>
      </c>
      <c r="BK1258" s="24"/>
      <c r="BL1258" s="24"/>
      <c r="BM1258" s="24"/>
      <c r="BN1258" s="24"/>
      <c r="BO1258" s="24"/>
      <c r="BP1258" s="24"/>
      <c r="BQ1258" s="24">
        <f t="shared" si="471"/>
        <v>0</v>
      </c>
      <c r="BR1258" s="24">
        <f t="shared" si="472"/>
        <v>0</v>
      </c>
      <c r="BU1258" s="24"/>
      <c r="BV1258" s="24"/>
      <c r="BW1258" s="24"/>
      <c r="BX1258" s="24"/>
      <c r="BY1258" s="24"/>
      <c r="BZ1258" s="24"/>
      <c r="CA1258" s="24">
        <f t="shared" si="473"/>
        <v>0</v>
      </c>
      <c r="CB1258" s="24">
        <f t="shared" si="474"/>
        <v>0</v>
      </c>
      <c r="CC1258" s="24"/>
      <c r="CE1258" s="24">
        <f t="shared" si="475"/>
        <v>0</v>
      </c>
      <c r="CG1258" s="24">
        <f t="shared" si="476"/>
        <v>0</v>
      </c>
      <c r="CI1258" s="24">
        <f t="shared" si="477"/>
        <v>0</v>
      </c>
      <c r="CK1258" s="24">
        <f t="shared" si="478"/>
        <v>0</v>
      </c>
      <c r="CM1258" s="24">
        <f t="shared" si="479"/>
        <v>0</v>
      </c>
      <c r="CO1258" s="24">
        <f t="shared" si="480"/>
        <v>0</v>
      </c>
      <c r="CQ1258" s="24">
        <f t="shared" si="481"/>
        <v>0</v>
      </c>
      <c r="CS1258" s="24">
        <f t="shared" si="482"/>
        <v>0</v>
      </c>
    </row>
    <row r="1259" spans="9:97">
      <c r="I1259" s="24">
        <f t="shared" si="462"/>
        <v>0</v>
      </c>
      <c r="J1259" s="24">
        <f t="shared" si="484"/>
        <v>0</v>
      </c>
      <c r="M1259" s="24"/>
      <c r="N1259" s="24"/>
      <c r="O1259" s="24"/>
      <c r="P1259" s="24"/>
      <c r="Q1259" s="24"/>
      <c r="R1259" s="24"/>
      <c r="S1259" s="24">
        <f t="shared" si="463"/>
        <v>0</v>
      </c>
      <c r="T1259" s="24">
        <f t="shared" si="485"/>
        <v>0</v>
      </c>
      <c r="W1259" s="24"/>
      <c r="X1259" s="24"/>
      <c r="Y1259" s="24"/>
      <c r="Z1259" s="24"/>
      <c r="AA1259" s="24"/>
      <c r="AB1259" s="24"/>
      <c r="AC1259" s="24">
        <f t="shared" si="464"/>
        <v>0</v>
      </c>
      <c r="AD1259" s="24">
        <f t="shared" si="465"/>
        <v>0</v>
      </c>
      <c r="AG1259" s="24"/>
      <c r="AH1259" s="24"/>
      <c r="AI1259" s="24"/>
      <c r="AJ1259" s="24"/>
      <c r="AK1259" s="24"/>
      <c r="AL1259" s="24"/>
      <c r="AM1259" s="24">
        <f t="shared" si="466"/>
        <v>0</v>
      </c>
      <c r="AN1259" s="24">
        <f t="shared" si="483"/>
        <v>0</v>
      </c>
      <c r="AQ1259" s="24"/>
      <c r="AR1259" s="24"/>
      <c r="AS1259" s="24"/>
      <c r="AT1259" s="24"/>
      <c r="AU1259" s="24"/>
      <c r="AV1259" s="24"/>
      <c r="AW1259" s="24">
        <f t="shared" si="467"/>
        <v>0</v>
      </c>
      <c r="AX1259" s="24">
        <f t="shared" si="468"/>
        <v>0</v>
      </c>
      <c r="BA1259" s="24"/>
      <c r="BB1259" s="24"/>
      <c r="BC1259" s="24"/>
      <c r="BD1259" s="24"/>
      <c r="BE1259" s="24"/>
      <c r="BF1259" s="24"/>
      <c r="BG1259" s="24">
        <f t="shared" si="469"/>
        <v>0</v>
      </c>
      <c r="BH1259" s="24">
        <f t="shared" si="470"/>
        <v>0</v>
      </c>
      <c r="BK1259" s="24"/>
      <c r="BL1259" s="24"/>
      <c r="BM1259" s="24"/>
      <c r="BN1259" s="24"/>
      <c r="BO1259" s="24"/>
      <c r="BP1259" s="24"/>
      <c r="BQ1259" s="24">
        <f t="shared" si="471"/>
        <v>0</v>
      </c>
      <c r="BR1259" s="24">
        <f t="shared" si="472"/>
        <v>0</v>
      </c>
      <c r="BU1259" s="24"/>
      <c r="BV1259" s="24"/>
      <c r="BW1259" s="24"/>
      <c r="BX1259" s="24"/>
      <c r="BY1259" s="24"/>
      <c r="BZ1259" s="24"/>
      <c r="CA1259" s="24">
        <f t="shared" si="473"/>
        <v>0</v>
      </c>
      <c r="CB1259" s="24">
        <f t="shared" si="474"/>
        <v>0</v>
      </c>
      <c r="CC1259" s="24"/>
      <c r="CE1259" s="24">
        <f t="shared" si="475"/>
        <v>0</v>
      </c>
      <c r="CG1259" s="24">
        <f t="shared" si="476"/>
        <v>0</v>
      </c>
      <c r="CI1259" s="24">
        <f t="shared" si="477"/>
        <v>0</v>
      </c>
      <c r="CK1259" s="24">
        <f t="shared" si="478"/>
        <v>0</v>
      </c>
      <c r="CM1259" s="24">
        <f t="shared" si="479"/>
        <v>0</v>
      </c>
      <c r="CO1259" s="24">
        <f t="shared" si="480"/>
        <v>0</v>
      </c>
      <c r="CQ1259" s="24">
        <f t="shared" si="481"/>
        <v>0</v>
      </c>
      <c r="CS1259" s="24">
        <f t="shared" si="482"/>
        <v>0</v>
      </c>
    </row>
    <row r="1260" spans="9:97">
      <c r="I1260" s="24">
        <f t="shared" si="462"/>
        <v>0</v>
      </c>
      <c r="J1260" s="24">
        <f t="shared" si="484"/>
        <v>0</v>
      </c>
      <c r="M1260" s="24"/>
      <c r="N1260" s="24"/>
      <c r="O1260" s="24"/>
      <c r="P1260" s="24"/>
      <c r="Q1260" s="24"/>
      <c r="R1260" s="24"/>
      <c r="S1260" s="24">
        <f t="shared" si="463"/>
        <v>0</v>
      </c>
      <c r="T1260" s="24">
        <f t="shared" si="485"/>
        <v>0</v>
      </c>
      <c r="W1260" s="24"/>
      <c r="X1260" s="24"/>
      <c r="Y1260" s="24"/>
      <c r="Z1260" s="24"/>
      <c r="AA1260" s="24"/>
      <c r="AB1260" s="24"/>
      <c r="AC1260" s="24">
        <f t="shared" si="464"/>
        <v>0</v>
      </c>
      <c r="AD1260" s="24">
        <f t="shared" si="465"/>
        <v>0</v>
      </c>
      <c r="AG1260" s="24"/>
      <c r="AH1260" s="24"/>
      <c r="AI1260" s="24"/>
      <c r="AJ1260" s="24"/>
      <c r="AK1260" s="24"/>
      <c r="AL1260" s="24"/>
      <c r="AM1260" s="24">
        <f t="shared" si="466"/>
        <v>0</v>
      </c>
      <c r="AN1260" s="24">
        <f t="shared" si="483"/>
        <v>0</v>
      </c>
      <c r="AQ1260" s="24"/>
      <c r="AR1260" s="24"/>
      <c r="AS1260" s="24"/>
      <c r="AT1260" s="24"/>
      <c r="AU1260" s="24"/>
      <c r="AV1260" s="24"/>
      <c r="AW1260" s="24">
        <f t="shared" si="467"/>
        <v>0</v>
      </c>
      <c r="AX1260" s="24">
        <f t="shared" si="468"/>
        <v>0</v>
      </c>
      <c r="BA1260" s="24"/>
      <c r="BB1260" s="24"/>
      <c r="BC1260" s="24"/>
      <c r="BD1260" s="24"/>
      <c r="BE1260" s="24"/>
      <c r="BF1260" s="24"/>
      <c r="BG1260" s="24">
        <f t="shared" si="469"/>
        <v>0</v>
      </c>
      <c r="BH1260" s="24">
        <f t="shared" si="470"/>
        <v>0</v>
      </c>
      <c r="BK1260" s="24"/>
      <c r="BL1260" s="24"/>
      <c r="BM1260" s="24"/>
      <c r="BN1260" s="24"/>
      <c r="BO1260" s="24"/>
      <c r="BP1260" s="24"/>
      <c r="BQ1260" s="24">
        <f t="shared" si="471"/>
        <v>0</v>
      </c>
      <c r="BR1260" s="24">
        <f t="shared" si="472"/>
        <v>0</v>
      </c>
      <c r="BU1260" s="24"/>
      <c r="BV1260" s="24"/>
      <c r="BW1260" s="24"/>
      <c r="BX1260" s="24"/>
      <c r="BY1260" s="24"/>
      <c r="BZ1260" s="24"/>
      <c r="CA1260" s="24">
        <f t="shared" si="473"/>
        <v>0</v>
      </c>
      <c r="CB1260" s="24">
        <f t="shared" si="474"/>
        <v>0</v>
      </c>
      <c r="CC1260" s="24"/>
      <c r="CE1260" s="24">
        <f t="shared" si="475"/>
        <v>0</v>
      </c>
      <c r="CG1260" s="24">
        <f t="shared" si="476"/>
        <v>0</v>
      </c>
      <c r="CI1260" s="24">
        <f t="shared" si="477"/>
        <v>0</v>
      </c>
      <c r="CK1260" s="24">
        <f t="shared" si="478"/>
        <v>0</v>
      </c>
      <c r="CM1260" s="24">
        <f t="shared" si="479"/>
        <v>0</v>
      </c>
      <c r="CO1260" s="24">
        <f t="shared" si="480"/>
        <v>0</v>
      </c>
      <c r="CQ1260" s="24">
        <f t="shared" si="481"/>
        <v>0</v>
      </c>
      <c r="CS1260" s="24">
        <f t="shared" si="482"/>
        <v>0</v>
      </c>
    </row>
    <row r="1261" spans="9:97">
      <c r="I1261" s="24">
        <f t="shared" si="462"/>
        <v>0</v>
      </c>
      <c r="J1261" s="24">
        <f t="shared" si="484"/>
        <v>0</v>
      </c>
      <c r="M1261" s="24"/>
      <c r="N1261" s="24"/>
      <c r="O1261" s="24"/>
      <c r="P1261" s="24"/>
      <c r="Q1261" s="24"/>
      <c r="R1261" s="24"/>
      <c r="S1261" s="24">
        <f t="shared" si="463"/>
        <v>0</v>
      </c>
      <c r="T1261" s="24">
        <f t="shared" si="485"/>
        <v>0</v>
      </c>
      <c r="W1261" s="24"/>
      <c r="X1261" s="24"/>
      <c r="Y1261" s="24"/>
      <c r="Z1261" s="24"/>
      <c r="AA1261" s="24"/>
      <c r="AB1261" s="24"/>
      <c r="AC1261" s="24">
        <f t="shared" si="464"/>
        <v>0</v>
      </c>
      <c r="AD1261" s="24">
        <f t="shared" si="465"/>
        <v>0</v>
      </c>
      <c r="AG1261" s="24"/>
      <c r="AH1261" s="24"/>
      <c r="AI1261" s="24"/>
      <c r="AJ1261" s="24"/>
      <c r="AK1261" s="24"/>
      <c r="AL1261" s="24"/>
      <c r="AM1261" s="24">
        <f t="shared" si="466"/>
        <v>0</v>
      </c>
      <c r="AN1261" s="24">
        <f t="shared" si="483"/>
        <v>0</v>
      </c>
      <c r="AQ1261" s="24"/>
      <c r="AR1261" s="24"/>
      <c r="AS1261" s="24"/>
      <c r="AT1261" s="24"/>
      <c r="AU1261" s="24"/>
      <c r="AV1261" s="24"/>
      <c r="AW1261" s="24">
        <f t="shared" si="467"/>
        <v>0</v>
      </c>
      <c r="AX1261" s="24">
        <f t="shared" si="468"/>
        <v>0</v>
      </c>
      <c r="BA1261" s="24"/>
      <c r="BB1261" s="24"/>
      <c r="BC1261" s="24"/>
      <c r="BD1261" s="24"/>
      <c r="BE1261" s="24"/>
      <c r="BF1261" s="24"/>
      <c r="BG1261" s="24">
        <f t="shared" si="469"/>
        <v>0</v>
      </c>
      <c r="BH1261" s="24">
        <f t="shared" si="470"/>
        <v>0</v>
      </c>
      <c r="BK1261" s="24"/>
      <c r="BL1261" s="24"/>
      <c r="BM1261" s="24"/>
      <c r="BN1261" s="24"/>
      <c r="BO1261" s="24"/>
      <c r="BP1261" s="24"/>
      <c r="BQ1261" s="24">
        <f t="shared" si="471"/>
        <v>0</v>
      </c>
      <c r="BR1261" s="24">
        <f t="shared" si="472"/>
        <v>0</v>
      </c>
      <c r="BU1261" s="24"/>
      <c r="BV1261" s="24"/>
      <c r="BW1261" s="24"/>
      <c r="BX1261" s="24"/>
      <c r="BY1261" s="24"/>
      <c r="BZ1261" s="24"/>
      <c r="CA1261" s="24">
        <f t="shared" si="473"/>
        <v>0</v>
      </c>
      <c r="CB1261" s="24">
        <f t="shared" si="474"/>
        <v>0</v>
      </c>
      <c r="CC1261" s="24"/>
      <c r="CE1261" s="24">
        <f t="shared" si="475"/>
        <v>0</v>
      </c>
      <c r="CG1261" s="24">
        <f t="shared" si="476"/>
        <v>0</v>
      </c>
      <c r="CI1261" s="24">
        <f t="shared" si="477"/>
        <v>0</v>
      </c>
      <c r="CK1261" s="24">
        <f t="shared" si="478"/>
        <v>0</v>
      </c>
      <c r="CM1261" s="24">
        <f t="shared" si="479"/>
        <v>0</v>
      </c>
      <c r="CO1261" s="24">
        <f t="shared" si="480"/>
        <v>0</v>
      </c>
      <c r="CQ1261" s="24">
        <f t="shared" si="481"/>
        <v>0</v>
      </c>
      <c r="CS1261" s="24">
        <f t="shared" si="482"/>
        <v>0</v>
      </c>
    </row>
    <row r="1262" spans="9:97">
      <c r="I1262" s="24">
        <f t="shared" si="462"/>
        <v>0</v>
      </c>
      <c r="J1262" s="24">
        <f t="shared" si="484"/>
        <v>0</v>
      </c>
      <c r="M1262" s="24"/>
      <c r="N1262" s="24"/>
      <c r="O1262" s="24"/>
      <c r="P1262" s="24"/>
      <c r="Q1262" s="24"/>
      <c r="R1262" s="24"/>
      <c r="S1262" s="24">
        <f t="shared" si="463"/>
        <v>0</v>
      </c>
      <c r="T1262" s="24">
        <f t="shared" si="485"/>
        <v>0</v>
      </c>
      <c r="W1262" s="24"/>
      <c r="X1262" s="24"/>
      <c r="Y1262" s="24"/>
      <c r="Z1262" s="24"/>
      <c r="AA1262" s="24"/>
      <c r="AB1262" s="24"/>
      <c r="AC1262" s="24">
        <f t="shared" si="464"/>
        <v>0</v>
      </c>
      <c r="AD1262" s="24">
        <f t="shared" si="465"/>
        <v>0</v>
      </c>
      <c r="AG1262" s="24"/>
      <c r="AH1262" s="24"/>
      <c r="AI1262" s="24"/>
      <c r="AJ1262" s="24"/>
      <c r="AK1262" s="24"/>
      <c r="AL1262" s="24"/>
      <c r="AM1262" s="24">
        <f t="shared" si="466"/>
        <v>0</v>
      </c>
      <c r="AN1262" s="24">
        <f t="shared" si="483"/>
        <v>0</v>
      </c>
      <c r="AQ1262" s="24"/>
      <c r="AR1262" s="24"/>
      <c r="AS1262" s="24"/>
      <c r="AT1262" s="24"/>
      <c r="AU1262" s="24"/>
      <c r="AV1262" s="24"/>
      <c r="AW1262" s="24">
        <f t="shared" si="467"/>
        <v>0</v>
      </c>
      <c r="AX1262" s="24">
        <f t="shared" si="468"/>
        <v>0</v>
      </c>
      <c r="BA1262" s="24"/>
      <c r="BB1262" s="24"/>
      <c r="BC1262" s="24"/>
      <c r="BD1262" s="24"/>
      <c r="BE1262" s="24"/>
      <c r="BF1262" s="24"/>
      <c r="BG1262" s="24">
        <f t="shared" si="469"/>
        <v>0</v>
      </c>
      <c r="BH1262" s="24">
        <f t="shared" si="470"/>
        <v>0</v>
      </c>
      <c r="BK1262" s="24"/>
      <c r="BL1262" s="24"/>
      <c r="BM1262" s="24"/>
      <c r="BN1262" s="24"/>
      <c r="BO1262" s="24"/>
      <c r="BP1262" s="24"/>
      <c r="BQ1262" s="24">
        <f t="shared" si="471"/>
        <v>0</v>
      </c>
      <c r="BR1262" s="24">
        <f t="shared" si="472"/>
        <v>0</v>
      </c>
      <c r="BU1262" s="24"/>
      <c r="BV1262" s="24"/>
      <c r="BW1262" s="24"/>
      <c r="BX1262" s="24"/>
      <c r="BY1262" s="24"/>
      <c r="BZ1262" s="24"/>
      <c r="CA1262" s="24">
        <f t="shared" si="473"/>
        <v>0</v>
      </c>
      <c r="CB1262" s="24">
        <f t="shared" si="474"/>
        <v>0</v>
      </c>
      <c r="CC1262" s="24"/>
      <c r="CE1262" s="24">
        <f t="shared" si="475"/>
        <v>0</v>
      </c>
      <c r="CG1262" s="24">
        <f t="shared" si="476"/>
        <v>0</v>
      </c>
      <c r="CI1262" s="24">
        <f t="shared" si="477"/>
        <v>0</v>
      </c>
      <c r="CK1262" s="24">
        <f t="shared" si="478"/>
        <v>0</v>
      </c>
      <c r="CM1262" s="24">
        <f t="shared" si="479"/>
        <v>0</v>
      </c>
      <c r="CO1262" s="24">
        <f t="shared" si="480"/>
        <v>0</v>
      </c>
      <c r="CQ1262" s="24">
        <f t="shared" si="481"/>
        <v>0</v>
      </c>
      <c r="CS1262" s="24">
        <f t="shared" si="482"/>
        <v>0</v>
      </c>
    </row>
    <row r="1263" spans="9:97">
      <c r="I1263" s="24">
        <f t="shared" si="462"/>
        <v>0</v>
      </c>
      <c r="J1263" s="24">
        <f t="shared" si="484"/>
        <v>0</v>
      </c>
      <c r="M1263" s="24"/>
      <c r="N1263" s="24"/>
      <c r="O1263" s="24"/>
      <c r="P1263" s="24"/>
      <c r="Q1263" s="24"/>
      <c r="R1263" s="24"/>
      <c r="S1263" s="24">
        <f t="shared" si="463"/>
        <v>0</v>
      </c>
      <c r="T1263" s="24">
        <f t="shared" si="485"/>
        <v>0</v>
      </c>
      <c r="W1263" s="24"/>
      <c r="X1263" s="24"/>
      <c r="Y1263" s="24"/>
      <c r="Z1263" s="24"/>
      <c r="AA1263" s="24"/>
      <c r="AB1263" s="24"/>
      <c r="AC1263" s="24">
        <f t="shared" si="464"/>
        <v>0</v>
      </c>
      <c r="AD1263" s="24">
        <f t="shared" si="465"/>
        <v>0</v>
      </c>
      <c r="AG1263" s="24"/>
      <c r="AH1263" s="24"/>
      <c r="AI1263" s="24"/>
      <c r="AJ1263" s="24"/>
      <c r="AK1263" s="24"/>
      <c r="AL1263" s="24"/>
      <c r="AM1263" s="24">
        <f t="shared" si="466"/>
        <v>0</v>
      </c>
      <c r="AN1263" s="24">
        <f t="shared" si="483"/>
        <v>0</v>
      </c>
      <c r="AQ1263" s="24"/>
      <c r="AR1263" s="24"/>
      <c r="AS1263" s="24"/>
      <c r="AT1263" s="24"/>
      <c r="AU1263" s="24"/>
      <c r="AV1263" s="24"/>
      <c r="AW1263" s="24">
        <f t="shared" si="467"/>
        <v>0</v>
      </c>
      <c r="AX1263" s="24">
        <f t="shared" si="468"/>
        <v>0</v>
      </c>
      <c r="BA1263" s="24"/>
      <c r="BB1263" s="24"/>
      <c r="BC1263" s="24"/>
      <c r="BD1263" s="24"/>
      <c r="BE1263" s="24"/>
      <c r="BF1263" s="24"/>
      <c r="BG1263" s="24">
        <f t="shared" si="469"/>
        <v>0</v>
      </c>
      <c r="BH1263" s="24">
        <f t="shared" si="470"/>
        <v>0</v>
      </c>
      <c r="BK1263" s="24"/>
      <c r="BL1263" s="24"/>
      <c r="BM1263" s="24"/>
      <c r="BN1263" s="24"/>
      <c r="BO1263" s="24"/>
      <c r="BP1263" s="24"/>
      <c r="BQ1263" s="24">
        <f t="shared" si="471"/>
        <v>0</v>
      </c>
      <c r="BR1263" s="24">
        <f t="shared" si="472"/>
        <v>0</v>
      </c>
      <c r="BU1263" s="24"/>
      <c r="BV1263" s="24"/>
      <c r="BW1263" s="24"/>
      <c r="BX1263" s="24"/>
      <c r="BY1263" s="24"/>
      <c r="BZ1263" s="24"/>
      <c r="CA1263" s="24">
        <f t="shared" si="473"/>
        <v>0</v>
      </c>
      <c r="CB1263" s="24">
        <f t="shared" si="474"/>
        <v>0</v>
      </c>
      <c r="CC1263" s="24"/>
      <c r="CE1263" s="24">
        <f t="shared" si="475"/>
        <v>0</v>
      </c>
      <c r="CG1263" s="24">
        <f t="shared" si="476"/>
        <v>0</v>
      </c>
      <c r="CI1263" s="24">
        <f t="shared" si="477"/>
        <v>0</v>
      </c>
      <c r="CK1263" s="24">
        <f t="shared" si="478"/>
        <v>0</v>
      </c>
      <c r="CM1263" s="24">
        <f t="shared" si="479"/>
        <v>0</v>
      </c>
      <c r="CO1263" s="24">
        <f t="shared" si="480"/>
        <v>0</v>
      </c>
      <c r="CQ1263" s="24">
        <f t="shared" si="481"/>
        <v>0</v>
      </c>
      <c r="CS1263" s="24">
        <f t="shared" si="482"/>
        <v>0</v>
      </c>
    </row>
    <row r="1264" spans="9:97">
      <c r="I1264" s="24">
        <f t="shared" si="462"/>
        <v>0</v>
      </c>
      <c r="J1264" s="24">
        <f t="shared" si="484"/>
        <v>0</v>
      </c>
      <c r="M1264" s="24"/>
      <c r="N1264" s="24"/>
      <c r="O1264" s="24"/>
      <c r="P1264" s="24"/>
      <c r="Q1264" s="24"/>
      <c r="R1264" s="24"/>
      <c r="S1264" s="24">
        <f t="shared" si="463"/>
        <v>0</v>
      </c>
      <c r="T1264" s="24">
        <f t="shared" si="485"/>
        <v>0</v>
      </c>
      <c r="W1264" s="24"/>
      <c r="X1264" s="24"/>
      <c r="Y1264" s="24"/>
      <c r="Z1264" s="24"/>
      <c r="AA1264" s="24"/>
      <c r="AB1264" s="24"/>
      <c r="AC1264" s="24">
        <f t="shared" si="464"/>
        <v>0</v>
      </c>
      <c r="AD1264" s="24">
        <f t="shared" si="465"/>
        <v>0</v>
      </c>
      <c r="AG1264" s="24"/>
      <c r="AH1264" s="24"/>
      <c r="AI1264" s="24"/>
      <c r="AJ1264" s="24"/>
      <c r="AK1264" s="24"/>
      <c r="AL1264" s="24"/>
      <c r="AM1264" s="24">
        <f t="shared" si="466"/>
        <v>0</v>
      </c>
      <c r="AN1264" s="24">
        <f t="shared" si="483"/>
        <v>0</v>
      </c>
      <c r="AQ1264" s="24"/>
      <c r="AR1264" s="24"/>
      <c r="AS1264" s="24"/>
      <c r="AT1264" s="24"/>
      <c r="AU1264" s="24"/>
      <c r="AV1264" s="24"/>
      <c r="AW1264" s="24">
        <f t="shared" si="467"/>
        <v>0</v>
      </c>
      <c r="AX1264" s="24">
        <f t="shared" si="468"/>
        <v>0</v>
      </c>
      <c r="BA1264" s="24"/>
      <c r="BB1264" s="24"/>
      <c r="BC1264" s="24"/>
      <c r="BD1264" s="24"/>
      <c r="BE1264" s="24"/>
      <c r="BF1264" s="24"/>
      <c r="BG1264" s="24">
        <f t="shared" si="469"/>
        <v>0</v>
      </c>
      <c r="BH1264" s="24">
        <f t="shared" si="470"/>
        <v>0</v>
      </c>
      <c r="BK1264" s="24"/>
      <c r="BL1264" s="24"/>
      <c r="BM1264" s="24"/>
      <c r="BN1264" s="24"/>
      <c r="BO1264" s="24"/>
      <c r="BP1264" s="24"/>
      <c r="BQ1264" s="24">
        <f t="shared" si="471"/>
        <v>0</v>
      </c>
      <c r="BR1264" s="24">
        <f t="shared" si="472"/>
        <v>0</v>
      </c>
      <c r="BU1264" s="24"/>
      <c r="BV1264" s="24"/>
      <c r="BW1264" s="24"/>
      <c r="BX1264" s="24"/>
      <c r="BY1264" s="24"/>
      <c r="BZ1264" s="24"/>
      <c r="CA1264" s="24">
        <f t="shared" si="473"/>
        <v>0</v>
      </c>
      <c r="CB1264" s="24">
        <f t="shared" si="474"/>
        <v>0</v>
      </c>
      <c r="CC1264" s="24"/>
      <c r="CE1264" s="24">
        <f t="shared" si="475"/>
        <v>0</v>
      </c>
      <c r="CG1264" s="24">
        <f t="shared" si="476"/>
        <v>0</v>
      </c>
      <c r="CI1264" s="24">
        <f t="shared" si="477"/>
        <v>0</v>
      </c>
      <c r="CK1264" s="24">
        <f t="shared" si="478"/>
        <v>0</v>
      </c>
      <c r="CM1264" s="24">
        <f t="shared" si="479"/>
        <v>0</v>
      </c>
      <c r="CO1264" s="24">
        <f t="shared" si="480"/>
        <v>0</v>
      </c>
      <c r="CQ1264" s="24">
        <f t="shared" si="481"/>
        <v>0</v>
      </c>
      <c r="CS1264" s="24">
        <f t="shared" si="482"/>
        <v>0</v>
      </c>
    </row>
    <row r="1265" spans="9:97">
      <c r="I1265" s="24">
        <f t="shared" si="462"/>
        <v>0</v>
      </c>
      <c r="J1265" s="24">
        <f t="shared" si="484"/>
        <v>0</v>
      </c>
      <c r="M1265" s="24"/>
      <c r="N1265" s="24"/>
      <c r="O1265" s="24"/>
      <c r="P1265" s="24"/>
      <c r="Q1265" s="24"/>
      <c r="R1265" s="24"/>
      <c r="S1265" s="24">
        <f t="shared" si="463"/>
        <v>0</v>
      </c>
      <c r="T1265" s="24">
        <f t="shared" si="485"/>
        <v>0</v>
      </c>
      <c r="W1265" s="24"/>
      <c r="X1265" s="24"/>
      <c r="Y1265" s="24"/>
      <c r="Z1265" s="24"/>
      <c r="AA1265" s="24"/>
      <c r="AB1265" s="24"/>
      <c r="AC1265" s="24">
        <f t="shared" si="464"/>
        <v>0</v>
      </c>
      <c r="AD1265" s="24">
        <f t="shared" si="465"/>
        <v>0</v>
      </c>
      <c r="AG1265" s="24"/>
      <c r="AH1265" s="24"/>
      <c r="AI1265" s="24"/>
      <c r="AJ1265" s="24"/>
      <c r="AK1265" s="24"/>
      <c r="AL1265" s="24"/>
      <c r="AM1265" s="24">
        <f t="shared" si="466"/>
        <v>0</v>
      </c>
      <c r="AN1265" s="24">
        <f t="shared" si="483"/>
        <v>0</v>
      </c>
      <c r="AQ1265" s="24"/>
      <c r="AR1265" s="24"/>
      <c r="AS1265" s="24"/>
      <c r="AT1265" s="24"/>
      <c r="AU1265" s="24"/>
      <c r="AV1265" s="24"/>
      <c r="AW1265" s="24">
        <f t="shared" si="467"/>
        <v>0</v>
      </c>
      <c r="AX1265" s="24">
        <f t="shared" si="468"/>
        <v>0</v>
      </c>
      <c r="BA1265" s="24"/>
      <c r="BB1265" s="24"/>
      <c r="BC1265" s="24"/>
      <c r="BD1265" s="24"/>
      <c r="BE1265" s="24"/>
      <c r="BF1265" s="24"/>
      <c r="BG1265" s="24">
        <f t="shared" si="469"/>
        <v>0</v>
      </c>
      <c r="BH1265" s="24">
        <f t="shared" si="470"/>
        <v>0</v>
      </c>
      <c r="BK1265" s="24"/>
      <c r="BL1265" s="24"/>
      <c r="BM1265" s="24"/>
      <c r="BN1265" s="24"/>
      <c r="BO1265" s="24"/>
      <c r="BP1265" s="24"/>
      <c r="BQ1265" s="24">
        <f t="shared" si="471"/>
        <v>0</v>
      </c>
      <c r="BR1265" s="24">
        <f t="shared" si="472"/>
        <v>0</v>
      </c>
      <c r="BU1265" s="24"/>
      <c r="BV1265" s="24"/>
      <c r="BW1265" s="24"/>
      <c r="BX1265" s="24"/>
      <c r="BY1265" s="24"/>
      <c r="BZ1265" s="24"/>
      <c r="CA1265" s="24">
        <f t="shared" si="473"/>
        <v>0</v>
      </c>
      <c r="CB1265" s="24">
        <f t="shared" si="474"/>
        <v>0</v>
      </c>
      <c r="CC1265" s="24"/>
      <c r="CE1265" s="24">
        <f t="shared" si="475"/>
        <v>0</v>
      </c>
      <c r="CG1265" s="24">
        <f t="shared" si="476"/>
        <v>0</v>
      </c>
      <c r="CI1265" s="24">
        <f t="shared" si="477"/>
        <v>0</v>
      </c>
      <c r="CK1265" s="24">
        <f t="shared" si="478"/>
        <v>0</v>
      </c>
      <c r="CM1265" s="24">
        <f t="shared" si="479"/>
        <v>0</v>
      </c>
      <c r="CO1265" s="24">
        <f t="shared" si="480"/>
        <v>0</v>
      </c>
      <c r="CQ1265" s="24">
        <f t="shared" si="481"/>
        <v>0</v>
      </c>
      <c r="CS1265" s="24">
        <f t="shared" si="482"/>
        <v>0</v>
      </c>
    </row>
    <row r="1266" spans="9:97">
      <c r="I1266" s="24">
        <f t="shared" si="462"/>
        <v>0</v>
      </c>
      <c r="J1266" s="24">
        <f t="shared" si="484"/>
        <v>0</v>
      </c>
      <c r="M1266" s="24"/>
      <c r="N1266" s="24"/>
      <c r="O1266" s="24"/>
      <c r="P1266" s="24"/>
      <c r="Q1266" s="24"/>
      <c r="R1266" s="24"/>
      <c r="S1266" s="24">
        <f t="shared" si="463"/>
        <v>0</v>
      </c>
      <c r="T1266" s="24">
        <f t="shared" si="485"/>
        <v>0</v>
      </c>
      <c r="W1266" s="24"/>
      <c r="X1266" s="24"/>
      <c r="Y1266" s="24"/>
      <c r="Z1266" s="24"/>
      <c r="AA1266" s="24"/>
      <c r="AB1266" s="24"/>
      <c r="AC1266" s="24">
        <f t="shared" si="464"/>
        <v>0</v>
      </c>
      <c r="AD1266" s="24">
        <f t="shared" si="465"/>
        <v>0</v>
      </c>
      <c r="AG1266" s="24"/>
      <c r="AH1266" s="24"/>
      <c r="AI1266" s="24"/>
      <c r="AJ1266" s="24"/>
      <c r="AK1266" s="24"/>
      <c r="AL1266" s="24"/>
      <c r="AM1266" s="24">
        <f t="shared" si="466"/>
        <v>0</v>
      </c>
      <c r="AN1266" s="24">
        <f t="shared" si="483"/>
        <v>0</v>
      </c>
      <c r="AQ1266" s="24"/>
      <c r="AR1266" s="24"/>
      <c r="AS1266" s="24"/>
      <c r="AT1266" s="24"/>
      <c r="AU1266" s="24"/>
      <c r="AV1266" s="24"/>
      <c r="AW1266" s="24">
        <f t="shared" si="467"/>
        <v>0</v>
      </c>
      <c r="AX1266" s="24">
        <f t="shared" si="468"/>
        <v>0</v>
      </c>
      <c r="BA1266" s="24"/>
      <c r="BB1266" s="24"/>
      <c r="BC1266" s="24"/>
      <c r="BD1266" s="24"/>
      <c r="BE1266" s="24"/>
      <c r="BF1266" s="24"/>
      <c r="BG1266" s="24">
        <f t="shared" si="469"/>
        <v>0</v>
      </c>
      <c r="BH1266" s="24">
        <f t="shared" si="470"/>
        <v>0</v>
      </c>
      <c r="BK1266" s="24"/>
      <c r="BL1266" s="24"/>
      <c r="BM1266" s="24"/>
      <c r="BN1266" s="24"/>
      <c r="BO1266" s="24"/>
      <c r="BP1266" s="24"/>
      <c r="BQ1266" s="24">
        <f t="shared" si="471"/>
        <v>0</v>
      </c>
      <c r="BR1266" s="24">
        <f t="shared" si="472"/>
        <v>0</v>
      </c>
      <c r="BU1266" s="24"/>
      <c r="BV1266" s="24"/>
      <c r="BW1266" s="24"/>
      <c r="BX1266" s="24"/>
      <c r="BY1266" s="24"/>
      <c r="BZ1266" s="24"/>
      <c r="CA1266" s="24">
        <f t="shared" si="473"/>
        <v>0</v>
      </c>
      <c r="CB1266" s="24">
        <f t="shared" si="474"/>
        <v>0</v>
      </c>
      <c r="CC1266" s="24"/>
      <c r="CE1266" s="24">
        <f t="shared" si="475"/>
        <v>0</v>
      </c>
      <c r="CG1266" s="24">
        <f t="shared" si="476"/>
        <v>0</v>
      </c>
      <c r="CI1266" s="24">
        <f t="shared" si="477"/>
        <v>0</v>
      </c>
      <c r="CK1266" s="24">
        <f t="shared" si="478"/>
        <v>0</v>
      </c>
      <c r="CM1266" s="24">
        <f t="shared" si="479"/>
        <v>0</v>
      </c>
      <c r="CO1266" s="24">
        <f t="shared" si="480"/>
        <v>0</v>
      </c>
      <c r="CQ1266" s="24">
        <f t="shared" si="481"/>
        <v>0</v>
      </c>
      <c r="CS1266" s="24">
        <f t="shared" si="482"/>
        <v>0</v>
      </c>
    </row>
    <row r="1267" spans="9:97">
      <c r="I1267" s="24">
        <f t="shared" si="462"/>
        <v>0</v>
      </c>
      <c r="J1267" s="24">
        <f t="shared" si="484"/>
        <v>0</v>
      </c>
      <c r="M1267" s="24"/>
      <c r="N1267" s="24"/>
      <c r="O1267" s="24"/>
      <c r="P1267" s="24"/>
      <c r="Q1267" s="24"/>
      <c r="R1267" s="24"/>
      <c r="S1267" s="24">
        <f t="shared" si="463"/>
        <v>0</v>
      </c>
      <c r="T1267" s="24">
        <f t="shared" si="485"/>
        <v>0</v>
      </c>
      <c r="W1267" s="24"/>
      <c r="X1267" s="24"/>
      <c r="Y1267" s="24"/>
      <c r="Z1267" s="24"/>
      <c r="AA1267" s="24"/>
      <c r="AB1267" s="24"/>
      <c r="AC1267" s="24">
        <f t="shared" si="464"/>
        <v>0</v>
      </c>
      <c r="AD1267" s="24">
        <f t="shared" si="465"/>
        <v>0</v>
      </c>
      <c r="AG1267" s="24"/>
      <c r="AH1267" s="24"/>
      <c r="AI1267" s="24"/>
      <c r="AJ1267" s="24"/>
      <c r="AK1267" s="24"/>
      <c r="AL1267" s="24"/>
      <c r="AM1267" s="24">
        <f t="shared" si="466"/>
        <v>0</v>
      </c>
      <c r="AN1267" s="24">
        <f t="shared" si="483"/>
        <v>0</v>
      </c>
      <c r="AQ1267" s="24"/>
      <c r="AR1267" s="24"/>
      <c r="AS1267" s="24"/>
      <c r="AT1267" s="24"/>
      <c r="AU1267" s="24"/>
      <c r="AV1267" s="24"/>
      <c r="AW1267" s="24">
        <f t="shared" si="467"/>
        <v>0</v>
      </c>
      <c r="AX1267" s="24">
        <f t="shared" si="468"/>
        <v>0</v>
      </c>
      <c r="BA1267" s="24"/>
      <c r="BB1267" s="24"/>
      <c r="BC1267" s="24"/>
      <c r="BD1267" s="24"/>
      <c r="BE1267" s="24"/>
      <c r="BF1267" s="24"/>
      <c r="BG1267" s="24">
        <f t="shared" si="469"/>
        <v>0</v>
      </c>
      <c r="BH1267" s="24">
        <f t="shared" si="470"/>
        <v>0</v>
      </c>
      <c r="BK1267" s="24"/>
      <c r="BL1267" s="24"/>
      <c r="BM1267" s="24"/>
      <c r="BN1267" s="24"/>
      <c r="BO1267" s="24"/>
      <c r="BP1267" s="24"/>
      <c r="BQ1267" s="24">
        <f t="shared" si="471"/>
        <v>0</v>
      </c>
      <c r="BR1267" s="24">
        <f t="shared" si="472"/>
        <v>0</v>
      </c>
      <c r="BU1267" s="24"/>
      <c r="BV1267" s="24"/>
      <c r="BW1267" s="24"/>
      <c r="BX1267" s="24"/>
      <c r="BY1267" s="24"/>
      <c r="BZ1267" s="24"/>
      <c r="CA1267" s="24">
        <f t="shared" si="473"/>
        <v>0</v>
      </c>
      <c r="CB1267" s="24">
        <f t="shared" si="474"/>
        <v>0</v>
      </c>
      <c r="CC1267" s="24"/>
      <c r="CE1267" s="24">
        <f t="shared" si="475"/>
        <v>0</v>
      </c>
      <c r="CG1267" s="24">
        <f t="shared" si="476"/>
        <v>0</v>
      </c>
      <c r="CI1267" s="24">
        <f t="shared" si="477"/>
        <v>0</v>
      </c>
      <c r="CK1267" s="24">
        <f t="shared" si="478"/>
        <v>0</v>
      </c>
      <c r="CM1267" s="24">
        <f t="shared" si="479"/>
        <v>0</v>
      </c>
      <c r="CO1267" s="24">
        <f t="shared" si="480"/>
        <v>0</v>
      </c>
      <c r="CQ1267" s="24">
        <f t="shared" si="481"/>
        <v>0</v>
      </c>
      <c r="CS1267" s="24">
        <f t="shared" si="482"/>
        <v>0</v>
      </c>
    </row>
    <row r="1268" spans="9:97">
      <c r="I1268" s="24">
        <f t="shared" si="462"/>
        <v>0</v>
      </c>
      <c r="J1268" s="24">
        <f t="shared" si="484"/>
        <v>0</v>
      </c>
      <c r="M1268" s="24"/>
      <c r="N1268" s="24"/>
      <c r="O1268" s="24"/>
      <c r="P1268" s="24"/>
      <c r="Q1268" s="24"/>
      <c r="R1268" s="24"/>
      <c r="S1268" s="24">
        <f t="shared" si="463"/>
        <v>0</v>
      </c>
      <c r="T1268" s="24">
        <f t="shared" si="485"/>
        <v>0</v>
      </c>
      <c r="W1268" s="24"/>
      <c r="X1268" s="24"/>
      <c r="Y1268" s="24"/>
      <c r="Z1268" s="24"/>
      <c r="AA1268" s="24"/>
      <c r="AB1268" s="24"/>
      <c r="AC1268" s="24">
        <f t="shared" si="464"/>
        <v>0</v>
      </c>
      <c r="AD1268" s="24">
        <f t="shared" si="465"/>
        <v>0</v>
      </c>
      <c r="AG1268" s="24"/>
      <c r="AH1268" s="24"/>
      <c r="AI1268" s="24"/>
      <c r="AJ1268" s="24"/>
      <c r="AK1268" s="24"/>
      <c r="AL1268" s="24"/>
      <c r="AM1268" s="24">
        <f t="shared" si="466"/>
        <v>0</v>
      </c>
      <c r="AN1268" s="24">
        <f t="shared" si="483"/>
        <v>0</v>
      </c>
      <c r="AQ1268" s="24"/>
      <c r="AR1268" s="24"/>
      <c r="AS1268" s="24"/>
      <c r="AT1268" s="24"/>
      <c r="AU1268" s="24"/>
      <c r="AV1268" s="24"/>
      <c r="AW1268" s="24">
        <f t="shared" si="467"/>
        <v>0</v>
      </c>
      <c r="AX1268" s="24">
        <f t="shared" si="468"/>
        <v>0</v>
      </c>
      <c r="BA1268" s="24"/>
      <c r="BB1268" s="24"/>
      <c r="BC1268" s="24"/>
      <c r="BD1268" s="24"/>
      <c r="BE1268" s="24"/>
      <c r="BF1268" s="24"/>
      <c r="BG1268" s="24">
        <f t="shared" si="469"/>
        <v>0</v>
      </c>
      <c r="BH1268" s="24">
        <f t="shared" si="470"/>
        <v>0</v>
      </c>
      <c r="BK1268" s="24"/>
      <c r="BL1268" s="24"/>
      <c r="BM1268" s="24"/>
      <c r="BN1268" s="24"/>
      <c r="BO1268" s="24"/>
      <c r="BP1268" s="24"/>
      <c r="BQ1268" s="24">
        <f t="shared" si="471"/>
        <v>0</v>
      </c>
      <c r="BR1268" s="24">
        <f t="shared" si="472"/>
        <v>0</v>
      </c>
      <c r="BU1268" s="24"/>
      <c r="BV1268" s="24"/>
      <c r="BW1268" s="24"/>
      <c r="BX1268" s="24"/>
      <c r="BY1268" s="24"/>
      <c r="BZ1268" s="24"/>
      <c r="CA1268" s="24">
        <f t="shared" si="473"/>
        <v>0</v>
      </c>
      <c r="CB1268" s="24">
        <f t="shared" si="474"/>
        <v>0</v>
      </c>
      <c r="CC1268" s="24"/>
      <c r="CE1268" s="24">
        <f t="shared" si="475"/>
        <v>0</v>
      </c>
      <c r="CG1268" s="24">
        <f t="shared" si="476"/>
        <v>0</v>
      </c>
      <c r="CI1268" s="24">
        <f t="shared" si="477"/>
        <v>0</v>
      </c>
      <c r="CK1268" s="24">
        <f t="shared" si="478"/>
        <v>0</v>
      </c>
      <c r="CM1268" s="24">
        <f t="shared" si="479"/>
        <v>0</v>
      </c>
      <c r="CO1268" s="24">
        <f t="shared" si="480"/>
        <v>0</v>
      </c>
      <c r="CQ1268" s="24">
        <f t="shared" si="481"/>
        <v>0</v>
      </c>
      <c r="CS1268" s="24">
        <f t="shared" si="482"/>
        <v>0</v>
      </c>
    </row>
    <row r="1269" spans="9:97">
      <c r="I1269" s="24">
        <f t="shared" si="462"/>
        <v>0</v>
      </c>
      <c r="J1269" s="24">
        <f t="shared" si="484"/>
        <v>0</v>
      </c>
      <c r="M1269" s="24"/>
      <c r="N1269" s="24"/>
      <c r="O1269" s="24"/>
      <c r="P1269" s="24"/>
      <c r="Q1269" s="24"/>
      <c r="R1269" s="24"/>
      <c r="S1269" s="24">
        <f t="shared" si="463"/>
        <v>0</v>
      </c>
      <c r="T1269" s="24">
        <f t="shared" si="485"/>
        <v>0</v>
      </c>
      <c r="W1269" s="24"/>
      <c r="X1269" s="24"/>
      <c r="Y1269" s="24"/>
      <c r="Z1269" s="24"/>
      <c r="AA1269" s="24"/>
      <c r="AB1269" s="24"/>
      <c r="AC1269" s="24">
        <f t="shared" si="464"/>
        <v>0</v>
      </c>
      <c r="AD1269" s="24">
        <f t="shared" si="465"/>
        <v>0</v>
      </c>
      <c r="AG1269" s="24"/>
      <c r="AH1269" s="24"/>
      <c r="AI1269" s="24"/>
      <c r="AJ1269" s="24"/>
      <c r="AK1269" s="24"/>
      <c r="AL1269" s="24"/>
      <c r="AM1269" s="24">
        <f t="shared" si="466"/>
        <v>0</v>
      </c>
      <c r="AN1269" s="24">
        <f t="shared" si="483"/>
        <v>0</v>
      </c>
      <c r="AQ1269" s="24"/>
      <c r="AR1269" s="24"/>
      <c r="AS1269" s="24"/>
      <c r="AT1269" s="24"/>
      <c r="AU1269" s="24"/>
      <c r="AV1269" s="24"/>
      <c r="AW1269" s="24">
        <f t="shared" si="467"/>
        <v>0</v>
      </c>
      <c r="AX1269" s="24">
        <f t="shared" si="468"/>
        <v>0</v>
      </c>
      <c r="BA1269" s="24"/>
      <c r="BB1269" s="24"/>
      <c r="BC1269" s="24"/>
      <c r="BD1269" s="24"/>
      <c r="BE1269" s="24"/>
      <c r="BF1269" s="24"/>
      <c r="BG1269" s="24">
        <f t="shared" si="469"/>
        <v>0</v>
      </c>
      <c r="BH1269" s="24">
        <f t="shared" si="470"/>
        <v>0</v>
      </c>
      <c r="BK1269" s="24"/>
      <c r="BL1269" s="24"/>
      <c r="BM1269" s="24"/>
      <c r="BN1269" s="24"/>
      <c r="BO1269" s="24"/>
      <c r="BP1269" s="24"/>
      <c r="BQ1269" s="24">
        <f t="shared" si="471"/>
        <v>0</v>
      </c>
      <c r="BR1269" s="24">
        <f t="shared" si="472"/>
        <v>0</v>
      </c>
      <c r="BU1269" s="24"/>
      <c r="BV1269" s="24"/>
      <c r="BW1269" s="24"/>
      <c r="BX1269" s="24"/>
      <c r="BY1269" s="24"/>
      <c r="BZ1269" s="24"/>
      <c r="CA1269" s="24">
        <f t="shared" si="473"/>
        <v>0</v>
      </c>
      <c r="CB1269" s="24">
        <f t="shared" si="474"/>
        <v>0</v>
      </c>
      <c r="CC1269" s="24"/>
      <c r="CE1269" s="24">
        <f t="shared" si="475"/>
        <v>0</v>
      </c>
      <c r="CG1269" s="24">
        <f t="shared" si="476"/>
        <v>0</v>
      </c>
      <c r="CI1269" s="24">
        <f t="shared" si="477"/>
        <v>0</v>
      </c>
      <c r="CK1269" s="24">
        <f t="shared" si="478"/>
        <v>0</v>
      </c>
      <c r="CM1269" s="24">
        <f t="shared" si="479"/>
        <v>0</v>
      </c>
      <c r="CO1269" s="24">
        <f t="shared" si="480"/>
        <v>0</v>
      </c>
      <c r="CQ1269" s="24">
        <f t="shared" si="481"/>
        <v>0</v>
      </c>
      <c r="CS1269" s="24">
        <f t="shared" si="482"/>
        <v>0</v>
      </c>
    </row>
    <row r="1270" spans="9:97">
      <c r="I1270" s="24">
        <f t="shared" si="462"/>
        <v>0</v>
      </c>
      <c r="J1270" s="24">
        <f t="shared" si="484"/>
        <v>0</v>
      </c>
      <c r="M1270" s="24"/>
      <c r="N1270" s="24"/>
      <c r="O1270" s="24"/>
      <c r="P1270" s="24"/>
      <c r="Q1270" s="24"/>
      <c r="R1270" s="24"/>
      <c r="S1270" s="24">
        <f t="shared" si="463"/>
        <v>0</v>
      </c>
      <c r="T1270" s="24">
        <f t="shared" si="485"/>
        <v>0</v>
      </c>
      <c r="W1270" s="24"/>
      <c r="X1270" s="24"/>
      <c r="Y1270" s="24"/>
      <c r="Z1270" s="24"/>
      <c r="AA1270" s="24"/>
      <c r="AB1270" s="24"/>
      <c r="AC1270" s="24">
        <f t="shared" si="464"/>
        <v>0</v>
      </c>
      <c r="AD1270" s="24">
        <f t="shared" si="465"/>
        <v>0</v>
      </c>
      <c r="AG1270" s="24"/>
      <c r="AH1270" s="24"/>
      <c r="AI1270" s="24"/>
      <c r="AJ1270" s="24"/>
      <c r="AK1270" s="24"/>
      <c r="AL1270" s="24"/>
      <c r="AM1270" s="24">
        <f t="shared" si="466"/>
        <v>0</v>
      </c>
      <c r="AN1270" s="24">
        <f t="shared" si="483"/>
        <v>0</v>
      </c>
      <c r="AQ1270" s="24"/>
      <c r="AR1270" s="24"/>
      <c r="AS1270" s="24"/>
      <c r="AT1270" s="24"/>
      <c r="AU1270" s="24"/>
      <c r="AV1270" s="24"/>
      <c r="AW1270" s="24">
        <f t="shared" si="467"/>
        <v>0</v>
      </c>
      <c r="AX1270" s="24">
        <f t="shared" si="468"/>
        <v>0</v>
      </c>
      <c r="BA1270" s="24"/>
      <c r="BB1270" s="24"/>
      <c r="BC1270" s="24"/>
      <c r="BD1270" s="24"/>
      <c r="BE1270" s="24"/>
      <c r="BF1270" s="24"/>
      <c r="BG1270" s="24">
        <f t="shared" si="469"/>
        <v>0</v>
      </c>
      <c r="BH1270" s="24">
        <f t="shared" si="470"/>
        <v>0</v>
      </c>
      <c r="BK1270" s="24"/>
      <c r="BL1270" s="24"/>
      <c r="BM1270" s="24"/>
      <c r="BN1270" s="24"/>
      <c r="BO1270" s="24"/>
      <c r="BP1270" s="24"/>
      <c r="BQ1270" s="24">
        <f t="shared" si="471"/>
        <v>0</v>
      </c>
      <c r="BR1270" s="24">
        <f t="shared" si="472"/>
        <v>0</v>
      </c>
      <c r="BU1270" s="24"/>
      <c r="BV1270" s="24"/>
      <c r="BW1270" s="24"/>
      <c r="BX1270" s="24"/>
      <c r="BY1270" s="24"/>
      <c r="BZ1270" s="24"/>
      <c r="CA1270" s="24">
        <f t="shared" si="473"/>
        <v>0</v>
      </c>
      <c r="CB1270" s="24">
        <f t="shared" si="474"/>
        <v>0</v>
      </c>
      <c r="CC1270" s="24"/>
      <c r="CE1270" s="24">
        <f t="shared" si="475"/>
        <v>0</v>
      </c>
      <c r="CG1270" s="24">
        <f t="shared" si="476"/>
        <v>0</v>
      </c>
      <c r="CI1270" s="24">
        <f t="shared" si="477"/>
        <v>0</v>
      </c>
      <c r="CK1270" s="24">
        <f t="shared" si="478"/>
        <v>0</v>
      </c>
      <c r="CM1270" s="24">
        <f t="shared" si="479"/>
        <v>0</v>
      </c>
      <c r="CO1270" s="24">
        <f t="shared" si="480"/>
        <v>0</v>
      </c>
      <c r="CQ1270" s="24">
        <f t="shared" si="481"/>
        <v>0</v>
      </c>
      <c r="CS1270" s="24">
        <f t="shared" si="482"/>
        <v>0</v>
      </c>
    </row>
    <row r="1271" spans="9:97">
      <c r="I1271" s="24">
        <f t="shared" si="462"/>
        <v>0</v>
      </c>
      <c r="J1271" s="24">
        <f t="shared" si="484"/>
        <v>0</v>
      </c>
      <c r="M1271" s="24"/>
      <c r="N1271" s="24"/>
      <c r="O1271" s="24"/>
      <c r="P1271" s="24"/>
      <c r="Q1271" s="24"/>
      <c r="R1271" s="24"/>
      <c r="S1271" s="24">
        <f t="shared" si="463"/>
        <v>0</v>
      </c>
      <c r="T1271" s="24">
        <f t="shared" si="485"/>
        <v>0</v>
      </c>
      <c r="W1271" s="24"/>
      <c r="X1271" s="24"/>
      <c r="Y1271" s="24"/>
      <c r="Z1271" s="24"/>
      <c r="AA1271" s="24"/>
      <c r="AB1271" s="24"/>
      <c r="AC1271" s="24">
        <f t="shared" si="464"/>
        <v>0</v>
      </c>
      <c r="AD1271" s="24">
        <f t="shared" si="465"/>
        <v>0</v>
      </c>
      <c r="AG1271" s="24"/>
      <c r="AH1271" s="24"/>
      <c r="AI1271" s="24"/>
      <c r="AJ1271" s="24"/>
      <c r="AK1271" s="24"/>
      <c r="AL1271" s="24"/>
      <c r="AM1271" s="24">
        <f t="shared" si="466"/>
        <v>0</v>
      </c>
      <c r="AN1271" s="24">
        <f t="shared" si="483"/>
        <v>0</v>
      </c>
      <c r="AQ1271" s="24"/>
      <c r="AR1271" s="24"/>
      <c r="AS1271" s="24"/>
      <c r="AT1271" s="24"/>
      <c r="AU1271" s="24"/>
      <c r="AV1271" s="24"/>
      <c r="AW1271" s="24">
        <f t="shared" si="467"/>
        <v>0</v>
      </c>
      <c r="AX1271" s="24">
        <f t="shared" si="468"/>
        <v>0</v>
      </c>
      <c r="BA1271" s="24"/>
      <c r="BB1271" s="24"/>
      <c r="BC1271" s="24"/>
      <c r="BD1271" s="24"/>
      <c r="BE1271" s="24"/>
      <c r="BF1271" s="24"/>
      <c r="BG1271" s="24">
        <f t="shared" si="469"/>
        <v>0</v>
      </c>
      <c r="BH1271" s="24">
        <f t="shared" si="470"/>
        <v>0</v>
      </c>
      <c r="BK1271" s="24"/>
      <c r="BL1271" s="24"/>
      <c r="BM1271" s="24"/>
      <c r="BN1271" s="24"/>
      <c r="BO1271" s="24"/>
      <c r="BP1271" s="24"/>
      <c r="BQ1271" s="24">
        <f t="shared" si="471"/>
        <v>0</v>
      </c>
      <c r="BR1271" s="24">
        <f t="shared" si="472"/>
        <v>0</v>
      </c>
      <c r="BU1271" s="24"/>
      <c r="BV1271" s="24"/>
      <c r="BW1271" s="24"/>
      <c r="BX1271" s="24"/>
      <c r="BY1271" s="24"/>
      <c r="BZ1271" s="24"/>
      <c r="CA1271" s="24">
        <f t="shared" si="473"/>
        <v>0</v>
      </c>
      <c r="CB1271" s="24">
        <f t="shared" si="474"/>
        <v>0</v>
      </c>
      <c r="CC1271" s="24"/>
      <c r="CE1271" s="24">
        <f t="shared" si="475"/>
        <v>0</v>
      </c>
      <c r="CG1271" s="24">
        <f t="shared" si="476"/>
        <v>0</v>
      </c>
      <c r="CI1271" s="24">
        <f t="shared" si="477"/>
        <v>0</v>
      </c>
      <c r="CK1271" s="24">
        <f t="shared" si="478"/>
        <v>0</v>
      </c>
      <c r="CM1271" s="24">
        <f t="shared" si="479"/>
        <v>0</v>
      </c>
      <c r="CO1271" s="24">
        <f t="shared" si="480"/>
        <v>0</v>
      </c>
      <c r="CQ1271" s="24">
        <f t="shared" si="481"/>
        <v>0</v>
      </c>
      <c r="CS1271" s="24">
        <f t="shared" si="482"/>
        <v>0</v>
      </c>
    </row>
    <row r="1272" spans="9:97">
      <c r="I1272" s="24">
        <f t="shared" si="462"/>
        <v>0</v>
      </c>
      <c r="J1272" s="24">
        <f t="shared" si="484"/>
        <v>0</v>
      </c>
      <c r="M1272" s="24"/>
      <c r="N1272" s="24"/>
      <c r="O1272" s="24"/>
      <c r="P1272" s="24"/>
      <c r="Q1272" s="24"/>
      <c r="R1272" s="24"/>
      <c r="S1272" s="24">
        <f t="shared" si="463"/>
        <v>0</v>
      </c>
      <c r="T1272" s="24">
        <f t="shared" si="485"/>
        <v>0</v>
      </c>
      <c r="W1272" s="24"/>
      <c r="X1272" s="24"/>
      <c r="Y1272" s="24"/>
      <c r="Z1272" s="24"/>
      <c r="AA1272" s="24"/>
      <c r="AB1272" s="24"/>
      <c r="AC1272" s="24">
        <f t="shared" si="464"/>
        <v>0</v>
      </c>
      <c r="AD1272" s="24">
        <f t="shared" si="465"/>
        <v>0</v>
      </c>
      <c r="AG1272" s="24"/>
      <c r="AH1272" s="24"/>
      <c r="AI1272" s="24"/>
      <c r="AJ1272" s="24"/>
      <c r="AK1272" s="24"/>
      <c r="AL1272" s="24"/>
      <c r="AM1272" s="24">
        <f t="shared" si="466"/>
        <v>0</v>
      </c>
      <c r="AN1272" s="24">
        <f t="shared" si="483"/>
        <v>0</v>
      </c>
      <c r="AQ1272" s="24"/>
      <c r="AR1272" s="24"/>
      <c r="AS1272" s="24"/>
      <c r="AT1272" s="24"/>
      <c r="AU1272" s="24"/>
      <c r="AV1272" s="24"/>
      <c r="AW1272" s="24">
        <f t="shared" si="467"/>
        <v>0</v>
      </c>
      <c r="AX1272" s="24">
        <f t="shared" si="468"/>
        <v>0</v>
      </c>
      <c r="BA1272" s="24"/>
      <c r="BB1272" s="24"/>
      <c r="BC1272" s="24"/>
      <c r="BD1272" s="24"/>
      <c r="BE1272" s="24"/>
      <c r="BF1272" s="24"/>
      <c r="BG1272" s="24">
        <f t="shared" si="469"/>
        <v>0</v>
      </c>
      <c r="BH1272" s="24">
        <f t="shared" si="470"/>
        <v>0</v>
      </c>
      <c r="BK1272" s="24"/>
      <c r="BL1272" s="24"/>
      <c r="BM1272" s="24"/>
      <c r="BN1272" s="24"/>
      <c r="BO1272" s="24"/>
      <c r="BP1272" s="24"/>
      <c r="BQ1272" s="24">
        <f t="shared" si="471"/>
        <v>0</v>
      </c>
      <c r="BR1272" s="24">
        <f t="shared" si="472"/>
        <v>0</v>
      </c>
      <c r="BU1272" s="24"/>
      <c r="BV1272" s="24"/>
      <c r="BW1272" s="24"/>
      <c r="BX1272" s="24"/>
      <c r="BY1272" s="24"/>
      <c r="BZ1272" s="24"/>
      <c r="CA1272" s="24">
        <f t="shared" si="473"/>
        <v>0</v>
      </c>
      <c r="CB1272" s="24">
        <f t="shared" si="474"/>
        <v>0</v>
      </c>
      <c r="CC1272" s="24"/>
      <c r="CE1272" s="24">
        <f t="shared" si="475"/>
        <v>0</v>
      </c>
      <c r="CG1272" s="24">
        <f t="shared" si="476"/>
        <v>0</v>
      </c>
      <c r="CI1272" s="24">
        <f t="shared" si="477"/>
        <v>0</v>
      </c>
      <c r="CK1272" s="24">
        <f t="shared" si="478"/>
        <v>0</v>
      </c>
      <c r="CM1272" s="24">
        <f t="shared" si="479"/>
        <v>0</v>
      </c>
      <c r="CO1272" s="24">
        <f t="shared" si="480"/>
        <v>0</v>
      </c>
      <c r="CQ1272" s="24">
        <f t="shared" si="481"/>
        <v>0</v>
      </c>
      <c r="CS1272" s="24">
        <f t="shared" si="482"/>
        <v>0</v>
      </c>
    </row>
    <row r="1273" spans="9:97">
      <c r="I1273" s="24">
        <f t="shared" si="462"/>
        <v>0</v>
      </c>
      <c r="J1273" s="24">
        <f t="shared" si="484"/>
        <v>0</v>
      </c>
      <c r="M1273" s="24"/>
      <c r="N1273" s="24"/>
      <c r="O1273" s="24"/>
      <c r="P1273" s="24"/>
      <c r="Q1273" s="24"/>
      <c r="R1273" s="24"/>
      <c r="S1273" s="24">
        <f t="shared" si="463"/>
        <v>0</v>
      </c>
      <c r="T1273" s="24">
        <f t="shared" si="485"/>
        <v>0</v>
      </c>
      <c r="W1273" s="24"/>
      <c r="X1273" s="24"/>
      <c r="Y1273" s="24"/>
      <c r="Z1273" s="24"/>
      <c r="AA1273" s="24"/>
      <c r="AB1273" s="24"/>
      <c r="AC1273" s="24">
        <f t="shared" si="464"/>
        <v>0</v>
      </c>
      <c r="AD1273" s="24">
        <f t="shared" si="465"/>
        <v>0</v>
      </c>
      <c r="AG1273" s="24"/>
      <c r="AH1273" s="24"/>
      <c r="AI1273" s="24"/>
      <c r="AJ1273" s="24"/>
      <c r="AK1273" s="24"/>
      <c r="AL1273" s="24"/>
      <c r="AM1273" s="24">
        <f t="shared" si="466"/>
        <v>0</v>
      </c>
      <c r="AN1273" s="24">
        <f t="shared" si="483"/>
        <v>0</v>
      </c>
      <c r="AQ1273" s="24"/>
      <c r="AR1273" s="24"/>
      <c r="AS1273" s="24"/>
      <c r="AT1273" s="24"/>
      <c r="AU1273" s="24"/>
      <c r="AV1273" s="24"/>
      <c r="AW1273" s="24">
        <f t="shared" si="467"/>
        <v>0</v>
      </c>
      <c r="AX1273" s="24">
        <f t="shared" si="468"/>
        <v>0</v>
      </c>
      <c r="BA1273" s="24"/>
      <c r="BB1273" s="24"/>
      <c r="BC1273" s="24"/>
      <c r="BD1273" s="24"/>
      <c r="BE1273" s="24"/>
      <c r="BF1273" s="24"/>
      <c r="BG1273" s="24">
        <f t="shared" si="469"/>
        <v>0</v>
      </c>
      <c r="BH1273" s="24">
        <f t="shared" si="470"/>
        <v>0</v>
      </c>
      <c r="BK1273" s="24"/>
      <c r="BL1273" s="24"/>
      <c r="BM1273" s="24"/>
      <c r="BN1273" s="24"/>
      <c r="BO1273" s="24"/>
      <c r="BP1273" s="24"/>
      <c r="BQ1273" s="24">
        <f t="shared" si="471"/>
        <v>0</v>
      </c>
      <c r="BR1273" s="24">
        <f t="shared" si="472"/>
        <v>0</v>
      </c>
      <c r="BU1273" s="24"/>
      <c r="BV1273" s="24"/>
      <c r="BW1273" s="24"/>
      <c r="BX1273" s="24"/>
      <c r="BY1273" s="24"/>
      <c r="BZ1273" s="24"/>
      <c r="CA1273" s="24">
        <f t="shared" si="473"/>
        <v>0</v>
      </c>
      <c r="CB1273" s="24">
        <f t="shared" si="474"/>
        <v>0</v>
      </c>
      <c r="CC1273" s="24"/>
      <c r="CE1273" s="24">
        <f t="shared" si="475"/>
        <v>0</v>
      </c>
      <c r="CG1273" s="24">
        <f t="shared" si="476"/>
        <v>0</v>
      </c>
      <c r="CI1273" s="24">
        <f t="shared" si="477"/>
        <v>0</v>
      </c>
      <c r="CK1273" s="24">
        <f t="shared" si="478"/>
        <v>0</v>
      </c>
      <c r="CM1273" s="24">
        <f t="shared" si="479"/>
        <v>0</v>
      </c>
      <c r="CO1273" s="24">
        <f t="shared" si="480"/>
        <v>0</v>
      </c>
      <c r="CQ1273" s="24">
        <f t="shared" si="481"/>
        <v>0</v>
      </c>
      <c r="CS1273" s="24">
        <f t="shared" si="482"/>
        <v>0</v>
      </c>
    </row>
    <row r="1274" spans="9:97">
      <c r="I1274" s="24">
        <f t="shared" si="462"/>
        <v>0</v>
      </c>
      <c r="J1274" s="24">
        <f t="shared" si="484"/>
        <v>0</v>
      </c>
      <c r="M1274" s="24"/>
      <c r="N1274" s="24"/>
      <c r="O1274" s="24"/>
      <c r="P1274" s="24"/>
      <c r="Q1274" s="24"/>
      <c r="R1274" s="24"/>
      <c r="S1274" s="24">
        <f t="shared" si="463"/>
        <v>0</v>
      </c>
      <c r="T1274" s="24">
        <f t="shared" si="485"/>
        <v>0</v>
      </c>
      <c r="W1274" s="24"/>
      <c r="X1274" s="24"/>
      <c r="Y1274" s="24"/>
      <c r="Z1274" s="24"/>
      <c r="AA1274" s="24"/>
      <c r="AB1274" s="24"/>
      <c r="AC1274" s="24">
        <f t="shared" si="464"/>
        <v>0</v>
      </c>
      <c r="AD1274" s="24">
        <f t="shared" si="465"/>
        <v>0</v>
      </c>
      <c r="AG1274" s="24"/>
      <c r="AH1274" s="24"/>
      <c r="AI1274" s="24"/>
      <c r="AJ1274" s="24"/>
      <c r="AK1274" s="24"/>
      <c r="AL1274" s="24"/>
      <c r="AM1274" s="24">
        <f t="shared" si="466"/>
        <v>0</v>
      </c>
      <c r="AN1274" s="24">
        <f t="shared" si="483"/>
        <v>0</v>
      </c>
      <c r="AQ1274" s="24"/>
      <c r="AR1274" s="24"/>
      <c r="AS1274" s="24"/>
      <c r="AT1274" s="24"/>
      <c r="AU1274" s="24"/>
      <c r="AV1274" s="24"/>
      <c r="AW1274" s="24">
        <f t="shared" si="467"/>
        <v>0</v>
      </c>
      <c r="AX1274" s="24">
        <f t="shared" si="468"/>
        <v>0</v>
      </c>
      <c r="BA1274" s="24"/>
      <c r="BB1274" s="24"/>
      <c r="BC1274" s="24"/>
      <c r="BD1274" s="24"/>
      <c r="BE1274" s="24"/>
      <c r="BF1274" s="24"/>
      <c r="BG1274" s="24">
        <f t="shared" si="469"/>
        <v>0</v>
      </c>
      <c r="BH1274" s="24">
        <f t="shared" si="470"/>
        <v>0</v>
      </c>
      <c r="BK1274" s="24"/>
      <c r="BL1274" s="24"/>
      <c r="BM1274" s="24"/>
      <c r="BN1274" s="24"/>
      <c r="BO1274" s="24"/>
      <c r="BP1274" s="24"/>
      <c r="BQ1274" s="24">
        <f t="shared" si="471"/>
        <v>0</v>
      </c>
      <c r="BR1274" s="24">
        <f t="shared" si="472"/>
        <v>0</v>
      </c>
      <c r="BU1274" s="24"/>
      <c r="BV1274" s="24"/>
      <c r="BW1274" s="24"/>
      <c r="BX1274" s="24"/>
      <c r="BY1274" s="24"/>
      <c r="BZ1274" s="24"/>
      <c r="CA1274" s="24">
        <f t="shared" si="473"/>
        <v>0</v>
      </c>
      <c r="CB1274" s="24">
        <f t="shared" si="474"/>
        <v>0</v>
      </c>
      <c r="CC1274" s="24"/>
      <c r="CE1274" s="24">
        <f t="shared" si="475"/>
        <v>0</v>
      </c>
      <c r="CG1274" s="24">
        <f t="shared" si="476"/>
        <v>0</v>
      </c>
      <c r="CI1274" s="24">
        <f t="shared" si="477"/>
        <v>0</v>
      </c>
      <c r="CK1274" s="24">
        <f t="shared" si="478"/>
        <v>0</v>
      </c>
      <c r="CM1274" s="24">
        <f t="shared" si="479"/>
        <v>0</v>
      </c>
      <c r="CO1274" s="24">
        <f t="shared" si="480"/>
        <v>0</v>
      </c>
      <c r="CQ1274" s="24">
        <f t="shared" si="481"/>
        <v>0</v>
      </c>
      <c r="CS1274" s="24">
        <f t="shared" si="482"/>
        <v>0</v>
      </c>
    </row>
    <row r="1275" spans="9:97">
      <c r="I1275" s="24">
        <f t="shared" si="462"/>
        <v>0</v>
      </c>
      <c r="J1275" s="24">
        <f t="shared" si="484"/>
        <v>0</v>
      </c>
      <c r="M1275" s="24"/>
      <c r="N1275" s="24"/>
      <c r="O1275" s="24"/>
      <c r="P1275" s="24"/>
      <c r="Q1275" s="24"/>
      <c r="R1275" s="24"/>
      <c r="S1275" s="24">
        <f t="shared" si="463"/>
        <v>0</v>
      </c>
      <c r="T1275" s="24">
        <f t="shared" si="485"/>
        <v>0</v>
      </c>
      <c r="W1275" s="24"/>
      <c r="X1275" s="24"/>
      <c r="Y1275" s="24"/>
      <c r="Z1275" s="24"/>
      <c r="AA1275" s="24"/>
      <c r="AB1275" s="24"/>
      <c r="AC1275" s="24">
        <f t="shared" si="464"/>
        <v>0</v>
      </c>
      <c r="AD1275" s="24">
        <f t="shared" si="465"/>
        <v>0</v>
      </c>
      <c r="AG1275" s="24"/>
      <c r="AH1275" s="24"/>
      <c r="AI1275" s="24"/>
      <c r="AJ1275" s="24"/>
      <c r="AK1275" s="24"/>
      <c r="AL1275" s="24"/>
      <c r="AM1275" s="24">
        <f t="shared" si="466"/>
        <v>0</v>
      </c>
      <c r="AN1275" s="24">
        <f t="shared" si="483"/>
        <v>0</v>
      </c>
      <c r="AQ1275" s="24"/>
      <c r="AR1275" s="24"/>
      <c r="AS1275" s="24"/>
      <c r="AT1275" s="24"/>
      <c r="AU1275" s="24"/>
      <c r="AV1275" s="24"/>
      <c r="AW1275" s="24">
        <f t="shared" si="467"/>
        <v>0</v>
      </c>
      <c r="AX1275" s="24">
        <f t="shared" si="468"/>
        <v>0</v>
      </c>
      <c r="BA1275" s="24"/>
      <c r="BB1275" s="24"/>
      <c r="BC1275" s="24"/>
      <c r="BD1275" s="24"/>
      <c r="BE1275" s="24"/>
      <c r="BF1275" s="24"/>
      <c r="BG1275" s="24">
        <f t="shared" si="469"/>
        <v>0</v>
      </c>
      <c r="BH1275" s="24">
        <f t="shared" si="470"/>
        <v>0</v>
      </c>
      <c r="BK1275" s="24"/>
      <c r="BL1275" s="24"/>
      <c r="BM1275" s="24"/>
      <c r="BN1275" s="24"/>
      <c r="BO1275" s="24"/>
      <c r="BP1275" s="24"/>
      <c r="BQ1275" s="24">
        <f t="shared" si="471"/>
        <v>0</v>
      </c>
      <c r="BR1275" s="24">
        <f t="shared" si="472"/>
        <v>0</v>
      </c>
      <c r="BU1275" s="24"/>
      <c r="BV1275" s="24"/>
      <c r="BW1275" s="24"/>
      <c r="BX1275" s="24"/>
      <c r="BY1275" s="24"/>
      <c r="BZ1275" s="24"/>
      <c r="CA1275" s="24">
        <f t="shared" si="473"/>
        <v>0</v>
      </c>
      <c r="CB1275" s="24">
        <f t="shared" si="474"/>
        <v>0</v>
      </c>
      <c r="CC1275" s="24"/>
      <c r="CE1275" s="24">
        <f t="shared" si="475"/>
        <v>0</v>
      </c>
      <c r="CG1275" s="24">
        <f t="shared" si="476"/>
        <v>0</v>
      </c>
      <c r="CI1275" s="24">
        <f t="shared" si="477"/>
        <v>0</v>
      </c>
      <c r="CK1275" s="24">
        <f t="shared" si="478"/>
        <v>0</v>
      </c>
      <c r="CM1275" s="24">
        <f t="shared" si="479"/>
        <v>0</v>
      </c>
      <c r="CO1275" s="24">
        <f t="shared" si="480"/>
        <v>0</v>
      </c>
      <c r="CQ1275" s="24">
        <f t="shared" si="481"/>
        <v>0</v>
      </c>
      <c r="CS1275" s="24">
        <f t="shared" si="482"/>
        <v>0</v>
      </c>
    </row>
    <row r="1276" spans="9:97">
      <c r="I1276" s="24">
        <f t="shared" si="462"/>
        <v>0</v>
      </c>
      <c r="J1276" s="24">
        <f t="shared" si="484"/>
        <v>0</v>
      </c>
      <c r="M1276" s="24"/>
      <c r="N1276" s="24"/>
      <c r="O1276" s="24"/>
      <c r="P1276" s="24"/>
      <c r="Q1276" s="24"/>
      <c r="R1276" s="24"/>
      <c r="S1276" s="24">
        <f t="shared" si="463"/>
        <v>0</v>
      </c>
      <c r="T1276" s="24">
        <f t="shared" si="485"/>
        <v>0</v>
      </c>
      <c r="W1276" s="24"/>
      <c r="X1276" s="24"/>
      <c r="Y1276" s="24"/>
      <c r="Z1276" s="24"/>
      <c r="AA1276" s="24"/>
      <c r="AB1276" s="24"/>
      <c r="AC1276" s="24">
        <f t="shared" si="464"/>
        <v>0</v>
      </c>
      <c r="AD1276" s="24">
        <f t="shared" si="465"/>
        <v>0</v>
      </c>
      <c r="AG1276" s="24"/>
      <c r="AH1276" s="24"/>
      <c r="AI1276" s="24"/>
      <c r="AJ1276" s="24"/>
      <c r="AK1276" s="24"/>
      <c r="AL1276" s="24"/>
      <c r="AM1276" s="24">
        <f t="shared" si="466"/>
        <v>0</v>
      </c>
      <c r="AN1276" s="24">
        <f t="shared" si="483"/>
        <v>0</v>
      </c>
      <c r="AQ1276" s="24"/>
      <c r="AR1276" s="24"/>
      <c r="AS1276" s="24"/>
      <c r="AT1276" s="24"/>
      <c r="AU1276" s="24"/>
      <c r="AV1276" s="24"/>
      <c r="AW1276" s="24">
        <f t="shared" si="467"/>
        <v>0</v>
      </c>
      <c r="AX1276" s="24">
        <f t="shared" si="468"/>
        <v>0</v>
      </c>
      <c r="BA1276" s="24"/>
      <c r="BB1276" s="24"/>
      <c r="BC1276" s="24"/>
      <c r="BD1276" s="24"/>
      <c r="BE1276" s="24"/>
      <c r="BF1276" s="24"/>
      <c r="BG1276" s="24">
        <f t="shared" si="469"/>
        <v>0</v>
      </c>
      <c r="BH1276" s="24">
        <f t="shared" si="470"/>
        <v>0</v>
      </c>
      <c r="BK1276" s="24"/>
      <c r="BL1276" s="24"/>
      <c r="BM1276" s="24"/>
      <c r="BN1276" s="24"/>
      <c r="BO1276" s="24"/>
      <c r="BP1276" s="24"/>
      <c r="BQ1276" s="24">
        <f t="shared" si="471"/>
        <v>0</v>
      </c>
      <c r="BR1276" s="24">
        <f t="shared" si="472"/>
        <v>0</v>
      </c>
      <c r="BU1276" s="24"/>
      <c r="BV1276" s="24"/>
      <c r="BW1276" s="24"/>
      <c r="BX1276" s="24"/>
      <c r="BY1276" s="24"/>
      <c r="BZ1276" s="24"/>
      <c r="CA1276" s="24">
        <f t="shared" si="473"/>
        <v>0</v>
      </c>
      <c r="CB1276" s="24">
        <f t="shared" si="474"/>
        <v>0</v>
      </c>
      <c r="CC1276" s="24"/>
      <c r="CE1276" s="24">
        <f t="shared" si="475"/>
        <v>0</v>
      </c>
      <c r="CG1276" s="24">
        <f t="shared" si="476"/>
        <v>0</v>
      </c>
      <c r="CI1276" s="24">
        <f t="shared" si="477"/>
        <v>0</v>
      </c>
      <c r="CK1276" s="24">
        <f t="shared" si="478"/>
        <v>0</v>
      </c>
      <c r="CM1276" s="24">
        <f t="shared" si="479"/>
        <v>0</v>
      </c>
      <c r="CO1276" s="24">
        <f t="shared" si="480"/>
        <v>0</v>
      </c>
      <c r="CQ1276" s="24">
        <f t="shared" si="481"/>
        <v>0</v>
      </c>
      <c r="CS1276" s="24">
        <f t="shared" si="482"/>
        <v>0</v>
      </c>
    </row>
    <row r="1277" spans="9:97">
      <c r="I1277" s="24">
        <f t="shared" si="462"/>
        <v>0</v>
      </c>
      <c r="J1277" s="24">
        <f t="shared" si="484"/>
        <v>0</v>
      </c>
      <c r="M1277" s="24"/>
      <c r="N1277" s="24"/>
      <c r="O1277" s="24"/>
      <c r="P1277" s="24"/>
      <c r="Q1277" s="24"/>
      <c r="R1277" s="24"/>
      <c r="S1277" s="24">
        <f t="shared" si="463"/>
        <v>0</v>
      </c>
      <c r="T1277" s="24">
        <f t="shared" si="485"/>
        <v>0</v>
      </c>
      <c r="W1277" s="24"/>
      <c r="X1277" s="24"/>
      <c r="Y1277" s="24"/>
      <c r="Z1277" s="24"/>
      <c r="AA1277" s="24"/>
      <c r="AB1277" s="24"/>
      <c r="AC1277" s="24">
        <f t="shared" si="464"/>
        <v>0</v>
      </c>
      <c r="AD1277" s="24">
        <f t="shared" si="465"/>
        <v>0</v>
      </c>
      <c r="AG1277" s="24"/>
      <c r="AH1277" s="24"/>
      <c r="AI1277" s="24"/>
      <c r="AJ1277" s="24"/>
      <c r="AK1277" s="24"/>
      <c r="AL1277" s="24"/>
      <c r="AM1277" s="24">
        <f t="shared" si="466"/>
        <v>0</v>
      </c>
      <c r="AN1277" s="24">
        <f t="shared" si="483"/>
        <v>0</v>
      </c>
      <c r="AQ1277" s="24"/>
      <c r="AR1277" s="24"/>
      <c r="AS1277" s="24"/>
      <c r="AT1277" s="24"/>
      <c r="AU1277" s="24"/>
      <c r="AV1277" s="24"/>
      <c r="AW1277" s="24">
        <f t="shared" si="467"/>
        <v>0</v>
      </c>
      <c r="AX1277" s="24">
        <f t="shared" si="468"/>
        <v>0</v>
      </c>
      <c r="BA1277" s="24"/>
      <c r="BB1277" s="24"/>
      <c r="BC1277" s="24"/>
      <c r="BD1277" s="24"/>
      <c r="BE1277" s="24"/>
      <c r="BF1277" s="24"/>
      <c r="BG1277" s="24">
        <f t="shared" si="469"/>
        <v>0</v>
      </c>
      <c r="BH1277" s="24">
        <f t="shared" si="470"/>
        <v>0</v>
      </c>
      <c r="BK1277" s="24"/>
      <c r="BL1277" s="24"/>
      <c r="BM1277" s="24"/>
      <c r="BN1277" s="24"/>
      <c r="BO1277" s="24"/>
      <c r="BP1277" s="24"/>
      <c r="BQ1277" s="24">
        <f t="shared" si="471"/>
        <v>0</v>
      </c>
      <c r="BR1277" s="24">
        <f t="shared" si="472"/>
        <v>0</v>
      </c>
      <c r="BU1277" s="24"/>
      <c r="BV1277" s="24"/>
      <c r="BW1277" s="24"/>
      <c r="BX1277" s="24"/>
      <c r="BY1277" s="24"/>
      <c r="BZ1277" s="24"/>
      <c r="CA1277" s="24">
        <f t="shared" si="473"/>
        <v>0</v>
      </c>
      <c r="CB1277" s="24">
        <f t="shared" si="474"/>
        <v>0</v>
      </c>
      <c r="CC1277" s="24"/>
      <c r="CE1277" s="24">
        <f t="shared" si="475"/>
        <v>0</v>
      </c>
      <c r="CG1277" s="24">
        <f t="shared" si="476"/>
        <v>0</v>
      </c>
      <c r="CI1277" s="24">
        <f t="shared" si="477"/>
        <v>0</v>
      </c>
      <c r="CK1277" s="24">
        <f t="shared" si="478"/>
        <v>0</v>
      </c>
      <c r="CM1277" s="24">
        <f t="shared" si="479"/>
        <v>0</v>
      </c>
      <c r="CO1277" s="24">
        <f t="shared" si="480"/>
        <v>0</v>
      </c>
      <c r="CQ1277" s="24">
        <f t="shared" si="481"/>
        <v>0</v>
      </c>
      <c r="CS1277" s="24">
        <f t="shared" si="482"/>
        <v>0</v>
      </c>
    </row>
    <row r="1278" spans="9:97">
      <c r="I1278" s="24">
        <f t="shared" si="462"/>
        <v>0</v>
      </c>
      <c r="J1278" s="24">
        <f t="shared" si="484"/>
        <v>0</v>
      </c>
      <c r="M1278" s="24"/>
      <c r="N1278" s="24"/>
      <c r="O1278" s="24"/>
      <c r="P1278" s="24"/>
      <c r="Q1278" s="24"/>
      <c r="R1278" s="24"/>
      <c r="S1278" s="24">
        <f t="shared" si="463"/>
        <v>0</v>
      </c>
      <c r="T1278" s="24">
        <f t="shared" si="485"/>
        <v>0</v>
      </c>
      <c r="W1278" s="24"/>
      <c r="X1278" s="24"/>
      <c r="Y1278" s="24"/>
      <c r="Z1278" s="24"/>
      <c r="AA1278" s="24"/>
      <c r="AB1278" s="24"/>
      <c r="AC1278" s="24">
        <f t="shared" si="464"/>
        <v>0</v>
      </c>
      <c r="AD1278" s="24">
        <f t="shared" si="465"/>
        <v>0</v>
      </c>
      <c r="AG1278" s="24"/>
      <c r="AH1278" s="24"/>
      <c r="AI1278" s="24"/>
      <c r="AJ1278" s="24"/>
      <c r="AK1278" s="24"/>
      <c r="AL1278" s="24"/>
      <c r="AM1278" s="24">
        <f t="shared" si="466"/>
        <v>0</v>
      </c>
      <c r="AN1278" s="24">
        <f t="shared" si="483"/>
        <v>0</v>
      </c>
      <c r="AQ1278" s="24"/>
      <c r="AR1278" s="24"/>
      <c r="AS1278" s="24"/>
      <c r="AT1278" s="24"/>
      <c r="AU1278" s="24"/>
      <c r="AV1278" s="24"/>
      <c r="AW1278" s="24">
        <f t="shared" si="467"/>
        <v>0</v>
      </c>
      <c r="AX1278" s="24">
        <f t="shared" si="468"/>
        <v>0</v>
      </c>
      <c r="BA1278" s="24"/>
      <c r="BB1278" s="24"/>
      <c r="BC1278" s="24"/>
      <c r="BD1278" s="24"/>
      <c r="BE1278" s="24"/>
      <c r="BF1278" s="24"/>
      <c r="BG1278" s="24">
        <f t="shared" si="469"/>
        <v>0</v>
      </c>
      <c r="BH1278" s="24">
        <f t="shared" si="470"/>
        <v>0</v>
      </c>
      <c r="BK1278" s="24"/>
      <c r="BL1278" s="24"/>
      <c r="BM1278" s="24"/>
      <c r="BN1278" s="24"/>
      <c r="BO1278" s="24"/>
      <c r="BP1278" s="24"/>
      <c r="BQ1278" s="24">
        <f t="shared" si="471"/>
        <v>0</v>
      </c>
      <c r="BR1278" s="24">
        <f t="shared" si="472"/>
        <v>0</v>
      </c>
      <c r="BU1278" s="24"/>
      <c r="BV1278" s="24"/>
      <c r="BW1278" s="24"/>
      <c r="BX1278" s="24"/>
      <c r="BY1278" s="24"/>
      <c r="BZ1278" s="24"/>
      <c r="CA1278" s="24">
        <f t="shared" si="473"/>
        <v>0</v>
      </c>
      <c r="CB1278" s="24">
        <f t="shared" si="474"/>
        <v>0</v>
      </c>
      <c r="CC1278" s="24"/>
      <c r="CE1278" s="24">
        <f t="shared" si="475"/>
        <v>0</v>
      </c>
      <c r="CG1278" s="24">
        <f t="shared" si="476"/>
        <v>0</v>
      </c>
      <c r="CI1278" s="24">
        <f t="shared" si="477"/>
        <v>0</v>
      </c>
      <c r="CK1278" s="24">
        <f t="shared" si="478"/>
        <v>0</v>
      </c>
      <c r="CM1278" s="24">
        <f t="shared" si="479"/>
        <v>0</v>
      </c>
      <c r="CO1278" s="24">
        <f t="shared" si="480"/>
        <v>0</v>
      </c>
      <c r="CQ1278" s="24">
        <f t="shared" si="481"/>
        <v>0</v>
      </c>
      <c r="CS1278" s="24">
        <f t="shared" si="482"/>
        <v>0</v>
      </c>
    </row>
    <row r="1279" spans="9:97">
      <c r="I1279" s="24">
        <f t="shared" si="462"/>
        <v>0</v>
      </c>
      <c r="J1279" s="24">
        <f t="shared" si="484"/>
        <v>0</v>
      </c>
      <c r="M1279" s="24"/>
      <c r="N1279" s="24"/>
      <c r="O1279" s="24"/>
      <c r="P1279" s="24"/>
      <c r="Q1279" s="24"/>
      <c r="R1279" s="24"/>
      <c r="S1279" s="24">
        <f t="shared" si="463"/>
        <v>0</v>
      </c>
      <c r="T1279" s="24">
        <f t="shared" si="485"/>
        <v>0</v>
      </c>
      <c r="W1279" s="24"/>
      <c r="X1279" s="24"/>
      <c r="Y1279" s="24"/>
      <c r="Z1279" s="24"/>
      <c r="AA1279" s="24"/>
      <c r="AB1279" s="24"/>
      <c r="AC1279" s="24">
        <f t="shared" si="464"/>
        <v>0</v>
      </c>
      <c r="AD1279" s="24">
        <f t="shared" si="465"/>
        <v>0</v>
      </c>
      <c r="AG1279" s="24"/>
      <c r="AH1279" s="24"/>
      <c r="AI1279" s="24"/>
      <c r="AJ1279" s="24"/>
      <c r="AK1279" s="24"/>
      <c r="AL1279" s="24"/>
      <c r="AM1279" s="24">
        <f t="shared" si="466"/>
        <v>0</v>
      </c>
      <c r="AN1279" s="24">
        <f t="shared" si="483"/>
        <v>0</v>
      </c>
      <c r="AQ1279" s="24"/>
      <c r="AR1279" s="24"/>
      <c r="AS1279" s="24"/>
      <c r="AT1279" s="24"/>
      <c r="AU1279" s="24"/>
      <c r="AV1279" s="24"/>
      <c r="AW1279" s="24">
        <f t="shared" si="467"/>
        <v>0</v>
      </c>
      <c r="AX1279" s="24">
        <f t="shared" si="468"/>
        <v>0</v>
      </c>
      <c r="BA1279" s="24"/>
      <c r="BB1279" s="24"/>
      <c r="BC1279" s="24"/>
      <c r="BD1279" s="24"/>
      <c r="BE1279" s="24"/>
      <c r="BF1279" s="24"/>
      <c r="BG1279" s="24">
        <f t="shared" si="469"/>
        <v>0</v>
      </c>
      <c r="BH1279" s="24">
        <f t="shared" si="470"/>
        <v>0</v>
      </c>
      <c r="BK1279" s="24"/>
      <c r="BL1279" s="24"/>
      <c r="BM1279" s="24"/>
      <c r="BN1279" s="24"/>
      <c r="BO1279" s="24"/>
      <c r="BP1279" s="24"/>
      <c r="BQ1279" s="24">
        <f t="shared" si="471"/>
        <v>0</v>
      </c>
      <c r="BR1279" s="24">
        <f t="shared" si="472"/>
        <v>0</v>
      </c>
      <c r="BU1279" s="24"/>
      <c r="BV1279" s="24"/>
      <c r="BW1279" s="24"/>
      <c r="BX1279" s="24"/>
      <c r="BY1279" s="24"/>
      <c r="BZ1279" s="24"/>
      <c r="CA1279" s="24">
        <f t="shared" si="473"/>
        <v>0</v>
      </c>
      <c r="CB1279" s="24">
        <f t="shared" si="474"/>
        <v>0</v>
      </c>
      <c r="CC1279" s="24"/>
      <c r="CE1279" s="24">
        <f t="shared" si="475"/>
        <v>0</v>
      </c>
      <c r="CG1279" s="24">
        <f t="shared" si="476"/>
        <v>0</v>
      </c>
      <c r="CI1279" s="24">
        <f t="shared" si="477"/>
        <v>0</v>
      </c>
      <c r="CK1279" s="24">
        <f t="shared" si="478"/>
        <v>0</v>
      </c>
      <c r="CM1279" s="24">
        <f t="shared" si="479"/>
        <v>0</v>
      </c>
      <c r="CO1279" s="24">
        <f t="shared" si="480"/>
        <v>0</v>
      </c>
      <c r="CQ1279" s="24">
        <f t="shared" si="481"/>
        <v>0</v>
      </c>
      <c r="CS1279" s="24">
        <f t="shared" si="482"/>
        <v>0</v>
      </c>
    </row>
    <row r="1280" spans="9:97">
      <c r="I1280" s="24">
        <f t="shared" si="462"/>
        <v>0</v>
      </c>
      <c r="J1280" s="24">
        <f t="shared" si="484"/>
        <v>0</v>
      </c>
      <c r="M1280" s="24"/>
      <c r="N1280" s="24"/>
      <c r="O1280" s="24"/>
      <c r="P1280" s="24"/>
      <c r="Q1280" s="24"/>
      <c r="R1280" s="24"/>
      <c r="S1280" s="24">
        <f t="shared" si="463"/>
        <v>0</v>
      </c>
      <c r="T1280" s="24">
        <f t="shared" si="485"/>
        <v>0</v>
      </c>
      <c r="W1280" s="24"/>
      <c r="X1280" s="24"/>
      <c r="Y1280" s="24"/>
      <c r="Z1280" s="24"/>
      <c r="AA1280" s="24"/>
      <c r="AB1280" s="24"/>
      <c r="AC1280" s="24">
        <f t="shared" si="464"/>
        <v>0</v>
      </c>
      <c r="AD1280" s="24">
        <f t="shared" si="465"/>
        <v>0</v>
      </c>
      <c r="AG1280" s="24"/>
      <c r="AH1280" s="24"/>
      <c r="AI1280" s="24"/>
      <c r="AJ1280" s="24"/>
      <c r="AK1280" s="24"/>
      <c r="AL1280" s="24"/>
      <c r="AM1280" s="24">
        <f t="shared" si="466"/>
        <v>0</v>
      </c>
      <c r="AN1280" s="24">
        <f t="shared" si="483"/>
        <v>0</v>
      </c>
      <c r="AQ1280" s="24"/>
      <c r="AR1280" s="24"/>
      <c r="AS1280" s="24"/>
      <c r="AT1280" s="24"/>
      <c r="AU1280" s="24"/>
      <c r="AV1280" s="24"/>
      <c r="AW1280" s="24">
        <f t="shared" si="467"/>
        <v>0</v>
      </c>
      <c r="AX1280" s="24">
        <f t="shared" si="468"/>
        <v>0</v>
      </c>
      <c r="BA1280" s="24"/>
      <c r="BB1280" s="24"/>
      <c r="BC1280" s="24"/>
      <c r="BD1280" s="24"/>
      <c r="BE1280" s="24"/>
      <c r="BF1280" s="24"/>
      <c r="BG1280" s="24">
        <f t="shared" si="469"/>
        <v>0</v>
      </c>
      <c r="BH1280" s="24">
        <f t="shared" si="470"/>
        <v>0</v>
      </c>
      <c r="BK1280" s="24"/>
      <c r="BL1280" s="24"/>
      <c r="BM1280" s="24"/>
      <c r="BN1280" s="24"/>
      <c r="BO1280" s="24"/>
      <c r="BP1280" s="24"/>
      <c r="BQ1280" s="24">
        <f t="shared" si="471"/>
        <v>0</v>
      </c>
      <c r="BR1280" s="24">
        <f t="shared" si="472"/>
        <v>0</v>
      </c>
      <c r="BU1280" s="24"/>
      <c r="BV1280" s="24"/>
      <c r="BW1280" s="24"/>
      <c r="BX1280" s="24"/>
      <c r="BY1280" s="24"/>
      <c r="BZ1280" s="24"/>
      <c r="CA1280" s="24">
        <f t="shared" si="473"/>
        <v>0</v>
      </c>
      <c r="CB1280" s="24">
        <f t="shared" si="474"/>
        <v>0</v>
      </c>
      <c r="CC1280" s="24"/>
      <c r="CE1280" s="24">
        <f t="shared" si="475"/>
        <v>0</v>
      </c>
      <c r="CG1280" s="24">
        <f t="shared" si="476"/>
        <v>0</v>
      </c>
      <c r="CI1280" s="24">
        <f t="shared" si="477"/>
        <v>0</v>
      </c>
      <c r="CK1280" s="24">
        <f t="shared" si="478"/>
        <v>0</v>
      </c>
      <c r="CM1280" s="24">
        <f t="shared" si="479"/>
        <v>0</v>
      </c>
      <c r="CO1280" s="24">
        <f t="shared" si="480"/>
        <v>0</v>
      </c>
      <c r="CQ1280" s="24">
        <f t="shared" si="481"/>
        <v>0</v>
      </c>
      <c r="CS1280" s="24">
        <f t="shared" si="482"/>
        <v>0</v>
      </c>
    </row>
    <row r="1281" spans="9:97">
      <c r="I1281" s="24">
        <f t="shared" si="462"/>
        <v>0</v>
      </c>
      <c r="J1281" s="24">
        <f t="shared" si="484"/>
        <v>0</v>
      </c>
      <c r="M1281" s="24"/>
      <c r="N1281" s="24"/>
      <c r="O1281" s="24"/>
      <c r="P1281" s="24"/>
      <c r="Q1281" s="24"/>
      <c r="R1281" s="24"/>
      <c r="S1281" s="24">
        <f t="shared" si="463"/>
        <v>0</v>
      </c>
      <c r="T1281" s="24">
        <f t="shared" si="485"/>
        <v>0</v>
      </c>
      <c r="W1281" s="24"/>
      <c r="X1281" s="24"/>
      <c r="Y1281" s="24"/>
      <c r="Z1281" s="24"/>
      <c r="AA1281" s="24"/>
      <c r="AB1281" s="24"/>
      <c r="AC1281" s="24">
        <f t="shared" si="464"/>
        <v>0</v>
      </c>
      <c r="AD1281" s="24">
        <f t="shared" si="465"/>
        <v>0</v>
      </c>
      <c r="AG1281" s="24"/>
      <c r="AH1281" s="24"/>
      <c r="AI1281" s="24"/>
      <c r="AJ1281" s="24"/>
      <c r="AK1281" s="24"/>
      <c r="AL1281" s="24"/>
      <c r="AM1281" s="24">
        <f t="shared" si="466"/>
        <v>0</v>
      </c>
      <c r="AN1281" s="24">
        <f t="shared" si="483"/>
        <v>0</v>
      </c>
      <c r="AQ1281" s="24"/>
      <c r="AR1281" s="24"/>
      <c r="AS1281" s="24"/>
      <c r="AT1281" s="24"/>
      <c r="AU1281" s="24"/>
      <c r="AV1281" s="24"/>
      <c r="AW1281" s="24">
        <f t="shared" si="467"/>
        <v>0</v>
      </c>
      <c r="AX1281" s="24">
        <f t="shared" si="468"/>
        <v>0</v>
      </c>
      <c r="BA1281" s="24"/>
      <c r="BB1281" s="24"/>
      <c r="BC1281" s="24"/>
      <c r="BD1281" s="24"/>
      <c r="BE1281" s="24"/>
      <c r="BF1281" s="24"/>
      <c r="BG1281" s="24">
        <f t="shared" si="469"/>
        <v>0</v>
      </c>
      <c r="BH1281" s="24">
        <f t="shared" si="470"/>
        <v>0</v>
      </c>
      <c r="BK1281" s="24"/>
      <c r="BL1281" s="24"/>
      <c r="BM1281" s="24"/>
      <c r="BN1281" s="24"/>
      <c r="BO1281" s="24"/>
      <c r="BP1281" s="24"/>
      <c r="BQ1281" s="24">
        <f t="shared" si="471"/>
        <v>0</v>
      </c>
      <c r="BR1281" s="24">
        <f t="shared" si="472"/>
        <v>0</v>
      </c>
      <c r="BU1281" s="24"/>
      <c r="BV1281" s="24"/>
      <c r="BW1281" s="24"/>
      <c r="BX1281" s="24"/>
      <c r="BY1281" s="24"/>
      <c r="BZ1281" s="24"/>
      <c r="CA1281" s="24">
        <f t="shared" si="473"/>
        <v>0</v>
      </c>
      <c r="CB1281" s="24">
        <f t="shared" si="474"/>
        <v>0</v>
      </c>
      <c r="CC1281" s="24"/>
      <c r="CE1281" s="24">
        <f t="shared" si="475"/>
        <v>0</v>
      </c>
      <c r="CG1281" s="24">
        <f t="shared" si="476"/>
        <v>0</v>
      </c>
      <c r="CI1281" s="24">
        <f t="shared" si="477"/>
        <v>0</v>
      </c>
      <c r="CK1281" s="24">
        <f t="shared" si="478"/>
        <v>0</v>
      </c>
      <c r="CM1281" s="24">
        <f t="shared" si="479"/>
        <v>0</v>
      </c>
      <c r="CO1281" s="24">
        <f t="shared" si="480"/>
        <v>0</v>
      </c>
      <c r="CQ1281" s="24">
        <f t="shared" si="481"/>
        <v>0</v>
      </c>
      <c r="CS1281" s="24">
        <f t="shared" si="482"/>
        <v>0</v>
      </c>
    </row>
    <row r="1282" spans="9:97">
      <c r="I1282" s="24">
        <f t="shared" si="462"/>
        <v>0</v>
      </c>
      <c r="J1282" s="24">
        <f t="shared" si="484"/>
        <v>0</v>
      </c>
      <c r="M1282" s="24"/>
      <c r="N1282" s="24"/>
      <c r="O1282" s="24"/>
      <c r="P1282" s="24"/>
      <c r="Q1282" s="24"/>
      <c r="R1282" s="24"/>
      <c r="S1282" s="24">
        <f t="shared" si="463"/>
        <v>0</v>
      </c>
      <c r="T1282" s="24">
        <f t="shared" si="485"/>
        <v>0</v>
      </c>
      <c r="W1282" s="24"/>
      <c r="X1282" s="24"/>
      <c r="Y1282" s="24"/>
      <c r="Z1282" s="24"/>
      <c r="AA1282" s="24"/>
      <c r="AB1282" s="24"/>
      <c r="AC1282" s="24">
        <f t="shared" si="464"/>
        <v>0</v>
      </c>
      <c r="AD1282" s="24">
        <f t="shared" si="465"/>
        <v>0</v>
      </c>
      <c r="AG1282" s="24"/>
      <c r="AH1282" s="24"/>
      <c r="AI1282" s="24"/>
      <c r="AJ1282" s="24"/>
      <c r="AK1282" s="24"/>
      <c r="AL1282" s="24"/>
      <c r="AM1282" s="24">
        <f t="shared" si="466"/>
        <v>0</v>
      </c>
      <c r="AN1282" s="24">
        <f t="shared" si="483"/>
        <v>0</v>
      </c>
      <c r="AQ1282" s="24"/>
      <c r="AR1282" s="24"/>
      <c r="AS1282" s="24"/>
      <c r="AT1282" s="24"/>
      <c r="AU1282" s="24"/>
      <c r="AV1282" s="24"/>
      <c r="AW1282" s="24">
        <f t="shared" si="467"/>
        <v>0</v>
      </c>
      <c r="AX1282" s="24">
        <f t="shared" si="468"/>
        <v>0</v>
      </c>
      <c r="BA1282" s="24"/>
      <c r="BB1282" s="24"/>
      <c r="BC1282" s="24"/>
      <c r="BD1282" s="24"/>
      <c r="BE1282" s="24"/>
      <c r="BF1282" s="24"/>
      <c r="BG1282" s="24">
        <f t="shared" si="469"/>
        <v>0</v>
      </c>
      <c r="BH1282" s="24">
        <f t="shared" si="470"/>
        <v>0</v>
      </c>
      <c r="BK1282" s="24"/>
      <c r="BL1282" s="24"/>
      <c r="BM1282" s="24"/>
      <c r="BN1282" s="24"/>
      <c r="BO1282" s="24"/>
      <c r="BP1282" s="24"/>
      <c r="BQ1282" s="24">
        <f t="shared" si="471"/>
        <v>0</v>
      </c>
      <c r="BR1282" s="24">
        <f t="shared" si="472"/>
        <v>0</v>
      </c>
      <c r="BU1282" s="24"/>
      <c r="BV1282" s="24"/>
      <c r="BW1282" s="24"/>
      <c r="BX1282" s="24"/>
      <c r="BY1282" s="24"/>
      <c r="BZ1282" s="24"/>
      <c r="CA1282" s="24">
        <f t="shared" si="473"/>
        <v>0</v>
      </c>
      <c r="CB1282" s="24">
        <f t="shared" si="474"/>
        <v>0</v>
      </c>
      <c r="CC1282" s="24"/>
      <c r="CE1282" s="24">
        <f t="shared" si="475"/>
        <v>0</v>
      </c>
      <c r="CG1282" s="24">
        <f t="shared" si="476"/>
        <v>0</v>
      </c>
      <c r="CI1282" s="24">
        <f t="shared" si="477"/>
        <v>0</v>
      </c>
      <c r="CK1282" s="24">
        <f t="shared" si="478"/>
        <v>0</v>
      </c>
      <c r="CM1282" s="24">
        <f t="shared" si="479"/>
        <v>0</v>
      </c>
      <c r="CO1282" s="24">
        <f t="shared" si="480"/>
        <v>0</v>
      </c>
      <c r="CQ1282" s="24">
        <f t="shared" si="481"/>
        <v>0</v>
      </c>
      <c r="CS1282" s="24">
        <f t="shared" si="482"/>
        <v>0</v>
      </c>
    </row>
    <row r="1283" spans="9:97">
      <c r="I1283" s="24">
        <f t="shared" si="462"/>
        <v>0</v>
      </c>
      <c r="J1283" s="24">
        <f t="shared" si="484"/>
        <v>0</v>
      </c>
      <c r="M1283" s="24"/>
      <c r="N1283" s="24"/>
      <c r="O1283" s="24"/>
      <c r="P1283" s="24"/>
      <c r="Q1283" s="24"/>
      <c r="R1283" s="24"/>
      <c r="S1283" s="24">
        <f t="shared" si="463"/>
        <v>0</v>
      </c>
      <c r="T1283" s="24">
        <f t="shared" si="485"/>
        <v>0</v>
      </c>
      <c r="W1283" s="24"/>
      <c r="X1283" s="24"/>
      <c r="Y1283" s="24"/>
      <c r="Z1283" s="24"/>
      <c r="AA1283" s="24"/>
      <c r="AB1283" s="24"/>
      <c r="AC1283" s="24">
        <f t="shared" si="464"/>
        <v>0</v>
      </c>
      <c r="AD1283" s="24">
        <f t="shared" si="465"/>
        <v>0</v>
      </c>
      <c r="AG1283" s="24"/>
      <c r="AH1283" s="24"/>
      <c r="AI1283" s="24"/>
      <c r="AJ1283" s="24"/>
      <c r="AK1283" s="24"/>
      <c r="AL1283" s="24"/>
      <c r="AM1283" s="24">
        <f t="shared" si="466"/>
        <v>0</v>
      </c>
      <c r="AN1283" s="24">
        <f t="shared" si="483"/>
        <v>0</v>
      </c>
      <c r="AQ1283" s="24"/>
      <c r="AR1283" s="24"/>
      <c r="AS1283" s="24"/>
      <c r="AT1283" s="24"/>
      <c r="AU1283" s="24"/>
      <c r="AV1283" s="24"/>
      <c r="AW1283" s="24">
        <f t="shared" si="467"/>
        <v>0</v>
      </c>
      <c r="AX1283" s="24">
        <f t="shared" si="468"/>
        <v>0</v>
      </c>
      <c r="BA1283" s="24"/>
      <c r="BB1283" s="24"/>
      <c r="BC1283" s="24"/>
      <c r="BD1283" s="24"/>
      <c r="BE1283" s="24"/>
      <c r="BF1283" s="24"/>
      <c r="BG1283" s="24">
        <f t="shared" si="469"/>
        <v>0</v>
      </c>
      <c r="BH1283" s="24">
        <f t="shared" si="470"/>
        <v>0</v>
      </c>
      <c r="BK1283" s="24"/>
      <c r="BL1283" s="24"/>
      <c r="BM1283" s="24"/>
      <c r="BN1283" s="24"/>
      <c r="BO1283" s="24"/>
      <c r="BP1283" s="24"/>
      <c r="BQ1283" s="24">
        <f t="shared" si="471"/>
        <v>0</v>
      </c>
      <c r="BR1283" s="24">
        <f t="shared" si="472"/>
        <v>0</v>
      </c>
      <c r="BU1283" s="24"/>
      <c r="BV1283" s="24"/>
      <c r="BW1283" s="24"/>
      <c r="BX1283" s="24"/>
      <c r="BY1283" s="24"/>
      <c r="BZ1283" s="24"/>
      <c r="CA1283" s="24">
        <f t="shared" si="473"/>
        <v>0</v>
      </c>
      <c r="CB1283" s="24">
        <f t="shared" si="474"/>
        <v>0</v>
      </c>
      <c r="CC1283" s="24"/>
      <c r="CE1283" s="24">
        <f t="shared" si="475"/>
        <v>0</v>
      </c>
      <c r="CG1283" s="24">
        <f t="shared" si="476"/>
        <v>0</v>
      </c>
      <c r="CI1283" s="24">
        <f t="shared" si="477"/>
        <v>0</v>
      </c>
      <c r="CK1283" s="24">
        <f t="shared" si="478"/>
        <v>0</v>
      </c>
      <c r="CM1283" s="24">
        <f t="shared" si="479"/>
        <v>0</v>
      </c>
      <c r="CO1283" s="24">
        <f t="shared" si="480"/>
        <v>0</v>
      </c>
      <c r="CQ1283" s="24">
        <f t="shared" si="481"/>
        <v>0</v>
      </c>
      <c r="CS1283" s="24">
        <f t="shared" si="482"/>
        <v>0</v>
      </c>
    </row>
    <row r="1284" spans="9:97">
      <c r="I1284" s="24">
        <f t="shared" ref="I1284:I1347" si="486">IF(F1284&gt;=C1284-D1284,G1284-H1284,E1284)</f>
        <v>0</v>
      </c>
      <c r="J1284" s="24">
        <f t="shared" si="484"/>
        <v>0</v>
      </c>
      <c r="M1284" s="24"/>
      <c r="N1284" s="24"/>
      <c r="O1284" s="24"/>
      <c r="P1284" s="24"/>
      <c r="Q1284" s="24"/>
      <c r="R1284" s="24"/>
      <c r="S1284" s="24">
        <f t="shared" ref="S1284:S1347" si="487">IF(P1284&gt;=M1284-N1284,Q1284-R1284,O1284)</f>
        <v>0</v>
      </c>
      <c r="T1284" s="24">
        <f t="shared" si="485"/>
        <v>0</v>
      </c>
      <c r="W1284" s="24"/>
      <c r="X1284" s="24"/>
      <c r="Y1284" s="24"/>
      <c r="Z1284" s="24"/>
      <c r="AA1284" s="24"/>
      <c r="AB1284" s="24"/>
      <c r="AC1284" s="24">
        <f t="shared" ref="AC1284:AC1347" si="488">IF(Z1284&gt;=W1284-X1284,AA1284-AB1284,Y1284)</f>
        <v>0</v>
      </c>
      <c r="AD1284" s="24">
        <f t="shared" ref="AD1284:AD1347" si="489">IF(Z1284&lt;W1284-X1284,W1284-X1284-Z1284,0)</f>
        <v>0</v>
      </c>
      <c r="AG1284" s="24"/>
      <c r="AH1284" s="24"/>
      <c r="AI1284" s="24"/>
      <c r="AJ1284" s="24"/>
      <c r="AK1284" s="24"/>
      <c r="AL1284" s="24"/>
      <c r="AM1284" s="24">
        <f t="shared" ref="AM1284:AM1347" si="490">IF(AJ1284&gt;=AG1284-AH1284,AK1284-AL1284,AI1284)</f>
        <v>0</v>
      </c>
      <c r="AN1284" s="24">
        <f t="shared" si="483"/>
        <v>0</v>
      </c>
      <c r="AQ1284" s="24"/>
      <c r="AR1284" s="24"/>
      <c r="AS1284" s="24"/>
      <c r="AT1284" s="24"/>
      <c r="AU1284" s="24"/>
      <c r="AV1284" s="24"/>
      <c r="AW1284" s="24">
        <f t="shared" ref="AW1284:AW1347" si="491">IF(AS1284&gt;=AR1284-AQ1284,AV1284-AU1284,AT1284)</f>
        <v>0</v>
      </c>
      <c r="AX1284" s="24">
        <f t="shared" ref="AX1284:AX1347" si="492">IF(AS1284&lt;AR1284-AQ1284,AR1284-AQ1284-AS1284,0)</f>
        <v>0</v>
      </c>
      <c r="BA1284" s="24"/>
      <c r="BB1284" s="24"/>
      <c r="BC1284" s="24"/>
      <c r="BD1284" s="24"/>
      <c r="BE1284" s="24"/>
      <c r="BF1284" s="24"/>
      <c r="BG1284" s="24">
        <f t="shared" ref="BG1284:BG1347" si="493">IF(BC1284&gt;=BB1284-BA1284,BF1284-BE1284,BD1284)</f>
        <v>0</v>
      </c>
      <c r="BH1284" s="24">
        <f t="shared" ref="BH1284:BH1347" si="494">IF(BC1284&lt;BB1284-BA1284,BB1284-BA1284-BC1284,0)</f>
        <v>0</v>
      </c>
      <c r="BK1284" s="24"/>
      <c r="BL1284" s="24"/>
      <c r="BM1284" s="24"/>
      <c r="BN1284" s="24"/>
      <c r="BO1284" s="24"/>
      <c r="BP1284" s="24"/>
      <c r="BQ1284" s="24">
        <f t="shared" ref="BQ1284:BQ1347" si="495">IF(BM1284&gt;=BL1284-BK1284,BP1284-BO1284,BN1284)</f>
        <v>0</v>
      </c>
      <c r="BR1284" s="24">
        <f t="shared" ref="BR1284:BR1347" si="496">IF(BM1284&lt;BL1284-BK1284,BL1284-BK1284-BM1284,0)</f>
        <v>0</v>
      </c>
      <c r="BU1284" s="24"/>
      <c r="BV1284" s="24"/>
      <c r="BW1284" s="24"/>
      <c r="BX1284" s="24"/>
      <c r="BY1284" s="24"/>
      <c r="BZ1284" s="24"/>
      <c r="CA1284" s="24">
        <f t="shared" ref="CA1284:CA1347" si="497">IF(BW1284&gt;=BV1284-BU1284,BZ1284-BY1284,BX1284)</f>
        <v>0</v>
      </c>
      <c r="CB1284" s="24">
        <f t="shared" ref="CB1284:CB1347" si="498">IF(BW1284&lt;BV1284-BU1284,BV1284-BU1284-BW1284,0)</f>
        <v>0</v>
      </c>
      <c r="CC1284" s="24"/>
      <c r="CE1284" s="24">
        <f t="shared" si="475"/>
        <v>0</v>
      </c>
      <c r="CG1284" s="24">
        <f t="shared" si="476"/>
        <v>0</v>
      </c>
      <c r="CI1284" s="24">
        <f t="shared" si="477"/>
        <v>0</v>
      </c>
      <c r="CK1284" s="24">
        <f t="shared" si="478"/>
        <v>0</v>
      </c>
      <c r="CM1284" s="24">
        <f t="shared" si="479"/>
        <v>0</v>
      </c>
      <c r="CO1284" s="24">
        <f t="shared" si="480"/>
        <v>0</v>
      </c>
      <c r="CQ1284" s="24">
        <f t="shared" si="481"/>
        <v>0</v>
      </c>
      <c r="CS1284" s="24">
        <f t="shared" si="482"/>
        <v>0</v>
      </c>
    </row>
    <row r="1285" spans="9:97">
      <c r="I1285" s="24">
        <f t="shared" si="486"/>
        <v>0</v>
      </c>
      <c r="J1285" s="24">
        <f t="shared" si="484"/>
        <v>0</v>
      </c>
      <c r="M1285" s="24"/>
      <c r="N1285" s="24"/>
      <c r="O1285" s="24"/>
      <c r="P1285" s="24"/>
      <c r="Q1285" s="24"/>
      <c r="R1285" s="24"/>
      <c r="S1285" s="24">
        <f t="shared" si="487"/>
        <v>0</v>
      </c>
      <c r="T1285" s="24">
        <f t="shared" si="485"/>
        <v>0</v>
      </c>
      <c r="W1285" s="24"/>
      <c r="X1285" s="24"/>
      <c r="Y1285" s="24"/>
      <c r="Z1285" s="24"/>
      <c r="AA1285" s="24"/>
      <c r="AB1285" s="24"/>
      <c r="AC1285" s="24">
        <f t="shared" si="488"/>
        <v>0</v>
      </c>
      <c r="AD1285" s="24">
        <f t="shared" si="489"/>
        <v>0</v>
      </c>
      <c r="AG1285" s="24"/>
      <c r="AH1285" s="24"/>
      <c r="AI1285" s="24"/>
      <c r="AJ1285" s="24"/>
      <c r="AK1285" s="24"/>
      <c r="AL1285" s="24"/>
      <c r="AM1285" s="24">
        <f t="shared" si="490"/>
        <v>0</v>
      </c>
      <c r="AN1285" s="24">
        <f t="shared" si="483"/>
        <v>0</v>
      </c>
      <c r="AQ1285" s="24"/>
      <c r="AR1285" s="24"/>
      <c r="AS1285" s="24"/>
      <c r="AT1285" s="24"/>
      <c r="AU1285" s="24"/>
      <c r="AV1285" s="24"/>
      <c r="AW1285" s="24">
        <f t="shared" si="491"/>
        <v>0</v>
      </c>
      <c r="AX1285" s="24">
        <f t="shared" si="492"/>
        <v>0</v>
      </c>
      <c r="BA1285" s="24"/>
      <c r="BB1285" s="24"/>
      <c r="BC1285" s="24"/>
      <c r="BD1285" s="24"/>
      <c r="BE1285" s="24"/>
      <c r="BF1285" s="24"/>
      <c r="BG1285" s="24">
        <f t="shared" si="493"/>
        <v>0</v>
      </c>
      <c r="BH1285" s="24">
        <f t="shared" si="494"/>
        <v>0</v>
      </c>
      <c r="BK1285" s="24"/>
      <c r="BL1285" s="24"/>
      <c r="BM1285" s="24"/>
      <c r="BN1285" s="24"/>
      <c r="BO1285" s="24"/>
      <c r="BP1285" s="24"/>
      <c r="BQ1285" s="24">
        <f t="shared" si="495"/>
        <v>0</v>
      </c>
      <c r="BR1285" s="24">
        <f t="shared" si="496"/>
        <v>0</v>
      </c>
      <c r="BU1285" s="24"/>
      <c r="BV1285" s="24"/>
      <c r="BW1285" s="24"/>
      <c r="BX1285" s="24"/>
      <c r="BY1285" s="24"/>
      <c r="BZ1285" s="24"/>
      <c r="CA1285" s="24">
        <f t="shared" si="497"/>
        <v>0</v>
      </c>
      <c r="CB1285" s="24">
        <f t="shared" si="498"/>
        <v>0</v>
      </c>
      <c r="CC1285" s="24"/>
      <c r="CE1285" s="24">
        <f t="shared" ref="CE1285:CE1348" si="499">SUMIF(B:B,CD1285,G:G)-SUMIF(B:B,CD1285,H:H)</f>
        <v>0</v>
      </c>
      <c r="CG1285" s="24">
        <f t="shared" ref="CG1285:CG1348" si="500">SUMIF(L:L,CF1285,Q:Q)-SUMIF(L:L,CF1285,R:R)</f>
        <v>0</v>
      </c>
      <c r="CI1285" s="24">
        <f t="shared" ref="CI1285:CI1348" si="501">SUMIF(V:V,CH1285,AA:AA)-SUMIF(V:V,CH1285,AB:AB)</f>
        <v>0</v>
      </c>
      <c r="CK1285" s="24">
        <f t="shared" ref="CK1285:CK1348" si="502">SUMIF(AF:AF,CJ1285,AK:AK)-SUMIF(AF:AF,CJ1285,AL:AL)</f>
        <v>0</v>
      </c>
      <c r="CM1285" s="24">
        <f t="shared" ref="CM1285:CM1348" si="503">SUMIF(AP:AP,CL1285,AV:AV)-SUMIF(AP:AP,CL1285,AU:AU)</f>
        <v>0</v>
      </c>
      <c r="CO1285" s="24">
        <f t="shared" ref="CO1285:CO1348" si="504">SUMIF(AZ:AZ,CN1285,BF:BF)-SUMIF(AZ:AZ,CN1285,BE:BE)</f>
        <v>0</v>
      </c>
      <c r="CQ1285" s="24">
        <f t="shared" ref="CQ1285:CQ1348" si="505">SUMIF(BJ:BJ,CP1285,BP:BP)-SUMIF(BJ:BJ,CP1285,BO:BO)</f>
        <v>0</v>
      </c>
      <c r="CS1285" s="24">
        <f t="shared" ref="CS1285:CS1348" si="506">SUMIF(BT:BT,CR1285,BZ:BZ)-SUMIF(BT:BT,CR1285,BY:BY)</f>
        <v>0</v>
      </c>
    </row>
    <row r="1286" spans="9:97">
      <c r="I1286" s="24">
        <f t="shared" si="486"/>
        <v>0</v>
      </c>
      <c r="J1286" s="24">
        <f t="shared" si="484"/>
        <v>0</v>
      </c>
      <c r="M1286" s="24"/>
      <c r="N1286" s="24"/>
      <c r="O1286" s="24"/>
      <c r="P1286" s="24"/>
      <c r="Q1286" s="24"/>
      <c r="R1286" s="24"/>
      <c r="S1286" s="24">
        <f t="shared" si="487"/>
        <v>0</v>
      </c>
      <c r="T1286" s="24">
        <f t="shared" si="485"/>
        <v>0</v>
      </c>
      <c r="W1286" s="24"/>
      <c r="X1286" s="24"/>
      <c r="Y1286" s="24"/>
      <c r="Z1286" s="24"/>
      <c r="AA1286" s="24"/>
      <c r="AB1286" s="24"/>
      <c r="AC1286" s="24">
        <f t="shared" si="488"/>
        <v>0</v>
      </c>
      <c r="AD1286" s="24">
        <f t="shared" si="489"/>
        <v>0</v>
      </c>
      <c r="AG1286" s="24"/>
      <c r="AH1286" s="24"/>
      <c r="AI1286" s="24"/>
      <c r="AJ1286" s="24"/>
      <c r="AK1286" s="24"/>
      <c r="AL1286" s="24"/>
      <c r="AM1286" s="24">
        <f t="shared" si="490"/>
        <v>0</v>
      </c>
      <c r="AN1286" s="24">
        <f t="shared" si="483"/>
        <v>0</v>
      </c>
      <c r="AQ1286" s="24"/>
      <c r="AR1286" s="24"/>
      <c r="AS1286" s="24"/>
      <c r="AT1286" s="24"/>
      <c r="AU1286" s="24"/>
      <c r="AV1286" s="24"/>
      <c r="AW1286" s="24">
        <f t="shared" si="491"/>
        <v>0</v>
      </c>
      <c r="AX1286" s="24">
        <f t="shared" si="492"/>
        <v>0</v>
      </c>
      <c r="BA1286" s="24"/>
      <c r="BB1286" s="24"/>
      <c r="BC1286" s="24"/>
      <c r="BD1286" s="24"/>
      <c r="BE1286" s="24"/>
      <c r="BF1286" s="24"/>
      <c r="BG1286" s="24">
        <f t="shared" si="493"/>
        <v>0</v>
      </c>
      <c r="BH1286" s="24">
        <f t="shared" si="494"/>
        <v>0</v>
      </c>
      <c r="BK1286" s="24"/>
      <c r="BL1286" s="24"/>
      <c r="BM1286" s="24"/>
      <c r="BN1286" s="24"/>
      <c r="BO1286" s="24"/>
      <c r="BP1286" s="24"/>
      <c r="BQ1286" s="24">
        <f t="shared" si="495"/>
        <v>0</v>
      </c>
      <c r="BR1286" s="24">
        <f t="shared" si="496"/>
        <v>0</v>
      </c>
      <c r="BU1286" s="24"/>
      <c r="BV1286" s="24"/>
      <c r="BW1286" s="24"/>
      <c r="BX1286" s="24"/>
      <c r="BY1286" s="24"/>
      <c r="BZ1286" s="24"/>
      <c r="CA1286" s="24">
        <f t="shared" si="497"/>
        <v>0</v>
      </c>
      <c r="CB1286" s="24">
        <f t="shared" si="498"/>
        <v>0</v>
      </c>
      <c r="CC1286" s="24"/>
      <c r="CE1286" s="24">
        <f t="shared" si="499"/>
        <v>0</v>
      </c>
      <c r="CG1286" s="24">
        <f t="shared" si="500"/>
        <v>0</v>
      </c>
      <c r="CI1286" s="24">
        <f t="shared" si="501"/>
        <v>0</v>
      </c>
      <c r="CK1286" s="24">
        <f t="shared" si="502"/>
        <v>0</v>
      </c>
      <c r="CM1286" s="24">
        <f t="shared" si="503"/>
        <v>0</v>
      </c>
      <c r="CO1286" s="24">
        <f t="shared" si="504"/>
        <v>0</v>
      </c>
      <c r="CQ1286" s="24">
        <f t="shared" si="505"/>
        <v>0</v>
      </c>
      <c r="CS1286" s="24">
        <f t="shared" si="506"/>
        <v>0</v>
      </c>
    </row>
    <row r="1287" spans="9:97">
      <c r="I1287" s="24">
        <f t="shared" si="486"/>
        <v>0</v>
      </c>
      <c r="J1287" s="24">
        <f t="shared" si="484"/>
        <v>0</v>
      </c>
      <c r="M1287" s="24"/>
      <c r="N1287" s="24"/>
      <c r="O1287" s="24"/>
      <c r="P1287" s="24"/>
      <c r="Q1287" s="24"/>
      <c r="R1287" s="24"/>
      <c r="S1287" s="24">
        <f t="shared" si="487"/>
        <v>0</v>
      </c>
      <c r="T1287" s="24">
        <f t="shared" si="485"/>
        <v>0</v>
      </c>
      <c r="W1287" s="24"/>
      <c r="X1287" s="24"/>
      <c r="Y1287" s="24"/>
      <c r="Z1287" s="24"/>
      <c r="AA1287" s="24"/>
      <c r="AB1287" s="24"/>
      <c r="AC1287" s="24">
        <f t="shared" si="488"/>
        <v>0</v>
      </c>
      <c r="AD1287" s="24">
        <f t="shared" si="489"/>
        <v>0</v>
      </c>
      <c r="AG1287" s="24"/>
      <c r="AH1287" s="24"/>
      <c r="AI1287" s="24"/>
      <c r="AJ1287" s="24"/>
      <c r="AK1287" s="24"/>
      <c r="AL1287" s="24"/>
      <c r="AM1287" s="24">
        <f t="shared" si="490"/>
        <v>0</v>
      </c>
      <c r="AN1287" s="24">
        <f t="shared" si="483"/>
        <v>0</v>
      </c>
      <c r="AQ1287" s="24"/>
      <c r="AR1287" s="24"/>
      <c r="AS1287" s="24"/>
      <c r="AT1287" s="24"/>
      <c r="AU1287" s="24"/>
      <c r="AV1287" s="24"/>
      <c r="AW1287" s="24">
        <f t="shared" si="491"/>
        <v>0</v>
      </c>
      <c r="AX1287" s="24">
        <f t="shared" si="492"/>
        <v>0</v>
      </c>
      <c r="BA1287" s="24"/>
      <c r="BB1287" s="24"/>
      <c r="BC1287" s="24"/>
      <c r="BD1287" s="24"/>
      <c r="BE1287" s="24"/>
      <c r="BF1287" s="24"/>
      <c r="BG1287" s="24">
        <f t="shared" si="493"/>
        <v>0</v>
      </c>
      <c r="BH1287" s="24">
        <f t="shared" si="494"/>
        <v>0</v>
      </c>
      <c r="BK1287" s="24"/>
      <c r="BL1287" s="24"/>
      <c r="BM1287" s="24"/>
      <c r="BN1287" s="24"/>
      <c r="BO1287" s="24"/>
      <c r="BP1287" s="24"/>
      <c r="BQ1287" s="24">
        <f t="shared" si="495"/>
        <v>0</v>
      </c>
      <c r="BR1287" s="24">
        <f t="shared" si="496"/>
        <v>0</v>
      </c>
      <c r="BU1287" s="24"/>
      <c r="BV1287" s="24"/>
      <c r="BW1287" s="24"/>
      <c r="BX1287" s="24"/>
      <c r="BY1287" s="24"/>
      <c r="BZ1287" s="24"/>
      <c r="CA1287" s="24">
        <f t="shared" si="497"/>
        <v>0</v>
      </c>
      <c r="CB1287" s="24">
        <f t="shared" si="498"/>
        <v>0</v>
      </c>
      <c r="CC1287" s="24"/>
      <c r="CE1287" s="24">
        <f t="shared" si="499"/>
        <v>0</v>
      </c>
      <c r="CG1287" s="24">
        <f t="shared" si="500"/>
        <v>0</v>
      </c>
      <c r="CI1287" s="24">
        <f t="shared" si="501"/>
        <v>0</v>
      </c>
      <c r="CK1287" s="24">
        <f t="shared" si="502"/>
        <v>0</v>
      </c>
      <c r="CM1287" s="24">
        <f t="shared" si="503"/>
        <v>0</v>
      </c>
      <c r="CO1287" s="24">
        <f t="shared" si="504"/>
        <v>0</v>
      </c>
      <c r="CQ1287" s="24">
        <f t="shared" si="505"/>
        <v>0</v>
      </c>
      <c r="CS1287" s="24">
        <f t="shared" si="506"/>
        <v>0</v>
      </c>
    </row>
    <row r="1288" spans="9:97">
      <c r="I1288" s="24">
        <f t="shared" si="486"/>
        <v>0</v>
      </c>
      <c r="J1288" s="24">
        <f t="shared" si="484"/>
        <v>0</v>
      </c>
      <c r="M1288" s="24"/>
      <c r="N1288" s="24"/>
      <c r="O1288" s="24"/>
      <c r="P1288" s="24"/>
      <c r="Q1288" s="24"/>
      <c r="R1288" s="24"/>
      <c r="S1288" s="24">
        <f t="shared" si="487"/>
        <v>0</v>
      </c>
      <c r="T1288" s="24">
        <f t="shared" si="485"/>
        <v>0</v>
      </c>
      <c r="W1288" s="24"/>
      <c r="X1288" s="24"/>
      <c r="Y1288" s="24"/>
      <c r="Z1288" s="24"/>
      <c r="AA1288" s="24"/>
      <c r="AB1288" s="24"/>
      <c r="AC1288" s="24">
        <f t="shared" si="488"/>
        <v>0</v>
      </c>
      <c r="AD1288" s="24">
        <f t="shared" si="489"/>
        <v>0</v>
      </c>
      <c r="AG1288" s="24"/>
      <c r="AH1288" s="24"/>
      <c r="AI1288" s="24"/>
      <c r="AJ1288" s="24"/>
      <c r="AK1288" s="24"/>
      <c r="AL1288" s="24"/>
      <c r="AM1288" s="24">
        <f t="shared" si="490"/>
        <v>0</v>
      </c>
      <c r="AN1288" s="24">
        <f t="shared" si="483"/>
        <v>0</v>
      </c>
      <c r="AQ1288" s="24"/>
      <c r="AR1288" s="24"/>
      <c r="AS1288" s="24"/>
      <c r="AT1288" s="24"/>
      <c r="AU1288" s="24"/>
      <c r="AV1288" s="24"/>
      <c r="AW1288" s="24">
        <f t="shared" si="491"/>
        <v>0</v>
      </c>
      <c r="AX1288" s="24">
        <f t="shared" si="492"/>
        <v>0</v>
      </c>
      <c r="BA1288" s="24"/>
      <c r="BB1288" s="24"/>
      <c r="BC1288" s="24"/>
      <c r="BD1288" s="24"/>
      <c r="BE1288" s="24"/>
      <c r="BF1288" s="24"/>
      <c r="BG1288" s="24">
        <f t="shared" si="493"/>
        <v>0</v>
      </c>
      <c r="BH1288" s="24">
        <f t="shared" si="494"/>
        <v>0</v>
      </c>
      <c r="BK1288" s="24"/>
      <c r="BL1288" s="24"/>
      <c r="BM1288" s="24"/>
      <c r="BN1288" s="24"/>
      <c r="BO1288" s="24"/>
      <c r="BP1288" s="24"/>
      <c r="BQ1288" s="24">
        <f t="shared" si="495"/>
        <v>0</v>
      </c>
      <c r="BR1288" s="24">
        <f t="shared" si="496"/>
        <v>0</v>
      </c>
      <c r="BU1288" s="24"/>
      <c r="BV1288" s="24"/>
      <c r="BW1288" s="24"/>
      <c r="BX1288" s="24"/>
      <c r="BY1288" s="24"/>
      <c r="BZ1288" s="24"/>
      <c r="CA1288" s="24">
        <f t="shared" si="497"/>
        <v>0</v>
      </c>
      <c r="CB1288" s="24">
        <f t="shared" si="498"/>
        <v>0</v>
      </c>
      <c r="CC1288" s="24"/>
      <c r="CE1288" s="24">
        <f t="shared" si="499"/>
        <v>0</v>
      </c>
      <c r="CG1288" s="24">
        <f t="shared" si="500"/>
        <v>0</v>
      </c>
      <c r="CI1288" s="24">
        <f t="shared" si="501"/>
        <v>0</v>
      </c>
      <c r="CK1288" s="24">
        <f t="shared" si="502"/>
        <v>0</v>
      </c>
      <c r="CM1288" s="24">
        <f t="shared" si="503"/>
        <v>0</v>
      </c>
      <c r="CO1288" s="24">
        <f t="shared" si="504"/>
        <v>0</v>
      </c>
      <c r="CQ1288" s="24">
        <f t="shared" si="505"/>
        <v>0</v>
      </c>
      <c r="CS1288" s="24">
        <f t="shared" si="506"/>
        <v>0</v>
      </c>
    </row>
    <row r="1289" spans="9:97">
      <c r="I1289" s="24">
        <f t="shared" si="486"/>
        <v>0</v>
      </c>
      <c r="J1289" s="24">
        <f t="shared" si="484"/>
        <v>0</v>
      </c>
      <c r="M1289" s="24"/>
      <c r="N1289" s="24"/>
      <c r="O1289" s="24"/>
      <c r="P1289" s="24"/>
      <c r="Q1289" s="24"/>
      <c r="R1289" s="24"/>
      <c r="S1289" s="24">
        <f t="shared" si="487"/>
        <v>0</v>
      </c>
      <c r="T1289" s="24">
        <f t="shared" si="485"/>
        <v>0</v>
      </c>
      <c r="W1289" s="24"/>
      <c r="X1289" s="24"/>
      <c r="Y1289" s="24"/>
      <c r="Z1289" s="24"/>
      <c r="AA1289" s="24"/>
      <c r="AB1289" s="24"/>
      <c r="AC1289" s="24">
        <f t="shared" si="488"/>
        <v>0</v>
      </c>
      <c r="AD1289" s="24">
        <f t="shared" si="489"/>
        <v>0</v>
      </c>
      <c r="AG1289" s="24"/>
      <c r="AH1289" s="24"/>
      <c r="AI1289" s="24"/>
      <c r="AJ1289" s="24"/>
      <c r="AK1289" s="24"/>
      <c r="AL1289" s="24"/>
      <c r="AM1289" s="24">
        <f t="shared" si="490"/>
        <v>0</v>
      </c>
      <c r="AN1289" s="24">
        <f t="shared" si="483"/>
        <v>0</v>
      </c>
      <c r="AQ1289" s="24"/>
      <c r="AR1289" s="24"/>
      <c r="AS1289" s="24"/>
      <c r="AT1289" s="24"/>
      <c r="AU1289" s="24"/>
      <c r="AV1289" s="24"/>
      <c r="AW1289" s="24">
        <f t="shared" si="491"/>
        <v>0</v>
      </c>
      <c r="AX1289" s="24">
        <f t="shared" si="492"/>
        <v>0</v>
      </c>
      <c r="BA1289" s="24"/>
      <c r="BB1289" s="24"/>
      <c r="BC1289" s="24"/>
      <c r="BD1289" s="24"/>
      <c r="BE1289" s="24"/>
      <c r="BF1289" s="24"/>
      <c r="BG1289" s="24">
        <f t="shared" si="493"/>
        <v>0</v>
      </c>
      <c r="BH1289" s="24">
        <f t="shared" si="494"/>
        <v>0</v>
      </c>
      <c r="BK1289" s="24"/>
      <c r="BL1289" s="24"/>
      <c r="BM1289" s="24"/>
      <c r="BN1289" s="24"/>
      <c r="BO1289" s="24"/>
      <c r="BP1289" s="24"/>
      <c r="BQ1289" s="24">
        <f t="shared" si="495"/>
        <v>0</v>
      </c>
      <c r="BR1289" s="24">
        <f t="shared" si="496"/>
        <v>0</v>
      </c>
      <c r="BU1289" s="24"/>
      <c r="BV1289" s="24"/>
      <c r="BW1289" s="24"/>
      <c r="BX1289" s="24"/>
      <c r="BY1289" s="24"/>
      <c r="BZ1289" s="24"/>
      <c r="CA1289" s="24">
        <f t="shared" si="497"/>
        <v>0</v>
      </c>
      <c r="CB1289" s="24">
        <f t="shared" si="498"/>
        <v>0</v>
      </c>
      <c r="CC1289" s="24"/>
      <c r="CE1289" s="24">
        <f t="shared" si="499"/>
        <v>0</v>
      </c>
      <c r="CG1289" s="24">
        <f t="shared" si="500"/>
        <v>0</v>
      </c>
      <c r="CI1289" s="24">
        <f t="shared" si="501"/>
        <v>0</v>
      </c>
      <c r="CK1289" s="24">
        <f t="shared" si="502"/>
        <v>0</v>
      </c>
      <c r="CM1289" s="24">
        <f t="shared" si="503"/>
        <v>0</v>
      </c>
      <c r="CO1289" s="24">
        <f t="shared" si="504"/>
        <v>0</v>
      </c>
      <c r="CQ1289" s="24">
        <f t="shared" si="505"/>
        <v>0</v>
      </c>
      <c r="CS1289" s="24">
        <f t="shared" si="506"/>
        <v>0</v>
      </c>
    </row>
    <row r="1290" spans="9:97">
      <c r="I1290" s="24">
        <f t="shared" si="486"/>
        <v>0</v>
      </c>
      <c r="J1290" s="24">
        <f t="shared" si="484"/>
        <v>0</v>
      </c>
      <c r="M1290" s="24"/>
      <c r="N1290" s="24"/>
      <c r="O1290" s="24"/>
      <c r="P1290" s="24"/>
      <c r="Q1290" s="24"/>
      <c r="R1290" s="24"/>
      <c r="S1290" s="24">
        <f t="shared" si="487"/>
        <v>0</v>
      </c>
      <c r="T1290" s="24">
        <f t="shared" si="485"/>
        <v>0</v>
      </c>
      <c r="W1290" s="24"/>
      <c r="X1290" s="24"/>
      <c r="Y1290" s="24"/>
      <c r="Z1290" s="24"/>
      <c r="AA1290" s="24"/>
      <c r="AB1290" s="24"/>
      <c r="AC1290" s="24">
        <f t="shared" si="488"/>
        <v>0</v>
      </c>
      <c r="AD1290" s="24">
        <f t="shared" si="489"/>
        <v>0</v>
      </c>
      <c r="AG1290" s="24"/>
      <c r="AH1290" s="24"/>
      <c r="AI1290" s="24"/>
      <c r="AJ1290" s="24"/>
      <c r="AK1290" s="24"/>
      <c r="AL1290" s="24"/>
      <c r="AM1290" s="24">
        <f t="shared" si="490"/>
        <v>0</v>
      </c>
      <c r="AN1290" s="24">
        <f t="shared" si="483"/>
        <v>0</v>
      </c>
      <c r="AQ1290" s="24"/>
      <c r="AR1290" s="24"/>
      <c r="AS1290" s="24"/>
      <c r="AT1290" s="24"/>
      <c r="AU1290" s="24"/>
      <c r="AV1290" s="24"/>
      <c r="AW1290" s="24">
        <f t="shared" si="491"/>
        <v>0</v>
      </c>
      <c r="AX1290" s="24">
        <f t="shared" si="492"/>
        <v>0</v>
      </c>
      <c r="BA1290" s="24"/>
      <c r="BB1290" s="24"/>
      <c r="BC1290" s="24"/>
      <c r="BD1290" s="24"/>
      <c r="BE1290" s="24"/>
      <c r="BF1290" s="24"/>
      <c r="BG1290" s="24">
        <f t="shared" si="493"/>
        <v>0</v>
      </c>
      <c r="BH1290" s="24">
        <f t="shared" si="494"/>
        <v>0</v>
      </c>
      <c r="BK1290" s="24"/>
      <c r="BL1290" s="24"/>
      <c r="BM1290" s="24"/>
      <c r="BN1290" s="24"/>
      <c r="BO1290" s="24"/>
      <c r="BP1290" s="24"/>
      <c r="BQ1290" s="24">
        <f t="shared" si="495"/>
        <v>0</v>
      </c>
      <c r="BR1290" s="24">
        <f t="shared" si="496"/>
        <v>0</v>
      </c>
      <c r="BU1290" s="24"/>
      <c r="BV1290" s="24"/>
      <c r="BW1290" s="24"/>
      <c r="BX1290" s="24"/>
      <c r="BY1290" s="24"/>
      <c r="BZ1290" s="24"/>
      <c r="CA1290" s="24">
        <f t="shared" si="497"/>
        <v>0</v>
      </c>
      <c r="CB1290" s="24">
        <f t="shared" si="498"/>
        <v>0</v>
      </c>
      <c r="CC1290" s="24"/>
      <c r="CE1290" s="24">
        <f t="shared" si="499"/>
        <v>0</v>
      </c>
      <c r="CG1290" s="24">
        <f t="shared" si="500"/>
        <v>0</v>
      </c>
      <c r="CI1290" s="24">
        <f t="shared" si="501"/>
        <v>0</v>
      </c>
      <c r="CK1290" s="24">
        <f t="shared" si="502"/>
        <v>0</v>
      </c>
      <c r="CM1290" s="24">
        <f t="shared" si="503"/>
        <v>0</v>
      </c>
      <c r="CO1290" s="24">
        <f t="shared" si="504"/>
        <v>0</v>
      </c>
      <c r="CQ1290" s="24">
        <f t="shared" si="505"/>
        <v>0</v>
      </c>
      <c r="CS1290" s="24">
        <f t="shared" si="506"/>
        <v>0</v>
      </c>
    </row>
    <row r="1291" spans="9:97">
      <c r="I1291" s="24">
        <f t="shared" si="486"/>
        <v>0</v>
      </c>
      <c r="J1291" s="24">
        <f t="shared" si="484"/>
        <v>0</v>
      </c>
      <c r="M1291" s="24"/>
      <c r="N1291" s="24"/>
      <c r="O1291" s="24"/>
      <c r="P1291" s="24"/>
      <c r="Q1291" s="24"/>
      <c r="R1291" s="24"/>
      <c r="S1291" s="24">
        <f t="shared" si="487"/>
        <v>0</v>
      </c>
      <c r="T1291" s="24">
        <f t="shared" si="485"/>
        <v>0</v>
      </c>
      <c r="W1291" s="24"/>
      <c r="X1291" s="24"/>
      <c r="Y1291" s="24"/>
      <c r="Z1291" s="24"/>
      <c r="AA1291" s="24"/>
      <c r="AB1291" s="24"/>
      <c r="AC1291" s="24">
        <f t="shared" si="488"/>
        <v>0</v>
      </c>
      <c r="AD1291" s="24">
        <f t="shared" si="489"/>
        <v>0</v>
      </c>
      <c r="AG1291" s="24"/>
      <c r="AH1291" s="24"/>
      <c r="AI1291" s="24"/>
      <c r="AJ1291" s="24"/>
      <c r="AK1291" s="24"/>
      <c r="AL1291" s="24"/>
      <c r="AM1291" s="24">
        <f t="shared" si="490"/>
        <v>0</v>
      </c>
      <c r="AN1291" s="24">
        <f t="shared" si="483"/>
        <v>0</v>
      </c>
      <c r="AQ1291" s="24"/>
      <c r="AR1291" s="24"/>
      <c r="AS1291" s="24"/>
      <c r="AT1291" s="24"/>
      <c r="AU1291" s="24"/>
      <c r="AV1291" s="24"/>
      <c r="AW1291" s="24">
        <f t="shared" si="491"/>
        <v>0</v>
      </c>
      <c r="AX1291" s="24">
        <f t="shared" si="492"/>
        <v>0</v>
      </c>
      <c r="BA1291" s="24"/>
      <c r="BB1291" s="24"/>
      <c r="BC1291" s="24"/>
      <c r="BD1291" s="24"/>
      <c r="BE1291" s="24"/>
      <c r="BF1291" s="24"/>
      <c r="BG1291" s="24">
        <f t="shared" si="493"/>
        <v>0</v>
      </c>
      <c r="BH1291" s="24">
        <f t="shared" si="494"/>
        <v>0</v>
      </c>
      <c r="BK1291" s="24"/>
      <c r="BL1291" s="24"/>
      <c r="BM1291" s="24"/>
      <c r="BN1291" s="24"/>
      <c r="BO1291" s="24"/>
      <c r="BP1291" s="24"/>
      <c r="BQ1291" s="24">
        <f t="shared" si="495"/>
        <v>0</v>
      </c>
      <c r="BR1291" s="24">
        <f t="shared" si="496"/>
        <v>0</v>
      </c>
      <c r="BU1291" s="24"/>
      <c r="BV1291" s="24"/>
      <c r="BW1291" s="24"/>
      <c r="BX1291" s="24"/>
      <c r="BY1291" s="24"/>
      <c r="BZ1291" s="24"/>
      <c r="CA1291" s="24">
        <f t="shared" si="497"/>
        <v>0</v>
      </c>
      <c r="CB1291" s="24">
        <f t="shared" si="498"/>
        <v>0</v>
      </c>
      <c r="CC1291" s="24"/>
      <c r="CE1291" s="24">
        <f t="shared" si="499"/>
        <v>0</v>
      </c>
      <c r="CG1291" s="24">
        <f t="shared" si="500"/>
        <v>0</v>
      </c>
      <c r="CI1291" s="24">
        <f t="shared" si="501"/>
        <v>0</v>
      </c>
      <c r="CK1291" s="24">
        <f t="shared" si="502"/>
        <v>0</v>
      </c>
      <c r="CM1291" s="24">
        <f t="shared" si="503"/>
        <v>0</v>
      </c>
      <c r="CO1291" s="24">
        <f t="shared" si="504"/>
        <v>0</v>
      </c>
      <c r="CQ1291" s="24">
        <f t="shared" si="505"/>
        <v>0</v>
      </c>
      <c r="CS1291" s="24">
        <f t="shared" si="506"/>
        <v>0</v>
      </c>
    </row>
    <row r="1292" spans="9:97">
      <c r="I1292" s="24">
        <f t="shared" si="486"/>
        <v>0</v>
      </c>
      <c r="J1292" s="24">
        <f t="shared" si="484"/>
        <v>0</v>
      </c>
      <c r="M1292" s="24"/>
      <c r="N1292" s="24"/>
      <c r="O1292" s="24"/>
      <c r="P1292" s="24"/>
      <c r="Q1292" s="24"/>
      <c r="R1292" s="24"/>
      <c r="S1292" s="24">
        <f t="shared" si="487"/>
        <v>0</v>
      </c>
      <c r="T1292" s="24">
        <f t="shared" si="485"/>
        <v>0</v>
      </c>
      <c r="W1292" s="24"/>
      <c r="X1292" s="24"/>
      <c r="Y1292" s="24"/>
      <c r="Z1292" s="24"/>
      <c r="AA1292" s="24"/>
      <c r="AB1292" s="24"/>
      <c r="AC1292" s="24">
        <f t="shared" si="488"/>
        <v>0</v>
      </c>
      <c r="AD1292" s="24">
        <f t="shared" si="489"/>
        <v>0</v>
      </c>
      <c r="AG1292" s="24"/>
      <c r="AH1292" s="24"/>
      <c r="AI1292" s="24"/>
      <c r="AJ1292" s="24"/>
      <c r="AK1292" s="24"/>
      <c r="AL1292" s="24"/>
      <c r="AM1292" s="24">
        <f t="shared" si="490"/>
        <v>0</v>
      </c>
      <c r="AN1292" s="24">
        <f t="shared" si="483"/>
        <v>0</v>
      </c>
      <c r="AQ1292" s="24"/>
      <c r="AR1292" s="24"/>
      <c r="AS1292" s="24"/>
      <c r="AT1292" s="24"/>
      <c r="AU1292" s="24"/>
      <c r="AV1292" s="24"/>
      <c r="AW1292" s="24">
        <f t="shared" si="491"/>
        <v>0</v>
      </c>
      <c r="AX1292" s="24">
        <f t="shared" si="492"/>
        <v>0</v>
      </c>
      <c r="BA1292" s="24"/>
      <c r="BB1292" s="24"/>
      <c r="BC1292" s="24"/>
      <c r="BD1292" s="24"/>
      <c r="BE1292" s="24"/>
      <c r="BF1292" s="24"/>
      <c r="BG1292" s="24">
        <f t="shared" si="493"/>
        <v>0</v>
      </c>
      <c r="BH1292" s="24">
        <f t="shared" si="494"/>
        <v>0</v>
      </c>
      <c r="BK1292" s="24"/>
      <c r="BL1292" s="24"/>
      <c r="BM1292" s="24"/>
      <c r="BN1292" s="24"/>
      <c r="BO1292" s="24"/>
      <c r="BP1292" s="24"/>
      <c r="BQ1292" s="24">
        <f t="shared" si="495"/>
        <v>0</v>
      </c>
      <c r="BR1292" s="24">
        <f t="shared" si="496"/>
        <v>0</v>
      </c>
      <c r="BU1292" s="24"/>
      <c r="BV1292" s="24"/>
      <c r="BW1292" s="24"/>
      <c r="BX1292" s="24"/>
      <c r="BY1292" s="24"/>
      <c r="BZ1292" s="24"/>
      <c r="CA1292" s="24">
        <f t="shared" si="497"/>
        <v>0</v>
      </c>
      <c r="CB1292" s="24">
        <f t="shared" si="498"/>
        <v>0</v>
      </c>
      <c r="CC1292" s="24"/>
      <c r="CE1292" s="24">
        <f t="shared" si="499"/>
        <v>0</v>
      </c>
      <c r="CG1292" s="24">
        <f t="shared" si="500"/>
        <v>0</v>
      </c>
      <c r="CI1292" s="24">
        <f t="shared" si="501"/>
        <v>0</v>
      </c>
      <c r="CK1292" s="24">
        <f t="shared" si="502"/>
        <v>0</v>
      </c>
      <c r="CM1292" s="24">
        <f t="shared" si="503"/>
        <v>0</v>
      </c>
      <c r="CO1292" s="24">
        <f t="shared" si="504"/>
        <v>0</v>
      </c>
      <c r="CQ1292" s="24">
        <f t="shared" si="505"/>
        <v>0</v>
      </c>
      <c r="CS1292" s="24">
        <f t="shared" si="506"/>
        <v>0</v>
      </c>
    </row>
    <row r="1293" spans="9:97">
      <c r="I1293" s="24">
        <f t="shared" si="486"/>
        <v>0</v>
      </c>
      <c r="J1293" s="24">
        <f t="shared" si="484"/>
        <v>0</v>
      </c>
      <c r="M1293" s="24"/>
      <c r="N1293" s="24"/>
      <c r="O1293" s="24"/>
      <c r="P1293" s="24"/>
      <c r="Q1293" s="24"/>
      <c r="R1293" s="24"/>
      <c r="S1293" s="24">
        <f t="shared" si="487"/>
        <v>0</v>
      </c>
      <c r="T1293" s="24">
        <f t="shared" si="485"/>
        <v>0</v>
      </c>
      <c r="W1293" s="24"/>
      <c r="X1293" s="24"/>
      <c r="Y1293" s="24"/>
      <c r="Z1293" s="24"/>
      <c r="AA1293" s="24"/>
      <c r="AB1293" s="24"/>
      <c r="AC1293" s="24">
        <f t="shared" si="488"/>
        <v>0</v>
      </c>
      <c r="AD1293" s="24">
        <f t="shared" si="489"/>
        <v>0</v>
      </c>
      <c r="AG1293" s="24"/>
      <c r="AH1293" s="24"/>
      <c r="AI1293" s="24"/>
      <c r="AJ1293" s="24"/>
      <c r="AK1293" s="24"/>
      <c r="AL1293" s="24"/>
      <c r="AM1293" s="24">
        <f t="shared" si="490"/>
        <v>0</v>
      </c>
      <c r="AN1293" s="24">
        <f t="shared" si="483"/>
        <v>0</v>
      </c>
      <c r="AQ1293" s="24"/>
      <c r="AR1293" s="24"/>
      <c r="AS1293" s="24"/>
      <c r="AT1293" s="24"/>
      <c r="AU1293" s="24"/>
      <c r="AV1293" s="24"/>
      <c r="AW1293" s="24">
        <f t="shared" si="491"/>
        <v>0</v>
      </c>
      <c r="AX1293" s="24">
        <f t="shared" si="492"/>
        <v>0</v>
      </c>
      <c r="BA1293" s="24"/>
      <c r="BB1293" s="24"/>
      <c r="BC1293" s="24"/>
      <c r="BD1293" s="24"/>
      <c r="BE1293" s="24"/>
      <c r="BF1293" s="24"/>
      <c r="BG1293" s="24">
        <f t="shared" si="493"/>
        <v>0</v>
      </c>
      <c r="BH1293" s="24">
        <f t="shared" si="494"/>
        <v>0</v>
      </c>
      <c r="BK1293" s="24"/>
      <c r="BL1293" s="24"/>
      <c r="BM1293" s="24"/>
      <c r="BN1293" s="24"/>
      <c r="BO1293" s="24"/>
      <c r="BP1293" s="24"/>
      <c r="BQ1293" s="24">
        <f t="shared" si="495"/>
        <v>0</v>
      </c>
      <c r="BR1293" s="24">
        <f t="shared" si="496"/>
        <v>0</v>
      </c>
      <c r="BU1293" s="24"/>
      <c r="BV1293" s="24"/>
      <c r="BW1293" s="24"/>
      <c r="BX1293" s="24"/>
      <c r="BY1293" s="24"/>
      <c r="BZ1293" s="24"/>
      <c r="CA1293" s="24">
        <f t="shared" si="497"/>
        <v>0</v>
      </c>
      <c r="CB1293" s="24">
        <f t="shared" si="498"/>
        <v>0</v>
      </c>
      <c r="CC1293" s="24"/>
      <c r="CE1293" s="24">
        <f t="shared" si="499"/>
        <v>0</v>
      </c>
      <c r="CG1293" s="24">
        <f t="shared" si="500"/>
        <v>0</v>
      </c>
      <c r="CI1293" s="24">
        <f t="shared" si="501"/>
        <v>0</v>
      </c>
      <c r="CK1293" s="24">
        <f t="shared" si="502"/>
        <v>0</v>
      </c>
      <c r="CM1293" s="24">
        <f t="shared" si="503"/>
        <v>0</v>
      </c>
      <c r="CO1293" s="24">
        <f t="shared" si="504"/>
        <v>0</v>
      </c>
      <c r="CQ1293" s="24">
        <f t="shared" si="505"/>
        <v>0</v>
      </c>
      <c r="CS1293" s="24">
        <f t="shared" si="506"/>
        <v>0</v>
      </c>
    </row>
    <row r="1294" spans="9:97">
      <c r="I1294" s="24">
        <f t="shared" si="486"/>
        <v>0</v>
      </c>
      <c r="J1294" s="24">
        <f t="shared" si="484"/>
        <v>0</v>
      </c>
      <c r="M1294" s="24"/>
      <c r="N1294" s="24"/>
      <c r="O1294" s="24"/>
      <c r="P1294" s="24"/>
      <c r="Q1294" s="24"/>
      <c r="R1294" s="24"/>
      <c r="S1294" s="24">
        <f t="shared" si="487"/>
        <v>0</v>
      </c>
      <c r="T1294" s="24">
        <f t="shared" si="485"/>
        <v>0</v>
      </c>
      <c r="W1294" s="24"/>
      <c r="X1294" s="24"/>
      <c r="Y1294" s="24"/>
      <c r="Z1294" s="24"/>
      <c r="AA1294" s="24"/>
      <c r="AB1294" s="24"/>
      <c r="AC1294" s="24">
        <f t="shared" si="488"/>
        <v>0</v>
      </c>
      <c r="AD1294" s="24">
        <f t="shared" si="489"/>
        <v>0</v>
      </c>
      <c r="AG1294" s="24"/>
      <c r="AH1294" s="24"/>
      <c r="AI1294" s="24"/>
      <c r="AJ1294" s="24"/>
      <c r="AK1294" s="24"/>
      <c r="AL1294" s="24"/>
      <c r="AM1294" s="24">
        <f t="shared" si="490"/>
        <v>0</v>
      </c>
      <c r="AN1294" s="24">
        <f t="shared" si="483"/>
        <v>0</v>
      </c>
      <c r="AQ1294" s="24"/>
      <c r="AR1294" s="24"/>
      <c r="AS1294" s="24"/>
      <c r="AT1294" s="24"/>
      <c r="AU1294" s="24"/>
      <c r="AV1294" s="24"/>
      <c r="AW1294" s="24">
        <f t="shared" si="491"/>
        <v>0</v>
      </c>
      <c r="AX1294" s="24">
        <f t="shared" si="492"/>
        <v>0</v>
      </c>
      <c r="BA1294" s="24"/>
      <c r="BB1294" s="24"/>
      <c r="BC1294" s="24"/>
      <c r="BD1294" s="24"/>
      <c r="BE1294" s="24"/>
      <c r="BF1294" s="24"/>
      <c r="BG1294" s="24">
        <f t="shared" si="493"/>
        <v>0</v>
      </c>
      <c r="BH1294" s="24">
        <f t="shared" si="494"/>
        <v>0</v>
      </c>
      <c r="BK1294" s="24"/>
      <c r="BL1294" s="24"/>
      <c r="BM1294" s="24"/>
      <c r="BN1294" s="24"/>
      <c r="BO1294" s="24"/>
      <c r="BP1294" s="24"/>
      <c r="BQ1294" s="24">
        <f t="shared" si="495"/>
        <v>0</v>
      </c>
      <c r="BR1294" s="24">
        <f t="shared" si="496"/>
        <v>0</v>
      </c>
      <c r="BU1294" s="24"/>
      <c r="BV1294" s="24"/>
      <c r="BW1294" s="24"/>
      <c r="BX1294" s="24"/>
      <c r="BY1294" s="24"/>
      <c r="BZ1294" s="24"/>
      <c r="CA1294" s="24">
        <f t="shared" si="497"/>
        <v>0</v>
      </c>
      <c r="CB1294" s="24">
        <f t="shared" si="498"/>
        <v>0</v>
      </c>
      <c r="CC1294" s="24"/>
      <c r="CE1294" s="24">
        <f t="shared" si="499"/>
        <v>0</v>
      </c>
      <c r="CG1294" s="24">
        <f t="shared" si="500"/>
        <v>0</v>
      </c>
      <c r="CI1294" s="24">
        <f t="shared" si="501"/>
        <v>0</v>
      </c>
      <c r="CK1294" s="24">
        <f t="shared" si="502"/>
        <v>0</v>
      </c>
      <c r="CM1294" s="24">
        <f t="shared" si="503"/>
        <v>0</v>
      </c>
      <c r="CO1294" s="24">
        <f t="shared" si="504"/>
        <v>0</v>
      </c>
      <c r="CQ1294" s="24">
        <f t="shared" si="505"/>
        <v>0</v>
      </c>
      <c r="CS1294" s="24">
        <f t="shared" si="506"/>
        <v>0</v>
      </c>
    </row>
    <row r="1295" spans="9:97">
      <c r="I1295" s="24">
        <f t="shared" si="486"/>
        <v>0</v>
      </c>
      <c r="J1295" s="24">
        <f t="shared" si="484"/>
        <v>0</v>
      </c>
      <c r="M1295" s="24"/>
      <c r="N1295" s="24"/>
      <c r="O1295" s="24"/>
      <c r="P1295" s="24"/>
      <c r="Q1295" s="24"/>
      <c r="R1295" s="24"/>
      <c r="S1295" s="24">
        <f t="shared" si="487"/>
        <v>0</v>
      </c>
      <c r="T1295" s="24">
        <f t="shared" si="485"/>
        <v>0</v>
      </c>
      <c r="W1295" s="24"/>
      <c r="X1295" s="24"/>
      <c r="Y1295" s="24"/>
      <c r="Z1295" s="24"/>
      <c r="AA1295" s="24"/>
      <c r="AB1295" s="24"/>
      <c r="AC1295" s="24">
        <f t="shared" si="488"/>
        <v>0</v>
      </c>
      <c r="AD1295" s="24">
        <f t="shared" si="489"/>
        <v>0</v>
      </c>
      <c r="AG1295" s="24"/>
      <c r="AH1295" s="24"/>
      <c r="AI1295" s="24"/>
      <c r="AJ1295" s="24"/>
      <c r="AK1295" s="24"/>
      <c r="AL1295" s="24"/>
      <c r="AM1295" s="24">
        <f t="shared" si="490"/>
        <v>0</v>
      </c>
      <c r="AN1295" s="24">
        <f t="shared" si="483"/>
        <v>0</v>
      </c>
      <c r="AQ1295" s="24"/>
      <c r="AR1295" s="24"/>
      <c r="AS1295" s="24"/>
      <c r="AT1295" s="24"/>
      <c r="AU1295" s="24"/>
      <c r="AV1295" s="24"/>
      <c r="AW1295" s="24">
        <f t="shared" si="491"/>
        <v>0</v>
      </c>
      <c r="AX1295" s="24">
        <f t="shared" si="492"/>
        <v>0</v>
      </c>
      <c r="BA1295" s="24"/>
      <c r="BB1295" s="24"/>
      <c r="BC1295" s="24"/>
      <c r="BD1295" s="24"/>
      <c r="BE1295" s="24"/>
      <c r="BF1295" s="24"/>
      <c r="BG1295" s="24">
        <f t="shared" si="493"/>
        <v>0</v>
      </c>
      <c r="BH1295" s="24">
        <f t="shared" si="494"/>
        <v>0</v>
      </c>
      <c r="BK1295" s="24"/>
      <c r="BL1295" s="24"/>
      <c r="BM1295" s="24"/>
      <c r="BN1295" s="24"/>
      <c r="BO1295" s="24"/>
      <c r="BP1295" s="24"/>
      <c r="BQ1295" s="24">
        <f t="shared" si="495"/>
        <v>0</v>
      </c>
      <c r="BR1295" s="24">
        <f t="shared" si="496"/>
        <v>0</v>
      </c>
      <c r="BU1295" s="24"/>
      <c r="BV1295" s="24"/>
      <c r="BW1295" s="24"/>
      <c r="BX1295" s="24"/>
      <c r="BY1295" s="24"/>
      <c r="BZ1295" s="24"/>
      <c r="CA1295" s="24">
        <f t="shared" si="497"/>
        <v>0</v>
      </c>
      <c r="CB1295" s="24">
        <f t="shared" si="498"/>
        <v>0</v>
      </c>
      <c r="CC1295" s="24"/>
      <c r="CE1295" s="24">
        <f t="shared" si="499"/>
        <v>0</v>
      </c>
      <c r="CG1295" s="24">
        <f t="shared" si="500"/>
        <v>0</v>
      </c>
      <c r="CI1295" s="24">
        <f t="shared" si="501"/>
        <v>0</v>
      </c>
      <c r="CK1295" s="24">
        <f t="shared" si="502"/>
        <v>0</v>
      </c>
      <c r="CM1295" s="24">
        <f t="shared" si="503"/>
        <v>0</v>
      </c>
      <c r="CO1295" s="24">
        <f t="shared" si="504"/>
        <v>0</v>
      </c>
      <c r="CQ1295" s="24">
        <f t="shared" si="505"/>
        <v>0</v>
      </c>
      <c r="CS1295" s="24">
        <f t="shared" si="506"/>
        <v>0</v>
      </c>
    </row>
    <row r="1296" spans="9:97">
      <c r="I1296" s="24">
        <f t="shared" si="486"/>
        <v>0</v>
      </c>
      <c r="J1296" s="24">
        <f t="shared" si="484"/>
        <v>0</v>
      </c>
      <c r="M1296" s="24"/>
      <c r="N1296" s="24"/>
      <c r="O1296" s="24"/>
      <c r="P1296" s="24"/>
      <c r="Q1296" s="24"/>
      <c r="R1296" s="24"/>
      <c r="S1296" s="24">
        <f t="shared" si="487"/>
        <v>0</v>
      </c>
      <c r="T1296" s="24">
        <f t="shared" si="485"/>
        <v>0</v>
      </c>
      <c r="W1296" s="24"/>
      <c r="X1296" s="24"/>
      <c r="Y1296" s="24"/>
      <c r="Z1296" s="24"/>
      <c r="AA1296" s="24"/>
      <c r="AB1296" s="24"/>
      <c r="AC1296" s="24">
        <f t="shared" si="488"/>
        <v>0</v>
      </c>
      <c r="AD1296" s="24">
        <f t="shared" si="489"/>
        <v>0</v>
      </c>
      <c r="AG1296" s="24"/>
      <c r="AH1296" s="24"/>
      <c r="AI1296" s="24"/>
      <c r="AJ1296" s="24"/>
      <c r="AK1296" s="24"/>
      <c r="AL1296" s="24"/>
      <c r="AM1296" s="24">
        <f t="shared" si="490"/>
        <v>0</v>
      </c>
      <c r="AN1296" s="24">
        <f t="shared" si="483"/>
        <v>0</v>
      </c>
      <c r="AQ1296" s="24"/>
      <c r="AR1296" s="24"/>
      <c r="AS1296" s="24"/>
      <c r="AT1296" s="24"/>
      <c r="AU1296" s="24"/>
      <c r="AV1296" s="24"/>
      <c r="AW1296" s="24">
        <f t="shared" si="491"/>
        <v>0</v>
      </c>
      <c r="AX1296" s="24">
        <f t="shared" si="492"/>
        <v>0</v>
      </c>
      <c r="BA1296" s="24"/>
      <c r="BB1296" s="24"/>
      <c r="BC1296" s="24"/>
      <c r="BD1296" s="24"/>
      <c r="BE1296" s="24"/>
      <c r="BF1296" s="24"/>
      <c r="BG1296" s="24">
        <f t="shared" si="493"/>
        <v>0</v>
      </c>
      <c r="BH1296" s="24">
        <f t="shared" si="494"/>
        <v>0</v>
      </c>
      <c r="BK1296" s="24"/>
      <c r="BL1296" s="24"/>
      <c r="BM1296" s="24"/>
      <c r="BN1296" s="24"/>
      <c r="BO1296" s="24"/>
      <c r="BP1296" s="24"/>
      <c r="BQ1296" s="24">
        <f t="shared" si="495"/>
        <v>0</v>
      </c>
      <c r="BR1296" s="24">
        <f t="shared" si="496"/>
        <v>0</v>
      </c>
      <c r="BU1296" s="24"/>
      <c r="BV1296" s="24"/>
      <c r="BW1296" s="24"/>
      <c r="BX1296" s="24"/>
      <c r="BY1296" s="24"/>
      <c r="BZ1296" s="24"/>
      <c r="CA1296" s="24">
        <f t="shared" si="497"/>
        <v>0</v>
      </c>
      <c r="CB1296" s="24">
        <f t="shared" si="498"/>
        <v>0</v>
      </c>
      <c r="CC1296" s="24"/>
      <c r="CE1296" s="24">
        <f t="shared" si="499"/>
        <v>0</v>
      </c>
      <c r="CG1296" s="24">
        <f t="shared" si="500"/>
        <v>0</v>
      </c>
      <c r="CI1296" s="24">
        <f t="shared" si="501"/>
        <v>0</v>
      </c>
      <c r="CK1296" s="24">
        <f t="shared" si="502"/>
        <v>0</v>
      </c>
      <c r="CM1296" s="24">
        <f t="shared" si="503"/>
        <v>0</v>
      </c>
      <c r="CO1296" s="24">
        <f t="shared" si="504"/>
        <v>0</v>
      </c>
      <c r="CQ1296" s="24">
        <f t="shared" si="505"/>
        <v>0</v>
      </c>
      <c r="CS1296" s="24">
        <f t="shared" si="506"/>
        <v>0</v>
      </c>
    </row>
    <row r="1297" spans="9:97">
      <c r="I1297" s="24">
        <f t="shared" si="486"/>
        <v>0</v>
      </c>
      <c r="J1297" s="24">
        <f t="shared" si="484"/>
        <v>0</v>
      </c>
      <c r="M1297" s="24"/>
      <c r="N1297" s="24"/>
      <c r="O1297" s="24"/>
      <c r="P1297" s="24"/>
      <c r="Q1297" s="24"/>
      <c r="R1297" s="24"/>
      <c r="S1297" s="24">
        <f t="shared" si="487"/>
        <v>0</v>
      </c>
      <c r="T1297" s="24">
        <f t="shared" si="485"/>
        <v>0</v>
      </c>
      <c r="W1297" s="24"/>
      <c r="X1297" s="24"/>
      <c r="Y1297" s="24"/>
      <c r="Z1297" s="24"/>
      <c r="AA1297" s="24"/>
      <c r="AB1297" s="24"/>
      <c r="AC1297" s="24">
        <f t="shared" si="488"/>
        <v>0</v>
      </c>
      <c r="AD1297" s="24">
        <f t="shared" si="489"/>
        <v>0</v>
      </c>
      <c r="AG1297" s="24"/>
      <c r="AH1297" s="24"/>
      <c r="AI1297" s="24"/>
      <c r="AJ1297" s="24"/>
      <c r="AK1297" s="24"/>
      <c r="AL1297" s="24"/>
      <c r="AM1297" s="24">
        <f t="shared" si="490"/>
        <v>0</v>
      </c>
      <c r="AN1297" s="24">
        <f t="shared" si="483"/>
        <v>0</v>
      </c>
      <c r="AQ1297" s="24"/>
      <c r="AR1297" s="24"/>
      <c r="AS1297" s="24"/>
      <c r="AT1297" s="24"/>
      <c r="AU1297" s="24"/>
      <c r="AV1297" s="24"/>
      <c r="AW1297" s="24">
        <f t="shared" si="491"/>
        <v>0</v>
      </c>
      <c r="AX1297" s="24">
        <f t="shared" si="492"/>
        <v>0</v>
      </c>
      <c r="BA1297" s="24"/>
      <c r="BB1297" s="24"/>
      <c r="BC1297" s="24"/>
      <c r="BD1297" s="24"/>
      <c r="BE1297" s="24"/>
      <c r="BF1297" s="24"/>
      <c r="BG1297" s="24">
        <f t="shared" si="493"/>
        <v>0</v>
      </c>
      <c r="BH1297" s="24">
        <f t="shared" si="494"/>
        <v>0</v>
      </c>
      <c r="BK1297" s="24"/>
      <c r="BL1297" s="24"/>
      <c r="BM1297" s="24"/>
      <c r="BN1297" s="24"/>
      <c r="BO1297" s="24"/>
      <c r="BP1297" s="24"/>
      <c r="BQ1297" s="24">
        <f t="shared" si="495"/>
        <v>0</v>
      </c>
      <c r="BR1297" s="24">
        <f t="shared" si="496"/>
        <v>0</v>
      </c>
      <c r="BU1297" s="24"/>
      <c r="BV1297" s="24"/>
      <c r="BW1297" s="24"/>
      <c r="BX1297" s="24"/>
      <c r="BY1297" s="24"/>
      <c r="BZ1297" s="24"/>
      <c r="CA1297" s="24">
        <f t="shared" si="497"/>
        <v>0</v>
      </c>
      <c r="CB1297" s="24">
        <f t="shared" si="498"/>
        <v>0</v>
      </c>
      <c r="CC1297" s="24"/>
      <c r="CE1297" s="24">
        <f t="shared" si="499"/>
        <v>0</v>
      </c>
      <c r="CG1297" s="24">
        <f t="shared" si="500"/>
        <v>0</v>
      </c>
      <c r="CI1297" s="24">
        <f t="shared" si="501"/>
        <v>0</v>
      </c>
      <c r="CK1297" s="24">
        <f t="shared" si="502"/>
        <v>0</v>
      </c>
      <c r="CM1297" s="24">
        <f t="shared" si="503"/>
        <v>0</v>
      </c>
      <c r="CO1297" s="24">
        <f t="shared" si="504"/>
        <v>0</v>
      </c>
      <c r="CQ1297" s="24">
        <f t="shared" si="505"/>
        <v>0</v>
      </c>
      <c r="CS1297" s="24">
        <f t="shared" si="506"/>
        <v>0</v>
      </c>
    </row>
    <row r="1298" spans="9:97">
      <c r="I1298" s="24">
        <f t="shared" si="486"/>
        <v>0</v>
      </c>
      <c r="J1298" s="24">
        <f t="shared" si="484"/>
        <v>0</v>
      </c>
      <c r="M1298" s="24"/>
      <c r="N1298" s="24"/>
      <c r="O1298" s="24"/>
      <c r="P1298" s="24"/>
      <c r="Q1298" s="24"/>
      <c r="R1298" s="24"/>
      <c r="S1298" s="24">
        <f t="shared" si="487"/>
        <v>0</v>
      </c>
      <c r="T1298" s="24">
        <f t="shared" si="485"/>
        <v>0</v>
      </c>
      <c r="W1298" s="24"/>
      <c r="X1298" s="24"/>
      <c r="Y1298" s="24"/>
      <c r="Z1298" s="24"/>
      <c r="AA1298" s="24"/>
      <c r="AB1298" s="24"/>
      <c r="AC1298" s="24">
        <f t="shared" si="488"/>
        <v>0</v>
      </c>
      <c r="AD1298" s="24">
        <f t="shared" si="489"/>
        <v>0</v>
      </c>
      <c r="AG1298" s="24"/>
      <c r="AH1298" s="24"/>
      <c r="AI1298" s="24"/>
      <c r="AJ1298" s="24"/>
      <c r="AK1298" s="24"/>
      <c r="AL1298" s="24"/>
      <c r="AM1298" s="24">
        <f t="shared" si="490"/>
        <v>0</v>
      </c>
      <c r="AN1298" s="24">
        <f t="shared" si="483"/>
        <v>0</v>
      </c>
      <c r="AQ1298" s="24"/>
      <c r="AR1298" s="24"/>
      <c r="AS1298" s="24"/>
      <c r="AT1298" s="24"/>
      <c r="AU1298" s="24"/>
      <c r="AV1298" s="24"/>
      <c r="AW1298" s="24">
        <f t="shared" si="491"/>
        <v>0</v>
      </c>
      <c r="AX1298" s="24">
        <f t="shared" si="492"/>
        <v>0</v>
      </c>
      <c r="BA1298" s="24"/>
      <c r="BB1298" s="24"/>
      <c r="BC1298" s="24"/>
      <c r="BD1298" s="24"/>
      <c r="BE1298" s="24"/>
      <c r="BF1298" s="24"/>
      <c r="BG1298" s="24">
        <f t="shared" si="493"/>
        <v>0</v>
      </c>
      <c r="BH1298" s="24">
        <f t="shared" si="494"/>
        <v>0</v>
      </c>
      <c r="BK1298" s="24"/>
      <c r="BL1298" s="24"/>
      <c r="BM1298" s="24"/>
      <c r="BN1298" s="24"/>
      <c r="BO1298" s="24"/>
      <c r="BP1298" s="24"/>
      <c r="BQ1298" s="24">
        <f t="shared" si="495"/>
        <v>0</v>
      </c>
      <c r="BR1298" s="24">
        <f t="shared" si="496"/>
        <v>0</v>
      </c>
      <c r="BU1298" s="24"/>
      <c r="BV1298" s="24"/>
      <c r="BW1298" s="24"/>
      <c r="BX1298" s="24"/>
      <c r="BY1298" s="24"/>
      <c r="BZ1298" s="24"/>
      <c r="CA1298" s="24">
        <f t="shared" si="497"/>
        <v>0</v>
      </c>
      <c r="CB1298" s="24">
        <f t="shared" si="498"/>
        <v>0</v>
      </c>
      <c r="CC1298" s="24"/>
      <c r="CE1298" s="24">
        <f t="shared" si="499"/>
        <v>0</v>
      </c>
      <c r="CG1298" s="24">
        <f t="shared" si="500"/>
        <v>0</v>
      </c>
      <c r="CI1298" s="24">
        <f t="shared" si="501"/>
        <v>0</v>
      </c>
      <c r="CK1298" s="24">
        <f t="shared" si="502"/>
        <v>0</v>
      </c>
      <c r="CM1298" s="24">
        <f t="shared" si="503"/>
        <v>0</v>
      </c>
      <c r="CO1298" s="24">
        <f t="shared" si="504"/>
        <v>0</v>
      </c>
      <c r="CQ1298" s="24">
        <f t="shared" si="505"/>
        <v>0</v>
      </c>
      <c r="CS1298" s="24">
        <f t="shared" si="506"/>
        <v>0</v>
      </c>
    </row>
    <row r="1299" spans="9:97">
      <c r="I1299" s="24">
        <f t="shared" si="486"/>
        <v>0</v>
      </c>
      <c r="J1299" s="24">
        <f t="shared" si="484"/>
        <v>0</v>
      </c>
      <c r="M1299" s="24"/>
      <c r="N1299" s="24"/>
      <c r="O1299" s="24"/>
      <c r="P1299" s="24"/>
      <c r="Q1299" s="24"/>
      <c r="R1299" s="24"/>
      <c r="S1299" s="24">
        <f t="shared" si="487"/>
        <v>0</v>
      </c>
      <c r="T1299" s="24">
        <f t="shared" si="485"/>
        <v>0</v>
      </c>
      <c r="W1299" s="24"/>
      <c r="X1299" s="24"/>
      <c r="Y1299" s="24"/>
      <c r="Z1299" s="24"/>
      <c r="AA1299" s="24"/>
      <c r="AB1299" s="24"/>
      <c r="AC1299" s="24">
        <f t="shared" si="488"/>
        <v>0</v>
      </c>
      <c r="AD1299" s="24">
        <f t="shared" si="489"/>
        <v>0</v>
      </c>
      <c r="AG1299" s="24"/>
      <c r="AH1299" s="24"/>
      <c r="AI1299" s="24"/>
      <c r="AJ1299" s="24"/>
      <c r="AK1299" s="24"/>
      <c r="AL1299" s="24"/>
      <c r="AM1299" s="24">
        <f t="shared" si="490"/>
        <v>0</v>
      </c>
      <c r="AN1299" s="24">
        <f t="shared" si="483"/>
        <v>0</v>
      </c>
      <c r="AQ1299" s="24"/>
      <c r="AR1299" s="24"/>
      <c r="AS1299" s="24"/>
      <c r="AT1299" s="24"/>
      <c r="AU1299" s="24"/>
      <c r="AV1299" s="24"/>
      <c r="AW1299" s="24">
        <f t="shared" si="491"/>
        <v>0</v>
      </c>
      <c r="AX1299" s="24">
        <f t="shared" si="492"/>
        <v>0</v>
      </c>
      <c r="BA1299" s="24"/>
      <c r="BB1299" s="24"/>
      <c r="BC1299" s="24"/>
      <c r="BD1299" s="24"/>
      <c r="BE1299" s="24"/>
      <c r="BF1299" s="24"/>
      <c r="BG1299" s="24">
        <f t="shared" si="493"/>
        <v>0</v>
      </c>
      <c r="BH1299" s="24">
        <f t="shared" si="494"/>
        <v>0</v>
      </c>
      <c r="BK1299" s="24"/>
      <c r="BL1299" s="24"/>
      <c r="BM1299" s="24"/>
      <c r="BN1299" s="24"/>
      <c r="BO1299" s="24"/>
      <c r="BP1299" s="24"/>
      <c r="BQ1299" s="24">
        <f t="shared" si="495"/>
        <v>0</v>
      </c>
      <c r="BR1299" s="24">
        <f t="shared" si="496"/>
        <v>0</v>
      </c>
      <c r="BU1299" s="24"/>
      <c r="BV1299" s="24"/>
      <c r="BW1299" s="24"/>
      <c r="BX1299" s="24"/>
      <c r="BY1299" s="24"/>
      <c r="BZ1299" s="24"/>
      <c r="CA1299" s="24">
        <f t="shared" si="497"/>
        <v>0</v>
      </c>
      <c r="CB1299" s="24">
        <f t="shared" si="498"/>
        <v>0</v>
      </c>
      <c r="CC1299" s="24"/>
      <c r="CE1299" s="24">
        <f t="shared" si="499"/>
        <v>0</v>
      </c>
      <c r="CG1299" s="24">
        <f t="shared" si="500"/>
        <v>0</v>
      </c>
      <c r="CI1299" s="24">
        <f t="shared" si="501"/>
        <v>0</v>
      </c>
      <c r="CK1299" s="24">
        <f t="shared" si="502"/>
        <v>0</v>
      </c>
      <c r="CM1299" s="24">
        <f t="shared" si="503"/>
        <v>0</v>
      </c>
      <c r="CO1299" s="24">
        <f t="shared" si="504"/>
        <v>0</v>
      </c>
      <c r="CQ1299" s="24">
        <f t="shared" si="505"/>
        <v>0</v>
      </c>
      <c r="CS1299" s="24">
        <f t="shared" si="506"/>
        <v>0</v>
      </c>
    </row>
    <row r="1300" spans="9:97">
      <c r="I1300" s="24">
        <f t="shared" si="486"/>
        <v>0</v>
      </c>
      <c r="J1300" s="24">
        <f t="shared" si="484"/>
        <v>0</v>
      </c>
      <c r="M1300" s="24"/>
      <c r="N1300" s="24"/>
      <c r="O1300" s="24"/>
      <c r="P1300" s="24"/>
      <c r="Q1300" s="24"/>
      <c r="R1300" s="24"/>
      <c r="S1300" s="24">
        <f t="shared" si="487"/>
        <v>0</v>
      </c>
      <c r="T1300" s="24">
        <f t="shared" si="485"/>
        <v>0</v>
      </c>
      <c r="W1300" s="24"/>
      <c r="X1300" s="24"/>
      <c r="Y1300" s="24"/>
      <c r="Z1300" s="24"/>
      <c r="AA1300" s="24"/>
      <c r="AB1300" s="24"/>
      <c r="AC1300" s="24">
        <f t="shared" si="488"/>
        <v>0</v>
      </c>
      <c r="AD1300" s="24">
        <f t="shared" si="489"/>
        <v>0</v>
      </c>
      <c r="AG1300" s="24"/>
      <c r="AH1300" s="24"/>
      <c r="AI1300" s="24"/>
      <c r="AJ1300" s="24"/>
      <c r="AK1300" s="24"/>
      <c r="AL1300" s="24"/>
      <c r="AM1300" s="24">
        <f t="shared" si="490"/>
        <v>0</v>
      </c>
      <c r="AN1300" s="24">
        <f t="shared" si="483"/>
        <v>0</v>
      </c>
      <c r="AQ1300" s="24"/>
      <c r="AR1300" s="24"/>
      <c r="AS1300" s="24"/>
      <c r="AT1300" s="24"/>
      <c r="AU1300" s="24"/>
      <c r="AV1300" s="24"/>
      <c r="AW1300" s="24">
        <f t="shared" si="491"/>
        <v>0</v>
      </c>
      <c r="AX1300" s="24">
        <f t="shared" si="492"/>
        <v>0</v>
      </c>
      <c r="BA1300" s="24"/>
      <c r="BB1300" s="24"/>
      <c r="BC1300" s="24"/>
      <c r="BD1300" s="24"/>
      <c r="BE1300" s="24"/>
      <c r="BF1300" s="24"/>
      <c r="BG1300" s="24">
        <f t="shared" si="493"/>
        <v>0</v>
      </c>
      <c r="BH1300" s="24">
        <f t="shared" si="494"/>
        <v>0</v>
      </c>
      <c r="BK1300" s="24"/>
      <c r="BL1300" s="24"/>
      <c r="BM1300" s="24"/>
      <c r="BN1300" s="24"/>
      <c r="BO1300" s="24"/>
      <c r="BP1300" s="24"/>
      <c r="BQ1300" s="24">
        <f t="shared" si="495"/>
        <v>0</v>
      </c>
      <c r="BR1300" s="24">
        <f t="shared" si="496"/>
        <v>0</v>
      </c>
      <c r="BU1300" s="24"/>
      <c r="BV1300" s="24"/>
      <c r="BW1300" s="24"/>
      <c r="BX1300" s="24"/>
      <c r="BY1300" s="24"/>
      <c r="BZ1300" s="24"/>
      <c r="CA1300" s="24">
        <f t="shared" si="497"/>
        <v>0</v>
      </c>
      <c r="CB1300" s="24">
        <f t="shared" si="498"/>
        <v>0</v>
      </c>
      <c r="CC1300" s="24"/>
      <c r="CE1300" s="24">
        <f t="shared" si="499"/>
        <v>0</v>
      </c>
      <c r="CG1300" s="24">
        <f t="shared" si="500"/>
        <v>0</v>
      </c>
      <c r="CI1300" s="24">
        <f t="shared" si="501"/>
        <v>0</v>
      </c>
      <c r="CK1300" s="24">
        <f t="shared" si="502"/>
        <v>0</v>
      </c>
      <c r="CM1300" s="24">
        <f t="shared" si="503"/>
        <v>0</v>
      </c>
      <c r="CO1300" s="24">
        <f t="shared" si="504"/>
        <v>0</v>
      </c>
      <c r="CQ1300" s="24">
        <f t="shared" si="505"/>
        <v>0</v>
      </c>
      <c r="CS1300" s="24">
        <f t="shared" si="506"/>
        <v>0</v>
      </c>
    </row>
    <row r="1301" spans="9:97">
      <c r="I1301" s="24">
        <f t="shared" si="486"/>
        <v>0</v>
      </c>
      <c r="J1301" s="24">
        <f t="shared" si="484"/>
        <v>0</v>
      </c>
      <c r="M1301" s="24"/>
      <c r="N1301" s="24"/>
      <c r="O1301" s="24"/>
      <c r="P1301" s="24"/>
      <c r="Q1301" s="24"/>
      <c r="R1301" s="24"/>
      <c r="S1301" s="24">
        <f t="shared" si="487"/>
        <v>0</v>
      </c>
      <c r="T1301" s="24">
        <f t="shared" si="485"/>
        <v>0</v>
      </c>
      <c r="W1301" s="24"/>
      <c r="X1301" s="24"/>
      <c r="Y1301" s="24"/>
      <c r="Z1301" s="24"/>
      <c r="AA1301" s="24"/>
      <c r="AB1301" s="24"/>
      <c r="AC1301" s="24">
        <f t="shared" si="488"/>
        <v>0</v>
      </c>
      <c r="AD1301" s="24">
        <f t="shared" si="489"/>
        <v>0</v>
      </c>
      <c r="AG1301" s="24"/>
      <c r="AH1301" s="24"/>
      <c r="AI1301" s="24"/>
      <c r="AJ1301" s="24"/>
      <c r="AK1301" s="24"/>
      <c r="AL1301" s="24"/>
      <c r="AM1301" s="24">
        <f t="shared" si="490"/>
        <v>0</v>
      </c>
      <c r="AN1301" s="24">
        <f t="shared" si="483"/>
        <v>0</v>
      </c>
      <c r="AQ1301" s="24"/>
      <c r="AR1301" s="24"/>
      <c r="AS1301" s="24"/>
      <c r="AT1301" s="24"/>
      <c r="AU1301" s="24"/>
      <c r="AV1301" s="24"/>
      <c r="AW1301" s="24">
        <f t="shared" si="491"/>
        <v>0</v>
      </c>
      <c r="AX1301" s="24">
        <f t="shared" si="492"/>
        <v>0</v>
      </c>
      <c r="BA1301" s="24"/>
      <c r="BB1301" s="24"/>
      <c r="BC1301" s="24"/>
      <c r="BD1301" s="24"/>
      <c r="BE1301" s="24"/>
      <c r="BF1301" s="24"/>
      <c r="BG1301" s="24">
        <f t="shared" si="493"/>
        <v>0</v>
      </c>
      <c r="BH1301" s="24">
        <f t="shared" si="494"/>
        <v>0</v>
      </c>
      <c r="BK1301" s="24"/>
      <c r="BL1301" s="24"/>
      <c r="BM1301" s="24"/>
      <c r="BN1301" s="24"/>
      <c r="BO1301" s="24"/>
      <c r="BP1301" s="24"/>
      <c r="BQ1301" s="24">
        <f t="shared" si="495"/>
        <v>0</v>
      </c>
      <c r="BR1301" s="24">
        <f t="shared" si="496"/>
        <v>0</v>
      </c>
      <c r="BU1301" s="24"/>
      <c r="BV1301" s="24"/>
      <c r="BW1301" s="24"/>
      <c r="BX1301" s="24"/>
      <c r="BY1301" s="24"/>
      <c r="BZ1301" s="24"/>
      <c r="CA1301" s="24">
        <f t="shared" si="497"/>
        <v>0</v>
      </c>
      <c r="CB1301" s="24">
        <f t="shared" si="498"/>
        <v>0</v>
      </c>
      <c r="CC1301" s="24"/>
      <c r="CE1301" s="24">
        <f t="shared" si="499"/>
        <v>0</v>
      </c>
      <c r="CG1301" s="24">
        <f t="shared" si="500"/>
        <v>0</v>
      </c>
      <c r="CI1301" s="24">
        <f t="shared" si="501"/>
        <v>0</v>
      </c>
      <c r="CK1301" s="24">
        <f t="shared" si="502"/>
        <v>0</v>
      </c>
      <c r="CM1301" s="24">
        <f t="shared" si="503"/>
        <v>0</v>
      </c>
      <c r="CO1301" s="24">
        <f t="shared" si="504"/>
        <v>0</v>
      </c>
      <c r="CQ1301" s="24">
        <f t="shared" si="505"/>
        <v>0</v>
      </c>
      <c r="CS1301" s="24">
        <f t="shared" si="506"/>
        <v>0</v>
      </c>
    </row>
    <row r="1302" spans="9:97">
      <c r="I1302" s="24">
        <f t="shared" si="486"/>
        <v>0</v>
      </c>
      <c r="J1302" s="24">
        <f t="shared" si="484"/>
        <v>0</v>
      </c>
      <c r="M1302" s="24"/>
      <c r="N1302" s="24"/>
      <c r="O1302" s="24"/>
      <c r="P1302" s="24"/>
      <c r="Q1302" s="24"/>
      <c r="R1302" s="24"/>
      <c r="S1302" s="24">
        <f t="shared" si="487"/>
        <v>0</v>
      </c>
      <c r="T1302" s="24">
        <f t="shared" si="485"/>
        <v>0</v>
      </c>
      <c r="W1302" s="24"/>
      <c r="X1302" s="24"/>
      <c r="Y1302" s="24"/>
      <c r="Z1302" s="24"/>
      <c r="AA1302" s="24"/>
      <c r="AB1302" s="24"/>
      <c r="AC1302" s="24">
        <f t="shared" si="488"/>
        <v>0</v>
      </c>
      <c r="AD1302" s="24">
        <f t="shared" si="489"/>
        <v>0</v>
      </c>
      <c r="AG1302" s="24"/>
      <c r="AH1302" s="24"/>
      <c r="AI1302" s="24"/>
      <c r="AJ1302" s="24"/>
      <c r="AK1302" s="24"/>
      <c r="AL1302" s="24"/>
      <c r="AM1302" s="24">
        <f t="shared" si="490"/>
        <v>0</v>
      </c>
      <c r="AN1302" s="24">
        <f t="shared" si="483"/>
        <v>0</v>
      </c>
      <c r="AQ1302" s="24"/>
      <c r="AR1302" s="24"/>
      <c r="AS1302" s="24"/>
      <c r="AT1302" s="24"/>
      <c r="AU1302" s="24"/>
      <c r="AV1302" s="24"/>
      <c r="AW1302" s="24">
        <f t="shared" si="491"/>
        <v>0</v>
      </c>
      <c r="AX1302" s="24">
        <f t="shared" si="492"/>
        <v>0</v>
      </c>
      <c r="BA1302" s="24"/>
      <c r="BB1302" s="24"/>
      <c r="BC1302" s="24"/>
      <c r="BD1302" s="24"/>
      <c r="BE1302" s="24"/>
      <c r="BF1302" s="24"/>
      <c r="BG1302" s="24">
        <f t="shared" si="493"/>
        <v>0</v>
      </c>
      <c r="BH1302" s="24">
        <f t="shared" si="494"/>
        <v>0</v>
      </c>
      <c r="BK1302" s="24"/>
      <c r="BL1302" s="24"/>
      <c r="BM1302" s="24"/>
      <c r="BN1302" s="24"/>
      <c r="BO1302" s="24"/>
      <c r="BP1302" s="24"/>
      <c r="BQ1302" s="24">
        <f t="shared" si="495"/>
        <v>0</v>
      </c>
      <c r="BR1302" s="24">
        <f t="shared" si="496"/>
        <v>0</v>
      </c>
      <c r="BU1302" s="24"/>
      <c r="BV1302" s="24"/>
      <c r="BW1302" s="24"/>
      <c r="BX1302" s="24"/>
      <c r="BY1302" s="24"/>
      <c r="BZ1302" s="24"/>
      <c r="CA1302" s="24">
        <f t="shared" si="497"/>
        <v>0</v>
      </c>
      <c r="CB1302" s="24">
        <f t="shared" si="498"/>
        <v>0</v>
      </c>
      <c r="CC1302" s="24"/>
      <c r="CE1302" s="24">
        <f t="shared" si="499"/>
        <v>0</v>
      </c>
      <c r="CG1302" s="24">
        <f t="shared" si="500"/>
        <v>0</v>
      </c>
      <c r="CI1302" s="24">
        <f t="shared" si="501"/>
        <v>0</v>
      </c>
      <c r="CK1302" s="24">
        <f t="shared" si="502"/>
        <v>0</v>
      </c>
      <c r="CM1302" s="24">
        <f t="shared" si="503"/>
        <v>0</v>
      </c>
      <c r="CO1302" s="24">
        <f t="shared" si="504"/>
        <v>0</v>
      </c>
      <c r="CQ1302" s="24">
        <f t="shared" si="505"/>
        <v>0</v>
      </c>
      <c r="CS1302" s="24">
        <f t="shared" si="506"/>
        <v>0</v>
      </c>
    </row>
    <row r="1303" spans="9:97">
      <c r="I1303" s="24">
        <f t="shared" si="486"/>
        <v>0</v>
      </c>
      <c r="J1303" s="24">
        <f t="shared" si="484"/>
        <v>0</v>
      </c>
      <c r="M1303" s="24"/>
      <c r="N1303" s="24"/>
      <c r="O1303" s="24"/>
      <c r="P1303" s="24"/>
      <c r="Q1303" s="24"/>
      <c r="R1303" s="24"/>
      <c r="S1303" s="24">
        <f t="shared" si="487"/>
        <v>0</v>
      </c>
      <c r="T1303" s="24">
        <f t="shared" si="485"/>
        <v>0</v>
      </c>
      <c r="W1303" s="24"/>
      <c r="X1303" s="24"/>
      <c r="Y1303" s="24"/>
      <c r="Z1303" s="24"/>
      <c r="AA1303" s="24"/>
      <c r="AB1303" s="24"/>
      <c r="AC1303" s="24">
        <f t="shared" si="488"/>
        <v>0</v>
      </c>
      <c r="AD1303" s="24">
        <f t="shared" si="489"/>
        <v>0</v>
      </c>
      <c r="AG1303" s="24"/>
      <c r="AH1303" s="24"/>
      <c r="AI1303" s="24"/>
      <c r="AJ1303" s="24"/>
      <c r="AK1303" s="24"/>
      <c r="AL1303" s="24"/>
      <c r="AM1303" s="24">
        <f t="shared" si="490"/>
        <v>0</v>
      </c>
      <c r="AN1303" s="24">
        <f t="shared" si="483"/>
        <v>0</v>
      </c>
      <c r="AQ1303" s="24"/>
      <c r="AR1303" s="24"/>
      <c r="AS1303" s="24"/>
      <c r="AT1303" s="24"/>
      <c r="AU1303" s="24"/>
      <c r="AV1303" s="24"/>
      <c r="AW1303" s="24">
        <f t="shared" si="491"/>
        <v>0</v>
      </c>
      <c r="AX1303" s="24">
        <f t="shared" si="492"/>
        <v>0</v>
      </c>
      <c r="BA1303" s="24"/>
      <c r="BB1303" s="24"/>
      <c r="BC1303" s="24"/>
      <c r="BD1303" s="24"/>
      <c r="BE1303" s="24"/>
      <c r="BF1303" s="24"/>
      <c r="BG1303" s="24">
        <f t="shared" si="493"/>
        <v>0</v>
      </c>
      <c r="BH1303" s="24">
        <f t="shared" si="494"/>
        <v>0</v>
      </c>
      <c r="BK1303" s="24"/>
      <c r="BL1303" s="24"/>
      <c r="BM1303" s="24"/>
      <c r="BN1303" s="24"/>
      <c r="BO1303" s="24"/>
      <c r="BP1303" s="24"/>
      <c r="BQ1303" s="24">
        <f t="shared" si="495"/>
        <v>0</v>
      </c>
      <c r="BR1303" s="24">
        <f t="shared" si="496"/>
        <v>0</v>
      </c>
      <c r="BU1303" s="24"/>
      <c r="BV1303" s="24"/>
      <c r="BW1303" s="24"/>
      <c r="BX1303" s="24"/>
      <c r="BY1303" s="24"/>
      <c r="BZ1303" s="24"/>
      <c r="CA1303" s="24">
        <f t="shared" si="497"/>
        <v>0</v>
      </c>
      <c r="CB1303" s="24">
        <f t="shared" si="498"/>
        <v>0</v>
      </c>
      <c r="CC1303" s="24"/>
      <c r="CE1303" s="24">
        <f t="shared" si="499"/>
        <v>0</v>
      </c>
      <c r="CG1303" s="24">
        <f t="shared" si="500"/>
        <v>0</v>
      </c>
      <c r="CI1303" s="24">
        <f t="shared" si="501"/>
        <v>0</v>
      </c>
      <c r="CK1303" s="24">
        <f t="shared" si="502"/>
        <v>0</v>
      </c>
      <c r="CM1303" s="24">
        <f t="shared" si="503"/>
        <v>0</v>
      </c>
      <c r="CO1303" s="24">
        <f t="shared" si="504"/>
        <v>0</v>
      </c>
      <c r="CQ1303" s="24">
        <f t="shared" si="505"/>
        <v>0</v>
      </c>
      <c r="CS1303" s="24">
        <f t="shared" si="506"/>
        <v>0</v>
      </c>
    </row>
    <row r="1304" spans="9:97">
      <c r="I1304" s="24">
        <f t="shared" si="486"/>
        <v>0</v>
      </c>
      <c r="J1304" s="24">
        <f t="shared" si="484"/>
        <v>0</v>
      </c>
      <c r="M1304" s="24"/>
      <c r="N1304" s="24"/>
      <c r="O1304" s="24"/>
      <c r="P1304" s="24"/>
      <c r="Q1304" s="24"/>
      <c r="R1304" s="24"/>
      <c r="S1304" s="24">
        <f t="shared" si="487"/>
        <v>0</v>
      </c>
      <c r="T1304" s="24">
        <f t="shared" si="485"/>
        <v>0</v>
      </c>
      <c r="W1304" s="24"/>
      <c r="X1304" s="24"/>
      <c r="Y1304" s="24"/>
      <c r="Z1304" s="24"/>
      <c r="AA1304" s="24"/>
      <c r="AB1304" s="24"/>
      <c r="AC1304" s="24">
        <f t="shared" si="488"/>
        <v>0</v>
      </c>
      <c r="AD1304" s="24">
        <f t="shared" si="489"/>
        <v>0</v>
      </c>
      <c r="AG1304" s="24"/>
      <c r="AH1304" s="24"/>
      <c r="AI1304" s="24"/>
      <c r="AJ1304" s="24"/>
      <c r="AK1304" s="24"/>
      <c r="AL1304" s="24"/>
      <c r="AM1304" s="24">
        <f t="shared" si="490"/>
        <v>0</v>
      </c>
      <c r="AN1304" s="24">
        <f t="shared" si="483"/>
        <v>0</v>
      </c>
      <c r="AQ1304" s="24"/>
      <c r="AR1304" s="24"/>
      <c r="AS1304" s="24"/>
      <c r="AT1304" s="24"/>
      <c r="AU1304" s="24"/>
      <c r="AV1304" s="24"/>
      <c r="AW1304" s="24">
        <f t="shared" si="491"/>
        <v>0</v>
      </c>
      <c r="AX1304" s="24">
        <f t="shared" si="492"/>
        <v>0</v>
      </c>
      <c r="BA1304" s="24"/>
      <c r="BB1304" s="24"/>
      <c r="BC1304" s="24"/>
      <c r="BD1304" s="24"/>
      <c r="BE1304" s="24"/>
      <c r="BF1304" s="24"/>
      <c r="BG1304" s="24">
        <f t="shared" si="493"/>
        <v>0</v>
      </c>
      <c r="BH1304" s="24">
        <f t="shared" si="494"/>
        <v>0</v>
      </c>
      <c r="BK1304" s="24"/>
      <c r="BL1304" s="24"/>
      <c r="BM1304" s="24"/>
      <c r="BN1304" s="24"/>
      <c r="BO1304" s="24"/>
      <c r="BP1304" s="24"/>
      <c r="BQ1304" s="24">
        <f t="shared" si="495"/>
        <v>0</v>
      </c>
      <c r="BR1304" s="24">
        <f t="shared" si="496"/>
        <v>0</v>
      </c>
      <c r="BU1304" s="24"/>
      <c r="BV1304" s="24"/>
      <c r="BW1304" s="24"/>
      <c r="BX1304" s="24"/>
      <c r="BY1304" s="24"/>
      <c r="BZ1304" s="24"/>
      <c r="CA1304" s="24">
        <f t="shared" si="497"/>
        <v>0</v>
      </c>
      <c r="CB1304" s="24">
        <f t="shared" si="498"/>
        <v>0</v>
      </c>
      <c r="CC1304" s="24"/>
      <c r="CE1304" s="24">
        <f t="shared" si="499"/>
        <v>0</v>
      </c>
      <c r="CG1304" s="24">
        <f t="shared" si="500"/>
        <v>0</v>
      </c>
      <c r="CI1304" s="24">
        <f t="shared" si="501"/>
        <v>0</v>
      </c>
      <c r="CK1304" s="24">
        <f t="shared" si="502"/>
        <v>0</v>
      </c>
      <c r="CM1304" s="24">
        <f t="shared" si="503"/>
        <v>0</v>
      </c>
      <c r="CO1304" s="24">
        <f t="shared" si="504"/>
        <v>0</v>
      </c>
      <c r="CQ1304" s="24">
        <f t="shared" si="505"/>
        <v>0</v>
      </c>
      <c r="CS1304" s="24">
        <f t="shared" si="506"/>
        <v>0</v>
      </c>
    </row>
    <row r="1305" spans="9:97">
      <c r="I1305" s="24">
        <f t="shared" si="486"/>
        <v>0</v>
      </c>
      <c r="J1305" s="24">
        <f t="shared" si="484"/>
        <v>0</v>
      </c>
      <c r="M1305" s="24"/>
      <c r="N1305" s="24"/>
      <c r="O1305" s="24"/>
      <c r="P1305" s="24"/>
      <c r="Q1305" s="24"/>
      <c r="R1305" s="24"/>
      <c r="S1305" s="24">
        <f t="shared" si="487"/>
        <v>0</v>
      </c>
      <c r="T1305" s="24">
        <f t="shared" si="485"/>
        <v>0</v>
      </c>
      <c r="W1305" s="24"/>
      <c r="X1305" s="24"/>
      <c r="Y1305" s="24"/>
      <c r="Z1305" s="24"/>
      <c r="AA1305" s="24"/>
      <c r="AB1305" s="24"/>
      <c r="AC1305" s="24">
        <f t="shared" si="488"/>
        <v>0</v>
      </c>
      <c r="AD1305" s="24">
        <f t="shared" si="489"/>
        <v>0</v>
      </c>
      <c r="AG1305" s="24"/>
      <c r="AH1305" s="24"/>
      <c r="AI1305" s="24"/>
      <c r="AJ1305" s="24"/>
      <c r="AK1305" s="24"/>
      <c r="AL1305" s="24"/>
      <c r="AM1305" s="24">
        <f t="shared" si="490"/>
        <v>0</v>
      </c>
      <c r="AN1305" s="24">
        <f t="shared" si="483"/>
        <v>0</v>
      </c>
      <c r="AQ1305" s="24"/>
      <c r="AR1305" s="24"/>
      <c r="AS1305" s="24"/>
      <c r="AT1305" s="24"/>
      <c r="AU1305" s="24"/>
      <c r="AV1305" s="24"/>
      <c r="AW1305" s="24">
        <f t="shared" si="491"/>
        <v>0</v>
      </c>
      <c r="AX1305" s="24">
        <f t="shared" si="492"/>
        <v>0</v>
      </c>
      <c r="BA1305" s="24"/>
      <c r="BB1305" s="24"/>
      <c r="BC1305" s="24"/>
      <c r="BD1305" s="24"/>
      <c r="BE1305" s="24"/>
      <c r="BF1305" s="24"/>
      <c r="BG1305" s="24">
        <f t="shared" si="493"/>
        <v>0</v>
      </c>
      <c r="BH1305" s="24">
        <f t="shared" si="494"/>
        <v>0</v>
      </c>
      <c r="BK1305" s="24"/>
      <c r="BL1305" s="24"/>
      <c r="BM1305" s="24"/>
      <c r="BN1305" s="24"/>
      <c r="BO1305" s="24"/>
      <c r="BP1305" s="24"/>
      <c r="BQ1305" s="24">
        <f t="shared" si="495"/>
        <v>0</v>
      </c>
      <c r="BR1305" s="24">
        <f t="shared" si="496"/>
        <v>0</v>
      </c>
      <c r="BU1305" s="24"/>
      <c r="BV1305" s="24"/>
      <c r="BW1305" s="24"/>
      <c r="BX1305" s="24"/>
      <c r="BY1305" s="24"/>
      <c r="BZ1305" s="24"/>
      <c r="CA1305" s="24">
        <f t="shared" si="497"/>
        <v>0</v>
      </c>
      <c r="CB1305" s="24">
        <f t="shared" si="498"/>
        <v>0</v>
      </c>
      <c r="CC1305" s="24"/>
      <c r="CE1305" s="24">
        <f t="shared" si="499"/>
        <v>0</v>
      </c>
      <c r="CG1305" s="24">
        <f t="shared" si="500"/>
        <v>0</v>
      </c>
      <c r="CI1305" s="24">
        <f t="shared" si="501"/>
        <v>0</v>
      </c>
      <c r="CK1305" s="24">
        <f t="shared" si="502"/>
        <v>0</v>
      </c>
      <c r="CM1305" s="24">
        <f t="shared" si="503"/>
        <v>0</v>
      </c>
      <c r="CO1305" s="24">
        <f t="shared" si="504"/>
        <v>0</v>
      </c>
      <c r="CQ1305" s="24">
        <f t="shared" si="505"/>
        <v>0</v>
      </c>
      <c r="CS1305" s="24">
        <f t="shared" si="506"/>
        <v>0</v>
      </c>
    </row>
    <row r="1306" spans="9:97">
      <c r="I1306" s="24">
        <f t="shared" si="486"/>
        <v>0</v>
      </c>
      <c r="J1306" s="24">
        <f t="shared" si="484"/>
        <v>0</v>
      </c>
      <c r="M1306" s="24"/>
      <c r="N1306" s="24"/>
      <c r="O1306" s="24"/>
      <c r="P1306" s="24"/>
      <c r="Q1306" s="24"/>
      <c r="R1306" s="24"/>
      <c r="S1306" s="24">
        <f t="shared" si="487"/>
        <v>0</v>
      </c>
      <c r="T1306" s="24">
        <f t="shared" si="485"/>
        <v>0</v>
      </c>
      <c r="W1306" s="24"/>
      <c r="X1306" s="24"/>
      <c r="Y1306" s="24"/>
      <c r="Z1306" s="24"/>
      <c r="AA1306" s="24"/>
      <c r="AB1306" s="24"/>
      <c r="AC1306" s="24">
        <f t="shared" si="488"/>
        <v>0</v>
      </c>
      <c r="AD1306" s="24">
        <f t="shared" si="489"/>
        <v>0</v>
      </c>
      <c r="AG1306" s="24"/>
      <c r="AH1306" s="24"/>
      <c r="AI1306" s="24"/>
      <c r="AJ1306" s="24"/>
      <c r="AK1306" s="24"/>
      <c r="AL1306" s="24"/>
      <c r="AM1306" s="24">
        <f t="shared" si="490"/>
        <v>0</v>
      </c>
      <c r="AN1306" s="24">
        <f t="shared" ref="AN1306:AN1369" si="507">IF(AJ1306&lt;AG1306-AH1306,AG1306-AH1306-AJ1306,0)</f>
        <v>0</v>
      </c>
      <c r="AQ1306" s="24"/>
      <c r="AR1306" s="24"/>
      <c r="AS1306" s="24"/>
      <c r="AT1306" s="24"/>
      <c r="AU1306" s="24"/>
      <c r="AV1306" s="24"/>
      <c r="AW1306" s="24">
        <f t="shared" si="491"/>
        <v>0</v>
      </c>
      <c r="AX1306" s="24">
        <f t="shared" si="492"/>
        <v>0</v>
      </c>
      <c r="BA1306" s="24"/>
      <c r="BB1306" s="24"/>
      <c r="BC1306" s="24"/>
      <c r="BD1306" s="24"/>
      <c r="BE1306" s="24"/>
      <c r="BF1306" s="24"/>
      <c r="BG1306" s="24">
        <f t="shared" si="493"/>
        <v>0</v>
      </c>
      <c r="BH1306" s="24">
        <f t="shared" si="494"/>
        <v>0</v>
      </c>
      <c r="BK1306" s="24"/>
      <c r="BL1306" s="24"/>
      <c r="BM1306" s="24"/>
      <c r="BN1306" s="24"/>
      <c r="BO1306" s="24"/>
      <c r="BP1306" s="24"/>
      <c r="BQ1306" s="24">
        <f t="shared" si="495"/>
        <v>0</v>
      </c>
      <c r="BR1306" s="24">
        <f t="shared" si="496"/>
        <v>0</v>
      </c>
      <c r="BU1306" s="24"/>
      <c r="BV1306" s="24"/>
      <c r="BW1306" s="24"/>
      <c r="BX1306" s="24"/>
      <c r="BY1306" s="24"/>
      <c r="BZ1306" s="24"/>
      <c r="CA1306" s="24">
        <f t="shared" si="497"/>
        <v>0</v>
      </c>
      <c r="CB1306" s="24">
        <f t="shared" si="498"/>
        <v>0</v>
      </c>
      <c r="CC1306" s="24"/>
      <c r="CE1306" s="24">
        <f t="shared" si="499"/>
        <v>0</v>
      </c>
      <c r="CG1306" s="24">
        <f t="shared" si="500"/>
        <v>0</v>
      </c>
      <c r="CI1306" s="24">
        <f t="shared" si="501"/>
        <v>0</v>
      </c>
      <c r="CK1306" s="24">
        <f t="shared" si="502"/>
        <v>0</v>
      </c>
      <c r="CM1306" s="24">
        <f t="shared" si="503"/>
        <v>0</v>
      </c>
      <c r="CO1306" s="24">
        <f t="shared" si="504"/>
        <v>0</v>
      </c>
      <c r="CQ1306" s="24">
        <f t="shared" si="505"/>
        <v>0</v>
      </c>
      <c r="CS1306" s="24">
        <f t="shared" si="506"/>
        <v>0</v>
      </c>
    </row>
    <row r="1307" spans="9:97">
      <c r="I1307" s="24">
        <f t="shared" si="486"/>
        <v>0</v>
      </c>
      <c r="J1307" s="24">
        <f t="shared" si="484"/>
        <v>0</v>
      </c>
      <c r="M1307" s="24"/>
      <c r="N1307" s="24"/>
      <c r="O1307" s="24"/>
      <c r="P1307" s="24"/>
      <c r="Q1307" s="24"/>
      <c r="R1307" s="24"/>
      <c r="S1307" s="24">
        <f t="shared" si="487"/>
        <v>0</v>
      </c>
      <c r="T1307" s="24">
        <f t="shared" si="485"/>
        <v>0</v>
      </c>
      <c r="W1307" s="24"/>
      <c r="X1307" s="24"/>
      <c r="Y1307" s="24"/>
      <c r="Z1307" s="24"/>
      <c r="AA1307" s="24"/>
      <c r="AB1307" s="24"/>
      <c r="AC1307" s="24">
        <f t="shared" si="488"/>
        <v>0</v>
      </c>
      <c r="AD1307" s="24">
        <f t="shared" si="489"/>
        <v>0</v>
      </c>
      <c r="AG1307" s="24"/>
      <c r="AH1307" s="24"/>
      <c r="AI1307" s="24"/>
      <c r="AJ1307" s="24"/>
      <c r="AK1307" s="24"/>
      <c r="AL1307" s="24"/>
      <c r="AM1307" s="24">
        <f t="shared" si="490"/>
        <v>0</v>
      </c>
      <c r="AN1307" s="24">
        <f t="shared" si="507"/>
        <v>0</v>
      </c>
      <c r="AQ1307" s="24"/>
      <c r="AR1307" s="24"/>
      <c r="AS1307" s="24"/>
      <c r="AT1307" s="24"/>
      <c r="AU1307" s="24"/>
      <c r="AV1307" s="24"/>
      <c r="AW1307" s="24">
        <f t="shared" si="491"/>
        <v>0</v>
      </c>
      <c r="AX1307" s="24">
        <f t="shared" si="492"/>
        <v>0</v>
      </c>
      <c r="BA1307" s="24"/>
      <c r="BB1307" s="24"/>
      <c r="BC1307" s="24"/>
      <c r="BD1307" s="24"/>
      <c r="BE1307" s="24"/>
      <c r="BF1307" s="24"/>
      <c r="BG1307" s="24">
        <f t="shared" si="493"/>
        <v>0</v>
      </c>
      <c r="BH1307" s="24">
        <f t="shared" si="494"/>
        <v>0</v>
      </c>
      <c r="BK1307" s="24"/>
      <c r="BL1307" s="24"/>
      <c r="BM1307" s="24"/>
      <c r="BN1307" s="24"/>
      <c r="BO1307" s="24"/>
      <c r="BP1307" s="24"/>
      <c r="BQ1307" s="24">
        <f t="shared" si="495"/>
        <v>0</v>
      </c>
      <c r="BR1307" s="24">
        <f t="shared" si="496"/>
        <v>0</v>
      </c>
      <c r="BU1307" s="24"/>
      <c r="BV1307" s="24"/>
      <c r="BW1307" s="24"/>
      <c r="BX1307" s="24"/>
      <c r="BY1307" s="24"/>
      <c r="BZ1307" s="24"/>
      <c r="CA1307" s="24">
        <f t="shared" si="497"/>
        <v>0</v>
      </c>
      <c r="CB1307" s="24">
        <f t="shared" si="498"/>
        <v>0</v>
      </c>
      <c r="CC1307" s="24"/>
      <c r="CE1307" s="24">
        <f t="shared" si="499"/>
        <v>0</v>
      </c>
      <c r="CG1307" s="24">
        <f t="shared" si="500"/>
        <v>0</v>
      </c>
      <c r="CI1307" s="24">
        <f t="shared" si="501"/>
        <v>0</v>
      </c>
      <c r="CK1307" s="24">
        <f t="shared" si="502"/>
        <v>0</v>
      </c>
      <c r="CM1307" s="24">
        <f t="shared" si="503"/>
        <v>0</v>
      </c>
      <c r="CO1307" s="24">
        <f t="shared" si="504"/>
        <v>0</v>
      </c>
      <c r="CQ1307" s="24">
        <f t="shared" si="505"/>
        <v>0</v>
      </c>
      <c r="CS1307" s="24">
        <f t="shared" si="506"/>
        <v>0</v>
      </c>
    </row>
    <row r="1308" spans="9:97">
      <c r="I1308" s="24">
        <f t="shared" si="486"/>
        <v>0</v>
      </c>
      <c r="J1308" s="24">
        <f t="shared" si="484"/>
        <v>0</v>
      </c>
      <c r="M1308" s="24"/>
      <c r="N1308" s="24"/>
      <c r="O1308" s="24"/>
      <c r="P1308" s="24"/>
      <c r="Q1308" s="24"/>
      <c r="R1308" s="24"/>
      <c r="S1308" s="24">
        <f t="shared" si="487"/>
        <v>0</v>
      </c>
      <c r="T1308" s="24">
        <f t="shared" si="485"/>
        <v>0</v>
      </c>
      <c r="W1308" s="24"/>
      <c r="X1308" s="24"/>
      <c r="Y1308" s="24"/>
      <c r="Z1308" s="24"/>
      <c r="AA1308" s="24"/>
      <c r="AB1308" s="24"/>
      <c r="AC1308" s="24">
        <f t="shared" si="488"/>
        <v>0</v>
      </c>
      <c r="AD1308" s="24">
        <f t="shared" si="489"/>
        <v>0</v>
      </c>
      <c r="AG1308" s="24"/>
      <c r="AH1308" s="24"/>
      <c r="AI1308" s="24"/>
      <c r="AJ1308" s="24"/>
      <c r="AK1308" s="24"/>
      <c r="AL1308" s="24"/>
      <c r="AM1308" s="24">
        <f t="shared" si="490"/>
        <v>0</v>
      </c>
      <c r="AN1308" s="24">
        <f t="shared" si="507"/>
        <v>0</v>
      </c>
      <c r="AQ1308" s="24"/>
      <c r="AR1308" s="24"/>
      <c r="AS1308" s="24"/>
      <c r="AT1308" s="24"/>
      <c r="AU1308" s="24"/>
      <c r="AV1308" s="24"/>
      <c r="AW1308" s="24">
        <f t="shared" si="491"/>
        <v>0</v>
      </c>
      <c r="AX1308" s="24">
        <f t="shared" si="492"/>
        <v>0</v>
      </c>
      <c r="BA1308" s="24"/>
      <c r="BB1308" s="24"/>
      <c r="BC1308" s="24"/>
      <c r="BD1308" s="24"/>
      <c r="BE1308" s="24"/>
      <c r="BF1308" s="24"/>
      <c r="BG1308" s="24">
        <f t="shared" si="493"/>
        <v>0</v>
      </c>
      <c r="BH1308" s="24">
        <f t="shared" si="494"/>
        <v>0</v>
      </c>
      <c r="BK1308" s="24"/>
      <c r="BL1308" s="24"/>
      <c r="BM1308" s="24"/>
      <c r="BN1308" s="24"/>
      <c r="BO1308" s="24"/>
      <c r="BP1308" s="24"/>
      <c r="BQ1308" s="24">
        <f t="shared" si="495"/>
        <v>0</v>
      </c>
      <c r="BR1308" s="24">
        <f t="shared" si="496"/>
        <v>0</v>
      </c>
      <c r="BU1308" s="24"/>
      <c r="BV1308" s="24"/>
      <c r="BW1308" s="24"/>
      <c r="BX1308" s="24"/>
      <c r="BY1308" s="24"/>
      <c r="BZ1308" s="24"/>
      <c r="CA1308" s="24">
        <f t="shared" si="497"/>
        <v>0</v>
      </c>
      <c r="CB1308" s="24">
        <f t="shared" si="498"/>
        <v>0</v>
      </c>
      <c r="CC1308" s="24"/>
      <c r="CE1308" s="24">
        <f t="shared" si="499"/>
        <v>0</v>
      </c>
      <c r="CG1308" s="24">
        <f t="shared" si="500"/>
        <v>0</v>
      </c>
      <c r="CI1308" s="24">
        <f t="shared" si="501"/>
        <v>0</v>
      </c>
      <c r="CK1308" s="24">
        <f t="shared" si="502"/>
        <v>0</v>
      </c>
      <c r="CM1308" s="24">
        <f t="shared" si="503"/>
        <v>0</v>
      </c>
      <c r="CO1308" s="24">
        <f t="shared" si="504"/>
        <v>0</v>
      </c>
      <c r="CQ1308" s="24">
        <f t="shared" si="505"/>
        <v>0</v>
      </c>
      <c r="CS1308" s="24">
        <f t="shared" si="506"/>
        <v>0</v>
      </c>
    </row>
    <row r="1309" spans="9:97">
      <c r="I1309" s="24">
        <f t="shared" si="486"/>
        <v>0</v>
      </c>
      <c r="J1309" s="24">
        <f t="shared" si="484"/>
        <v>0</v>
      </c>
      <c r="M1309" s="24"/>
      <c r="N1309" s="24"/>
      <c r="O1309" s="24"/>
      <c r="P1309" s="24"/>
      <c r="Q1309" s="24"/>
      <c r="R1309" s="24"/>
      <c r="S1309" s="24">
        <f t="shared" si="487"/>
        <v>0</v>
      </c>
      <c r="T1309" s="24">
        <f t="shared" si="485"/>
        <v>0</v>
      </c>
      <c r="W1309" s="24"/>
      <c r="X1309" s="24"/>
      <c r="Y1309" s="24"/>
      <c r="Z1309" s="24"/>
      <c r="AA1309" s="24"/>
      <c r="AB1309" s="24"/>
      <c r="AC1309" s="24">
        <f t="shared" si="488"/>
        <v>0</v>
      </c>
      <c r="AD1309" s="24">
        <f t="shared" si="489"/>
        <v>0</v>
      </c>
      <c r="AG1309" s="24"/>
      <c r="AH1309" s="24"/>
      <c r="AI1309" s="24"/>
      <c r="AJ1309" s="24"/>
      <c r="AK1309" s="24"/>
      <c r="AL1309" s="24"/>
      <c r="AM1309" s="24">
        <f t="shared" si="490"/>
        <v>0</v>
      </c>
      <c r="AN1309" s="24">
        <f t="shared" si="507"/>
        <v>0</v>
      </c>
      <c r="AQ1309" s="24"/>
      <c r="AR1309" s="24"/>
      <c r="AS1309" s="24"/>
      <c r="AT1309" s="24"/>
      <c r="AU1309" s="24"/>
      <c r="AV1309" s="24"/>
      <c r="AW1309" s="24">
        <f t="shared" si="491"/>
        <v>0</v>
      </c>
      <c r="AX1309" s="24">
        <f t="shared" si="492"/>
        <v>0</v>
      </c>
      <c r="BA1309" s="24"/>
      <c r="BB1309" s="24"/>
      <c r="BC1309" s="24"/>
      <c r="BD1309" s="24"/>
      <c r="BE1309" s="24"/>
      <c r="BF1309" s="24"/>
      <c r="BG1309" s="24">
        <f t="shared" si="493"/>
        <v>0</v>
      </c>
      <c r="BH1309" s="24">
        <f t="shared" si="494"/>
        <v>0</v>
      </c>
      <c r="BK1309" s="24"/>
      <c r="BL1309" s="24"/>
      <c r="BM1309" s="24"/>
      <c r="BN1309" s="24"/>
      <c r="BO1309" s="24"/>
      <c r="BP1309" s="24"/>
      <c r="BQ1309" s="24">
        <f t="shared" si="495"/>
        <v>0</v>
      </c>
      <c r="BR1309" s="24">
        <f t="shared" si="496"/>
        <v>0</v>
      </c>
      <c r="BU1309" s="24"/>
      <c r="BV1309" s="24"/>
      <c r="BW1309" s="24"/>
      <c r="BX1309" s="24"/>
      <c r="BY1309" s="24"/>
      <c r="BZ1309" s="24"/>
      <c r="CA1309" s="24">
        <f t="shared" si="497"/>
        <v>0</v>
      </c>
      <c r="CB1309" s="24">
        <f t="shared" si="498"/>
        <v>0</v>
      </c>
      <c r="CC1309" s="24"/>
      <c r="CE1309" s="24">
        <f t="shared" si="499"/>
        <v>0</v>
      </c>
      <c r="CG1309" s="24">
        <f t="shared" si="500"/>
        <v>0</v>
      </c>
      <c r="CI1309" s="24">
        <f t="shared" si="501"/>
        <v>0</v>
      </c>
      <c r="CK1309" s="24">
        <f t="shared" si="502"/>
        <v>0</v>
      </c>
      <c r="CM1309" s="24">
        <f t="shared" si="503"/>
        <v>0</v>
      </c>
      <c r="CO1309" s="24">
        <f t="shared" si="504"/>
        <v>0</v>
      </c>
      <c r="CQ1309" s="24">
        <f t="shared" si="505"/>
        <v>0</v>
      </c>
      <c r="CS1309" s="24">
        <f t="shared" si="506"/>
        <v>0</v>
      </c>
    </row>
    <row r="1310" spans="9:97">
      <c r="I1310" s="24">
        <f t="shared" si="486"/>
        <v>0</v>
      </c>
      <c r="J1310" s="24">
        <f t="shared" si="484"/>
        <v>0</v>
      </c>
      <c r="M1310" s="24"/>
      <c r="N1310" s="24"/>
      <c r="O1310" s="24"/>
      <c r="P1310" s="24"/>
      <c r="Q1310" s="24"/>
      <c r="R1310" s="24"/>
      <c r="S1310" s="24">
        <f t="shared" si="487"/>
        <v>0</v>
      </c>
      <c r="T1310" s="24">
        <f t="shared" si="485"/>
        <v>0</v>
      </c>
      <c r="W1310" s="24"/>
      <c r="X1310" s="24"/>
      <c r="Y1310" s="24"/>
      <c r="Z1310" s="24"/>
      <c r="AA1310" s="24"/>
      <c r="AB1310" s="24"/>
      <c r="AC1310" s="24">
        <f t="shared" si="488"/>
        <v>0</v>
      </c>
      <c r="AD1310" s="24">
        <f t="shared" si="489"/>
        <v>0</v>
      </c>
      <c r="AG1310" s="24"/>
      <c r="AH1310" s="24"/>
      <c r="AI1310" s="24"/>
      <c r="AJ1310" s="24"/>
      <c r="AK1310" s="24"/>
      <c r="AL1310" s="24"/>
      <c r="AM1310" s="24">
        <f t="shared" si="490"/>
        <v>0</v>
      </c>
      <c r="AN1310" s="24">
        <f t="shared" si="507"/>
        <v>0</v>
      </c>
      <c r="AQ1310" s="24"/>
      <c r="AR1310" s="24"/>
      <c r="AS1310" s="24"/>
      <c r="AT1310" s="24"/>
      <c r="AU1310" s="24"/>
      <c r="AV1310" s="24"/>
      <c r="AW1310" s="24">
        <f t="shared" si="491"/>
        <v>0</v>
      </c>
      <c r="AX1310" s="24">
        <f t="shared" si="492"/>
        <v>0</v>
      </c>
      <c r="BA1310" s="24"/>
      <c r="BB1310" s="24"/>
      <c r="BC1310" s="24"/>
      <c r="BD1310" s="24"/>
      <c r="BE1310" s="24"/>
      <c r="BF1310" s="24"/>
      <c r="BG1310" s="24">
        <f t="shared" si="493"/>
        <v>0</v>
      </c>
      <c r="BH1310" s="24">
        <f t="shared" si="494"/>
        <v>0</v>
      </c>
      <c r="BK1310" s="24"/>
      <c r="BL1310" s="24"/>
      <c r="BM1310" s="24"/>
      <c r="BN1310" s="24"/>
      <c r="BO1310" s="24"/>
      <c r="BP1310" s="24"/>
      <c r="BQ1310" s="24">
        <f t="shared" si="495"/>
        <v>0</v>
      </c>
      <c r="BR1310" s="24">
        <f t="shared" si="496"/>
        <v>0</v>
      </c>
      <c r="BU1310" s="24"/>
      <c r="BV1310" s="24"/>
      <c r="BW1310" s="24"/>
      <c r="BX1310" s="24"/>
      <c r="BY1310" s="24"/>
      <c r="BZ1310" s="24"/>
      <c r="CA1310" s="24">
        <f t="shared" si="497"/>
        <v>0</v>
      </c>
      <c r="CB1310" s="24">
        <f t="shared" si="498"/>
        <v>0</v>
      </c>
      <c r="CC1310" s="24"/>
      <c r="CE1310" s="24">
        <f t="shared" si="499"/>
        <v>0</v>
      </c>
      <c r="CG1310" s="24">
        <f t="shared" si="500"/>
        <v>0</v>
      </c>
      <c r="CI1310" s="24">
        <f t="shared" si="501"/>
        <v>0</v>
      </c>
      <c r="CK1310" s="24">
        <f t="shared" si="502"/>
        <v>0</v>
      </c>
      <c r="CM1310" s="24">
        <f t="shared" si="503"/>
        <v>0</v>
      </c>
      <c r="CO1310" s="24">
        <f t="shared" si="504"/>
        <v>0</v>
      </c>
      <c r="CQ1310" s="24">
        <f t="shared" si="505"/>
        <v>0</v>
      </c>
      <c r="CS1310" s="24">
        <f t="shared" si="506"/>
        <v>0</v>
      </c>
    </row>
    <row r="1311" spans="9:97">
      <c r="I1311" s="24">
        <f t="shared" si="486"/>
        <v>0</v>
      </c>
      <c r="J1311" s="24">
        <f t="shared" si="484"/>
        <v>0</v>
      </c>
      <c r="M1311" s="24"/>
      <c r="N1311" s="24"/>
      <c r="O1311" s="24"/>
      <c r="P1311" s="24"/>
      <c r="Q1311" s="24"/>
      <c r="R1311" s="24"/>
      <c r="S1311" s="24">
        <f t="shared" si="487"/>
        <v>0</v>
      </c>
      <c r="T1311" s="24">
        <f t="shared" si="485"/>
        <v>0</v>
      </c>
      <c r="W1311" s="24"/>
      <c r="X1311" s="24"/>
      <c r="Y1311" s="24"/>
      <c r="Z1311" s="24"/>
      <c r="AA1311" s="24"/>
      <c r="AB1311" s="24"/>
      <c r="AC1311" s="24">
        <f t="shared" si="488"/>
        <v>0</v>
      </c>
      <c r="AD1311" s="24">
        <f t="shared" si="489"/>
        <v>0</v>
      </c>
      <c r="AG1311" s="24"/>
      <c r="AH1311" s="24"/>
      <c r="AI1311" s="24"/>
      <c r="AJ1311" s="24"/>
      <c r="AK1311" s="24"/>
      <c r="AL1311" s="24"/>
      <c r="AM1311" s="24">
        <f t="shared" si="490"/>
        <v>0</v>
      </c>
      <c r="AN1311" s="24">
        <f t="shared" si="507"/>
        <v>0</v>
      </c>
      <c r="AQ1311" s="24"/>
      <c r="AR1311" s="24"/>
      <c r="AS1311" s="24"/>
      <c r="AT1311" s="24"/>
      <c r="AU1311" s="24"/>
      <c r="AV1311" s="24"/>
      <c r="AW1311" s="24">
        <f t="shared" si="491"/>
        <v>0</v>
      </c>
      <c r="AX1311" s="24">
        <f t="shared" si="492"/>
        <v>0</v>
      </c>
      <c r="BA1311" s="24"/>
      <c r="BB1311" s="24"/>
      <c r="BC1311" s="24"/>
      <c r="BD1311" s="24"/>
      <c r="BE1311" s="24"/>
      <c r="BF1311" s="24"/>
      <c r="BG1311" s="24">
        <f t="shared" si="493"/>
        <v>0</v>
      </c>
      <c r="BH1311" s="24">
        <f t="shared" si="494"/>
        <v>0</v>
      </c>
      <c r="BK1311" s="24"/>
      <c r="BL1311" s="24"/>
      <c r="BM1311" s="24"/>
      <c r="BN1311" s="24"/>
      <c r="BO1311" s="24"/>
      <c r="BP1311" s="24"/>
      <c r="BQ1311" s="24">
        <f t="shared" si="495"/>
        <v>0</v>
      </c>
      <c r="BR1311" s="24">
        <f t="shared" si="496"/>
        <v>0</v>
      </c>
      <c r="BU1311" s="24"/>
      <c r="BV1311" s="24"/>
      <c r="BW1311" s="24"/>
      <c r="BX1311" s="24"/>
      <c r="BY1311" s="24"/>
      <c r="BZ1311" s="24"/>
      <c r="CA1311" s="24">
        <f t="shared" si="497"/>
        <v>0</v>
      </c>
      <c r="CB1311" s="24">
        <f t="shared" si="498"/>
        <v>0</v>
      </c>
      <c r="CC1311" s="24"/>
      <c r="CE1311" s="24">
        <f t="shared" si="499"/>
        <v>0</v>
      </c>
      <c r="CG1311" s="24">
        <f t="shared" si="500"/>
        <v>0</v>
      </c>
      <c r="CI1311" s="24">
        <f t="shared" si="501"/>
        <v>0</v>
      </c>
      <c r="CK1311" s="24">
        <f t="shared" si="502"/>
        <v>0</v>
      </c>
      <c r="CM1311" s="24">
        <f t="shared" si="503"/>
        <v>0</v>
      </c>
      <c r="CO1311" s="24">
        <f t="shared" si="504"/>
        <v>0</v>
      </c>
      <c r="CQ1311" s="24">
        <f t="shared" si="505"/>
        <v>0</v>
      </c>
      <c r="CS1311" s="24">
        <f t="shared" si="506"/>
        <v>0</v>
      </c>
    </row>
    <row r="1312" spans="9:97">
      <c r="I1312" s="24">
        <f t="shared" si="486"/>
        <v>0</v>
      </c>
      <c r="J1312" s="24">
        <f t="shared" si="484"/>
        <v>0</v>
      </c>
      <c r="M1312" s="24"/>
      <c r="N1312" s="24"/>
      <c r="O1312" s="24"/>
      <c r="P1312" s="24"/>
      <c r="Q1312" s="24"/>
      <c r="R1312" s="24"/>
      <c r="S1312" s="24">
        <f t="shared" si="487"/>
        <v>0</v>
      </c>
      <c r="T1312" s="24">
        <f t="shared" si="485"/>
        <v>0</v>
      </c>
      <c r="W1312" s="24"/>
      <c r="X1312" s="24"/>
      <c r="Y1312" s="24"/>
      <c r="Z1312" s="24"/>
      <c r="AA1312" s="24"/>
      <c r="AB1312" s="24"/>
      <c r="AC1312" s="24">
        <f t="shared" si="488"/>
        <v>0</v>
      </c>
      <c r="AD1312" s="24">
        <f t="shared" si="489"/>
        <v>0</v>
      </c>
      <c r="AG1312" s="24"/>
      <c r="AH1312" s="24"/>
      <c r="AI1312" s="24"/>
      <c r="AJ1312" s="24"/>
      <c r="AK1312" s="24"/>
      <c r="AL1312" s="24"/>
      <c r="AM1312" s="24">
        <f t="shared" si="490"/>
        <v>0</v>
      </c>
      <c r="AN1312" s="24">
        <f t="shared" si="507"/>
        <v>0</v>
      </c>
      <c r="AQ1312" s="24"/>
      <c r="AR1312" s="24"/>
      <c r="AS1312" s="24"/>
      <c r="AT1312" s="24"/>
      <c r="AU1312" s="24"/>
      <c r="AV1312" s="24"/>
      <c r="AW1312" s="24">
        <f t="shared" si="491"/>
        <v>0</v>
      </c>
      <c r="AX1312" s="24">
        <f t="shared" si="492"/>
        <v>0</v>
      </c>
      <c r="BA1312" s="24"/>
      <c r="BB1312" s="24"/>
      <c r="BC1312" s="24"/>
      <c r="BD1312" s="24"/>
      <c r="BE1312" s="24"/>
      <c r="BF1312" s="24"/>
      <c r="BG1312" s="24">
        <f t="shared" si="493"/>
        <v>0</v>
      </c>
      <c r="BH1312" s="24">
        <f t="shared" si="494"/>
        <v>0</v>
      </c>
      <c r="BK1312" s="24"/>
      <c r="BL1312" s="24"/>
      <c r="BM1312" s="24"/>
      <c r="BN1312" s="24"/>
      <c r="BO1312" s="24"/>
      <c r="BP1312" s="24"/>
      <c r="BQ1312" s="24">
        <f t="shared" si="495"/>
        <v>0</v>
      </c>
      <c r="BR1312" s="24">
        <f t="shared" si="496"/>
        <v>0</v>
      </c>
      <c r="BU1312" s="24"/>
      <c r="BV1312" s="24"/>
      <c r="BW1312" s="24"/>
      <c r="BX1312" s="24"/>
      <c r="BY1312" s="24"/>
      <c r="BZ1312" s="24"/>
      <c r="CA1312" s="24">
        <f t="shared" si="497"/>
        <v>0</v>
      </c>
      <c r="CB1312" s="24">
        <f t="shared" si="498"/>
        <v>0</v>
      </c>
      <c r="CC1312" s="24"/>
      <c r="CE1312" s="24">
        <f t="shared" si="499"/>
        <v>0</v>
      </c>
      <c r="CG1312" s="24">
        <f t="shared" si="500"/>
        <v>0</v>
      </c>
      <c r="CI1312" s="24">
        <f t="shared" si="501"/>
        <v>0</v>
      </c>
      <c r="CK1312" s="24">
        <f t="shared" si="502"/>
        <v>0</v>
      </c>
      <c r="CM1312" s="24">
        <f t="shared" si="503"/>
        <v>0</v>
      </c>
      <c r="CO1312" s="24">
        <f t="shared" si="504"/>
        <v>0</v>
      </c>
      <c r="CQ1312" s="24">
        <f t="shared" si="505"/>
        <v>0</v>
      </c>
      <c r="CS1312" s="24">
        <f t="shared" si="506"/>
        <v>0</v>
      </c>
    </row>
    <row r="1313" spans="9:97">
      <c r="I1313" s="24">
        <f t="shared" si="486"/>
        <v>0</v>
      </c>
      <c r="J1313" s="24">
        <f t="shared" si="484"/>
        <v>0</v>
      </c>
      <c r="M1313" s="24"/>
      <c r="N1313" s="24"/>
      <c r="O1313" s="24"/>
      <c r="P1313" s="24"/>
      <c r="Q1313" s="24"/>
      <c r="R1313" s="24"/>
      <c r="S1313" s="24">
        <f t="shared" si="487"/>
        <v>0</v>
      </c>
      <c r="T1313" s="24">
        <f t="shared" si="485"/>
        <v>0</v>
      </c>
      <c r="W1313" s="24"/>
      <c r="X1313" s="24"/>
      <c r="Y1313" s="24"/>
      <c r="Z1313" s="24"/>
      <c r="AA1313" s="24"/>
      <c r="AB1313" s="24"/>
      <c r="AC1313" s="24">
        <f t="shared" si="488"/>
        <v>0</v>
      </c>
      <c r="AD1313" s="24">
        <f t="shared" si="489"/>
        <v>0</v>
      </c>
      <c r="AG1313" s="24"/>
      <c r="AH1313" s="24"/>
      <c r="AI1313" s="24"/>
      <c r="AJ1313" s="24"/>
      <c r="AK1313" s="24"/>
      <c r="AL1313" s="24"/>
      <c r="AM1313" s="24">
        <f t="shared" si="490"/>
        <v>0</v>
      </c>
      <c r="AN1313" s="24">
        <f t="shared" si="507"/>
        <v>0</v>
      </c>
      <c r="AQ1313" s="24"/>
      <c r="AR1313" s="24"/>
      <c r="AS1313" s="24"/>
      <c r="AT1313" s="24"/>
      <c r="AU1313" s="24"/>
      <c r="AV1313" s="24"/>
      <c r="AW1313" s="24">
        <f t="shared" si="491"/>
        <v>0</v>
      </c>
      <c r="AX1313" s="24">
        <f t="shared" si="492"/>
        <v>0</v>
      </c>
      <c r="BA1313" s="24"/>
      <c r="BB1313" s="24"/>
      <c r="BC1313" s="24"/>
      <c r="BD1313" s="24"/>
      <c r="BE1313" s="24"/>
      <c r="BF1313" s="24"/>
      <c r="BG1313" s="24">
        <f t="shared" si="493"/>
        <v>0</v>
      </c>
      <c r="BH1313" s="24">
        <f t="shared" si="494"/>
        <v>0</v>
      </c>
      <c r="BK1313" s="24"/>
      <c r="BL1313" s="24"/>
      <c r="BM1313" s="24"/>
      <c r="BN1313" s="24"/>
      <c r="BO1313" s="24"/>
      <c r="BP1313" s="24"/>
      <c r="BQ1313" s="24">
        <f t="shared" si="495"/>
        <v>0</v>
      </c>
      <c r="BR1313" s="24">
        <f t="shared" si="496"/>
        <v>0</v>
      </c>
      <c r="BU1313" s="24"/>
      <c r="BV1313" s="24"/>
      <c r="BW1313" s="24"/>
      <c r="BX1313" s="24"/>
      <c r="BY1313" s="24"/>
      <c r="BZ1313" s="24"/>
      <c r="CA1313" s="24">
        <f t="shared" si="497"/>
        <v>0</v>
      </c>
      <c r="CB1313" s="24">
        <f t="shared" si="498"/>
        <v>0</v>
      </c>
      <c r="CC1313" s="24"/>
      <c r="CE1313" s="24">
        <f t="shared" si="499"/>
        <v>0</v>
      </c>
      <c r="CG1313" s="24">
        <f t="shared" si="500"/>
        <v>0</v>
      </c>
      <c r="CI1313" s="24">
        <f t="shared" si="501"/>
        <v>0</v>
      </c>
      <c r="CK1313" s="24">
        <f t="shared" si="502"/>
        <v>0</v>
      </c>
      <c r="CM1313" s="24">
        <f t="shared" si="503"/>
        <v>0</v>
      </c>
      <c r="CO1313" s="24">
        <f t="shared" si="504"/>
        <v>0</v>
      </c>
      <c r="CQ1313" s="24">
        <f t="shared" si="505"/>
        <v>0</v>
      </c>
      <c r="CS1313" s="24">
        <f t="shared" si="506"/>
        <v>0</v>
      </c>
    </row>
    <row r="1314" spans="9:97">
      <c r="I1314" s="24">
        <f t="shared" si="486"/>
        <v>0</v>
      </c>
      <c r="J1314" s="24">
        <f t="shared" si="484"/>
        <v>0</v>
      </c>
      <c r="M1314" s="24"/>
      <c r="N1314" s="24"/>
      <c r="O1314" s="24"/>
      <c r="P1314" s="24"/>
      <c r="Q1314" s="24"/>
      <c r="R1314" s="24"/>
      <c r="S1314" s="24">
        <f t="shared" si="487"/>
        <v>0</v>
      </c>
      <c r="T1314" s="24">
        <f t="shared" si="485"/>
        <v>0</v>
      </c>
      <c r="W1314" s="24"/>
      <c r="X1314" s="24"/>
      <c r="Y1314" s="24"/>
      <c r="Z1314" s="24"/>
      <c r="AA1314" s="24"/>
      <c r="AB1314" s="24"/>
      <c r="AC1314" s="24">
        <f t="shared" si="488"/>
        <v>0</v>
      </c>
      <c r="AD1314" s="24">
        <f t="shared" si="489"/>
        <v>0</v>
      </c>
      <c r="AG1314" s="24"/>
      <c r="AH1314" s="24"/>
      <c r="AI1314" s="24"/>
      <c r="AJ1314" s="24"/>
      <c r="AK1314" s="24"/>
      <c r="AL1314" s="24"/>
      <c r="AM1314" s="24">
        <f t="shared" si="490"/>
        <v>0</v>
      </c>
      <c r="AN1314" s="24">
        <f t="shared" si="507"/>
        <v>0</v>
      </c>
      <c r="AQ1314" s="24"/>
      <c r="AR1314" s="24"/>
      <c r="AS1314" s="24"/>
      <c r="AT1314" s="24"/>
      <c r="AU1314" s="24"/>
      <c r="AV1314" s="24"/>
      <c r="AW1314" s="24">
        <f t="shared" si="491"/>
        <v>0</v>
      </c>
      <c r="AX1314" s="24">
        <f t="shared" si="492"/>
        <v>0</v>
      </c>
      <c r="BA1314" s="24"/>
      <c r="BB1314" s="24"/>
      <c r="BC1314" s="24"/>
      <c r="BD1314" s="24"/>
      <c r="BE1314" s="24"/>
      <c r="BF1314" s="24"/>
      <c r="BG1314" s="24">
        <f t="shared" si="493"/>
        <v>0</v>
      </c>
      <c r="BH1314" s="24">
        <f t="shared" si="494"/>
        <v>0</v>
      </c>
      <c r="BK1314" s="24"/>
      <c r="BL1314" s="24"/>
      <c r="BM1314" s="24"/>
      <c r="BN1314" s="24"/>
      <c r="BO1314" s="24"/>
      <c r="BP1314" s="24"/>
      <c r="BQ1314" s="24">
        <f t="shared" si="495"/>
        <v>0</v>
      </c>
      <c r="BR1314" s="24">
        <f t="shared" si="496"/>
        <v>0</v>
      </c>
      <c r="BU1314" s="24"/>
      <c r="BV1314" s="24"/>
      <c r="BW1314" s="24"/>
      <c r="BX1314" s="24"/>
      <c r="BY1314" s="24"/>
      <c r="BZ1314" s="24"/>
      <c r="CA1314" s="24">
        <f t="shared" si="497"/>
        <v>0</v>
      </c>
      <c r="CB1314" s="24">
        <f t="shared" si="498"/>
        <v>0</v>
      </c>
      <c r="CC1314" s="24"/>
      <c r="CE1314" s="24">
        <f t="shared" si="499"/>
        <v>0</v>
      </c>
      <c r="CG1314" s="24">
        <f t="shared" si="500"/>
        <v>0</v>
      </c>
      <c r="CI1314" s="24">
        <f t="shared" si="501"/>
        <v>0</v>
      </c>
      <c r="CK1314" s="24">
        <f t="shared" si="502"/>
        <v>0</v>
      </c>
      <c r="CM1314" s="24">
        <f t="shared" si="503"/>
        <v>0</v>
      </c>
      <c r="CO1314" s="24">
        <f t="shared" si="504"/>
        <v>0</v>
      </c>
      <c r="CQ1314" s="24">
        <f t="shared" si="505"/>
        <v>0</v>
      </c>
      <c r="CS1314" s="24">
        <f t="shared" si="506"/>
        <v>0</v>
      </c>
    </row>
    <row r="1315" spans="9:97">
      <c r="I1315" s="24">
        <f t="shared" si="486"/>
        <v>0</v>
      </c>
      <c r="J1315" s="24">
        <f t="shared" si="484"/>
        <v>0</v>
      </c>
      <c r="M1315" s="24"/>
      <c r="N1315" s="24"/>
      <c r="O1315" s="24"/>
      <c r="P1315" s="24"/>
      <c r="Q1315" s="24"/>
      <c r="R1315" s="24"/>
      <c r="S1315" s="24">
        <f t="shared" si="487"/>
        <v>0</v>
      </c>
      <c r="T1315" s="24">
        <f t="shared" si="485"/>
        <v>0</v>
      </c>
      <c r="W1315" s="24"/>
      <c r="X1315" s="24"/>
      <c r="Y1315" s="24"/>
      <c r="Z1315" s="24"/>
      <c r="AA1315" s="24"/>
      <c r="AB1315" s="24"/>
      <c r="AC1315" s="24">
        <f t="shared" si="488"/>
        <v>0</v>
      </c>
      <c r="AD1315" s="24">
        <f t="shared" si="489"/>
        <v>0</v>
      </c>
      <c r="AG1315" s="24"/>
      <c r="AH1315" s="24"/>
      <c r="AI1315" s="24"/>
      <c r="AJ1315" s="24"/>
      <c r="AK1315" s="24"/>
      <c r="AL1315" s="24"/>
      <c r="AM1315" s="24">
        <f t="shared" si="490"/>
        <v>0</v>
      </c>
      <c r="AN1315" s="24">
        <f t="shared" si="507"/>
        <v>0</v>
      </c>
      <c r="AQ1315" s="24"/>
      <c r="AR1315" s="24"/>
      <c r="AS1315" s="24"/>
      <c r="AT1315" s="24"/>
      <c r="AU1315" s="24"/>
      <c r="AV1315" s="24"/>
      <c r="AW1315" s="24">
        <f t="shared" si="491"/>
        <v>0</v>
      </c>
      <c r="AX1315" s="24">
        <f t="shared" si="492"/>
        <v>0</v>
      </c>
      <c r="BA1315" s="24"/>
      <c r="BB1315" s="24"/>
      <c r="BC1315" s="24"/>
      <c r="BD1315" s="24"/>
      <c r="BE1315" s="24"/>
      <c r="BF1315" s="24"/>
      <c r="BG1315" s="24">
        <f t="shared" si="493"/>
        <v>0</v>
      </c>
      <c r="BH1315" s="24">
        <f t="shared" si="494"/>
        <v>0</v>
      </c>
      <c r="BK1315" s="24"/>
      <c r="BL1315" s="24"/>
      <c r="BM1315" s="24"/>
      <c r="BN1315" s="24"/>
      <c r="BO1315" s="24"/>
      <c r="BP1315" s="24"/>
      <c r="BQ1315" s="24">
        <f t="shared" si="495"/>
        <v>0</v>
      </c>
      <c r="BR1315" s="24">
        <f t="shared" si="496"/>
        <v>0</v>
      </c>
      <c r="BU1315" s="24"/>
      <c r="BV1315" s="24"/>
      <c r="BW1315" s="24"/>
      <c r="BX1315" s="24"/>
      <c r="BY1315" s="24"/>
      <c r="BZ1315" s="24"/>
      <c r="CA1315" s="24">
        <f t="shared" si="497"/>
        <v>0</v>
      </c>
      <c r="CB1315" s="24">
        <f t="shared" si="498"/>
        <v>0</v>
      </c>
      <c r="CC1315" s="24"/>
      <c r="CE1315" s="24">
        <f t="shared" si="499"/>
        <v>0</v>
      </c>
      <c r="CG1315" s="24">
        <f t="shared" si="500"/>
        <v>0</v>
      </c>
      <c r="CI1315" s="24">
        <f t="shared" si="501"/>
        <v>0</v>
      </c>
      <c r="CK1315" s="24">
        <f t="shared" si="502"/>
        <v>0</v>
      </c>
      <c r="CM1315" s="24">
        <f t="shared" si="503"/>
        <v>0</v>
      </c>
      <c r="CO1315" s="24">
        <f t="shared" si="504"/>
        <v>0</v>
      </c>
      <c r="CQ1315" s="24">
        <f t="shared" si="505"/>
        <v>0</v>
      </c>
      <c r="CS1315" s="24">
        <f t="shared" si="506"/>
        <v>0</v>
      </c>
    </row>
    <row r="1316" spans="9:97">
      <c r="I1316" s="24">
        <f t="shared" si="486"/>
        <v>0</v>
      </c>
      <c r="J1316" s="24">
        <f t="shared" si="484"/>
        <v>0</v>
      </c>
      <c r="M1316" s="24"/>
      <c r="N1316" s="24"/>
      <c r="O1316" s="24"/>
      <c r="P1316" s="24"/>
      <c r="Q1316" s="24"/>
      <c r="R1316" s="24"/>
      <c r="S1316" s="24">
        <f t="shared" si="487"/>
        <v>0</v>
      </c>
      <c r="T1316" s="24">
        <f t="shared" si="485"/>
        <v>0</v>
      </c>
      <c r="W1316" s="24"/>
      <c r="X1316" s="24"/>
      <c r="Y1316" s="24"/>
      <c r="Z1316" s="24"/>
      <c r="AA1316" s="24"/>
      <c r="AB1316" s="24"/>
      <c r="AC1316" s="24">
        <f t="shared" si="488"/>
        <v>0</v>
      </c>
      <c r="AD1316" s="24">
        <f t="shared" si="489"/>
        <v>0</v>
      </c>
      <c r="AG1316" s="24"/>
      <c r="AH1316" s="24"/>
      <c r="AI1316" s="24"/>
      <c r="AJ1316" s="24"/>
      <c r="AK1316" s="24"/>
      <c r="AL1316" s="24"/>
      <c r="AM1316" s="24">
        <f t="shared" si="490"/>
        <v>0</v>
      </c>
      <c r="AN1316" s="24">
        <f t="shared" si="507"/>
        <v>0</v>
      </c>
      <c r="AQ1316" s="24"/>
      <c r="AR1316" s="24"/>
      <c r="AS1316" s="24"/>
      <c r="AT1316" s="24"/>
      <c r="AU1316" s="24"/>
      <c r="AV1316" s="24"/>
      <c r="AW1316" s="24">
        <f t="shared" si="491"/>
        <v>0</v>
      </c>
      <c r="AX1316" s="24">
        <f t="shared" si="492"/>
        <v>0</v>
      </c>
      <c r="BA1316" s="24"/>
      <c r="BB1316" s="24"/>
      <c r="BC1316" s="24"/>
      <c r="BD1316" s="24"/>
      <c r="BE1316" s="24"/>
      <c r="BF1316" s="24"/>
      <c r="BG1316" s="24">
        <f t="shared" si="493"/>
        <v>0</v>
      </c>
      <c r="BH1316" s="24">
        <f t="shared" si="494"/>
        <v>0</v>
      </c>
      <c r="BK1316" s="24"/>
      <c r="BL1316" s="24"/>
      <c r="BM1316" s="24"/>
      <c r="BN1316" s="24"/>
      <c r="BO1316" s="24"/>
      <c r="BP1316" s="24"/>
      <c r="BQ1316" s="24">
        <f t="shared" si="495"/>
        <v>0</v>
      </c>
      <c r="BR1316" s="24">
        <f t="shared" si="496"/>
        <v>0</v>
      </c>
      <c r="BU1316" s="24"/>
      <c r="BV1316" s="24"/>
      <c r="BW1316" s="24"/>
      <c r="BX1316" s="24"/>
      <c r="BY1316" s="24"/>
      <c r="BZ1316" s="24"/>
      <c r="CA1316" s="24">
        <f t="shared" si="497"/>
        <v>0</v>
      </c>
      <c r="CB1316" s="24">
        <f t="shared" si="498"/>
        <v>0</v>
      </c>
      <c r="CC1316" s="24"/>
      <c r="CE1316" s="24">
        <f t="shared" si="499"/>
        <v>0</v>
      </c>
      <c r="CG1316" s="24">
        <f t="shared" si="500"/>
        <v>0</v>
      </c>
      <c r="CI1316" s="24">
        <f t="shared" si="501"/>
        <v>0</v>
      </c>
      <c r="CK1316" s="24">
        <f t="shared" si="502"/>
        <v>0</v>
      </c>
      <c r="CM1316" s="24">
        <f t="shared" si="503"/>
        <v>0</v>
      </c>
      <c r="CO1316" s="24">
        <f t="shared" si="504"/>
        <v>0</v>
      </c>
      <c r="CQ1316" s="24">
        <f t="shared" si="505"/>
        <v>0</v>
      </c>
      <c r="CS1316" s="24">
        <f t="shared" si="506"/>
        <v>0</v>
      </c>
    </row>
    <row r="1317" spans="9:97">
      <c r="I1317" s="24">
        <f t="shared" si="486"/>
        <v>0</v>
      </c>
      <c r="J1317" s="24">
        <f t="shared" si="484"/>
        <v>0</v>
      </c>
      <c r="M1317" s="24"/>
      <c r="N1317" s="24"/>
      <c r="O1317" s="24"/>
      <c r="P1317" s="24"/>
      <c r="Q1317" s="24"/>
      <c r="R1317" s="24"/>
      <c r="S1317" s="24">
        <f t="shared" si="487"/>
        <v>0</v>
      </c>
      <c r="T1317" s="24">
        <f t="shared" si="485"/>
        <v>0</v>
      </c>
      <c r="W1317" s="24"/>
      <c r="X1317" s="24"/>
      <c r="Y1317" s="24"/>
      <c r="Z1317" s="24"/>
      <c r="AA1317" s="24"/>
      <c r="AB1317" s="24"/>
      <c r="AC1317" s="24">
        <f t="shared" si="488"/>
        <v>0</v>
      </c>
      <c r="AD1317" s="24">
        <f t="shared" si="489"/>
        <v>0</v>
      </c>
      <c r="AG1317" s="24"/>
      <c r="AH1317" s="24"/>
      <c r="AI1317" s="24"/>
      <c r="AJ1317" s="24"/>
      <c r="AK1317" s="24"/>
      <c r="AL1317" s="24"/>
      <c r="AM1317" s="24">
        <f t="shared" si="490"/>
        <v>0</v>
      </c>
      <c r="AN1317" s="24">
        <f t="shared" si="507"/>
        <v>0</v>
      </c>
      <c r="AQ1317" s="24"/>
      <c r="AR1317" s="24"/>
      <c r="AS1317" s="24"/>
      <c r="AT1317" s="24"/>
      <c r="AU1317" s="24"/>
      <c r="AV1317" s="24"/>
      <c r="AW1317" s="24">
        <f t="shared" si="491"/>
        <v>0</v>
      </c>
      <c r="AX1317" s="24">
        <f t="shared" si="492"/>
        <v>0</v>
      </c>
      <c r="BA1317" s="24"/>
      <c r="BB1317" s="24"/>
      <c r="BC1317" s="24"/>
      <c r="BD1317" s="24"/>
      <c r="BE1317" s="24"/>
      <c r="BF1317" s="24"/>
      <c r="BG1317" s="24">
        <f t="shared" si="493"/>
        <v>0</v>
      </c>
      <c r="BH1317" s="24">
        <f t="shared" si="494"/>
        <v>0</v>
      </c>
      <c r="BK1317" s="24"/>
      <c r="BL1317" s="24"/>
      <c r="BM1317" s="24"/>
      <c r="BN1317" s="24"/>
      <c r="BO1317" s="24"/>
      <c r="BP1317" s="24"/>
      <c r="BQ1317" s="24">
        <f t="shared" si="495"/>
        <v>0</v>
      </c>
      <c r="BR1317" s="24">
        <f t="shared" si="496"/>
        <v>0</v>
      </c>
      <c r="BU1317" s="24"/>
      <c r="BV1317" s="24"/>
      <c r="BW1317" s="24"/>
      <c r="BX1317" s="24"/>
      <c r="BY1317" s="24"/>
      <c r="BZ1317" s="24"/>
      <c r="CA1317" s="24">
        <f t="shared" si="497"/>
        <v>0</v>
      </c>
      <c r="CB1317" s="24">
        <f t="shared" si="498"/>
        <v>0</v>
      </c>
      <c r="CC1317" s="24"/>
      <c r="CE1317" s="24">
        <f t="shared" si="499"/>
        <v>0</v>
      </c>
      <c r="CG1317" s="24">
        <f t="shared" si="500"/>
        <v>0</v>
      </c>
      <c r="CI1317" s="24">
        <f t="shared" si="501"/>
        <v>0</v>
      </c>
      <c r="CK1317" s="24">
        <f t="shared" si="502"/>
        <v>0</v>
      </c>
      <c r="CM1317" s="24">
        <f t="shared" si="503"/>
        <v>0</v>
      </c>
      <c r="CO1317" s="24">
        <f t="shared" si="504"/>
        <v>0</v>
      </c>
      <c r="CQ1317" s="24">
        <f t="shared" si="505"/>
        <v>0</v>
      </c>
      <c r="CS1317" s="24">
        <f t="shared" si="506"/>
        <v>0</v>
      </c>
    </row>
    <row r="1318" spans="9:97">
      <c r="I1318" s="24">
        <f t="shared" si="486"/>
        <v>0</v>
      </c>
      <c r="J1318" s="24">
        <f t="shared" si="484"/>
        <v>0</v>
      </c>
      <c r="M1318" s="24"/>
      <c r="N1318" s="24"/>
      <c r="O1318" s="24"/>
      <c r="P1318" s="24"/>
      <c r="Q1318" s="24"/>
      <c r="R1318" s="24"/>
      <c r="S1318" s="24">
        <f t="shared" si="487"/>
        <v>0</v>
      </c>
      <c r="T1318" s="24">
        <f t="shared" si="485"/>
        <v>0</v>
      </c>
      <c r="W1318" s="24"/>
      <c r="X1318" s="24"/>
      <c r="Y1318" s="24"/>
      <c r="Z1318" s="24"/>
      <c r="AA1318" s="24"/>
      <c r="AB1318" s="24"/>
      <c r="AC1318" s="24">
        <f t="shared" si="488"/>
        <v>0</v>
      </c>
      <c r="AD1318" s="24">
        <f t="shared" si="489"/>
        <v>0</v>
      </c>
      <c r="AG1318" s="24"/>
      <c r="AH1318" s="24"/>
      <c r="AI1318" s="24"/>
      <c r="AJ1318" s="24"/>
      <c r="AK1318" s="24"/>
      <c r="AL1318" s="24"/>
      <c r="AM1318" s="24">
        <f t="shared" si="490"/>
        <v>0</v>
      </c>
      <c r="AN1318" s="24">
        <f t="shared" si="507"/>
        <v>0</v>
      </c>
      <c r="AQ1318" s="24"/>
      <c r="AR1318" s="24"/>
      <c r="AS1318" s="24"/>
      <c r="AT1318" s="24"/>
      <c r="AU1318" s="24"/>
      <c r="AV1318" s="24"/>
      <c r="AW1318" s="24">
        <f t="shared" si="491"/>
        <v>0</v>
      </c>
      <c r="AX1318" s="24">
        <f t="shared" si="492"/>
        <v>0</v>
      </c>
      <c r="BA1318" s="24"/>
      <c r="BB1318" s="24"/>
      <c r="BC1318" s="24"/>
      <c r="BD1318" s="24"/>
      <c r="BE1318" s="24"/>
      <c r="BF1318" s="24"/>
      <c r="BG1318" s="24">
        <f t="shared" si="493"/>
        <v>0</v>
      </c>
      <c r="BH1318" s="24">
        <f t="shared" si="494"/>
        <v>0</v>
      </c>
      <c r="BK1318" s="24"/>
      <c r="BL1318" s="24"/>
      <c r="BM1318" s="24"/>
      <c r="BN1318" s="24"/>
      <c r="BO1318" s="24"/>
      <c r="BP1318" s="24"/>
      <c r="BQ1318" s="24">
        <f t="shared" si="495"/>
        <v>0</v>
      </c>
      <c r="BR1318" s="24">
        <f t="shared" si="496"/>
        <v>0</v>
      </c>
      <c r="BU1318" s="24"/>
      <c r="BV1318" s="24"/>
      <c r="BW1318" s="24"/>
      <c r="BX1318" s="24"/>
      <c r="BY1318" s="24"/>
      <c r="BZ1318" s="24"/>
      <c r="CA1318" s="24">
        <f t="shared" si="497"/>
        <v>0</v>
      </c>
      <c r="CB1318" s="24">
        <f t="shared" si="498"/>
        <v>0</v>
      </c>
      <c r="CC1318" s="24"/>
      <c r="CE1318" s="24">
        <f t="shared" si="499"/>
        <v>0</v>
      </c>
      <c r="CG1318" s="24">
        <f t="shared" si="500"/>
        <v>0</v>
      </c>
      <c r="CI1318" s="24">
        <f t="shared" si="501"/>
        <v>0</v>
      </c>
      <c r="CK1318" s="24">
        <f t="shared" si="502"/>
        <v>0</v>
      </c>
      <c r="CM1318" s="24">
        <f t="shared" si="503"/>
        <v>0</v>
      </c>
      <c r="CO1318" s="24">
        <f t="shared" si="504"/>
        <v>0</v>
      </c>
      <c r="CQ1318" s="24">
        <f t="shared" si="505"/>
        <v>0</v>
      </c>
      <c r="CS1318" s="24">
        <f t="shared" si="506"/>
        <v>0</v>
      </c>
    </row>
    <row r="1319" spans="9:97">
      <c r="I1319" s="24">
        <f t="shared" si="486"/>
        <v>0</v>
      </c>
      <c r="J1319" s="24">
        <f t="shared" ref="J1319:J1382" si="508">IF(F1319&lt;C1319-D1319,C1319-D1319-F1319,0)</f>
        <v>0</v>
      </c>
      <c r="M1319" s="24"/>
      <c r="N1319" s="24"/>
      <c r="O1319" s="24"/>
      <c r="P1319" s="24"/>
      <c r="Q1319" s="24"/>
      <c r="R1319" s="24"/>
      <c r="S1319" s="24">
        <f t="shared" si="487"/>
        <v>0</v>
      </c>
      <c r="T1319" s="24">
        <f t="shared" ref="T1319:T1382" si="509">IF(P1319&lt;M1319-N1319,M1319-N1319-P1319,0)</f>
        <v>0</v>
      </c>
      <c r="W1319" s="24"/>
      <c r="X1319" s="24"/>
      <c r="Y1319" s="24"/>
      <c r="Z1319" s="24"/>
      <c r="AA1319" s="24"/>
      <c r="AB1319" s="24"/>
      <c r="AC1319" s="24">
        <f t="shared" si="488"/>
        <v>0</v>
      </c>
      <c r="AD1319" s="24">
        <f t="shared" si="489"/>
        <v>0</v>
      </c>
      <c r="AG1319" s="24"/>
      <c r="AH1319" s="24"/>
      <c r="AI1319" s="24"/>
      <c r="AJ1319" s="24"/>
      <c r="AK1319" s="24"/>
      <c r="AL1319" s="24"/>
      <c r="AM1319" s="24">
        <f t="shared" si="490"/>
        <v>0</v>
      </c>
      <c r="AN1319" s="24">
        <f t="shared" si="507"/>
        <v>0</v>
      </c>
      <c r="AQ1319" s="24"/>
      <c r="AR1319" s="24"/>
      <c r="AS1319" s="24"/>
      <c r="AT1319" s="24"/>
      <c r="AU1319" s="24"/>
      <c r="AV1319" s="24"/>
      <c r="AW1319" s="24">
        <f t="shared" si="491"/>
        <v>0</v>
      </c>
      <c r="AX1319" s="24">
        <f t="shared" si="492"/>
        <v>0</v>
      </c>
      <c r="BA1319" s="24"/>
      <c r="BB1319" s="24"/>
      <c r="BC1319" s="24"/>
      <c r="BD1319" s="24"/>
      <c r="BE1319" s="24"/>
      <c r="BF1319" s="24"/>
      <c r="BG1319" s="24">
        <f t="shared" si="493"/>
        <v>0</v>
      </c>
      <c r="BH1319" s="24">
        <f t="shared" si="494"/>
        <v>0</v>
      </c>
      <c r="BK1319" s="24"/>
      <c r="BL1319" s="24"/>
      <c r="BM1319" s="24"/>
      <c r="BN1319" s="24"/>
      <c r="BO1319" s="24"/>
      <c r="BP1319" s="24"/>
      <c r="BQ1319" s="24">
        <f t="shared" si="495"/>
        <v>0</v>
      </c>
      <c r="BR1319" s="24">
        <f t="shared" si="496"/>
        <v>0</v>
      </c>
      <c r="BU1319" s="24"/>
      <c r="BV1319" s="24"/>
      <c r="BW1319" s="24"/>
      <c r="BX1319" s="24"/>
      <c r="BY1319" s="24"/>
      <c r="BZ1319" s="24"/>
      <c r="CA1319" s="24">
        <f t="shared" si="497"/>
        <v>0</v>
      </c>
      <c r="CB1319" s="24">
        <f t="shared" si="498"/>
        <v>0</v>
      </c>
      <c r="CC1319" s="24"/>
      <c r="CE1319" s="24">
        <f t="shared" si="499"/>
        <v>0</v>
      </c>
      <c r="CG1319" s="24">
        <f t="shared" si="500"/>
        <v>0</v>
      </c>
      <c r="CI1319" s="24">
        <f t="shared" si="501"/>
        <v>0</v>
      </c>
      <c r="CK1319" s="24">
        <f t="shared" si="502"/>
        <v>0</v>
      </c>
      <c r="CM1319" s="24">
        <f t="shared" si="503"/>
        <v>0</v>
      </c>
      <c r="CO1319" s="24">
        <f t="shared" si="504"/>
        <v>0</v>
      </c>
      <c r="CQ1319" s="24">
        <f t="shared" si="505"/>
        <v>0</v>
      </c>
      <c r="CS1319" s="24">
        <f t="shared" si="506"/>
        <v>0</v>
      </c>
    </row>
    <row r="1320" spans="9:97">
      <c r="I1320" s="24">
        <f t="shared" si="486"/>
        <v>0</v>
      </c>
      <c r="J1320" s="24">
        <f t="shared" si="508"/>
        <v>0</v>
      </c>
      <c r="M1320" s="24"/>
      <c r="N1320" s="24"/>
      <c r="O1320" s="24"/>
      <c r="P1320" s="24"/>
      <c r="Q1320" s="24"/>
      <c r="R1320" s="24"/>
      <c r="S1320" s="24">
        <f t="shared" si="487"/>
        <v>0</v>
      </c>
      <c r="T1320" s="24">
        <f t="shared" si="509"/>
        <v>0</v>
      </c>
      <c r="W1320" s="24"/>
      <c r="X1320" s="24"/>
      <c r="Y1320" s="24"/>
      <c r="Z1320" s="24"/>
      <c r="AA1320" s="24"/>
      <c r="AB1320" s="24"/>
      <c r="AC1320" s="24">
        <f t="shared" si="488"/>
        <v>0</v>
      </c>
      <c r="AD1320" s="24">
        <f t="shared" si="489"/>
        <v>0</v>
      </c>
      <c r="AG1320" s="24"/>
      <c r="AH1320" s="24"/>
      <c r="AI1320" s="24"/>
      <c r="AJ1320" s="24"/>
      <c r="AK1320" s="24"/>
      <c r="AL1320" s="24"/>
      <c r="AM1320" s="24">
        <f t="shared" si="490"/>
        <v>0</v>
      </c>
      <c r="AN1320" s="24">
        <f t="shared" si="507"/>
        <v>0</v>
      </c>
      <c r="AQ1320" s="24"/>
      <c r="AR1320" s="24"/>
      <c r="AS1320" s="24"/>
      <c r="AT1320" s="24"/>
      <c r="AU1320" s="24"/>
      <c r="AV1320" s="24"/>
      <c r="AW1320" s="24">
        <f t="shared" si="491"/>
        <v>0</v>
      </c>
      <c r="AX1320" s="24">
        <f t="shared" si="492"/>
        <v>0</v>
      </c>
      <c r="BA1320" s="24"/>
      <c r="BB1320" s="24"/>
      <c r="BC1320" s="24"/>
      <c r="BD1320" s="24"/>
      <c r="BE1320" s="24"/>
      <c r="BF1320" s="24"/>
      <c r="BG1320" s="24">
        <f t="shared" si="493"/>
        <v>0</v>
      </c>
      <c r="BH1320" s="24">
        <f t="shared" si="494"/>
        <v>0</v>
      </c>
      <c r="BK1320" s="24"/>
      <c r="BL1320" s="24"/>
      <c r="BM1320" s="24"/>
      <c r="BN1320" s="24"/>
      <c r="BO1320" s="24"/>
      <c r="BP1320" s="24"/>
      <c r="BQ1320" s="24">
        <f t="shared" si="495"/>
        <v>0</v>
      </c>
      <c r="BR1320" s="24">
        <f t="shared" si="496"/>
        <v>0</v>
      </c>
      <c r="BU1320" s="24"/>
      <c r="BV1320" s="24"/>
      <c r="BW1320" s="24"/>
      <c r="BX1320" s="24"/>
      <c r="BY1320" s="24"/>
      <c r="BZ1320" s="24"/>
      <c r="CA1320" s="24">
        <f t="shared" si="497"/>
        <v>0</v>
      </c>
      <c r="CB1320" s="24">
        <f t="shared" si="498"/>
        <v>0</v>
      </c>
      <c r="CC1320" s="24"/>
      <c r="CE1320" s="24">
        <f t="shared" si="499"/>
        <v>0</v>
      </c>
      <c r="CG1320" s="24">
        <f t="shared" si="500"/>
        <v>0</v>
      </c>
      <c r="CI1320" s="24">
        <f t="shared" si="501"/>
        <v>0</v>
      </c>
      <c r="CK1320" s="24">
        <f t="shared" si="502"/>
        <v>0</v>
      </c>
      <c r="CM1320" s="24">
        <f t="shared" si="503"/>
        <v>0</v>
      </c>
      <c r="CO1320" s="24">
        <f t="shared" si="504"/>
        <v>0</v>
      </c>
      <c r="CQ1320" s="24">
        <f t="shared" si="505"/>
        <v>0</v>
      </c>
      <c r="CS1320" s="24">
        <f t="shared" si="506"/>
        <v>0</v>
      </c>
    </row>
    <row r="1321" spans="9:97">
      <c r="I1321" s="24">
        <f t="shared" si="486"/>
        <v>0</v>
      </c>
      <c r="J1321" s="24">
        <f t="shared" si="508"/>
        <v>0</v>
      </c>
      <c r="M1321" s="24"/>
      <c r="N1321" s="24"/>
      <c r="O1321" s="24"/>
      <c r="P1321" s="24"/>
      <c r="Q1321" s="24"/>
      <c r="R1321" s="24"/>
      <c r="S1321" s="24">
        <f t="shared" si="487"/>
        <v>0</v>
      </c>
      <c r="T1321" s="24">
        <f t="shared" si="509"/>
        <v>0</v>
      </c>
      <c r="W1321" s="24"/>
      <c r="X1321" s="24"/>
      <c r="Y1321" s="24"/>
      <c r="Z1321" s="24"/>
      <c r="AA1321" s="24"/>
      <c r="AB1321" s="24"/>
      <c r="AC1321" s="24">
        <f t="shared" si="488"/>
        <v>0</v>
      </c>
      <c r="AD1321" s="24">
        <f t="shared" si="489"/>
        <v>0</v>
      </c>
      <c r="AG1321" s="24"/>
      <c r="AH1321" s="24"/>
      <c r="AI1321" s="24"/>
      <c r="AJ1321" s="24"/>
      <c r="AK1321" s="24"/>
      <c r="AL1321" s="24"/>
      <c r="AM1321" s="24">
        <f t="shared" si="490"/>
        <v>0</v>
      </c>
      <c r="AN1321" s="24">
        <f t="shared" si="507"/>
        <v>0</v>
      </c>
      <c r="AQ1321" s="24"/>
      <c r="AR1321" s="24"/>
      <c r="AS1321" s="24"/>
      <c r="AT1321" s="24"/>
      <c r="AU1321" s="24"/>
      <c r="AV1321" s="24"/>
      <c r="AW1321" s="24">
        <f t="shared" si="491"/>
        <v>0</v>
      </c>
      <c r="AX1321" s="24">
        <f t="shared" si="492"/>
        <v>0</v>
      </c>
      <c r="BA1321" s="24"/>
      <c r="BB1321" s="24"/>
      <c r="BC1321" s="24"/>
      <c r="BD1321" s="24"/>
      <c r="BE1321" s="24"/>
      <c r="BF1321" s="24"/>
      <c r="BG1321" s="24">
        <f t="shared" si="493"/>
        <v>0</v>
      </c>
      <c r="BH1321" s="24">
        <f t="shared" si="494"/>
        <v>0</v>
      </c>
      <c r="BK1321" s="24"/>
      <c r="BL1321" s="24"/>
      <c r="BM1321" s="24"/>
      <c r="BN1321" s="24"/>
      <c r="BO1321" s="24"/>
      <c r="BP1321" s="24"/>
      <c r="BQ1321" s="24">
        <f t="shared" si="495"/>
        <v>0</v>
      </c>
      <c r="BR1321" s="24">
        <f t="shared" si="496"/>
        <v>0</v>
      </c>
      <c r="BU1321" s="24"/>
      <c r="BV1321" s="24"/>
      <c r="BW1321" s="24"/>
      <c r="BX1321" s="24"/>
      <c r="BY1321" s="24"/>
      <c r="BZ1321" s="24"/>
      <c r="CA1321" s="24">
        <f t="shared" si="497"/>
        <v>0</v>
      </c>
      <c r="CB1321" s="24">
        <f t="shared" si="498"/>
        <v>0</v>
      </c>
      <c r="CC1321" s="24"/>
      <c r="CE1321" s="24">
        <f t="shared" si="499"/>
        <v>0</v>
      </c>
      <c r="CG1321" s="24">
        <f t="shared" si="500"/>
        <v>0</v>
      </c>
      <c r="CI1321" s="24">
        <f t="shared" si="501"/>
        <v>0</v>
      </c>
      <c r="CK1321" s="24">
        <f t="shared" si="502"/>
        <v>0</v>
      </c>
      <c r="CM1321" s="24">
        <f t="shared" si="503"/>
        <v>0</v>
      </c>
      <c r="CO1321" s="24">
        <f t="shared" si="504"/>
        <v>0</v>
      </c>
      <c r="CQ1321" s="24">
        <f t="shared" si="505"/>
        <v>0</v>
      </c>
      <c r="CS1321" s="24">
        <f t="shared" si="506"/>
        <v>0</v>
      </c>
    </row>
    <row r="1322" spans="9:97">
      <c r="I1322" s="24">
        <f t="shared" si="486"/>
        <v>0</v>
      </c>
      <c r="J1322" s="24">
        <f t="shared" si="508"/>
        <v>0</v>
      </c>
      <c r="M1322" s="24"/>
      <c r="N1322" s="24"/>
      <c r="O1322" s="24"/>
      <c r="P1322" s="24"/>
      <c r="Q1322" s="24"/>
      <c r="R1322" s="24"/>
      <c r="S1322" s="24">
        <f t="shared" si="487"/>
        <v>0</v>
      </c>
      <c r="T1322" s="24">
        <f t="shared" si="509"/>
        <v>0</v>
      </c>
      <c r="W1322" s="24"/>
      <c r="X1322" s="24"/>
      <c r="Y1322" s="24"/>
      <c r="Z1322" s="24"/>
      <c r="AA1322" s="24"/>
      <c r="AB1322" s="24"/>
      <c r="AC1322" s="24">
        <f t="shared" si="488"/>
        <v>0</v>
      </c>
      <c r="AD1322" s="24">
        <f t="shared" si="489"/>
        <v>0</v>
      </c>
      <c r="AG1322" s="24"/>
      <c r="AH1322" s="24"/>
      <c r="AI1322" s="24"/>
      <c r="AJ1322" s="24"/>
      <c r="AK1322" s="24"/>
      <c r="AL1322" s="24"/>
      <c r="AM1322" s="24">
        <f t="shared" si="490"/>
        <v>0</v>
      </c>
      <c r="AN1322" s="24">
        <f t="shared" si="507"/>
        <v>0</v>
      </c>
      <c r="AQ1322" s="24"/>
      <c r="AR1322" s="24"/>
      <c r="AS1322" s="24"/>
      <c r="AT1322" s="24"/>
      <c r="AU1322" s="24"/>
      <c r="AV1322" s="24"/>
      <c r="AW1322" s="24">
        <f t="shared" si="491"/>
        <v>0</v>
      </c>
      <c r="AX1322" s="24">
        <f t="shared" si="492"/>
        <v>0</v>
      </c>
      <c r="BA1322" s="24"/>
      <c r="BB1322" s="24"/>
      <c r="BC1322" s="24"/>
      <c r="BD1322" s="24"/>
      <c r="BE1322" s="24"/>
      <c r="BF1322" s="24"/>
      <c r="BG1322" s="24">
        <f t="shared" si="493"/>
        <v>0</v>
      </c>
      <c r="BH1322" s="24">
        <f t="shared" si="494"/>
        <v>0</v>
      </c>
      <c r="BK1322" s="24"/>
      <c r="BL1322" s="24"/>
      <c r="BM1322" s="24"/>
      <c r="BN1322" s="24"/>
      <c r="BO1322" s="24"/>
      <c r="BP1322" s="24"/>
      <c r="BQ1322" s="24">
        <f t="shared" si="495"/>
        <v>0</v>
      </c>
      <c r="BR1322" s="24">
        <f t="shared" si="496"/>
        <v>0</v>
      </c>
      <c r="BU1322" s="24"/>
      <c r="BV1322" s="24"/>
      <c r="BW1322" s="24"/>
      <c r="BX1322" s="24"/>
      <c r="BY1322" s="24"/>
      <c r="BZ1322" s="24"/>
      <c r="CA1322" s="24">
        <f t="shared" si="497"/>
        <v>0</v>
      </c>
      <c r="CB1322" s="24">
        <f t="shared" si="498"/>
        <v>0</v>
      </c>
      <c r="CC1322" s="24"/>
      <c r="CE1322" s="24">
        <f t="shared" si="499"/>
        <v>0</v>
      </c>
      <c r="CG1322" s="24">
        <f t="shared" si="500"/>
        <v>0</v>
      </c>
      <c r="CI1322" s="24">
        <f t="shared" si="501"/>
        <v>0</v>
      </c>
      <c r="CK1322" s="24">
        <f t="shared" si="502"/>
        <v>0</v>
      </c>
      <c r="CM1322" s="24">
        <f t="shared" si="503"/>
        <v>0</v>
      </c>
      <c r="CO1322" s="24">
        <f t="shared" si="504"/>
        <v>0</v>
      </c>
      <c r="CQ1322" s="24">
        <f t="shared" si="505"/>
        <v>0</v>
      </c>
      <c r="CS1322" s="24">
        <f t="shared" si="506"/>
        <v>0</v>
      </c>
    </row>
    <row r="1323" spans="9:97">
      <c r="I1323" s="24">
        <f t="shared" si="486"/>
        <v>0</v>
      </c>
      <c r="J1323" s="24">
        <f t="shared" si="508"/>
        <v>0</v>
      </c>
      <c r="M1323" s="24"/>
      <c r="N1323" s="24"/>
      <c r="O1323" s="24"/>
      <c r="P1323" s="24"/>
      <c r="Q1323" s="24"/>
      <c r="R1323" s="24"/>
      <c r="S1323" s="24">
        <f t="shared" si="487"/>
        <v>0</v>
      </c>
      <c r="T1323" s="24">
        <f t="shared" si="509"/>
        <v>0</v>
      </c>
      <c r="W1323" s="24"/>
      <c r="X1323" s="24"/>
      <c r="Y1323" s="24"/>
      <c r="Z1323" s="24"/>
      <c r="AA1323" s="24"/>
      <c r="AB1323" s="24"/>
      <c r="AC1323" s="24">
        <f t="shared" si="488"/>
        <v>0</v>
      </c>
      <c r="AD1323" s="24">
        <f t="shared" si="489"/>
        <v>0</v>
      </c>
      <c r="AG1323" s="24"/>
      <c r="AH1323" s="24"/>
      <c r="AI1323" s="24"/>
      <c r="AJ1323" s="24"/>
      <c r="AK1323" s="24"/>
      <c r="AL1323" s="24"/>
      <c r="AM1323" s="24">
        <f t="shared" si="490"/>
        <v>0</v>
      </c>
      <c r="AN1323" s="24">
        <f t="shared" si="507"/>
        <v>0</v>
      </c>
      <c r="AQ1323" s="24"/>
      <c r="AR1323" s="24"/>
      <c r="AS1323" s="24"/>
      <c r="AT1323" s="24"/>
      <c r="AU1323" s="24"/>
      <c r="AV1323" s="24"/>
      <c r="AW1323" s="24">
        <f t="shared" si="491"/>
        <v>0</v>
      </c>
      <c r="AX1323" s="24">
        <f t="shared" si="492"/>
        <v>0</v>
      </c>
      <c r="BA1323" s="24"/>
      <c r="BB1323" s="24"/>
      <c r="BC1323" s="24"/>
      <c r="BD1323" s="24"/>
      <c r="BE1323" s="24"/>
      <c r="BF1323" s="24"/>
      <c r="BG1323" s="24">
        <f t="shared" si="493"/>
        <v>0</v>
      </c>
      <c r="BH1323" s="24">
        <f t="shared" si="494"/>
        <v>0</v>
      </c>
      <c r="BK1323" s="24"/>
      <c r="BL1323" s="24"/>
      <c r="BM1323" s="24"/>
      <c r="BN1323" s="24"/>
      <c r="BO1323" s="24"/>
      <c r="BP1323" s="24"/>
      <c r="BQ1323" s="24">
        <f t="shared" si="495"/>
        <v>0</v>
      </c>
      <c r="BR1323" s="24">
        <f t="shared" si="496"/>
        <v>0</v>
      </c>
      <c r="BU1323" s="24"/>
      <c r="BV1323" s="24"/>
      <c r="BW1323" s="24"/>
      <c r="BX1323" s="24"/>
      <c r="BY1323" s="24"/>
      <c r="BZ1323" s="24"/>
      <c r="CA1323" s="24">
        <f t="shared" si="497"/>
        <v>0</v>
      </c>
      <c r="CB1323" s="24">
        <f t="shared" si="498"/>
        <v>0</v>
      </c>
      <c r="CC1323" s="24"/>
      <c r="CE1323" s="24">
        <f t="shared" si="499"/>
        <v>0</v>
      </c>
      <c r="CG1323" s="24">
        <f t="shared" si="500"/>
        <v>0</v>
      </c>
      <c r="CI1323" s="24">
        <f t="shared" si="501"/>
        <v>0</v>
      </c>
      <c r="CK1323" s="24">
        <f t="shared" si="502"/>
        <v>0</v>
      </c>
      <c r="CM1323" s="24">
        <f t="shared" si="503"/>
        <v>0</v>
      </c>
      <c r="CO1323" s="24">
        <f t="shared" si="504"/>
        <v>0</v>
      </c>
      <c r="CQ1323" s="24">
        <f t="shared" si="505"/>
        <v>0</v>
      </c>
      <c r="CS1323" s="24">
        <f t="shared" si="506"/>
        <v>0</v>
      </c>
    </row>
    <row r="1324" spans="9:97">
      <c r="I1324" s="24">
        <f t="shared" si="486"/>
        <v>0</v>
      </c>
      <c r="J1324" s="24">
        <f t="shared" si="508"/>
        <v>0</v>
      </c>
      <c r="M1324" s="24"/>
      <c r="N1324" s="24"/>
      <c r="O1324" s="24"/>
      <c r="P1324" s="24"/>
      <c r="Q1324" s="24"/>
      <c r="R1324" s="24"/>
      <c r="S1324" s="24">
        <f t="shared" si="487"/>
        <v>0</v>
      </c>
      <c r="T1324" s="24">
        <f t="shared" si="509"/>
        <v>0</v>
      </c>
      <c r="W1324" s="24"/>
      <c r="X1324" s="24"/>
      <c r="Y1324" s="24"/>
      <c r="Z1324" s="24"/>
      <c r="AA1324" s="24"/>
      <c r="AB1324" s="24"/>
      <c r="AC1324" s="24">
        <f t="shared" si="488"/>
        <v>0</v>
      </c>
      <c r="AD1324" s="24">
        <f t="shared" si="489"/>
        <v>0</v>
      </c>
      <c r="AG1324" s="24"/>
      <c r="AH1324" s="24"/>
      <c r="AI1324" s="24"/>
      <c r="AJ1324" s="24"/>
      <c r="AK1324" s="24"/>
      <c r="AL1324" s="24"/>
      <c r="AM1324" s="24">
        <f t="shared" si="490"/>
        <v>0</v>
      </c>
      <c r="AN1324" s="24">
        <f t="shared" si="507"/>
        <v>0</v>
      </c>
      <c r="AQ1324" s="24"/>
      <c r="AR1324" s="24"/>
      <c r="AS1324" s="24"/>
      <c r="AT1324" s="24"/>
      <c r="AU1324" s="24"/>
      <c r="AV1324" s="24"/>
      <c r="AW1324" s="24">
        <f t="shared" si="491"/>
        <v>0</v>
      </c>
      <c r="AX1324" s="24">
        <f t="shared" si="492"/>
        <v>0</v>
      </c>
      <c r="BA1324" s="24"/>
      <c r="BB1324" s="24"/>
      <c r="BC1324" s="24"/>
      <c r="BD1324" s="24"/>
      <c r="BE1324" s="24"/>
      <c r="BF1324" s="24"/>
      <c r="BG1324" s="24">
        <f t="shared" si="493"/>
        <v>0</v>
      </c>
      <c r="BH1324" s="24">
        <f t="shared" si="494"/>
        <v>0</v>
      </c>
      <c r="BK1324" s="24"/>
      <c r="BL1324" s="24"/>
      <c r="BM1324" s="24"/>
      <c r="BN1324" s="24"/>
      <c r="BO1324" s="24"/>
      <c r="BP1324" s="24"/>
      <c r="BQ1324" s="24">
        <f t="shared" si="495"/>
        <v>0</v>
      </c>
      <c r="BR1324" s="24">
        <f t="shared" si="496"/>
        <v>0</v>
      </c>
      <c r="BU1324" s="24"/>
      <c r="BV1324" s="24"/>
      <c r="BW1324" s="24"/>
      <c r="BX1324" s="24"/>
      <c r="BY1324" s="24"/>
      <c r="BZ1324" s="24"/>
      <c r="CA1324" s="24">
        <f t="shared" si="497"/>
        <v>0</v>
      </c>
      <c r="CB1324" s="24">
        <f t="shared" si="498"/>
        <v>0</v>
      </c>
      <c r="CC1324" s="24"/>
      <c r="CE1324" s="24">
        <f t="shared" si="499"/>
        <v>0</v>
      </c>
      <c r="CG1324" s="24">
        <f t="shared" si="500"/>
        <v>0</v>
      </c>
      <c r="CI1324" s="24">
        <f t="shared" si="501"/>
        <v>0</v>
      </c>
      <c r="CK1324" s="24">
        <f t="shared" si="502"/>
        <v>0</v>
      </c>
      <c r="CM1324" s="24">
        <f t="shared" si="503"/>
        <v>0</v>
      </c>
      <c r="CO1324" s="24">
        <f t="shared" si="504"/>
        <v>0</v>
      </c>
      <c r="CQ1324" s="24">
        <f t="shared" si="505"/>
        <v>0</v>
      </c>
      <c r="CS1324" s="24">
        <f t="shared" si="506"/>
        <v>0</v>
      </c>
    </row>
    <row r="1325" spans="9:97">
      <c r="I1325" s="24">
        <f t="shared" si="486"/>
        <v>0</v>
      </c>
      <c r="J1325" s="24">
        <f t="shared" si="508"/>
        <v>0</v>
      </c>
      <c r="M1325" s="24"/>
      <c r="N1325" s="24"/>
      <c r="O1325" s="24"/>
      <c r="P1325" s="24"/>
      <c r="Q1325" s="24"/>
      <c r="R1325" s="24"/>
      <c r="S1325" s="24">
        <f t="shared" si="487"/>
        <v>0</v>
      </c>
      <c r="T1325" s="24">
        <f t="shared" si="509"/>
        <v>0</v>
      </c>
      <c r="W1325" s="24"/>
      <c r="X1325" s="24"/>
      <c r="Y1325" s="24"/>
      <c r="Z1325" s="24"/>
      <c r="AA1325" s="24"/>
      <c r="AB1325" s="24"/>
      <c r="AC1325" s="24">
        <f t="shared" si="488"/>
        <v>0</v>
      </c>
      <c r="AD1325" s="24">
        <f t="shared" si="489"/>
        <v>0</v>
      </c>
      <c r="AG1325" s="24"/>
      <c r="AH1325" s="24"/>
      <c r="AI1325" s="24"/>
      <c r="AJ1325" s="24"/>
      <c r="AK1325" s="24"/>
      <c r="AL1325" s="24"/>
      <c r="AM1325" s="24">
        <f t="shared" si="490"/>
        <v>0</v>
      </c>
      <c r="AN1325" s="24">
        <f t="shared" si="507"/>
        <v>0</v>
      </c>
      <c r="AQ1325" s="24"/>
      <c r="AR1325" s="24"/>
      <c r="AS1325" s="24"/>
      <c r="AT1325" s="24"/>
      <c r="AU1325" s="24"/>
      <c r="AV1325" s="24"/>
      <c r="AW1325" s="24">
        <f t="shared" si="491"/>
        <v>0</v>
      </c>
      <c r="AX1325" s="24">
        <f t="shared" si="492"/>
        <v>0</v>
      </c>
      <c r="BA1325" s="24"/>
      <c r="BB1325" s="24"/>
      <c r="BC1325" s="24"/>
      <c r="BD1325" s="24"/>
      <c r="BE1325" s="24"/>
      <c r="BF1325" s="24"/>
      <c r="BG1325" s="24">
        <f t="shared" si="493"/>
        <v>0</v>
      </c>
      <c r="BH1325" s="24">
        <f t="shared" si="494"/>
        <v>0</v>
      </c>
      <c r="BK1325" s="24"/>
      <c r="BL1325" s="24"/>
      <c r="BM1325" s="24"/>
      <c r="BN1325" s="24"/>
      <c r="BO1325" s="24"/>
      <c r="BP1325" s="24"/>
      <c r="BQ1325" s="24">
        <f t="shared" si="495"/>
        <v>0</v>
      </c>
      <c r="BR1325" s="24">
        <f t="shared" si="496"/>
        <v>0</v>
      </c>
      <c r="BU1325" s="24"/>
      <c r="BV1325" s="24"/>
      <c r="BW1325" s="24"/>
      <c r="BX1325" s="24"/>
      <c r="BY1325" s="24"/>
      <c r="BZ1325" s="24"/>
      <c r="CA1325" s="24">
        <f t="shared" si="497"/>
        <v>0</v>
      </c>
      <c r="CB1325" s="24">
        <f t="shared" si="498"/>
        <v>0</v>
      </c>
      <c r="CC1325" s="24"/>
      <c r="CE1325" s="24">
        <f t="shared" si="499"/>
        <v>0</v>
      </c>
      <c r="CG1325" s="24">
        <f t="shared" si="500"/>
        <v>0</v>
      </c>
      <c r="CI1325" s="24">
        <f t="shared" si="501"/>
        <v>0</v>
      </c>
      <c r="CK1325" s="24">
        <f t="shared" si="502"/>
        <v>0</v>
      </c>
      <c r="CM1325" s="24">
        <f t="shared" si="503"/>
        <v>0</v>
      </c>
      <c r="CO1325" s="24">
        <f t="shared" si="504"/>
        <v>0</v>
      </c>
      <c r="CQ1325" s="24">
        <f t="shared" si="505"/>
        <v>0</v>
      </c>
      <c r="CS1325" s="24">
        <f t="shared" si="506"/>
        <v>0</v>
      </c>
    </row>
    <row r="1326" spans="9:97">
      <c r="I1326" s="24">
        <f t="shared" si="486"/>
        <v>0</v>
      </c>
      <c r="J1326" s="24">
        <f t="shared" si="508"/>
        <v>0</v>
      </c>
      <c r="M1326" s="24"/>
      <c r="N1326" s="24"/>
      <c r="O1326" s="24"/>
      <c r="P1326" s="24"/>
      <c r="Q1326" s="24"/>
      <c r="R1326" s="24"/>
      <c r="S1326" s="24">
        <f t="shared" si="487"/>
        <v>0</v>
      </c>
      <c r="T1326" s="24">
        <f t="shared" si="509"/>
        <v>0</v>
      </c>
      <c r="W1326" s="24"/>
      <c r="X1326" s="24"/>
      <c r="Y1326" s="24"/>
      <c r="Z1326" s="24"/>
      <c r="AA1326" s="24"/>
      <c r="AB1326" s="24"/>
      <c r="AC1326" s="24">
        <f t="shared" si="488"/>
        <v>0</v>
      </c>
      <c r="AD1326" s="24">
        <f t="shared" si="489"/>
        <v>0</v>
      </c>
      <c r="AG1326" s="24"/>
      <c r="AH1326" s="24"/>
      <c r="AI1326" s="24"/>
      <c r="AJ1326" s="24"/>
      <c r="AK1326" s="24"/>
      <c r="AL1326" s="24"/>
      <c r="AM1326" s="24">
        <f t="shared" si="490"/>
        <v>0</v>
      </c>
      <c r="AN1326" s="24">
        <f t="shared" si="507"/>
        <v>0</v>
      </c>
      <c r="AQ1326" s="24"/>
      <c r="AR1326" s="24"/>
      <c r="AS1326" s="24"/>
      <c r="AT1326" s="24"/>
      <c r="AU1326" s="24"/>
      <c r="AV1326" s="24"/>
      <c r="AW1326" s="24">
        <f t="shared" si="491"/>
        <v>0</v>
      </c>
      <c r="AX1326" s="24">
        <f t="shared" si="492"/>
        <v>0</v>
      </c>
      <c r="BA1326" s="24"/>
      <c r="BB1326" s="24"/>
      <c r="BC1326" s="24"/>
      <c r="BD1326" s="24"/>
      <c r="BE1326" s="24"/>
      <c r="BF1326" s="24"/>
      <c r="BG1326" s="24">
        <f t="shared" si="493"/>
        <v>0</v>
      </c>
      <c r="BH1326" s="24">
        <f t="shared" si="494"/>
        <v>0</v>
      </c>
      <c r="BK1326" s="24"/>
      <c r="BL1326" s="24"/>
      <c r="BM1326" s="24"/>
      <c r="BN1326" s="24"/>
      <c r="BO1326" s="24"/>
      <c r="BP1326" s="24"/>
      <c r="BQ1326" s="24">
        <f t="shared" si="495"/>
        <v>0</v>
      </c>
      <c r="BR1326" s="24">
        <f t="shared" si="496"/>
        <v>0</v>
      </c>
      <c r="BU1326" s="24"/>
      <c r="BV1326" s="24"/>
      <c r="BW1326" s="24"/>
      <c r="BX1326" s="24"/>
      <c r="BY1326" s="24"/>
      <c r="BZ1326" s="24"/>
      <c r="CA1326" s="24">
        <f t="shared" si="497"/>
        <v>0</v>
      </c>
      <c r="CB1326" s="24">
        <f t="shared" si="498"/>
        <v>0</v>
      </c>
      <c r="CC1326" s="24"/>
      <c r="CE1326" s="24">
        <f t="shared" si="499"/>
        <v>0</v>
      </c>
      <c r="CG1326" s="24">
        <f t="shared" si="500"/>
        <v>0</v>
      </c>
      <c r="CI1326" s="24">
        <f t="shared" si="501"/>
        <v>0</v>
      </c>
      <c r="CK1326" s="24">
        <f t="shared" si="502"/>
        <v>0</v>
      </c>
      <c r="CM1326" s="24">
        <f t="shared" si="503"/>
        <v>0</v>
      </c>
      <c r="CO1326" s="24">
        <f t="shared" si="504"/>
        <v>0</v>
      </c>
      <c r="CQ1326" s="24">
        <f t="shared" si="505"/>
        <v>0</v>
      </c>
      <c r="CS1326" s="24">
        <f t="shared" si="506"/>
        <v>0</v>
      </c>
    </row>
    <row r="1327" spans="9:97">
      <c r="I1327" s="24">
        <f t="shared" si="486"/>
        <v>0</v>
      </c>
      <c r="J1327" s="24">
        <f t="shared" si="508"/>
        <v>0</v>
      </c>
      <c r="M1327" s="24"/>
      <c r="N1327" s="24"/>
      <c r="O1327" s="24"/>
      <c r="P1327" s="24"/>
      <c r="Q1327" s="24"/>
      <c r="R1327" s="24"/>
      <c r="S1327" s="24">
        <f t="shared" si="487"/>
        <v>0</v>
      </c>
      <c r="T1327" s="24">
        <f t="shared" si="509"/>
        <v>0</v>
      </c>
      <c r="W1327" s="24"/>
      <c r="X1327" s="24"/>
      <c r="Y1327" s="24"/>
      <c r="Z1327" s="24"/>
      <c r="AA1327" s="24"/>
      <c r="AB1327" s="24"/>
      <c r="AC1327" s="24">
        <f t="shared" si="488"/>
        <v>0</v>
      </c>
      <c r="AD1327" s="24">
        <f t="shared" si="489"/>
        <v>0</v>
      </c>
      <c r="AG1327" s="24"/>
      <c r="AH1327" s="24"/>
      <c r="AI1327" s="24"/>
      <c r="AJ1327" s="24"/>
      <c r="AK1327" s="24"/>
      <c r="AL1327" s="24"/>
      <c r="AM1327" s="24">
        <f t="shared" si="490"/>
        <v>0</v>
      </c>
      <c r="AN1327" s="24">
        <f t="shared" si="507"/>
        <v>0</v>
      </c>
      <c r="AQ1327" s="24"/>
      <c r="AR1327" s="24"/>
      <c r="AS1327" s="24"/>
      <c r="AT1327" s="24"/>
      <c r="AU1327" s="24"/>
      <c r="AV1327" s="24"/>
      <c r="AW1327" s="24">
        <f t="shared" si="491"/>
        <v>0</v>
      </c>
      <c r="AX1327" s="24">
        <f t="shared" si="492"/>
        <v>0</v>
      </c>
      <c r="BA1327" s="24"/>
      <c r="BB1327" s="24"/>
      <c r="BC1327" s="24"/>
      <c r="BD1327" s="24"/>
      <c r="BE1327" s="24"/>
      <c r="BF1327" s="24"/>
      <c r="BG1327" s="24">
        <f t="shared" si="493"/>
        <v>0</v>
      </c>
      <c r="BH1327" s="24">
        <f t="shared" si="494"/>
        <v>0</v>
      </c>
      <c r="BK1327" s="24"/>
      <c r="BL1327" s="24"/>
      <c r="BM1327" s="24"/>
      <c r="BN1327" s="24"/>
      <c r="BO1327" s="24"/>
      <c r="BP1327" s="24"/>
      <c r="BQ1327" s="24">
        <f t="shared" si="495"/>
        <v>0</v>
      </c>
      <c r="BR1327" s="24">
        <f t="shared" si="496"/>
        <v>0</v>
      </c>
      <c r="BU1327" s="24"/>
      <c r="BV1327" s="24"/>
      <c r="BW1327" s="24"/>
      <c r="BX1327" s="24"/>
      <c r="BY1327" s="24"/>
      <c r="BZ1327" s="24"/>
      <c r="CA1327" s="24">
        <f t="shared" si="497"/>
        <v>0</v>
      </c>
      <c r="CB1327" s="24">
        <f t="shared" si="498"/>
        <v>0</v>
      </c>
      <c r="CC1327" s="24"/>
      <c r="CE1327" s="24">
        <f t="shared" si="499"/>
        <v>0</v>
      </c>
      <c r="CG1327" s="24">
        <f t="shared" si="500"/>
        <v>0</v>
      </c>
      <c r="CI1327" s="24">
        <f t="shared" si="501"/>
        <v>0</v>
      </c>
      <c r="CK1327" s="24">
        <f t="shared" si="502"/>
        <v>0</v>
      </c>
      <c r="CM1327" s="24">
        <f t="shared" si="503"/>
        <v>0</v>
      </c>
      <c r="CO1327" s="24">
        <f t="shared" si="504"/>
        <v>0</v>
      </c>
      <c r="CQ1327" s="24">
        <f t="shared" si="505"/>
        <v>0</v>
      </c>
      <c r="CS1327" s="24">
        <f t="shared" si="506"/>
        <v>0</v>
      </c>
    </row>
    <row r="1328" spans="9:97">
      <c r="I1328" s="24">
        <f t="shared" si="486"/>
        <v>0</v>
      </c>
      <c r="J1328" s="24">
        <f t="shared" si="508"/>
        <v>0</v>
      </c>
      <c r="M1328" s="24"/>
      <c r="N1328" s="24"/>
      <c r="O1328" s="24"/>
      <c r="P1328" s="24"/>
      <c r="Q1328" s="24"/>
      <c r="R1328" s="24"/>
      <c r="S1328" s="24">
        <f t="shared" si="487"/>
        <v>0</v>
      </c>
      <c r="T1328" s="24">
        <f t="shared" si="509"/>
        <v>0</v>
      </c>
      <c r="W1328" s="24"/>
      <c r="X1328" s="24"/>
      <c r="Y1328" s="24"/>
      <c r="Z1328" s="24"/>
      <c r="AA1328" s="24"/>
      <c r="AB1328" s="24"/>
      <c r="AC1328" s="24">
        <f t="shared" si="488"/>
        <v>0</v>
      </c>
      <c r="AD1328" s="24">
        <f t="shared" si="489"/>
        <v>0</v>
      </c>
      <c r="AG1328" s="24"/>
      <c r="AH1328" s="24"/>
      <c r="AI1328" s="24"/>
      <c r="AJ1328" s="24"/>
      <c r="AK1328" s="24"/>
      <c r="AL1328" s="24"/>
      <c r="AM1328" s="24">
        <f t="shared" si="490"/>
        <v>0</v>
      </c>
      <c r="AN1328" s="24">
        <f t="shared" si="507"/>
        <v>0</v>
      </c>
      <c r="AQ1328" s="24"/>
      <c r="AR1328" s="24"/>
      <c r="AS1328" s="24"/>
      <c r="AT1328" s="24"/>
      <c r="AU1328" s="24"/>
      <c r="AV1328" s="24"/>
      <c r="AW1328" s="24">
        <f t="shared" si="491"/>
        <v>0</v>
      </c>
      <c r="AX1328" s="24">
        <f t="shared" si="492"/>
        <v>0</v>
      </c>
      <c r="BA1328" s="24"/>
      <c r="BB1328" s="24"/>
      <c r="BC1328" s="24"/>
      <c r="BD1328" s="24"/>
      <c r="BE1328" s="24"/>
      <c r="BF1328" s="24"/>
      <c r="BG1328" s="24">
        <f t="shared" si="493"/>
        <v>0</v>
      </c>
      <c r="BH1328" s="24">
        <f t="shared" si="494"/>
        <v>0</v>
      </c>
      <c r="BK1328" s="24"/>
      <c r="BL1328" s="24"/>
      <c r="BM1328" s="24"/>
      <c r="BN1328" s="24"/>
      <c r="BO1328" s="24"/>
      <c r="BP1328" s="24"/>
      <c r="BQ1328" s="24">
        <f t="shared" si="495"/>
        <v>0</v>
      </c>
      <c r="BR1328" s="24">
        <f t="shared" si="496"/>
        <v>0</v>
      </c>
      <c r="BU1328" s="24"/>
      <c r="BV1328" s="24"/>
      <c r="BW1328" s="24"/>
      <c r="BX1328" s="24"/>
      <c r="BY1328" s="24"/>
      <c r="BZ1328" s="24"/>
      <c r="CA1328" s="24">
        <f t="shared" si="497"/>
        <v>0</v>
      </c>
      <c r="CB1328" s="24">
        <f t="shared" si="498"/>
        <v>0</v>
      </c>
      <c r="CC1328" s="24"/>
      <c r="CE1328" s="24">
        <f t="shared" si="499"/>
        <v>0</v>
      </c>
      <c r="CG1328" s="24">
        <f t="shared" si="500"/>
        <v>0</v>
      </c>
      <c r="CI1328" s="24">
        <f t="shared" si="501"/>
        <v>0</v>
      </c>
      <c r="CK1328" s="24">
        <f t="shared" si="502"/>
        <v>0</v>
      </c>
      <c r="CM1328" s="24">
        <f t="shared" si="503"/>
        <v>0</v>
      </c>
      <c r="CO1328" s="24">
        <f t="shared" si="504"/>
        <v>0</v>
      </c>
      <c r="CQ1328" s="24">
        <f t="shared" si="505"/>
        <v>0</v>
      </c>
      <c r="CS1328" s="24">
        <f t="shared" si="506"/>
        <v>0</v>
      </c>
    </row>
    <row r="1329" spans="9:97">
      <c r="I1329" s="24">
        <f t="shared" si="486"/>
        <v>0</v>
      </c>
      <c r="J1329" s="24">
        <f t="shared" si="508"/>
        <v>0</v>
      </c>
      <c r="M1329" s="24"/>
      <c r="N1329" s="24"/>
      <c r="O1329" s="24"/>
      <c r="P1329" s="24"/>
      <c r="Q1329" s="24"/>
      <c r="R1329" s="24"/>
      <c r="S1329" s="24">
        <f t="shared" si="487"/>
        <v>0</v>
      </c>
      <c r="T1329" s="24">
        <f t="shared" si="509"/>
        <v>0</v>
      </c>
      <c r="W1329" s="24"/>
      <c r="X1329" s="24"/>
      <c r="Y1329" s="24"/>
      <c r="Z1329" s="24"/>
      <c r="AA1329" s="24"/>
      <c r="AB1329" s="24"/>
      <c r="AC1329" s="24">
        <f t="shared" si="488"/>
        <v>0</v>
      </c>
      <c r="AD1329" s="24">
        <f t="shared" si="489"/>
        <v>0</v>
      </c>
      <c r="AG1329" s="24"/>
      <c r="AH1329" s="24"/>
      <c r="AI1329" s="24"/>
      <c r="AJ1329" s="24"/>
      <c r="AK1329" s="24"/>
      <c r="AL1329" s="24"/>
      <c r="AM1329" s="24">
        <f t="shared" si="490"/>
        <v>0</v>
      </c>
      <c r="AN1329" s="24">
        <f t="shared" si="507"/>
        <v>0</v>
      </c>
      <c r="AQ1329" s="24"/>
      <c r="AR1329" s="24"/>
      <c r="AS1329" s="24"/>
      <c r="AT1329" s="24"/>
      <c r="AU1329" s="24"/>
      <c r="AV1329" s="24"/>
      <c r="AW1329" s="24">
        <f t="shared" si="491"/>
        <v>0</v>
      </c>
      <c r="AX1329" s="24">
        <f t="shared" si="492"/>
        <v>0</v>
      </c>
      <c r="BA1329" s="24"/>
      <c r="BB1329" s="24"/>
      <c r="BC1329" s="24"/>
      <c r="BD1329" s="24"/>
      <c r="BE1329" s="24"/>
      <c r="BF1329" s="24"/>
      <c r="BG1329" s="24">
        <f t="shared" si="493"/>
        <v>0</v>
      </c>
      <c r="BH1329" s="24">
        <f t="shared" si="494"/>
        <v>0</v>
      </c>
      <c r="BK1329" s="24"/>
      <c r="BL1329" s="24"/>
      <c r="BM1329" s="24"/>
      <c r="BN1329" s="24"/>
      <c r="BO1329" s="24"/>
      <c r="BP1329" s="24"/>
      <c r="BQ1329" s="24">
        <f t="shared" si="495"/>
        <v>0</v>
      </c>
      <c r="BR1329" s="24">
        <f t="shared" si="496"/>
        <v>0</v>
      </c>
      <c r="BU1329" s="24"/>
      <c r="BV1329" s="24"/>
      <c r="BW1329" s="24"/>
      <c r="BX1329" s="24"/>
      <c r="BY1329" s="24"/>
      <c r="BZ1329" s="24"/>
      <c r="CA1329" s="24">
        <f t="shared" si="497"/>
        <v>0</v>
      </c>
      <c r="CB1329" s="24">
        <f t="shared" si="498"/>
        <v>0</v>
      </c>
      <c r="CC1329" s="24"/>
      <c r="CE1329" s="24">
        <f t="shared" si="499"/>
        <v>0</v>
      </c>
      <c r="CG1329" s="24">
        <f t="shared" si="500"/>
        <v>0</v>
      </c>
      <c r="CI1329" s="24">
        <f t="shared" si="501"/>
        <v>0</v>
      </c>
      <c r="CK1329" s="24">
        <f t="shared" si="502"/>
        <v>0</v>
      </c>
      <c r="CM1329" s="24">
        <f t="shared" si="503"/>
        <v>0</v>
      </c>
      <c r="CO1329" s="24">
        <f t="shared" si="504"/>
        <v>0</v>
      </c>
      <c r="CQ1329" s="24">
        <f t="shared" si="505"/>
        <v>0</v>
      </c>
      <c r="CS1329" s="24">
        <f t="shared" si="506"/>
        <v>0</v>
      </c>
    </row>
    <row r="1330" spans="9:97">
      <c r="I1330" s="24">
        <f t="shared" si="486"/>
        <v>0</v>
      </c>
      <c r="J1330" s="24">
        <f t="shared" si="508"/>
        <v>0</v>
      </c>
      <c r="M1330" s="24"/>
      <c r="N1330" s="24"/>
      <c r="O1330" s="24"/>
      <c r="P1330" s="24"/>
      <c r="Q1330" s="24"/>
      <c r="R1330" s="24"/>
      <c r="S1330" s="24">
        <f t="shared" si="487"/>
        <v>0</v>
      </c>
      <c r="T1330" s="24">
        <f t="shared" si="509"/>
        <v>0</v>
      </c>
      <c r="W1330" s="24"/>
      <c r="X1330" s="24"/>
      <c r="Y1330" s="24"/>
      <c r="Z1330" s="24"/>
      <c r="AA1330" s="24"/>
      <c r="AB1330" s="24"/>
      <c r="AC1330" s="24">
        <f t="shared" si="488"/>
        <v>0</v>
      </c>
      <c r="AD1330" s="24">
        <f t="shared" si="489"/>
        <v>0</v>
      </c>
      <c r="AG1330" s="24"/>
      <c r="AH1330" s="24"/>
      <c r="AI1330" s="24"/>
      <c r="AJ1330" s="24"/>
      <c r="AK1330" s="24"/>
      <c r="AL1330" s="24"/>
      <c r="AM1330" s="24">
        <f t="shared" si="490"/>
        <v>0</v>
      </c>
      <c r="AN1330" s="24">
        <f t="shared" si="507"/>
        <v>0</v>
      </c>
      <c r="AQ1330" s="24"/>
      <c r="AR1330" s="24"/>
      <c r="AS1330" s="24"/>
      <c r="AT1330" s="24"/>
      <c r="AU1330" s="24"/>
      <c r="AV1330" s="24"/>
      <c r="AW1330" s="24">
        <f t="shared" si="491"/>
        <v>0</v>
      </c>
      <c r="AX1330" s="24">
        <f t="shared" si="492"/>
        <v>0</v>
      </c>
      <c r="BA1330" s="24"/>
      <c r="BB1330" s="24"/>
      <c r="BC1330" s="24"/>
      <c r="BD1330" s="24"/>
      <c r="BE1330" s="24"/>
      <c r="BF1330" s="24"/>
      <c r="BG1330" s="24">
        <f t="shared" si="493"/>
        <v>0</v>
      </c>
      <c r="BH1330" s="24">
        <f t="shared" si="494"/>
        <v>0</v>
      </c>
      <c r="BK1330" s="24"/>
      <c r="BL1330" s="24"/>
      <c r="BM1330" s="24"/>
      <c r="BN1330" s="24"/>
      <c r="BO1330" s="24"/>
      <c r="BP1330" s="24"/>
      <c r="BQ1330" s="24">
        <f t="shared" si="495"/>
        <v>0</v>
      </c>
      <c r="BR1330" s="24">
        <f t="shared" si="496"/>
        <v>0</v>
      </c>
      <c r="BU1330" s="24"/>
      <c r="BV1330" s="24"/>
      <c r="BW1330" s="24"/>
      <c r="BX1330" s="24"/>
      <c r="BY1330" s="24"/>
      <c r="BZ1330" s="24"/>
      <c r="CA1330" s="24">
        <f t="shared" si="497"/>
        <v>0</v>
      </c>
      <c r="CB1330" s="24">
        <f t="shared" si="498"/>
        <v>0</v>
      </c>
      <c r="CC1330" s="24"/>
      <c r="CE1330" s="24">
        <f t="shared" si="499"/>
        <v>0</v>
      </c>
      <c r="CG1330" s="24">
        <f t="shared" si="500"/>
        <v>0</v>
      </c>
      <c r="CI1330" s="24">
        <f t="shared" si="501"/>
        <v>0</v>
      </c>
      <c r="CK1330" s="24">
        <f t="shared" si="502"/>
        <v>0</v>
      </c>
      <c r="CM1330" s="24">
        <f t="shared" si="503"/>
        <v>0</v>
      </c>
      <c r="CO1330" s="24">
        <f t="shared" si="504"/>
        <v>0</v>
      </c>
      <c r="CQ1330" s="24">
        <f t="shared" si="505"/>
        <v>0</v>
      </c>
      <c r="CS1330" s="24">
        <f t="shared" si="506"/>
        <v>0</v>
      </c>
    </row>
    <row r="1331" spans="9:97">
      <c r="I1331" s="24">
        <f t="shared" si="486"/>
        <v>0</v>
      </c>
      <c r="J1331" s="24">
        <f t="shared" si="508"/>
        <v>0</v>
      </c>
      <c r="M1331" s="24"/>
      <c r="N1331" s="24"/>
      <c r="O1331" s="24"/>
      <c r="P1331" s="24"/>
      <c r="Q1331" s="24"/>
      <c r="R1331" s="24"/>
      <c r="S1331" s="24">
        <f t="shared" si="487"/>
        <v>0</v>
      </c>
      <c r="T1331" s="24">
        <f t="shared" si="509"/>
        <v>0</v>
      </c>
      <c r="W1331" s="24"/>
      <c r="X1331" s="24"/>
      <c r="Y1331" s="24"/>
      <c r="Z1331" s="24"/>
      <c r="AA1331" s="24"/>
      <c r="AB1331" s="24"/>
      <c r="AC1331" s="24">
        <f t="shared" si="488"/>
        <v>0</v>
      </c>
      <c r="AD1331" s="24">
        <f t="shared" si="489"/>
        <v>0</v>
      </c>
      <c r="AG1331" s="24"/>
      <c r="AH1331" s="24"/>
      <c r="AI1331" s="24"/>
      <c r="AJ1331" s="24"/>
      <c r="AK1331" s="24"/>
      <c r="AL1331" s="24"/>
      <c r="AM1331" s="24">
        <f t="shared" si="490"/>
        <v>0</v>
      </c>
      <c r="AN1331" s="24">
        <f t="shared" si="507"/>
        <v>0</v>
      </c>
      <c r="AQ1331" s="24"/>
      <c r="AR1331" s="24"/>
      <c r="AS1331" s="24"/>
      <c r="AT1331" s="24"/>
      <c r="AU1331" s="24"/>
      <c r="AV1331" s="24"/>
      <c r="AW1331" s="24">
        <f t="shared" si="491"/>
        <v>0</v>
      </c>
      <c r="AX1331" s="24">
        <f t="shared" si="492"/>
        <v>0</v>
      </c>
      <c r="BA1331" s="24"/>
      <c r="BB1331" s="24"/>
      <c r="BC1331" s="24"/>
      <c r="BD1331" s="24"/>
      <c r="BE1331" s="24"/>
      <c r="BF1331" s="24"/>
      <c r="BG1331" s="24">
        <f t="shared" si="493"/>
        <v>0</v>
      </c>
      <c r="BH1331" s="24">
        <f t="shared" si="494"/>
        <v>0</v>
      </c>
      <c r="BK1331" s="24"/>
      <c r="BL1331" s="24"/>
      <c r="BM1331" s="24"/>
      <c r="BN1331" s="24"/>
      <c r="BO1331" s="24"/>
      <c r="BP1331" s="24"/>
      <c r="BQ1331" s="24">
        <f t="shared" si="495"/>
        <v>0</v>
      </c>
      <c r="BR1331" s="24">
        <f t="shared" si="496"/>
        <v>0</v>
      </c>
      <c r="BU1331" s="24"/>
      <c r="BV1331" s="24"/>
      <c r="BW1331" s="24"/>
      <c r="BX1331" s="24"/>
      <c r="BY1331" s="24"/>
      <c r="BZ1331" s="24"/>
      <c r="CA1331" s="24">
        <f t="shared" si="497"/>
        <v>0</v>
      </c>
      <c r="CB1331" s="24">
        <f t="shared" si="498"/>
        <v>0</v>
      </c>
      <c r="CC1331" s="24"/>
      <c r="CE1331" s="24">
        <f t="shared" si="499"/>
        <v>0</v>
      </c>
      <c r="CG1331" s="24">
        <f t="shared" si="500"/>
        <v>0</v>
      </c>
      <c r="CI1331" s="24">
        <f t="shared" si="501"/>
        <v>0</v>
      </c>
      <c r="CK1331" s="24">
        <f t="shared" si="502"/>
        <v>0</v>
      </c>
      <c r="CM1331" s="24">
        <f t="shared" si="503"/>
        <v>0</v>
      </c>
      <c r="CO1331" s="24">
        <f t="shared" si="504"/>
        <v>0</v>
      </c>
      <c r="CQ1331" s="24">
        <f t="shared" si="505"/>
        <v>0</v>
      </c>
      <c r="CS1331" s="24">
        <f t="shared" si="506"/>
        <v>0</v>
      </c>
    </row>
    <row r="1332" spans="9:97">
      <c r="I1332" s="24">
        <f t="shared" si="486"/>
        <v>0</v>
      </c>
      <c r="J1332" s="24">
        <f t="shared" si="508"/>
        <v>0</v>
      </c>
      <c r="M1332" s="24"/>
      <c r="N1332" s="24"/>
      <c r="O1332" s="24"/>
      <c r="P1332" s="24"/>
      <c r="Q1332" s="24"/>
      <c r="R1332" s="24"/>
      <c r="S1332" s="24">
        <f t="shared" si="487"/>
        <v>0</v>
      </c>
      <c r="T1332" s="24">
        <f t="shared" si="509"/>
        <v>0</v>
      </c>
      <c r="W1332" s="24"/>
      <c r="X1332" s="24"/>
      <c r="Y1332" s="24"/>
      <c r="Z1332" s="24"/>
      <c r="AA1332" s="24"/>
      <c r="AB1332" s="24"/>
      <c r="AC1332" s="24">
        <f t="shared" si="488"/>
        <v>0</v>
      </c>
      <c r="AD1332" s="24">
        <f t="shared" si="489"/>
        <v>0</v>
      </c>
      <c r="AG1332" s="24"/>
      <c r="AH1332" s="24"/>
      <c r="AI1332" s="24"/>
      <c r="AJ1332" s="24"/>
      <c r="AK1332" s="24"/>
      <c r="AL1332" s="24"/>
      <c r="AM1332" s="24">
        <f t="shared" si="490"/>
        <v>0</v>
      </c>
      <c r="AN1332" s="24">
        <f t="shared" si="507"/>
        <v>0</v>
      </c>
      <c r="AQ1332" s="24"/>
      <c r="AR1332" s="24"/>
      <c r="AS1332" s="24"/>
      <c r="AT1332" s="24"/>
      <c r="AU1332" s="24"/>
      <c r="AV1332" s="24"/>
      <c r="AW1332" s="24">
        <f t="shared" si="491"/>
        <v>0</v>
      </c>
      <c r="AX1332" s="24">
        <f t="shared" si="492"/>
        <v>0</v>
      </c>
      <c r="BA1332" s="24"/>
      <c r="BB1332" s="24"/>
      <c r="BC1332" s="24"/>
      <c r="BD1332" s="24"/>
      <c r="BE1332" s="24"/>
      <c r="BF1332" s="24"/>
      <c r="BG1332" s="24">
        <f t="shared" si="493"/>
        <v>0</v>
      </c>
      <c r="BH1332" s="24">
        <f t="shared" si="494"/>
        <v>0</v>
      </c>
      <c r="BK1332" s="24"/>
      <c r="BL1332" s="24"/>
      <c r="BM1332" s="24"/>
      <c r="BN1332" s="24"/>
      <c r="BO1332" s="24"/>
      <c r="BP1332" s="24"/>
      <c r="BQ1332" s="24">
        <f t="shared" si="495"/>
        <v>0</v>
      </c>
      <c r="BR1332" s="24">
        <f t="shared" si="496"/>
        <v>0</v>
      </c>
      <c r="BU1332" s="24"/>
      <c r="BV1332" s="24"/>
      <c r="BW1332" s="24"/>
      <c r="BX1332" s="24"/>
      <c r="BY1332" s="24"/>
      <c r="BZ1332" s="24"/>
      <c r="CA1332" s="24">
        <f t="shared" si="497"/>
        <v>0</v>
      </c>
      <c r="CB1332" s="24">
        <f t="shared" si="498"/>
        <v>0</v>
      </c>
      <c r="CC1332" s="24"/>
      <c r="CE1332" s="24">
        <f t="shared" si="499"/>
        <v>0</v>
      </c>
      <c r="CG1332" s="24">
        <f t="shared" si="500"/>
        <v>0</v>
      </c>
      <c r="CI1332" s="24">
        <f t="shared" si="501"/>
        <v>0</v>
      </c>
      <c r="CK1332" s="24">
        <f t="shared" si="502"/>
        <v>0</v>
      </c>
      <c r="CM1332" s="24">
        <f t="shared" si="503"/>
        <v>0</v>
      </c>
      <c r="CO1332" s="24">
        <f t="shared" si="504"/>
        <v>0</v>
      </c>
      <c r="CQ1332" s="24">
        <f t="shared" si="505"/>
        <v>0</v>
      </c>
      <c r="CS1332" s="24">
        <f t="shared" si="506"/>
        <v>0</v>
      </c>
    </row>
    <row r="1333" spans="9:97">
      <c r="I1333" s="24">
        <f t="shared" si="486"/>
        <v>0</v>
      </c>
      <c r="J1333" s="24">
        <f t="shared" si="508"/>
        <v>0</v>
      </c>
      <c r="M1333" s="24"/>
      <c r="N1333" s="24"/>
      <c r="O1333" s="24"/>
      <c r="P1333" s="24"/>
      <c r="Q1333" s="24"/>
      <c r="R1333" s="24"/>
      <c r="S1333" s="24">
        <f t="shared" si="487"/>
        <v>0</v>
      </c>
      <c r="T1333" s="24">
        <f t="shared" si="509"/>
        <v>0</v>
      </c>
      <c r="W1333" s="24"/>
      <c r="X1333" s="24"/>
      <c r="Y1333" s="24"/>
      <c r="Z1333" s="24"/>
      <c r="AA1333" s="24"/>
      <c r="AB1333" s="24"/>
      <c r="AC1333" s="24">
        <f t="shared" si="488"/>
        <v>0</v>
      </c>
      <c r="AD1333" s="24">
        <f t="shared" si="489"/>
        <v>0</v>
      </c>
      <c r="AG1333" s="24"/>
      <c r="AH1333" s="24"/>
      <c r="AI1333" s="24"/>
      <c r="AJ1333" s="24"/>
      <c r="AK1333" s="24"/>
      <c r="AL1333" s="24"/>
      <c r="AM1333" s="24">
        <f t="shared" si="490"/>
        <v>0</v>
      </c>
      <c r="AN1333" s="24">
        <f t="shared" si="507"/>
        <v>0</v>
      </c>
      <c r="AQ1333" s="24"/>
      <c r="AR1333" s="24"/>
      <c r="AS1333" s="24"/>
      <c r="AT1333" s="24"/>
      <c r="AU1333" s="24"/>
      <c r="AV1333" s="24"/>
      <c r="AW1333" s="24">
        <f t="shared" si="491"/>
        <v>0</v>
      </c>
      <c r="AX1333" s="24">
        <f t="shared" si="492"/>
        <v>0</v>
      </c>
      <c r="BA1333" s="24"/>
      <c r="BB1333" s="24"/>
      <c r="BC1333" s="24"/>
      <c r="BD1333" s="24"/>
      <c r="BE1333" s="24"/>
      <c r="BF1333" s="24"/>
      <c r="BG1333" s="24">
        <f t="shared" si="493"/>
        <v>0</v>
      </c>
      <c r="BH1333" s="24">
        <f t="shared" si="494"/>
        <v>0</v>
      </c>
      <c r="BK1333" s="24"/>
      <c r="BL1333" s="24"/>
      <c r="BM1333" s="24"/>
      <c r="BN1333" s="24"/>
      <c r="BO1333" s="24"/>
      <c r="BP1333" s="24"/>
      <c r="BQ1333" s="24">
        <f t="shared" si="495"/>
        <v>0</v>
      </c>
      <c r="BR1333" s="24">
        <f t="shared" si="496"/>
        <v>0</v>
      </c>
      <c r="BU1333" s="24"/>
      <c r="BV1333" s="24"/>
      <c r="BW1333" s="24"/>
      <c r="BX1333" s="24"/>
      <c r="BY1333" s="24"/>
      <c r="BZ1333" s="24"/>
      <c r="CA1333" s="24">
        <f t="shared" si="497"/>
        <v>0</v>
      </c>
      <c r="CB1333" s="24">
        <f t="shared" si="498"/>
        <v>0</v>
      </c>
      <c r="CC1333" s="24"/>
      <c r="CE1333" s="24">
        <f t="shared" si="499"/>
        <v>0</v>
      </c>
      <c r="CG1333" s="24">
        <f t="shared" si="500"/>
        <v>0</v>
      </c>
      <c r="CI1333" s="24">
        <f t="shared" si="501"/>
        <v>0</v>
      </c>
      <c r="CK1333" s="24">
        <f t="shared" si="502"/>
        <v>0</v>
      </c>
      <c r="CM1333" s="24">
        <f t="shared" si="503"/>
        <v>0</v>
      </c>
      <c r="CO1333" s="24">
        <f t="shared" si="504"/>
        <v>0</v>
      </c>
      <c r="CQ1333" s="24">
        <f t="shared" si="505"/>
        <v>0</v>
      </c>
      <c r="CS1333" s="24">
        <f t="shared" si="506"/>
        <v>0</v>
      </c>
    </row>
    <row r="1334" spans="9:97">
      <c r="I1334" s="24">
        <f t="shared" si="486"/>
        <v>0</v>
      </c>
      <c r="J1334" s="24">
        <f t="shared" si="508"/>
        <v>0</v>
      </c>
      <c r="M1334" s="24"/>
      <c r="N1334" s="24"/>
      <c r="O1334" s="24"/>
      <c r="P1334" s="24"/>
      <c r="Q1334" s="24"/>
      <c r="R1334" s="24"/>
      <c r="S1334" s="24">
        <f t="shared" si="487"/>
        <v>0</v>
      </c>
      <c r="T1334" s="24">
        <f t="shared" si="509"/>
        <v>0</v>
      </c>
      <c r="W1334" s="24"/>
      <c r="X1334" s="24"/>
      <c r="Y1334" s="24"/>
      <c r="Z1334" s="24"/>
      <c r="AA1334" s="24"/>
      <c r="AB1334" s="24"/>
      <c r="AC1334" s="24">
        <f t="shared" si="488"/>
        <v>0</v>
      </c>
      <c r="AD1334" s="24">
        <f t="shared" si="489"/>
        <v>0</v>
      </c>
      <c r="AG1334" s="24"/>
      <c r="AH1334" s="24"/>
      <c r="AI1334" s="24"/>
      <c r="AJ1334" s="24"/>
      <c r="AK1334" s="24"/>
      <c r="AL1334" s="24"/>
      <c r="AM1334" s="24">
        <f t="shared" si="490"/>
        <v>0</v>
      </c>
      <c r="AN1334" s="24">
        <f t="shared" si="507"/>
        <v>0</v>
      </c>
      <c r="AQ1334" s="24"/>
      <c r="AR1334" s="24"/>
      <c r="AS1334" s="24"/>
      <c r="AT1334" s="24"/>
      <c r="AU1334" s="24"/>
      <c r="AV1334" s="24"/>
      <c r="AW1334" s="24">
        <f t="shared" si="491"/>
        <v>0</v>
      </c>
      <c r="AX1334" s="24">
        <f t="shared" si="492"/>
        <v>0</v>
      </c>
      <c r="BA1334" s="24"/>
      <c r="BB1334" s="24"/>
      <c r="BC1334" s="24"/>
      <c r="BD1334" s="24"/>
      <c r="BE1334" s="24"/>
      <c r="BF1334" s="24"/>
      <c r="BG1334" s="24">
        <f t="shared" si="493"/>
        <v>0</v>
      </c>
      <c r="BH1334" s="24">
        <f t="shared" si="494"/>
        <v>0</v>
      </c>
      <c r="BK1334" s="24"/>
      <c r="BL1334" s="24"/>
      <c r="BM1334" s="24"/>
      <c r="BN1334" s="24"/>
      <c r="BO1334" s="24"/>
      <c r="BP1334" s="24"/>
      <c r="BQ1334" s="24">
        <f t="shared" si="495"/>
        <v>0</v>
      </c>
      <c r="BR1334" s="24">
        <f t="shared" si="496"/>
        <v>0</v>
      </c>
      <c r="BU1334" s="24"/>
      <c r="BV1334" s="24"/>
      <c r="BW1334" s="24"/>
      <c r="BX1334" s="24"/>
      <c r="BY1334" s="24"/>
      <c r="BZ1334" s="24"/>
      <c r="CA1334" s="24">
        <f t="shared" si="497"/>
        <v>0</v>
      </c>
      <c r="CB1334" s="24">
        <f t="shared" si="498"/>
        <v>0</v>
      </c>
      <c r="CC1334" s="24"/>
      <c r="CE1334" s="24">
        <f t="shared" si="499"/>
        <v>0</v>
      </c>
      <c r="CG1334" s="24">
        <f t="shared" si="500"/>
        <v>0</v>
      </c>
      <c r="CI1334" s="24">
        <f t="shared" si="501"/>
        <v>0</v>
      </c>
      <c r="CK1334" s="24">
        <f t="shared" si="502"/>
        <v>0</v>
      </c>
      <c r="CM1334" s="24">
        <f t="shared" si="503"/>
        <v>0</v>
      </c>
      <c r="CO1334" s="24">
        <f t="shared" si="504"/>
        <v>0</v>
      </c>
      <c r="CQ1334" s="24">
        <f t="shared" si="505"/>
        <v>0</v>
      </c>
      <c r="CS1334" s="24">
        <f t="shared" si="506"/>
        <v>0</v>
      </c>
    </row>
    <row r="1335" spans="9:97">
      <c r="I1335" s="24">
        <f t="shared" si="486"/>
        <v>0</v>
      </c>
      <c r="J1335" s="24">
        <f t="shared" si="508"/>
        <v>0</v>
      </c>
      <c r="M1335" s="24"/>
      <c r="N1335" s="24"/>
      <c r="O1335" s="24"/>
      <c r="P1335" s="24"/>
      <c r="Q1335" s="24"/>
      <c r="R1335" s="24"/>
      <c r="S1335" s="24">
        <f t="shared" si="487"/>
        <v>0</v>
      </c>
      <c r="T1335" s="24">
        <f t="shared" si="509"/>
        <v>0</v>
      </c>
      <c r="W1335" s="24"/>
      <c r="X1335" s="24"/>
      <c r="Y1335" s="24"/>
      <c r="Z1335" s="24"/>
      <c r="AA1335" s="24"/>
      <c r="AB1335" s="24"/>
      <c r="AC1335" s="24">
        <f t="shared" si="488"/>
        <v>0</v>
      </c>
      <c r="AD1335" s="24">
        <f t="shared" si="489"/>
        <v>0</v>
      </c>
      <c r="AG1335" s="24"/>
      <c r="AH1335" s="24"/>
      <c r="AI1335" s="24"/>
      <c r="AJ1335" s="24"/>
      <c r="AK1335" s="24"/>
      <c r="AL1335" s="24"/>
      <c r="AM1335" s="24">
        <f t="shared" si="490"/>
        <v>0</v>
      </c>
      <c r="AN1335" s="24">
        <f t="shared" si="507"/>
        <v>0</v>
      </c>
      <c r="AQ1335" s="24"/>
      <c r="AR1335" s="24"/>
      <c r="AS1335" s="24"/>
      <c r="AT1335" s="24"/>
      <c r="AU1335" s="24"/>
      <c r="AV1335" s="24"/>
      <c r="AW1335" s="24">
        <f t="shared" si="491"/>
        <v>0</v>
      </c>
      <c r="AX1335" s="24">
        <f t="shared" si="492"/>
        <v>0</v>
      </c>
      <c r="BA1335" s="24"/>
      <c r="BB1335" s="24"/>
      <c r="BC1335" s="24"/>
      <c r="BD1335" s="24"/>
      <c r="BE1335" s="24"/>
      <c r="BF1335" s="24"/>
      <c r="BG1335" s="24">
        <f t="shared" si="493"/>
        <v>0</v>
      </c>
      <c r="BH1335" s="24">
        <f t="shared" si="494"/>
        <v>0</v>
      </c>
      <c r="BK1335" s="24"/>
      <c r="BL1335" s="24"/>
      <c r="BM1335" s="24"/>
      <c r="BN1335" s="24"/>
      <c r="BO1335" s="24"/>
      <c r="BP1335" s="24"/>
      <c r="BQ1335" s="24">
        <f t="shared" si="495"/>
        <v>0</v>
      </c>
      <c r="BR1335" s="24">
        <f t="shared" si="496"/>
        <v>0</v>
      </c>
      <c r="BU1335" s="24"/>
      <c r="BV1335" s="24"/>
      <c r="BW1335" s="24"/>
      <c r="BX1335" s="24"/>
      <c r="BY1335" s="24"/>
      <c r="BZ1335" s="24"/>
      <c r="CA1335" s="24">
        <f t="shared" si="497"/>
        <v>0</v>
      </c>
      <c r="CB1335" s="24">
        <f t="shared" si="498"/>
        <v>0</v>
      </c>
      <c r="CC1335" s="24"/>
      <c r="CE1335" s="24">
        <f t="shared" si="499"/>
        <v>0</v>
      </c>
      <c r="CG1335" s="24">
        <f t="shared" si="500"/>
        <v>0</v>
      </c>
      <c r="CI1335" s="24">
        <f t="shared" si="501"/>
        <v>0</v>
      </c>
      <c r="CK1335" s="24">
        <f t="shared" si="502"/>
        <v>0</v>
      </c>
      <c r="CM1335" s="24">
        <f t="shared" si="503"/>
        <v>0</v>
      </c>
      <c r="CO1335" s="24">
        <f t="shared" si="504"/>
        <v>0</v>
      </c>
      <c r="CQ1335" s="24">
        <f t="shared" si="505"/>
        <v>0</v>
      </c>
      <c r="CS1335" s="24">
        <f t="shared" si="506"/>
        <v>0</v>
      </c>
    </row>
    <row r="1336" spans="9:97">
      <c r="I1336" s="24">
        <f t="shared" si="486"/>
        <v>0</v>
      </c>
      <c r="J1336" s="24">
        <f t="shared" si="508"/>
        <v>0</v>
      </c>
      <c r="M1336" s="24"/>
      <c r="N1336" s="24"/>
      <c r="O1336" s="24"/>
      <c r="P1336" s="24"/>
      <c r="Q1336" s="24"/>
      <c r="R1336" s="24"/>
      <c r="S1336" s="24">
        <f t="shared" si="487"/>
        <v>0</v>
      </c>
      <c r="T1336" s="24">
        <f t="shared" si="509"/>
        <v>0</v>
      </c>
      <c r="W1336" s="24"/>
      <c r="X1336" s="24"/>
      <c r="Y1336" s="24"/>
      <c r="Z1336" s="24"/>
      <c r="AA1336" s="24"/>
      <c r="AB1336" s="24"/>
      <c r="AC1336" s="24">
        <f t="shared" si="488"/>
        <v>0</v>
      </c>
      <c r="AD1336" s="24">
        <f t="shared" si="489"/>
        <v>0</v>
      </c>
      <c r="AG1336" s="24"/>
      <c r="AH1336" s="24"/>
      <c r="AI1336" s="24"/>
      <c r="AJ1336" s="24"/>
      <c r="AK1336" s="24"/>
      <c r="AL1336" s="24"/>
      <c r="AM1336" s="24">
        <f t="shared" si="490"/>
        <v>0</v>
      </c>
      <c r="AN1336" s="24">
        <f t="shared" si="507"/>
        <v>0</v>
      </c>
      <c r="AQ1336" s="24"/>
      <c r="AR1336" s="24"/>
      <c r="AS1336" s="24"/>
      <c r="AT1336" s="24"/>
      <c r="AU1336" s="24"/>
      <c r="AV1336" s="24"/>
      <c r="AW1336" s="24">
        <f t="shared" si="491"/>
        <v>0</v>
      </c>
      <c r="AX1336" s="24">
        <f t="shared" si="492"/>
        <v>0</v>
      </c>
      <c r="BA1336" s="24"/>
      <c r="BB1336" s="24"/>
      <c r="BC1336" s="24"/>
      <c r="BD1336" s="24"/>
      <c r="BE1336" s="24"/>
      <c r="BF1336" s="24"/>
      <c r="BG1336" s="24">
        <f t="shared" si="493"/>
        <v>0</v>
      </c>
      <c r="BH1336" s="24">
        <f t="shared" si="494"/>
        <v>0</v>
      </c>
      <c r="BK1336" s="24"/>
      <c r="BL1336" s="24"/>
      <c r="BM1336" s="24"/>
      <c r="BN1336" s="24"/>
      <c r="BO1336" s="24"/>
      <c r="BP1336" s="24"/>
      <c r="BQ1336" s="24">
        <f t="shared" si="495"/>
        <v>0</v>
      </c>
      <c r="BR1336" s="24">
        <f t="shared" si="496"/>
        <v>0</v>
      </c>
      <c r="BU1336" s="24"/>
      <c r="BV1336" s="24"/>
      <c r="BW1336" s="24"/>
      <c r="BX1336" s="24"/>
      <c r="BY1336" s="24"/>
      <c r="BZ1336" s="24"/>
      <c r="CA1336" s="24">
        <f t="shared" si="497"/>
        <v>0</v>
      </c>
      <c r="CB1336" s="24">
        <f t="shared" si="498"/>
        <v>0</v>
      </c>
      <c r="CC1336" s="24"/>
      <c r="CE1336" s="24">
        <f t="shared" si="499"/>
        <v>0</v>
      </c>
      <c r="CG1336" s="24">
        <f t="shared" si="500"/>
        <v>0</v>
      </c>
      <c r="CI1336" s="24">
        <f t="shared" si="501"/>
        <v>0</v>
      </c>
      <c r="CK1336" s="24">
        <f t="shared" si="502"/>
        <v>0</v>
      </c>
      <c r="CM1336" s="24">
        <f t="shared" si="503"/>
        <v>0</v>
      </c>
      <c r="CO1336" s="24">
        <f t="shared" si="504"/>
        <v>0</v>
      </c>
      <c r="CQ1336" s="24">
        <f t="shared" si="505"/>
        <v>0</v>
      </c>
      <c r="CS1336" s="24">
        <f t="shared" si="506"/>
        <v>0</v>
      </c>
    </row>
    <row r="1337" spans="9:97">
      <c r="I1337" s="24">
        <f t="shared" si="486"/>
        <v>0</v>
      </c>
      <c r="J1337" s="24">
        <f t="shared" si="508"/>
        <v>0</v>
      </c>
      <c r="M1337" s="24"/>
      <c r="N1337" s="24"/>
      <c r="O1337" s="24"/>
      <c r="P1337" s="24"/>
      <c r="Q1337" s="24"/>
      <c r="R1337" s="24"/>
      <c r="S1337" s="24">
        <f t="shared" si="487"/>
        <v>0</v>
      </c>
      <c r="T1337" s="24">
        <f t="shared" si="509"/>
        <v>0</v>
      </c>
      <c r="W1337" s="24"/>
      <c r="X1337" s="24"/>
      <c r="Y1337" s="24"/>
      <c r="Z1337" s="24"/>
      <c r="AA1337" s="24"/>
      <c r="AB1337" s="24"/>
      <c r="AC1337" s="24">
        <f t="shared" si="488"/>
        <v>0</v>
      </c>
      <c r="AD1337" s="24">
        <f t="shared" si="489"/>
        <v>0</v>
      </c>
      <c r="AG1337" s="24"/>
      <c r="AH1337" s="24"/>
      <c r="AI1337" s="24"/>
      <c r="AJ1337" s="24"/>
      <c r="AK1337" s="24"/>
      <c r="AL1337" s="24"/>
      <c r="AM1337" s="24">
        <f t="shared" si="490"/>
        <v>0</v>
      </c>
      <c r="AN1337" s="24">
        <f t="shared" si="507"/>
        <v>0</v>
      </c>
      <c r="AQ1337" s="24"/>
      <c r="AR1337" s="24"/>
      <c r="AS1337" s="24"/>
      <c r="AT1337" s="24"/>
      <c r="AU1337" s="24"/>
      <c r="AV1337" s="24"/>
      <c r="AW1337" s="24">
        <f t="shared" si="491"/>
        <v>0</v>
      </c>
      <c r="AX1337" s="24">
        <f t="shared" si="492"/>
        <v>0</v>
      </c>
      <c r="BA1337" s="24"/>
      <c r="BB1337" s="24"/>
      <c r="BC1337" s="24"/>
      <c r="BD1337" s="24"/>
      <c r="BE1337" s="24"/>
      <c r="BF1337" s="24"/>
      <c r="BG1337" s="24">
        <f t="shared" si="493"/>
        <v>0</v>
      </c>
      <c r="BH1337" s="24">
        <f t="shared" si="494"/>
        <v>0</v>
      </c>
      <c r="BK1337" s="24"/>
      <c r="BL1337" s="24"/>
      <c r="BM1337" s="24"/>
      <c r="BN1337" s="24"/>
      <c r="BO1337" s="24"/>
      <c r="BP1337" s="24"/>
      <c r="BQ1337" s="24">
        <f t="shared" si="495"/>
        <v>0</v>
      </c>
      <c r="BR1337" s="24">
        <f t="shared" si="496"/>
        <v>0</v>
      </c>
      <c r="BU1337" s="24"/>
      <c r="BV1337" s="24"/>
      <c r="BW1337" s="24"/>
      <c r="BX1337" s="24"/>
      <c r="BY1337" s="24"/>
      <c r="BZ1337" s="24"/>
      <c r="CA1337" s="24">
        <f t="shared" si="497"/>
        <v>0</v>
      </c>
      <c r="CB1337" s="24">
        <f t="shared" si="498"/>
        <v>0</v>
      </c>
      <c r="CC1337" s="24"/>
      <c r="CE1337" s="24">
        <f t="shared" si="499"/>
        <v>0</v>
      </c>
      <c r="CG1337" s="24">
        <f t="shared" si="500"/>
        <v>0</v>
      </c>
      <c r="CI1337" s="24">
        <f t="shared" si="501"/>
        <v>0</v>
      </c>
      <c r="CK1337" s="24">
        <f t="shared" si="502"/>
        <v>0</v>
      </c>
      <c r="CM1337" s="24">
        <f t="shared" si="503"/>
        <v>0</v>
      </c>
      <c r="CO1337" s="24">
        <f t="shared" si="504"/>
        <v>0</v>
      </c>
      <c r="CQ1337" s="24">
        <f t="shared" si="505"/>
        <v>0</v>
      </c>
      <c r="CS1337" s="24">
        <f t="shared" si="506"/>
        <v>0</v>
      </c>
    </row>
    <row r="1338" spans="9:97">
      <c r="I1338" s="24">
        <f t="shared" si="486"/>
        <v>0</v>
      </c>
      <c r="J1338" s="24">
        <f t="shared" si="508"/>
        <v>0</v>
      </c>
      <c r="M1338" s="24"/>
      <c r="N1338" s="24"/>
      <c r="O1338" s="24"/>
      <c r="P1338" s="24"/>
      <c r="Q1338" s="24"/>
      <c r="R1338" s="24"/>
      <c r="S1338" s="24">
        <f t="shared" si="487"/>
        <v>0</v>
      </c>
      <c r="T1338" s="24">
        <f t="shared" si="509"/>
        <v>0</v>
      </c>
      <c r="W1338" s="24"/>
      <c r="X1338" s="24"/>
      <c r="Y1338" s="24"/>
      <c r="Z1338" s="24"/>
      <c r="AA1338" s="24"/>
      <c r="AB1338" s="24"/>
      <c r="AC1338" s="24">
        <f t="shared" si="488"/>
        <v>0</v>
      </c>
      <c r="AD1338" s="24">
        <f t="shared" si="489"/>
        <v>0</v>
      </c>
      <c r="AG1338" s="24"/>
      <c r="AH1338" s="24"/>
      <c r="AI1338" s="24"/>
      <c r="AJ1338" s="24"/>
      <c r="AK1338" s="24"/>
      <c r="AL1338" s="24"/>
      <c r="AM1338" s="24">
        <f t="shared" si="490"/>
        <v>0</v>
      </c>
      <c r="AN1338" s="24">
        <f t="shared" si="507"/>
        <v>0</v>
      </c>
      <c r="AQ1338" s="24"/>
      <c r="AR1338" s="24"/>
      <c r="AS1338" s="24"/>
      <c r="AT1338" s="24"/>
      <c r="AU1338" s="24"/>
      <c r="AV1338" s="24"/>
      <c r="AW1338" s="24">
        <f t="shared" si="491"/>
        <v>0</v>
      </c>
      <c r="AX1338" s="24">
        <f t="shared" si="492"/>
        <v>0</v>
      </c>
      <c r="BA1338" s="24"/>
      <c r="BB1338" s="24"/>
      <c r="BC1338" s="24"/>
      <c r="BD1338" s="24"/>
      <c r="BE1338" s="24"/>
      <c r="BF1338" s="24"/>
      <c r="BG1338" s="24">
        <f t="shared" si="493"/>
        <v>0</v>
      </c>
      <c r="BH1338" s="24">
        <f t="shared" si="494"/>
        <v>0</v>
      </c>
      <c r="BK1338" s="24"/>
      <c r="BL1338" s="24"/>
      <c r="BM1338" s="24"/>
      <c r="BN1338" s="24"/>
      <c r="BO1338" s="24"/>
      <c r="BP1338" s="24"/>
      <c r="BQ1338" s="24">
        <f t="shared" si="495"/>
        <v>0</v>
      </c>
      <c r="BR1338" s="24">
        <f t="shared" si="496"/>
        <v>0</v>
      </c>
      <c r="BU1338" s="24"/>
      <c r="BV1338" s="24"/>
      <c r="BW1338" s="24"/>
      <c r="BX1338" s="24"/>
      <c r="BY1338" s="24"/>
      <c r="BZ1338" s="24"/>
      <c r="CA1338" s="24">
        <f t="shared" si="497"/>
        <v>0</v>
      </c>
      <c r="CB1338" s="24">
        <f t="shared" si="498"/>
        <v>0</v>
      </c>
      <c r="CC1338" s="24"/>
      <c r="CE1338" s="24">
        <f t="shared" si="499"/>
        <v>0</v>
      </c>
      <c r="CG1338" s="24">
        <f t="shared" si="500"/>
        <v>0</v>
      </c>
      <c r="CI1338" s="24">
        <f t="shared" si="501"/>
        <v>0</v>
      </c>
      <c r="CK1338" s="24">
        <f t="shared" si="502"/>
        <v>0</v>
      </c>
      <c r="CM1338" s="24">
        <f t="shared" si="503"/>
        <v>0</v>
      </c>
      <c r="CO1338" s="24">
        <f t="shared" si="504"/>
        <v>0</v>
      </c>
      <c r="CQ1338" s="24">
        <f t="shared" si="505"/>
        <v>0</v>
      </c>
      <c r="CS1338" s="24">
        <f t="shared" si="506"/>
        <v>0</v>
      </c>
    </row>
    <row r="1339" spans="9:97">
      <c r="I1339" s="24">
        <f t="shared" si="486"/>
        <v>0</v>
      </c>
      <c r="J1339" s="24">
        <f t="shared" si="508"/>
        <v>0</v>
      </c>
      <c r="M1339" s="24"/>
      <c r="N1339" s="24"/>
      <c r="O1339" s="24"/>
      <c r="P1339" s="24"/>
      <c r="Q1339" s="24"/>
      <c r="R1339" s="24"/>
      <c r="S1339" s="24">
        <f t="shared" si="487"/>
        <v>0</v>
      </c>
      <c r="T1339" s="24">
        <f t="shared" si="509"/>
        <v>0</v>
      </c>
      <c r="W1339" s="24"/>
      <c r="X1339" s="24"/>
      <c r="Y1339" s="24"/>
      <c r="Z1339" s="24"/>
      <c r="AA1339" s="24"/>
      <c r="AB1339" s="24"/>
      <c r="AC1339" s="24">
        <f t="shared" si="488"/>
        <v>0</v>
      </c>
      <c r="AD1339" s="24">
        <f t="shared" si="489"/>
        <v>0</v>
      </c>
      <c r="AG1339" s="24"/>
      <c r="AH1339" s="24"/>
      <c r="AI1339" s="24"/>
      <c r="AJ1339" s="24"/>
      <c r="AK1339" s="24"/>
      <c r="AL1339" s="24"/>
      <c r="AM1339" s="24">
        <f t="shared" si="490"/>
        <v>0</v>
      </c>
      <c r="AN1339" s="24">
        <f t="shared" si="507"/>
        <v>0</v>
      </c>
      <c r="AQ1339" s="24"/>
      <c r="AR1339" s="24"/>
      <c r="AS1339" s="24"/>
      <c r="AT1339" s="24"/>
      <c r="AU1339" s="24"/>
      <c r="AV1339" s="24"/>
      <c r="AW1339" s="24">
        <f t="shared" si="491"/>
        <v>0</v>
      </c>
      <c r="AX1339" s="24">
        <f t="shared" si="492"/>
        <v>0</v>
      </c>
      <c r="BA1339" s="24"/>
      <c r="BB1339" s="24"/>
      <c r="BC1339" s="24"/>
      <c r="BD1339" s="24"/>
      <c r="BE1339" s="24"/>
      <c r="BF1339" s="24"/>
      <c r="BG1339" s="24">
        <f t="shared" si="493"/>
        <v>0</v>
      </c>
      <c r="BH1339" s="24">
        <f t="shared" si="494"/>
        <v>0</v>
      </c>
      <c r="BK1339" s="24"/>
      <c r="BL1339" s="24"/>
      <c r="BM1339" s="24"/>
      <c r="BN1339" s="24"/>
      <c r="BO1339" s="24"/>
      <c r="BP1339" s="24"/>
      <c r="BQ1339" s="24">
        <f t="shared" si="495"/>
        <v>0</v>
      </c>
      <c r="BR1339" s="24">
        <f t="shared" si="496"/>
        <v>0</v>
      </c>
      <c r="BU1339" s="24"/>
      <c r="BV1339" s="24"/>
      <c r="BW1339" s="24"/>
      <c r="BX1339" s="24"/>
      <c r="BY1339" s="24"/>
      <c r="BZ1339" s="24"/>
      <c r="CA1339" s="24">
        <f t="shared" si="497"/>
        <v>0</v>
      </c>
      <c r="CB1339" s="24">
        <f t="shared" si="498"/>
        <v>0</v>
      </c>
      <c r="CC1339" s="24"/>
      <c r="CE1339" s="24">
        <f t="shared" si="499"/>
        <v>0</v>
      </c>
      <c r="CG1339" s="24">
        <f t="shared" si="500"/>
        <v>0</v>
      </c>
      <c r="CI1339" s="24">
        <f t="shared" si="501"/>
        <v>0</v>
      </c>
      <c r="CK1339" s="24">
        <f t="shared" si="502"/>
        <v>0</v>
      </c>
      <c r="CM1339" s="24">
        <f t="shared" si="503"/>
        <v>0</v>
      </c>
      <c r="CO1339" s="24">
        <f t="shared" si="504"/>
        <v>0</v>
      </c>
      <c r="CQ1339" s="24">
        <f t="shared" si="505"/>
        <v>0</v>
      </c>
      <c r="CS1339" s="24">
        <f t="shared" si="506"/>
        <v>0</v>
      </c>
    </row>
    <row r="1340" spans="9:97">
      <c r="I1340" s="24">
        <f t="shared" si="486"/>
        <v>0</v>
      </c>
      <c r="J1340" s="24">
        <f t="shared" si="508"/>
        <v>0</v>
      </c>
      <c r="M1340" s="24"/>
      <c r="N1340" s="24"/>
      <c r="O1340" s="24"/>
      <c r="P1340" s="24"/>
      <c r="Q1340" s="24"/>
      <c r="R1340" s="24"/>
      <c r="S1340" s="24">
        <f t="shared" si="487"/>
        <v>0</v>
      </c>
      <c r="T1340" s="24">
        <f t="shared" si="509"/>
        <v>0</v>
      </c>
      <c r="W1340" s="24"/>
      <c r="X1340" s="24"/>
      <c r="Y1340" s="24"/>
      <c r="Z1340" s="24"/>
      <c r="AA1340" s="24"/>
      <c r="AB1340" s="24"/>
      <c r="AC1340" s="24">
        <f t="shared" si="488"/>
        <v>0</v>
      </c>
      <c r="AD1340" s="24">
        <f t="shared" si="489"/>
        <v>0</v>
      </c>
      <c r="AG1340" s="24"/>
      <c r="AH1340" s="24"/>
      <c r="AI1340" s="24"/>
      <c r="AJ1340" s="24"/>
      <c r="AK1340" s="24"/>
      <c r="AL1340" s="24"/>
      <c r="AM1340" s="24">
        <f t="shared" si="490"/>
        <v>0</v>
      </c>
      <c r="AN1340" s="24">
        <f t="shared" si="507"/>
        <v>0</v>
      </c>
      <c r="AQ1340" s="24"/>
      <c r="AR1340" s="24"/>
      <c r="AS1340" s="24"/>
      <c r="AT1340" s="24"/>
      <c r="AU1340" s="24"/>
      <c r="AV1340" s="24"/>
      <c r="AW1340" s="24">
        <f t="shared" si="491"/>
        <v>0</v>
      </c>
      <c r="AX1340" s="24">
        <f t="shared" si="492"/>
        <v>0</v>
      </c>
      <c r="BA1340" s="24"/>
      <c r="BB1340" s="24"/>
      <c r="BC1340" s="24"/>
      <c r="BD1340" s="24"/>
      <c r="BE1340" s="24"/>
      <c r="BF1340" s="24"/>
      <c r="BG1340" s="24">
        <f t="shared" si="493"/>
        <v>0</v>
      </c>
      <c r="BH1340" s="24">
        <f t="shared" si="494"/>
        <v>0</v>
      </c>
      <c r="BK1340" s="24"/>
      <c r="BL1340" s="24"/>
      <c r="BM1340" s="24"/>
      <c r="BN1340" s="24"/>
      <c r="BO1340" s="24"/>
      <c r="BP1340" s="24"/>
      <c r="BQ1340" s="24">
        <f t="shared" si="495"/>
        <v>0</v>
      </c>
      <c r="BR1340" s="24">
        <f t="shared" si="496"/>
        <v>0</v>
      </c>
      <c r="BU1340" s="24"/>
      <c r="BV1340" s="24"/>
      <c r="BW1340" s="24"/>
      <c r="BX1340" s="24"/>
      <c r="BY1340" s="24"/>
      <c r="BZ1340" s="24"/>
      <c r="CA1340" s="24">
        <f t="shared" si="497"/>
        <v>0</v>
      </c>
      <c r="CB1340" s="24">
        <f t="shared" si="498"/>
        <v>0</v>
      </c>
      <c r="CC1340" s="24"/>
      <c r="CE1340" s="24">
        <f t="shared" si="499"/>
        <v>0</v>
      </c>
      <c r="CG1340" s="24">
        <f t="shared" si="500"/>
        <v>0</v>
      </c>
      <c r="CI1340" s="24">
        <f t="shared" si="501"/>
        <v>0</v>
      </c>
      <c r="CK1340" s="24">
        <f t="shared" si="502"/>
        <v>0</v>
      </c>
      <c r="CM1340" s="24">
        <f t="shared" si="503"/>
        <v>0</v>
      </c>
      <c r="CO1340" s="24">
        <f t="shared" si="504"/>
        <v>0</v>
      </c>
      <c r="CQ1340" s="24">
        <f t="shared" si="505"/>
        <v>0</v>
      </c>
      <c r="CS1340" s="24">
        <f t="shared" si="506"/>
        <v>0</v>
      </c>
    </row>
    <row r="1341" spans="9:97">
      <c r="I1341" s="24">
        <f t="shared" si="486"/>
        <v>0</v>
      </c>
      <c r="J1341" s="24">
        <f t="shared" si="508"/>
        <v>0</v>
      </c>
      <c r="M1341" s="24"/>
      <c r="N1341" s="24"/>
      <c r="O1341" s="24"/>
      <c r="P1341" s="24"/>
      <c r="Q1341" s="24"/>
      <c r="R1341" s="24"/>
      <c r="S1341" s="24">
        <f t="shared" si="487"/>
        <v>0</v>
      </c>
      <c r="T1341" s="24">
        <f t="shared" si="509"/>
        <v>0</v>
      </c>
      <c r="W1341" s="24"/>
      <c r="X1341" s="24"/>
      <c r="Y1341" s="24"/>
      <c r="Z1341" s="24"/>
      <c r="AA1341" s="24"/>
      <c r="AB1341" s="24"/>
      <c r="AC1341" s="24">
        <f t="shared" si="488"/>
        <v>0</v>
      </c>
      <c r="AD1341" s="24">
        <f t="shared" si="489"/>
        <v>0</v>
      </c>
      <c r="AG1341" s="24"/>
      <c r="AH1341" s="24"/>
      <c r="AI1341" s="24"/>
      <c r="AJ1341" s="24"/>
      <c r="AK1341" s="24"/>
      <c r="AL1341" s="24"/>
      <c r="AM1341" s="24">
        <f t="shared" si="490"/>
        <v>0</v>
      </c>
      <c r="AN1341" s="24">
        <f t="shared" si="507"/>
        <v>0</v>
      </c>
      <c r="AQ1341" s="24"/>
      <c r="AR1341" s="24"/>
      <c r="AS1341" s="24"/>
      <c r="AT1341" s="24"/>
      <c r="AU1341" s="24"/>
      <c r="AV1341" s="24"/>
      <c r="AW1341" s="24">
        <f t="shared" si="491"/>
        <v>0</v>
      </c>
      <c r="AX1341" s="24">
        <f t="shared" si="492"/>
        <v>0</v>
      </c>
      <c r="BA1341" s="24"/>
      <c r="BB1341" s="24"/>
      <c r="BC1341" s="24"/>
      <c r="BD1341" s="24"/>
      <c r="BE1341" s="24"/>
      <c r="BF1341" s="24"/>
      <c r="BG1341" s="24">
        <f t="shared" si="493"/>
        <v>0</v>
      </c>
      <c r="BH1341" s="24">
        <f t="shared" si="494"/>
        <v>0</v>
      </c>
      <c r="BK1341" s="24"/>
      <c r="BL1341" s="24"/>
      <c r="BM1341" s="24"/>
      <c r="BN1341" s="24"/>
      <c r="BO1341" s="24"/>
      <c r="BP1341" s="24"/>
      <c r="BQ1341" s="24">
        <f t="shared" si="495"/>
        <v>0</v>
      </c>
      <c r="BR1341" s="24">
        <f t="shared" si="496"/>
        <v>0</v>
      </c>
      <c r="BU1341" s="24"/>
      <c r="BV1341" s="24"/>
      <c r="BW1341" s="24"/>
      <c r="BX1341" s="24"/>
      <c r="BY1341" s="24"/>
      <c r="BZ1341" s="24"/>
      <c r="CA1341" s="24">
        <f t="shared" si="497"/>
        <v>0</v>
      </c>
      <c r="CB1341" s="24">
        <f t="shared" si="498"/>
        <v>0</v>
      </c>
      <c r="CC1341" s="24"/>
      <c r="CE1341" s="24">
        <f t="shared" si="499"/>
        <v>0</v>
      </c>
      <c r="CG1341" s="24">
        <f t="shared" si="500"/>
        <v>0</v>
      </c>
      <c r="CI1341" s="24">
        <f t="shared" si="501"/>
        <v>0</v>
      </c>
      <c r="CK1341" s="24">
        <f t="shared" si="502"/>
        <v>0</v>
      </c>
      <c r="CM1341" s="24">
        <f t="shared" si="503"/>
        <v>0</v>
      </c>
      <c r="CO1341" s="24">
        <f t="shared" si="504"/>
        <v>0</v>
      </c>
      <c r="CQ1341" s="24">
        <f t="shared" si="505"/>
        <v>0</v>
      </c>
      <c r="CS1341" s="24">
        <f t="shared" si="506"/>
        <v>0</v>
      </c>
    </row>
    <row r="1342" spans="9:97">
      <c r="I1342" s="24">
        <f t="shared" si="486"/>
        <v>0</v>
      </c>
      <c r="J1342" s="24">
        <f t="shared" si="508"/>
        <v>0</v>
      </c>
      <c r="M1342" s="24"/>
      <c r="N1342" s="24"/>
      <c r="O1342" s="24"/>
      <c r="P1342" s="24"/>
      <c r="Q1342" s="24"/>
      <c r="R1342" s="24"/>
      <c r="S1342" s="24">
        <f t="shared" si="487"/>
        <v>0</v>
      </c>
      <c r="T1342" s="24">
        <f t="shared" si="509"/>
        <v>0</v>
      </c>
      <c r="W1342" s="24"/>
      <c r="X1342" s="24"/>
      <c r="Y1342" s="24"/>
      <c r="Z1342" s="24"/>
      <c r="AA1342" s="24"/>
      <c r="AB1342" s="24"/>
      <c r="AC1342" s="24">
        <f t="shared" si="488"/>
        <v>0</v>
      </c>
      <c r="AD1342" s="24">
        <f t="shared" si="489"/>
        <v>0</v>
      </c>
      <c r="AG1342" s="24"/>
      <c r="AH1342" s="24"/>
      <c r="AI1342" s="24"/>
      <c r="AJ1342" s="24"/>
      <c r="AK1342" s="24"/>
      <c r="AL1342" s="24"/>
      <c r="AM1342" s="24">
        <f t="shared" si="490"/>
        <v>0</v>
      </c>
      <c r="AN1342" s="24">
        <f t="shared" si="507"/>
        <v>0</v>
      </c>
      <c r="AQ1342" s="24"/>
      <c r="AR1342" s="24"/>
      <c r="AS1342" s="24"/>
      <c r="AT1342" s="24"/>
      <c r="AU1342" s="24"/>
      <c r="AV1342" s="24"/>
      <c r="AW1342" s="24">
        <f t="shared" si="491"/>
        <v>0</v>
      </c>
      <c r="AX1342" s="24">
        <f t="shared" si="492"/>
        <v>0</v>
      </c>
      <c r="BA1342" s="24"/>
      <c r="BB1342" s="24"/>
      <c r="BC1342" s="24"/>
      <c r="BD1342" s="24"/>
      <c r="BE1342" s="24"/>
      <c r="BF1342" s="24"/>
      <c r="BG1342" s="24">
        <f t="shared" si="493"/>
        <v>0</v>
      </c>
      <c r="BH1342" s="24">
        <f t="shared" si="494"/>
        <v>0</v>
      </c>
      <c r="BK1342" s="24"/>
      <c r="BL1342" s="24"/>
      <c r="BM1342" s="24"/>
      <c r="BN1342" s="24"/>
      <c r="BO1342" s="24"/>
      <c r="BP1342" s="24"/>
      <c r="BQ1342" s="24">
        <f t="shared" si="495"/>
        <v>0</v>
      </c>
      <c r="BR1342" s="24">
        <f t="shared" si="496"/>
        <v>0</v>
      </c>
      <c r="BU1342" s="24"/>
      <c r="BV1342" s="24"/>
      <c r="BW1342" s="24"/>
      <c r="BX1342" s="24"/>
      <c r="BY1342" s="24"/>
      <c r="BZ1342" s="24"/>
      <c r="CA1342" s="24">
        <f t="shared" si="497"/>
        <v>0</v>
      </c>
      <c r="CB1342" s="24">
        <f t="shared" si="498"/>
        <v>0</v>
      </c>
      <c r="CC1342" s="24"/>
      <c r="CE1342" s="24">
        <f t="shared" si="499"/>
        <v>0</v>
      </c>
      <c r="CG1342" s="24">
        <f t="shared" si="500"/>
        <v>0</v>
      </c>
      <c r="CI1342" s="24">
        <f t="shared" si="501"/>
        <v>0</v>
      </c>
      <c r="CK1342" s="24">
        <f t="shared" si="502"/>
        <v>0</v>
      </c>
      <c r="CM1342" s="24">
        <f t="shared" si="503"/>
        <v>0</v>
      </c>
      <c r="CO1342" s="24">
        <f t="shared" si="504"/>
        <v>0</v>
      </c>
      <c r="CQ1342" s="24">
        <f t="shared" si="505"/>
        <v>0</v>
      </c>
      <c r="CS1342" s="24">
        <f t="shared" si="506"/>
        <v>0</v>
      </c>
    </row>
    <row r="1343" spans="9:97">
      <c r="I1343" s="24">
        <f t="shared" si="486"/>
        <v>0</v>
      </c>
      <c r="J1343" s="24">
        <f t="shared" si="508"/>
        <v>0</v>
      </c>
      <c r="M1343" s="24"/>
      <c r="N1343" s="24"/>
      <c r="O1343" s="24"/>
      <c r="P1343" s="24"/>
      <c r="Q1343" s="24"/>
      <c r="R1343" s="24"/>
      <c r="S1343" s="24">
        <f t="shared" si="487"/>
        <v>0</v>
      </c>
      <c r="T1343" s="24">
        <f t="shared" si="509"/>
        <v>0</v>
      </c>
      <c r="W1343" s="24"/>
      <c r="X1343" s="24"/>
      <c r="Y1343" s="24"/>
      <c r="Z1343" s="24"/>
      <c r="AA1343" s="24"/>
      <c r="AB1343" s="24"/>
      <c r="AC1343" s="24">
        <f t="shared" si="488"/>
        <v>0</v>
      </c>
      <c r="AD1343" s="24">
        <f t="shared" si="489"/>
        <v>0</v>
      </c>
      <c r="AG1343" s="24"/>
      <c r="AH1343" s="24"/>
      <c r="AI1343" s="24"/>
      <c r="AJ1343" s="24"/>
      <c r="AK1343" s="24"/>
      <c r="AL1343" s="24"/>
      <c r="AM1343" s="24">
        <f t="shared" si="490"/>
        <v>0</v>
      </c>
      <c r="AN1343" s="24">
        <f t="shared" si="507"/>
        <v>0</v>
      </c>
      <c r="AQ1343" s="24"/>
      <c r="AR1343" s="24"/>
      <c r="AS1343" s="24"/>
      <c r="AT1343" s="24"/>
      <c r="AU1343" s="24"/>
      <c r="AV1343" s="24"/>
      <c r="AW1343" s="24">
        <f t="shared" si="491"/>
        <v>0</v>
      </c>
      <c r="AX1343" s="24">
        <f t="shared" si="492"/>
        <v>0</v>
      </c>
      <c r="BA1343" s="24"/>
      <c r="BB1343" s="24"/>
      <c r="BC1343" s="24"/>
      <c r="BD1343" s="24"/>
      <c r="BE1343" s="24"/>
      <c r="BF1343" s="24"/>
      <c r="BG1343" s="24">
        <f t="shared" si="493"/>
        <v>0</v>
      </c>
      <c r="BH1343" s="24">
        <f t="shared" si="494"/>
        <v>0</v>
      </c>
      <c r="BK1343" s="24"/>
      <c r="BL1343" s="24"/>
      <c r="BM1343" s="24"/>
      <c r="BN1343" s="24"/>
      <c r="BO1343" s="24"/>
      <c r="BP1343" s="24"/>
      <c r="BQ1343" s="24">
        <f t="shared" si="495"/>
        <v>0</v>
      </c>
      <c r="BR1343" s="24">
        <f t="shared" si="496"/>
        <v>0</v>
      </c>
      <c r="BU1343" s="24"/>
      <c r="BV1343" s="24"/>
      <c r="BW1343" s="24"/>
      <c r="BX1343" s="24"/>
      <c r="BY1343" s="24"/>
      <c r="BZ1343" s="24"/>
      <c r="CA1343" s="24">
        <f t="shared" si="497"/>
        <v>0</v>
      </c>
      <c r="CB1343" s="24">
        <f t="shared" si="498"/>
        <v>0</v>
      </c>
      <c r="CC1343" s="24"/>
      <c r="CE1343" s="24">
        <f t="shared" si="499"/>
        <v>0</v>
      </c>
      <c r="CG1343" s="24">
        <f t="shared" si="500"/>
        <v>0</v>
      </c>
      <c r="CI1343" s="24">
        <f t="shared" si="501"/>
        <v>0</v>
      </c>
      <c r="CK1343" s="24">
        <f t="shared" si="502"/>
        <v>0</v>
      </c>
      <c r="CM1343" s="24">
        <f t="shared" si="503"/>
        <v>0</v>
      </c>
      <c r="CO1343" s="24">
        <f t="shared" si="504"/>
        <v>0</v>
      </c>
      <c r="CQ1343" s="24">
        <f t="shared" si="505"/>
        <v>0</v>
      </c>
      <c r="CS1343" s="24">
        <f t="shared" si="506"/>
        <v>0</v>
      </c>
    </row>
    <row r="1344" spans="9:97">
      <c r="I1344" s="24">
        <f t="shared" si="486"/>
        <v>0</v>
      </c>
      <c r="J1344" s="24">
        <f t="shared" si="508"/>
        <v>0</v>
      </c>
      <c r="M1344" s="24"/>
      <c r="N1344" s="24"/>
      <c r="O1344" s="24"/>
      <c r="P1344" s="24"/>
      <c r="Q1344" s="24"/>
      <c r="R1344" s="24"/>
      <c r="S1344" s="24">
        <f t="shared" si="487"/>
        <v>0</v>
      </c>
      <c r="T1344" s="24">
        <f t="shared" si="509"/>
        <v>0</v>
      </c>
      <c r="W1344" s="24"/>
      <c r="X1344" s="24"/>
      <c r="Y1344" s="24"/>
      <c r="Z1344" s="24"/>
      <c r="AA1344" s="24"/>
      <c r="AB1344" s="24"/>
      <c r="AC1344" s="24">
        <f t="shared" si="488"/>
        <v>0</v>
      </c>
      <c r="AD1344" s="24">
        <f t="shared" si="489"/>
        <v>0</v>
      </c>
      <c r="AG1344" s="24"/>
      <c r="AH1344" s="24"/>
      <c r="AI1344" s="24"/>
      <c r="AJ1344" s="24"/>
      <c r="AK1344" s="24"/>
      <c r="AL1344" s="24"/>
      <c r="AM1344" s="24">
        <f t="shared" si="490"/>
        <v>0</v>
      </c>
      <c r="AN1344" s="24">
        <f t="shared" si="507"/>
        <v>0</v>
      </c>
      <c r="AQ1344" s="24"/>
      <c r="AR1344" s="24"/>
      <c r="AS1344" s="24"/>
      <c r="AT1344" s="24"/>
      <c r="AU1344" s="24"/>
      <c r="AV1344" s="24"/>
      <c r="AW1344" s="24">
        <f t="shared" si="491"/>
        <v>0</v>
      </c>
      <c r="AX1344" s="24">
        <f t="shared" si="492"/>
        <v>0</v>
      </c>
      <c r="BA1344" s="24"/>
      <c r="BB1344" s="24"/>
      <c r="BC1344" s="24"/>
      <c r="BD1344" s="24"/>
      <c r="BE1344" s="24"/>
      <c r="BF1344" s="24"/>
      <c r="BG1344" s="24">
        <f t="shared" si="493"/>
        <v>0</v>
      </c>
      <c r="BH1344" s="24">
        <f t="shared" si="494"/>
        <v>0</v>
      </c>
      <c r="BK1344" s="24"/>
      <c r="BL1344" s="24"/>
      <c r="BM1344" s="24"/>
      <c r="BN1344" s="24"/>
      <c r="BO1344" s="24"/>
      <c r="BP1344" s="24"/>
      <c r="BQ1344" s="24">
        <f t="shared" si="495"/>
        <v>0</v>
      </c>
      <c r="BR1344" s="24">
        <f t="shared" si="496"/>
        <v>0</v>
      </c>
      <c r="BU1344" s="24"/>
      <c r="BV1344" s="24"/>
      <c r="BW1344" s="24"/>
      <c r="BX1344" s="24"/>
      <c r="BY1344" s="24"/>
      <c r="BZ1344" s="24"/>
      <c r="CA1344" s="24">
        <f t="shared" si="497"/>
        <v>0</v>
      </c>
      <c r="CB1344" s="24">
        <f t="shared" si="498"/>
        <v>0</v>
      </c>
      <c r="CC1344" s="24"/>
      <c r="CE1344" s="24">
        <f t="shared" si="499"/>
        <v>0</v>
      </c>
      <c r="CG1344" s="24">
        <f t="shared" si="500"/>
        <v>0</v>
      </c>
      <c r="CI1344" s="24">
        <f t="shared" si="501"/>
        <v>0</v>
      </c>
      <c r="CK1344" s="24">
        <f t="shared" si="502"/>
        <v>0</v>
      </c>
      <c r="CM1344" s="24">
        <f t="shared" si="503"/>
        <v>0</v>
      </c>
      <c r="CO1344" s="24">
        <f t="shared" si="504"/>
        <v>0</v>
      </c>
      <c r="CQ1344" s="24">
        <f t="shared" si="505"/>
        <v>0</v>
      </c>
      <c r="CS1344" s="24">
        <f t="shared" si="506"/>
        <v>0</v>
      </c>
    </row>
    <row r="1345" spans="9:97">
      <c r="I1345" s="24">
        <f t="shared" si="486"/>
        <v>0</v>
      </c>
      <c r="J1345" s="24">
        <f t="shared" si="508"/>
        <v>0</v>
      </c>
      <c r="M1345" s="24"/>
      <c r="N1345" s="24"/>
      <c r="O1345" s="24"/>
      <c r="P1345" s="24"/>
      <c r="Q1345" s="24"/>
      <c r="R1345" s="24"/>
      <c r="S1345" s="24">
        <f t="shared" si="487"/>
        <v>0</v>
      </c>
      <c r="T1345" s="24">
        <f t="shared" si="509"/>
        <v>0</v>
      </c>
      <c r="W1345" s="24"/>
      <c r="X1345" s="24"/>
      <c r="Y1345" s="24"/>
      <c r="Z1345" s="24"/>
      <c r="AA1345" s="24"/>
      <c r="AB1345" s="24"/>
      <c r="AC1345" s="24">
        <f t="shared" si="488"/>
        <v>0</v>
      </c>
      <c r="AD1345" s="24">
        <f t="shared" si="489"/>
        <v>0</v>
      </c>
      <c r="AG1345" s="24"/>
      <c r="AH1345" s="24"/>
      <c r="AI1345" s="24"/>
      <c r="AJ1345" s="24"/>
      <c r="AK1345" s="24"/>
      <c r="AL1345" s="24"/>
      <c r="AM1345" s="24">
        <f t="shared" si="490"/>
        <v>0</v>
      </c>
      <c r="AN1345" s="24">
        <f t="shared" si="507"/>
        <v>0</v>
      </c>
      <c r="AQ1345" s="24"/>
      <c r="AR1345" s="24"/>
      <c r="AS1345" s="24"/>
      <c r="AT1345" s="24"/>
      <c r="AU1345" s="24"/>
      <c r="AV1345" s="24"/>
      <c r="AW1345" s="24">
        <f t="shared" si="491"/>
        <v>0</v>
      </c>
      <c r="AX1345" s="24">
        <f t="shared" si="492"/>
        <v>0</v>
      </c>
      <c r="BA1345" s="24"/>
      <c r="BB1345" s="24"/>
      <c r="BC1345" s="24"/>
      <c r="BD1345" s="24"/>
      <c r="BE1345" s="24"/>
      <c r="BF1345" s="24"/>
      <c r="BG1345" s="24">
        <f t="shared" si="493"/>
        <v>0</v>
      </c>
      <c r="BH1345" s="24">
        <f t="shared" si="494"/>
        <v>0</v>
      </c>
      <c r="BK1345" s="24"/>
      <c r="BL1345" s="24"/>
      <c r="BM1345" s="24"/>
      <c r="BN1345" s="24"/>
      <c r="BO1345" s="24"/>
      <c r="BP1345" s="24"/>
      <c r="BQ1345" s="24">
        <f t="shared" si="495"/>
        <v>0</v>
      </c>
      <c r="BR1345" s="24">
        <f t="shared" si="496"/>
        <v>0</v>
      </c>
      <c r="BU1345" s="24"/>
      <c r="BV1345" s="24"/>
      <c r="BW1345" s="24"/>
      <c r="BX1345" s="24"/>
      <c r="BY1345" s="24"/>
      <c r="BZ1345" s="24"/>
      <c r="CA1345" s="24">
        <f t="shared" si="497"/>
        <v>0</v>
      </c>
      <c r="CB1345" s="24">
        <f t="shared" si="498"/>
        <v>0</v>
      </c>
      <c r="CC1345" s="24"/>
      <c r="CE1345" s="24">
        <f t="shared" si="499"/>
        <v>0</v>
      </c>
      <c r="CG1345" s="24">
        <f t="shared" si="500"/>
        <v>0</v>
      </c>
      <c r="CI1345" s="24">
        <f t="shared" si="501"/>
        <v>0</v>
      </c>
      <c r="CK1345" s="24">
        <f t="shared" si="502"/>
        <v>0</v>
      </c>
      <c r="CM1345" s="24">
        <f t="shared" si="503"/>
        <v>0</v>
      </c>
      <c r="CO1345" s="24">
        <f t="shared" si="504"/>
        <v>0</v>
      </c>
      <c r="CQ1345" s="24">
        <f t="shared" si="505"/>
        <v>0</v>
      </c>
      <c r="CS1345" s="24">
        <f t="shared" si="506"/>
        <v>0</v>
      </c>
    </row>
    <row r="1346" spans="9:97">
      <c r="I1346" s="24">
        <f t="shared" si="486"/>
        <v>0</v>
      </c>
      <c r="J1346" s="24">
        <f t="shared" si="508"/>
        <v>0</v>
      </c>
      <c r="M1346" s="24"/>
      <c r="N1346" s="24"/>
      <c r="O1346" s="24"/>
      <c r="P1346" s="24"/>
      <c r="Q1346" s="24"/>
      <c r="R1346" s="24"/>
      <c r="S1346" s="24">
        <f t="shared" si="487"/>
        <v>0</v>
      </c>
      <c r="T1346" s="24">
        <f t="shared" si="509"/>
        <v>0</v>
      </c>
      <c r="W1346" s="24"/>
      <c r="X1346" s="24"/>
      <c r="Y1346" s="24"/>
      <c r="Z1346" s="24"/>
      <c r="AA1346" s="24"/>
      <c r="AB1346" s="24"/>
      <c r="AC1346" s="24">
        <f t="shared" si="488"/>
        <v>0</v>
      </c>
      <c r="AD1346" s="24">
        <f t="shared" si="489"/>
        <v>0</v>
      </c>
      <c r="AG1346" s="24"/>
      <c r="AH1346" s="24"/>
      <c r="AI1346" s="24"/>
      <c r="AJ1346" s="24"/>
      <c r="AK1346" s="24"/>
      <c r="AL1346" s="24"/>
      <c r="AM1346" s="24">
        <f t="shared" si="490"/>
        <v>0</v>
      </c>
      <c r="AN1346" s="24">
        <f t="shared" si="507"/>
        <v>0</v>
      </c>
      <c r="AQ1346" s="24"/>
      <c r="AR1346" s="24"/>
      <c r="AS1346" s="24"/>
      <c r="AT1346" s="24"/>
      <c r="AU1346" s="24"/>
      <c r="AV1346" s="24"/>
      <c r="AW1346" s="24">
        <f t="shared" si="491"/>
        <v>0</v>
      </c>
      <c r="AX1346" s="24">
        <f t="shared" si="492"/>
        <v>0</v>
      </c>
      <c r="BA1346" s="24"/>
      <c r="BB1346" s="24"/>
      <c r="BC1346" s="24"/>
      <c r="BD1346" s="24"/>
      <c r="BE1346" s="24"/>
      <c r="BF1346" s="24"/>
      <c r="BG1346" s="24">
        <f t="shared" si="493"/>
        <v>0</v>
      </c>
      <c r="BH1346" s="24">
        <f t="shared" si="494"/>
        <v>0</v>
      </c>
      <c r="BK1346" s="24"/>
      <c r="BL1346" s="24"/>
      <c r="BM1346" s="24"/>
      <c r="BN1346" s="24"/>
      <c r="BO1346" s="24"/>
      <c r="BP1346" s="24"/>
      <c r="BQ1346" s="24">
        <f t="shared" si="495"/>
        <v>0</v>
      </c>
      <c r="BR1346" s="24">
        <f t="shared" si="496"/>
        <v>0</v>
      </c>
      <c r="BU1346" s="24"/>
      <c r="BV1346" s="24"/>
      <c r="BW1346" s="24"/>
      <c r="BX1346" s="24"/>
      <c r="BY1346" s="24"/>
      <c r="BZ1346" s="24"/>
      <c r="CA1346" s="24">
        <f t="shared" si="497"/>
        <v>0</v>
      </c>
      <c r="CB1346" s="24">
        <f t="shared" si="498"/>
        <v>0</v>
      </c>
      <c r="CC1346" s="24"/>
      <c r="CE1346" s="24">
        <f t="shared" si="499"/>
        <v>0</v>
      </c>
      <c r="CG1346" s="24">
        <f t="shared" si="500"/>
        <v>0</v>
      </c>
      <c r="CI1346" s="24">
        <f t="shared" si="501"/>
        <v>0</v>
      </c>
      <c r="CK1346" s="24">
        <f t="shared" si="502"/>
        <v>0</v>
      </c>
      <c r="CM1346" s="24">
        <f t="shared" si="503"/>
        <v>0</v>
      </c>
      <c r="CO1346" s="24">
        <f t="shared" si="504"/>
        <v>0</v>
      </c>
      <c r="CQ1346" s="24">
        <f t="shared" si="505"/>
        <v>0</v>
      </c>
      <c r="CS1346" s="24">
        <f t="shared" si="506"/>
        <v>0</v>
      </c>
    </row>
    <row r="1347" spans="9:97">
      <c r="I1347" s="24">
        <f t="shared" si="486"/>
        <v>0</v>
      </c>
      <c r="J1347" s="24">
        <f t="shared" si="508"/>
        <v>0</v>
      </c>
      <c r="M1347" s="24"/>
      <c r="N1347" s="24"/>
      <c r="O1347" s="24"/>
      <c r="P1347" s="24"/>
      <c r="Q1347" s="24"/>
      <c r="R1347" s="24"/>
      <c r="S1347" s="24">
        <f t="shared" si="487"/>
        <v>0</v>
      </c>
      <c r="T1347" s="24">
        <f t="shared" si="509"/>
        <v>0</v>
      </c>
      <c r="W1347" s="24"/>
      <c r="X1347" s="24"/>
      <c r="Y1347" s="24"/>
      <c r="Z1347" s="24"/>
      <c r="AA1347" s="24"/>
      <c r="AB1347" s="24"/>
      <c r="AC1347" s="24">
        <f t="shared" si="488"/>
        <v>0</v>
      </c>
      <c r="AD1347" s="24">
        <f t="shared" si="489"/>
        <v>0</v>
      </c>
      <c r="AG1347" s="24"/>
      <c r="AH1347" s="24"/>
      <c r="AI1347" s="24"/>
      <c r="AJ1347" s="24"/>
      <c r="AK1347" s="24"/>
      <c r="AL1347" s="24"/>
      <c r="AM1347" s="24">
        <f t="shared" si="490"/>
        <v>0</v>
      </c>
      <c r="AN1347" s="24">
        <f t="shared" si="507"/>
        <v>0</v>
      </c>
      <c r="AQ1347" s="24"/>
      <c r="AR1347" s="24"/>
      <c r="AS1347" s="24"/>
      <c r="AT1347" s="24"/>
      <c r="AU1347" s="24"/>
      <c r="AV1347" s="24"/>
      <c r="AW1347" s="24">
        <f t="shared" si="491"/>
        <v>0</v>
      </c>
      <c r="AX1347" s="24">
        <f t="shared" si="492"/>
        <v>0</v>
      </c>
      <c r="BA1347" s="24"/>
      <c r="BB1347" s="24"/>
      <c r="BC1347" s="24"/>
      <c r="BD1347" s="24"/>
      <c r="BE1347" s="24"/>
      <c r="BF1347" s="24"/>
      <c r="BG1347" s="24">
        <f t="shared" si="493"/>
        <v>0</v>
      </c>
      <c r="BH1347" s="24">
        <f t="shared" si="494"/>
        <v>0</v>
      </c>
      <c r="BK1347" s="24"/>
      <c r="BL1347" s="24"/>
      <c r="BM1347" s="24"/>
      <c r="BN1347" s="24"/>
      <c r="BO1347" s="24"/>
      <c r="BP1347" s="24"/>
      <c r="BQ1347" s="24">
        <f t="shared" si="495"/>
        <v>0</v>
      </c>
      <c r="BR1347" s="24">
        <f t="shared" si="496"/>
        <v>0</v>
      </c>
      <c r="BU1347" s="24"/>
      <c r="BV1347" s="24"/>
      <c r="BW1347" s="24"/>
      <c r="BX1347" s="24"/>
      <c r="BY1347" s="24"/>
      <c r="BZ1347" s="24"/>
      <c r="CA1347" s="24">
        <f t="shared" si="497"/>
        <v>0</v>
      </c>
      <c r="CB1347" s="24">
        <f t="shared" si="498"/>
        <v>0</v>
      </c>
      <c r="CC1347" s="24"/>
      <c r="CE1347" s="24">
        <f t="shared" si="499"/>
        <v>0</v>
      </c>
      <c r="CG1347" s="24">
        <f t="shared" si="500"/>
        <v>0</v>
      </c>
      <c r="CI1347" s="24">
        <f t="shared" si="501"/>
        <v>0</v>
      </c>
      <c r="CK1347" s="24">
        <f t="shared" si="502"/>
        <v>0</v>
      </c>
      <c r="CM1347" s="24">
        <f t="shared" si="503"/>
        <v>0</v>
      </c>
      <c r="CO1347" s="24">
        <f t="shared" si="504"/>
        <v>0</v>
      </c>
      <c r="CQ1347" s="24">
        <f t="shared" si="505"/>
        <v>0</v>
      </c>
      <c r="CS1347" s="24">
        <f t="shared" si="506"/>
        <v>0</v>
      </c>
    </row>
    <row r="1348" spans="9:97">
      <c r="I1348" s="24">
        <f t="shared" ref="I1348:I1411" si="510">IF(F1348&gt;=C1348-D1348,G1348-H1348,E1348)</f>
        <v>0</v>
      </c>
      <c r="J1348" s="24">
        <f t="shared" si="508"/>
        <v>0</v>
      </c>
      <c r="M1348" s="24"/>
      <c r="N1348" s="24"/>
      <c r="O1348" s="24"/>
      <c r="P1348" s="24"/>
      <c r="Q1348" s="24"/>
      <c r="R1348" s="24"/>
      <c r="S1348" s="24">
        <f t="shared" ref="S1348:S1411" si="511">IF(P1348&gt;=M1348-N1348,Q1348-R1348,O1348)</f>
        <v>0</v>
      </c>
      <c r="T1348" s="24">
        <f t="shared" si="509"/>
        <v>0</v>
      </c>
      <c r="W1348" s="24"/>
      <c r="X1348" s="24"/>
      <c r="Y1348" s="24"/>
      <c r="Z1348" s="24"/>
      <c r="AA1348" s="24"/>
      <c r="AB1348" s="24"/>
      <c r="AC1348" s="24">
        <f t="shared" ref="AC1348:AC1411" si="512">IF(Z1348&gt;=W1348-X1348,AA1348-AB1348,Y1348)</f>
        <v>0</v>
      </c>
      <c r="AD1348" s="24">
        <f t="shared" ref="AD1348:AD1411" si="513">IF(Z1348&lt;W1348-X1348,W1348-X1348-Z1348,0)</f>
        <v>0</v>
      </c>
      <c r="AG1348" s="24"/>
      <c r="AH1348" s="24"/>
      <c r="AI1348" s="24"/>
      <c r="AJ1348" s="24"/>
      <c r="AK1348" s="24"/>
      <c r="AL1348" s="24"/>
      <c r="AM1348" s="24">
        <f t="shared" ref="AM1348:AM1411" si="514">IF(AJ1348&gt;=AG1348-AH1348,AK1348-AL1348,AI1348)</f>
        <v>0</v>
      </c>
      <c r="AN1348" s="24">
        <f t="shared" si="507"/>
        <v>0</v>
      </c>
      <c r="AQ1348" s="24"/>
      <c r="AR1348" s="24"/>
      <c r="AS1348" s="24"/>
      <c r="AT1348" s="24"/>
      <c r="AU1348" s="24"/>
      <c r="AV1348" s="24"/>
      <c r="AW1348" s="24">
        <f t="shared" ref="AW1348:AW1411" si="515">IF(AS1348&gt;=AR1348-AQ1348,AV1348-AU1348,AT1348)</f>
        <v>0</v>
      </c>
      <c r="AX1348" s="24">
        <f t="shared" ref="AX1348:AX1411" si="516">IF(AS1348&lt;AR1348-AQ1348,AR1348-AQ1348-AS1348,0)</f>
        <v>0</v>
      </c>
      <c r="BA1348" s="24"/>
      <c r="BB1348" s="24"/>
      <c r="BC1348" s="24"/>
      <c r="BD1348" s="24"/>
      <c r="BE1348" s="24"/>
      <c r="BF1348" s="24"/>
      <c r="BG1348" s="24">
        <f t="shared" ref="BG1348:BG1411" si="517">IF(BC1348&gt;=BB1348-BA1348,BF1348-BE1348,BD1348)</f>
        <v>0</v>
      </c>
      <c r="BH1348" s="24">
        <f t="shared" ref="BH1348:BH1411" si="518">IF(BC1348&lt;BB1348-BA1348,BB1348-BA1348-BC1348,0)</f>
        <v>0</v>
      </c>
      <c r="BK1348" s="24"/>
      <c r="BL1348" s="24"/>
      <c r="BM1348" s="24"/>
      <c r="BN1348" s="24"/>
      <c r="BO1348" s="24"/>
      <c r="BP1348" s="24"/>
      <c r="BQ1348" s="24">
        <f t="shared" ref="BQ1348:BQ1411" si="519">IF(BM1348&gt;=BL1348-BK1348,BP1348-BO1348,BN1348)</f>
        <v>0</v>
      </c>
      <c r="BR1348" s="24">
        <f t="shared" ref="BR1348:BR1411" si="520">IF(BM1348&lt;BL1348-BK1348,BL1348-BK1348-BM1348,0)</f>
        <v>0</v>
      </c>
      <c r="BU1348" s="24"/>
      <c r="BV1348" s="24"/>
      <c r="BW1348" s="24"/>
      <c r="BX1348" s="24"/>
      <c r="BY1348" s="24"/>
      <c r="BZ1348" s="24"/>
      <c r="CA1348" s="24">
        <f t="shared" ref="CA1348:CA1411" si="521">IF(BW1348&gt;=BV1348-BU1348,BZ1348-BY1348,BX1348)</f>
        <v>0</v>
      </c>
      <c r="CB1348" s="24">
        <f t="shared" ref="CB1348:CB1411" si="522">IF(BW1348&lt;BV1348-BU1348,BV1348-BU1348-BW1348,0)</f>
        <v>0</v>
      </c>
      <c r="CC1348" s="24"/>
      <c r="CE1348" s="24">
        <f t="shared" si="499"/>
        <v>0</v>
      </c>
      <c r="CG1348" s="24">
        <f t="shared" si="500"/>
        <v>0</v>
      </c>
      <c r="CI1348" s="24">
        <f t="shared" si="501"/>
        <v>0</v>
      </c>
      <c r="CK1348" s="24">
        <f t="shared" si="502"/>
        <v>0</v>
      </c>
      <c r="CM1348" s="24">
        <f t="shared" si="503"/>
        <v>0</v>
      </c>
      <c r="CO1348" s="24">
        <f t="shared" si="504"/>
        <v>0</v>
      </c>
      <c r="CQ1348" s="24">
        <f t="shared" si="505"/>
        <v>0</v>
      </c>
      <c r="CS1348" s="24">
        <f t="shared" si="506"/>
        <v>0</v>
      </c>
    </row>
    <row r="1349" spans="9:97">
      <c r="I1349" s="24">
        <f t="shared" si="510"/>
        <v>0</v>
      </c>
      <c r="J1349" s="24">
        <f t="shared" si="508"/>
        <v>0</v>
      </c>
      <c r="M1349" s="24"/>
      <c r="N1349" s="24"/>
      <c r="O1349" s="24"/>
      <c r="P1349" s="24"/>
      <c r="Q1349" s="24"/>
      <c r="R1349" s="24"/>
      <c r="S1349" s="24">
        <f t="shared" si="511"/>
        <v>0</v>
      </c>
      <c r="T1349" s="24">
        <f t="shared" si="509"/>
        <v>0</v>
      </c>
      <c r="W1349" s="24"/>
      <c r="X1349" s="24"/>
      <c r="Y1349" s="24"/>
      <c r="Z1349" s="24"/>
      <c r="AA1349" s="24"/>
      <c r="AB1349" s="24"/>
      <c r="AC1349" s="24">
        <f t="shared" si="512"/>
        <v>0</v>
      </c>
      <c r="AD1349" s="24">
        <f t="shared" si="513"/>
        <v>0</v>
      </c>
      <c r="AG1349" s="24"/>
      <c r="AH1349" s="24"/>
      <c r="AI1349" s="24"/>
      <c r="AJ1349" s="24"/>
      <c r="AK1349" s="24"/>
      <c r="AL1349" s="24"/>
      <c r="AM1349" s="24">
        <f t="shared" si="514"/>
        <v>0</v>
      </c>
      <c r="AN1349" s="24">
        <f t="shared" si="507"/>
        <v>0</v>
      </c>
      <c r="AQ1349" s="24"/>
      <c r="AR1349" s="24"/>
      <c r="AS1349" s="24"/>
      <c r="AT1349" s="24"/>
      <c r="AU1349" s="24"/>
      <c r="AV1349" s="24"/>
      <c r="AW1349" s="24">
        <f t="shared" si="515"/>
        <v>0</v>
      </c>
      <c r="AX1349" s="24">
        <f t="shared" si="516"/>
        <v>0</v>
      </c>
      <c r="BA1349" s="24"/>
      <c r="BB1349" s="24"/>
      <c r="BC1349" s="24"/>
      <c r="BD1349" s="24"/>
      <c r="BE1349" s="24"/>
      <c r="BF1349" s="24"/>
      <c r="BG1349" s="24">
        <f t="shared" si="517"/>
        <v>0</v>
      </c>
      <c r="BH1349" s="24">
        <f t="shared" si="518"/>
        <v>0</v>
      </c>
      <c r="BK1349" s="24"/>
      <c r="BL1349" s="24"/>
      <c r="BM1349" s="24"/>
      <c r="BN1349" s="24"/>
      <c r="BO1349" s="24"/>
      <c r="BP1349" s="24"/>
      <c r="BQ1349" s="24">
        <f t="shared" si="519"/>
        <v>0</v>
      </c>
      <c r="BR1349" s="24">
        <f t="shared" si="520"/>
        <v>0</v>
      </c>
      <c r="BU1349" s="24"/>
      <c r="BV1349" s="24"/>
      <c r="BW1349" s="24"/>
      <c r="BX1349" s="24"/>
      <c r="BY1349" s="24"/>
      <c r="BZ1349" s="24"/>
      <c r="CA1349" s="24">
        <f t="shared" si="521"/>
        <v>0</v>
      </c>
      <c r="CB1349" s="24">
        <f t="shared" si="522"/>
        <v>0</v>
      </c>
      <c r="CC1349" s="24"/>
      <c r="CE1349" s="24">
        <f t="shared" ref="CE1349:CE1412" si="523">SUMIF(B:B,CD1349,G:G)-SUMIF(B:B,CD1349,H:H)</f>
        <v>0</v>
      </c>
      <c r="CG1349" s="24">
        <f t="shared" ref="CG1349:CG1412" si="524">SUMIF(L:L,CF1349,Q:Q)-SUMIF(L:L,CF1349,R:R)</f>
        <v>0</v>
      </c>
      <c r="CI1349" s="24">
        <f t="shared" ref="CI1349:CI1412" si="525">SUMIF(V:V,CH1349,AA:AA)-SUMIF(V:V,CH1349,AB:AB)</f>
        <v>0</v>
      </c>
      <c r="CK1349" s="24">
        <f t="shared" ref="CK1349:CK1412" si="526">SUMIF(AF:AF,CJ1349,AK:AK)-SUMIF(AF:AF,CJ1349,AL:AL)</f>
        <v>0</v>
      </c>
      <c r="CM1349" s="24">
        <f t="shared" ref="CM1349:CM1412" si="527">SUMIF(AP:AP,CL1349,AV:AV)-SUMIF(AP:AP,CL1349,AU:AU)</f>
        <v>0</v>
      </c>
      <c r="CO1349" s="24">
        <f t="shared" ref="CO1349:CO1412" si="528">SUMIF(AZ:AZ,CN1349,BF:BF)-SUMIF(AZ:AZ,CN1349,BE:BE)</f>
        <v>0</v>
      </c>
      <c r="CQ1349" s="24">
        <f t="shared" ref="CQ1349:CQ1412" si="529">SUMIF(BJ:BJ,CP1349,BP:BP)-SUMIF(BJ:BJ,CP1349,BO:BO)</f>
        <v>0</v>
      </c>
      <c r="CS1349" s="24">
        <f t="shared" ref="CS1349:CS1412" si="530">SUMIF(BT:BT,CR1349,BZ:BZ)-SUMIF(BT:BT,CR1349,BY:BY)</f>
        <v>0</v>
      </c>
    </row>
    <row r="1350" spans="9:97">
      <c r="I1350" s="24">
        <f t="shared" si="510"/>
        <v>0</v>
      </c>
      <c r="J1350" s="24">
        <f t="shared" si="508"/>
        <v>0</v>
      </c>
      <c r="M1350" s="24"/>
      <c r="N1350" s="24"/>
      <c r="O1350" s="24"/>
      <c r="P1350" s="24"/>
      <c r="Q1350" s="24"/>
      <c r="R1350" s="24"/>
      <c r="S1350" s="24">
        <f t="shared" si="511"/>
        <v>0</v>
      </c>
      <c r="T1350" s="24">
        <f t="shared" si="509"/>
        <v>0</v>
      </c>
      <c r="W1350" s="24"/>
      <c r="X1350" s="24"/>
      <c r="Y1350" s="24"/>
      <c r="Z1350" s="24"/>
      <c r="AA1350" s="24"/>
      <c r="AB1350" s="24"/>
      <c r="AC1350" s="24">
        <f t="shared" si="512"/>
        <v>0</v>
      </c>
      <c r="AD1350" s="24">
        <f t="shared" si="513"/>
        <v>0</v>
      </c>
      <c r="AG1350" s="24"/>
      <c r="AH1350" s="24"/>
      <c r="AI1350" s="24"/>
      <c r="AJ1350" s="24"/>
      <c r="AK1350" s="24"/>
      <c r="AL1350" s="24"/>
      <c r="AM1350" s="24">
        <f t="shared" si="514"/>
        <v>0</v>
      </c>
      <c r="AN1350" s="24">
        <f t="shared" si="507"/>
        <v>0</v>
      </c>
      <c r="AQ1350" s="24"/>
      <c r="AR1350" s="24"/>
      <c r="AS1350" s="24"/>
      <c r="AT1350" s="24"/>
      <c r="AU1350" s="24"/>
      <c r="AV1350" s="24"/>
      <c r="AW1350" s="24">
        <f t="shared" si="515"/>
        <v>0</v>
      </c>
      <c r="AX1350" s="24">
        <f t="shared" si="516"/>
        <v>0</v>
      </c>
      <c r="BA1350" s="24"/>
      <c r="BB1350" s="24"/>
      <c r="BC1350" s="24"/>
      <c r="BD1350" s="24"/>
      <c r="BE1350" s="24"/>
      <c r="BF1350" s="24"/>
      <c r="BG1350" s="24">
        <f t="shared" si="517"/>
        <v>0</v>
      </c>
      <c r="BH1350" s="24">
        <f t="shared" si="518"/>
        <v>0</v>
      </c>
      <c r="BK1350" s="24"/>
      <c r="BL1350" s="24"/>
      <c r="BM1350" s="24"/>
      <c r="BN1350" s="24"/>
      <c r="BO1350" s="24"/>
      <c r="BP1350" s="24"/>
      <c r="BQ1350" s="24">
        <f t="shared" si="519"/>
        <v>0</v>
      </c>
      <c r="BR1350" s="24">
        <f t="shared" si="520"/>
        <v>0</v>
      </c>
      <c r="BU1350" s="24"/>
      <c r="BV1350" s="24"/>
      <c r="BW1350" s="24"/>
      <c r="BX1350" s="24"/>
      <c r="BY1350" s="24"/>
      <c r="BZ1350" s="24"/>
      <c r="CA1350" s="24">
        <f t="shared" si="521"/>
        <v>0</v>
      </c>
      <c r="CB1350" s="24">
        <f t="shared" si="522"/>
        <v>0</v>
      </c>
      <c r="CC1350" s="24"/>
      <c r="CE1350" s="24">
        <f t="shared" si="523"/>
        <v>0</v>
      </c>
      <c r="CG1350" s="24">
        <f t="shared" si="524"/>
        <v>0</v>
      </c>
      <c r="CI1350" s="24">
        <f t="shared" si="525"/>
        <v>0</v>
      </c>
      <c r="CK1350" s="24">
        <f t="shared" si="526"/>
        <v>0</v>
      </c>
      <c r="CM1350" s="24">
        <f t="shared" si="527"/>
        <v>0</v>
      </c>
      <c r="CO1350" s="24">
        <f t="shared" si="528"/>
        <v>0</v>
      </c>
      <c r="CQ1350" s="24">
        <f t="shared" si="529"/>
        <v>0</v>
      </c>
      <c r="CS1350" s="24">
        <f t="shared" si="530"/>
        <v>0</v>
      </c>
    </row>
    <row r="1351" spans="9:97">
      <c r="I1351" s="24">
        <f t="shared" si="510"/>
        <v>0</v>
      </c>
      <c r="J1351" s="24">
        <f t="shared" si="508"/>
        <v>0</v>
      </c>
      <c r="M1351" s="24"/>
      <c r="N1351" s="24"/>
      <c r="O1351" s="24"/>
      <c r="P1351" s="24"/>
      <c r="Q1351" s="24"/>
      <c r="R1351" s="24"/>
      <c r="S1351" s="24">
        <f t="shared" si="511"/>
        <v>0</v>
      </c>
      <c r="T1351" s="24">
        <f t="shared" si="509"/>
        <v>0</v>
      </c>
      <c r="W1351" s="24"/>
      <c r="X1351" s="24"/>
      <c r="Y1351" s="24"/>
      <c r="Z1351" s="24"/>
      <c r="AA1351" s="24"/>
      <c r="AB1351" s="24"/>
      <c r="AC1351" s="24">
        <f t="shared" si="512"/>
        <v>0</v>
      </c>
      <c r="AD1351" s="24">
        <f t="shared" si="513"/>
        <v>0</v>
      </c>
      <c r="AG1351" s="24"/>
      <c r="AH1351" s="24"/>
      <c r="AI1351" s="24"/>
      <c r="AJ1351" s="24"/>
      <c r="AK1351" s="24"/>
      <c r="AL1351" s="24"/>
      <c r="AM1351" s="24">
        <f t="shared" si="514"/>
        <v>0</v>
      </c>
      <c r="AN1351" s="24">
        <f t="shared" si="507"/>
        <v>0</v>
      </c>
      <c r="AQ1351" s="24"/>
      <c r="AR1351" s="24"/>
      <c r="AS1351" s="24"/>
      <c r="AT1351" s="24"/>
      <c r="AU1351" s="24"/>
      <c r="AV1351" s="24"/>
      <c r="AW1351" s="24">
        <f t="shared" si="515"/>
        <v>0</v>
      </c>
      <c r="AX1351" s="24">
        <f t="shared" si="516"/>
        <v>0</v>
      </c>
      <c r="BA1351" s="24"/>
      <c r="BB1351" s="24"/>
      <c r="BC1351" s="24"/>
      <c r="BD1351" s="24"/>
      <c r="BE1351" s="24"/>
      <c r="BF1351" s="24"/>
      <c r="BG1351" s="24">
        <f t="shared" si="517"/>
        <v>0</v>
      </c>
      <c r="BH1351" s="24">
        <f t="shared" si="518"/>
        <v>0</v>
      </c>
      <c r="BK1351" s="24"/>
      <c r="BL1351" s="24"/>
      <c r="BM1351" s="24"/>
      <c r="BN1351" s="24"/>
      <c r="BO1351" s="24"/>
      <c r="BP1351" s="24"/>
      <c r="BQ1351" s="24">
        <f t="shared" si="519"/>
        <v>0</v>
      </c>
      <c r="BR1351" s="24">
        <f t="shared" si="520"/>
        <v>0</v>
      </c>
      <c r="BU1351" s="24"/>
      <c r="BV1351" s="24"/>
      <c r="BW1351" s="24"/>
      <c r="BX1351" s="24"/>
      <c r="BY1351" s="24"/>
      <c r="BZ1351" s="24"/>
      <c r="CA1351" s="24">
        <f t="shared" si="521"/>
        <v>0</v>
      </c>
      <c r="CB1351" s="24">
        <f t="shared" si="522"/>
        <v>0</v>
      </c>
      <c r="CC1351" s="24"/>
      <c r="CE1351" s="24">
        <f t="shared" si="523"/>
        <v>0</v>
      </c>
      <c r="CG1351" s="24">
        <f t="shared" si="524"/>
        <v>0</v>
      </c>
      <c r="CI1351" s="24">
        <f t="shared" si="525"/>
        <v>0</v>
      </c>
      <c r="CK1351" s="24">
        <f t="shared" si="526"/>
        <v>0</v>
      </c>
      <c r="CM1351" s="24">
        <f t="shared" si="527"/>
        <v>0</v>
      </c>
      <c r="CO1351" s="24">
        <f t="shared" si="528"/>
        <v>0</v>
      </c>
      <c r="CQ1351" s="24">
        <f t="shared" si="529"/>
        <v>0</v>
      </c>
      <c r="CS1351" s="24">
        <f t="shared" si="530"/>
        <v>0</v>
      </c>
    </row>
    <row r="1352" spans="9:97">
      <c r="I1352" s="24">
        <f t="shared" si="510"/>
        <v>0</v>
      </c>
      <c r="J1352" s="24">
        <f t="shared" si="508"/>
        <v>0</v>
      </c>
      <c r="M1352" s="24"/>
      <c r="N1352" s="24"/>
      <c r="O1352" s="24"/>
      <c r="P1352" s="24"/>
      <c r="Q1352" s="24"/>
      <c r="R1352" s="24"/>
      <c r="S1352" s="24">
        <f t="shared" si="511"/>
        <v>0</v>
      </c>
      <c r="T1352" s="24">
        <f t="shared" si="509"/>
        <v>0</v>
      </c>
      <c r="W1352" s="24"/>
      <c r="X1352" s="24"/>
      <c r="Y1352" s="24"/>
      <c r="Z1352" s="24"/>
      <c r="AA1352" s="24"/>
      <c r="AB1352" s="24"/>
      <c r="AC1352" s="24">
        <f t="shared" si="512"/>
        <v>0</v>
      </c>
      <c r="AD1352" s="24">
        <f t="shared" si="513"/>
        <v>0</v>
      </c>
      <c r="AG1352" s="24"/>
      <c r="AH1352" s="24"/>
      <c r="AI1352" s="24"/>
      <c r="AJ1352" s="24"/>
      <c r="AK1352" s="24"/>
      <c r="AL1352" s="24"/>
      <c r="AM1352" s="24">
        <f t="shared" si="514"/>
        <v>0</v>
      </c>
      <c r="AN1352" s="24">
        <f t="shared" si="507"/>
        <v>0</v>
      </c>
      <c r="AQ1352" s="24"/>
      <c r="AR1352" s="24"/>
      <c r="AS1352" s="24"/>
      <c r="AT1352" s="24"/>
      <c r="AU1352" s="24"/>
      <c r="AV1352" s="24"/>
      <c r="AW1352" s="24">
        <f t="shared" si="515"/>
        <v>0</v>
      </c>
      <c r="AX1352" s="24">
        <f t="shared" si="516"/>
        <v>0</v>
      </c>
      <c r="BA1352" s="24"/>
      <c r="BB1352" s="24"/>
      <c r="BC1352" s="24"/>
      <c r="BD1352" s="24"/>
      <c r="BE1352" s="24"/>
      <c r="BF1352" s="24"/>
      <c r="BG1352" s="24">
        <f t="shared" si="517"/>
        <v>0</v>
      </c>
      <c r="BH1352" s="24">
        <f t="shared" si="518"/>
        <v>0</v>
      </c>
      <c r="BK1352" s="24"/>
      <c r="BL1352" s="24"/>
      <c r="BM1352" s="24"/>
      <c r="BN1352" s="24"/>
      <c r="BO1352" s="24"/>
      <c r="BP1352" s="24"/>
      <c r="BQ1352" s="24">
        <f t="shared" si="519"/>
        <v>0</v>
      </c>
      <c r="BR1352" s="24">
        <f t="shared" si="520"/>
        <v>0</v>
      </c>
      <c r="BU1352" s="24"/>
      <c r="BV1352" s="24"/>
      <c r="BW1352" s="24"/>
      <c r="BX1352" s="24"/>
      <c r="BY1352" s="24"/>
      <c r="BZ1352" s="24"/>
      <c r="CA1352" s="24">
        <f t="shared" si="521"/>
        <v>0</v>
      </c>
      <c r="CB1352" s="24">
        <f t="shared" si="522"/>
        <v>0</v>
      </c>
      <c r="CC1352" s="24"/>
      <c r="CE1352" s="24">
        <f t="shared" si="523"/>
        <v>0</v>
      </c>
      <c r="CG1352" s="24">
        <f t="shared" si="524"/>
        <v>0</v>
      </c>
      <c r="CI1352" s="24">
        <f t="shared" si="525"/>
        <v>0</v>
      </c>
      <c r="CK1352" s="24">
        <f t="shared" si="526"/>
        <v>0</v>
      </c>
      <c r="CM1352" s="24">
        <f t="shared" si="527"/>
        <v>0</v>
      </c>
      <c r="CO1352" s="24">
        <f t="shared" si="528"/>
        <v>0</v>
      </c>
      <c r="CQ1352" s="24">
        <f t="shared" si="529"/>
        <v>0</v>
      </c>
      <c r="CS1352" s="24">
        <f t="shared" si="530"/>
        <v>0</v>
      </c>
    </row>
    <row r="1353" spans="9:97">
      <c r="I1353" s="24">
        <f t="shared" si="510"/>
        <v>0</v>
      </c>
      <c r="J1353" s="24">
        <f t="shared" si="508"/>
        <v>0</v>
      </c>
      <c r="M1353" s="24"/>
      <c r="N1353" s="24"/>
      <c r="O1353" s="24"/>
      <c r="P1353" s="24"/>
      <c r="Q1353" s="24"/>
      <c r="R1353" s="24"/>
      <c r="S1353" s="24">
        <f t="shared" si="511"/>
        <v>0</v>
      </c>
      <c r="T1353" s="24">
        <f t="shared" si="509"/>
        <v>0</v>
      </c>
      <c r="W1353" s="24"/>
      <c r="X1353" s="24"/>
      <c r="Y1353" s="24"/>
      <c r="Z1353" s="24"/>
      <c r="AA1353" s="24"/>
      <c r="AB1353" s="24"/>
      <c r="AC1353" s="24">
        <f t="shared" si="512"/>
        <v>0</v>
      </c>
      <c r="AD1353" s="24">
        <f t="shared" si="513"/>
        <v>0</v>
      </c>
      <c r="AG1353" s="24"/>
      <c r="AH1353" s="24"/>
      <c r="AI1353" s="24"/>
      <c r="AJ1353" s="24"/>
      <c r="AK1353" s="24"/>
      <c r="AL1353" s="24"/>
      <c r="AM1353" s="24">
        <f t="shared" si="514"/>
        <v>0</v>
      </c>
      <c r="AN1353" s="24">
        <f t="shared" si="507"/>
        <v>0</v>
      </c>
      <c r="AQ1353" s="24"/>
      <c r="AR1353" s="24"/>
      <c r="AS1353" s="24"/>
      <c r="AT1353" s="24"/>
      <c r="AU1353" s="24"/>
      <c r="AV1353" s="24"/>
      <c r="AW1353" s="24">
        <f t="shared" si="515"/>
        <v>0</v>
      </c>
      <c r="AX1353" s="24">
        <f t="shared" si="516"/>
        <v>0</v>
      </c>
      <c r="BA1353" s="24"/>
      <c r="BB1353" s="24"/>
      <c r="BC1353" s="24"/>
      <c r="BD1353" s="24"/>
      <c r="BE1353" s="24"/>
      <c r="BF1353" s="24"/>
      <c r="BG1353" s="24">
        <f t="shared" si="517"/>
        <v>0</v>
      </c>
      <c r="BH1353" s="24">
        <f t="shared" si="518"/>
        <v>0</v>
      </c>
      <c r="BK1353" s="24"/>
      <c r="BL1353" s="24"/>
      <c r="BM1353" s="24"/>
      <c r="BN1353" s="24"/>
      <c r="BO1353" s="24"/>
      <c r="BP1353" s="24"/>
      <c r="BQ1353" s="24">
        <f t="shared" si="519"/>
        <v>0</v>
      </c>
      <c r="BR1353" s="24">
        <f t="shared" si="520"/>
        <v>0</v>
      </c>
      <c r="BU1353" s="24"/>
      <c r="BV1353" s="24"/>
      <c r="BW1353" s="24"/>
      <c r="BX1353" s="24"/>
      <c r="BY1353" s="24"/>
      <c r="BZ1353" s="24"/>
      <c r="CA1353" s="24">
        <f t="shared" si="521"/>
        <v>0</v>
      </c>
      <c r="CB1353" s="24">
        <f t="shared" si="522"/>
        <v>0</v>
      </c>
      <c r="CC1353" s="24"/>
      <c r="CE1353" s="24">
        <f t="shared" si="523"/>
        <v>0</v>
      </c>
      <c r="CG1353" s="24">
        <f t="shared" si="524"/>
        <v>0</v>
      </c>
      <c r="CI1353" s="24">
        <f t="shared" si="525"/>
        <v>0</v>
      </c>
      <c r="CK1353" s="24">
        <f t="shared" si="526"/>
        <v>0</v>
      </c>
      <c r="CM1353" s="24">
        <f t="shared" si="527"/>
        <v>0</v>
      </c>
      <c r="CO1353" s="24">
        <f t="shared" si="528"/>
        <v>0</v>
      </c>
      <c r="CQ1353" s="24">
        <f t="shared" si="529"/>
        <v>0</v>
      </c>
      <c r="CS1353" s="24">
        <f t="shared" si="530"/>
        <v>0</v>
      </c>
    </row>
    <row r="1354" spans="9:97">
      <c r="I1354" s="24">
        <f t="shared" si="510"/>
        <v>0</v>
      </c>
      <c r="J1354" s="24">
        <f t="shared" si="508"/>
        <v>0</v>
      </c>
      <c r="M1354" s="24"/>
      <c r="N1354" s="24"/>
      <c r="O1354" s="24"/>
      <c r="P1354" s="24"/>
      <c r="Q1354" s="24"/>
      <c r="R1354" s="24"/>
      <c r="S1354" s="24">
        <f t="shared" si="511"/>
        <v>0</v>
      </c>
      <c r="T1354" s="24">
        <f t="shared" si="509"/>
        <v>0</v>
      </c>
      <c r="W1354" s="24"/>
      <c r="X1354" s="24"/>
      <c r="Y1354" s="24"/>
      <c r="Z1354" s="24"/>
      <c r="AA1354" s="24"/>
      <c r="AB1354" s="24"/>
      <c r="AC1354" s="24">
        <f t="shared" si="512"/>
        <v>0</v>
      </c>
      <c r="AD1354" s="24">
        <f t="shared" si="513"/>
        <v>0</v>
      </c>
      <c r="AG1354" s="24"/>
      <c r="AH1354" s="24"/>
      <c r="AI1354" s="24"/>
      <c r="AJ1354" s="24"/>
      <c r="AK1354" s="24"/>
      <c r="AL1354" s="24"/>
      <c r="AM1354" s="24">
        <f t="shared" si="514"/>
        <v>0</v>
      </c>
      <c r="AN1354" s="24">
        <f t="shared" si="507"/>
        <v>0</v>
      </c>
      <c r="AQ1354" s="24"/>
      <c r="AR1354" s="24"/>
      <c r="AS1354" s="24"/>
      <c r="AT1354" s="24"/>
      <c r="AU1354" s="24"/>
      <c r="AV1354" s="24"/>
      <c r="AW1354" s="24">
        <f t="shared" si="515"/>
        <v>0</v>
      </c>
      <c r="AX1354" s="24">
        <f t="shared" si="516"/>
        <v>0</v>
      </c>
      <c r="BA1354" s="24"/>
      <c r="BB1354" s="24"/>
      <c r="BC1354" s="24"/>
      <c r="BD1354" s="24"/>
      <c r="BE1354" s="24"/>
      <c r="BF1354" s="24"/>
      <c r="BG1354" s="24">
        <f t="shared" si="517"/>
        <v>0</v>
      </c>
      <c r="BH1354" s="24">
        <f t="shared" si="518"/>
        <v>0</v>
      </c>
      <c r="BK1354" s="24"/>
      <c r="BL1354" s="24"/>
      <c r="BM1354" s="24"/>
      <c r="BN1354" s="24"/>
      <c r="BO1354" s="24"/>
      <c r="BP1354" s="24"/>
      <c r="BQ1354" s="24">
        <f t="shared" si="519"/>
        <v>0</v>
      </c>
      <c r="BR1354" s="24">
        <f t="shared" si="520"/>
        <v>0</v>
      </c>
      <c r="BU1354" s="24"/>
      <c r="BV1354" s="24"/>
      <c r="BW1354" s="24"/>
      <c r="BX1354" s="24"/>
      <c r="BY1354" s="24"/>
      <c r="BZ1354" s="24"/>
      <c r="CA1354" s="24">
        <f t="shared" si="521"/>
        <v>0</v>
      </c>
      <c r="CB1354" s="24">
        <f t="shared" si="522"/>
        <v>0</v>
      </c>
      <c r="CC1354" s="24"/>
      <c r="CE1354" s="24">
        <f t="shared" si="523"/>
        <v>0</v>
      </c>
      <c r="CG1354" s="24">
        <f t="shared" si="524"/>
        <v>0</v>
      </c>
      <c r="CI1354" s="24">
        <f t="shared" si="525"/>
        <v>0</v>
      </c>
      <c r="CK1354" s="24">
        <f t="shared" si="526"/>
        <v>0</v>
      </c>
      <c r="CM1354" s="24">
        <f t="shared" si="527"/>
        <v>0</v>
      </c>
      <c r="CO1354" s="24">
        <f t="shared" si="528"/>
        <v>0</v>
      </c>
      <c r="CQ1354" s="24">
        <f t="shared" si="529"/>
        <v>0</v>
      </c>
      <c r="CS1354" s="24">
        <f t="shared" si="530"/>
        <v>0</v>
      </c>
    </row>
    <row r="1355" spans="9:97">
      <c r="I1355" s="24">
        <f t="shared" si="510"/>
        <v>0</v>
      </c>
      <c r="J1355" s="24">
        <f t="shared" si="508"/>
        <v>0</v>
      </c>
      <c r="M1355" s="24"/>
      <c r="N1355" s="24"/>
      <c r="O1355" s="24"/>
      <c r="P1355" s="24"/>
      <c r="Q1355" s="24"/>
      <c r="R1355" s="24"/>
      <c r="S1355" s="24">
        <f t="shared" si="511"/>
        <v>0</v>
      </c>
      <c r="T1355" s="24">
        <f t="shared" si="509"/>
        <v>0</v>
      </c>
      <c r="W1355" s="24"/>
      <c r="X1355" s="24"/>
      <c r="Y1355" s="24"/>
      <c r="Z1355" s="24"/>
      <c r="AA1355" s="24"/>
      <c r="AB1355" s="24"/>
      <c r="AC1355" s="24">
        <f t="shared" si="512"/>
        <v>0</v>
      </c>
      <c r="AD1355" s="24">
        <f t="shared" si="513"/>
        <v>0</v>
      </c>
      <c r="AG1355" s="24"/>
      <c r="AH1355" s="24"/>
      <c r="AI1355" s="24"/>
      <c r="AJ1355" s="24"/>
      <c r="AK1355" s="24"/>
      <c r="AL1355" s="24"/>
      <c r="AM1355" s="24">
        <f t="shared" si="514"/>
        <v>0</v>
      </c>
      <c r="AN1355" s="24">
        <f t="shared" si="507"/>
        <v>0</v>
      </c>
      <c r="AQ1355" s="24"/>
      <c r="AR1355" s="24"/>
      <c r="AS1355" s="24"/>
      <c r="AT1355" s="24"/>
      <c r="AU1355" s="24"/>
      <c r="AV1355" s="24"/>
      <c r="AW1355" s="24">
        <f t="shared" si="515"/>
        <v>0</v>
      </c>
      <c r="AX1355" s="24">
        <f t="shared" si="516"/>
        <v>0</v>
      </c>
      <c r="BA1355" s="24"/>
      <c r="BB1355" s="24"/>
      <c r="BC1355" s="24"/>
      <c r="BD1355" s="24"/>
      <c r="BE1355" s="24"/>
      <c r="BF1355" s="24"/>
      <c r="BG1355" s="24">
        <f t="shared" si="517"/>
        <v>0</v>
      </c>
      <c r="BH1355" s="24">
        <f t="shared" si="518"/>
        <v>0</v>
      </c>
      <c r="BK1355" s="24"/>
      <c r="BL1355" s="24"/>
      <c r="BM1355" s="24"/>
      <c r="BN1355" s="24"/>
      <c r="BO1355" s="24"/>
      <c r="BP1355" s="24"/>
      <c r="BQ1355" s="24">
        <f t="shared" si="519"/>
        <v>0</v>
      </c>
      <c r="BR1355" s="24">
        <f t="shared" si="520"/>
        <v>0</v>
      </c>
      <c r="BU1355" s="24"/>
      <c r="BV1355" s="24"/>
      <c r="BW1355" s="24"/>
      <c r="BX1355" s="24"/>
      <c r="BY1355" s="24"/>
      <c r="BZ1355" s="24"/>
      <c r="CA1355" s="24">
        <f t="shared" si="521"/>
        <v>0</v>
      </c>
      <c r="CB1355" s="24">
        <f t="shared" si="522"/>
        <v>0</v>
      </c>
      <c r="CC1355" s="24"/>
      <c r="CE1355" s="24">
        <f t="shared" si="523"/>
        <v>0</v>
      </c>
      <c r="CG1355" s="24">
        <f t="shared" si="524"/>
        <v>0</v>
      </c>
      <c r="CI1355" s="24">
        <f t="shared" si="525"/>
        <v>0</v>
      </c>
      <c r="CK1355" s="24">
        <f t="shared" si="526"/>
        <v>0</v>
      </c>
      <c r="CM1355" s="24">
        <f t="shared" si="527"/>
        <v>0</v>
      </c>
      <c r="CO1355" s="24">
        <f t="shared" si="528"/>
        <v>0</v>
      </c>
      <c r="CQ1355" s="24">
        <f t="shared" si="529"/>
        <v>0</v>
      </c>
      <c r="CS1355" s="24">
        <f t="shared" si="530"/>
        <v>0</v>
      </c>
    </row>
    <row r="1356" spans="9:97">
      <c r="I1356" s="24">
        <f t="shared" si="510"/>
        <v>0</v>
      </c>
      <c r="J1356" s="24">
        <f t="shared" si="508"/>
        <v>0</v>
      </c>
      <c r="M1356" s="24"/>
      <c r="N1356" s="24"/>
      <c r="O1356" s="24"/>
      <c r="P1356" s="24"/>
      <c r="Q1356" s="24"/>
      <c r="R1356" s="24"/>
      <c r="S1356" s="24">
        <f t="shared" si="511"/>
        <v>0</v>
      </c>
      <c r="T1356" s="24">
        <f t="shared" si="509"/>
        <v>0</v>
      </c>
      <c r="W1356" s="24"/>
      <c r="X1356" s="24"/>
      <c r="Y1356" s="24"/>
      <c r="Z1356" s="24"/>
      <c r="AA1356" s="24"/>
      <c r="AB1356" s="24"/>
      <c r="AC1356" s="24">
        <f t="shared" si="512"/>
        <v>0</v>
      </c>
      <c r="AD1356" s="24">
        <f t="shared" si="513"/>
        <v>0</v>
      </c>
      <c r="AG1356" s="24"/>
      <c r="AH1356" s="24"/>
      <c r="AI1356" s="24"/>
      <c r="AJ1356" s="24"/>
      <c r="AK1356" s="24"/>
      <c r="AL1356" s="24"/>
      <c r="AM1356" s="24">
        <f t="shared" si="514"/>
        <v>0</v>
      </c>
      <c r="AN1356" s="24">
        <f t="shared" si="507"/>
        <v>0</v>
      </c>
      <c r="AQ1356" s="24"/>
      <c r="AR1356" s="24"/>
      <c r="AS1356" s="24"/>
      <c r="AT1356" s="24"/>
      <c r="AU1356" s="24"/>
      <c r="AV1356" s="24"/>
      <c r="AW1356" s="24">
        <f t="shared" si="515"/>
        <v>0</v>
      </c>
      <c r="AX1356" s="24">
        <f t="shared" si="516"/>
        <v>0</v>
      </c>
      <c r="BA1356" s="24"/>
      <c r="BB1356" s="24"/>
      <c r="BC1356" s="24"/>
      <c r="BD1356" s="24"/>
      <c r="BE1356" s="24"/>
      <c r="BF1356" s="24"/>
      <c r="BG1356" s="24">
        <f t="shared" si="517"/>
        <v>0</v>
      </c>
      <c r="BH1356" s="24">
        <f t="shared" si="518"/>
        <v>0</v>
      </c>
      <c r="BK1356" s="24"/>
      <c r="BL1356" s="24"/>
      <c r="BM1356" s="24"/>
      <c r="BN1356" s="24"/>
      <c r="BO1356" s="24"/>
      <c r="BP1356" s="24"/>
      <c r="BQ1356" s="24">
        <f t="shared" si="519"/>
        <v>0</v>
      </c>
      <c r="BR1356" s="24">
        <f t="shared" si="520"/>
        <v>0</v>
      </c>
      <c r="BU1356" s="24"/>
      <c r="BV1356" s="24"/>
      <c r="BW1356" s="24"/>
      <c r="BX1356" s="24"/>
      <c r="BY1356" s="24"/>
      <c r="BZ1356" s="24"/>
      <c r="CA1356" s="24">
        <f t="shared" si="521"/>
        <v>0</v>
      </c>
      <c r="CB1356" s="24">
        <f t="shared" si="522"/>
        <v>0</v>
      </c>
      <c r="CC1356" s="24"/>
      <c r="CE1356" s="24">
        <f t="shared" si="523"/>
        <v>0</v>
      </c>
      <c r="CG1356" s="24">
        <f t="shared" si="524"/>
        <v>0</v>
      </c>
      <c r="CI1356" s="24">
        <f t="shared" si="525"/>
        <v>0</v>
      </c>
      <c r="CK1356" s="24">
        <f t="shared" si="526"/>
        <v>0</v>
      </c>
      <c r="CM1356" s="24">
        <f t="shared" si="527"/>
        <v>0</v>
      </c>
      <c r="CO1356" s="24">
        <f t="shared" si="528"/>
        <v>0</v>
      </c>
      <c r="CQ1356" s="24">
        <f t="shared" si="529"/>
        <v>0</v>
      </c>
      <c r="CS1356" s="24">
        <f t="shared" si="530"/>
        <v>0</v>
      </c>
    </row>
    <row r="1357" spans="9:97">
      <c r="I1357" s="24">
        <f t="shared" si="510"/>
        <v>0</v>
      </c>
      <c r="J1357" s="24">
        <f t="shared" si="508"/>
        <v>0</v>
      </c>
      <c r="M1357" s="24"/>
      <c r="N1357" s="24"/>
      <c r="O1357" s="24"/>
      <c r="P1357" s="24"/>
      <c r="Q1357" s="24"/>
      <c r="R1357" s="24"/>
      <c r="S1357" s="24">
        <f t="shared" si="511"/>
        <v>0</v>
      </c>
      <c r="T1357" s="24">
        <f t="shared" si="509"/>
        <v>0</v>
      </c>
      <c r="W1357" s="24"/>
      <c r="X1357" s="24"/>
      <c r="Y1357" s="24"/>
      <c r="Z1357" s="24"/>
      <c r="AA1357" s="24"/>
      <c r="AB1357" s="24"/>
      <c r="AC1357" s="24">
        <f t="shared" si="512"/>
        <v>0</v>
      </c>
      <c r="AD1357" s="24">
        <f t="shared" si="513"/>
        <v>0</v>
      </c>
      <c r="AG1357" s="24"/>
      <c r="AH1357" s="24"/>
      <c r="AI1357" s="24"/>
      <c r="AJ1357" s="24"/>
      <c r="AK1357" s="24"/>
      <c r="AL1357" s="24"/>
      <c r="AM1357" s="24">
        <f t="shared" si="514"/>
        <v>0</v>
      </c>
      <c r="AN1357" s="24">
        <f t="shared" si="507"/>
        <v>0</v>
      </c>
      <c r="AQ1357" s="24"/>
      <c r="AR1357" s="24"/>
      <c r="AS1357" s="24"/>
      <c r="AT1357" s="24"/>
      <c r="AU1357" s="24"/>
      <c r="AV1357" s="24"/>
      <c r="AW1357" s="24">
        <f t="shared" si="515"/>
        <v>0</v>
      </c>
      <c r="AX1357" s="24">
        <f t="shared" si="516"/>
        <v>0</v>
      </c>
      <c r="BA1357" s="24"/>
      <c r="BB1357" s="24"/>
      <c r="BC1357" s="24"/>
      <c r="BD1357" s="24"/>
      <c r="BE1357" s="24"/>
      <c r="BF1357" s="24"/>
      <c r="BG1357" s="24">
        <f t="shared" si="517"/>
        <v>0</v>
      </c>
      <c r="BH1357" s="24">
        <f t="shared" si="518"/>
        <v>0</v>
      </c>
      <c r="BK1357" s="24"/>
      <c r="BL1357" s="24"/>
      <c r="BM1357" s="24"/>
      <c r="BN1357" s="24"/>
      <c r="BO1357" s="24"/>
      <c r="BP1357" s="24"/>
      <c r="BQ1357" s="24">
        <f t="shared" si="519"/>
        <v>0</v>
      </c>
      <c r="BR1357" s="24">
        <f t="shared" si="520"/>
        <v>0</v>
      </c>
      <c r="BU1357" s="24"/>
      <c r="BV1357" s="24"/>
      <c r="BW1357" s="24"/>
      <c r="BX1357" s="24"/>
      <c r="BY1357" s="24"/>
      <c r="BZ1357" s="24"/>
      <c r="CA1357" s="24">
        <f t="shared" si="521"/>
        <v>0</v>
      </c>
      <c r="CB1357" s="24">
        <f t="shared" si="522"/>
        <v>0</v>
      </c>
      <c r="CC1357" s="24"/>
      <c r="CE1357" s="24">
        <f t="shared" si="523"/>
        <v>0</v>
      </c>
      <c r="CG1357" s="24">
        <f t="shared" si="524"/>
        <v>0</v>
      </c>
      <c r="CI1357" s="24">
        <f t="shared" si="525"/>
        <v>0</v>
      </c>
      <c r="CK1357" s="24">
        <f t="shared" si="526"/>
        <v>0</v>
      </c>
      <c r="CM1357" s="24">
        <f t="shared" si="527"/>
        <v>0</v>
      </c>
      <c r="CO1357" s="24">
        <f t="shared" si="528"/>
        <v>0</v>
      </c>
      <c r="CQ1357" s="24">
        <f t="shared" si="529"/>
        <v>0</v>
      </c>
      <c r="CS1357" s="24">
        <f t="shared" si="530"/>
        <v>0</v>
      </c>
    </row>
    <row r="1358" spans="9:97">
      <c r="I1358" s="24">
        <f t="shared" si="510"/>
        <v>0</v>
      </c>
      <c r="J1358" s="24">
        <f t="shared" si="508"/>
        <v>0</v>
      </c>
      <c r="M1358" s="24"/>
      <c r="N1358" s="24"/>
      <c r="O1358" s="24"/>
      <c r="P1358" s="24"/>
      <c r="Q1358" s="24"/>
      <c r="R1358" s="24"/>
      <c r="S1358" s="24">
        <f t="shared" si="511"/>
        <v>0</v>
      </c>
      <c r="T1358" s="24">
        <f t="shared" si="509"/>
        <v>0</v>
      </c>
      <c r="W1358" s="24"/>
      <c r="X1358" s="24"/>
      <c r="Y1358" s="24"/>
      <c r="Z1358" s="24"/>
      <c r="AA1358" s="24"/>
      <c r="AB1358" s="24"/>
      <c r="AC1358" s="24">
        <f t="shared" si="512"/>
        <v>0</v>
      </c>
      <c r="AD1358" s="24">
        <f t="shared" si="513"/>
        <v>0</v>
      </c>
      <c r="AG1358" s="24"/>
      <c r="AH1358" s="24"/>
      <c r="AI1358" s="24"/>
      <c r="AJ1358" s="24"/>
      <c r="AK1358" s="24"/>
      <c r="AL1358" s="24"/>
      <c r="AM1358" s="24">
        <f t="shared" si="514"/>
        <v>0</v>
      </c>
      <c r="AN1358" s="24">
        <f t="shared" si="507"/>
        <v>0</v>
      </c>
      <c r="AQ1358" s="24"/>
      <c r="AR1358" s="24"/>
      <c r="AS1358" s="24"/>
      <c r="AT1358" s="24"/>
      <c r="AU1358" s="24"/>
      <c r="AV1358" s="24"/>
      <c r="AW1358" s="24">
        <f t="shared" si="515"/>
        <v>0</v>
      </c>
      <c r="AX1358" s="24">
        <f t="shared" si="516"/>
        <v>0</v>
      </c>
      <c r="BA1358" s="24"/>
      <c r="BB1358" s="24"/>
      <c r="BC1358" s="24"/>
      <c r="BD1358" s="24"/>
      <c r="BE1358" s="24"/>
      <c r="BF1358" s="24"/>
      <c r="BG1358" s="24">
        <f t="shared" si="517"/>
        <v>0</v>
      </c>
      <c r="BH1358" s="24">
        <f t="shared" si="518"/>
        <v>0</v>
      </c>
      <c r="BK1358" s="24"/>
      <c r="BL1358" s="24"/>
      <c r="BM1358" s="24"/>
      <c r="BN1358" s="24"/>
      <c r="BO1358" s="24"/>
      <c r="BP1358" s="24"/>
      <c r="BQ1358" s="24">
        <f t="shared" si="519"/>
        <v>0</v>
      </c>
      <c r="BR1358" s="24">
        <f t="shared" si="520"/>
        <v>0</v>
      </c>
      <c r="BU1358" s="24"/>
      <c r="BV1358" s="24"/>
      <c r="BW1358" s="24"/>
      <c r="BX1358" s="24"/>
      <c r="BY1358" s="24"/>
      <c r="BZ1358" s="24"/>
      <c r="CA1358" s="24">
        <f t="shared" si="521"/>
        <v>0</v>
      </c>
      <c r="CB1358" s="24">
        <f t="shared" si="522"/>
        <v>0</v>
      </c>
      <c r="CC1358" s="24"/>
      <c r="CE1358" s="24">
        <f t="shared" si="523"/>
        <v>0</v>
      </c>
      <c r="CG1358" s="24">
        <f t="shared" si="524"/>
        <v>0</v>
      </c>
      <c r="CI1358" s="24">
        <f t="shared" si="525"/>
        <v>0</v>
      </c>
      <c r="CK1358" s="24">
        <f t="shared" si="526"/>
        <v>0</v>
      </c>
      <c r="CM1358" s="24">
        <f t="shared" si="527"/>
        <v>0</v>
      </c>
      <c r="CO1358" s="24">
        <f t="shared" si="528"/>
        <v>0</v>
      </c>
      <c r="CQ1358" s="24">
        <f t="shared" si="529"/>
        <v>0</v>
      </c>
      <c r="CS1358" s="24">
        <f t="shared" si="530"/>
        <v>0</v>
      </c>
    </row>
    <row r="1359" spans="9:97">
      <c r="I1359" s="24">
        <f t="shared" si="510"/>
        <v>0</v>
      </c>
      <c r="J1359" s="24">
        <f t="shared" si="508"/>
        <v>0</v>
      </c>
      <c r="M1359" s="24"/>
      <c r="N1359" s="24"/>
      <c r="O1359" s="24"/>
      <c r="P1359" s="24"/>
      <c r="Q1359" s="24"/>
      <c r="R1359" s="24"/>
      <c r="S1359" s="24">
        <f t="shared" si="511"/>
        <v>0</v>
      </c>
      <c r="T1359" s="24">
        <f t="shared" si="509"/>
        <v>0</v>
      </c>
      <c r="W1359" s="24"/>
      <c r="X1359" s="24"/>
      <c r="Y1359" s="24"/>
      <c r="Z1359" s="24"/>
      <c r="AA1359" s="24"/>
      <c r="AB1359" s="24"/>
      <c r="AC1359" s="24">
        <f t="shared" si="512"/>
        <v>0</v>
      </c>
      <c r="AD1359" s="24">
        <f t="shared" si="513"/>
        <v>0</v>
      </c>
      <c r="AG1359" s="24"/>
      <c r="AH1359" s="24"/>
      <c r="AI1359" s="24"/>
      <c r="AJ1359" s="24"/>
      <c r="AK1359" s="24"/>
      <c r="AL1359" s="24"/>
      <c r="AM1359" s="24">
        <f t="shared" si="514"/>
        <v>0</v>
      </c>
      <c r="AN1359" s="24">
        <f t="shared" si="507"/>
        <v>0</v>
      </c>
      <c r="AQ1359" s="24"/>
      <c r="AR1359" s="24"/>
      <c r="AS1359" s="24"/>
      <c r="AT1359" s="24"/>
      <c r="AU1359" s="24"/>
      <c r="AV1359" s="24"/>
      <c r="AW1359" s="24">
        <f t="shared" si="515"/>
        <v>0</v>
      </c>
      <c r="AX1359" s="24">
        <f t="shared" si="516"/>
        <v>0</v>
      </c>
      <c r="BA1359" s="24"/>
      <c r="BB1359" s="24"/>
      <c r="BC1359" s="24"/>
      <c r="BD1359" s="24"/>
      <c r="BE1359" s="24"/>
      <c r="BF1359" s="24"/>
      <c r="BG1359" s="24">
        <f t="shared" si="517"/>
        <v>0</v>
      </c>
      <c r="BH1359" s="24">
        <f t="shared" si="518"/>
        <v>0</v>
      </c>
      <c r="BK1359" s="24"/>
      <c r="BL1359" s="24"/>
      <c r="BM1359" s="24"/>
      <c r="BN1359" s="24"/>
      <c r="BO1359" s="24"/>
      <c r="BP1359" s="24"/>
      <c r="BQ1359" s="24">
        <f t="shared" si="519"/>
        <v>0</v>
      </c>
      <c r="BR1359" s="24">
        <f t="shared" si="520"/>
        <v>0</v>
      </c>
      <c r="BU1359" s="24"/>
      <c r="BV1359" s="24"/>
      <c r="BW1359" s="24"/>
      <c r="BX1359" s="24"/>
      <c r="BY1359" s="24"/>
      <c r="BZ1359" s="24"/>
      <c r="CA1359" s="24">
        <f t="shared" si="521"/>
        <v>0</v>
      </c>
      <c r="CB1359" s="24">
        <f t="shared" si="522"/>
        <v>0</v>
      </c>
      <c r="CC1359" s="24"/>
      <c r="CE1359" s="24">
        <f t="shared" si="523"/>
        <v>0</v>
      </c>
      <c r="CG1359" s="24">
        <f t="shared" si="524"/>
        <v>0</v>
      </c>
      <c r="CI1359" s="24">
        <f t="shared" si="525"/>
        <v>0</v>
      </c>
      <c r="CK1359" s="24">
        <f t="shared" si="526"/>
        <v>0</v>
      </c>
      <c r="CM1359" s="24">
        <f t="shared" si="527"/>
        <v>0</v>
      </c>
      <c r="CO1359" s="24">
        <f t="shared" si="528"/>
        <v>0</v>
      </c>
      <c r="CQ1359" s="24">
        <f t="shared" si="529"/>
        <v>0</v>
      </c>
      <c r="CS1359" s="24">
        <f t="shared" si="530"/>
        <v>0</v>
      </c>
    </row>
    <row r="1360" spans="9:97">
      <c r="I1360" s="24">
        <f t="shared" si="510"/>
        <v>0</v>
      </c>
      <c r="J1360" s="24">
        <f t="shared" si="508"/>
        <v>0</v>
      </c>
      <c r="M1360" s="24"/>
      <c r="N1360" s="24"/>
      <c r="O1360" s="24"/>
      <c r="P1360" s="24"/>
      <c r="Q1360" s="24"/>
      <c r="R1360" s="24"/>
      <c r="S1360" s="24">
        <f t="shared" si="511"/>
        <v>0</v>
      </c>
      <c r="T1360" s="24">
        <f t="shared" si="509"/>
        <v>0</v>
      </c>
      <c r="W1360" s="24"/>
      <c r="X1360" s="24"/>
      <c r="Y1360" s="24"/>
      <c r="Z1360" s="24"/>
      <c r="AA1360" s="24"/>
      <c r="AB1360" s="24"/>
      <c r="AC1360" s="24">
        <f t="shared" si="512"/>
        <v>0</v>
      </c>
      <c r="AD1360" s="24">
        <f t="shared" si="513"/>
        <v>0</v>
      </c>
      <c r="AG1360" s="24"/>
      <c r="AH1360" s="24"/>
      <c r="AI1360" s="24"/>
      <c r="AJ1360" s="24"/>
      <c r="AK1360" s="24"/>
      <c r="AL1360" s="24"/>
      <c r="AM1360" s="24">
        <f t="shared" si="514"/>
        <v>0</v>
      </c>
      <c r="AN1360" s="24">
        <f t="shared" si="507"/>
        <v>0</v>
      </c>
      <c r="AQ1360" s="24"/>
      <c r="AR1360" s="24"/>
      <c r="AS1360" s="24"/>
      <c r="AT1360" s="24"/>
      <c r="AU1360" s="24"/>
      <c r="AV1360" s="24"/>
      <c r="AW1360" s="24">
        <f t="shared" si="515"/>
        <v>0</v>
      </c>
      <c r="AX1360" s="24">
        <f t="shared" si="516"/>
        <v>0</v>
      </c>
      <c r="BA1360" s="24"/>
      <c r="BB1360" s="24"/>
      <c r="BC1360" s="24"/>
      <c r="BD1360" s="24"/>
      <c r="BE1360" s="24"/>
      <c r="BF1360" s="24"/>
      <c r="BG1360" s="24">
        <f t="shared" si="517"/>
        <v>0</v>
      </c>
      <c r="BH1360" s="24">
        <f t="shared" si="518"/>
        <v>0</v>
      </c>
      <c r="BK1360" s="24"/>
      <c r="BL1360" s="24"/>
      <c r="BM1360" s="24"/>
      <c r="BN1360" s="24"/>
      <c r="BO1360" s="24"/>
      <c r="BP1360" s="24"/>
      <c r="BQ1360" s="24">
        <f t="shared" si="519"/>
        <v>0</v>
      </c>
      <c r="BR1360" s="24">
        <f t="shared" si="520"/>
        <v>0</v>
      </c>
      <c r="BU1360" s="24"/>
      <c r="BV1360" s="24"/>
      <c r="BW1360" s="24"/>
      <c r="BX1360" s="24"/>
      <c r="BY1360" s="24"/>
      <c r="BZ1360" s="24"/>
      <c r="CA1360" s="24">
        <f t="shared" si="521"/>
        <v>0</v>
      </c>
      <c r="CB1360" s="24">
        <f t="shared" si="522"/>
        <v>0</v>
      </c>
      <c r="CC1360" s="24"/>
      <c r="CE1360" s="24">
        <f t="shared" si="523"/>
        <v>0</v>
      </c>
      <c r="CG1360" s="24">
        <f t="shared" si="524"/>
        <v>0</v>
      </c>
      <c r="CI1360" s="24">
        <f t="shared" si="525"/>
        <v>0</v>
      </c>
      <c r="CK1360" s="24">
        <f t="shared" si="526"/>
        <v>0</v>
      </c>
      <c r="CM1360" s="24">
        <f t="shared" si="527"/>
        <v>0</v>
      </c>
      <c r="CO1360" s="24">
        <f t="shared" si="528"/>
        <v>0</v>
      </c>
      <c r="CQ1360" s="24">
        <f t="shared" si="529"/>
        <v>0</v>
      </c>
      <c r="CS1360" s="24">
        <f t="shared" si="530"/>
        <v>0</v>
      </c>
    </row>
    <row r="1361" spans="9:97">
      <c r="I1361" s="24">
        <f t="shared" si="510"/>
        <v>0</v>
      </c>
      <c r="J1361" s="24">
        <f t="shared" si="508"/>
        <v>0</v>
      </c>
      <c r="M1361" s="24"/>
      <c r="N1361" s="24"/>
      <c r="O1361" s="24"/>
      <c r="P1361" s="24"/>
      <c r="Q1361" s="24"/>
      <c r="R1361" s="24"/>
      <c r="S1361" s="24">
        <f t="shared" si="511"/>
        <v>0</v>
      </c>
      <c r="T1361" s="24">
        <f t="shared" si="509"/>
        <v>0</v>
      </c>
      <c r="W1361" s="24"/>
      <c r="X1361" s="24"/>
      <c r="Y1361" s="24"/>
      <c r="Z1361" s="24"/>
      <c r="AA1361" s="24"/>
      <c r="AB1361" s="24"/>
      <c r="AC1361" s="24">
        <f t="shared" si="512"/>
        <v>0</v>
      </c>
      <c r="AD1361" s="24">
        <f t="shared" si="513"/>
        <v>0</v>
      </c>
      <c r="AG1361" s="24"/>
      <c r="AH1361" s="24"/>
      <c r="AI1361" s="24"/>
      <c r="AJ1361" s="24"/>
      <c r="AK1361" s="24"/>
      <c r="AL1361" s="24"/>
      <c r="AM1361" s="24">
        <f t="shared" si="514"/>
        <v>0</v>
      </c>
      <c r="AN1361" s="24">
        <f t="shared" si="507"/>
        <v>0</v>
      </c>
      <c r="AQ1361" s="24"/>
      <c r="AR1361" s="24"/>
      <c r="AS1361" s="24"/>
      <c r="AT1361" s="24"/>
      <c r="AU1361" s="24"/>
      <c r="AV1361" s="24"/>
      <c r="AW1361" s="24">
        <f t="shared" si="515"/>
        <v>0</v>
      </c>
      <c r="AX1361" s="24">
        <f t="shared" si="516"/>
        <v>0</v>
      </c>
      <c r="BA1361" s="24"/>
      <c r="BB1361" s="24"/>
      <c r="BC1361" s="24"/>
      <c r="BD1361" s="24"/>
      <c r="BE1361" s="24"/>
      <c r="BF1361" s="24"/>
      <c r="BG1361" s="24">
        <f t="shared" si="517"/>
        <v>0</v>
      </c>
      <c r="BH1361" s="24">
        <f t="shared" si="518"/>
        <v>0</v>
      </c>
      <c r="BK1361" s="24"/>
      <c r="BL1361" s="24"/>
      <c r="BM1361" s="24"/>
      <c r="BN1361" s="24"/>
      <c r="BO1361" s="24"/>
      <c r="BP1361" s="24"/>
      <c r="BQ1361" s="24">
        <f t="shared" si="519"/>
        <v>0</v>
      </c>
      <c r="BR1361" s="24">
        <f t="shared" si="520"/>
        <v>0</v>
      </c>
      <c r="BU1361" s="24"/>
      <c r="BV1361" s="24"/>
      <c r="BW1361" s="24"/>
      <c r="BX1361" s="24"/>
      <c r="BY1361" s="24"/>
      <c r="BZ1361" s="24"/>
      <c r="CA1361" s="24">
        <f t="shared" si="521"/>
        <v>0</v>
      </c>
      <c r="CB1361" s="24">
        <f t="shared" si="522"/>
        <v>0</v>
      </c>
      <c r="CC1361" s="24"/>
      <c r="CE1361" s="24">
        <f t="shared" si="523"/>
        <v>0</v>
      </c>
      <c r="CG1361" s="24">
        <f t="shared" si="524"/>
        <v>0</v>
      </c>
      <c r="CI1361" s="24">
        <f t="shared" si="525"/>
        <v>0</v>
      </c>
      <c r="CK1361" s="24">
        <f t="shared" si="526"/>
        <v>0</v>
      </c>
      <c r="CM1361" s="24">
        <f t="shared" si="527"/>
        <v>0</v>
      </c>
      <c r="CO1361" s="24">
        <f t="shared" si="528"/>
        <v>0</v>
      </c>
      <c r="CQ1361" s="24">
        <f t="shared" si="529"/>
        <v>0</v>
      </c>
      <c r="CS1361" s="24">
        <f t="shared" si="530"/>
        <v>0</v>
      </c>
    </row>
    <row r="1362" spans="9:97">
      <c r="I1362" s="24">
        <f t="shared" si="510"/>
        <v>0</v>
      </c>
      <c r="J1362" s="24">
        <f t="shared" si="508"/>
        <v>0</v>
      </c>
      <c r="M1362" s="24"/>
      <c r="N1362" s="24"/>
      <c r="O1362" s="24"/>
      <c r="P1362" s="24"/>
      <c r="Q1362" s="24"/>
      <c r="R1362" s="24"/>
      <c r="S1362" s="24">
        <f t="shared" si="511"/>
        <v>0</v>
      </c>
      <c r="T1362" s="24">
        <f t="shared" si="509"/>
        <v>0</v>
      </c>
      <c r="W1362" s="24"/>
      <c r="X1362" s="24"/>
      <c r="Y1362" s="24"/>
      <c r="Z1362" s="24"/>
      <c r="AA1362" s="24"/>
      <c r="AB1362" s="24"/>
      <c r="AC1362" s="24">
        <f t="shared" si="512"/>
        <v>0</v>
      </c>
      <c r="AD1362" s="24">
        <f t="shared" si="513"/>
        <v>0</v>
      </c>
      <c r="AG1362" s="24"/>
      <c r="AH1362" s="24"/>
      <c r="AI1362" s="24"/>
      <c r="AJ1362" s="24"/>
      <c r="AK1362" s="24"/>
      <c r="AL1362" s="24"/>
      <c r="AM1362" s="24">
        <f t="shared" si="514"/>
        <v>0</v>
      </c>
      <c r="AN1362" s="24">
        <f t="shared" si="507"/>
        <v>0</v>
      </c>
      <c r="AQ1362" s="24"/>
      <c r="AR1362" s="24"/>
      <c r="AS1362" s="24"/>
      <c r="AT1362" s="24"/>
      <c r="AU1362" s="24"/>
      <c r="AV1362" s="24"/>
      <c r="AW1362" s="24">
        <f t="shared" si="515"/>
        <v>0</v>
      </c>
      <c r="AX1362" s="24">
        <f t="shared" si="516"/>
        <v>0</v>
      </c>
      <c r="BA1362" s="24"/>
      <c r="BB1362" s="24"/>
      <c r="BC1362" s="24"/>
      <c r="BD1362" s="24"/>
      <c r="BE1362" s="24"/>
      <c r="BF1362" s="24"/>
      <c r="BG1362" s="24">
        <f t="shared" si="517"/>
        <v>0</v>
      </c>
      <c r="BH1362" s="24">
        <f t="shared" si="518"/>
        <v>0</v>
      </c>
      <c r="BK1362" s="24"/>
      <c r="BL1362" s="24"/>
      <c r="BM1362" s="24"/>
      <c r="BN1362" s="24"/>
      <c r="BO1362" s="24"/>
      <c r="BP1362" s="24"/>
      <c r="BQ1362" s="24">
        <f t="shared" si="519"/>
        <v>0</v>
      </c>
      <c r="BR1362" s="24">
        <f t="shared" si="520"/>
        <v>0</v>
      </c>
      <c r="BU1362" s="24"/>
      <c r="BV1362" s="24"/>
      <c r="BW1362" s="24"/>
      <c r="BX1362" s="24"/>
      <c r="BY1362" s="24"/>
      <c r="BZ1362" s="24"/>
      <c r="CA1362" s="24">
        <f t="shared" si="521"/>
        <v>0</v>
      </c>
      <c r="CB1362" s="24">
        <f t="shared" si="522"/>
        <v>0</v>
      </c>
      <c r="CC1362" s="24"/>
      <c r="CE1362" s="24">
        <f t="shared" si="523"/>
        <v>0</v>
      </c>
      <c r="CG1362" s="24">
        <f t="shared" si="524"/>
        <v>0</v>
      </c>
      <c r="CI1362" s="24">
        <f t="shared" si="525"/>
        <v>0</v>
      </c>
      <c r="CK1362" s="24">
        <f t="shared" si="526"/>
        <v>0</v>
      </c>
      <c r="CM1362" s="24">
        <f t="shared" si="527"/>
        <v>0</v>
      </c>
      <c r="CO1362" s="24">
        <f t="shared" si="528"/>
        <v>0</v>
      </c>
      <c r="CQ1362" s="24">
        <f t="shared" si="529"/>
        <v>0</v>
      </c>
      <c r="CS1362" s="24">
        <f t="shared" si="530"/>
        <v>0</v>
      </c>
    </row>
    <row r="1363" spans="9:97">
      <c r="I1363" s="24">
        <f t="shared" si="510"/>
        <v>0</v>
      </c>
      <c r="J1363" s="24">
        <f t="shared" si="508"/>
        <v>0</v>
      </c>
      <c r="M1363" s="24"/>
      <c r="N1363" s="24"/>
      <c r="O1363" s="24"/>
      <c r="P1363" s="24"/>
      <c r="Q1363" s="24"/>
      <c r="R1363" s="24"/>
      <c r="S1363" s="24">
        <f t="shared" si="511"/>
        <v>0</v>
      </c>
      <c r="T1363" s="24">
        <f t="shared" si="509"/>
        <v>0</v>
      </c>
      <c r="W1363" s="24"/>
      <c r="X1363" s="24"/>
      <c r="Y1363" s="24"/>
      <c r="Z1363" s="24"/>
      <c r="AA1363" s="24"/>
      <c r="AB1363" s="24"/>
      <c r="AC1363" s="24">
        <f t="shared" si="512"/>
        <v>0</v>
      </c>
      <c r="AD1363" s="24">
        <f t="shared" si="513"/>
        <v>0</v>
      </c>
      <c r="AG1363" s="24"/>
      <c r="AH1363" s="24"/>
      <c r="AI1363" s="24"/>
      <c r="AJ1363" s="24"/>
      <c r="AK1363" s="24"/>
      <c r="AL1363" s="24"/>
      <c r="AM1363" s="24">
        <f t="shared" si="514"/>
        <v>0</v>
      </c>
      <c r="AN1363" s="24">
        <f t="shared" si="507"/>
        <v>0</v>
      </c>
      <c r="AQ1363" s="24"/>
      <c r="AR1363" s="24"/>
      <c r="AS1363" s="24"/>
      <c r="AT1363" s="24"/>
      <c r="AU1363" s="24"/>
      <c r="AV1363" s="24"/>
      <c r="AW1363" s="24">
        <f t="shared" si="515"/>
        <v>0</v>
      </c>
      <c r="AX1363" s="24">
        <f t="shared" si="516"/>
        <v>0</v>
      </c>
      <c r="BA1363" s="24"/>
      <c r="BB1363" s="24"/>
      <c r="BC1363" s="24"/>
      <c r="BD1363" s="24"/>
      <c r="BE1363" s="24"/>
      <c r="BF1363" s="24"/>
      <c r="BG1363" s="24">
        <f t="shared" si="517"/>
        <v>0</v>
      </c>
      <c r="BH1363" s="24">
        <f t="shared" si="518"/>
        <v>0</v>
      </c>
      <c r="BK1363" s="24"/>
      <c r="BL1363" s="24"/>
      <c r="BM1363" s="24"/>
      <c r="BN1363" s="24"/>
      <c r="BO1363" s="24"/>
      <c r="BP1363" s="24"/>
      <c r="BQ1363" s="24">
        <f t="shared" si="519"/>
        <v>0</v>
      </c>
      <c r="BR1363" s="24">
        <f t="shared" si="520"/>
        <v>0</v>
      </c>
      <c r="BU1363" s="24"/>
      <c r="BV1363" s="24"/>
      <c r="BW1363" s="24"/>
      <c r="BX1363" s="24"/>
      <c r="BY1363" s="24"/>
      <c r="BZ1363" s="24"/>
      <c r="CA1363" s="24">
        <f t="shared" si="521"/>
        <v>0</v>
      </c>
      <c r="CB1363" s="24">
        <f t="shared" si="522"/>
        <v>0</v>
      </c>
      <c r="CC1363" s="24"/>
      <c r="CE1363" s="24">
        <f t="shared" si="523"/>
        <v>0</v>
      </c>
      <c r="CG1363" s="24">
        <f t="shared" si="524"/>
        <v>0</v>
      </c>
      <c r="CI1363" s="24">
        <f t="shared" si="525"/>
        <v>0</v>
      </c>
      <c r="CK1363" s="24">
        <f t="shared" si="526"/>
        <v>0</v>
      </c>
      <c r="CM1363" s="24">
        <f t="shared" si="527"/>
        <v>0</v>
      </c>
      <c r="CO1363" s="24">
        <f t="shared" si="528"/>
        <v>0</v>
      </c>
      <c r="CQ1363" s="24">
        <f t="shared" si="529"/>
        <v>0</v>
      </c>
      <c r="CS1363" s="24">
        <f t="shared" si="530"/>
        <v>0</v>
      </c>
    </row>
    <row r="1364" spans="9:97">
      <c r="I1364" s="24">
        <f t="shared" si="510"/>
        <v>0</v>
      </c>
      <c r="J1364" s="24">
        <f t="shared" si="508"/>
        <v>0</v>
      </c>
      <c r="M1364" s="24"/>
      <c r="N1364" s="24"/>
      <c r="O1364" s="24"/>
      <c r="P1364" s="24"/>
      <c r="Q1364" s="24"/>
      <c r="R1364" s="24"/>
      <c r="S1364" s="24">
        <f t="shared" si="511"/>
        <v>0</v>
      </c>
      <c r="T1364" s="24">
        <f t="shared" si="509"/>
        <v>0</v>
      </c>
      <c r="W1364" s="24"/>
      <c r="X1364" s="24"/>
      <c r="Y1364" s="24"/>
      <c r="Z1364" s="24"/>
      <c r="AA1364" s="24"/>
      <c r="AB1364" s="24"/>
      <c r="AC1364" s="24">
        <f t="shared" si="512"/>
        <v>0</v>
      </c>
      <c r="AD1364" s="24">
        <f t="shared" si="513"/>
        <v>0</v>
      </c>
      <c r="AG1364" s="24"/>
      <c r="AH1364" s="24"/>
      <c r="AI1364" s="24"/>
      <c r="AJ1364" s="24"/>
      <c r="AK1364" s="24"/>
      <c r="AL1364" s="24"/>
      <c r="AM1364" s="24">
        <f t="shared" si="514"/>
        <v>0</v>
      </c>
      <c r="AN1364" s="24">
        <f t="shared" si="507"/>
        <v>0</v>
      </c>
      <c r="AQ1364" s="24"/>
      <c r="AR1364" s="24"/>
      <c r="AS1364" s="24"/>
      <c r="AT1364" s="24"/>
      <c r="AU1364" s="24"/>
      <c r="AV1364" s="24"/>
      <c r="AW1364" s="24">
        <f t="shared" si="515"/>
        <v>0</v>
      </c>
      <c r="AX1364" s="24">
        <f t="shared" si="516"/>
        <v>0</v>
      </c>
      <c r="BA1364" s="24"/>
      <c r="BB1364" s="24"/>
      <c r="BC1364" s="24"/>
      <c r="BD1364" s="24"/>
      <c r="BE1364" s="24"/>
      <c r="BF1364" s="24"/>
      <c r="BG1364" s="24">
        <f t="shared" si="517"/>
        <v>0</v>
      </c>
      <c r="BH1364" s="24">
        <f t="shared" si="518"/>
        <v>0</v>
      </c>
      <c r="BK1364" s="24"/>
      <c r="BL1364" s="24"/>
      <c r="BM1364" s="24"/>
      <c r="BN1364" s="24"/>
      <c r="BO1364" s="24"/>
      <c r="BP1364" s="24"/>
      <c r="BQ1364" s="24">
        <f t="shared" si="519"/>
        <v>0</v>
      </c>
      <c r="BR1364" s="24">
        <f t="shared" si="520"/>
        <v>0</v>
      </c>
      <c r="BU1364" s="24"/>
      <c r="BV1364" s="24"/>
      <c r="BW1364" s="24"/>
      <c r="BX1364" s="24"/>
      <c r="BY1364" s="24"/>
      <c r="BZ1364" s="24"/>
      <c r="CA1364" s="24">
        <f t="shared" si="521"/>
        <v>0</v>
      </c>
      <c r="CB1364" s="24">
        <f t="shared" si="522"/>
        <v>0</v>
      </c>
      <c r="CC1364" s="24"/>
      <c r="CE1364" s="24">
        <f t="shared" si="523"/>
        <v>0</v>
      </c>
      <c r="CG1364" s="24">
        <f t="shared" si="524"/>
        <v>0</v>
      </c>
      <c r="CI1364" s="24">
        <f t="shared" si="525"/>
        <v>0</v>
      </c>
      <c r="CK1364" s="24">
        <f t="shared" si="526"/>
        <v>0</v>
      </c>
      <c r="CM1364" s="24">
        <f t="shared" si="527"/>
        <v>0</v>
      </c>
      <c r="CO1364" s="24">
        <f t="shared" si="528"/>
        <v>0</v>
      </c>
      <c r="CQ1364" s="24">
        <f t="shared" si="529"/>
        <v>0</v>
      </c>
      <c r="CS1364" s="24">
        <f t="shared" si="530"/>
        <v>0</v>
      </c>
    </row>
    <row r="1365" spans="9:97">
      <c r="I1365" s="24">
        <f t="shared" si="510"/>
        <v>0</v>
      </c>
      <c r="J1365" s="24">
        <f t="shared" si="508"/>
        <v>0</v>
      </c>
      <c r="M1365" s="24"/>
      <c r="N1365" s="24"/>
      <c r="O1365" s="24"/>
      <c r="P1365" s="24"/>
      <c r="Q1365" s="24"/>
      <c r="R1365" s="24"/>
      <c r="S1365" s="24">
        <f t="shared" si="511"/>
        <v>0</v>
      </c>
      <c r="T1365" s="24">
        <f t="shared" si="509"/>
        <v>0</v>
      </c>
      <c r="W1365" s="24"/>
      <c r="X1365" s="24"/>
      <c r="Y1365" s="24"/>
      <c r="Z1365" s="24"/>
      <c r="AA1365" s="24"/>
      <c r="AB1365" s="24"/>
      <c r="AC1365" s="24">
        <f t="shared" si="512"/>
        <v>0</v>
      </c>
      <c r="AD1365" s="24">
        <f t="shared" si="513"/>
        <v>0</v>
      </c>
      <c r="AG1365" s="24"/>
      <c r="AH1365" s="24"/>
      <c r="AI1365" s="24"/>
      <c r="AJ1365" s="24"/>
      <c r="AK1365" s="24"/>
      <c r="AL1365" s="24"/>
      <c r="AM1365" s="24">
        <f t="shared" si="514"/>
        <v>0</v>
      </c>
      <c r="AN1365" s="24">
        <f t="shared" si="507"/>
        <v>0</v>
      </c>
      <c r="AQ1365" s="24"/>
      <c r="AR1365" s="24"/>
      <c r="AS1365" s="24"/>
      <c r="AT1365" s="24"/>
      <c r="AU1365" s="24"/>
      <c r="AV1365" s="24"/>
      <c r="AW1365" s="24">
        <f t="shared" si="515"/>
        <v>0</v>
      </c>
      <c r="AX1365" s="24">
        <f t="shared" si="516"/>
        <v>0</v>
      </c>
      <c r="BA1365" s="24"/>
      <c r="BB1365" s="24"/>
      <c r="BC1365" s="24"/>
      <c r="BD1365" s="24"/>
      <c r="BE1365" s="24"/>
      <c r="BF1365" s="24"/>
      <c r="BG1365" s="24">
        <f t="shared" si="517"/>
        <v>0</v>
      </c>
      <c r="BH1365" s="24">
        <f t="shared" si="518"/>
        <v>0</v>
      </c>
      <c r="BK1365" s="24"/>
      <c r="BL1365" s="24"/>
      <c r="BM1365" s="24"/>
      <c r="BN1365" s="24"/>
      <c r="BO1365" s="24"/>
      <c r="BP1365" s="24"/>
      <c r="BQ1365" s="24">
        <f t="shared" si="519"/>
        <v>0</v>
      </c>
      <c r="BR1365" s="24">
        <f t="shared" si="520"/>
        <v>0</v>
      </c>
      <c r="BU1365" s="24"/>
      <c r="BV1365" s="24"/>
      <c r="BW1365" s="24"/>
      <c r="BX1365" s="24"/>
      <c r="BY1365" s="24"/>
      <c r="BZ1365" s="24"/>
      <c r="CA1365" s="24">
        <f t="shared" si="521"/>
        <v>0</v>
      </c>
      <c r="CB1365" s="24">
        <f t="shared" si="522"/>
        <v>0</v>
      </c>
      <c r="CC1365" s="24"/>
      <c r="CE1365" s="24">
        <f t="shared" si="523"/>
        <v>0</v>
      </c>
      <c r="CG1365" s="24">
        <f t="shared" si="524"/>
        <v>0</v>
      </c>
      <c r="CI1365" s="24">
        <f t="shared" si="525"/>
        <v>0</v>
      </c>
      <c r="CK1365" s="24">
        <f t="shared" si="526"/>
        <v>0</v>
      </c>
      <c r="CM1365" s="24">
        <f t="shared" si="527"/>
        <v>0</v>
      </c>
      <c r="CO1365" s="24">
        <f t="shared" si="528"/>
        <v>0</v>
      </c>
      <c r="CQ1365" s="24">
        <f t="shared" si="529"/>
        <v>0</v>
      </c>
      <c r="CS1365" s="24">
        <f t="shared" si="530"/>
        <v>0</v>
      </c>
    </row>
    <row r="1366" spans="9:97">
      <c r="I1366" s="24">
        <f t="shared" si="510"/>
        <v>0</v>
      </c>
      <c r="J1366" s="24">
        <f t="shared" si="508"/>
        <v>0</v>
      </c>
      <c r="M1366" s="24"/>
      <c r="N1366" s="24"/>
      <c r="O1366" s="24"/>
      <c r="P1366" s="24"/>
      <c r="Q1366" s="24"/>
      <c r="R1366" s="24"/>
      <c r="S1366" s="24">
        <f t="shared" si="511"/>
        <v>0</v>
      </c>
      <c r="T1366" s="24">
        <f t="shared" si="509"/>
        <v>0</v>
      </c>
      <c r="W1366" s="24"/>
      <c r="X1366" s="24"/>
      <c r="Y1366" s="24"/>
      <c r="Z1366" s="24"/>
      <c r="AA1366" s="24"/>
      <c r="AB1366" s="24"/>
      <c r="AC1366" s="24">
        <f t="shared" si="512"/>
        <v>0</v>
      </c>
      <c r="AD1366" s="24">
        <f t="shared" si="513"/>
        <v>0</v>
      </c>
      <c r="AG1366" s="24"/>
      <c r="AH1366" s="24"/>
      <c r="AI1366" s="24"/>
      <c r="AJ1366" s="24"/>
      <c r="AK1366" s="24"/>
      <c r="AL1366" s="24"/>
      <c r="AM1366" s="24">
        <f t="shared" si="514"/>
        <v>0</v>
      </c>
      <c r="AN1366" s="24">
        <f t="shared" si="507"/>
        <v>0</v>
      </c>
      <c r="AQ1366" s="24"/>
      <c r="AR1366" s="24"/>
      <c r="AS1366" s="24"/>
      <c r="AT1366" s="24"/>
      <c r="AU1366" s="24"/>
      <c r="AV1366" s="24"/>
      <c r="AW1366" s="24">
        <f t="shared" si="515"/>
        <v>0</v>
      </c>
      <c r="AX1366" s="24">
        <f t="shared" si="516"/>
        <v>0</v>
      </c>
      <c r="BA1366" s="24"/>
      <c r="BB1366" s="24"/>
      <c r="BC1366" s="24"/>
      <c r="BD1366" s="24"/>
      <c r="BE1366" s="24"/>
      <c r="BF1366" s="24"/>
      <c r="BG1366" s="24">
        <f t="shared" si="517"/>
        <v>0</v>
      </c>
      <c r="BH1366" s="24">
        <f t="shared" si="518"/>
        <v>0</v>
      </c>
      <c r="BK1366" s="24"/>
      <c r="BL1366" s="24"/>
      <c r="BM1366" s="24"/>
      <c r="BN1366" s="24"/>
      <c r="BO1366" s="24"/>
      <c r="BP1366" s="24"/>
      <c r="BQ1366" s="24">
        <f t="shared" si="519"/>
        <v>0</v>
      </c>
      <c r="BR1366" s="24">
        <f t="shared" si="520"/>
        <v>0</v>
      </c>
      <c r="BU1366" s="24"/>
      <c r="BV1366" s="24"/>
      <c r="BW1366" s="24"/>
      <c r="BX1366" s="24"/>
      <c r="BY1366" s="24"/>
      <c r="BZ1366" s="24"/>
      <c r="CA1366" s="24">
        <f t="shared" si="521"/>
        <v>0</v>
      </c>
      <c r="CB1366" s="24">
        <f t="shared" si="522"/>
        <v>0</v>
      </c>
      <c r="CC1366" s="24"/>
      <c r="CE1366" s="24">
        <f t="shared" si="523"/>
        <v>0</v>
      </c>
      <c r="CG1366" s="24">
        <f t="shared" si="524"/>
        <v>0</v>
      </c>
      <c r="CI1366" s="24">
        <f t="shared" si="525"/>
        <v>0</v>
      </c>
      <c r="CK1366" s="24">
        <f t="shared" si="526"/>
        <v>0</v>
      </c>
      <c r="CM1366" s="24">
        <f t="shared" si="527"/>
        <v>0</v>
      </c>
      <c r="CO1366" s="24">
        <f t="shared" si="528"/>
        <v>0</v>
      </c>
      <c r="CQ1366" s="24">
        <f t="shared" si="529"/>
        <v>0</v>
      </c>
      <c r="CS1366" s="24">
        <f t="shared" si="530"/>
        <v>0</v>
      </c>
    </row>
    <row r="1367" spans="9:97">
      <c r="I1367" s="24">
        <f t="shared" si="510"/>
        <v>0</v>
      </c>
      <c r="J1367" s="24">
        <f t="shared" si="508"/>
        <v>0</v>
      </c>
      <c r="M1367" s="24"/>
      <c r="N1367" s="24"/>
      <c r="O1367" s="24"/>
      <c r="P1367" s="24"/>
      <c r="Q1367" s="24"/>
      <c r="R1367" s="24"/>
      <c r="S1367" s="24">
        <f t="shared" si="511"/>
        <v>0</v>
      </c>
      <c r="T1367" s="24">
        <f t="shared" si="509"/>
        <v>0</v>
      </c>
      <c r="W1367" s="24"/>
      <c r="X1367" s="24"/>
      <c r="Y1367" s="24"/>
      <c r="Z1367" s="24"/>
      <c r="AA1367" s="24"/>
      <c r="AB1367" s="24"/>
      <c r="AC1367" s="24">
        <f t="shared" si="512"/>
        <v>0</v>
      </c>
      <c r="AD1367" s="24">
        <f t="shared" si="513"/>
        <v>0</v>
      </c>
      <c r="AG1367" s="24"/>
      <c r="AH1367" s="24"/>
      <c r="AI1367" s="24"/>
      <c r="AJ1367" s="24"/>
      <c r="AK1367" s="24"/>
      <c r="AL1367" s="24"/>
      <c r="AM1367" s="24">
        <f t="shared" si="514"/>
        <v>0</v>
      </c>
      <c r="AN1367" s="24">
        <f t="shared" si="507"/>
        <v>0</v>
      </c>
      <c r="AQ1367" s="24"/>
      <c r="AR1367" s="24"/>
      <c r="AS1367" s="24"/>
      <c r="AT1367" s="24"/>
      <c r="AU1367" s="24"/>
      <c r="AV1367" s="24"/>
      <c r="AW1367" s="24">
        <f t="shared" si="515"/>
        <v>0</v>
      </c>
      <c r="AX1367" s="24">
        <f t="shared" si="516"/>
        <v>0</v>
      </c>
      <c r="BA1367" s="24"/>
      <c r="BB1367" s="24"/>
      <c r="BC1367" s="24"/>
      <c r="BD1367" s="24"/>
      <c r="BE1367" s="24"/>
      <c r="BF1367" s="24"/>
      <c r="BG1367" s="24">
        <f t="shared" si="517"/>
        <v>0</v>
      </c>
      <c r="BH1367" s="24">
        <f t="shared" si="518"/>
        <v>0</v>
      </c>
      <c r="BK1367" s="24"/>
      <c r="BL1367" s="24"/>
      <c r="BM1367" s="24"/>
      <c r="BN1367" s="24"/>
      <c r="BO1367" s="24"/>
      <c r="BP1367" s="24"/>
      <c r="BQ1367" s="24">
        <f t="shared" si="519"/>
        <v>0</v>
      </c>
      <c r="BR1367" s="24">
        <f t="shared" si="520"/>
        <v>0</v>
      </c>
      <c r="BU1367" s="24"/>
      <c r="BV1367" s="24"/>
      <c r="BW1367" s="24"/>
      <c r="BX1367" s="24"/>
      <c r="BY1367" s="24"/>
      <c r="BZ1367" s="24"/>
      <c r="CA1367" s="24">
        <f t="shared" si="521"/>
        <v>0</v>
      </c>
      <c r="CB1367" s="24">
        <f t="shared" si="522"/>
        <v>0</v>
      </c>
      <c r="CC1367" s="24"/>
      <c r="CE1367" s="24">
        <f t="shared" si="523"/>
        <v>0</v>
      </c>
      <c r="CG1367" s="24">
        <f t="shared" si="524"/>
        <v>0</v>
      </c>
      <c r="CI1367" s="24">
        <f t="shared" si="525"/>
        <v>0</v>
      </c>
      <c r="CK1367" s="24">
        <f t="shared" si="526"/>
        <v>0</v>
      </c>
      <c r="CM1367" s="24">
        <f t="shared" si="527"/>
        <v>0</v>
      </c>
      <c r="CO1367" s="24">
        <f t="shared" si="528"/>
        <v>0</v>
      </c>
      <c r="CQ1367" s="24">
        <f t="shared" si="529"/>
        <v>0</v>
      </c>
      <c r="CS1367" s="24">
        <f t="shared" si="530"/>
        <v>0</v>
      </c>
    </row>
    <row r="1368" spans="9:97">
      <c r="I1368" s="24">
        <f t="shared" si="510"/>
        <v>0</v>
      </c>
      <c r="J1368" s="24">
        <f t="shared" si="508"/>
        <v>0</v>
      </c>
      <c r="M1368" s="24"/>
      <c r="N1368" s="24"/>
      <c r="O1368" s="24"/>
      <c r="P1368" s="24"/>
      <c r="Q1368" s="24"/>
      <c r="R1368" s="24"/>
      <c r="S1368" s="24">
        <f t="shared" si="511"/>
        <v>0</v>
      </c>
      <c r="T1368" s="24">
        <f t="shared" si="509"/>
        <v>0</v>
      </c>
      <c r="W1368" s="24"/>
      <c r="X1368" s="24"/>
      <c r="Y1368" s="24"/>
      <c r="Z1368" s="24"/>
      <c r="AA1368" s="24"/>
      <c r="AB1368" s="24"/>
      <c r="AC1368" s="24">
        <f t="shared" si="512"/>
        <v>0</v>
      </c>
      <c r="AD1368" s="24">
        <f t="shared" si="513"/>
        <v>0</v>
      </c>
      <c r="AG1368" s="24"/>
      <c r="AH1368" s="24"/>
      <c r="AI1368" s="24"/>
      <c r="AJ1368" s="24"/>
      <c r="AK1368" s="24"/>
      <c r="AL1368" s="24"/>
      <c r="AM1368" s="24">
        <f t="shared" si="514"/>
        <v>0</v>
      </c>
      <c r="AN1368" s="24">
        <f t="shared" si="507"/>
        <v>0</v>
      </c>
      <c r="AQ1368" s="24"/>
      <c r="AR1368" s="24"/>
      <c r="AS1368" s="24"/>
      <c r="AT1368" s="24"/>
      <c r="AU1368" s="24"/>
      <c r="AV1368" s="24"/>
      <c r="AW1368" s="24">
        <f t="shared" si="515"/>
        <v>0</v>
      </c>
      <c r="AX1368" s="24">
        <f t="shared" si="516"/>
        <v>0</v>
      </c>
      <c r="BA1368" s="24"/>
      <c r="BB1368" s="24"/>
      <c r="BC1368" s="24"/>
      <c r="BD1368" s="24"/>
      <c r="BE1368" s="24"/>
      <c r="BF1368" s="24"/>
      <c r="BG1368" s="24">
        <f t="shared" si="517"/>
        <v>0</v>
      </c>
      <c r="BH1368" s="24">
        <f t="shared" si="518"/>
        <v>0</v>
      </c>
      <c r="BK1368" s="24"/>
      <c r="BL1368" s="24"/>
      <c r="BM1368" s="24"/>
      <c r="BN1368" s="24"/>
      <c r="BO1368" s="24"/>
      <c r="BP1368" s="24"/>
      <c r="BQ1368" s="24">
        <f t="shared" si="519"/>
        <v>0</v>
      </c>
      <c r="BR1368" s="24">
        <f t="shared" si="520"/>
        <v>0</v>
      </c>
      <c r="BU1368" s="24"/>
      <c r="BV1368" s="24"/>
      <c r="BW1368" s="24"/>
      <c r="BX1368" s="24"/>
      <c r="BY1368" s="24"/>
      <c r="BZ1368" s="24"/>
      <c r="CA1368" s="24">
        <f t="shared" si="521"/>
        <v>0</v>
      </c>
      <c r="CB1368" s="24">
        <f t="shared" si="522"/>
        <v>0</v>
      </c>
      <c r="CC1368" s="24"/>
      <c r="CE1368" s="24">
        <f t="shared" si="523"/>
        <v>0</v>
      </c>
      <c r="CG1368" s="24">
        <f t="shared" si="524"/>
        <v>0</v>
      </c>
      <c r="CI1368" s="24">
        <f t="shared" si="525"/>
        <v>0</v>
      </c>
      <c r="CK1368" s="24">
        <f t="shared" si="526"/>
        <v>0</v>
      </c>
      <c r="CM1368" s="24">
        <f t="shared" si="527"/>
        <v>0</v>
      </c>
      <c r="CO1368" s="24">
        <f t="shared" si="528"/>
        <v>0</v>
      </c>
      <c r="CQ1368" s="24">
        <f t="shared" si="529"/>
        <v>0</v>
      </c>
      <c r="CS1368" s="24">
        <f t="shared" si="530"/>
        <v>0</v>
      </c>
    </row>
    <row r="1369" spans="9:97">
      <c r="I1369" s="24">
        <f t="shared" si="510"/>
        <v>0</v>
      </c>
      <c r="J1369" s="24">
        <f t="shared" si="508"/>
        <v>0</v>
      </c>
      <c r="M1369" s="24"/>
      <c r="N1369" s="24"/>
      <c r="O1369" s="24"/>
      <c r="P1369" s="24"/>
      <c r="Q1369" s="24"/>
      <c r="R1369" s="24"/>
      <c r="S1369" s="24">
        <f t="shared" si="511"/>
        <v>0</v>
      </c>
      <c r="T1369" s="24">
        <f t="shared" si="509"/>
        <v>0</v>
      </c>
      <c r="W1369" s="24"/>
      <c r="X1369" s="24"/>
      <c r="Y1369" s="24"/>
      <c r="Z1369" s="24"/>
      <c r="AA1369" s="24"/>
      <c r="AB1369" s="24"/>
      <c r="AC1369" s="24">
        <f t="shared" si="512"/>
        <v>0</v>
      </c>
      <c r="AD1369" s="24">
        <f t="shared" si="513"/>
        <v>0</v>
      </c>
      <c r="AG1369" s="24"/>
      <c r="AH1369" s="24"/>
      <c r="AI1369" s="24"/>
      <c r="AJ1369" s="24"/>
      <c r="AK1369" s="24"/>
      <c r="AL1369" s="24"/>
      <c r="AM1369" s="24">
        <f t="shared" si="514"/>
        <v>0</v>
      </c>
      <c r="AN1369" s="24">
        <f t="shared" si="507"/>
        <v>0</v>
      </c>
      <c r="AQ1369" s="24"/>
      <c r="AR1369" s="24"/>
      <c r="AS1369" s="24"/>
      <c r="AT1369" s="24"/>
      <c r="AU1369" s="24"/>
      <c r="AV1369" s="24"/>
      <c r="AW1369" s="24">
        <f t="shared" si="515"/>
        <v>0</v>
      </c>
      <c r="AX1369" s="24">
        <f t="shared" si="516"/>
        <v>0</v>
      </c>
      <c r="BA1369" s="24"/>
      <c r="BB1369" s="24"/>
      <c r="BC1369" s="24"/>
      <c r="BD1369" s="24"/>
      <c r="BE1369" s="24"/>
      <c r="BF1369" s="24"/>
      <c r="BG1369" s="24">
        <f t="shared" si="517"/>
        <v>0</v>
      </c>
      <c r="BH1369" s="24">
        <f t="shared" si="518"/>
        <v>0</v>
      </c>
      <c r="BK1369" s="24"/>
      <c r="BL1369" s="24"/>
      <c r="BM1369" s="24"/>
      <c r="BN1369" s="24"/>
      <c r="BO1369" s="24"/>
      <c r="BP1369" s="24"/>
      <c r="BQ1369" s="24">
        <f t="shared" si="519"/>
        <v>0</v>
      </c>
      <c r="BR1369" s="24">
        <f t="shared" si="520"/>
        <v>0</v>
      </c>
      <c r="BU1369" s="24"/>
      <c r="BV1369" s="24"/>
      <c r="BW1369" s="24"/>
      <c r="BX1369" s="24"/>
      <c r="BY1369" s="24"/>
      <c r="BZ1369" s="24"/>
      <c r="CA1369" s="24">
        <f t="shared" si="521"/>
        <v>0</v>
      </c>
      <c r="CB1369" s="24">
        <f t="shared" si="522"/>
        <v>0</v>
      </c>
      <c r="CC1369" s="24"/>
      <c r="CE1369" s="24">
        <f t="shared" si="523"/>
        <v>0</v>
      </c>
      <c r="CG1369" s="24">
        <f t="shared" si="524"/>
        <v>0</v>
      </c>
      <c r="CI1369" s="24">
        <f t="shared" si="525"/>
        <v>0</v>
      </c>
      <c r="CK1369" s="24">
        <f t="shared" si="526"/>
        <v>0</v>
      </c>
      <c r="CM1369" s="24">
        <f t="shared" si="527"/>
        <v>0</v>
      </c>
      <c r="CO1369" s="24">
        <f t="shared" si="528"/>
        <v>0</v>
      </c>
      <c r="CQ1369" s="24">
        <f t="shared" si="529"/>
        <v>0</v>
      </c>
      <c r="CS1369" s="24">
        <f t="shared" si="530"/>
        <v>0</v>
      </c>
    </row>
    <row r="1370" spans="9:97">
      <c r="I1370" s="24">
        <f t="shared" si="510"/>
        <v>0</v>
      </c>
      <c r="J1370" s="24">
        <f t="shared" si="508"/>
        <v>0</v>
      </c>
      <c r="M1370" s="24"/>
      <c r="N1370" s="24"/>
      <c r="O1370" s="24"/>
      <c r="P1370" s="24"/>
      <c r="Q1370" s="24"/>
      <c r="R1370" s="24"/>
      <c r="S1370" s="24">
        <f t="shared" si="511"/>
        <v>0</v>
      </c>
      <c r="T1370" s="24">
        <f t="shared" si="509"/>
        <v>0</v>
      </c>
      <c r="W1370" s="24"/>
      <c r="X1370" s="24"/>
      <c r="Y1370" s="24"/>
      <c r="Z1370" s="24"/>
      <c r="AA1370" s="24"/>
      <c r="AB1370" s="24"/>
      <c r="AC1370" s="24">
        <f t="shared" si="512"/>
        <v>0</v>
      </c>
      <c r="AD1370" s="24">
        <f t="shared" si="513"/>
        <v>0</v>
      </c>
      <c r="AG1370" s="24"/>
      <c r="AH1370" s="24"/>
      <c r="AI1370" s="24"/>
      <c r="AJ1370" s="24"/>
      <c r="AK1370" s="24"/>
      <c r="AL1370" s="24"/>
      <c r="AM1370" s="24">
        <f t="shared" si="514"/>
        <v>0</v>
      </c>
      <c r="AN1370" s="24">
        <f t="shared" ref="AN1370:AN1433" si="531">IF(AJ1370&lt;AG1370-AH1370,AG1370-AH1370-AJ1370,0)</f>
        <v>0</v>
      </c>
      <c r="AQ1370" s="24"/>
      <c r="AR1370" s="24"/>
      <c r="AS1370" s="24"/>
      <c r="AT1370" s="24"/>
      <c r="AU1370" s="24"/>
      <c r="AV1370" s="24"/>
      <c r="AW1370" s="24">
        <f t="shared" si="515"/>
        <v>0</v>
      </c>
      <c r="AX1370" s="24">
        <f t="shared" si="516"/>
        <v>0</v>
      </c>
      <c r="BA1370" s="24"/>
      <c r="BB1370" s="24"/>
      <c r="BC1370" s="24"/>
      <c r="BD1370" s="24"/>
      <c r="BE1370" s="24"/>
      <c r="BF1370" s="24"/>
      <c r="BG1370" s="24">
        <f t="shared" si="517"/>
        <v>0</v>
      </c>
      <c r="BH1370" s="24">
        <f t="shared" si="518"/>
        <v>0</v>
      </c>
      <c r="BK1370" s="24"/>
      <c r="BL1370" s="24"/>
      <c r="BM1370" s="24"/>
      <c r="BN1370" s="24"/>
      <c r="BO1370" s="24"/>
      <c r="BP1370" s="24"/>
      <c r="BQ1370" s="24">
        <f t="shared" si="519"/>
        <v>0</v>
      </c>
      <c r="BR1370" s="24">
        <f t="shared" si="520"/>
        <v>0</v>
      </c>
      <c r="BU1370" s="24"/>
      <c r="BV1370" s="24"/>
      <c r="BW1370" s="24"/>
      <c r="BX1370" s="24"/>
      <c r="BY1370" s="24"/>
      <c r="BZ1370" s="24"/>
      <c r="CA1370" s="24">
        <f t="shared" si="521"/>
        <v>0</v>
      </c>
      <c r="CB1370" s="24">
        <f t="shared" si="522"/>
        <v>0</v>
      </c>
      <c r="CC1370" s="24"/>
      <c r="CE1370" s="24">
        <f t="shared" si="523"/>
        <v>0</v>
      </c>
      <c r="CG1370" s="24">
        <f t="shared" si="524"/>
        <v>0</v>
      </c>
      <c r="CI1370" s="24">
        <f t="shared" si="525"/>
        <v>0</v>
      </c>
      <c r="CK1370" s="24">
        <f t="shared" si="526"/>
        <v>0</v>
      </c>
      <c r="CM1370" s="24">
        <f t="shared" si="527"/>
        <v>0</v>
      </c>
      <c r="CO1370" s="24">
        <f t="shared" si="528"/>
        <v>0</v>
      </c>
      <c r="CQ1370" s="24">
        <f t="shared" si="529"/>
        <v>0</v>
      </c>
      <c r="CS1370" s="24">
        <f t="shared" si="530"/>
        <v>0</v>
      </c>
    </row>
    <row r="1371" spans="9:97">
      <c r="I1371" s="24">
        <f t="shared" si="510"/>
        <v>0</v>
      </c>
      <c r="J1371" s="24">
        <f t="shared" si="508"/>
        <v>0</v>
      </c>
      <c r="M1371" s="24"/>
      <c r="N1371" s="24"/>
      <c r="O1371" s="24"/>
      <c r="P1371" s="24"/>
      <c r="Q1371" s="24"/>
      <c r="R1371" s="24"/>
      <c r="S1371" s="24">
        <f t="shared" si="511"/>
        <v>0</v>
      </c>
      <c r="T1371" s="24">
        <f t="shared" si="509"/>
        <v>0</v>
      </c>
      <c r="W1371" s="24"/>
      <c r="X1371" s="24"/>
      <c r="Y1371" s="24"/>
      <c r="Z1371" s="24"/>
      <c r="AA1371" s="24"/>
      <c r="AB1371" s="24"/>
      <c r="AC1371" s="24">
        <f t="shared" si="512"/>
        <v>0</v>
      </c>
      <c r="AD1371" s="24">
        <f t="shared" si="513"/>
        <v>0</v>
      </c>
      <c r="AG1371" s="24"/>
      <c r="AH1371" s="24"/>
      <c r="AI1371" s="24"/>
      <c r="AJ1371" s="24"/>
      <c r="AK1371" s="24"/>
      <c r="AL1371" s="24"/>
      <c r="AM1371" s="24">
        <f t="shared" si="514"/>
        <v>0</v>
      </c>
      <c r="AN1371" s="24">
        <f t="shared" si="531"/>
        <v>0</v>
      </c>
      <c r="AQ1371" s="24"/>
      <c r="AR1371" s="24"/>
      <c r="AS1371" s="24"/>
      <c r="AT1371" s="24"/>
      <c r="AU1371" s="24"/>
      <c r="AV1371" s="24"/>
      <c r="AW1371" s="24">
        <f t="shared" si="515"/>
        <v>0</v>
      </c>
      <c r="AX1371" s="24">
        <f t="shared" si="516"/>
        <v>0</v>
      </c>
      <c r="BA1371" s="24"/>
      <c r="BB1371" s="24"/>
      <c r="BC1371" s="24"/>
      <c r="BD1371" s="24"/>
      <c r="BE1371" s="24"/>
      <c r="BF1371" s="24"/>
      <c r="BG1371" s="24">
        <f t="shared" si="517"/>
        <v>0</v>
      </c>
      <c r="BH1371" s="24">
        <f t="shared" si="518"/>
        <v>0</v>
      </c>
      <c r="BK1371" s="24"/>
      <c r="BL1371" s="24"/>
      <c r="BM1371" s="24"/>
      <c r="BN1371" s="24"/>
      <c r="BO1371" s="24"/>
      <c r="BP1371" s="24"/>
      <c r="BQ1371" s="24">
        <f t="shared" si="519"/>
        <v>0</v>
      </c>
      <c r="BR1371" s="24">
        <f t="shared" si="520"/>
        <v>0</v>
      </c>
      <c r="BU1371" s="24"/>
      <c r="BV1371" s="24"/>
      <c r="BW1371" s="24"/>
      <c r="BX1371" s="24"/>
      <c r="BY1371" s="24"/>
      <c r="BZ1371" s="24"/>
      <c r="CA1371" s="24">
        <f t="shared" si="521"/>
        <v>0</v>
      </c>
      <c r="CB1371" s="24">
        <f t="shared" si="522"/>
        <v>0</v>
      </c>
      <c r="CC1371" s="24"/>
      <c r="CE1371" s="24">
        <f t="shared" si="523"/>
        <v>0</v>
      </c>
      <c r="CG1371" s="24">
        <f t="shared" si="524"/>
        <v>0</v>
      </c>
      <c r="CI1371" s="24">
        <f t="shared" si="525"/>
        <v>0</v>
      </c>
      <c r="CK1371" s="24">
        <f t="shared" si="526"/>
        <v>0</v>
      </c>
      <c r="CM1371" s="24">
        <f t="shared" si="527"/>
        <v>0</v>
      </c>
      <c r="CO1371" s="24">
        <f t="shared" si="528"/>
        <v>0</v>
      </c>
      <c r="CQ1371" s="24">
        <f t="shared" si="529"/>
        <v>0</v>
      </c>
      <c r="CS1371" s="24">
        <f t="shared" si="530"/>
        <v>0</v>
      </c>
    </row>
    <row r="1372" spans="9:97">
      <c r="I1372" s="24">
        <f t="shared" si="510"/>
        <v>0</v>
      </c>
      <c r="J1372" s="24">
        <f t="shared" si="508"/>
        <v>0</v>
      </c>
      <c r="M1372" s="24"/>
      <c r="N1372" s="24"/>
      <c r="O1372" s="24"/>
      <c r="P1372" s="24"/>
      <c r="Q1372" s="24"/>
      <c r="R1372" s="24"/>
      <c r="S1372" s="24">
        <f t="shared" si="511"/>
        <v>0</v>
      </c>
      <c r="T1372" s="24">
        <f t="shared" si="509"/>
        <v>0</v>
      </c>
      <c r="W1372" s="24"/>
      <c r="X1372" s="24"/>
      <c r="Y1372" s="24"/>
      <c r="Z1372" s="24"/>
      <c r="AA1372" s="24"/>
      <c r="AB1372" s="24"/>
      <c r="AC1372" s="24">
        <f t="shared" si="512"/>
        <v>0</v>
      </c>
      <c r="AD1372" s="24">
        <f t="shared" si="513"/>
        <v>0</v>
      </c>
      <c r="AG1372" s="24"/>
      <c r="AH1372" s="24"/>
      <c r="AI1372" s="24"/>
      <c r="AJ1372" s="24"/>
      <c r="AK1372" s="24"/>
      <c r="AL1372" s="24"/>
      <c r="AM1372" s="24">
        <f t="shared" si="514"/>
        <v>0</v>
      </c>
      <c r="AN1372" s="24">
        <f t="shared" si="531"/>
        <v>0</v>
      </c>
      <c r="AQ1372" s="24"/>
      <c r="AR1372" s="24"/>
      <c r="AS1372" s="24"/>
      <c r="AT1372" s="24"/>
      <c r="AU1372" s="24"/>
      <c r="AV1372" s="24"/>
      <c r="AW1372" s="24">
        <f t="shared" si="515"/>
        <v>0</v>
      </c>
      <c r="AX1372" s="24">
        <f t="shared" si="516"/>
        <v>0</v>
      </c>
      <c r="BA1372" s="24"/>
      <c r="BB1372" s="24"/>
      <c r="BC1372" s="24"/>
      <c r="BD1372" s="24"/>
      <c r="BE1372" s="24"/>
      <c r="BF1372" s="24"/>
      <c r="BG1372" s="24">
        <f t="shared" si="517"/>
        <v>0</v>
      </c>
      <c r="BH1372" s="24">
        <f t="shared" si="518"/>
        <v>0</v>
      </c>
      <c r="BK1372" s="24"/>
      <c r="BL1372" s="24"/>
      <c r="BM1372" s="24"/>
      <c r="BN1372" s="24"/>
      <c r="BO1372" s="24"/>
      <c r="BP1372" s="24"/>
      <c r="BQ1372" s="24">
        <f t="shared" si="519"/>
        <v>0</v>
      </c>
      <c r="BR1372" s="24">
        <f t="shared" si="520"/>
        <v>0</v>
      </c>
      <c r="BU1372" s="24"/>
      <c r="BV1372" s="24"/>
      <c r="BW1372" s="24"/>
      <c r="BX1372" s="24"/>
      <c r="BY1372" s="24"/>
      <c r="BZ1372" s="24"/>
      <c r="CA1372" s="24">
        <f t="shared" si="521"/>
        <v>0</v>
      </c>
      <c r="CB1372" s="24">
        <f t="shared" si="522"/>
        <v>0</v>
      </c>
      <c r="CC1372" s="24"/>
      <c r="CE1372" s="24">
        <f t="shared" si="523"/>
        <v>0</v>
      </c>
      <c r="CG1372" s="24">
        <f t="shared" si="524"/>
        <v>0</v>
      </c>
      <c r="CI1372" s="24">
        <f t="shared" si="525"/>
        <v>0</v>
      </c>
      <c r="CK1372" s="24">
        <f t="shared" si="526"/>
        <v>0</v>
      </c>
      <c r="CM1372" s="24">
        <f t="shared" si="527"/>
        <v>0</v>
      </c>
      <c r="CO1372" s="24">
        <f t="shared" si="528"/>
        <v>0</v>
      </c>
      <c r="CQ1372" s="24">
        <f t="shared" si="529"/>
        <v>0</v>
      </c>
      <c r="CS1372" s="24">
        <f t="shared" si="530"/>
        <v>0</v>
      </c>
    </row>
    <row r="1373" spans="9:97">
      <c r="I1373" s="24">
        <f t="shared" si="510"/>
        <v>0</v>
      </c>
      <c r="J1373" s="24">
        <f t="shared" si="508"/>
        <v>0</v>
      </c>
      <c r="M1373" s="24"/>
      <c r="N1373" s="24"/>
      <c r="O1373" s="24"/>
      <c r="P1373" s="24"/>
      <c r="Q1373" s="24"/>
      <c r="R1373" s="24"/>
      <c r="S1373" s="24">
        <f t="shared" si="511"/>
        <v>0</v>
      </c>
      <c r="T1373" s="24">
        <f t="shared" si="509"/>
        <v>0</v>
      </c>
      <c r="W1373" s="24"/>
      <c r="X1373" s="24"/>
      <c r="Y1373" s="24"/>
      <c r="Z1373" s="24"/>
      <c r="AA1373" s="24"/>
      <c r="AB1373" s="24"/>
      <c r="AC1373" s="24">
        <f t="shared" si="512"/>
        <v>0</v>
      </c>
      <c r="AD1373" s="24">
        <f t="shared" si="513"/>
        <v>0</v>
      </c>
      <c r="AG1373" s="24"/>
      <c r="AH1373" s="24"/>
      <c r="AI1373" s="24"/>
      <c r="AJ1373" s="24"/>
      <c r="AK1373" s="24"/>
      <c r="AL1373" s="24"/>
      <c r="AM1373" s="24">
        <f t="shared" si="514"/>
        <v>0</v>
      </c>
      <c r="AN1373" s="24">
        <f t="shared" si="531"/>
        <v>0</v>
      </c>
      <c r="AQ1373" s="24"/>
      <c r="AR1373" s="24"/>
      <c r="AS1373" s="24"/>
      <c r="AT1373" s="24"/>
      <c r="AU1373" s="24"/>
      <c r="AV1373" s="24"/>
      <c r="AW1373" s="24">
        <f t="shared" si="515"/>
        <v>0</v>
      </c>
      <c r="AX1373" s="24">
        <f t="shared" si="516"/>
        <v>0</v>
      </c>
      <c r="BA1373" s="24"/>
      <c r="BB1373" s="24"/>
      <c r="BC1373" s="24"/>
      <c r="BD1373" s="24"/>
      <c r="BE1373" s="24"/>
      <c r="BF1373" s="24"/>
      <c r="BG1373" s="24">
        <f t="shared" si="517"/>
        <v>0</v>
      </c>
      <c r="BH1373" s="24">
        <f t="shared" si="518"/>
        <v>0</v>
      </c>
      <c r="BK1373" s="24"/>
      <c r="BL1373" s="24"/>
      <c r="BM1373" s="24"/>
      <c r="BN1373" s="24"/>
      <c r="BO1373" s="24"/>
      <c r="BP1373" s="24"/>
      <c r="BQ1373" s="24">
        <f t="shared" si="519"/>
        <v>0</v>
      </c>
      <c r="BR1373" s="24">
        <f t="shared" si="520"/>
        <v>0</v>
      </c>
      <c r="BU1373" s="24"/>
      <c r="BV1373" s="24"/>
      <c r="BW1373" s="24"/>
      <c r="BX1373" s="24"/>
      <c r="BY1373" s="24"/>
      <c r="BZ1373" s="24"/>
      <c r="CA1373" s="24">
        <f t="shared" si="521"/>
        <v>0</v>
      </c>
      <c r="CB1373" s="24">
        <f t="shared" si="522"/>
        <v>0</v>
      </c>
      <c r="CC1373" s="24"/>
      <c r="CE1373" s="24">
        <f t="shared" si="523"/>
        <v>0</v>
      </c>
      <c r="CG1373" s="24">
        <f t="shared" si="524"/>
        <v>0</v>
      </c>
      <c r="CI1373" s="24">
        <f t="shared" si="525"/>
        <v>0</v>
      </c>
      <c r="CK1373" s="24">
        <f t="shared" si="526"/>
        <v>0</v>
      </c>
      <c r="CM1373" s="24">
        <f t="shared" si="527"/>
        <v>0</v>
      </c>
      <c r="CO1373" s="24">
        <f t="shared" si="528"/>
        <v>0</v>
      </c>
      <c r="CQ1373" s="24">
        <f t="shared" si="529"/>
        <v>0</v>
      </c>
      <c r="CS1373" s="24">
        <f t="shared" si="530"/>
        <v>0</v>
      </c>
    </row>
    <row r="1374" spans="9:97">
      <c r="I1374" s="24">
        <f t="shared" si="510"/>
        <v>0</v>
      </c>
      <c r="J1374" s="24">
        <f t="shared" si="508"/>
        <v>0</v>
      </c>
      <c r="M1374" s="24"/>
      <c r="N1374" s="24"/>
      <c r="O1374" s="24"/>
      <c r="P1374" s="24"/>
      <c r="Q1374" s="24"/>
      <c r="R1374" s="24"/>
      <c r="S1374" s="24">
        <f t="shared" si="511"/>
        <v>0</v>
      </c>
      <c r="T1374" s="24">
        <f t="shared" si="509"/>
        <v>0</v>
      </c>
      <c r="W1374" s="24"/>
      <c r="X1374" s="24"/>
      <c r="Y1374" s="24"/>
      <c r="Z1374" s="24"/>
      <c r="AA1374" s="24"/>
      <c r="AB1374" s="24"/>
      <c r="AC1374" s="24">
        <f t="shared" si="512"/>
        <v>0</v>
      </c>
      <c r="AD1374" s="24">
        <f t="shared" si="513"/>
        <v>0</v>
      </c>
      <c r="AG1374" s="24"/>
      <c r="AH1374" s="24"/>
      <c r="AI1374" s="24"/>
      <c r="AJ1374" s="24"/>
      <c r="AK1374" s="24"/>
      <c r="AL1374" s="24"/>
      <c r="AM1374" s="24">
        <f t="shared" si="514"/>
        <v>0</v>
      </c>
      <c r="AN1374" s="24">
        <f t="shared" si="531"/>
        <v>0</v>
      </c>
      <c r="AQ1374" s="24"/>
      <c r="AR1374" s="24"/>
      <c r="AS1374" s="24"/>
      <c r="AT1374" s="24"/>
      <c r="AU1374" s="24"/>
      <c r="AV1374" s="24"/>
      <c r="AW1374" s="24">
        <f t="shared" si="515"/>
        <v>0</v>
      </c>
      <c r="AX1374" s="24">
        <f t="shared" si="516"/>
        <v>0</v>
      </c>
      <c r="BA1374" s="24"/>
      <c r="BB1374" s="24"/>
      <c r="BC1374" s="24"/>
      <c r="BD1374" s="24"/>
      <c r="BE1374" s="24"/>
      <c r="BF1374" s="24"/>
      <c r="BG1374" s="24">
        <f t="shared" si="517"/>
        <v>0</v>
      </c>
      <c r="BH1374" s="24">
        <f t="shared" si="518"/>
        <v>0</v>
      </c>
      <c r="BK1374" s="24"/>
      <c r="BL1374" s="24"/>
      <c r="BM1374" s="24"/>
      <c r="BN1374" s="24"/>
      <c r="BO1374" s="24"/>
      <c r="BP1374" s="24"/>
      <c r="BQ1374" s="24">
        <f t="shared" si="519"/>
        <v>0</v>
      </c>
      <c r="BR1374" s="24">
        <f t="shared" si="520"/>
        <v>0</v>
      </c>
      <c r="BU1374" s="24"/>
      <c r="BV1374" s="24"/>
      <c r="BW1374" s="24"/>
      <c r="BX1374" s="24"/>
      <c r="BY1374" s="24"/>
      <c r="BZ1374" s="24"/>
      <c r="CA1374" s="24">
        <f t="shared" si="521"/>
        <v>0</v>
      </c>
      <c r="CB1374" s="24">
        <f t="shared" si="522"/>
        <v>0</v>
      </c>
      <c r="CC1374" s="24"/>
      <c r="CE1374" s="24">
        <f t="shared" si="523"/>
        <v>0</v>
      </c>
      <c r="CG1374" s="24">
        <f t="shared" si="524"/>
        <v>0</v>
      </c>
      <c r="CI1374" s="24">
        <f t="shared" si="525"/>
        <v>0</v>
      </c>
      <c r="CK1374" s="24">
        <f t="shared" si="526"/>
        <v>0</v>
      </c>
      <c r="CM1374" s="24">
        <f t="shared" si="527"/>
        <v>0</v>
      </c>
      <c r="CO1374" s="24">
        <f t="shared" si="528"/>
        <v>0</v>
      </c>
      <c r="CQ1374" s="24">
        <f t="shared" si="529"/>
        <v>0</v>
      </c>
      <c r="CS1374" s="24">
        <f t="shared" si="530"/>
        <v>0</v>
      </c>
    </row>
    <row r="1375" spans="9:97">
      <c r="I1375" s="24">
        <f t="shared" si="510"/>
        <v>0</v>
      </c>
      <c r="J1375" s="24">
        <f t="shared" si="508"/>
        <v>0</v>
      </c>
      <c r="M1375" s="24"/>
      <c r="N1375" s="24"/>
      <c r="O1375" s="24"/>
      <c r="P1375" s="24"/>
      <c r="Q1375" s="24"/>
      <c r="R1375" s="24"/>
      <c r="S1375" s="24">
        <f t="shared" si="511"/>
        <v>0</v>
      </c>
      <c r="T1375" s="24">
        <f t="shared" si="509"/>
        <v>0</v>
      </c>
      <c r="W1375" s="24"/>
      <c r="X1375" s="24"/>
      <c r="Y1375" s="24"/>
      <c r="Z1375" s="24"/>
      <c r="AA1375" s="24"/>
      <c r="AB1375" s="24"/>
      <c r="AC1375" s="24">
        <f t="shared" si="512"/>
        <v>0</v>
      </c>
      <c r="AD1375" s="24">
        <f t="shared" si="513"/>
        <v>0</v>
      </c>
      <c r="AG1375" s="24"/>
      <c r="AH1375" s="24"/>
      <c r="AI1375" s="24"/>
      <c r="AJ1375" s="24"/>
      <c r="AK1375" s="24"/>
      <c r="AL1375" s="24"/>
      <c r="AM1375" s="24">
        <f t="shared" si="514"/>
        <v>0</v>
      </c>
      <c r="AN1375" s="24">
        <f t="shared" si="531"/>
        <v>0</v>
      </c>
      <c r="AQ1375" s="24"/>
      <c r="AR1375" s="24"/>
      <c r="AS1375" s="24"/>
      <c r="AT1375" s="24"/>
      <c r="AU1375" s="24"/>
      <c r="AV1375" s="24"/>
      <c r="AW1375" s="24">
        <f t="shared" si="515"/>
        <v>0</v>
      </c>
      <c r="AX1375" s="24">
        <f t="shared" si="516"/>
        <v>0</v>
      </c>
      <c r="BA1375" s="24"/>
      <c r="BB1375" s="24"/>
      <c r="BC1375" s="24"/>
      <c r="BD1375" s="24"/>
      <c r="BE1375" s="24"/>
      <c r="BF1375" s="24"/>
      <c r="BG1375" s="24">
        <f t="shared" si="517"/>
        <v>0</v>
      </c>
      <c r="BH1375" s="24">
        <f t="shared" si="518"/>
        <v>0</v>
      </c>
      <c r="BK1375" s="24"/>
      <c r="BL1375" s="24"/>
      <c r="BM1375" s="24"/>
      <c r="BN1375" s="24"/>
      <c r="BO1375" s="24"/>
      <c r="BP1375" s="24"/>
      <c r="BQ1375" s="24">
        <f t="shared" si="519"/>
        <v>0</v>
      </c>
      <c r="BR1375" s="24">
        <f t="shared" si="520"/>
        <v>0</v>
      </c>
      <c r="BU1375" s="24"/>
      <c r="BV1375" s="24"/>
      <c r="BW1375" s="24"/>
      <c r="BX1375" s="24"/>
      <c r="BY1375" s="24"/>
      <c r="BZ1375" s="24"/>
      <c r="CA1375" s="24">
        <f t="shared" si="521"/>
        <v>0</v>
      </c>
      <c r="CB1375" s="24">
        <f t="shared" si="522"/>
        <v>0</v>
      </c>
      <c r="CC1375" s="24"/>
      <c r="CE1375" s="24">
        <f t="shared" si="523"/>
        <v>0</v>
      </c>
      <c r="CG1375" s="24">
        <f t="shared" si="524"/>
        <v>0</v>
      </c>
      <c r="CI1375" s="24">
        <f t="shared" si="525"/>
        <v>0</v>
      </c>
      <c r="CK1375" s="24">
        <f t="shared" si="526"/>
        <v>0</v>
      </c>
      <c r="CM1375" s="24">
        <f t="shared" si="527"/>
        <v>0</v>
      </c>
      <c r="CO1375" s="24">
        <f t="shared" si="528"/>
        <v>0</v>
      </c>
      <c r="CQ1375" s="24">
        <f t="shared" si="529"/>
        <v>0</v>
      </c>
      <c r="CS1375" s="24">
        <f t="shared" si="530"/>
        <v>0</v>
      </c>
    </row>
    <row r="1376" spans="9:97">
      <c r="I1376" s="24">
        <f t="shared" si="510"/>
        <v>0</v>
      </c>
      <c r="J1376" s="24">
        <f t="shared" si="508"/>
        <v>0</v>
      </c>
      <c r="M1376" s="24"/>
      <c r="N1376" s="24"/>
      <c r="O1376" s="24"/>
      <c r="P1376" s="24"/>
      <c r="Q1376" s="24"/>
      <c r="R1376" s="24"/>
      <c r="S1376" s="24">
        <f t="shared" si="511"/>
        <v>0</v>
      </c>
      <c r="T1376" s="24">
        <f t="shared" si="509"/>
        <v>0</v>
      </c>
      <c r="W1376" s="24"/>
      <c r="X1376" s="24"/>
      <c r="Y1376" s="24"/>
      <c r="Z1376" s="24"/>
      <c r="AA1376" s="24"/>
      <c r="AB1376" s="24"/>
      <c r="AC1376" s="24">
        <f t="shared" si="512"/>
        <v>0</v>
      </c>
      <c r="AD1376" s="24">
        <f t="shared" si="513"/>
        <v>0</v>
      </c>
      <c r="AG1376" s="24"/>
      <c r="AH1376" s="24"/>
      <c r="AI1376" s="24"/>
      <c r="AJ1376" s="24"/>
      <c r="AK1376" s="24"/>
      <c r="AL1376" s="24"/>
      <c r="AM1376" s="24">
        <f t="shared" si="514"/>
        <v>0</v>
      </c>
      <c r="AN1376" s="24">
        <f t="shared" si="531"/>
        <v>0</v>
      </c>
      <c r="AQ1376" s="24"/>
      <c r="AR1376" s="24"/>
      <c r="AS1376" s="24"/>
      <c r="AT1376" s="24"/>
      <c r="AU1376" s="24"/>
      <c r="AV1376" s="24"/>
      <c r="AW1376" s="24">
        <f t="shared" si="515"/>
        <v>0</v>
      </c>
      <c r="AX1376" s="24">
        <f t="shared" si="516"/>
        <v>0</v>
      </c>
      <c r="BA1376" s="24"/>
      <c r="BB1376" s="24"/>
      <c r="BC1376" s="24"/>
      <c r="BD1376" s="24"/>
      <c r="BE1376" s="24"/>
      <c r="BF1376" s="24"/>
      <c r="BG1376" s="24">
        <f t="shared" si="517"/>
        <v>0</v>
      </c>
      <c r="BH1376" s="24">
        <f t="shared" si="518"/>
        <v>0</v>
      </c>
      <c r="BK1376" s="24"/>
      <c r="BL1376" s="24"/>
      <c r="BM1376" s="24"/>
      <c r="BN1376" s="24"/>
      <c r="BO1376" s="24"/>
      <c r="BP1376" s="24"/>
      <c r="BQ1376" s="24">
        <f t="shared" si="519"/>
        <v>0</v>
      </c>
      <c r="BR1376" s="24">
        <f t="shared" si="520"/>
        <v>0</v>
      </c>
      <c r="BU1376" s="24"/>
      <c r="BV1376" s="24"/>
      <c r="BW1376" s="24"/>
      <c r="BX1376" s="24"/>
      <c r="BY1376" s="24"/>
      <c r="BZ1376" s="24"/>
      <c r="CA1376" s="24">
        <f t="shared" si="521"/>
        <v>0</v>
      </c>
      <c r="CB1376" s="24">
        <f t="shared" si="522"/>
        <v>0</v>
      </c>
      <c r="CC1376" s="24"/>
      <c r="CE1376" s="24">
        <f t="shared" si="523"/>
        <v>0</v>
      </c>
      <c r="CG1376" s="24">
        <f t="shared" si="524"/>
        <v>0</v>
      </c>
      <c r="CI1376" s="24">
        <f t="shared" si="525"/>
        <v>0</v>
      </c>
      <c r="CK1376" s="24">
        <f t="shared" si="526"/>
        <v>0</v>
      </c>
      <c r="CM1376" s="24">
        <f t="shared" si="527"/>
        <v>0</v>
      </c>
      <c r="CO1376" s="24">
        <f t="shared" si="528"/>
        <v>0</v>
      </c>
      <c r="CQ1376" s="24">
        <f t="shared" si="529"/>
        <v>0</v>
      </c>
      <c r="CS1376" s="24">
        <f t="shared" si="530"/>
        <v>0</v>
      </c>
    </row>
    <row r="1377" spans="9:97">
      <c r="I1377" s="24">
        <f t="shared" si="510"/>
        <v>0</v>
      </c>
      <c r="J1377" s="24">
        <f t="shared" si="508"/>
        <v>0</v>
      </c>
      <c r="M1377" s="24"/>
      <c r="N1377" s="24"/>
      <c r="O1377" s="24"/>
      <c r="P1377" s="24"/>
      <c r="Q1377" s="24"/>
      <c r="R1377" s="24"/>
      <c r="S1377" s="24">
        <f t="shared" si="511"/>
        <v>0</v>
      </c>
      <c r="T1377" s="24">
        <f t="shared" si="509"/>
        <v>0</v>
      </c>
      <c r="W1377" s="24"/>
      <c r="X1377" s="24"/>
      <c r="Y1377" s="24"/>
      <c r="Z1377" s="24"/>
      <c r="AA1377" s="24"/>
      <c r="AB1377" s="24"/>
      <c r="AC1377" s="24">
        <f t="shared" si="512"/>
        <v>0</v>
      </c>
      <c r="AD1377" s="24">
        <f t="shared" si="513"/>
        <v>0</v>
      </c>
      <c r="AG1377" s="24"/>
      <c r="AH1377" s="24"/>
      <c r="AI1377" s="24"/>
      <c r="AJ1377" s="24"/>
      <c r="AK1377" s="24"/>
      <c r="AL1377" s="24"/>
      <c r="AM1377" s="24">
        <f t="shared" si="514"/>
        <v>0</v>
      </c>
      <c r="AN1377" s="24">
        <f t="shared" si="531"/>
        <v>0</v>
      </c>
      <c r="AQ1377" s="24"/>
      <c r="AR1377" s="24"/>
      <c r="AS1377" s="24"/>
      <c r="AT1377" s="24"/>
      <c r="AU1377" s="24"/>
      <c r="AV1377" s="24"/>
      <c r="AW1377" s="24">
        <f t="shared" si="515"/>
        <v>0</v>
      </c>
      <c r="AX1377" s="24">
        <f t="shared" si="516"/>
        <v>0</v>
      </c>
      <c r="BA1377" s="24"/>
      <c r="BB1377" s="24"/>
      <c r="BC1377" s="24"/>
      <c r="BD1377" s="24"/>
      <c r="BE1377" s="24"/>
      <c r="BF1377" s="24"/>
      <c r="BG1377" s="24">
        <f t="shared" si="517"/>
        <v>0</v>
      </c>
      <c r="BH1377" s="24">
        <f t="shared" si="518"/>
        <v>0</v>
      </c>
      <c r="BK1377" s="24"/>
      <c r="BL1377" s="24"/>
      <c r="BM1377" s="24"/>
      <c r="BN1377" s="24"/>
      <c r="BO1377" s="24"/>
      <c r="BP1377" s="24"/>
      <c r="BQ1377" s="24">
        <f t="shared" si="519"/>
        <v>0</v>
      </c>
      <c r="BR1377" s="24">
        <f t="shared" si="520"/>
        <v>0</v>
      </c>
      <c r="BU1377" s="24"/>
      <c r="BV1377" s="24"/>
      <c r="BW1377" s="24"/>
      <c r="BX1377" s="24"/>
      <c r="BY1377" s="24"/>
      <c r="BZ1377" s="24"/>
      <c r="CA1377" s="24">
        <f t="shared" si="521"/>
        <v>0</v>
      </c>
      <c r="CB1377" s="24">
        <f t="shared" si="522"/>
        <v>0</v>
      </c>
      <c r="CC1377" s="24"/>
      <c r="CE1377" s="24">
        <f t="shared" si="523"/>
        <v>0</v>
      </c>
      <c r="CG1377" s="24">
        <f t="shared" si="524"/>
        <v>0</v>
      </c>
      <c r="CI1377" s="24">
        <f t="shared" si="525"/>
        <v>0</v>
      </c>
      <c r="CK1377" s="24">
        <f t="shared" si="526"/>
        <v>0</v>
      </c>
      <c r="CM1377" s="24">
        <f t="shared" si="527"/>
        <v>0</v>
      </c>
      <c r="CO1377" s="24">
        <f t="shared" si="528"/>
        <v>0</v>
      </c>
      <c r="CQ1377" s="24">
        <f t="shared" si="529"/>
        <v>0</v>
      </c>
      <c r="CS1377" s="24">
        <f t="shared" si="530"/>
        <v>0</v>
      </c>
    </row>
    <row r="1378" spans="9:97">
      <c r="I1378" s="24">
        <f t="shared" si="510"/>
        <v>0</v>
      </c>
      <c r="J1378" s="24">
        <f t="shared" si="508"/>
        <v>0</v>
      </c>
      <c r="M1378" s="24"/>
      <c r="N1378" s="24"/>
      <c r="O1378" s="24"/>
      <c r="P1378" s="24"/>
      <c r="Q1378" s="24"/>
      <c r="R1378" s="24"/>
      <c r="S1378" s="24">
        <f t="shared" si="511"/>
        <v>0</v>
      </c>
      <c r="T1378" s="24">
        <f t="shared" si="509"/>
        <v>0</v>
      </c>
      <c r="W1378" s="24"/>
      <c r="X1378" s="24"/>
      <c r="Y1378" s="24"/>
      <c r="Z1378" s="24"/>
      <c r="AA1378" s="24"/>
      <c r="AB1378" s="24"/>
      <c r="AC1378" s="24">
        <f t="shared" si="512"/>
        <v>0</v>
      </c>
      <c r="AD1378" s="24">
        <f t="shared" si="513"/>
        <v>0</v>
      </c>
      <c r="AG1378" s="24"/>
      <c r="AH1378" s="24"/>
      <c r="AI1378" s="24"/>
      <c r="AJ1378" s="24"/>
      <c r="AK1378" s="24"/>
      <c r="AL1378" s="24"/>
      <c r="AM1378" s="24">
        <f t="shared" si="514"/>
        <v>0</v>
      </c>
      <c r="AN1378" s="24">
        <f t="shared" si="531"/>
        <v>0</v>
      </c>
      <c r="AQ1378" s="24"/>
      <c r="AR1378" s="24"/>
      <c r="AS1378" s="24"/>
      <c r="AT1378" s="24"/>
      <c r="AU1378" s="24"/>
      <c r="AV1378" s="24"/>
      <c r="AW1378" s="24">
        <f t="shared" si="515"/>
        <v>0</v>
      </c>
      <c r="AX1378" s="24">
        <f t="shared" si="516"/>
        <v>0</v>
      </c>
      <c r="BA1378" s="24"/>
      <c r="BB1378" s="24"/>
      <c r="BC1378" s="24"/>
      <c r="BD1378" s="24"/>
      <c r="BE1378" s="24"/>
      <c r="BF1378" s="24"/>
      <c r="BG1378" s="24">
        <f t="shared" si="517"/>
        <v>0</v>
      </c>
      <c r="BH1378" s="24">
        <f t="shared" si="518"/>
        <v>0</v>
      </c>
      <c r="BK1378" s="24"/>
      <c r="BL1378" s="24"/>
      <c r="BM1378" s="24"/>
      <c r="BN1378" s="24"/>
      <c r="BO1378" s="24"/>
      <c r="BP1378" s="24"/>
      <c r="BQ1378" s="24">
        <f t="shared" si="519"/>
        <v>0</v>
      </c>
      <c r="BR1378" s="24">
        <f t="shared" si="520"/>
        <v>0</v>
      </c>
      <c r="BU1378" s="24"/>
      <c r="BV1378" s="24"/>
      <c r="BW1378" s="24"/>
      <c r="BX1378" s="24"/>
      <c r="BY1378" s="24"/>
      <c r="BZ1378" s="24"/>
      <c r="CA1378" s="24">
        <f t="shared" si="521"/>
        <v>0</v>
      </c>
      <c r="CB1378" s="24">
        <f t="shared" si="522"/>
        <v>0</v>
      </c>
      <c r="CC1378" s="24"/>
      <c r="CE1378" s="24">
        <f t="shared" si="523"/>
        <v>0</v>
      </c>
      <c r="CG1378" s="24">
        <f t="shared" si="524"/>
        <v>0</v>
      </c>
      <c r="CI1378" s="24">
        <f t="shared" si="525"/>
        <v>0</v>
      </c>
      <c r="CK1378" s="24">
        <f t="shared" si="526"/>
        <v>0</v>
      </c>
      <c r="CM1378" s="24">
        <f t="shared" si="527"/>
        <v>0</v>
      </c>
      <c r="CO1378" s="24">
        <f t="shared" si="528"/>
        <v>0</v>
      </c>
      <c r="CQ1378" s="24">
        <f t="shared" si="529"/>
        <v>0</v>
      </c>
      <c r="CS1378" s="24">
        <f t="shared" si="530"/>
        <v>0</v>
      </c>
    </row>
    <row r="1379" spans="9:97">
      <c r="I1379" s="24">
        <f t="shared" si="510"/>
        <v>0</v>
      </c>
      <c r="J1379" s="24">
        <f t="shared" si="508"/>
        <v>0</v>
      </c>
      <c r="M1379" s="24"/>
      <c r="N1379" s="24"/>
      <c r="O1379" s="24"/>
      <c r="P1379" s="24"/>
      <c r="Q1379" s="24"/>
      <c r="R1379" s="24"/>
      <c r="S1379" s="24">
        <f t="shared" si="511"/>
        <v>0</v>
      </c>
      <c r="T1379" s="24">
        <f t="shared" si="509"/>
        <v>0</v>
      </c>
      <c r="W1379" s="24"/>
      <c r="X1379" s="24"/>
      <c r="Y1379" s="24"/>
      <c r="Z1379" s="24"/>
      <c r="AA1379" s="24"/>
      <c r="AB1379" s="24"/>
      <c r="AC1379" s="24">
        <f t="shared" si="512"/>
        <v>0</v>
      </c>
      <c r="AD1379" s="24">
        <f t="shared" si="513"/>
        <v>0</v>
      </c>
      <c r="AG1379" s="24"/>
      <c r="AH1379" s="24"/>
      <c r="AI1379" s="24"/>
      <c r="AJ1379" s="24"/>
      <c r="AK1379" s="24"/>
      <c r="AL1379" s="24"/>
      <c r="AM1379" s="24">
        <f t="shared" si="514"/>
        <v>0</v>
      </c>
      <c r="AN1379" s="24">
        <f t="shared" si="531"/>
        <v>0</v>
      </c>
      <c r="AQ1379" s="24"/>
      <c r="AR1379" s="24"/>
      <c r="AS1379" s="24"/>
      <c r="AT1379" s="24"/>
      <c r="AU1379" s="24"/>
      <c r="AV1379" s="24"/>
      <c r="AW1379" s="24">
        <f t="shared" si="515"/>
        <v>0</v>
      </c>
      <c r="AX1379" s="24">
        <f t="shared" si="516"/>
        <v>0</v>
      </c>
      <c r="BA1379" s="24"/>
      <c r="BB1379" s="24"/>
      <c r="BC1379" s="24"/>
      <c r="BD1379" s="24"/>
      <c r="BE1379" s="24"/>
      <c r="BF1379" s="24"/>
      <c r="BG1379" s="24">
        <f t="shared" si="517"/>
        <v>0</v>
      </c>
      <c r="BH1379" s="24">
        <f t="shared" si="518"/>
        <v>0</v>
      </c>
      <c r="BK1379" s="24"/>
      <c r="BL1379" s="24"/>
      <c r="BM1379" s="24"/>
      <c r="BN1379" s="24"/>
      <c r="BO1379" s="24"/>
      <c r="BP1379" s="24"/>
      <c r="BQ1379" s="24">
        <f t="shared" si="519"/>
        <v>0</v>
      </c>
      <c r="BR1379" s="24">
        <f t="shared" si="520"/>
        <v>0</v>
      </c>
      <c r="BU1379" s="24"/>
      <c r="BV1379" s="24"/>
      <c r="BW1379" s="24"/>
      <c r="BX1379" s="24"/>
      <c r="BY1379" s="24"/>
      <c r="BZ1379" s="24"/>
      <c r="CA1379" s="24">
        <f t="shared" si="521"/>
        <v>0</v>
      </c>
      <c r="CB1379" s="24">
        <f t="shared" si="522"/>
        <v>0</v>
      </c>
      <c r="CC1379" s="24"/>
      <c r="CE1379" s="24">
        <f t="shared" si="523"/>
        <v>0</v>
      </c>
      <c r="CG1379" s="24">
        <f t="shared" si="524"/>
        <v>0</v>
      </c>
      <c r="CI1379" s="24">
        <f t="shared" si="525"/>
        <v>0</v>
      </c>
      <c r="CK1379" s="24">
        <f t="shared" si="526"/>
        <v>0</v>
      </c>
      <c r="CM1379" s="24">
        <f t="shared" si="527"/>
        <v>0</v>
      </c>
      <c r="CO1379" s="24">
        <f t="shared" si="528"/>
        <v>0</v>
      </c>
      <c r="CQ1379" s="24">
        <f t="shared" si="529"/>
        <v>0</v>
      </c>
      <c r="CS1379" s="24">
        <f t="shared" si="530"/>
        <v>0</v>
      </c>
    </row>
    <row r="1380" spans="9:97">
      <c r="I1380" s="24">
        <f t="shared" si="510"/>
        <v>0</v>
      </c>
      <c r="J1380" s="24">
        <f t="shared" si="508"/>
        <v>0</v>
      </c>
      <c r="M1380" s="24"/>
      <c r="N1380" s="24"/>
      <c r="O1380" s="24"/>
      <c r="P1380" s="24"/>
      <c r="Q1380" s="24"/>
      <c r="R1380" s="24"/>
      <c r="S1380" s="24">
        <f t="shared" si="511"/>
        <v>0</v>
      </c>
      <c r="T1380" s="24">
        <f t="shared" si="509"/>
        <v>0</v>
      </c>
      <c r="W1380" s="24"/>
      <c r="X1380" s="24"/>
      <c r="Y1380" s="24"/>
      <c r="Z1380" s="24"/>
      <c r="AA1380" s="24"/>
      <c r="AB1380" s="24"/>
      <c r="AC1380" s="24">
        <f t="shared" si="512"/>
        <v>0</v>
      </c>
      <c r="AD1380" s="24">
        <f t="shared" si="513"/>
        <v>0</v>
      </c>
      <c r="AG1380" s="24"/>
      <c r="AH1380" s="24"/>
      <c r="AI1380" s="24"/>
      <c r="AJ1380" s="24"/>
      <c r="AK1380" s="24"/>
      <c r="AL1380" s="24"/>
      <c r="AM1380" s="24">
        <f t="shared" si="514"/>
        <v>0</v>
      </c>
      <c r="AN1380" s="24">
        <f t="shared" si="531"/>
        <v>0</v>
      </c>
      <c r="AQ1380" s="24"/>
      <c r="AR1380" s="24"/>
      <c r="AS1380" s="24"/>
      <c r="AT1380" s="24"/>
      <c r="AU1380" s="24"/>
      <c r="AV1380" s="24"/>
      <c r="AW1380" s="24">
        <f t="shared" si="515"/>
        <v>0</v>
      </c>
      <c r="AX1380" s="24">
        <f t="shared" si="516"/>
        <v>0</v>
      </c>
      <c r="BA1380" s="24"/>
      <c r="BB1380" s="24"/>
      <c r="BC1380" s="24"/>
      <c r="BD1380" s="24"/>
      <c r="BE1380" s="24"/>
      <c r="BF1380" s="24"/>
      <c r="BG1380" s="24">
        <f t="shared" si="517"/>
        <v>0</v>
      </c>
      <c r="BH1380" s="24">
        <f t="shared" si="518"/>
        <v>0</v>
      </c>
      <c r="BK1380" s="24"/>
      <c r="BL1380" s="24"/>
      <c r="BM1380" s="24"/>
      <c r="BN1380" s="24"/>
      <c r="BO1380" s="24"/>
      <c r="BP1380" s="24"/>
      <c r="BQ1380" s="24">
        <f t="shared" si="519"/>
        <v>0</v>
      </c>
      <c r="BR1380" s="24">
        <f t="shared" si="520"/>
        <v>0</v>
      </c>
      <c r="BU1380" s="24"/>
      <c r="BV1380" s="24"/>
      <c r="BW1380" s="24"/>
      <c r="BX1380" s="24"/>
      <c r="BY1380" s="24"/>
      <c r="BZ1380" s="24"/>
      <c r="CA1380" s="24">
        <f t="shared" si="521"/>
        <v>0</v>
      </c>
      <c r="CB1380" s="24">
        <f t="shared" si="522"/>
        <v>0</v>
      </c>
      <c r="CC1380" s="24"/>
      <c r="CE1380" s="24">
        <f t="shared" si="523"/>
        <v>0</v>
      </c>
      <c r="CG1380" s="24">
        <f t="shared" si="524"/>
        <v>0</v>
      </c>
      <c r="CI1380" s="24">
        <f t="shared" si="525"/>
        <v>0</v>
      </c>
      <c r="CK1380" s="24">
        <f t="shared" si="526"/>
        <v>0</v>
      </c>
      <c r="CM1380" s="24">
        <f t="shared" si="527"/>
        <v>0</v>
      </c>
      <c r="CO1380" s="24">
        <f t="shared" si="528"/>
        <v>0</v>
      </c>
      <c r="CQ1380" s="24">
        <f t="shared" si="529"/>
        <v>0</v>
      </c>
      <c r="CS1380" s="24">
        <f t="shared" si="530"/>
        <v>0</v>
      </c>
    </row>
    <row r="1381" spans="9:97">
      <c r="I1381" s="24">
        <f t="shared" si="510"/>
        <v>0</v>
      </c>
      <c r="J1381" s="24">
        <f t="shared" si="508"/>
        <v>0</v>
      </c>
      <c r="M1381" s="24"/>
      <c r="N1381" s="24"/>
      <c r="O1381" s="24"/>
      <c r="P1381" s="24"/>
      <c r="Q1381" s="24"/>
      <c r="R1381" s="24"/>
      <c r="S1381" s="24">
        <f t="shared" si="511"/>
        <v>0</v>
      </c>
      <c r="T1381" s="24">
        <f t="shared" si="509"/>
        <v>0</v>
      </c>
      <c r="W1381" s="24"/>
      <c r="X1381" s="24"/>
      <c r="Y1381" s="24"/>
      <c r="Z1381" s="24"/>
      <c r="AA1381" s="24"/>
      <c r="AB1381" s="24"/>
      <c r="AC1381" s="24">
        <f t="shared" si="512"/>
        <v>0</v>
      </c>
      <c r="AD1381" s="24">
        <f t="shared" si="513"/>
        <v>0</v>
      </c>
      <c r="AG1381" s="24"/>
      <c r="AH1381" s="24"/>
      <c r="AI1381" s="24"/>
      <c r="AJ1381" s="24"/>
      <c r="AK1381" s="24"/>
      <c r="AL1381" s="24"/>
      <c r="AM1381" s="24">
        <f t="shared" si="514"/>
        <v>0</v>
      </c>
      <c r="AN1381" s="24">
        <f t="shared" si="531"/>
        <v>0</v>
      </c>
      <c r="AQ1381" s="24"/>
      <c r="AR1381" s="24"/>
      <c r="AS1381" s="24"/>
      <c r="AT1381" s="24"/>
      <c r="AU1381" s="24"/>
      <c r="AV1381" s="24"/>
      <c r="AW1381" s="24">
        <f t="shared" si="515"/>
        <v>0</v>
      </c>
      <c r="AX1381" s="24">
        <f t="shared" si="516"/>
        <v>0</v>
      </c>
      <c r="BA1381" s="24"/>
      <c r="BB1381" s="24"/>
      <c r="BC1381" s="24"/>
      <c r="BD1381" s="24"/>
      <c r="BE1381" s="24"/>
      <c r="BF1381" s="24"/>
      <c r="BG1381" s="24">
        <f t="shared" si="517"/>
        <v>0</v>
      </c>
      <c r="BH1381" s="24">
        <f t="shared" si="518"/>
        <v>0</v>
      </c>
      <c r="BK1381" s="24"/>
      <c r="BL1381" s="24"/>
      <c r="BM1381" s="24"/>
      <c r="BN1381" s="24"/>
      <c r="BO1381" s="24"/>
      <c r="BP1381" s="24"/>
      <c r="BQ1381" s="24">
        <f t="shared" si="519"/>
        <v>0</v>
      </c>
      <c r="BR1381" s="24">
        <f t="shared" si="520"/>
        <v>0</v>
      </c>
      <c r="BU1381" s="24"/>
      <c r="BV1381" s="24"/>
      <c r="BW1381" s="24"/>
      <c r="BX1381" s="24"/>
      <c r="BY1381" s="24"/>
      <c r="BZ1381" s="24"/>
      <c r="CA1381" s="24">
        <f t="shared" si="521"/>
        <v>0</v>
      </c>
      <c r="CB1381" s="24">
        <f t="shared" si="522"/>
        <v>0</v>
      </c>
      <c r="CC1381" s="24"/>
      <c r="CE1381" s="24">
        <f t="shared" si="523"/>
        <v>0</v>
      </c>
      <c r="CG1381" s="24">
        <f t="shared" si="524"/>
        <v>0</v>
      </c>
      <c r="CI1381" s="24">
        <f t="shared" si="525"/>
        <v>0</v>
      </c>
      <c r="CK1381" s="24">
        <f t="shared" si="526"/>
        <v>0</v>
      </c>
      <c r="CM1381" s="24">
        <f t="shared" si="527"/>
        <v>0</v>
      </c>
      <c r="CO1381" s="24">
        <f t="shared" si="528"/>
        <v>0</v>
      </c>
      <c r="CQ1381" s="24">
        <f t="shared" si="529"/>
        <v>0</v>
      </c>
      <c r="CS1381" s="24">
        <f t="shared" si="530"/>
        <v>0</v>
      </c>
    </row>
    <row r="1382" spans="9:97">
      <c r="I1382" s="24">
        <f t="shared" si="510"/>
        <v>0</v>
      </c>
      <c r="J1382" s="24">
        <f t="shared" si="508"/>
        <v>0</v>
      </c>
      <c r="M1382" s="24"/>
      <c r="N1382" s="24"/>
      <c r="O1382" s="24"/>
      <c r="P1382" s="24"/>
      <c r="Q1382" s="24"/>
      <c r="R1382" s="24"/>
      <c r="S1382" s="24">
        <f t="shared" si="511"/>
        <v>0</v>
      </c>
      <c r="T1382" s="24">
        <f t="shared" si="509"/>
        <v>0</v>
      </c>
      <c r="W1382" s="24"/>
      <c r="X1382" s="24"/>
      <c r="Y1382" s="24"/>
      <c r="Z1382" s="24"/>
      <c r="AA1382" s="24"/>
      <c r="AB1382" s="24"/>
      <c r="AC1382" s="24">
        <f t="shared" si="512"/>
        <v>0</v>
      </c>
      <c r="AD1382" s="24">
        <f t="shared" si="513"/>
        <v>0</v>
      </c>
      <c r="AG1382" s="24"/>
      <c r="AH1382" s="24"/>
      <c r="AI1382" s="24"/>
      <c r="AJ1382" s="24"/>
      <c r="AK1382" s="24"/>
      <c r="AL1382" s="24"/>
      <c r="AM1382" s="24">
        <f t="shared" si="514"/>
        <v>0</v>
      </c>
      <c r="AN1382" s="24">
        <f t="shared" si="531"/>
        <v>0</v>
      </c>
      <c r="AQ1382" s="24"/>
      <c r="AR1382" s="24"/>
      <c r="AS1382" s="24"/>
      <c r="AT1382" s="24"/>
      <c r="AU1382" s="24"/>
      <c r="AV1382" s="24"/>
      <c r="AW1382" s="24">
        <f t="shared" si="515"/>
        <v>0</v>
      </c>
      <c r="AX1382" s="24">
        <f t="shared" si="516"/>
        <v>0</v>
      </c>
      <c r="BA1382" s="24"/>
      <c r="BB1382" s="24"/>
      <c r="BC1382" s="24"/>
      <c r="BD1382" s="24"/>
      <c r="BE1382" s="24"/>
      <c r="BF1382" s="24"/>
      <c r="BG1382" s="24">
        <f t="shared" si="517"/>
        <v>0</v>
      </c>
      <c r="BH1382" s="24">
        <f t="shared" si="518"/>
        <v>0</v>
      </c>
      <c r="BK1382" s="24"/>
      <c r="BL1382" s="24"/>
      <c r="BM1382" s="24"/>
      <c r="BN1382" s="24"/>
      <c r="BO1382" s="24"/>
      <c r="BP1382" s="24"/>
      <c r="BQ1382" s="24">
        <f t="shared" si="519"/>
        <v>0</v>
      </c>
      <c r="BR1382" s="24">
        <f t="shared" si="520"/>
        <v>0</v>
      </c>
      <c r="BU1382" s="24"/>
      <c r="BV1382" s="24"/>
      <c r="BW1382" s="24"/>
      <c r="BX1382" s="24"/>
      <c r="BY1382" s="24"/>
      <c r="BZ1382" s="24"/>
      <c r="CA1382" s="24">
        <f t="shared" si="521"/>
        <v>0</v>
      </c>
      <c r="CB1382" s="24">
        <f t="shared" si="522"/>
        <v>0</v>
      </c>
      <c r="CC1382" s="24"/>
      <c r="CE1382" s="24">
        <f t="shared" si="523"/>
        <v>0</v>
      </c>
      <c r="CG1382" s="24">
        <f t="shared" si="524"/>
        <v>0</v>
      </c>
      <c r="CI1382" s="24">
        <f t="shared" si="525"/>
        <v>0</v>
      </c>
      <c r="CK1382" s="24">
        <f t="shared" si="526"/>
        <v>0</v>
      </c>
      <c r="CM1382" s="24">
        <f t="shared" si="527"/>
        <v>0</v>
      </c>
      <c r="CO1382" s="24">
        <f t="shared" si="528"/>
        <v>0</v>
      </c>
      <c r="CQ1382" s="24">
        <f t="shared" si="529"/>
        <v>0</v>
      </c>
      <c r="CS1382" s="24">
        <f t="shared" si="530"/>
        <v>0</v>
      </c>
    </row>
    <row r="1383" spans="9:97">
      <c r="I1383" s="24">
        <f t="shared" si="510"/>
        <v>0</v>
      </c>
      <c r="J1383" s="24">
        <f t="shared" ref="J1383:J1446" si="532">IF(F1383&lt;C1383-D1383,C1383-D1383-F1383,0)</f>
        <v>0</v>
      </c>
      <c r="M1383" s="24"/>
      <c r="N1383" s="24"/>
      <c r="O1383" s="24"/>
      <c r="P1383" s="24"/>
      <c r="Q1383" s="24"/>
      <c r="R1383" s="24"/>
      <c r="S1383" s="24">
        <f t="shared" si="511"/>
        <v>0</v>
      </c>
      <c r="T1383" s="24">
        <f t="shared" ref="T1383:T1446" si="533">IF(P1383&lt;M1383-N1383,M1383-N1383-P1383,0)</f>
        <v>0</v>
      </c>
      <c r="W1383" s="24"/>
      <c r="X1383" s="24"/>
      <c r="Y1383" s="24"/>
      <c r="Z1383" s="24"/>
      <c r="AA1383" s="24"/>
      <c r="AB1383" s="24"/>
      <c r="AC1383" s="24">
        <f t="shared" si="512"/>
        <v>0</v>
      </c>
      <c r="AD1383" s="24">
        <f t="shared" si="513"/>
        <v>0</v>
      </c>
      <c r="AG1383" s="24"/>
      <c r="AH1383" s="24"/>
      <c r="AI1383" s="24"/>
      <c r="AJ1383" s="24"/>
      <c r="AK1383" s="24"/>
      <c r="AL1383" s="24"/>
      <c r="AM1383" s="24">
        <f t="shared" si="514"/>
        <v>0</v>
      </c>
      <c r="AN1383" s="24">
        <f t="shared" si="531"/>
        <v>0</v>
      </c>
      <c r="AQ1383" s="24"/>
      <c r="AR1383" s="24"/>
      <c r="AS1383" s="24"/>
      <c r="AT1383" s="24"/>
      <c r="AU1383" s="24"/>
      <c r="AV1383" s="24"/>
      <c r="AW1383" s="24">
        <f t="shared" si="515"/>
        <v>0</v>
      </c>
      <c r="AX1383" s="24">
        <f t="shared" si="516"/>
        <v>0</v>
      </c>
      <c r="BA1383" s="24"/>
      <c r="BB1383" s="24"/>
      <c r="BC1383" s="24"/>
      <c r="BD1383" s="24"/>
      <c r="BE1383" s="24"/>
      <c r="BF1383" s="24"/>
      <c r="BG1383" s="24">
        <f t="shared" si="517"/>
        <v>0</v>
      </c>
      <c r="BH1383" s="24">
        <f t="shared" si="518"/>
        <v>0</v>
      </c>
      <c r="BK1383" s="24"/>
      <c r="BL1383" s="24"/>
      <c r="BM1383" s="24"/>
      <c r="BN1383" s="24"/>
      <c r="BO1383" s="24"/>
      <c r="BP1383" s="24"/>
      <c r="BQ1383" s="24">
        <f t="shared" si="519"/>
        <v>0</v>
      </c>
      <c r="BR1383" s="24">
        <f t="shared" si="520"/>
        <v>0</v>
      </c>
      <c r="BU1383" s="24"/>
      <c r="BV1383" s="24"/>
      <c r="BW1383" s="24"/>
      <c r="BX1383" s="24"/>
      <c r="BY1383" s="24"/>
      <c r="BZ1383" s="24"/>
      <c r="CA1383" s="24">
        <f t="shared" si="521"/>
        <v>0</v>
      </c>
      <c r="CB1383" s="24">
        <f t="shared" si="522"/>
        <v>0</v>
      </c>
      <c r="CC1383" s="24"/>
      <c r="CE1383" s="24">
        <f t="shared" si="523"/>
        <v>0</v>
      </c>
      <c r="CG1383" s="24">
        <f t="shared" si="524"/>
        <v>0</v>
      </c>
      <c r="CI1383" s="24">
        <f t="shared" si="525"/>
        <v>0</v>
      </c>
      <c r="CK1383" s="24">
        <f t="shared" si="526"/>
        <v>0</v>
      </c>
      <c r="CM1383" s="24">
        <f t="shared" si="527"/>
        <v>0</v>
      </c>
      <c r="CO1383" s="24">
        <f t="shared" si="528"/>
        <v>0</v>
      </c>
      <c r="CQ1383" s="24">
        <f t="shared" si="529"/>
        <v>0</v>
      </c>
      <c r="CS1383" s="24">
        <f t="shared" si="530"/>
        <v>0</v>
      </c>
    </row>
    <row r="1384" spans="9:97">
      <c r="I1384" s="24">
        <f t="shared" si="510"/>
        <v>0</v>
      </c>
      <c r="J1384" s="24">
        <f t="shared" si="532"/>
        <v>0</v>
      </c>
      <c r="M1384" s="24"/>
      <c r="N1384" s="24"/>
      <c r="O1384" s="24"/>
      <c r="P1384" s="24"/>
      <c r="Q1384" s="24"/>
      <c r="R1384" s="24"/>
      <c r="S1384" s="24">
        <f t="shared" si="511"/>
        <v>0</v>
      </c>
      <c r="T1384" s="24">
        <f t="shared" si="533"/>
        <v>0</v>
      </c>
      <c r="W1384" s="24"/>
      <c r="X1384" s="24"/>
      <c r="Y1384" s="24"/>
      <c r="Z1384" s="24"/>
      <c r="AA1384" s="24"/>
      <c r="AB1384" s="24"/>
      <c r="AC1384" s="24">
        <f t="shared" si="512"/>
        <v>0</v>
      </c>
      <c r="AD1384" s="24">
        <f t="shared" si="513"/>
        <v>0</v>
      </c>
      <c r="AG1384" s="24"/>
      <c r="AH1384" s="24"/>
      <c r="AI1384" s="24"/>
      <c r="AJ1384" s="24"/>
      <c r="AK1384" s="24"/>
      <c r="AL1384" s="24"/>
      <c r="AM1384" s="24">
        <f t="shared" si="514"/>
        <v>0</v>
      </c>
      <c r="AN1384" s="24">
        <f t="shared" si="531"/>
        <v>0</v>
      </c>
      <c r="AQ1384" s="24"/>
      <c r="AR1384" s="24"/>
      <c r="AS1384" s="24"/>
      <c r="AT1384" s="24"/>
      <c r="AU1384" s="24"/>
      <c r="AV1384" s="24"/>
      <c r="AW1384" s="24">
        <f t="shared" si="515"/>
        <v>0</v>
      </c>
      <c r="AX1384" s="24">
        <f t="shared" si="516"/>
        <v>0</v>
      </c>
      <c r="BA1384" s="24"/>
      <c r="BB1384" s="24"/>
      <c r="BC1384" s="24"/>
      <c r="BD1384" s="24"/>
      <c r="BE1384" s="24"/>
      <c r="BF1384" s="24"/>
      <c r="BG1384" s="24">
        <f t="shared" si="517"/>
        <v>0</v>
      </c>
      <c r="BH1384" s="24">
        <f t="shared" si="518"/>
        <v>0</v>
      </c>
      <c r="BK1384" s="24"/>
      <c r="BL1384" s="24"/>
      <c r="BM1384" s="24"/>
      <c r="BN1384" s="24"/>
      <c r="BO1384" s="24"/>
      <c r="BP1384" s="24"/>
      <c r="BQ1384" s="24">
        <f t="shared" si="519"/>
        <v>0</v>
      </c>
      <c r="BR1384" s="24">
        <f t="shared" si="520"/>
        <v>0</v>
      </c>
      <c r="BU1384" s="24"/>
      <c r="BV1384" s="24"/>
      <c r="BW1384" s="24"/>
      <c r="BX1384" s="24"/>
      <c r="BY1384" s="24"/>
      <c r="BZ1384" s="24"/>
      <c r="CA1384" s="24">
        <f t="shared" si="521"/>
        <v>0</v>
      </c>
      <c r="CB1384" s="24">
        <f t="shared" si="522"/>
        <v>0</v>
      </c>
      <c r="CC1384" s="24"/>
      <c r="CE1384" s="24">
        <f t="shared" si="523"/>
        <v>0</v>
      </c>
      <c r="CG1384" s="24">
        <f t="shared" si="524"/>
        <v>0</v>
      </c>
      <c r="CI1384" s="24">
        <f t="shared" si="525"/>
        <v>0</v>
      </c>
      <c r="CK1384" s="24">
        <f t="shared" si="526"/>
        <v>0</v>
      </c>
      <c r="CM1384" s="24">
        <f t="shared" si="527"/>
        <v>0</v>
      </c>
      <c r="CO1384" s="24">
        <f t="shared" si="528"/>
        <v>0</v>
      </c>
      <c r="CQ1384" s="24">
        <f t="shared" si="529"/>
        <v>0</v>
      </c>
      <c r="CS1384" s="24">
        <f t="shared" si="530"/>
        <v>0</v>
      </c>
    </row>
    <row r="1385" spans="9:97">
      <c r="I1385" s="24">
        <f t="shared" si="510"/>
        <v>0</v>
      </c>
      <c r="J1385" s="24">
        <f t="shared" si="532"/>
        <v>0</v>
      </c>
      <c r="M1385" s="24"/>
      <c r="N1385" s="24"/>
      <c r="O1385" s="24"/>
      <c r="P1385" s="24"/>
      <c r="Q1385" s="24"/>
      <c r="R1385" s="24"/>
      <c r="S1385" s="24">
        <f t="shared" si="511"/>
        <v>0</v>
      </c>
      <c r="T1385" s="24">
        <f t="shared" si="533"/>
        <v>0</v>
      </c>
      <c r="W1385" s="24"/>
      <c r="X1385" s="24"/>
      <c r="Y1385" s="24"/>
      <c r="Z1385" s="24"/>
      <c r="AA1385" s="24"/>
      <c r="AB1385" s="24"/>
      <c r="AC1385" s="24">
        <f t="shared" si="512"/>
        <v>0</v>
      </c>
      <c r="AD1385" s="24">
        <f t="shared" si="513"/>
        <v>0</v>
      </c>
      <c r="AG1385" s="24"/>
      <c r="AH1385" s="24"/>
      <c r="AI1385" s="24"/>
      <c r="AJ1385" s="24"/>
      <c r="AK1385" s="24"/>
      <c r="AL1385" s="24"/>
      <c r="AM1385" s="24">
        <f t="shared" si="514"/>
        <v>0</v>
      </c>
      <c r="AN1385" s="24">
        <f t="shared" si="531"/>
        <v>0</v>
      </c>
      <c r="AQ1385" s="24"/>
      <c r="AR1385" s="24"/>
      <c r="AS1385" s="24"/>
      <c r="AT1385" s="24"/>
      <c r="AU1385" s="24"/>
      <c r="AV1385" s="24"/>
      <c r="AW1385" s="24">
        <f t="shared" si="515"/>
        <v>0</v>
      </c>
      <c r="AX1385" s="24">
        <f t="shared" si="516"/>
        <v>0</v>
      </c>
      <c r="BA1385" s="24"/>
      <c r="BB1385" s="24"/>
      <c r="BC1385" s="24"/>
      <c r="BD1385" s="24"/>
      <c r="BE1385" s="24"/>
      <c r="BF1385" s="24"/>
      <c r="BG1385" s="24">
        <f t="shared" si="517"/>
        <v>0</v>
      </c>
      <c r="BH1385" s="24">
        <f t="shared" si="518"/>
        <v>0</v>
      </c>
      <c r="BK1385" s="24"/>
      <c r="BL1385" s="24"/>
      <c r="BM1385" s="24"/>
      <c r="BN1385" s="24"/>
      <c r="BO1385" s="24"/>
      <c r="BP1385" s="24"/>
      <c r="BQ1385" s="24">
        <f t="shared" si="519"/>
        <v>0</v>
      </c>
      <c r="BR1385" s="24">
        <f t="shared" si="520"/>
        <v>0</v>
      </c>
      <c r="BU1385" s="24"/>
      <c r="BV1385" s="24"/>
      <c r="BW1385" s="24"/>
      <c r="BX1385" s="24"/>
      <c r="BY1385" s="24"/>
      <c r="BZ1385" s="24"/>
      <c r="CA1385" s="24">
        <f t="shared" si="521"/>
        <v>0</v>
      </c>
      <c r="CB1385" s="24">
        <f t="shared" si="522"/>
        <v>0</v>
      </c>
      <c r="CC1385" s="24"/>
      <c r="CE1385" s="24">
        <f t="shared" si="523"/>
        <v>0</v>
      </c>
      <c r="CG1385" s="24">
        <f t="shared" si="524"/>
        <v>0</v>
      </c>
      <c r="CI1385" s="24">
        <f t="shared" si="525"/>
        <v>0</v>
      </c>
      <c r="CK1385" s="24">
        <f t="shared" si="526"/>
        <v>0</v>
      </c>
      <c r="CM1385" s="24">
        <f t="shared" si="527"/>
        <v>0</v>
      </c>
      <c r="CO1385" s="24">
        <f t="shared" si="528"/>
        <v>0</v>
      </c>
      <c r="CQ1385" s="24">
        <f t="shared" si="529"/>
        <v>0</v>
      </c>
      <c r="CS1385" s="24">
        <f t="shared" si="530"/>
        <v>0</v>
      </c>
    </row>
    <row r="1386" spans="9:97">
      <c r="I1386" s="24">
        <f t="shared" si="510"/>
        <v>0</v>
      </c>
      <c r="J1386" s="24">
        <f t="shared" si="532"/>
        <v>0</v>
      </c>
      <c r="M1386" s="24"/>
      <c r="N1386" s="24"/>
      <c r="O1386" s="24"/>
      <c r="P1386" s="24"/>
      <c r="Q1386" s="24"/>
      <c r="R1386" s="24"/>
      <c r="S1386" s="24">
        <f t="shared" si="511"/>
        <v>0</v>
      </c>
      <c r="T1386" s="24">
        <f t="shared" si="533"/>
        <v>0</v>
      </c>
      <c r="W1386" s="24"/>
      <c r="X1386" s="24"/>
      <c r="Y1386" s="24"/>
      <c r="Z1386" s="24"/>
      <c r="AA1386" s="24"/>
      <c r="AB1386" s="24"/>
      <c r="AC1386" s="24">
        <f t="shared" si="512"/>
        <v>0</v>
      </c>
      <c r="AD1386" s="24">
        <f t="shared" si="513"/>
        <v>0</v>
      </c>
      <c r="AG1386" s="24"/>
      <c r="AH1386" s="24"/>
      <c r="AI1386" s="24"/>
      <c r="AJ1386" s="24"/>
      <c r="AK1386" s="24"/>
      <c r="AL1386" s="24"/>
      <c r="AM1386" s="24">
        <f t="shared" si="514"/>
        <v>0</v>
      </c>
      <c r="AN1386" s="24">
        <f t="shared" si="531"/>
        <v>0</v>
      </c>
      <c r="AQ1386" s="24"/>
      <c r="AR1386" s="24"/>
      <c r="AS1386" s="24"/>
      <c r="AT1386" s="24"/>
      <c r="AU1386" s="24"/>
      <c r="AV1386" s="24"/>
      <c r="AW1386" s="24">
        <f t="shared" si="515"/>
        <v>0</v>
      </c>
      <c r="AX1386" s="24">
        <f t="shared" si="516"/>
        <v>0</v>
      </c>
      <c r="BA1386" s="24"/>
      <c r="BB1386" s="24"/>
      <c r="BC1386" s="24"/>
      <c r="BD1386" s="24"/>
      <c r="BE1386" s="24"/>
      <c r="BF1386" s="24"/>
      <c r="BG1386" s="24">
        <f t="shared" si="517"/>
        <v>0</v>
      </c>
      <c r="BH1386" s="24">
        <f t="shared" si="518"/>
        <v>0</v>
      </c>
      <c r="BK1386" s="24"/>
      <c r="BL1386" s="24"/>
      <c r="BM1386" s="24"/>
      <c r="BN1386" s="24"/>
      <c r="BO1386" s="24"/>
      <c r="BP1386" s="24"/>
      <c r="BQ1386" s="24">
        <f t="shared" si="519"/>
        <v>0</v>
      </c>
      <c r="BR1386" s="24">
        <f t="shared" si="520"/>
        <v>0</v>
      </c>
      <c r="BU1386" s="24"/>
      <c r="BV1386" s="24"/>
      <c r="BW1386" s="24"/>
      <c r="BX1386" s="24"/>
      <c r="BY1386" s="24"/>
      <c r="BZ1386" s="24"/>
      <c r="CA1386" s="24">
        <f t="shared" si="521"/>
        <v>0</v>
      </c>
      <c r="CB1386" s="24">
        <f t="shared" si="522"/>
        <v>0</v>
      </c>
      <c r="CC1386" s="24"/>
      <c r="CE1386" s="24">
        <f t="shared" si="523"/>
        <v>0</v>
      </c>
      <c r="CG1386" s="24">
        <f t="shared" si="524"/>
        <v>0</v>
      </c>
      <c r="CI1386" s="24">
        <f t="shared" si="525"/>
        <v>0</v>
      </c>
      <c r="CK1386" s="24">
        <f t="shared" si="526"/>
        <v>0</v>
      </c>
      <c r="CM1386" s="24">
        <f t="shared" si="527"/>
        <v>0</v>
      </c>
      <c r="CO1386" s="24">
        <f t="shared" si="528"/>
        <v>0</v>
      </c>
      <c r="CQ1386" s="24">
        <f t="shared" si="529"/>
        <v>0</v>
      </c>
      <c r="CS1386" s="24">
        <f t="shared" si="530"/>
        <v>0</v>
      </c>
    </row>
    <row r="1387" spans="9:97">
      <c r="I1387" s="24">
        <f t="shared" si="510"/>
        <v>0</v>
      </c>
      <c r="J1387" s="24">
        <f t="shared" si="532"/>
        <v>0</v>
      </c>
      <c r="M1387" s="24"/>
      <c r="N1387" s="24"/>
      <c r="O1387" s="24"/>
      <c r="P1387" s="24"/>
      <c r="Q1387" s="24"/>
      <c r="R1387" s="24"/>
      <c r="S1387" s="24">
        <f t="shared" si="511"/>
        <v>0</v>
      </c>
      <c r="T1387" s="24">
        <f t="shared" si="533"/>
        <v>0</v>
      </c>
      <c r="W1387" s="24"/>
      <c r="X1387" s="24"/>
      <c r="Y1387" s="24"/>
      <c r="Z1387" s="24"/>
      <c r="AA1387" s="24"/>
      <c r="AB1387" s="24"/>
      <c r="AC1387" s="24">
        <f t="shared" si="512"/>
        <v>0</v>
      </c>
      <c r="AD1387" s="24">
        <f t="shared" si="513"/>
        <v>0</v>
      </c>
      <c r="AG1387" s="24"/>
      <c r="AH1387" s="24"/>
      <c r="AI1387" s="24"/>
      <c r="AJ1387" s="24"/>
      <c r="AK1387" s="24"/>
      <c r="AL1387" s="24"/>
      <c r="AM1387" s="24">
        <f t="shared" si="514"/>
        <v>0</v>
      </c>
      <c r="AN1387" s="24">
        <f t="shared" si="531"/>
        <v>0</v>
      </c>
      <c r="AQ1387" s="24"/>
      <c r="AR1387" s="24"/>
      <c r="AS1387" s="24"/>
      <c r="AT1387" s="24"/>
      <c r="AU1387" s="24"/>
      <c r="AV1387" s="24"/>
      <c r="AW1387" s="24">
        <f t="shared" si="515"/>
        <v>0</v>
      </c>
      <c r="AX1387" s="24">
        <f t="shared" si="516"/>
        <v>0</v>
      </c>
      <c r="BA1387" s="24"/>
      <c r="BB1387" s="24"/>
      <c r="BC1387" s="24"/>
      <c r="BD1387" s="24"/>
      <c r="BE1387" s="24"/>
      <c r="BF1387" s="24"/>
      <c r="BG1387" s="24">
        <f t="shared" si="517"/>
        <v>0</v>
      </c>
      <c r="BH1387" s="24">
        <f t="shared" si="518"/>
        <v>0</v>
      </c>
      <c r="BK1387" s="24"/>
      <c r="BL1387" s="24"/>
      <c r="BM1387" s="24"/>
      <c r="BN1387" s="24"/>
      <c r="BO1387" s="24"/>
      <c r="BP1387" s="24"/>
      <c r="BQ1387" s="24">
        <f t="shared" si="519"/>
        <v>0</v>
      </c>
      <c r="BR1387" s="24">
        <f t="shared" si="520"/>
        <v>0</v>
      </c>
      <c r="BU1387" s="24"/>
      <c r="BV1387" s="24"/>
      <c r="BW1387" s="24"/>
      <c r="BX1387" s="24"/>
      <c r="BY1387" s="24"/>
      <c r="BZ1387" s="24"/>
      <c r="CA1387" s="24">
        <f t="shared" si="521"/>
        <v>0</v>
      </c>
      <c r="CB1387" s="24">
        <f t="shared" si="522"/>
        <v>0</v>
      </c>
      <c r="CC1387" s="24"/>
      <c r="CE1387" s="24">
        <f t="shared" si="523"/>
        <v>0</v>
      </c>
      <c r="CG1387" s="24">
        <f t="shared" si="524"/>
        <v>0</v>
      </c>
      <c r="CI1387" s="24">
        <f t="shared" si="525"/>
        <v>0</v>
      </c>
      <c r="CK1387" s="24">
        <f t="shared" si="526"/>
        <v>0</v>
      </c>
      <c r="CM1387" s="24">
        <f t="shared" si="527"/>
        <v>0</v>
      </c>
      <c r="CO1387" s="24">
        <f t="shared" si="528"/>
        <v>0</v>
      </c>
      <c r="CQ1387" s="24">
        <f t="shared" si="529"/>
        <v>0</v>
      </c>
      <c r="CS1387" s="24">
        <f t="shared" si="530"/>
        <v>0</v>
      </c>
    </row>
    <row r="1388" spans="9:97">
      <c r="I1388" s="24">
        <f t="shared" si="510"/>
        <v>0</v>
      </c>
      <c r="J1388" s="24">
        <f t="shared" si="532"/>
        <v>0</v>
      </c>
      <c r="M1388" s="24"/>
      <c r="N1388" s="24"/>
      <c r="O1388" s="24"/>
      <c r="P1388" s="24"/>
      <c r="Q1388" s="24"/>
      <c r="R1388" s="24"/>
      <c r="S1388" s="24">
        <f t="shared" si="511"/>
        <v>0</v>
      </c>
      <c r="T1388" s="24">
        <f t="shared" si="533"/>
        <v>0</v>
      </c>
      <c r="W1388" s="24"/>
      <c r="X1388" s="24"/>
      <c r="Y1388" s="24"/>
      <c r="Z1388" s="24"/>
      <c r="AA1388" s="24"/>
      <c r="AB1388" s="24"/>
      <c r="AC1388" s="24">
        <f t="shared" si="512"/>
        <v>0</v>
      </c>
      <c r="AD1388" s="24">
        <f t="shared" si="513"/>
        <v>0</v>
      </c>
      <c r="AG1388" s="24"/>
      <c r="AH1388" s="24"/>
      <c r="AI1388" s="24"/>
      <c r="AJ1388" s="24"/>
      <c r="AK1388" s="24"/>
      <c r="AL1388" s="24"/>
      <c r="AM1388" s="24">
        <f t="shared" si="514"/>
        <v>0</v>
      </c>
      <c r="AN1388" s="24">
        <f t="shared" si="531"/>
        <v>0</v>
      </c>
      <c r="AQ1388" s="24"/>
      <c r="AR1388" s="24"/>
      <c r="AS1388" s="24"/>
      <c r="AT1388" s="24"/>
      <c r="AU1388" s="24"/>
      <c r="AV1388" s="24"/>
      <c r="AW1388" s="24">
        <f t="shared" si="515"/>
        <v>0</v>
      </c>
      <c r="AX1388" s="24">
        <f t="shared" si="516"/>
        <v>0</v>
      </c>
      <c r="BA1388" s="24"/>
      <c r="BB1388" s="24"/>
      <c r="BC1388" s="24"/>
      <c r="BD1388" s="24"/>
      <c r="BE1388" s="24"/>
      <c r="BF1388" s="24"/>
      <c r="BG1388" s="24">
        <f t="shared" si="517"/>
        <v>0</v>
      </c>
      <c r="BH1388" s="24">
        <f t="shared" si="518"/>
        <v>0</v>
      </c>
      <c r="BK1388" s="24"/>
      <c r="BL1388" s="24"/>
      <c r="BM1388" s="24"/>
      <c r="BN1388" s="24"/>
      <c r="BO1388" s="24"/>
      <c r="BP1388" s="24"/>
      <c r="BQ1388" s="24">
        <f t="shared" si="519"/>
        <v>0</v>
      </c>
      <c r="BR1388" s="24">
        <f t="shared" si="520"/>
        <v>0</v>
      </c>
      <c r="BU1388" s="24"/>
      <c r="BV1388" s="24"/>
      <c r="BW1388" s="24"/>
      <c r="BX1388" s="24"/>
      <c r="BY1388" s="24"/>
      <c r="BZ1388" s="24"/>
      <c r="CA1388" s="24">
        <f t="shared" si="521"/>
        <v>0</v>
      </c>
      <c r="CB1388" s="24">
        <f t="shared" si="522"/>
        <v>0</v>
      </c>
      <c r="CC1388" s="24"/>
      <c r="CE1388" s="24">
        <f t="shared" si="523"/>
        <v>0</v>
      </c>
      <c r="CG1388" s="24">
        <f t="shared" si="524"/>
        <v>0</v>
      </c>
      <c r="CI1388" s="24">
        <f t="shared" si="525"/>
        <v>0</v>
      </c>
      <c r="CK1388" s="24">
        <f t="shared" si="526"/>
        <v>0</v>
      </c>
      <c r="CM1388" s="24">
        <f t="shared" si="527"/>
        <v>0</v>
      </c>
      <c r="CO1388" s="24">
        <f t="shared" si="528"/>
        <v>0</v>
      </c>
      <c r="CQ1388" s="24">
        <f t="shared" si="529"/>
        <v>0</v>
      </c>
      <c r="CS1388" s="24">
        <f t="shared" si="530"/>
        <v>0</v>
      </c>
    </row>
    <row r="1389" spans="9:97">
      <c r="I1389" s="24">
        <f t="shared" si="510"/>
        <v>0</v>
      </c>
      <c r="J1389" s="24">
        <f t="shared" si="532"/>
        <v>0</v>
      </c>
      <c r="M1389" s="24"/>
      <c r="N1389" s="24"/>
      <c r="O1389" s="24"/>
      <c r="P1389" s="24"/>
      <c r="Q1389" s="24"/>
      <c r="R1389" s="24"/>
      <c r="S1389" s="24">
        <f t="shared" si="511"/>
        <v>0</v>
      </c>
      <c r="T1389" s="24">
        <f t="shared" si="533"/>
        <v>0</v>
      </c>
      <c r="W1389" s="24"/>
      <c r="X1389" s="24"/>
      <c r="Y1389" s="24"/>
      <c r="Z1389" s="24"/>
      <c r="AA1389" s="24"/>
      <c r="AB1389" s="24"/>
      <c r="AC1389" s="24">
        <f t="shared" si="512"/>
        <v>0</v>
      </c>
      <c r="AD1389" s="24">
        <f t="shared" si="513"/>
        <v>0</v>
      </c>
      <c r="AG1389" s="24"/>
      <c r="AH1389" s="24"/>
      <c r="AI1389" s="24"/>
      <c r="AJ1389" s="24"/>
      <c r="AK1389" s="24"/>
      <c r="AL1389" s="24"/>
      <c r="AM1389" s="24">
        <f t="shared" si="514"/>
        <v>0</v>
      </c>
      <c r="AN1389" s="24">
        <f t="shared" si="531"/>
        <v>0</v>
      </c>
      <c r="AQ1389" s="24"/>
      <c r="AR1389" s="24"/>
      <c r="AS1389" s="24"/>
      <c r="AT1389" s="24"/>
      <c r="AU1389" s="24"/>
      <c r="AV1389" s="24"/>
      <c r="AW1389" s="24">
        <f t="shared" si="515"/>
        <v>0</v>
      </c>
      <c r="AX1389" s="24">
        <f t="shared" si="516"/>
        <v>0</v>
      </c>
      <c r="BA1389" s="24"/>
      <c r="BB1389" s="24"/>
      <c r="BC1389" s="24"/>
      <c r="BD1389" s="24"/>
      <c r="BE1389" s="24"/>
      <c r="BF1389" s="24"/>
      <c r="BG1389" s="24">
        <f t="shared" si="517"/>
        <v>0</v>
      </c>
      <c r="BH1389" s="24">
        <f t="shared" si="518"/>
        <v>0</v>
      </c>
      <c r="BK1389" s="24"/>
      <c r="BL1389" s="24"/>
      <c r="BM1389" s="24"/>
      <c r="BN1389" s="24"/>
      <c r="BO1389" s="24"/>
      <c r="BP1389" s="24"/>
      <c r="BQ1389" s="24">
        <f t="shared" si="519"/>
        <v>0</v>
      </c>
      <c r="BR1389" s="24">
        <f t="shared" si="520"/>
        <v>0</v>
      </c>
      <c r="BU1389" s="24"/>
      <c r="BV1389" s="24"/>
      <c r="BW1389" s="24"/>
      <c r="BX1389" s="24"/>
      <c r="BY1389" s="24"/>
      <c r="BZ1389" s="24"/>
      <c r="CA1389" s="24">
        <f t="shared" si="521"/>
        <v>0</v>
      </c>
      <c r="CB1389" s="24">
        <f t="shared" si="522"/>
        <v>0</v>
      </c>
      <c r="CC1389" s="24"/>
      <c r="CE1389" s="24">
        <f t="shared" si="523"/>
        <v>0</v>
      </c>
      <c r="CG1389" s="24">
        <f t="shared" si="524"/>
        <v>0</v>
      </c>
      <c r="CI1389" s="24">
        <f t="shared" si="525"/>
        <v>0</v>
      </c>
      <c r="CK1389" s="24">
        <f t="shared" si="526"/>
        <v>0</v>
      </c>
      <c r="CM1389" s="24">
        <f t="shared" si="527"/>
        <v>0</v>
      </c>
      <c r="CO1389" s="24">
        <f t="shared" si="528"/>
        <v>0</v>
      </c>
      <c r="CQ1389" s="24">
        <f t="shared" si="529"/>
        <v>0</v>
      </c>
      <c r="CS1389" s="24">
        <f t="shared" si="530"/>
        <v>0</v>
      </c>
    </row>
    <row r="1390" spans="9:97">
      <c r="I1390" s="24">
        <f t="shared" si="510"/>
        <v>0</v>
      </c>
      <c r="J1390" s="24">
        <f t="shared" si="532"/>
        <v>0</v>
      </c>
      <c r="M1390" s="24"/>
      <c r="N1390" s="24"/>
      <c r="O1390" s="24"/>
      <c r="P1390" s="24"/>
      <c r="Q1390" s="24"/>
      <c r="R1390" s="24"/>
      <c r="S1390" s="24">
        <f t="shared" si="511"/>
        <v>0</v>
      </c>
      <c r="T1390" s="24">
        <f t="shared" si="533"/>
        <v>0</v>
      </c>
      <c r="W1390" s="24"/>
      <c r="X1390" s="24"/>
      <c r="Y1390" s="24"/>
      <c r="Z1390" s="24"/>
      <c r="AA1390" s="24"/>
      <c r="AB1390" s="24"/>
      <c r="AC1390" s="24">
        <f t="shared" si="512"/>
        <v>0</v>
      </c>
      <c r="AD1390" s="24">
        <f t="shared" si="513"/>
        <v>0</v>
      </c>
      <c r="AG1390" s="24"/>
      <c r="AH1390" s="24"/>
      <c r="AI1390" s="24"/>
      <c r="AJ1390" s="24"/>
      <c r="AK1390" s="24"/>
      <c r="AL1390" s="24"/>
      <c r="AM1390" s="24">
        <f t="shared" si="514"/>
        <v>0</v>
      </c>
      <c r="AN1390" s="24">
        <f t="shared" si="531"/>
        <v>0</v>
      </c>
      <c r="AQ1390" s="24"/>
      <c r="AR1390" s="24"/>
      <c r="AS1390" s="24"/>
      <c r="AT1390" s="24"/>
      <c r="AU1390" s="24"/>
      <c r="AV1390" s="24"/>
      <c r="AW1390" s="24">
        <f t="shared" si="515"/>
        <v>0</v>
      </c>
      <c r="AX1390" s="24">
        <f t="shared" si="516"/>
        <v>0</v>
      </c>
      <c r="BA1390" s="24"/>
      <c r="BB1390" s="24"/>
      <c r="BC1390" s="24"/>
      <c r="BD1390" s="24"/>
      <c r="BE1390" s="24"/>
      <c r="BF1390" s="24"/>
      <c r="BG1390" s="24">
        <f t="shared" si="517"/>
        <v>0</v>
      </c>
      <c r="BH1390" s="24">
        <f t="shared" si="518"/>
        <v>0</v>
      </c>
      <c r="BK1390" s="24"/>
      <c r="BL1390" s="24"/>
      <c r="BM1390" s="24"/>
      <c r="BN1390" s="24"/>
      <c r="BO1390" s="24"/>
      <c r="BP1390" s="24"/>
      <c r="BQ1390" s="24">
        <f t="shared" si="519"/>
        <v>0</v>
      </c>
      <c r="BR1390" s="24">
        <f t="shared" si="520"/>
        <v>0</v>
      </c>
      <c r="BU1390" s="24"/>
      <c r="BV1390" s="24"/>
      <c r="BW1390" s="24"/>
      <c r="BX1390" s="24"/>
      <c r="BY1390" s="24"/>
      <c r="BZ1390" s="24"/>
      <c r="CA1390" s="24">
        <f t="shared" si="521"/>
        <v>0</v>
      </c>
      <c r="CB1390" s="24">
        <f t="shared" si="522"/>
        <v>0</v>
      </c>
      <c r="CC1390" s="24"/>
      <c r="CE1390" s="24">
        <f t="shared" si="523"/>
        <v>0</v>
      </c>
      <c r="CG1390" s="24">
        <f t="shared" si="524"/>
        <v>0</v>
      </c>
      <c r="CI1390" s="24">
        <f t="shared" si="525"/>
        <v>0</v>
      </c>
      <c r="CK1390" s="24">
        <f t="shared" si="526"/>
        <v>0</v>
      </c>
      <c r="CM1390" s="24">
        <f t="shared" si="527"/>
        <v>0</v>
      </c>
      <c r="CO1390" s="24">
        <f t="shared" si="528"/>
        <v>0</v>
      </c>
      <c r="CQ1390" s="24">
        <f t="shared" si="529"/>
        <v>0</v>
      </c>
      <c r="CS1390" s="24">
        <f t="shared" si="530"/>
        <v>0</v>
      </c>
    </row>
    <row r="1391" spans="9:97">
      <c r="I1391" s="24">
        <f t="shared" si="510"/>
        <v>0</v>
      </c>
      <c r="J1391" s="24">
        <f t="shared" si="532"/>
        <v>0</v>
      </c>
      <c r="M1391" s="24"/>
      <c r="N1391" s="24"/>
      <c r="O1391" s="24"/>
      <c r="P1391" s="24"/>
      <c r="Q1391" s="24"/>
      <c r="R1391" s="24"/>
      <c r="S1391" s="24">
        <f t="shared" si="511"/>
        <v>0</v>
      </c>
      <c r="T1391" s="24">
        <f t="shared" si="533"/>
        <v>0</v>
      </c>
      <c r="W1391" s="24"/>
      <c r="X1391" s="24"/>
      <c r="Y1391" s="24"/>
      <c r="Z1391" s="24"/>
      <c r="AA1391" s="24"/>
      <c r="AB1391" s="24"/>
      <c r="AC1391" s="24">
        <f t="shared" si="512"/>
        <v>0</v>
      </c>
      <c r="AD1391" s="24">
        <f t="shared" si="513"/>
        <v>0</v>
      </c>
      <c r="AG1391" s="24"/>
      <c r="AH1391" s="24"/>
      <c r="AI1391" s="24"/>
      <c r="AJ1391" s="24"/>
      <c r="AK1391" s="24"/>
      <c r="AL1391" s="24"/>
      <c r="AM1391" s="24">
        <f t="shared" si="514"/>
        <v>0</v>
      </c>
      <c r="AN1391" s="24">
        <f t="shared" si="531"/>
        <v>0</v>
      </c>
      <c r="AQ1391" s="24"/>
      <c r="AR1391" s="24"/>
      <c r="AS1391" s="24"/>
      <c r="AT1391" s="24"/>
      <c r="AU1391" s="24"/>
      <c r="AV1391" s="24"/>
      <c r="AW1391" s="24">
        <f t="shared" si="515"/>
        <v>0</v>
      </c>
      <c r="AX1391" s="24">
        <f t="shared" si="516"/>
        <v>0</v>
      </c>
      <c r="BA1391" s="24"/>
      <c r="BB1391" s="24"/>
      <c r="BC1391" s="24"/>
      <c r="BD1391" s="24"/>
      <c r="BE1391" s="24"/>
      <c r="BF1391" s="24"/>
      <c r="BG1391" s="24">
        <f t="shared" si="517"/>
        <v>0</v>
      </c>
      <c r="BH1391" s="24">
        <f t="shared" si="518"/>
        <v>0</v>
      </c>
      <c r="BK1391" s="24"/>
      <c r="BL1391" s="24"/>
      <c r="BM1391" s="24"/>
      <c r="BN1391" s="24"/>
      <c r="BO1391" s="24"/>
      <c r="BP1391" s="24"/>
      <c r="BQ1391" s="24">
        <f t="shared" si="519"/>
        <v>0</v>
      </c>
      <c r="BR1391" s="24">
        <f t="shared" si="520"/>
        <v>0</v>
      </c>
      <c r="BU1391" s="24"/>
      <c r="BV1391" s="24"/>
      <c r="BW1391" s="24"/>
      <c r="BX1391" s="24"/>
      <c r="BY1391" s="24"/>
      <c r="BZ1391" s="24"/>
      <c r="CA1391" s="24">
        <f t="shared" si="521"/>
        <v>0</v>
      </c>
      <c r="CB1391" s="24">
        <f t="shared" si="522"/>
        <v>0</v>
      </c>
      <c r="CC1391" s="24"/>
      <c r="CE1391" s="24">
        <f t="shared" si="523"/>
        <v>0</v>
      </c>
      <c r="CG1391" s="24">
        <f t="shared" si="524"/>
        <v>0</v>
      </c>
      <c r="CI1391" s="24">
        <f t="shared" si="525"/>
        <v>0</v>
      </c>
      <c r="CK1391" s="24">
        <f t="shared" si="526"/>
        <v>0</v>
      </c>
      <c r="CM1391" s="24">
        <f t="shared" si="527"/>
        <v>0</v>
      </c>
      <c r="CO1391" s="24">
        <f t="shared" si="528"/>
        <v>0</v>
      </c>
      <c r="CQ1391" s="24">
        <f t="shared" si="529"/>
        <v>0</v>
      </c>
      <c r="CS1391" s="24">
        <f t="shared" si="530"/>
        <v>0</v>
      </c>
    </row>
    <row r="1392" spans="9:97">
      <c r="I1392" s="24">
        <f t="shared" si="510"/>
        <v>0</v>
      </c>
      <c r="J1392" s="24">
        <f t="shared" si="532"/>
        <v>0</v>
      </c>
      <c r="M1392" s="24"/>
      <c r="N1392" s="24"/>
      <c r="O1392" s="24"/>
      <c r="P1392" s="24"/>
      <c r="Q1392" s="24"/>
      <c r="R1392" s="24"/>
      <c r="S1392" s="24">
        <f t="shared" si="511"/>
        <v>0</v>
      </c>
      <c r="T1392" s="24">
        <f t="shared" si="533"/>
        <v>0</v>
      </c>
      <c r="W1392" s="24"/>
      <c r="X1392" s="24"/>
      <c r="Y1392" s="24"/>
      <c r="Z1392" s="24"/>
      <c r="AA1392" s="24"/>
      <c r="AB1392" s="24"/>
      <c r="AC1392" s="24">
        <f t="shared" si="512"/>
        <v>0</v>
      </c>
      <c r="AD1392" s="24">
        <f t="shared" si="513"/>
        <v>0</v>
      </c>
      <c r="AG1392" s="24"/>
      <c r="AH1392" s="24"/>
      <c r="AI1392" s="24"/>
      <c r="AJ1392" s="24"/>
      <c r="AK1392" s="24"/>
      <c r="AL1392" s="24"/>
      <c r="AM1392" s="24">
        <f t="shared" si="514"/>
        <v>0</v>
      </c>
      <c r="AN1392" s="24">
        <f t="shared" si="531"/>
        <v>0</v>
      </c>
      <c r="AQ1392" s="24"/>
      <c r="AR1392" s="24"/>
      <c r="AS1392" s="24"/>
      <c r="AT1392" s="24"/>
      <c r="AU1392" s="24"/>
      <c r="AV1392" s="24"/>
      <c r="AW1392" s="24">
        <f t="shared" si="515"/>
        <v>0</v>
      </c>
      <c r="AX1392" s="24">
        <f t="shared" si="516"/>
        <v>0</v>
      </c>
      <c r="BA1392" s="24"/>
      <c r="BB1392" s="24"/>
      <c r="BC1392" s="24"/>
      <c r="BD1392" s="24"/>
      <c r="BE1392" s="24"/>
      <c r="BF1392" s="24"/>
      <c r="BG1392" s="24">
        <f t="shared" si="517"/>
        <v>0</v>
      </c>
      <c r="BH1392" s="24">
        <f t="shared" si="518"/>
        <v>0</v>
      </c>
      <c r="BK1392" s="24"/>
      <c r="BL1392" s="24"/>
      <c r="BM1392" s="24"/>
      <c r="BN1392" s="24"/>
      <c r="BO1392" s="24"/>
      <c r="BP1392" s="24"/>
      <c r="BQ1392" s="24">
        <f t="shared" si="519"/>
        <v>0</v>
      </c>
      <c r="BR1392" s="24">
        <f t="shared" si="520"/>
        <v>0</v>
      </c>
      <c r="BU1392" s="24"/>
      <c r="BV1392" s="24"/>
      <c r="BW1392" s="24"/>
      <c r="BX1392" s="24"/>
      <c r="BY1392" s="24"/>
      <c r="BZ1392" s="24"/>
      <c r="CA1392" s="24">
        <f t="shared" si="521"/>
        <v>0</v>
      </c>
      <c r="CB1392" s="24">
        <f t="shared" si="522"/>
        <v>0</v>
      </c>
      <c r="CC1392" s="24"/>
      <c r="CE1392" s="24">
        <f t="shared" si="523"/>
        <v>0</v>
      </c>
      <c r="CG1392" s="24">
        <f t="shared" si="524"/>
        <v>0</v>
      </c>
      <c r="CI1392" s="24">
        <f t="shared" si="525"/>
        <v>0</v>
      </c>
      <c r="CK1392" s="24">
        <f t="shared" si="526"/>
        <v>0</v>
      </c>
      <c r="CM1392" s="24">
        <f t="shared" si="527"/>
        <v>0</v>
      </c>
      <c r="CO1392" s="24">
        <f t="shared" si="528"/>
        <v>0</v>
      </c>
      <c r="CQ1392" s="24">
        <f t="shared" si="529"/>
        <v>0</v>
      </c>
      <c r="CS1392" s="24">
        <f t="shared" si="530"/>
        <v>0</v>
      </c>
    </row>
    <row r="1393" spans="9:97">
      <c r="I1393" s="24">
        <f t="shared" si="510"/>
        <v>0</v>
      </c>
      <c r="J1393" s="24">
        <f t="shared" si="532"/>
        <v>0</v>
      </c>
      <c r="M1393" s="24"/>
      <c r="N1393" s="24"/>
      <c r="O1393" s="24"/>
      <c r="P1393" s="24"/>
      <c r="Q1393" s="24"/>
      <c r="R1393" s="24"/>
      <c r="S1393" s="24">
        <f t="shared" si="511"/>
        <v>0</v>
      </c>
      <c r="T1393" s="24">
        <f t="shared" si="533"/>
        <v>0</v>
      </c>
      <c r="W1393" s="24"/>
      <c r="X1393" s="24"/>
      <c r="Y1393" s="24"/>
      <c r="Z1393" s="24"/>
      <c r="AA1393" s="24"/>
      <c r="AB1393" s="24"/>
      <c r="AC1393" s="24">
        <f t="shared" si="512"/>
        <v>0</v>
      </c>
      <c r="AD1393" s="24">
        <f t="shared" si="513"/>
        <v>0</v>
      </c>
      <c r="AG1393" s="24"/>
      <c r="AH1393" s="24"/>
      <c r="AI1393" s="24"/>
      <c r="AJ1393" s="24"/>
      <c r="AK1393" s="24"/>
      <c r="AL1393" s="24"/>
      <c r="AM1393" s="24">
        <f t="shared" si="514"/>
        <v>0</v>
      </c>
      <c r="AN1393" s="24">
        <f t="shared" si="531"/>
        <v>0</v>
      </c>
      <c r="AQ1393" s="24"/>
      <c r="AR1393" s="24"/>
      <c r="AS1393" s="24"/>
      <c r="AT1393" s="24"/>
      <c r="AU1393" s="24"/>
      <c r="AV1393" s="24"/>
      <c r="AW1393" s="24">
        <f t="shared" si="515"/>
        <v>0</v>
      </c>
      <c r="AX1393" s="24">
        <f t="shared" si="516"/>
        <v>0</v>
      </c>
      <c r="BA1393" s="24"/>
      <c r="BB1393" s="24"/>
      <c r="BC1393" s="24"/>
      <c r="BD1393" s="24"/>
      <c r="BE1393" s="24"/>
      <c r="BF1393" s="24"/>
      <c r="BG1393" s="24">
        <f t="shared" si="517"/>
        <v>0</v>
      </c>
      <c r="BH1393" s="24">
        <f t="shared" si="518"/>
        <v>0</v>
      </c>
      <c r="BK1393" s="24"/>
      <c r="BL1393" s="24"/>
      <c r="BM1393" s="24"/>
      <c r="BN1393" s="24"/>
      <c r="BO1393" s="24"/>
      <c r="BP1393" s="24"/>
      <c r="BQ1393" s="24">
        <f t="shared" si="519"/>
        <v>0</v>
      </c>
      <c r="BR1393" s="24">
        <f t="shared" si="520"/>
        <v>0</v>
      </c>
      <c r="BU1393" s="24"/>
      <c r="BV1393" s="24"/>
      <c r="BW1393" s="24"/>
      <c r="BX1393" s="24"/>
      <c r="BY1393" s="24"/>
      <c r="BZ1393" s="24"/>
      <c r="CA1393" s="24">
        <f t="shared" si="521"/>
        <v>0</v>
      </c>
      <c r="CB1393" s="24">
        <f t="shared" si="522"/>
        <v>0</v>
      </c>
      <c r="CC1393" s="24"/>
      <c r="CE1393" s="24">
        <f t="shared" si="523"/>
        <v>0</v>
      </c>
      <c r="CG1393" s="24">
        <f t="shared" si="524"/>
        <v>0</v>
      </c>
      <c r="CI1393" s="24">
        <f t="shared" si="525"/>
        <v>0</v>
      </c>
      <c r="CK1393" s="24">
        <f t="shared" si="526"/>
        <v>0</v>
      </c>
      <c r="CM1393" s="24">
        <f t="shared" si="527"/>
        <v>0</v>
      </c>
      <c r="CO1393" s="24">
        <f t="shared" si="528"/>
        <v>0</v>
      </c>
      <c r="CQ1393" s="24">
        <f t="shared" si="529"/>
        <v>0</v>
      </c>
      <c r="CS1393" s="24">
        <f t="shared" si="530"/>
        <v>0</v>
      </c>
    </row>
    <row r="1394" spans="9:97">
      <c r="I1394" s="24">
        <f t="shared" si="510"/>
        <v>0</v>
      </c>
      <c r="J1394" s="24">
        <f t="shared" si="532"/>
        <v>0</v>
      </c>
      <c r="M1394" s="24"/>
      <c r="N1394" s="24"/>
      <c r="O1394" s="24"/>
      <c r="P1394" s="24"/>
      <c r="Q1394" s="24"/>
      <c r="R1394" s="24"/>
      <c r="S1394" s="24">
        <f t="shared" si="511"/>
        <v>0</v>
      </c>
      <c r="T1394" s="24">
        <f t="shared" si="533"/>
        <v>0</v>
      </c>
      <c r="W1394" s="24"/>
      <c r="X1394" s="24"/>
      <c r="Y1394" s="24"/>
      <c r="Z1394" s="24"/>
      <c r="AA1394" s="24"/>
      <c r="AB1394" s="24"/>
      <c r="AC1394" s="24">
        <f t="shared" si="512"/>
        <v>0</v>
      </c>
      <c r="AD1394" s="24">
        <f t="shared" si="513"/>
        <v>0</v>
      </c>
      <c r="AG1394" s="24"/>
      <c r="AH1394" s="24"/>
      <c r="AI1394" s="24"/>
      <c r="AJ1394" s="24"/>
      <c r="AK1394" s="24"/>
      <c r="AL1394" s="24"/>
      <c r="AM1394" s="24">
        <f t="shared" si="514"/>
        <v>0</v>
      </c>
      <c r="AN1394" s="24">
        <f t="shared" si="531"/>
        <v>0</v>
      </c>
      <c r="AQ1394" s="24"/>
      <c r="AR1394" s="24"/>
      <c r="AS1394" s="24"/>
      <c r="AT1394" s="24"/>
      <c r="AU1394" s="24"/>
      <c r="AV1394" s="24"/>
      <c r="AW1394" s="24">
        <f t="shared" si="515"/>
        <v>0</v>
      </c>
      <c r="AX1394" s="24">
        <f t="shared" si="516"/>
        <v>0</v>
      </c>
      <c r="BA1394" s="24"/>
      <c r="BB1394" s="24"/>
      <c r="BC1394" s="24"/>
      <c r="BD1394" s="24"/>
      <c r="BE1394" s="24"/>
      <c r="BF1394" s="24"/>
      <c r="BG1394" s="24">
        <f t="shared" si="517"/>
        <v>0</v>
      </c>
      <c r="BH1394" s="24">
        <f t="shared" si="518"/>
        <v>0</v>
      </c>
      <c r="BK1394" s="24"/>
      <c r="BL1394" s="24"/>
      <c r="BM1394" s="24"/>
      <c r="BN1394" s="24"/>
      <c r="BO1394" s="24"/>
      <c r="BP1394" s="24"/>
      <c r="BQ1394" s="24">
        <f t="shared" si="519"/>
        <v>0</v>
      </c>
      <c r="BR1394" s="24">
        <f t="shared" si="520"/>
        <v>0</v>
      </c>
      <c r="BU1394" s="24"/>
      <c r="BV1394" s="24"/>
      <c r="BW1394" s="24"/>
      <c r="BX1394" s="24"/>
      <c r="BY1394" s="24"/>
      <c r="BZ1394" s="24"/>
      <c r="CA1394" s="24">
        <f t="shared" si="521"/>
        <v>0</v>
      </c>
      <c r="CB1394" s="24">
        <f t="shared" si="522"/>
        <v>0</v>
      </c>
      <c r="CC1394" s="24"/>
      <c r="CE1394" s="24">
        <f t="shared" si="523"/>
        <v>0</v>
      </c>
      <c r="CG1394" s="24">
        <f t="shared" si="524"/>
        <v>0</v>
      </c>
      <c r="CI1394" s="24">
        <f t="shared" si="525"/>
        <v>0</v>
      </c>
      <c r="CK1394" s="24">
        <f t="shared" si="526"/>
        <v>0</v>
      </c>
      <c r="CM1394" s="24">
        <f t="shared" si="527"/>
        <v>0</v>
      </c>
      <c r="CO1394" s="24">
        <f t="shared" si="528"/>
        <v>0</v>
      </c>
      <c r="CQ1394" s="24">
        <f t="shared" si="529"/>
        <v>0</v>
      </c>
      <c r="CS1394" s="24">
        <f t="shared" si="530"/>
        <v>0</v>
      </c>
    </row>
    <row r="1395" spans="9:97">
      <c r="I1395" s="24">
        <f t="shared" si="510"/>
        <v>0</v>
      </c>
      <c r="J1395" s="24">
        <f t="shared" si="532"/>
        <v>0</v>
      </c>
      <c r="M1395" s="24"/>
      <c r="N1395" s="24"/>
      <c r="O1395" s="24"/>
      <c r="P1395" s="24"/>
      <c r="Q1395" s="24"/>
      <c r="R1395" s="24"/>
      <c r="S1395" s="24">
        <f t="shared" si="511"/>
        <v>0</v>
      </c>
      <c r="T1395" s="24">
        <f t="shared" si="533"/>
        <v>0</v>
      </c>
      <c r="W1395" s="24"/>
      <c r="X1395" s="24"/>
      <c r="Y1395" s="24"/>
      <c r="Z1395" s="24"/>
      <c r="AA1395" s="24"/>
      <c r="AB1395" s="24"/>
      <c r="AC1395" s="24">
        <f t="shared" si="512"/>
        <v>0</v>
      </c>
      <c r="AD1395" s="24">
        <f t="shared" si="513"/>
        <v>0</v>
      </c>
      <c r="AG1395" s="24"/>
      <c r="AH1395" s="24"/>
      <c r="AI1395" s="24"/>
      <c r="AJ1395" s="24"/>
      <c r="AK1395" s="24"/>
      <c r="AL1395" s="24"/>
      <c r="AM1395" s="24">
        <f t="shared" si="514"/>
        <v>0</v>
      </c>
      <c r="AN1395" s="24">
        <f t="shared" si="531"/>
        <v>0</v>
      </c>
      <c r="AQ1395" s="24"/>
      <c r="AR1395" s="24"/>
      <c r="AS1395" s="24"/>
      <c r="AT1395" s="24"/>
      <c r="AU1395" s="24"/>
      <c r="AV1395" s="24"/>
      <c r="AW1395" s="24">
        <f t="shared" si="515"/>
        <v>0</v>
      </c>
      <c r="AX1395" s="24">
        <f t="shared" si="516"/>
        <v>0</v>
      </c>
      <c r="BA1395" s="24"/>
      <c r="BB1395" s="24"/>
      <c r="BC1395" s="24"/>
      <c r="BD1395" s="24"/>
      <c r="BE1395" s="24"/>
      <c r="BF1395" s="24"/>
      <c r="BG1395" s="24">
        <f t="shared" si="517"/>
        <v>0</v>
      </c>
      <c r="BH1395" s="24">
        <f t="shared" si="518"/>
        <v>0</v>
      </c>
      <c r="BK1395" s="24"/>
      <c r="BL1395" s="24"/>
      <c r="BM1395" s="24"/>
      <c r="BN1395" s="24"/>
      <c r="BO1395" s="24"/>
      <c r="BP1395" s="24"/>
      <c r="BQ1395" s="24">
        <f t="shared" si="519"/>
        <v>0</v>
      </c>
      <c r="BR1395" s="24">
        <f t="shared" si="520"/>
        <v>0</v>
      </c>
      <c r="BU1395" s="24"/>
      <c r="BV1395" s="24"/>
      <c r="BW1395" s="24"/>
      <c r="BX1395" s="24"/>
      <c r="BY1395" s="24"/>
      <c r="BZ1395" s="24"/>
      <c r="CA1395" s="24">
        <f t="shared" si="521"/>
        <v>0</v>
      </c>
      <c r="CB1395" s="24">
        <f t="shared" si="522"/>
        <v>0</v>
      </c>
      <c r="CC1395" s="24"/>
      <c r="CE1395" s="24">
        <f t="shared" si="523"/>
        <v>0</v>
      </c>
      <c r="CG1395" s="24">
        <f t="shared" si="524"/>
        <v>0</v>
      </c>
      <c r="CI1395" s="24">
        <f t="shared" si="525"/>
        <v>0</v>
      </c>
      <c r="CK1395" s="24">
        <f t="shared" si="526"/>
        <v>0</v>
      </c>
      <c r="CM1395" s="24">
        <f t="shared" si="527"/>
        <v>0</v>
      </c>
      <c r="CO1395" s="24">
        <f t="shared" si="528"/>
        <v>0</v>
      </c>
      <c r="CQ1395" s="24">
        <f t="shared" si="529"/>
        <v>0</v>
      </c>
      <c r="CS1395" s="24">
        <f t="shared" si="530"/>
        <v>0</v>
      </c>
    </row>
    <row r="1396" spans="9:97">
      <c r="I1396" s="24">
        <f t="shared" si="510"/>
        <v>0</v>
      </c>
      <c r="J1396" s="24">
        <f t="shared" si="532"/>
        <v>0</v>
      </c>
      <c r="M1396" s="24"/>
      <c r="N1396" s="24"/>
      <c r="O1396" s="24"/>
      <c r="P1396" s="24"/>
      <c r="Q1396" s="24"/>
      <c r="R1396" s="24"/>
      <c r="S1396" s="24">
        <f t="shared" si="511"/>
        <v>0</v>
      </c>
      <c r="T1396" s="24">
        <f t="shared" si="533"/>
        <v>0</v>
      </c>
      <c r="W1396" s="24"/>
      <c r="X1396" s="24"/>
      <c r="Y1396" s="24"/>
      <c r="Z1396" s="24"/>
      <c r="AA1396" s="24"/>
      <c r="AB1396" s="24"/>
      <c r="AC1396" s="24">
        <f t="shared" si="512"/>
        <v>0</v>
      </c>
      <c r="AD1396" s="24">
        <f t="shared" si="513"/>
        <v>0</v>
      </c>
      <c r="AG1396" s="24"/>
      <c r="AH1396" s="24"/>
      <c r="AI1396" s="24"/>
      <c r="AJ1396" s="24"/>
      <c r="AK1396" s="24"/>
      <c r="AL1396" s="24"/>
      <c r="AM1396" s="24">
        <f t="shared" si="514"/>
        <v>0</v>
      </c>
      <c r="AN1396" s="24">
        <f t="shared" si="531"/>
        <v>0</v>
      </c>
      <c r="AQ1396" s="24"/>
      <c r="AR1396" s="24"/>
      <c r="AS1396" s="24"/>
      <c r="AT1396" s="24"/>
      <c r="AU1396" s="24"/>
      <c r="AV1396" s="24"/>
      <c r="AW1396" s="24">
        <f t="shared" si="515"/>
        <v>0</v>
      </c>
      <c r="AX1396" s="24">
        <f t="shared" si="516"/>
        <v>0</v>
      </c>
      <c r="BA1396" s="24"/>
      <c r="BB1396" s="24"/>
      <c r="BC1396" s="24"/>
      <c r="BD1396" s="24"/>
      <c r="BE1396" s="24"/>
      <c r="BF1396" s="24"/>
      <c r="BG1396" s="24">
        <f t="shared" si="517"/>
        <v>0</v>
      </c>
      <c r="BH1396" s="24">
        <f t="shared" si="518"/>
        <v>0</v>
      </c>
      <c r="BK1396" s="24"/>
      <c r="BL1396" s="24"/>
      <c r="BM1396" s="24"/>
      <c r="BN1396" s="24"/>
      <c r="BO1396" s="24"/>
      <c r="BP1396" s="24"/>
      <c r="BQ1396" s="24">
        <f t="shared" si="519"/>
        <v>0</v>
      </c>
      <c r="BR1396" s="24">
        <f t="shared" si="520"/>
        <v>0</v>
      </c>
      <c r="BU1396" s="24"/>
      <c r="BV1396" s="24"/>
      <c r="BW1396" s="24"/>
      <c r="BX1396" s="24"/>
      <c r="BY1396" s="24"/>
      <c r="BZ1396" s="24"/>
      <c r="CA1396" s="24">
        <f t="shared" si="521"/>
        <v>0</v>
      </c>
      <c r="CB1396" s="24">
        <f t="shared" si="522"/>
        <v>0</v>
      </c>
      <c r="CC1396" s="24"/>
      <c r="CE1396" s="24">
        <f t="shared" si="523"/>
        <v>0</v>
      </c>
      <c r="CG1396" s="24">
        <f t="shared" si="524"/>
        <v>0</v>
      </c>
      <c r="CI1396" s="24">
        <f t="shared" si="525"/>
        <v>0</v>
      </c>
      <c r="CK1396" s="24">
        <f t="shared" si="526"/>
        <v>0</v>
      </c>
      <c r="CM1396" s="24">
        <f t="shared" si="527"/>
        <v>0</v>
      </c>
      <c r="CO1396" s="24">
        <f t="shared" si="528"/>
        <v>0</v>
      </c>
      <c r="CQ1396" s="24">
        <f t="shared" si="529"/>
        <v>0</v>
      </c>
      <c r="CS1396" s="24">
        <f t="shared" si="530"/>
        <v>0</v>
      </c>
    </row>
    <row r="1397" spans="9:97">
      <c r="I1397" s="24">
        <f t="shared" si="510"/>
        <v>0</v>
      </c>
      <c r="J1397" s="24">
        <f t="shared" si="532"/>
        <v>0</v>
      </c>
      <c r="M1397" s="24"/>
      <c r="N1397" s="24"/>
      <c r="O1397" s="24"/>
      <c r="P1397" s="24"/>
      <c r="Q1397" s="24"/>
      <c r="R1397" s="24"/>
      <c r="S1397" s="24">
        <f t="shared" si="511"/>
        <v>0</v>
      </c>
      <c r="T1397" s="24">
        <f t="shared" si="533"/>
        <v>0</v>
      </c>
      <c r="W1397" s="24"/>
      <c r="X1397" s="24"/>
      <c r="Y1397" s="24"/>
      <c r="Z1397" s="24"/>
      <c r="AA1397" s="24"/>
      <c r="AB1397" s="24"/>
      <c r="AC1397" s="24">
        <f t="shared" si="512"/>
        <v>0</v>
      </c>
      <c r="AD1397" s="24">
        <f t="shared" si="513"/>
        <v>0</v>
      </c>
      <c r="AG1397" s="24"/>
      <c r="AH1397" s="24"/>
      <c r="AI1397" s="24"/>
      <c r="AJ1397" s="24"/>
      <c r="AK1397" s="24"/>
      <c r="AL1397" s="24"/>
      <c r="AM1397" s="24">
        <f t="shared" si="514"/>
        <v>0</v>
      </c>
      <c r="AN1397" s="24">
        <f t="shared" si="531"/>
        <v>0</v>
      </c>
      <c r="AQ1397" s="24"/>
      <c r="AR1397" s="24"/>
      <c r="AS1397" s="24"/>
      <c r="AT1397" s="24"/>
      <c r="AU1397" s="24"/>
      <c r="AV1397" s="24"/>
      <c r="AW1397" s="24">
        <f t="shared" si="515"/>
        <v>0</v>
      </c>
      <c r="AX1397" s="24">
        <f t="shared" si="516"/>
        <v>0</v>
      </c>
      <c r="BA1397" s="24"/>
      <c r="BB1397" s="24"/>
      <c r="BC1397" s="24"/>
      <c r="BD1397" s="24"/>
      <c r="BE1397" s="24"/>
      <c r="BF1397" s="24"/>
      <c r="BG1397" s="24">
        <f t="shared" si="517"/>
        <v>0</v>
      </c>
      <c r="BH1397" s="24">
        <f t="shared" si="518"/>
        <v>0</v>
      </c>
      <c r="BK1397" s="24"/>
      <c r="BL1397" s="24"/>
      <c r="BM1397" s="24"/>
      <c r="BN1397" s="24"/>
      <c r="BO1397" s="24"/>
      <c r="BP1397" s="24"/>
      <c r="BQ1397" s="24">
        <f t="shared" si="519"/>
        <v>0</v>
      </c>
      <c r="BR1397" s="24">
        <f t="shared" si="520"/>
        <v>0</v>
      </c>
      <c r="BU1397" s="24"/>
      <c r="BV1397" s="24"/>
      <c r="BW1397" s="24"/>
      <c r="BX1397" s="24"/>
      <c r="BY1397" s="24"/>
      <c r="BZ1397" s="24"/>
      <c r="CA1397" s="24">
        <f t="shared" si="521"/>
        <v>0</v>
      </c>
      <c r="CB1397" s="24">
        <f t="shared" si="522"/>
        <v>0</v>
      </c>
      <c r="CC1397" s="24"/>
      <c r="CE1397" s="24">
        <f t="shared" si="523"/>
        <v>0</v>
      </c>
      <c r="CG1397" s="24">
        <f t="shared" si="524"/>
        <v>0</v>
      </c>
      <c r="CI1397" s="24">
        <f t="shared" si="525"/>
        <v>0</v>
      </c>
      <c r="CK1397" s="24">
        <f t="shared" si="526"/>
        <v>0</v>
      </c>
      <c r="CM1397" s="24">
        <f t="shared" si="527"/>
        <v>0</v>
      </c>
      <c r="CO1397" s="24">
        <f t="shared" si="528"/>
        <v>0</v>
      </c>
      <c r="CQ1397" s="24">
        <f t="shared" si="529"/>
        <v>0</v>
      </c>
      <c r="CS1397" s="24">
        <f t="shared" si="530"/>
        <v>0</v>
      </c>
    </row>
    <row r="1398" spans="9:97">
      <c r="I1398" s="24">
        <f t="shared" si="510"/>
        <v>0</v>
      </c>
      <c r="J1398" s="24">
        <f t="shared" si="532"/>
        <v>0</v>
      </c>
      <c r="M1398" s="24"/>
      <c r="N1398" s="24"/>
      <c r="O1398" s="24"/>
      <c r="P1398" s="24"/>
      <c r="Q1398" s="24"/>
      <c r="R1398" s="24"/>
      <c r="S1398" s="24">
        <f t="shared" si="511"/>
        <v>0</v>
      </c>
      <c r="T1398" s="24">
        <f t="shared" si="533"/>
        <v>0</v>
      </c>
      <c r="W1398" s="24"/>
      <c r="X1398" s="24"/>
      <c r="Y1398" s="24"/>
      <c r="Z1398" s="24"/>
      <c r="AA1398" s="24"/>
      <c r="AB1398" s="24"/>
      <c r="AC1398" s="24">
        <f t="shared" si="512"/>
        <v>0</v>
      </c>
      <c r="AD1398" s="24">
        <f t="shared" si="513"/>
        <v>0</v>
      </c>
      <c r="AG1398" s="24"/>
      <c r="AH1398" s="24"/>
      <c r="AI1398" s="24"/>
      <c r="AJ1398" s="24"/>
      <c r="AK1398" s="24"/>
      <c r="AL1398" s="24"/>
      <c r="AM1398" s="24">
        <f t="shared" si="514"/>
        <v>0</v>
      </c>
      <c r="AN1398" s="24">
        <f t="shared" si="531"/>
        <v>0</v>
      </c>
      <c r="AQ1398" s="24"/>
      <c r="AR1398" s="24"/>
      <c r="AS1398" s="24"/>
      <c r="AT1398" s="24"/>
      <c r="AU1398" s="24"/>
      <c r="AV1398" s="24"/>
      <c r="AW1398" s="24">
        <f t="shared" si="515"/>
        <v>0</v>
      </c>
      <c r="AX1398" s="24">
        <f t="shared" si="516"/>
        <v>0</v>
      </c>
      <c r="BA1398" s="24"/>
      <c r="BB1398" s="24"/>
      <c r="BC1398" s="24"/>
      <c r="BD1398" s="24"/>
      <c r="BE1398" s="24"/>
      <c r="BF1398" s="24"/>
      <c r="BG1398" s="24">
        <f t="shared" si="517"/>
        <v>0</v>
      </c>
      <c r="BH1398" s="24">
        <f t="shared" si="518"/>
        <v>0</v>
      </c>
      <c r="BK1398" s="24"/>
      <c r="BL1398" s="24"/>
      <c r="BM1398" s="24"/>
      <c r="BN1398" s="24"/>
      <c r="BO1398" s="24"/>
      <c r="BP1398" s="24"/>
      <c r="BQ1398" s="24">
        <f t="shared" si="519"/>
        <v>0</v>
      </c>
      <c r="BR1398" s="24">
        <f t="shared" si="520"/>
        <v>0</v>
      </c>
      <c r="BU1398" s="24"/>
      <c r="BV1398" s="24"/>
      <c r="BW1398" s="24"/>
      <c r="BX1398" s="24"/>
      <c r="BY1398" s="24"/>
      <c r="BZ1398" s="24"/>
      <c r="CA1398" s="24">
        <f t="shared" si="521"/>
        <v>0</v>
      </c>
      <c r="CB1398" s="24">
        <f t="shared" si="522"/>
        <v>0</v>
      </c>
      <c r="CC1398" s="24"/>
      <c r="CE1398" s="24">
        <f t="shared" si="523"/>
        <v>0</v>
      </c>
      <c r="CG1398" s="24">
        <f t="shared" si="524"/>
        <v>0</v>
      </c>
      <c r="CI1398" s="24">
        <f t="shared" si="525"/>
        <v>0</v>
      </c>
      <c r="CK1398" s="24">
        <f t="shared" si="526"/>
        <v>0</v>
      </c>
      <c r="CM1398" s="24">
        <f t="shared" si="527"/>
        <v>0</v>
      </c>
      <c r="CO1398" s="24">
        <f t="shared" si="528"/>
        <v>0</v>
      </c>
      <c r="CQ1398" s="24">
        <f t="shared" si="529"/>
        <v>0</v>
      </c>
      <c r="CS1398" s="24">
        <f t="shared" si="530"/>
        <v>0</v>
      </c>
    </row>
    <row r="1399" spans="9:97">
      <c r="I1399" s="24">
        <f t="shared" si="510"/>
        <v>0</v>
      </c>
      <c r="J1399" s="24">
        <f t="shared" si="532"/>
        <v>0</v>
      </c>
      <c r="M1399" s="24"/>
      <c r="N1399" s="24"/>
      <c r="O1399" s="24"/>
      <c r="P1399" s="24"/>
      <c r="Q1399" s="24"/>
      <c r="R1399" s="24"/>
      <c r="S1399" s="24">
        <f t="shared" si="511"/>
        <v>0</v>
      </c>
      <c r="T1399" s="24">
        <f t="shared" si="533"/>
        <v>0</v>
      </c>
      <c r="W1399" s="24"/>
      <c r="X1399" s="24"/>
      <c r="Y1399" s="24"/>
      <c r="Z1399" s="24"/>
      <c r="AA1399" s="24"/>
      <c r="AB1399" s="24"/>
      <c r="AC1399" s="24">
        <f t="shared" si="512"/>
        <v>0</v>
      </c>
      <c r="AD1399" s="24">
        <f t="shared" si="513"/>
        <v>0</v>
      </c>
      <c r="AG1399" s="24"/>
      <c r="AH1399" s="24"/>
      <c r="AI1399" s="24"/>
      <c r="AJ1399" s="24"/>
      <c r="AK1399" s="24"/>
      <c r="AL1399" s="24"/>
      <c r="AM1399" s="24">
        <f t="shared" si="514"/>
        <v>0</v>
      </c>
      <c r="AN1399" s="24">
        <f t="shared" si="531"/>
        <v>0</v>
      </c>
      <c r="AQ1399" s="24"/>
      <c r="AR1399" s="24"/>
      <c r="AS1399" s="24"/>
      <c r="AT1399" s="24"/>
      <c r="AU1399" s="24"/>
      <c r="AV1399" s="24"/>
      <c r="AW1399" s="24">
        <f t="shared" si="515"/>
        <v>0</v>
      </c>
      <c r="AX1399" s="24">
        <f t="shared" si="516"/>
        <v>0</v>
      </c>
      <c r="BA1399" s="24"/>
      <c r="BB1399" s="24"/>
      <c r="BC1399" s="24"/>
      <c r="BD1399" s="24"/>
      <c r="BE1399" s="24"/>
      <c r="BF1399" s="24"/>
      <c r="BG1399" s="24">
        <f t="shared" si="517"/>
        <v>0</v>
      </c>
      <c r="BH1399" s="24">
        <f t="shared" si="518"/>
        <v>0</v>
      </c>
      <c r="BK1399" s="24"/>
      <c r="BL1399" s="24"/>
      <c r="BM1399" s="24"/>
      <c r="BN1399" s="24"/>
      <c r="BO1399" s="24"/>
      <c r="BP1399" s="24"/>
      <c r="BQ1399" s="24">
        <f t="shared" si="519"/>
        <v>0</v>
      </c>
      <c r="BR1399" s="24">
        <f t="shared" si="520"/>
        <v>0</v>
      </c>
      <c r="BU1399" s="24"/>
      <c r="BV1399" s="24"/>
      <c r="BW1399" s="24"/>
      <c r="BX1399" s="24"/>
      <c r="BY1399" s="24"/>
      <c r="BZ1399" s="24"/>
      <c r="CA1399" s="24">
        <f t="shared" si="521"/>
        <v>0</v>
      </c>
      <c r="CB1399" s="24">
        <f t="shared" si="522"/>
        <v>0</v>
      </c>
      <c r="CC1399" s="24"/>
      <c r="CE1399" s="24">
        <f t="shared" si="523"/>
        <v>0</v>
      </c>
      <c r="CG1399" s="24">
        <f t="shared" si="524"/>
        <v>0</v>
      </c>
      <c r="CI1399" s="24">
        <f t="shared" si="525"/>
        <v>0</v>
      </c>
      <c r="CK1399" s="24">
        <f t="shared" si="526"/>
        <v>0</v>
      </c>
      <c r="CM1399" s="24">
        <f t="shared" si="527"/>
        <v>0</v>
      </c>
      <c r="CO1399" s="24">
        <f t="shared" si="528"/>
        <v>0</v>
      </c>
      <c r="CQ1399" s="24">
        <f t="shared" si="529"/>
        <v>0</v>
      </c>
      <c r="CS1399" s="24">
        <f t="shared" si="530"/>
        <v>0</v>
      </c>
    </row>
    <row r="1400" spans="9:97">
      <c r="I1400" s="24">
        <f t="shared" si="510"/>
        <v>0</v>
      </c>
      <c r="J1400" s="24">
        <f t="shared" si="532"/>
        <v>0</v>
      </c>
      <c r="M1400" s="24"/>
      <c r="N1400" s="24"/>
      <c r="O1400" s="24"/>
      <c r="P1400" s="24"/>
      <c r="Q1400" s="24"/>
      <c r="R1400" s="24"/>
      <c r="S1400" s="24">
        <f t="shared" si="511"/>
        <v>0</v>
      </c>
      <c r="T1400" s="24">
        <f t="shared" si="533"/>
        <v>0</v>
      </c>
      <c r="W1400" s="24"/>
      <c r="X1400" s="24"/>
      <c r="Y1400" s="24"/>
      <c r="Z1400" s="24"/>
      <c r="AA1400" s="24"/>
      <c r="AB1400" s="24"/>
      <c r="AC1400" s="24">
        <f t="shared" si="512"/>
        <v>0</v>
      </c>
      <c r="AD1400" s="24">
        <f t="shared" si="513"/>
        <v>0</v>
      </c>
      <c r="AG1400" s="24"/>
      <c r="AH1400" s="24"/>
      <c r="AI1400" s="24"/>
      <c r="AJ1400" s="24"/>
      <c r="AK1400" s="24"/>
      <c r="AL1400" s="24"/>
      <c r="AM1400" s="24">
        <f t="shared" si="514"/>
        <v>0</v>
      </c>
      <c r="AN1400" s="24">
        <f t="shared" si="531"/>
        <v>0</v>
      </c>
      <c r="AQ1400" s="24"/>
      <c r="AR1400" s="24"/>
      <c r="AS1400" s="24"/>
      <c r="AT1400" s="24"/>
      <c r="AU1400" s="24"/>
      <c r="AV1400" s="24"/>
      <c r="AW1400" s="24">
        <f t="shared" si="515"/>
        <v>0</v>
      </c>
      <c r="AX1400" s="24">
        <f t="shared" si="516"/>
        <v>0</v>
      </c>
      <c r="BA1400" s="24"/>
      <c r="BB1400" s="24"/>
      <c r="BC1400" s="24"/>
      <c r="BD1400" s="24"/>
      <c r="BE1400" s="24"/>
      <c r="BF1400" s="24"/>
      <c r="BG1400" s="24">
        <f t="shared" si="517"/>
        <v>0</v>
      </c>
      <c r="BH1400" s="24">
        <f t="shared" si="518"/>
        <v>0</v>
      </c>
      <c r="BK1400" s="24"/>
      <c r="BL1400" s="24"/>
      <c r="BM1400" s="24"/>
      <c r="BN1400" s="24"/>
      <c r="BO1400" s="24"/>
      <c r="BP1400" s="24"/>
      <c r="BQ1400" s="24">
        <f t="shared" si="519"/>
        <v>0</v>
      </c>
      <c r="BR1400" s="24">
        <f t="shared" si="520"/>
        <v>0</v>
      </c>
      <c r="BU1400" s="24"/>
      <c r="BV1400" s="24"/>
      <c r="BW1400" s="24"/>
      <c r="BX1400" s="24"/>
      <c r="BY1400" s="24"/>
      <c r="BZ1400" s="24"/>
      <c r="CA1400" s="24">
        <f t="shared" si="521"/>
        <v>0</v>
      </c>
      <c r="CB1400" s="24">
        <f t="shared" si="522"/>
        <v>0</v>
      </c>
      <c r="CC1400" s="24"/>
      <c r="CE1400" s="24">
        <f t="shared" si="523"/>
        <v>0</v>
      </c>
      <c r="CG1400" s="24">
        <f t="shared" si="524"/>
        <v>0</v>
      </c>
      <c r="CI1400" s="24">
        <f t="shared" si="525"/>
        <v>0</v>
      </c>
      <c r="CK1400" s="24">
        <f t="shared" si="526"/>
        <v>0</v>
      </c>
      <c r="CM1400" s="24">
        <f t="shared" si="527"/>
        <v>0</v>
      </c>
      <c r="CO1400" s="24">
        <f t="shared" si="528"/>
        <v>0</v>
      </c>
      <c r="CQ1400" s="24">
        <f t="shared" si="529"/>
        <v>0</v>
      </c>
      <c r="CS1400" s="24">
        <f t="shared" si="530"/>
        <v>0</v>
      </c>
    </row>
    <row r="1401" spans="9:97">
      <c r="I1401" s="24">
        <f t="shared" si="510"/>
        <v>0</v>
      </c>
      <c r="J1401" s="24">
        <f t="shared" si="532"/>
        <v>0</v>
      </c>
      <c r="M1401" s="24"/>
      <c r="N1401" s="24"/>
      <c r="O1401" s="24"/>
      <c r="P1401" s="24"/>
      <c r="Q1401" s="24"/>
      <c r="R1401" s="24"/>
      <c r="S1401" s="24">
        <f t="shared" si="511"/>
        <v>0</v>
      </c>
      <c r="T1401" s="24">
        <f t="shared" si="533"/>
        <v>0</v>
      </c>
      <c r="W1401" s="24"/>
      <c r="X1401" s="24"/>
      <c r="Y1401" s="24"/>
      <c r="Z1401" s="24"/>
      <c r="AA1401" s="24"/>
      <c r="AB1401" s="24"/>
      <c r="AC1401" s="24">
        <f t="shared" si="512"/>
        <v>0</v>
      </c>
      <c r="AD1401" s="24">
        <f t="shared" si="513"/>
        <v>0</v>
      </c>
      <c r="AG1401" s="24"/>
      <c r="AH1401" s="24"/>
      <c r="AI1401" s="24"/>
      <c r="AJ1401" s="24"/>
      <c r="AK1401" s="24"/>
      <c r="AL1401" s="24"/>
      <c r="AM1401" s="24">
        <f t="shared" si="514"/>
        <v>0</v>
      </c>
      <c r="AN1401" s="24">
        <f t="shared" si="531"/>
        <v>0</v>
      </c>
      <c r="AQ1401" s="24"/>
      <c r="AR1401" s="24"/>
      <c r="AS1401" s="24"/>
      <c r="AT1401" s="24"/>
      <c r="AU1401" s="24"/>
      <c r="AV1401" s="24"/>
      <c r="AW1401" s="24">
        <f t="shared" si="515"/>
        <v>0</v>
      </c>
      <c r="AX1401" s="24">
        <f t="shared" si="516"/>
        <v>0</v>
      </c>
      <c r="BA1401" s="24"/>
      <c r="BB1401" s="24"/>
      <c r="BC1401" s="24"/>
      <c r="BD1401" s="24"/>
      <c r="BE1401" s="24"/>
      <c r="BF1401" s="24"/>
      <c r="BG1401" s="24">
        <f t="shared" si="517"/>
        <v>0</v>
      </c>
      <c r="BH1401" s="24">
        <f t="shared" si="518"/>
        <v>0</v>
      </c>
      <c r="BK1401" s="24"/>
      <c r="BL1401" s="24"/>
      <c r="BM1401" s="24"/>
      <c r="BN1401" s="24"/>
      <c r="BO1401" s="24"/>
      <c r="BP1401" s="24"/>
      <c r="BQ1401" s="24">
        <f t="shared" si="519"/>
        <v>0</v>
      </c>
      <c r="BR1401" s="24">
        <f t="shared" si="520"/>
        <v>0</v>
      </c>
      <c r="BU1401" s="24"/>
      <c r="BV1401" s="24"/>
      <c r="BW1401" s="24"/>
      <c r="BX1401" s="24"/>
      <c r="BY1401" s="24"/>
      <c r="BZ1401" s="24"/>
      <c r="CA1401" s="24">
        <f t="shared" si="521"/>
        <v>0</v>
      </c>
      <c r="CB1401" s="24">
        <f t="shared" si="522"/>
        <v>0</v>
      </c>
      <c r="CC1401" s="24"/>
      <c r="CE1401" s="24">
        <f t="shared" si="523"/>
        <v>0</v>
      </c>
      <c r="CG1401" s="24">
        <f t="shared" si="524"/>
        <v>0</v>
      </c>
      <c r="CI1401" s="24">
        <f t="shared" si="525"/>
        <v>0</v>
      </c>
      <c r="CK1401" s="24">
        <f t="shared" si="526"/>
        <v>0</v>
      </c>
      <c r="CM1401" s="24">
        <f t="shared" si="527"/>
        <v>0</v>
      </c>
      <c r="CO1401" s="24">
        <f t="shared" si="528"/>
        <v>0</v>
      </c>
      <c r="CQ1401" s="24">
        <f t="shared" si="529"/>
        <v>0</v>
      </c>
      <c r="CS1401" s="24">
        <f t="shared" si="530"/>
        <v>0</v>
      </c>
    </row>
    <row r="1402" spans="9:97">
      <c r="I1402" s="24">
        <f t="shared" si="510"/>
        <v>0</v>
      </c>
      <c r="J1402" s="24">
        <f t="shared" si="532"/>
        <v>0</v>
      </c>
      <c r="M1402" s="24"/>
      <c r="N1402" s="24"/>
      <c r="O1402" s="24"/>
      <c r="P1402" s="24"/>
      <c r="Q1402" s="24"/>
      <c r="R1402" s="24"/>
      <c r="S1402" s="24">
        <f t="shared" si="511"/>
        <v>0</v>
      </c>
      <c r="T1402" s="24">
        <f t="shared" si="533"/>
        <v>0</v>
      </c>
      <c r="W1402" s="24"/>
      <c r="X1402" s="24"/>
      <c r="Y1402" s="24"/>
      <c r="Z1402" s="24"/>
      <c r="AA1402" s="24"/>
      <c r="AB1402" s="24"/>
      <c r="AC1402" s="24">
        <f t="shared" si="512"/>
        <v>0</v>
      </c>
      <c r="AD1402" s="24">
        <f t="shared" si="513"/>
        <v>0</v>
      </c>
      <c r="AG1402" s="24"/>
      <c r="AH1402" s="24"/>
      <c r="AI1402" s="24"/>
      <c r="AJ1402" s="24"/>
      <c r="AK1402" s="24"/>
      <c r="AL1402" s="24"/>
      <c r="AM1402" s="24">
        <f t="shared" si="514"/>
        <v>0</v>
      </c>
      <c r="AN1402" s="24">
        <f t="shared" si="531"/>
        <v>0</v>
      </c>
      <c r="AQ1402" s="24"/>
      <c r="AR1402" s="24"/>
      <c r="AS1402" s="24"/>
      <c r="AT1402" s="24"/>
      <c r="AU1402" s="24"/>
      <c r="AV1402" s="24"/>
      <c r="AW1402" s="24">
        <f t="shared" si="515"/>
        <v>0</v>
      </c>
      <c r="AX1402" s="24">
        <f t="shared" si="516"/>
        <v>0</v>
      </c>
      <c r="BA1402" s="24"/>
      <c r="BB1402" s="24"/>
      <c r="BC1402" s="24"/>
      <c r="BD1402" s="24"/>
      <c r="BE1402" s="24"/>
      <c r="BF1402" s="24"/>
      <c r="BG1402" s="24">
        <f t="shared" si="517"/>
        <v>0</v>
      </c>
      <c r="BH1402" s="24">
        <f t="shared" si="518"/>
        <v>0</v>
      </c>
      <c r="BK1402" s="24"/>
      <c r="BL1402" s="24"/>
      <c r="BM1402" s="24"/>
      <c r="BN1402" s="24"/>
      <c r="BO1402" s="24"/>
      <c r="BP1402" s="24"/>
      <c r="BQ1402" s="24">
        <f t="shared" si="519"/>
        <v>0</v>
      </c>
      <c r="BR1402" s="24">
        <f t="shared" si="520"/>
        <v>0</v>
      </c>
      <c r="BU1402" s="24"/>
      <c r="BV1402" s="24"/>
      <c r="BW1402" s="24"/>
      <c r="BX1402" s="24"/>
      <c r="BY1402" s="24"/>
      <c r="BZ1402" s="24"/>
      <c r="CA1402" s="24">
        <f t="shared" si="521"/>
        <v>0</v>
      </c>
      <c r="CB1402" s="24">
        <f t="shared" si="522"/>
        <v>0</v>
      </c>
      <c r="CC1402" s="24"/>
      <c r="CE1402" s="24">
        <f t="shared" si="523"/>
        <v>0</v>
      </c>
      <c r="CG1402" s="24">
        <f t="shared" si="524"/>
        <v>0</v>
      </c>
      <c r="CI1402" s="24">
        <f t="shared" si="525"/>
        <v>0</v>
      </c>
      <c r="CK1402" s="24">
        <f t="shared" si="526"/>
        <v>0</v>
      </c>
      <c r="CM1402" s="24">
        <f t="shared" si="527"/>
        <v>0</v>
      </c>
      <c r="CO1402" s="24">
        <f t="shared" si="528"/>
        <v>0</v>
      </c>
      <c r="CQ1402" s="24">
        <f t="shared" si="529"/>
        <v>0</v>
      </c>
      <c r="CS1402" s="24">
        <f t="shared" si="530"/>
        <v>0</v>
      </c>
    </row>
    <row r="1403" spans="9:97">
      <c r="I1403" s="24">
        <f t="shared" si="510"/>
        <v>0</v>
      </c>
      <c r="J1403" s="24">
        <f t="shared" si="532"/>
        <v>0</v>
      </c>
      <c r="M1403" s="24"/>
      <c r="N1403" s="24"/>
      <c r="O1403" s="24"/>
      <c r="P1403" s="24"/>
      <c r="Q1403" s="24"/>
      <c r="R1403" s="24"/>
      <c r="S1403" s="24">
        <f t="shared" si="511"/>
        <v>0</v>
      </c>
      <c r="T1403" s="24">
        <f t="shared" si="533"/>
        <v>0</v>
      </c>
      <c r="W1403" s="24"/>
      <c r="X1403" s="24"/>
      <c r="Y1403" s="24"/>
      <c r="Z1403" s="24"/>
      <c r="AA1403" s="24"/>
      <c r="AB1403" s="24"/>
      <c r="AC1403" s="24">
        <f t="shared" si="512"/>
        <v>0</v>
      </c>
      <c r="AD1403" s="24">
        <f t="shared" si="513"/>
        <v>0</v>
      </c>
      <c r="AG1403" s="24"/>
      <c r="AH1403" s="24"/>
      <c r="AI1403" s="24"/>
      <c r="AJ1403" s="24"/>
      <c r="AK1403" s="24"/>
      <c r="AL1403" s="24"/>
      <c r="AM1403" s="24">
        <f t="shared" si="514"/>
        <v>0</v>
      </c>
      <c r="AN1403" s="24">
        <f t="shared" si="531"/>
        <v>0</v>
      </c>
      <c r="AQ1403" s="24"/>
      <c r="AR1403" s="24"/>
      <c r="AS1403" s="24"/>
      <c r="AT1403" s="24"/>
      <c r="AU1403" s="24"/>
      <c r="AV1403" s="24"/>
      <c r="AW1403" s="24">
        <f t="shared" si="515"/>
        <v>0</v>
      </c>
      <c r="AX1403" s="24">
        <f t="shared" si="516"/>
        <v>0</v>
      </c>
      <c r="BA1403" s="24"/>
      <c r="BB1403" s="24"/>
      <c r="BC1403" s="24"/>
      <c r="BD1403" s="24"/>
      <c r="BE1403" s="24"/>
      <c r="BF1403" s="24"/>
      <c r="BG1403" s="24">
        <f t="shared" si="517"/>
        <v>0</v>
      </c>
      <c r="BH1403" s="24">
        <f t="shared" si="518"/>
        <v>0</v>
      </c>
      <c r="BK1403" s="24"/>
      <c r="BL1403" s="24"/>
      <c r="BM1403" s="24"/>
      <c r="BN1403" s="24"/>
      <c r="BO1403" s="24"/>
      <c r="BP1403" s="24"/>
      <c r="BQ1403" s="24">
        <f t="shared" si="519"/>
        <v>0</v>
      </c>
      <c r="BR1403" s="24">
        <f t="shared" si="520"/>
        <v>0</v>
      </c>
      <c r="BU1403" s="24"/>
      <c r="BV1403" s="24"/>
      <c r="BW1403" s="24"/>
      <c r="BX1403" s="24"/>
      <c r="BY1403" s="24"/>
      <c r="BZ1403" s="24"/>
      <c r="CA1403" s="24">
        <f t="shared" si="521"/>
        <v>0</v>
      </c>
      <c r="CB1403" s="24">
        <f t="shared" si="522"/>
        <v>0</v>
      </c>
      <c r="CC1403" s="24"/>
      <c r="CE1403" s="24">
        <f t="shared" si="523"/>
        <v>0</v>
      </c>
      <c r="CG1403" s="24">
        <f t="shared" si="524"/>
        <v>0</v>
      </c>
      <c r="CI1403" s="24">
        <f t="shared" si="525"/>
        <v>0</v>
      </c>
      <c r="CK1403" s="24">
        <f t="shared" si="526"/>
        <v>0</v>
      </c>
      <c r="CM1403" s="24">
        <f t="shared" si="527"/>
        <v>0</v>
      </c>
      <c r="CO1403" s="24">
        <f t="shared" si="528"/>
        <v>0</v>
      </c>
      <c r="CQ1403" s="24">
        <f t="shared" si="529"/>
        <v>0</v>
      </c>
      <c r="CS1403" s="24">
        <f t="shared" si="530"/>
        <v>0</v>
      </c>
    </row>
    <row r="1404" spans="9:97">
      <c r="I1404" s="24">
        <f t="shared" si="510"/>
        <v>0</v>
      </c>
      <c r="J1404" s="24">
        <f t="shared" si="532"/>
        <v>0</v>
      </c>
      <c r="M1404" s="24"/>
      <c r="N1404" s="24"/>
      <c r="O1404" s="24"/>
      <c r="P1404" s="24"/>
      <c r="Q1404" s="24"/>
      <c r="R1404" s="24"/>
      <c r="S1404" s="24">
        <f t="shared" si="511"/>
        <v>0</v>
      </c>
      <c r="T1404" s="24">
        <f t="shared" si="533"/>
        <v>0</v>
      </c>
      <c r="W1404" s="24"/>
      <c r="X1404" s="24"/>
      <c r="Y1404" s="24"/>
      <c r="Z1404" s="24"/>
      <c r="AA1404" s="24"/>
      <c r="AB1404" s="24"/>
      <c r="AC1404" s="24">
        <f t="shared" si="512"/>
        <v>0</v>
      </c>
      <c r="AD1404" s="24">
        <f t="shared" si="513"/>
        <v>0</v>
      </c>
      <c r="AG1404" s="24"/>
      <c r="AH1404" s="24"/>
      <c r="AI1404" s="24"/>
      <c r="AJ1404" s="24"/>
      <c r="AK1404" s="24"/>
      <c r="AL1404" s="24"/>
      <c r="AM1404" s="24">
        <f t="shared" si="514"/>
        <v>0</v>
      </c>
      <c r="AN1404" s="24">
        <f t="shared" si="531"/>
        <v>0</v>
      </c>
      <c r="AQ1404" s="24"/>
      <c r="AR1404" s="24"/>
      <c r="AS1404" s="24"/>
      <c r="AT1404" s="24"/>
      <c r="AU1404" s="24"/>
      <c r="AV1404" s="24"/>
      <c r="AW1404" s="24">
        <f t="shared" si="515"/>
        <v>0</v>
      </c>
      <c r="AX1404" s="24">
        <f t="shared" si="516"/>
        <v>0</v>
      </c>
      <c r="BA1404" s="24"/>
      <c r="BB1404" s="24"/>
      <c r="BC1404" s="24"/>
      <c r="BD1404" s="24"/>
      <c r="BE1404" s="24"/>
      <c r="BF1404" s="24"/>
      <c r="BG1404" s="24">
        <f t="shared" si="517"/>
        <v>0</v>
      </c>
      <c r="BH1404" s="24">
        <f t="shared" si="518"/>
        <v>0</v>
      </c>
      <c r="BK1404" s="24"/>
      <c r="BL1404" s="24"/>
      <c r="BM1404" s="24"/>
      <c r="BN1404" s="24"/>
      <c r="BO1404" s="24"/>
      <c r="BP1404" s="24"/>
      <c r="BQ1404" s="24">
        <f t="shared" si="519"/>
        <v>0</v>
      </c>
      <c r="BR1404" s="24">
        <f t="shared" si="520"/>
        <v>0</v>
      </c>
      <c r="BU1404" s="24"/>
      <c r="BV1404" s="24"/>
      <c r="BW1404" s="24"/>
      <c r="BX1404" s="24"/>
      <c r="BY1404" s="24"/>
      <c r="BZ1404" s="24"/>
      <c r="CA1404" s="24">
        <f t="shared" si="521"/>
        <v>0</v>
      </c>
      <c r="CB1404" s="24">
        <f t="shared" si="522"/>
        <v>0</v>
      </c>
      <c r="CC1404" s="24"/>
      <c r="CE1404" s="24">
        <f t="shared" si="523"/>
        <v>0</v>
      </c>
      <c r="CG1404" s="24">
        <f t="shared" si="524"/>
        <v>0</v>
      </c>
      <c r="CI1404" s="24">
        <f t="shared" si="525"/>
        <v>0</v>
      </c>
      <c r="CK1404" s="24">
        <f t="shared" si="526"/>
        <v>0</v>
      </c>
      <c r="CM1404" s="24">
        <f t="shared" si="527"/>
        <v>0</v>
      </c>
      <c r="CO1404" s="24">
        <f t="shared" si="528"/>
        <v>0</v>
      </c>
      <c r="CQ1404" s="24">
        <f t="shared" si="529"/>
        <v>0</v>
      </c>
      <c r="CS1404" s="24">
        <f t="shared" si="530"/>
        <v>0</v>
      </c>
    </row>
    <row r="1405" spans="9:97">
      <c r="I1405" s="24">
        <f t="shared" si="510"/>
        <v>0</v>
      </c>
      <c r="J1405" s="24">
        <f t="shared" si="532"/>
        <v>0</v>
      </c>
      <c r="M1405" s="24"/>
      <c r="N1405" s="24"/>
      <c r="O1405" s="24"/>
      <c r="P1405" s="24"/>
      <c r="Q1405" s="24"/>
      <c r="R1405" s="24"/>
      <c r="S1405" s="24">
        <f t="shared" si="511"/>
        <v>0</v>
      </c>
      <c r="T1405" s="24">
        <f t="shared" si="533"/>
        <v>0</v>
      </c>
      <c r="W1405" s="24"/>
      <c r="X1405" s="24"/>
      <c r="Y1405" s="24"/>
      <c r="Z1405" s="24"/>
      <c r="AA1405" s="24"/>
      <c r="AB1405" s="24"/>
      <c r="AC1405" s="24">
        <f t="shared" si="512"/>
        <v>0</v>
      </c>
      <c r="AD1405" s="24">
        <f t="shared" si="513"/>
        <v>0</v>
      </c>
      <c r="AG1405" s="24"/>
      <c r="AH1405" s="24"/>
      <c r="AI1405" s="24"/>
      <c r="AJ1405" s="24"/>
      <c r="AK1405" s="24"/>
      <c r="AL1405" s="24"/>
      <c r="AM1405" s="24">
        <f t="shared" si="514"/>
        <v>0</v>
      </c>
      <c r="AN1405" s="24">
        <f t="shared" si="531"/>
        <v>0</v>
      </c>
      <c r="AQ1405" s="24"/>
      <c r="AR1405" s="24"/>
      <c r="AS1405" s="24"/>
      <c r="AT1405" s="24"/>
      <c r="AU1405" s="24"/>
      <c r="AV1405" s="24"/>
      <c r="AW1405" s="24">
        <f t="shared" si="515"/>
        <v>0</v>
      </c>
      <c r="AX1405" s="24">
        <f t="shared" si="516"/>
        <v>0</v>
      </c>
      <c r="BA1405" s="24"/>
      <c r="BB1405" s="24"/>
      <c r="BC1405" s="24"/>
      <c r="BD1405" s="24"/>
      <c r="BE1405" s="24"/>
      <c r="BF1405" s="24"/>
      <c r="BG1405" s="24">
        <f t="shared" si="517"/>
        <v>0</v>
      </c>
      <c r="BH1405" s="24">
        <f t="shared" si="518"/>
        <v>0</v>
      </c>
      <c r="BK1405" s="24"/>
      <c r="BL1405" s="24"/>
      <c r="BM1405" s="24"/>
      <c r="BN1405" s="24"/>
      <c r="BO1405" s="24"/>
      <c r="BP1405" s="24"/>
      <c r="BQ1405" s="24">
        <f t="shared" si="519"/>
        <v>0</v>
      </c>
      <c r="BR1405" s="24">
        <f t="shared" si="520"/>
        <v>0</v>
      </c>
      <c r="BU1405" s="24"/>
      <c r="BV1405" s="24"/>
      <c r="BW1405" s="24"/>
      <c r="BX1405" s="24"/>
      <c r="BY1405" s="24"/>
      <c r="BZ1405" s="24"/>
      <c r="CA1405" s="24">
        <f t="shared" si="521"/>
        <v>0</v>
      </c>
      <c r="CB1405" s="24">
        <f t="shared" si="522"/>
        <v>0</v>
      </c>
      <c r="CC1405" s="24"/>
      <c r="CE1405" s="24">
        <f t="shared" si="523"/>
        <v>0</v>
      </c>
      <c r="CG1405" s="24">
        <f t="shared" si="524"/>
        <v>0</v>
      </c>
      <c r="CI1405" s="24">
        <f t="shared" si="525"/>
        <v>0</v>
      </c>
      <c r="CK1405" s="24">
        <f t="shared" si="526"/>
        <v>0</v>
      </c>
      <c r="CM1405" s="24">
        <f t="shared" si="527"/>
        <v>0</v>
      </c>
      <c r="CO1405" s="24">
        <f t="shared" si="528"/>
        <v>0</v>
      </c>
      <c r="CQ1405" s="24">
        <f t="shared" si="529"/>
        <v>0</v>
      </c>
      <c r="CS1405" s="24">
        <f t="shared" si="530"/>
        <v>0</v>
      </c>
    </row>
    <row r="1406" spans="9:97">
      <c r="I1406" s="24">
        <f t="shared" si="510"/>
        <v>0</v>
      </c>
      <c r="J1406" s="24">
        <f t="shared" si="532"/>
        <v>0</v>
      </c>
      <c r="M1406" s="24"/>
      <c r="N1406" s="24"/>
      <c r="O1406" s="24"/>
      <c r="P1406" s="24"/>
      <c r="Q1406" s="24"/>
      <c r="R1406" s="24"/>
      <c r="S1406" s="24">
        <f t="shared" si="511"/>
        <v>0</v>
      </c>
      <c r="T1406" s="24">
        <f t="shared" si="533"/>
        <v>0</v>
      </c>
      <c r="W1406" s="24"/>
      <c r="X1406" s="24"/>
      <c r="Y1406" s="24"/>
      <c r="Z1406" s="24"/>
      <c r="AA1406" s="24"/>
      <c r="AB1406" s="24"/>
      <c r="AC1406" s="24">
        <f t="shared" si="512"/>
        <v>0</v>
      </c>
      <c r="AD1406" s="24">
        <f t="shared" si="513"/>
        <v>0</v>
      </c>
      <c r="AG1406" s="24"/>
      <c r="AH1406" s="24"/>
      <c r="AI1406" s="24"/>
      <c r="AJ1406" s="24"/>
      <c r="AK1406" s="24"/>
      <c r="AL1406" s="24"/>
      <c r="AM1406" s="24">
        <f t="shared" si="514"/>
        <v>0</v>
      </c>
      <c r="AN1406" s="24">
        <f t="shared" si="531"/>
        <v>0</v>
      </c>
      <c r="AQ1406" s="24"/>
      <c r="AR1406" s="24"/>
      <c r="AS1406" s="24"/>
      <c r="AT1406" s="24"/>
      <c r="AU1406" s="24"/>
      <c r="AV1406" s="24"/>
      <c r="AW1406" s="24">
        <f t="shared" si="515"/>
        <v>0</v>
      </c>
      <c r="AX1406" s="24">
        <f t="shared" si="516"/>
        <v>0</v>
      </c>
      <c r="BA1406" s="24"/>
      <c r="BB1406" s="24"/>
      <c r="BC1406" s="24"/>
      <c r="BD1406" s="24"/>
      <c r="BE1406" s="24"/>
      <c r="BF1406" s="24"/>
      <c r="BG1406" s="24">
        <f t="shared" si="517"/>
        <v>0</v>
      </c>
      <c r="BH1406" s="24">
        <f t="shared" si="518"/>
        <v>0</v>
      </c>
      <c r="BK1406" s="24"/>
      <c r="BL1406" s="24"/>
      <c r="BM1406" s="24"/>
      <c r="BN1406" s="24"/>
      <c r="BO1406" s="24"/>
      <c r="BP1406" s="24"/>
      <c r="BQ1406" s="24">
        <f t="shared" si="519"/>
        <v>0</v>
      </c>
      <c r="BR1406" s="24">
        <f t="shared" si="520"/>
        <v>0</v>
      </c>
      <c r="BU1406" s="24"/>
      <c r="BV1406" s="24"/>
      <c r="BW1406" s="24"/>
      <c r="BX1406" s="24"/>
      <c r="BY1406" s="24"/>
      <c r="BZ1406" s="24"/>
      <c r="CA1406" s="24">
        <f t="shared" si="521"/>
        <v>0</v>
      </c>
      <c r="CB1406" s="24">
        <f t="shared" si="522"/>
        <v>0</v>
      </c>
      <c r="CC1406" s="24"/>
      <c r="CE1406" s="24">
        <f t="shared" si="523"/>
        <v>0</v>
      </c>
      <c r="CG1406" s="24">
        <f t="shared" si="524"/>
        <v>0</v>
      </c>
      <c r="CI1406" s="24">
        <f t="shared" si="525"/>
        <v>0</v>
      </c>
      <c r="CK1406" s="24">
        <f t="shared" si="526"/>
        <v>0</v>
      </c>
      <c r="CM1406" s="24">
        <f t="shared" si="527"/>
        <v>0</v>
      </c>
      <c r="CO1406" s="24">
        <f t="shared" si="528"/>
        <v>0</v>
      </c>
      <c r="CQ1406" s="24">
        <f t="shared" si="529"/>
        <v>0</v>
      </c>
      <c r="CS1406" s="24">
        <f t="shared" si="530"/>
        <v>0</v>
      </c>
    </row>
    <row r="1407" spans="9:97">
      <c r="I1407" s="24">
        <f t="shared" si="510"/>
        <v>0</v>
      </c>
      <c r="J1407" s="24">
        <f t="shared" si="532"/>
        <v>0</v>
      </c>
      <c r="M1407" s="24"/>
      <c r="N1407" s="24"/>
      <c r="O1407" s="24"/>
      <c r="P1407" s="24"/>
      <c r="Q1407" s="24"/>
      <c r="R1407" s="24"/>
      <c r="S1407" s="24">
        <f t="shared" si="511"/>
        <v>0</v>
      </c>
      <c r="T1407" s="24">
        <f t="shared" si="533"/>
        <v>0</v>
      </c>
      <c r="W1407" s="24"/>
      <c r="X1407" s="24"/>
      <c r="Y1407" s="24"/>
      <c r="Z1407" s="24"/>
      <c r="AA1407" s="24"/>
      <c r="AB1407" s="24"/>
      <c r="AC1407" s="24">
        <f t="shared" si="512"/>
        <v>0</v>
      </c>
      <c r="AD1407" s="24">
        <f t="shared" si="513"/>
        <v>0</v>
      </c>
      <c r="AG1407" s="24"/>
      <c r="AH1407" s="24"/>
      <c r="AI1407" s="24"/>
      <c r="AJ1407" s="24"/>
      <c r="AK1407" s="24"/>
      <c r="AL1407" s="24"/>
      <c r="AM1407" s="24">
        <f t="shared" si="514"/>
        <v>0</v>
      </c>
      <c r="AN1407" s="24">
        <f t="shared" si="531"/>
        <v>0</v>
      </c>
      <c r="AQ1407" s="24"/>
      <c r="AR1407" s="24"/>
      <c r="AS1407" s="24"/>
      <c r="AT1407" s="24"/>
      <c r="AU1407" s="24"/>
      <c r="AV1407" s="24"/>
      <c r="AW1407" s="24">
        <f t="shared" si="515"/>
        <v>0</v>
      </c>
      <c r="AX1407" s="24">
        <f t="shared" si="516"/>
        <v>0</v>
      </c>
      <c r="BA1407" s="24"/>
      <c r="BB1407" s="24"/>
      <c r="BC1407" s="24"/>
      <c r="BD1407" s="24"/>
      <c r="BE1407" s="24"/>
      <c r="BF1407" s="24"/>
      <c r="BG1407" s="24">
        <f t="shared" si="517"/>
        <v>0</v>
      </c>
      <c r="BH1407" s="24">
        <f t="shared" si="518"/>
        <v>0</v>
      </c>
      <c r="BK1407" s="24"/>
      <c r="BL1407" s="24"/>
      <c r="BM1407" s="24"/>
      <c r="BN1407" s="24"/>
      <c r="BO1407" s="24"/>
      <c r="BP1407" s="24"/>
      <c r="BQ1407" s="24">
        <f t="shared" si="519"/>
        <v>0</v>
      </c>
      <c r="BR1407" s="24">
        <f t="shared" si="520"/>
        <v>0</v>
      </c>
      <c r="BU1407" s="24"/>
      <c r="BV1407" s="24"/>
      <c r="BW1407" s="24"/>
      <c r="BX1407" s="24"/>
      <c r="BY1407" s="24"/>
      <c r="BZ1407" s="24"/>
      <c r="CA1407" s="24">
        <f t="shared" si="521"/>
        <v>0</v>
      </c>
      <c r="CB1407" s="24">
        <f t="shared" si="522"/>
        <v>0</v>
      </c>
      <c r="CC1407" s="24"/>
      <c r="CE1407" s="24">
        <f t="shared" si="523"/>
        <v>0</v>
      </c>
      <c r="CG1407" s="24">
        <f t="shared" si="524"/>
        <v>0</v>
      </c>
      <c r="CI1407" s="24">
        <f t="shared" si="525"/>
        <v>0</v>
      </c>
      <c r="CK1407" s="24">
        <f t="shared" si="526"/>
        <v>0</v>
      </c>
      <c r="CM1407" s="24">
        <f t="shared" si="527"/>
        <v>0</v>
      </c>
      <c r="CO1407" s="24">
        <f t="shared" si="528"/>
        <v>0</v>
      </c>
      <c r="CQ1407" s="24">
        <f t="shared" si="529"/>
        <v>0</v>
      </c>
      <c r="CS1407" s="24">
        <f t="shared" si="530"/>
        <v>0</v>
      </c>
    </row>
    <row r="1408" spans="9:97">
      <c r="I1408" s="24">
        <f t="shared" si="510"/>
        <v>0</v>
      </c>
      <c r="J1408" s="24">
        <f t="shared" si="532"/>
        <v>0</v>
      </c>
      <c r="M1408" s="24"/>
      <c r="N1408" s="24"/>
      <c r="O1408" s="24"/>
      <c r="P1408" s="24"/>
      <c r="Q1408" s="24"/>
      <c r="R1408" s="24"/>
      <c r="S1408" s="24">
        <f t="shared" si="511"/>
        <v>0</v>
      </c>
      <c r="T1408" s="24">
        <f t="shared" si="533"/>
        <v>0</v>
      </c>
      <c r="W1408" s="24"/>
      <c r="X1408" s="24"/>
      <c r="Y1408" s="24"/>
      <c r="Z1408" s="24"/>
      <c r="AA1408" s="24"/>
      <c r="AB1408" s="24"/>
      <c r="AC1408" s="24">
        <f t="shared" si="512"/>
        <v>0</v>
      </c>
      <c r="AD1408" s="24">
        <f t="shared" si="513"/>
        <v>0</v>
      </c>
      <c r="AG1408" s="24"/>
      <c r="AH1408" s="24"/>
      <c r="AI1408" s="24"/>
      <c r="AJ1408" s="24"/>
      <c r="AK1408" s="24"/>
      <c r="AL1408" s="24"/>
      <c r="AM1408" s="24">
        <f t="shared" si="514"/>
        <v>0</v>
      </c>
      <c r="AN1408" s="24">
        <f t="shared" si="531"/>
        <v>0</v>
      </c>
      <c r="AQ1408" s="24"/>
      <c r="AR1408" s="24"/>
      <c r="AS1408" s="24"/>
      <c r="AT1408" s="24"/>
      <c r="AU1408" s="24"/>
      <c r="AV1408" s="24"/>
      <c r="AW1408" s="24">
        <f t="shared" si="515"/>
        <v>0</v>
      </c>
      <c r="AX1408" s="24">
        <f t="shared" si="516"/>
        <v>0</v>
      </c>
      <c r="BA1408" s="24"/>
      <c r="BB1408" s="24"/>
      <c r="BC1408" s="24"/>
      <c r="BD1408" s="24"/>
      <c r="BE1408" s="24"/>
      <c r="BF1408" s="24"/>
      <c r="BG1408" s="24">
        <f t="shared" si="517"/>
        <v>0</v>
      </c>
      <c r="BH1408" s="24">
        <f t="shared" si="518"/>
        <v>0</v>
      </c>
      <c r="BK1408" s="24"/>
      <c r="BL1408" s="24"/>
      <c r="BM1408" s="24"/>
      <c r="BN1408" s="24"/>
      <c r="BO1408" s="24"/>
      <c r="BP1408" s="24"/>
      <c r="BQ1408" s="24">
        <f t="shared" si="519"/>
        <v>0</v>
      </c>
      <c r="BR1408" s="24">
        <f t="shared" si="520"/>
        <v>0</v>
      </c>
      <c r="BU1408" s="24"/>
      <c r="BV1408" s="24"/>
      <c r="BW1408" s="24"/>
      <c r="BX1408" s="24"/>
      <c r="BY1408" s="24"/>
      <c r="BZ1408" s="24"/>
      <c r="CA1408" s="24">
        <f t="shared" si="521"/>
        <v>0</v>
      </c>
      <c r="CB1408" s="24">
        <f t="shared" si="522"/>
        <v>0</v>
      </c>
      <c r="CC1408" s="24"/>
      <c r="CE1408" s="24">
        <f t="shared" si="523"/>
        <v>0</v>
      </c>
      <c r="CG1408" s="24">
        <f t="shared" si="524"/>
        <v>0</v>
      </c>
      <c r="CI1408" s="24">
        <f t="shared" si="525"/>
        <v>0</v>
      </c>
      <c r="CK1408" s="24">
        <f t="shared" si="526"/>
        <v>0</v>
      </c>
      <c r="CM1408" s="24">
        <f t="shared" si="527"/>
        <v>0</v>
      </c>
      <c r="CO1408" s="24">
        <f t="shared" si="528"/>
        <v>0</v>
      </c>
      <c r="CQ1408" s="24">
        <f t="shared" si="529"/>
        <v>0</v>
      </c>
      <c r="CS1408" s="24">
        <f t="shared" si="530"/>
        <v>0</v>
      </c>
    </row>
    <row r="1409" spans="9:97">
      <c r="I1409" s="24">
        <f t="shared" si="510"/>
        <v>0</v>
      </c>
      <c r="J1409" s="24">
        <f t="shared" si="532"/>
        <v>0</v>
      </c>
      <c r="M1409" s="24"/>
      <c r="N1409" s="24"/>
      <c r="O1409" s="24"/>
      <c r="P1409" s="24"/>
      <c r="Q1409" s="24"/>
      <c r="R1409" s="24"/>
      <c r="S1409" s="24">
        <f t="shared" si="511"/>
        <v>0</v>
      </c>
      <c r="T1409" s="24">
        <f t="shared" si="533"/>
        <v>0</v>
      </c>
      <c r="W1409" s="24"/>
      <c r="X1409" s="24"/>
      <c r="Y1409" s="24"/>
      <c r="Z1409" s="24"/>
      <c r="AA1409" s="24"/>
      <c r="AB1409" s="24"/>
      <c r="AC1409" s="24">
        <f t="shared" si="512"/>
        <v>0</v>
      </c>
      <c r="AD1409" s="24">
        <f t="shared" si="513"/>
        <v>0</v>
      </c>
      <c r="AG1409" s="24"/>
      <c r="AH1409" s="24"/>
      <c r="AI1409" s="24"/>
      <c r="AJ1409" s="24"/>
      <c r="AK1409" s="24"/>
      <c r="AL1409" s="24"/>
      <c r="AM1409" s="24">
        <f t="shared" si="514"/>
        <v>0</v>
      </c>
      <c r="AN1409" s="24">
        <f t="shared" si="531"/>
        <v>0</v>
      </c>
      <c r="AQ1409" s="24"/>
      <c r="AR1409" s="24"/>
      <c r="AS1409" s="24"/>
      <c r="AT1409" s="24"/>
      <c r="AU1409" s="24"/>
      <c r="AV1409" s="24"/>
      <c r="AW1409" s="24">
        <f t="shared" si="515"/>
        <v>0</v>
      </c>
      <c r="AX1409" s="24">
        <f t="shared" si="516"/>
        <v>0</v>
      </c>
      <c r="BA1409" s="24"/>
      <c r="BB1409" s="24"/>
      <c r="BC1409" s="24"/>
      <c r="BD1409" s="24"/>
      <c r="BE1409" s="24"/>
      <c r="BF1409" s="24"/>
      <c r="BG1409" s="24">
        <f t="shared" si="517"/>
        <v>0</v>
      </c>
      <c r="BH1409" s="24">
        <f t="shared" si="518"/>
        <v>0</v>
      </c>
      <c r="BK1409" s="24"/>
      <c r="BL1409" s="24"/>
      <c r="BM1409" s="24"/>
      <c r="BN1409" s="24"/>
      <c r="BO1409" s="24"/>
      <c r="BP1409" s="24"/>
      <c r="BQ1409" s="24">
        <f t="shared" si="519"/>
        <v>0</v>
      </c>
      <c r="BR1409" s="24">
        <f t="shared" si="520"/>
        <v>0</v>
      </c>
      <c r="BU1409" s="24"/>
      <c r="BV1409" s="24"/>
      <c r="BW1409" s="24"/>
      <c r="BX1409" s="24"/>
      <c r="BY1409" s="24"/>
      <c r="BZ1409" s="24"/>
      <c r="CA1409" s="24">
        <f t="shared" si="521"/>
        <v>0</v>
      </c>
      <c r="CB1409" s="24">
        <f t="shared" si="522"/>
        <v>0</v>
      </c>
      <c r="CC1409" s="24"/>
      <c r="CE1409" s="24">
        <f t="shared" si="523"/>
        <v>0</v>
      </c>
      <c r="CG1409" s="24">
        <f t="shared" si="524"/>
        <v>0</v>
      </c>
      <c r="CI1409" s="24">
        <f t="shared" si="525"/>
        <v>0</v>
      </c>
      <c r="CK1409" s="24">
        <f t="shared" si="526"/>
        <v>0</v>
      </c>
      <c r="CM1409" s="24">
        <f t="shared" si="527"/>
        <v>0</v>
      </c>
      <c r="CO1409" s="24">
        <f t="shared" si="528"/>
        <v>0</v>
      </c>
      <c r="CQ1409" s="24">
        <f t="shared" si="529"/>
        <v>0</v>
      </c>
      <c r="CS1409" s="24">
        <f t="shared" si="530"/>
        <v>0</v>
      </c>
    </row>
    <row r="1410" spans="9:97">
      <c r="I1410" s="24">
        <f t="shared" si="510"/>
        <v>0</v>
      </c>
      <c r="J1410" s="24">
        <f t="shared" si="532"/>
        <v>0</v>
      </c>
      <c r="M1410" s="24"/>
      <c r="N1410" s="24"/>
      <c r="O1410" s="24"/>
      <c r="P1410" s="24"/>
      <c r="Q1410" s="24"/>
      <c r="R1410" s="24"/>
      <c r="S1410" s="24">
        <f t="shared" si="511"/>
        <v>0</v>
      </c>
      <c r="T1410" s="24">
        <f t="shared" si="533"/>
        <v>0</v>
      </c>
      <c r="W1410" s="24"/>
      <c r="X1410" s="24"/>
      <c r="Y1410" s="24"/>
      <c r="Z1410" s="24"/>
      <c r="AA1410" s="24"/>
      <c r="AB1410" s="24"/>
      <c r="AC1410" s="24">
        <f t="shared" si="512"/>
        <v>0</v>
      </c>
      <c r="AD1410" s="24">
        <f t="shared" si="513"/>
        <v>0</v>
      </c>
      <c r="AG1410" s="24"/>
      <c r="AH1410" s="24"/>
      <c r="AI1410" s="24"/>
      <c r="AJ1410" s="24"/>
      <c r="AK1410" s="24"/>
      <c r="AL1410" s="24"/>
      <c r="AM1410" s="24">
        <f t="shared" si="514"/>
        <v>0</v>
      </c>
      <c r="AN1410" s="24">
        <f t="shared" si="531"/>
        <v>0</v>
      </c>
      <c r="AQ1410" s="24"/>
      <c r="AR1410" s="24"/>
      <c r="AS1410" s="24"/>
      <c r="AT1410" s="24"/>
      <c r="AU1410" s="24"/>
      <c r="AV1410" s="24"/>
      <c r="AW1410" s="24">
        <f t="shared" si="515"/>
        <v>0</v>
      </c>
      <c r="AX1410" s="24">
        <f t="shared" si="516"/>
        <v>0</v>
      </c>
      <c r="BA1410" s="24"/>
      <c r="BB1410" s="24"/>
      <c r="BC1410" s="24"/>
      <c r="BD1410" s="24"/>
      <c r="BE1410" s="24"/>
      <c r="BF1410" s="24"/>
      <c r="BG1410" s="24">
        <f t="shared" si="517"/>
        <v>0</v>
      </c>
      <c r="BH1410" s="24">
        <f t="shared" si="518"/>
        <v>0</v>
      </c>
      <c r="BK1410" s="24"/>
      <c r="BL1410" s="24"/>
      <c r="BM1410" s="24"/>
      <c r="BN1410" s="24"/>
      <c r="BO1410" s="24"/>
      <c r="BP1410" s="24"/>
      <c r="BQ1410" s="24">
        <f t="shared" si="519"/>
        <v>0</v>
      </c>
      <c r="BR1410" s="24">
        <f t="shared" si="520"/>
        <v>0</v>
      </c>
      <c r="BU1410" s="24"/>
      <c r="BV1410" s="24"/>
      <c r="BW1410" s="24"/>
      <c r="BX1410" s="24"/>
      <c r="BY1410" s="24"/>
      <c r="BZ1410" s="24"/>
      <c r="CA1410" s="24">
        <f t="shared" si="521"/>
        <v>0</v>
      </c>
      <c r="CB1410" s="24">
        <f t="shared" si="522"/>
        <v>0</v>
      </c>
      <c r="CC1410" s="24"/>
      <c r="CE1410" s="24">
        <f t="shared" si="523"/>
        <v>0</v>
      </c>
      <c r="CG1410" s="24">
        <f t="shared" si="524"/>
        <v>0</v>
      </c>
      <c r="CI1410" s="24">
        <f t="shared" si="525"/>
        <v>0</v>
      </c>
      <c r="CK1410" s="24">
        <f t="shared" si="526"/>
        <v>0</v>
      </c>
      <c r="CM1410" s="24">
        <f t="shared" si="527"/>
        <v>0</v>
      </c>
      <c r="CO1410" s="24">
        <f t="shared" si="528"/>
        <v>0</v>
      </c>
      <c r="CQ1410" s="24">
        <f t="shared" si="529"/>
        <v>0</v>
      </c>
      <c r="CS1410" s="24">
        <f t="shared" si="530"/>
        <v>0</v>
      </c>
    </row>
    <row r="1411" spans="9:97">
      <c r="I1411" s="24">
        <f t="shared" si="510"/>
        <v>0</v>
      </c>
      <c r="J1411" s="24">
        <f t="shared" si="532"/>
        <v>0</v>
      </c>
      <c r="M1411" s="24"/>
      <c r="N1411" s="24"/>
      <c r="O1411" s="24"/>
      <c r="P1411" s="24"/>
      <c r="Q1411" s="24"/>
      <c r="R1411" s="24"/>
      <c r="S1411" s="24">
        <f t="shared" si="511"/>
        <v>0</v>
      </c>
      <c r="T1411" s="24">
        <f t="shared" si="533"/>
        <v>0</v>
      </c>
      <c r="W1411" s="24"/>
      <c r="X1411" s="24"/>
      <c r="Y1411" s="24"/>
      <c r="Z1411" s="24"/>
      <c r="AA1411" s="24"/>
      <c r="AB1411" s="24"/>
      <c r="AC1411" s="24">
        <f t="shared" si="512"/>
        <v>0</v>
      </c>
      <c r="AD1411" s="24">
        <f t="shared" si="513"/>
        <v>0</v>
      </c>
      <c r="AG1411" s="24"/>
      <c r="AH1411" s="24"/>
      <c r="AI1411" s="24"/>
      <c r="AJ1411" s="24"/>
      <c r="AK1411" s="24"/>
      <c r="AL1411" s="24"/>
      <c r="AM1411" s="24">
        <f t="shared" si="514"/>
        <v>0</v>
      </c>
      <c r="AN1411" s="24">
        <f t="shared" si="531"/>
        <v>0</v>
      </c>
      <c r="AQ1411" s="24"/>
      <c r="AR1411" s="24"/>
      <c r="AS1411" s="24"/>
      <c r="AT1411" s="24"/>
      <c r="AU1411" s="24"/>
      <c r="AV1411" s="24"/>
      <c r="AW1411" s="24">
        <f t="shared" si="515"/>
        <v>0</v>
      </c>
      <c r="AX1411" s="24">
        <f t="shared" si="516"/>
        <v>0</v>
      </c>
      <c r="BA1411" s="24"/>
      <c r="BB1411" s="24"/>
      <c r="BC1411" s="24"/>
      <c r="BD1411" s="24"/>
      <c r="BE1411" s="24"/>
      <c r="BF1411" s="24"/>
      <c r="BG1411" s="24">
        <f t="shared" si="517"/>
        <v>0</v>
      </c>
      <c r="BH1411" s="24">
        <f t="shared" si="518"/>
        <v>0</v>
      </c>
      <c r="BK1411" s="24"/>
      <c r="BL1411" s="24"/>
      <c r="BM1411" s="24"/>
      <c r="BN1411" s="24"/>
      <c r="BO1411" s="24"/>
      <c r="BP1411" s="24"/>
      <c r="BQ1411" s="24">
        <f t="shared" si="519"/>
        <v>0</v>
      </c>
      <c r="BR1411" s="24">
        <f t="shared" si="520"/>
        <v>0</v>
      </c>
      <c r="BU1411" s="24"/>
      <c r="BV1411" s="24"/>
      <c r="BW1411" s="24"/>
      <c r="BX1411" s="24"/>
      <c r="BY1411" s="24"/>
      <c r="BZ1411" s="24"/>
      <c r="CA1411" s="24">
        <f t="shared" si="521"/>
        <v>0</v>
      </c>
      <c r="CB1411" s="24">
        <f t="shared" si="522"/>
        <v>0</v>
      </c>
      <c r="CC1411" s="24"/>
      <c r="CE1411" s="24">
        <f t="shared" si="523"/>
        <v>0</v>
      </c>
      <c r="CG1411" s="24">
        <f t="shared" si="524"/>
        <v>0</v>
      </c>
      <c r="CI1411" s="24">
        <f t="shared" si="525"/>
        <v>0</v>
      </c>
      <c r="CK1411" s="24">
        <f t="shared" si="526"/>
        <v>0</v>
      </c>
      <c r="CM1411" s="24">
        <f t="shared" si="527"/>
        <v>0</v>
      </c>
      <c r="CO1411" s="24">
        <f t="shared" si="528"/>
        <v>0</v>
      </c>
      <c r="CQ1411" s="24">
        <f t="shared" si="529"/>
        <v>0</v>
      </c>
      <c r="CS1411" s="24">
        <f t="shared" si="530"/>
        <v>0</v>
      </c>
    </row>
    <row r="1412" spans="9:97">
      <c r="I1412" s="24">
        <f t="shared" ref="I1412:I1475" si="534">IF(F1412&gt;=C1412-D1412,G1412-H1412,E1412)</f>
        <v>0</v>
      </c>
      <c r="J1412" s="24">
        <f t="shared" si="532"/>
        <v>0</v>
      </c>
      <c r="M1412" s="24"/>
      <c r="N1412" s="24"/>
      <c r="O1412" s="24"/>
      <c r="P1412" s="24"/>
      <c r="Q1412" s="24"/>
      <c r="R1412" s="24"/>
      <c r="S1412" s="24">
        <f t="shared" ref="S1412:S1475" si="535">IF(P1412&gt;=M1412-N1412,Q1412-R1412,O1412)</f>
        <v>0</v>
      </c>
      <c r="T1412" s="24">
        <f t="shared" si="533"/>
        <v>0</v>
      </c>
      <c r="W1412" s="24"/>
      <c r="X1412" s="24"/>
      <c r="Y1412" s="24"/>
      <c r="Z1412" s="24"/>
      <c r="AA1412" s="24"/>
      <c r="AB1412" s="24"/>
      <c r="AC1412" s="24">
        <f t="shared" ref="AC1412:AC1475" si="536">IF(Z1412&gt;=W1412-X1412,AA1412-AB1412,Y1412)</f>
        <v>0</v>
      </c>
      <c r="AD1412" s="24">
        <f t="shared" ref="AD1412:AD1475" si="537">IF(Z1412&lt;W1412-X1412,W1412-X1412-Z1412,0)</f>
        <v>0</v>
      </c>
      <c r="AG1412" s="24"/>
      <c r="AH1412" s="24"/>
      <c r="AI1412" s="24"/>
      <c r="AJ1412" s="24"/>
      <c r="AK1412" s="24"/>
      <c r="AL1412" s="24"/>
      <c r="AM1412" s="24">
        <f t="shared" ref="AM1412:AM1475" si="538">IF(AJ1412&gt;=AG1412-AH1412,AK1412-AL1412,AI1412)</f>
        <v>0</v>
      </c>
      <c r="AN1412" s="24">
        <f t="shared" si="531"/>
        <v>0</v>
      </c>
      <c r="AQ1412" s="24"/>
      <c r="AR1412" s="24"/>
      <c r="AS1412" s="24"/>
      <c r="AT1412" s="24"/>
      <c r="AU1412" s="24"/>
      <c r="AV1412" s="24"/>
      <c r="AW1412" s="24">
        <f t="shared" ref="AW1412:AW1475" si="539">IF(AS1412&gt;=AR1412-AQ1412,AV1412-AU1412,AT1412)</f>
        <v>0</v>
      </c>
      <c r="AX1412" s="24">
        <f t="shared" ref="AX1412:AX1475" si="540">IF(AS1412&lt;AR1412-AQ1412,AR1412-AQ1412-AS1412,0)</f>
        <v>0</v>
      </c>
      <c r="BA1412" s="24"/>
      <c r="BB1412" s="24"/>
      <c r="BC1412" s="24"/>
      <c r="BD1412" s="24"/>
      <c r="BE1412" s="24"/>
      <c r="BF1412" s="24"/>
      <c r="BG1412" s="24">
        <f t="shared" ref="BG1412:BG1475" si="541">IF(BC1412&gt;=BB1412-BA1412,BF1412-BE1412,BD1412)</f>
        <v>0</v>
      </c>
      <c r="BH1412" s="24">
        <f t="shared" ref="BH1412:BH1475" si="542">IF(BC1412&lt;BB1412-BA1412,BB1412-BA1412-BC1412,0)</f>
        <v>0</v>
      </c>
      <c r="BK1412" s="24"/>
      <c r="BL1412" s="24"/>
      <c r="BM1412" s="24"/>
      <c r="BN1412" s="24"/>
      <c r="BO1412" s="24"/>
      <c r="BP1412" s="24"/>
      <c r="BQ1412" s="24">
        <f t="shared" ref="BQ1412:BQ1475" si="543">IF(BM1412&gt;=BL1412-BK1412,BP1412-BO1412,BN1412)</f>
        <v>0</v>
      </c>
      <c r="BR1412" s="24">
        <f t="shared" ref="BR1412:BR1475" si="544">IF(BM1412&lt;BL1412-BK1412,BL1412-BK1412-BM1412,0)</f>
        <v>0</v>
      </c>
      <c r="BU1412" s="24"/>
      <c r="BV1412" s="24"/>
      <c r="BW1412" s="24"/>
      <c r="BX1412" s="24"/>
      <c r="BY1412" s="24"/>
      <c r="BZ1412" s="24"/>
      <c r="CA1412" s="24">
        <f t="shared" ref="CA1412:CA1475" si="545">IF(BW1412&gt;=BV1412-BU1412,BZ1412-BY1412,BX1412)</f>
        <v>0</v>
      </c>
      <c r="CB1412" s="24">
        <f t="shared" ref="CB1412:CB1475" si="546">IF(BW1412&lt;BV1412-BU1412,BV1412-BU1412-BW1412,0)</f>
        <v>0</v>
      </c>
      <c r="CC1412" s="24"/>
      <c r="CE1412" s="24">
        <f t="shared" si="523"/>
        <v>0</v>
      </c>
      <c r="CG1412" s="24">
        <f t="shared" si="524"/>
        <v>0</v>
      </c>
      <c r="CI1412" s="24">
        <f t="shared" si="525"/>
        <v>0</v>
      </c>
      <c r="CK1412" s="24">
        <f t="shared" si="526"/>
        <v>0</v>
      </c>
      <c r="CM1412" s="24">
        <f t="shared" si="527"/>
        <v>0</v>
      </c>
      <c r="CO1412" s="24">
        <f t="shared" si="528"/>
        <v>0</v>
      </c>
      <c r="CQ1412" s="24">
        <f t="shared" si="529"/>
        <v>0</v>
      </c>
      <c r="CS1412" s="24">
        <f t="shared" si="530"/>
        <v>0</v>
      </c>
    </row>
    <row r="1413" spans="9:97">
      <c r="I1413" s="24">
        <f t="shared" si="534"/>
        <v>0</v>
      </c>
      <c r="J1413" s="24">
        <f t="shared" si="532"/>
        <v>0</v>
      </c>
      <c r="M1413" s="24"/>
      <c r="N1413" s="24"/>
      <c r="O1413" s="24"/>
      <c r="P1413" s="24"/>
      <c r="Q1413" s="24"/>
      <c r="R1413" s="24"/>
      <c r="S1413" s="24">
        <f t="shared" si="535"/>
        <v>0</v>
      </c>
      <c r="T1413" s="24">
        <f t="shared" si="533"/>
        <v>0</v>
      </c>
      <c r="W1413" s="24"/>
      <c r="X1413" s="24"/>
      <c r="Y1413" s="24"/>
      <c r="Z1413" s="24"/>
      <c r="AA1413" s="24"/>
      <c r="AB1413" s="24"/>
      <c r="AC1413" s="24">
        <f t="shared" si="536"/>
        <v>0</v>
      </c>
      <c r="AD1413" s="24">
        <f t="shared" si="537"/>
        <v>0</v>
      </c>
      <c r="AG1413" s="24"/>
      <c r="AH1413" s="24"/>
      <c r="AI1413" s="24"/>
      <c r="AJ1413" s="24"/>
      <c r="AK1413" s="24"/>
      <c r="AL1413" s="24"/>
      <c r="AM1413" s="24">
        <f t="shared" si="538"/>
        <v>0</v>
      </c>
      <c r="AN1413" s="24">
        <f t="shared" si="531"/>
        <v>0</v>
      </c>
      <c r="AQ1413" s="24"/>
      <c r="AR1413" s="24"/>
      <c r="AS1413" s="24"/>
      <c r="AT1413" s="24"/>
      <c r="AU1413" s="24"/>
      <c r="AV1413" s="24"/>
      <c r="AW1413" s="24">
        <f t="shared" si="539"/>
        <v>0</v>
      </c>
      <c r="AX1413" s="24">
        <f t="shared" si="540"/>
        <v>0</v>
      </c>
      <c r="BA1413" s="24"/>
      <c r="BB1413" s="24"/>
      <c r="BC1413" s="24"/>
      <c r="BD1413" s="24"/>
      <c r="BE1413" s="24"/>
      <c r="BF1413" s="24"/>
      <c r="BG1413" s="24">
        <f t="shared" si="541"/>
        <v>0</v>
      </c>
      <c r="BH1413" s="24">
        <f t="shared" si="542"/>
        <v>0</v>
      </c>
      <c r="BK1413" s="24"/>
      <c r="BL1413" s="24"/>
      <c r="BM1413" s="24"/>
      <c r="BN1413" s="24"/>
      <c r="BO1413" s="24"/>
      <c r="BP1413" s="24"/>
      <c r="BQ1413" s="24">
        <f t="shared" si="543"/>
        <v>0</v>
      </c>
      <c r="BR1413" s="24">
        <f t="shared" si="544"/>
        <v>0</v>
      </c>
      <c r="BU1413" s="24"/>
      <c r="BV1413" s="24"/>
      <c r="BW1413" s="24"/>
      <c r="BX1413" s="24"/>
      <c r="BY1413" s="24"/>
      <c r="BZ1413" s="24"/>
      <c r="CA1413" s="24">
        <f t="shared" si="545"/>
        <v>0</v>
      </c>
      <c r="CB1413" s="24">
        <f t="shared" si="546"/>
        <v>0</v>
      </c>
      <c r="CC1413" s="24"/>
      <c r="CE1413" s="24">
        <f t="shared" ref="CE1413:CE1476" si="547">SUMIF(B:B,CD1413,G:G)-SUMIF(B:B,CD1413,H:H)</f>
        <v>0</v>
      </c>
      <c r="CG1413" s="24">
        <f t="shared" ref="CG1413:CG1476" si="548">SUMIF(L:L,CF1413,Q:Q)-SUMIF(L:L,CF1413,R:R)</f>
        <v>0</v>
      </c>
      <c r="CI1413" s="24">
        <f t="shared" ref="CI1413:CI1476" si="549">SUMIF(V:V,CH1413,AA:AA)-SUMIF(V:V,CH1413,AB:AB)</f>
        <v>0</v>
      </c>
      <c r="CK1413" s="24">
        <f t="shared" ref="CK1413:CK1476" si="550">SUMIF(AF:AF,CJ1413,AK:AK)-SUMIF(AF:AF,CJ1413,AL:AL)</f>
        <v>0</v>
      </c>
      <c r="CM1413" s="24">
        <f t="shared" ref="CM1413:CM1476" si="551">SUMIF(AP:AP,CL1413,AV:AV)-SUMIF(AP:AP,CL1413,AU:AU)</f>
        <v>0</v>
      </c>
      <c r="CO1413" s="24">
        <f t="shared" ref="CO1413:CO1476" si="552">SUMIF(AZ:AZ,CN1413,BF:BF)-SUMIF(AZ:AZ,CN1413,BE:BE)</f>
        <v>0</v>
      </c>
      <c r="CQ1413" s="24">
        <f t="shared" ref="CQ1413:CQ1476" si="553">SUMIF(BJ:BJ,CP1413,BP:BP)-SUMIF(BJ:BJ,CP1413,BO:BO)</f>
        <v>0</v>
      </c>
      <c r="CS1413" s="24">
        <f t="shared" ref="CS1413:CS1476" si="554">SUMIF(BT:BT,CR1413,BZ:BZ)-SUMIF(BT:BT,CR1413,BY:BY)</f>
        <v>0</v>
      </c>
    </row>
    <row r="1414" spans="9:97">
      <c r="I1414" s="24">
        <f t="shared" si="534"/>
        <v>0</v>
      </c>
      <c r="J1414" s="24">
        <f t="shared" si="532"/>
        <v>0</v>
      </c>
      <c r="M1414" s="24"/>
      <c r="N1414" s="24"/>
      <c r="O1414" s="24"/>
      <c r="P1414" s="24"/>
      <c r="Q1414" s="24"/>
      <c r="R1414" s="24"/>
      <c r="S1414" s="24">
        <f t="shared" si="535"/>
        <v>0</v>
      </c>
      <c r="T1414" s="24">
        <f t="shared" si="533"/>
        <v>0</v>
      </c>
      <c r="W1414" s="24"/>
      <c r="X1414" s="24"/>
      <c r="Y1414" s="24"/>
      <c r="Z1414" s="24"/>
      <c r="AA1414" s="24"/>
      <c r="AB1414" s="24"/>
      <c r="AC1414" s="24">
        <f t="shared" si="536"/>
        <v>0</v>
      </c>
      <c r="AD1414" s="24">
        <f t="shared" si="537"/>
        <v>0</v>
      </c>
      <c r="AG1414" s="24"/>
      <c r="AH1414" s="24"/>
      <c r="AI1414" s="24"/>
      <c r="AJ1414" s="24"/>
      <c r="AK1414" s="24"/>
      <c r="AL1414" s="24"/>
      <c r="AM1414" s="24">
        <f t="shared" si="538"/>
        <v>0</v>
      </c>
      <c r="AN1414" s="24">
        <f t="shared" si="531"/>
        <v>0</v>
      </c>
      <c r="AQ1414" s="24"/>
      <c r="AR1414" s="24"/>
      <c r="AS1414" s="24"/>
      <c r="AT1414" s="24"/>
      <c r="AU1414" s="24"/>
      <c r="AV1414" s="24"/>
      <c r="AW1414" s="24">
        <f t="shared" si="539"/>
        <v>0</v>
      </c>
      <c r="AX1414" s="24">
        <f t="shared" si="540"/>
        <v>0</v>
      </c>
      <c r="BA1414" s="24"/>
      <c r="BB1414" s="24"/>
      <c r="BC1414" s="24"/>
      <c r="BD1414" s="24"/>
      <c r="BE1414" s="24"/>
      <c r="BF1414" s="24"/>
      <c r="BG1414" s="24">
        <f t="shared" si="541"/>
        <v>0</v>
      </c>
      <c r="BH1414" s="24">
        <f t="shared" si="542"/>
        <v>0</v>
      </c>
      <c r="BK1414" s="24"/>
      <c r="BL1414" s="24"/>
      <c r="BM1414" s="24"/>
      <c r="BN1414" s="24"/>
      <c r="BO1414" s="24"/>
      <c r="BP1414" s="24"/>
      <c r="BQ1414" s="24">
        <f t="shared" si="543"/>
        <v>0</v>
      </c>
      <c r="BR1414" s="24">
        <f t="shared" si="544"/>
        <v>0</v>
      </c>
      <c r="BU1414" s="24"/>
      <c r="BV1414" s="24"/>
      <c r="BW1414" s="24"/>
      <c r="BX1414" s="24"/>
      <c r="BY1414" s="24"/>
      <c r="BZ1414" s="24"/>
      <c r="CA1414" s="24">
        <f t="shared" si="545"/>
        <v>0</v>
      </c>
      <c r="CB1414" s="24">
        <f t="shared" si="546"/>
        <v>0</v>
      </c>
      <c r="CC1414" s="24"/>
      <c r="CE1414" s="24">
        <f t="shared" si="547"/>
        <v>0</v>
      </c>
      <c r="CG1414" s="24">
        <f t="shared" si="548"/>
        <v>0</v>
      </c>
      <c r="CI1414" s="24">
        <f t="shared" si="549"/>
        <v>0</v>
      </c>
      <c r="CK1414" s="24">
        <f t="shared" si="550"/>
        <v>0</v>
      </c>
      <c r="CM1414" s="24">
        <f t="shared" si="551"/>
        <v>0</v>
      </c>
      <c r="CO1414" s="24">
        <f t="shared" si="552"/>
        <v>0</v>
      </c>
      <c r="CQ1414" s="24">
        <f t="shared" si="553"/>
        <v>0</v>
      </c>
      <c r="CS1414" s="24">
        <f t="shared" si="554"/>
        <v>0</v>
      </c>
    </row>
    <row r="1415" spans="9:97">
      <c r="I1415" s="24">
        <f t="shared" si="534"/>
        <v>0</v>
      </c>
      <c r="J1415" s="24">
        <f t="shared" si="532"/>
        <v>0</v>
      </c>
      <c r="M1415" s="24"/>
      <c r="N1415" s="24"/>
      <c r="O1415" s="24"/>
      <c r="P1415" s="24"/>
      <c r="Q1415" s="24"/>
      <c r="R1415" s="24"/>
      <c r="S1415" s="24">
        <f t="shared" si="535"/>
        <v>0</v>
      </c>
      <c r="T1415" s="24">
        <f t="shared" si="533"/>
        <v>0</v>
      </c>
      <c r="W1415" s="24"/>
      <c r="X1415" s="24"/>
      <c r="Y1415" s="24"/>
      <c r="Z1415" s="24"/>
      <c r="AA1415" s="24"/>
      <c r="AB1415" s="24"/>
      <c r="AC1415" s="24">
        <f t="shared" si="536"/>
        <v>0</v>
      </c>
      <c r="AD1415" s="24">
        <f t="shared" si="537"/>
        <v>0</v>
      </c>
      <c r="AG1415" s="24"/>
      <c r="AH1415" s="24"/>
      <c r="AI1415" s="24"/>
      <c r="AJ1415" s="24"/>
      <c r="AK1415" s="24"/>
      <c r="AL1415" s="24"/>
      <c r="AM1415" s="24">
        <f t="shared" si="538"/>
        <v>0</v>
      </c>
      <c r="AN1415" s="24">
        <f t="shared" si="531"/>
        <v>0</v>
      </c>
      <c r="AQ1415" s="24"/>
      <c r="AR1415" s="24"/>
      <c r="AS1415" s="24"/>
      <c r="AT1415" s="24"/>
      <c r="AU1415" s="24"/>
      <c r="AV1415" s="24"/>
      <c r="AW1415" s="24">
        <f t="shared" si="539"/>
        <v>0</v>
      </c>
      <c r="AX1415" s="24">
        <f t="shared" si="540"/>
        <v>0</v>
      </c>
      <c r="BA1415" s="24"/>
      <c r="BB1415" s="24"/>
      <c r="BC1415" s="24"/>
      <c r="BD1415" s="24"/>
      <c r="BE1415" s="24"/>
      <c r="BF1415" s="24"/>
      <c r="BG1415" s="24">
        <f t="shared" si="541"/>
        <v>0</v>
      </c>
      <c r="BH1415" s="24">
        <f t="shared" si="542"/>
        <v>0</v>
      </c>
      <c r="BK1415" s="24"/>
      <c r="BL1415" s="24"/>
      <c r="BM1415" s="24"/>
      <c r="BN1415" s="24"/>
      <c r="BO1415" s="24"/>
      <c r="BP1415" s="24"/>
      <c r="BQ1415" s="24">
        <f t="shared" si="543"/>
        <v>0</v>
      </c>
      <c r="BR1415" s="24">
        <f t="shared" si="544"/>
        <v>0</v>
      </c>
      <c r="BU1415" s="24"/>
      <c r="BV1415" s="24"/>
      <c r="BW1415" s="24"/>
      <c r="BX1415" s="24"/>
      <c r="BY1415" s="24"/>
      <c r="BZ1415" s="24"/>
      <c r="CA1415" s="24">
        <f t="shared" si="545"/>
        <v>0</v>
      </c>
      <c r="CB1415" s="24">
        <f t="shared" si="546"/>
        <v>0</v>
      </c>
      <c r="CC1415" s="24"/>
      <c r="CE1415" s="24">
        <f t="shared" si="547"/>
        <v>0</v>
      </c>
      <c r="CG1415" s="24">
        <f t="shared" si="548"/>
        <v>0</v>
      </c>
      <c r="CI1415" s="24">
        <f t="shared" si="549"/>
        <v>0</v>
      </c>
      <c r="CK1415" s="24">
        <f t="shared" si="550"/>
        <v>0</v>
      </c>
      <c r="CM1415" s="24">
        <f t="shared" si="551"/>
        <v>0</v>
      </c>
      <c r="CO1415" s="24">
        <f t="shared" si="552"/>
        <v>0</v>
      </c>
      <c r="CQ1415" s="24">
        <f t="shared" si="553"/>
        <v>0</v>
      </c>
      <c r="CS1415" s="24">
        <f t="shared" si="554"/>
        <v>0</v>
      </c>
    </row>
    <row r="1416" spans="9:97">
      <c r="I1416" s="24">
        <f t="shared" si="534"/>
        <v>0</v>
      </c>
      <c r="J1416" s="24">
        <f t="shared" si="532"/>
        <v>0</v>
      </c>
      <c r="M1416" s="24"/>
      <c r="N1416" s="24"/>
      <c r="O1416" s="24"/>
      <c r="P1416" s="24"/>
      <c r="Q1416" s="24"/>
      <c r="R1416" s="24"/>
      <c r="S1416" s="24">
        <f t="shared" si="535"/>
        <v>0</v>
      </c>
      <c r="T1416" s="24">
        <f t="shared" si="533"/>
        <v>0</v>
      </c>
      <c r="W1416" s="24"/>
      <c r="X1416" s="24"/>
      <c r="Y1416" s="24"/>
      <c r="Z1416" s="24"/>
      <c r="AA1416" s="24"/>
      <c r="AB1416" s="24"/>
      <c r="AC1416" s="24">
        <f t="shared" si="536"/>
        <v>0</v>
      </c>
      <c r="AD1416" s="24">
        <f t="shared" si="537"/>
        <v>0</v>
      </c>
      <c r="AG1416" s="24"/>
      <c r="AH1416" s="24"/>
      <c r="AI1416" s="24"/>
      <c r="AJ1416" s="24"/>
      <c r="AK1416" s="24"/>
      <c r="AL1416" s="24"/>
      <c r="AM1416" s="24">
        <f t="shared" si="538"/>
        <v>0</v>
      </c>
      <c r="AN1416" s="24">
        <f t="shared" si="531"/>
        <v>0</v>
      </c>
      <c r="AQ1416" s="24"/>
      <c r="AR1416" s="24"/>
      <c r="AS1416" s="24"/>
      <c r="AT1416" s="24"/>
      <c r="AU1416" s="24"/>
      <c r="AV1416" s="24"/>
      <c r="AW1416" s="24">
        <f t="shared" si="539"/>
        <v>0</v>
      </c>
      <c r="AX1416" s="24">
        <f t="shared" si="540"/>
        <v>0</v>
      </c>
      <c r="BA1416" s="24"/>
      <c r="BB1416" s="24"/>
      <c r="BC1416" s="24"/>
      <c r="BD1416" s="24"/>
      <c r="BE1416" s="24"/>
      <c r="BF1416" s="24"/>
      <c r="BG1416" s="24">
        <f t="shared" si="541"/>
        <v>0</v>
      </c>
      <c r="BH1416" s="24">
        <f t="shared" si="542"/>
        <v>0</v>
      </c>
      <c r="BK1416" s="24"/>
      <c r="BL1416" s="24"/>
      <c r="BM1416" s="24"/>
      <c r="BN1416" s="24"/>
      <c r="BO1416" s="24"/>
      <c r="BP1416" s="24"/>
      <c r="BQ1416" s="24">
        <f t="shared" si="543"/>
        <v>0</v>
      </c>
      <c r="BR1416" s="24">
        <f t="shared" si="544"/>
        <v>0</v>
      </c>
      <c r="BU1416" s="24"/>
      <c r="BV1416" s="24"/>
      <c r="BW1416" s="24"/>
      <c r="BX1416" s="24"/>
      <c r="BY1416" s="24"/>
      <c r="BZ1416" s="24"/>
      <c r="CA1416" s="24">
        <f t="shared" si="545"/>
        <v>0</v>
      </c>
      <c r="CB1416" s="24">
        <f t="shared" si="546"/>
        <v>0</v>
      </c>
      <c r="CC1416" s="24"/>
      <c r="CE1416" s="24">
        <f t="shared" si="547"/>
        <v>0</v>
      </c>
      <c r="CG1416" s="24">
        <f t="shared" si="548"/>
        <v>0</v>
      </c>
      <c r="CI1416" s="24">
        <f t="shared" si="549"/>
        <v>0</v>
      </c>
      <c r="CK1416" s="24">
        <f t="shared" si="550"/>
        <v>0</v>
      </c>
      <c r="CM1416" s="24">
        <f t="shared" si="551"/>
        <v>0</v>
      </c>
      <c r="CO1416" s="24">
        <f t="shared" si="552"/>
        <v>0</v>
      </c>
      <c r="CQ1416" s="24">
        <f t="shared" si="553"/>
        <v>0</v>
      </c>
      <c r="CS1416" s="24">
        <f t="shared" si="554"/>
        <v>0</v>
      </c>
    </row>
    <row r="1417" spans="9:97">
      <c r="I1417" s="24">
        <f t="shared" si="534"/>
        <v>0</v>
      </c>
      <c r="J1417" s="24">
        <f t="shared" si="532"/>
        <v>0</v>
      </c>
      <c r="M1417" s="24"/>
      <c r="N1417" s="24"/>
      <c r="O1417" s="24"/>
      <c r="P1417" s="24"/>
      <c r="Q1417" s="24"/>
      <c r="R1417" s="24"/>
      <c r="S1417" s="24">
        <f t="shared" si="535"/>
        <v>0</v>
      </c>
      <c r="T1417" s="24">
        <f t="shared" si="533"/>
        <v>0</v>
      </c>
      <c r="W1417" s="24"/>
      <c r="X1417" s="24"/>
      <c r="Y1417" s="24"/>
      <c r="Z1417" s="24"/>
      <c r="AA1417" s="24"/>
      <c r="AB1417" s="24"/>
      <c r="AC1417" s="24">
        <f t="shared" si="536"/>
        <v>0</v>
      </c>
      <c r="AD1417" s="24">
        <f t="shared" si="537"/>
        <v>0</v>
      </c>
      <c r="AG1417" s="24"/>
      <c r="AH1417" s="24"/>
      <c r="AI1417" s="24"/>
      <c r="AJ1417" s="24"/>
      <c r="AK1417" s="24"/>
      <c r="AL1417" s="24"/>
      <c r="AM1417" s="24">
        <f t="shared" si="538"/>
        <v>0</v>
      </c>
      <c r="AN1417" s="24">
        <f t="shared" si="531"/>
        <v>0</v>
      </c>
      <c r="AQ1417" s="24"/>
      <c r="AR1417" s="24"/>
      <c r="AS1417" s="24"/>
      <c r="AT1417" s="24"/>
      <c r="AU1417" s="24"/>
      <c r="AV1417" s="24"/>
      <c r="AW1417" s="24">
        <f t="shared" si="539"/>
        <v>0</v>
      </c>
      <c r="AX1417" s="24">
        <f t="shared" si="540"/>
        <v>0</v>
      </c>
      <c r="BA1417" s="24"/>
      <c r="BB1417" s="24"/>
      <c r="BC1417" s="24"/>
      <c r="BD1417" s="24"/>
      <c r="BE1417" s="24"/>
      <c r="BF1417" s="24"/>
      <c r="BG1417" s="24">
        <f t="shared" si="541"/>
        <v>0</v>
      </c>
      <c r="BH1417" s="24">
        <f t="shared" si="542"/>
        <v>0</v>
      </c>
      <c r="BK1417" s="24"/>
      <c r="BL1417" s="24"/>
      <c r="BM1417" s="24"/>
      <c r="BN1417" s="24"/>
      <c r="BO1417" s="24"/>
      <c r="BP1417" s="24"/>
      <c r="BQ1417" s="24">
        <f t="shared" si="543"/>
        <v>0</v>
      </c>
      <c r="BR1417" s="24">
        <f t="shared" si="544"/>
        <v>0</v>
      </c>
      <c r="BU1417" s="24"/>
      <c r="BV1417" s="24"/>
      <c r="BW1417" s="24"/>
      <c r="BX1417" s="24"/>
      <c r="BY1417" s="24"/>
      <c r="BZ1417" s="24"/>
      <c r="CA1417" s="24">
        <f t="shared" si="545"/>
        <v>0</v>
      </c>
      <c r="CB1417" s="24">
        <f t="shared" si="546"/>
        <v>0</v>
      </c>
      <c r="CC1417" s="24"/>
      <c r="CE1417" s="24">
        <f t="shared" si="547"/>
        <v>0</v>
      </c>
      <c r="CG1417" s="24">
        <f t="shared" si="548"/>
        <v>0</v>
      </c>
      <c r="CI1417" s="24">
        <f t="shared" si="549"/>
        <v>0</v>
      </c>
      <c r="CK1417" s="24">
        <f t="shared" si="550"/>
        <v>0</v>
      </c>
      <c r="CM1417" s="24">
        <f t="shared" si="551"/>
        <v>0</v>
      </c>
      <c r="CO1417" s="24">
        <f t="shared" si="552"/>
        <v>0</v>
      </c>
      <c r="CQ1417" s="24">
        <f t="shared" si="553"/>
        <v>0</v>
      </c>
      <c r="CS1417" s="24">
        <f t="shared" si="554"/>
        <v>0</v>
      </c>
    </row>
    <row r="1418" spans="9:97">
      <c r="I1418" s="24">
        <f t="shared" si="534"/>
        <v>0</v>
      </c>
      <c r="J1418" s="24">
        <f t="shared" si="532"/>
        <v>0</v>
      </c>
      <c r="M1418" s="24"/>
      <c r="N1418" s="24"/>
      <c r="O1418" s="24"/>
      <c r="P1418" s="24"/>
      <c r="Q1418" s="24"/>
      <c r="R1418" s="24"/>
      <c r="S1418" s="24">
        <f t="shared" si="535"/>
        <v>0</v>
      </c>
      <c r="T1418" s="24">
        <f t="shared" si="533"/>
        <v>0</v>
      </c>
      <c r="W1418" s="24"/>
      <c r="X1418" s="24"/>
      <c r="Y1418" s="24"/>
      <c r="Z1418" s="24"/>
      <c r="AA1418" s="24"/>
      <c r="AB1418" s="24"/>
      <c r="AC1418" s="24">
        <f t="shared" si="536"/>
        <v>0</v>
      </c>
      <c r="AD1418" s="24">
        <f t="shared" si="537"/>
        <v>0</v>
      </c>
      <c r="AG1418" s="24"/>
      <c r="AH1418" s="24"/>
      <c r="AI1418" s="24"/>
      <c r="AJ1418" s="24"/>
      <c r="AK1418" s="24"/>
      <c r="AL1418" s="24"/>
      <c r="AM1418" s="24">
        <f t="shared" si="538"/>
        <v>0</v>
      </c>
      <c r="AN1418" s="24">
        <f t="shared" si="531"/>
        <v>0</v>
      </c>
      <c r="AQ1418" s="24"/>
      <c r="AR1418" s="24"/>
      <c r="AS1418" s="24"/>
      <c r="AT1418" s="24"/>
      <c r="AU1418" s="24"/>
      <c r="AV1418" s="24"/>
      <c r="AW1418" s="24">
        <f t="shared" si="539"/>
        <v>0</v>
      </c>
      <c r="AX1418" s="24">
        <f t="shared" si="540"/>
        <v>0</v>
      </c>
      <c r="BA1418" s="24"/>
      <c r="BB1418" s="24"/>
      <c r="BC1418" s="24"/>
      <c r="BD1418" s="24"/>
      <c r="BE1418" s="24"/>
      <c r="BF1418" s="24"/>
      <c r="BG1418" s="24">
        <f t="shared" si="541"/>
        <v>0</v>
      </c>
      <c r="BH1418" s="24">
        <f t="shared" si="542"/>
        <v>0</v>
      </c>
      <c r="BK1418" s="24"/>
      <c r="BL1418" s="24"/>
      <c r="BM1418" s="24"/>
      <c r="BN1418" s="24"/>
      <c r="BO1418" s="24"/>
      <c r="BP1418" s="24"/>
      <c r="BQ1418" s="24">
        <f t="shared" si="543"/>
        <v>0</v>
      </c>
      <c r="BR1418" s="24">
        <f t="shared" si="544"/>
        <v>0</v>
      </c>
      <c r="BU1418" s="24"/>
      <c r="BV1418" s="24"/>
      <c r="BW1418" s="24"/>
      <c r="BX1418" s="24"/>
      <c r="BY1418" s="24"/>
      <c r="BZ1418" s="24"/>
      <c r="CA1418" s="24">
        <f t="shared" si="545"/>
        <v>0</v>
      </c>
      <c r="CB1418" s="24">
        <f t="shared" si="546"/>
        <v>0</v>
      </c>
      <c r="CC1418" s="24"/>
      <c r="CE1418" s="24">
        <f t="shared" si="547"/>
        <v>0</v>
      </c>
      <c r="CG1418" s="24">
        <f t="shared" si="548"/>
        <v>0</v>
      </c>
      <c r="CI1418" s="24">
        <f t="shared" si="549"/>
        <v>0</v>
      </c>
      <c r="CK1418" s="24">
        <f t="shared" si="550"/>
        <v>0</v>
      </c>
      <c r="CM1418" s="24">
        <f t="shared" si="551"/>
        <v>0</v>
      </c>
      <c r="CO1418" s="24">
        <f t="shared" si="552"/>
        <v>0</v>
      </c>
      <c r="CQ1418" s="24">
        <f t="shared" si="553"/>
        <v>0</v>
      </c>
      <c r="CS1418" s="24">
        <f t="shared" si="554"/>
        <v>0</v>
      </c>
    </row>
    <row r="1419" spans="9:97">
      <c r="I1419" s="24">
        <f t="shared" si="534"/>
        <v>0</v>
      </c>
      <c r="J1419" s="24">
        <f t="shared" si="532"/>
        <v>0</v>
      </c>
      <c r="M1419" s="24"/>
      <c r="N1419" s="24"/>
      <c r="O1419" s="24"/>
      <c r="P1419" s="24"/>
      <c r="Q1419" s="24"/>
      <c r="R1419" s="24"/>
      <c r="S1419" s="24">
        <f t="shared" si="535"/>
        <v>0</v>
      </c>
      <c r="T1419" s="24">
        <f t="shared" si="533"/>
        <v>0</v>
      </c>
      <c r="W1419" s="24"/>
      <c r="X1419" s="24"/>
      <c r="Y1419" s="24"/>
      <c r="Z1419" s="24"/>
      <c r="AA1419" s="24"/>
      <c r="AB1419" s="24"/>
      <c r="AC1419" s="24">
        <f t="shared" si="536"/>
        <v>0</v>
      </c>
      <c r="AD1419" s="24">
        <f t="shared" si="537"/>
        <v>0</v>
      </c>
      <c r="AG1419" s="24"/>
      <c r="AH1419" s="24"/>
      <c r="AI1419" s="24"/>
      <c r="AJ1419" s="24"/>
      <c r="AK1419" s="24"/>
      <c r="AL1419" s="24"/>
      <c r="AM1419" s="24">
        <f t="shared" si="538"/>
        <v>0</v>
      </c>
      <c r="AN1419" s="24">
        <f t="shared" si="531"/>
        <v>0</v>
      </c>
      <c r="AQ1419" s="24"/>
      <c r="AR1419" s="24"/>
      <c r="AS1419" s="24"/>
      <c r="AT1419" s="24"/>
      <c r="AU1419" s="24"/>
      <c r="AV1419" s="24"/>
      <c r="AW1419" s="24">
        <f t="shared" si="539"/>
        <v>0</v>
      </c>
      <c r="AX1419" s="24">
        <f t="shared" si="540"/>
        <v>0</v>
      </c>
      <c r="BA1419" s="24"/>
      <c r="BB1419" s="24"/>
      <c r="BC1419" s="24"/>
      <c r="BD1419" s="24"/>
      <c r="BE1419" s="24"/>
      <c r="BF1419" s="24"/>
      <c r="BG1419" s="24">
        <f t="shared" si="541"/>
        <v>0</v>
      </c>
      <c r="BH1419" s="24">
        <f t="shared" si="542"/>
        <v>0</v>
      </c>
      <c r="BK1419" s="24"/>
      <c r="BL1419" s="24"/>
      <c r="BM1419" s="24"/>
      <c r="BN1419" s="24"/>
      <c r="BO1419" s="24"/>
      <c r="BP1419" s="24"/>
      <c r="BQ1419" s="24">
        <f t="shared" si="543"/>
        <v>0</v>
      </c>
      <c r="BR1419" s="24">
        <f t="shared" si="544"/>
        <v>0</v>
      </c>
      <c r="BU1419" s="24"/>
      <c r="BV1419" s="24"/>
      <c r="BW1419" s="24"/>
      <c r="BX1419" s="24"/>
      <c r="BY1419" s="24"/>
      <c r="BZ1419" s="24"/>
      <c r="CA1419" s="24">
        <f t="shared" si="545"/>
        <v>0</v>
      </c>
      <c r="CB1419" s="24">
        <f t="shared" si="546"/>
        <v>0</v>
      </c>
      <c r="CC1419" s="24"/>
      <c r="CE1419" s="24">
        <f t="shared" si="547"/>
        <v>0</v>
      </c>
      <c r="CG1419" s="24">
        <f t="shared" si="548"/>
        <v>0</v>
      </c>
      <c r="CI1419" s="24">
        <f t="shared" si="549"/>
        <v>0</v>
      </c>
      <c r="CK1419" s="24">
        <f t="shared" si="550"/>
        <v>0</v>
      </c>
      <c r="CM1419" s="24">
        <f t="shared" si="551"/>
        <v>0</v>
      </c>
      <c r="CO1419" s="24">
        <f t="shared" si="552"/>
        <v>0</v>
      </c>
      <c r="CQ1419" s="24">
        <f t="shared" si="553"/>
        <v>0</v>
      </c>
      <c r="CS1419" s="24">
        <f t="shared" si="554"/>
        <v>0</v>
      </c>
    </row>
    <row r="1420" spans="9:97">
      <c r="I1420" s="24">
        <f t="shared" si="534"/>
        <v>0</v>
      </c>
      <c r="J1420" s="24">
        <f t="shared" si="532"/>
        <v>0</v>
      </c>
      <c r="M1420" s="24"/>
      <c r="N1420" s="24"/>
      <c r="O1420" s="24"/>
      <c r="P1420" s="24"/>
      <c r="Q1420" s="24"/>
      <c r="R1420" s="24"/>
      <c r="S1420" s="24">
        <f t="shared" si="535"/>
        <v>0</v>
      </c>
      <c r="T1420" s="24">
        <f t="shared" si="533"/>
        <v>0</v>
      </c>
      <c r="W1420" s="24"/>
      <c r="X1420" s="24"/>
      <c r="Y1420" s="24"/>
      <c r="Z1420" s="24"/>
      <c r="AA1420" s="24"/>
      <c r="AB1420" s="24"/>
      <c r="AC1420" s="24">
        <f t="shared" si="536"/>
        <v>0</v>
      </c>
      <c r="AD1420" s="24">
        <f t="shared" si="537"/>
        <v>0</v>
      </c>
      <c r="AG1420" s="24"/>
      <c r="AH1420" s="24"/>
      <c r="AI1420" s="24"/>
      <c r="AJ1420" s="24"/>
      <c r="AK1420" s="24"/>
      <c r="AL1420" s="24"/>
      <c r="AM1420" s="24">
        <f t="shared" si="538"/>
        <v>0</v>
      </c>
      <c r="AN1420" s="24">
        <f t="shared" si="531"/>
        <v>0</v>
      </c>
      <c r="AQ1420" s="24"/>
      <c r="AR1420" s="24"/>
      <c r="AS1420" s="24"/>
      <c r="AT1420" s="24"/>
      <c r="AU1420" s="24"/>
      <c r="AV1420" s="24"/>
      <c r="AW1420" s="24">
        <f t="shared" si="539"/>
        <v>0</v>
      </c>
      <c r="AX1420" s="24">
        <f t="shared" si="540"/>
        <v>0</v>
      </c>
      <c r="BA1420" s="24"/>
      <c r="BB1420" s="24"/>
      <c r="BC1420" s="24"/>
      <c r="BD1420" s="24"/>
      <c r="BE1420" s="24"/>
      <c r="BF1420" s="24"/>
      <c r="BG1420" s="24">
        <f t="shared" si="541"/>
        <v>0</v>
      </c>
      <c r="BH1420" s="24">
        <f t="shared" si="542"/>
        <v>0</v>
      </c>
      <c r="BK1420" s="24"/>
      <c r="BL1420" s="24"/>
      <c r="BM1420" s="24"/>
      <c r="BN1420" s="24"/>
      <c r="BO1420" s="24"/>
      <c r="BP1420" s="24"/>
      <c r="BQ1420" s="24">
        <f t="shared" si="543"/>
        <v>0</v>
      </c>
      <c r="BR1420" s="24">
        <f t="shared" si="544"/>
        <v>0</v>
      </c>
      <c r="BU1420" s="24"/>
      <c r="BV1420" s="24"/>
      <c r="BW1420" s="24"/>
      <c r="BX1420" s="24"/>
      <c r="BY1420" s="24"/>
      <c r="BZ1420" s="24"/>
      <c r="CA1420" s="24">
        <f t="shared" si="545"/>
        <v>0</v>
      </c>
      <c r="CB1420" s="24">
        <f t="shared" si="546"/>
        <v>0</v>
      </c>
      <c r="CC1420" s="24"/>
      <c r="CE1420" s="24">
        <f t="shared" si="547"/>
        <v>0</v>
      </c>
      <c r="CG1420" s="24">
        <f t="shared" si="548"/>
        <v>0</v>
      </c>
      <c r="CI1420" s="24">
        <f t="shared" si="549"/>
        <v>0</v>
      </c>
      <c r="CK1420" s="24">
        <f t="shared" si="550"/>
        <v>0</v>
      </c>
      <c r="CM1420" s="24">
        <f t="shared" si="551"/>
        <v>0</v>
      </c>
      <c r="CO1420" s="24">
        <f t="shared" si="552"/>
        <v>0</v>
      </c>
      <c r="CQ1420" s="24">
        <f t="shared" si="553"/>
        <v>0</v>
      </c>
      <c r="CS1420" s="24">
        <f t="shared" si="554"/>
        <v>0</v>
      </c>
    </row>
    <row r="1421" spans="9:97">
      <c r="I1421" s="24">
        <f t="shared" si="534"/>
        <v>0</v>
      </c>
      <c r="J1421" s="24">
        <f t="shared" si="532"/>
        <v>0</v>
      </c>
      <c r="M1421" s="24"/>
      <c r="N1421" s="24"/>
      <c r="O1421" s="24"/>
      <c r="P1421" s="24"/>
      <c r="Q1421" s="24"/>
      <c r="R1421" s="24"/>
      <c r="S1421" s="24">
        <f t="shared" si="535"/>
        <v>0</v>
      </c>
      <c r="T1421" s="24">
        <f t="shared" si="533"/>
        <v>0</v>
      </c>
      <c r="W1421" s="24"/>
      <c r="X1421" s="24"/>
      <c r="Y1421" s="24"/>
      <c r="Z1421" s="24"/>
      <c r="AA1421" s="24"/>
      <c r="AB1421" s="24"/>
      <c r="AC1421" s="24">
        <f t="shared" si="536"/>
        <v>0</v>
      </c>
      <c r="AD1421" s="24">
        <f t="shared" si="537"/>
        <v>0</v>
      </c>
      <c r="AG1421" s="24"/>
      <c r="AH1421" s="24"/>
      <c r="AI1421" s="24"/>
      <c r="AJ1421" s="24"/>
      <c r="AK1421" s="24"/>
      <c r="AL1421" s="24"/>
      <c r="AM1421" s="24">
        <f t="shared" si="538"/>
        <v>0</v>
      </c>
      <c r="AN1421" s="24">
        <f t="shared" si="531"/>
        <v>0</v>
      </c>
      <c r="AQ1421" s="24"/>
      <c r="AR1421" s="24"/>
      <c r="AS1421" s="24"/>
      <c r="AT1421" s="24"/>
      <c r="AU1421" s="24"/>
      <c r="AV1421" s="24"/>
      <c r="AW1421" s="24">
        <f t="shared" si="539"/>
        <v>0</v>
      </c>
      <c r="AX1421" s="24">
        <f t="shared" si="540"/>
        <v>0</v>
      </c>
      <c r="BA1421" s="24"/>
      <c r="BB1421" s="24"/>
      <c r="BC1421" s="24"/>
      <c r="BD1421" s="24"/>
      <c r="BE1421" s="24"/>
      <c r="BF1421" s="24"/>
      <c r="BG1421" s="24">
        <f t="shared" si="541"/>
        <v>0</v>
      </c>
      <c r="BH1421" s="24">
        <f t="shared" si="542"/>
        <v>0</v>
      </c>
      <c r="BK1421" s="24"/>
      <c r="BL1421" s="24"/>
      <c r="BM1421" s="24"/>
      <c r="BN1421" s="24"/>
      <c r="BO1421" s="24"/>
      <c r="BP1421" s="24"/>
      <c r="BQ1421" s="24">
        <f t="shared" si="543"/>
        <v>0</v>
      </c>
      <c r="BR1421" s="24">
        <f t="shared" si="544"/>
        <v>0</v>
      </c>
      <c r="BU1421" s="24"/>
      <c r="BV1421" s="24"/>
      <c r="BW1421" s="24"/>
      <c r="BX1421" s="24"/>
      <c r="BY1421" s="24"/>
      <c r="BZ1421" s="24"/>
      <c r="CA1421" s="24">
        <f t="shared" si="545"/>
        <v>0</v>
      </c>
      <c r="CB1421" s="24">
        <f t="shared" si="546"/>
        <v>0</v>
      </c>
      <c r="CC1421" s="24"/>
      <c r="CE1421" s="24">
        <f t="shared" si="547"/>
        <v>0</v>
      </c>
      <c r="CG1421" s="24">
        <f t="shared" si="548"/>
        <v>0</v>
      </c>
      <c r="CI1421" s="24">
        <f t="shared" si="549"/>
        <v>0</v>
      </c>
      <c r="CK1421" s="24">
        <f t="shared" si="550"/>
        <v>0</v>
      </c>
      <c r="CM1421" s="24">
        <f t="shared" si="551"/>
        <v>0</v>
      </c>
      <c r="CO1421" s="24">
        <f t="shared" si="552"/>
        <v>0</v>
      </c>
      <c r="CQ1421" s="24">
        <f t="shared" si="553"/>
        <v>0</v>
      </c>
      <c r="CS1421" s="24">
        <f t="shared" si="554"/>
        <v>0</v>
      </c>
    </row>
    <row r="1422" spans="9:97">
      <c r="I1422" s="24">
        <f t="shared" si="534"/>
        <v>0</v>
      </c>
      <c r="J1422" s="24">
        <f t="shared" si="532"/>
        <v>0</v>
      </c>
      <c r="M1422" s="24"/>
      <c r="N1422" s="24"/>
      <c r="O1422" s="24"/>
      <c r="P1422" s="24"/>
      <c r="Q1422" s="24"/>
      <c r="R1422" s="24"/>
      <c r="S1422" s="24">
        <f t="shared" si="535"/>
        <v>0</v>
      </c>
      <c r="T1422" s="24">
        <f t="shared" si="533"/>
        <v>0</v>
      </c>
      <c r="W1422" s="24"/>
      <c r="X1422" s="24"/>
      <c r="Y1422" s="24"/>
      <c r="Z1422" s="24"/>
      <c r="AA1422" s="24"/>
      <c r="AB1422" s="24"/>
      <c r="AC1422" s="24">
        <f t="shared" si="536"/>
        <v>0</v>
      </c>
      <c r="AD1422" s="24">
        <f t="shared" si="537"/>
        <v>0</v>
      </c>
      <c r="AG1422" s="24"/>
      <c r="AH1422" s="24"/>
      <c r="AI1422" s="24"/>
      <c r="AJ1422" s="24"/>
      <c r="AK1422" s="24"/>
      <c r="AL1422" s="24"/>
      <c r="AM1422" s="24">
        <f t="shared" si="538"/>
        <v>0</v>
      </c>
      <c r="AN1422" s="24">
        <f t="shared" si="531"/>
        <v>0</v>
      </c>
      <c r="AQ1422" s="24"/>
      <c r="AR1422" s="24"/>
      <c r="AS1422" s="24"/>
      <c r="AT1422" s="24"/>
      <c r="AU1422" s="24"/>
      <c r="AV1422" s="24"/>
      <c r="AW1422" s="24">
        <f t="shared" si="539"/>
        <v>0</v>
      </c>
      <c r="AX1422" s="24">
        <f t="shared" si="540"/>
        <v>0</v>
      </c>
      <c r="BA1422" s="24"/>
      <c r="BB1422" s="24"/>
      <c r="BC1422" s="24"/>
      <c r="BD1422" s="24"/>
      <c r="BE1422" s="24"/>
      <c r="BF1422" s="24"/>
      <c r="BG1422" s="24">
        <f t="shared" si="541"/>
        <v>0</v>
      </c>
      <c r="BH1422" s="24">
        <f t="shared" si="542"/>
        <v>0</v>
      </c>
      <c r="BK1422" s="24"/>
      <c r="BL1422" s="24"/>
      <c r="BM1422" s="24"/>
      <c r="BN1422" s="24"/>
      <c r="BO1422" s="24"/>
      <c r="BP1422" s="24"/>
      <c r="BQ1422" s="24">
        <f t="shared" si="543"/>
        <v>0</v>
      </c>
      <c r="BR1422" s="24">
        <f t="shared" si="544"/>
        <v>0</v>
      </c>
      <c r="BU1422" s="24"/>
      <c r="BV1422" s="24"/>
      <c r="BW1422" s="24"/>
      <c r="BX1422" s="24"/>
      <c r="BY1422" s="24"/>
      <c r="BZ1422" s="24"/>
      <c r="CA1422" s="24">
        <f t="shared" si="545"/>
        <v>0</v>
      </c>
      <c r="CB1422" s="24">
        <f t="shared" si="546"/>
        <v>0</v>
      </c>
      <c r="CC1422" s="24"/>
      <c r="CE1422" s="24">
        <f t="shared" si="547"/>
        <v>0</v>
      </c>
      <c r="CG1422" s="24">
        <f t="shared" si="548"/>
        <v>0</v>
      </c>
      <c r="CI1422" s="24">
        <f t="shared" si="549"/>
        <v>0</v>
      </c>
      <c r="CK1422" s="24">
        <f t="shared" si="550"/>
        <v>0</v>
      </c>
      <c r="CM1422" s="24">
        <f t="shared" si="551"/>
        <v>0</v>
      </c>
      <c r="CO1422" s="24">
        <f t="shared" si="552"/>
        <v>0</v>
      </c>
      <c r="CQ1422" s="24">
        <f t="shared" si="553"/>
        <v>0</v>
      </c>
      <c r="CS1422" s="24">
        <f t="shared" si="554"/>
        <v>0</v>
      </c>
    </row>
    <row r="1423" spans="9:97">
      <c r="I1423" s="24">
        <f t="shared" si="534"/>
        <v>0</v>
      </c>
      <c r="J1423" s="24">
        <f t="shared" si="532"/>
        <v>0</v>
      </c>
      <c r="M1423" s="24"/>
      <c r="N1423" s="24"/>
      <c r="O1423" s="24"/>
      <c r="P1423" s="24"/>
      <c r="Q1423" s="24"/>
      <c r="R1423" s="24"/>
      <c r="S1423" s="24">
        <f t="shared" si="535"/>
        <v>0</v>
      </c>
      <c r="T1423" s="24">
        <f t="shared" si="533"/>
        <v>0</v>
      </c>
      <c r="W1423" s="24"/>
      <c r="X1423" s="24"/>
      <c r="Y1423" s="24"/>
      <c r="Z1423" s="24"/>
      <c r="AA1423" s="24"/>
      <c r="AB1423" s="24"/>
      <c r="AC1423" s="24">
        <f t="shared" si="536"/>
        <v>0</v>
      </c>
      <c r="AD1423" s="24">
        <f t="shared" si="537"/>
        <v>0</v>
      </c>
      <c r="AG1423" s="24"/>
      <c r="AH1423" s="24"/>
      <c r="AI1423" s="24"/>
      <c r="AJ1423" s="24"/>
      <c r="AK1423" s="24"/>
      <c r="AL1423" s="24"/>
      <c r="AM1423" s="24">
        <f t="shared" si="538"/>
        <v>0</v>
      </c>
      <c r="AN1423" s="24">
        <f t="shared" si="531"/>
        <v>0</v>
      </c>
      <c r="AQ1423" s="24"/>
      <c r="AR1423" s="24"/>
      <c r="AS1423" s="24"/>
      <c r="AT1423" s="24"/>
      <c r="AU1423" s="24"/>
      <c r="AV1423" s="24"/>
      <c r="AW1423" s="24">
        <f t="shared" si="539"/>
        <v>0</v>
      </c>
      <c r="AX1423" s="24">
        <f t="shared" si="540"/>
        <v>0</v>
      </c>
      <c r="BA1423" s="24"/>
      <c r="BB1423" s="24"/>
      <c r="BC1423" s="24"/>
      <c r="BD1423" s="24"/>
      <c r="BE1423" s="24"/>
      <c r="BF1423" s="24"/>
      <c r="BG1423" s="24">
        <f t="shared" si="541"/>
        <v>0</v>
      </c>
      <c r="BH1423" s="24">
        <f t="shared" si="542"/>
        <v>0</v>
      </c>
      <c r="BK1423" s="24"/>
      <c r="BL1423" s="24"/>
      <c r="BM1423" s="24"/>
      <c r="BN1423" s="24"/>
      <c r="BO1423" s="24"/>
      <c r="BP1423" s="24"/>
      <c r="BQ1423" s="24">
        <f t="shared" si="543"/>
        <v>0</v>
      </c>
      <c r="BR1423" s="24">
        <f t="shared" si="544"/>
        <v>0</v>
      </c>
      <c r="BU1423" s="24"/>
      <c r="BV1423" s="24"/>
      <c r="BW1423" s="24"/>
      <c r="BX1423" s="24"/>
      <c r="BY1423" s="24"/>
      <c r="BZ1423" s="24"/>
      <c r="CA1423" s="24">
        <f t="shared" si="545"/>
        <v>0</v>
      </c>
      <c r="CB1423" s="24">
        <f t="shared" si="546"/>
        <v>0</v>
      </c>
      <c r="CC1423" s="24"/>
      <c r="CE1423" s="24">
        <f t="shared" si="547"/>
        <v>0</v>
      </c>
      <c r="CG1423" s="24">
        <f t="shared" si="548"/>
        <v>0</v>
      </c>
      <c r="CI1423" s="24">
        <f t="shared" si="549"/>
        <v>0</v>
      </c>
      <c r="CK1423" s="24">
        <f t="shared" si="550"/>
        <v>0</v>
      </c>
      <c r="CM1423" s="24">
        <f t="shared" si="551"/>
        <v>0</v>
      </c>
      <c r="CO1423" s="24">
        <f t="shared" si="552"/>
        <v>0</v>
      </c>
      <c r="CQ1423" s="24">
        <f t="shared" si="553"/>
        <v>0</v>
      </c>
      <c r="CS1423" s="24">
        <f t="shared" si="554"/>
        <v>0</v>
      </c>
    </row>
    <row r="1424" spans="9:97">
      <c r="I1424" s="24">
        <f t="shared" si="534"/>
        <v>0</v>
      </c>
      <c r="J1424" s="24">
        <f t="shared" si="532"/>
        <v>0</v>
      </c>
      <c r="M1424" s="24"/>
      <c r="N1424" s="24"/>
      <c r="O1424" s="24"/>
      <c r="P1424" s="24"/>
      <c r="Q1424" s="24"/>
      <c r="R1424" s="24"/>
      <c r="S1424" s="24">
        <f t="shared" si="535"/>
        <v>0</v>
      </c>
      <c r="T1424" s="24">
        <f t="shared" si="533"/>
        <v>0</v>
      </c>
      <c r="W1424" s="24"/>
      <c r="X1424" s="24"/>
      <c r="Y1424" s="24"/>
      <c r="Z1424" s="24"/>
      <c r="AA1424" s="24"/>
      <c r="AB1424" s="24"/>
      <c r="AC1424" s="24">
        <f t="shared" si="536"/>
        <v>0</v>
      </c>
      <c r="AD1424" s="24">
        <f t="shared" si="537"/>
        <v>0</v>
      </c>
      <c r="AG1424" s="24"/>
      <c r="AH1424" s="24"/>
      <c r="AI1424" s="24"/>
      <c r="AJ1424" s="24"/>
      <c r="AK1424" s="24"/>
      <c r="AL1424" s="24"/>
      <c r="AM1424" s="24">
        <f t="shared" si="538"/>
        <v>0</v>
      </c>
      <c r="AN1424" s="24">
        <f t="shared" si="531"/>
        <v>0</v>
      </c>
      <c r="AQ1424" s="24"/>
      <c r="AR1424" s="24"/>
      <c r="AS1424" s="24"/>
      <c r="AT1424" s="24"/>
      <c r="AU1424" s="24"/>
      <c r="AV1424" s="24"/>
      <c r="AW1424" s="24">
        <f t="shared" si="539"/>
        <v>0</v>
      </c>
      <c r="AX1424" s="24">
        <f t="shared" si="540"/>
        <v>0</v>
      </c>
      <c r="BA1424" s="24"/>
      <c r="BB1424" s="24"/>
      <c r="BC1424" s="24"/>
      <c r="BD1424" s="24"/>
      <c r="BE1424" s="24"/>
      <c r="BF1424" s="24"/>
      <c r="BG1424" s="24">
        <f t="shared" si="541"/>
        <v>0</v>
      </c>
      <c r="BH1424" s="24">
        <f t="shared" si="542"/>
        <v>0</v>
      </c>
      <c r="BK1424" s="24"/>
      <c r="BL1424" s="24"/>
      <c r="BM1424" s="24"/>
      <c r="BN1424" s="24"/>
      <c r="BO1424" s="24"/>
      <c r="BP1424" s="24"/>
      <c r="BQ1424" s="24">
        <f t="shared" si="543"/>
        <v>0</v>
      </c>
      <c r="BR1424" s="24">
        <f t="shared" si="544"/>
        <v>0</v>
      </c>
      <c r="BU1424" s="24"/>
      <c r="BV1424" s="24"/>
      <c r="BW1424" s="24"/>
      <c r="BX1424" s="24"/>
      <c r="BY1424" s="24"/>
      <c r="BZ1424" s="24"/>
      <c r="CA1424" s="24">
        <f t="shared" si="545"/>
        <v>0</v>
      </c>
      <c r="CB1424" s="24">
        <f t="shared" si="546"/>
        <v>0</v>
      </c>
      <c r="CC1424" s="24"/>
      <c r="CE1424" s="24">
        <f t="shared" si="547"/>
        <v>0</v>
      </c>
      <c r="CG1424" s="24">
        <f t="shared" si="548"/>
        <v>0</v>
      </c>
      <c r="CI1424" s="24">
        <f t="shared" si="549"/>
        <v>0</v>
      </c>
      <c r="CK1424" s="24">
        <f t="shared" si="550"/>
        <v>0</v>
      </c>
      <c r="CM1424" s="24">
        <f t="shared" si="551"/>
        <v>0</v>
      </c>
      <c r="CO1424" s="24">
        <f t="shared" si="552"/>
        <v>0</v>
      </c>
      <c r="CQ1424" s="24">
        <f t="shared" si="553"/>
        <v>0</v>
      </c>
      <c r="CS1424" s="24">
        <f t="shared" si="554"/>
        <v>0</v>
      </c>
    </row>
    <row r="1425" spans="9:97">
      <c r="I1425" s="24">
        <f t="shared" si="534"/>
        <v>0</v>
      </c>
      <c r="J1425" s="24">
        <f t="shared" si="532"/>
        <v>0</v>
      </c>
      <c r="M1425" s="24"/>
      <c r="N1425" s="24"/>
      <c r="O1425" s="24"/>
      <c r="P1425" s="24"/>
      <c r="Q1425" s="24"/>
      <c r="R1425" s="24"/>
      <c r="S1425" s="24">
        <f t="shared" si="535"/>
        <v>0</v>
      </c>
      <c r="T1425" s="24">
        <f t="shared" si="533"/>
        <v>0</v>
      </c>
      <c r="W1425" s="24"/>
      <c r="X1425" s="24"/>
      <c r="Y1425" s="24"/>
      <c r="Z1425" s="24"/>
      <c r="AA1425" s="24"/>
      <c r="AB1425" s="24"/>
      <c r="AC1425" s="24">
        <f t="shared" si="536"/>
        <v>0</v>
      </c>
      <c r="AD1425" s="24">
        <f t="shared" si="537"/>
        <v>0</v>
      </c>
      <c r="AG1425" s="24"/>
      <c r="AH1425" s="24"/>
      <c r="AI1425" s="24"/>
      <c r="AJ1425" s="24"/>
      <c r="AK1425" s="24"/>
      <c r="AL1425" s="24"/>
      <c r="AM1425" s="24">
        <f t="shared" si="538"/>
        <v>0</v>
      </c>
      <c r="AN1425" s="24">
        <f t="shared" si="531"/>
        <v>0</v>
      </c>
      <c r="AQ1425" s="24"/>
      <c r="AR1425" s="24"/>
      <c r="AS1425" s="24"/>
      <c r="AT1425" s="24"/>
      <c r="AU1425" s="24"/>
      <c r="AV1425" s="24"/>
      <c r="AW1425" s="24">
        <f t="shared" si="539"/>
        <v>0</v>
      </c>
      <c r="AX1425" s="24">
        <f t="shared" si="540"/>
        <v>0</v>
      </c>
      <c r="BA1425" s="24"/>
      <c r="BB1425" s="24"/>
      <c r="BC1425" s="24"/>
      <c r="BD1425" s="24"/>
      <c r="BE1425" s="24"/>
      <c r="BF1425" s="24"/>
      <c r="BG1425" s="24">
        <f t="shared" si="541"/>
        <v>0</v>
      </c>
      <c r="BH1425" s="24">
        <f t="shared" si="542"/>
        <v>0</v>
      </c>
      <c r="BK1425" s="24"/>
      <c r="BL1425" s="24"/>
      <c r="BM1425" s="24"/>
      <c r="BN1425" s="24"/>
      <c r="BO1425" s="24"/>
      <c r="BP1425" s="24"/>
      <c r="BQ1425" s="24">
        <f t="shared" si="543"/>
        <v>0</v>
      </c>
      <c r="BR1425" s="24">
        <f t="shared" si="544"/>
        <v>0</v>
      </c>
      <c r="BU1425" s="24"/>
      <c r="BV1425" s="24"/>
      <c r="BW1425" s="24"/>
      <c r="BX1425" s="24"/>
      <c r="BY1425" s="24"/>
      <c r="BZ1425" s="24"/>
      <c r="CA1425" s="24">
        <f t="shared" si="545"/>
        <v>0</v>
      </c>
      <c r="CB1425" s="24">
        <f t="shared" si="546"/>
        <v>0</v>
      </c>
      <c r="CC1425" s="24"/>
      <c r="CE1425" s="24">
        <f t="shared" si="547"/>
        <v>0</v>
      </c>
      <c r="CG1425" s="24">
        <f t="shared" si="548"/>
        <v>0</v>
      </c>
      <c r="CI1425" s="24">
        <f t="shared" si="549"/>
        <v>0</v>
      </c>
      <c r="CK1425" s="24">
        <f t="shared" si="550"/>
        <v>0</v>
      </c>
      <c r="CM1425" s="24">
        <f t="shared" si="551"/>
        <v>0</v>
      </c>
      <c r="CO1425" s="24">
        <f t="shared" si="552"/>
        <v>0</v>
      </c>
      <c r="CQ1425" s="24">
        <f t="shared" si="553"/>
        <v>0</v>
      </c>
      <c r="CS1425" s="24">
        <f t="shared" si="554"/>
        <v>0</v>
      </c>
    </row>
    <row r="1426" spans="9:97">
      <c r="I1426" s="24">
        <f t="shared" si="534"/>
        <v>0</v>
      </c>
      <c r="J1426" s="24">
        <f t="shared" si="532"/>
        <v>0</v>
      </c>
      <c r="M1426" s="24"/>
      <c r="N1426" s="24"/>
      <c r="O1426" s="24"/>
      <c r="P1426" s="24"/>
      <c r="Q1426" s="24"/>
      <c r="R1426" s="24"/>
      <c r="S1426" s="24">
        <f t="shared" si="535"/>
        <v>0</v>
      </c>
      <c r="T1426" s="24">
        <f t="shared" si="533"/>
        <v>0</v>
      </c>
      <c r="W1426" s="24"/>
      <c r="X1426" s="24"/>
      <c r="Y1426" s="24"/>
      <c r="Z1426" s="24"/>
      <c r="AA1426" s="24"/>
      <c r="AB1426" s="24"/>
      <c r="AC1426" s="24">
        <f t="shared" si="536"/>
        <v>0</v>
      </c>
      <c r="AD1426" s="24">
        <f t="shared" si="537"/>
        <v>0</v>
      </c>
      <c r="AG1426" s="24"/>
      <c r="AH1426" s="24"/>
      <c r="AI1426" s="24"/>
      <c r="AJ1426" s="24"/>
      <c r="AK1426" s="24"/>
      <c r="AL1426" s="24"/>
      <c r="AM1426" s="24">
        <f t="shared" si="538"/>
        <v>0</v>
      </c>
      <c r="AN1426" s="24">
        <f t="shared" si="531"/>
        <v>0</v>
      </c>
      <c r="AQ1426" s="24"/>
      <c r="AR1426" s="24"/>
      <c r="AS1426" s="24"/>
      <c r="AT1426" s="24"/>
      <c r="AU1426" s="24"/>
      <c r="AV1426" s="24"/>
      <c r="AW1426" s="24">
        <f t="shared" si="539"/>
        <v>0</v>
      </c>
      <c r="AX1426" s="24">
        <f t="shared" si="540"/>
        <v>0</v>
      </c>
      <c r="BA1426" s="24"/>
      <c r="BB1426" s="24"/>
      <c r="BC1426" s="24"/>
      <c r="BD1426" s="24"/>
      <c r="BE1426" s="24"/>
      <c r="BF1426" s="24"/>
      <c r="BG1426" s="24">
        <f t="shared" si="541"/>
        <v>0</v>
      </c>
      <c r="BH1426" s="24">
        <f t="shared" si="542"/>
        <v>0</v>
      </c>
      <c r="BK1426" s="24"/>
      <c r="BL1426" s="24"/>
      <c r="BM1426" s="24"/>
      <c r="BN1426" s="24"/>
      <c r="BO1426" s="24"/>
      <c r="BP1426" s="24"/>
      <c r="BQ1426" s="24">
        <f t="shared" si="543"/>
        <v>0</v>
      </c>
      <c r="BR1426" s="24">
        <f t="shared" si="544"/>
        <v>0</v>
      </c>
      <c r="BU1426" s="24"/>
      <c r="BV1426" s="24"/>
      <c r="BW1426" s="24"/>
      <c r="BX1426" s="24"/>
      <c r="BY1426" s="24"/>
      <c r="BZ1426" s="24"/>
      <c r="CA1426" s="24">
        <f t="shared" si="545"/>
        <v>0</v>
      </c>
      <c r="CB1426" s="24">
        <f t="shared" si="546"/>
        <v>0</v>
      </c>
      <c r="CC1426" s="24"/>
      <c r="CE1426" s="24">
        <f t="shared" si="547"/>
        <v>0</v>
      </c>
      <c r="CG1426" s="24">
        <f t="shared" si="548"/>
        <v>0</v>
      </c>
      <c r="CI1426" s="24">
        <f t="shared" si="549"/>
        <v>0</v>
      </c>
      <c r="CK1426" s="24">
        <f t="shared" si="550"/>
        <v>0</v>
      </c>
      <c r="CM1426" s="24">
        <f t="shared" si="551"/>
        <v>0</v>
      </c>
      <c r="CO1426" s="24">
        <f t="shared" si="552"/>
        <v>0</v>
      </c>
      <c r="CQ1426" s="24">
        <f t="shared" si="553"/>
        <v>0</v>
      </c>
      <c r="CS1426" s="24">
        <f t="shared" si="554"/>
        <v>0</v>
      </c>
    </row>
    <row r="1427" spans="9:97">
      <c r="I1427" s="24">
        <f t="shared" si="534"/>
        <v>0</v>
      </c>
      <c r="J1427" s="24">
        <f t="shared" si="532"/>
        <v>0</v>
      </c>
      <c r="M1427" s="24"/>
      <c r="N1427" s="24"/>
      <c r="O1427" s="24"/>
      <c r="P1427" s="24"/>
      <c r="Q1427" s="24"/>
      <c r="R1427" s="24"/>
      <c r="S1427" s="24">
        <f t="shared" si="535"/>
        <v>0</v>
      </c>
      <c r="T1427" s="24">
        <f t="shared" si="533"/>
        <v>0</v>
      </c>
      <c r="W1427" s="24"/>
      <c r="X1427" s="24"/>
      <c r="Y1427" s="24"/>
      <c r="Z1427" s="24"/>
      <c r="AA1427" s="24"/>
      <c r="AB1427" s="24"/>
      <c r="AC1427" s="24">
        <f t="shared" si="536"/>
        <v>0</v>
      </c>
      <c r="AD1427" s="24">
        <f t="shared" si="537"/>
        <v>0</v>
      </c>
      <c r="AG1427" s="24"/>
      <c r="AH1427" s="24"/>
      <c r="AI1427" s="24"/>
      <c r="AJ1427" s="24"/>
      <c r="AK1427" s="24"/>
      <c r="AL1427" s="24"/>
      <c r="AM1427" s="24">
        <f t="shared" si="538"/>
        <v>0</v>
      </c>
      <c r="AN1427" s="24">
        <f t="shared" si="531"/>
        <v>0</v>
      </c>
      <c r="AQ1427" s="24"/>
      <c r="AR1427" s="24"/>
      <c r="AS1427" s="24"/>
      <c r="AT1427" s="24"/>
      <c r="AU1427" s="24"/>
      <c r="AV1427" s="24"/>
      <c r="AW1427" s="24">
        <f t="shared" si="539"/>
        <v>0</v>
      </c>
      <c r="AX1427" s="24">
        <f t="shared" si="540"/>
        <v>0</v>
      </c>
      <c r="BA1427" s="24"/>
      <c r="BB1427" s="24"/>
      <c r="BC1427" s="24"/>
      <c r="BD1427" s="24"/>
      <c r="BE1427" s="24"/>
      <c r="BF1427" s="24"/>
      <c r="BG1427" s="24">
        <f t="shared" si="541"/>
        <v>0</v>
      </c>
      <c r="BH1427" s="24">
        <f t="shared" si="542"/>
        <v>0</v>
      </c>
      <c r="BK1427" s="24"/>
      <c r="BL1427" s="24"/>
      <c r="BM1427" s="24"/>
      <c r="BN1427" s="24"/>
      <c r="BO1427" s="24"/>
      <c r="BP1427" s="24"/>
      <c r="BQ1427" s="24">
        <f t="shared" si="543"/>
        <v>0</v>
      </c>
      <c r="BR1427" s="24">
        <f t="shared" si="544"/>
        <v>0</v>
      </c>
      <c r="BU1427" s="24"/>
      <c r="BV1427" s="24"/>
      <c r="BW1427" s="24"/>
      <c r="BX1427" s="24"/>
      <c r="BY1427" s="24"/>
      <c r="BZ1427" s="24"/>
      <c r="CA1427" s="24">
        <f t="shared" si="545"/>
        <v>0</v>
      </c>
      <c r="CB1427" s="24">
        <f t="shared" si="546"/>
        <v>0</v>
      </c>
      <c r="CC1427" s="24"/>
      <c r="CE1427" s="24">
        <f t="shared" si="547"/>
        <v>0</v>
      </c>
      <c r="CG1427" s="24">
        <f t="shared" si="548"/>
        <v>0</v>
      </c>
      <c r="CI1427" s="24">
        <f t="shared" si="549"/>
        <v>0</v>
      </c>
      <c r="CK1427" s="24">
        <f t="shared" si="550"/>
        <v>0</v>
      </c>
      <c r="CM1427" s="24">
        <f t="shared" si="551"/>
        <v>0</v>
      </c>
      <c r="CO1427" s="24">
        <f t="shared" si="552"/>
        <v>0</v>
      </c>
      <c r="CQ1427" s="24">
        <f t="shared" si="553"/>
        <v>0</v>
      </c>
      <c r="CS1427" s="24">
        <f t="shared" si="554"/>
        <v>0</v>
      </c>
    </row>
    <row r="1428" spans="9:97">
      <c r="I1428" s="24">
        <f t="shared" si="534"/>
        <v>0</v>
      </c>
      <c r="J1428" s="24">
        <f t="shared" si="532"/>
        <v>0</v>
      </c>
      <c r="M1428" s="24"/>
      <c r="N1428" s="24"/>
      <c r="O1428" s="24"/>
      <c r="P1428" s="24"/>
      <c r="Q1428" s="24"/>
      <c r="R1428" s="24"/>
      <c r="S1428" s="24">
        <f t="shared" si="535"/>
        <v>0</v>
      </c>
      <c r="T1428" s="24">
        <f t="shared" si="533"/>
        <v>0</v>
      </c>
      <c r="W1428" s="24"/>
      <c r="X1428" s="24"/>
      <c r="Y1428" s="24"/>
      <c r="Z1428" s="24"/>
      <c r="AA1428" s="24"/>
      <c r="AB1428" s="24"/>
      <c r="AC1428" s="24">
        <f t="shared" si="536"/>
        <v>0</v>
      </c>
      <c r="AD1428" s="24">
        <f t="shared" si="537"/>
        <v>0</v>
      </c>
      <c r="AG1428" s="24"/>
      <c r="AH1428" s="24"/>
      <c r="AI1428" s="24"/>
      <c r="AJ1428" s="24"/>
      <c r="AK1428" s="24"/>
      <c r="AL1428" s="24"/>
      <c r="AM1428" s="24">
        <f t="shared" si="538"/>
        <v>0</v>
      </c>
      <c r="AN1428" s="24">
        <f t="shared" si="531"/>
        <v>0</v>
      </c>
      <c r="AQ1428" s="24"/>
      <c r="AR1428" s="24"/>
      <c r="AS1428" s="24"/>
      <c r="AT1428" s="24"/>
      <c r="AU1428" s="24"/>
      <c r="AV1428" s="24"/>
      <c r="AW1428" s="24">
        <f t="shared" si="539"/>
        <v>0</v>
      </c>
      <c r="AX1428" s="24">
        <f t="shared" si="540"/>
        <v>0</v>
      </c>
      <c r="BA1428" s="24"/>
      <c r="BB1428" s="24"/>
      <c r="BC1428" s="24"/>
      <c r="BD1428" s="24"/>
      <c r="BE1428" s="24"/>
      <c r="BF1428" s="24"/>
      <c r="BG1428" s="24">
        <f t="shared" si="541"/>
        <v>0</v>
      </c>
      <c r="BH1428" s="24">
        <f t="shared" si="542"/>
        <v>0</v>
      </c>
      <c r="BK1428" s="24"/>
      <c r="BL1428" s="24"/>
      <c r="BM1428" s="24"/>
      <c r="BN1428" s="24"/>
      <c r="BO1428" s="24"/>
      <c r="BP1428" s="24"/>
      <c r="BQ1428" s="24">
        <f t="shared" si="543"/>
        <v>0</v>
      </c>
      <c r="BR1428" s="24">
        <f t="shared" si="544"/>
        <v>0</v>
      </c>
      <c r="BU1428" s="24"/>
      <c r="BV1428" s="24"/>
      <c r="BW1428" s="24"/>
      <c r="BX1428" s="24"/>
      <c r="BY1428" s="24"/>
      <c r="BZ1428" s="24"/>
      <c r="CA1428" s="24">
        <f t="shared" si="545"/>
        <v>0</v>
      </c>
      <c r="CB1428" s="24">
        <f t="shared" si="546"/>
        <v>0</v>
      </c>
      <c r="CC1428" s="24"/>
      <c r="CE1428" s="24">
        <f t="shared" si="547"/>
        <v>0</v>
      </c>
      <c r="CG1428" s="24">
        <f t="shared" si="548"/>
        <v>0</v>
      </c>
      <c r="CI1428" s="24">
        <f t="shared" si="549"/>
        <v>0</v>
      </c>
      <c r="CK1428" s="24">
        <f t="shared" si="550"/>
        <v>0</v>
      </c>
      <c r="CM1428" s="24">
        <f t="shared" si="551"/>
        <v>0</v>
      </c>
      <c r="CO1428" s="24">
        <f t="shared" si="552"/>
        <v>0</v>
      </c>
      <c r="CQ1428" s="24">
        <f t="shared" si="553"/>
        <v>0</v>
      </c>
      <c r="CS1428" s="24">
        <f t="shared" si="554"/>
        <v>0</v>
      </c>
    </row>
    <row r="1429" spans="9:97">
      <c r="I1429" s="24">
        <f t="shared" si="534"/>
        <v>0</v>
      </c>
      <c r="J1429" s="24">
        <f t="shared" si="532"/>
        <v>0</v>
      </c>
      <c r="M1429" s="24"/>
      <c r="N1429" s="24"/>
      <c r="O1429" s="24"/>
      <c r="P1429" s="24"/>
      <c r="Q1429" s="24"/>
      <c r="R1429" s="24"/>
      <c r="S1429" s="24">
        <f t="shared" si="535"/>
        <v>0</v>
      </c>
      <c r="T1429" s="24">
        <f t="shared" si="533"/>
        <v>0</v>
      </c>
      <c r="W1429" s="24"/>
      <c r="X1429" s="24"/>
      <c r="Y1429" s="24"/>
      <c r="Z1429" s="24"/>
      <c r="AA1429" s="24"/>
      <c r="AB1429" s="24"/>
      <c r="AC1429" s="24">
        <f t="shared" si="536"/>
        <v>0</v>
      </c>
      <c r="AD1429" s="24">
        <f t="shared" si="537"/>
        <v>0</v>
      </c>
      <c r="AG1429" s="24"/>
      <c r="AH1429" s="24"/>
      <c r="AI1429" s="24"/>
      <c r="AJ1429" s="24"/>
      <c r="AK1429" s="24"/>
      <c r="AL1429" s="24"/>
      <c r="AM1429" s="24">
        <f t="shared" si="538"/>
        <v>0</v>
      </c>
      <c r="AN1429" s="24">
        <f t="shared" si="531"/>
        <v>0</v>
      </c>
      <c r="AQ1429" s="24"/>
      <c r="AR1429" s="24"/>
      <c r="AS1429" s="24"/>
      <c r="AT1429" s="24"/>
      <c r="AU1429" s="24"/>
      <c r="AV1429" s="24"/>
      <c r="AW1429" s="24">
        <f t="shared" si="539"/>
        <v>0</v>
      </c>
      <c r="AX1429" s="24">
        <f t="shared" si="540"/>
        <v>0</v>
      </c>
      <c r="BA1429" s="24"/>
      <c r="BB1429" s="24"/>
      <c r="BC1429" s="24"/>
      <c r="BD1429" s="24"/>
      <c r="BE1429" s="24"/>
      <c r="BF1429" s="24"/>
      <c r="BG1429" s="24">
        <f t="shared" si="541"/>
        <v>0</v>
      </c>
      <c r="BH1429" s="24">
        <f t="shared" si="542"/>
        <v>0</v>
      </c>
      <c r="BK1429" s="24"/>
      <c r="BL1429" s="24"/>
      <c r="BM1429" s="24"/>
      <c r="BN1429" s="24"/>
      <c r="BO1429" s="24"/>
      <c r="BP1429" s="24"/>
      <c r="BQ1429" s="24">
        <f t="shared" si="543"/>
        <v>0</v>
      </c>
      <c r="BR1429" s="24">
        <f t="shared" si="544"/>
        <v>0</v>
      </c>
      <c r="BU1429" s="24"/>
      <c r="BV1429" s="24"/>
      <c r="BW1429" s="24"/>
      <c r="BX1429" s="24"/>
      <c r="BY1429" s="24"/>
      <c r="BZ1429" s="24"/>
      <c r="CA1429" s="24">
        <f t="shared" si="545"/>
        <v>0</v>
      </c>
      <c r="CB1429" s="24">
        <f t="shared" si="546"/>
        <v>0</v>
      </c>
      <c r="CC1429" s="24"/>
      <c r="CE1429" s="24">
        <f t="shared" si="547"/>
        <v>0</v>
      </c>
      <c r="CG1429" s="24">
        <f t="shared" si="548"/>
        <v>0</v>
      </c>
      <c r="CI1429" s="24">
        <f t="shared" si="549"/>
        <v>0</v>
      </c>
      <c r="CK1429" s="24">
        <f t="shared" si="550"/>
        <v>0</v>
      </c>
      <c r="CM1429" s="24">
        <f t="shared" si="551"/>
        <v>0</v>
      </c>
      <c r="CO1429" s="24">
        <f t="shared" si="552"/>
        <v>0</v>
      </c>
      <c r="CQ1429" s="24">
        <f t="shared" si="553"/>
        <v>0</v>
      </c>
      <c r="CS1429" s="24">
        <f t="shared" si="554"/>
        <v>0</v>
      </c>
    </row>
    <row r="1430" spans="9:97">
      <c r="I1430" s="24">
        <f t="shared" si="534"/>
        <v>0</v>
      </c>
      <c r="J1430" s="24">
        <f t="shared" si="532"/>
        <v>0</v>
      </c>
      <c r="M1430" s="24"/>
      <c r="N1430" s="24"/>
      <c r="O1430" s="24"/>
      <c r="P1430" s="24"/>
      <c r="Q1430" s="24"/>
      <c r="R1430" s="24"/>
      <c r="S1430" s="24">
        <f t="shared" si="535"/>
        <v>0</v>
      </c>
      <c r="T1430" s="24">
        <f t="shared" si="533"/>
        <v>0</v>
      </c>
      <c r="W1430" s="24"/>
      <c r="X1430" s="24"/>
      <c r="Y1430" s="24"/>
      <c r="Z1430" s="24"/>
      <c r="AA1430" s="24"/>
      <c r="AB1430" s="24"/>
      <c r="AC1430" s="24">
        <f t="shared" si="536"/>
        <v>0</v>
      </c>
      <c r="AD1430" s="24">
        <f t="shared" si="537"/>
        <v>0</v>
      </c>
      <c r="AG1430" s="24"/>
      <c r="AH1430" s="24"/>
      <c r="AI1430" s="24"/>
      <c r="AJ1430" s="24"/>
      <c r="AK1430" s="24"/>
      <c r="AL1430" s="24"/>
      <c r="AM1430" s="24">
        <f t="shared" si="538"/>
        <v>0</v>
      </c>
      <c r="AN1430" s="24">
        <f t="shared" si="531"/>
        <v>0</v>
      </c>
      <c r="AQ1430" s="24"/>
      <c r="AR1430" s="24"/>
      <c r="AS1430" s="24"/>
      <c r="AT1430" s="24"/>
      <c r="AU1430" s="24"/>
      <c r="AV1430" s="24"/>
      <c r="AW1430" s="24">
        <f t="shared" si="539"/>
        <v>0</v>
      </c>
      <c r="AX1430" s="24">
        <f t="shared" si="540"/>
        <v>0</v>
      </c>
      <c r="BA1430" s="24"/>
      <c r="BB1430" s="24"/>
      <c r="BC1430" s="24"/>
      <c r="BD1430" s="24"/>
      <c r="BE1430" s="24"/>
      <c r="BF1430" s="24"/>
      <c r="BG1430" s="24">
        <f t="shared" si="541"/>
        <v>0</v>
      </c>
      <c r="BH1430" s="24">
        <f t="shared" si="542"/>
        <v>0</v>
      </c>
      <c r="BK1430" s="24"/>
      <c r="BL1430" s="24"/>
      <c r="BM1430" s="24"/>
      <c r="BN1430" s="24"/>
      <c r="BO1430" s="24"/>
      <c r="BP1430" s="24"/>
      <c r="BQ1430" s="24">
        <f t="shared" si="543"/>
        <v>0</v>
      </c>
      <c r="BR1430" s="24">
        <f t="shared" si="544"/>
        <v>0</v>
      </c>
      <c r="BU1430" s="24"/>
      <c r="BV1430" s="24"/>
      <c r="BW1430" s="24"/>
      <c r="BX1430" s="24"/>
      <c r="BY1430" s="24"/>
      <c r="BZ1430" s="24"/>
      <c r="CA1430" s="24">
        <f t="shared" si="545"/>
        <v>0</v>
      </c>
      <c r="CB1430" s="24">
        <f t="shared" si="546"/>
        <v>0</v>
      </c>
      <c r="CC1430" s="24"/>
      <c r="CE1430" s="24">
        <f t="shared" si="547"/>
        <v>0</v>
      </c>
      <c r="CG1430" s="24">
        <f t="shared" si="548"/>
        <v>0</v>
      </c>
      <c r="CI1430" s="24">
        <f t="shared" si="549"/>
        <v>0</v>
      </c>
      <c r="CK1430" s="24">
        <f t="shared" si="550"/>
        <v>0</v>
      </c>
      <c r="CM1430" s="24">
        <f t="shared" si="551"/>
        <v>0</v>
      </c>
      <c r="CO1430" s="24">
        <f t="shared" si="552"/>
        <v>0</v>
      </c>
      <c r="CQ1430" s="24">
        <f t="shared" si="553"/>
        <v>0</v>
      </c>
      <c r="CS1430" s="24">
        <f t="shared" si="554"/>
        <v>0</v>
      </c>
    </row>
    <row r="1431" spans="9:97">
      <c r="I1431" s="24">
        <f t="shared" si="534"/>
        <v>0</v>
      </c>
      <c r="J1431" s="24">
        <f t="shared" si="532"/>
        <v>0</v>
      </c>
      <c r="M1431" s="24"/>
      <c r="N1431" s="24"/>
      <c r="O1431" s="24"/>
      <c r="P1431" s="24"/>
      <c r="Q1431" s="24"/>
      <c r="R1431" s="24"/>
      <c r="S1431" s="24">
        <f t="shared" si="535"/>
        <v>0</v>
      </c>
      <c r="T1431" s="24">
        <f t="shared" si="533"/>
        <v>0</v>
      </c>
      <c r="W1431" s="24"/>
      <c r="X1431" s="24"/>
      <c r="Y1431" s="24"/>
      <c r="Z1431" s="24"/>
      <c r="AA1431" s="24"/>
      <c r="AB1431" s="24"/>
      <c r="AC1431" s="24">
        <f t="shared" si="536"/>
        <v>0</v>
      </c>
      <c r="AD1431" s="24">
        <f t="shared" si="537"/>
        <v>0</v>
      </c>
      <c r="AG1431" s="24"/>
      <c r="AH1431" s="24"/>
      <c r="AI1431" s="24"/>
      <c r="AJ1431" s="24"/>
      <c r="AK1431" s="24"/>
      <c r="AL1431" s="24"/>
      <c r="AM1431" s="24">
        <f t="shared" si="538"/>
        <v>0</v>
      </c>
      <c r="AN1431" s="24">
        <f t="shared" si="531"/>
        <v>0</v>
      </c>
      <c r="AQ1431" s="24"/>
      <c r="AR1431" s="24"/>
      <c r="AS1431" s="24"/>
      <c r="AT1431" s="24"/>
      <c r="AU1431" s="24"/>
      <c r="AV1431" s="24"/>
      <c r="AW1431" s="24">
        <f t="shared" si="539"/>
        <v>0</v>
      </c>
      <c r="AX1431" s="24">
        <f t="shared" si="540"/>
        <v>0</v>
      </c>
      <c r="BA1431" s="24"/>
      <c r="BB1431" s="24"/>
      <c r="BC1431" s="24"/>
      <c r="BD1431" s="24"/>
      <c r="BE1431" s="24"/>
      <c r="BF1431" s="24"/>
      <c r="BG1431" s="24">
        <f t="shared" si="541"/>
        <v>0</v>
      </c>
      <c r="BH1431" s="24">
        <f t="shared" si="542"/>
        <v>0</v>
      </c>
      <c r="BK1431" s="24"/>
      <c r="BL1431" s="24"/>
      <c r="BM1431" s="24"/>
      <c r="BN1431" s="24"/>
      <c r="BO1431" s="24"/>
      <c r="BP1431" s="24"/>
      <c r="BQ1431" s="24">
        <f t="shared" si="543"/>
        <v>0</v>
      </c>
      <c r="BR1431" s="24">
        <f t="shared" si="544"/>
        <v>0</v>
      </c>
      <c r="BU1431" s="24"/>
      <c r="BV1431" s="24"/>
      <c r="BW1431" s="24"/>
      <c r="BX1431" s="24"/>
      <c r="BY1431" s="24"/>
      <c r="BZ1431" s="24"/>
      <c r="CA1431" s="24">
        <f t="shared" si="545"/>
        <v>0</v>
      </c>
      <c r="CB1431" s="24">
        <f t="shared" si="546"/>
        <v>0</v>
      </c>
      <c r="CC1431" s="24"/>
      <c r="CE1431" s="24">
        <f t="shared" si="547"/>
        <v>0</v>
      </c>
      <c r="CG1431" s="24">
        <f t="shared" si="548"/>
        <v>0</v>
      </c>
      <c r="CI1431" s="24">
        <f t="shared" si="549"/>
        <v>0</v>
      </c>
      <c r="CK1431" s="24">
        <f t="shared" si="550"/>
        <v>0</v>
      </c>
      <c r="CM1431" s="24">
        <f t="shared" si="551"/>
        <v>0</v>
      </c>
      <c r="CO1431" s="24">
        <f t="shared" si="552"/>
        <v>0</v>
      </c>
      <c r="CQ1431" s="24">
        <f t="shared" si="553"/>
        <v>0</v>
      </c>
      <c r="CS1431" s="24">
        <f t="shared" si="554"/>
        <v>0</v>
      </c>
    </row>
    <row r="1432" spans="9:97">
      <c r="I1432" s="24">
        <f t="shared" si="534"/>
        <v>0</v>
      </c>
      <c r="J1432" s="24">
        <f t="shared" si="532"/>
        <v>0</v>
      </c>
      <c r="M1432" s="24"/>
      <c r="N1432" s="24"/>
      <c r="O1432" s="24"/>
      <c r="P1432" s="24"/>
      <c r="Q1432" s="24"/>
      <c r="R1432" s="24"/>
      <c r="S1432" s="24">
        <f t="shared" si="535"/>
        <v>0</v>
      </c>
      <c r="T1432" s="24">
        <f t="shared" si="533"/>
        <v>0</v>
      </c>
      <c r="W1432" s="24"/>
      <c r="X1432" s="24"/>
      <c r="Y1432" s="24"/>
      <c r="Z1432" s="24"/>
      <c r="AA1432" s="24"/>
      <c r="AB1432" s="24"/>
      <c r="AC1432" s="24">
        <f t="shared" si="536"/>
        <v>0</v>
      </c>
      <c r="AD1432" s="24">
        <f t="shared" si="537"/>
        <v>0</v>
      </c>
      <c r="AG1432" s="24"/>
      <c r="AH1432" s="24"/>
      <c r="AI1432" s="24"/>
      <c r="AJ1432" s="24"/>
      <c r="AK1432" s="24"/>
      <c r="AL1432" s="24"/>
      <c r="AM1432" s="24">
        <f t="shared" si="538"/>
        <v>0</v>
      </c>
      <c r="AN1432" s="24">
        <f t="shared" si="531"/>
        <v>0</v>
      </c>
      <c r="AQ1432" s="24"/>
      <c r="AR1432" s="24"/>
      <c r="AS1432" s="24"/>
      <c r="AT1432" s="24"/>
      <c r="AU1432" s="24"/>
      <c r="AV1432" s="24"/>
      <c r="AW1432" s="24">
        <f t="shared" si="539"/>
        <v>0</v>
      </c>
      <c r="AX1432" s="24">
        <f t="shared" si="540"/>
        <v>0</v>
      </c>
      <c r="BA1432" s="24"/>
      <c r="BB1432" s="24"/>
      <c r="BC1432" s="24"/>
      <c r="BD1432" s="24"/>
      <c r="BE1432" s="24"/>
      <c r="BF1432" s="24"/>
      <c r="BG1432" s="24">
        <f t="shared" si="541"/>
        <v>0</v>
      </c>
      <c r="BH1432" s="24">
        <f t="shared" si="542"/>
        <v>0</v>
      </c>
      <c r="BK1432" s="24"/>
      <c r="BL1432" s="24"/>
      <c r="BM1432" s="24"/>
      <c r="BN1432" s="24"/>
      <c r="BO1432" s="24"/>
      <c r="BP1432" s="24"/>
      <c r="BQ1432" s="24">
        <f t="shared" si="543"/>
        <v>0</v>
      </c>
      <c r="BR1432" s="24">
        <f t="shared" si="544"/>
        <v>0</v>
      </c>
      <c r="BU1432" s="24"/>
      <c r="BV1432" s="24"/>
      <c r="BW1432" s="24"/>
      <c r="BX1432" s="24"/>
      <c r="BY1432" s="24"/>
      <c r="BZ1432" s="24"/>
      <c r="CA1432" s="24">
        <f t="shared" si="545"/>
        <v>0</v>
      </c>
      <c r="CB1432" s="24">
        <f t="shared" si="546"/>
        <v>0</v>
      </c>
      <c r="CC1432" s="24"/>
      <c r="CE1432" s="24">
        <f t="shared" si="547"/>
        <v>0</v>
      </c>
      <c r="CG1432" s="24">
        <f t="shared" si="548"/>
        <v>0</v>
      </c>
      <c r="CI1432" s="24">
        <f t="shared" si="549"/>
        <v>0</v>
      </c>
      <c r="CK1432" s="24">
        <f t="shared" si="550"/>
        <v>0</v>
      </c>
      <c r="CM1432" s="24">
        <f t="shared" si="551"/>
        <v>0</v>
      </c>
      <c r="CO1432" s="24">
        <f t="shared" si="552"/>
        <v>0</v>
      </c>
      <c r="CQ1432" s="24">
        <f t="shared" si="553"/>
        <v>0</v>
      </c>
      <c r="CS1432" s="24">
        <f t="shared" si="554"/>
        <v>0</v>
      </c>
    </row>
    <row r="1433" spans="9:97">
      <c r="I1433" s="24">
        <f t="shared" si="534"/>
        <v>0</v>
      </c>
      <c r="J1433" s="24">
        <f t="shared" si="532"/>
        <v>0</v>
      </c>
      <c r="M1433" s="24"/>
      <c r="N1433" s="24"/>
      <c r="O1433" s="24"/>
      <c r="P1433" s="24"/>
      <c r="Q1433" s="24"/>
      <c r="R1433" s="24"/>
      <c r="S1433" s="24">
        <f t="shared" si="535"/>
        <v>0</v>
      </c>
      <c r="T1433" s="24">
        <f t="shared" si="533"/>
        <v>0</v>
      </c>
      <c r="W1433" s="24"/>
      <c r="X1433" s="24"/>
      <c r="Y1433" s="24"/>
      <c r="Z1433" s="24"/>
      <c r="AA1433" s="24"/>
      <c r="AB1433" s="24"/>
      <c r="AC1433" s="24">
        <f t="shared" si="536"/>
        <v>0</v>
      </c>
      <c r="AD1433" s="24">
        <f t="shared" si="537"/>
        <v>0</v>
      </c>
      <c r="AG1433" s="24"/>
      <c r="AH1433" s="24"/>
      <c r="AI1433" s="24"/>
      <c r="AJ1433" s="24"/>
      <c r="AK1433" s="24"/>
      <c r="AL1433" s="24"/>
      <c r="AM1433" s="24">
        <f t="shared" si="538"/>
        <v>0</v>
      </c>
      <c r="AN1433" s="24">
        <f t="shared" si="531"/>
        <v>0</v>
      </c>
      <c r="AQ1433" s="24"/>
      <c r="AR1433" s="24"/>
      <c r="AS1433" s="24"/>
      <c r="AT1433" s="24"/>
      <c r="AU1433" s="24"/>
      <c r="AV1433" s="24"/>
      <c r="AW1433" s="24">
        <f t="shared" si="539"/>
        <v>0</v>
      </c>
      <c r="AX1433" s="24">
        <f t="shared" si="540"/>
        <v>0</v>
      </c>
      <c r="BA1433" s="24"/>
      <c r="BB1433" s="24"/>
      <c r="BC1433" s="24"/>
      <c r="BD1433" s="24"/>
      <c r="BE1433" s="24"/>
      <c r="BF1433" s="24"/>
      <c r="BG1433" s="24">
        <f t="shared" si="541"/>
        <v>0</v>
      </c>
      <c r="BH1433" s="24">
        <f t="shared" si="542"/>
        <v>0</v>
      </c>
      <c r="BK1433" s="24"/>
      <c r="BL1433" s="24"/>
      <c r="BM1433" s="24"/>
      <c r="BN1433" s="24"/>
      <c r="BO1433" s="24"/>
      <c r="BP1433" s="24"/>
      <c r="BQ1433" s="24">
        <f t="shared" si="543"/>
        <v>0</v>
      </c>
      <c r="BR1433" s="24">
        <f t="shared" si="544"/>
        <v>0</v>
      </c>
      <c r="BU1433" s="24"/>
      <c r="BV1433" s="24"/>
      <c r="BW1433" s="24"/>
      <c r="BX1433" s="24"/>
      <c r="BY1433" s="24"/>
      <c r="BZ1433" s="24"/>
      <c r="CA1433" s="24">
        <f t="shared" si="545"/>
        <v>0</v>
      </c>
      <c r="CB1433" s="24">
        <f t="shared" si="546"/>
        <v>0</v>
      </c>
      <c r="CC1433" s="24"/>
      <c r="CE1433" s="24">
        <f t="shared" si="547"/>
        <v>0</v>
      </c>
      <c r="CG1433" s="24">
        <f t="shared" si="548"/>
        <v>0</v>
      </c>
      <c r="CI1433" s="24">
        <f t="shared" si="549"/>
        <v>0</v>
      </c>
      <c r="CK1433" s="24">
        <f t="shared" si="550"/>
        <v>0</v>
      </c>
      <c r="CM1433" s="24">
        <f t="shared" si="551"/>
        <v>0</v>
      </c>
      <c r="CO1433" s="24">
        <f t="shared" si="552"/>
        <v>0</v>
      </c>
      <c r="CQ1433" s="24">
        <f t="shared" si="553"/>
        <v>0</v>
      </c>
      <c r="CS1433" s="24">
        <f t="shared" si="554"/>
        <v>0</v>
      </c>
    </row>
    <row r="1434" spans="9:97">
      <c r="I1434" s="24">
        <f t="shared" si="534"/>
        <v>0</v>
      </c>
      <c r="J1434" s="24">
        <f t="shared" si="532"/>
        <v>0</v>
      </c>
      <c r="M1434" s="24"/>
      <c r="N1434" s="24"/>
      <c r="O1434" s="24"/>
      <c r="P1434" s="24"/>
      <c r="Q1434" s="24"/>
      <c r="R1434" s="24"/>
      <c r="S1434" s="24">
        <f t="shared" si="535"/>
        <v>0</v>
      </c>
      <c r="T1434" s="24">
        <f t="shared" si="533"/>
        <v>0</v>
      </c>
      <c r="W1434" s="24"/>
      <c r="X1434" s="24"/>
      <c r="Y1434" s="24"/>
      <c r="Z1434" s="24"/>
      <c r="AA1434" s="24"/>
      <c r="AB1434" s="24"/>
      <c r="AC1434" s="24">
        <f t="shared" si="536"/>
        <v>0</v>
      </c>
      <c r="AD1434" s="24">
        <f t="shared" si="537"/>
        <v>0</v>
      </c>
      <c r="AG1434" s="24"/>
      <c r="AH1434" s="24"/>
      <c r="AI1434" s="24"/>
      <c r="AJ1434" s="24"/>
      <c r="AK1434" s="24"/>
      <c r="AL1434" s="24"/>
      <c r="AM1434" s="24">
        <f t="shared" si="538"/>
        <v>0</v>
      </c>
      <c r="AN1434" s="24">
        <f t="shared" ref="AN1434:AN1497" si="555">IF(AJ1434&lt;AG1434-AH1434,AG1434-AH1434-AJ1434,0)</f>
        <v>0</v>
      </c>
      <c r="AQ1434" s="24"/>
      <c r="AR1434" s="24"/>
      <c r="AS1434" s="24"/>
      <c r="AT1434" s="24"/>
      <c r="AU1434" s="24"/>
      <c r="AV1434" s="24"/>
      <c r="AW1434" s="24">
        <f t="shared" si="539"/>
        <v>0</v>
      </c>
      <c r="AX1434" s="24">
        <f t="shared" si="540"/>
        <v>0</v>
      </c>
      <c r="BA1434" s="24"/>
      <c r="BB1434" s="24"/>
      <c r="BC1434" s="24"/>
      <c r="BD1434" s="24"/>
      <c r="BE1434" s="24"/>
      <c r="BF1434" s="24"/>
      <c r="BG1434" s="24">
        <f t="shared" si="541"/>
        <v>0</v>
      </c>
      <c r="BH1434" s="24">
        <f t="shared" si="542"/>
        <v>0</v>
      </c>
      <c r="BK1434" s="24"/>
      <c r="BL1434" s="24"/>
      <c r="BM1434" s="24"/>
      <c r="BN1434" s="24"/>
      <c r="BO1434" s="24"/>
      <c r="BP1434" s="24"/>
      <c r="BQ1434" s="24">
        <f t="shared" si="543"/>
        <v>0</v>
      </c>
      <c r="BR1434" s="24">
        <f t="shared" si="544"/>
        <v>0</v>
      </c>
      <c r="BU1434" s="24"/>
      <c r="BV1434" s="24"/>
      <c r="BW1434" s="24"/>
      <c r="BX1434" s="24"/>
      <c r="BY1434" s="24"/>
      <c r="BZ1434" s="24"/>
      <c r="CA1434" s="24">
        <f t="shared" si="545"/>
        <v>0</v>
      </c>
      <c r="CB1434" s="24">
        <f t="shared" si="546"/>
        <v>0</v>
      </c>
      <c r="CC1434" s="24"/>
      <c r="CE1434" s="24">
        <f t="shared" si="547"/>
        <v>0</v>
      </c>
      <c r="CG1434" s="24">
        <f t="shared" si="548"/>
        <v>0</v>
      </c>
      <c r="CI1434" s="24">
        <f t="shared" si="549"/>
        <v>0</v>
      </c>
      <c r="CK1434" s="24">
        <f t="shared" si="550"/>
        <v>0</v>
      </c>
      <c r="CM1434" s="24">
        <f t="shared" si="551"/>
        <v>0</v>
      </c>
      <c r="CO1434" s="24">
        <f t="shared" si="552"/>
        <v>0</v>
      </c>
      <c r="CQ1434" s="24">
        <f t="shared" si="553"/>
        <v>0</v>
      </c>
      <c r="CS1434" s="24">
        <f t="shared" si="554"/>
        <v>0</v>
      </c>
    </row>
    <row r="1435" spans="9:97">
      <c r="I1435" s="24">
        <f t="shared" si="534"/>
        <v>0</v>
      </c>
      <c r="J1435" s="24">
        <f t="shared" si="532"/>
        <v>0</v>
      </c>
      <c r="M1435" s="24"/>
      <c r="N1435" s="24"/>
      <c r="O1435" s="24"/>
      <c r="P1435" s="24"/>
      <c r="Q1435" s="24"/>
      <c r="R1435" s="24"/>
      <c r="S1435" s="24">
        <f t="shared" si="535"/>
        <v>0</v>
      </c>
      <c r="T1435" s="24">
        <f t="shared" si="533"/>
        <v>0</v>
      </c>
      <c r="W1435" s="24"/>
      <c r="X1435" s="24"/>
      <c r="Y1435" s="24"/>
      <c r="Z1435" s="24"/>
      <c r="AA1435" s="24"/>
      <c r="AB1435" s="24"/>
      <c r="AC1435" s="24">
        <f t="shared" si="536"/>
        <v>0</v>
      </c>
      <c r="AD1435" s="24">
        <f t="shared" si="537"/>
        <v>0</v>
      </c>
      <c r="AG1435" s="24"/>
      <c r="AH1435" s="24"/>
      <c r="AI1435" s="24"/>
      <c r="AJ1435" s="24"/>
      <c r="AK1435" s="24"/>
      <c r="AL1435" s="24"/>
      <c r="AM1435" s="24">
        <f t="shared" si="538"/>
        <v>0</v>
      </c>
      <c r="AN1435" s="24">
        <f t="shared" si="555"/>
        <v>0</v>
      </c>
      <c r="AQ1435" s="24"/>
      <c r="AR1435" s="24"/>
      <c r="AS1435" s="24"/>
      <c r="AT1435" s="24"/>
      <c r="AU1435" s="24"/>
      <c r="AV1435" s="24"/>
      <c r="AW1435" s="24">
        <f t="shared" si="539"/>
        <v>0</v>
      </c>
      <c r="AX1435" s="24">
        <f t="shared" si="540"/>
        <v>0</v>
      </c>
      <c r="BA1435" s="24"/>
      <c r="BB1435" s="24"/>
      <c r="BC1435" s="24"/>
      <c r="BD1435" s="24"/>
      <c r="BE1435" s="24"/>
      <c r="BF1435" s="24"/>
      <c r="BG1435" s="24">
        <f t="shared" si="541"/>
        <v>0</v>
      </c>
      <c r="BH1435" s="24">
        <f t="shared" si="542"/>
        <v>0</v>
      </c>
      <c r="BK1435" s="24"/>
      <c r="BL1435" s="24"/>
      <c r="BM1435" s="24"/>
      <c r="BN1435" s="24"/>
      <c r="BO1435" s="24"/>
      <c r="BP1435" s="24"/>
      <c r="BQ1435" s="24">
        <f t="shared" si="543"/>
        <v>0</v>
      </c>
      <c r="BR1435" s="24">
        <f t="shared" si="544"/>
        <v>0</v>
      </c>
      <c r="BU1435" s="24"/>
      <c r="BV1435" s="24"/>
      <c r="BW1435" s="24"/>
      <c r="BX1435" s="24"/>
      <c r="BY1435" s="24"/>
      <c r="BZ1435" s="24"/>
      <c r="CA1435" s="24">
        <f t="shared" si="545"/>
        <v>0</v>
      </c>
      <c r="CB1435" s="24">
        <f t="shared" si="546"/>
        <v>0</v>
      </c>
      <c r="CC1435" s="24"/>
      <c r="CE1435" s="24">
        <f t="shared" si="547"/>
        <v>0</v>
      </c>
      <c r="CG1435" s="24">
        <f t="shared" si="548"/>
        <v>0</v>
      </c>
      <c r="CI1435" s="24">
        <f t="shared" si="549"/>
        <v>0</v>
      </c>
      <c r="CK1435" s="24">
        <f t="shared" si="550"/>
        <v>0</v>
      </c>
      <c r="CM1435" s="24">
        <f t="shared" si="551"/>
        <v>0</v>
      </c>
      <c r="CO1435" s="24">
        <f t="shared" si="552"/>
        <v>0</v>
      </c>
      <c r="CQ1435" s="24">
        <f t="shared" si="553"/>
        <v>0</v>
      </c>
      <c r="CS1435" s="24">
        <f t="shared" si="554"/>
        <v>0</v>
      </c>
    </row>
    <row r="1436" spans="9:97">
      <c r="I1436" s="24">
        <f t="shared" si="534"/>
        <v>0</v>
      </c>
      <c r="J1436" s="24">
        <f t="shared" si="532"/>
        <v>0</v>
      </c>
      <c r="M1436" s="24"/>
      <c r="N1436" s="24"/>
      <c r="O1436" s="24"/>
      <c r="P1436" s="24"/>
      <c r="Q1436" s="24"/>
      <c r="R1436" s="24"/>
      <c r="S1436" s="24">
        <f t="shared" si="535"/>
        <v>0</v>
      </c>
      <c r="T1436" s="24">
        <f t="shared" si="533"/>
        <v>0</v>
      </c>
      <c r="W1436" s="24"/>
      <c r="X1436" s="24"/>
      <c r="Y1436" s="24"/>
      <c r="Z1436" s="24"/>
      <c r="AA1436" s="24"/>
      <c r="AB1436" s="24"/>
      <c r="AC1436" s="24">
        <f t="shared" si="536"/>
        <v>0</v>
      </c>
      <c r="AD1436" s="24">
        <f t="shared" si="537"/>
        <v>0</v>
      </c>
      <c r="AG1436" s="24"/>
      <c r="AH1436" s="24"/>
      <c r="AI1436" s="24"/>
      <c r="AJ1436" s="24"/>
      <c r="AK1436" s="24"/>
      <c r="AL1436" s="24"/>
      <c r="AM1436" s="24">
        <f t="shared" si="538"/>
        <v>0</v>
      </c>
      <c r="AN1436" s="24">
        <f t="shared" si="555"/>
        <v>0</v>
      </c>
      <c r="AQ1436" s="24"/>
      <c r="AR1436" s="24"/>
      <c r="AS1436" s="24"/>
      <c r="AT1436" s="24"/>
      <c r="AU1436" s="24"/>
      <c r="AV1436" s="24"/>
      <c r="AW1436" s="24">
        <f t="shared" si="539"/>
        <v>0</v>
      </c>
      <c r="AX1436" s="24">
        <f t="shared" si="540"/>
        <v>0</v>
      </c>
      <c r="BA1436" s="24"/>
      <c r="BB1436" s="24"/>
      <c r="BC1436" s="24"/>
      <c r="BD1436" s="24"/>
      <c r="BE1436" s="24"/>
      <c r="BF1436" s="24"/>
      <c r="BG1436" s="24">
        <f t="shared" si="541"/>
        <v>0</v>
      </c>
      <c r="BH1436" s="24">
        <f t="shared" si="542"/>
        <v>0</v>
      </c>
      <c r="BK1436" s="24"/>
      <c r="BL1436" s="24"/>
      <c r="BM1436" s="24"/>
      <c r="BN1436" s="24"/>
      <c r="BO1436" s="24"/>
      <c r="BP1436" s="24"/>
      <c r="BQ1436" s="24">
        <f t="shared" si="543"/>
        <v>0</v>
      </c>
      <c r="BR1436" s="24">
        <f t="shared" si="544"/>
        <v>0</v>
      </c>
      <c r="BU1436" s="24"/>
      <c r="BV1436" s="24"/>
      <c r="BW1436" s="24"/>
      <c r="BX1436" s="24"/>
      <c r="BY1436" s="24"/>
      <c r="BZ1436" s="24"/>
      <c r="CA1436" s="24">
        <f t="shared" si="545"/>
        <v>0</v>
      </c>
      <c r="CB1436" s="24">
        <f t="shared" si="546"/>
        <v>0</v>
      </c>
      <c r="CC1436" s="24"/>
      <c r="CE1436" s="24">
        <f t="shared" si="547"/>
        <v>0</v>
      </c>
      <c r="CG1436" s="24">
        <f t="shared" si="548"/>
        <v>0</v>
      </c>
      <c r="CI1436" s="24">
        <f t="shared" si="549"/>
        <v>0</v>
      </c>
      <c r="CK1436" s="24">
        <f t="shared" si="550"/>
        <v>0</v>
      </c>
      <c r="CM1436" s="24">
        <f t="shared" si="551"/>
        <v>0</v>
      </c>
      <c r="CO1436" s="24">
        <f t="shared" si="552"/>
        <v>0</v>
      </c>
      <c r="CQ1436" s="24">
        <f t="shared" si="553"/>
        <v>0</v>
      </c>
      <c r="CS1436" s="24">
        <f t="shared" si="554"/>
        <v>0</v>
      </c>
    </row>
    <row r="1437" spans="9:97">
      <c r="I1437" s="24">
        <f t="shared" si="534"/>
        <v>0</v>
      </c>
      <c r="J1437" s="24">
        <f t="shared" si="532"/>
        <v>0</v>
      </c>
      <c r="M1437" s="24"/>
      <c r="N1437" s="24"/>
      <c r="O1437" s="24"/>
      <c r="P1437" s="24"/>
      <c r="Q1437" s="24"/>
      <c r="R1437" s="24"/>
      <c r="S1437" s="24">
        <f t="shared" si="535"/>
        <v>0</v>
      </c>
      <c r="T1437" s="24">
        <f t="shared" si="533"/>
        <v>0</v>
      </c>
      <c r="W1437" s="24"/>
      <c r="X1437" s="24"/>
      <c r="Y1437" s="24"/>
      <c r="Z1437" s="24"/>
      <c r="AA1437" s="24"/>
      <c r="AB1437" s="24"/>
      <c r="AC1437" s="24">
        <f t="shared" si="536"/>
        <v>0</v>
      </c>
      <c r="AD1437" s="24">
        <f t="shared" si="537"/>
        <v>0</v>
      </c>
      <c r="AG1437" s="24"/>
      <c r="AH1437" s="24"/>
      <c r="AI1437" s="24"/>
      <c r="AJ1437" s="24"/>
      <c r="AK1437" s="24"/>
      <c r="AL1437" s="24"/>
      <c r="AM1437" s="24">
        <f t="shared" si="538"/>
        <v>0</v>
      </c>
      <c r="AN1437" s="24">
        <f t="shared" si="555"/>
        <v>0</v>
      </c>
      <c r="AQ1437" s="24"/>
      <c r="AR1437" s="24"/>
      <c r="AS1437" s="24"/>
      <c r="AT1437" s="24"/>
      <c r="AU1437" s="24"/>
      <c r="AV1437" s="24"/>
      <c r="AW1437" s="24">
        <f t="shared" si="539"/>
        <v>0</v>
      </c>
      <c r="AX1437" s="24">
        <f t="shared" si="540"/>
        <v>0</v>
      </c>
      <c r="BA1437" s="24"/>
      <c r="BB1437" s="24"/>
      <c r="BC1437" s="24"/>
      <c r="BD1437" s="24"/>
      <c r="BE1437" s="24"/>
      <c r="BF1437" s="24"/>
      <c r="BG1437" s="24">
        <f t="shared" si="541"/>
        <v>0</v>
      </c>
      <c r="BH1437" s="24">
        <f t="shared" si="542"/>
        <v>0</v>
      </c>
      <c r="BK1437" s="24"/>
      <c r="BL1437" s="24"/>
      <c r="BM1437" s="24"/>
      <c r="BN1437" s="24"/>
      <c r="BO1437" s="24"/>
      <c r="BP1437" s="24"/>
      <c r="BQ1437" s="24">
        <f t="shared" si="543"/>
        <v>0</v>
      </c>
      <c r="BR1437" s="24">
        <f t="shared" si="544"/>
        <v>0</v>
      </c>
      <c r="BU1437" s="24"/>
      <c r="BV1437" s="24"/>
      <c r="BW1437" s="24"/>
      <c r="BX1437" s="24"/>
      <c r="BY1437" s="24"/>
      <c r="BZ1437" s="24"/>
      <c r="CA1437" s="24">
        <f t="shared" si="545"/>
        <v>0</v>
      </c>
      <c r="CB1437" s="24">
        <f t="shared" si="546"/>
        <v>0</v>
      </c>
      <c r="CC1437" s="24"/>
      <c r="CE1437" s="24">
        <f t="shared" si="547"/>
        <v>0</v>
      </c>
      <c r="CG1437" s="24">
        <f t="shared" si="548"/>
        <v>0</v>
      </c>
      <c r="CI1437" s="24">
        <f t="shared" si="549"/>
        <v>0</v>
      </c>
      <c r="CK1437" s="24">
        <f t="shared" si="550"/>
        <v>0</v>
      </c>
      <c r="CM1437" s="24">
        <f t="shared" si="551"/>
        <v>0</v>
      </c>
      <c r="CO1437" s="24">
        <f t="shared" si="552"/>
        <v>0</v>
      </c>
      <c r="CQ1437" s="24">
        <f t="shared" si="553"/>
        <v>0</v>
      </c>
      <c r="CS1437" s="24">
        <f t="shared" si="554"/>
        <v>0</v>
      </c>
    </row>
    <row r="1438" spans="9:97">
      <c r="I1438" s="24">
        <f t="shared" si="534"/>
        <v>0</v>
      </c>
      <c r="J1438" s="24">
        <f t="shared" si="532"/>
        <v>0</v>
      </c>
      <c r="M1438" s="24"/>
      <c r="N1438" s="24"/>
      <c r="O1438" s="24"/>
      <c r="P1438" s="24"/>
      <c r="Q1438" s="24"/>
      <c r="R1438" s="24"/>
      <c r="S1438" s="24">
        <f t="shared" si="535"/>
        <v>0</v>
      </c>
      <c r="T1438" s="24">
        <f t="shared" si="533"/>
        <v>0</v>
      </c>
      <c r="W1438" s="24"/>
      <c r="X1438" s="24"/>
      <c r="Y1438" s="24"/>
      <c r="Z1438" s="24"/>
      <c r="AA1438" s="24"/>
      <c r="AB1438" s="24"/>
      <c r="AC1438" s="24">
        <f t="shared" si="536"/>
        <v>0</v>
      </c>
      <c r="AD1438" s="24">
        <f t="shared" si="537"/>
        <v>0</v>
      </c>
      <c r="AG1438" s="24"/>
      <c r="AH1438" s="24"/>
      <c r="AI1438" s="24"/>
      <c r="AJ1438" s="24"/>
      <c r="AK1438" s="24"/>
      <c r="AL1438" s="24"/>
      <c r="AM1438" s="24">
        <f t="shared" si="538"/>
        <v>0</v>
      </c>
      <c r="AN1438" s="24">
        <f t="shared" si="555"/>
        <v>0</v>
      </c>
      <c r="AQ1438" s="24"/>
      <c r="AR1438" s="24"/>
      <c r="AS1438" s="24"/>
      <c r="AT1438" s="24"/>
      <c r="AU1438" s="24"/>
      <c r="AV1438" s="24"/>
      <c r="AW1438" s="24">
        <f t="shared" si="539"/>
        <v>0</v>
      </c>
      <c r="AX1438" s="24">
        <f t="shared" si="540"/>
        <v>0</v>
      </c>
      <c r="BA1438" s="24"/>
      <c r="BB1438" s="24"/>
      <c r="BC1438" s="24"/>
      <c r="BD1438" s="24"/>
      <c r="BE1438" s="24"/>
      <c r="BF1438" s="24"/>
      <c r="BG1438" s="24">
        <f t="shared" si="541"/>
        <v>0</v>
      </c>
      <c r="BH1438" s="24">
        <f t="shared" si="542"/>
        <v>0</v>
      </c>
      <c r="BK1438" s="24"/>
      <c r="BL1438" s="24"/>
      <c r="BM1438" s="24"/>
      <c r="BN1438" s="24"/>
      <c r="BO1438" s="24"/>
      <c r="BP1438" s="24"/>
      <c r="BQ1438" s="24">
        <f t="shared" si="543"/>
        <v>0</v>
      </c>
      <c r="BR1438" s="24">
        <f t="shared" si="544"/>
        <v>0</v>
      </c>
      <c r="BU1438" s="24"/>
      <c r="BV1438" s="24"/>
      <c r="BW1438" s="24"/>
      <c r="BX1438" s="24"/>
      <c r="BY1438" s="24"/>
      <c r="BZ1438" s="24"/>
      <c r="CA1438" s="24">
        <f t="shared" si="545"/>
        <v>0</v>
      </c>
      <c r="CB1438" s="24">
        <f t="shared" si="546"/>
        <v>0</v>
      </c>
      <c r="CC1438" s="24"/>
      <c r="CE1438" s="24">
        <f t="shared" si="547"/>
        <v>0</v>
      </c>
      <c r="CG1438" s="24">
        <f t="shared" si="548"/>
        <v>0</v>
      </c>
      <c r="CI1438" s="24">
        <f t="shared" si="549"/>
        <v>0</v>
      </c>
      <c r="CK1438" s="24">
        <f t="shared" si="550"/>
        <v>0</v>
      </c>
      <c r="CM1438" s="24">
        <f t="shared" si="551"/>
        <v>0</v>
      </c>
      <c r="CO1438" s="24">
        <f t="shared" si="552"/>
        <v>0</v>
      </c>
      <c r="CQ1438" s="24">
        <f t="shared" si="553"/>
        <v>0</v>
      </c>
      <c r="CS1438" s="24">
        <f t="shared" si="554"/>
        <v>0</v>
      </c>
    </row>
    <row r="1439" spans="9:97">
      <c r="I1439" s="24">
        <f t="shared" si="534"/>
        <v>0</v>
      </c>
      <c r="J1439" s="24">
        <f t="shared" si="532"/>
        <v>0</v>
      </c>
      <c r="M1439" s="24"/>
      <c r="N1439" s="24"/>
      <c r="O1439" s="24"/>
      <c r="P1439" s="24"/>
      <c r="Q1439" s="24"/>
      <c r="R1439" s="24"/>
      <c r="S1439" s="24">
        <f t="shared" si="535"/>
        <v>0</v>
      </c>
      <c r="T1439" s="24">
        <f t="shared" si="533"/>
        <v>0</v>
      </c>
      <c r="W1439" s="24"/>
      <c r="X1439" s="24"/>
      <c r="Y1439" s="24"/>
      <c r="Z1439" s="24"/>
      <c r="AA1439" s="24"/>
      <c r="AB1439" s="24"/>
      <c r="AC1439" s="24">
        <f t="shared" si="536"/>
        <v>0</v>
      </c>
      <c r="AD1439" s="24">
        <f t="shared" si="537"/>
        <v>0</v>
      </c>
      <c r="AG1439" s="24"/>
      <c r="AH1439" s="24"/>
      <c r="AI1439" s="24"/>
      <c r="AJ1439" s="24"/>
      <c r="AK1439" s="24"/>
      <c r="AL1439" s="24"/>
      <c r="AM1439" s="24">
        <f t="shared" si="538"/>
        <v>0</v>
      </c>
      <c r="AN1439" s="24">
        <f t="shared" si="555"/>
        <v>0</v>
      </c>
      <c r="AQ1439" s="24"/>
      <c r="AR1439" s="24"/>
      <c r="AS1439" s="24"/>
      <c r="AT1439" s="24"/>
      <c r="AU1439" s="24"/>
      <c r="AV1439" s="24"/>
      <c r="AW1439" s="24">
        <f t="shared" si="539"/>
        <v>0</v>
      </c>
      <c r="AX1439" s="24">
        <f t="shared" si="540"/>
        <v>0</v>
      </c>
      <c r="BA1439" s="24"/>
      <c r="BB1439" s="24"/>
      <c r="BC1439" s="24"/>
      <c r="BD1439" s="24"/>
      <c r="BE1439" s="24"/>
      <c r="BF1439" s="24"/>
      <c r="BG1439" s="24">
        <f t="shared" si="541"/>
        <v>0</v>
      </c>
      <c r="BH1439" s="24">
        <f t="shared" si="542"/>
        <v>0</v>
      </c>
      <c r="BK1439" s="24"/>
      <c r="BL1439" s="24"/>
      <c r="BM1439" s="24"/>
      <c r="BN1439" s="24"/>
      <c r="BO1439" s="24"/>
      <c r="BP1439" s="24"/>
      <c r="BQ1439" s="24">
        <f t="shared" si="543"/>
        <v>0</v>
      </c>
      <c r="BR1439" s="24">
        <f t="shared" si="544"/>
        <v>0</v>
      </c>
      <c r="BU1439" s="24"/>
      <c r="BV1439" s="24"/>
      <c r="BW1439" s="24"/>
      <c r="BX1439" s="24"/>
      <c r="BY1439" s="24"/>
      <c r="BZ1439" s="24"/>
      <c r="CA1439" s="24">
        <f t="shared" si="545"/>
        <v>0</v>
      </c>
      <c r="CB1439" s="24">
        <f t="shared" si="546"/>
        <v>0</v>
      </c>
      <c r="CC1439" s="24"/>
      <c r="CE1439" s="24">
        <f t="shared" si="547"/>
        <v>0</v>
      </c>
      <c r="CG1439" s="24">
        <f t="shared" si="548"/>
        <v>0</v>
      </c>
      <c r="CI1439" s="24">
        <f t="shared" si="549"/>
        <v>0</v>
      </c>
      <c r="CK1439" s="24">
        <f t="shared" si="550"/>
        <v>0</v>
      </c>
      <c r="CM1439" s="24">
        <f t="shared" si="551"/>
        <v>0</v>
      </c>
      <c r="CO1439" s="24">
        <f t="shared" si="552"/>
        <v>0</v>
      </c>
      <c r="CQ1439" s="24">
        <f t="shared" si="553"/>
        <v>0</v>
      </c>
      <c r="CS1439" s="24">
        <f t="shared" si="554"/>
        <v>0</v>
      </c>
    </row>
    <row r="1440" spans="9:97">
      <c r="I1440" s="24">
        <f t="shared" si="534"/>
        <v>0</v>
      </c>
      <c r="J1440" s="24">
        <f t="shared" si="532"/>
        <v>0</v>
      </c>
      <c r="M1440" s="24"/>
      <c r="N1440" s="24"/>
      <c r="O1440" s="24"/>
      <c r="P1440" s="24"/>
      <c r="Q1440" s="24"/>
      <c r="R1440" s="24"/>
      <c r="S1440" s="24">
        <f t="shared" si="535"/>
        <v>0</v>
      </c>
      <c r="T1440" s="24">
        <f t="shared" si="533"/>
        <v>0</v>
      </c>
      <c r="W1440" s="24"/>
      <c r="X1440" s="24"/>
      <c r="Y1440" s="24"/>
      <c r="Z1440" s="24"/>
      <c r="AA1440" s="24"/>
      <c r="AB1440" s="24"/>
      <c r="AC1440" s="24">
        <f t="shared" si="536"/>
        <v>0</v>
      </c>
      <c r="AD1440" s="24">
        <f t="shared" si="537"/>
        <v>0</v>
      </c>
      <c r="AG1440" s="24"/>
      <c r="AH1440" s="24"/>
      <c r="AI1440" s="24"/>
      <c r="AJ1440" s="24"/>
      <c r="AK1440" s="24"/>
      <c r="AL1440" s="24"/>
      <c r="AM1440" s="24">
        <f t="shared" si="538"/>
        <v>0</v>
      </c>
      <c r="AN1440" s="24">
        <f t="shared" si="555"/>
        <v>0</v>
      </c>
      <c r="AQ1440" s="24"/>
      <c r="AR1440" s="24"/>
      <c r="AS1440" s="24"/>
      <c r="AT1440" s="24"/>
      <c r="AU1440" s="24"/>
      <c r="AV1440" s="24"/>
      <c r="AW1440" s="24">
        <f t="shared" si="539"/>
        <v>0</v>
      </c>
      <c r="AX1440" s="24">
        <f t="shared" si="540"/>
        <v>0</v>
      </c>
      <c r="BA1440" s="24"/>
      <c r="BB1440" s="24"/>
      <c r="BC1440" s="24"/>
      <c r="BD1440" s="24"/>
      <c r="BE1440" s="24"/>
      <c r="BF1440" s="24"/>
      <c r="BG1440" s="24">
        <f t="shared" si="541"/>
        <v>0</v>
      </c>
      <c r="BH1440" s="24">
        <f t="shared" si="542"/>
        <v>0</v>
      </c>
      <c r="BK1440" s="24"/>
      <c r="BL1440" s="24"/>
      <c r="BM1440" s="24"/>
      <c r="BN1440" s="24"/>
      <c r="BO1440" s="24"/>
      <c r="BP1440" s="24"/>
      <c r="BQ1440" s="24">
        <f t="shared" si="543"/>
        <v>0</v>
      </c>
      <c r="BR1440" s="24">
        <f t="shared" si="544"/>
        <v>0</v>
      </c>
      <c r="BU1440" s="24"/>
      <c r="BV1440" s="24"/>
      <c r="BW1440" s="24"/>
      <c r="BX1440" s="24"/>
      <c r="BY1440" s="24"/>
      <c r="BZ1440" s="24"/>
      <c r="CA1440" s="24">
        <f t="shared" si="545"/>
        <v>0</v>
      </c>
      <c r="CB1440" s="24">
        <f t="shared" si="546"/>
        <v>0</v>
      </c>
      <c r="CC1440" s="24"/>
      <c r="CE1440" s="24">
        <f t="shared" si="547"/>
        <v>0</v>
      </c>
      <c r="CG1440" s="24">
        <f t="shared" si="548"/>
        <v>0</v>
      </c>
      <c r="CI1440" s="24">
        <f t="shared" si="549"/>
        <v>0</v>
      </c>
      <c r="CK1440" s="24">
        <f t="shared" si="550"/>
        <v>0</v>
      </c>
      <c r="CM1440" s="24">
        <f t="shared" si="551"/>
        <v>0</v>
      </c>
      <c r="CO1440" s="24">
        <f t="shared" si="552"/>
        <v>0</v>
      </c>
      <c r="CQ1440" s="24">
        <f t="shared" si="553"/>
        <v>0</v>
      </c>
      <c r="CS1440" s="24">
        <f t="shared" si="554"/>
        <v>0</v>
      </c>
    </row>
    <row r="1441" spans="9:97">
      <c r="I1441" s="24">
        <f t="shared" si="534"/>
        <v>0</v>
      </c>
      <c r="J1441" s="24">
        <f t="shared" si="532"/>
        <v>0</v>
      </c>
      <c r="M1441" s="24"/>
      <c r="N1441" s="24"/>
      <c r="O1441" s="24"/>
      <c r="P1441" s="24"/>
      <c r="Q1441" s="24"/>
      <c r="R1441" s="24"/>
      <c r="S1441" s="24">
        <f t="shared" si="535"/>
        <v>0</v>
      </c>
      <c r="T1441" s="24">
        <f t="shared" si="533"/>
        <v>0</v>
      </c>
      <c r="W1441" s="24"/>
      <c r="X1441" s="24"/>
      <c r="Y1441" s="24"/>
      <c r="Z1441" s="24"/>
      <c r="AA1441" s="24"/>
      <c r="AB1441" s="24"/>
      <c r="AC1441" s="24">
        <f t="shared" si="536"/>
        <v>0</v>
      </c>
      <c r="AD1441" s="24">
        <f t="shared" si="537"/>
        <v>0</v>
      </c>
      <c r="AG1441" s="24"/>
      <c r="AH1441" s="24"/>
      <c r="AI1441" s="24"/>
      <c r="AJ1441" s="24"/>
      <c r="AK1441" s="24"/>
      <c r="AL1441" s="24"/>
      <c r="AM1441" s="24">
        <f t="shared" si="538"/>
        <v>0</v>
      </c>
      <c r="AN1441" s="24">
        <f t="shared" si="555"/>
        <v>0</v>
      </c>
      <c r="AQ1441" s="24"/>
      <c r="AR1441" s="24"/>
      <c r="AS1441" s="24"/>
      <c r="AT1441" s="24"/>
      <c r="AU1441" s="24"/>
      <c r="AV1441" s="24"/>
      <c r="AW1441" s="24">
        <f t="shared" si="539"/>
        <v>0</v>
      </c>
      <c r="AX1441" s="24">
        <f t="shared" si="540"/>
        <v>0</v>
      </c>
      <c r="BA1441" s="24"/>
      <c r="BB1441" s="24"/>
      <c r="BC1441" s="24"/>
      <c r="BD1441" s="24"/>
      <c r="BE1441" s="24"/>
      <c r="BF1441" s="24"/>
      <c r="BG1441" s="24">
        <f t="shared" si="541"/>
        <v>0</v>
      </c>
      <c r="BH1441" s="24">
        <f t="shared" si="542"/>
        <v>0</v>
      </c>
      <c r="BK1441" s="24"/>
      <c r="BL1441" s="24"/>
      <c r="BM1441" s="24"/>
      <c r="BN1441" s="24"/>
      <c r="BO1441" s="24"/>
      <c r="BP1441" s="24"/>
      <c r="BQ1441" s="24">
        <f t="shared" si="543"/>
        <v>0</v>
      </c>
      <c r="BR1441" s="24">
        <f t="shared" si="544"/>
        <v>0</v>
      </c>
      <c r="BU1441" s="24"/>
      <c r="BV1441" s="24"/>
      <c r="BW1441" s="24"/>
      <c r="BX1441" s="24"/>
      <c r="BY1441" s="24"/>
      <c r="BZ1441" s="24"/>
      <c r="CA1441" s="24">
        <f t="shared" si="545"/>
        <v>0</v>
      </c>
      <c r="CB1441" s="24">
        <f t="shared" si="546"/>
        <v>0</v>
      </c>
      <c r="CC1441" s="24"/>
      <c r="CE1441" s="24">
        <f t="shared" si="547"/>
        <v>0</v>
      </c>
      <c r="CG1441" s="24">
        <f t="shared" si="548"/>
        <v>0</v>
      </c>
      <c r="CI1441" s="24">
        <f t="shared" si="549"/>
        <v>0</v>
      </c>
      <c r="CK1441" s="24">
        <f t="shared" si="550"/>
        <v>0</v>
      </c>
      <c r="CM1441" s="24">
        <f t="shared" si="551"/>
        <v>0</v>
      </c>
      <c r="CO1441" s="24">
        <f t="shared" si="552"/>
        <v>0</v>
      </c>
      <c r="CQ1441" s="24">
        <f t="shared" si="553"/>
        <v>0</v>
      </c>
      <c r="CS1441" s="24">
        <f t="shared" si="554"/>
        <v>0</v>
      </c>
    </row>
    <row r="1442" spans="9:97">
      <c r="I1442" s="24">
        <f t="shared" si="534"/>
        <v>0</v>
      </c>
      <c r="J1442" s="24">
        <f t="shared" si="532"/>
        <v>0</v>
      </c>
      <c r="M1442" s="24"/>
      <c r="N1442" s="24"/>
      <c r="O1442" s="24"/>
      <c r="P1442" s="24"/>
      <c r="Q1442" s="24"/>
      <c r="R1442" s="24"/>
      <c r="S1442" s="24">
        <f t="shared" si="535"/>
        <v>0</v>
      </c>
      <c r="T1442" s="24">
        <f t="shared" si="533"/>
        <v>0</v>
      </c>
      <c r="W1442" s="24"/>
      <c r="X1442" s="24"/>
      <c r="Y1442" s="24"/>
      <c r="Z1442" s="24"/>
      <c r="AA1442" s="24"/>
      <c r="AB1442" s="24"/>
      <c r="AC1442" s="24">
        <f t="shared" si="536"/>
        <v>0</v>
      </c>
      <c r="AD1442" s="24">
        <f t="shared" si="537"/>
        <v>0</v>
      </c>
      <c r="AG1442" s="24"/>
      <c r="AH1442" s="24"/>
      <c r="AI1442" s="24"/>
      <c r="AJ1442" s="24"/>
      <c r="AK1442" s="24"/>
      <c r="AL1442" s="24"/>
      <c r="AM1442" s="24">
        <f t="shared" si="538"/>
        <v>0</v>
      </c>
      <c r="AN1442" s="24">
        <f t="shared" si="555"/>
        <v>0</v>
      </c>
      <c r="AQ1442" s="24"/>
      <c r="AR1442" s="24"/>
      <c r="AS1442" s="24"/>
      <c r="AT1442" s="24"/>
      <c r="AU1442" s="24"/>
      <c r="AV1442" s="24"/>
      <c r="AW1442" s="24">
        <f t="shared" si="539"/>
        <v>0</v>
      </c>
      <c r="AX1442" s="24">
        <f t="shared" si="540"/>
        <v>0</v>
      </c>
      <c r="BA1442" s="24"/>
      <c r="BB1442" s="24"/>
      <c r="BC1442" s="24"/>
      <c r="BD1442" s="24"/>
      <c r="BE1442" s="24"/>
      <c r="BF1442" s="24"/>
      <c r="BG1442" s="24">
        <f t="shared" si="541"/>
        <v>0</v>
      </c>
      <c r="BH1442" s="24">
        <f t="shared" si="542"/>
        <v>0</v>
      </c>
      <c r="BK1442" s="24"/>
      <c r="BL1442" s="24"/>
      <c r="BM1442" s="24"/>
      <c r="BN1442" s="24"/>
      <c r="BO1442" s="24"/>
      <c r="BP1442" s="24"/>
      <c r="BQ1442" s="24">
        <f t="shared" si="543"/>
        <v>0</v>
      </c>
      <c r="BR1442" s="24">
        <f t="shared" si="544"/>
        <v>0</v>
      </c>
      <c r="BU1442" s="24"/>
      <c r="BV1442" s="24"/>
      <c r="BW1442" s="24"/>
      <c r="BX1442" s="24"/>
      <c r="BY1442" s="24"/>
      <c r="BZ1442" s="24"/>
      <c r="CA1442" s="24">
        <f t="shared" si="545"/>
        <v>0</v>
      </c>
      <c r="CB1442" s="24">
        <f t="shared" si="546"/>
        <v>0</v>
      </c>
      <c r="CC1442" s="24"/>
      <c r="CE1442" s="24">
        <f t="shared" si="547"/>
        <v>0</v>
      </c>
      <c r="CG1442" s="24">
        <f t="shared" si="548"/>
        <v>0</v>
      </c>
      <c r="CI1442" s="24">
        <f t="shared" si="549"/>
        <v>0</v>
      </c>
      <c r="CK1442" s="24">
        <f t="shared" si="550"/>
        <v>0</v>
      </c>
      <c r="CM1442" s="24">
        <f t="shared" si="551"/>
        <v>0</v>
      </c>
      <c r="CO1442" s="24">
        <f t="shared" si="552"/>
        <v>0</v>
      </c>
      <c r="CQ1442" s="24">
        <f t="shared" si="553"/>
        <v>0</v>
      </c>
      <c r="CS1442" s="24">
        <f t="shared" si="554"/>
        <v>0</v>
      </c>
    </row>
    <row r="1443" spans="9:97">
      <c r="I1443" s="24">
        <f t="shared" si="534"/>
        <v>0</v>
      </c>
      <c r="J1443" s="24">
        <f t="shared" si="532"/>
        <v>0</v>
      </c>
      <c r="M1443" s="24"/>
      <c r="N1443" s="24"/>
      <c r="O1443" s="24"/>
      <c r="P1443" s="24"/>
      <c r="Q1443" s="24"/>
      <c r="R1443" s="24"/>
      <c r="S1443" s="24">
        <f t="shared" si="535"/>
        <v>0</v>
      </c>
      <c r="T1443" s="24">
        <f t="shared" si="533"/>
        <v>0</v>
      </c>
      <c r="W1443" s="24"/>
      <c r="X1443" s="24"/>
      <c r="Y1443" s="24"/>
      <c r="Z1443" s="24"/>
      <c r="AA1443" s="24"/>
      <c r="AB1443" s="24"/>
      <c r="AC1443" s="24">
        <f t="shared" si="536"/>
        <v>0</v>
      </c>
      <c r="AD1443" s="24">
        <f t="shared" si="537"/>
        <v>0</v>
      </c>
      <c r="AG1443" s="24"/>
      <c r="AH1443" s="24"/>
      <c r="AI1443" s="24"/>
      <c r="AJ1443" s="24"/>
      <c r="AK1443" s="24"/>
      <c r="AL1443" s="24"/>
      <c r="AM1443" s="24">
        <f t="shared" si="538"/>
        <v>0</v>
      </c>
      <c r="AN1443" s="24">
        <f t="shared" si="555"/>
        <v>0</v>
      </c>
      <c r="AQ1443" s="24"/>
      <c r="AR1443" s="24"/>
      <c r="AS1443" s="24"/>
      <c r="AT1443" s="24"/>
      <c r="AU1443" s="24"/>
      <c r="AV1443" s="24"/>
      <c r="AW1443" s="24">
        <f t="shared" si="539"/>
        <v>0</v>
      </c>
      <c r="AX1443" s="24">
        <f t="shared" si="540"/>
        <v>0</v>
      </c>
      <c r="BA1443" s="24"/>
      <c r="BB1443" s="24"/>
      <c r="BC1443" s="24"/>
      <c r="BD1443" s="24"/>
      <c r="BE1443" s="24"/>
      <c r="BF1443" s="24"/>
      <c r="BG1443" s="24">
        <f t="shared" si="541"/>
        <v>0</v>
      </c>
      <c r="BH1443" s="24">
        <f t="shared" si="542"/>
        <v>0</v>
      </c>
      <c r="BK1443" s="24"/>
      <c r="BL1443" s="24"/>
      <c r="BM1443" s="24"/>
      <c r="BN1443" s="24"/>
      <c r="BO1443" s="24"/>
      <c r="BP1443" s="24"/>
      <c r="BQ1443" s="24">
        <f t="shared" si="543"/>
        <v>0</v>
      </c>
      <c r="BR1443" s="24">
        <f t="shared" si="544"/>
        <v>0</v>
      </c>
      <c r="BU1443" s="24"/>
      <c r="BV1443" s="24"/>
      <c r="BW1443" s="24"/>
      <c r="BX1443" s="24"/>
      <c r="BY1443" s="24"/>
      <c r="BZ1443" s="24"/>
      <c r="CA1443" s="24">
        <f t="shared" si="545"/>
        <v>0</v>
      </c>
      <c r="CB1443" s="24">
        <f t="shared" si="546"/>
        <v>0</v>
      </c>
      <c r="CC1443" s="24"/>
      <c r="CE1443" s="24">
        <f t="shared" si="547"/>
        <v>0</v>
      </c>
      <c r="CG1443" s="24">
        <f t="shared" si="548"/>
        <v>0</v>
      </c>
      <c r="CI1443" s="24">
        <f t="shared" si="549"/>
        <v>0</v>
      </c>
      <c r="CK1443" s="24">
        <f t="shared" si="550"/>
        <v>0</v>
      </c>
      <c r="CM1443" s="24">
        <f t="shared" si="551"/>
        <v>0</v>
      </c>
      <c r="CO1443" s="24">
        <f t="shared" si="552"/>
        <v>0</v>
      </c>
      <c r="CQ1443" s="24">
        <f t="shared" si="553"/>
        <v>0</v>
      </c>
      <c r="CS1443" s="24">
        <f t="shared" si="554"/>
        <v>0</v>
      </c>
    </row>
    <row r="1444" spans="9:97">
      <c r="I1444" s="24">
        <f t="shared" si="534"/>
        <v>0</v>
      </c>
      <c r="J1444" s="24">
        <f t="shared" si="532"/>
        <v>0</v>
      </c>
      <c r="M1444" s="24"/>
      <c r="N1444" s="24"/>
      <c r="O1444" s="24"/>
      <c r="P1444" s="24"/>
      <c r="Q1444" s="24"/>
      <c r="R1444" s="24"/>
      <c r="S1444" s="24">
        <f t="shared" si="535"/>
        <v>0</v>
      </c>
      <c r="T1444" s="24">
        <f t="shared" si="533"/>
        <v>0</v>
      </c>
      <c r="W1444" s="24"/>
      <c r="X1444" s="24"/>
      <c r="Y1444" s="24"/>
      <c r="Z1444" s="24"/>
      <c r="AA1444" s="24"/>
      <c r="AB1444" s="24"/>
      <c r="AC1444" s="24">
        <f t="shared" si="536"/>
        <v>0</v>
      </c>
      <c r="AD1444" s="24">
        <f t="shared" si="537"/>
        <v>0</v>
      </c>
      <c r="AG1444" s="24"/>
      <c r="AH1444" s="24"/>
      <c r="AI1444" s="24"/>
      <c r="AJ1444" s="24"/>
      <c r="AK1444" s="24"/>
      <c r="AL1444" s="24"/>
      <c r="AM1444" s="24">
        <f t="shared" si="538"/>
        <v>0</v>
      </c>
      <c r="AN1444" s="24">
        <f t="shared" si="555"/>
        <v>0</v>
      </c>
      <c r="AQ1444" s="24"/>
      <c r="AR1444" s="24"/>
      <c r="AS1444" s="24"/>
      <c r="AT1444" s="24"/>
      <c r="AU1444" s="24"/>
      <c r="AV1444" s="24"/>
      <c r="AW1444" s="24">
        <f t="shared" si="539"/>
        <v>0</v>
      </c>
      <c r="AX1444" s="24">
        <f t="shared" si="540"/>
        <v>0</v>
      </c>
      <c r="BA1444" s="24"/>
      <c r="BB1444" s="24"/>
      <c r="BC1444" s="24"/>
      <c r="BD1444" s="24"/>
      <c r="BE1444" s="24"/>
      <c r="BF1444" s="24"/>
      <c r="BG1444" s="24">
        <f t="shared" si="541"/>
        <v>0</v>
      </c>
      <c r="BH1444" s="24">
        <f t="shared" si="542"/>
        <v>0</v>
      </c>
      <c r="BK1444" s="24"/>
      <c r="BL1444" s="24"/>
      <c r="BM1444" s="24"/>
      <c r="BN1444" s="24"/>
      <c r="BO1444" s="24"/>
      <c r="BP1444" s="24"/>
      <c r="BQ1444" s="24">
        <f t="shared" si="543"/>
        <v>0</v>
      </c>
      <c r="BR1444" s="24">
        <f t="shared" si="544"/>
        <v>0</v>
      </c>
      <c r="BU1444" s="24"/>
      <c r="BV1444" s="24"/>
      <c r="BW1444" s="24"/>
      <c r="BX1444" s="24"/>
      <c r="BY1444" s="24"/>
      <c r="BZ1444" s="24"/>
      <c r="CA1444" s="24">
        <f t="shared" si="545"/>
        <v>0</v>
      </c>
      <c r="CB1444" s="24">
        <f t="shared" si="546"/>
        <v>0</v>
      </c>
      <c r="CC1444" s="24"/>
      <c r="CE1444" s="24">
        <f t="shared" si="547"/>
        <v>0</v>
      </c>
      <c r="CG1444" s="24">
        <f t="shared" si="548"/>
        <v>0</v>
      </c>
      <c r="CI1444" s="24">
        <f t="shared" si="549"/>
        <v>0</v>
      </c>
      <c r="CK1444" s="24">
        <f t="shared" si="550"/>
        <v>0</v>
      </c>
      <c r="CM1444" s="24">
        <f t="shared" si="551"/>
        <v>0</v>
      </c>
      <c r="CO1444" s="24">
        <f t="shared" si="552"/>
        <v>0</v>
      </c>
      <c r="CQ1444" s="24">
        <f t="shared" si="553"/>
        <v>0</v>
      </c>
      <c r="CS1444" s="24">
        <f t="shared" si="554"/>
        <v>0</v>
      </c>
    </row>
    <row r="1445" spans="9:97">
      <c r="I1445" s="24">
        <f t="shared" si="534"/>
        <v>0</v>
      </c>
      <c r="J1445" s="24">
        <f t="shared" si="532"/>
        <v>0</v>
      </c>
      <c r="M1445" s="24"/>
      <c r="N1445" s="24"/>
      <c r="O1445" s="24"/>
      <c r="P1445" s="24"/>
      <c r="Q1445" s="24"/>
      <c r="R1445" s="24"/>
      <c r="S1445" s="24">
        <f t="shared" si="535"/>
        <v>0</v>
      </c>
      <c r="T1445" s="24">
        <f t="shared" si="533"/>
        <v>0</v>
      </c>
      <c r="W1445" s="24"/>
      <c r="X1445" s="24"/>
      <c r="Y1445" s="24"/>
      <c r="Z1445" s="24"/>
      <c r="AA1445" s="24"/>
      <c r="AB1445" s="24"/>
      <c r="AC1445" s="24">
        <f t="shared" si="536"/>
        <v>0</v>
      </c>
      <c r="AD1445" s="24">
        <f t="shared" si="537"/>
        <v>0</v>
      </c>
      <c r="AG1445" s="24"/>
      <c r="AH1445" s="24"/>
      <c r="AI1445" s="24"/>
      <c r="AJ1445" s="24"/>
      <c r="AK1445" s="24"/>
      <c r="AL1445" s="24"/>
      <c r="AM1445" s="24">
        <f t="shared" si="538"/>
        <v>0</v>
      </c>
      <c r="AN1445" s="24">
        <f t="shared" si="555"/>
        <v>0</v>
      </c>
      <c r="AQ1445" s="24"/>
      <c r="AR1445" s="24"/>
      <c r="AS1445" s="24"/>
      <c r="AT1445" s="24"/>
      <c r="AU1445" s="24"/>
      <c r="AV1445" s="24"/>
      <c r="AW1445" s="24">
        <f t="shared" si="539"/>
        <v>0</v>
      </c>
      <c r="AX1445" s="24">
        <f t="shared" si="540"/>
        <v>0</v>
      </c>
      <c r="BA1445" s="24"/>
      <c r="BB1445" s="24"/>
      <c r="BC1445" s="24"/>
      <c r="BD1445" s="24"/>
      <c r="BE1445" s="24"/>
      <c r="BF1445" s="24"/>
      <c r="BG1445" s="24">
        <f t="shared" si="541"/>
        <v>0</v>
      </c>
      <c r="BH1445" s="24">
        <f t="shared" si="542"/>
        <v>0</v>
      </c>
      <c r="BK1445" s="24"/>
      <c r="BL1445" s="24"/>
      <c r="BM1445" s="24"/>
      <c r="BN1445" s="24"/>
      <c r="BO1445" s="24"/>
      <c r="BP1445" s="24"/>
      <c r="BQ1445" s="24">
        <f t="shared" si="543"/>
        <v>0</v>
      </c>
      <c r="BR1445" s="24">
        <f t="shared" si="544"/>
        <v>0</v>
      </c>
      <c r="BU1445" s="24"/>
      <c r="BV1445" s="24"/>
      <c r="BW1445" s="24"/>
      <c r="BX1445" s="24"/>
      <c r="BY1445" s="24"/>
      <c r="BZ1445" s="24"/>
      <c r="CA1445" s="24">
        <f t="shared" si="545"/>
        <v>0</v>
      </c>
      <c r="CB1445" s="24">
        <f t="shared" si="546"/>
        <v>0</v>
      </c>
      <c r="CC1445" s="24"/>
      <c r="CE1445" s="24">
        <f t="shared" si="547"/>
        <v>0</v>
      </c>
      <c r="CG1445" s="24">
        <f t="shared" si="548"/>
        <v>0</v>
      </c>
      <c r="CI1445" s="24">
        <f t="shared" si="549"/>
        <v>0</v>
      </c>
      <c r="CK1445" s="24">
        <f t="shared" si="550"/>
        <v>0</v>
      </c>
      <c r="CM1445" s="24">
        <f t="shared" si="551"/>
        <v>0</v>
      </c>
      <c r="CO1445" s="24">
        <f t="shared" si="552"/>
        <v>0</v>
      </c>
      <c r="CQ1445" s="24">
        <f t="shared" si="553"/>
        <v>0</v>
      </c>
      <c r="CS1445" s="24">
        <f t="shared" si="554"/>
        <v>0</v>
      </c>
    </row>
    <row r="1446" spans="9:97">
      <c r="I1446" s="24">
        <f t="shared" si="534"/>
        <v>0</v>
      </c>
      <c r="J1446" s="24">
        <f t="shared" si="532"/>
        <v>0</v>
      </c>
      <c r="M1446" s="24"/>
      <c r="N1446" s="24"/>
      <c r="O1446" s="24"/>
      <c r="P1446" s="24"/>
      <c r="Q1446" s="24"/>
      <c r="R1446" s="24"/>
      <c r="S1446" s="24">
        <f t="shared" si="535"/>
        <v>0</v>
      </c>
      <c r="T1446" s="24">
        <f t="shared" si="533"/>
        <v>0</v>
      </c>
      <c r="W1446" s="24"/>
      <c r="X1446" s="24"/>
      <c r="Y1446" s="24"/>
      <c r="Z1446" s="24"/>
      <c r="AA1446" s="24"/>
      <c r="AB1446" s="24"/>
      <c r="AC1446" s="24">
        <f t="shared" si="536"/>
        <v>0</v>
      </c>
      <c r="AD1446" s="24">
        <f t="shared" si="537"/>
        <v>0</v>
      </c>
      <c r="AG1446" s="24"/>
      <c r="AH1446" s="24"/>
      <c r="AI1446" s="24"/>
      <c r="AJ1446" s="24"/>
      <c r="AK1446" s="24"/>
      <c r="AL1446" s="24"/>
      <c r="AM1446" s="24">
        <f t="shared" si="538"/>
        <v>0</v>
      </c>
      <c r="AN1446" s="24">
        <f t="shared" si="555"/>
        <v>0</v>
      </c>
      <c r="AQ1446" s="24"/>
      <c r="AR1446" s="24"/>
      <c r="AS1446" s="24"/>
      <c r="AT1446" s="24"/>
      <c r="AU1446" s="24"/>
      <c r="AV1446" s="24"/>
      <c r="AW1446" s="24">
        <f t="shared" si="539"/>
        <v>0</v>
      </c>
      <c r="AX1446" s="24">
        <f t="shared" si="540"/>
        <v>0</v>
      </c>
      <c r="BA1446" s="24"/>
      <c r="BB1446" s="24"/>
      <c r="BC1446" s="24"/>
      <c r="BD1446" s="24"/>
      <c r="BE1446" s="24"/>
      <c r="BF1446" s="24"/>
      <c r="BG1446" s="24">
        <f t="shared" si="541"/>
        <v>0</v>
      </c>
      <c r="BH1446" s="24">
        <f t="shared" si="542"/>
        <v>0</v>
      </c>
      <c r="BK1446" s="24"/>
      <c r="BL1446" s="24"/>
      <c r="BM1446" s="24"/>
      <c r="BN1446" s="24"/>
      <c r="BO1446" s="24"/>
      <c r="BP1446" s="24"/>
      <c r="BQ1446" s="24">
        <f t="shared" si="543"/>
        <v>0</v>
      </c>
      <c r="BR1446" s="24">
        <f t="shared" si="544"/>
        <v>0</v>
      </c>
      <c r="BU1446" s="24"/>
      <c r="BV1446" s="24"/>
      <c r="BW1446" s="24"/>
      <c r="BX1446" s="24"/>
      <c r="BY1446" s="24"/>
      <c r="BZ1446" s="24"/>
      <c r="CA1446" s="24">
        <f t="shared" si="545"/>
        <v>0</v>
      </c>
      <c r="CB1446" s="24">
        <f t="shared" si="546"/>
        <v>0</v>
      </c>
      <c r="CC1446" s="24"/>
      <c r="CE1446" s="24">
        <f t="shared" si="547"/>
        <v>0</v>
      </c>
      <c r="CG1446" s="24">
        <f t="shared" si="548"/>
        <v>0</v>
      </c>
      <c r="CI1446" s="24">
        <f t="shared" si="549"/>
        <v>0</v>
      </c>
      <c r="CK1446" s="24">
        <f t="shared" si="550"/>
        <v>0</v>
      </c>
      <c r="CM1446" s="24">
        <f t="shared" si="551"/>
        <v>0</v>
      </c>
      <c r="CO1446" s="24">
        <f t="shared" si="552"/>
        <v>0</v>
      </c>
      <c r="CQ1446" s="24">
        <f t="shared" si="553"/>
        <v>0</v>
      </c>
      <c r="CS1446" s="24">
        <f t="shared" si="554"/>
        <v>0</v>
      </c>
    </row>
    <row r="1447" spans="9:97">
      <c r="I1447" s="24">
        <f t="shared" si="534"/>
        <v>0</v>
      </c>
      <c r="J1447" s="24">
        <f t="shared" ref="J1447:J1510" si="556">IF(F1447&lt;C1447-D1447,C1447-D1447-F1447,0)</f>
        <v>0</v>
      </c>
      <c r="M1447" s="24"/>
      <c r="N1447" s="24"/>
      <c r="O1447" s="24"/>
      <c r="P1447" s="24"/>
      <c r="Q1447" s="24"/>
      <c r="R1447" s="24"/>
      <c r="S1447" s="24">
        <f t="shared" si="535"/>
        <v>0</v>
      </c>
      <c r="T1447" s="24">
        <f t="shared" ref="T1447:T1510" si="557">IF(P1447&lt;M1447-N1447,M1447-N1447-P1447,0)</f>
        <v>0</v>
      </c>
      <c r="W1447" s="24"/>
      <c r="X1447" s="24"/>
      <c r="Y1447" s="24"/>
      <c r="Z1447" s="24"/>
      <c r="AA1447" s="24"/>
      <c r="AB1447" s="24"/>
      <c r="AC1447" s="24">
        <f t="shared" si="536"/>
        <v>0</v>
      </c>
      <c r="AD1447" s="24">
        <f t="shared" si="537"/>
        <v>0</v>
      </c>
      <c r="AG1447" s="24"/>
      <c r="AH1447" s="24"/>
      <c r="AI1447" s="24"/>
      <c r="AJ1447" s="24"/>
      <c r="AK1447" s="24"/>
      <c r="AL1447" s="24"/>
      <c r="AM1447" s="24">
        <f t="shared" si="538"/>
        <v>0</v>
      </c>
      <c r="AN1447" s="24">
        <f t="shared" si="555"/>
        <v>0</v>
      </c>
      <c r="AQ1447" s="24"/>
      <c r="AR1447" s="24"/>
      <c r="AS1447" s="24"/>
      <c r="AT1447" s="24"/>
      <c r="AU1447" s="24"/>
      <c r="AV1447" s="24"/>
      <c r="AW1447" s="24">
        <f t="shared" si="539"/>
        <v>0</v>
      </c>
      <c r="AX1447" s="24">
        <f t="shared" si="540"/>
        <v>0</v>
      </c>
      <c r="BA1447" s="24"/>
      <c r="BB1447" s="24"/>
      <c r="BC1447" s="24"/>
      <c r="BD1447" s="24"/>
      <c r="BE1447" s="24"/>
      <c r="BF1447" s="24"/>
      <c r="BG1447" s="24">
        <f t="shared" si="541"/>
        <v>0</v>
      </c>
      <c r="BH1447" s="24">
        <f t="shared" si="542"/>
        <v>0</v>
      </c>
      <c r="BK1447" s="24"/>
      <c r="BL1447" s="24"/>
      <c r="BM1447" s="24"/>
      <c r="BN1447" s="24"/>
      <c r="BO1447" s="24"/>
      <c r="BP1447" s="24"/>
      <c r="BQ1447" s="24">
        <f t="shared" si="543"/>
        <v>0</v>
      </c>
      <c r="BR1447" s="24">
        <f t="shared" si="544"/>
        <v>0</v>
      </c>
      <c r="BU1447" s="24"/>
      <c r="BV1447" s="24"/>
      <c r="BW1447" s="24"/>
      <c r="BX1447" s="24"/>
      <c r="BY1447" s="24"/>
      <c r="BZ1447" s="24"/>
      <c r="CA1447" s="24">
        <f t="shared" si="545"/>
        <v>0</v>
      </c>
      <c r="CB1447" s="24">
        <f t="shared" si="546"/>
        <v>0</v>
      </c>
      <c r="CC1447" s="24"/>
      <c r="CE1447" s="24">
        <f t="shared" si="547"/>
        <v>0</v>
      </c>
      <c r="CG1447" s="24">
        <f t="shared" si="548"/>
        <v>0</v>
      </c>
      <c r="CI1447" s="24">
        <f t="shared" si="549"/>
        <v>0</v>
      </c>
      <c r="CK1447" s="24">
        <f t="shared" si="550"/>
        <v>0</v>
      </c>
      <c r="CM1447" s="24">
        <f t="shared" si="551"/>
        <v>0</v>
      </c>
      <c r="CO1447" s="24">
        <f t="shared" si="552"/>
        <v>0</v>
      </c>
      <c r="CQ1447" s="24">
        <f t="shared" si="553"/>
        <v>0</v>
      </c>
      <c r="CS1447" s="24">
        <f t="shared" si="554"/>
        <v>0</v>
      </c>
    </row>
    <row r="1448" spans="9:97">
      <c r="I1448" s="24">
        <f t="shared" si="534"/>
        <v>0</v>
      </c>
      <c r="J1448" s="24">
        <f t="shared" si="556"/>
        <v>0</v>
      </c>
      <c r="M1448" s="24"/>
      <c r="N1448" s="24"/>
      <c r="O1448" s="24"/>
      <c r="P1448" s="24"/>
      <c r="Q1448" s="24"/>
      <c r="R1448" s="24"/>
      <c r="S1448" s="24">
        <f t="shared" si="535"/>
        <v>0</v>
      </c>
      <c r="T1448" s="24">
        <f t="shared" si="557"/>
        <v>0</v>
      </c>
      <c r="W1448" s="24"/>
      <c r="X1448" s="24"/>
      <c r="Y1448" s="24"/>
      <c r="Z1448" s="24"/>
      <c r="AA1448" s="24"/>
      <c r="AB1448" s="24"/>
      <c r="AC1448" s="24">
        <f t="shared" si="536"/>
        <v>0</v>
      </c>
      <c r="AD1448" s="24">
        <f t="shared" si="537"/>
        <v>0</v>
      </c>
      <c r="AG1448" s="24"/>
      <c r="AH1448" s="24"/>
      <c r="AI1448" s="24"/>
      <c r="AJ1448" s="24"/>
      <c r="AK1448" s="24"/>
      <c r="AL1448" s="24"/>
      <c r="AM1448" s="24">
        <f t="shared" si="538"/>
        <v>0</v>
      </c>
      <c r="AN1448" s="24">
        <f t="shared" si="555"/>
        <v>0</v>
      </c>
      <c r="AQ1448" s="24"/>
      <c r="AR1448" s="24"/>
      <c r="AS1448" s="24"/>
      <c r="AT1448" s="24"/>
      <c r="AU1448" s="24"/>
      <c r="AV1448" s="24"/>
      <c r="AW1448" s="24">
        <f t="shared" si="539"/>
        <v>0</v>
      </c>
      <c r="AX1448" s="24">
        <f t="shared" si="540"/>
        <v>0</v>
      </c>
      <c r="BA1448" s="24"/>
      <c r="BB1448" s="24"/>
      <c r="BC1448" s="24"/>
      <c r="BD1448" s="24"/>
      <c r="BE1448" s="24"/>
      <c r="BF1448" s="24"/>
      <c r="BG1448" s="24">
        <f t="shared" si="541"/>
        <v>0</v>
      </c>
      <c r="BH1448" s="24">
        <f t="shared" si="542"/>
        <v>0</v>
      </c>
      <c r="BK1448" s="24"/>
      <c r="BL1448" s="24"/>
      <c r="BM1448" s="24"/>
      <c r="BN1448" s="24"/>
      <c r="BO1448" s="24"/>
      <c r="BP1448" s="24"/>
      <c r="BQ1448" s="24">
        <f t="shared" si="543"/>
        <v>0</v>
      </c>
      <c r="BR1448" s="24">
        <f t="shared" si="544"/>
        <v>0</v>
      </c>
      <c r="BU1448" s="24"/>
      <c r="BV1448" s="24"/>
      <c r="BW1448" s="24"/>
      <c r="BX1448" s="24"/>
      <c r="BY1448" s="24"/>
      <c r="BZ1448" s="24"/>
      <c r="CA1448" s="24">
        <f t="shared" si="545"/>
        <v>0</v>
      </c>
      <c r="CB1448" s="24">
        <f t="shared" si="546"/>
        <v>0</v>
      </c>
      <c r="CC1448" s="24"/>
      <c r="CE1448" s="24">
        <f t="shared" si="547"/>
        <v>0</v>
      </c>
      <c r="CG1448" s="24">
        <f t="shared" si="548"/>
        <v>0</v>
      </c>
      <c r="CI1448" s="24">
        <f t="shared" si="549"/>
        <v>0</v>
      </c>
      <c r="CK1448" s="24">
        <f t="shared" si="550"/>
        <v>0</v>
      </c>
      <c r="CM1448" s="24">
        <f t="shared" si="551"/>
        <v>0</v>
      </c>
      <c r="CO1448" s="24">
        <f t="shared" si="552"/>
        <v>0</v>
      </c>
      <c r="CQ1448" s="24">
        <f t="shared" si="553"/>
        <v>0</v>
      </c>
      <c r="CS1448" s="24">
        <f t="shared" si="554"/>
        <v>0</v>
      </c>
    </row>
    <row r="1449" spans="9:97">
      <c r="I1449" s="24">
        <f t="shared" si="534"/>
        <v>0</v>
      </c>
      <c r="J1449" s="24">
        <f t="shared" si="556"/>
        <v>0</v>
      </c>
      <c r="M1449" s="24"/>
      <c r="N1449" s="24"/>
      <c r="O1449" s="24"/>
      <c r="P1449" s="24"/>
      <c r="Q1449" s="24"/>
      <c r="R1449" s="24"/>
      <c r="S1449" s="24">
        <f t="shared" si="535"/>
        <v>0</v>
      </c>
      <c r="T1449" s="24">
        <f t="shared" si="557"/>
        <v>0</v>
      </c>
      <c r="W1449" s="24"/>
      <c r="X1449" s="24"/>
      <c r="Y1449" s="24"/>
      <c r="Z1449" s="24"/>
      <c r="AA1449" s="24"/>
      <c r="AB1449" s="24"/>
      <c r="AC1449" s="24">
        <f t="shared" si="536"/>
        <v>0</v>
      </c>
      <c r="AD1449" s="24">
        <f t="shared" si="537"/>
        <v>0</v>
      </c>
      <c r="AG1449" s="24"/>
      <c r="AH1449" s="24"/>
      <c r="AI1449" s="24"/>
      <c r="AJ1449" s="24"/>
      <c r="AK1449" s="24"/>
      <c r="AL1449" s="24"/>
      <c r="AM1449" s="24">
        <f t="shared" si="538"/>
        <v>0</v>
      </c>
      <c r="AN1449" s="24">
        <f t="shared" si="555"/>
        <v>0</v>
      </c>
      <c r="AQ1449" s="24"/>
      <c r="AR1449" s="24"/>
      <c r="AS1449" s="24"/>
      <c r="AT1449" s="24"/>
      <c r="AU1449" s="24"/>
      <c r="AV1449" s="24"/>
      <c r="AW1449" s="24">
        <f t="shared" si="539"/>
        <v>0</v>
      </c>
      <c r="AX1449" s="24">
        <f t="shared" si="540"/>
        <v>0</v>
      </c>
      <c r="BA1449" s="24"/>
      <c r="BB1449" s="24"/>
      <c r="BC1449" s="24"/>
      <c r="BD1449" s="24"/>
      <c r="BE1449" s="24"/>
      <c r="BF1449" s="24"/>
      <c r="BG1449" s="24">
        <f t="shared" si="541"/>
        <v>0</v>
      </c>
      <c r="BH1449" s="24">
        <f t="shared" si="542"/>
        <v>0</v>
      </c>
      <c r="BK1449" s="24"/>
      <c r="BL1449" s="24"/>
      <c r="BM1449" s="24"/>
      <c r="BN1449" s="24"/>
      <c r="BO1449" s="24"/>
      <c r="BP1449" s="24"/>
      <c r="BQ1449" s="24">
        <f t="shared" si="543"/>
        <v>0</v>
      </c>
      <c r="BR1449" s="24">
        <f t="shared" si="544"/>
        <v>0</v>
      </c>
      <c r="BU1449" s="24"/>
      <c r="BV1449" s="24"/>
      <c r="BW1449" s="24"/>
      <c r="BX1449" s="24"/>
      <c r="BY1449" s="24"/>
      <c r="BZ1449" s="24"/>
      <c r="CA1449" s="24">
        <f t="shared" si="545"/>
        <v>0</v>
      </c>
      <c r="CB1449" s="24">
        <f t="shared" si="546"/>
        <v>0</v>
      </c>
      <c r="CC1449" s="24"/>
      <c r="CE1449" s="24">
        <f t="shared" si="547"/>
        <v>0</v>
      </c>
      <c r="CG1449" s="24">
        <f t="shared" si="548"/>
        <v>0</v>
      </c>
      <c r="CI1449" s="24">
        <f t="shared" si="549"/>
        <v>0</v>
      </c>
      <c r="CK1449" s="24">
        <f t="shared" si="550"/>
        <v>0</v>
      </c>
      <c r="CM1449" s="24">
        <f t="shared" si="551"/>
        <v>0</v>
      </c>
      <c r="CO1449" s="24">
        <f t="shared" si="552"/>
        <v>0</v>
      </c>
      <c r="CQ1449" s="24">
        <f t="shared" si="553"/>
        <v>0</v>
      </c>
      <c r="CS1449" s="24">
        <f t="shared" si="554"/>
        <v>0</v>
      </c>
    </row>
    <row r="1450" spans="9:97">
      <c r="I1450" s="24">
        <f t="shared" si="534"/>
        <v>0</v>
      </c>
      <c r="J1450" s="24">
        <f t="shared" si="556"/>
        <v>0</v>
      </c>
      <c r="M1450" s="24"/>
      <c r="N1450" s="24"/>
      <c r="O1450" s="24"/>
      <c r="P1450" s="24"/>
      <c r="Q1450" s="24"/>
      <c r="R1450" s="24"/>
      <c r="S1450" s="24">
        <f t="shared" si="535"/>
        <v>0</v>
      </c>
      <c r="T1450" s="24">
        <f t="shared" si="557"/>
        <v>0</v>
      </c>
      <c r="W1450" s="24"/>
      <c r="X1450" s="24"/>
      <c r="Y1450" s="24"/>
      <c r="Z1450" s="24"/>
      <c r="AA1450" s="24"/>
      <c r="AB1450" s="24"/>
      <c r="AC1450" s="24">
        <f t="shared" si="536"/>
        <v>0</v>
      </c>
      <c r="AD1450" s="24">
        <f t="shared" si="537"/>
        <v>0</v>
      </c>
      <c r="AG1450" s="24"/>
      <c r="AH1450" s="24"/>
      <c r="AI1450" s="24"/>
      <c r="AJ1450" s="24"/>
      <c r="AK1450" s="24"/>
      <c r="AL1450" s="24"/>
      <c r="AM1450" s="24">
        <f t="shared" si="538"/>
        <v>0</v>
      </c>
      <c r="AN1450" s="24">
        <f t="shared" si="555"/>
        <v>0</v>
      </c>
      <c r="AQ1450" s="24"/>
      <c r="AR1450" s="24"/>
      <c r="AS1450" s="24"/>
      <c r="AT1450" s="24"/>
      <c r="AU1450" s="24"/>
      <c r="AV1450" s="24"/>
      <c r="AW1450" s="24">
        <f t="shared" si="539"/>
        <v>0</v>
      </c>
      <c r="AX1450" s="24">
        <f t="shared" si="540"/>
        <v>0</v>
      </c>
      <c r="BA1450" s="24"/>
      <c r="BB1450" s="24"/>
      <c r="BC1450" s="24"/>
      <c r="BD1450" s="24"/>
      <c r="BE1450" s="24"/>
      <c r="BF1450" s="24"/>
      <c r="BG1450" s="24">
        <f t="shared" si="541"/>
        <v>0</v>
      </c>
      <c r="BH1450" s="24">
        <f t="shared" si="542"/>
        <v>0</v>
      </c>
      <c r="BK1450" s="24"/>
      <c r="BL1450" s="24"/>
      <c r="BM1450" s="24"/>
      <c r="BN1450" s="24"/>
      <c r="BO1450" s="24"/>
      <c r="BP1450" s="24"/>
      <c r="BQ1450" s="24">
        <f t="shared" si="543"/>
        <v>0</v>
      </c>
      <c r="BR1450" s="24">
        <f t="shared" si="544"/>
        <v>0</v>
      </c>
      <c r="BU1450" s="24"/>
      <c r="BV1450" s="24"/>
      <c r="BW1450" s="24"/>
      <c r="BX1450" s="24"/>
      <c r="BY1450" s="24"/>
      <c r="BZ1450" s="24"/>
      <c r="CA1450" s="24">
        <f t="shared" si="545"/>
        <v>0</v>
      </c>
      <c r="CB1450" s="24">
        <f t="shared" si="546"/>
        <v>0</v>
      </c>
      <c r="CC1450" s="24"/>
      <c r="CE1450" s="24">
        <f t="shared" si="547"/>
        <v>0</v>
      </c>
      <c r="CG1450" s="24">
        <f t="shared" si="548"/>
        <v>0</v>
      </c>
      <c r="CI1450" s="24">
        <f t="shared" si="549"/>
        <v>0</v>
      </c>
      <c r="CK1450" s="24">
        <f t="shared" si="550"/>
        <v>0</v>
      </c>
      <c r="CM1450" s="24">
        <f t="shared" si="551"/>
        <v>0</v>
      </c>
      <c r="CO1450" s="24">
        <f t="shared" si="552"/>
        <v>0</v>
      </c>
      <c r="CQ1450" s="24">
        <f t="shared" si="553"/>
        <v>0</v>
      </c>
      <c r="CS1450" s="24">
        <f t="shared" si="554"/>
        <v>0</v>
      </c>
    </row>
    <row r="1451" spans="9:97">
      <c r="I1451" s="24">
        <f t="shared" si="534"/>
        <v>0</v>
      </c>
      <c r="J1451" s="24">
        <f t="shared" si="556"/>
        <v>0</v>
      </c>
      <c r="M1451" s="24"/>
      <c r="N1451" s="24"/>
      <c r="O1451" s="24"/>
      <c r="P1451" s="24"/>
      <c r="Q1451" s="24"/>
      <c r="R1451" s="24"/>
      <c r="S1451" s="24">
        <f t="shared" si="535"/>
        <v>0</v>
      </c>
      <c r="T1451" s="24">
        <f t="shared" si="557"/>
        <v>0</v>
      </c>
      <c r="W1451" s="24"/>
      <c r="X1451" s="24"/>
      <c r="Y1451" s="24"/>
      <c r="Z1451" s="24"/>
      <c r="AA1451" s="24"/>
      <c r="AB1451" s="24"/>
      <c r="AC1451" s="24">
        <f t="shared" si="536"/>
        <v>0</v>
      </c>
      <c r="AD1451" s="24">
        <f t="shared" si="537"/>
        <v>0</v>
      </c>
      <c r="AG1451" s="24"/>
      <c r="AH1451" s="24"/>
      <c r="AI1451" s="24"/>
      <c r="AJ1451" s="24"/>
      <c r="AK1451" s="24"/>
      <c r="AL1451" s="24"/>
      <c r="AM1451" s="24">
        <f t="shared" si="538"/>
        <v>0</v>
      </c>
      <c r="AN1451" s="24">
        <f t="shared" si="555"/>
        <v>0</v>
      </c>
      <c r="AQ1451" s="24"/>
      <c r="AR1451" s="24"/>
      <c r="AS1451" s="24"/>
      <c r="AT1451" s="24"/>
      <c r="AU1451" s="24"/>
      <c r="AV1451" s="24"/>
      <c r="AW1451" s="24">
        <f t="shared" si="539"/>
        <v>0</v>
      </c>
      <c r="AX1451" s="24">
        <f t="shared" si="540"/>
        <v>0</v>
      </c>
      <c r="BA1451" s="24"/>
      <c r="BB1451" s="24"/>
      <c r="BC1451" s="24"/>
      <c r="BD1451" s="24"/>
      <c r="BE1451" s="24"/>
      <c r="BF1451" s="24"/>
      <c r="BG1451" s="24">
        <f t="shared" si="541"/>
        <v>0</v>
      </c>
      <c r="BH1451" s="24">
        <f t="shared" si="542"/>
        <v>0</v>
      </c>
      <c r="BK1451" s="24"/>
      <c r="BL1451" s="24"/>
      <c r="BM1451" s="24"/>
      <c r="BN1451" s="24"/>
      <c r="BO1451" s="24"/>
      <c r="BP1451" s="24"/>
      <c r="BQ1451" s="24">
        <f t="shared" si="543"/>
        <v>0</v>
      </c>
      <c r="BR1451" s="24">
        <f t="shared" si="544"/>
        <v>0</v>
      </c>
      <c r="BU1451" s="24"/>
      <c r="BV1451" s="24"/>
      <c r="BW1451" s="24"/>
      <c r="BX1451" s="24"/>
      <c r="BY1451" s="24"/>
      <c r="BZ1451" s="24"/>
      <c r="CA1451" s="24">
        <f t="shared" si="545"/>
        <v>0</v>
      </c>
      <c r="CB1451" s="24">
        <f t="shared" si="546"/>
        <v>0</v>
      </c>
      <c r="CC1451" s="24"/>
      <c r="CE1451" s="24">
        <f t="shared" si="547"/>
        <v>0</v>
      </c>
      <c r="CG1451" s="24">
        <f t="shared" si="548"/>
        <v>0</v>
      </c>
      <c r="CI1451" s="24">
        <f t="shared" si="549"/>
        <v>0</v>
      </c>
      <c r="CK1451" s="24">
        <f t="shared" si="550"/>
        <v>0</v>
      </c>
      <c r="CM1451" s="24">
        <f t="shared" si="551"/>
        <v>0</v>
      </c>
      <c r="CO1451" s="24">
        <f t="shared" si="552"/>
        <v>0</v>
      </c>
      <c r="CQ1451" s="24">
        <f t="shared" si="553"/>
        <v>0</v>
      </c>
      <c r="CS1451" s="24">
        <f t="shared" si="554"/>
        <v>0</v>
      </c>
    </row>
    <row r="1452" spans="9:97">
      <c r="I1452" s="24">
        <f t="shared" si="534"/>
        <v>0</v>
      </c>
      <c r="J1452" s="24">
        <f t="shared" si="556"/>
        <v>0</v>
      </c>
      <c r="M1452" s="24"/>
      <c r="N1452" s="24"/>
      <c r="O1452" s="24"/>
      <c r="P1452" s="24"/>
      <c r="Q1452" s="24"/>
      <c r="R1452" s="24"/>
      <c r="S1452" s="24">
        <f t="shared" si="535"/>
        <v>0</v>
      </c>
      <c r="T1452" s="24">
        <f t="shared" si="557"/>
        <v>0</v>
      </c>
      <c r="W1452" s="24"/>
      <c r="X1452" s="24"/>
      <c r="Y1452" s="24"/>
      <c r="Z1452" s="24"/>
      <c r="AA1452" s="24"/>
      <c r="AB1452" s="24"/>
      <c r="AC1452" s="24">
        <f t="shared" si="536"/>
        <v>0</v>
      </c>
      <c r="AD1452" s="24">
        <f t="shared" si="537"/>
        <v>0</v>
      </c>
      <c r="AG1452" s="24"/>
      <c r="AH1452" s="24"/>
      <c r="AI1452" s="24"/>
      <c r="AJ1452" s="24"/>
      <c r="AK1452" s="24"/>
      <c r="AL1452" s="24"/>
      <c r="AM1452" s="24">
        <f t="shared" si="538"/>
        <v>0</v>
      </c>
      <c r="AN1452" s="24">
        <f t="shared" si="555"/>
        <v>0</v>
      </c>
      <c r="AQ1452" s="24"/>
      <c r="AR1452" s="24"/>
      <c r="AS1452" s="24"/>
      <c r="AT1452" s="24"/>
      <c r="AU1452" s="24"/>
      <c r="AV1452" s="24"/>
      <c r="AW1452" s="24">
        <f t="shared" si="539"/>
        <v>0</v>
      </c>
      <c r="AX1452" s="24">
        <f t="shared" si="540"/>
        <v>0</v>
      </c>
      <c r="BA1452" s="24"/>
      <c r="BB1452" s="24"/>
      <c r="BC1452" s="24"/>
      <c r="BD1452" s="24"/>
      <c r="BE1452" s="24"/>
      <c r="BF1452" s="24"/>
      <c r="BG1452" s="24">
        <f t="shared" si="541"/>
        <v>0</v>
      </c>
      <c r="BH1452" s="24">
        <f t="shared" si="542"/>
        <v>0</v>
      </c>
      <c r="BK1452" s="24"/>
      <c r="BL1452" s="24"/>
      <c r="BM1452" s="24"/>
      <c r="BN1452" s="24"/>
      <c r="BO1452" s="24"/>
      <c r="BP1452" s="24"/>
      <c r="BQ1452" s="24">
        <f t="shared" si="543"/>
        <v>0</v>
      </c>
      <c r="BR1452" s="24">
        <f t="shared" si="544"/>
        <v>0</v>
      </c>
      <c r="BU1452" s="24"/>
      <c r="BV1452" s="24"/>
      <c r="BW1452" s="24"/>
      <c r="BX1452" s="24"/>
      <c r="BY1452" s="24"/>
      <c r="BZ1452" s="24"/>
      <c r="CA1452" s="24">
        <f t="shared" si="545"/>
        <v>0</v>
      </c>
      <c r="CB1452" s="24">
        <f t="shared" si="546"/>
        <v>0</v>
      </c>
      <c r="CC1452" s="24"/>
      <c r="CE1452" s="24">
        <f t="shared" si="547"/>
        <v>0</v>
      </c>
      <c r="CG1452" s="24">
        <f t="shared" si="548"/>
        <v>0</v>
      </c>
      <c r="CI1452" s="24">
        <f t="shared" si="549"/>
        <v>0</v>
      </c>
      <c r="CK1452" s="24">
        <f t="shared" si="550"/>
        <v>0</v>
      </c>
      <c r="CM1452" s="24">
        <f t="shared" si="551"/>
        <v>0</v>
      </c>
      <c r="CO1452" s="24">
        <f t="shared" si="552"/>
        <v>0</v>
      </c>
      <c r="CQ1452" s="24">
        <f t="shared" si="553"/>
        <v>0</v>
      </c>
      <c r="CS1452" s="24">
        <f t="shared" si="554"/>
        <v>0</v>
      </c>
    </row>
    <row r="1453" spans="9:97">
      <c r="I1453" s="24">
        <f t="shared" si="534"/>
        <v>0</v>
      </c>
      <c r="J1453" s="24">
        <f t="shared" si="556"/>
        <v>0</v>
      </c>
      <c r="M1453" s="24"/>
      <c r="N1453" s="24"/>
      <c r="O1453" s="24"/>
      <c r="P1453" s="24"/>
      <c r="Q1453" s="24"/>
      <c r="R1453" s="24"/>
      <c r="S1453" s="24">
        <f t="shared" si="535"/>
        <v>0</v>
      </c>
      <c r="T1453" s="24">
        <f t="shared" si="557"/>
        <v>0</v>
      </c>
      <c r="W1453" s="24"/>
      <c r="X1453" s="24"/>
      <c r="Y1453" s="24"/>
      <c r="Z1453" s="24"/>
      <c r="AA1453" s="24"/>
      <c r="AB1453" s="24"/>
      <c r="AC1453" s="24">
        <f t="shared" si="536"/>
        <v>0</v>
      </c>
      <c r="AD1453" s="24">
        <f t="shared" si="537"/>
        <v>0</v>
      </c>
      <c r="AG1453" s="24"/>
      <c r="AH1453" s="24"/>
      <c r="AI1453" s="24"/>
      <c r="AJ1453" s="24"/>
      <c r="AK1453" s="24"/>
      <c r="AL1453" s="24"/>
      <c r="AM1453" s="24">
        <f t="shared" si="538"/>
        <v>0</v>
      </c>
      <c r="AN1453" s="24">
        <f t="shared" si="555"/>
        <v>0</v>
      </c>
      <c r="AQ1453" s="24"/>
      <c r="AR1453" s="24"/>
      <c r="AS1453" s="24"/>
      <c r="AT1453" s="24"/>
      <c r="AU1453" s="24"/>
      <c r="AV1453" s="24"/>
      <c r="AW1453" s="24">
        <f t="shared" si="539"/>
        <v>0</v>
      </c>
      <c r="AX1453" s="24">
        <f t="shared" si="540"/>
        <v>0</v>
      </c>
      <c r="BA1453" s="24"/>
      <c r="BB1453" s="24"/>
      <c r="BC1453" s="24"/>
      <c r="BD1453" s="24"/>
      <c r="BE1453" s="24"/>
      <c r="BF1453" s="24"/>
      <c r="BG1453" s="24">
        <f t="shared" si="541"/>
        <v>0</v>
      </c>
      <c r="BH1453" s="24">
        <f t="shared" si="542"/>
        <v>0</v>
      </c>
      <c r="BK1453" s="24"/>
      <c r="BL1453" s="24"/>
      <c r="BM1453" s="24"/>
      <c r="BN1453" s="24"/>
      <c r="BO1453" s="24"/>
      <c r="BP1453" s="24"/>
      <c r="BQ1453" s="24">
        <f t="shared" si="543"/>
        <v>0</v>
      </c>
      <c r="BR1453" s="24">
        <f t="shared" si="544"/>
        <v>0</v>
      </c>
      <c r="BU1453" s="24"/>
      <c r="BV1453" s="24"/>
      <c r="BW1453" s="24"/>
      <c r="BX1453" s="24"/>
      <c r="BY1453" s="24"/>
      <c r="BZ1453" s="24"/>
      <c r="CA1453" s="24">
        <f t="shared" si="545"/>
        <v>0</v>
      </c>
      <c r="CB1453" s="24">
        <f t="shared" si="546"/>
        <v>0</v>
      </c>
      <c r="CC1453" s="24"/>
      <c r="CE1453" s="24">
        <f t="shared" si="547"/>
        <v>0</v>
      </c>
      <c r="CG1453" s="24">
        <f t="shared" si="548"/>
        <v>0</v>
      </c>
      <c r="CI1453" s="24">
        <f t="shared" si="549"/>
        <v>0</v>
      </c>
      <c r="CK1453" s="24">
        <f t="shared" si="550"/>
        <v>0</v>
      </c>
      <c r="CM1453" s="24">
        <f t="shared" si="551"/>
        <v>0</v>
      </c>
      <c r="CO1453" s="24">
        <f t="shared" si="552"/>
        <v>0</v>
      </c>
      <c r="CQ1453" s="24">
        <f t="shared" si="553"/>
        <v>0</v>
      </c>
      <c r="CS1453" s="24">
        <f t="shared" si="554"/>
        <v>0</v>
      </c>
    </row>
    <row r="1454" spans="9:97">
      <c r="I1454" s="24">
        <f t="shared" si="534"/>
        <v>0</v>
      </c>
      <c r="J1454" s="24">
        <f t="shared" si="556"/>
        <v>0</v>
      </c>
      <c r="M1454" s="24"/>
      <c r="N1454" s="24"/>
      <c r="O1454" s="24"/>
      <c r="P1454" s="24"/>
      <c r="Q1454" s="24"/>
      <c r="R1454" s="24"/>
      <c r="S1454" s="24">
        <f t="shared" si="535"/>
        <v>0</v>
      </c>
      <c r="T1454" s="24">
        <f t="shared" si="557"/>
        <v>0</v>
      </c>
      <c r="W1454" s="24"/>
      <c r="X1454" s="24"/>
      <c r="Y1454" s="24"/>
      <c r="Z1454" s="24"/>
      <c r="AA1454" s="24"/>
      <c r="AB1454" s="24"/>
      <c r="AC1454" s="24">
        <f t="shared" si="536"/>
        <v>0</v>
      </c>
      <c r="AD1454" s="24">
        <f t="shared" si="537"/>
        <v>0</v>
      </c>
      <c r="AG1454" s="24"/>
      <c r="AH1454" s="24"/>
      <c r="AI1454" s="24"/>
      <c r="AJ1454" s="24"/>
      <c r="AK1454" s="24"/>
      <c r="AL1454" s="24"/>
      <c r="AM1454" s="24">
        <f t="shared" si="538"/>
        <v>0</v>
      </c>
      <c r="AN1454" s="24">
        <f t="shared" si="555"/>
        <v>0</v>
      </c>
      <c r="AQ1454" s="24"/>
      <c r="AR1454" s="24"/>
      <c r="AS1454" s="24"/>
      <c r="AT1454" s="24"/>
      <c r="AU1454" s="24"/>
      <c r="AV1454" s="24"/>
      <c r="AW1454" s="24">
        <f t="shared" si="539"/>
        <v>0</v>
      </c>
      <c r="AX1454" s="24">
        <f t="shared" si="540"/>
        <v>0</v>
      </c>
      <c r="BA1454" s="24"/>
      <c r="BB1454" s="24"/>
      <c r="BC1454" s="24"/>
      <c r="BD1454" s="24"/>
      <c r="BE1454" s="24"/>
      <c r="BF1454" s="24"/>
      <c r="BG1454" s="24">
        <f t="shared" si="541"/>
        <v>0</v>
      </c>
      <c r="BH1454" s="24">
        <f t="shared" si="542"/>
        <v>0</v>
      </c>
      <c r="BK1454" s="24"/>
      <c r="BL1454" s="24"/>
      <c r="BM1454" s="24"/>
      <c r="BN1454" s="24"/>
      <c r="BO1454" s="24"/>
      <c r="BP1454" s="24"/>
      <c r="BQ1454" s="24">
        <f t="shared" si="543"/>
        <v>0</v>
      </c>
      <c r="BR1454" s="24">
        <f t="shared" si="544"/>
        <v>0</v>
      </c>
      <c r="BU1454" s="24"/>
      <c r="BV1454" s="24"/>
      <c r="BW1454" s="24"/>
      <c r="BX1454" s="24"/>
      <c r="BY1454" s="24"/>
      <c r="BZ1454" s="24"/>
      <c r="CA1454" s="24">
        <f t="shared" si="545"/>
        <v>0</v>
      </c>
      <c r="CB1454" s="24">
        <f t="shared" si="546"/>
        <v>0</v>
      </c>
      <c r="CC1454" s="24"/>
      <c r="CE1454" s="24">
        <f t="shared" si="547"/>
        <v>0</v>
      </c>
      <c r="CG1454" s="24">
        <f t="shared" si="548"/>
        <v>0</v>
      </c>
      <c r="CI1454" s="24">
        <f t="shared" si="549"/>
        <v>0</v>
      </c>
      <c r="CK1454" s="24">
        <f t="shared" si="550"/>
        <v>0</v>
      </c>
      <c r="CM1454" s="24">
        <f t="shared" si="551"/>
        <v>0</v>
      </c>
      <c r="CO1454" s="24">
        <f t="shared" si="552"/>
        <v>0</v>
      </c>
      <c r="CQ1454" s="24">
        <f t="shared" si="553"/>
        <v>0</v>
      </c>
      <c r="CS1454" s="24">
        <f t="shared" si="554"/>
        <v>0</v>
      </c>
    </row>
    <row r="1455" spans="9:97">
      <c r="I1455" s="24">
        <f t="shared" si="534"/>
        <v>0</v>
      </c>
      <c r="J1455" s="24">
        <f t="shared" si="556"/>
        <v>0</v>
      </c>
      <c r="M1455" s="24"/>
      <c r="N1455" s="24"/>
      <c r="O1455" s="24"/>
      <c r="P1455" s="24"/>
      <c r="Q1455" s="24"/>
      <c r="R1455" s="24"/>
      <c r="S1455" s="24">
        <f t="shared" si="535"/>
        <v>0</v>
      </c>
      <c r="T1455" s="24">
        <f t="shared" si="557"/>
        <v>0</v>
      </c>
      <c r="W1455" s="24"/>
      <c r="X1455" s="24"/>
      <c r="Y1455" s="24"/>
      <c r="Z1455" s="24"/>
      <c r="AA1455" s="24"/>
      <c r="AB1455" s="24"/>
      <c r="AC1455" s="24">
        <f t="shared" si="536"/>
        <v>0</v>
      </c>
      <c r="AD1455" s="24">
        <f t="shared" si="537"/>
        <v>0</v>
      </c>
      <c r="AG1455" s="24"/>
      <c r="AH1455" s="24"/>
      <c r="AI1455" s="24"/>
      <c r="AJ1455" s="24"/>
      <c r="AK1455" s="24"/>
      <c r="AL1455" s="24"/>
      <c r="AM1455" s="24">
        <f t="shared" si="538"/>
        <v>0</v>
      </c>
      <c r="AN1455" s="24">
        <f t="shared" si="555"/>
        <v>0</v>
      </c>
      <c r="AQ1455" s="24"/>
      <c r="AR1455" s="24"/>
      <c r="AS1455" s="24"/>
      <c r="AT1455" s="24"/>
      <c r="AU1455" s="24"/>
      <c r="AV1455" s="24"/>
      <c r="AW1455" s="24">
        <f t="shared" si="539"/>
        <v>0</v>
      </c>
      <c r="AX1455" s="24">
        <f t="shared" si="540"/>
        <v>0</v>
      </c>
      <c r="BA1455" s="24"/>
      <c r="BB1455" s="24"/>
      <c r="BC1455" s="24"/>
      <c r="BD1455" s="24"/>
      <c r="BE1455" s="24"/>
      <c r="BF1455" s="24"/>
      <c r="BG1455" s="24">
        <f t="shared" si="541"/>
        <v>0</v>
      </c>
      <c r="BH1455" s="24">
        <f t="shared" si="542"/>
        <v>0</v>
      </c>
      <c r="BK1455" s="24"/>
      <c r="BL1455" s="24"/>
      <c r="BM1455" s="24"/>
      <c r="BN1455" s="24"/>
      <c r="BO1455" s="24"/>
      <c r="BP1455" s="24"/>
      <c r="BQ1455" s="24">
        <f t="shared" si="543"/>
        <v>0</v>
      </c>
      <c r="BR1455" s="24">
        <f t="shared" si="544"/>
        <v>0</v>
      </c>
      <c r="BU1455" s="24"/>
      <c r="BV1455" s="24"/>
      <c r="BW1455" s="24"/>
      <c r="BX1455" s="24"/>
      <c r="BY1455" s="24"/>
      <c r="BZ1455" s="24"/>
      <c r="CA1455" s="24">
        <f t="shared" si="545"/>
        <v>0</v>
      </c>
      <c r="CB1455" s="24">
        <f t="shared" si="546"/>
        <v>0</v>
      </c>
      <c r="CC1455" s="24"/>
      <c r="CE1455" s="24">
        <f t="shared" si="547"/>
        <v>0</v>
      </c>
      <c r="CG1455" s="24">
        <f t="shared" si="548"/>
        <v>0</v>
      </c>
      <c r="CI1455" s="24">
        <f t="shared" si="549"/>
        <v>0</v>
      </c>
      <c r="CK1455" s="24">
        <f t="shared" si="550"/>
        <v>0</v>
      </c>
      <c r="CM1455" s="24">
        <f t="shared" si="551"/>
        <v>0</v>
      </c>
      <c r="CO1455" s="24">
        <f t="shared" si="552"/>
        <v>0</v>
      </c>
      <c r="CQ1455" s="24">
        <f t="shared" si="553"/>
        <v>0</v>
      </c>
      <c r="CS1455" s="24">
        <f t="shared" si="554"/>
        <v>0</v>
      </c>
    </row>
    <row r="1456" spans="9:97">
      <c r="I1456" s="24">
        <f t="shared" si="534"/>
        <v>0</v>
      </c>
      <c r="J1456" s="24">
        <f t="shared" si="556"/>
        <v>0</v>
      </c>
      <c r="M1456" s="24"/>
      <c r="N1456" s="24"/>
      <c r="O1456" s="24"/>
      <c r="P1456" s="24"/>
      <c r="Q1456" s="24"/>
      <c r="R1456" s="24"/>
      <c r="S1456" s="24">
        <f t="shared" si="535"/>
        <v>0</v>
      </c>
      <c r="T1456" s="24">
        <f t="shared" si="557"/>
        <v>0</v>
      </c>
      <c r="W1456" s="24"/>
      <c r="X1456" s="24"/>
      <c r="Y1456" s="24"/>
      <c r="Z1456" s="24"/>
      <c r="AA1456" s="24"/>
      <c r="AB1456" s="24"/>
      <c r="AC1456" s="24">
        <f t="shared" si="536"/>
        <v>0</v>
      </c>
      <c r="AD1456" s="24">
        <f t="shared" si="537"/>
        <v>0</v>
      </c>
      <c r="AG1456" s="24"/>
      <c r="AH1456" s="24"/>
      <c r="AI1456" s="24"/>
      <c r="AJ1456" s="24"/>
      <c r="AK1456" s="24"/>
      <c r="AL1456" s="24"/>
      <c r="AM1456" s="24">
        <f t="shared" si="538"/>
        <v>0</v>
      </c>
      <c r="AN1456" s="24">
        <f t="shared" si="555"/>
        <v>0</v>
      </c>
      <c r="AQ1456" s="24"/>
      <c r="AR1456" s="24"/>
      <c r="AS1456" s="24"/>
      <c r="AT1456" s="24"/>
      <c r="AU1456" s="24"/>
      <c r="AV1456" s="24"/>
      <c r="AW1456" s="24">
        <f t="shared" si="539"/>
        <v>0</v>
      </c>
      <c r="AX1456" s="24">
        <f t="shared" si="540"/>
        <v>0</v>
      </c>
      <c r="BA1456" s="24"/>
      <c r="BB1456" s="24"/>
      <c r="BC1456" s="24"/>
      <c r="BD1456" s="24"/>
      <c r="BE1456" s="24"/>
      <c r="BF1456" s="24"/>
      <c r="BG1456" s="24">
        <f t="shared" si="541"/>
        <v>0</v>
      </c>
      <c r="BH1456" s="24">
        <f t="shared" si="542"/>
        <v>0</v>
      </c>
      <c r="BK1456" s="24"/>
      <c r="BL1456" s="24"/>
      <c r="BM1456" s="24"/>
      <c r="BN1456" s="24"/>
      <c r="BO1456" s="24"/>
      <c r="BP1456" s="24"/>
      <c r="BQ1456" s="24">
        <f t="shared" si="543"/>
        <v>0</v>
      </c>
      <c r="BR1456" s="24">
        <f t="shared" si="544"/>
        <v>0</v>
      </c>
      <c r="BU1456" s="24"/>
      <c r="BV1456" s="24"/>
      <c r="BW1456" s="24"/>
      <c r="BX1456" s="24"/>
      <c r="BY1456" s="24"/>
      <c r="BZ1456" s="24"/>
      <c r="CA1456" s="24">
        <f t="shared" si="545"/>
        <v>0</v>
      </c>
      <c r="CB1456" s="24">
        <f t="shared" si="546"/>
        <v>0</v>
      </c>
      <c r="CC1456" s="24"/>
      <c r="CE1456" s="24">
        <f t="shared" si="547"/>
        <v>0</v>
      </c>
      <c r="CG1456" s="24">
        <f t="shared" si="548"/>
        <v>0</v>
      </c>
      <c r="CI1456" s="24">
        <f t="shared" si="549"/>
        <v>0</v>
      </c>
      <c r="CK1456" s="24">
        <f t="shared" si="550"/>
        <v>0</v>
      </c>
      <c r="CM1456" s="24">
        <f t="shared" si="551"/>
        <v>0</v>
      </c>
      <c r="CO1456" s="24">
        <f t="shared" si="552"/>
        <v>0</v>
      </c>
      <c r="CQ1456" s="24">
        <f t="shared" si="553"/>
        <v>0</v>
      </c>
      <c r="CS1456" s="24">
        <f t="shared" si="554"/>
        <v>0</v>
      </c>
    </row>
    <row r="1457" spans="9:97">
      <c r="I1457" s="24">
        <f t="shared" si="534"/>
        <v>0</v>
      </c>
      <c r="J1457" s="24">
        <f t="shared" si="556"/>
        <v>0</v>
      </c>
      <c r="M1457" s="24"/>
      <c r="N1457" s="24"/>
      <c r="O1457" s="24"/>
      <c r="P1457" s="24"/>
      <c r="Q1457" s="24"/>
      <c r="R1457" s="24"/>
      <c r="S1457" s="24">
        <f t="shared" si="535"/>
        <v>0</v>
      </c>
      <c r="T1457" s="24">
        <f t="shared" si="557"/>
        <v>0</v>
      </c>
      <c r="W1457" s="24"/>
      <c r="X1457" s="24"/>
      <c r="Y1457" s="24"/>
      <c r="Z1457" s="24"/>
      <c r="AA1457" s="24"/>
      <c r="AB1457" s="24"/>
      <c r="AC1457" s="24">
        <f t="shared" si="536"/>
        <v>0</v>
      </c>
      <c r="AD1457" s="24">
        <f t="shared" si="537"/>
        <v>0</v>
      </c>
      <c r="AG1457" s="24"/>
      <c r="AH1457" s="24"/>
      <c r="AI1457" s="24"/>
      <c r="AJ1457" s="24"/>
      <c r="AK1457" s="24"/>
      <c r="AL1457" s="24"/>
      <c r="AM1457" s="24">
        <f t="shared" si="538"/>
        <v>0</v>
      </c>
      <c r="AN1457" s="24">
        <f t="shared" si="555"/>
        <v>0</v>
      </c>
      <c r="AQ1457" s="24"/>
      <c r="AR1457" s="24"/>
      <c r="AS1457" s="24"/>
      <c r="AT1457" s="24"/>
      <c r="AU1457" s="24"/>
      <c r="AV1457" s="24"/>
      <c r="AW1457" s="24">
        <f t="shared" si="539"/>
        <v>0</v>
      </c>
      <c r="AX1457" s="24">
        <f t="shared" si="540"/>
        <v>0</v>
      </c>
      <c r="BA1457" s="24"/>
      <c r="BB1457" s="24"/>
      <c r="BC1457" s="24"/>
      <c r="BD1457" s="24"/>
      <c r="BE1457" s="24"/>
      <c r="BF1457" s="24"/>
      <c r="BG1457" s="24">
        <f t="shared" si="541"/>
        <v>0</v>
      </c>
      <c r="BH1457" s="24">
        <f t="shared" si="542"/>
        <v>0</v>
      </c>
      <c r="BK1457" s="24"/>
      <c r="BL1457" s="24"/>
      <c r="BM1457" s="24"/>
      <c r="BN1457" s="24"/>
      <c r="BO1457" s="24"/>
      <c r="BP1457" s="24"/>
      <c r="BQ1457" s="24">
        <f t="shared" si="543"/>
        <v>0</v>
      </c>
      <c r="BR1457" s="24">
        <f t="shared" si="544"/>
        <v>0</v>
      </c>
      <c r="BU1457" s="24"/>
      <c r="BV1457" s="24"/>
      <c r="BW1457" s="24"/>
      <c r="BX1457" s="24"/>
      <c r="BY1457" s="24"/>
      <c r="BZ1457" s="24"/>
      <c r="CA1457" s="24">
        <f t="shared" si="545"/>
        <v>0</v>
      </c>
      <c r="CB1457" s="24">
        <f t="shared" si="546"/>
        <v>0</v>
      </c>
      <c r="CC1457" s="24"/>
      <c r="CE1457" s="24">
        <f t="shared" si="547"/>
        <v>0</v>
      </c>
      <c r="CG1457" s="24">
        <f t="shared" si="548"/>
        <v>0</v>
      </c>
      <c r="CI1457" s="24">
        <f t="shared" si="549"/>
        <v>0</v>
      </c>
      <c r="CK1457" s="24">
        <f t="shared" si="550"/>
        <v>0</v>
      </c>
      <c r="CM1457" s="24">
        <f t="shared" si="551"/>
        <v>0</v>
      </c>
      <c r="CO1457" s="24">
        <f t="shared" si="552"/>
        <v>0</v>
      </c>
      <c r="CQ1457" s="24">
        <f t="shared" si="553"/>
        <v>0</v>
      </c>
      <c r="CS1457" s="24">
        <f t="shared" si="554"/>
        <v>0</v>
      </c>
    </row>
    <row r="1458" spans="9:97">
      <c r="I1458" s="24">
        <f t="shared" si="534"/>
        <v>0</v>
      </c>
      <c r="J1458" s="24">
        <f t="shared" si="556"/>
        <v>0</v>
      </c>
      <c r="M1458" s="24"/>
      <c r="N1458" s="24"/>
      <c r="O1458" s="24"/>
      <c r="P1458" s="24"/>
      <c r="Q1458" s="24"/>
      <c r="R1458" s="24"/>
      <c r="S1458" s="24">
        <f t="shared" si="535"/>
        <v>0</v>
      </c>
      <c r="T1458" s="24">
        <f t="shared" si="557"/>
        <v>0</v>
      </c>
      <c r="W1458" s="24"/>
      <c r="X1458" s="24"/>
      <c r="Y1458" s="24"/>
      <c r="Z1458" s="24"/>
      <c r="AA1458" s="24"/>
      <c r="AB1458" s="24"/>
      <c r="AC1458" s="24">
        <f t="shared" si="536"/>
        <v>0</v>
      </c>
      <c r="AD1458" s="24">
        <f t="shared" si="537"/>
        <v>0</v>
      </c>
      <c r="AG1458" s="24"/>
      <c r="AH1458" s="24"/>
      <c r="AI1458" s="24"/>
      <c r="AJ1458" s="24"/>
      <c r="AK1458" s="24"/>
      <c r="AL1458" s="24"/>
      <c r="AM1458" s="24">
        <f t="shared" si="538"/>
        <v>0</v>
      </c>
      <c r="AN1458" s="24">
        <f t="shared" si="555"/>
        <v>0</v>
      </c>
      <c r="AQ1458" s="24"/>
      <c r="AR1458" s="24"/>
      <c r="AS1458" s="24"/>
      <c r="AT1458" s="24"/>
      <c r="AU1458" s="24"/>
      <c r="AV1458" s="24"/>
      <c r="AW1458" s="24">
        <f t="shared" si="539"/>
        <v>0</v>
      </c>
      <c r="AX1458" s="24">
        <f t="shared" si="540"/>
        <v>0</v>
      </c>
      <c r="BA1458" s="24"/>
      <c r="BB1458" s="24"/>
      <c r="BC1458" s="24"/>
      <c r="BD1458" s="24"/>
      <c r="BE1458" s="24"/>
      <c r="BF1458" s="24"/>
      <c r="BG1458" s="24">
        <f t="shared" si="541"/>
        <v>0</v>
      </c>
      <c r="BH1458" s="24">
        <f t="shared" si="542"/>
        <v>0</v>
      </c>
      <c r="BK1458" s="24"/>
      <c r="BL1458" s="24"/>
      <c r="BM1458" s="24"/>
      <c r="BN1458" s="24"/>
      <c r="BO1458" s="24"/>
      <c r="BP1458" s="24"/>
      <c r="BQ1458" s="24">
        <f t="shared" si="543"/>
        <v>0</v>
      </c>
      <c r="BR1458" s="24">
        <f t="shared" si="544"/>
        <v>0</v>
      </c>
      <c r="BU1458" s="24"/>
      <c r="BV1458" s="24"/>
      <c r="BW1458" s="24"/>
      <c r="BX1458" s="24"/>
      <c r="BY1458" s="24"/>
      <c r="BZ1458" s="24"/>
      <c r="CA1458" s="24">
        <f t="shared" si="545"/>
        <v>0</v>
      </c>
      <c r="CB1458" s="24">
        <f t="shared" si="546"/>
        <v>0</v>
      </c>
      <c r="CC1458" s="24"/>
      <c r="CE1458" s="24">
        <f t="shared" si="547"/>
        <v>0</v>
      </c>
      <c r="CG1458" s="24">
        <f t="shared" si="548"/>
        <v>0</v>
      </c>
      <c r="CI1458" s="24">
        <f t="shared" si="549"/>
        <v>0</v>
      </c>
      <c r="CK1458" s="24">
        <f t="shared" si="550"/>
        <v>0</v>
      </c>
      <c r="CM1458" s="24">
        <f t="shared" si="551"/>
        <v>0</v>
      </c>
      <c r="CO1458" s="24">
        <f t="shared" si="552"/>
        <v>0</v>
      </c>
      <c r="CQ1458" s="24">
        <f t="shared" si="553"/>
        <v>0</v>
      </c>
      <c r="CS1458" s="24">
        <f t="shared" si="554"/>
        <v>0</v>
      </c>
    </row>
    <row r="1459" spans="9:97">
      <c r="I1459" s="24">
        <f t="shared" si="534"/>
        <v>0</v>
      </c>
      <c r="J1459" s="24">
        <f t="shared" si="556"/>
        <v>0</v>
      </c>
      <c r="M1459" s="24"/>
      <c r="N1459" s="24"/>
      <c r="O1459" s="24"/>
      <c r="P1459" s="24"/>
      <c r="Q1459" s="24"/>
      <c r="R1459" s="24"/>
      <c r="S1459" s="24">
        <f t="shared" si="535"/>
        <v>0</v>
      </c>
      <c r="T1459" s="24">
        <f t="shared" si="557"/>
        <v>0</v>
      </c>
      <c r="W1459" s="24"/>
      <c r="X1459" s="24"/>
      <c r="Y1459" s="24"/>
      <c r="Z1459" s="24"/>
      <c r="AA1459" s="24"/>
      <c r="AB1459" s="24"/>
      <c r="AC1459" s="24">
        <f t="shared" si="536"/>
        <v>0</v>
      </c>
      <c r="AD1459" s="24">
        <f t="shared" si="537"/>
        <v>0</v>
      </c>
      <c r="AG1459" s="24"/>
      <c r="AH1459" s="24"/>
      <c r="AI1459" s="24"/>
      <c r="AJ1459" s="24"/>
      <c r="AK1459" s="24"/>
      <c r="AL1459" s="24"/>
      <c r="AM1459" s="24">
        <f t="shared" si="538"/>
        <v>0</v>
      </c>
      <c r="AN1459" s="24">
        <f t="shared" si="555"/>
        <v>0</v>
      </c>
      <c r="AQ1459" s="24"/>
      <c r="AR1459" s="24"/>
      <c r="AS1459" s="24"/>
      <c r="AT1459" s="24"/>
      <c r="AU1459" s="24"/>
      <c r="AV1459" s="24"/>
      <c r="AW1459" s="24">
        <f t="shared" si="539"/>
        <v>0</v>
      </c>
      <c r="AX1459" s="24">
        <f t="shared" si="540"/>
        <v>0</v>
      </c>
      <c r="BA1459" s="24"/>
      <c r="BB1459" s="24"/>
      <c r="BC1459" s="24"/>
      <c r="BD1459" s="24"/>
      <c r="BE1459" s="24"/>
      <c r="BF1459" s="24"/>
      <c r="BG1459" s="24">
        <f t="shared" si="541"/>
        <v>0</v>
      </c>
      <c r="BH1459" s="24">
        <f t="shared" si="542"/>
        <v>0</v>
      </c>
      <c r="BK1459" s="24"/>
      <c r="BL1459" s="24"/>
      <c r="BM1459" s="24"/>
      <c r="BN1459" s="24"/>
      <c r="BO1459" s="24"/>
      <c r="BP1459" s="24"/>
      <c r="BQ1459" s="24">
        <f t="shared" si="543"/>
        <v>0</v>
      </c>
      <c r="BR1459" s="24">
        <f t="shared" si="544"/>
        <v>0</v>
      </c>
      <c r="BU1459" s="24"/>
      <c r="BV1459" s="24"/>
      <c r="BW1459" s="24"/>
      <c r="BX1459" s="24"/>
      <c r="BY1459" s="24"/>
      <c r="BZ1459" s="24"/>
      <c r="CA1459" s="24">
        <f t="shared" si="545"/>
        <v>0</v>
      </c>
      <c r="CB1459" s="24">
        <f t="shared" si="546"/>
        <v>0</v>
      </c>
      <c r="CC1459" s="24"/>
      <c r="CE1459" s="24">
        <f t="shared" si="547"/>
        <v>0</v>
      </c>
      <c r="CG1459" s="24">
        <f t="shared" si="548"/>
        <v>0</v>
      </c>
      <c r="CI1459" s="24">
        <f t="shared" si="549"/>
        <v>0</v>
      </c>
      <c r="CK1459" s="24">
        <f t="shared" si="550"/>
        <v>0</v>
      </c>
      <c r="CM1459" s="24">
        <f t="shared" si="551"/>
        <v>0</v>
      </c>
      <c r="CO1459" s="24">
        <f t="shared" si="552"/>
        <v>0</v>
      </c>
      <c r="CQ1459" s="24">
        <f t="shared" si="553"/>
        <v>0</v>
      </c>
      <c r="CS1459" s="24">
        <f t="shared" si="554"/>
        <v>0</v>
      </c>
    </row>
    <row r="1460" spans="9:97">
      <c r="I1460" s="24">
        <f t="shared" si="534"/>
        <v>0</v>
      </c>
      <c r="J1460" s="24">
        <f t="shared" si="556"/>
        <v>0</v>
      </c>
      <c r="M1460" s="24"/>
      <c r="N1460" s="24"/>
      <c r="O1460" s="24"/>
      <c r="P1460" s="24"/>
      <c r="Q1460" s="24"/>
      <c r="R1460" s="24"/>
      <c r="S1460" s="24">
        <f t="shared" si="535"/>
        <v>0</v>
      </c>
      <c r="T1460" s="24">
        <f t="shared" si="557"/>
        <v>0</v>
      </c>
      <c r="W1460" s="24"/>
      <c r="X1460" s="24"/>
      <c r="Y1460" s="24"/>
      <c r="Z1460" s="24"/>
      <c r="AA1460" s="24"/>
      <c r="AB1460" s="24"/>
      <c r="AC1460" s="24">
        <f t="shared" si="536"/>
        <v>0</v>
      </c>
      <c r="AD1460" s="24">
        <f t="shared" si="537"/>
        <v>0</v>
      </c>
      <c r="AG1460" s="24"/>
      <c r="AH1460" s="24"/>
      <c r="AI1460" s="24"/>
      <c r="AJ1460" s="24"/>
      <c r="AK1460" s="24"/>
      <c r="AL1460" s="24"/>
      <c r="AM1460" s="24">
        <f t="shared" si="538"/>
        <v>0</v>
      </c>
      <c r="AN1460" s="24">
        <f t="shared" si="555"/>
        <v>0</v>
      </c>
      <c r="AQ1460" s="24"/>
      <c r="AR1460" s="24"/>
      <c r="AS1460" s="24"/>
      <c r="AT1460" s="24"/>
      <c r="AU1460" s="24"/>
      <c r="AV1460" s="24"/>
      <c r="AW1460" s="24">
        <f t="shared" si="539"/>
        <v>0</v>
      </c>
      <c r="AX1460" s="24">
        <f t="shared" si="540"/>
        <v>0</v>
      </c>
      <c r="BA1460" s="24"/>
      <c r="BB1460" s="24"/>
      <c r="BC1460" s="24"/>
      <c r="BD1460" s="24"/>
      <c r="BE1460" s="24"/>
      <c r="BF1460" s="24"/>
      <c r="BG1460" s="24">
        <f t="shared" si="541"/>
        <v>0</v>
      </c>
      <c r="BH1460" s="24">
        <f t="shared" si="542"/>
        <v>0</v>
      </c>
      <c r="BK1460" s="24"/>
      <c r="BL1460" s="24"/>
      <c r="BM1460" s="24"/>
      <c r="BN1460" s="24"/>
      <c r="BO1460" s="24"/>
      <c r="BP1460" s="24"/>
      <c r="BQ1460" s="24">
        <f t="shared" si="543"/>
        <v>0</v>
      </c>
      <c r="BR1460" s="24">
        <f t="shared" si="544"/>
        <v>0</v>
      </c>
      <c r="BU1460" s="24"/>
      <c r="BV1460" s="24"/>
      <c r="BW1460" s="24"/>
      <c r="BX1460" s="24"/>
      <c r="BY1460" s="24"/>
      <c r="BZ1460" s="24"/>
      <c r="CA1460" s="24">
        <f t="shared" si="545"/>
        <v>0</v>
      </c>
      <c r="CB1460" s="24">
        <f t="shared" si="546"/>
        <v>0</v>
      </c>
      <c r="CC1460" s="24"/>
      <c r="CE1460" s="24">
        <f t="shared" si="547"/>
        <v>0</v>
      </c>
      <c r="CG1460" s="24">
        <f t="shared" si="548"/>
        <v>0</v>
      </c>
      <c r="CI1460" s="24">
        <f t="shared" si="549"/>
        <v>0</v>
      </c>
      <c r="CK1460" s="24">
        <f t="shared" si="550"/>
        <v>0</v>
      </c>
      <c r="CM1460" s="24">
        <f t="shared" si="551"/>
        <v>0</v>
      </c>
      <c r="CO1460" s="24">
        <f t="shared" si="552"/>
        <v>0</v>
      </c>
      <c r="CQ1460" s="24">
        <f t="shared" si="553"/>
        <v>0</v>
      </c>
      <c r="CS1460" s="24">
        <f t="shared" si="554"/>
        <v>0</v>
      </c>
    </row>
    <row r="1461" spans="9:97">
      <c r="I1461" s="24">
        <f t="shared" si="534"/>
        <v>0</v>
      </c>
      <c r="J1461" s="24">
        <f t="shared" si="556"/>
        <v>0</v>
      </c>
      <c r="M1461" s="24"/>
      <c r="N1461" s="24"/>
      <c r="O1461" s="24"/>
      <c r="P1461" s="24"/>
      <c r="Q1461" s="24"/>
      <c r="R1461" s="24"/>
      <c r="S1461" s="24">
        <f t="shared" si="535"/>
        <v>0</v>
      </c>
      <c r="T1461" s="24">
        <f t="shared" si="557"/>
        <v>0</v>
      </c>
      <c r="W1461" s="24"/>
      <c r="X1461" s="24"/>
      <c r="Y1461" s="24"/>
      <c r="Z1461" s="24"/>
      <c r="AA1461" s="24"/>
      <c r="AB1461" s="24"/>
      <c r="AC1461" s="24">
        <f t="shared" si="536"/>
        <v>0</v>
      </c>
      <c r="AD1461" s="24">
        <f t="shared" si="537"/>
        <v>0</v>
      </c>
      <c r="AG1461" s="24"/>
      <c r="AH1461" s="24"/>
      <c r="AI1461" s="24"/>
      <c r="AJ1461" s="24"/>
      <c r="AK1461" s="24"/>
      <c r="AL1461" s="24"/>
      <c r="AM1461" s="24">
        <f t="shared" si="538"/>
        <v>0</v>
      </c>
      <c r="AN1461" s="24">
        <f t="shared" si="555"/>
        <v>0</v>
      </c>
      <c r="AQ1461" s="24"/>
      <c r="AR1461" s="24"/>
      <c r="AS1461" s="24"/>
      <c r="AT1461" s="24"/>
      <c r="AU1461" s="24"/>
      <c r="AV1461" s="24"/>
      <c r="AW1461" s="24">
        <f t="shared" si="539"/>
        <v>0</v>
      </c>
      <c r="AX1461" s="24">
        <f t="shared" si="540"/>
        <v>0</v>
      </c>
      <c r="BA1461" s="24"/>
      <c r="BB1461" s="24"/>
      <c r="BC1461" s="24"/>
      <c r="BD1461" s="24"/>
      <c r="BE1461" s="24"/>
      <c r="BF1461" s="24"/>
      <c r="BG1461" s="24">
        <f t="shared" si="541"/>
        <v>0</v>
      </c>
      <c r="BH1461" s="24">
        <f t="shared" si="542"/>
        <v>0</v>
      </c>
      <c r="BK1461" s="24"/>
      <c r="BL1461" s="24"/>
      <c r="BM1461" s="24"/>
      <c r="BN1461" s="24"/>
      <c r="BO1461" s="24"/>
      <c r="BP1461" s="24"/>
      <c r="BQ1461" s="24">
        <f t="shared" si="543"/>
        <v>0</v>
      </c>
      <c r="BR1461" s="24">
        <f t="shared" si="544"/>
        <v>0</v>
      </c>
      <c r="BU1461" s="24"/>
      <c r="BV1461" s="24"/>
      <c r="BW1461" s="24"/>
      <c r="BX1461" s="24"/>
      <c r="BY1461" s="24"/>
      <c r="BZ1461" s="24"/>
      <c r="CA1461" s="24">
        <f t="shared" si="545"/>
        <v>0</v>
      </c>
      <c r="CB1461" s="24">
        <f t="shared" si="546"/>
        <v>0</v>
      </c>
      <c r="CC1461" s="24"/>
      <c r="CE1461" s="24">
        <f t="shared" si="547"/>
        <v>0</v>
      </c>
      <c r="CG1461" s="24">
        <f t="shared" si="548"/>
        <v>0</v>
      </c>
      <c r="CI1461" s="24">
        <f t="shared" si="549"/>
        <v>0</v>
      </c>
      <c r="CK1461" s="24">
        <f t="shared" si="550"/>
        <v>0</v>
      </c>
      <c r="CM1461" s="24">
        <f t="shared" si="551"/>
        <v>0</v>
      </c>
      <c r="CO1461" s="24">
        <f t="shared" si="552"/>
        <v>0</v>
      </c>
      <c r="CQ1461" s="24">
        <f t="shared" si="553"/>
        <v>0</v>
      </c>
      <c r="CS1461" s="24">
        <f t="shared" si="554"/>
        <v>0</v>
      </c>
    </row>
    <row r="1462" spans="9:97">
      <c r="I1462" s="24">
        <f t="shared" si="534"/>
        <v>0</v>
      </c>
      <c r="J1462" s="24">
        <f t="shared" si="556"/>
        <v>0</v>
      </c>
      <c r="M1462" s="24"/>
      <c r="N1462" s="24"/>
      <c r="O1462" s="24"/>
      <c r="P1462" s="24"/>
      <c r="Q1462" s="24"/>
      <c r="R1462" s="24"/>
      <c r="S1462" s="24">
        <f t="shared" si="535"/>
        <v>0</v>
      </c>
      <c r="T1462" s="24">
        <f t="shared" si="557"/>
        <v>0</v>
      </c>
      <c r="W1462" s="24"/>
      <c r="X1462" s="24"/>
      <c r="Y1462" s="24"/>
      <c r="Z1462" s="24"/>
      <c r="AA1462" s="24"/>
      <c r="AB1462" s="24"/>
      <c r="AC1462" s="24">
        <f t="shared" si="536"/>
        <v>0</v>
      </c>
      <c r="AD1462" s="24">
        <f t="shared" si="537"/>
        <v>0</v>
      </c>
      <c r="AG1462" s="24"/>
      <c r="AH1462" s="24"/>
      <c r="AI1462" s="24"/>
      <c r="AJ1462" s="24"/>
      <c r="AK1462" s="24"/>
      <c r="AL1462" s="24"/>
      <c r="AM1462" s="24">
        <f t="shared" si="538"/>
        <v>0</v>
      </c>
      <c r="AN1462" s="24">
        <f t="shared" si="555"/>
        <v>0</v>
      </c>
      <c r="AQ1462" s="24"/>
      <c r="AR1462" s="24"/>
      <c r="AS1462" s="24"/>
      <c r="AT1462" s="24"/>
      <c r="AU1462" s="24"/>
      <c r="AV1462" s="24"/>
      <c r="AW1462" s="24">
        <f t="shared" si="539"/>
        <v>0</v>
      </c>
      <c r="AX1462" s="24">
        <f t="shared" si="540"/>
        <v>0</v>
      </c>
      <c r="BA1462" s="24"/>
      <c r="BB1462" s="24"/>
      <c r="BC1462" s="24"/>
      <c r="BD1462" s="24"/>
      <c r="BE1462" s="24"/>
      <c r="BF1462" s="24"/>
      <c r="BG1462" s="24">
        <f t="shared" si="541"/>
        <v>0</v>
      </c>
      <c r="BH1462" s="24">
        <f t="shared" si="542"/>
        <v>0</v>
      </c>
      <c r="BK1462" s="24"/>
      <c r="BL1462" s="24"/>
      <c r="BM1462" s="24"/>
      <c r="BN1462" s="24"/>
      <c r="BO1462" s="24"/>
      <c r="BP1462" s="24"/>
      <c r="BQ1462" s="24">
        <f t="shared" si="543"/>
        <v>0</v>
      </c>
      <c r="BR1462" s="24">
        <f t="shared" si="544"/>
        <v>0</v>
      </c>
      <c r="BU1462" s="24"/>
      <c r="BV1462" s="24"/>
      <c r="BW1462" s="24"/>
      <c r="BX1462" s="24"/>
      <c r="BY1462" s="24"/>
      <c r="BZ1462" s="24"/>
      <c r="CA1462" s="24">
        <f t="shared" si="545"/>
        <v>0</v>
      </c>
      <c r="CB1462" s="24">
        <f t="shared" si="546"/>
        <v>0</v>
      </c>
      <c r="CC1462" s="24"/>
      <c r="CE1462" s="24">
        <f t="shared" si="547"/>
        <v>0</v>
      </c>
      <c r="CG1462" s="24">
        <f t="shared" si="548"/>
        <v>0</v>
      </c>
      <c r="CI1462" s="24">
        <f t="shared" si="549"/>
        <v>0</v>
      </c>
      <c r="CK1462" s="24">
        <f t="shared" si="550"/>
        <v>0</v>
      </c>
      <c r="CM1462" s="24">
        <f t="shared" si="551"/>
        <v>0</v>
      </c>
      <c r="CO1462" s="24">
        <f t="shared" si="552"/>
        <v>0</v>
      </c>
      <c r="CQ1462" s="24">
        <f t="shared" si="553"/>
        <v>0</v>
      </c>
      <c r="CS1462" s="24">
        <f t="shared" si="554"/>
        <v>0</v>
      </c>
    </row>
    <row r="1463" spans="9:97">
      <c r="I1463" s="24">
        <f t="shared" si="534"/>
        <v>0</v>
      </c>
      <c r="J1463" s="24">
        <f t="shared" si="556"/>
        <v>0</v>
      </c>
      <c r="M1463" s="24"/>
      <c r="N1463" s="24"/>
      <c r="O1463" s="24"/>
      <c r="P1463" s="24"/>
      <c r="Q1463" s="24"/>
      <c r="R1463" s="24"/>
      <c r="S1463" s="24">
        <f t="shared" si="535"/>
        <v>0</v>
      </c>
      <c r="T1463" s="24">
        <f t="shared" si="557"/>
        <v>0</v>
      </c>
      <c r="W1463" s="24"/>
      <c r="X1463" s="24"/>
      <c r="Y1463" s="24"/>
      <c r="Z1463" s="24"/>
      <c r="AA1463" s="24"/>
      <c r="AB1463" s="24"/>
      <c r="AC1463" s="24">
        <f t="shared" si="536"/>
        <v>0</v>
      </c>
      <c r="AD1463" s="24">
        <f t="shared" si="537"/>
        <v>0</v>
      </c>
      <c r="AG1463" s="24"/>
      <c r="AH1463" s="24"/>
      <c r="AI1463" s="24"/>
      <c r="AJ1463" s="24"/>
      <c r="AK1463" s="24"/>
      <c r="AL1463" s="24"/>
      <c r="AM1463" s="24">
        <f t="shared" si="538"/>
        <v>0</v>
      </c>
      <c r="AN1463" s="24">
        <f t="shared" si="555"/>
        <v>0</v>
      </c>
      <c r="AQ1463" s="24"/>
      <c r="AR1463" s="24"/>
      <c r="AS1463" s="24"/>
      <c r="AT1463" s="24"/>
      <c r="AU1463" s="24"/>
      <c r="AV1463" s="24"/>
      <c r="AW1463" s="24">
        <f t="shared" si="539"/>
        <v>0</v>
      </c>
      <c r="AX1463" s="24">
        <f t="shared" si="540"/>
        <v>0</v>
      </c>
      <c r="BA1463" s="24"/>
      <c r="BB1463" s="24"/>
      <c r="BC1463" s="24"/>
      <c r="BD1463" s="24"/>
      <c r="BE1463" s="24"/>
      <c r="BF1463" s="24"/>
      <c r="BG1463" s="24">
        <f t="shared" si="541"/>
        <v>0</v>
      </c>
      <c r="BH1463" s="24">
        <f t="shared" si="542"/>
        <v>0</v>
      </c>
      <c r="BK1463" s="24"/>
      <c r="BL1463" s="24"/>
      <c r="BM1463" s="24"/>
      <c r="BN1463" s="24"/>
      <c r="BO1463" s="24"/>
      <c r="BP1463" s="24"/>
      <c r="BQ1463" s="24">
        <f t="shared" si="543"/>
        <v>0</v>
      </c>
      <c r="BR1463" s="24">
        <f t="shared" si="544"/>
        <v>0</v>
      </c>
      <c r="BU1463" s="24"/>
      <c r="BV1463" s="24"/>
      <c r="BW1463" s="24"/>
      <c r="BX1463" s="24"/>
      <c r="BY1463" s="24"/>
      <c r="BZ1463" s="24"/>
      <c r="CA1463" s="24">
        <f t="shared" si="545"/>
        <v>0</v>
      </c>
      <c r="CB1463" s="24">
        <f t="shared" si="546"/>
        <v>0</v>
      </c>
      <c r="CC1463" s="24"/>
      <c r="CE1463" s="24">
        <f t="shared" si="547"/>
        <v>0</v>
      </c>
      <c r="CG1463" s="24">
        <f t="shared" si="548"/>
        <v>0</v>
      </c>
      <c r="CI1463" s="24">
        <f t="shared" si="549"/>
        <v>0</v>
      </c>
      <c r="CK1463" s="24">
        <f t="shared" si="550"/>
        <v>0</v>
      </c>
      <c r="CM1463" s="24">
        <f t="shared" si="551"/>
        <v>0</v>
      </c>
      <c r="CO1463" s="24">
        <f t="shared" si="552"/>
        <v>0</v>
      </c>
      <c r="CQ1463" s="24">
        <f t="shared" si="553"/>
        <v>0</v>
      </c>
      <c r="CS1463" s="24">
        <f t="shared" si="554"/>
        <v>0</v>
      </c>
    </row>
    <row r="1464" spans="9:97">
      <c r="I1464" s="24">
        <f t="shared" si="534"/>
        <v>0</v>
      </c>
      <c r="J1464" s="24">
        <f t="shared" si="556"/>
        <v>0</v>
      </c>
      <c r="M1464" s="24"/>
      <c r="N1464" s="24"/>
      <c r="O1464" s="24"/>
      <c r="P1464" s="24"/>
      <c r="Q1464" s="24"/>
      <c r="R1464" s="24"/>
      <c r="S1464" s="24">
        <f t="shared" si="535"/>
        <v>0</v>
      </c>
      <c r="T1464" s="24">
        <f t="shared" si="557"/>
        <v>0</v>
      </c>
      <c r="W1464" s="24"/>
      <c r="X1464" s="24"/>
      <c r="Y1464" s="24"/>
      <c r="Z1464" s="24"/>
      <c r="AA1464" s="24"/>
      <c r="AB1464" s="24"/>
      <c r="AC1464" s="24">
        <f t="shared" si="536"/>
        <v>0</v>
      </c>
      <c r="AD1464" s="24">
        <f t="shared" si="537"/>
        <v>0</v>
      </c>
      <c r="AG1464" s="24"/>
      <c r="AH1464" s="24"/>
      <c r="AI1464" s="24"/>
      <c r="AJ1464" s="24"/>
      <c r="AK1464" s="24"/>
      <c r="AL1464" s="24"/>
      <c r="AM1464" s="24">
        <f t="shared" si="538"/>
        <v>0</v>
      </c>
      <c r="AN1464" s="24">
        <f t="shared" si="555"/>
        <v>0</v>
      </c>
      <c r="AQ1464" s="24"/>
      <c r="AR1464" s="24"/>
      <c r="AS1464" s="24"/>
      <c r="AT1464" s="24"/>
      <c r="AU1464" s="24"/>
      <c r="AV1464" s="24"/>
      <c r="AW1464" s="24">
        <f t="shared" si="539"/>
        <v>0</v>
      </c>
      <c r="AX1464" s="24">
        <f t="shared" si="540"/>
        <v>0</v>
      </c>
      <c r="BA1464" s="24"/>
      <c r="BB1464" s="24"/>
      <c r="BC1464" s="24"/>
      <c r="BD1464" s="24"/>
      <c r="BE1464" s="24"/>
      <c r="BF1464" s="24"/>
      <c r="BG1464" s="24">
        <f t="shared" si="541"/>
        <v>0</v>
      </c>
      <c r="BH1464" s="24">
        <f t="shared" si="542"/>
        <v>0</v>
      </c>
      <c r="BK1464" s="24"/>
      <c r="BL1464" s="24"/>
      <c r="BM1464" s="24"/>
      <c r="BN1464" s="24"/>
      <c r="BO1464" s="24"/>
      <c r="BP1464" s="24"/>
      <c r="BQ1464" s="24">
        <f t="shared" si="543"/>
        <v>0</v>
      </c>
      <c r="BR1464" s="24">
        <f t="shared" si="544"/>
        <v>0</v>
      </c>
      <c r="BU1464" s="24"/>
      <c r="BV1464" s="24"/>
      <c r="BW1464" s="24"/>
      <c r="BX1464" s="24"/>
      <c r="BY1464" s="24"/>
      <c r="BZ1464" s="24"/>
      <c r="CA1464" s="24">
        <f t="shared" si="545"/>
        <v>0</v>
      </c>
      <c r="CB1464" s="24">
        <f t="shared" si="546"/>
        <v>0</v>
      </c>
      <c r="CC1464" s="24"/>
      <c r="CE1464" s="24">
        <f t="shared" si="547"/>
        <v>0</v>
      </c>
      <c r="CG1464" s="24">
        <f t="shared" si="548"/>
        <v>0</v>
      </c>
      <c r="CI1464" s="24">
        <f t="shared" si="549"/>
        <v>0</v>
      </c>
      <c r="CK1464" s="24">
        <f t="shared" si="550"/>
        <v>0</v>
      </c>
      <c r="CM1464" s="24">
        <f t="shared" si="551"/>
        <v>0</v>
      </c>
      <c r="CO1464" s="24">
        <f t="shared" si="552"/>
        <v>0</v>
      </c>
      <c r="CQ1464" s="24">
        <f t="shared" si="553"/>
        <v>0</v>
      </c>
      <c r="CS1464" s="24">
        <f t="shared" si="554"/>
        <v>0</v>
      </c>
    </row>
    <row r="1465" spans="9:97">
      <c r="I1465" s="24">
        <f t="shared" si="534"/>
        <v>0</v>
      </c>
      <c r="J1465" s="24">
        <f t="shared" si="556"/>
        <v>0</v>
      </c>
      <c r="M1465" s="24"/>
      <c r="N1465" s="24"/>
      <c r="O1465" s="24"/>
      <c r="P1465" s="24"/>
      <c r="Q1465" s="24"/>
      <c r="R1465" s="24"/>
      <c r="S1465" s="24">
        <f t="shared" si="535"/>
        <v>0</v>
      </c>
      <c r="T1465" s="24">
        <f t="shared" si="557"/>
        <v>0</v>
      </c>
      <c r="W1465" s="24"/>
      <c r="X1465" s="24"/>
      <c r="Y1465" s="24"/>
      <c r="Z1465" s="24"/>
      <c r="AA1465" s="24"/>
      <c r="AB1465" s="24"/>
      <c r="AC1465" s="24">
        <f t="shared" si="536"/>
        <v>0</v>
      </c>
      <c r="AD1465" s="24">
        <f t="shared" si="537"/>
        <v>0</v>
      </c>
      <c r="AG1465" s="24"/>
      <c r="AH1465" s="24"/>
      <c r="AI1465" s="24"/>
      <c r="AJ1465" s="24"/>
      <c r="AK1465" s="24"/>
      <c r="AL1465" s="24"/>
      <c r="AM1465" s="24">
        <f t="shared" si="538"/>
        <v>0</v>
      </c>
      <c r="AN1465" s="24">
        <f t="shared" si="555"/>
        <v>0</v>
      </c>
      <c r="AQ1465" s="24"/>
      <c r="AR1465" s="24"/>
      <c r="AS1465" s="24"/>
      <c r="AT1465" s="24"/>
      <c r="AU1465" s="24"/>
      <c r="AV1465" s="24"/>
      <c r="AW1465" s="24">
        <f t="shared" si="539"/>
        <v>0</v>
      </c>
      <c r="AX1465" s="24">
        <f t="shared" si="540"/>
        <v>0</v>
      </c>
      <c r="BA1465" s="24"/>
      <c r="BB1465" s="24"/>
      <c r="BC1465" s="24"/>
      <c r="BD1465" s="24"/>
      <c r="BE1465" s="24"/>
      <c r="BF1465" s="24"/>
      <c r="BG1465" s="24">
        <f t="shared" si="541"/>
        <v>0</v>
      </c>
      <c r="BH1465" s="24">
        <f t="shared" si="542"/>
        <v>0</v>
      </c>
      <c r="BK1465" s="24"/>
      <c r="BL1465" s="24"/>
      <c r="BM1465" s="24"/>
      <c r="BN1465" s="24"/>
      <c r="BO1465" s="24"/>
      <c r="BP1465" s="24"/>
      <c r="BQ1465" s="24">
        <f t="shared" si="543"/>
        <v>0</v>
      </c>
      <c r="BR1465" s="24">
        <f t="shared" si="544"/>
        <v>0</v>
      </c>
      <c r="BU1465" s="24"/>
      <c r="BV1465" s="24"/>
      <c r="BW1465" s="24"/>
      <c r="BX1465" s="24"/>
      <c r="BY1465" s="24"/>
      <c r="BZ1465" s="24"/>
      <c r="CA1465" s="24">
        <f t="shared" si="545"/>
        <v>0</v>
      </c>
      <c r="CB1465" s="24">
        <f t="shared" si="546"/>
        <v>0</v>
      </c>
      <c r="CC1465" s="24"/>
      <c r="CE1465" s="24">
        <f t="shared" si="547"/>
        <v>0</v>
      </c>
      <c r="CG1465" s="24">
        <f t="shared" si="548"/>
        <v>0</v>
      </c>
      <c r="CI1465" s="24">
        <f t="shared" si="549"/>
        <v>0</v>
      </c>
      <c r="CK1465" s="24">
        <f t="shared" si="550"/>
        <v>0</v>
      </c>
      <c r="CM1465" s="24">
        <f t="shared" si="551"/>
        <v>0</v>
      </c>
      <c r="CO1465" s="24">
        <f t="shared" si="552"/>
        <v>0</v>
      </c>
      <c r="CQ1465" s="24">
        <f t="shared" si="553"/>
        <v>0</v>
      </c>
      <c r="CS1465" s="24">
        <f t="shared" si="554"/>
        <v>0</v>
      </c>
    </row>
    <row r="1466" spans="9:97">
      <c r="I1466" s="24">
        <f t="shared" si="534"/>
        <v>0</v>
      </c>
      <c r="J1466" s="24">
        <f t="shared" si="556"/>
        <v>0</v>
      </c>
      <c r="M1466" s="24"/>
      <c r="N1466" s="24"/>
      <c r="O1466" s="24"/>
      <c r="P1466" s="24"/>
      <c r="Q1466" s="24"/>
      <c r="R1466" s="24"/>
      <c r="S1466" s="24">
        <f t="shared" si="535"/>
        <v>0</v>
      </c>
      <c r="T1466" s="24">
        <f t="shared" si="557"/>
        <v>0</v>
      </c>
      <c r="W1466" s="24"/>
      <c r="X1466" s="24"/>
      <c r="Y1466" s="24"/>
      <c r="Z1466" s="24"/>
      <c r="AA1466" s="24"/>
      <c r="AB1466" s="24"/>
      <c r="AC1466" s="24">
        <f t="shared" si="536"/>
        <v>0</v>
      </c>
      <c r="AD1466" s="24">
        <f t="shared" si="537"/>
        <v>0</v>
      </c>
      <c r="AG1466" s="24"/>
      <c r="AH1466" s="24"/>
      <c r="AI1466" s="24"/>
      <c r="AJ1466" s="24"/>
      <c r="AK1466" s="24"/>
      <c r="AL1466" s="24"/>
      <c r="AM1466" s="24">
        <f t="shared" si="538"/>
        <v>0</v>
      </c>
      <c r="AN1466" s="24">
        <f t="shared" si="555"/>
        <v>0</v>
      </c>
      <c r="AQ1466" s="24"/>
      <c r="AR1466" s="24"/>
      <c r="AS1466" s="24"/>
      <c r="AT1466" s="24"/>
      <c r="AU1466" s="24"/>
      <c r="AV1466" s="24"/>
      <c r="AW1466" s="24">
        <f t="shared" si="539"/>
        <v>0</v>
      </c>
      <c r="AX1466" s="24">
        <f t="shared" si="540"/>
        <v>0</v>
      </c>
      <c r="BA1466" s="24"/>
      <c r="BB1466" s="24"/>
      <c r="BC1466" s="24"/>
      <c r="BD1466" s="24"/>
      <c r="BE1466" s="24"/>
      <c r="BF1466" s="24"/>
      <c r="BG1466" s="24">
        <f t="shared" si="541"/>
        <v>0</v>
      </c>
      <c r="BH1466" s="24">
        <f t="shared" si="542"/>
        <v>0</v>
      </c>
      <c r="BK1466" s="24"/>
      <c r="BL1466" s="24"/>
      <c r="BM1466" s="24"/>
      <c r="BN1466" s="24"/>
      <c r="BO1466" s="24"/>
      <c r="BP1466" s="24"/>
      <c r="BQ1466" s="24">
        <f t="shared" si="543"/>
        <v>0</v>
      </c>
      <c r="BR1466" s="24">
        <f t="shared" si="544"/>
        <v>0</v>
      </c>
      <c r="BU1466" s="24"/>
      <c r="BV1466" s="24"/>
      <c r="BW1466" s="24"/>
      <c r="BX1466" s="24"/>
      <c r="BY1466" s="24"/>
      <c r="BZ1466" s="24"/>
      <c r="CA1466" s="24">
        <f t="shared" si="545"/>
        <v>0</v>
      </c>
      <c r="CB1466" s="24">
        <f t="shared" si="546"/>
        <v>0</v>
      </c>
      <c r="CC1466" s="24"/>
      <c r="CE1466" s="24">
        <f t="shared" si="547"/>
        <v>0</v>
      </c>
      <c r="CG1466" s="24">
        <f t="shared" si="548"/>
        <v>0</v>
      </c>
      <c r="CI1466" s="24">
        <f t="shared" si="549"/>
        <v>0</v>
      </c>
      <c r="CK1466" s="24">
        <f t="shared" si="550"/>
        <v>0</v>
      </c>
      <c r="CM1466" s="24">
        <f t="shared" si="551"/>
        <v>0</v>
      </c>
      <c r="CO1466" s="24">
        <f t="shared" si="552"/>
        <v>0</v>
      </c>
      <c r="CQ1466" s="24">
        <f t="shared" si="553"/>
        <v>0</v>
      </c>
      <c r="CS1466" s="24">
        <f t="shared" si="554"/>
        <v>0</v>
      </c>
    </row>
    <row r="1467" spans="9:97">
      <c r="I1467" s="24">
        <f t="shared" si="534"/>
        <v>0</v>
      </c>
      <c r="J1467" s="24">
        <f t="shared" si="556"/>
        <v>0</v>
      </c>
      <c r="M1467" s="24"/>
      <c r="N1467" s="24"/>
      <c r="O1467" s="24"/>
      <c r="P1467" s="24"/>
      <c r="Q1467" s="24"/>
      <c r="R1467" s="24"/>
      <c r="S1467" s="24">
        <f t="shared" si="535"/>
        <v>0</v>
      </c>
      <c r="T1467" s="24">
        <f t="shared" si="557"/>
        <v>0</v>
      </c>
      <c r="W1467" s="24"/>
      <c r="X1467" s="24"/>
      <c r="Y1467" s="24"/>
      <c r="Z1467" s="24"/>
      <c r="AA1467" s="24"/>
      <c r="AB1467" s="24"/>
      <c r="AC1467" s="24">
        <f t="shared" si="536"/>
        <v>0</v>
      </c>
      <c r="AD1467" s="24">
        <f t="shared" si="537"/>
        <v>0</v>
      </c>
      <c r="AG1467" s="24"/>
      <c r="AH1467" s="24"/>
      <c r="AI1467" s="24"/>
      <c r="AJ1467" s="24"/>
      <c r="AK1467" s="24"/>
      <c r="AL1467" s="24"/>
      <c r="AM1467" s="24">
        <f t="shared" si="538"/>
        <v>0</v>
      </c>
      <c r="AN1467" s="24">
        <f t="shared" si="555"/>
        <v>0</v>
      </c>
      <c r="AQ1467" s="24"/>
      <c r="AR1467" s="24"/>
      <c r="AS1467" s="24"/>
      <c r="AT1467" s="24"/>
      <c r="AU1467" s="24"/>
      <c r="AV1467" s="24"/>
      <c r="AW1467" s="24">
        <f t="shared" si="539"/>
        <v>0</v>
      </c>
      <c r="AX1467" s="24">
        <f t="shared" si="540"/>
        <v>0</v>
      </c>
      <c r="BA1467" s="24"/>
      <c r="BB1467" s="24"/>
      <c r="BC1467" s="24"/>
      <c r="BD1467" s="24"/>
      <c r="BE1467" s="24"/>
      <c r="BF1467" s="24"/>
      <c r="BG1467" s="24">
        <f t="shared" si="541"/>
        <v>0</v>
      </c>
      <c r="BH1467" s="24">
        <f t="shared" si="542"/>
        <v>0</v>
      </c>
      <c r="BK1467" s="24"/>
      <c r="BL1467" s="24"/>
      <c r="BM1467" s="24"/>
      <c r="BN1467" s="24"/>
      <c r="BO1467" s="24"/>
      <c r="BP1467" s="24"/>
      <c r="BQ1467" s="24">
        <f t="shared" si="543"/>
        <v>0</v>
      </c>
      <c r="BR1467" s="24">
        <f t="shared" si="544"/>
        <v>0</v>
      </c>
      <c r="BU1467" s="24"/>
      <c r="BV1467" s="24"/>
      <c r="BW1467" s="24"/>
      <c r="BX1467" s="24"/>
      <c r="BY1467" s="24"/>
      <c r="BZ1467" s="24"/>
      <c r="CA1467" s="24">
        <f t="shared" si="545"/>
        <v>0</v>
      </c>
      <c r="CB1467" s="24">
        <f t="shared" si="546"/>
        <v>0</v>
      </c>
      <c r="CC1467" s="24"/>
      <c r="CE1467" s="24">
        <f t="shared" si="547"/>
        <v>0</v>
      </c>
      <c r="CG1467" s="24">
        <f t="shared" si="548"/>
        <v>0</v>
      </c>
      <c r="CI1467" s="24">
        <f t="shared" si="549"/>
        <v>0</v>
      </c>
      <c r="CK1467" s="24">
        <f t="shared" si="550"/>
        <v>0</v>
      </c>
      <c r="CM1467" s="24">
        <f t="shared" si="551"/>
        <v>0</v>
      </c>
      <c r="CO1467" s="24">
        <f t="shared" si="552"/>
        <v>0</v>
      </c>
      <c r="CQ1467" s="24">
        <f t="shared" si="553"/>
        <v>0</v>
      </c>
      <c r="CS1467" s="24">
        <f t="shared" si="554"/>
        <v>0</v>
      </c>
    </row>
    <row r="1468" spans="9:97">
      <c r="I1468" s="24">
        <f t="shared" si="534"/>
        <v>0</v>
      </c>
      <c r="J1468" s="24">
        <f t="shared" si="556"/>
        <v>0</v>
      </c>
      <c r="M1468" s="24"/>
      <c r="N1468" s="24"/>
      <c r="O1468" s="24"/>
      <c r="P1468" s="24"/>
      <c r="Q1468" s="24"/>
      <c r="R1468" s="24"/>
      <c r="S1468" s="24">
        <f t="shared" si="535"/>
        <v>0</v>
      </c>
      <c r="T1468" s="24">
        <f t="shared" si="557"/>
        <v>0</v>
      </c>
      <c r="W1468" s="24"/>
      <c r="X1468" s="24"/>
      <c r="Y1468" s="24"/>
      <c r="Z1468" s="24"/>
      <c r="AA1468" s="24"/>
      <c r="AB1468" s="24"/>
      <c r="AC1468" s="24">
        <f t="shared" si="536"/>
        <v>0</v>
      </c>
      <c r="AD1468" s="24">
        <f t="shared" si="537"/>
        <v>0</v>
      </c>
      <c r="AG1468" s="24"/>
      <c r="AH1468" s="24"/>
      <c r="AI1468" s="24"/>
      <c r="AJ1468" s="24"/>
      <c r="AK1468" s="24"/>
      <c r="AL1468" s="24"/>
      <c r="AM1468" s="24">
        <f t="shared" si="538"/>
        <v>0</v>
      </c>
      <c r="AN1468" s="24">
        <f t="shared" si="555"/>
        <v>0</v>
      </c>
      <c r="AQ1468" s="24"/>
      <c r="AR1468" s="24"/>
      <c r="AS1468" s="24"/>
      <c r="AT1468" s="24"/>
      <c r="AU1468" s="24"/>
      <c r="AV1468" s="24"/>
      <c r="AW1468" s="24">
        <f t="shared" si="539"/>
        <v>0</v>
      </c>
      <c r="AX1468" s="24">
        <f t="shared" si="540"/>
        <v>0</v>
      </c>
      <c r="BA1468" s="24"/>
      <c r="BB1468" s="24"/>
      <c r="BC1468" s="24"/>
      <c r="BD1468" s="24"/>
      <c r="BE1468" s="24"/>
      <c r="BF1468" s="24"/>
      <c r="BG1468" s="24">
        <f t="shared" si="541"/>
        <v>0</v>
      </c>
      <c r="BH1468" s="24">
        <f t="shared" si="542"/>
        <v>0</v>
      </c>
      <c r="BK1468" s="24"/>
      <c r="BL1468" s="24"/>
      <c r="BM1468" s="24"/>
      <c r="BN1468" s="24"/>
      <c r="BO1468" s="24"/>
      <c r="BP1468" s="24"/>
      <c r="BQ1468" s="24">
        <f t="shared" si="543"/>
        <v>0</v>
      </c>
      <c r="BR1468" s="24">
        <f t="shared" si="544"/>
        <v>0</v>
      </c>
      <c r="BU1468" s="24"/>
      <c r="BV1468" s="24"/>
      <c r="BW1468" s="24"/>
      <c r="BX1468" s="24"/>
      <c r="BY1468" s="24"/>
      <c r="BZ1468" s="24"/>
      <c r="CA1468" s="24">
        <f t="shared" si="545"/>
        <v>0</v>
      </c>
      <c r="CB1468" s="24">
        <f t="shared" si="546"/>
        <v>0</v>
      </c>
      <c r="CC1468" s="24"/>
      <c r="CE1468" s="24">
        <f t="shared" si="547"/>
        <v>0</v>
      </c>
      <c r="CG1468" s="24">
        <f t="shared" si="548"/>
        <v>0</v>
      </c>
      <c r="CI1468" s="24">
        <f t="shared" si="549"/>
        <v>0</v>
      </c>
      <c r="CK1468" s="24">
        <f t="shared" si="550"/>
        <v>0</v>
      </c>
      <c r="CM1468" s="24">
        <f t="shared" si="551"/>
        <v>0</v>
      </c>
      <c r="CO1468" s="24">
        <f t="shared" si="552"/>
        <v>0</v>
      </c>
      <c r="CQ1468" s="24">
        <f t="shared" si="553"/>
        <v>0</v>
      </c>
      <c r="CS1468" s="24">
        <f t="shared" si="554"/>
        <v>0</v>
      </c>
    </row>
    <row r="1469" spans="9:97">
      <c r="I1469" s="24">
        <f t="shared" si="534"/>
        <v>0</v>
      </c>
      <c r="J1469" s="24">
        <f t="shared" si="556"/>
        <v>0</v>
      </c>
      <c r="M1469" s="24"/>
      <c r="N1469" s="24"/>
      <c r="O1469" s="24"/>
      <c r="P1469" s="24"/>
      <c r="Q1469" s="24"/>
      <c r="R1469" s="24"/>
      <c r="S1469" s="24">
        <f t="shared" si="535"/>
        <v>0</v>
      </c>
      <c r="T1469" s="24">
        <f t="shared" si="557"/>
        <v>0</v>
      </c>
      <c r="W1469" s="24"/>
      <c r="X1469" s="24"/>
      <c r="Y1469" s="24"/>
      <c r="Z1469" s="24"/>
      <c r="AA1469" s="24"/>
      <c r="AB1469" s="24"/>
      <c r="AC1469" s="24">
        <f t="shared" si="536"/>
        <v>0</v>
      </c>
      <c r="AD1469" s="24">
        <f t="shared" si="537"/>
        <v>0</v>
      </c>
      <c r="AG1469" s="24"/>
      <c r="AH1469" s="24"/>
      <c r="AI1469" s="24"/>
      <c r="AJ1469" s="24"/>
      <c r="AK1469" s="24"/>
      <c r="AL1469" s="24"/>
      <c r="AM1469" s="24">
        <f t="shared" si="538"/>
        <v>0</v>
      </c>
      <c r="AN1469" s="24">
        <f t="shared" si="555"/>
        <v>0</v>
      </c>
      <c r="AQ1469" s="24"/>
      <c r="AR1469" s="24"/>
      <c r="AS1469" s="24"/>
      <c r="AT1469" s="24"/>
      <c r="AU1469" s="24"/>
      <c r="AV1469" s="24"/>
      <c r="AW1469" s="24">
        <f t="shared" si="539"/>
        <v>0</v>
      </c>
      <c r="AX1469" s="24">
        <f t="shared" si="540"/>
        <v>0</v>
      </c>
      <c r="BA1469" s="24"/>
      <c r="BB1469" s="24"/>
      <c r="BC1469" s="24"/>
      <c r="BD1469" s="24"/>
      <c r="BE1469" s="24"/>
      <c r="BF1469" s="24"/>
      <c r="BG1469" s="24">
        <f t="shared" si="541"/>
        <v>0</v>
      </c>
      <c r="BH1469" s="24">
        <f t="shared" si="542"/>
        <v>0</v>
      </c>
      <c r="BK1469" s="24"/>
      <c r="BL1469" s="24"/>
      <c r="BM1469" s="24"/>
      <c r="BN1469" s="24"/>
      <c r="BO1469" s="24"/>
      <c r="BP1469" s="24"/>
      <c r="BQ1469" s="24">
        <f t="shared" si="543"/>
        <v>0</v>
      </c>
      <c r="BR1469" s="24">
        <f t="shared" si="544"/>
        <v>0</v>
      </c>
      <c r="BU1469" s="24"/>
      <c r="BV1469" s="24"/>
      <c r="BW1469" s="24"/>
      <c r="BX1469" s="24"/>
      <c r="BY1469" s="24"/>
      <c r="BZ1469" s="24"/>
      <c r="CA1469" s="24">
        <f t="shared" si="545"/>
        <v>0</v>
      </c>
      <c r="CB1469" s="24">
        <f t="shared" si="546"/>
        <v>0</v>
      </c>
      <c r="CC1469" s="24"/>
      <c r="CE1469" s="24">
        <f t="shared" si="547"/>
        <v>0</v>
      </c>
      <c r="CG1469" s="24">
        <f t="shared" si="548"/>
        <v>0</v>
      </c>
      <c r="CI1469" s="24">
        <f t="shared" si="549"/>
        <v>0</v>
      </c>
      <c r="CK1469" s="24">
        <f t="shared" si="550"/>
        <v>0</v>
      </c>
      <c r="CM1469" s="24">
        <f t="shared" si="551"/>
        <v>0</v>
      </c>
      <c r="CO1469" s="24">
        <f t="shared" si="552"/>
        <v>0</v>
      </c>
      <c r="CQ1469" s="24">
        <f t="shared" si="553"/>
        <v>0</v>
      </c>
      <c r="CS1469" s="24">
        <f t="shared" si="554"/>
        <v>0</v>
      </c>
    </row>
    <row r="1470" spans="9:97">
      <c r="I1470" s="24">
        <f t="shared" si="534"/>
        <v>0</v>
      </c>
      <c r="J1470" s="24">
        <f t="shared" si="556"/>
        <v>0</v>
      </c>
      <c r="M1470" s="24"/>
      <c r="N1470" s="24"/>
      <c r="O1470" s="24"/>
      <c r="P1470" s="24"/>
      <c r="Q1470" s="24"/>
      <c r="R1470" s="24"/>
      <c r="S1470" s="24">
        <f t="shared" si="535"/>
        <v>0</v>
      </c>
      <c r="T1470" s="24">
        <f t="shared" si="557"/>
        <v>0</v>
      </c>
      <c r="W1470" s="24"/>
      <c r="X1470" s="24"/>
      <c r="Y1470" s="24"/>
      <c r="Z1470" s="24"/>
      <c r="AA1470" s="24"/>
      <c r="AB1470" s="24"/>
      <c r="AC1470" s="24">
        <f t="shared" si="536"/>
        <v>0</v>
      </c>
      <c r="AD1470" s="24">
        <f t="shared" si="537"/>
        <v>0</v>
      </c>
      <c r="AG1470" s="24"/>
      <c r="AH1470" s="24"/>
      <c r="AI1470" s="24"/>
      <c r="AJ1470" s="24"/>
      <c r="AK1470" s="24"/>
      <c r="AL1470" s="24"/>
      <c r="AM1470" s="24">
        <f t="shared" si="538"/>
        <v>0</v>
      </c>
      <c r="AN1470" s="24">
        <f t="shared" si="555"/>
        <v>0</v>
      </c>
      <c r="AQ1470" s="24"/>
      <c r="AR1470" s="24"/>
      <c r="AS1470" s="24"/>
      <c r="AT1470" s="24"/>
      <c r="AU1470" s="24"/>
      <c r="AV1470" s="24"/>
      <c r="AW1470" s="24">
        <f t="shared" si="539"/>
        <v>0</v>
      </c>
      <c r="AX1470" s="24">
        <f t="shared" si="540"/>
        <v>0</v>
      </c>
      <c r="BA1470" s="24"/>
      <c r="BB1470" s="24"/>
      <c r="BC1470" s="24"/>
      <c r="BD1470" s="24"/>
      <c r="BE1470" s="24"/>
      <c r="BF1470" s="24"/>
      <c r="BG1470" s="24">
        <f t="shared" si="541"/>
        <v>0</v>
      </c>
      <c r="BH1470" s="24">
        <f t="shared" si="542"/>
        <v>0</v>
      </c>
      <c r="BK1470" s="24"/>
      <c r="BL1470" s="24"/>
      <c r="BM1470" s="24"/>
      <c r="BN1470" s="24"/>
      <c r="BO1470" s="24"/>
      <c r="BP1470" s="24"/>
      <c r="BQ1470" s="24">
        <f t="shared" si="543"/>
        <v>0</v>
      </c>
      <c r="BR1470" s="24">
        <f t="shared" si="544"/>
        <v>0</v>
      </c>
      <c r="BU1470" s="24"/>
      <c r="BV1470" s="24"/>
      <c r="BW1470" s="24"/>
      <c r="BX1470" s="24"/>
      <c r="BY1470" s="24"/>
      <c r="BZ1470" s="24"/>
      <c r="CA1470" s="24">
        <f t="shared" si="545"/>
        <v>0</v>
      </c>
      <c r="CB1470" s="24">
        <f t="shared" si="546"/>
        <v>0</v>
      </c>
      <c r="CC1470" s="24"/>
      <c r="CE1470" s="24">
        <f t="shared" si="547"/>
        <v>0</v>
      </c>
      <c r="CG1470" s="24">
        <f t="shared" si="548"/>
        <v>0</v>
      </c>
      <c r="CI1470" s="24">
        <f t="shared" si="549"/>
        <v>0</v>
      </c>
      <c r="CK1470" s="24">
        <f t="shared" si="550"/>
        <v>0</v>
      </c>
      <c r="CM1470" s="24">
        <f t="shared" si="551"/>
        <v>0</v>
      </c>
      <c r="CO1470" s="24">
        <f t="shared" si="552"/>
        <v>0</v>
      </c>
      <c r="CQ1470" s="24">
        <f t="shared" si="553"/>
        <v>0</v>
      </c>
      <c r="CS1470" s="24">
        <f t="shared" si="554"/>
        <v>0</v>
      </c>
    </row>
    <row r="1471" spans="9:97">
      <c r="I1471" s="24">
        <f t="shared" si="534"/>
        <v>0</v>
      </c>
      <c r="J1471" s="24">
        <f t="shared" si="556"/>
        <v>0</v>
      </c>
      <c r="M1471" s="24"/>
      <c r="N1471" s="24"/>
      <c r="O1471" s="24"/>
      <c r="P1471" s="24"/>
      <c r="Q1471" s="24"/>
      <c r="R1471" s="24"/>
      <c r="S1471" s="24">
        <f t="shared" si="535"/>
        <v>0</v>
      </c>
      <c r="T1471" s="24">
        <f t="shared" si="557"/>
        <v>0</v>
      </c>
      <c r="W1471" s="24"/>
      <c r="X1471" s="24"/>
      <c r="Y1471" s="24"/>
      <c r="Z1471" s="24"/>
      <c r="AA1471" s="24"/>
      <c r="AB1471" s="24"/>
      <c r="AC1471" s="24">
        <f t="shared" si="536"/>
        <v>0</v>
      </c>
      <c r="AD1471" s="24">
        <f t="shared" si="537"/>
        <v>0</v>
      </c>
      <c r="AG1471" s="24"/>
      <c r="AH1471" s="24"/>
      <c r="AI1471" s="24"/>
      <c r="AJ1471" s="24"/>
      <c r="AK1471" s="24"/>
      <c r="AL1471" s="24"/>
      <c r="AM1471" s="24">
        <f t="shared" si="538"/>
        <v>0</v>
      </c>
      <c r="AN1471" s="24">
        <f t="shared" si="555"/>
        <v>0</v>
      </c>
      <c r="AQ1471" s="24"/>
      <c r="AR1471" s="24"/>
      <c r="AS1471" s="24"/>
      <c r="AT1471" s="24"/>
      <c r="AU1471" s="24"/>
      <c r="AV1471" s="24"/>
      <c r="AW1471" s="24">
        <f t="shared" si="539"/>
        <v>0</v>
      </c>
      <c r="AX1471" s="24">
        <f t="shared" si="540"/>
        <v>0</v>
      </c>
      <c r="BA1471" s="24"/>
      <c r="BB1471" s="24"/>
      <c r="BC1471" s="24"/>
      <c r="BD1471" s="24"/>
      <c r="BE1471" s="24"/>
      <c r="BF1471" s="24"/>
      <c r="BG1471" s="24">
        <f t="shared" si="541"/>
        <v>0</v>
      </c>
      <c r="BH1471" s="24">
        <f t="shared" si="542"/>
        <v>0</v>
      </c>
      <c r="BK1471" s="24"/>
      <c r="BL1471" s="24"/>
      <c r="BM1471" s="24"/>
      <c r="BN1471" s="24"/>
      <c r="BO1471" s="24"/>
      <c r="BP1471" s="24"/>
      <c r="BQ1471" s="24">
        <f t="shared" si="543"/>
        <v>0</v>
      </c>
      <c r="BR1471" s="24">
        <f t="shared" si="544"/>
        <v>0</v>
      </c>
      <c r="BU1471" s="24"/>
      <c r="BV1471" s="24"/>
      <c r="BW1471" s="24"/>
      <c r="BX1471" s="24"/>
      <c r="BY1471" s="24"/>
      <c r="BZ1471" s="24"/>
      <c r="CA1471" s="24">
        <f t="shared" si="545"/>
        <v>0</v>
      </c>
      <c r="CB1471" s="24">
        <f t="shared" si="546"/>
        <v>0</v>
      </c>
      <c r="CC1471" s="24"/>
      <c r="CE1471" s="24">
        <f t="shared" si="547"/>
        <v>0</v>
      </c>
      <c r="CG1471" s="24">
        <f t="shared" si="548"/>
        <v>0</v>
      </c>
      <c r="CI1471" s="24">
        <f t="shared" si="549"/>
        <v>0</v>
      </c>
      <c r="CK1471" s="24">
        <f t="shared" si="550"/>
        <v>0</v>
      </c>
      <c r="CM1471" s="24">
        <f t="shared" si="551"/>
        <v>0</v>
      </c>
      <c r="CO1471" s="24">
        <f t="shared" si="552"/>
        <v>0</v>
      </c>
      <c r="CQ1471" s="24">
        <f t="shared" si="553"/>
        <v>0</v>
      </c>
      <c r="CS1471" s="24">
        <f t="shared" si="554"/>
        <v>0</v>
      </c>
    </row>
    <row r="1472" spans="9:97">
      <c r="I1472" s="24">
        <f t="shared" si="534"/>
        <v>0</v>
      </c>
      <c r="J1472" s="24">
        <f t="shared" si="556"/>
        <v>0</v>
      </c>
      <c r="M1472" s="24"/>
      <c r="N1472" s="24"/>
      <c r="O1472" s="24"/>
      <c r="P1472" s="24"/>
      <c r="Q1472" s="24"/>
      <c r="R1472" s="24"/>
      <c r="S1472" s="24">
        <f t="shared" si="535"/>
        <v>0</v>
      </c>
      <c r="T1472" s="24">
        <f t="shared" si="557"/>
        <v>0</v>
      </c>
      <c r="W1472" s="24"/>
      <c r="X1472" s="24"/>
      <c r="Y1472" s="24"/>
      <c r="Z1472" s="24"/>
      <c r="AA1472" s="24"/>
      <c r="AB1472" s="24"/>
      <c r="AC1472" s="24">
        <f t="shared" si="536"/>
        <v>0</v>
      </c>
      <c r="AD1472" s="24">
        <f t="shared" si="537"/>
        <v>0</v>
      </c>
      <c r="AG1472" s="24"/>
      <c r="AH1472" s="24"/>
      <c r="AI1472" s="24"/>
      <c r="AJ1472" s="24"/>
      <c r="AK1472" s="24"/>
      <c r="AL1472" s="24"/>
      <c r="AM1472" s="24">
        <f t="shared" si="538"/>
        <v>0</v>
      </c>
      <c r="AN1472" s="24">
        <f t="shared" si="555"/>
        <v>0</v>
      </c>
      <c r="AQ1472" s="24"/>
      <c r="AR1472" s="24"/>
      <c r="AS1472" s="24"/>
      <c r="AT1472" s="24"/>
      <c r="AU1472" s="24"/>
      <c r="AV1472" s="24"/>
      <c r="AW1472" s="24">
        <f t="shared" si="539"/>
        <v>0</v>
      </c>
      <c r="AX1472" s="24">
        <f t="shared" si="540"/>
        <v>0</v>
      </c>
      <c r="BA1472" s="24"/>
      <c r="BB1472" s="24"/>
      <c r="BC1472" s="24"/>
      <c r="BD1472" s="24"/>
      <c r="BE1472" s="24"/>
      <c r="BF1472" s="24"/>
      <c r="BG1472" s="24">
        <f t="shared" si="541"/>
        <v>0</v>
      </c>
      <c r="BH1472" s="24">
        <f t="shared" si="542"/>
        <v>0</v>
      </c>
      <c r="BK1472" s="24"/>
      <c r="BL1472" s="24"/>
      <c r="BM1472" s="24"/>
      <c r="BN1472" s="24"/>
      <c r="BO1472" s="24"/>
      <c r="BP1472" s="24"/>
      <c r="BQ1472" s="24">
        <f t="shared" si="543"/>
        <v>0</v>
      </c>
      <c r="BR1472" s="24">
        <f t="shared" si="544"/>
        <v>0</v>
      </c>
      <c r="BU1472" s="24"/>
      <c r="BV1472" s="24"/>
      <c r="BW1472" s="24"/>
      <c r="BX1472" s="24"/>
      <c r="BY1472" s="24"/>
      <c r="BZ1472" s="24"/>
      <c r="CA1472" s="24">
        <f t="shared" si="545"/>
        <v>0</v>
      </c>
      <c r="CB1472" s="24">
        <f t="shared" si="546"/>
        <v>0</v>
      </c>
      <c r="CC1472" s="24"/>
      <c r="CE1472" s="24">
        <f t="shared" si="547"/>
        <v>0</v>
      </c>
      <c r="CG1472" s="24">
        <f t="shared" si="548"/>
        <v>0</v>
      </c>
      <c r="CI1472" s="24">
        <f t="shared" si="549"/>
        <v>0</v>
      </c>
      <c r="CK1472" s="24">
        <f t="shared" si="550"/>
        <v>0</v>
      </c>
      <c r="CM1472" s="24">
        <f t="shared" si="551"/>
        <v>0</v>
      </c>
      <c r="CO1472" s="24">
        <f t="shared" si="552"/>
        <v>0</v>
      </c>
      <c r="CQ1472" s="24">
        <f t="shared" si="553"/>
        <v>0</v>
      </c>
      <c r="CS1472" s="24">
        <f t="shared" si="554"/>
        <v>0</v>
      </c>
    </row>
    <row r="1473" spans="9:97">
      <c r="I1473" s="24">
        <f t="shared" si="534"/>
        <v>0</v>
      </c>
      <c r="J1473" s="24">
        <f t="shared" si="556"/>
        <v>0</v>
      </c>
      <c r="M1473" s="24"/>
      <c r="N1473" s="24"/>
      <c r="O1473" s="24"/>
      <c r="P1473" s="24"/>
      <c r="Q1473" s="24"/>
      <c r="R1473" s="24"/>
      <c r="S1473" s="24">
        <f t="shared" si="535"/>
        <v>0</v>
      </c>
      <c r="T1473" s="24">
        <f t="shared" si="557"/>
        <v>0</v>
      </c>
      <c r="W1473" s="24"/>
      <c r="X1473" s="24"/>
      <c r="Y1473" s="24"/>
      <c r="Z1473" s="24"/>
      <c r="AA1473" s="24"/>
      <c r="AB1473" s="24"/>
      <c r="AC1473" s="24">
        <f t="shared" si="536"/>
        <v>0</v>
      </c>
      <c r="AD1473" s="24">
        <f t="shared" si="537"/>
        <v>0</v>
      </c>
      <c r="AG1473" s="24"/>
      <c r="AH1473" s="24"/>
      <c r="AI1473" s="24"/>
      <c r="AJ1473" s="24"/>
      <c r="AK1473" s="24"/>
      <c r="AL1473" s="24"/>
      <c r="AM1473" s="24">
        <f t="shared" si="538"/>
        <v>0</v>
      </c>
      <c r="AN1473" s="24">
        <f t="shared" si="555"/>
        <v>0</v>
      </c>
      <c r="AQ1473" s="24"/>
      <c r="AR1473" s="24"/>
      <c r="AS1473" s="24"/>
      <c r="AT1473" s="24"/>
      <c r="AU1473" s="24"/>
      <c r="AV1473" s="24"/>
      <c r="AW1473" s="24">
        <f t="shared" si="539"/>
        <v>0</v>
      </c>
      <c r="AX1473" s="24">
        <f t="shared" si="540"/>
        <v>0</v>
      </c>
      <c r="BA1473" s="24"/>
      <c r="BB1473" s="24"/>
      <c r="BC1473" s="24"/>
      <c r="BD1473" s="24"/>
      <c r="BE1473" s="24"/>
      <c r="BF1473" s="24"/>
      <c r="BG1473" s="24">
        <f t="shared" si="541"/>
        <v>0</v>
      </c>
      <c r="BH1473" s="24">
        <f t="shared" si="542"/>
        <v>0</v>
      </c>
      <c r="BK1473" s="24"/>
      <c r="BL1473" s="24"/>
      <c r="BM1473" s="24"/>
      <c r="BN1473" s="24"/>
      <c r="BO1473" s="24"/>
      <c r="BP1473" s="24"/>
      <c r="BQ1473" s="24">
        <f t="shared" si="543"/>
        <v>0</v>
      </c>
      <c r="BR1473" s="24">
        <f t="shared" si="544"/>
        <v>0</v>
      </c>
      <c r="BU1473" s="24"/>
      <c r="BV1473" s="24"/>
      <c r="BW1473" s="24"/>
      <c r="BX1473" s="24"/>
      <c r="BY1473" s="24"/>
      <c r="BZ1473" s="24"/>
      <c r="CA1473" s="24">
        <f t="shared" si="545"/>
        <v>0</v>
      </c>
      <c r="CB1473" s="24">
        <f t="shared" si="546"/>
        <v>0</v>
      </c>
      <c r="CC1473" s="24"/>
      <c r="CE1473" s="24">
        <f t="shared" si="547"/>
        <v>0</v>
      </c>
      <c r="CG1473" s="24">
        <f t="shared" si="548"/>
        <v>0</v>
      </c>
      <c r="CI1473" s="24">
        <f t="shared" si="549"/>
        <v>0</v>
      </c>
      <c r="CK1473" s="24">
        <f t="shared" si="550"/>
        <v>0</v>
      </c>
      <c r="CM1473" s="24">
        <f t="shared" si="551"/>
        <v>0</v>
      </c>
      <c r="CO1473" s="24">
        <f t="shared" si="552"/>
        <v>0</v>
      </c>
      <c r="CQ1473" s="24">
        <f t="shared" si="553"/>
        <v>0</v>
      </c>
      <c r="CS1473" s="24">
        <f t="shared" si="554"/>
        <v>0</v>
      </c>
    </row>
    <row r="1474" spans="9:97">
      <c r="I1474" s="24">
        <f t="shared" si="534"/>
        <v>0</v>
      </c>
      <c r="J1474" s="24">
        <f t="shared" si="556"/>
        <v>0</v>
      </c>
      <c r="M1474" s="24"/>
      <c r="N1474" s="24"/>
      <c r="O1474" s="24"/>
      <c r="P1474" s="24"/>
      <c r="Q1474" s="24"/>
      <c r="R1474" s="24"/>
      <c r="S1474" s="24">
        <f t="shared" si="535"/>
        <v>0</v>
      </c>
      <c r="T1474" s="24">
        <f t="shared" si="557"/>
        <v>0</v>
      </c>
      <c r="W1474" s="24"/>
      <c r="X1474" s="24"/>
      <c r="Y1474" s="24"/>
      <c r="Z1474" s="24"/>
      <c r="AA1474" s="24"/>
      <c r="AB1474" s="24"/>
      <c r="AC1474" s="24">
        <f t="shared" si="536"/>
        <v>0</v>
      </c>
      <c r="AD1474" s="24">
        <f t="shared" si="537"/>
        <v>0</v>
      </c>
      <c r="AG1474" s="24"/>
      <c r="AH1474" s="24"/>
      <c r="AI1474" s="24"/>
      <c r="AJ1474" s="24"/>
      <c r="AK1474" s="24"/>
      <c r="AL1474" s="24"/>
      <c r="AM1474" s="24">
        <f t="shared" si="538"/>
        <v>0</v>
      </c>
      <c r="AN1474" s="24">
        <f t="shared" si="555"/>
        <v>0</v>
      </c>
      <c r="AQ1474" s="24"/>
      <c r="AR1474" s="24"/>
      <c r="AS1474" s="24"/>
      <c r="AT1474" s="24"/>
      <c r="AU1474" s="24"/>
      <c r="AV1474" s="24"/>
      <c r="AW1474" s="24">
        <f t="shared" si="539"/>
        <v>0</v>
      </c>
      <c r="AX1474" s="24">
        <f t="shared" si="540"/>
        <v>0</v>
      </c>
      <c r="BA1474" s="24"/>
      <c r="BB1474" s="24"/>
      <c r="BC1474" s="24"/>
      <c r="BD1474" s="24"/>
      <c r="BE1474" s="24"/>
      <c r="BF1474" s="24"/>
      <c r="BG1474" s="24">
        <f t="shared" si="541"/>
        <v>0</v>
      </c>
      <c r="BH1474" s="24">
        <f t="shared" si="542"/>
        <v>0</v>
      </c>
      <c r="BK1474" s="24"/>
      <c r="BL1474" s="24"/>
      <c r="BM1474" s="24"/>
      <c r="BN1474" s="24"/>
      <c r="BO1474" s="24"/>
      <c r="BP1474" s="24"/>
      <c r="BQ1474" s="24">
        <f t="shared" si="543"/>
        <v>0</v>
      </c>
      <c r="BR1474" s="24">
        <f t="shared" si="544"/>
        <v>0</v>
      </c>
      <c r="BU1474" s="24"/>
      <c r="BV1474" s="24"/>
      <c r="BW1474" s="24"/>
      <c r="BX1474" s="24"/>
      <c r="BY1474" s="24"/>
      <c r="BZ1474" s="24"/>
      <c r="CA1474" s="24">
        <f t="shared" si="545"/>
        <v>0</v>
      </c>
      <c r="CB1474" s="24">
        <f t="shared" si="546"/>
        <v>0</v>
      </c>
      <c r="CC1474" s="24"/>
      <c r="CE1474" s="24">
        <f t="shared" si="547"/>
        <v>0</v>
      </c>
      <c r="CG1474" s="24">
        <f t="shared" si="548"/>
        <v>0</v>
      </c>
      <c r="CI1474" s="24">
        <f t="shared" si="549"/>
        <v>0</v>
      </c>
      <c r="CK1474" s="24">
        <f t="shared" si="550"/>
        <v>0</v>
      </c>
      <c r="CM1474" s="24">
        <f t="shared" si="551"/>
        <v>0</v>
      </c>
      <c r="CO1474" s="24">
        <f t="shared" si="552"/>
        <v>0</v>
      </c>
      <c r="CQ1474" s="24">
        <f t="shared" si="553"/>
        <v>0</v>
      </c>
      <c r="CS1474" s="24">
        <f t="shared" si="554"/>
        <v>0</v>
      </c>
    </row>
    <row r="1475" spans="9:97">
      <c r="I1475" s="24">
        <f t="shared" si="534"/>
        <v>0</v>
      </c>
      <c r="J1475" s="24">
        <f t="shared" si="556"/>
        <v>0</v>
      </c>
      <c r="M1475" s="24"/>
      <c r="N1475" s="24"/>
      <c r="O1475" s="24"/>
      <c r="P1475" s="24"/>
      <c r="Q1475" s="24"/>
      <c r="R1475" s="24"/>
      <c r="S1475" s="24">
        <f t="shared" si="535"/>
        <v>0</v>
      </c>
      <c r="T1475" s="24">
        <f t="shared" si="557"/>
        <v>0</v>
      </c>
      <c r="W1475" s="24"/>
      <c r="X1475" s="24"/>
      <c r="Y1475" s="24"/>
      <c r="Z1475" s="24"/>
      <c r="AA1475" s="24"/>
      <c r="AB1475" s="24"/>
      <c r="AC1475" s="24">
        <f t="shared" si="536"/>
        <v>0</v>
      </c>
      <c r="AD1475" s="24">
        <f t="shared" si="537"/>
        <v>0</v>
      </c>
      <c r="AG1475" s="24"/>
      <c r="AH1475" s="24"/>
      <c r="AI1475" s="24"/>
      <c r="AJ1475" s="24"/>
      <c r="AK1475" s="24"/>
      <c r="AL1475" s="24"/>
      <c r="AM1475" s="24">
        <f t="shared" si="538"/>
        <v>0</v>
      </c>
      <c r="AN1475" s="24">
        <f t="shared" si="555"/>
        <v>0</v>
      </c>
      <c r="AQ1475" s="24"/>
      <c r="AR1475" s="24"/>
      <c r="AS1475" s="24"/>
      <c r="AT1475" s="24"/>
      <c r="AU1475" s="24"/>
      <c r="AV1475" s="24"/>
      <c r="AW1475" s="24">
        <f t="shared" si="539"/>
        <v>0</v>
      </c>
      <c r="AX1475" s="24">
        <f t="shared" si="540"/>
        <v>0</v>
      </c>
      <c r="BA1475" s="24"/>
      <c r="BB1475" s="24"/>
      <c r="BC1475" s="24"/>
      <c r="BD1475" s="24"/>
      <c r="BE1475" s="24"/>
      <c r="BF1475" s="24"/>
      <c r="BG1475" s="24">
        <f t="shared" si="541"/>
        <v>0</v>
      </c>
      <c r="BH1475" s="24">
        <f t="shared" si="542"/>
        <v>0</v>
      </c>
      <c r="BK1475" s="24"/>
      <c r="BL1475" s="24"/>
      <c r="BM1475" s="24"/>
      <c r="BN1475" s="24"/>
      <c r="BO1475" s="24"/>
      <c r="BP1475" s="24"/>
      <c r="BQ1475" s="24">
        <f t="shared" si="543"/>
        <v>0</v>
      </c>
      <c r="BR1475" s="24">
        <f t="shared" si="544"/>
        <v>0</v>
      </c>
      <c r="BU1475" s="24"/>
      <c r="BV1475" s="24"/>
      <c r="BW1475" s="24"/>
      <c r="BX1475" s="24"/>
      <c r="BY1475" s="24"/>
      <c r="BZ1475" s="24"/>
      <c r="CA1475" s="24">
        <f t="shared" si="545"/>
        <v>0</v>
      </c>
      <c r="CB1475" s="24">
        <f t="shared" si="546"/>
        <v>0</v>
      </c>
      <c r="CC1475" s="24"/>
      <c r="CE1475" s="24">
        <f t="shared" si="547"/>
        <v>0</v>
      </c>
      <c r="CG1475" s="24">
        <f t="shared" si="548"/>
        <v>0</v>
      </c>
      <c r="CI1475" s="24">
        <f t="shared" si="549"/>
        <v>0</v>
      </c>
      <c r="CK1475" s="24">
        <f t="shared" si="550"/>
        <v>0</v>
      </c>
      <c r="CM1475" s="24">
        <f t="shared" si="551"/>
        <v>0</v>
      </c>
      <c r="CO1475" s="24">
        <f t="shared" si="552"/>
        <v>0</v>
      </c>
      <c r="CQ1475" s="24">
        <f t="shared" si="553"/>
        <v>0</v>
      </c>
      <c r="CS1475" s="24">
        <f t="shared" si="554"/>
        <v>0</v>
      </c>
    </row>
    <row r="1476" spans="9:97">
      <c r="I1476" s="24">
        <f t="shared" ref="I1476:I1539" si="558">IF(F1476&gt;=C1476-D1476,G1476-H1476,E1476)</f>
        <v>0</v>
      </c>
      <c r="J1476" s="24">
        <f t="shared" si="556"/>
        <v>0</v>
      </c>
      <c r="M1476" s="24"/>
      <c r="N1476" s="24"/>
      <c r="O1476" s="24"/>
      <c r="P1476" s="24"/>
      <c r="Q1476" s="24"/>
      <c r="R1476" s="24"/>
      <c r="S1476" s="24">
        <f t="shared" ref="S1476:S1539" si="559">IF(P1476&gt;=M1476-N1476,Q1476-R1476,O1476)</f>
        <v>0</v>
      </c>
      <c r="T1476" s="24">
        <f t="shared" si="557"/>
        <v>0</v>
      </c>
      <c r="W1476" s="24"/>
      <c r="X1476" s="24"/>
      <c r="Y1476" s="24"/>
      <c r="Z1476" s="24"/>
      <c r="AA1476" s="24"/>
      <c r="AB1476" s="24"/>
      <c r="AC1476" s="24">
        <f t="shared" ref="AC1476:AC1539" si="560">IF(Z1476&gt;=W1476-X1476,AA1476-AB1476,Y1476)</f>
        <v>0</v>
      </c>
      <c r="AD1476" s="24">
        <f t="shared" ref="AD1476:AD1539" si="561">IF(Z1476&lt;W1476-X1476,W1476-X1476-Z1476,0)</f>
        <v>0</v>
      </c>
      <c r="AG1476" s="24"/>
      <c r="AH1476" s="24"/>
      <c r="AI1476" s="24"/>
      <c r="AJ1476" s="24"/>
      <c r="AK1476" s="24"/>
      <c r="AL1476" s="24"/>
      <c r="AM1476" s="24">
        <f t="shared" ref="AM1476:AM1539" si="562">IF(AJ1476&gt;=AG1476-AH1476,AK1476-AL1476,AI1476)</f>
        <v>0</v>
      </c>
      <c r="AN1476" s="24">
        <f t="shared" si="555"/>
        <v>0</v>
      </c>
      <c r="AQ1476" s="24"/>
      <c r="AR1476" s="24"/>
      <c r="AS1476" s="24"/>
      <c r="AT1476" s="24"/>
      <c r="AU1476" s="24"/>
      <c r="AV1476" s="24"/>
      <c r="AW1476" s="24">
        <f t="shared" ref="AW1476:AW1539" si="563">IF(AS1476&gt;=AR1476-AQ1476,AV1476-AU1476,AT1476)</f>
        <v>0</v>
      </c>
      <c r="AX1476" s="24">
        <f t="shared" ref="AX1476:AX1539" si="564">IF(AS1476&lt;AR1476-AQ1476,AR1476-AQ1476-AS1476,0)</f>
        <v>0</v>
      </c>
      <c r="BA1476" s="24"/>
      <c r="BB1476" s="24"/>
      <c r="BC1476" s="24"/>
      <c r="BD1476" s="24"/>
      <c r="BE1476" s="24"/>
      <c r="BF1476" s="24"/>
      <c r="BG1476" s="24">
        <f t="shared" ref="BG1476:BG1539" si="565">IF(BC1476&gt;=BB1476-BA1476,BF1476-BE1476,BD1476)</f>
        <v>0</v>
      </c>
      <c r="BH1476" s="24">
        <f t="shared" ref="BH1476:BH1539" si="566">IF(BC1476&lt;BB1476-BA1476,BB1476-BA1476-BC1476,0)</f>
        <v>0</v>
      </c>
      <c r="BK1476" s="24"/>
      <c r="BL1476" s="24"/>
      <c r="BM1476" s="24"/>
      <c r="BN1476" s="24"/>
      <c r="BO1476" s="24"/>
      <c r="BP1476" s="24"/>
      <c r="BQ1476" s="24">
        <f t="shared" ref="BQ1476:BQ1539" si="567">IF(BM1476&gt;=BL1476-BK1476,BP1476-BO1476,BN1476)</f>
        <v>0</v>
      </c>
      <c r="BR1476" s="24">
        <f t="shared" ref="BR1476:BR1539" si="568">IF(BM1476&lt;BL1476-BK1476,BL1476-BK1476-BM1476,0)</f>
        <v>0</v>
      </c>
      <c r="BU1476" s="24"/>
      <c r="BV1476" s="24"/>
      <c r="BW1476" s="24"/>
      <c r="BX1476" s="24"/>
      <c r="BY1476" s="24"/>
      <c r="BZ1476" s="24"/>
      <c r="CA1476" s="24">
        <f t="shared" ref="CA1476:CA1539" si="569">IF(BW1476&gt;=BV1476-BU1476,BZ1476-BY1476,BX1476)</f>
        <v>0</v>
      </c>
      <c r="CB1476" s="24">
        <f t="shared" ref="CB1476:CB1539" si="570">IF(BW1476&lt;BV1476-BU1476,BV1476-BU1476-BW1476,0)</f>
        <v>0</v>
      </c>
      <c r="CC1476" s="24"/>
      <c r="CE1476" s="24">
        <f t="shared" si="547"/>
        <v>0</v>
      </c>
      <c r="CG1476" s="24">
        <f t="shared" si="548"/>
        <v>0</v>
      </c>
      <c r="CI1476" s="24">
        <f t="shared" si="549"/>
        <v>0</v>
      </c>
      <c r="CK1476" s="24">
        <f t="shared" si="550"/>
        <v>0</v>
      </c>
      <c r="CM1476" s="24">
        <f t="shared" si="551"/>
        <v>0</v>
      </c>
      <c r="CO1476" s="24">
        <f t="shared" si="552"/>
        <v>0</v>
      </c>
      <c r="CQ1476" s="24">
        <f t="shared" si="553"/>
        <v>0</v>
      </c>
      <c r="CS1476" s="24">
        <f t="shared" si="554"/>
        <v>0</v>
      </c>
    </row>
    <row r="1477" spans="9:97">
      <c r="I1477" s="24">
        <f t="shared" si="558"/>
        <v>0</v>
      </c>
      <c r="J1477" s="24">
        <f t="shared" si="556"/>
        <v>0</v>
      </c>
      <c r="M1477" s="24"/>
      <c r="N1477" s="24"/>
      <c r="O1477" s="24"/>
      <c r="P1477" s="24"/>
      <c r="Q1477" s="24"/>
      <c r="R1477" s="24"/>
      <c r="S1477" s="24">
        <f t="shared" si="559"/>
        <v>0</v>
      </c>
      <c r="T1477" s="24">
        <f t="shared" si="557"/>
        <v>0</v>
      </c>
      <c r="W1477" s="24"/>
      <c r="X1477" s="24"/>
      <c r="Y1477" s="24"/>
      <c r="Z1477" s="24"/>
      <c r="AA1477" s="24"/>
      <c r="AB1477" s="24"/>
      <c r="AC1477" s="24">
        <f t="shared" si="560"/>
        <v>0</v>
      </c>
      <c r="AD1477" s="24">
        <f t="shared" si="561"/>
        <v>0</v>
      </c>
      <c r="AG1477" s="24"/>
      <c r="AH1477" s="24"/>
      <c r="AI1477" s="24"/>
      <c r="AJ1477" s="24"/>
      <c r="AK1477" s="24"/>
      <c r="AL1477" s="24"/>
      <c r="AM1477" s="24">
        <f t="shared" si="562"/>
        <v>0</v>
      </c>
      <c r="AN1477" s="24">
        <f t="shared" si="555"/>
        <v>0</v>
      </c>
      <c r="AQ1477" s="24"/>
      <c r="AR1477" s="24"/>
      <c r="AS1477" s="24"/>
      <c r="AT1477" s="24"/>
      <c r="AU1477" s="24"/>
      <c r="AV1477" s="24"/>
      <c r="AW1477" s="24">
        <f t="shared" si="563"/>
        <v>0</v>
      </c>
      <c r="AX1477" s="24">
        <f t="shared" si="564"/>
        <v>0</v>
      </c>
      <c r="BA1477" s="24"/>
      <c r="BB1477" s="24"/>
      <c r="BC1477" s="24"/>
      <c r="BD1477" s="24"/>
      <c r="BE1477" s="24"/>
      <c r="BF1477" s="24"/>
      <c r="BG1477" s="24">
        <f t="shared" si="565"/>
        <v>0</v>
      </c>
      <c r="BH1477" s="24">
        <f t="shared" si="566"/>
        <v>0</v>
      </c>
      <c r="BK1477" s="24"/>
      <c r="BL1477" s="24"/>
      <c r="BM1477" s="24"/>
      <c r="BN1477" s="24"/>
      <c r="BO1477" s="24"/>
      <c r="BP1477" s="24"/>
      <c r="BQ1477" s="24">
        <f t="shared" si="567"/>
        <v>0</v>
      </c>
      <c r="BR1477" s="24">
        <f t="shared" si="568"/>
        <v>0</v>
      </c>
      <c r="BU1477" s="24"/>
      <c r="BV1477" s="24"/>
      <c r="BW1477" s="24"/>
      <c r="BX1477" s="24"/>
      <c r="BY1477" s="24"/>
      <c r="BZ1477" s="24"/>
      <c r="CA1477" s="24">
        <f t="shared" si="569"/>
        <v>0</v>
      </c>
      <c r="CB1477" s="24">
        <f t="shared" si="570"/>
        <v>0</v>
      </c>
      <c r="CC1477" s="24"/>
      <c r="CE1477" s="24">
        <f t="shared" ref="CE1477:CE1540" si="571">SUMIF(B:B,CD1477,G:G)-SUMIF(B:B,CD1477,H:H)</f>
        <v>0</v>
      </c>
      <c r="CG1477" s="24">
        <f t="shared" ref="CG1477:CG1540" si="572">SUMIF(L:L,CF1477,Q:Q)-SUMIF(L:L,CF1477,R:R)</f>
        <v>0</v>
      </c>
      <c r="CI1477" s="24">
        <f t="shared" ref="CI1477:CI1540" si="573">SUMIF(V:V,CH1477,AA:AA)-SUMIF(V:V,CH1477,AB:AB)</f>
        <v>0</v>
      </c>
      <c r="CK1477" s="24">
        <f t="shared" ref="CK1477:CK1540" si="574">SUMIF(AF:AF,CJ1477,AK:AK)-SUMIF(AF:AF,CJ1477,AL:AL)</f>
        <v>0</v>
      </c>
      <c r="CM1477" s="24">
        <f t="shared" ref="CM1477:CM1540" si="575">SUMIF(AP:AP,CL1477,AV:AV)-SUMIF(AP:AP,CL1477,AU:AU)</f>
        <v>0</v>
      </c>
      <c r="CO1477" s="24">
        <f t="shared" ref="CO1477:CO1540" si="576">SUMIF(AZ:AZ,CN1477,BF:BF)-SUMIF(AZ:AZ,CN1477,BE:BE)</f>
        <v>0</v>
      </c>
      <c r="CQ1477" s="24">
        <f t="shared" ref="CQ1477:CQ1540" si="577">SUMIF(BJ:BJ,CP1477,BP:BP)-SUMIF(BJ:BJ,CP1477,BO:BO)</f>
        <v>0</v>
      </c>
      <c r="CS1477" s="24">
        <f t="shared" ref="CS1477:CS1540" si="578">SUMIF(BT:BT,CR1477,BZ:BZ)-SUMIF(BT:BT,CR1477,BY:BY)</f>
        <v>0</v>
      </c>
    </row>
    <row r="1478" spans="9:97">
      <c r="I1478" s="24">
        <f t="shared" si="558"/>
        <v>0</v>
      </c>
      <c r="J1478" s="24">
        <f t="shared" si="556"/>
        <v>0</v>
      </c>
      <c r="M1478" s="24"/>
      <c r="N1478" s="24"/>
      <c r="O1478" s="24"/>
      <c r="P1478" s="24"/>
      <c r="Q1478" s="24"/>
      <c r="R1478" s="24"/>
      <c r="S1478" s="24">
        <f t="shared" si="559"/>
        <v>0</v>
      </c>
      <c r="T1478" s="24">
        <f t="shared" si="557"/>
        <v>0</v>
      </c>
      <c r="W1478" s="24"/>
      <c r="X1478" s="24"/>
      <c r="Y1478" s="24"/>
      <c r="Z1478" s="24"/>
      <c r="AA1478" s="24"/>
      <c r="AB1478" s="24"/>
      <c r="AC1478" s="24">
        <f t="shared" si="560"/>
        <v>0</v>
      </c>
      <c r="AD1478" s="24">
        <f t="shared" si="561"/>
        <v>0</v>
      </c>
      <c r="AG1478" s="24"/>
      <c r="AH1478" s="24"/>
      <c r="AI1478" s="24"/>
      <c r="AJ1478" s="24"/>
      <c r="AK1478" s="24"/>
      <c r="AL1478" s="24"/>
      <c r="AM1478" s="24">
        <f t="shared" si="562"/>
        <v>0</v>
      </c>
      <c r="AN1478" s="24">
        <f t="shared" si="555"/>
        <v>0</v>
      </c>
      <c r="AQ1478" s="24"/>
      <c r="AR1478" s="24"/>
      <c r="AS1478" s="24"/>
      <c r="AT1478" s="24"/>
      <c r="AU1478" s="24"/>
      <c r="AV1478" s="24"/>
      <c r="AW1478" s="24">
        <f t="shared" si="563"/>
        <v>0</v>
      </c>
      <c r="AX1478" s="24">
        <f t="shared" si="564"/>
        <v>0</v>
      </c>
      <c r="BA1478" s="24"/>
      <c r="BB1478" s="24"/>
      <c r="BC1478" s="24"/>
      <c r="BD1478" s="24"/>
      <c r="BE1478" s="24"/>
      <c r="BF1478" s="24"/>
      <c r="BG1478" s="24">
        <f t="shared" si="565"/>
        <v>0</v>
      </c>
      <c r="BH1478" s="24">
        <f t="shared" si="566"/>
        <v>0</v>
      </c>
      <c r="BK1478" s="24"/>
      <c r="BL1478" s="24"/>
      <c r="BM1478" s="24"/>
      <c r="BN1478" s="24"/>
      <c r="BO1478" s="24"/>
      <c r="BP1478" s="24"/>
      <c r="BQ1478" s="24">
        <f t="shared" si="567"/>
        <v>0</v>
      </c>
      <c r="BR1478" s="24">
        <f t="shared" si="568"/>
        <v>0</v>
      </c>
      <c r="BU1478" s="24"/>
      <c r="BV1478" s="24"/>
      <c r="BW1478" s="24"/>
      <c r="BX1478" s="24"/>
      <c r="BY1478" s="24"/>
      <c r="BZ1478" s="24"/>
      <c r="CA1478" s="24">
        <f t="shared" si="569"/>
        <v>0</v>
      </c>
      <c r="CB1478" s="24">
        <f t="shared" si="570"/>
        <v>0</v>
      </c>
      <c r="CC1478" s="24"/>
      <c r="CE1478" s="24">
        <f t="shared" si="571"/>
        <v>0</v>
      </c>
      <c r="CG1478" s="24">
        <f t="shared" si="572"/>
        <v>0</v>
      </c>
      <c r="CI1478" s="24">
        <f t="shared" si="573"/>
        <v>0</v>
      </c>
      <c r="CK1478" s="24">
        <f t="shared" si="574"/>
        <v>0</v>
      </c>
      <c r="CM1478" s="24">
        <f t="shared" si="575"/>
        <v>0</v>
      </c>
      <c r="CO1478" s="24">
        <f t="shared" si="576"/>
        <v>0</v>
      </c>
      <c r="CQ1478" s="24">
        <f t="shared" si="577"/>
        <v>0</v>
      </c>
      <c r="CS1478" s="24">
        <f t="shared" si="578"/>
        <v>0</v>
      </c>
    </row>
    <row r="1479" spans="9:97">
      <c r="I1479" s="24">
        <f t="shared" si="558"/>
        <v>0</v>
      </c>
      <c r="J1479" s="24">
        <f t="shared" si="556"/>
        <v>0</v>
      </c>
      <c r="M1479" s="24"/>
      <c r="N1479" s="24"/>
      <c r="O1479" s="24"/>
      <c r="P1479" s="24"/>
      <c r="Q1479" s="24"/>
      <c r="R1479" s="24"/>
      <c r="S1479" s="24">
        <f t="shared" si="559"/>
        <v>0</v>
      </c>
      <c r="T1479" s="24">
        <f t="shared" si="557"/>
        <v>0</v>
      </c>
      <c r="W1479" s="24"/>
      <c r="X1479" s="24"/>
      <c r="Y1479" s="24"/>
      <c r="Z1479" s="24"/>
      <c r="AA1479" s="24"/>
      <c r="AB1479" s="24"/>
      <c r="AC1479" s="24">
        <f t="shared" si="560"/>
        <v>0</v>
      </c>
      <c r="AD1479" s="24">
        <f t="shared" si="561"/>
        <v>0</v>
      </c>
      <c r="AG1479" s="24"/>
      <c r="AH1479" s="24"/>
      <c r="AI1479" s="24"/>
      <c r="AJ1479" s="24"/>
      <c r="AK1479" s="24"/>
      <c r="AL1479" s="24"/>
      <c r="AM1479" s="24">
        <f t="shared" si="562"/>
        <v>0</v>
      </c>
      <c r="AN1479" s="24">
        <f t="shared" si="555"/>
        <v>0</v>
      </c>
      <c r="AQ1479" s="24"/>
      <c r="AR1479" s="24"/>
      <c r="AS1479" s="24"/>
      <c r="AT1479" s="24"/>
      <c r="AU1479" s="24"/>
      <c r="AV1479" s="24"/>
      <c r="AW1479" s="24">
        <f t="shared" si="563"/>
        <v>0</v>
      </c>
      <c r="AX1479" s="24">
        <f t="shared" si="564"/>
        <v>0</v>
      </c>
      <c r="BA1479" s="24"/>
      <c r="BB1479" s="24"/>
      <c r="BC1479" s="24"/>
      <c r="BD1479" s="24"/>
      <c r="BE1479" s="24"/>
      <c r="BF1479" s="24"/>
      <c r="BG1479" s="24">
        <f t="shared" si="565"/>
        <v>0</v>
      </c>
      <c r="BH1479" s="24">
        <f t="shared" si="566"/>
        <v>0</v>
      </c>
      <c r="BK1479" s="24"/>
      <c r="BL1479" s="24"/>
      <c r="BM1479" s="24"/>
      <c r="BN1479" s="24"/>
      <c r="BO1479" s="24"/>
      <c r="BP1479" s="24"/>
      <c r="BQ1479" s="24">
        <f t="shared" si="567"/>
        <v>0</v>
      </c>
      <c r="BR1479" s="24">
        <f t="shared" si="568"/>
        <v>0</v>
      </c>
      <c r="BU1479" s="24"/>
      <c r="BV1479" s="24"/>
      <c r="BW1479" s="24"/>
      <c r="BX1479" s="24"/>
      <c r="BY1479" s="24"/>
      <c r="BZ1479" s="24"/>
      <c r="CA1479" s="24">
        <f t="shared" si="569"/>
        <v>0</v>
      </c>
      <c r="CB1479" s="24">
        <f t="shared" si="570"/>
        <v>0</v>
      </c>
      <c r="CC1479" s="24"/>
      <c r="CE1479" s="24">
        <f t="shared" si="571"/>
        <v>0</v>
      </c>
      <c r="CG1479" s="24">
        <f t="shared" si="572"/>
        <v>0</v>
      </c>
      <c r="CI1479" s="24">
        <f t="shared" si="573"/>
        <v>0</v>
      </c>
      <c r="CK1479" s="24">
        <f t="shared" si="574"/>
        <v>0</v>
      </c>
      <c r="CM1479" s="24">
        <f t="shared" si="575"/>
        <v>0</v>
      </c>
      <c r="CO1479" s="24">
        <f t="shared" si="576"/>
        <v>0</v>
      </c>
      <c r="CQ1479" s="24">
        <f t="shared" si="577"/>
        <v>0</v>
      </c>
      <c r="CS1479" s="24">
        <f t="shared" si="578"/>
        <v>0</v>
      </c>
    </row>
    <row r="1480" spans="9:97">
      <c r="I1480" s="24">
        <f t="shared" si="558"/>
        <v>0</v>
      </c>
      <c r="J1480" s="24">
        <f t="shared" si="556"/>
        <v>0</v>
      </c>
      <c r="M1480" s="24"/>
      <c r="N1480" s="24"/>
      <c r="O1480" s="24"/>
      <c r="P1480" s="24"/>
      <c r="Q1480" s="24"/>
      <c r="R1480" s="24"/>
      <c r="S1480" s="24">
        <f t="shared" si="559"/>
        <v>0</v>
      </c>
      <c r="T1480" s="24">
        <f t="shared" si="557"/>
        <v>0</v>
      </c>
      <c r="W1480" s="24"/>
      <c r="X1480" s="24"/>
      <c r="Y1480" s="24"/>
      <c r="Z1480" s="24"/>
      <c r="AA1480" s="24"/>
      <c r="AB1480" s="24"/>
      <c r="AC1480" s="24">
        <f t="shared" si="560"/>
        <v>0</v>
      </c>
      <c r="AD1480" s="24">
        <f t="shared" si="561"/>
        <v>0</v>
      </c>
      <c r="AG1480" s="24"/>
      <c r="AH1480" s="24"/>
      <c r="AI1480" s="24"/>
      <c r="AJ1480" s="24"/>
      <c r="AK1480" s="24"/>
      <c r="AL1480" s="24"/>
      <c r="AM1480" s="24">
        <f t="shared" si="562"/>
        <v>0</v>
      </c>
      <c r="AN1480" s="24">
        <f t="shared" si="555"/>
        <v>0</v>
      </c>
      <c r="AQ1480" s="24"/>
      <c r="AR1480" s="24"/>
      <c r="AS1480" s="24"/>
      <c r="AT1480" s="24"/>
      <c r="AU1480" s="24"/>
      <c r="AV1480" s="24"/>
      <c r="AW1480" s="24">
        <f t="shared" si="563"/>
        <v>0</v>
      </c>
      <c r="AX1480" s="24">
        <f t="shared" si="564"/>
        <v>0</v>
      </c>
      <c r="BA1480" s="24"/>
      <c r="BB1480" s="24"/>
      <c r="BC1480" s="24"/>
      <c r="BD1480" s="24"/>
      <c r="BE1480" s="24"/>
      <c r="BF1480" s="24"/>
      <c r="BG1480" s="24">
        <f t="shared" si="565"/>
        <v>0</v>
      </c>
      <c r="BH1480" s="24">
        <f t="shared" si="566"/>
        <v>0</v>
      </c>
      <c r="BK1480" s="24"/>
      <c r="BL1480" s="24"/>
      <c r="BM1480" s="24"/>
      <c r="BN1480" s="24"/>
      <c r="BO1480" s="24"/>
      <c r="BP1480" s="24"/>
      <c r="BQ1480" s="24">
        <f t="shared" si="567"/>
        <v>0</v>
      </c>
      <c r="BR1480" s="24">
        <f t="shared" si="568"/>
        <v>0</v>
      </c>
      <c r="BU1480" s="24"/>
      <c r="BV1480" s="24"/>
      <c r="BW1480" s="24"/>
      <c r="BX1480" s="24"/>
      <c r="BY1480" s="24"/>
      <c r="BZ1480" s="24"/>
      <c r="CA1480" s="24">
        <f t="shared" si="569"/>
        <v>0</v>
      </c>
      <c r="CB1480" s="24">
        <f t="shared" si="570"/>
        <v>0</v>
      </c>
      <c r="CC1480" s="24"/>
      <c r="CE1480" s="24">
        <f t="shared" si="571"/>
        <v>0</v>
      </c>
      <c r="CG1480" s="24">
        <f t="shared" si="572"/>
        <v>0</v>
      </c>
      <c r="CI1480" s="24">
        <f t="shared" si="573"/>
        <v>0</v>
      </c>
      <c r="CK1480" s="24">
        <f t="shared" si="574"/>
        <v>0</v>
      </c>
      <c r="CM1480" s="24">
        <f t="shared" si="575"/>
        <v>0</v>
      </c>
      <c r="CO1480" s="24">
        <f t="shared" si="576"/>
        <v>0</v>
      </c>
      <c r="CQ1480" s="24">
        <f t="shared" si="577"/>
        <v>0</v>
      </c>
      <c r="CS1480" s="24">
        <f t="shared" si="578"/>
        <v>0</v>
      </c>
    </row>
    <row r="1481" spans="9:97">
      <c r="I1481" s="24">
        <f t="shared" si="558"/>
        <v>0</v>
      </c>
      <c r="J1481" s="24">
        <f t="shared" si="556"/>
        <v>0</v>
      </c>
      <c r="M1481" s="24"/>
      <c r="N1481" s="24"/>
      <c r="O1481" s="24"/>
      <c r="P1481" s="24"/>
      <c r="Q1481" s="24"/>
      <c r="R1481" s="24"/>
      <c r="S1481" s="24">
        <f t="shared" si="559"/>
        <v>0</v>
      </c>
      <c r="T1481" s="24">
        <f t="shared" si="557"/>
        <v>0</v>
      </c>
      <c r="W1481" s="24"/>
      <c r="X1481" s="24"/>
      <c r="Y1481" s="24"/>
      <c r="Z1481" s="24"/>
      <c r="AA1481" s="24"/>
      <c r="AB1481" s="24"/>
      <c r="AC1481" s="24">
        <f t="shared" si="560"/>
        <v>0</v>
      </c>
      <c r="AD1481" s="24">
        <f t="shared" si="561"/>
        <v>0</v>
      </c>
      <c r="AG1481" s="24"/>
      <c r="AH1481" s="24"/>
      <c r="AI1481" s="24"/>
      <c r="AJ1481" s="24"/>
      <c r="AK1481" s="24"/>
      <c r="AL1481" s="24"/>
      <c r="AM1481" s="24">
        <f t="shared" si="562"/>
        <v>0</v>
      </c>
      <c r="AN1481" s="24">
        <f t="shared" si="555"/>
        <v>0</v>
      </c>
      <c r="AQ1481" s="24"/>
      <c r="AR1481" s="24"/>
      <c r="AS1481" s="24"/>
      <c r="AT1481" s="24"/>
      <c r="AU1481" s="24"/>
      <c r="AV1481" s="24"/>
      <c r="AW1481" s="24">
        <f t="shared" si="563"/>
        <v>0</v>
      </c>
      <c r="AX1481" s="24">
        <f t="shared" si="564"/>
        <v>0</v>
      </c>
      <c r="BA1481" s="24"/>
      <c r="BB1481" s="24"/>
      <c r="BC1481" s="24"/>
      <c r="BD1481" s="24"/>
      <c r="BE1481" s="24"/>
      <c r="BF1481" s="24"/>
      <c r="BG1481" s="24">
        <f t="shared" si="565"/>
        <v>0</v>
      </c>
      <c r="BH1481" s="24">
        <f t="shared" si="566"/>
        <v>0</v>
      </c>
      <c r="BK1481" s="24"/>
      <c r="BL1481" s="24"/>
      <c r="BM1481" s="24"/>
      <c r="BN1481" s="24"/>
      <c r="BO1481" s="24"/>
      <c r="BP1481" s="24"/>
      <c r="BQ1481" s="24">
        <f t="shared" si="567"/>
        <v>0</v>
      </c>
      <c r="BR1481" s="24">
        <f t="shared" si="568"/>
        <v>0</v>
      </c>
      <c r="BU1481" s="24"/>
      <c r="BV1481" s="24"/>
      <c r="BW1481" s="24"/>
      <c r="BX1481" s="24"/>
      <c r="BY1481" s="24"/>
      <c r="BZ1481" s="24"/>
      <c r="CA1481" s="24">
        <f t="shared" si="569"/>
        <v>0</v>
      </c>
      <c r="CB1481" s="24">
        <f t="shared" si="570"/>
        <v>0</v>
      </c>
      <c r="CC1481" s="24"/>
      <c r="CE1481" s="24">
        <f t="shared" si="571"/>
        <v>0</v>
      </c>
      <c r="CG1481" s="24">
        <f t="shared" si="572"/>
        <v>0</v>
      </c>
      <c r="CI1481" s="24">
        <f t="shared" si="573"/>
        <v>0</v>
      </c>
      <c r="CK1481" s="24">
        <f t="shared" si="574"/>
        <v>0</v>
      </c>
      <c r="CM1481" s="24">
        <f t="shared" si="575"/>
        <v>0</v>
      </c>
      <c r="CO1481" s="24">
        <f t="shared" si="576"/>
        <v>0</v>
      </c>
      <c r="CQ1481" s="24">
        <f t="shared" si="577"/>
        <v>0</v>
      </c>
      <c r="CS1481" s="24">
        <f t="shared" si="578"/>
        <v>0</v>
      </c>
    </row>
    <row r="1482" spans="9:97">
      <c r="I1482" s="24">
        <f t="shared" si="558"/>
        <v>0</v>
      </c>
      <c r="J1482" s="24">
        <f t="shared" si="556"/>
        <v>0</v>
      </c>
      <c r="M1482" s="24"/>
      <c r="N1482" s="24"/>
      <c r="O1482" s="24"/>
      <c r="P1482" s="24"/>
      <c r="Q1482" s="24"/>
      <c r="R1482" s="24"/>
      <c r="S1482" s="24">
        <f t="shared" si="559"/>
        <v>0</v>
      </c>
      <c r="T1482" s="24">
        <f t="shared" si="557"/>
        <v>0</v>
      </c>
      <c r="W1482" s="24"/>
      <c r="X1482" s="24"/>
      <c r="Y1482" s="24"/>
      <c r="Z1482" s="24"/>
      <c r="AA1482" s="24"/>
      <c r="AB1482" s="24"/>
      <c r="AC1482" s="24">
        <f t="shared" si="560"/>
        <v>0</v>
      </c>
      <c r="AD1482" s="24">
        <f t="shared" si="561"/>
        <v>0</v>
      </c>
      <c r="AG1482" s="24"/>
      <c r="AH1482" s="24"/>
      <c r="AI1482" s="24"/>
      <c r="AJ1482" s="24"/>
      <c r="AK1482" s="24"/>
      <c r="AL1482" s="24"/>
      <c r="AM1482" s="24">
        <f t="shared" si="562"/>
        <v>0</v>
      </c>
      <c r="AN1482" s="24">
        <f t="shared" si="555"/>
        <v>0</v>
      </c>
      <c r="AQ1482" s="24"/>
      <c r="AR1482" s="24"/>
      <c r="AS1482" s="24"/>
      <c r="AT1482" s="24"/>
      <c r="AU1482" s="24"/>
      <c r="AV1482" s="24"/>
      <c r="AW1482" s="24">
        <f t="shared" si="563"/>
        <v>0</v>
      </c>
      <c r="AX1482" s="24">
        <f t="shared" si="564"/>
        <v>0</v>
      </c>
      <c r="BA1482" s="24"/>
      <c r="BB1482" s="24"/>
      <c r="BC1482" s="24"/>
      <c r="BD1482" s="24"/>
      <c r="BE1482" s="24"/>
      <c r="BF1482" s="24"/>
      <c r="BG1482" s="24">
        <f t="shared" si="565"/>
        <v>0</v>
      </c>
      <c r="BH1482" s="24">
        <f t="shared" si="566"/>
        <v>0</v>
      </c>
      <c r="BK1482" s="24"/>
      <c r="BL1482" s="24"/>
      <c r="BM1482" s="24"/>
      <c r="BN1482" s="24"/>
      <c r="BO1482" s="24"/>
      <c r="BP1482" s="24"/>
      <c r="BQ1482" s="24">
        <f t="shared" si="567"/>
        <v>0</v>
      </c>
      <c r="BR1482" s="24">
        <f t="shared" si="568"/>
        <v>0</v>
      </c>
      <c r="BU1482" s="24"/>
      <c r="BV1482" s="24"/>
      <c r="BW1482" s="24"/>
      <c r="BX1482" s="24"/>
      <c r="BY1482" s="24"/>
      <c r="BZ1482" s="24"/>
      <c r="CA1482" s="24">
        <f t="shared" si="569"/>
        <v>0</v>
      </c>
      <c r="CB1482" s="24">
        <f t="shared" si="570"/>
        <v>0</v>
      </c>
      <c r="CC1482" s="24"/>
      <c r="CE1482" s="24">
        <f t="shared" si="571"/>
        <v>0</v>
      </c>
      <c r="CG1482" s="24">
        <f t="shared" si="572"/>
        <v>0</v>
      </c>
      <c r="CI1482" s="24">
        <f t="shared" si="573"/>
        <v>0</v>
      </c>
      <c r="CK1482" s="24">
        <f t="shared" si="574"/>
        <v>0</v>
      </c>
      <c r="CM1482" s="24">
        <f t="shared" si="575"/>
        <v>0</v>
      </c>
      <c r="CO1482" s="24">
        <f t="shared" si="576"/>
        <v>0</v>
      </c>
      <c r="CQ1482" s="24">
        <f t="shared" si="577"/>
        <v>0</v>
      </c>
      <c r="CS1482" s="24">
        <f t="shared" si="578"/>
        <v>0</v>
      </c>
    </row>
    <row r="1483" spans="9:97">
      <c r="I1483" s="24">
        <f t="shared" si="558"/>
        <v>0</v>
      </c>
      <c r="J1483" s="24">
        <f t="shared" si="556"/>
        <v>0</v>
      </c>
      <c r="M1483" s="24"/>
      <c r="N1483" s="24"/>
      <c r="O1483" s="24"/>
      <c r="P1483" s="24"/>
      <c r="Q1483" s="24"/>
      <c r="R1483" s="24"/>
      <c r="S1483" s="24">
        <f t="shared" si="559"/>
        <v>0</v>
      </c>
      <c r="T1483" s="24">
        <f t="shared" si="557"/>
        <v>0</v>
      </c>
      <c r="W1483" s="24"/>
      <c r="X1483" s="24"/>
      <c r="Y1483" s="24"/>
      <c r="Z1483" s="24"/>
      <c r="AA1483" s="24"/>
      <c r="AB1483" s="24"/>
      <c r="AC1483" s="24">
        <f t="shared" si="560"/>
        <v>0</v>
      </c>
      <c r="AD1483" s="24">
        <f t="shared" si="561"/>
        <v>0</v>
      </c>
      <c r="AG1483" s="24"/>
      <c r="AH1483" s="24"/>
      <c r="AI1483" s="24"/>
      <c r="AJ1483" s="24"/>
      <c r="AK1483" s="24"/>
      <c r="AL1483" s="24"/>
      <c r="AM1483" s="24">
        <f t="shared" si="562"/>
        <v>0</v>
      </c>
      <c r="AN1483" s="24">
        <f t="shared" si="555"/>
        <v>0</v>
      </c>
      <c r="AQ1483" s="24"/>
      <c r="AR1483" s="24"/>
      <c r="AS1483" s="24"/>
      <c r="AT1483" s="24"/>
      <c r="AU1483" s="24"/>
      <c r="AV1483" s="24"/>
      <c r="AW1483" s="24">
        <f t="shared" si="563"/>
        <v>0</v>
      </c>
      <c r="AX1483" s="24">
        <f t="shared" si="564"/>
        <v>0</v>
      </c>
      <c r="BA1483" s="24"/>
      <c r="BB1483" s="24"/>
      <c r="BC1483" s="24"/>
      <c r="BD1483" s="24"/>
      <c r="BE1483" s="24"/>
      <c r="BF1483" s="24"/>
      <c r="BG1483" s="24">
        <f t="shared" si="565"/>
        <v>0</v>
      </c>
      <c r="BH1483" s="24">
        <f t="shared" si="566"/>
        <v>0</v>
      </c>
      <c r="BK1483" s="24"/>
      <c r="BL1483" s="24"/>
      <c r="BM1483" s="24"/>
      <c r="BN1483" s="24"/>
      <c r="BO1483" s="24"/>
      <c r="BP1483" s="24"/>
      <c r="BQ1483" s="24">
        <f t="shared" si="567"/>
        <v>0</v>
      </c>
      <c r="BR1483" s="24">
        <f t="shared" si="568"/>
        <v>0</v>
      </c>
      <c r="BU1483" s="24"/>
      <c r="BV1483" s="24"/>
      <c r="BW1483" s="24"/>
      <c r="BX1483" s="24"/>
      <c r="BY1483" s="24"/>
      <c r="BZ1483" s="24"/>
      <c r="CA1483" s="24">
        <f t="shared" si="569"/>
        <v>0</v>
      </c>
      <c r="CB1483" s="24">
        <f t="shared" si="570"/>
        <v>0</v>
      </c>
      <c r="CC1483" s="24"/>
      <c r="CE1483" s="24">
        <f t="shared" si="571"/>
        <v>0</v>
      </c>
      <c r="CG1483" s="24">
        <f t="shared" si="572"/>
        <v>0</v>
      </c>
      <c r="CI1483" s="24">
        <f t="shared" si="573"/>
        <v>0</v>
      </c>
      <c r="CK1483" s="24">
        <f t="shared" si="574"/>
        <v>0</v>
      </c>
      <c r="CM1483" s="24">
        <f t="shared" si="575"/>
        <v>0</v>
      </c>
      <c r="CO1483" s="24">
        <f t="shared" si="576"/>
        <v>0</v>
      </c>
      <c r="CQ1483" s="24">
        <f t="shared" si="577"/>
        <v>0</v>
      </c>
      <c r="CS1483" s="24">
        <f t="shared" si="578"/>
        <v>0</v>
      </c>
    </row>
    <row r="1484" spans="9:97">
      <c r="I1484" s="24">
        <f t="shared" si="558"/>
        <v>0</v>
      </c>
      <c r="J1484" s="24">
        <f t="shared" si="556"/>
        <v>0</v>
      </c>
      <c r="M1484" s="24"/>
      <c r="N1484" s="24"/>
      <c r="O1484" s="24"/>
      <c r="P1484" s="24"/>
      <c r="Q1484" s="24"/>
      <c r="R1484" s="24"/>
      <c r="S1484" s="24">
        <f t="shared" si="559"/>
        <v>0</v>
      </c>
      <c r="T1484" s="24">
        <f t="shared" si="557"/>
        <v>0</v>
      </c>
      <c r="W1484" s="24"/>
      <c r="X1484" s="24"/>
      <c r="Y1484" s="24"/>
      <c r="Z1484" s="24"/>
      <c r="AA1484" s="24"/>
      <c r="AB1484" s="24"/>
      <c r="AC1484" s="24">
        <f t="shared" si="560"/>
        <v>0</v>
      </c>
      <c r="AD1484" s="24">
        <f t="shared" si="561"/>
        <v>0</v>
      </c>
      <c r="AG1484" s="24"/>
      <c r="AH1484" s="24"/>
      <c r="AI1484" s="24"/>
      <c r="AJ1484" s="24"/>
      <c r="AK1484" s="24"/>
      <c r="AL1484" s="24"/>
      <c r="AM1484" s="24">
        <f t="shared" si="562"/>
        <v>0</v>
      </c>
      <c r="AN1484" s="24">
        <f t="shared" si="555"/>
        <v>0</v>
      </c>
      <c r="AQ1484" s="24"/>
      <c r="AR1484" s="24"/>
      <c r="AS1484" s="24"/>
      <c r="AT1484" s="24"/>
      <c r="AU1484" s="24"/>
      <c r="AV1484" s="24"/>
      <c r="AW1484" s="24">
        <f t="shared" si="563"/>
        <v>0</v>
      </c>
      <c r="AX1484" s="24">
        <f t="shared" si="564"/>
        <v>0</v>
      </c>
      <c r="BA1484" s="24"/>
      <c r="BB1484" s="24"/>
      <c r="BC1484" s="24"/>
      <c r="BD1484" s="24"/>
      <c r="BE1484" s="24"/>
      <c r="BF1484" s="24"/>
      <c r="BG1484" s="24">
        <f t="shared" si="565"/>
        <v>0</v>
      </c>
      <c r="BH1484" s="24">
        <f t="shared" si="566"/>
        <v>0</v>
      </c>
      <c r="BK1484" s="24"/>
      <c r="BL1484" s="24"/>
      <c r="BM1484" s="24"/>
      <c r="BN1484" s="24"/>
      <c r="BO1484" s="24"/>
      <c r="BP1484" s="24"/>
      <c r="BQ1484" s="24">
        <f t="shared" si="567"/>
        <v>0</v>
      </c>
      <c r="BR1484" s="24">
        <f t="shared" si="568"/>
        <v>0</v>
      </c>
      <c r="BU1484" s="24"/>
      <c r="BV1484" s="24"/>
      <c r="BW1484" s="24"/>
      <c r="BX1484" s="24"/>
      <c r="BY1484" s="24"/>
      <c r="BZ1484" s="24"/>
      <c r="CA1484" s="24">
        <f t="shared" si="569"/>
        <v>0</v>
      </c>
      <c r="CB1484" s="24">
        <f t="shared" si="570"/>
        <v>0</v>
      </c>
      <c r="CC1484" s="24"/>
      <c r="CE1484" s="24">
        <f t="shared" si="571"/>
        <v>0</v>
      </c>
      <c r="CG1484" s="24">
        <f t="shared" si="572"/>
        <v>0</v>
      </c>
      <c r="CI1484" s="24">
        <f t="shared" si="573"/>
        <v>0</v>
      </c>
      <c r="CK1484" s="24">
        <f t="shared" si="574"/>
        <v>0</v>
      </c>
      <c r="CM1484" s="24">
        <f t="shared" si="575"/>
        <v>0</v>
      </c>
      <c r="CO1484" s="24">
        <f t="shared" si="576"/>
        <v>0</v>
      </c>
      <c r="CQ1484" s="24">
        <f t="shared" si="577"/>
        <v>0</v>
      </c>
      <c r="CS1484" s="24">
        <f t="shared" si="578"/>
        <v>0</v>
      </c>
    </row>
    <row r="1485" spans="9:97">
      <c r="I1485" s="24">
        <f t="shared" si="558"/>
        <v>0</v>
      </c>
      <c r="J1485" s="24">
        <f t="shared" si="556"/>
        <v>0</v>
      </c>
      <c r="M1485" s="24"/>
      <c r="N1485" s="24"/>
      <c r="O1485" s="24"/>
      <c r="P1485" s="24"/>
      <c r="Q1485" s="24"/>
      <c r="R1485" s="24"/>
      <c r="S1485" s="24">
        <f t="shared" si="559"/>
        <v>0</v>
      </c>
      <c r="T1485" s="24">
        <f t="shared" si="557"/>
        <v>0</v>
      </c>
      <c r="W1485" s="24"/>
      <c r="X1485" s="24"/>
      <c r="Y1485" s="24"/>
      <c r="Z1485" s="24"/>
      <c r="AA1485" s="24"/>
      <c r="AB1485" s="24"/>
      <c r="AC1485" s="24">
        <f t="shared" si="560"/>
        <v>0</v>
      </c>
      <c r="AD1485" s="24">
        <f t="shared" si="561"/>
        <v>0</v>
      </c>
      <c r="AG1485" s="24"/>
      <c r="AH1485" s="24"/>
      <c r="AI1485" s="24"/>
      <c r="AJ1485" s="24"/>
      <c r="AK1485" s="24"/>
      <c r="AL1485" s="24"/>
      <c r="AM1485" s="24">
        <f t="shared" si="562"/>
        <v>0</v>
      </c>
      <c r="AN1485" s="24">
        <f t="shared" si="555"/>
        <v>0</v>
      </c>
      <c r="AQ1485" s="24"/>
      <c r="AR1485" s="24"/>
      <c r="AS1485" s="24"/>
      <c r="AT1485" s="24"/>
      <c r="AU1485" s="24"/>
      <c r="AV1485" s="24"/>
      <c r="AW1485" s="24">
        <f t="shared" si="563"/>
        <v>0</v>
      </c>
      <c r="AX1485" s="24">
        <f t="shared" si="564"/>
        <v>0</v>
      </c>
      <c r="BA1485" s="24"/>
      <c r="BB1485" s="24"/>
      <c r="BC1485" s="24"/>
      <c r="BD1485" s="24"/>
      <c r="BE1485" s="24"/>
      <c r="BF1485" s="24"/>
      <c r="BG1485" s="24">
        <f t="shared" si="565"/>
        <v>0</v>
      </c>
      <c r="BH1485" s="24">
        <f t="shared" si="566"/>
        <v>0</v>
      </c>
      <c r="BK1485" s="24"/>
      <c r="BL1485" s="24"/>
      <c r="BM1485" s="24"/>
      <c r="BN1485" s="24"/>
      <c r="BO1485" s="24"/>
      <c r="BP1485" s="24"/>
      <c r="BQ1485" s="24">
        <f t="shared" si="567"/>
        <v>0</v>
      </c>
      <c r="BR1485" s="24">
        <f t="shared" si="568"/>
        <v>0</v>
      </c>
      <c r="BU1485" s="24"/>
      <c r="BV1485" s="24"/>
      <c r="BW1485" s="24"/>
      <c r="BX1485" s="24"/>
      <c r="BY1485" s="24"/>
      <c r="BZ1485" s="24"/>
      <c r="CA1485" s="24">
        <f t="shared" si="569"/>
        <v>0</v>
      </c>
      <c r="CB1485" s="24">
        <f t="shared" si="570"/>
        <v>0</v>
      </c>
      <c r="CC1485" s="24"/>
      <c r="CE1485" s="24">
        <f t="shared" si="571"/>
        <v>0</v>
      </c>
      <c r="CG1485" s="24">
        <f t="shared" si="572"/>
        <v>0</v>
      </c>
      <c r="CI1485" s="24">
        <f t="shared" si="573"/>
        <v>0</v>
      </c>
      <c r="CK1485" s="24">
        <f t="shared" si="574"/>
        <v>0</v>
      </c>
      <c r="CM1485" s="24">
        <f t="shared" si="575"/>
        <v>0</v>
      </c>
      <c r="CO1485" s="24">
        <f t="shared" si="576"/>
        <v>0</v>
      </c>
      <c r="CQ1485" s="24">
        <f t="shared" si="577"/>
        <v>0</v>
      </c>
      <c r="CS1485" s="24">
        <f t="shared" si="578"/>
        <v>0</v>
      </c>
    </row>
    <row r="1486" spans="9:97">
      <c r="I1486" s="24">
        <f t="shared" si="558"/>
        <v>0</v>
      </c>
      <c r="J1486" s="24">
        <f t="shared" si="556"/>
        <v>0</v>
      </c>
      <c r="M1486" s="24"/>
      <c r="N1486" s="24"/>
      <c r="O1486" s="24"/>
      <c r="P1486" s="24"/>
      <c r="Q1486" s="24"/>
      <c r="R1486" s="24"/>
      <c r="S1486" s="24">
        <f t="shared" si="559"/>
        <v>0</v>
      </c>
      <c r="T1486" s="24">
        <f t="shared" si="557"/>
        <v>0</v>
      </c>
      <c r="W1486" s="24"/>
      <c r="X1486" s="24"/>
      <c r="Y1486" s="24"/>
      <c r="Z1486" s="24"/>
      <c r="AA1486" s="24"/>
      <c r="AB1486" s="24"/>
      <c r="AC1486" s="24">
        <f t="shared" si="560"/>
        <v>0</v>
      </c>
      <c r="AD1486" s="24">
        <f t="shared" si="561"/>
        <v>0</v>
      </c>
      <c r="AG1486" s="24"/>
      <c r="AH1486" s="24"/>
      <c r="AI1486" s="24"/>
      <c r="AJ1486" s="24"/>
      <c r="AK1486" s="24"/>
      <c r="AL1486" s="24"/>
      <c r="AM1486" s="24">
        <f t="shared" si="562"/>
        <v>0</v>
      </c>
      <c r="AN1486" s="24">
        <f t="shared" si="555"/>
        <v>0</v>
      </c>
      <c r="AQ1486" s="24"/>
      <c r="AR1486" s="24"/>
      <c r="AS1486" s="24"/>
      <c r="AT1486" s="24"/>
      <c r="AU1486" s="24"/>
      <c r="AV1486" s="24"/>
      <c r="AW1486" s="24">
        <f t="shared" si="563"/>
        <v>0</v>
      </c>
      <c r="AX1486" s="24">
        <f t="shared" si="564"/>
        <v>0</v>
      </c>
      <c r="BA1486" s="24"/>
      <c r="BB1486" s="24"/>
      <c r="BC1486" s="24"/>
      <c r="BD1486" s="24"/>
      <c r="BE1486" s="24"/>
      <c r="BF1486" s="24"/>
      <c r="BG1486" s="24">
        <f t="shared" si="565"/>
        <v>0</v>
      </c>
      <c r="BH1486" s="24">
        <f t="shared" si="566"/>
        <v>0</v>
      </c>
      <c r="BK1486" s="24"/>
      <c r="BL1486" s="24"/>
      <c r="BM1486" s="24"/>
      <c r="BN1486" s="24"/>
      <c r="BO1486" s="24"/>
      <c r="BP1486" s="24"/>
      <c r="BQ1486" s="24">
        <f t="shared" si="567"/>
        <v>0</v>
      </c>
      <c r="BR1486" s="24">
        <f t="shared" si="568"/>
        <v>0</v>
      </c>
      <c r="BU1486" s="24"/>
      <c r="BV1486" s="24"/>
      <c r="BW1486" s="24"/>
      <c r="BX1486" s="24"/>
      <c r="BY1486" s="24"/>
      <c r="BZ1486" s="24"/>
      <c r="CA1486" s="24">
        <f t="shared" si="569"/>
        <v>0</v>
      </c>
      <c r="CB1486" s="24">
        <f t="shared" si="570"/>
        <v>0</v>
      </c>
      <c r="CC1486" s="24"/>
      <c r="CE1486" s="24">
        <f t="shared" si="571"/>
        <v>0</v>
      </c>
      <c r="CG1486" s="24">
        <f t="shared" si="572"/>
        <v>0</v>
      </c>
      <c r="CI1486" s="24">
        <f t="shared" si="573"/>
        <v>0</v>
      </c>
      <c r="CK1486" s="24">
        <f t="shared" si="574"/>
        <v>0</v>
      </c>
      <c r="CM1486" s="24">
        <f t="shared" si="575"/>
        <v>0</v>
      </c>
      <c r="CO1486" s="24">
        <f t="shared" si="576"/>
        <v>0</v>
      </c>
      <c r="CQ1486" s="24">
        <f t="shared" si="577"/>
        <v>0</v>
      </c>
      <c r="CS1486" s="24">
        <f t="shared" si="578"/>
        <v>0</v>
      </c>
    </row>
    <row r="1487" spans="9:97">
      <c r="I1487" s="24">
        <f t="shared" si="558"/>
        <v>0</v>
      </c>
      <c r="J1487" s="24">
        <f t="shared" si="556"/>
        <v>0</v>
      </c>
      <c r="M1487" s="24"/>
      <c r="N1487" s="24"/>
      <c r="O1487" s="24"/>
      <c r="P1487" s="24"/>
      <c r="Q1487" s="24"/>
      <c r="R1487" s="24"/>
      <c r="S1487" s="24">
        <f t="shared" si="559"/>
        <v>0</v>
      </c>
      <c r="T1487" s="24">
        <f t="shared" si="557"/>
        <v>0</v>
      </c>
      <c r="W1487" s="24"/>
      <c r="X1487" s="24"/>
      <c r="Y1487" s="24"/>
      <c r="Z1487" s="24"/>
      <c r="AA1487" s="24"/>
      <c r="AB1487" s="24"/>
      <c r="AC1487" s="24">
        <f t="shared" si="560"/>
        <v>0</v>
      </c>
      <c r="AD1487" s="24">
        <f t="shared" si="561"/>
        <v>0</v>
      </c>
      <c r="AG1487" s="24"/>
      <c r="AH1487" s="24"/>
      <c r="AI1487" s="24"/>
      <c r="AJ1487" s="24"/>
      <c r="AK1487" s="24"/>
      <c r="AL1487" s="24"/>
      <c r="AM1487" s="24">
        <f t="shared" si="562"/>
        <v>0</v>
      </c>
      <c r="AN1487" s="24">
        <f t="shared" si="555"/>
        <v>0</v>
      </c>
      <c r="AQ1487" s="24"/>
      <c r="AR1487" s="24"/>
      <c r="AS1487" s="24"/>
      <c r="AT1487" s="24"/>
      <c r="AU1487" s="24"/>
      <c r="AV1487" s="24"/>
      <c r="AW1487" s="24">
        <f t="shared" si="563"/>
        <v>0</v>
      </c>
      <c r="AX1487" s="24">
        <f t="shared" si="564"/>
        <v>0</v>
      </c>
      <c r="BA1487" s="24"/>
      <c r="BB1487" s="24"/>
      <c r="BC1487" s="24"/>
      <c r="BD1487" s="24"/>
      <c r="BE1487" s="24"/>
      <c r="BF1487" s="24"/>
      <c r="BG1487" s="24">
        <f t="shared" si="565"/>
        <v>0</v>
      </c>
      <c r="BH1487" s="24">
        <f t="shared" si="566"/>
        <v>0</v>
      </c>
      <c r="BK1487" s="24"/>
      <c r="BL1487" s="24"/>
      <c r="BM1487" s="24"/>
      <c r="BN1487" s="24"/>
      <c r="BO1487" s="24"/>
      <c r="BP1487" s="24"/>
      <c r="BQ1487" s="24">
        <f t="shared" si="567"/>
        <v>0</v>
      </c>
      <c r="BR1487" s="24">
        <f t="shared" si="568"/>
        <v>0</v>
      </c>
      <c r="BU1487" s="24"/>
      <c r="BV1487" s="24"/>
      <c r="BW1487" s="24"/>
      <c r="BX1487" s="24"/>
      <c r="BY1487" s="24"/>
      <c r="BZ1487" s="24"/>
      <c r="CA1487" s="24">
        <f t="shared" si="569"/>
        <v>0</v>
      </c>
      <c r="CB1487" s="24">
        <f t="shared" si="570"/>
        <v>0</v>
      </c>
      <c r="CC1487" s="24"/>
      <c r="CE1487" s="24">
        <f t="shared" si="571"/>
        <v>0</v>
      </c>
      <c r="CG1487" s="24">
        <f t="shared" si="572"/>
        <v>0</v>
      </c>
      <c r="CI1487" s="24">
        <f t="shared" si="573"/>
        <v>0</v>
      </c>
      <c r="CK1487" s="24">
        <f t="shared" si="574"/>
        <v>0</v>
      </c>
      <c r="CM1487" s="24">
        <f t="shared" si="575"/>
        <v>0</v>
      </c>
      <c r="CO1487" s="24">
        <f t="shared" si="576"/>
        <v>0</v>
      </c>
      <c r="CQ1487" s="24">
        <f t="shared" si="577"/>
        <v>0</v>
      </c>
      <c r="CS1487" s="24">
        <f t="shared" si="578"/>
        <v>0</v>
      </c>
    </row>
    <row r="1488" spans="9:97">
      <c r="I1488" s="24">
        <f t="shared" si="558"/>
        <v>0</v>
      </c>
      <c r="J1488" s="24">
        <f t="shared" si="556"/>
        <v>0</v>
      </c>
      <c r="M1488" s="24"/>
      <c r="N1488" s="24"/>
      <c r="O1488" s="24"/>
      <c r="P1488" s="24"/>
      <c r="Q1488" s="24"/>
      <c r="R1488" s="24"/>
      <c r="S1488" s="24">
        <f t="shared" si="559"/>
        <v>0</v>
      </c>
      <c r="T1488" s="24">
        <f t="shared" si="557"/>
        <v>0</v>
      </c>
      <c r="W1488" s="24"/>
      <c r="X1488" s="24"/>
      <c r="Y1488" s="24"/>
      <c r="Z1488" s="24"/>
      <c r="AA1488" s="24"/>
      <c r="AB1488" s="24"/>
      <c r="AC1488" s="24">
        <f t="shared" si="560"/>
        <v>0</v>
      </c>
      <c r="AD1488" s="24">
        <f t="shared" si="561"/>
        <v>0</v>
      </c>
      <c r="AG1488" s="24"/>
      <c r="AH1488" s="24"/>
      <c r="AI1488" s="24"/>
      <c r="AJ1488" s="24"/>
      <c r="AK1488" s="24"/>
      <c r="AL1488" s="24"/>
      <c r="AM1488" s="24">
        <f t="shared" si="562"/>
        <v>0</v>
      </c>
      <c r="AN1488" s="24">
        <f t="shared" si="555"/>
        <v>0</v>
      </c>
      <c r="AQ1488" s="24"/>
      <c r="AR1488" s="24"/>
      <c r="AS1488" s="24"/>
      <c r="AT1488" s="24"/>
      <c r="AU1488" s="24"/>
      <c r="AV1488" s="24"/>
      <c r="AW1488" s="24">
        <f t="shared" si="563"/>
        <v>0</v>
      </c>
      <c r="AX1488" s="24">
        <f t="shared" si="564"/>
        <v>0</v>
      </c>
      <c r="BA1488" s="24"/>
      <c r="BB1488" s="24"/>
      <c r="BC1488" s="24"/>
      <c r="BD1488" s="24"/>
      <c r="BE1488" s="24"/>
      <c r="BF1488" s="24"/>
      <c r="BG1488" s="24">
        <f t="shared" si="565"/>
        <v>0</v>
      </c>
      <c r="BH1488" s="24">
        <f t="shared" si="566"/>
        <v>0</v>
      </c>
      <c r="BK1488" s="24"/>
      <c r="BL1488" s="24"/>
      <c r="BM1488" s="24"/>
      <c r="BN1488" s="24"/>
      <c r="BO1488" s="24"/>
      <c r="BP1488" s="24"/>
      <c r="BQ1488" s="24">
        <f t="shared" si="567"/>
        <v>0</v>
      </c>
      <c r="BR1488" s="24">
        <f t="shared" si="568"/>
        <v>0</v>
      </c>
      <c r="BU1488" s="24"/>
      <c r="BV1488" s="24"/>
      <c r="BW1488" s="24"/>
      <c r="BX1488" s="24"/>
      <c r="BY1488" s="24"/>
      <c r="BZ1488" s="24"/>
      <c r="CA1488" s="24">
        <f t="shared" si="569"/>
        <v>0</v>
      </c>
      <c r="CB1488" s="24">
        <f t="shared" si="570"/>
        <v>0</v>
      </c>
      <c r="CC1488" s="24"/>
      <c r="CE1488" s="24">
        <f t="shared" si="571"/>
        <v>0</v>
      </c>
      <c r="CG1488" s="24">
        <f t="shared" si="572"/>
        <v>0</v>
      </c>
      <c r="CI1488" s="24">
        <f t="shared" si="573"/>
        <v>0</v>
      </c>
      <c r="CK1488" s="24">
        <f t="shared" si="574"/>
        <v>0</v>
      </c>
      <c r="CM1488" s="24">
        <f t="shared" si="575"/>
        <v>0</v>
      </c>
      <c r="CO1488" s="24">
        <f t="shared" si="576"/>
        <v>0</v>
      </c>
      <c r="CQ1488" s="24">
        <f t="shared" si="577"/>
        <v>0</v>
      </c>
      <c r="CS1488" s="24">
        <f t="shared" si="578"/>
        <v>0</v>
      </c>
    </row>
    <row r="1489" spans="9:97">
      <c r="I1489" s="24">
        <f t="shared" si="558"/>
        <v>0</v>
      </c>
      <c r="J1489" s="24">
        <f t="shared" si="556"/>
        <v>0</v>
      </c>
      <c r="M1489" s="24"/>
      <c r="N1489" s="24"/>
      <c r="O1489" s="24"/>
      <c r="P1489" s="24"/>
      <c r="Q1489" s="24"/>
      <c r="R1489" s="24"/>
      <c r="S1489" s="24">
        <f t="shared" si="559"/>
        <v>0</v>
      </c>
      <c r="T1489" s="24">
        <f t="shared" si="557"/>
        <v>0</v>
      </c>
      <c r="W1489" s="24"/>
      <c r="X1489" s="24"/>
      <c r="Y1489" s="24"/>
      <c r="Z1489" s="24"/>
      <c r="AA1489" s="24"/>
      <c r="AB1489" s="24"/>
      <c r="AC1489" s="24">
        <f t="shared" si="560"/>
        <v>0</v>
      </c>
      <c r="AD1489" s="24">
        <f t="shared" si="561"/>
        <v>0</v>
      </c>
      <c r="AG1489" s="24"/>
      <c r="AH1489" s="24"/>
      <c r="AI1489" s="24"/>
      <c r="AJ1489" s="24"/>
      <c r="AK1489" s="24"/>
      <c r="AL1489" s="24"/>
      <c r="AM1489" s="24">
        <f t="shared" si="562"/>
        <v>0</v>
      </c>
      <c r="AN1489" s="24">
        <f t="shared" si="555"/>
        <v>0</v>
      </c>
      <c r="AQ1489" s="24"/>
      <c r="AR1489" s="24"/>
      <c r="AS1489" s="24"/>
      <c r="AT1489" s="24"/>
      <c r="AU1489" s="24"/>
      <c r="AV1489" s="24"/>
      <c r="AW1489" s="24">
        <f t="shared" si="563"/>
        <v>0</v>
      </c>
      <c r="AX1489" s="24">
        <f t="shared" si="564"/>
        <v>0</v>
      </c>
      <c r="BA1489" s="24"/>
      <c r="BB1489" s="24"/>
      <c r="BC1489" s="24"/>
      <c r="BD1489" s="24"/>
      <c r="BE1489" s="24"/>
      <c r="BF1489" s="24"/>
      <c r="BG1489" s="24">
        <f t="shared" si="565"/>
        <v>0</v>
      </c>
      <c r="BH1489" s="24">
        <f t="shared" si="566"/>
        <v>0</v>
      </c>
      <c r="BK1489" s="24"/>
      <c r="BL1489" s="24"/>
      <c r="BM1489" s="24"/>
      <c r="BN1489" s="24"/>
      <c r="BO1489" s="24"/>
      <c r="BP1489" s="24"/>
      <c r="BQ1489" s="24">
        <f t="shared" si="567"/>
        <v>0</v>
      </c>
      <c r="BR1489" s="24">
        <f t="shared" si="568"/>
        <v>0</v>
      </c>
      <c r="BU1489" s="24"/>
      <c r="BV1489" s="24"/>
      <c r="BW1489" s="24"/>
      <c r="BX1489" s="24"/>
      <c r="BY1489" s="24"/>
      <c r="BZ1489" s="24"/>
      <c r="CA1489" s="24">
        <f t="shared" si="569"/>
        <v>0</v>
      </c>
      <c r="CB1489" s="24">
        <f t="shared" si="570"/>
        <v>0</v>
      </c>
      <c r="CC1489" s="24"/>
      <c r="CE1489" s="24">
        <f t="shared" si="571"/>
        <v>0</v>
      </c>
      <c r="CG1489" s="24">
        <f t="shared" si="572"/>
        <v>0</v>
      </c>
      <c r="CI1489" s="24">
        <f t="shared" si="573"/>
        <v>0</v>
      </c>
      <c r="CK1489" s="24">
        <f t="shared" si="574"/>
        <v>0</v>
      </c>
      <c r="CM1489" s="24">
        <f t="shared" si="575"/>
        <v>0</v>
      </c>
      <c r="CO1489" s="24">
        <f t="shared" si="576"/>
        <v>0</v>
      </c>
      <c r="CQ1489" s="24">
        <f t="shared" si="577"/>
        <v>0</v>
      </c>
      <c r="CS1489" s="24">
        <f t="shared" si="578"/>
        <v>0</v>
      </c>
    </row>
    <row r="1490" spans="9:97">
      <c r="I1490" s="24">
        <f t="shared" si="558"/>
        <v>0</v>
      </c>
      <c r="J1490" s="24">
        <f t="shared" si="556"/>
        <v>0</v>
      </c>
      <c r="M1490" s="24"/>
      <c r="N1490" s="24"/>
      <c r="O1490" s="24"/>
      <c r="P1490" s="24"/>
      <c r="Q1490" s="24"/>
      <c r="R1490" s="24"/>
      <c r="S1490" s="24">
        <f t="shared" si="559"/>
        <v>0</v>
      </c>
      <c r="T1490" s="24">
        <f t="shared" si="557"/>
        <v>0</v>
      </c>
      <c r="W1490" s="24"/>
      <c r="X1490" s="24"/>
      <c r="Y1490" s="24"/>
      <c r="Z1490" s="24"/>
      <c r="AA1490" s="24"/>
      <c r="AB1490" s="24"/>
      <c r="AC1490" s="24">
        <f t="shared" si="560"/>
        <v>0</v>
      </c>
      <c r="AD1490" s="24">
        <f t="shared" si="561"/>
        <v>0</v>
      </c>
      <c r="AG1490" s="24"/>
      <c r="AH1490" s="24"/>
      <c r="AI1490" s="24"/>
      <c r="AJ1490" s="24"/>
      <c r="AK1490" s="24"/>
      <c r="AL1490" s="24"/>
      <c r="AM1490" s="24">
        <f t="shared" si="562"/>
        <v>0</v>
      </c>
      <c r="AN1490" s="24">
        <f t="shared" si="555"/>
        <v>0</v>
      </c>
      <c r="AQ1490" s="24"/>
      <c r="AR1490" s="24"/>
      <c r="AS1490" s="24"/>
      <c r="AT1490" s="24"/>
      <c r="AU1490" s="24"/>
      <c r="AV1490" s="24"/>
      <c r="AW1490" s="24">
        <f t="shared" si="563"/>
        <v>0</v>
      </c>
      <c r="AX1490" s="24">
        <f t="shared" si="564"/>
        <v>0</v>
      </c>
      <c r="BA1490" s="24"/>
      <c r="BB1490" s="24"/>
      <c r="BC1490" s="24"/>
      <c r="BD1490" s="24"/>
      <c r="BE1490" s="24"/>
      <c r="BF1490" s="24"/>
      <c r="BG1490" s="24">
        <f t="shared" si="565"/>
        <v>0</v>
      </c>
      <c r="BH1490" s="24">
        <f t="shared" si="566"/>
        <v>0</v>
      </c>
      <c r="BK1490" s="24"/>
      <c r="BL1490" s="24"/>
      <c r="BM1490" s="24"/>
      <c r="BN1490" s="24"/>
      <c r="BO1490" s="24"/>
      <c r="BP1490" s="24"/>
      <c r="BQ1490" s="24">
        <f t="shared" si="567"/>
        <v>0</v>
      </c>
      <c r="BR1490" s="24">
        <f t="shared" si="568"/>
        <v>0</v>
      </c>
      <c r="BU1490" s="24"/>
      <c r="BV1490" s="24"/>
      <c r="BW1490" s="24"/>
      <c r="BX1490" s="24"/>
      <c r="BY1490" s="24"/>
      <c r="BZ1490" s="24"/>
      <c r="CA1490" s="24">
        <f t="shared" si="569"/>
        <v>0</v>
      </c>
      <c r="CB1490" s="24">
        <f t="shared" si="570"/>
        <v>0</v>
      </c>
      <c r="CC1490" s="24"/>
      <c r="CE1490" s="24">
        <f t="shared" si="571"/>
        <v>0</v>
      </c>
      <c r="CG1490" s="24">
        <f t="shared" si="572"/>
        <v>0</v>
      </c>
      <c r="CI1490" s="24">
        <f t="shared" si="573"/>
        <v>0</v>
      </c>
      <c r="CK1490" s="24">
        <f t="shared" si="574"/>
        <v>0</v>
      </c>
      <c r="CM1490" s="24">
        <f t="shared" si="575"/>
        <v>0</v>
      </c>
      <c r="CO1490" s="24">
        <f t="shared" si="576"/>
        <v>0</v>
      </c>
      <c r="CQ1490" s="24">
        <f t="shared" si="577"/>
        <v>0</v>
      </c>
      <c r="CS1490" s="24">
        <f t="shared" si="578"/>
        <v>0</v>
      </c>
    </row>
    <row r="1491" spans="9:97">
      <c r="I1491" s="24">
        <f t="shared" si="558"/>
        <v>0</v>
      </c>
      <c r="J1491" s="24">
        <f t="shared" si="556"/>
        <v>0</v>
      </c>
      <c r="M1491" s="24"/>
      <c r="N1491" s="24"/>
      <c r="O1491" s="24"/>
      <c r="P1491" s="24"/>
      <c r="Q1491" s="24"/>
      <c r="R1491" s="24"/>
      <c r="S1491" s="24">
        <f t="shared" si="559"/>
        <v>0</v>
      </c>
      <c r="T1491" s="24">
        <f t="shared" si="557"/>
        <v>0</v>
      </c>
      <c r="W1491" s="24"/>
      <c r="X1491" s="24"/>
      <c r="Y1491" s="24"/>
      <c r="Z1491" s="24"/>
      <c r="AA1491" s="24"/>
      <c r="AB1491" s="24"/>
      <c r="AC1491" s="24">
        <f t="shared" si="560"/>
        <v>0</v>
      </c>
      <c r="AD1491" s="24">
        <f t="shared" si="561"/>
        <v>0</v>
      </c>
      <c r="AG1491" s="24"/>
      <c r="AH1491" s="24"/>
      <c r="AI1491" s="24"/>
      <c r="AJ1491" s="24"/>
      <c r="AK1491" s="24"/>
      <c r="AL1491" s="24"/>
      <c r="AM1491" s="24">
        <f t="shared" si="562"/>
        <v>0</v>
      </c>
      <c r="AN1491" s="24">
        <f t="shared" si="555"/>
        <v>0</v>
      </c>
      <c r="AQ1491" s="24"/>
      <c r="AR1491" s="24"/>
      <c r="AS1491" s="24"/>
      <c r="AT1491" s="24"/>
      <c r="AU1491" s="24"/>
      <c r="AV1491" s="24"/>
      <c r="AW1491" s="24">
        <f t="shared" si="563"/>
        <v>0</v>
      </c>
      <c r="AX1491" s="24">
        <f t="shared" si="564"/>
        <v>0</v>
      </c>
      <c r="BA1491" s="24"/>
      <c r="BB1491" s="24"/>
      <c r="BC1491" s="24"/>
      <c r="BD1491" s="24"/>
      <c r="BE1491" s="24"/>
      <c r="BF1491" s="24"/>
      <c r="BG1491" s="24">
        <f t="shared" si="565"/>
        <v>0</v>
      </c>
      <c r="BH1491" s="24">
        <f t="shared" si="566"/>
        <v>0</v>
      </c>
      <c r="BK1491" s="24"/>
      <c r="BL1491" s="24"/>
      <c r="BM1491" s="24"/>
      <c r="BN1491" s="24"/>
      <c r="BO1491" s="24"/>
      <c r="BP1491" s="24"/>
      <c r="BQ1491" s="24">
        <f t="shared" si="567"/>
        <v>0</v>
      </c>
      <c r="BR1491" s="24">
        <f t="shared" si="568"/>
        <v>0</v>
      </c>
      <c r="BU1491" s="24"/>
      <c r="BV1491" s="24"/>
      <c r="BW1491" s="24"/>
      <c r="BX1491" s="24"/>
      <c r="BY1491" s="24"/>
      <c r="BZ1491" s="24"/>
      <c r="CA1491" s="24">
        <f t="shared" si="569"/>
        <v>0</v>
      </c>
      <c r="CB1491" s="24">
        <f t="shared" si="570"/>
        <v>0</v>
      </c>
      <c r="CC1491" s="24"/>
      <c r="CE1491" s="24">
        <f t="shared" si="571"/>
        <v>0</v>
      </c>
      <c r="CG1491" s="24">
        <f t="shared" si="572"/>
        <v>0</v>
      </c>
      <c r="CI1491" s="24">
        <f t="shared" si="573"/>
        <v>0</v>
      </c>
      <c r="CK1491" s="24">
        <f t="shared" si="574"/>
        <v>0</v>
      </c>
      <c r="CM1491" s="24">
        <f t="shared" si="575"/>
        <v>0</v>
      </c>
      <c r="CO1491" s="24">
        <f t="shared" si="576"/>
        <v>0</v>
      </c>
      <c r="CQ1491" s="24">
        <f t="shared" si="577"/>
        <v>0</v>
      </c>
      <c r="CS1491" s="24">
        <f t="shared" si="578"/>
        <v>0</v>
      </c>
    </row>
    <row r="1492" spans="9:97">
      <c r="I1492" s="24">
        <f t="shared" si="558"/>
        <v>0</v>
      </c>
      <c r="J1492" s="24">
        <f t="shared" si="556"/>
        <v>0</v>
      </c>
      <c r="M1492" s="24"/>
      <c r="N1492" s="24"/>
      <c r="O1492" s="24"/>
      <c r="P1492" s="24"/>
      <c r="Q1492" s="24"/>
      <c r="R1492" s="24"/>
      <c r="S1492" s="24">
        <f t="shared" si="559"/>
        <v>0</v>
      </c>
      <c r="T1492" s="24">
        <f t="shared" si="557"/>
        <v>0</v>
      </c>
      <c r="W1492" s="24"/>
      <c r="X1492" s="24"/>
      <c r="Y1492" s="24"/>
      <c r="Z1492" s="24"/>
      <c r="AA1492" s="24"/>
      <c r="AB1492" s="24"/>
      <c r="AC1492" s="24">
        <f t="shared" si="560"/>
        <v>0</v>
      </c>
      <c r="AD1492" s="24">
        <f t="shared" si="561"/>
        <v>0</v>
      </c>
      <c r="AG1492" s="24"/>
      <c r="AH1492" s="24"/>
      <c r="AI1492" s="24"/>
      <c r="AJ1492" s="24"/>
      <c r="AK1492" s="24"/>
      <c r="AL1492" s="24"/>
      <c r="AM1492" s="24">
        <f t="shared" si="562"/>
        <v>0</v>
      </c>
      <c r="AN1492" s="24">
        <f t="shared" si="555"/>
        <v>0</v>
      </c>
      <c r="AQ1492" s="24"/>
      <c r="AR1492" s="24"/>
      <c r="AS1492" s="24"/>
      <c r="AT1492" s="24"/>
      <c r="AU1492" s="24"/>
      <c r="AV1492" s="24"/>
      <c r="AW1492" s="24">
        <f t="shared" si="563"/>
        <v>0</v>
      </c>
      <c r="AX1492" s="24">
        <f t="shared" si="564"/>
        <v>0</v>
      </c>
      <c r="BA1492" s="24"/>
      <c r="BB1492" s="24"/>
      <c r="BC1492" s="24"/>
      <c r="BD1492" s="24"/>
      <c r="BE1492" s="24"/>
      <c r="BF1492" s="24"/>
      <c r="BG1492" s="24">
        <f t="shared" si="565"/>
        <v>0</v>
      </c>
      <c r="BH1492" s="24">
        <f t="shared" si="566"/>
        <v>0</v>
      </c>
      <c r="BK1492" s="24"/>
      <c r="BL1492" s="24"/>
      <c r="BM1492" s="24"/>
      <c r="BN1492" s="24"/>
      <c r="BO1492" s="24"/>
      <c r="BP1492" s="24"/>
      <c r="BQ1492" s="24">
        <f t="shared" si="567"/>
        <v>0</v>
      </c>
      <c r="BR1492" s="24">
        <f t="shared" si="568"/>
        <v>0</v>
      </c>
      <c r="BU1492" s="24"/>
      <c r="BV1492" s="24"/>
      <c r="BW1492" s="24"/>
      <c r="BX1492" s="24"/>
      <c r="BY1492" s="24"/>
      <c r="BZ1492" s="24"/>
      <c r="CA1492" s="24">
        <f t="shared" si="569"/>
        <v>0</v>
      </c>
      <c r="CB1492" s="24">
        <f t="shared" si="570"/>
        <v>0</v>
      </c>
      <c r="CC1492" s="24"/>
      <c r="CE1492" s="24">
        <f t="shared" si="571"/>
        <v>0</v>
      </c>
      <c r="CG1492" s="24">
        <f t="shared" si="572"/>
        <v>0</v>
      </c>
      <c r="CI1492" s="24">
        <f t="shared" si="573"/>
        <v>0</v>
      </c>
      <c r="CK1492" s="24">
        <f t="shared" si="574"/>
        <v>0</v>
      </c>
      <c r="CM1492" s="24">
        <f t="shared" si="575"/>
        <v>0</v>
      </c>
      <c r="CO1492" s="24">
        <f t="shared" si="576"/>
        <v>0</v>
      </c>
      <c r="CQ1492" s="24">
        <f t="shared" si="577"/>
        <v>0</v>
      </c>
      <c r="CS1492" s="24">
        <f t="shared" si="578"/>
        <v>0</v>
      </c>
    </row>
    <row r="1493" spans="9:97">
      <c r="I1493" s="24">
        <f t="shared" si="558"/>
        <v>0</v>
      </c>
      <c r="J1493" s="24">
        <f t="shared" si="556"/>
        <v>0</v>
      </c>
      <c r="M1493" s="24"/>
      <c r="N1493" s="24"/>
      <c r="O1493" s="24"/>
      <c r="P1493" s="24"/>
      <c r="Q1493" s="24"/>
      <c r="R1493" s="24"/>
      <c r="S1493" s="24">
        <f t="shared" si="559"/>
        <v>0</v>
      </c>
      <c r="T1493" s="24">
        <f t="shared" si="557"/>
        <v>0</v>
      </c>
      <c r="W1493" s="24"/>
      <c r="X1493" s="24"/>
      <c r="Y1493" s="24"/>
      <c r="Z1493" s="24"/>
      <c r="AA1493" s="24"/>
      <c r="AB1493" s="24"/>
      <c r="AC1493" s="24">
        <f t="shared" si="560"/>
        <v>0</v>
      </c>
      <c r="AD1493" s="24">
        <f t="shared" si="561"/>
        <v>0</v>
      </c>
      <c r="AG1493" s="24"/>
      <c r="AH1493" s="24"/>
      <c r="AI1493" s="24"/>
      <c r="AJ1493" s="24"/>
      <c r="AK1493" s="24"/>
      <c r="AL1493" s="24"/>
      <c r="AM1493" s="24">
        <f t="shared" si="562"/>
        <v>0</v>
      </c>
      <c r="AN1493" s="24">
        <f t="shared" si="555"/>
        <v>0</v>
      </c>
      <c r="AQ1493" s="24"/>
      <c r="AR1493" s="24"/>
      <c r="AS1493" s="24"/>
      <c r="AT1493" s="24"/>
      <c r="AU1493" s="24"/>
      <c r="AV1493" s="24"/>
      <c r="AW1493" s="24">
        <f t="shared" si="563"/>
        <v>0</v>
      </c>
      <c r="AX1493" s="24">
        <f t="shared" si="564"/>
        <v>0</v>
      </c>
      <c r="BA1493" s="24"/>
      <c r="BB1493" s="24"/>
      <c r="BC1493" s="24"/>
      <c r="BD1493" s="24"/>
      <c r="BE1493" s="24"/>
      <c r="BF1493" s="24"/>
      <c r="BG1493" s="24">
        <f t="shared" si="565"/>
        <v>0</v>
      </c>
      <c r="BH1493" s="24">
        <f t="shared" si="566"/>
        <v>0</v>
      </c>
      <c r="BK1493" s="24"/>
      <c r="BL1493" s="24"/>
      <c r="BM1493" s="24"/>
      <c r="BN1493" s="24"/>
      <c r="BO1493" s="24"/>
      <c r="BP1493" s="24"/>
      <c r="BQ1493" s="24">
        <f t="shared" si="567"/>
        <v>0</v>
      </c>
      <c r="BR1493" s="24">
        <f t="shared" si="568"/>
        <v>0</v>
      </c>
      <c r="BU1493" s="24"/>
      <c r="BV1493" s="24"/>
      <c r="BW1493" s="24"/>
      <c r="BX1493" s="24"/>
      <c r="BY1493" s="24"/>
      <c r="BZ1493" s="24"/>
      <c r="CA1493" s="24">
        <f t="shared" si="569"/>
        <v>0</v>
      </c>
      <c r="CB1493" s="24">
        <f t="shared" si="570"/>
        <v>0</v>
      </c>
      <c r="CC1493" s="24"/>
      <c r="CE1493" s="24">
        <f t="shared" si="571"/>
        <v>0</v>
      </c>
      <c r="CG1493" s="24">
        <f t="shared" si="572"/>
        <v>0</v>
      </c>
      <c r="CI1493" s="24">
        <f t="shared" si="573"/>
        <v>0</v>
      </c>
      <c r="CK1493" s="24">
        <f t="shared" si="574"/>
        <v>0</v>
      </c>
      <c r="CM1493" s="24">
        <f t="shared" si="575"/>
        <v>0</v>
      </c>
      <c r="CO1493" s="24">
        <f t="shared" si="576"/>
        <v>0</v>
      </c>
      <c r="CQ1493" s="24">
        <f t="shared" si="577"/>
        <v>0</v>
      </c>
      <c r="CS1493" s="24">
        <f t="shared" si="578"/>
        <v>0</v>
      </c>
    </row>
    <row r="1494" spans="9:97">
      <c r="I1494" s="24">
        <f t="shared" si="558"/>
        <v>0</v>
      </c>
      <c r="J1494" s="24">
        <f t="shared" si="556"/>
        <v>0</v>
      </c>
      <c r="M1494" s="24"/>
      <c r="N1494" s="24"/>
      <c r="O1494" s="24"/>
      <c r="P1494" s="24"/>
      <c r="Q1494" s="24"/>
      <c r="R1494" s="24"/>
      <c r="S1494" s="24">
        <f t="shared" si="559"/>
        <v>0</v>
      </c>
      <c r="T1494" s="24">
        <f t="shared" si="557"/>
        <v>0</v>
      </c>
      <c r="W1494" s="24"/>
      <c r="X1494" s="24"/>
      <c r="Y1494" s="24"/>
      <c r="Z1494" s="24"/>
      <c r="AA1494" s="24"/>
      <c r="AB1494" s="24"/>
      <c r="AC1494" s="24">
        <f t="shared" si="560"/>
        <v>0</v>
      </c>
      <c r="AD1494" s="24">
        <f t="shared" si="561"/>
        <v>0</v>
      </c>
      <c r="AG1494" s="24"/>
      <c r="AH1494" s="24"/>
      <c r="AI1494" s="24"/>
      <c r="AJ1494" s="24"/>
      <c r="AK1494" s="24"/>
      <c r="AL1494" s="24"/>
      <c r="AM1494" s="24">
        <f t="shared" si="562"/>
        <v>0</v>
      </c>
      <c r="AN1494" s="24">
        <f t="shared" si="555"/>
        <v>0</v>
      </c>
      <c r="AQ1494" s="24"/>
      <c r="AR1494" s="24"/>
      <c r="AS1494" s="24"/>
      <c r="AT1494" s="24"/>
      <c r="AU1494" s="24"/>
      <c r="AV1494" s="24"/>
      <c r="AW1494" s="24">
        <f t="shared" si="563"/>
        <v>0</v>
      </c>
      <c r="AX1494" s="24">
        <f t="shared" si="564"/>
        <v>0</v>
      </c>
      <c r="BA1494" s="24"/>
      <c r="BB1494" s="24"/>
      <c r="BC1494" s="24"/>
      <c r="BD1494" s="24"/>
      <c r="BE1494" s="24"/>
      <c r="BF1494" s="24"/>
      <c r="BG1494" s="24">
        <f t="shared" si="565"/>
        <v>0</v>
      </c>
      <c r="BH1494" s="24">
        <f t="shared" si="566"/>
        <v>0</v>
      </c>
      <c r="BK1494" s="24"/>
      <c r="BL1494" s="24"/>
      <c r="BM1494" s="24"/>
      <c r="BN1494" s="24"/>
      <c r="BO1494" s="24"/>
      <c r="BP1494" s="24"/>
      <c r="BQ1494" s="24">
        <f t="shared" si="567"/>
        <v>0</v>
      </c>
      <c r="BR1494" s="24">
        <f t="shared" si="568"/>
        <v>0</v>
      </c>
      <c r="BU1494" s="24"/>
      <c r="BV1494" s="24"/>
      <c r="BW1494" s="24"/>
      <c r="BX1494" s="24"/>
      <c r="BY1494" s="24"/>
      <c r="BZ1494" s="24"/>
      <c r="CA1494" s="24">
        <f t="shared" si="569"/>
        <v>0</v>
      </c>
      <c r="CB1494" s="24">
        <f t="shared" si="570"/>
        <v>0</v>
      </c>
      <c r="CC1494" s="24"/>
      <c r="CE1494" s="24">
        <f t="shared" si="571"/>
        <v>0</v>
      </c>
      <c r="CG1494" s="24">
        <f t="shared" si="572"/>
        <v>0</v>
      </c>
      <c r="CI1494" s="24">
        <f t="shared" si="573"/>
        <v>0</v>
      </c>
      <c r="CK1494" s="24">
        <f t="shared" si="574"/>
        <v>0</v>
      </c>
      <c r="CM1494" s="24">
        <f t="shared" si="575"/>
        <v>0</v>
      </c>
      <c r="CO1494" s="24">
        <f t="shared" si="576"/>
        <v>0</v>
      </c>
      <c r="CQ1494" s="24">
        <f t="shared" si="577"/>
        <v>0</v>
      </c>
      <c r="CS1494" s="24">
        <f t="shared" si="578"/>
        <v>0</v>
      </c>
    </row>
    <row r="1495" spans="9:97">
      <c r="I1495" s="24">
        <f t="shared" si="558"/>
        <v>0</v>
      </c>
      <c r="J1495" s="24">
        <f t="shared" si="556"/>
        <v>0</v>
      </c>
      <c r="M1495" s="24"/>
      <c r="N1495" s="24"/>
      <c r="O1495" s="24"/>
      <c r="P1495" s="24"/>
      <c r="Q1495" s="24"/>
      <c r="R1495" s="24"/>
      <c r="S1495" s="24">
        <f t="shared" si="559"/>
        <v>0</v>
      </c>
      <c r="T1495" s="24">
        <f t="shared" si="557"/>
        <v>0</v>
      </c>
      <c r="W1495" s="24"/>
      <c r="X1495" s="24"/>
      <c r="Y1495" s="24"/>
      <c r="Z1495" s="24"/>
      <c r="AA1495" s="24"/>
      <c r="AB1495" s="24"/>
      <c r="AC1495" s="24">
        <f t="shared" si="560"/>
        <v>0</v>
      </c>
      <c r="AD1495" s="24">
        <f t="shared" si="561"/>
        <v>0</v>
      </c>
      <c r="AG1495" s="24"/>
      <c r="AH1495" s="24"/>
      <c r="AI1495" s="24"/>
      <c r="AJ1495" s="24"/>
      <c r="AK1495" s="24"/>
      <c r="AL1495" s="24"/>
      <c r="AM1495" s="24">
        <f t="shared" si="562"/>
        <v>0</v>
      </c>
      <c r="AN1495" s="24">
        <f t="shared" si="555"/>
        <v>0</v>
      </c>
      <c r="AQ1495" s="24"/>
      <c r="AR1495" s="24"/>
      <c r="AS1495" s="24"/>
      <c r="AT1495" s="24"/>
      <c r="AU1495" s="24"/>
      <c r="AV1495" s="24"/>
      <c r="AW1495" s="24">
        <f t="shared" si="563"/>
        <v>0</v>
      </c>
      <c r="AX1495" s="24">
        <f t="shared" si="564"/>
        <v>0</v>
      </c>
      <c r="BA1495" s="24"/>
      <c r="BB1495" s="24"/>
      <c r="BC1495" s="24"/>
      <c r="BD1495" s="24"/>
      <c r="BE1495" s="24"/>
      <c r="BF1495" s="24"/>
      <c r="BG1495" s="24">
        <f t="shared" si="565"/>
        <v>0</v>
      </c>
      <c r="BH1495" s="24">
        <f t="shared" si="566"/>
        <v>0</v>
      </c>
      <c r="BK1495" s="24"/>
      <c r="BL1495" s="24"/>
      <c r="BM1495" s="24"/>
      <c r="BN1495" s="24"/>
      <c r="BO1495" s="24"/>
      <c r="BP1495" s="24"/>
      <c r="BQ1495" s="24">
        <f t="shared" si="567"/>
        <v>0</v>
      </c>
      <c r="BR1495" s="24">
        <f t="shared" si="568"/>
        <v>0</v>
      </c>
      <c r="BU1495" s="24"/>
      <c r="BV1495" s="24"/>
      <c r="BW1495" s="24"/>
      <c r="BX1495" s="24"/>
      <c r="BY1495" s="24"/>
      <c r="BZ1495" s="24"/>
      <c r="CA1495" s="24">
        <f t="shared" si="569"/>
        <v>0</v>
      </c>
      <c r="CB1495" s="24">
        <f t="shared" si="570"/>
        <v>0</v>
      </c>
      <c r="CC1495" s="24"/>
      <c r="CE1495" s="24">
        <f t="shared" si="571"/>
        <v>0</v>
      </c>
      <c r="CG1495" s="24">
        <f t="shared" si="572"/>
        <v>0</v>
      </c>
      <c r="CI1495" s="24">
        <f t="shared" si="573"/>
        <v>0</v>
      </c>
      <c r="CK1495" s="24">
        <f t="shared" si="574"/>
        <v>0</v>
      </c>
      <c r="CM1495" s="24">
        <f t="shared" si="575"/>
        <v>0</v>
      </c>
      <c r="CO1495" s="24">
        <f t="shared" si="576"/>
        <v>0</v>
      </c>
      <c r="CQ1495" s="24">
        <f t="shared" si="577"/>
        <v>0</v>
      </c>
      <c r="CS1495" s="24">
        <f t="shared" si="578"/>
        <v>0</v>
      </c>
    </row>
    <row r="1496" spans="9:97">
      <c r="I1496" s="24">
        <f t="shared" si="558"/>
        <v>0</v>
      </c>
      <c r="J1496" s="24">
        <f t="shared" si="556"/>
        <v>0</v>
      </c>
      <c r="M1496" s="24"/>
      <c r="N1496" s="24"/>
      <c r="O1496" s="24"/>
      <c r="P1496" s="24"/>
      <c r="Q1496" s="24"/>
      <c r="R1496" s="24"/>
      <c r="S1496" s="24">
        <f t="shared" si="559"/>
        <v>0</v>
      </c>
      <c r="T1496" s="24">
        <f t="shared" si="557"/>
        <v>0</v>
      </c>
      <c r="W1496" s="24"/>
      <c r="X1496" s="24"/>
      <c r="Y1496" s="24"/>
      <c r="Z1496" s="24"/>
      <c r="AA1496" s="24"/>
      <c r="AB1496" s="24"/>
      <c r="AC1496" s="24">
        <f t="shared" si="560"/>
        <v>0</v>
      </c>
      <c r="AD1496" s="24">
        <f t="shared" si="561"/>
        <v>0</v>
      </c>
      <c r="AG1496" s="24"/>
      <c r="AH1496" s="24"/>
      <c r="AI1496" s="24"/>
      <c r="AJ1496" s="24"/>
      <c r="AK1496" s="24"/>
      <c r="AL1496" s="24"/>
      <c r="AM1496" s="24">
        <f t="shared" si="562"/>
        <v>0</v>
      </c>
      <c r="AN1496" s="24">
        <f t="shared" si="555"/>
        <v>0</v>
      </c>
      <c r="AQ1496" s="24"/>
      <c r="AR1496" s="24"/>
      <c r="AS1496" s="24"/>
      <c r="AT1496" s="24"/>
      <c r="AU1496" s="24"/>
      <c r="AV1496" s="24"/>
      <c r="AW1496" s="24">
        <f t="shared" si="563"/>
        <v>0</v>
      </c>
      <c r="AX1496" s="24">
        <f t="shared" si="564"/>
        <v>0</v>
      </c>
      <c r="BA1496" s="24"/>
      <c r="BB1496" s="24"/>
      <c r="BC1496" s="24"/>
      <c r="BD1496" s="24"/>
      <c r="BE1496" s="24"/>
      <c r="BF1496" s="24"/>
      <c r="BG1496" s="24">
        <f t="shared" si="565"/>
        <v>0</v>
      </c>
      <c r="BH1496" s="24">
        <f t="shared" si="566"/>
        <v>0</v>
      </c>
      <c r="BK1496" s="24"/>
      <c r="BL1496" s="24"/>
      <c r="BM1496" s="24"/>
      <c r="BN1496" s="24"/>
      <c r="BO1496" s="24"/>
      <c r="BP1496" s="24"/>
      <c r="BQ1496" s="24">
        <f t="shared" si="567"/>
        <v>0</v>
      </c>
      <c r="BR1496" s="24">
        <f t="shared" si="568"/>
        <v>0</v>
      </c>
      <c r="BU1496" s="24"/>
      <c r="BV1496" s="24"/>
      <c r="BW1496" s="24"/>
      <c r="BX1496" s="24"/>
      <c r="BY1496" s="24"/>
      <c r="BZ1496" s="24"/>
      <c r="CA1496" s="24">
        <f t="shared" si="569"/>
        <v>0</v>
      </c>
      <c r="CB1496" s="24">
        <f t="shared" si="570"/>
        <v>0</v>
      </c>
      <c r="CC1496" s="24"/>
      <c r="CE1496" s="24">
        <f t="shared" si="571"/>
        <v>0</v>
      </c>
      <c r="CG1496" s="24">
        <f t="shared" si="572"/>
        <v>0</v>
      </c>
      <c r="CI1496" s="24">
        <f t="shared" si="573"/>
        <v>0</v>
      </c>
      <c r="CK1496" s="24">
        <f t="shared" si="574"/>
        <v>0</v>
      </c>
      <c r="CM1496" s="24">
        <f t="shared" si="575"/>
        <v>0</v>
      </c>
      <c r="CO1496" s="24">
        <f t="shared" si="576"/>
        <v>0</v>
      </c>
      <c r="CQ1496" s="24">
        <f t="shared" si="577"/>
        <v>0</v>
      </c>
      <c r="CS1496" s="24">
        <f t="shared" si="578"/>
        <v>0</v>
      </c>
    </row>
    <row r="1497" spans="9:97">
      <c r="I1497" s="24">
        <f t="shared" si="558"/>
        <v>0</v>
      </c>
      <c r="J1497" s="24">
        <f t="shared" si="556"/>
        <v>0</v>
      </c>
      <c r="M1497" s="24"/>
      <c r="N1497" s="24"/>
      <c r="O1497" s="24"/>
      <c r="P1497" s="24"/>
      <c r="Q1497" s="24"/>
      <c r="R1497" s="24"/>
      <c r="S1497" s="24">
        <f t="shared" si="559"/>
        <v>0</v>
      </c>
      <c r="T1497" s="24">
        <f t="shared" si="557"/>
        <v>0</v>
      </c>
      <c r="W1497" s="24"/>
      <c r="X1497" s="24"/>
      <c r="Y1497" s="24"/>
      <c r="Z1497" s="24"/>
      <c r="AA1497" s="24"/>
      <c r="AB1497" s="24"/>
      <c r="AC1497" s="24">
        <f t="shared" si="560"/>
        <v>0</v>
      </c>
      <c r="AD1497" s="24">
        <f t="shared" si="561"/>
        <v>0</v>
      </c>
      <c r="AG1497" s="24"/>
      <c r="AH1497" s="24"/>
      <c r="AI1497" s="24"/>
      <c r="AJ1497" s="24"/>
      <c r="AK1497" s="24"/>
      <c r="AL1497" s="24"/>
      <c r="AM1497" s="24">
        <f t="shared" si="562"/>
        <v>0</v>
      </c>
      <c r="AN1497" s="24">
        <f t="shared" si="555"/>
        <v>0</v>
      </c>
      <c r="AQ1497" s="24"/>
      <c r="AR1497" s="24"/>
      <c r="AS1497" s="24"/>
      <c r="AT1497" s="24"/>
      <c r="AU1497" s="24"/>
      <c r="AV1497" s="24"/>
      <c r="AW1497" s="24">
        <f t="shared" si="563"/>
        <v>0</v>
      </c>
      <c r="AX1497" s="24">
        <f t="shared" si="564"/>
        <v>0</v>
      </c>
      <c r="BA1497" s="24"/>
      <c r="BB1497" s="24"/>
      <c r="BC1497" s="24"/>
      <c r="BD1497" s="24"/>
      <c r="BE1497" s="24"/>
      <c r="BF1497" s="24"/>
      <c r="BG1497" s="24">
        <f t="shared" si="565"/>
        <v>0</v>
      </c>
      <c r="BH1497" s="24">
        <f t="shared" si="566"/>
        <v>0</v>
      </c>
      <c r="BK1497" s="24"/>
      <c r="BL1497" s="24"/>
      <c r="BM1497" s="24"/>
      <c r="BN1497" s="24"/>
      <c r="BO1497" s="24"/>
      <c r="BP1497" s="24"/>
      <c r="BQ1497" s="24">
        <f t="shared" si="567"/>
        <v>0</v>
      </c>
      <c r="BR1497" s="24">
        <f t="shared" si="568"/>
        <v>0</v>
      </c>
      <c r="BU1497" s="24"/>
      <c r="BV1497" s="24"/>
      <c r="BW1497" s="24"/>
      <c r="BX1497" s="24"/>
      <c r="BY1497" s="24"/>
      <c r="BZ1497" s="24"/>
      <c r="CA1497" s="24">
        <f t="shared" si="569"/>
        <v>0</v>
      </c>
      <c r="CB1497" s="24">
        <f t="shared" si="570"/>
        <v>0</v>
      </c>
      <c r="CC1497" s="24"/>
      <c r="CE1497" s="24">
        <f t="shared" si="571"/>
        <v>0</v>
      </c>
      <c r="CG1497" s="24">
        <f t="shared" si="572"/>
        <v>0</v>
      </c>
      <c r="CI1497" s="24">
        <f t="shared" si="573"/>
        <v>0</v>
      </c>
      <c r="CK1497" s="24">
        <f t="shared" si="574"/>
        <v>0</v>
      </c>
      <c r="CM1497" s="24">
        <f t="shared" si="575"/>
        <v>0</v>
      </c>
      <c r="CO1497" s="24">
        <f t="shared" si="576"/>
        <v>0</v>
      </c>
      <c r="CQ1497" s="24">
        <f t="shared" si="577"/>
        <v>0</v>
      </c>
      <c r="CS1497" s="24">
        <f t="shared" si="578"/>
        <v>0</v>
      </c>
    </row>
    <row r="1498" spans="9:97">
      <c r="I1498" s="24">
        <f t="shared" si="558"/>
        <v>0</v>
      </c>
      <c r="J1498" s="24">
        <f t="shared" si="556"/>
        <v>0</v>
      </c>
      <c r="M1498" s="24"/>
      <c r="N1498" s="24"/>
      <c r="O1498" s="24"/>
      <c r="P1498" s="24"/>
      <c r="Q1498" s="24"/>
      <c r="R1498" s="24"/>
      <c r="S1498" s="24">
        <f t="shared" si="559"/>
        <v>0</v>
      </c>
      <c r="T1498" s="24">
        <f t="shared" si="557"/>
        <v>0</v>
      </c>
      <c r="W1498" s="24"/>
      <c r="X1498" s="24"/>
      <c r="Y1498" s="24"/>
      <c r="Z1498" s="24"/>
      <c r="AA1498" s="24"/>
      <c r="AB1498" s="24"/>
      <c r="AC1498" s="24">
        <f t="shared" si="560"/>
        <v>0</v>
      </c>
      <c r="AD1498" s="24">
        <f t="shared" si="561"/>
        <v>0</v>
      </c>
      <c r="AG1498" s="24"/>
      <c r="AH1498" s="24"/>
      <c r="AI1498" s="24"/>
      <c r="AJ1498" s="24"/>
      <c r="AK1498" s="24"/>
      <c r="AL1498" s="24"/>
      <c r="AM1498" s="24">
        <f t="shared" si="562"/>
        <v>0</v>
      </c>
      <c r="AN1498" s="24">
        <f t="shared" ref="AN1498:AN1561" si="579">IF(AJ1498&lt;AG1498-AH1498,AG1498-AH1498-AJ1498,0)</f>
        <v>0</v>
      </c>
      <c r="AQ1498" s="24"/>
      <c r="AR1498" s="24"/>
      <c r="AS1498" s="24"/>
      <c r="AT1498" s="24"/>
      <c r="AU1498" s="24"/>
      <c r="AV1498" s="24"/>
      <c r="AW1498" s="24">
        <f t="shared" si="563"/>
        <v>0</v>
      </c>
      <c r="AX1498" s="24">
        <f t="shared" si="564"/>
        <v>0</v>
      </c>
      <c r="BA1498" s="24"/>
      <c r="BB1498" s="24"/>
      <c r="BC1498" s="24"/>
      <c r="BD1498" s="24"/>
      <c r="BE1498" s="24"/>
      <c r="BF1498" s="24"/>
      <c r="BG1498" s="24">
        <f t="shared" si="565"/>
        <v>0</v>
      </c>
      <c r="BH1498" s="24">
        <f t="shared" si="566"/>
        <v>0</v>
      </c>
      <c r="BK1498" s="24"/>
      <c r="BL1498" s="24"/>
      <c r="BM1498" s="24"/>
      <c r="BN1498" s="24"/>
      <c r="BO1498" s="24"/>
      <c r="BP1498" s="24"/>
      <c r="BQ1498" s="24">
        <f t="shared" si="567"/>
        <v>0</v>
      </c>
      <c r="BR1498" s="24">
        <f t="shared" si="568"/>
        <v>0</v>
      </c>
      <c r="BU1498" s="24"/>
      <c r="BV1498" s="24"/>
      <c r="BW1498" s="24"/>
      <c r="BX1498" s="24"/>
      <c r="BY1498" s="24"/>
      <c r="BZ1498" s="24"/>
      <c r="CA1498" s="24">
        <f t="shared" si="569"/>
        <v>0</v>
      </c>
      <c r="CB1498" s="24">
        <f t="shared" si="570"/>
        <v>0</v>
      </c>
      <c r="CC1498" s="24"/>
      <c r="CE1498" s="24">
        <f t="shared" si="571"/>
        <v>0</v>
      </c>
      <c r="CG1498" s="24">
        <f t="shared" si="572"/>
        <v>0</v>
      </c>
      <c r="CI1498" s="24">
        <f t="shared" si="573"/>
        <v>0</v>
      </c>
      <c r="CK1498" s="24">
        <f t="shared" si="574"/>
        <v>0</v>
      </c>
      <c r="CM1498" s="24">
        <f t="shared" si="575"/>
        <v>0</v>
      </c>
      <c r="CO1498" s="24">
        <f t="shared" si="576"/>
        <v>0</v>
      </c>
      <c r="CQ1498" s="24">
        <f t="shared" si="577"/>
        <v>0</v>
      </c>
      <c r="CS1498" s="24">
        <f t="shared" si="578"/>
        <v>0</v>
      </c>
    </row>
    <row r="1499" spans="9:97">
      <c r="I1499" s="24">
        <f t="shared" si="558"/>
        <v>0</v>
      </c>
      <c r="J1499" s="24">
        <f t="shared" si="556"/>
        <v>0</v>
      </c>
      <c r="M1499" s="24"/>
      <c r="N1499" s="24"/>
      <c r="O1499" s="24"/>
      <c r="P1499" s="24"/>
      <c r="Q1499" s="24"/>
      <c r="R1499" s="24"/>
      <c r="S1499" s="24">
        <f t="shared" si="559"/>
        <v>0</v>
      </c>
      <c r="T1499" s="24">
        <f t="shared" si="557"/>
        <v>0</v>
      </c>
      <c r="W1499" s="24"/>
      <c r="X1499" s="24"/>
      <c r="Y1499" s="24"/>
      <c r="Z1499" s="24"/>
      <c r="AA1499" s="24"/>
      <c r="AB1499" s="24"/>
      <c r="AC1499" s="24">
        <f t="shared" si="560"/>
        <v>0</v>
      </c>
      <c r="AD1499" s="24">
        <f t="shared" si="561"/>
        <v>0</v>
      </c>
      <c r="AG1499" s="24"/>
      <c r="AH1499" s="24"/>
      <c r="AI1499" s="24"/>
      <c r="AJ1499" s="24"/>
      <c r="AK1499" s="24"/>
      <c r="AL1499" s="24"/>
      <c r="AM1499" s="24">
        <f t="shared" si="562"/>
        <v>0</v>
      </c>
      <c r="AN1499" s="24">
        <f t="shared" si="579"/>
        <v>0</v>
      </c>
      <c r="AQ1499" s="24"/>
      <c r="AR1499" s="24"/>
      <c r="AS1499" s="24"/>
      <c r="AT1499" s="24"/>
      <c r="AU1499" s="24"/>
      <c r="AV1499" s="24"/>
      <c r="AW1499" s="24">
        <f t="shared" si="563"/>
        <v>0</v>
      </c>
      <c r="AX1499" s="24">
        <f t="shared" si="564"/>
        <v>0</v>
      </c>
      <c r="BA1499" s="24"/>
      <c r="BB1499" s="24"/>
      <c r="BC1499" s="24"/>
      <c r="BD1499" s="24"/>
      <c r="BE1499" s="24"/>
      <c r="BF1499" s="24"/>
      <c r="BG1499" s="24">
        <f t="shared" si="565"/>
        <v>0</v>
      </c>
      <c r="BH1499" s="24">
        <f t="shared" si="566"/>
        <v>0</v>
      </c>
      <c r="BK1499" s="24"/>
      <c r="BL1499" s="24"/>
      <c r="BM1499" s="24"/>
      <c r="BN1499" s="24"/>
      <c r="BO1499" s="24"/>
      <c r="BP1499" s="24"/>
      <c r="BQ1499" s="24">
        <f t="shared" si="567"/>
        <v>0</v>
      </c>
      <c r="BR1499" s="24">
        <f t="shared" si="568"/>
        <v>0</v>
      </c>
      <c r="BU1499" s="24"/>
      <c r="BV1499" s="24"/>
      <c r="BW1499" s="24"/>
      <c r="BX1499" s="24"/>
      <c r="BY1499" s="24"/>
      <c r="BZ1499" s="24"/>
      <c r="CA1499" s="24">
        <f t="shared" si="569"/>
        <v>0</v>
      </c>
      <c r="CB1499" s="24">
        <f t="shared" si="570"/>
        <v>0</v>
      </c>
      <c r="CC1499" s="24"/>
      <c r="CE1499" s="24">
        <f t="shared" si="571"/>
        <v>0</v>
      </c>
      <c r="CG1499" s="24">
        <f t="shared" si="572"/>
        <v>0</v>
      </c>
      <c r="CI1499" s="24">
        <f t="shared" si="573"/>
        <v>0</v>
      </c>
      <c r="CK1499" s="24">
        <f t="shared" si="574"/>
        <v>0</v>
      </c>
      <c r="CM1499" s="24">
        <f t="shared" si="575"/>
        <v>0</v>
      </c>
      <c r="CO1499" s="24">
        <f t="shared" si="576"/>
        <v>0</v>
      </c>
      <c r="CQ1499" s="24">
        <f t="shared" si="577"/>
        <v>0</v>
      </c>
      <c r="CS1499" s="24">
        <f t="shared" si="578"/>
        <v>0</v>
      </c>
    </row>
    <row r="1500" spans="9:97">
      <c r="I1500" s="24">
        <f t="shared" si="558"/>
        <v>0</v>
      </c>
      <c r="J1500" s="24">
        <f t="shared" si="556"/>
        <v>0</v>
      </c>
      <c r="M1500" s="24"/>
      <c r="N1500" s="24"/>
      <c r="O1500" s="24"/>
      <c r="P1500" s="24"/>
      <c r="Q1500" s="24"/>
      <c r="R1500" s="24"/>
      <c r="S1500" s="24">
        <f t="shared" si="559"/>
        <v>0</v>
      </c>
      <c r="T1500" s="24">
        <f t="shared" si="557"/>
        <v>0</v>
      </c>
      <c r="W1500" s="24"/>
      <c r="X1500" s="24"/>
      <c r="Y1500" s="24"/>
      <c r="Z1500" s="24"/>
      <c r="AA1500" s="24"/>
      <c r="AB1500" s="24"/>
      <c r="AC1500" s="24">
        <f t="shared" si="560"/>
        <v>0</v>
      </c>
      <c r="AD1500" s="24">
        <f t="shared" si="561"/>
        <v>0</v>
      </c>
      <c r="AG1500" s="24"/>
      <c r="AH1500" s="24"/>
      <c r="AI1500" s="24"/>
      <c r="AJ1500" s="24"/>
      <c r="AK1500" s="24"/>
      <c r="AL1500" s="24"/>
      <c r="AM1500" s="24">
        <f t="shared" si="562"/>
        <v>0</v>
      </c>
      <c r="AN1500" s="24">
        <f t="shared" si="579"/>
        <v>0</v>
      </c>
      <c r="AQ1500" s="24"/>
      <c r="AR1500" s="24"/>
      <c r="AS1500" s="24"/>
      <c r="AT1500" s="24"/>
      <c r="AU1500" s="24"/>
      <c r="AV1500" s="24"/>
      <c r="AW1500" s="24">
        <f t="shared" si="563"/>
        <v>0</v>
      </c>
      <c r="AX1500" s="24">
        <f t="shared" si="564"/>
        <v>0</v>
      </c>
      <c r="BA1500" s="24"/>
      <c r="BB1500" s="24"/>
      <c r="BC1500" s="24"/>
      <c r="BD1500" s="24"/>
      <c r="BE1500" s="24"/>
      <c r="BF1500" s="24"/>
      <c r="BG1500" s="24">
        <f t="shared" si="565"/>
        <v>0</v>
      </c>
      <c r="BH1500" s="24">
        <f t="shared" si="566"/>
        <v>0</v>
      </c>
      <c r="BK1500" s="24"/>
      <c r="BL1500" s="24"/>
      <c r="BM1500" s="24"/>
      <c r="BN1500" s="24"/>
      <c r="BO1500" s="24"/>
      <c r="BP1500" s="24"/>
      <c r="BQ1500" s="24">
        <f t="shared" si="567"/>
        <v>0</v>
      </c>
      <c r="BR1500" s="24">
        <f t="shared" si="568"/>
        <v>0</v>
      </c>
      <c r="BU1500" s="24"/>
      <c r="BV1500" s="24"/>
      <c r="BW1500" s="24"/>
      <c r="BX1500" s="24"/>
      <c r="BY1500" s="24"/>
      <c r="BZ1500" s="24"/>
      <c r="CA1500" s="24">
        <f t="shared" si="569"/>
        <v>0</v>
      </c>
      <c r="CB1500" s="24">
        <f t="shared" si="570"/>
        <v>0</v>
      </c>
      <c r="CC1500" s="24"/>
      <c r="CE1500" s="24">
        <f t="shared" si="571"/>
        <v>0</v>
      </c>
      <c r="CG1500" s="24">
        <f t="shared" si="572"/>
        <v>0</v>
      </c>
      <c r="CI1500" s="24">
        <f t="shared" si="573"/>
        <v>0</v>
      </c>
      <c r="CK1500" s="24">
        <f t="shared" si="574"/>
        <v>0</v>
      </c>
      <c r="CM1500" s="24">
        <f t="shared" si="575"/>
        <v>0</v>
      </c>
      <c r="CO1500" s="24">
        <f t="shared" si="576"/>
        <v>0</v>
      </c>
      <c r="CQ1500" s="24">
        <f t="shared" si="577"/>
        <v>0</v>
      </c>
      <c r="CS1500" s="24">
        <f t="shared" si="578"/>
        <v>0</v>
      </c>
    </row>
    <row r="1501" spans="9:97">
      <c r="I1501" s="24">
        <f t="shared" si="558"/>
        <v>0</v>
      </c>
      <c r="J1501" s="24">
        <f t="shared" si="556"/>
        <v>0</v>
      </c>
      <c r="M1501" s="24"/>
      <c r="N1501" s="24"/>
      <c r="O1501" s="24"/>
      <c r="P1501" s="24"/>
      <c r="Q1501" s="24"/>
      <c r="R1501" s="24"/>
      <c r="S1501" s="24">
        <f t="shared" si="559"/>
        <v>0</v>
      </c>
      <c r="T1501" s="24">
        <f t="shared" si="557"/>
        <v>0</v>
      </c>
      <c r="W1501" s="24"/>
      <c r="X1501" s="24"/>
      <c r="Y1501" s="24"/>
      <c r="Z1501" s="24"/>
      <c r="AA1501" s="24"/>
      <c r="AB1501" s="24"/>
      <c r="AC1501" s="24">
        <f t="shared" si="560"/>
        <v>0</v>
      </c>
      <c r="AD1501" s="24">
        <f t="shared" si="561"/>
        <v>0</v>
      </c>
      <c r="AG1501" s="24"/>
      <c r="AH1501" s="24"/>
      <c r="AI1501" s="24"/>
      <c r="AJ1501" s="24"/>
      <c r="AK1501" s="24"/>
      <c r="AL1501" s="24"/>
      <c r="AM1501" s="24">
        <f t="shared" si="562"/>
        <v>0</v>
      </c>
      <c r="AN1501" s="24">
        <f t="shared" si="579"/>
        <v>0</v>
      </c>
      <c r="AQ1501" s="24"/>
      <c r="AR1501" s="24"/>
      <c r="AS1501" s="24"/>
      <c r="AT1501" s="24"/>
      <c r="AU1501" s="24"/>
      <c r="AV1501" s="24"/>
      <c r="AW1501" s="24">
        <f t="shared" si="563"/>
        <v>0</v>
      </c>
      <c r="AX1501" s="24">
        <f t="shared" si="564"/>
        <v>0</v>
      </c>
      <c r="BA1501" s="24"/>
      <c r="BB1501" s="24"/>
      <c r="BC1501" s="24"/>
      <c r="BD1501" s="24"/>
      <c r="BE1501" s="24"/>
      <c r="BF1501" s="24"/>
      <c r="BG1501" s="24">
        <f t="shared" si="565"/>
        <v>0</v>
      </c>
      <c r="BH1501" s="24">
        <f t="shared" si="566"/>
        <v>0</v>
      </c>
      <c r="BK1501" s="24"/>
      <c r="BL1501" s="24"/>
      <c r="BM1501" s="24"/>
      <c r="BN1501" s="24"/>
      <c r="BO1501" s="24"/>
      <c r="BP1501" s="24"/>
      <c r="BQ1501" s="24">
        <f t="shared" si="567"/>
        <v>0</v>
      </c>
      <c r="BR1501" s="24">
        <f t="shared" si="568"/>
        <v>0</v>
      </c>
      <c r="BU1501" s="24"/>
      <c r="BV1501" s="24"/>
      <c r="BW1501" s="24"/>
      <c r="BX1501" s="24"/>
      <c r="BY1501" s="24"/>
      <c r="BZ1501" s="24"/>
      <c r="CA1501" s="24">
        <f t="shared" si="569"/>
        <v>0</v>
      </c>
      <c r="CB1501" s="24">
        <f t="shared" si="570"/>
        <v>0</v>
      </c>
      <c r="CC1501" s="24"/>
      <c r="CE1501" s="24">
        <f t="shared" si="571"/>
        <v>0</v>
      </c>
      <c r="CG1501" s="24">
        <f t="shared" si="572"/>
        <v>0</v>
      </c>
      <c r="CI1501" s="24">
        <f t="shared" si="573"/>
        <v>0</v>
      </c>
      <c r="CK1501" s="24">
        <f t="shared" si="574"/>
        <v>0</v>
      </c>
      <c r="CM1501" s="24">
        <f t="shared" si="575"/>
        <v>0</v>
      </c>
      <c r="CO1501" s="24">
        <f t="shared" si="576"/>
        <v>0</v>
      </c>
      <c r="CQ1501" s="24">
        <f t="shared" si="577"/>
        <v>0</v>
      </c>
      <c r="CS1501" s="24">
        <f t="shared" si="578"/>
        <v>0</v>
      </c>
    </row>
    <row r="1502" spans="9:97">
      <c r="I1502" s="24">
        <f t="shared" si="558"/>
        <v>0</v>
      </c>
      <c r="J1502" s="24">
        <f t="shared" si="556"/>
        <v>0</v>
      </c>
      <c r="M1502" s="24"/>
      <c r="N1502" s="24"/>
      <c r="O1502" s="24"/>
      <c r="P1502" s="24"/>
      <c r="Q1502" s="24"/>
      <c r="R1502" s="24"/>
      <c r="S1502" s="24">
        <f t="shared" si="559"/>
        <v>0</v>
      </c>
      <c r="T1502" s="24">
        <f t="shared" si="557"/>
        <v>0</v>
      </c>
      <c r="W1502" s="24"/>
      <c r="X1502" s="24"/>
      <c r="Y1502" s="24"/>
      <c r="Z1502" s="24"/>
      <c r="AA1502" s="24"/>
      <c r="AB1502" s="24"/>
      <c r="AC1502" s="24">
        <f t="shared" si="560"/>
        <v>0</v>
      </c>
      <c r="AD1502" s="24">
        <f t="shared" si="561"/>
        <v>0</v>
      </c>
      <c r="AG1502" s="24"/>
      <c r="AH1502" s="24"/>
      <c r="AI1502" s="24"/>
      <c r="AJ1502" s="24"/>
      <c r="AK1502" s="24"/>
      <c r="AL1502" s="24"/>
      <c r="AM1502" s="24">
        <f t="shared" si="562"/>
        <v>0</v>
      </c>
      <c r="AN1502" s="24">
        <f t="shared" si="579"/>
        <v>0</v>
      </c>
      <c r="AQ1502" s="24"/>
      <c r="AR1502" s="24"/>
      <c r="AS1502" s="24"/>
      <c r="AT1502" s="24"/>
      <c r="AU1502" s="24"/>
      <c r="AV1502" s="24"/>
      <c r="AW1502" s="24">
        <f t="shared" si="563"/>
        <v>0</v>
      </c>
      <c r="AX1502" s="24">
        <f t="shared" si="564"/>
        <v>0</v>
      </c>
      <c r="BA1502" s="24"/>
      <c r="BB1502" s="24"/>
      <c r="BC1502" s="24"/>
      <c r="BD1502" s="24"/>
      <c r="BE1502" s="24"/>
      <c r="BF1502" s="24"/>
      <c r="BG1502" s="24">
        <f t="shared" si="565"/>
        <v>0</v>
      </c>
      <c r="BH1502" s="24">
        <f t="shared" si="566"/>
        <v>0</v>
      </c>
      <c r="BK1502" s="24"/>
      <c r="BL1502" s="24"/>
      <c r="BM1502" s="24"/>
      <c r="BN1502" s="24"/>
      <c r="BO1502" s="24"/>
      <c r="BP1502" s="24"/>
      <c r="BQ1502" s="24">
        <f t="shared" si="567"/>
        <v>0</v>
      </c>
      <c r="BR1502" s="24">
        <f t="shared" si="568"/>
        <v>0</v>
      </c>
      <c r="BU1502" s="24"/>
      <c r="BV1502" s="24"/>
      <c r="BW1502" s="24"/>
      <c r="BX1502" s="24"/>
      <c r="BY1502" s="24"/>
      <c r="BZ1502" s="24"/>
      <c r="CA1502" s="24">
        <f t="shared" si="569"/>
        <v>0</v>
      </c>
      <c r="CB1502" s="24">
        <f t="shared" si="570"/>
        <v>0</v>
      </c>
      <c r="CC1502" s="24"/>
      <c r="CE1502" s="24">
        <f t="shared" si="571"/>
        <v>0</v>
      </c>
      <c r="CG1502" s="24">
        <f t="shared" si="572"/>
        <v>0</v>
      </c>
      <c r="CI1502" s="24">
        <f t="shared" si="573"/>
        <v>0</v>
      </c>
      <c r="CK1502" s="24">
        <f t="shared" si="574"/>
        <v>0</v>
      </c>
      <c r="CM1502" s="24">
        <f t="shared" si="575"/>
        <v>0</v>
      </c>
      <c r="CO1502" s="24">
        <f t="shared" si="576"/>
        <v>0</v>
      </c>
      <c r="CQ1502" s="24">
        <f t="shared" si="577"/>
        <v>0</v>
      </c>
      <c r="CS1502" s="24">
        <f t="shared" si="578"/>
        <v>0</v>
      </c>
    </row>
    <row r="1503" spans="9:97">
      <c r="I1503" s="24">
        <f t="shared" si="558"/>
        <v>0</v>
      </c>
      <c r="J1503" s="24">
        <f t="shared" si="556"/>
        <v>0</v>
      </c>
      <c r="M1503" s="24"/>
      <c r="N1503" s="24"/>
      <c r="O1503" s="24"/>
      <c r="P1503" s="24"/>
      <c r="Q1503" s="24"/>
      <c r="R1503" s="24"/>
      <c r="S1503" s="24">
        <f t="shared" si="559"/>
        <v>0</v>
      </c>
      <c r="T1503" s="24">
        <f t="shared" si="557"/>
        <v>0</v>
      </c>
      <c r="W1503" s="24"/>
      <c r="X1503" s="24"/>
      <c r="Y1503" s="24"/>
      <c r="Z1503" s="24"/>
      <c r="AA1503" s="24"/>
      <c r="AB1503" s="24"/>
      <c r="AC1503" s="24">
        <f t="shared" si="560"/>
        <v>0</v>
      </c>
      <c r="AD1503" s="24">
        <f t="shared" si="561"/>
        <v>0</v>
      </c>
      <c r="AG1503" s="24"/>
      <c r="AH1503" s="24"/>
      <c r="AI1503" s="24"/>
      <c r="AJ1503" s="24"/>
      <c r="AK1503" s="24"/>
      <c r="AL1503" s="24"/>
      <c r="AM1503" s="24">
        <f t="shared" si="562"/>
        <v>0</v>
      </c>
      <c r="AN1503" s="24">
        <f t="shared" si="579"/>
        <v>0</v>
      </c>
      <c r="AQ1503" s="24"/>
      <c r="AR1503" s="24"/>
      <c r="AS1503" s="24"/>
      <c r="AT1503" s="24"/>
      <c r="AU1503" s="24"/>
      <c r="AV1503" s="24"/>
      <c r="AW1503" s="24">
        <f t="shared" si="563"/>
        <v>0</v>
      </c>
      <c r="AX1503" s="24">
        <f t="shared" si="564"/>
        <v>0</v>
      </c>
      <c r="BA1503" s="24"/>
      <c r="BB1503" s="24"/>
      <c r="BC1503" s="24"/>
      <c r="BD1503" s="24"/>
      <c r="BE1503" s="24"/>
      <c r="BF1503" s="24"/>
      <c r="BG1503" s="24">
        <f t="shared" si="565"/>
        <v>0</v>
      </c>
      <c r="BH1503" s="24">
        <f t="shared" si="566"/>
        <v>0</v>
      </c>
      <c r="BK1503" s="24"/>
      <c r="BL1503" s="24"/>
      <c r="BM1503" s="24"/>
      <c r="BN1503" s="24"/>
      <c r="BO1503" s="24"/>
      <c r="BP1503" s="24"/>
      <c r="BQ1503" s="24">
        <f t="shared" si="567"/>
        <v>0</v>
      </c>
      <c r="BR1503" s="24">
        <f t="shared" si="568"/>
        <v>0</v>
      </c>
      <c r="BU1503" s="24"/>
      <c r="BV1503" s="24"/>
      <c r="BW1503" s="24"/>
      <c r="BX1503" s="24"/>
      <c r="BY1503" s="24"/>
      <c r="BZ1503" s="24"/>
      <c r="CA1503" s="24">
        <f t="shared" si="569"/>
        <v>0</v>
      </c>
      <c r="CB1503" s="24">
        <f t="shared" si="570"/>
        <v>0</v>
      </c>
      <c r="CC1503" s="24"/>
      <c r="CE1503" s="24">
        <f t="shared" si="571"/>
        <v>0</v>
      </c>
      <c r="CG1503" s="24">
        <f t="shared" si="572"/>
        <v>0</v>
      </c>
      <c r="CI1503" s="24">
        <f t="shared" si="573"/>
        <v>0</v>
      </c>
      <c r="CK1503" s="24">
        <f t="shared" si="574"/>
        <v>0</v>
      </c>
      <c r="CM1503" s="24">
        <f t="shared" si="575"/>
        <v>0</v>
      </c>
      <c r="CO1503" s="24">
        <f t="shared" si="576"/>
        <v>0</v>
      </c>
      <c r="CQ1503" s="24">
        <f t="shared" si="577"/>
        <v>0</v>
      </c>
      <c r="CS1503" s="24">
        <f t="shared" si="578"/>
        <v>0</v>
      </c>
    </row>
    <row r="1504" spans="9:97">
      <c r="I1504" s="24">
        <f t="shared" si="558"/>
        <v>0</v>
      </c>
      <c r="J1504" s="24">
        <f t="shared" si="556"/>
        <v>0</v>
      </c>
      <c r="M1504" s="24"/>
      <c r="N1504" s="24"/>
      <c r="O1504" s="24"/>
      <c r="P1504" s="24"/>
      <c r="Q1504" s="24"/>
      <c r="R1504" s="24"/>
      <c r="S1504" s="24">
        <f t="shared" si="559"/>
        <v>0</v>
      </c>
      <c r="T1504" s="24">
        <f t="shared" si="557"/>
        <v>0</v>
      </c>
      <c r="W1504" s="24"/>
      <c r="X1504" s="24"/>
      <c r="Y1504" s="24"/>
      <c r="Z1504" s="24"/>
      <c r="AA1504" s="24"/>
      <c r="AB1504" s="24"/>
      <c r="AC1504" s="24">
        <f t="shared" si="560"/>
        <v>0</v>
      </c>
      <c r="AD1504" s="24">
        <f t="shared" si="561"/>
        <v>0</v>
      </c>
      <c r="AG1504" s="24"/>
      <c r="AH1504" s="24"/>
      <c r="AI1504" s="24"/>
      <c r="AJ1504" s="24"/>
      <c r="AK1504" s="24"/>
      <c r="AL1504" s="24"/>
      <c r="AM1504" s="24">
        <f t="shared" si="562"/>
        <v>0</v>
      </c>
      <c r="AN1504" s="24">
        <f t="shared" si="579"/>
        <v>0</v>
      </c>
      <c r="AQ1504" s="24"/>
      <c r="AR1504" s="24"/>
      <c r="AS1504" s="24"/>
      <c r="AT1504" s="24"/>
      <c r="AU1504" s="24"/>
      <c r="AV1504" s="24"/>
      <c r="AW1504" s="24">
        <f t="shared" si="563"/>
        <v>0</v>
      </c>
      <c r="AX1504" s="24">
        <f t="shared" si="564"/>
        <v>0</v>
      </c>
      <c r="BA1504" s="24"/>
      <c r="BB1504" s="24"/>
      <c r="BC1504" s="24"/>
      <c r="BD1504" s="24"/>
      <c r="BE1504" s="24"/>
      <c r="BF1504" s="24"/>
      <c r="BG1504" s="24">
        <f t="shared" si="565"/>
        <v>0</v>
      </c>
      <c r="BH1504" s="24">
        <f t="shared" si="566"/>
        <v>0</v>
      </c>
      <c r="BK1504" s="24"/>
      <c r="BL1504" s="24"/>
      <c r="BM1504" s="24"/>
      <c r="BN1504" s="24"/>
      <c r="BO1504" s="24"/>
      <c r="BP1504" s="24"/>
      <c r="BQ1504" s="24">
        <f t="shared" si="567"/>
        <v>0</v>
      </c>
      <c r="BR1504" s="24">
        <f t="shared" si="568"/>
        <v>0</v>
      </c>
      <c r="BU1504" s="24"/>
      <c r="BV1504" s="24"/>
      <c r="BW1504" s="24"/>
      <c r="BX1504" s="24"/>
      <c r="BY1504" s="24"/>
      <c r="BZ1504" s="24"/>
      <c r="CA1504" s="24">
        <f t="shared" si="569"/>
        <v>0</v>
      </c>
      <c r="CB1504" s="24">
        <f t="shared" si="570"/>
        <v>0</v>
      </c>
      <c r="CC1504" s="24"/>
      <c r="CE1504" s="24">
        <f t="shared" si="571"/>
        <v>0</v>
      </c>
      <c r="CG1504" s="24">
        <f t="shared" si="572"/>
        <v>0</v>
      </c>
      <c r="CI1504" s="24">
        <f t="shared" si="573"/>
        <v>0</v>
      </c>
      <c r="CK1504" s="24">
        <f t="shared" si="574"/>
        <v>0</v>
      </c>
      <c r="CM1504" s="24">
        <f t="shared" si="575"/>
        <v>0</v>
      </c>
      <c r="CO1504" s="24">
        <f t="shared" si="576"/>
        <v>0</v>
      </c>
      <c r="CQ1504" s="24">
        <f t="shared" si="577"/>
        <v>0</v>
      </c>
      <c r="CS1504" s="24">
        <f t="shared" si="578"/>
        <v>0</v>
      </c>
    </row>
    <row r="1505" spans="9:97">
      <c r="I1505" s="24">
        <f t="shared" si="558"/>
        <v>0</v>
      </c>
      <c r="J1505" s="24">
        <f t="shared" si="556"/>
        <v>0</v>
      </c>
      <c r="M1505" s="24"/>
      <c r="N1505" s="24"/>
      <c r="O1505" s="24"/>
      <c r="P1505" s="24"/>
      <c r="Q1505" s="24"/>
      <c r="R1505" s="24"/>
      <c r="S1505" s="24">
        <f t="shared" si="559"/>
        <v>0</v>
      </c>
      <c r="T1505" s="24">
        <f t="shared" si="557"/>
        <v>0</v>
      </c>
      <c r="W1505" s="24"/>
      <c r="X1505" s="24"/>
      <c r="Y1505" s="24"/>
      <c r="Z1505" s="24"/>
      <c r="AA1505" s="24"/>
      <c r="AB1505" s="24"/>
      <c r="AC1505" s="24">
        <f t="shared" si="560"/>
        <v>0</v>
      </c>
      <c r="AD1505" s="24">
        <f t="shared" si="561"/>
        <v>0</v>
      </c>
      <c r="AG1505" s="24"/>
      <c r="AH1505" s="24"/>
      <c r="AI1505" s="24"/>
      <c r="AJ1505" s="24"/>
      <c r="AK1505" s="24"/>
      <c r="AL1505" s="24"/>
      <c r="AM1505" s="24">
        <f t="shared" si="562"/>
        <v>0</v>
      </c>
      <c r="AN1505" s="24">
        <f t="shared" si="579"/>
        <v>0</v>
      </c>
      <c r="AQ1505" s="24"/>
      <c r="AR1505" s="24"/>
      <c r="AS1505" s="24"/>
      <c r="AT1505" s="24"/>
      <c r="AU1505" s="24"/>
      <c r="AV1505" s="24"/>
      <c r="AW1505" s="24">
        <f t="shared" si="563"/>
        <v>0</v>
      </c>
      <c r="AX1505" s="24">
        <f t="shared" si="564"/>
        <v>0</v>
      </c>
      <c r="BA1505" s="24"/>
      <c r="BB1505" s="24"/>
      <c r="BC1505" s="24"/>
      <c r="BD1505" s="24"/>
      <c r="BE1505" s="24"/>
      <c r="BF1505" s="24"/>
      <c r="BG1505" s="24">
        <f t="shared" si="565"/>
        <v>0</v>
      </c>
      <c r="BH1505" s="24">
        <f t="shared" si="566"/>
        <v>0</v>
      </c>
      <c r="BK1505" s="24"/>
      <c r="BL1505" s="24"/>
      <c r="BM1505" s="24"/>
      <c r="BN1505" s="24"/>
      <c r="BO1505" s="24"/>
      <c r="BP1505" s="24"/>
      <c r="BQ1505" s="24">
        <f t="shared" si="567"/>
        <v>0</v>
      </c>
      <c r="BR1505" s="24">
        <f t="shared" si="568"/>
        <v>0</v>
      </c>
      <c r="BU1505" s="24"/>
      <c r="BV1505" s="24"/>
      <c r="BW1505" s="24"/>
      <c r="BX1505" s="24"/>
      <c r="BY1505" s="24"/>
      <c r="BZ1505" s="24"/>
      <c r="CA1505" s="24">
        <f t="shared" si="569"/>
        <v>0</v>
      </c>
      <c r="CB1505" s="24">
        <f t="shared" si="570"/>
        <v>0</v>
      </c>
      <c r="CC1505" s="24"/>
      <c r="CE1505" s="24">
        <f t="shared" si="571"/>
        <v>0</v>
      </c>
      <c r="CG1505" s="24">
        <f t="shared" si="572"/>
        <v>0</v>
      </c>
      <c r="CI1505" s="24">
        <f t="shared" si="573"/>
        <v>0</v>
      </c>
      <c r="CK1505" s="24">
        <f t="shared" si="574"/>
        <v>0</v>
      </c>
      <c r="CM1505" s="24">
        <f t="shared" si="575"/>
        <v>0</v>
      </c>
      <c r="CO1505" s="24">
        <f t="shared" si="576"/>
        <v>0</v>
      </c>
      <c r="CQ1505" s="24">
        <f t="shared" si="577"/>
        <v>0</v>
      </c>
      <c r="CS1505" s="24">
        <f t="shared" si="578"/>
        <v>0</v>
      </c>
    </row>
    <row r="1506" spans="9:97">
      <c r="I1506" s="24">
        <f t="shared" si="558"/>
        <v>0</v>
      </c>
      <c r="J1506" s="24">
        <f t="shared" si="556"/>
        <v>0</v>
      </c>
      <c r="M1506" s="24"/>
      <c r="N1506" s="24"/>
      <c r="O1506" s="24"/>
      <c r="P1506" s="24"/>
      <c r="Q1506" s="24"/>
      <c r="R1506" s="24"/>
      <c r="S1506" s="24">
        <f t="shared" si="559"/>
        <v>0</v>
      </c>
      <c r="T1506" s="24">
        <f t="shared" si="557"/>
        <v>0</v>
      </c>
      <c r="W1506" s="24"/>
      <c r="X1506" s="24"/>
      <c r="Y1506" s="24"/>
      <c r="Z1506" s="24"/>
      <c r="AA1506" s="24"/>
      <c r="AB1506" s="24"/>
      <c r="AC1506" s="24">
        <f t="shared" si="560"/>
        <v>0</v>
      </c>
      <c r="AD1506" s="24">
        <f t="shared" si="561"/>
        <v>0</v>
      </c>
      <c r="AG1506" s="24"/>
      <c r="AH1506" s="24"/>
      <c r="AI1506" s="24"/>
      <c r="AJ1506" s="24"/>
      <c r="AK1506" s="24"/>
      <c r="AL1506" s="24"/>
      <c r="AM1506" s="24">
        <f t="shared" si="562"/>
        <v>0</v>
      </c>
      <c r="AN1506" s="24">
        <f t="shared" si="579"/>
        <v>0</v>
      </c>
      <c r="AQ1506" s="24"/>
      <c r="AR1506" s="24"/>
      <c r="AS1506" s="24"/>
      <c r="AT1506" s="24"/>
      <c r="AU1506" s="24"/>
      <c r="AV1506" s="24"/>
      <c r="AW1506" s="24">
        <f t="shared" si="563"/>
        <v>0</v>
      </c>
      <c r="AX1506" s="24">
        <f t="shared" si="564"/>
        <v>0</v>
      </c>
      <c r="BA1506" s="24"/>
      <c r="BB1506" s="24"/>
      <c r="BC1506" s="24"/>
      <c r="BD1506" s="24"/>
      <c r="BE1506" s="24"/>
      <c r="BF1506" s="24"/>
      <c r="BG1506" s="24">
        <f t="shared" si="565"/>
        <v>0</v>
      </c>
      <c r="BH1506" s="24">
        <f t="shared" si="566"/>
        <v>0</v>
      </c>
      <c r="BK1506" s="24"/>
      <c r="BL1506" s="24"/>
      <c r="BM1506" s="24"/>
      <c r="BN1506" s="24"/>
      <c r="BO1506" s="24"/>
      <c r="BP1506" s="24"/>
      <c r="BQ1506" s="24">
        <f t="shared" si="567"/>
        <v>0</v>
      </c>
      <c r="BR1506" s="24">
        <f t="shared" si="568"/>
        <v>0</v>
      </c>
      <c r="BU1506" s="24"/>
      <c r="BV1506" s="24"/>
      <c r="BW1506" s="24"/>
      <c r="BX1506" s="24"/>
      <c r="BY1506" s="24"/>
      <c r="BZ1506" s="24"/>
      <c r="CA1506" s="24">
        <f t="shared" si="569"/>
        <v>0</v>
      </c>
      <c r="CB1506" s="24">
        <f t="shared" si="570"/>
        <v>0</v>
      </c>
      <c r="CC1506" s="24"/>
      <c r="CE1506" s="24">
        <f t="shared" si="571"/>
        <v>0</v>
      </c>
      <c r="CG1506" s="24">
        <f t="shared" si="572"/>
        <v>0</v>
      </c>
      <c r="CI1506" s="24">
        <f t="shared" si="573"/>
        <v>0</v>
      </c>
      <c r="CK1506" s="24">
        <f t="shared" si="574"/>
        <v>0</v>
      </c>
      <c r="CM1506" s="24">
        <f t="shared" si="575"/>
        <v>0</v>
      </c>
      <c r="CO1506" s="24">
        <f t="shared" si="576"/>
        <v>0</v>
      </c>
      <c r="CQ1506" s="24">
        <f t="shared" si="577"/>
        <v>0</v>
      </c>
      <c r="CS1506" s="24">
        <f t="shared" si="578"/>
        <v>0</v>
      </c>
    </row>
    <row r="1507" spans="9:97">
      <c r="I1507" s="24">
        <f t="shared" si="558"/>
        <v>0</v>
      </c>
      <c r="J1507" s="24">
        <f t="shared" si="556"/>
        <v>0</v>
      </c>
      <c r="M1507" s="24"/>
      <c r="N1507" s="24"/>
      <c r="O1507" s="24"/>
      <c r="P1507" s="24"/>
      <c r="Q1507" s="24"/>
      <c r="R1507" s="24"/>
      <c r="S1507" s="24">
        <f t="shared" si="559"/>
        <v>0</v>
      </c>
      <c r="T1507" s="24">
        <f t="shared" si="557"/>
        <v>0</v>
      </c>
      <c r="W1507" s="24"/>
      <c r="X1507" s="24"/>
      <c r="Y1507" s="24"/>
      <c r="Z1507" s="24"/>
      <c r="AA1507" s="24"/>
      <c r="AB1507" s="24"/>
      <c r="AC1507" s="24">
        <f t="shared" si="560"/>
        <v>0</v>
      </c>
      <c r="AD1507" s="24">
        <f t="shared" si="561"/>
        <v>0</v>
      </c>
      <c r="AG1507" s="24"/>
      <c r="AH1507" s="24"/>
      <c r="AI1507" s="24"/>
      <c r="AJ1507" s="24"/>
      <c r="AK1507" s="24"/>
      <c r="AL1507" s="24"/>
      <c r="AM1507" s="24">
        <f t="shared" si="562"/>
        <v>0</v>
      </c>
      <c r="AN1507" s="24">
        <f t="shared" si="579"/>
        <v>0</v>
      </c>
      <c r="AQ1507" s="24"/>
      <c r="AR1507" s="24"/>
      <c r="AS1507" s="24"/>
      <c r="AT1507" s="24"/>
      <c r="AU1507" s="24"/>
      <c r="AV1507" s="24"/>
      <c r="AW1507" s="24">
        <f t="shared" si="563"/>
        <v>0</v>
      </c>
      <c r="AX1507" s="24">
        <f t="shared" si="564"/>
        <v>0</v>
      </c>
      <c r="BA1507" s="24"/>
      <c r="BB1507" s="24"/>
      <c r="BC1507" s="24"/>
      <c r="BD1507" s="24"/>
      <c r="BE1507" s="24"/>
      <c r="BF1507" s="24"/>
      <c r="BG1507" s="24">
        <f t="shared" si="565"/>
        <v>0</v>
      </c>
      <c r="BH1507" s="24">
        <f t="shared" si="566"/>
        <v>0</v>
      </c>
      <c r="BK1507" s="24"/>
      <c r="BL1507" s="24"/>
      <c r="BM1507" s="24"/>
      <c r="BN1507" s="24"/>
      <c r="BO1507" s="24"/>
      <c r="BP1507" s="24"/>
      <c r="BQ1507" s="24">
        <f t="shared" si="567"/>
        <v>0</v>
      </c>
      <c r="BR1507" s="24">
        <f t="shared" si="568"/>
        <v>0</v>
      </c>
      <c r="BU1507" s="24"/>
      <c r="BV1507" s="24"/>
      <c r="BW1507" s="24"/>
      <c r="BX1507" s="24"/>
      <c r="BY1507" s="24"/>
      <c r="BZ1507" s="24"/>
      <c r="CA1507" s="24">
        <f t="shared" si="569"/>
        <v>0</v>
      </c>
      <c r="CB1507" s="24">
        <f t="shared" si="570"/>
        <v>0</v>
      </c>
      <c r="CC1507" s="24"/>
      <c r="CE1507" s="24">
        <f t="shared" si="571"/>
        <v>0</v>
      </c>
      <c r="CG1507" s="24">
        <f t="shared" si="572"/>
        <v>0</v>
      </c>
      <c r="CI1507" s="24">
        <f t="shared" si="573"/>
        <v>0</v>
      </c>
      <c r="CK1507" s="24">
        <f t="shared" si="574"/>
        <v>0</v>
      </c>
      <c r="CM1507" s="24">
        <f t="shared" si="575"/>
        <v>0</v>
      </c>
      <c r="CO1507" s="24">
        <f t="shared" si="576"/>
        <v>0</v>
      </c>
      <c r="CQ1507" s="24">
        <f t="shared" si="577"/>
        <v>0</v>
      </c>
      <c r="CS1507" s="24">
        <f t="shared" si="578"/>
        <v>0</v>
      </c>
    </row>
    <row r="1508" spans="9:97">
      <c r="I1508" s="24">
        <f t="shared" si="558"/>
        <v>0</v>
      </c>
      <c r="J1508" s="24">
        <f t="shared" si="556"/>
        <v>0</v>
      </c>
      <c r="M1508" s="24"/>
      <c r="N1508" s="24"/>
      <c r="O1508" s="24"/>
      <c r="P1508" s="24"/>
      <c r="Q1508" s="24"/>
      <c r="R1508" s="24"/>
      <c r="S1508" s="24">
        <f t="shared" si="559"/>
        <v>0</v>
      </c>
      <c r="T1508" s="24">
        <f t="shared" si="557"/>
        <v>0</v>
      </c>
      <c r="W1508" s="24"/>
      <c r="X1508" s="24"/>
      <c r="Y1508" s="24"/>
      <c r="Z1508" s="24"/>
      <c r="AA1508" s="24"/>
      <c r="AB1508" s="24"/>
      <c r="AC1508" s="24">
        <f t="shared" si="560"/>
        <v>0</v>
      </c>
      <c r="AD1508" s="24">
        <f t="shared" si="561"/>
        <v>0</v>
      </c>
      <c r="AG1508" s="24"/>
      <c r="AH1508" s="24"/>
      <c r="AI1508" s="24"/>
      <c r="AJ1508" s="24"/>
      <c r="AK1508" s="24"/>
      <c r="AL1508" s="24"/>
      <c r="AM1508" s="24">
        <f t="shared" si="562"/>
        <v>0</v>
      </c>
      <c r="AN1508" s="24">
        <f t="shared" si="579"/>
        <v>0</v>
      </c>
      <c r="AQ1508" s="24"/>
      <c r="AR1508" s="24"/>
      <c r="AS1508" s="24"/>
      <c r="AT1508" s="24"/>
      <c r="AU1508" s="24"/>
      <c r="AV1508" s="24"/>
      <c r="AW1508" s="24">
        <f t="shared" si="563"/>
        <v>0</v>
      </c>
      <c r="AX1508" s="24">
        <f t="shared" si="564"/>
        <v>0</v>
      </c>
      <c r="BA1508" s="24"/>
      <c r="BB1508" s="24"/>
      <c r="BC1508" s="24"/>
      <c r="BD1508" s="24"/>
      <c r="BE1508" s="24"/>
      <c r="BF1508" s="24"/>
      <c r="BG1508" s="24">
        <f t="shared" si="565"/>
        <v>0</v>
      </c>
      <c r="BH1508" s="24">
        <f t="shared" si="566"/>
        <v>0</v>
      </c>
      <c r="BK1508" s="24"/>
      <c r="BL1508" s="24"/>
      <c r="BM1508" s="24"/>
      <c r="BN1508" s="24"/>
      <c r="BO1508" s="24"/>
      <c r="BP1508" s="24"/>
      <c r="BQ1508" s="24">
        <f t="shared" si="567"/>
        <v>0</v>
      </c>
      <c r="BR1508" s="24">
        <f t="shared" si="568"/>
        <v>0</v>
      </c>
      <c r="BU1508" s="24"/>
      <c r="BV1508" s="24"/>
      <c r="BW1508" s="24"/>
      <c r="BX1508" s="24"/>
      <c r="BY1508" s="24"/>
      <c r="BZ1508" s="24"/>
      <c r="CA1508" s="24">
        <f t="shared" si="569"/>
        <v>0</v>
      </c>
      <c r="CB1508" s="24">
        <f t="shared" si="570"/>
        <v>0</v>
      </c>
      <c r="CC1508" s="24"/>
      <c r="CE1508" s="24">
        <f t="shared" si="571"/>
        <v>0</v>
      </c>
      <c r="CG1508" s="24">
        <f t="shared" si="572"/>
        <v>0</v>
      </c>
      <c r="CI1508" s="24">
        <f t="shared" si="573"/>
        <v>0</v>
      </c>
      <c r="CK1508" s="24">
        <f t="shared" si="574"/>
        <v>0</v>
      </c>
      <c r="CM1508" s="24">
        <f t="shared" si="575"/>
        <v>0</v>
      </c>
      <c r="CO1508" s="24">
        <f t="shared" si="576"/>
        <v>0</v>
      </c>
      <c r="CQ1508" s="24">
        <f t="shared" si="577"/>
        <v>0</v>
      </c>
      <c r="CS1508" s="24">
        <f t="shared" si="578"/>
        <v>0</v>
      </c>
    </row>
    <row r="1509" spans="9:97">
      <c r="I1509" s="24">
        <f t="shared" si="558"/>
        <v>0</v>
      </c>
      <c r="J1509" s="24">
        <f t="shared" si="556"/>
        <v>0</v>
      </c>
      <c r="M1509" s="24"/>
      <c r="N1509" s="24"/>
      <c r="O1509" s="24"/>
      <c r="P1509" s="24"/>
      <c r="Q1509" s="24"/>
      <c r="R1509" s="24"/>
      <c r="S1509" s="24">
        <f t="shared" si="559"/>
        <v>0</v>
      </c>
      <c r="T1509" s="24">
        <f t="shared" si="557"/>
        <v>0</v>
      </c>
      <c r="W1509" s="24"/>
      <c r="X1509" s="24"/>
      <c r="Y1509" s="24"/>
      <c r="Z1509" s="24"/>
      <c r="AA1509" s="24"/>
      <c r="AB1509" s="24"/>
      <c r="AC1509" s="24">
        <f t="shared" si="560"/>
        <v>0</v>
      </c>
      <c r="AD1509" s="24">
        <f t="shared" si="561"/>
        <v>0</v>
      </c>
      <c r="AG1509" s="24"/>
      <c r="AH1509" s="24"/>
      <c r="AI1509" s="24"/>
      <c r="AJ1509" s="24"/>
      <c r="AK1509" s="24"/>
      <c r="AL1509" s="24"/>
      <c r="AM1509" s="24">
        <f t="shared" si="562"/>
        <v>0</v>
      </c>
      <c r="AN1509" s="24">
        <f t="shared" si="579"/>
        <v>0</v>
      </c>
      <c r="AQ1509" s="24"/>
      <c r="AR1509" s="24"/>
      <c r="AS1509" s="24"/>
      <c r="AT1509" s="24"/>
      <c r="AU1509" s="24"/>
      <c r="AV1509" s="24"/>
      <c r="AW1509" s="24">
        <f t="shared" si="563"/>
        <v>0</v>
      </c>
      <c r="AX1509" s="24">
        <f t="shared" si="564"/>
        <v>0</v>
      </c>
      <c r="BA1509" s="24"/>
      <c r="BB1509" s="24"/>
      <c r="BC1509" s="24"/>
      <c r="BD1509" s="24"/>
      <c r="BE1509" s="24"/>
      <c r="BF1509" s="24"/>
      <c r="BG1509" s="24">
        <f t="shared" si="565"/>
        <v>0</v>
      </c>
      <c r="BH1509" s="24">
        <f t="shared" si="566"/>
        <v>0</v>
      </c>
      <c r="BK1509" s="24"/>
      <c r="BL1509" s="24"/>
      <c r="BM1509" s="24"/>
      <c r="BN1509" s="24"/>
      <c r="BO1509" s="24"/>
      <c r="BP1509" s="24"/>
      <c r="BQ1509" s="24">
        <f t="shared" si="567"/>
        <v>0</v>
      </c>
      <c r="BR1509" s="24">
        <f t="shared" si="568"/>
        <v>0</v>
      </c>
      <c r="BU1509" s="24"/>
      <c r="BV1509" s="24"/>
      <c r="BW1509" s="24"/>
      <c r="BX1509" s="24"/>
      <c r="BY1509" s="24"/>
      <c r="BZ1509" s="24"/>
      <c r="CA1509" s="24">
        <f t="shared" si="569"/>
        <v>0</v>
      </c>
      <c r="CB1509" s="24">
        <f t="shared" si="570"/>
        <v>0</v>
      </c>
      <c r="CC1509" s="24"/>
      <c r="CE1509" s="24">
        <f t="shared" si="571"/>
        <v>0</v>
      </c>
      <c r="CG1509" s="24">
        <f t="shared" si="572"/>
        <v>0</v>
      </c>
      <c r="CI1509" s="24">
        <f t="shared" si="573"/>
        <v>0</v>
      </c>
      <c r="CK1509" s="24">
        <f t="shared" si="574"/>
        <v>0</v>
      </c>
      <c r="CM1509" s="24">
        <f t="shared" si="575"/>
        <v>0</v>
      </c>
      <c r="CO1509" s="24">
        <f t="shared" si="576"/>
        <v>0</v>
      </c>
      <c r="CQ1509" s="24">
        <f t="shared" si="577"/>
        <v>0</v>
      </c>
      <c r="CS1509" s="24">
        <f t="shared" si="578"/>
        <v>0</v>
      </c>
    </row>
    <row r="1510" spans="9:97">
      <c r="I1510" s="24">
        <f t="shared" si="558"/>
        <v>0</v>
      </c>
      <c r="J1510" s="24">
        <f t="shared" si="556"/>
        <v>0</v>
      </c>
      <c r="M1510" s="24"/>
      <c r="N1510" s="24"/>
      <c r="O1510" s="24"/>
      <c r="P1510" s="24"/>
      <c r="Q1510" s="24"/>
      <c r="R1510" s="24"/>
      <c r="S1510" s="24">
        <f t="shared" si="559"/>
        <v>0</v>
      </c>
      <c r="T1510" s="24">
        <f t="shared" si="557"/>
        <v>0</v>
      </c>
      <c r="W1510" s="24"/>
      <c r="X1510" s="24"/>
      <c r="Y1510" s="24"/>
      <c r="Z1510" s="24"/>
      <c r="AA1510" s="24"/>
      <c r="AB1510" s="24"/>
      <c r="AC1510" s="24">
        <f t="shared" si="560"/>
        <v>0</v>
      </c>
      <c r="AD1510" s="24">
        <f t="shared" si="561"/>
        <v>0</v>
      </c>
      <c r="AG1510" s="24"/>
      <c r="AH1510" s="24"/>
      <c r="AI1510" s="24"/>
      <c r="AJ1510" s="24"/>
      <c r="AK1510" s="24"/>
      <c r="AL1510" s="24"/>
      <c r="AM1510" s="24">
        <f t="shared" si="562"/>
        <v>0</v>
      </c>
      <c r="AN1510" s="24">
        <f t="shared" si="579"/>
        <v>0</v>
      </c>
      <c r="AQ1510" s="24"/>
      <c r="AR1510" s="24"/>
      <c r="AS1510" s="24"/>
      <c r="AT1510" s="24"/>
      <c r="AU1510" s="24"/>
      <c r="AV1510" s="24"/>
      <c r="AW1510" s="24">
        <f t="shared" si="563"/>
        <v>0</v>
      </c>
      <c r="AX1510" s="24">
        <f t="shared" si="564"/>
        <v>0</v>
      </c>
      <c r="BA1510" s="24"/>
      <c r="BB1510" s="24"/>
      <c r="BC1510" s="24"/>
      <c r="BD1510" s="24"/>
      <c r="BE1510" s="24"/>
      <c r="BF1510" s="24"/>
      <c r="BG1510" s="24">
        <f t="shared" si="565"/>
        <v>0</v>
      </c>
      <c r="BH1510" s="24">
        <f t="shared" si="566"/>
        <v>0</v>
      </c>
      <c r="BK1510" s="24"/>
      <c r="BL1510" s="24"/>
      <c r="BM1510" s="24"/>
      <c r="BN1510" s="24"/>
      <c r="BO1510" s="24"/>
      <c r="BP1510" s="24"/>
      <c r="BQ1510" s="24">
        <f t="shared" si="567"/>
        <v>0</v>
      </c>
      <c r="BR1510" s="24">
        <f t="shared" si="568"/>
        <v>0</v>
      </c>
      <c r="BU1510" s="24"/>
      <c r="BV1510" s="24"/>
      <c r="BW1510" s="24"/>
      <c r="BX1510" s="24"/>
      <c r="BY1510" s="24"/>
      <c r="BZ1510" s="24"/>
      <c r="CA1510" s="24">
        <f t="shared" si="569"/>
        <v>0</v>
      </c>
      <c r="CB1510" s="24">
        <f t="shared" si="570"/>
        <v>0</v>
      </c>
      <c r="CC1510" s="24"/>
      <c r="CE1510" s="24">
        <f t="shared" si="571"/>
        <v>0</v>
      </c>
      <c r="CG1510" s="24">
        <f t="shared" si="572"/>
        <v>0</v>
      </c>
      <c r="CI1510" s="24">
        <f t="shared" si="573"/>
        <v>0</v>
      </c>
      <c r="CK1510" s="24">
        <f t="shared" si="574"/>
        <v>0</v>
      </c>
      <c r="CM1510" s="24">
        <f t="shared" si="575"/>
        <v>0</v>
      </c>
      <c r="CO1510" s="24">
        <f t="shared" si="576"/>
        <v>0</v>
      </c>
      <c r="CQ1510" s="24">
        <f t="shared" si="577"/>
        <v>0</v>
      </c>
      <c r="CS1510" s="24">
        <f t="shared" si="578"/>
        <v>0</v>
      </c>
    </row>
    <row r="1511" spans="9:97">
      <c r="I1511" s="24">
        <f t="shared" si="558"/>
        <v>0</v>
      </c>
      <c r="J1511" s="24">
        <f t="shared" ref="J1511:J1574" si="580">IF(F1511&lt;C1511-D1511,C1511-D1511-F1511,0)</f>
        <v>0</v>
      </c>
      <c r="M1511" s="24"/>
      <c r="N1511" s="24"/>
      <c r="O1511" s="24"/>
      <c r="P1511" s="24"/>
      <c r="Q1511" s="24"/>
      <c r="R1511" s="24"/>
      <c r="S1511" s="24">
        <f t="shared" si="559"/>
        <v>0</v>
      </c>
      <c r="T1511" s="24">
        <f t="shared" ref="T1511:T1574" si="581">IF(P1511&lt;M1511-N1511,M1511-N1511-P1511,0)</f>
        <v>0</v>
      </c>
      <c r="W1511" s="24"/>
      <c r="X1511" s="24"/>
      <c r="Y1511" s="24"/>
      <c r="Z1511" s="24"/>
      <c r="AA1511" s="24"/>
      <c r="AB1511" s="24"/>
      <c r="AC1511" s="24">
        <f t="shared" si="560"/>
        <v>0</v>
      </c>
      <c r="AD1511" s="24">
        <f t="shared" si="561"/>
        <v>0</v>
      </c>
      <c r="AG1511" s="24"/>
      <c r="AH1511" s="24"/>
      <c r="AI1511" s="24"/>
      <c r="AJ1511" s="24"/>
      <c r="AK1511" s="24"/>
      <c r="AL1511" s="24"/>
      <c r="AM1511" s="24">
        <f t="shared" si="562"/>
        <v>0</v>
      </c>
      <c r="AN1511" s="24">
        <f t="shared" si="579"/>
        <v>0</v>
      </c>
      <c r="AQ1511" s="24"/>
      <c r="AR1511" s="24"/>
      <c r="AS1511" s="24"/>
      <c r="AT1511" s="24"/>
      <c r="AU1511" s="24"/>
      <c r="AV1511" s="24"/>
      <c r="AW1511" s="24">
        <f t="shared" si="563"/>
        <v>0</v>
      </c>
      <c r="AX1511" s="24">
        <f t="shared" si="564"/>
        <v>0</v>
      </c>
      <c r="BA1511" s="24"/>
      <c r="BB1511" s="24"/>
      <c r="BC1511" s="24"/>
      <c r="BD1511" s="24"/>
      <c r="BE1511" s="24"/>
      <c r="BF1511" s="24"/>
      <c r="BG1511" s="24">
        <f t="shared" si="565"/>
        <v>0</v>
      </c>
      <c r="BH1511" s="24">
        <f t="shared" si="566"/>
        <v>0</v>
      </c>
      <c r="BK1511" s="24"/>
      <c r="BL1511" s="24"/>
      <c r="BM1511" s="24"/>
      <c r="BN1511" s="24"/>
      <c r="BO1511" s="24"/>
      <c r="BP1511" s="24"/>
      <c r="BQ1511" s="24">
        <f t="shared" si="567"/>
        <v>0</v>
      </c>
      <c r="BR1511" s="24">
        <f t="shared" si="568"/>
        <v>0</v>
      </c>
      <c r="BU1511" s="24"/>
      <c r="BV1511" s="24"/>
      <c r="BW1511" s="24"/>
      <c r="BX1511" s="24"/>
      <c r="BY1511" s="24"/>
      <c r="BZ1511" s="24"/>
      <c r="CA1511" s="24">
        <f t="shared" si="569"/>
        <v>0</v>
      </c>
      <c r="CB1511" s="24">
        <f t="shared" si="570"/>
        <v>0</v>
      </c>
      <c r="CC1511" s="24"/>
      <c r="CE1511" s="24">
        <f t="shared" si="571"/>
        <v>0</v>
      </c>
      <c r="CG1511" s="24">
        <f t="shared" si="572"/>
        <v>0</v>
      </c>
      <c r="CI1511" s="24">
        <f t="shared" si="573"/>
        <v>0</v>
      </c>
      <c r="CK1511" s="24">
        <f t="shared" si="574"/>
        <v>0</v>
      </c>
      <c r="CM1511" s="24">
        <f t="shared" si="575"/>
        <v>0</v>
      </c>
      <c r="CO1511" s="24">
        <f t="shared" si="576"/>
        <v>0</v>
      </c>
      <c r="CQ1511" s="24">
        <f t="shared" si="577"/>
        <v>0</v>
      </c>
      <c r="CS1511" s="24">
        <f t="shared" si="578"/>
        <v>0</v>
      </c>
    </row>
    <row r="1512" spans="9:97">
      <c r="I1512" s="24">
        <f t="shared" si="558"/>
        <v>0</v>
      </c>
      <c r="J1512" s="24">
        <f t="shared" si="580"/>
        <v>0</v>
      </c>
      <c r="M1512" s="24"/>
      <c r="N1512" s="24"/>
      <c r="O1512" s="24"/>
      <c r="P1512" s="24"/>
      <c r="Q1512" s="24"/>
      <c r="R1512" s="24"/>
      <c r="S1512" s="24">
        <f t="shared" si="559"/>
        <v>0</v>
      </c>
      <c r="T1512" s="24">
        <f t="shared" si="581"/>
        <v>0</v>
      </c>
      <c r="W1512" s="24"/>
      <c r="X1512" s="24"/>
      <c r="Y1512" s="24"/>
      <c r="Z1512" s="24"/>
      <c r="AA1512" s="24"/>
      <c r="AB1512" s="24"/>
      <c r="AC1512" s="24">
        <f t="shared" si="560"/>
        <v>0</v>
      </c>
      <c r="AD1512" s="24">
        <f t="shared" si="561"/>
        <v>0</v>
      </c>
      <c r="AG1512" s="24"/>
      <c r="AH1512" s="24"/>
      <c r="AI1512" s="24"/>
      <c r="AJ1512" s="24"/>
      <c r="AK1512" s="24"/>
      <c r="AL1512" s="24"/>
      <c r="AM1512" s="24">
        <f t="shared" si="562"/>
        <v>0</v>
      </c>
      <c r="AN1512" s="24">
        <f t="shared" si="579"/>
        <v>0</v>
      </c>
      <c r="AQ1512" s="24"/>
      <c r="AR1512" s="24"/>
      <c r="AS1512" s="24"/>
      <c r="AT1512" s="24"/>
      <c r="AU1512" s="24"/>
      <c r="AV1512" s="24"/>
      <c r="AW1512" s="24">
        <f t="shared" si="563"/>
        <v>0</v>
      </c>
      <c r="AX1512" s="24">
        <f t="shared" si="564"/>
        <v>0</v>
      </c>
      <c r="BA1512" s="24"/>
      <c r="BB1512" s="24"/>
      <c r="BC1512" s="24"/>
      <c r="BD1512" s="24"/>
      <c r="BE1512" s="24"/>
      <c r="BF1512" s="24"/>
      <c r="BG1512" s="24">
        <f t="shared" si="565"/>
        <v>0</v>
      </c>
      <c r="BH1512" s="24">
        <f t="shared" si="566"/>
        <v>0</v>
      </c>
      <c r="BK1512" s="24"/>
      <c r="BL1512" s="24"/>
      <c r="BM1512" s="24"/>
      <c r="BN1512" s="24"/>
      <c r="BO1512" s="24"/>
      <c r="BP1512" s="24"/>
      <c r="BQ1512" s="24">
        <f t="shared" si="567"/>
        <v>0</v>
      </c>
      <c r="BR1512" s="24">
        <f t="shared" si="568"/>
        <v>0</v>
      </c>
      <c r="BU1512" s="24"/>
      <c r="BV1512" s="24"/>
      <c r="BW1512" s="24"/>
      <c r="BX1512" s="24"/>
      <c r="BY1512" s="24"/>
      <c r="BZ1512" s="24"/>
      <c r="CA1512" s="24">
        <f t="shared" si="569"/>
        <v>0</v>
      </c>
      <c r="CB1512" s="24">
        <f t="shared" si="570"/>
        <v>0</v>
      </c>
      <c r="CC1512" s="24"/>
      <c r="CE1512" s="24">
        <f t="shared" si="571"/>
        <v>0</v>
      </c>
      <c r="CG1512" s="24">
        <f t="shared" si="572"/>
        <v>0</v>
      </c>
      <c r="CI1512" s="24">
        <f t="shared" si="573"/>
        <v>0</v>
      </c>
      <c r="CK1512" s="24">
        <f t="shared" si="574"/>
        <v>0</v>
      </c>
      <c r="CM1512" s="24">
        <f t="shared" si="575"/>
        <v>0</v>
      </c>
      <c r="CO1512" s="24">
        <f t="shared" si="576"/>
        <v>0</v>
      </c>
      <c r="CQ1512" s="24">
        <f t="shared" si="577"/>
        <v>0</v>
      </c>
      <c r="CS1512" s="24">
        <f t="shared" si="578"/>
        <v>0</v>
      </c>
    </row>
    <row r="1513" spans="9:97">
      <c r="I1513" s="24">
        <f t="shared" si="558"/>
        <v>0</v>
      </c>
      <c r="J1513" s="24">
        <f t="shared" si="580"/>
        <v>0</v>
      </c>
      <c r="M1513" s="24"/>
      <c r="N1513" s="24"/>
      <c r="O1513" s="24"/>
      <c r="P1513" s="24"/>
      <c r="Q1513" s="24"/>
      <c r="R1513" s="24"/>
      <c r="S1513" s="24">
        <f t="shared" si="559"/>
        <v>0</v>
      </c>
      <c r="T1513" s="24">
        <f t="shared" si="581"/>
        <v>0</v>
      </c>
      <c r="W1513" s="24"/>
      <c r="X1513" s="24"/>
      <c r="Y1513" s="24"/>
      <c r="Z1513" s="24"/>
      <c r="AA1513" s="24"/>
      <c r="AB1513" s="24"/>
      <c r="AC1513" s="24">
        <f t="shared" si="560"/>
        <v>0</v>
      </c>
      <c r="AD1513" s="24">
        <f t="shared" si="561"/>
        <v>0</v>
      </c>
      <c r="AG1513" s="24"/>
      <c r="AH1513" s="24"/>
      <c r="AI1513" s="24"/>
      <c r="AJ1513" s="24"/>
      <c r="AK1513" s="24"/>
      <c r="AL1513" s="24"/>
      <c r="AM1513" s="24">
        <f t="shared" si="562"/>
        <v>0</v>
      </c>
      <c r="AN1513" s="24">
        <f t="shared" si="579"/>
        <v>0</v>
      </c>
      <c r="AQ1513" s="24"/>
      <c r="AR1513" s="24"/>
      <c r="AS1513" s="24"/>
      <c r="AT1513" s="24"/>
      <c r="AU1513" s="24"/>
      <c r="AV1513" s="24"/>
      <c r="AW1513" s="24">
        <f t="shared" si="563"/>
        <v>0</v>
      </c>
      <c r="AX1513" s="24">
        <f t="shared" si="564"/>
        <v>0</v>
      </c>
      <c r="BA1513" s="24"/>
      <c r="BB1513" s="24"/>
      <c r="BC1513" s="24"/>
      <c r="BD1513" s="24"/>
      <c r="BE1513" s="24"/>
      <c r="BF1513" s="24"/>
      <c r="BG1513" s="24">
        <f t="shared" si="565"/>
        <v>0</v>
      </c>
      <c r="BH1513" s="24">
        <f t="shared" si="566"/>
        <v>0</v>
      </c>
      <c r="BK1513" s="24"/>
      <c r="BL1513" s="24"/>
      <c r="BM1513" s="24"/>
      <c r="BN1513" s="24"/>
      <c r="BO1513" s="24"/>
      <c r="BP1513" s="24"/>
      <c r="BQ1513" s="24">
        <f t="shared" si="567"/>
        <v>0</v>
      </c>
      <c r="BR1513" s="24">
        <f t="shared" si="568"/>
        <v>0</v>
      </c>
      <c r="BU1513" s="24"/>
      <c r="BV1513" s="24"/>
      <c r="BW1513" s="24"/>
      <c r="BX1513" s="24"/>
      <c r="BY1513" s="24"/>
      <c r="BZ1513" s="24"/>
      <c r="CA1513" s="24">
        <f t="shared" si="569"/>
        <v>0</v>
      </c>
      <c r="CB1513" s="24">
        <f t="shared" si="570"/>
        <v>0</v>
      </c>
      <c r="CC1513" s="24"/>
      <c r="CE1513" s="24">
        <f t="shared" si="571"/>
        <v>0</v>
      </c>
      <c r="CG1513" s="24">
        <f t="shared" si="572"/>
        <v>0</v>
      </c>
      <c r="CI1513" s="24">
        <f t="shared" si="573"/>
        <v>0</v>
      </c>
      <c r="CK1513" s="24">
        <f t="shared" si="574"/>
        <v>0</v>
      </c>
      <c r="CM1513" s="24">
        <f t="shared" si="575"/>
        <v>0</v>
      </c>
      <c r="CO1513" s="24">
        <f t="shared" si="576"/>
        <v>0</v>
      </c>
      <c r="CQ1513" s="24">
        <f t="shared" si="577"/>
        <v>0</v>
      </c>
      <c r="CS1513" s="24">
        <f t="shared" si="578"/>
        <v>0</v>
      </c>
    </row>
    <row r="1514" spans="9:97">
      <c r="I1514" s="24">
        <f t="shared" si="558"/>
        <v>0</v>
      </c>
      <c r="J1514" s="24">
        <f t="shared" si="580"/>
        <v>0</v>
      </c>
      <c r="M1514" s="24"/>
      <c r="N1514" s="24"/>
      <c r="O1514" s="24"/>
      <c r="P1514" s="24"/>
      <c r="Q1514" s="24"/>
      <c r="R1514" s="24"/>
      <c r="S1514" s="24">
        <f t="shared" si="559"/>
        <v>0</v>
      </c>
      <c r="T1514" s="24">
        <f t="shared" si="581"/>
        <v>0</v>
      </c>
      <c r="W1514" s="24"/>
      <c r="X1514" s="24"/>
      <c r="Y1514" s="24"/>
      <c r="Z1514" s="24"/>
      <c r="AA1514" s="24"/>
      <c r="AB1514" s="24"/>
      <c r="AC1514" s="24">
        <f t="shared" si="560"/>
        <v>0</v>
      </c>
      <c r="AD1514" s="24">
        <f t="shared" si="561"/>
        <v>0</v>
      </c>
      <c r="AG1514" s="24"/>
      <c r="AH1514" s="24"/>
      <c r="AI1514" s="24"/>
      <c r="AJ1514" s="24"/>
      <c r="AK1514" s="24"/>
      <c r="AL1514" s="24"/>
      <c r="AM1514" s="24">
        <f t="shared" si="562"/>
        <v>0</v>
      </c>
      <c r="AN1514" s="24">
        <f t="shared" si="579"/>
        <v>0</v>
      </c>
      <c r="AQ1514" s="24"/>
      <c r="AR1514" s="24"/>
      <c r="AS1514" s="24"/>
      <c r="AT1514" s="24"/>
      <c r="AU1514" s="24"/>
      <c r="AV1514" s="24"/>
      <c r="AW1514" s="24">
        <f t="shared" si="563"/>
        <v>0</v>
      </c>
      <c r="AX1514" s="24">
        <f t="shared" si="564"/>
        <v>0</v>
      </c>
      <c r="BA1514" s="24"/>
      <c r="BB1514" s="24"/>
      <c r="BC1514" s="24"/>
      <c r="BD1514" s="24"/>
      <c r="BE1514" s="24"/>
      <c r="BF1514" s="24"/>
      <c r="BG1514" s="24">
        <f t="shared" si="565"/>
        <v>0</v>
      </c>
      <c r="BH1514" s="24">
        <f t="shared" si="566"/>
        <v>0</v>
      </c>
      <c r="BK1514" s="24"/>
      <c r="BL1514" s="24"/>
      <c r="BM1514" s="24"/>
      <c r="BN1514" s="24"/>
      <c r="BO1514" s="24"/>
      <c r="BP1514" s="24"/>
      <c r="BQ1514" s="24">
        <f t="shared" si="567"/>
        <v>0</v>
      </c>
      <c r="BR1514" s="24">
        <f t="shared" si="568"/>
        <v>0</v>
      </c>
      <c r="BU1514" s="24"/>
      <c r="BV1514" s="24"/>
      <c r="BW1514" s="24"/>
      <c r="BX1514" s="24"/>
      <c r="BY1514" s="24"/>
      <c r="BZ1514" s="24"/>
      <c r="CA1514" s="24">
        <f t="shared" si="569"/>
        <v>0</v>
      </c>
      <c r="CB1514" s="24">
        <f t="shared" si="570"/>
        <v>0</v>
      </c>
      <c r="CC1514" s="24"/>
      <c r="CE1514" s="24">
        <f t="shared" si="571"/>
        <v>0</v>
      </c>
      <c r="CG1514" s="24">
        <f t="shared" si="572"/>
        <v>0</v>
      </c>
      <c r="CI1514" s="24">
        <f t="shared" si="573"/>
        <v>0</v>
      </c>
      <c r="CK1514" s="24">
        <f t="shared" si="574"/>
        <v>0</v>
      </c>
      <c r="CM1514" s="24">
        <f t="shared" si="575"/>
        <v>0</v>
      </c>
      <c r="CO1514" s="24">
        <f t="shared" si="576"/>
        <v>0</v>
      </c>
      <c r="CQ1514" s="24">
        <f t="shared" si="577"/>
        <v>0</v>
      </c>
      <c r="CS1514" s="24">
        <f t="shared" si="578"/>
        <v>0</v>
      </c>
    </row>
    <row r="1515" spans="9:97">
      <c r="I1515" s="24">
        <f t="shared" si="558"/>
        <v>0</v>
      </c>
      <c r="J1515" s="24">
        <f t="shared" si="580"/>
        <v>0</v>
      </c>
      <c r="M1515" s="24"/>
      <c r="N1515" s="24"/>
      <c r="O1515" s="24"/>
      <c r="P1515" s="24"/>
      <c r="Q1515" s="24"/>
      <c r="R1515" s="24"/>
      <c r="S1515" s="24">
        <f t="shared" si="559"/>
        <v>0</v>
      </c>
      <c r="T1515" s="24">
        <f t="shared" si="581"/>
        <v>0</v>
      </c>
      <c r="W1515" s="24"/>
      <c r="X1515" s="24"/>
      <c r="Y1515" s="24"/>
      <c r="Z1515" s="24"/>
      <c r="AA1515" s="24"/>
      <c r="AB1515" s="24"/>
      <c r="AC1515" s="24">
        <f t="shared" si="560"/>
        <v>0</v>
      </c>
      <c r="AD1515" s="24">
        <f t="shared" si="561"/>
        <v>0</v>
      </c>
      <c r="AG1515" s="24"/>
      <c r="AH1515" s="24"/>
      <c r="AI1515" s="24"/>
      <c r="AJ1515" s="24"/>
      <c r="AK1515" s="24"/>
      <c r="AL1515" s="24"/>
      <c r="AM1515" s="24">
        <f t="shared" si="562"/>
        <v>0</v>
      </c>
      <c r="AN1515" s="24">
        <f t="shared" si="579"/>
        <v>0</v>
      </c>
      <c r="AQ1515" s="24"/>
      <c r="AR1515" s="24"/>
      <c r="AS1515" s="24"/>
      <c r="AT1515" s="24"/>
      <c r="AU1515" s="24"/>
      <c r="AV1515" s="24"/>
      <c r="AW1515" s="24">
        <f t="shared" si="563"/>
        <v>0</v>
      </c>
      <c r="AX1515" s="24">
        <f t="shared" si="564"/>
        <v>0</v>
      </c>
      <c r="BA1515" s="24"/>
      <c r="BB1515" s="24"/>
      <c r="BC1515" s="24"/>
      <c r="BD1515" s="24"/>
      <c r="BE1515" s="24"/>
      <c r="BF1515" s="24"/>
      <c r="BG1515" s="24">
        <f t="shared" si="565"/>
        <v>0</v>
      </c>
      <c r="BH1515" s="24">
        <f t="shared" si="566"/>
        <v>0</v>
      </c>
      <c r="BK1515" s="24"/>
      <c r="BL1515" s="24"/>
      <c r="BM1515" s="24"/>
      <c r="BN1515" s="24"/>
      <c r="BO1515" s="24"/>
      <c r="BP1515" s="24"/>
      <c r="BQ1515" s="24">
        <f t="shared" si="567"/>
        <v>0</v>
      </c>
      <c r="BR1515" s="24">
        <f t="shared" si="568"/>
        <v>0</v>
      </c>
      <c r="BU1515" s="24"/>
      <c r="BV1515" s="24"/>
      <c r="BW1515" s="24"/>
      <c r="BX1515" s="24"/>
      <c r="BY1515" s="24"/>
      <c r="BZ1515" s="24"/>
      <c r="CA1515" s="24">
        <f t="shared" si="569"/>
        <v>0</v>
      </c>
      <c r="CB1515" s="24">
        <f t="shared" si="570"/>
        <v>0</v>
      </c>
      <c r="CC1515" s="24"/>
      <c r="CE1515" s="24">
        <f t="shared" si="571"/>
        <v>0</v>
      </c>
      <c r="CG1515" s="24">
        <f t="shared" si="572"/>
        <v>0</v>
      </c>
      <c r="CI1515" s="24">
        <f t="shared" si="573"/>
        <v>0</v>
      </c>
      <c r="CK1515" s="24">
        <f t="shared" si="574"/>
        <v>0</v>
      </c>
      <c r="CM1515" s="24">
        <f t="shared" si="575"/>
        <v>0</v>
      </c>
      <c r="CO1515" s="24">
        <f t="shared" si="576"/>
        <v>0</v>
      </c>
      <c r="CQ1515" s="24">
        <f t="shared" si="577"/>
        <v>0</v>
      </c>
      <c r="CS1515" s="24">
        <f t="shared" si="578"/>
        <v>0</v>
      </c>
    </row>
    <row r="1516" spans="9:97">
      <c r="I1516" s="24">
        <f t="shared" si="558"/>
        <v>0</v>
      </c>
      <c r="J1516" s="24">
        <f t="shared" si="580"/>
        <v>0</v>
      </c>
      <c r="M1516" s="24"/>
      <c r="N1516" s="24"/>
      <c r="O1516" s="24"/>
      <c r="P1516" s="24"/>
      <c r="Q1516" s="24"/>
      <c r="R1516" s="24"/>
      <c r="S1516" s="24">
        <f t="shared" si="559"/>
        <v>0</v>
      </c>
      <c r="T1516" s="24">
        <f t="shared" si="581"/>
        <v>0</v>
      </c>
      <c r="W1516" s="24"/>
      <c r="X1516" s="24"/>
      <c r="Y1516" s="24"/>
      <c r="Z1516" s="24"/>
      <c r="AA1516" s="24"/>
      <c r="AB1516" s="24"/>
      <c r="AC1516" s="24">
        <f t="shared" si="560"/>
        <v>0</v>
      </c>
      <c r="AD1516" s="24">
        <f t="shared" si="561"/>
        <v>0</v>
      </c>
      <c r="AG1516" s="24"/>
      <c r="AH1516" s="24"/>
      <c r="AI1516" s="24"/>
      <c r="AJ1516" s="24"/>
      <c r="AK1516" s="24"/>
      <c r="AL1516" s="24"/>
      <c r="AM1516" s="24">
        <f t="shared" si="562"/>
        <v>0</v>
      </c>
      <c r="AN1516" s="24">
        <f t="shared" si="579"/>
        <v>0</v>
      </c>
      <c r="AQ1516" s="24"/>
      <c r="AR1516" s="24"/>
      <c r="AS1516" s="24"/>
      <c r="AT1516" s="24"/>
      <c r="AU1516" s="24"/>
      <c r="AV1516" s="24"/>
      <c r="AW1516" s="24">
        <f t="shared" si="563"/>
        <v>0</v>
      </c>
      <c r="AX1516" s="24">
        <f t="shared" si="564"/>
        <v>0</v>
      </c>
      <c r="BA1516" s="24"/>
      <c r="BB1516" s="24"/>
      <c r="BC1516" s="24"/>
      <c r="BD1516" s="24"/>
      <c r="BE1516" s="24"/>
      <c r="BF1516" s="24"/>
      <c r="BG1516" s="24">
        <f t="shared" si="565"/>
        <v>0</v>
      </c>
      <c r="BH1516" s="24">
        <f t="shared" si="566"/>
        <v>0</v>
      </c>
      <c r="BK1516" s="24"/>
      <c r="BL1516" s="24"/>
      <c r="BM1516" s="24"/>
      <c r="BN1516" s="24"/>
      <c r="BO1516" s="24"/>
      <c r="BP1516" s="24"/>
      <c r="BQ1516" s="24">
        <f t="shared" si="567"/>
        <v>0</v>
      </c>
      <c r="BR1516" s="24">
        <f t="shared" si="568"/>
        <v>0</v>
      </c>
      <c r="BU1516" s="24"/>
      <c r="BV1516" s="24"/>
      <c r="BW1516" s="24"/>
      <c r="BX1516" s="24"/>
      <c r="BY1516" s="24"/>
      <c r="BZ1516" s="24"/>
      <c r="CA1516" s="24">
        <f t="shared" si="569"/>
        <v>0</v>
      </c>
      <c r="CB1516" s="24">
        <f t="shared" si="570"/>
        <v>0</v>
      </c>
      <c r="CC1516" s="24"/>
      <c r="CE1516" s="24">
        <f t="shared" si="571"/>
        <v>0</v>
      </c>
      <c r="CG1516" s="24">
        <f t="shared" si="572"/>
        <v>0</v>
      </c>
      <c r="CI1516" s="24">
        <f t="shared" si="573"/>
        <v>0</v>
      </c>
      <c r="CK1516" s="24">
        <f t="shared" si="574"/>
        <v>0</v>
      </c>
      <c r="CM1516" s="24">
        <f t="shared" si="575"/>
        <v>0</v>
      </c>
      <c r="CO1516" s="24">
        <f t="shared" si="576"/>
        <v>0</v>
      </c>
      <c r="CQ1516" s="24">
        <f t="shared" si="577"/>
        <v>0</v>
      </c>
      <c r="CS1516" s="24">
        <f t="shared" si="578"/>
        <v>0</v>
      </c>
    </row>
    <row r="1517" spans="9:97">
      <c r="I1517" s="24">
        <f t="shared" si="558"/>
        <v>0</v>
      </c>
      <c r="J1517" s="24">
        <f t="shared" si="580"/>
        <v>0</v>
      </c>
      <c r="M1517" s="24"/>
      <c r="N1517" s="24"/>
      <c r="O1517" s="24"/>
      <c r="P1517" s="24"/>
      <c r="Q1517" s="24"/>
      <c r="R1517" s="24"/>
      <c r="S1517" s="24">
        <f t="shared" si="559"/>
        <v>0</v>
      </c>
      <c r="T1517" s="24">
        <f t="shared" si="581"/>
        <v>0</v>
      </c>
      <c r="W1517" s="24"/>
      <c r="X1517" s="24"/>
      <c r="Y1517" s="24"/>
      <c r="Z1517" s="24"/>
      <c r="AA1517" s="24"/>
      <c r="AB1517" s="24"/>
      <c r="AC1517" s="24">
        <f t="shared" si="560"/>
        <v>0</v>
      </c>
      <c r="AD1517" s="24">
        <f t="shared" si="561"/>
        <v>0</v>
      </c>
      <c r="AG1517" s="24"/>
      <c r="AH1517" s="24"/>
      <c r="AI1517" s="24"/>
      <c r="AJ1517" s="24"/>
      <c r="AK1517" s="24"/>
      <c r="AL1517" s="24"/>
      <c r="AM1517" s="24">
        <f t="shared" si="562"/>
        <v>0</v>
      </c>
      <c r="AN1517" s="24">
        <f t="shared" si="579"/>
        <v>0</v>
      </c>
      <c r="AQ1517" s="24"/>
      <c r="AR1517" s="24"/>
      <c r="AS1517" s="24"/>
      <c r="AT1517" s="24"/>
      <c r="AU1517" s="24"/>
      <c r="AV1517" s="24"/>
      <c r="AW1517" s="24">
        <f t="shared" si="563"/>
        <v>0</v>
      </c>
      <c r="AX1517" s="24">
        <f t="shared" si="564"/>
        <v>0</v>
      </c>
      <c r="BA1517" s="24"/>
      <c r="BB1517" s="24"/>
      <c r="BC1517" s="24"/>
      <c r="BD1517" s="24"/>
      <c r="BE1517" s="24"/>
      <c r="BF1517" s="24"/>
      <c r="BG1517" s="24">
        <f t="shared" si="565"/>
        <v>0</v>
      </c>
      <c r="BH1517" s="24">
        <f t="shared" si="566"/>
        <v>0</v>
      </c>
      <c r="BK1517" s="24"/>
      <c r="BL1517" s="24"/>
      <c r="BM1517" s="24"/>
      <c r="BN1517" s="24"/>
      <c r="BO1517" s="24"/>
      <c r="BP1517" s="24"/>
      <c r="BQ1517" s="24">
        <f t="shared" si="567"/>
        <v>0</v>
      </c>
      <c r="BR1517" s="24">
        <f t="shared" si="568"/>
        <v>0</v>
      </c>
      <c r="BU1517" s="24"/>
      <c r="BV1517" s="24"/>
      <c r="BW1517" s="24"/>
      <c r="BX1517" s="24"/>
      <c r="BY1517" s="24"/>
      <c r="BZ1517" s="24"/>
      <c r="CA1517" s="24">
        <f t="shared" si="569"/>
        <v>0</v>
      </c>
      <c r="CB1517" s="24">
        <f t="shared" si="570"/>
        <v>0</v>
      </c>
      <c r="CC1517" s="24"/>
      <c r="CE1517" s="24">
        <f t="shared" si="571"/>
        <v>0</v>
      </c>
      <c r="CG1517" s="24">
        <f t="shared" si="572"/>
        <v>0</v>
      </c>
      <c r="CI1517" s="24">
        <f t="shared" si="573"/>
        <v>0</v>
      </c>
      <c r="CK1517" s="24">
        <f t="shared" si="574"/>
        <v>0</v>
      </c>
      <c r="CM1517" s="24">
        <f t="shared" si="575"/>
        <v>0</v>
      </c>
      <c r="CO1517" s="24">
        <f t="shared" si="576"/>
        <v>0</v>
      </c>
      <c r="CQ1517" s="24">
        <f t="shared" si="577"/>
        <v>0</v>
      </c>
      <c r="CS1517" s="24">
        <f t="shared" si="578"/>
        <v>0</v>
      </c>
    </row>
    <row r="1518" spans="9:97">
      <c r="I1518" s="24">
        <f t="shared" si="558"/>
        <v>0</v>
      </c>
      <c r="J1518" s="24">
        <f t="shared" si="580"/>
        <v>0</v>
      </c>
      <c r="M1518" s="24"/>
      <c r="N1518" s="24"/>
      <c r="O1518" s="24"/>
      <c r="P1518" s="24"/>
      <c r="Q1518" s="24"/>
      <c r="R1518" s="24"/>
      <c r="S1518" s="24">
        <f t="shared" si="559"/>
        <v>0</v>
      </c>
      <c r="T1518" s="24">
        <f t="shared" si="581"/>
        <v>0</v>
      </c>
      <c r="W1518" s="24"/>
      <c r="X1518" s="24"/>
      <c r="Y1518" s="24"/>
      <c r="Z1518" s="24"/>
      <c r="AA1518" s="24"/>
      <c r="AB1518" s="24"/>
      <c r="AC1518" s="24">
        <f t="shared" si="560"/>
        <v>0</v>
      </c>
      <c r="AD1518" s="24">
        <f t="shared" si="561"/>
        <v>0</v>
      </c>
      <c r="AG1518" s="24"/>
      <c r="AH1518" s="24"/>
      <c r="AI1518" s="24"/>
      <c r="AJ1518" s="24"/>
      <c r="AK1518" s="24"/>
      <c r="AL1518" s="24"/>
      <c r="AM1518" s="24">
        <f t="shared" si="562"/>
        <v>0</v>
      </c>
      <c r="AN1518" s="24">
        <f t="shared" si="579"/>
        <v>0</v>
      </c>
      <c r="AQ1518" s="24"/>
      <c r="AR1518" s="24"/>
      <c r="AS1518" s="24"/>
      <c r="AT1518" s="24"/>
      <c r="AU1518" s="24"/>
      <c r="AV1518" s="24"/>
      <c r="AW1518" s="24">
        <f t="shared" si="563"/>
        <v>0</v>
      </c>
      <c r="AX1518" s="24">
        <f t="shared" si="564"/>
        <v>0</v>
      </c>
      <c r="BA1518" s="24"/>
      <c r="BB1518" s="24"/>
      <c r="BC1518" s="24"/>
      <c r="BD1518" s="24"/>
      <c r="BE1518" s="24"/>
      <c r="BF1518" s="24"/>
      <c r="BG1518" s="24">
        <f t="shared" si="565"/>
        <v>0</v>
      </c>
      <c r="BH1518" s="24">
        <f t="shared" si="566"/>
        <v>0</v>
      </c>
      <c r="BK1518" s="24"/>
      <c r="BL1518" s="24"/>
      <c r="BM1518" s="24"/>
      <c r="BN1518" s="24"/>
      <c r="BO1518" s="24"/>
      <c r="BP1518" s="24"/>
      <c r="BQ1518" s="24">
        <f t="shared" si="567"/>
        <v>0</v>
      </c>
      <c r="BR1518" s="24">
        <f t="shared" si="568"/>
        <v>0</v>
      </c>
      <c r="BU1518" s="24"/>
      <c r="BV1518" s="24"/>
      <c r="BW1518" s="24"/>
      <c r="BX1518" s="24"/>
      <c r="BY1518" s="24"/>
      <c r="BZ1518" s="24"/>
      <c r="CA1518" s="24">
        <f t="shared" si="569"/>
        <v>0</v>
      </c>
      <c r="CB1518" s="24">
        <f t="shared" si="570"/>
        <v>0</v>
      </c>
      <c r="CC1518" s="24"/>
      <c r="CE1518" s="24">
        <f t="shared" si="571"/>
        <v>0</v>
      </c>
      <c r="CG1518" s="24">
        <f t="shared" si="572"/>
        <v>0</v>
      </c>
      <c r="CI1518" s="24">
        <f t="shared" si="573"/>
        <v>0</v>
      </c>
      <c r="CK1518" s="24">
        <f t="shared" si="574"/>
        <v>0</v>
      </c>
      <c r="CM1518" s="24">
        <f t="shared" si="575"/>
        <v>0</v>
      </c>
      <c r="CO1518" s="24">
        <f t="shared" si="576"/>
        <v>0</v>
      </c>
      <c r="CQ1518" s="24">
        <f t="shared" si="577"/>
        <v>0</v>
      </c>
      <c r="CS1518" s="24">
        <f t="shared" si="578"/>
        <v>0</v>
      </c>
    </row>
    <row r="1519" spans="9:97">
      <c r="I1519" s="24">
        <f t="shared" si="558"/>
        <v>0</v>
      </c>
      <c r="J1519" s="24">
        <f t="shared" si="580"/>
        <v>0</v>
      </c>
      <c r="M1519" s="24"/>
      <c r="N1519" s="24"/>
      <c r="O1519" s="24"/>
      <c r="P1519" s="24"/>
      <c r="Q1519" s="24"/>
      <c r="R1519" s="24"/>
      <c r="S1519" s="24">
        <f t="shared" si="559"/>
        <v>0</v>
      </c>
      <c r="T1519" s="24">
        <f t="shared" si="581"/>
        <v>0</v>
      </c>
      <c r="W1519" s="24"/>
      <c r="X1519" s="24"/>
      <c r="Y1519" s="24"/>
      <c r="Z1519" s="24"/>
      <c r="AA1519" s="24"/>
      <c r="AB1519" s="24"/>
      <c r="AC1519" s="24">
        <f t="shared" si="560"/>
        <v>0</v>
      </c>
      <c r="AD1519" s="24">
        <f t="shared" si="561"/>
        <v>0</v>
      </c>
      <c r="AG1519" s="24"/>
      <c r="AH1519" s="24"/>
      <c r="AI1519" s="24"/>
      <c r="AJ1519" s="24"/>
      <c r="AK1519" s="24"/>
      <c r="AL1519" s="24"/>
      <c r="AM1519" s="24">
        <f t="shared" si="562"/>
        <v>0</v>
      </c>
      <c r="AN1519" s="24">
        <f t="shared" si="579"/>
        <v>0</v>
      </c>
      <c r="AQ1519" s="24"/>
      <c r="AR1519" s="24"/>
      <c r="AS1519" s="24"/>
      <c r="AT1519" s="24"/>
      <c r="AU1519" s="24"/>
      <c r="AV1519" s="24"/>
      <c r="AW1519" s="24">
        <f t="shared" si="563"/>
        <v>0</v>
      </c>
      <c r="AX1519" s="24">
        <f t="shared" si="564"/>
        <v>0</v>
      </c>
      <c r="BA1519" s="24"/>
      <c r="BB1519" s="24"/>
      <c r="BC1519" s="24"/>
      <c r="BD1519" s="24"/>
      <c r="BE1519" s="24"/>
      <c r="BF1519" s="24"/>
      <c r="BG1519" s="24">
        <f t="shared" si="565"/>
        <v>0</v>
      </c>
      <c r="BH1519" s="24">
        <f t="shared" si="566"/>
        <v>0</v>
      </c>
      <c r="BK1519" s="24"/>
      <c r="BL1519" s="24"/>
      <c r="BM1519" s="24"/>
      <c r="BN1519" s="24"/>
      <c r="BO1519" s="24"/>
      <c r="BP1519" s="24"/>
      <c r="BQ1519" s="24">
        <f t="shared" si="567"/>
        <v>0</v>
      </c>
      <c r="BR1519" s="24">
        <f t="shared" si="568"/>
        <v>0</v>
      </c>
      <c r="BU1519" s="24"/>
      <c r="BV1519" s="24"/>
      <c r="BW1519" s="24"/>
      <c r="BX1519" s="24"/>
      <c r="BY1519" s="24"/>
      <c r="BZ1519" s="24"/>
      <c r="CA1519" s="24">
        <f t="shared" si="569"/>
        <v>0</v>
      </c>
      <c r="CB1519" s="24">
        <f t="shared" si="570"/>
        <v>0</v>
      </c>
      <c r="CC1519" s="24"/>
      <c r="CE1519" s="24">
        <f t="shared" si="571"/>
        <v>0</v>
      </c>
      <c r="CG1519" s="24">
        <f t="shared" si="572"/>
        <v>0</v>
      </c>
      <c r="CI1519" s="24">
        <f t="shared" si="573"/>
        <v>0</v>
      </c>
      <c r="CK1519" s="24">
        <f t="shared" si="574"/>
        <v>0</v>
      </c>
      <c r="CM1519" s="24">
        <f t="shared" si="575"/>
        <v>0</v>
      </c>
      <c r="CO1519" s="24">
        <f t="shared" si="576"/>
        <v>0</v>
      </c>
      <c r="CQ1519" s="24">
        <f t="shared" si="577"/>
        <v>0</v>
      </c>
      <c r="CS1519" s="24">
        <f t="shared" si="578"/>
        <v>0</v>
      </c>
    </row>
    <row r="1520" spans="9:97">
      <c r="I1520" s="24">
        <f t="shared" si="558"/>
        <v>0</v>
      </c>
      <c r="J1520" s="24">
        <f t="shared" si="580"/>
        <v>0</v>
      </c>
      <c r="M1520" s="24"/>
      <c r="N1520" s="24"/>
      <c r="O1520" s="24"/>
      <c r="P1520" s="24"/>
      <c r="Q1520" s="24"/>
      <c r="R1520" s="24"/>
      <c r="S1520" s="24">
        <f t="shared" si="559"/>
        <v>0</v>
      </c>
      <c r="T1520" s="24">
        <f t="shared" si="581"/>
        <v>0</v>
      </c>
      <c r="W1520" s="24"/>
      <c r="X1520" s="24"/>
      <c r="Y1520" s="24"/>
      <c r="Z1520" s="24"/>
      <c r="AA1520" s="24"/>
      <c r="AB1520" s="24"/>
      <c r="AC1520" s="24">
        <f t="shared" si="560"/>
        <v>0</v>
      </c>
      <c r="AD1520" s="24">
        <f t="shared" si="561"/>
        <v>0</v>
      </c>
      <c r="AG1520" s="24"/>
      <c r="AH1520" s="24"/>
      <c r="AI1520" s="24"/>
      <c r="AJ1520" s="24"/>
      <c r="AK1520" s="24"/>
      <c r="AL1520" s="24"/>
      <c r="AM1520" s="24">
        <f t="shared" si="562"/>
        <v>0</v>
      </c>
      <c r="AN1520" s="24">
        <f t="shared" si="579"/>
        <v>0</v>
      </c>
      <c r="AQ1520" s="24"/>
      <c r="AR1520" s="24"/>
      <c r="AS1520" s="24"/>
      <c r="AT1520" s="24"/>
      <c r="AU1520" s="24"/>
      <c r="AV1520" s="24"/>
      <c r="AW1520" s="24">
        <f t="shared" si="563"/>
        <v>0</v>
      </c>
      <c r="AX1520" s="24">
        <f t="shared" si="564"/>
        <v>0</v>
      </c>
      <c r="BA1520" s="24"/>
      <c r="BB1520" s="24"/>
      <c r="BC1520" s="24"/>
      <c r="BD1520" s="24"/>
      <c r="BE1520" s="24"/>
      <c r="BF1520" s="24"/>
      <c r="BG1520" s="24">
        <f t="shared" si="565"/>
        <v>0</v>
      </c>
      <c r="BH1520" s="24">
        <f t="shared" si="566"/>
        <v>0</v>
      </c>
      <c r="BK1520" s="24"/>
      <c r="BL1520" s="24"/>
      <c r="BM1520" s="24"/>
      <c r="BN1520" s="24"/>
      <c r="BO1520" s="24"/>
      <c r="BP1520" s="24"/>
      <c r="BQ1520" s="24">
        <f t="shared" si="567"/>
        <v>0</v>
      </c>
      <c r="BR1520" s="24">
        <f t="shared" si="568"/>
        <v>0</v>
      </c>
      <c r="BU1520" s="24"/>
      <c r="BV1520" s="24"/>
      <c r="BW1520" s="24"/>
      <c r="BX1520" s="24"/>
      <c r="BY1520" s="24"/>
      <c r="BZ1520" s="24"/>
      <c r="CA1520" s="24">
        <f t="shared" si="569"/>
        <v>0</v>
      </c>
      <c r="CB1520" s="24">
        <f t="shared" si="570"/>
        <v>0</v>
      </c>
      <c r="CC1520" s="24"/>
      <c r="CE1520" s="24">
        <f t="shared" si="571"/>
        <v>0</v>
      </c>
      <c r="CG1520" s="24">
        <f t="shared" si="572"/>
        <v>0</v>
      </c>
      <c r="CI1520" s="24">
        <f t="shared" si="573"/>
        <v>0</v>
      </c>
      <c r="CK1520" s="24">
        <f t="shared" si="574"/>
        <v>0</v>
      </c>
      <c r="CM1520" s="24">
        <f t="shared" si="575"/>
        <v>0</v>
      </c>
      <c r="CO1520" s="24">
        <f t="shared" si="576"/>
        <v>0</v>
      </c>
      <c r="CQ1520" s="24">
        <f t="shared" si="577"/>
        <v>0</v>
      </c>
      <c r="CS1520" s="24">
        <f t="shared" si="578"/>
        <v>0</v>
      </c>
    </row>
    <row r="1521" spans="9:97">
      <c r="I1521" s="24">
        <f t="shared" si="558"/>
        <v>0</v>
      </c>
      <c r="J1521" s="24">
        <f t="shared" si="580"/>
        <v>0</v>
      </c>
      <c r="M1521" s="24"/>
      <c r="N1521" s="24"/>
      <c r="O1521" s="24"/>
      <c r="P1521" s="24"/>
      <c r="Q1521" s="24"/>
      <c r="R1521" s="24"/>
      <c r="S1521" s="24">
        <f t="shared" si="559"/>
        <v>0</v>
      </c>
      <c r="T1521" s="24">
        <f t="shared" si="581"/>
        <v>0</v>
      </c>
      <c r="W1521" s="24"/>
      <c r="X1521" s="24"/>
      <c r="Y1521" s="24"/>
      <c r="Z1521" s="24"/>
      <c r="AA1521" s="24"/>
      <c r="AB1521" s="24"/>
      <c r="AC1521" s="24">
        <f t="shared" si="560"/>
        <v>0</v>
      </c>
      <c r="AD1521" s="24">
        <f t="shared" si="561"/>
        <v>0</v>
      </c>
      <c r="AG1521" s="24"/>
      <c r="AH1521" s="24"/>
      <c r="AI1521" s="24"/>
      <c r="AJ1521" s="24"/>
      <c r="AK1521" s="24"/>
      <c r="AL1521" s="24"/>
      <c r="AM1521" s="24">
        <f t="shared" si="562"/>
        <v>0</v>
      </c>
      <c r="AN1521" s="24">
        <f t="shared" si="579"/>
        <v>0</v>
      </c>
      <c r="AQ1521" s="24"/>
      <c r="AR1521" s="24"/>
      <c r="AS1521" s="24"/>
      <c r="AT1521" s="24"/>
      <c r="AU1521" s="24"/>
      <c r="AV1521" s="24"/>
      <c r="AW1521" s="24">
        <f t="shared" si="563"/>
        <v>0</v>
      </c>
      <c r="AX1521" s="24">
        <f t="shared" si="564"/>
        <v>0</v>
      </c>
      <c r="BA1521" s="24"/>
      <c r="BB1521" s="24"/>
      <c r="BC1521" s="24"/>
      <c r="BD1521" s="24"/>
      <c r="BE1521" s="24"/>
      <c r="BF1521" s="24"/>
      <c r="BG1521" s="24">
        <f t="shared" si="565"/>
        <v>0</v>
      </c>
      <c r="BH1521" s="24">
        <f t="shared" si="566"/>
        <v>0</v>
      </c>
      <c r="BK1521" s="24"/>
      <c r="BL1521" s="24"/>
      <c r="BM1521" s="24"/>
      <c r="BN1521" s="24"/>
      <c r="BO1521" s="24"/>
      <c r="BP1521" s="24"/>
      <c r="BQ1521" s="24">
        <f t="shared" si="567"/>
        <v>0</v>
      </c>
      <c r="BR1521" s="24">
        <f t="shared" si="568"/>
        <v>0</v>
      </c>
      <c r="BU1521" s="24"/>
      <c r="BV1521" s="24"/>
      <c r="BW1521" s="24"/>
      <c r="BX1521" s="24"/>
      <c r="BY1521" s="24"/>
      <c r="BZ1521" s="24"/>
      <c r="CA1521" s="24">
        <f t="shared" si="569"/>
        <v>0</v>
      </c>
      <c r="CB1521" s="24">
        <f t="shared" si="570"/>
        <v>0</v>
      </c>
      <c r="CC1521" s="24"/>
      <c r="CE1521" s="24">
        <f t="shared" si="571"/>
        <v>0</v>
      </c>
      <c r="CG1521" s="24">
        <f t="shared" si="572"/>
        <v>0</v>
      </c>
      <c r="CI1521" s="24">
        <f t="shared" si="573"/>
        <v>0</v>
      </c>
      <c r="CK1521" s="24">
        <f t="shared" si="574"/>
        <v>0</v>
      </c>
      <c r="CM1521" s="24">
        <f t="shared" si="575"/>
        <v>0</v>
      </c>
      <c r="CO1521" s="24">
        <f t="shared" si="576"/>
        <v>0</v>
      </c>
      <c r="CQ1521" s="24">
        <f t="shared" si="577"/>
        <v>0</v>
      </c>
      <c r="CS1521" s="24">
        <f t="shared" si="578"/>
        <v>0</v>
      </c>
    </row>
    <row r="1522" spans="9:97">
      <c r="I1522" s="24">
        <f t="shared" si="558"/>
        <v>0</v>
      </c>
      <c r="J1522" s="24">
        <f t="shared" si="580"/>
        <v>0</v>
      </c>
      <c r="M1522" s="24"/>
      <c r="N1522" s="24"/>
      <c r="O1522" s="24"/>
      <c r="P1522" s="24"/>
      <c r="Q1522" s="24"/>
      <c r="R1522" s="24"/>
      <c r="S1522" s="24">
        <f t="shared" si="559"/>
        <v>0</v>
      </c>
      <c r="T1522" s="24">
        <f t="shared" si="581"/>
        <v>0</v>
      </c>
      <c r="W1522" s="24"/>
      <c r="X1522" s="24"/>
      <c r="Y1522" s="24"/>
      <c r="Z1522" s="24"/>
      <c r="AA1522" s="24"/>
      <c r="AB1522" s="24"/>
      <c r="AC1522" s="24">
        <f t="shared" si="560"/>
        <v>0</v>
      </c>
      <c r="AD1522" s="24">
        <f t="shared" si="561"/>
        <v>0</v>
      </c>
      <c r="AG1522" s="24"/>
      <c r="AH1522" s="24"/>
      <c r="AI1522" s="24"/>
      <c r="AJ1522" s="24"/>
      <c r="AK1522" s="24"/>
      <c r="AL1522" s="24"/>
      <c r="AM1522" s="24">
        <f t="shared" si="562"/>
        <v>0</v>
      </c>
      <c r="AN1522" s="24">
        <f t="shared" si="579"/>
        <v>0</v>
      </c>
      <c r="AQ1522" s="24"/>
      <c r="AR1522" s="24"/>
      <c r="AS1522" s="24"/>
      <c r="AT1522" s="24"/>
      <c r="AU1522" s="24"/>
      <c r="AV1522" s="24"/>
      <c r="AW1522" s="24">
        <f t="shared" si="563"/>
        <v>0</v>
      </c>
      <c r="AX1522" s="24">
        <f t="shared" si="564"/>
        <v>0</v>
      </c>
      <c r="BA1522" s="24"/>
      <c r="BB1522" s="24"/>
      <c r="BC1522" s="24"/>
      <c r="BD1522" s="24"/>
      <c r="BE1522" s="24"/>
      <c r="BF1522" s="24"/>
      <c r="BG1522" s="24">
        <f t="shared" si="565"/>
        <v>0</v>
      </c>
      <c r="BH1522" s="24">
        <f t="shared" si="566"/>
        <v>0</v>
      </c>
      <c r="BK1522" s="24"/>
      <c r="BL1522" s="24"/>
      <c r="BM1522" s="24"/>
      <c r="BN1522" s="24"/>
      <c r="BO1522" s="24"/>
      <c r="BP1522" s="24"/>
      <c r="BQ1522" s="24">
        <f t="shared" si="567"/>
        <v>0</v>
      </c>
      <c r="BR1522" s="24">
        <f t="shared" si="568"/>
        <v>0</v>
      </c>
      <c r="BU1522" s="24"/>
      <c r="BV1522" s="24"/>
      <c r="BW1522" s="24"/>
      <c r="BX1522" s="24"/>
      <c r="BY1522" s="24"/>
      <c r="BZ1522" s="24"/>
      <c r="CA1522" s="24">
        <f t="shared" si="569"/>
        <v>0</v>
      </c>
      <c r="CB1522" s="24">
        <f t="shared" si="570"/>
        <v>0</v>
      </c>
      <c r="CC1522" s="24"/>
      <c r="CE1522" s="24">
        <f t="shared" si="571"/>
        <v>0</v>
      </c>
      <c r="CG1522" s="24">
        <f t="shared" si="572"/>
        <v>0</v>
      </c>
      <c r="CI1522" s="24">
        <f t="shared" si="573"/>
        <v>0</v>
      </c>
      <c r="CK1522" s="24">
        <f t="shared" si="574"/>
        <v>0</v>
      </c>
      <c r="CM1522" s="24">
        <f t="shared" si="575"/>
        <v>0</v>
      </c>
      <c r="CO1522" s="24">
        <f t="shared" si="576"/>
        <v>0</v>
      </c>
      <c r="CQ1522" s="24">
        <f t="shared" si="577"/>
        <v>0</v>
      </c>
      <c r="CS1522" s="24">
        <f t="shared" si="578"/>
        <v>0</v>
      </c>
    </row>
    <row r="1523" spans="9:97">
      <c r="I1523" s="24">
        <f t="shared" si="558"/>
        <v>0</v>
      </c>
      <c r="J1523" s="24">
        <f t="shared" si="580"/>
        <v>0</v>
      </c>
      <c r="M1523" s="24"/>
      <c r="N1523" s="24"/>
      <c r="O1523" s="24"/>
      <c r="P1523" s="24"/>
      <c r="Q1523" s="24"/>
      <c r="R1523" s="24"/>
      <c r="S1523" s="24">
        <f t="shared" si="559"/>
        <v>0</v>
      </c>
      <c r="T1523" s="24">
        <f t="shared" si="581"/>
        <v>0</v>
      </c>
      <c r="W1523" s="24"/>
      <c r="X1523" s="24"/>
      <c r="Y1523" s="24"/>
      <c r="Z1523" s="24"/>
      <c r="AA1523" s="24"/>
      <c r="AB1523" s="24"/>
      <c r="AC1523" s="24">
        <f t="shared" si="560"/>
        <v>0</v>
      </c>
      <c r="AD1523" s="24">
        <f t="shared" si="561"/>
        <v>0</v>
      </c>
      <c r="AG1523" s="24"/>
      <c r="AH1523" s="24"/>
      <c r="AI1523" s="24"/>
      <c r="AJ1523" s="24"/>
      <c r="AK1523" s="24"/>
      <c r="AL1523" s="24"/>
      <c r="AM1523" s="24">
        <f t="shared" si="562"/>
        <v>0</v>
      </c>
      <c r="AN1523" s="24">
        <f t="shared" si="579"/>
        <v>0</v>
      </c>
      <c r="AQ1523" s="24"/>
      <c r="AR1523" s="24"/>
      <c r="AS1523" s="24"/>
      <c r="AT1523" s="24"/>
      <c r="AU1523" s="24"/>
      <c r="AV1523" s="24"/>
      <c r="AW1523" s="24">
        <f t="shared" si="563"/>
        <v>0</v>
      </c>
      <c r="AX1523" s="24">
        <f t="shared" si="564"/>
        <v>0</v>
      </c>
      <c r="BA1523" s="24"/>
      <c r="BB1523" s="24"/>
      <c r="BC1523" s="24"/>
      <c r="BD1523" s="24"/>
      <c r="BE1523" s="24"/>
      <c r="BF1523" s="24"/>
      <c r="BG1523" s="24">
        <f t="shared" si="565"/>
        <v>0</v>
      </c>
      <c r="BH1523" s="24">
        <f t="shared" si="566"/>
        <v>0</v>
      </c>
      <c r="BK1523" s="24"/>
      <c r="BL1523" s="24"/>
      <c r="BM1523" s="24"/>
      <c r="BN1523" s="24"/>
      <c r="BO1523" s="24"/>
      <c r="BP1523" s="24"/>
      <c r="BQ1523" s="24">
        <f t="shared" si="567"/>
        <v>0</v>
      </c>
      <c r="BR1523" s="24">
        <f t="shared" si="568"/>
        <v>0</v>
      </c>
      <c r="BU1523" s="24"/>
      <c r="BV1523" s="24"/>
      <c r="BW1523" s="24"/>
      <c r="BX1523" s="24"/>
      <c r="BY1523" s="24"/>
      <c r="BZ1523" s="24"/>
      <c r="CA1523" s="24">
        <f t="shared" si="569"/>
        <v>0</v>
      </c>
      <c r="CB1523" s="24">
        <f t="shared" si="570"/>
        <v>0</v>
      </c>
      <c r="CC1523" s="24"/>
      <c r="CE1523" s="24">
        <f t="shared" si="571"/>
        <v>0</v>
      </c>
      <c r="CG1523" s="24">
        <f t="shared" si="572"/>
        <v>0</v>
      </c>
      <c r="CI1523" s="24">
        <f t="shared" si="573"/>
        <v>0</v>
      </c>
      <c r="CK1523" s="24">
        <f t="shared" si="574"/>
        <v>0</v>
      </c>
      <c r="CM1523" s="24">
        <f t="shared" si="575"/>
        <v>0</v>
      </c>
      <c r="CO1523" s="24">
        <f t="shared" si="576"/>
        <v>0</v>
      </c>
      <c r="CQ1523" s="24">
        <f t="shared" si="577"/>
        <v>0</v>
      </c>
      <c r="CS1523" s="24">
        <f t="shared" si="578"/>
        <v>0</v>
      </c>
    </row>
    <row r="1524" spans="9:97">
      <c r="I1524" s="24">
        <f t="shared" si="558"/>
        <v>0</v>
      </c>
      <c r="J1524" s="24">
        <f t="shared" si="580"/>
        <v>0</v>
      </c>
      <c r="M1524" s="24"/>
      <c r="N1524" s="24"/>
      <c r="O1524" s="24"/>
      <c r="P1524" s="24"/>
      <c r="Q1524" s="24"/>
      <c r="R1524" s="24"/>
      <c r="S1524" s="24">
        <f t="shared" si="559"/>
        <v>0</v>
      </c>
      <c r="T1524" s="24">
        <f t="shared" si="581"/>
        <v>0</v>
      </c>
      <c r="W1524" s="24"/>
      <c r="X1524" s="24"/>
      <c r="Y1524" s="24"/>
      <c r="Z1524" s="24"/>
      <c r="AA1524" s="24"/>
      <c r="AB1524" s="24"/>
      <c r="AC1524" s="24">
        <f t="shared" si="560"/>
        <v>0</v>
      </c>
      <c r="AD1524" s="24">
        <f t="shared" si="561"/>
        <v>0</v>
      </c>
      <c r="AG1524" s="24"/>
      <c r="AH1524" s="24"/>
      <c r="AI1524" s="24"/>
      <c r="AJ1524" s="24"/>
      <c r="AK1524" s="24"/>
      <c r="AL1524" s="24"/>
      <c r="AM1524" s="24">
        <f t="shared" si="562"/>
        <v>0</v>
      </c>
      <c r="AN1524" s="24">
        <f t="shared" si="579"/>
        <v>0</v>
      </c>
      <c r="AQ1524" s="24"/>
      <c r="AR1524" s="24"/>
      <c r="AS1524" s="24"/>
      <c r="AT1524" s="24"/>
      <c r="AU1524" s="24"/>
      <c r="AV1524" s="24"/>
      <c r="AW1524" s="24">
        <f t="shared" si="563"/>
        <v>0</v>
      </c>
      <c r="AX1524" s="24">
        <f t="shared" si="564"/>
        <v>0</v>
      </c>
      <c r="BA1524" s="24"/>
      <c r="BB1524" s="24"/>
      <c r="BC1524" s="24"/>
      <c r="BD1524" s="24"/>
      <c r="BE1524" s="24"/>
      <c r="BF1524" s="24"/>
      <c r="BG1524" s="24">
        <f t="shared" si="565"/>
        <v>0</v>
      </c>
      <c r="BH1524" s="24">
        <f t="shared" si="566"/>
        <v>0</v>
      </c>
      <c r="BK1524" s="24"/>
      <c r="BL1524" s="24"/>
      <c r="BM1524" s="24"/>
      <c r="BN1524" s="24"/>
      <c r="BO1524" s="24"/>
      <c r="BP1524" s="24"/>
      <c r="BQ1524" s="24">
        <f t="shared" si="567"/>
        <v>0</v>
      </c>
      <c r="BR1524" s="24">
        <f t="shared" si="568"/>
        <v>0</v>
      </c>
      <c r="BU1524" s="24"/>
      <c r="BV1524" s="24"/>
      <c r="BW1524" s="24"/>
      <c r="BX1524" s="24"/>
      <c r="BY1524" s="24"/>
      <c r="BZ1524" s="24"/>
      <c r="CA1524" s="24">
        <f t="shared" si="569"/>
        <v>0</v>
      </c>
      <c r="CB1524" s="24">
        <f t="shared" si="570"/>
        <v>0</v>
      </c>
      <c r="CC1524" s="24"/>
      <c r="CE1524" s="24">
        <f t="shared" si="571"/>
        <v>0</v>
      </c>
      <c r="CG1524" s="24">
        <f t="shared" si="572"/>
        <v>0</v>
      </c>
      <c r="CI1524" s="24">
        <f t="shared" si="573"/>
        <v>0</v>
      </c>
      <c r="CK1524" s="24">
        <f t="shared" si="574"/>
        <v>0</v>
      </c>
      <c r="CM1524" s="24">
        <f t="shared" si="575"/>
        <v>0</v>
      </c>
      <c r="CO1524" s="24">
        <f t="shared" si="576"/>
        <v>0</v>
      </c>
      <c r="CQ1524" s="24">
        <f t="shared" si="577"/>
        <v>0</v>
      </c>
      <c r="CS1524" s="24">
        <f t="shared" si="578"/>
        <v>0</v>
      </c>
    </row>
    <row r="1525" spans="9:97">
      <c r="I1525" s="24">
        <f t="shared" si="558"/>
        <v>0</v>
      </c>
      <c r="J1525" s="24">
        <f t="shared" si="580"/>
        <v>0</v>
      </c>
      <c r="M1525" s="24"/>
      <c r="N1525" s="24"/>
      <c r="O1525" s="24"/>
      <c r="P1525" s="24"/>
      <c r="Q1525" s="24"/>
      <c r="R1525" s="24"/>
      <c r="S1525" s="24">
        <f t="shared" si="559"/>
        <v>0</v>
      </c>
      <c r="T1525" s="24">
        <f t="shared" si="581"/>
        <v>0</v>
      </c>
      <c r="W1525" s="24"/>
      <c r="X1525" s="24"/>
      <c r="Y1525" s="24"/>
      <c r="Z1525" s="24"/>
      <c r="AA1525" s="24"/>
      <c r="AB1525" s="24"/>
      <c r="AC1525" s="24">
        <f t="shared" si="560"/>
        <v>0</v>
      </c>
      <c r="AD1525" s="24">
        <f t="shared" si="561"/>
        <v>0</v>
      </c>
      <c r="AG1525" s="24"/>
      <c r="AH1525" s="24"/>
      <c r="AI1525" s="24"/>
      <c r="AJ1525" s="24"/>
      <c r="AK1525" s="24"/>
      <c r="AL1525" s="24"/>
      <c r="AM1525" s="24">
        <f t="shared" si="562"/>
        <v>0</v>
      </c>
      <c r="AN1525" s="24">
        <f t="shared" si="579"/>
        <v>0</v>
      </c>
      <c r="AQ1525" s="24"/>
      <c r="AR1525" s="24"/>
      <c r="AS1525" s="24"/>
      <c r="AT1525" s="24"/>
      <c r="AU1525" s="24"/>
      <c r="AV1525" s="24"/>
      <c r="AW1525" s="24">
        <f t="shared" si="563"/>
        <v>0</v>
      </c>
      <c r="AX1525" s="24">
        <f t="shared" si="564"/>
        <v>0</v>
      </c>
      <c r="BA1525" s="24"/>
      <c r="BB1525" s="24"/>
      <c r="BC1525" s="24"/>
      <c r="BD1525" s="24"/>
      <c r="BE1525" s="24"/>
      <c r="BF1525" s="24"/>
      <c r="BG1525" s="24">
        <f t="shared" si="565"/>
        <v>0</v>
      </c>
      <c r="BH1525" s="24">
        <f t="shared" si="566"/>
        <v>0</v>
      </c>
      <c r="BK1525" s="24"/>
      <c r="BL1525" s="24"/>
      <c r="BM1525" s="24"/>
      <c r="BN1525" s="24"/>
      <c r="BO1525" s="24"/>
      <c r="BP1525" s="24"/>
      <c r="BQ1525" s="24">
        <f t="shared" si="567"/>
        <v>0</v>
      </c>
      <c r="BR1525" s="24">
        <f t="shared" si="568"/>
        <v>0</v>
      </c>
      <c r="BU1525" s="24"/>
      <c r="BV1525" s="24"/>
      <c r="BW1525" s="24"/>
      <c r="BX1525" s="24"/>
      <c r="BY1525" s="24"/>
      <c r="BZ1525" s="24"/>
      <c r="CA1525" s="24">
        <f t="shared" si="569"/>
        <v>0</v>
      </c>
      <c r="CB1525" s="24">
        <f t="shared" si="570"/>
        <v>0</v>
      </c>
      <c r="CC1525" s="24"/>
      <c r="CE1525" s="24">
        <f t="shared" si="571"/>
        <v>0</v>
      </c>
      <c r="CG1525" s="24">
        <f t="shared" si="572"/>
        <v>0</v>
      </c>
      <c r="CI1525" s="24">
        <f t="shared" si="573"/>
        <v>0</v>
      </c>
      <c r="CK1525" s="24">
        <f t="shared" si="574"/>
        <v>0</v>
      </c>
      <c r="CM1525" s="24">
        <f t="shared" si="575"/>
        <v>0</v>
      </c>
      <c r="CO1525" s="24">
        <f t="shared" si="576"/>
        <v>0</v>
      </c>
      <c r="CQ1525" s="24">
        <f t="shared" si="577"/>
        <v>0</v>
      </c>
      <c r="CS1525" s="24">
        <f t="shared" si="578"/>
        <v>0</v>
      </c>
    </row>
    <row r="1526" spans="9:97">
      <c r="I1526" s="24">
        <f t="shared" si="558"/>
        <v>0</v>
      </c>
      <c r="J1526" s="24">
        <f t="shared" si="580"/>
        <v>0</v>
      </c>
      <c r="M1526" s="24"/>
      <c r="N1526" s="24"/>
      <c r="O1526" s="24"/>
      <c r="P1526" s="24"/>
      <c r="Q1526" s="24"/>
      <c r="R1526" s="24"/>
      <c r="S1526" s="24">
        <f t="shared" si="559"/>
        <v>0</v>
      </c>
      <c r="T1526" s="24">
        <f t="shared" si="581"/>
        <v>0</v>
      </c>
      <c r="W1526" s="24"/>
      <c r="X1526" s="24"/>
      <c r="Y1526" s="24"/>
      <c r="Z1526" s="24"/>
      <c r="AA1526" s="24"/>
      <c r="AB1526" s="24"/>
      <c r="AC1526" s="24">
        <f t="shared" si="560"/>
        <v>0</v>
      </c>
      <c r="AD1526" s="24">
        <f t="shared" si="561"/>
        <v>0</v>
      </c>
      <c r="AG1526" s="24"/>
      <c r="AH1526" s="24"/>
      <c r="AI1526" s="24"/>
      <c r="AJ1526" s="24"/>
      <c r="AK1526" s="24"/>
      <c r="AL1526" s="24"/>
      <c r="AM1526" s="24">
        <f t="shared" si="562"/>
        <v>0</v>
      </c>
      <c r="AN1526" s="24">
        <f t="shared" si="579"/>
        <v>0</v>
      </c>
      <c r="AQ1526" s="24"/>
      <c r="AR1526" s="24"/>
      <c r="AS1526" s="24"/>
      <c r="AT1526" s="24"/>
      <c r="AU1526" s="24"/>
      <c r="AV1526" s="24"/>
      <c r="AW1526" s="24">
        <f t="shared" si="563"/>
        <v>0</v>
      </c>
      <c r="AX1526" s="24">
        <f t="shared" si="564"/>
        <v>0</v>
      </c>
      <c r="BA1526" s="24"/>
      <c r="BB1526" s="24"/>
      <c r="BC1526" s="24"/>
      <c r="BD1526" s="24"/>
      <c r="BE1526" s="24"/>
      <c r="BF1526" s="24"/>
      <c r="BG1526" s="24">
        <f t="shared" si="565"/>
        <v>0</v>
      </c>
      <c r="BH1526" s="24">
        <f t="shared" si="566"/>
        <v>0</v>
      </c>
      <c r="BK1526" s="24"/>
      <c r="BL1526" s="24"/>
      <c r="BM1526" s="24"/>
      <c r="BN1526" s="24"/>
      <c r="BO1526" s="24"/>
      <c r="BP1526" s="24"/>
      <c r="BQ1526" s="24">
        <f t="shared" si="567"/>
        <v>0</v>
      </c>
      <c r="BR1526" s="24">
        <f t="shared" si="568"/>
        <v>0</v>
      </c>
      <c r="BU1526" s="24"/>
      <c r="BV1526" s="24"/>
      <c r="BW1526" s="24"/>
      <c r="BX1526" s="24"/>
      <c r="BY1526" s="24"/>
      <c r="BZ1526" s="24"/>
      <c r="CA1526" s="24">
        <f t="shared" si="569"/>
        <v>0</v>
      </c>
      <c r="CB1526" s="24">
        <f t="shared" si="570"/>
        <v>0</v>
      </c>
      <c r="CC1526" s="24"/>
      <c r="CE1526" s="24">
        <f t="shared" si="571"/>
        <v>0</v>
      </c>
      <c r="CG1526" s="24">
        <f t="shared" si="572"/>
        <v>0</v>
      </c>
      <c r="CI1526" s="24">
        <f t="shared" si="573"/>
        <v>0</v>
      </c>
      <c r="CK1526" s="24">
        <f t="shared" si="574"/>
        <v>0</v>
      </c>
      <c r="CM1526" s="24">
        <f t="shared" si="575"/>
        <v>0</v>
      </c>
      <c r="CO1526" s="24">
        <f t="shared" si="576"/>
        <v>0</v>
      </c>
      <c r="CQ1526" s="24">
        <f t="shared" si="577"/>
        <v>0</v>
      </c>
      <c r="CS1526" s="24">
        <f t="shared" si="578"/>
        <v>0</v>
      </c>
    </row>
    <row r="1527" spans="9:97">
      <c r="I1527" s="24">
        <f t="shared" si="558"/>
        <v>0</v>
      </c>
      <c r="J1527" s="24">
        <f t="shared" si="580"/>
        <v>0</v>
      </c>
      <c r="M1527" s="24"/>
      <c r="N1527" s="24"/>
      <c r="O1527" s="24"/>
      <c r="P1527" s="24"/>
      <c r="Q1527" s="24"/>
      <c r="R1527" s="24"/>
      <c r="S1527" s="24">
        <f t="shared" si="559"/>
        <v>0</v>
      </c>
      <c r="T1527" s="24">
        <f t="shared" si="581"/>
        <v>0</v>
      </c>
      <c r="W1527" s="24"/>
      <c r="X1527" s="24"/>
      <c r="Y1527" s="24"/>
      <c r="Z1527" s="24"/>
      <c r="AA1527" s="24"/>
      <c r="AB1527" s="24"/>
      <c r="AC1527" s="24">
        <f t="shared" si="560"/>
        <v>0</v>
      </c>
      <c r="AD1527" s="24">
        <f t="shared" si="561"/>
        <v>0</v>
      </c>
      <c r="AG1527" s="24"/>
      <c r="AH1527" s="24"/>
      <c r="AI1527" s="24"/>
      <c r="AJ1527" s="24"/>
      <c r="AK1527" s="24"/>
      <c r="AL1527" s="24"/>
      <c r="AM1527" s="24">
        <f t="shared" si="562"/>
        <v>0</v>
      </c>
      <c r="AN1527" s="24">
        <f t="shared" si="579"/>
        <v>0</v>
      </c>
      <c r="AQ1527" s="24"/>
      <c r="AR1527" s="24"/>
      <c r="AS1527" s="24"/>
      <c r="AT1527" s="24"/>
      <c r="AU1527" s="24"/>
      <c r="AV1527" s="24"/>
      <c r="AW1527" s="24">
        <f t="shared" si="563"/>
        <v>0</v>
      </c>
      <c r="AX1527" s="24">
        <f t="shared" si="564"/>
        <v>0</v>
      </c>
      <c r="BA1527" s="24"/>
      <c r="BB1527" s="24"/>
      <c r="BC1527" s="24"/>
      <c r="BD1527" s="24"/>
      <c r="BE1527" s="24"/>
      <c r="BF1527" s="24"/>
      <c r="BG1527" s="24">
        <f t="shared" si="565"/>
        <v>0</v>
      </c>
      <c r="BH1527" s="24">
        <f t="shared" si="566"/>
        <v>0</v>
      </c>
      <c r="BK1527" s="24"/>
      <c r="BL1527" s="24"/>
      <c r="BM1527" s="24"/>
      <c r="BN1527" s="24"/>
      <c r="BO1527" s="24"/>
      <c r="BP1527" s="24"/>
      <c r="BQ1527" s="24">
        <f t="shared" si="567"/>
        <v>0</v>
      </c>
      <c r="BR1527" s="24">
        <f t="shared" si="568"/>
        <v>0</v>
      </c>
      <c r="BU1527" s="24"/>
      <c r="BV1527" s="24"/>
      <c r="BW1527" s="24"/>
      <c r="BX1527" s="24"/>
      <c r="BY1527" s="24"/>
      <c r="BZ1527" s="24"/>
      <c r="CA1527" s="24">
        <f t="shared" si="569"/>
        <v>0</v>
      </c>
      <c r="CB1527" s="24">
        <f t="shared" si="570"/>
        <v>0</v>
      </c>
      <c r="CC1527" s="24"/>
      <c r="CE1527" s="24">
        <f t="shared" si="571"/>
        <v>0</v>
      </c>
      <c r="CG1527" s="24">
        <f t="shared" si="572"/>
        <v>0</v>
      </c>
      <c r="CI1527" s="24">
        <f t="shared" si="573"/>
        <v>0</v>
      </c>
      <c r="CK1527" s="24">
        <f t="shared" si="574"/>
        <v>0</v>
      </c>
      <c r="CM1527" s="24">
        <f t="shared" si="575"/>
        <v>0</v>
      </c>
      <c r="CO1527" s="24">
        <f t="shared" si="576"/>
        <v>0</v>
      </c>
      <c r="CQ1527" s="24">
        <f t="shared" si="577"/>
        <v>0</v>
      </c>
      <c r="CS1527" s="24">
        <f t="shared" si="578"/>
        <v>0</v>
      </c>
    </row>
    <row r="1528" spans="9:97">
      <c r="I1528" s="24">
        <f t="shared" si="558"/>
        <v>0</v>
      </c>
      <c r="J1528" s="24">
        <f t="shared" si="580"/>
        <v>0</v>
      </c>
      <c r="M1528" s="24"/>
      <c r="N1528" s="24"/>
      <c r="O1528" s="24"/>
      <c r="P1528" s="24"/>
      <c r="Q1528" s="24"/>
      <c r="R1528" s="24"/>
      <c r="S1528" s="24">
        <f t="shared" si="559"/>
        <v>0</v>
      </c>
      <c r="T1528" s="24">
        <f t="shared" si="581"/>
        <v>0</v>
      </c>
      <c r="W1528" s="24"/>
      <c r="X1528" s="24"/>
      <c r="Y1528" s="24"/>
      <c r="Z1528" s="24"/>
      <c r="AA1528" s="24"/>
      <c r="AB1528" s="24"/>
      <c r="AC1528" s="24">
        <f t="shared" si="560"/>
        <v>0</v>
      </c>
      <c r="AD1528" s="24">
        <f t="shared" si="561"/>
        <v>0</v>
      </c>
      <c r="AG1528" s="24"/>
      <c r="AH1528" s="24"/>
      <c r="AI1528" s="24"/>
      <c r="AJ1528" s="24"/>
      <c r="AK1528" s="24"/>
      <c r="AL1528" s="24"/>
      <c r="AM1528" s="24">
        <f t="shared" si="562"/>
        <v>0</v>
      </c>
      <c r="AN1528" s="24">
        <f t="shared" si="579"/>
        <v>0</v>
      </c>
      <c r="AQ1528" s="24"/>
      <c r="AR1528" s="24"/>
      <c r="AS1528" s="24"/>
      <c r="AT1528" s="24"/>
      <c r="AU1528" s="24"/>
      <c r="AV1528" s="24"/>
      <c r="AW1528" s="24">
        <f t="shared" si="563"/>
        <v>0</v>
      </c>
      <c r="AX1528" s="24">
        <f t="shared" si="564"/>
        <v>0</v>
      </c>
      <c r="BA1528" s="24"/>
      <c r="BB1528" s="24"/>
      <c r="BC1528" s="24"/>
      <c r="BD1528" s="24"/>
      <c r="BE1528" s="24"/>
      <c r="BF1528" s="24"/>
      <c r="BG1528" s="24">
        <f t="shared" si="565"/>
        <v>0</v>
      </c>
      <c r="BH1528" s="24">
        <f t="shared" si="566"/>
        <v>0</v>
      </c>
      <c r="BK1528" s="24"/>
      <c r="BL1528" s="24"/>
      <c r="BM1528" s="24"/>
      <c r="BN1528" s="24"/>
      <c r="BO1528" s="24"/>
      <c r="BP1528" s="24"/>
      <c r="BQ1528" s="24">
        <f t="shared" si="567"/>
        <v>0</v>
      </c>
      <c r="BR1528" s="24">
        <f t="shared" si="568"/>
        <v>0</v>
      </c>
      <c r="BU1528" s="24"/>
      <c r="BV1528" s="24"/>
      <c r="BW1528" s="24"/>
      <c r="BX1528" s="24"/>
      <c r="BY1528" s="24"/>
      <c r="BZ1528" s="24"/>
      <c r="CA1528" s="24">
        <f t="shared" si="569"/>
        <v>0</v>
      </c>
      <c r="CB1528" s="24">
        <f t="shared" si="570"/>
        <v>0</v>
      </c>
      <c r="CC1528" s="24"/>
      <c r="CE1528" s="24">
        <f t="shared" si="571"/>
        <v>0</v>
      </c>
      <c r="CG1528" s="24">
        <f t="shared" si="572"/>
        <v>0</v>
      </c>
      <c r="CI1528" s="24">
        <f t="shared" si="573"/>
        <v>0</v>
      </c>
      <c r="CK1528" s="24">
        <f t="shared" si="574"/>
        <v>0</v>
      </c>
      <c r="CM1528" s="24">
        <f t="shared" si="575"/>
        <v>0</v>
      </c>
      <c r="CO1528" s="24">
        <f t="shared" si="576"/>
        <v>0</v>
      </c>
      <c r="CQ1528" s="24">
        <f t="shared" si="577"/>
        <v>0</v>
      </c>
      <c r="CS1528" s="24">
        <f t="shared" si="578"/>
        <v>0</v>
      </c>
    </row>
    <row r="1529" spans="9:97">
      <c r="I1529" s="24">
        <f t="shared" si="558"/>
        <v>0</v>
      </c>
      <c r="J1529" s="24">
        <f t="shared" si="580"/>
        <v>0</v>
      </c>
      <c r="M1529" s="24"/>
      <c r="N1529" s="24"/>
      <c r="O1529" s="24"/>
      <c r="P1529" s="24"/>
      <c r="Q1529" s="24"/>
      <c r="R1529" s="24"/>
      <c r="S1529" s="24">
        <f t="shared" si="559"/>
        <v>0</v>
      </c>
      <c r="T1529" s="24">
        <f t="shared" si="581"/>
        <v>0</v>
      </c>
      <c r="W1529" s="24"/>
      <c r="X1529" s="24"/>
      <c r="Y1529" s="24"/>
      <c r="Z1529" s="24"/>
      <c r="AA1529" s="24"/>
      <c r="AB1529" s="24"/>
      <c r="AC1529" s="24">
        <f t="shared" si="560"/>
        <v>0</v>
      </c>
      <c r="AD1529" s="24">
        <f t="shared" si="561"/>
        <v>0</v>
      </c>
      <c r="AG1529" s="24"/>
      <c r="AH1529" s="24"/>
      <c r="AI1529" s="24"/>
      <c r="AJ1529" s="24"/>
      <c r="AK1529" s="24"/>
      <c r="AL1529" s="24"/>
      <c r="AM1529" s="24">
        <f t="shared" si="562"/>
        <v>0</v>
      </c>
      <c r="AN1529" s="24">
        <f t="shared" si="579"/>
        <v>0</v>
      </c>
      <c r="AQ1529" s="24"/>
      <c r="AR1529" s="24"/>
      <c r="AS1529" s="24"/>
      <c r="AT1529" s="24"/>
      <c r="AU1529" s="24"/>
      <c r="AV1529" s="24"/>
      <c r="AW1529" s="24">
        <f t="shared" si="563"/>
        <v>0</v>
      </c>
      <c r="AX1529" s="24">
        <f t="shared" si="564"/>
        <v>0</v>
      </c>
      <c r="BA1529" s="24"/>
      <c r="BB1529" s="24"/>
      <c r="BC1529" s="24"/>
      <c r="BD1529" s="24"/>
      <c r="BE1529" s="24"/>
      <c r="BF1529" s="24"/>
      <c r="BG1529" s="24">
        <f t="shared" si="565"/>
        <v>0</v>
      </c>
      <c r="BH1529" s="24">
        <f t="shared" si="566"/>
        <v>0</v>
      </c>
      <c r="BK1529" s="24"/>
      <c r="BL1529" s="24"/>
      <c r="BM1529" s="24"/>
      <c r="BN1529" s="24"/>
      <c r="BO1529" s="24"/>
      <c r="BP1529" s="24"/>
      <c r="BQ1529" s="24">
        <f t="shared" si="567"/>
        <v>0</v>
      </c>
      <c r="BR1529" s="24">
        <f t="shared" si="568"/>
        <v>0</v>
      </c>
      <c r="BU1529" s="24"/>
      <c r="BV1529" s="24"/>
      <c r="BW1529" s="24"/>
      <c r="BX1529" s="24"/>
      <c r="BY1529" s="24"/>
      <c r="BZ1529" s="24"/>
      <c r="CA1529" s="24">
        <f t="shared" si="569"/>
        <v>0</v>
      </c>
      <c r="CB1529" s="24">
        <f t="shared" si="570"/>
        <v>0</v>
      </c>
      <c r="CC1529" s="24"/>
      <c r="CE1529" s="24">
        <f t="shared" si="571"/>
        <v>0</v>
      </c>
      <c r="CG1529" s="24">
        <f t="shared" si="572"/>
        <v>0</v>
      </c>
      <c r="CI1529" s="24">
        <f t="shared" si="573"/>
        <v>0</v>
      </c>
      <c r="CK1529" s="24">
        <f t="shared" si="574"/>
        <v>0</v>
      </c>
      <c r="CM1529" s="24">
        <f t="shared" si="575"/>
        <v>0</v>
      </c>
      <c r="CO1529" s="24">
        <f t="shared" si="576"/>
        <v>0</v>
      </c>
      <c r="CQ1529" s="24">
        <f t="shared" si="577"/>
        <v>0</v>
      </c>
      <c r="CS1529" s="24">
        <f t="shared" si="578"/>
        <v>0</v>
      </c>
    </row>
    <row r="1530" spans="9:97">
      <c r="I1530" s="24">
        <f t="shared" si="558"/>
        <v>0</v>
      </c>
      <c r="J1530" s="24">
        <f t="shared" si="580"/>
        <v>0</v>
      </c>
      <c r="M1530" s="24"/>
      <c r="N1530" s="24"/>
      <c r="O1530" s="24"/>
      <c r="P1530" s="24"/>
      <c r="Q1530" s="24"/>
      <c r="R1530" s="24"/>
      <c r="S1530" s="24">
        <f t="shared" si="559"/>
        <v>0</v>
      </c>
      <c r="T1530" s="24">
        <f t="shared" si="581"/>
        <v>0</v>
      </c>
      <c r="W1530" s="24"/>
      <c r="X1530" s="24"/>
      <c r="Y1530" s="24"/>
      <c r="Z1530" s="24"/>
      <c r="AA1530" s="24"/>
      <c r="AB1530" s="24"/>
      <c r="AC1530" s="24">
        <f t="shared" si="560"/>
        <v>0</v>
      </c>
      <c r="AD1530" s="24">
        <f t="shared" si="561"/>
        <v>0</v>
      </c>
      <c r="AG1530" s="24"/>
      <c r="AH1530" s="24"/>
      <c r="AI1530" s="24"/>
      <c r="AJ1530" s="24"/>
      <c r="AK1530" s="24"/>
      <c r="AL1530" s="24"/>
      <c r="AM1530" s="24">
        <f t="shared" si="562"/>
        <v>0</v>
      </c>
      <c r="AN1530" s="24">
        <f t="shared" si="579"/>
        <v>0</v>
      </c>
      <c r="AQ1530" s="24"/>
      <c r="AR1530" s="24"/>
      <c r="AS1530" s="24"/>
      <c r="AT1530" s="24"/>
      <c r="AU1530" s="24"/>
      <c r="AV1530" s="24"/>
      <c r="AW1530" s="24">
        <f t="shared" si="563"/>
        <v>0</v>
      </c>
      <c r="AX1530" s="24">
        <f t="shared" si="564"/>
        <v>0</v>
      </c>
      <c r="BA1530" s="24"/>
      <c r="BB1530" s="24"/>
      <c r="BC1530" s="24"/>
      <c r="BD1530" s="24"/>
      <c r="BE1530" s="24"/>
      <c r="BF1530" s="24"/>
      <c r="BG1530" s="24">
        <f t="shared" si="565"/>
        <v>0</v>
      </c>
      <c r="BH1530" s="24">
        <f t="shared" si="566"/>
        <v>0</v>
      </c>
      <c r="BK1530" s="24"/>
      <c r="BL1530" s="24"/>
      <c r="BM1530" s="24"/>
      <c r="BN1530" s="24"/>
      <c r="BO1530" s="24"/>
      <c r="BP1530" s="24"/>
      <c r="BQ1530" s="24">
        <f t="shared" si="567"/>
        <v>0</v>
      </c>
      <c r="BR1530" s="24">
        <f t="shared" si="568"/>
        <v>0</v>
      </c>
      <c r="BU1530" s="24"/>
      <c r="BV1530" s="24"/>
      <c r="BW1530" s="24"/>
      <c r="BX1530" s="24"/>
      <c r="BY1530" s="24"/>
      <c r="BZ1530" s="24"/>
      <c r="CA1530" s="24">
        <f t="shared" si="569"/>
        <v>0</v>
      </c>
      <c r="CB1530" s="24">
        <f t="shared" si="570"/>
        <v>0</v>
      </c>
      <c r="CC1530" s="24"/>
      <c r="CE1530" s="24">
        <f t="shared" si="571"/>
        <v>0</v>
      </c>
      <c r="CG1530" s="24">
        <f t="shared" si="572"/>
        <v>0</v>
      </c>
      <c r="CI1530" s="24">
        <f t="shared" si="573"/>
        <v>0</v>
      </c>
      <c r="CK1530" s="24">
        <f t="shared" si="574"/>
        <v>0</v>
      </c>
      <c r="CM1530" s="24">
        <f t="shared" si="575"/>
        <v>0</v>
      </c>
      <c r="CO1530" s="24">
        <f t="shared" si="576"/>
        <v>0</v>
      </c>
      <c r="CQ1530" s="24">
        <f t="shared" si="577"/>
        <v>0</v>
      </c>
      <c r="CS1530" s="24">
        <f t="shared" si="578"/>
        <v>0</v>
      </c>
    </row>
    <row r="1531" spans="9:97">
      <c r="I1531" s="24">
        <f t="shared" si="558"/>
        <v>0</v>
      </c>
      <c r="J1531" s="24">
        <f t="shared" si="580"/>
        <v>0</v>
      </c>
      <c r="M1531" s="24"/>
      <c r="N1531" s="24"/>
      <c r="O1531" s="24"/>
      <c r="P1531" s="24"/>
      <c r="Q1531" s="24"/>
      <c r="R1531" s="24"/>
      <c r="S1531" s="24">
        <f t="shared" si="559"/>
        <v>0</v>
      </c>
      <c r="T1531" s="24">
        <f t="shared" si="581"/>
        <v>0</v>
      </c>
      <c r="W1531" s="24"/>
      <c r="X1531" s="24"/>
      <c r="Y1531" s="24"/>
      <c r="Z1531" s="24"/>
      <c r="AA1531" s="24"/>
      <c r="AB1531" s="24"/>
      <c r="AC1531" s="24">
        <f t="shared" si="560"/>
        <v>0</v>
      </c>
      <c r="AD1531" s="24">
        <f t="shared" si="561"/>
        <v>0</v>
      </c>
      <c r="AG1531" s="24"/>
      <c r="AH1531" s="24"/>
      <c r="AI1531" s="24"/>
      <c r="AJ1531" s="24"/>
      <c r="AK1531" s="24"/>
      <c r="AL1531" s="24"/>
      <c r="AM1531" s="24">
        <f t="shared" si="562"/>
        <v>0</v>
      </c>
      <c r="AN1531" s="24">
        <f t="shared" si="579"/>
        <v>0</v>
      </c>
      <c r="AQ1531" s="24"/>
      <c r="AR1531" s="24"/>
      <c r="AS1531" s="24"/>
      <c r="AT1531" s="24"/>
      <c r="AU1531" s="24"/>
      <c r="AV1531" s="24"/>
      <c r="AW1531" s="24">
        <f t="shared" si="563"/>
        <v>0</v>
      </c>
      <c r="AX1531" s="24">
        <f t="shared" si="564"/>
        <v>0</v>
      </c>
      <c r="BA1531" s="24"/>
      <c r="BB1531" s="24"/>
      <c r="BC1531" s="24"/>
      <c r="BD1531" s="24"/>
      <c r="BE1531" s="24"/>
      <c r="BF1531" s="24"/>
      <c r="BG1531" s="24">
        <f t="shared" si="565"/>
        <v>0</v>
      </c>
      <c r="BH1531" s="24">
        <f t="shared" si="566"/>
        <v>0</v>
      </c>
      <c r="BK1531" s="24"/>
      <c r="BL1531" s="24"/>
      <c r="BM1531" s="24"/>
      <c r="BN1531" s="24"/>
      <c r="BO1531" s="24"/>
      <c r="BP1531" s="24"/>
      <c r="BQ1531" s="24">
        <f t="shared" si="567"/>
        <v>0</v>
      </c>
      <c r="BR1531" s="24">
        <f t="shared" si="568"/>
        <v>0</v>
      </c>
      <c r="BU1531" s="24"/>
      <c r="BV1531" s="24"/>
      <c r="BW1531" s="24"/>
      <c r="BX1531" s="24"/>
      <c r="BY1531" s="24"/>
      <c r="BZ1531" s="24"/>
      <c r="CA1531" s="24">
        <f t="shared" si="569"/>
        <v>0</v>
      </c>
      <c r="CB1531" s="24">
        <f t="shared" si="570"/>
        <v>0</v>
      </c>
      <c r="CC1531" s="24"/>
      <c r="CE1531" s="24">
        <f t="shared" si="571"/>
        <v>0</v>
      </c>
      <c r="CG1531" s="24">
        <f t="shared" si="572"/>
        <v>0</v>
      </c>
      <c r="CI1531" s="24">
        <f t="shared" si="573"/>
        <v>0</v>
      </c>
      <c r="CK1531" s="24">
        <f t="shared" si="574"/>
        <v>0</v>
      </c>
      <c r="CM1531" s="24">
        <f t="shared" si="575"/>
        <v>0</v>
      </c>
      <c r="CO1531" s="24">
        <f t="shared" si="576"/>
        <v>0</v>
      </c>
      <c r="CQ1531" s="24">
        <f t="shared" si="577"/>
        <v>0</v>
      </c>
      <c r="CS1531" s="24">
        <f t="shared" si="578"/>
        <v>0</v>
      </c>
    </row>
    <row r="1532" spans="9:97">
      <c r="I1532" s="24">
        <f t="shared" si="558"/>
        <v>0</v>
      </c>
      <c r="J1532" s="24">
        <f t="shared" si="580"/>
        <v>0</v>
      </c>
      <c r="M1532" s="24"/>
      <c r="N1532" s="24"/>
      <c r="O1532" s="24"/>
      <c r="P1532" s="24"/>
      <c r="Q1532" s="24"/>
      <c r="R1532" s="24"/>
      <c r="S1532" s="24">
        <f t="shared" si="559"/>
        <v>0</v>
      </c>
      <c r="T1532" s="24">
        <f t="shared" si="581"/>
        <v>0</v>
      </c>
      <c r="W1532" s="24"/>
      <c r="X1532" s="24"/>
      <c r="Y1532" s="24"/>
      <c r="Z1532" s="24"/>
      <c r="AA1532" s="24"/>
      <c r="AB1532" s="24"/>
      <c r="AC1532" s="24">
        <f t="shared" si="560"/>
        <v>0</v>
      </c>
      <c r="AD1532" s="24">
        <f t="shared" si="561"/>
        <v>0</v>
      </c>
      <c r="AG1532" s="24"/>
      <c r="AH1532" s="24"/>
      <c r="AI1532" s="24"/>
      <c r="AJ1532" s="24"/>
      <c r="AK1532" s="24"/>
      <c r="AL1532" s="24"/>
      <c r="AM1532" s="24">
        <f t="shared" si="562"/>
        <v>0</v>
      </c>
      <c r="AN1532" s="24">
        <f t="shared" si="579"/>
        <v>0</v>
      </c>
      <c r="AQ1532" s="24"/>
      <c r="AR1532" s="24"/>
      <c r="AS1532" s="24"/>
      <c r="AT1532" s="24"/>
      <c r="AU1532" s="24"/>
      <c r="AV1532" s="24"/>
      <c r="AW1532" s="24">
        <f t="shared" si="563"/>
        <v>0</v>
      </c>
      <c r="AX1532" s="24">
        <f t="shared" si="564"/>
        <v>0</v>
      </c>
      <c r="BA1532" s="24"/>
      <c r="BB1532" s="24"/>
      <c r="BC1532" s="24"/>
      <c r="BD1532" s="24"/>
      <c r="BE1532" s="24"/>
      <c r="BF1532" s="24"/>
      <c r="BG1532" s="24">
        <f t="shared" si="565"/>
        <v>0</v>
      </c>
      <c r="BH1532" s="24">
        <f t="shared" si="566"/>
        <v>0</v>
      </c>
      <c r="BK1532" s="24"/>
      <c r="BL1532" s="24"/>
      <c r="BM1532" s="24"/>
      <c r="BN1532" s="24"/>
      <c r="BO1532" s="24"/>
      <c r="BP1532" s="24"/>
      <c r="BQ1532" s="24">
        <f t="shared" si="567"/>
        <v>0</v>
      </c>
      <c r="BR1532" s="24">
        <f t="shared" si="568"/>
        <v>0</v>
      </c>
      <c r="BU1532" s="24"/>
      <c r="BV1532" s="24"/>
      <c r="BW1532" s="24"/>
      <c r="BX1532" s="24"/>
      <c r="BY1532" s="24"/>
      <c r="BZ1532" s="24"/>
      <c r="CA1532" s="24">
        <f t="shared" si="569"/>
        <v>0</v>
      </c>
      <c r="CB1532" s="24">
        <f t="shared" si="570"/>
        <v>0</v>
      </c>
      <c r="CC1532" s="24"/>
      <c r="CE1532" s="24">
        <f t="shared" si="571"/>
        <v>0</v>
      </c>
      <c r="CG1532" s="24">
        <f t="shared" si="572"/>
        <v>0</v>
      </c>
      <c r="CI1532" s="24">
        <f t="shared" si="573"/>
        <v>0</v>
      </c>
      <c r="CK1532" s="24">
        <f t="shared" si="574"/>
        <v>0</v>
      </c>
      <c r="CM1532" s="24">
        <f t="shared" si="575"/>
        <v>0</v>
      </c>
      <c r="CO1532" s="24">
        <f t="shared" si="576"/>
        <v>0</v>
      </c>
      <c r="CQ1532" s="24">
        <f t="shared" si="577"/>
        <v>0</v>
      </c>
      <c r="CS1532" s="24">
        <f t="shared" si="578"/>
        <v>0</v>
      </c>
    </row>
    <row r="1533" spans="9:97">
      <c r="I1533" s="24">
        <f t="shared" si="558"/>
        <v>0</v>
      </c>
      <c r="J1533" s="24">
        <f t="shared" si="580"/>
        <v>0</v>
      </c>
      <c r="M1533" s="24"/>
      <c r="N1533" s="24"/>
      <c r="O1533" s="24"/>
      <c r="P1533" s="24"/>
      <c r="Q1533" s="24"/>
      <c r="R1533" s="24"/>
      <c r="S1533" s="24">
        <f t="shared" si="559"/>
        <v>0</v>
      </c>
      <c r="T1533" s="24">
        <f t="shared" si="581"/>
        <v>0</v>
      </c>
      <c r="W1533" s="24"/>
      <c r="X1533" s="24"/>
      <c r="Y1533" s="24"/>
      <c r="Z1533" s="24"/>
      <c r="AA1533" s="24"/>
      <c r="AB1533" s="24"/>
      <c r="AC1533" s="24">
        <f t="shared" si="560"/>
        <v>0</v>
      </c>
      <c r="AD1533" s="24">
        <f t="shared" si="561"/>
        <v>0</v>
      </c>
      <c r="AG1533" s="24"/>
      <c r="AH1533" s="24"/>
      <c r="AI1533" s="24"/>
      <c r="AJ1533" s="24"/>
      <c r="AK1533" s="24"/>
      <c r="AL1533" s="24"/>
      <c r="AM1533" s="24">
        <f t="shared" si="562"/>
        <v>0</v>
      </c>
      <c r="AN1533" s="24">
        <f t="shared" si="579"/>
        <v>0</v>
      </c>
      <c r="AQ1533" s="24"/>
      <c r="AR1533" s="24"/>
      <c r="AS1533" s="24"/>
      <c r="AT1533" s="24"/>
      <c r="AU1533" s="24"/>
      <c r="AV1533" s="24"/>
      <c r="AW1533" s="24">
        <f t="shared" si="563"/>
        <v>0</v>
      </c>
      <c r="AX1533" s="24">
        <f t="shared" si="564"/>
        <v>0</v>
      </c>
      <c r="BA1533" s="24"/>
      <c r="BB1533" s="24"/>
      <c r="BC1533" s="24"/>
      <c r="BD1533" s="24"/>
      <c r="BE1533" s="24"/>
      <c r="BF1533" s="24"/>
      <c r="BG1533" s="24">
        <f t="shared" si="565"/>
        <v>0</v>
      </c>
      <c r="BH1533" s="24">
        <f t="shared" si="566"/>
        <v>0</v>
      </c>
      <c r="BK1533" s="24"/>
      <c r="BL1533" s="24"/>
      <c r="BM1533" s="24"/>
      <c r="BN1533" s="24"/>
      <c r="BO1533" s="24"/>
      <c r="BP1533" s="24"/>
      <c r="BQ1533" s="24">
        <f t="shared" si="567"/>
        <v>0</v>
      </c>
      <c r="BR1533" s="24">
        <f t="shared" si="568"/>
        <v>0</v>
      </c>
      <c r="BU1533" s="24"/>
      <c r="BV1533" s="24"/>
      <c r="BW1533" s="24"/>
      <c r="BX1533" s="24"/>
      <c r="BY1533" s="24"/>
      <c r="BZ1533" s="24"/>
      <c r="CA1533" s="24">
        <f t="shared" si="569"/>
        <v>0</v>
      </c>
      <c r="CB1533" s="24">
        <f t="shared" si="570"/>
        <v>0</v>
      </c>
      <c r="CC1533" s="24"/>
      <c r="CE1533" s="24">
        <f t="shared" si="571"/>
        <v>0</v>
      </c>
      <c r="CG1533" s="24">
        <f t="shared" si="572"/>
        <v>0</v>
      </c>
      <c r="CI1533" s="24">
        <f t="shared" si="573"/>
        <v>0</v>
      </c>
      <c r="CK1533" s="24">
        <f t="shared" si="574"/>
        <v>0</v>
      </c>
      <c r="CM1533" s="24">
        <f t="shared" si="575"/>
        <v>0</v>
      </c>
      <c r="CO1533" s="24">
        <f t="shared" si="576"/>
        <v>0</v>
      </c>
      <c r="CQ1533" s="24">
        <f t="shared" si="577"/>
        <v>0</v>
      </c>
      <c r="CS1533" s="24">
        <f t="shared" si="578"/>
        <v>0</v>
      </c>
    </row>
    <row r="1534" spans="9:97">
      <c r="I1534" s="24">
        <f t="shared" si="558"/>
        <v>0</v>
      </c>
      <c r="J1534" s="24">
        <f t="shared" si="580"/>
        <v>0</v>
      </c>
      <c r="M1534" s="24"/>
      <c r="N1534" s="24"/>
      <c r="O1534" s="24"/>
      <c r="P1534" s="24"/>
      <c r="Q1534" s="24"/>
      <c r="R1534" s="24"/>
      <c r="S1534" s="24">
        <f t="shared" si="559"/>
        <v>0</v>
      </c>
      <c r="T1534" s="24">
        <f t="shared" si="581"/>
        <v>0</v>
      </c>
      <c r="W1534" s="24"/>
      <c r="X1534" s="24"/>
      <c r="Y1534" s="24"/>
      <c r="Z1534" s="24"/>
      <c r="AA1534" s="24"/>
      <c r="AB1534" s="24"/>
      <c r="AC1534" s="24">
        <f t="shared" si="560"/>
        <v>0</v>
      </c>
      <c r="AD1534" s="24">
        <f t="shared" si="561"/>
        <v>0</v>
      </c>
      <c r="AG1534" s="24"/>
      <c r="AH1534" s="24"/>
      <c r="AI1534" s="24"/>
      <c r="AJ1534" s="24"/>
      <c r="AK1534" s="24"/>
      <c r="AL1534" s="24"/>
      <c r="AM1534" s="24">
        <f t="shared" si="562"/>
        <v>0</v>
      </c>
      <c r="AN1534" s="24">
        <f t="shared" si="579"/>
        <v>0</v>
      </c>
      <c r="AQ1534" s="24"/>
      <c r="AR1534" s="24"/>
      <c r="AS1534" s="24"/>
      <c r="AT1534" s="24"/>
      <c r="AU1534" s="24"/>
      <c r="AV1534" s="24"/>
      <c r="AW1534" s="24">
        <f t="shared" si="563"/>
        <v>0</v>
      </c>
      <c r="AX1534" s="24">
        <f t="shared" si="564"/>
        <v>0</v>
      </c>
      <c r="BA1534" s="24"/>
      <c r="BB1534" s="24"/>
      <c r="BC1534" s="24"/>
      <c r="BD1534" s="24"/>
      <c r="BE1534" s="24"/>
      <c r="BF1534" s="24"/>
      <c r="BG1534" s="24">
        <f t="shared" si="565"/>
        <v>0</v>
      </c>
      <c r="BH1534" s="24">
        <f t="shared" si="566"/>
        <v>0</v>
      </c>
      <c r="BK1534" s="24"/>
      <c r="BL1534" s="24"/>
      <c r="BM1534" s="24"/>
      <c r="BN1534" s="24"/>
      <c r="BO1534" s="24"/>
      <c r="BP1534" s="24"/>
      <c r="BQ1534" s="24">
        <f t="shared" si="567"/>
        <v>0</v>
      </c>
      <c r="BR1534" s="24">
        <f t="shared" si="568"/>
        <v>0</v>
      </c>
      <c r="BU1534" s="24"/>
      <c r="BV1534" s="24"/>
      <c r="BW1534" s="24"/>
      <c r="BX1534" s="24"/>
      <c r="BY1534" s="24"/>
      <c r="BZ1534" s="24"/>
      <c r="CA1534" s="24">
        <f t="shared" si="569"/>
        <v>0</v>
      </c>
      <c r="CB1534" s="24">
        <f t="shared" si="570"/>
        <v>0</v>
      </c>
      <c r="CC1534" s="24"/>
      <c r="CE1534" s="24">
        <f t="shared" si="571"/>
        <v>0</v>
      </c>
      <c r="CG1534" s="24">
        <f t="shared" si="572"/>
        <v>0</v>
      </c>
      <c r="CI1534" s="24">
        <f t="shared" si="573"/>
        <v>0</v>
      </c>
      <c r="CK1534" s="24">
        <f t="shared" si="574"/>
        <v>0</v>
      </c>
      <c r="CM1534" s="24">
        <f t="shared" si="575"/>
        <v>0</v>
      </c>
      <c r="CO1534" s="24">
        <f t="shared" si="576"/>
        <v>0</v>
      </c>
      <c r="CQ1534" s="24">
        <f t="shared" si="577"/>
        <v>0</v>
      </c>
      <c r="CS1534" s="24">
        <f t="shared" si="578"/>
        <v>0</v>
      </c>
    </row>
    <row r="1535" spans="9:97">
      <c r="I1535" s="24">
        <f t="shared" si="558"/>
        <v>0</v>
      </c>
      <c r="J1535" s="24">
        <f t="shared" si="580"/>
        <v>0</v>
      </c>
      <c r="M1535" s="24"/>
      <c r="N1535" s="24"/>
      <c r="O1535" s="24"/>
      <c r="P1535" s="24"/>
      <c r="Q1535" s="24"/>
      <c r="R1535" s="24"/>
      <c r="S1535" s="24">
        <f t="shared" si="559"/>
        <v>0</v>
      </c>
      <c r="T1535" s="24">
        <f t="shared" si="581"/>
        <v>0</v>
      </c>
      <c r="W1535" s="24"/>
      <c r="X1535" s="24"/>
      <c r="Y1535" s="24"/>
      <c r="Z1535" s="24"/>
      <c r="AA1535" s="24"/>
      <c r="AB1535" s="24"/>
      <c r="AC1535" s="24">
        <f t="shared" si="560"/>
        <v>0</v>
      </c>
      <c r="AD1535" s="24">
        <f t="shared" si="561"/>
        <v>0</v>
      </c>
      <c r="AG1535" s="24"/>
      <c r="AH1535" s="24"/>
      <c r="AI1535" s="24"/>
      <c r="AJ1535" s="24"/>
      <c r="AK1535" s="24"/>
      <c r="AL1535" s="24"/>
      <c r="AM1535" s="24">
        <f t="shared" si="562"/>
        <v>0</v>
      </c>
      <c r="AN1535" s="24">
        <f t="shared" si="579"/>
        <v>0</v>
      </c>
      <c r="AQ1535" s="24"/>
      <c r="AR1535" s="24"/>
      <c r="AS1535" s="24"/>
      <c r="AT1535" s="24"/>
      <c r="AU1535" s="24"/>
      <c r="AV1535" s="24"/>
      <c r="AW1535" s="24">
        <f t="shared" si="563"/>
        <v>0</v>
      </c>
      <c r="AX1535" s="24">
        <f t="shared" si="564"/>
        <v>0</v>
      </c>
      <c r="BA1535" s="24"/>
      <c r="BB1535" s="24"/>
      <c r="BC1535" s="24"/>
      <c r="BD1535" s="24"/>
      <c r="BE1535" s="24"/>
      <c r="BF1535" s="24"/>
      <c r="BG1535" s="24">
        <f t="shared" si="565"/>
        <v>0</v>
      </c>
      <c r="BH1535" s="24">
        <f t="shared" si="566"/>
        <v>0</v>
      </c>
      <c r="BK1535" s="24"/>
      <c r="BL1535" s="24"/>
      <c r="BM1535" s="24"/>
      <c r="BN1535" s="24"/>
      <c r="BO1535" s="24"/>
      <c r="BP1535" s="24"/>
      <c r="BQ1535" s="24">
        <f t="shared" si="567"/>
        <v>0</v>
      </c>
      <c r="BR1535" s="24">
        <f t="shared" si="568"/>
        <v>0</v>
      </c>
      <c r="BU1535" s="24"/>
      <c r="BV1535" s="24"/>
      <c r="BW1535" s="24"/>
      <c r="BX1535" s="24"/>
      <c r="BY1535" s="24"/>
      <c r="BZ1535" s="24"/>
      <c r="CA1535" s="24">
        <f t="shared" si="569"/>
        <v>0</v>
      </c>
      <c r="CB1535" s="24">
        <f t="shared" si="570"/>
        <v>0</v>
      </c>
      <c r="CC1535" s="24"/>
      <c r="CE1535" s="24">
        <f t="shared" si="571"/>
        <v>0</v>
      </c>
      <c r="CG1535" s="24">
        <f t="shared" si="572"/>
        <v>0</v>
      </c>
      <c r="CI1535" s="24">
        <f t="shared" si="573"/>
        <v>0</v>
      </c>
      <c r="CK1535" s="24">
        <f t="shared" si="574"/>
        <v>0</v>
      </c>
      <c r="CM1535" s="24">
        <f t="shared" si="575"/>
        <v>0</v>
      </c>
      <c r="CO1535" s="24">
        <f t="shared" si="576"/>
        <v>0</v>
      </c>
      <c r="CQ1535" s="24">
        <f t="shared" si="577"/>
        <v>0</v>
      </c>
      <c r="CS1535" s="24">
        <f t="shared" si="578"/>
        <v>0</v>
      </c>
    </row>
    <row r="1536" spans="9:97">
      <c r="I1536" s="24">
        <f t="shared" si="558"/>
        <v>0</v>
      </c>
      <c r="J1536" s="24">
        <f t="shared" si="580"/>
        <v>0</v>
      </c>
      <c r="M1536" s="24"/>
      <c r="N1536" s="24"/>
      <c r="O1536" s="24"/>
      <c r="P1536" s="24"/>
      <c r="Q1536" s="24"/>
      <c r="R1536" s="24"/>
      <c r="S1536" s="24">
        <f t="shared" si="559"/>
        <v>0</v>
      </c>
      <c r="T1536" s="24">
        <f t="shared" si="581"/>
        <v>0</v>
      </c>
      <c r="W1536" s="24"/>
      <c r="X1536" s="24"/>
      <c r="Y1536" s="24"/>
      <c r="Z1536" s="24"/>
      <c r="AA1536" s="24"/>
      <c r="AB1536" s="24"/>
      <c r="AC1536" s="24">
        <f t="shared" si="560"/>
        <v>0</v>
      </c>
      <c r="AD1536" s="24">
        <f t="shared" si="561"/>
        <v>0</v>
      </c>
      <c r="AG1536" s="24"/>
      <c r="AH1536" s="24"/>
      <c r="AI1536" s="24"/>
      <c r="AJ1536" s="24"/>
      <c r="AK1536" s="24"/>
      <c r="AL1536" s="24"/>
      <c r="AM1536" s="24">
        <f t="shared" si="562"/>
        <v>0</v>
      </c>
      <c r="AN1536" s="24">
        <f t="shared" si="579"/>
        <v>0</v>
      </c>
      <c r="AQ1536" s="24"/>
      <c r="AR1536" s="24"/>
      <c r="AS1536" s="24"/>
      <c r="AT1536" s="24"/>
      <c r="AU1536" s="24"/>
      <c r="AV1536" s="24"/>
      <c r="AW1536" s="24">
        <f t="shared" si="563"/>
        <v>0</v>
      </c>
      <c r="AX1536" s="24">
        <f t="shared" si="564"/>
        <v>0</v>
      </c>
      <c r="BA1536" s="24"/>
      <c r="BB1536" s="24"/>
      <c r="BC1536" s="24"/>
      <c r="BD1536" s="24"/>
      <c r="BE1536" s="24"/>
      <c r="BF1536" s="24"/>
      <c r="BG1536" s="24">
        <f t="shared" si="565"/>
        <v>0</v>
      </c>
      <c r="BH1536" s="24">
        <f t="shared" si="566"/>
        <v>0</v>
      </c>
      <c r="BK1536" s="24"/>
      <c r="BL1536" s="24"/>
      <c r="BM1536" s="24"/>
      <c r="BN1536" s="24"/>
      <c r="BO1536" s="24"/>
      <c r="BP1536" s="24"/>
      <c r="BQ1536" s="24">
        <f t="shared" si="567"/>
        <v>0</v>
      </c>
      <c r="BR1536" s="24">
        <f t="shared" si="568"/>
        <v>0</v>
      </c>
      <c r="BU1536" s="24"/>
      <c r="BV1536" s="24"/>
      <c r="BW1536" s="24"/>
      <c r="BX1536" s="24"/>
      <c r="BY1536" s="24"/>
      <c r="BZ1536" s="24"/>
      <c r="CA1536" s="24">
        <f t="shared" si="569"/>
        <v>0</v>
      </c>
      <c r="CB1536" s="24">
        <f t="shared" si="570"/>
        <v>0</v>
      </c>
      <c r="CC1536" s="24"/>
      <c r="CE1536" s="24">
        <f t="shared" si="571"/>
        <v>0</v>
      </c>
      <c r="CG1536" s="24">
        <f t="shared" si="572"/>
        <v>0</v>
      </c>
      <c r="CI1536" s="24">
        <f t="shared" si="573"/>
        <v>0</v>
      </c>
      <c r="CK1536" s="24">
        <f t="shared" si="574"/>
        <v>0</v>
      </c>
      <c r="CM1536" s="24">
        <f t="shared" si="575"/>
        <v>0</v>
      </c>
      <c r="CO1536" s="24">
        <f t="shared" si="576"/>
        <v>0</v>
      </c>
      <c r="CQ1536" s="24">
        <f t="shared" si="577"/>
        <v>0</v>
      </c>
      <c r="CS1536" s="24">
        <f t="shared" si="578"/>
        <v>0</v>
      </c>
    </row>
    <row r="1537" spans="9:97">
      <c r="I1537" s="24">
        <f t="shared" si="558"/>
        <v>0</v>
      </c>
      <c r="J1537" s="24">
        <f t="shared" si="580"/>
        <v>0</v>
      </c>
      <c r="M1537" s="24"/>
      <c r="N1537" s="24"/>
      <c r="O1537" s="24"/>
      <c r="P1537" s="24"/>
      <c r="Q1537" s="24"/>
      <c r="R1537" s="24"/>
      <c r="S1537" s="24">
        <f t="shared" si="559"/>
        <v>0</v>
      </c>
      <c r="T1537" s="24">
        <f t="shared" si="581"/>
        <v>0</v>
      </c>
      <c r="W1537" s="24"/>
      <c r="X1537" s="24"/>
      <c r="Y1537" s="24"/>
      <c r="Z1537" s="24"/>
      <c r="AA1537" s="24"/>
      <c r="AB1537" s="24"/>
      <c r="AC1537" s="24">
        <f t="shared" si="560"/>
        <v>0</v>
      </c>
      <c r="AD1537" s="24">
        <f t="shared" si="561"/>
        <v>0</v>
      </c>
      <c r="AG1537" s="24"/>
      <c r="AH1537" s="24"/>
      <c r="AI1537" s="24"/>
      <c r="AJ1537" s="24"/>
      <c r="AK1537" s="24"/>
      <c r="AL1537" s="24"/>
      <c r="AM1537" s="24">
        <f t="shared" si="562"/>
        <v>0</v>
      </c>
      <c r="AN1537" s="24">
        <f t="shared" si="579"/>
        <v>0</v>
      </c>
      <c r="AQ1537" s="24"/>
      <c r="AR1537" s="24"/>
      <c r="AS1537" s="24"/>
      <c r="AT1537" s="24"/>
      <c r="AU1537" s="24"/>
      <c r="AV1537" s="24"/>
      <c r="AW1537" s="24">
        <f t="shared" si="563"/>
        <v>0</v>
      </c>
      <c r="AX1537" s="24">
        <f t="shared" si="564"/>
        <v>0</v>
      </c>
      <c r="BA1537" s="24"/>
      <c r="BB1537" s="24"/>
      <c r="BC1537" s="24"/>
      <c r="BD1537" s="24"/>
      <c r="BE1537" s="24"/>
      <c r="BF1537" s="24"/>
      <c r="BG1537" s="24">
        <f t="shared" si="565"/>
        <v>0</v>
      </c>
      <c r="BH1537" s="24">
        <f t="shared" si="566"/>
        <v>0</v>
      </c>
      <c r="BK1537" s="24"/>
      <c r="BL1537" s="24"/>
      <c r="BM1537" s="24"/>
      <c r="BN1537" s="24"/>
      <c r="BO1537" s="24"/>
      <c r="BP1537" s="24"/>
      <c r="BQ1537" s="24">
        <f t="shared" si="567"/>
        <v>0</v>
      </c>
      <c r="BR1537" s="24">
        <f t="shared" si="568"/>
        <v>0</v>
      </c>
      <c r="BU1537" s="24"/>
      <c r="BV1537" s="24"/>
      <c r="BW1537" s="24"/>
      <c r="BX1537" s="24"/>
      <c r="BY1537" s="24"/>
      <c r="BZ1537" s="24"/>
      <c r="CA1537" s="24">
        <f t="shared" si="569"/>
        <v>0</v>
      </c>
      <c r="CB1537" s="24">
        <f t="shared" si="570"/>
        <v>0</v>
      </c>
      <c r="CC1537" s="24"/>
      <c r="CE1537" s="24">
        <f t="shared" si="571"/>
        <v>0</v>
      </c>
      <c r="CG1537" s="24">
        <f t="shared" si="572"/>
        <v>0</v>
      </c>
      <c r="CI1537" s="24">
        <f t="shared" si="573"/>
        <v>0</v>
      </c>
      <c r="CK1537" s="24">
        <f t="shared" si="574"/>
        <v>0</v>
      </c>
      <c r="CM1537" s="24">
        <f t="shared" si="575"/>
        <v>0</v>
      </c>
      <c r="CO1537" s="24">
        <f t="shared" si="576"/>
        <v>0</v>
      </c>
      <c r="CQ1537" s="24">
        <f t="shared" si="577"/>
        <v>0</v>
      </c>
      <c r="CS1537" s="24">
        <f t="shared" si="578"/>
        <v>0</v>
      </c>
    </row>
    <row r="1538" spans="9:97">
      <c r="I1538" s="24">
        <f t="shared" si="558"/>
        <v>0</v>
      </c>
      <c r="J1538" s="24">
        <f t="shared" si="580"/>
        <v>0</v>
      </c>
      <c r="M1538" s="24"/>
      <c r="N1538" s="24"/>
      <c r="O1538" s="24"/>
      <c r="P1538" s="24"/>
      <c r="Q1538" s="24"/>
      <c r="R1538" s="24"/>
      <c r="S1538" s="24">
        <f t="shared" si="559"/>
        <v>0</v>
      </c>
      <c r="T1538" s="24">
        <f t="shared" si="581"/>
        <v>0</v>
      </c>
      <c r="W1538" s="24"/>
      <c r="X1538" s="24"/>
      <c r="Y1538" s="24"/>
      <c r="Z1538" s="24"/>
      <c r="AA1538" s="24"/>
      <c r="AB1538" s="24"/>
      <c r="AC1538" s="24">
        <f t="shared" si="560"/>
        <v>0</v>
      </c>
      <c r="AD1538" s="24">
        <f t="shared" si="561"/>
        <v>0</v>
      </c>
      <c r="AG1538" s="24"/>
      <c r="AH1538" s="24"/>
      <c r="AI1538" s="24"/>
      <c r="AJ1538" s="24"/>
      <c r="AK1538" s="24"/>
      <c r="AL1538" s="24"/>
      <c r="AM1538" s="24">
        <f t="shared" si="562"/>
        <v>0</v>
      </c>
      <c r="AN1538" s="24">
        <f t="shared" si="579"/>
        <v>0</v>
      </c>
      <c r="AQ1538" s="24"/>
      <c r="AR1538" s="24"/>
      <c r="AS1538" s="24"/>
      <c r="AT1538" s="24"/>
      <c r="AU1538" s="24"/>
      <c r="AV1538" s="24"/>
      <c r="AW1538" s="24">
        <f t="shared" si="563"/>
        <v>0</v>
      </c>
      <c r="AX1538" s="24">
        <f t="shared" si="564"/>
        <v>0</v>
      </c>
      <c r="BA1538" s="24"/>
      <c r="BB1538" s="24"/>
      <c r="BC1538" s="24"/>
      <c r="BD1538" s="24"/>
      <c r="BE1538" s="24"/>
      <c r="BF1538" s="24"/>
      <c r="BG1538" s="24">
        <f t="shared" si="565"/>
        <v>0</v>
      </c>
      <c r="BH1538" s="24">
        <f t="shared" si="566"/>
        <v>0</v>
      </c>
      <c r="BK1538" s="24"/>
      <c r="BL1538" s="24"/>
      <c r="BM1538" s="24"/>
      <c r="BN1538" s="24"/>
      <c r="BO1538" s="24"/>
      <c r="BP1538" s="24"/>
      <c r="BQ1538" s="24">
        <f t="shared" si="567"/>
        <v>0</v>
      </c>
      <c r="BR1538" s="24">
        <f t="shared" si="568"/>
        <v>0</v>
      </c>
      <c r="BU1538" s="24"/>
      <c r="BV1538" s="24"/>
      <c r="BW1538" s="24"/>
      <c r="BX1538" s="24"/>
      <c r="BY1538" s="24"/>
      <c r="BZ1538" s="24"/>
      <c r="CA1538" s="24">
        <f t="shared" si="569"/>
        <v>0</v>
      </c>
      <c r="CB1538" s="24">
        <f t="shared" si="570"/>
        <v>0</v>
      </c>
      <c r="CC1538" s="24"/>
      <c r="CE1538" s="24">
        <f t="shared" si="571"/>
        <v>0</v>
      </c>
      <c r="CG1538" s="24">
        <f t="shared" si="572"/>
        <v>0</v>
      </c>
      <c r="CI1538" s="24">
        <f t="shared" si="573"/>
        <v>0</v>
      </c>
      <c r="CK1538" s="24">
        <f t="shared" si="574"/>
        <v>0</v>
      </c>
      <c r="CM1538" s="24">
        <f t="shared" si="575"/>
        <v>0</v>
      </c>
      <c r="CO1538" s="24">
        <f t="shared" si="576"/>
        <v>0</v>
      </c>
      <c r="CQ1538" s="24">
        <f t="shared" si="577"/>
        <v>0</v>
      </c>
      <c r="CS1538" s="24">
        <f t="shared" si="578"/>
        <v>0</v>
      </c>
    </row>
    <row r="1539" spans="9:97">
      <c r="I1539" s="24">
        <f t="shared" si="558"/>
        <v>0</v>
      </c>
      <c r="J1539" s="24">
        <f t="shared" si="580"/>
        <v>0</v>
      </c>
      <c r="M1539" s="24"/>
      <c r="N1539" s="24"/>
      <c r="O1539" s="24"/>
      <c r="P1539" s="24"/>
      <c r="Q1539" s="24"/>
      <c r="R1539" s="24"/>
      <c r="S1539" s="24">
        <f t="shared" si="559"/>
        <v>0</v>
      </c>
      <c r="T1539" s="24">
        <f t="shared" si="581"/>
        <v>0</v>
      </c>
      <c r="W1539" s="24"/>
      <c r="X1539" s="24"/>
      <c r="Y1539" s="24"/>
      <c r="Z1539" s="24"/>
      <c r="AA1539" s="24"/>
      <c r="AB1539" s="24"/>
      <c r="AC1539" s="24">
        <f t="shared" si="560"/>
        <v>0</v>
      </c>
      <c r="AD1539" s="24">
        <f t="shared" si="561"/>
        <v>0</v>
      </c>
      <c r="AG1539" s="24"/>
      <c r="AH1539" s="24"/>
      <c r="AI1539" s="24"/>
      <c r="AJ1539" s="24"/>
      <c r="AK1539" s="24"/>
      <c r="AL1539" s="24"/>
      <c r="AM1539" s="24">
        <f t="shared" si="562"/>
        <v>0</v>
      </c>
      <c r="AN1539" s="24">
        <f t="shared" si="579"/>
        <v>0</v>
      </c>
      <c r="AQ1539" s="24"/>
      <c r="AR1539" s="24"/>
      <c r="AS1539" s="24"/>
      <c r="AT1539" s="24"/>
      <c r="AU1539" s="24"/>
      <c r="AV1539" s="24"/>
      <c r="AW1539" s="24">
        <f t="shared" si="563"/>
        <v>0</v>
      </c>
      <c r="AX1539" s="24">
        <f t="shared" si="564"/>
        <v>0</v>
      </c>
      <c r="BA1539" s="24"/>
      <c r="BB1539" s="24"/>
      <c r="BC1539" s="24"/>
      <c r="BD1539" s="24"/>
      <c r="BE1539" s="24"/>
      <c r="BF1539" s="24"/>
      <c r="BG1539" s="24">
        <f t="shared" si="565"/>
        <v>0</v>
      </c>
      <c r="BH1539" s="24">
        <f t="shared" si="566"/>
        <v>0</v>
      </c>
      <c r="BK1539" s="24"/>
      <c r="BL1539" s="24"/>
      <c r="BM1539" s="24"/>
      <c r="BN1539" s="24"/>
      <c r="BO1539" s="24"/>
      <c r="BP1539" s="24"/>
      <c r="BQ1539" s="24">
        <f t="shared" si="567"/>
        <v>0</v>
      </c>
      <c r="BR1539" s="24">
        <f t="shared" si="568"/>
        <v>0</v>
      </c>
      <c r="BU1539" s="24"/>
      <c r="BV1539" s="24"/>
      <c r="BW1539" s="24"/>
      <c r="BX1539" s="24"/>
      <c r="BY1539" s="24"/>
      <c r="BZ1539" s="24"/>
      <c r="CA1539" s="24">
        <f t="shared" si="569"/>
        <v>0</v>
      </c>
      <c r="CB1539" s="24">
        <f t="shared" si="570"/>
        <v>0</v>
      </c>
      <c r="CC1539" s="24"/>
      <c r="CE1539" s="24">
        <f t="shared" si="571"/>
        <v>0</v>
      </c>
      <c r="CG1539" s="24">
        <f t="shared" si="572"/>
        <v>0</v>
      </c>
      <c r="CI1539" s="24">
        <f t="shared" si="573"/>
        <v>0</v>
      </c>
      <c r="CK1539" s="24">
        <f t="shared" si="574"/>
        <v>0</v>
      </c>
      <c r="CM1539" s="24">
        <f t="shared" si="575"/>
        <v>0</v>
      </c>
      <c r="CO1539" s="24">
        <f t="shared" si="576"/>
        <v>0</v>
      </c>
      <c r="CQ1539" s="24">
        <f t="shared" si="577"/>
        <v>0</v>
      </c>
      <c r="CS1539" s="24">
        <f t="shared" si="578"/>
        <v>0</v>
      </c>
    </row>
    <row r="1540" spans="9:97">
      <c r="I1540" s="24">
        <f t="shared" ref="I1540:I1603" si="582">IF(F1540&gt;=C1540-D1540,G1540-H1540,E1540)</f>
        <v>0</v>
      </c>
      <c r="J1540" s="24">
        <f t="shared" si="580"/>
        <v>0</v>
      </c>
      <c r="M1540" s="24"/>
      <c r="N1540" s="24"/>
      <c r="O1540" s="24"/>
      <c r="P1540" s="24"/>
      <c r="Q1540" s="24"/>
      <c r="R1540" s="24"/>
      <c r="S1540" s="24">
        <f t="shared" ref="S1540:S1603" si="583">IF(P1540&gt;=M1540-N1540,Q1540-R1540,O1540)</f>
        <v>0</v>
      </c>
      <c r="T1540" s="24">
        <f t="shared" si="581"/>
        <v>0</v>
      </c>
      <c r="W1540" s="24"/>
      <c r="X1540" s="24"/>
      <c r="Y1540" s="24"/>
      <c r="Z1540" s="24"/>
      <c r="AA1540" s="24"/>
      <c r="AB1540" s="24"/>
      <c r="AC1540" s="24">
        <f t="shared" ref="AC1540:AC1603" si="584">IF(Z1540&gt;=W1540-X1540,AA1540-AB1540,Y1540)</f>
        <v>0</v>
      </c>
      <c r="AD1540" s="24">
        <f t="shared" ref="AD1540:AD1603" si="585">IF(Z1540&lt;W1540-X1540,W1540-X1540-Z1540,0)</f>
        <v>0</v>
      </c>
      <c r="AG1540" s="24"/>
      <c r="AH1540" s="24"/>
      <c r="AI1540" s="24"/>
      <c r="AJ1540" s="24"/>
      <c r="AK1540" s="24"/>
      <c r="AL1540" s="24"/>
      <c r="AM1540" s="24">
        <f t="shared" ref="AM1540:AM1603" si="586">IF(AJ1540&gt;=AG1540-AH1540,AK1540-AL1540,AI1540)</f>
        <v>0</v>
      </c>
      <c r="AN1540" s="24">
        <f t="shared" si="579"/>
        <v>0</v>
      </c>
      <c r="AQ1540" s="24"/>
      <c r="AR1540" s="24"/>
      <c r="AS1540" s="24"/>
      <c r="AT1540" s="24"/>
      <c r="AU1540" s="24"/>
      <c r="AV1540" s="24"/>
      <c r="AW1540" s="24">
        <f t="shared" ref="AW1540:AW1603" si="587">IF(AS1540&gt;=AR1540-AQ1540,AV1540-AU1540,AT1540)</f>
        <v>0</v>
      </c>
      <c r="AX1540" s="24">
        <f t="shared" ref="AX1540:AX1603" si="588">IF(AS1540&lt;AR1540-AQ1540,AR1540-AQ1540-AS1540,0)</f>
        <v>0</v>
      </c>
      <c r="BA1540" s="24"/>
      <c r="BB1540" s="24"/>
      <c r="BC1540" s="24"/>
      <c r="BD1540" s="24"/>
      <c r="BE1540" s="24"/>
      <c r="BF1540" s="24"/>
      <c r="BG1540" s="24">
        <f t="shared" ref="BG1540:BG1603" si="589">IF(BC1540&gt;=BB1540-BA1540,BF1540-BE1540,BD1540)</f>
        <v>0</v>
      </c>
      <c r="BH1540" s="24">
        <f t="shared" ref="BH1540:BH1603" si="590">IF(BC1540&lt;BB1540-BA1540,BB1540-BA1540-BC1540,0)</f>
        <v>0</v>
      </c>
      <c r="BK1540" s="24"/>
      <c r="BL1540" s="24"/>
      <c r="BM1540" s="24"/>
      <c r="BN1540" s="24"/>
      <c r="BO1540" s="24"/>
      <c r="BP1540" s="24"/>
      <c r="BQ1540" s="24">
        <f t="shared" ref="BQ1540:BQ1603" si="591">IF(BM1540&gt;=BL1540-BK1540,BP1540-BO1540,BN1540)</f>
        <v>0</v>
      </c>
      <c r="BR1540" s="24">
        <f t="shared" ref="BR1540:BR1603" si="592">IF(BM1540&lt;BL1540-BK1540,BL1540-BK1540-BM1540,0)</f>
        <v>0</v>
      </c>
      <c r="BU1540" s="24"/>
      <c r="BV1540" s="24"/>
      <c r="BW1540" s="24"/>
      <c r="BX1540" s="24"/>
      <c r="BY1540" s="24"/>
      <c r="BZ1540" s="24"/>
      <c r="CA1540" s="24">
        <f t="shared" ref="CA1540:CA1603" si="593">IF(BW1540&gt;=BV1540-BU1540,BZ1540-BY1540,BX1540)</f>
        <v>0</v>
      </c>
      <c r="CB1540" s="24">
        <f t="shared" ref="CB1540:CB1603" si="594">IF(BW1540&lt;BV1540-BU1540,BV1540-BU1540-BW1540,0)</f>
        <v>0</v>
      </c>
      <c r="CC1540" s="24"/>
      <c r="CE1540" s="24">
        <f t="shared" si="571"/>
        <v>0</v>
      </c>
      <c r="CG1540" s="24">
        <f t="shared" si="572"/>
        <v>0</v>
      </c>
      <c r="CI1540" s="24">
        <f t="shared" si="573"/>
        <v>0</v>
      </c>
      <c r="CK1540" s="24">
        <f t="shared" si="574"/>
        <v>0</v>
      </c>
      <c r="CM1540" s="24">
        <f t="shared" si="575"/>
        <v>0</v>
      </c>
      <c r="CO1540" s="24">
        <f t="shared" si="576"/>
        <v>0</v>
      </c>
      <c r="CQ1540" s="24">
        <f t="shared" si="577"/>
        <v>0</v>
      </c>
      <c r="CS1540" s="24">
        <f t="shared" si="578"/>
        <v>0</v>
      </c>
    </row>
    <row r="1541" spans="9:97">
      <c r="I1541" s="24">
        <f t="shared" si="582"/>
        <v>0</v>
      </c>
      <c r="J1541" s="24">
        <f t="shared" si="580"/>
        <v>0</v>
      </c>
      <c r="M1541" s="24"/>
      <c r="N1541" s="24"/>
      <c r="O1541" s="24"/>
      <c r="P1541" s="24"/>
      <c r="Q1541" s="24"/>
      <c r="R1541" s="24"/>
      <c r="S1541" s="24">
        <f t="shared" si="583"/>
        <v>0</v>
      </c>
      <c r="T1541" s="24">
        <f t="shared" si="581"/>
        <v>0</v>
      </c>
      <c r="W1541" s="24"/>
      <c r="X1541" s="24"/>
      <c r="Y1541" s="24"/>
      <c r="Z1541" s="24"/>
      <c r="AA1541" s="24"/>
      <c r="AB1541" s="24"/>
      <c r="AC1541" s="24">
        <f t="shared" si="584"/>
        <v>0</v>
      </c>
      <c r="AD1541" s="24">
        <f t="shared" si="585"/>
        <v>0</v>
      </c>
      <c r="AG1541" s="24"/>
      <c r="AH1541" s="24"/>
      <c r="AI1541" s="24"/>
      <c r="AJ1541" s="24"/>
      <c r="AK1541" s="24"/>
      <c r="AL1541" s="24"/>
      <c r="AM1541" s="24">
        <f t="shared" si="586"/>
        <v>0</v>
      </c>
      <c r="AN1541" s="24">
        <f t="shared" si="579"/>
        <v>0</v>
      </c>
      <c r="AQ1541" s="24"/>
      <c r="AR1541" s="24"/>
      <c r="AS1541" s="24"/>
      <c r="AT1541" s="24"/>
      <c r="AU1541" s="24"/>
      <c r="AV1541" s="24"/>
      <c r="AW1541" s="24">
        <f t="shared" si="587"/>
        <v>0</v>
      </c>
      <c r="AX1541" s="24">
        <f t="shared" si="588"/>
        <v>0</v>
      </c>
      <c r="BA1541" s="24"/>
      <c r="BB1541" s="24"/>
      <c r="BC1541" s="24"/>
      <c r="BD1541" s="24"/>
      <c r="BE1541" s="24"/>
      <c r="BF1541" s="24"/>
      <c r="BG1541" s="24">
        <f t="shared" si="589"/>
        <v>0</v>
      </c>
      <c r="BH1541" s="24">
        <f t="shared" si="590"/>
        <v>0</v>
      </c>
      <c r="BK1541" s="24"/>
      <c r="BL1541" s="24"/>
      <c r="BM1541" s="24"/>
      <c r="BN1541" s="24"/>
      <c r="BO1541" s="24"/>
      <c r="BP1541" s="24"/>
      <c r="BQ1541" s="24">
        <f t="shared" si="591"/>
        <v>0</v>
      </c>
      <c r="BR1541" s="24">
        <f t="shared" si="592"/>
        <v>0</v>
      </c>
      <c r="BU1541" s="24"/>
      <c r="BV1541" s="24"/>
      <c r="BW1541" s="24"/>
      <c r="BX1541" s="24"/>
      <c r="BY1541" s="24"/>
      <c r="BZ1541" s="24"/>
      <c r="CA1541" s="24">
        <f t="shared" si="593"/>
        <v>0</v>
      </c>
      <c r="CB1541" s="24">
        <f t="shared" si="594"/>
        <v>0</v>
      </c>
      <c r="CC1541" s="24"/>
      <c r="CE1541" s="24">
        <f t="shared" ref="CE1541:CE1604" si="595">SUMIF(B:B,CD1541,G:G)-SUMIF(B:B,CD1541,H:H)</f>
        <v>0</v>
      </c>
      <c r="CG1541" s="24">
        <f t="shared" ref="CG1541:CG1604" si="596">SUMIF(L:L,CF1541,Q:Q)-SUMIF(L:L,CF1541,R:R)</f>
        <v>0</v>
      </c>
      <c r="CI1541" s="24">
        <f t="shared" ref="CI1541:CI1604" si="597">SUMIF(V:V,CH1541,AA:AA)-SUMIF(V:V,CH1541,AB:AB)</f>
        <v>0</v>
      </c>
      <c r="CK1541" s="24">
        <f t="shared" ref="CK1541:CK1604" si="598">SUMIF(AF:AF,CJ1541,AK:AK)-SUMIF(AF:AF,CJ1541,AL:AL)</f>
        <v>0</v>
      </c>
      <c r="CM1541" s="24">
        <f t="shared" ref="CM1541:CM1604" si="599">SUMIF(AP:AP,CL1541,AV:AV)-SUMIF(AP:AP,CL1541,AU:AU)</f>
        <v>0</v>
      </c>
      <c r="CO1541" s="24">
        <f t="shared" ref="CO1541:CO1604" si="600">SUMIF(AZ:AZ,CN1541,BF:BF)-SUMIF(AZ:AZ,CN1541,BE:BE)</f>
        <v>0</v>
      </c>
      <c r="CQ1541" s="24">
        <f t="shared" ref="CQ1541:CQ1604" si="601">SUMIF(BJ:BJ,CP1541,BP:BP)-SUMIF(BJ:BJ,CP1541,BO:BO)</f>
        <v>0</v>
      </c>
      <c r="CS1541" s="24">
        <f t="shared" ref="CS1541:CS1604" si="602">SUMIF(BT:BT,CR1541,BZ:BZ)-SUMIF(BT:BT,CR1541,BY:BY)</f>
        <v>0</v>
      </c>
    </row>
    <row r="1542" spans="9:97">
      <c r="I1542" s="24">
        <f t="shared" si="582"/>
        <v>0</v>
      </c>
      <c r="J1542" s="24">
        <f t="shared" si="580"/>
        <v>0</v>
      </c>
      <c r="M1542" s="24"/>
      <c r="N1542" s="24"/>
      <c r="O1542" s="24"/>
      <c r="P1542" s="24"/>
      <c r="Q1542" s="24"/>
      <c r="R1542" s="24"/>
      <c r="S1542" s="24">
        <f t="shared" si="583"/>
        <v>0</v>
      </c>
      <c r="T1542" s="24">
        <f t="shared" si="581"/>
        <v>0</v>
      </c>
      <c r="W1542" s="24"/>
      <c r="X1542" s="24"/>
      <c r="Y1542" s="24"/>
      <c r="Z1542" s="24"/>
      <c r="AA1542" s="24"/>
      <c r="AB1542" s="24"/>
      <c r="AC1542" s="24">
        <f t="shared" si="584"/>
        <v>0</v>
      </c>
      <c r="AD1542" s="24">
        <f t="shared" si="585"/>
        <v>0</v>
      </c>
      <c r="AG1542" s="24"/>
      <c r="AH1542" s="24"/>
      <c r="AI1542" s="24"/>
      <c r="AJ1542" s="24"/>
      <c r="AK1542" s="24"/>
      <c r="AL1542" s="24"/>
      <c r="AM1542" s="24">
        <f t="shared" si="586"/>
        <v>0</v>
      </c>
      <c r="AN1542" s="24">
        <f t="shared" si="579"/>
        <v>0</v>
      </c>
      <c r="AQ1542" s="24"/>
      <c r="AR1542" s="24"/>
      <c r="AS1542" s="24"/>
      <c r="AT1542" s="24"/>
      <c r="AU1542" s="24"/>
      <c r="AV1542" s="24"/>
      <c r="AW1542" s="24">
        <f t="shared" si="587"/>
        <v>0</v>
      </c>
      <c r="AX1542" s="24">
        <f t="shared" si="588"/>
        <v>0</v>
      </c>
      <c r="BA1542" s="24"/>
      <c r="BB1542" s="24"/>
      <c r="BC1542" s="24"/>
      <c r="BD1542" s="24"/>
      <c r="BE1542" s="24"/>
      <c r="BF1542" s="24"/>
      <c r="BG1542" s="24">
        <f t="shared" si="589"/>
        <v>0</v>
      </c>
      <c r="BH1542" s="24">
        <f t="shared" si="590"/>
        <v>0</v>
      </c>
      <c r="BK1542" s="24"/>
      <c r="BL1542" s="24"/>
      <c r="BM1542" s="24"/>
      <c r="BN1542" s="24"/>
      <c r="BO1542" s="24"/>
      <c r="BP1542" s="24"/>
      <c r="BQ1542" s="24">
        <f t="shared" si="591"/>
        <v>0</v>
      </c>
      <c r="BR1542" s="24">
        <f t="shared" si="592"/>
        <v>0</v>
      </c>
      <c r="BU1542" s="24"/>
      <c r="BV1542" s="24"/>
      <c r="BW1542" s="24"/>
      <c r="BX1542" s="24"/>
      <c r="BY1542" s="24"/>
      <c r="BZ1542" s="24"/>
      <c r="CA1542" s="24">
        <f t="shared" si="593"/>
        <v>0</v>
      </c>
      <c r="CB1542" s="24">
        <f t="shared" si="594"/>
        <v>0</v>
      </c>
      <c r="CC1542" s="24"/>
      <c r="CE1542" s="24">
        <f t="shared" si="595"/>
        <v>0</v>
      </c>
      <c r="CG1542" s="24">
        <f t="shared" si="596"/>
        <v>0</v>
      </c>
      <c r="CI1542" s="24">
        <f t="shared" si="597"/>
        <v>0</v>
      </c>
      <c r="CK1542" s="24">
        <f t="shared" si="598"/>
        <v>0</v>
      </c>
      <c r="CM1542" s="24">
        <f t="shared" si="599"/>
        <v>0</v>
      </c>
      <c r="CO1542" s="24">
        <f t="shared" si="600"/>
        <v>0</v>
      </c>
      <c r="CQ1542" s="24">
        <f t="shared" si="601"/>
        <v>0</v>
      </c>
      <c r="CS1542" s="24">
        <f t="shared" si="602"/>
        <v>0</v>
      </c>
    </row>
    <row r="1543" spans="9:97">
      <c r="I1543" s="24">
        <f t="shared" si="582"/>
        <v>0</v>
      </c>
      <c r="J1543" s="24">
        <f t="shared" si="580"/>
        <v>0</v>
      </c>
      <c r="M1543" s="24"/>
      <c r="N1543" s="24"/>
      <c r="O1543" s="24"/>
      <c r="P1543" s="24"/>
      <c r="Q1543" s="24"/>
      <c r="R1543" s="24"/>
      <c r="S1543" s="24">
        <f t="shared" si="583"/>
        <v>0</v>
      </c>
      <c r="T1543" s="24">
        <f t="shared" si="581"/>
        <v>0</v>
      </c>
      <c r="W1543" s="24"/>
      <c r="X1543" s="24"/>
      <c r="Y1543" s="24"/>
      <c r="Z1543" s="24"/>
      <c r="AA1543" s="24"/>
      <c r="AB1543" s="24"/>
      <c r="AC1543" s="24">
        <f t="shared" si="584"/>
        <v>0</v>
      </c>
      <c r="AD1543" s="24">
        <f t="shared" si="585"/>
        <v>0</v>
      </c>
      <c r="AG1543" s="24"/>
      <c r="AH1543" s="24"/>
      <c r="AI1543" s="24"/>
      <c r="AJ1543" s="24"/>
      <c r="AK1543" s="24"/>
      <c r="AL1543" s="24"/>
      <c r="AM1543" s="24">
        <f t="shared" si="586"/>
        <v>0</v>
      </c>
      <c r="AN1543" s="24">
        <f t="shared" si="579"/>
        <v>0</v>
      </c>
      <c r="AQ1543" s="24"/>
      <c r="AR1543" s="24"/>
      <c r="AS1543" s="24"/>
      <c r="AT1543" s="24"/>
      <c r="AU1543" s="24"/>
      <c r="AV1543" s="24"/>
      <c r="AW1543" s="24">
        <f t="shared" si="587"/>
        <v>0</v>
      </c>
      <c r="AX1543" s="24">
        <f t="shared" si="588"/>
        <v>0</v>
      </c>
      <c r="BA1543" s="24"/>
      <c r="BB1543" s="24"/>
      <c r="BC1543" s="24"/>
      <c r="BD1543" s="24"/>
      <c r="BE1543" s="24"/>
      <c r="BF1543" s="24"/>
      <c r="BG1543" s="24">
        <f t="shared" si="589"/>
        <v>0</v>
      </c>
      <c r="BH1543" s="24">
        <f t="shared" si="590"/>
        <v>0</v>
      </c>
      <c r="BK1543" s="24"/>
      <c r="BL1543" s="24"/>
      <c r="BM1543" s="24"/>
      <c r="BN1543" s="24"/>
      <c r="BO1543" s="24"/>
      <c r="BP1543" s="24"/>
      <c r="BQ1543" s="24">
        <f t="shared" si="591"/>
        <v>0</v>
      </c>
      <c r="BR1543" s="24">
        <f t="shared" si="592"/>
        <v>0</v>
      </c>
      <c r="BU1543" s="24"/>
      <c r="BV1543" s="24"/>
      <c r="BW1543" s="24"/>
      <c r="BX1543" s="24"/>
      <c r="BY1543" s="24"/>
      <c r="BZ1543" s="24"/>
      <c r="CA1543" s="24">
        <f t="shared" si="593"/>
        <v>0</v>
      </c>
      <c r="CB1543" s="24">
        <f t="shared" si="594"/>
        <v>0</v>
      </c>
      <c r="CC1543" s="24"/>
      <c r="CE1543" s="24">
        <f t="shared" si="595"/>
        <v>0</v>
      </c>
      <c r="CG1543" s="24">
        <f t="shared" si="596"/>
        <v>0</v>
      </c>
      <c r="CI1543" s="24">
        <f t="shared" si="597"/>
        <v>0</v>
      </c>
      <c r="CK1543" s="24">
        <f t="shared" si="598"/>
        <v>0</v>
      </c>
      <c r="CM1543" s="24">
        <f t="shared" si="599"/>
        <v>0</v>
      </c>
      <c r="CO1543" s="24">
        <f t="shared" si="600"/>
        <v>0</v>
      </c>
      <c r="CQ1543" s="24">
        <f t="shared" si="601"/>
        <v>0</v>
      </c>
      <c r="CS1543" s="24">
        <f t="shared" si="602"/>
        <v>0</v>
      </c>
    </row>
    <row r="1544" spans="9:97">
      <c r="I1544" s="24">
        <f t="shared" si="582"/>
        <v>0</v>
      </c>
      <c r="J1544" s="24">
        <f t="shared" si="580"/>
        <v>0</v>
      </c>
      <c r="M1544" s="24"/>
      <c r="N1544" s="24"/>
      <c r="O1544" s="24"/>
      <c r="P1544" s="24"/>
      <c r="Q1544" s="24"/>
      <c r="R1544" s="24"/>
      <c r="S1544" s="24">
        <f t="shared" si="583"/>
        <v>0</v>
      </c>
      <c r="T1544" s="24">
        <f t="shared" si="581"/>
        <v>0</v>
      </c>
      <c r="W1544" s="24"/>
      <c r="X1544" s="24"/>
      <c r="Y1544" s="24"/>
      <c r="Z1544" s="24"/>
      <c r="AA1544" s="24"/>
      <c r="AB1544" s="24"/>
      <c r="AC1544" s="24">
        <f t="shared" si="584"/>
        <v>0</v>
      </c>
      <c r="AD1544" s="24">
        <f t="shared" si="585"/>
        <v>0</v>
      </c>
      <c r="AG1544" s="24"/>
      <c r="AH1544" s="24"/>
      <c r="AI1544" s="24"/>
      <c r="AJ1544" s="24"/>
      <c r="AK1544" s="24"/>
      <c r="AL1544" s="24"/>
      <c r="AM1544" s="24">
        <f t="shared" si="586"/>
        <v>0</v>
      </c>
      <c r="AN1544" s="24">
        <f t="shared" si="579"/>
        <v>0</v>
      </c>
      <c r="AQ1544" s="24"/>
      <c r="AR1544" s="24"/>
      <c r="AS1544" s="24"/>
      <c r="AT1544" s="24"/>
      <c r="AU1544" s="24"/>
      <c r="AV1544" s="24"/>
      <c r="AW1544" s="24">
        <f t="shared" si="587"/>
        <v>0</v>
      </c>
      <c r="AX1544" s="24">
        <f t="shared" si="588"/>
        <v>0</v>
      </c>
      <c r="BA1544" s="24"/>
      <c r="BB1544" s="24"/>
      <c r="BC1544" s="24"/>
      <c r="BD1544" s="24"/>
      <c r="BE1544" s="24"/>
      <c r="BF1544" s="24"/>
      <c r="BG1544" s="24">
        <f t="shared" si="589"/>
        <v>0</v>
      </c>
      <c r="BH1544" s="24">
        <f t="shared" si="590"/>
        <v>0</v>
      </c>
      <c r="BK1544" s="24"/>
      <c r="BL1544" s="24"/>
      <c r="BM1544" s="24"/>
      <c r="BN1544" s="24"/>
      <c r="BO1544" s="24"/>
      <c r="BP1544" s="24"/>
      <c r="BQ1544" s="24">
        <f t="shared" si="591"/>
        <v>0</v>
      </c>
      <c r="BR1544" s="24">
        <f t="shared" si="592"/>
        <v>0</v>
      </c>
      <c r="BU1544" s="24"/>
      <c r="BV1544" s="24"/>
      <c r="BW1544" s="24"/>
      <c r="BX1544" s="24"/>
      <c r="BY1544" s="24"/>
      <c r="BZ1544" s="24"/>
      <c r="CA1544" s="24">
        <f t="shared" si="593"/>
        <v>0</v>
      </c>
      <c r="CB1544" s="24">
        <f t="shared" si="594"/>
        <v>0</v>
      </c>
      <c r="CC1544" s="24"/>
      <c r="CE1544" s="24">
        <f t="shared" si="595"/>
        <v>0</v>
      </c>
      <c r="CG1544" s="24">
        <f t="shared" si="596"/>
        <v>0</v>
      </c>
      <c r="CI1544" s="24">
        <f t="shared" si="597"/>
        <v>0</v>
      </c>
      <c r="CK1544" s="24">
        <f t="shared" si="598"/>
        <v>0</v>
      </c>
      <c r="CM1544" s="24">
        <f t="shared" si="599"/>
        <v>0</v>
      </c>
      <c r="CO1544" s="24">
        <f t="shared" si="600"/>
        <v>0</v>
      </c>
      <c r="CQ1544" s="24">
        <f t="shared" si="601"/>
        <v>0</v>
      </c>
      <c r="CS1544" s="24">
        <f t="shared" si="602"/>
        <v>0</v>
      </c>
    </row>
    <row r="1545" spans="9:97">
      <c r="I1545" s="24">
        <f t="shared" si="582"/>
        <v>0</v>
      </c>
      <c r="J1545" s="24">
        <f t="shared" si="580"/>
        <v>0</v>
      </c>
      <c r="M1545" s="24"/>
      <c r="N1545" s="24"/>
      <c r="O1545" s="24"/>
      <c r="P1545" s="24"/>
      <c r="Q1545" s="24"/>
      <c r="R1545" s="24"/>
      <c r="S1545" s="24">
        <f t="shared" si="583"/>
        <v>0</v>
      </c>
      <c r="T1545" s="24">
        <f t="shared" si="581"/>
        <v>0</v>
      </c>
      <c r="W1545" s="24"/>
      <c r="X1545" s="24"/>
      <c r="Y1545" s="24"/>
      <c r="Z1545" s="24"/>
      <c r="AA1545" s="24"/>
      <c r="AB1545" s="24"/>
      <c r="AC1545" s="24">
        <f t="shared" si="584"/>
        <v>0</v>
      </c>
      <c r="AD1545" s="24">
        <f t="shared" si="585"/>
        <v>0</v>
      </c>
      <c r="AG1545" s="24"/>
      <c r="AH1545" s="24"/>
      <c r="AI1545" s="24"/>
      <c r="AJ1545" s="24"/>
      <c r="AK1545" s="24"/>
      <c r="AL1545" s="24"/>
      <c r="AM1545" s="24">
        <f t="shared" si="586"/>
        <v>0</v>
      </c>
      <c r="AN1545" s="24">
        <f t="shared" si="579"/>
        <v>0</v>
      </c>
      <c r="AQ1545" s="24"/>
      <c r="AR1545" s="24"/>
      <c r="AS1545" s="24"/>
      <c r="AT1545" s="24"/>
      <c r="AU1545" s="24"/>
      <c r="AV1545" s="24"/>
      <c r="AW1545" s="24">
        <f t="shared" si="587"/>
        <v>0</v>
      </c>
      <c r="AX1545" s="24">
        <f t="shared" si="588"/>
        <v>0</v>
      </c>
      <c r="BA1545" s="24"/>
      <c r="BB1545" s="24"/>
      <c r="BC1545" s="24"/>
      <c r="BD1545" s="24"/>
      <c r="BE1545" s="24"/>
      <c r="BF1545" s="24"/>
      <c r="BG1545" s="24">
        <f t="shared" si="589"/>
        <v>0</v>
      </c>
      <c r="BH1545" s="24">
        <f t="shared" si="590"/>
        <v>0</v>
      </c>
      <c r="BK1545" s="24"/>
      <c r="BL1545" s="24"/>
      <c r="BM1545" s="24"/>
      <c r="BN1545" s="24"/>
      <c r="BO1545" s="24"/>
      <c r="BP1545" s="24"/>
      <c r="BQ1545" s="24">
        <f t="shared" si="591"/>
        <v>0</v>
      </c>
      <c r="BR1545" s="24">
        <f t="shared" si="592"/>
        <v>0</v>
      </c>
      <c r="BU1545" s="24"/>
      <c r="BV1545" s="24"/>
      <c r="BW1545" s="24"/>
      <c r="BX1545" s="24"/>
      <c r="BY1545" s="24"/>
      <c r="BZ1545" s="24"/>
      <c r="CA1545" s="24">
        <f t="shared" si="593"/>
        <v>0</v>
      </c>
      <c r="CB1545" s="24">
        <f t="shared" si="594"/>
        <v>0</v>
      </c>
      <c r="CC1545" s="24"/>
      <c r="CE1545" s="24">
        <f t="shared" si="595"/>
        <v>0</v>
      </c>
      <c r="CG1545" s="24">
        <f t="shared" si="596"/>
        <v>0</v>
      </c>
      <c r="CI1545" s="24">
        <f t="shared" si="597"/>
        <v>0</v>
      </c>
      <c r="CK1545" s="24">
        <f t="shared" si="598"/>
        <v>0</v>
      </c>
      <c r="CM1545" s="24">
        <f t="shared" si="599"/>
        <v>0</v>
      </c>
      <c r="CO1545" s="24">
        <f t="shared" si="600"/>
        <v>0</v>
      </c>
      <c r="CQ1545" s="24">
        <f t="shared" si="601"/>
        <v>0</v>
      </c>
      <c r="CS1545" s="24">
        <f t="shared" si="602"/>
        <v>0</v>
      </c>
    </row>
    <row r="1546" spans="9:97">
      <c r="I1546" s="24">
        <f t="shared" si="582"/>
        <v>0</v>
      </c>
      <c r="J1546" s="24">
        <f t="shared" si="580"/>
        <v>0</v>
      </c>
      <c r="M1546" s="24"/>
      <c r="N1546" s="24"/>
      <c r="O1546" s="24"/>
      <c r="P1546" s="24"/>
      <c r="Q1546" s="24"/>
      <c r="R1546" s="24"/>
      <c r="S1546" s="24">
        <f t="shared" si="583"/>
        <v>0</v>
      </c>
      <c r="T1546" s="24">
        <f t="shared" si="581"/>
        <v>0</v>
      </c>
      <c r="W1546" s="24"/>
      <c r="X1546" s="24"/>
      <c r="Y1546" s="24"/>
      <c r="Z1546" s="24"/>
      <c r="AA1546" s="24"/>
      <c r="AB1546" s="24"/>
      <c r="AC1546" s="24">
        <f t="shared" si="584"/>
        <v>0</v>
      </c>
      <c r="AD1546" s="24">
        <f t="shared" si="585"/>
        <v>0</v>
      </c>
      <c r="AG1546" s="24"/>
      <c r="AH1546" s="24"/>
      <c r="AI1546" s="24"/>
      <c r="AJ1546" s="24"/>
      <c r="AK1546" s="24"/>
      <c r="AL1546" s="24"/>
      <c r="AM1546" s="24">
        <f t="shared" si="586"/>
        <v>0</v>
      </c>
      <c r="AN1546" s="24">
        <f t="shared" si="579"/>
        <v>0</v>
      </c>
      <c r="AQ1546" s="24"/>
      <c r="AR1546" s="24"/>
      <c r="AS1546" s="24"/>
      <c r="AT1546" s="24"/>
      <c r="AU1546" s="24"/>
      <c r="AV1546" s="24"/>
      <c r="AW1546" s="24">
        <f t="shared" si="587"/>
        <v>0</v>
      </c>
      <c r="AX1546" s="24">
        <f t="shared" si="588"/>
        <v>0</v>
      </c>
      <c r="BA1546" s="24"/>
      <c r="BB1546" s="24"/>
      <c r="BC1546" s="24"/>
      <c r="BD1546" s="24"/>
      <c r="BE1546" s="24"/>
      <c r="BF1546" s="24"/>
      <c r="BG1546" s="24">
        <f t="shared" si="589"/>
        <v>0</v>
      </c>
      <c r="BH1546" s="24">
        <f t="shared" si="590"/>
        <v>0</v>
      </c>
      <c r="BK1546" s="24"/>
      <c r="BL1546" s="24"/>
      <c r="BM1546" s="24"/>
      <c r="BN1546" s="24"/>
      <c r="BO1546" s="24"/>
      <c r="BP1546" s="24"/>
      <c r="BQ1546" s="24">
        <f t="shared" si="591"/>
        <v>0</v>
      </c>
      <c r="BR1546" s="24">
        <f t="shared" si="592"/>
        <v>0</v>
      </c>
      <c r="BU1546" s="24"/>
      <c r="BV1546" s="24"/>
      <c r="BW1546" s="24"/>
      <c r="BX1546" s="24"/>
      <c r="BY1546" s="24"/>
      <c r="BZ1546" s="24"/>
      <c r="CA1546" s="24">
        <f t="shared" si="593"/>
        <v>0</v>
      </c>
      <c r="CB1546" s="24">
        <f t="shared" si="594"/>
        <v>0</v>
      </c>
      <c r="CC1546" s="24"/>
      <c r="CE1546" s="24">
        <f t="shared" si="595"/>
        <v>0</v>
      </c>
      <c r="CG1546" s="24">
        <f t="shared" si="596"/>
        <v>0</v>
      </c>
      <c r="CI1546" s="24">
        <f t="shared" si="597"/>
        <v>0</v>
      </c>
      <c r="CK1546" s="24">
        <f t="shared" si="598"/>
        <v>0</v>
      </c>
      <c r="CM1546" s="24">
        <f t="shared" si="599"/>
        <v>0</v>
      </c>
      <c r="CO1546" s="24">
        <f t="shared" si="600"/>
        <v>0</v>
      </c>
      <c r="CQ1546" s="24">
        <f t="shared" si="601"/>
        <v>0</v>
      </c>
      <c r="CS1546" s="24">
        <f t="shared" si="602"/>
        <v>0</v>
      </c>
    </row>
    <row r="1547" spans="9:97">
      <c r="I1547" s="24">
        <f t="shared" si="582"/>
        <v>0</v>
      </c>
      <c r="J1547" s="24">
        <f t="shared" si="580"/>
        <v>0</v>
      </c>
      <c r="M1547" s="24"/>
      <c r="N1547" s="24"/>
      <c r="O1547" s="24"/>
      <c r="P1547" s="24"/>
      <c r="Q1547" s="24"/>
      <c r="R1547" s="24"/>
      <c r="S1547" s="24">
        <f t="shared" si="583"/>
        <v>0</v>
      </c>
      <c r="T1547" s="24">
        <f t="shared" si="581"/>
        <v>0</v>
      </c>
      <c r="W1547" s="24"/>
      <c r="X1547" s="24"/>
      <c r="Y1547" s="24"/>
      <c r="Z1547" s="24"/>
      <c r="AA1547" s="24"/>
      <c r="AB1547" s="24"/>
      <c r="AC1547" s="24">
        <f t="shared" si="584"/>
        <v>0</v>
      </c>
      <c r="AD1547" s="24">
        <f t="shared" si="585"/>
        <v>0</v>
      </c>
      <c r="AG1547" s="24"/>
      <c r="AH1547" s="24"/>
      <c r="AI1547" s="24"/>
      <c r="AJ1547" s="24"/>
      <c r="AK1547" s="24"/>
      <c r="AL1547" s="24"/>
      <c r="AM1547" s="24">
        <f t="shared" si="586"/>
        <v>0</v>
      </c>
      <c r="AN1547" s="24">
        <f t="shared" si="579"/>
        <v>0</v>
      </c>
      <c r="AQ1547" s="24"/>
      <c r="AR1547" s="24"/>
      <c r="AS1547" s="24"/>
      <c r="AT1547" s="24"/>
      <c r="AU1547" s="24"/>
      <c r="AV1547" s="24"/>
      <c r="AW1547" s="24">
        <f t="shared" si="587"/>
        <v>0</v>
      </c>
      <c r="AX1547" s="24">
        <f t="shared" si="588"/>
        <v>0</v>
      </c>
      <c r="BA1547" s="24"/>
      <c r="BB1547" s="24"/>
      <c r="BC1547" s="24"/>
      <c r="BD1547" s="24"/>
      <c r="BE1547" s="24"/>
      <c r="BF1547" s="24"/>
      <c r="BG1547" s="24">
        <f t="shared" si="589"/>
        <v>0</v>
      </c>
      <c r="BH1547" s="24">
        <f t="shared" si="590"/>
        <v>0</v>
      </c>
      <c r="BK1547" s="24"/>
      <c r="BL1547" s="24"/>
      <c r="BM1547" s="24"/>
      <c r="BN1547" s="24"/>
      <c r="BO1547" s="24"/>
      <c r="BP1547" s="24"/>
      <c r="BQ1547" s="24">
        <f t="shared" si="591"/>
        <v>0</v>
      </c>
      <c r="BR1547" s="24">
        <f t="shared" si="592"/>
        <v>0</v>
      </c>
      <c r="BU1547" s="24"/>
      <c r="BV1547" s="24"/>
      <c r="BW1547" s="24"/>
      <c r="BX1547" s="24"/>
      <c r="BY1547" s="24"/>
      <c r="BZ1547" s="24"/>
      <c r="CA1547" s="24">
        <f t="shared" si="593"/>
        <v>0</v>
      </c>
      <c r="CB1547" s="24">
        <f t="shared" si="594"/>
        <v>0</v>
      </c>
      <c r="CC1547" s="24"/>
      <c r="CE1547" s="24">
        <f t="shared" si="595"/>
        <v>0</v>
      </c>
      <c r="CG1547" s="24">
        <f t="shared" si="596"/>
        <v>0</v>
      </c>
      <c r="CI1547" s="24">
        <f t="shared" si="597"/>
        <v>0</v>
      </c>
      <c r="CK1547" s="24">
        <f t="shared" si="598"/>
        <v>0</v>
      </c>
      <c r="CM1547" s="24">
        <f t="shared" si="599"/>
        <v>0</v>
      </c>
      <c r="CO1547" s="24">
        <f t="shared" si="600"/>
        <v>0</v>
      </c>
      <c r="CQ1547" s="24">
        <f t="shared" si="601"/>
        <v>0</v>
      </c>
      <c r="CS1547" s="24">
        <f t="shared" si="602"/>
        <v>0</v>
      </c>
    </row>
    <row r="1548" spans="9:97">
      <c r="I1548" s="24">
        <f t="shared" si="582"/>
        <v>0</v>
      </c>
      <c r="J1548" s="24">
        <f t="shared" si="580"/>
        <v>0</v>
      </c>
      <c r="M1548" s="24"/>
      <c r="N1548" s="24"/>
      <c r="O1548" s="24"/>
      <c r="P1548" s="24"/>
      <c r="Q1548" s="24"/>
      <c r="R1548" s="24"/>
      <c r="S1548" s="24">
        <f t="shared" si="583"/>
        <v>0</v>
      </c>
      <c r="T1548" s="24">
        <f t="shared" si="581"/>
        <v>0</v>
      </c>
      <c r="W1548" s="24"/>
      <c r="X1548" s="24"/>
      <c r="Y1548" s="24"/>
      <c r="Z1548" s="24"/>
      <c r="AA1548" s="24"/>
      <c r="AB1548" s="24"/>
      <c r="AC1548" s="24">
        <f t="shared" si="584"/>
        <v>0</v>
      </c>
      <c r="AD1548" s="24">
        <f t="shared" si="585"/>
        <v>0</v>
      </c>
      <c r="AG1548" s="24"/>
      <c r="AH1548" s="24"/>
      <c r="AI1548" s="24"/>
      <c r="AJ1548" s="24"/>
      <c r="AK1548" s="24"/>
      <c r="AL1548" s="24"/>
      <c r="AM1548" s="24">
        <f t="shared" si="586"/>
        <v>0</v>
      </c>
      <c r="AN1548" s="24">
        <f t="shared" si="579"/>
        <v>0</v>
      </c>
      <c r="AQ1548" s="24"/>
      <c r="AR1548" s="24"/>
      <c r="AS1548" s="24"/>
      <c r="AT1548" s="24"/>
      <c r="AU1548" s="24"/>
      <c r="AV1548" s="24"/>
      <c r="AW1548" s="24">
        <f t="shared" si="587"/>
        <v>0</v>
      </c>
      <c r="AX1548" s="24">
        <f t="shared" si="588"/>
        <v>0</v>
      </c>
      <c r="BA1548" s="24"/>
      <c r="BB1548" s="24"/>
      <c r="BC1548" s="24"/>
      <c r="BD1548" s="24"/>
      <c r="BE1548" s="24"/>
      <c r="BF1548" s="24"/>
      <c r="BG1548" s="24">
        <f t="shared" si="589"/>
        <v>0</v>
      </c>
      <c r="BH1548" s="24">
        <f t="shared" si="590"/>
        <v>0</v>
      </c>
      <c r="BK1548" s="24"/>
      <c r="BL1548" s="24"/>
      <c r="BM1548" s="24"/>
      <c r="BN1548" s="24"/>
      <c r="BO1548" s="24"/>
      <c r="BP1548" s="24"/>
      <c r="BQ1548" s="24">
        <f t="shared" si="591"/>
        <v>0</v>
      </c>
      <c r="BR1548" s="24">
        <f t="shared" si="592"/>
        <v>0</v>
      </c>
      <c r="BU1548" s="24"/>
      <c r="BV1548" s="24"/>
      <c r="BW1548" s="24"/>
      <c r="BX1548" s="24"/>
      <c r="BY1548" s="24"/>
      <c r="BZ1548" s="24"/>
      <c r="CA1548" s="24">
        <f t="shared" si="593"/>
        <v>0</v>
      </c>
      <c r="CB1548" s="24">
        <f t="shared" si="594"/>
        <v>0</v>
      </c>
      <c r="CC1548" s="24"/>
      <c r="CE1548" s="24">
        <f t="shared" si="595"/>
        <v>0</v>
      </c>
      <c r="CG1548" s="24">
        <f t="shared" si="596"/>
        <v>0</v>
      </c>
      <c r="CI1548" s="24">
        <f t="shared" si="597"/>
        <v>0</v>
      </c>
      <c r="CK1548" s="24">
        <f t="shared" si="598"/>
        <v>0</v>
      </c>
      <c r="CM1548" s="24">
        <f t="shared" si="599"/>
        <v>0</v>
      </c>
      <c r="CO1548" s="24">
        <f t="shared" si="600"/>
        <v>0</v>
      </c>
      <c r="CQ1548" s="24">
        <f t="shared" si="601"/>
        <v>0</v>
      </c>
      <c r="CS1548" s="24">
        <f t="shared" si="602"/>
        <v>0</v>
      </c>
    </row>
    <row r="1549" spans="9:97">
      <c r="I1549" s="24">
        <f t="shared" si="582"/>
        <v>0</v>
      </c>
      <c r="J1549" s="24">
        <f t="shared" si="580"/>
        <v>0</v>
      </c>
      <c r="M1549" s="24"/>
      <c r="N1549" s="24"/>
      <c r="O1549" s="24"/>
      <c r="P1549" s="24"/>
      <c r="Q1549" s="24"/>
      <c r="R1549" s="24"/>
      <c r="S1549" s="24">
        <f t="shared" si="583"/>
        <v>0</v>
      </c>
      <c r="T1549" s="24">
        <f t="shared" si="581"/>
        <v>0</v>
      </c>
      <c r="W1549" s="24"/>
      <c r="X1549" s="24"/>
      <c r="Y1549" s="24"/>
      <c r="Z1549" s="24"/>
      <c r="AA1549" s="24"/>
      <c r="AB1549" s="24"/>
      <c r="AC1549" s="24">
        <f t="shared" si="584"/>
        <v>0</v>
      </c>
      <c r="AD1549" s="24">
        <f t="shared" si="585"/>
        <v>0</v>
      </c>
      <c r="AG1549" s="24"/>
      <c r="AH1549" s="24"/>
      <c r="AI1549" s="24"/>
      <c r="AJ1549" s="24"/>
      <c r="AK1549" s="24"/>
      <c r="AL1549" s="24"/>
      <c r="AM1549" s="24">
        <f t="shared" si="586"/>
        <v>0</v>
      </c>
      <c r="AN1549" s="24">
        <f t="shared" si="579"/>
        <v>0</v>
      </c>
      <c r="AQ1549" s="24"/>
      <c r="AR1549" s="24"/>
      <c r="AS1549" s="24"/>
      <c r="AT1549" s="24"/>
      <c r="AU1549" s="24"/>
      <c r="AV1549" s="24"/>
      <c r="AW1549" s="24">
        <f t="shared" si="587"/>
        <v>0</v>
      </c>
      <c r="AX1549" s="24">
        <f t="shared" si="588"/>
        <v>0</v>
      </c>
      <c r="BA1549" s="24"/>
      <c r="BB1549" s="24"/>
      <c r="BC1549" s="24"/>
      <c r="BD1549" s="24"/>
      <c r="BE1549" s="24"/>
      <c r="BF1549" s="24"/>
      <c r="BG1549" s="24">
        <f t="shared" si="589"/>
        <v>0</v>
      </c>
      <c r="BH1549" s="24">
        <f t="shared" si="590"/>
        <v>0</v>
      </c>
      <c r="BK1549" s="24"/>
      <c r="BL1549" s="24"/>
      <c r="BM1549" s="24"/>
      <c r="BN1549" s="24"/>
      <c r="BO1549" s="24"/>
      <c r="BP1549" s="24"/>
      <c r="BQ1549" s="24">
        <f t="shared" si="591"/>
        <v>0</v>
      </c>
      <c r="BR1549" s="24">
        <f t="shared" si="592"/>
        <v>0</v>
      </c>
      <c r="BU1549" s="24"/>
      <c r="BV1549" s="24"/>
      <c r="BW1549" s="24"/>
      <c r="BX1549" s="24"/>
      <c r="BY1549" s="24"/>
      <c r="BZ1549" s="24"/>
      <c r="CA1549" s="24">
        <f t="shared" si="593"/>
        <v>0</v>
      </c>
      <c r="CB1549" s="24">
        <f t="shared" si="594"/>
        <v>0</v>
      </c>
      <c r="CC1549" s="24"/>
      <c r="CE1549" s="24">
        <f t="shared" si="595"/>
        <v>0</v>
      </c>
      <c r="CG1549" s="24">
        <f t="shared" si="596"/>
        <v>0</v>
      </c>
      <c r="CI1549" s="24">
        <f t="shared" si="597"/>
        <v>0</v>
      </c>
      <c r="CK1549" s="24">
        <f t="shared" si="598"/>
        <v>0</v>
      </c>
      <c r="CM1549" s="24">
        <f t="shared" si="599"/>
        <v>0</v>
      </c>
      <c r="CO1549" s="24">
        <f t="shared" si="600"/>
        <v>0</v>
      </c>
      <c r="CQ1549" s="24">
        <f t="shared" si="601"/>
        <v>0</v>
      </c>
      <c r="CS1549" s="24">
        <f t="shared" si="602"/>
        <v>0</v>
      </c>
    </row>
    <row r="1550" spans="9:97">
      <c r="I1550" s="24">
        <f t="shared" si="582"/>
        <v>0</v>
      </c>
      <c r="J1550" s="24">
        <f t="shared" si="580"/>
        <v>0</v>
      </c>
      <c r="M1550" s="24"/>
      <c r="N1550" s="24"/>
      <c r="O1550" s="24"/>
      <c r="P1550" s="24"/>
      <c r="Q1550" s="24"/>
      <c r="R1550" s="24"/>
      <c r="S1550" s="24">
        <f t="shared" si="583"/>
        <v>0</v>
      </c>
      <c r="T1550" s="24">
        <f t="shared" si="581"/>
        <v>0</v>
      </c>
      <c r="W1550" s="24"/>
      <c r="X1550" s="24"/>
      <c r="Y1550" s="24"/>
      <c r="Z1550" s="24"/>
      <c r="AA1550" s="24"/>
      <c r="AB1550" s="24"/>
      <c r="AC1550" s="24">
        <f t="shared" si="584"/>
        <v>0</v>
      </c>
      <c r="AD1550" s="24">
        <f t="shared" si="585"/>
        <v>0</v>
      </c>
      <c r="AG1550" s="24"/>
      <c r="AH1550" s="24"/>
      <c r="AI1550" s="24"/>
      <c r="AJ1550" s="24"/>
      <c r="AK1550" s="24"/>
      <c r="AL1550" s="24"/>
      <c r="AM1550" s="24">
        <f t="shared" si="586"/>
        <v>0</v>
      </c>
      <c r="AN1550" s="24">
        <f t="shared" si="579"/>
        <v>0</v>
      </c>
      <c r="AQ1550" s="24"/>
      <c r="AR1550" s="24"/>
      <c r="AS1550" s="24"/>
      <c r="AT1550" s="24"/>
      <c r="AU1550" s="24"/>
      <c r="AV1550" s="24"/>
      <c r="AW1550" s="24">
        <f t="shared" si="587"/>
        <v>0</v>
      </c>
      <c r="AX1550" s="24">
        <f t="shared" si="588"/>
        <v>0</v>
      </c>
      <c r="BA1550" s="24"/>
      <c r="BB1550" s="24"/>
      <c r="BC1550" s="24"/>
      <c r="BD1550" s="24"/>
      <c r="BE1550" s="24"/>
      <c r="BF1550" s="24"/>
      <c r="BG1550" s="24">
        <f t="shared" si="589"/>
        <v>0</v>
      </c>
      <c r="BH1550" s="24">
        <f t="shared" si="590"/>
        <v>0</v>
      </c>
      <c r="BK1550" s="24"/>
      <c r="BL1550" s="24"/>
      <c r="BM1550" s="24"/>
      <c r="BN1550" s="24"/>
      <c r="BO1550" s="24"/>
      <c r="BP1550" s="24"/>
      <c r="BQ1550" s="24">
        <f t="shared" si="591"/>
        <v>0</v>
      </c>
      <c r="BR1550" s="24">
        <f t="shared" si="592"/>
        <v>0</v>
      </c>
      <c r="BU1550" s="24"/>
      <c r="BV1550" s="24"/>
      <c r="BW1550" s="24"/>
      <c r="BX1550" s="24"/>
      <c r="BY1550" s="24"/>
      <c r="BZ1550" s="24"/>
      <c r="CA1550" s="24">
        <f t="shared" si="593"/>
        <v>0</v>
      </c>
      <c r="CB1550" s="24">
        <f t="shared" si="594"/>
        <v>0</v>
      </c>
      <c r="CC1550" s="24"/>
      <c r="CE1550" s="24">
        <f t="shared" si="595"/>
        <v>0</v>
      </c>
      <c r="CG1550" s="24">
        <f t="shared" si="596"/>
        <v>0</v>
      </c>
      <c r="CI1550" s="24">
        <f t="shared" si="597"/>
        <v>0</v>
      </c>
      <c r="CK1550" s="24">
        <f t="shared" si="598"/>
        <v>0</v>
      </c>
      <c r="CM1550" s="24">
        <f t="shared" si="599"/>
        <v>0</v>
      </c>
      <c r="CO1550" s="24">
        <f t="shared" si="600"/>
        <v>0</v>
      </c>
      <c r="CQ1550" s="24">
        <f t="shared" si="601"/>
        <v>0</v>
      </c>
      <c r="CS1550" s="24">
        <f t="shared" si="602"/>
        <v>0</v>
      </c>
    </row>
    <row r="1551" spans="9:97">
      <c r="I1551" s="24">
        <f t="shared" si="582"/>
        <v>0</v>
      </c>
      <c r="J1551" s="24">
        <f t="shared" si="580"/>
        <v>0</v>
      </c>
      <c r="M1551" s="24"/>
      <c r="N1551" s="24"/>
      <c r="O1551" s="24"/>
      <c r="P1551" s="24"/>
      <c r="Q1551" s="24"/>
      <c r="R1551" s="24"/>
      <c r="S1551" s="24">
        <f t="shared" si="583"/>
        <v>0</v>
      </c>
      <c r="T1551" s="24">
        <f t="shared" si="581"/>
        <v>0</v>
      </c>
      <c r="W1551" s="24"/>
      <c r="X1551" s="24"/>
      <c r="Y1551" s="24"/>
      <c r="Z1551" s="24"/>
      <c r="AA1551" s="24"/>
      <c r="AB1551" s="24"/>
      <c r="AC1551" s="24">
        <f t="shared" si="584"/>
        <v>0</v>
      </c>
      <c r="AD1551" s="24">
        <f t="shared" si="585"/>
        <v>0</v>
      </c>
      <c r="AG1551" s="24"/>
      <c r="AH1551" s="24"/>
      <c r="AI1551" s="24"/>
      <c r="AJ1551" s="24"/>
      <c r="AK1551" s="24"/>
      <c r="AL1551" s="24"/>
      <c r="AM1551" s="24">
        <f t="shared" si="586"/>
        <v>0</v>
      </c>
      <c r="AN1551" s="24">
        <f t="shared" si="579"/>
        <v>0</v>
      </c>
      <c r="AQ1551" s="24"/>
      <c r="AR1551" s="24"/>
      <c r="AS1551" s="24"/>
      <c r="AT1551" s="24"/>
      <c r="AU1551" s="24"/>
      <c r="AV1551" s="24"/>
      <c r="AW1551" s="24">
        <f t="shared" si="587"/>
        <v>0</v>
      </c>
      <c r="AX1551" s="24">
        <f t="shared" si="588"/>
        <v>0</v>
      </c>
      <c r="BA1551" s="24"/>
      <c r="BB1551" s="24"/>
      <c r="BC1551" s="24"/>
      <c r="BD1551" s="24"/>
      <c r="BE1551" s="24"/>
      <c r="BF1551" s="24"/>
      <c r="BG1551" s="24">
        <f t="shared" si="589"/>
        <v>0</v>
      </c>
      <c r="BH1551" s="24">
        <f t="shared" si="590"/>
        <v>0</v>
      </c>
      <c r="BK1551" s="24"/>
      <c r="BL1551" s="24"/>
      <c r="BM1551" s="24"/>
      <c r="BN1551" s="24"/>
      <c r="BO1551" s="24"/>
      <c r="BP1551" s="24"/>
      <c r="BQ1551" s="24">
        <f t="shared" si="591"/>
        <v>0</v>
      </c>
      <c r="BR1551" s="24">
        <f t="shared" si="592"/>
        <v>0</v>
      </c>
      <c r="BU1551" s="24"/>
      <c r="BV1551" s="24"/>
      <c r="BW1551" s="24"/>
      <c r="BX1551" s="24"/>
      <c r="BY1551" s="24"/>
      <c r="BZ1551" s="24"/>
      <c r="CA1551" s="24">
        <f t="shared" si="593"/>
        <v>0</v>
      </c>
      <c r="CB1551" s="24">
        <f t="shared" si="594"/>
        <v>0</v>
      </c>
      <c r="CC1551" s="24"/>
      <c r="CE1551" s="24">
        <f t="shared" si="595"/>
        <v>0</v>
      </c>
      <c r="CG1551" s="24">
        <f t="shared" si="596"/>
        <v>0</v>
      </c>
      <c r="CI1551" s="24">
        <f t="shared" si="597"/>
        <v>0</v>
      </c>
      <c r="CK1551" s="24">
        <f t="shared" si="598"/>
        <v>0</v>
      </c>
      <c r="CM1551" s="24">
        <f t="shared" si="599"/>
        <v>0</v>
      </c>
      <c r="CO1551" s="24">
        <f t="shared" si="600"/>
        <v>0</v>
      </c>
      <c r="CQ1551" s="24">
        <f t="shared" si="601"/>
        <v>0</v>
      </c>
      <c r="CS1551" s="24">
        <f t="shared" si="602"/>
        <v>0</v>
      </c>
    </row>
    <row r="1552" spans="9:97">
      <c r="I1552" s="24">
        <f t="shared" si="582"/>
        <v>0</v>
      </c>
      <c r="J1552" s="24">
        <f t="shared" si="580"/>
        <v>0</v>
      </c>
      <c r="M1552" s="24"/>
      <c r="N1552" s="24"/>
      <c r="O1552" s="24"/>
      <c r="P1552" s="24"/>
      <c r="Q1552" s="24"/>
      <c r="R1552" s="24"/>
      <c r="S1552" s="24">
        <f t="shared" si="583"/>
        <v>0</v>
      </c>
      <c r="T1552" s="24">
        <f t="shared" si="581"/>
        <v>0</v>
      </c>
      <c r="W1552" s="24"/>
      <c r="X1552" s="24"/>
      <c r="Y1552" s="24"/>
      <c r="Z1552" s="24"/>
      <c r="AA1552" s="24"/>
      <c r="AB1552" s="24"/>
      <c r="AC1552" s="24">
        <f t="shared" si="584"/>
        <v>0</v>
      </c>
      <c r="AD1552" s="24">
        <f t="shared" si="585"/>
        <v>0</v>
      </c>
      <c r="AG1552" s="24"/>
      <c r="AH1552" s="24"/>
      <c r="AI1552" s="24"/>
      <c r="AJ1552" s="24"/>
      <c r="AK1552" s="24"/>
      <c r="AL1552" s="24"/>
      <c r="AM1552" s="24">
        <f t="shared" si="586"/>
        <v>0</v>
      </c>
      <c r="AN1552" s="24">
        <f t="shared" si="579"/>
        <v>0</v>
      </c>
      <c r="AQ1552" s="24"/>
      <c r="AR1552" s="24"/>
      <c r="AS1552" s="24"/>
      <c r="AT1552" s="24"/>
      <c r="AU1552" s="24"/>
      <c r="AV1552" s="24"/>
      <c r="AW1552" s="24">
        <f t="shared" si="587"/>
        <v>0</v>
      </c>
      <c r="AX1552" s="24">
        <f t="shared" si="588"/>
        <v>0</v>
      </c>
      <c r="BA1552" s="24"/>
      <c r="BB1552" s="24"/>
      <c r="BC1552" s="24"/>
      <c r="BD1552" s="24"/>
      <c r="BE1552" s="24"/>
      <c r="BF1552" s="24"/>
      <c r="BG1552" s="24">
        <f t="shared" si="589"/>
        <v>0</v>
      </c>
      <c r="BH1552" s="24">
        <f t="shared" si="590"/>
        <v>0</v>
      </c>
      <c r="BK1552" s="24"/>
      <c r="BL1552" s="24"/>
      <c r="BM1552" s="24"/>
      <c r="BN1552" s="24"/>
      <c r="BO1552" s="24"/>
      <c r="BP1552" s="24"/>
      <c r="BQ1552" s="24">
        <f t="shared" si="591"/>
        <v>0</v>
      </c>
      <c r="BR1552" s="24">
        <f t="shared" si="592"/>
        <v>0</v>
      </c>
      <c r="BU1552" s="24"/>
      <c r="BV1552" s="24"/>
      <c r="BW1552" s="24"/>
      <c r="BX1552" s="24"/>
      <c r="BY1552" s="24"/>
      <c r="BZ1552" s="24"/>
      <c r="CA1552" s="24">
        <f t="shared" si="593"/>
        <v>0</v>
      </c>
      <c r="CB1552" s="24">
        <f t="shared" si="594"/>
        <v>0</v>
      </c>
      <c r="CC1552" s="24"/>
      <c r="CE1552" s="24">
        <f t="shared" si="595"/>
        <v>0</v>
      </c>
      <c r="CG1552" s="24">
        <f t="shared" si="596"/>
        <v>0</v>
      </c>
      <c r="CI1552" s="24">
        <f t="shared" si="597"/>
        <v>0</v>
      </c>
      <c r="CK1552" s="24">
        <f t="shared" si="598"/>
        <v>0</v>
      </c>
      <c r="CM1552" s="24">
        <f t="shared" si="599"/>
        <v>0</v>
      </c>
      <c r="CO1552" s="24">
        <f t="shared" si="600"/>
        <v>0</v>
      </c>
      <c r="CQ1552" s="24">
        <f t="shared" si="601"/>
        <v>0</v>
      </c>
      <c r="CS1552" s="24">
        <f t="shared" si="602"/>
        <v>0</v>
      </c>
    </row>
    <row r="1553" spans="9:97">
      <c r="I1553" s="24">
        <f t="shared" si="582"/>
        <v>0</v>
      </c>
      <c r="J1553" s="24">
        <f t="shared" si="580"/>
        <v>0</v>
      </c>
      <c r="M1553" s="24"/>
      <c r="N1553" s="24"/>
      <c r="O1553" s="24"/>
      <c r="P1553" s="24"/>
      <c r="Q1553" s="24"/>
      <c r="R1553" s="24"/>
      <c r="S1553" s="24">
        <f t="shared" si="583"/>
        <v>0</v>
      </c>
      <c r="T1553" s="24">
        <f t="shared" si="581"/>
        <v>0</v>
      </c>
      <c r="W1553" s="24"/>
      <c r="X1553" s="24"/>
      <c r="Y1553" s="24"/>
      <c r="Z1553" s="24"/>
      <c r="AA1553" s="24"/>
      <c r="AB1553" s="24"/>
      <c r="AC1553" s="24">
        <f t="shared" si="584"/>
        <v>0</v>
      </c>
      <c r="AD1553" s="24">
        <f t="shared" si="585"/>
        <v>0</v>
      </c>
      <c r="AG1553" s="24"/>
      <c r="AH1553" s="24"/>
      <c r="AI1553" s="24"/>
      <c r="AJ1553" s="24"/>
      <c r="AK1553" s="24"/>
      <c r="AL1553" s="24"/>
      <c r="AM1553" s="24">
        <f t="shared" si="586"/>
        <v>0</v>
      </c>
      <c r="AN1553" s="24">
        <f t="shared" si="579"/>
        <v>0</v>
      </c>
      <c r="AQ1553" s="24"/>
      <c r="AR1553" s="24"/>
      <c r="AS1553" s="24"/>
      <c r="AT1553" s="24"/>
      <c r="AU1553" s="24"/>
      <c r="AV1553" s="24"/>
      <c r="AW1553" s="24">
        <f t="shared" si="587"/>
        <v>0</v>
      </c>
      <c r="AX1553" s="24">
        <f t="shared" si="588"/>
        <v>0</v>
      </c>
      <c r="BA1553" s="24"/>
      <c r="BB1553" s="24"/>
      <c r="BC1553" s="24"/>
      <c r="BD1553" s="24"/>
      <c r="BE1553" s="24"/>
      <c r="BF1553" s="24"/>
      <c r="BG1553" s="24">
        <f t="shared" si="589"/>
        <v>0</v>
      </c>
      <c r="BH1553" s="24">
        <f t="shared" si="590"/>
        <v>0</v>
      </c>
      <c r="BK1553" s="24"/>
      <c r="BL1553" s="24"/>
      <c r="BM1553" s="24"/>
      <c r="BN1553" s="24"/>
      <c r="BO1553" s="24"/>
      <c r="BP1553" s="24"/>
      <c r="BQ1553" s="24">
        <f t="shared" si="591"/>
        <v>0</v>
      </c>
      <c r="BR1553" s="24">
        <f t="shared" si="592"/>
        <v>0</v>
      </c>
      <c r="BU1553" s="24"/>
      <c r="BV1553" s="24"/>
      <c r="BW1553" s="24"/>
      <c r="BX1553" s="24"/>
      <c r="BY1553" s="24"/>
      <c r="BZ1553" s="24"/>
      <c r="CA1553" s="24">
        <f t="shared" si="593"/>
        <v>0</v>
      </c>
      <c r="CB1553" s="24">
        <f t="shared" si="594"/>
        <v>0</v>
      </c>
      <c r="CC1553" s="24"/>
      <c r="CE1553" s="24">
        <f t="shared" si="595"/>
        <v>0</v>
      </c>
      <c r="CG1553" s="24">
        <f t="shared" si="596"/>
        <v>0</v>
      </c>
      <c r="CI1553" s="24">
        <f t="shared" si="597"/>
        <v>0</v>
      </c>
      <c r="CK1553" s="24">
        <f t="shared" si="598"/>
        <v>0</v>
      </c>
      <c r="CM1553" s="24">
        <f t="shared" si="599"/>
        <v>0</v>
      </c>
      <c r="CO1553" s="24">
        <f t="shared" si="600"/>
        <v>0</v>
      </c>
      <c r="CQ1553" s="24">
        <f t="shared" si="601"/>
        <v>0</v>
      </c>
      <c r="CS1553" s="24">
        <f t="shared" si="602"/>
        <v>0</v>
      </c>
    </row>
    <row r="1554" spans="9:97">
      <c r="I1554" s="24">
        <f t="shared" si="582"/>
        <v>0</v>
      </c>
      <c r="J1554" s="24">
        <f t="shared" si="580"/>
        <v>0</v>
      </c>
      <c r="M1554" s="24"/>
      <c r="N1554" s="24"/>
      <c r="O1554" s="24"/>
      <c r="P1554" s="24"/>
      <c r="Q1554" s="24"/>
      <c r="R1554" s="24"/>
      <c r="S1554" s="24">
        <f t="shared" si="583"/>
        <v>0</v>
      </c>
      <c r="T1554" s="24">
        <f t="shared" si="581"/>
        <v>0</v>
      </c>
      <c r="W1554" s="24"/>
      <c r="X1554" s="24"/>
      <c r="Y1554" s="24"/>
      <c r="Z1554" s="24"/>
      <c r="AA1554" s="24"/>
      <c r="AB1554" s="24"/>
      <c r="AC1554" s="24">
        <f t="shared" si="584"/>
        <v>0</v>
      </c>
      <c r="AD1554" s="24">
        <f t="shared" si="585"/>
        <v>0</v>
      </c>
      <c r="AG1554" s="24"/>
      <c r="AH1554" s="24"/>
      <c r="AI1554" s="24"/>
      <c r="AJ1554" s="24"/>
      <c r="AK1554" s="24"/>
      <c r="AL1554" s="24"/>
      <c r="AM1554" s="24">
        <f t="shared" si="586"/>
        <v>0</v>
      </c>
      <c r="AN1554" s="24">
        <f t="shared" si="579"/>
        <v>0</v>
      </c>
      <c r="AQ1554" s="24"/>
      <c r="AR1554" s="24"/>
      <c r="AS1554" s="24"/>
      <c r="AT1554" s="24"/>
      <c r="AU1554" s="24"/>
      <c r="AV1554" s="24"/>
      <c r="AW1554" s="24">
        <f t="shared" si="587"/>
        <v>0</v>
      </c>
      <c r="AX1554" s="24">
        <f t="shared" si="588"/>
        <v>0</v>
      </c>
      <c r="BA1554" s="24"/>
      <c r="BB1554" s="24"/>
      <c r="BC1554" s="24"/>
      <c r="BD1554" s="24"/>
      <c r="BE1554" s="24"/>
      <c r="BF1554" s="24"/>
      <c r="BG1554" s="24">
        <f t="shared" si="589"/>
        <v>0</v>
      </c>
      <c r="BH1554" s="24">
        <f t="shared" si="590"/>
        <v>0</v>
      </c>
      <c r="BK1554" s="24"/>
      <c r="BL1554" s="24"/>
      <c r="BM1554" s="24"/>
      <c r="BN1554" s="24"/>
      <c r="BO1554" s="24"/>
      <c r="BP1554" s="24"/>
      <c r="BQ1554" s="24">
        <f t="shared" si="591"/>
        <v>0</v>
      </c>
      <c r="BR1554" s="24">
        <f t="shared" si="592"/>
        <v>0</v>
      </c>
      <c r="BU1554" s="24"/>
      <c r="BV1554" s="24"/>
      <c r="BW1554" s="24"/>
      <c r="BX1554" s="24"/>
      <c r="BY1554" s="24"/>
      <c r="BZ1554" s="24"/>
      <c r="CA1554" s="24">
        <f t="shared" si="593"/>
        <v>0</v>
      </c>
      <c r="CB1554" s="24">
        <f t="shared" si="594"/>
        <v>0</v>
      </c>
      <c r="CC1554" s="24"/>
      <c r="CE1554" s="24">
        <f t="shared" si="595"/>
        <v>0</v>
      </c>
      <c r="CG1554" s="24">
        <f t="shared" si="596"/>
        <v>0</v>
      </c>
      <c r="CI1554" s="24">
        <f t="shared" si="597"/>
        <v>0</v>
      </c>
      <c r="CK1554" s="24">
        <f t="shared" si="598"/>
        <v>0</v>
      </c>
      <c r="CM1554" s="24">
        <f t="shared" si="599"/>
        <v>0</v>
      </c>
      <c r="CO1554" s="24">
        <f t="shared" si="600"/>
        <v>0</v>
      </c>
      <c r="CQ1554" s="24">
        <f t="shared" si="601"/>
        <v>0</v>
      </c>
      <c r="CS1554" s="24">
        <f t="shared" si="602"/>
        <v>0</v>
      </c>
    </row>
    <row r="1555" spans="9:97">
      <c r="I1555" s="24">
        <f t="shared" si="582"/>
        <v>0</v>
      </c>
      <c r="J1555" s="24">
        <f t="shared" si="580"/>
        <v>0</v>
      </c>
      <c r="M1555" s="24"/>
      <c r="N1555" s="24"/>
      <c r="O1555" s="24"/>
      <c r="P1555" s="24"/>
      <c r="Q1555" s="24"/>
      <c r="R1555" s="24"/>
      <c r="S1555" s="24">
        <f t="shared" si="583"/>
        <v>0</v>
      </c>
      <c r="T1555" s="24">
        <f t="shared" si="581"/>
        <v>0</v>
      </c>
      <c r="W1555" s="24"/>
      <c r="X1555" s="24"/>
      <c r="Y1555" s="24"/>
      <c r="Z1555" s="24"/>
      <c r="AA1555" s="24"/>
      <c r="AB1555" s="24"/>
      <c r="AC1555" s="24">
        <f t="shared" si="584"/>
        <v>0</v>
      </c>
      <c r="AD1555" s="24">
        <f t="shared" si="585"/>
        <v>0</v>
      </c>
      <c r="AG1555" s="24"/>
      <c r="AH1555" s="24"/>
      <c r="AI1555" s="24"/>
      <c r="AJ1555" s="24"/>
      <c r="AK1555" s="24"/>
      <c r="AL1555" s="24"/>
      <c r="AM1555" s="24">
        <f t="shared" si="586"/>
        <v>0</v>
      </c>
      <c r="AN1555" s="24">
        <f t="shared" si="579"/>
        <v>0</v>
      </c>
      <c r="AQ1555" s="24"/>
      <c r="AR1555" s="24"/>
      <c r="AS1555" s="24"/>
      <c r="AT1555" s="24"/>
      <c r="AU1555" s="24"/>
      <c r="AV1555" s="24"/>
      <c r="AW1555" s="24">
        <f t="shared" si="587"/>
        <v>0</v>
      </c>
      <c r="AX1555" s="24">
        <f t="shared" si="588"/>
        <v>0</v>
      </c>
      <c r="BA1555" s="24"/>
      <c r="BB1555" s="24"/>
      <c r="BC1555" s="24"/>
      <c r="BD1555" s="24"/>
      <c r="BE1555" s="24"/>
      <c r="BF1555" s="24"/>
      <c r="BG1555" s="24">
        <f t="shared" si="589"/>
        <v>0</v>
      </c>
      <c r="BH1555" s="24">
        <f t="shared" si="590"/>
        <v>0</v>
      </c>
      <c r="BK1555" s="24"/>
      <c r="BL1555" s="24"/>
      <c r="BM1555" s="24"/>
      <c r="BN1555" s="24"/>
      <c r="BO1555" s="24"/>
      <c r="BP1555" s="24"/>
      <c r="BQ1555" s="24">
        <f t="shared" si="591"/>
        <v>0</v>
      </c>
      <c r="BR1555" s="24">
        <f t="shared" si="592"/>
        <v>0</v>
      </c>
      <c r="BU1555" s="24"/>
      <c r="BV1555" s="24"/>
      <c r="BW1555" s="24"/>
      <c r="BX1555" s="24"/>
      <c r="BY1555" s="24"/>
      <c r="BZ1555" s="24"/>
      <c r="CA1555" s="24">
        <f t="shared" si="593"/>
        <v>0</v>
      </c>
      <c r="CB1555" s="24">
        <f t="shared" si="594"/>
        <v>0</v>
      </c>
      <c r="CC1555" s="24"/>
      <c r="CE1555" s="24">
        <f t="shared" si="595"/>
        <v>0</v>
      </c>
      <c r="CG1555" s="24">
        <f t="shared" si="596"/>
        <v>0</v>
      </c>
      <c r="CI1555" s="24">
        <f t="shared" si="597"/>
        <v>0</v>
      </c>
      <c r="CK1555" s="24">
        <f t="shared" si="598"/>
        <v>0</v>
      </c>
      <c r="CM1555" s="24">
        <f t="shared" si="599"/>
        <v>0</v>
      </c>
      <c r="CO1555" s="24">
        <f t="shared" si="600"/>
        <v>0</v>
      </c>
      <c r="CQ1555" s="24">
        <f t="shared" si="601"/>
        <v>0</v>
      </c>
      <c r="CS1555" s="24">
        <f t="shared" si="602"/>
        <v>0</v>
      </c>
    </row>
    <row r="1556" spans="9:97">
      <c r="I1556" s="24">
        <f t="shared" si="582"/>
        <v>0</v>
      </c>
      <c r="J1556" s="24">
        <f t="shared" si="580"/>
        <v>0</v>
      </c>
      <c r="M1556" s="24"/>
      <c r="N1556" s="24"/>
      <c r="O1556" s="24"/>
      <c r="P1556" s="24"/>
      <c r="Q1556" s="24"/>
      <c r="R1556" s="24"/>
      <c r="S1556" s="24">
        <f t="shared" si="583"/>
        <v>0</v>
      </c>
      <c r="T1556" s="24">
        <f t="shared" si="581"/>
        <v>0</v>
      </c>
      <c r="W1556" s="24"/>
      <c r="X1556" s="24"/>
      <c r="Y1556" s="24"/>
      <c r="Z1556" s="24"/>
      <c r="AA1556" s="24"/>
      <c r="AB1556" s="24"/>
      <c r="AC1556" s="24">
        <f t="shared" si="584"/>
        <v>0</v>
      </c>
      <c r="AD1556" s="24">
        <f t="shared" si="585"/>
        <v>0</v>
      </c>
      <c r="AG1556" s="24"/>
      <c r="AH1556" s="24"/>
      <c r="AI1556" s="24"/>
      <c r="AJ1556" s="24"/>
      <c r="AK1556" s="24"/>
      <c r="AL1556" s="24"/>
      <c r="AM1556" s="24">
        <f t="shared" si="586"/>
        <v>0</v>
      </c>
      <c r="AN1556" s="24">
        <f t="shared" si="579"/>
        <v>0</v>
      </c>
      <c r="AQ1556" s="24"/>
      <c r="AR1556" s="24"/>
      <c r="AS1556" s="24"/>
      <c r="AT1556" s="24"/>
      <c r="AU1556" s="24"/>
      <c r="AV1556" s="24"/>
      <c r="AW1556" s="24">
        <f t="shared" si="587"/>
        <v>0</v>
      </c>
      <c r="AX1556" s="24">
        <f t="shared" si="588"/>
        <v>0</v>
      </c>
      <c r="BA1556" s="24"/>
      <c r="BB1556" s="24"/>
      <c r="BC1556" s="24"/>
      <c r="BD1556" s="24"/>
      <c r="BE1556" s="24"/>
      <c r="BF1556" s="24"/>
      <c r="BG1556" s="24">
        <f t="shared" si="589"/>
        <v>0</v>
      </c>
      <c r="BH1556" s="24">
        <f t="shared" si="590"/>
        <v>0</v>
      </c>
      <c r="BK1556" s="24"/>
      <c r="BL1556" s="24"/>
      <c r="BM1556" s="24"/>
      <c r="BN1556" s="24"/>
      <c r="BO1556" s="24"/>
      <c r="BP1556" s="24"/>
      <c r="BQ1556" s="24">
        <f t="shared" si="591"/>
        <v>0</v>
      </c>
      <c r="BR1556" s="24">
        <f t="shared" si="592"/>
        <v>0</v>
      </c>
      <c r="BU1556" s="24"/>
      <c r="BV1556" s="24"/>
      <c r="BW1556" s="24"/>
      <c r="BX1556" s="24"/>
      <c r="BY1556" s="24"/>
      <c r="BZ1556" s="24"/>
      <c r="CA1556" s="24">
        <f t="shared" si="593"/>
        <v>0</v>
      </c>
      <c r="CB1556" s="24">
        <f t="shared" si="594"/>
        <v>0</v>
      </c>
      <c r="CC1556" s="24"/>
      <c r="CE1556" s="24">
        <f t="shared" si="595"/>
        <v>0</v>
      </c>
      <c r="CG1556" s="24">
        <f t="shared" si="596"/>
        <v>0</v>
      </c>
      <c r="CI1556" s="24">
        <f t="shared" si="597"/>
        <v>0</v>
      </c>
      <c r="CK1556" s="24">
        <f t="shared" si="598"/>
        <v>0</v>
      </c>
      <c r="CM1556" s="24">
        <f t="shared" si="599"/>
        <v>0</v>
      </c>
      <c r="CO1556" s="24">
        <f t="shared" si="600"/>
        <v>0</v>
      </c>
      <c r="CQ1556" s="24">
        <f t="shared" si="601"/>
        <v>0</v>
      </c>
      <c r="CS1556" s="24">
        <f t="shared" si="602"/>
        <v>0</v>
      </c>
    </row>
    <row r="1557" spans="9:97">
      <c r="I1557" s="24">
        <f t="shared" si="582"/>
        <v>0</v>
      </c>
      <c r="J1557" s="24">
        <f t="shared" si="580"/>
        <v>0</v>
      </c>
      <c r="M1557" s="24"/>
      <c r="N1557" s="24"/>
      <c r="O1557" s="24"/>
      <c r="P1557" s="24"/>
      <c r="Q1557" s="24"/>
      <c r="R1557" s="24"/>
      <c r="S1557" s="24">
        <f t="shared" si="583"/>
        <v>0</v>
      </c>
      <c r="T1557" s="24">
        <f t="shared" si="581"/>
        <v>0</v>
      </c>
      <c r="W1557" s="24"/>
      <c r="X1557" s="24"/>
      <c r="Y1557" s="24"/>
      <c r="Z1557" s="24"/>
      <c r="AA1557" s="24"/>
      <c r="AB1557" s="24"/>
      <c r="AC1557" s="24">
        <f t="shared" si="584"/>
        <v>0</v>
      </c>
      <c r="AD1557" s="24">
        <f t="shared" si="585"/>
        <v>0</v>
      </c>
      <c r="AG1557" s="24"/>
      <c r="AH1557" s="24"/>
      <c r="AI1557" s="24"/>
      <c r="AJ1557" s="24"/>
      <c r="AK1557" s="24"/>
      <c r="AL1557" s="24"/>
      <c r="AM1557" s="24">
        <f t="shared" si="586"/>
        <v>0</v>
      </c>
      <c r="AN1557" s="24">
        <f t="shared" si="579"/>
        <v>0</v>
      </c>
      <c r="AQ1557" s="24"/>
      <c r="AR1557" s="24"/>
      <c r="AS1557" s="24"/>
      <c r="AT1557" s="24"/>
      <c r="AU1557" s="24"/>
      <c r="AV1557" s="24"/>
      <c r="AW1557" s="24">
        <f t="shared" si="587"/>
        <v>0</v>
      </c>
      <c r="AX1557" s="24">
        <f t="shared" si="588"/>
        <v>0</v>
      </c>
      <c r="BA1557" s="24"/>
      <c r="BB1557" s="24"/>
      <c r="BC1557" s="24"/>
      <c r="BD1557" s="24"/>
      <c r="BE1557" s="24"/>
      <c r="BF1557" s="24"/>
      <c r="BG1557" s="24">
        <f t="shared" si="589"/>
        <v>0</v>
      </c>
      <c r="BH1557" s="24">
        <f t="shared" si="590"/>
        <v>0</v>
      </c>
      <c r="BK1557" s="24"/>
      <c r="BL1557" s="24"/>
      <c r="BM1557" s="24"/>
      <c r="BN1557" s="24"/>
      <c r="BO1557" s="24"/>
      <c r="BP1557" s="24"/>
      <c r="BQ1557" s="24">
        <f t="shared" si="591"/>
        <v>0</v>
      </c>
      <c r="BR1557" s="24">
        <f t="shared" si="592"/>
        <v>0</v>
      </c>
      <c r="BU1557" s="24"/>
      <c r="BV1557" s="24"/>
      <c r="BW1557" s="24"/>
      <c r="BX1557" s="24"/>
      <c r="BY1557" s="24"/>
      <c r="BZ1557" s="24"/>
      <c r="CA1557" s="24">
        <f t="shared" si="593"/>
        <v>0</v>
      </c>
      <c r="CB1557" s="24">
        <f t="shared" si="594"/>
        <v>0</v>
      </c>
      <c r="CC1557" s="24"/>
      <c r="CE1557" s="24">
        <f t="shared" si="595"/>
        <v>0</v>
      </c>
      <c r="CG1557" s="24">
        <f t="shared" si="596"/>
        <v>0</v>
      </c>
      <c r="CI1557" s="24">
        <f t="shared" si="597"/>
        <v>0</v>
      </c>
      <c r="CK1557" s="24">
        <f t="shared" si="598"/>
        <v>0</v>
      </c>
      <c r="CM1557" s="24">
        <f t="shared" si="599"/>
        <v>0</v>
      </c>
      <c r="CO1557" s="24">
        <f t="shared" si="600"/>
        <v>0</v>
      </c>
      <c r="CQ1557" s="24">
        <f t="shared" si="601"/>
        <v>0</v>
      </c>
      <c r="CS1557" s="24">
        <f t="shared" si="602"/>
        <v>0</v>
      </c>
    </row>
    <row r="1558" spans="9:97">
      <c r="I1558" s="24">
        <f t="shared" si="582"/>
        <v>0</v>
      </c>
      <c r="J1558" s="24">
        <f t="shared" si="580"/>
        <v>0</v>
      </c>
      <c r="M1558" s="24"/>
      <c r="N1558" s="24"/>
      <c r="O1558" s="24"/>
      <c r="P1558" s="24"/>
      <c r="Q1558" s="24"/>
      <c r="R1558" s="24"/>
      <c r="S1558" s="24">
        <f t="shared" si="583"/>
        <v>0</v>
      </c>
      <c r="T1558" s="24">
        <f t="shared" si="581"/>
        <v>0</v>
      </c>
      <c r="W1558" s="24"/>
      <c r="X1558" s="24"/>
      <c r="Y1558" s="24"/>
      <c r="Z1558" s="24"/>
      <c r="AA1558" s="24"/>
      <c r="AB1558" s="24"/>
      <c r="AC1558" s="24">
        <f t="shared" si="584"/>
        <v>0</v>
      </c>
      <c r="AD1558" s="24">
        <f t="shared" si="585"/>
        <v>0</v>
      </c>
      <c r="AG1558" s="24"/>
      <c r="AH1558" s="24"/>
      <c r="AI1558" s="24"/>
      <c r="AJ1558" s="24"/>
      <c r="AK1558" s="24"/>
      <c r="AL1558" s="24"/>
      <c r="AM1558" s="24">
        <f t="shared" si="586"/>
        <v>0</v>
      </c>
      <c r="AN1558" s="24">
        <f t="shared" si="579"/>
        <v>0</v>
      </c>
      <c r="AQ1558" s="24"/>
      <c r="AR1558" s="24"/>
      <c r="AS1558" s="24"/>
      <c r="AT1558" s="24"/>
      <c r="AU1558" s="24"/>
      <c r="AV1558" s="24"/>
      <c r="AW1558" s="24">
        <f t="shared" si="587"/>
        <v>0</v>
      </c>
      <c r="AX1558" s="24">
        <f t="shared" si="588"/>
        <v>0</v>
      </c>
      <c r="BA1558" s="24"/>
      <c r="BB1558" s="24"/>
      <c r="BC1558" s="24"/>
      <c r="BD1558" s="24"/>
      <c r="BE1558" s="24"/>
      <c r="BF1558" s="24"/>
      <c r="BG1558" s="24">
        <f t="shared" si="589"/>
        <v>0</v>
      </c>
      <c r="BH1558" s="24">
        <f t="shared" si="590"/>
        <v>0</v>
      </c>
      <c r="BK1558" s="24"/>
      <c r="BL1558" s="24"/>
      <c r="BM1558" s="24"/>
      <c r="BN1558" s="24"/>
      <c r="BO1558" s="24"/>
      <c r="BP1558" s="24"/>
      <c r="BQ1558" s="24">
        <f t="shared" si="591"/>
        <v>0</v>
      </c>
      <c r="BR1558" s="24">
        <f t="shared" si="592"/>
        <v>0</v>
      </c>
      <c r="BU1558" s="24"/>
      <c r="BV1558" s="24"/>
      <c r="BW1558" s="24"/>
      <c r="BX1558" s="24"/>
      <c r="BY1558" s="24"/>
      <c r="BZ1558" s="24"/>
      <c r="CA1558" s="24">
        <f t="shared" si="593"/>
        <v>0</v>
      </c>
      <c r="CB1558" s="24">
        <f t="shared" si="594"/>
        <v>0</v>
      </c>
      <c r="CC1558" s="24"/>
      <c r="CE1558" s="24">
        <f t="shared" si="595"/>
        <v>0</v>
      </c>
      <c r="CG1558" s="24">
        <f t="shared" si="596"/>
        <v>0</v>
      </c>
      <c r="CI1558" s="24">
        <f t="shared" si="597"/>
        <v>0</v>
      </c>
      <c r="CK1558" s="24">
        <f t="shared" si="598"/>
        <v>0</v>
      </c>
      <c r="CM1558" s="24">
        <f t="shared" si="599"/>
        <v>0</v>
      </c>
      <c r="CO1558" s="24">
        <f t="shared" si="600"/>
        <v>0</v>
      </c>
      <c r="CQ1558" s="24">
        <f t="shared" si="601"/>
        <v>0</v>
      </c>
      <c r="CS1558" s="24">
        <f t="shared" si="602"/>
        <v>0</v>
      </c>
    </row>
    <row r="1559" spans="9:97">
      <c r="I1559" s="24">
        <f t="shared" si="582"/>
        <v>0</v>
      </c>
      <c r="J1559" s="24">
        <f t="shared" si="580"/>
        <v>0</v>
      </c>
      <c r="M1559" s="24"/>
      <c r="N1559" s="24"/>
      <c r="O1559" s="24"/>
      <c r="P1559" s="24"/>
      <c r="Q1559" s="24"/>
      <c r="R1559" s="24"/>
      <c r="S1559" s="24">
        <f t="shared" si="583"/>
        <v>0</v>
      </c>
      <c r="T1559" s="24">
        <f t="shared" si="581"/>
        <v>0</v>
      </c>
      <c r="W1559" s="24"/>
      <c r="X1559" s="24"/>
      <c r="Y1559" s="24"/>
      <c r="Z1559" s="24"/>
      <c r="AA1559" s="24"/>
      <c r="AB1559" s="24"/>
      <c r="AC1559" s="24">
        <f t="shared" si="584"/>
        <v>0</v>
      </c>
      <c r="AD1559" s="24">
        <f t="shared" si="585"/>
        <v>0</v>
      </c>
      <c r="AG1559" s="24"/>
      <c r="AH1559" s="24"/>
      <c r="AI1559" s="24"/>
      <c r="AJ1559" s="24"/>
      <c r="AK1559" s="24"/>
      <c r="AL1559" s="24"/>
      <c r="AM1559" s="24">
        <f t="shared" si="586"/>
        <v>0</v>
      </c>
      <c r="AN1559" s="24">
        <f t="shared" si="579"/>
        <v>0</v>
      </c>
      <c r="AQ1559" s="24"/>
      <c r="AR1559" s="24"/>
      <c r="AS1559" s="24"/>
      <c r="AT1559" s="24"/>
      <c r="AU1559" s="24"/>
      <c r="AV1559" s="24"/>
      <c r="AW1559" s="24">
        <f t="shared" si="587"/>
        <v>0</v>
      </c>
      <c r="AX1559" s="24">
        <f t="shared" si="588"/>
        <v>0</v>
      </c>
      <c r="BA1559" s="24"/>
      <c r="BB1559" s="24"/>
      <c r="BC1559" s="24"/>
      <c r="BD1559" s="24"/>
      <c r="BE1559" s="24"/>
      <c r="BF1559" s="24"/>
      <c r="BG1559" s="24">
        <f t="shared" si="589"/>
        <v>0</v>
      </c>
      <c r="BH1559" s="24">
        <f t="shared" si="590"/>
        <v>0</v>
      </c>
      <c r="BK1559" s="24"/>
      <c r="BL1559" s="24"/>
      <c r="BM1559" s="24"/>
      <c r="BN1559" s="24"/>
      <c r="BO1559" s="24"/>
      <c r="BP1559" s="24"/>
      <c r="BQ1559" s="24">
        <f t="shared" si="591"/>
        <v>0</v>
      </c>
      <c r="BR1559" s="24">
        <f t="shared" si="592"/>
        <v>0</v>
      </c>
      <c r="BU1559" s="24"/>
      <c r="BV1559" s="24"/>
      <c r="BW1559" s="24"/>
      <c r="BX1559" s="24"/>
      <c r="BY1559" s="24"/>
      <c r="BZ1559" s="24"/>
      <c r="CA1559" s="24">
        <f t="shared" si="593"/>
        <v>0</v>
      </c>
      <c r="CB1559" s="24">
        <f t="shared" si="594"/>
        <v>0</v>
      </c>
      <c r="CC1559" s="24"/>
      <c r="CE1559" s="24">
        <f t="shared" si="595"/>
        <v>0</v>
      </c>
      <c r="CG1559" s="24">
        <f t="shared" si="596"/>
        <v>0</v>
      </c>
      <c r="CI1559" s="24">
        <f t="shared" si="597"/>
        <v>0</v>
      </c>
      <c r="CK1559" s="24">
        <f t="shared" si="598"/>
        <v>0</v>
      </c>
      <c r="CM1559" s="24">
        <f t="shared" si="599"/>
        <v>0</v>
      </c>
      <c r="CO1559" s="24">
        <f t="shared" si="600"/>
        <v>0</v>
      </c>
      <c r="CQ1559" s="24">
        <f t="shared" si="601"/>
        <v>0</v>
      </c>
      <c r="CS1559" s="24">
        <f t="shared" si="602"/>
        <v>0</v>
      </c>
    </row>
    <row r="1560" spans="9:97">
      <c r="I1560" s="24">
        <f t="shared" si="582"/>
        <v>0</v>
      </c>
      <c r="J1560" s="24">
        <f t="shared" si="580"/>
        <v>0</v>
      </c>
      <c r="M1560" s="24"/>
      <c r="N1560" s="24"/>
      <c r="O1560" s="24"/>
      <c r="P1560" s="24"/>
      <c r="Q1560" s="24"/>
      <c r="R1560" s="24"/>
      <c r="S1560" s="24">
        <f t="shared" si="583"/>
        <v>0</v>
      </c>
      <c r="T1560" s="24">
        <f t="shared" si="581"/>
        <v>0</v>
      </c>
      <c r="W1560" s="24"/>
      <c r="X1560" s="24"/>
      <c r="Y1560" s="24"/>
      <c r="Z1560" s="24"/>
      <c r="AA1560" s="24"/>
      <c r="AB1560" s="24"/>
      <c r="AC1560" s="24">
        <f t="shared" si="584"/>
        <v>0</v>
      </c>
      <c r="AD1560" s="24">
        <f t="shared" si="585"/>
        <v>0</v>
      </c>
      <c r="AG1560" s="24"/>
      <c r="AH1560" s="24"/>
      <c r="AI1560" s="24"/>
      <c r="AJ1560" s="24"/>
      <c r="AK1560" s="24"/>
      <c r="AL1560" s="24"/>
      <c r="AM1560" s="24">
        <f t="shared" si="586"/>
        <v>0</v>
      </c>
      <c r="AN1560" s="24">
        <f t="shared" si="579"/>
        <v>0</v>
      </c>
      <c r="AQ1560" s="24"/>
      <c r="AR1560" s="24"/>
      <c r="AS1560" s="24"/>
      <c r="AT1560" s="24"/>
      <c r="AU1560" s="24"/>
      <c r="AV1560" s="24"/>
      <c r="AW1560" s="24">
        <f t="shared" si="587"/>
        <v>0</v>
      </c>
      <c r="AX1560" s="24">
        <f t="shared" si="588"/>
        <v>0</v>
      </c>
      <c r="BA1560" s="24"/>
      <c r="BB1560" s="24"/>
      <c r="BC1560" s="24"/>
      <c r="BD1560" s="24"/>
      <c r="BE1560" s="24"/>
      <c r="BF1560" s="24"/>
      <c r="BG1560" s="24">
        <f t="shared" si="589"/>
        <v>0</v>
      </c>
      <c r="BH1560" s="24">
        <f t="shared" si="590"/>
        <v>0</v>
      </c>
      <c r="BK1560" s="24"/>
      <c r="BL1560" s="24"/>
      <c r="BM1560" s="24"/>
      <c r="BN1560" s="24"/>
      <c r="BO1560" s="24"/>
      <c r="BP1560" s="24"/>
      <c r="BQ1560" s="24">
        <f t="shared" si="591"/>
        <v>0</v>
      </c>
      <c r="BR1560" s="24">
        <f t="shared" si="592"/>
        <v>0</v>
      </c>
      <c r="BU1560" s="24"/>
      <c r="BV1560" s="24"/>
      <c r="BW1560" s="24"/>
      <c r="BX1560" s="24"/>
      <c r="BY1560" s="24"/>
      <c r="BZ1560" s="24"/>
      <c r="CA1560" s="24">
        <f t="shared" si="593"/>
        <v>0</v>
      </c>
      <c r="CB1560" s="24">
        <f t="shared" si="594"/>
        <v>0</v>
      </c>
      <c r="CC1560" s="24"/>
      <c r="CE1560" s="24">
        <f t="shared" si="595"/>
        <v>0</v>
      </c>
      <c r="CG1560" s="24">
        <f t="shared" si="596"/>
        <v>0</v>
      </c>
      <c r="CI1560" s="24">
        <f t="shared" si="597"/>
        <v>0</v>
      </c>
      <c r="CK1560" s="24">
        <f t="shared" si="598"/>
        <v>0</v>
      </c>
      <c r="CM1560" s="24">
        <f t="shared" si="599"/>
        <v>0</v>
      </c>
      <c r="CO1560" s="24">
        <f t="shared" si="600"/>
        <v>0</v>
      </c>
      <c r="CQ1560" s="24">
        <f t="shared" si="601"/>
        <v>0</v>
      </c>
      <c r="CS1560" s="24">
        <f t="shared" si="602"/>
        <v>0</v>
      </c>
    </row>
    <row r="1561" spans="9:97">
      <c r="I1561" s="24">
        <f t="shared" si="582"/>
        <v>0</v>
      </c>
      <c r="J1561" s="24">
        <f t="shared" si="580"/>
        <v>0</v>
      </c>
      <c r="M1561" s="24"/>
      <c r="N1561" s="24"/>
      <c r="O1561" s="24"/>
      <c r="P1561" s="24"/>
      <c r="Q1561" s="24"/>
      <c r="R1561" s="24"/>
      <c r="S1561" s="24">
        <f t="shared" si="583"/>
        <v>0</v>
      </c>
      <c r="T1561" s="24">
        <f t="shared" si="581"/>
        <v>0</v>
      </c>
      <c r="W1561" s="24"/>
      <c r="X1561" s="24"/>
      <c r="Y1561" s="24"/>
      <c r="Z1561" s="24"/>
      <c r="AA1561" s="24"/>
      <c r="AB1561" s="24"/>
      <c r="AC1561" s="24">
        <f t="shared" si="584"/>
        <v>0</v>
      </c>
      <c r="AD1561" s="24">
        <f t="shared" si="585"/>
        <v>0</v>
      </c>
      <c r="AG1561" s="24"/>
      <c r="AH1561" s="24"/>
      <c r="AI1561" s="24"/>
      <c r="AJ1561" s="24"/>
      <c r="AK1561" s="24"/>
      <c r="AL1561" s="24"/>
      <c r="AM1561" s="24">
        <f t="shared" si="586"/>
        <v>0</v>
      </c>
      <c r="AN1561" s="24">
        <f t="shared" si="579"/>
        <v>0</v>
      </c>
      <c r="AQ1561" s="24"/>
      <c r="AR1561" s="24"/>
      <c r="AS1561" s="24"/>
      <c r="AT1561" s="24"/>
      <c r="AU1561" s="24"/>
      <c r="AV1561" s="24"/>
      <c r="AW1561" s="24">
        <f t="shared" si="587"/>
        <v>0</v>
      </c>
      <c r="AX1561" s="24">
        <f t="shared" si="588"/>
        <v>0</v>
      </c>
      <c r="BA1561" s="24"/>
      <c r="BB1561" s="24"/>
      <c r="BC1561" s="24"/>
      <c r="BD1561" s="24"/>
      <c r="BE1561" s="24"/>
      <c r="BF1561" s="24"/>
      <c r="BG1561" s="24">
        <f t="shared" si="589"/>
        <v>0</v>
      </c>
      <c r="BH1561" s="24">
        <f t="shared" si="590"/>
        <v>0</v>
      </c>
      <c r="BK1561" s="24"/>
      <c r="BL1561" s="24"/>
      <c r="BM1561" s="24"/>
      <c r="BN1561" s="24"/>
      <c r="BO1561" s="24"/>
      <c r="BP1561" s="24"/>
      <c r="BQ1561" s="24">
        <f t="shared" si="591"/>
        <v>0</v>
      </c>
      <c r="BR1561" s="24">
        <f t="shared" si="592"/>
        <v>0</v>
      </c>
      <c r="BU1561" s="24"/>
      <c r="BV1561" s="24"/>
      <c r="BW1561" s="24"/>
      <c r="BX1561" s="24"/>
      <c r="BY1561" s="24"/>
      <c r="BZ1561" s="24"/>
      <c r="CA1561" s="24">
        <f t="shared" si="593"/>
        <v>0</v>
      </c>
      <c r="CB1561" s="24">
        <f t="shared" si="594"/>
        <v>0</v>
      </c>
      <c r="CC1561" s="24"/>
      <c r="CE1561" s="24">
        <f t="shared" si="595"/>
        <v>0</v>
      </c>
      <c r="CG1561" s="24">
        <f t="shared" si="596"/>
        <v>0</v>
      </c>
      <c r="CI1561" s="24">
        <f t="shared" si="597"/>
        <v>0</v>
      </c>
      <c r="CK1561" s="24">
        <f t="shared" si="598"/>
        <v>0</v>
      </c>
      <c r="CM1561" s="24">
        <f t="shared" si="599"/>
        <v>0</v>
      </c>
      <c r="CO1561" s="24">
        <f t="shared" si="600"/>
        <v>0</v>
      </c>
      <c r="CQ1561" s="24">
        <f t="shared" si="601"/>
        <v>0</v>
      </c>
      <c r="CS1561" s="24">
        <f t="shared" si="602"/>
        <v>0</v>
      </c>
    </row>
    <row r="1562" spans="9:97">
      <c r="I1562" s="24">
        <f t="shared" si="582"/>
        <v>0</v>
      </c>
      <c r="J1562" s="24">
        <f t="shared" si="580"/>
        <v>0</v>
      </c>
      <c r="M1562" s="24"/>
      <c r="N1562" s="24"/>
      <c r="O1562" s="24"/>
      <c r="P1562" s="24"/>
      <c r="Q1562" s="24"/>
      <c r="R1562" s="24"/>
      <c r="S1562" s="24">
        <f t="shared" si="583"/>
        <v>0</v>
      </c>
      <c r="T1562" s="24">
        <f t="shared" si="581"/>
        <v>0</v>
      </c>
      <c r="W1562" s="24"/>
      <c r="X1562" s="24"/>
      <c r="Y1562" s="24"/>
      <c r="Z1562" s="24"/>
      <c r="AA1562" s="24"/>
      <c r="AB1562" s="24"/>
      <c r="AC1562" s="24">
        <f t="shared" si="584"/>
        <v>0</v>
      </c>
      <c r="AD1562" s="24">
        <f t="shared" si="585"/>
        <v>0</v>
      </c>
      <c r="AG1562" s="24"/>
      <c r="AH1562" s="24"/>
      <c r="AI1562" s="24"/>
      <c r="AJ1562" s="24"/>
      <c r="AK1562" s="24"/>
      <c r="AL1562" s="24"/>
      <c r="AM1562" s="24">
        <f t="shared" si="586"/>
        <v>0</v>
      </c>
      <c r="AN1562" s="24">
        <f t="shared" ref="AN1562:AN1625" si="603">IF(AJ1562&lt;AG1562-AH1562,AG1562-AH1562-AJ1562,0)</f>
        <v>0</v>
      </c>
      <c r="AQ1562" s="24"/>
      <c r="AR1562" s="24"/>
      <c r="AS1562" s="24"/>
      <c r="AT1562" s="24"/>
      <c r="AU1562" s="24"/>
      <c r="AV1562" s="24"/>
      <c r="AW1562" s="24">
        <f t="shared" si="587"/>
        <v>0</v>
      </c>
      <c r="AX1562" s="24">
        <f t="shared" si="588"/>
        <v>0</v>
      </c>
      <c r="BA1562" s="24"/>
      <c r="BB1562" s="24"/>
      <c r="BC1562" s="24"/>
      <c r="BD1562" s="24"/>
      <c r="BE1562" s="24"/>
      <c r="BF1562" s="24"/>
      <c r="BG1562" s="24">
        <f t="shared" si="589"/>
        <v>0</v>
      </c>
      <c r="BH1562" s="24">
        <f t="shared" si="590"/>
        <v>0</v>
      </c>
      <c r="BK1562" s="24"/>
      <c r="BL1562" s="24"/>
      <c r="BM1562" s="24"/>
      <c r="BN1562" s="24"/>
      <c r="BO1562" s="24"/>
      <c r="BP1562" s="24"/>
      <c r="BQ1562" s="24">
        <f t="shared" si="591"/>
        <v>0</v>
      </c>
      <c r="BR1562" s="24">
        <f t="shared" si="592"/>
        <v>0</v>
      </c>
      <c r="BU1562" s="24"/>
      <c r="BV1562" s="24"/>
      <c r="BW1562" s="24"/>
      <c r="BX1562" s="24"/>
      <c r="BY1562" s="24"/>
      <c r="BZ1562" s="24"/>
      <c r="CA1562" s="24">
        <f t="shared" si="593"/>
        <v>0</v>
      </c>
      <c r="CB1562" s="24">
        <f t="shared" si="594"/>
        <v>0</v>
      </c>
      <c r="CC1562" s="24"/>
      <c r="CE1562" s="24">
        <f t="shared" si="595"/>
        <v>0</v>
      </c>
      <c r="CG1562" s="24">
        <f t="shared" si="596"/>
        <v>0</v>
      </c>
      <c r="CI1562" s="24">
        <f t="shared" si="597"/>
        <v>0</v>
      </c>
      <c r="CK1562" s="24">
        <f t="shared" si="598"/>
        <v>0</v>
      </c>
      <c r="CM1562" s="24">
        <f t="shared" si="599"/>
        <v>0</v>
      </c>
      <c r="CO1562" s="24">
        <f t="shared" si="600"/>
        <v>0</v>
      </c>
      <c r="CQ1562" s="24">
        <f t="shared" si="601"/>
        <v>0</v>
      </c>
      <c r="CS1562" s="24">
        <f t="shared" si="602"/>
        <v>0</v>
      </c>
    </row>
    <row r="1563" spans="9:97">
      <c r="I1563" s="24">
        <f t="shared" si="582"/>
        <v>0</v>
      </c>
      <c r="J1563" s="24">
        <f t="shared" si="580"/>
        <v>0</v>
      </c>
      <c r="M1563" s="24"/>
      <c r="N1563" s="24"/>
      <c r="O1563" s="24"/>
      <c r="P1563" s="24"/>
      <c r="Q1563" s="24"/>
      <c r="R1563" s="24"/>
      <c r="S1563" s="24">
        <f t="shared" si="583"/>
        <v>0</v>
      </c>
      <c r="T1563" s="24">
        <f t="shared" si="581"/>
        <v>0</v>
      </c>
      <c r="W1563" s="24"/>
      <c r="X1563" s="24"/>
      <c r="Y1563" s="24"/>
      <c r="Z1563" s="24"/>
      <c r="AA1563" s="24"/>
      <c r="AB1563" s="24"/>
      <c r="AC1563" s="24">
        <f t="shared" si="584"/>
        <v>0</v>
      </c>
      <c r="AD1563" s="24">
        <f t="shared" si="585"/>
        <v>0</v>
      </c>
      <c r="AG1563" s="24"/>
      <c r="AH1563" s="24"/>
      <c r="AI1563" s="24"/>
      <c r="AJ1563" s="24"/>
      <c r="AK1563" s="24"/>
      <c r="AL1563" s="24"/>
      <c r="AM1563" s="24">
        <f t="shared" si="586"/>
        <v>0</v>
      </c>
      <c r="AN1563" s="24">
        <f t="shared" si="603"/>
        <v>0</v>
      </c>
      <c r="AQ1563" s="24"/>
      <c r="AR1563" s="24"/>
      <c r="AS1563" s="24"/>
      <c r="AT1563" s="24"/>
      <c r="AU1563" s="24"/>
      <c r="AV1563" s="24"/>
      <c r="AW1563" s="24">
        <f t="shared" si="587"/>
        <v>0</v>
      </c>
      <c r="AX1563" s="24">
        <f t="shared" si="588"/>
        <v>0</v>
      </c>
      <c r="BA1563" s="24"/>
      <c r="BB1563" s="24"/>
      <c r="BC1563" s="24"/>
      <c r="BD1563" s="24"/>
      <c r="BE1563" s="24"/>
      <c r="BF1563" s="24"/>
      <c r="BG1563" s="24">
        <f t="shared" si="589"/>
        <v>0</v>
      </c>
      <c r="BH1563" s="24">
        <f t="shared" si="590"/>
        <v>0</v>
      </c>
      <c r="BK1563" s="24"/>
      <c r="BL1563" s="24"/>
      <c r="BM1563" s="24"/>
      <c r="BN1563" s="24"/>
      <c r="BO1563" s="24"/>
      <c r="BP1563" s="24"/>
      <c r="BQ1563" s="24">
        <f t="shared" si="591"/>
        <v>0</v>
      </c>
      <c r="BR1563" s="24">
        <f t="shared" si="592"/>
        <v>0</v>
      </c>
      <c r="BU1563" s="24"/>
      <c r="BV1563" s="24"/>
      <c r="BW1563" s="24"/>
      <c r="BX1563" s="24"/>
      <c r="BY1563" s="24"/>
      <c r="BZ1563" s="24"/>
      <c r="CA1563" s="24">
        <f t="shared" si="593"/>
        <v>0</v>
      </c>
      <c r="CB1563" s="24">
        <f t="shared" si="594"/>
        <v>0</v>
      </c>
      <c r="CC1563" s="24"/>
      <c r="CE1563" s="24">
        <f t="shared" si="595"/>
        <v>0</v>
      </c>
      <c r="CG1563" s="24">
        <f t="shared" si="596"/>
        <v>0</v>
      </c>
      <c r="CI1563" s="24">
        <f t="shared" si="597"/>
        <v>0</v>
      </c>
      <c r="CK1563" s="24">
        <f t="shared" si="598"/>
        <v>0</v>
      </c>
      <c r="CM1563" s="24">
        <f t="shared" si="599"/>
        <v>0</v>
      </c>
      <c r="CO1563" s="24">
        <f t="shared" si="600"/>
        <v>0</v>
      </c>
      <c r="CQ1563" s="24">
        <f t="shared" si="601"/>
        <v>0</v>
      </c>
      <c r="CS1563" s="24">
        <f t="shared" si="602"/>
        <v>0</v>
      </c>
    </row>
    <row r="1564" spans="9:97">
      <c r="I1564" s="24">
        <f t="shared" si="582"/>
        <v>0</v>
      </c>
      <c r="J1564" s="24">
        <f t="shared" si="580"/>
        <v>0</v>
      </c>
      <c r="M1564" s="24"/>
      <c r="N1564" s="24"/>
      <c r="O1564" s="24"/>
      <c r="P1564" s="24"/>
      <c r="Q1564" s="24"/>
      <c r="R1564" s="24"/>
      <c r="S1564" s="24">
        <f t="shared" si="583"/>
        <v>0</v>
      </c>
      <c r="T1564" s="24">
        <f t="shared" si="581"/>
        <v>0</v>
      </c>
      <c r="W1564" s="24"/>
      <c r="X1564" s="24"/>
      <c r="Y1564" s="24"/>
      <c r="Z1564" s="24"/>
      <c r="AA1564" s="24"/>
      <c r="AB1564" s="24"/>
      <c r="AC1564" s="24">
        <f t="shared" si="584"/>
        <v>0</v>
      </c>
      <c r="AD1564" s="24">
        <f t="shared" si="585"/>
        <v>0</v>
      </c>
      <c r="AG1564" s="24"/>
      <c r="AH1564" s="24"/>
      <c r="AI1564" s="24"/>
      <c r="AJ1564" s="24"/>
      <c r="AK1564" s="24"/>
      <c r="AL1564" s="24"/>
      <c r="AM1564" s="24">
        <f t="shared" si="586"/>
        <v>0</v>
      </c>
      <c r="AN1564" s="24">
        <f t="shared" si="603"/>
        <v>0</v>
      </c>
      <c r="AQ1564" s="24"/>
      <c r="AR1564" s="24"/>
      <c r="AS1564" s="24"/>
      <c r="AT1564" s="24"/>
      <c r="AU1564" s="24"/>
      <c r="AV1564" s="24"/>
      <c r="AW1564" s="24">
        <f t="shared" si="587"/>
        <v>0</v>
      </c>
      <c r="AX1564" s="24">
        <f t="shared" si="588"/>
        <v>0</v>
      </c>
      <c r="BA1564" s="24"/>
      <c r="BB1564" s="24"/>
      <c r="BC1564" s="24"/>
      <c r="BD1564" s="24"/>
      <c r="BE1564" s="24"/>
      <c r="BF1564" s="24"/>
      <c r="BG1564" s="24">
        <f t="shared" si="589"/>
        <v>0</v>
      </c>
      <c r="BH1564" s="24">
        <f t="shared" si="590"/>
        <v>0</v>
      </c>
      <c r="BK1564" s="24"/>
      <c r="BL1564" s="24"/>
      <c r="BM1564" s="24"/>
      <c r="BN1564" s="24"/>
      <c r="BO1564" s="24"/>
      <c r="BP1564" s="24"/>
      <c r="BQ1564" s="24">
        <f t="shared" si="591"/>
        <v>0</v>
      </c>
      <c r="BR1564" s="24">
        <f t="shared" si="592"/>
        <v>0</v>
      </c>
      <c r="BU1564" s="24"/>
      <c r="BV1564" s="24"/>
      <c r="BW1564" s="24"/>
      <c r="BX1564" s="24"/>
      <c r="BY1564" s="24"/>
      <c r="BZ1564" s="24"/>
      <c r="CA1564" s="24">
        <f t="shared" si="593"/>
        <v>0</v>
      </c>
      <c r="CB1564" s="24">
        <f t="shared" si="594"/>
        <v>0</v>
      </c>
      <c r="CC1564" s="24"/>
      <c r="CE1564" s="24">
        <f t="shared" si="595"/>
        <v>0</v>
      </c>
      <c r="CG1564" s="24">
        <f t="shared" si="596"/>
        <v>0</v>
      </c>
      <c r="CI1564" s="24">
        <f t="shared" si="597"/>
        <v>0</v>
      </c>
      <c r="CK1564" s="24">
        <f t="shared" si="598"/>
        <v>0</v>
      </c>
      <c r="CM1564" s="24">
        <f t="shared" si="599"/>
        <v>0</v>
      </c>
      <c r="CO1564" s="24">
        <f t="shared" si="600"/>
        <v>0</v>
      </c>
      <c r="CQ1564" s="24">
        <f t="shared" si="601"/>
        <v>0</v>
      </c>
      <c r="CS1564" s="24">
        <f t="shared" si="602"/>
        <v>0</v>
      </c>
    </row>
    <row r="1565" spans="9:97">
      <c r="I1565" s="24">
        <f t="shared" si="582"/>
        <v>0</v>
      </c>
      <c r="J1565" s="24">
        <f t="shared" si="580"/>
        <v>0</v>
      </c>
      <c r="M1565" s="24"/>
      <c r="N1565" s="24"/>
      <c r="O1565" s="24"/>
      <c r="P1565" s="24"/>
      <c r="Q1565" s="24"/>
      <c r="R1565" s="24"/>
      <c r="S1565" s="24">
        <f t="shared" si="583"/>
        <v>0</v>
      </c>
      <c r="T1565" s="24">
        <f t="shared" si="581"/>
        <v>0</v>
      </c>
      <c r="W1565" s="24"/>
      <c r="X1565" s="24"/>
      <c r="Y1565" s="24"/>
      <c r="Z1565" s="24"/>
      <c r="AA1565" s="24"/>
      <c r="AB1565" s="24"/>
      <c r="AC1565" s="24">
        <f t="shared" si="584"/>
        <v>0</v>
      </c>
      <c r="AD1565" s="24">
        <f t="shared" si="585"/>
        <v>0</v>
      </c>
      <c r="AG1565" s="24"/>
      <c r="AH1565" s="24"/>
      <c r="AI1565" s="24"/>
      <c r="AJ1565" s="24"/>
      <c r="AK1565" s="24"/>
      <c r="AL1565" s="24"/>
      <c r="AM1565" s="24">
        <f t="shared" si="586"/>
        <v>0</v>
      </c>
      <c r="AN1565" s="24">
        <f t="shared" si="603"/>
        <v>0</v>
      </c>
      <c r="AQ1565" s="24"/>
      <c r="AR1565" s="24"/>
      <c r="AS1565" s="24"/>
      <c r="AT1565" s="24"/>
      <c r="AU1565" s="24"/>
      <c r="AV1565" s="24"/>
      <c r="AW1565" s="24">
        <f t="shared" si="587"/>
        <v>0</v>
      </c>
      <c r="AX1565" s="24">
        <f t="shared" si="588"/>
        <v>0</v>
      </c>
      <c r="BA1565" s="24"/>
      <c r="BB1565" s="24"/>
      <c r="BC1565" s="24"/>
      <c r="BD1565" s="24"/>
      <c r="BE1565" s="24"/>
      <c r="BF1565" s="24"/>
      <c r="BG1565" s="24">
        <f t="shared" si="589"/>
        <v>0</v>
      </c>
      <c r="BH1565" s="24">
        <f t="shared" si="590"/>
        <v>0</v>
      </c>
      <c r="BK1565" s="24"/>
      <c r="BL1565" s="24"/>
      <c r="BM1565" s="24"/>
      <c r="BN1565" s="24"/>
      <c r="BO1565" s="24"/>
      <c r="BP1565" s="24"/>
      <c r="BQ1565" s="24">
        <f t="shared" si="591"/>
        <v>0</v>
      </c>
      <c r="BR1565" s="24">
        <f t="shared" si="592"/>
        <v>0</v>
      </c>
      <c r="BU1565" s="24"/>
      <c r="BV1565" s="24"/>
      <c r="BW1565" s="24"/>
      <c r="BX1565" s="24"/>
      <c r="BY1565" s="24"/>
      <c r="BZ1565" s="24"/>
      <c r="CA1565" s="24">
        <f t="shared" si="593"/>
        <v>0</v>
      </c>
      <c r="CB1565" s="24">
        <f t="shared" si="594"/>
        <v>0</v>
      </c>
      <c r="CC1565" s="24"/>
      <c r="CE1565" s="24">
        <f t="shared" si="595"/>
        <v>0</v>
      </c>
      <c r="CG1565" s="24">
        <f t="shared" si="596"/>
        <v>0</v>
      </c>
      <c r="CI1565" s="24">
        <f t="shared" si="597"/>
        <v>0</v>
      </c>
      <c r="CK1565" s="24">
        <f t="shared" si="598"/>
        <v>0</v>
      </c>
      <c r="CM1565" s="24">
        <f t="shared" si="599"/>
        <v>0</v>
      </c>
      <c r="CO1565" s="24">
        <f t="shared" si="600"/>
        <v>0</v>
      </c>
      <c r="CQ1565" s="24">
        <f t="shared" si="601"/>
        <v>0</v>
      </c>
      <c r="CS1565" s="24">
        <f t="shared" si="602"/>
        <v>0</v>
      </c>
    </row>
    <row r="1566" spans="9:97">
      <c r="I1566" s="24">
        <f t="shared" si="582"/>
        <v>0</v>
      </c>
      <c r="J1566" s="24">
        <f t="shared" si="580"/>
        <v>0</v>
      </c>
      <c r="M1566" s="24"/>
      <c r="N1566" s="24"/>
      <c r="O1566" s="24"/>
      <c r="P1566" s="24"/>
      <c r="Q1566" s="24"/>
      <c r="R1566" s="24"/>
      <c r="S1566" s="24">
        <f t="shared" si="583"/>
        <v>0</v>
      </c>
      <c r="T1566" s="24">
        <f t="shared" si="581"/>
        <v>0</v>
      </c>
      <c r="W1566" s="24"/>
      <c r="X1566" s="24"/>
      <c r="Y1566" s="24"/>
      <c r="Z1566" s="24"/>
      <c r="AA1566" s="24"/>
      <c r="AB1566" s="24"/>
      <c r="AC1566" s="24">
        <f t="shared" si="584"/>
        <v>0</v>
      </c>
      <c r="AD1566" s="24">
        <f t="shared" si="585"/>
        <v>0</v>
      </c>
      <c r="AG1566" s="24"/>
      <c r="AH1566" s="24"/>
      <c r="AI1566" s="24"/>
      <c r="AJ1566" s="24"/>
      <c r="AK1566" s="24"/>
      <c r="AL1566" s="24"/>
      <c r="AM1566" s="24">
        <f t="shared" si="586"/>
        <v>0</v>
      </c>
      <c r="AN1566" s="24">
        <f t="shared" si="603"/>
        <v>0</v>
      </c>
      <c r="AQ1566" s="24"/>
      <c r="AR1566" s="24"/>
      <c r="AS1566" s="24"/>
      <c r="AT1566" s="24"/>
      <c r="AU1566" s="24"/>
      <c r="AV1566" s="24"/>
      <c r="AW1566" s="24">
        <f t="shared" si="587"/>
        <v>0</v>
      </c>
      <c r="AX1566" s="24">
        <f t="shared" si="588"/>
        <v>0</v>
      </c>
      <c r="BA1566" s="24"/>
      <c r="BB1566" s="24"/>
      <c r="BC1566" s="24"/>
      <c r="BD1566" s="24"/>
      <c r="BE1566" s="24"/>
      <c r="BF1566" s="24"/>
      <c r="BG1566" s="24">
        <f t="shared" si="589"/>
        <v>0</v>
      </c>
      <c r="BH1566" s="24">
        <f t="shared" si="590"/>
        <v>0</v>
      </c>
      <c r="BK1566" s="24"/>
      <c r="BL1566" s="24"/>
      <c r="BM1566" s="24"/>
      <c r="BN1566" s="24"/>
      <c r="BO1566" s="24"/>
      <c r="BP1566" s="24"/>
      <c r="BQ1566" s="24">
        <f t="shared" si="591"/>
        <v>0</v>
      </c>
      <c r="BR1566" s="24">
        <f t="shared" si="592"/>
        <v>0</v>
      </c>
      <c r="BU1566" s="24"/>
      <c r="BV1566" s="24"/>
      <c r="BW1566" s="24"/>
      <c r="BX1566" s="24"/>
      <c r="BY1566" s="24"/>
      <c r="BZ1566" s="24"/>
      <c r="CA1566" s="24">
        <f t="shared" si="593"/>
        <v>0</v>
      </c>
      <c r="CB1566" s="24">
        <f t="shared" si="594"/>
        <v>0</v>
      </c>
      <c r="CC1566" s="24"/>
      <c r="CE1566" s="24">
        <f t="shared" si="595"/>
        <v>0</v>
      </c>
      <c r="CG1566" s="24">
        <f t="shared" si="596"/>
        <v>0</v>
      </c>
      <c r="CI1566" s="24">
        <f t="shared" si="597"/>
        <v>0</v>
      </c>
      <c r="CK1566" s="24">
        <f t="shared" si="598"/>
        <v>0</v>
      </c>
      <c r="CM1566" s="24">
        <f t="shared" si="599"/>
        <v>0</v>
      </c>
      <c r="CO1566" s="24">
        <f t="shared" si="600"/>
        <v>0</v>
      </c>
      <c r="CQ1566" s="24">
        <f t="shared" si="601"/>
        <v>0</v>
      </c>
      <c r="CS1566" s="24">
        <f t="shared" si="602"/>
        <v>0</v>
      </c>
    </row>
    <row r="1567" spans="9:97">
      <c r="I1567" s="24">
        <f t="shared" si="582"/>
        <v>0</v>
      </c>
      <c r="J1567" s="24">
        <f t="shared" si="580"/>
        <v>0</v>
      </c>
      <c r="M1567" s="24"/>
      <c r="N1567" s="24"/>
      <c r="O1567" s="24"/>
      <c r="P1567" s="24"/>
      <c r="Q1567" s="24"/>
      <c r="R1567" s="24"/>
      <c r="S1567" s="24">
        <f t="shared" si="583"/>
        <v>0</v>
      </c>
      <c r="T1567" s="24">
        <f t="shared" si="581"/>
        <v>0</v>
      </c>
      <c r="W1567" s="24"/>
      <c r="X1567" s="24"/>
      <c r="Y1567" s="24"/>
      <c r="Z1567" s="24"/>
      <c r="AA1567" s="24"/>
      <c r="AB1567" s="24"/>
      <c r="AC1567" s="24">
        <f t="shared" si="584"/>
        <v>0</v>
      </c>
      <c r="AD1567" s="24">
        <f t="shared" si="585"/>
        <v>0</v>
      </c>
      <c r="AG1567" s="24"/>
      <c r="AH1567" s="24"/>
      <c r="AI1567" s="24"/>
      <c r="AJ1567" s="24"/>
      <c r="AK1567" s="24"/>
      <c r="AL1567" s="24"/>
      <c r="AM1567" s="24">
        <f t="shared" si="586"/>
        <v>0</v>
      </c>
      <c r="AN1567" s="24">
        <f t="shared" si="603"/>
        <v>0</v>
      </c>
      <c r="AQ1567" s="24"/>
      <c r="AR1567" s="24"/>
      <c r="AS1567" s="24"/>
      <c r="AT1567" s="24"/>
      <c r="AU1567" s="24"/>
      <c r="AV1567" s="24"/>
      <c r="AW1567" s="24">
        <f t="shared" si="587"/>
        <v>0</v>
      </c>
      <c r="AX1567" s="24">
        <f t="shared" si="588"/>
        <v>0</v>
      </c>
      <c r="BA1567" s="24"/>
      <c r="BB1567" s="24"/>
      <c r="BC1567" s="24"/>
      <c r="BD1567" s="24"/>
      <c r="BE1567" s="24"/>
      <c r="BF1567" s="24"/>
      <c r="BG1567" s="24">
        <f t="shared" si="589"/>
        <v>0</v>
      </c>
      <c r="BH1567" s="24">
        <f t="shared" si="590"/>
        <v>0</v>
      </c>
      <c r="BK1567" s="24"/>
      <c r="BL1567" s="24"/>
      <c r="BM1567" s="24"/>
      <c r="BN1567" s="24"/>
      <c r="BO1567" s="24"/>
      <c r="BP1567" s="24"/>
      <c r="BQ1567" s="24">
        <f t="shared" si="591"/>
        <v>0</v>
      </c>
      <c r="BR1567" s="24">
        <f t="shared" si="592"/>
        <v>0</v>
      </c>
      <c r="BU1567" s="24"/>
      <c r="BV1567" s="24"/>
      <c r="BW1567" s="24"/>
      <c r="BX1567" s="24"/>
      <c r="BY1567" s="24"/>
      <c r="BZ1567" s="24"/>
      <c r="CA1567" s="24">
        <f t="shared" si="593"/>
        <v>0</v>
      </c>
      <c r="CB1567" s="24">
        <f t="shared" si="594"/>
        <v>0</v>
      </c>
      <c r="CC1567" s="24"/>
      <c r="CE1567" s="24">
        <f t="shared" si="595"/>
        <v>0</v>
      </c>
      <c r="CG1567" s="24">
        <f t="shared" si="596"/>
        <v>0</v>
      </c>
      <c r="CI1567" s="24">
        <f t="shared" si="597"/>
        <v>0</v>
      </c>
      <c r="CK1567" s="24">
        <f t="shared" si="598"/>
        <v>0</v>
      </c>
      <c r="CM1567" s="24">
        <f t="shared" si="599"/>
        <v>0</v>
      </c>
      <c r="CO1567" s="24">
        <f t="shared" si="600"/>
        <v>0</v>
      </c>
      <c r="CQ1567" s="24">
        <f t="shared" si="601"/>
        <v>0</v>
      </c>
      <c r="CS1567" s="24">
        <f t="shared" si="602"/>
        <v>0</v>
      </c>
    </row>
    <row r="1568" spans="9:97">
      <c r="I1568" s="24">
        <f t="shared" si="582"/>
        <v>0</v>
      </c>
      <c r="J1568" s="24">
        <f t="shared" si="580"/>
        <v>0</v>
      </c>
      <c r="M1568" s="24"/>
      <c r="N1568" s="24"/>
      <c r="O1568" s="24"/>
      <c r="P1568" s="24"/>
      <c r="Q1568" s="24"/>
      <c r="R1568" s="24"/>
      <c r="S1568" s="24">
        <f t="shared" si="583"/>
        <v>0</v>
      </c>
      <c r="T1568" s="24">
        <f t="shared" si="581"/>
        <v>0</v>
      </c>
      <c r="W1568" s="24"/>
      <c r="X1568" s="24"/>
      <c r="Y1568" s="24"/>
      <c r="Z1568" s="24"/>
      <c r="AA1568" s="24"/>
      <c r="AB1568" s="24"/>
      <c r="AC1568" s="24">
        <f t="shared" si="584"/>
        <v>0</v>
      </c>
      <c r="AD1568" s="24">
        <f t="shared" si="585"/>
        <v>0</v>
      </c>
      <c r="AG1568" s="24"/>
      <c r="AH1568" s="24"/>
      <c r="AI1568" s="24"/>
      <c r="AJ1568" s="24"/>
      <c r="AK1568" s="24"/>
      <c r="AL1568" s="24"/>
      <c r="AM1568" s="24">
        <f t="shared" si="586"/>
        <v>0</v>
      </c>
      <c r="AN1568" s="24">
        <f t="shared" si="603"/>
        <v>0</v>
      </c>
      <c r="AQ1568" s="24"/>
      <c r="AR1568" s="24"/>
      <c r="AS1568" s="24"/>
      <c r="AT1568" s="24"/>
      <c r="AU1568" s="24"/>
      <c r="AV1568" s="24"/>
      <c r="AW1568" s="24">
        <f t="shared" si="587"/>
        <v>0</v>
      </c>
      <c r="AX1568" s="24">
        <f t="shared" si="588"/>
        <v>0</v>
      </c>
      <c r="BA1568" s="24"/>
      <c r="BB1568" s="24"/>
      <c r="BC1568" s="24"/>
      <c r="BD1568" s="24"/>
      <c r="BE1568" s="24"/>
      <c r="BF1568" s="24"/>
      <c r="BG1568" s="24">
        <f t="shared" si="589"/>
        <v>0</v>
      </c>
      <c r="BH1568" s="24">
        <f t="shared" si="590"/>
        <v>0</v>
      </c>
      <c r="BK1568" s="24"/>
      <c r="BL1568" s="24"/>
      <c r="BM1568" s="24"/>
      <c r="BN1568" s="24"/>
      <c r="BO1568" s="24"/>
      <c r="BP1568" s="24"/>
      <c r="BQ1568" s="24">
        <f t="shared" si="591"/>
        <v>0</v>
      </c>
      <c r="BR1568" s="24">
        <f t="shared" si="592"/>
        <v>0</v>
      </c>
      <c r="BU1568" s="24"/>
      <c r="BV1568" s="24"/>
      <c r="BW1568" s="24"/>
      <c r="BX1568" s="24"/>
      <c r="BY1568" s="24"/>
      <c r="BZ1568" s="24"/>
      <c r="CA1568" s="24">
        <f t="shared" si="593"/>
        <v>0</v>
      </c>
      <c r="CB1568" s="24">
        <f t="shared" si="594"/>
        <v>0</v>
      </c>
      <c r="CC1568" s="24"/>
      <c r="CE1568" s="24">
        <f t="shared" si="595"/>
        <v>0</v>
      </c>
      <c r="CG1568" s="24">
        <f t="shared" si="596"/>
        <v>0</v>
      </c>
      <c r="CI1568" s="24">
        <f t="shared" si="597"/>
        <v>0</v>
      </c>
      <c r="CK1568" s="24">
        <f t="shared" si="598"/>
        <v>0</v>
      </c>
      <c r="CM1568" s="24">
        <f t="shared" si="599"/>
        <v>0</v>
      </c>
      <c r="CO1568" s="24">
        <f t="shared" si="600"/>
        <v>0</v>
      </c>
      <c r="CQ1568" s="24">
        <f t="shared" si="601"/>
        <v>0</v>
      </c>
      <c r="CS1568" s="24">
        <f t="shared" si="602"/>
        <v>0</v>
      </c>
    </row>
    <row r="1569" spans="9:97">
      <c r="I1569" s="24">
        <f t="shared" si="582"/>
        <v>0</v>
      </c>
      <c r="J1569" s="24">
        <f t="shared" si="580"/>
        <v>0</v>
      </c>
      <c r="M1569" s="24"/>
      <c r="N1569" s="24"/>
      <c r="O1569" s="24"/>
      <c r="P1569" s="24"/>
      <c r="Q1569" s="24"/>
      <c r="R1569" s="24"/>
      <c r="S1569" s="24">
        <f t="shared" si="583"/>
        <v>0</v>
      </c>
      <c r="T1569" s="24">
        <f t="shared" si="581"/>
        <v>0</v>
      </c>
      <c r="W1569" s="24"/>
      <c r="X1569" s="24"/>
      <c r="Y1569" s="24"/>
      <c r="Z1569" s="24"/>
      <c r="AA1569" s="24"/>
      <c r="AB1569" s="24"/>
      <c r="AC1569" s="24">
        <f t="shared" si="584"/>
        <v>0</v>
      </c>
      <c r="AD1569" s="24">
        <f t="shared" si="585"/>
        <v>0</v>
      </c>
      <c r="AG1569" s="24"/>
      <c r="AH1569" s="24"/>
      <c r="AI1569" s="24"/>
      <c r="AJ1569" s="24"/>
      <c r="AK1569" s="24"/>
      <c r="AL1569" s="24"/>
      <c r="AM1569" s="24">
        <f t="shared" si="586"/>
        <v>0</v>
      </c>
      <c r="AN1569" s="24">
        <f t="shared" si="603"/>
        <v>0</v>
      </c>
      <c r="AQ1569" s="24"/>
      <c r="AR1569" s="24"/>
      <c r="AS1569" s="24"/>
      <c r="AT1569" s="24"/>
      <c r="AU1569" s="24"/>
      <c r="AV1569" s="24"/>
      <c r="AW1569" s="24">
        <f t="shared" si="587"/>
        <v>0</v>
      </c>
      <c r="AX1569" s="24">
        <f t="shared" si="588"/>
        <v>0</v>
      </c>
      <c r="BA1569" s="24"/>
      <c r="BB1569" s="24"/>
      <c r="BC1569" s="24"/>
      <c r="BD1569" s="24"/>
      <c r="BE1569" s="24"/>
      <c r="BF1569" s="24"/>
      <c r="BG1569" s="24">
        <f t="shared" si="589"/>
        <v>0</v>
      </c>
      <c r="BH1569" s="24">
        <f t="shared" si="590"/>
        <v>0</v>
      </c>
      <c r="BK1569" s="24"/>
      <c r="BL1569" s="24"/>
      <c r="BM1569" s="24"/>
      <c r="BN1569" s="24"/>
      <c r="BO1569" s="24"/>
      <c r="BP1569" s="24"/>
      <c r="BQ1569" s="24">
        <f t="shared" si="591"/>
        <v>0</v>
      </c>
      <c r="BR1569" s="24">
        <f t="shared" si="592"/>
        <v>0</v>
      </c>
      <c r="BU1569" s="24"/>
      <c r="BV1569" s="24"/>
      <c r="BW1569" s="24"/>
      <c r="BX1569" s="24"/>
      <c r="BY1569" s="24"/>
      <c r="BZ1569" s="24"/>
      <c r="CA1569" s="24">
        <f t="shared" si="593"/>
        <v>0</v>
      </c>
      <c r="CB1569" s="24">
        <f t="shared" si="594"/>
        <v>0</v>
      </c>
      <c r="CC1569" s="24"/>
      <c r="CE1569" s="24">
        <f t="shared" si="595"/>
        <v>0</v>
      </c>
      <c r="CG1569" s="24">
        <f t="shared" si="596"/>
        <v>0</v>
      </c>
      <c r="CI1569" s="24">
        <f t="shared" si="597"/>
        <v>0</v>
      </c>
      <c r="CK1569" s="24">
        <f t="shared" si="598"/>
        <v>0</v>
      </c>
      <c r="CM1569" s="24">
        <f t="shared" si="599"/>
        <v>0</v>
      </c>
      <c r="CO1569" s="24">
        <f t="shared" si="600"/>
        <v>0</v>
      </c>
      <c r="CQ1569" s="24">
        <f t="shared" si="601"/>
        <v>0</v>
      </c>
      <c r="CS1569" s="24">
        <f t="shared" si="602"/>
        <v>0</v>
      </c>
    </row>
    <row r="1570" spans="9:97">
      <c r="I1570" s="24">
        <f t="shared" si="582"/>
        <v>0</v>
      </c>
      <c r="J1570" s="24">
        <f t="shared" si="580"/>
        <v>0</v>
      </c>
      <c r="M1570" s="24"/>
      <c r="N1570" s="24"/>
      <c r="O1570" s="24"/>
      <c r="P1570" s="24"/>
      <c r="Q1570" s="24"/>
      <c r="R1570" s="24"/>
      <c r="S1570" s="24">
        <f t="shared" si="583"/>
        <v>0</v>
      </c>
      <c r="T1570" s="24">
        <f t="shared" si="581"/>
        <v>0</v>
      </c>
      <c r="W1570" s="24"/>
      <c r="X1570" s="24"/>
      <c r="Y1570" s="24"/>
      <c r="Z1570" s="24"/>
      <c r="AA1570" s="24"/>
      <c r="AB1570" s="24"/>
      <c r="AC1570" s="24">
        <f t="shared" si="584"/>
        <v>0</v>
      </c>
      <c r="AD1570" s="24">
        <f t="shared" si="585"/>
        <v>0</v>
      </c>
      <c r="AG1570" s="24"/>
      <c r="AH1570" s="24"/>
      <c r="AI1570" s="24"/>
      <c r="AJ1570" s="24"/>
      <c r="AK1570" s="24"/>
      <c r="AL1570" s="24"/>
      <c r="AM1570" s="24">
        <f t="shared" si="586"/>
        <v>0</v>
      </c>
      <c r="AN1570" s="24">
        <f t="shared" si="603"/>
        <v>0</v>
      </c>
      <c r="AQ1570" s="24"/>
      <c r="AR1570" s="24"/>
      <c r="AS1570" s="24"/>
      <c r="AT1570" s="24"/>
      <c r="AU1570" s="24"/>
      <c r="AV1570" s="24"/>
      <c r="AW1570" s="24">
        <f t="shared" si="587"/>
        <v>0</v>
      </c>
      <c r="AX1570" s="24">
        <f t="shared" si="588"/>
        <v>0</v>
      </c>
      <c r="BA1570" s="24"/>
      <c r="BB1570" s="24"/>
      <c r="BC1570" s="24"/>
      <c r="BD1570" s="24"/>
      <c r="BE1570" s="24"/>
      <c r="BF1570" s="24"/>
      <c r="BG1570" s="24">
        <f t="shared" si="589"/>
        <v>0</v>
      </c>
      <c r="BH1570" s="24">
        <f t="shared" si="590"/>
        <v>0</v>
      </c>
      <c r="BK1570" s="24"/>
      <c r="BL1570" s="24"/>
      <c r="BM1570" s="24"/>
      <c r="BN1570" s="24"/>
      <c r="BO1570" s="24"/>
      <c r="BP1570" s="24"/>
      <c r="BQ1570" s="24">
        <f t="shared" si="591"/>
        <v>0</v>
      </c>
      <c r="BR1570" s="24">
        <f t="shared" si="592"/>
        <v>0</v>
      </c>
      <c r="BU1570" s="24"/>
      <c r="BV1570" s="24"/>
      <c r="BW1570" s="24"/>
      <c r="BX1570" s="24"/>
      <c r="BY1570" s="24"/>
      <c r="BZ1570" s="24"/>
      <c r="CA1570" s="24">
        <f t="shared" si="593"/>
        <v>0</v>
      </c>
      <c r="CB1570" s="24">
        <f t="shared" si="594"/>
        <v>0</v>
      </c>
      <c r="CC1570" s="24"/>
      <c r="CE1570" s="24">
        <f t="shared" si="595"/>
        <v>0</v>
      </c>
      <c r="CG1570" s="24">
        <f t="shared" si="596"/>
        <v>0</v>
      </c>
      <c r="CI1570" s="24">
        <f t="shared" si="597"/>
        <v>0</v>
      </c>
      <c r="CK1570" s="24">
        <f t="shared" si="598"/>
        <v>0</v>
      </c>
      <c r="CM1570" s="24">
        <f t="shared" si="599"/>
        <v>0</v>
      </c>
      <c r="CO1570" s="24">
        <f t="shared" si="600"/>
        <v>0</v>
      </c>
      <c r="CQ1570" s="24">
        <f t="shared" si="601"/>
        <v>0</v>
      </c>
      <c r="CS1570" s="24">
        <f t="shared" si="602"/>
        <v>0</v>
      </c>
    </row>
    <row r="1571" spans="9:97">
      <c r="I1571" s="24">
        <f t="shared" si="582"/>
        <v>0</v>
      </c>
      <c r="J1571" s="24">
        <f t="shared" si="580"/>
        <v>0</v>
      </c>
      <c r="M1571" s="24"/>
      <c r="N1571" s="24"/>
      <c r="O1571" s="24"/>
      <c r="P1571" s="24"/>
      <c r="Q1571" s="24"/>
      <c r="R1571" s="24"/>
      <c r="S1571" s="24">
        <f t="shared" si="583"/>
        <v>0</v>
      </c>
      <c r="T1571" s="24">
        <f t="shared" si="581"/>
        <v>0</v>
      </c>
      <c r="W1571" s="24"/>
      <c r="X1571" s="24"/>
      <c r="Y1571" s="24"/>
      <c r="Z1571" s="24"/>
      <c r="AA1571" s="24"/>
      <c r="AB1571" s="24"/>
      <c r="AC1571" s="24">
        <f t="shared" si="584"/>
        <v>0</v>
      </c>
      <c r="AD1571" s="24">
        <f t="shared" si="585"/>
        <v>0</v>
      </c>
      <c r="AG1571" s="24"/>
      <c r="AH1571" s="24"/>
      <c r="AI1571" s="24"/>
      <c r="AJ1571" s="24"/>
      <c r="AK1571" s="24"/>
      <c r="AL1571" s="24"/>
      <c r="AM1571" s="24">
        <f t="shared" si="586"/>
        <v>0</v>
      </c>
      <c r="AN1571" s="24">
        <f t="shared" si="603"/>
        <v>0</v>
      </c>
      <c r="AQ1571" s="24"/>
      <c r="AR1571" s="24"/>
      <c r="AS1571" s="24"/>
      <c r="AT1571" s="24"/>
      <c r="AU1571" s="24"/>
      <c r="AV1571" s="24"/>
      <c r="AW1571" s="24">
        <f t="shared" si="587"/>
        <v>0</v>
      </c>
      <c r="AX1571" s="24">
        <f t="shared" si="588"/>
        <v>0</v>
      </c>
      <c r="BA1571" s="24"/>
      <c r="BB1571" s="24"/>
      <c r="BC1571" s="24"/>
      <c r="BD1571" s="24"/>
      <c r="BE1571" s="24"/>
      <c r="BF1571" s="24"/>
      <c r="BG1571" s="24">
        <f t="shared" si="589"/>
        <v>0</v>
      </c>
      <c r="BH1571" s="24">
        <f t="shared" si="590"/>
        <v>0</v>
      </c>
      <c r="BK1571" s="24"/>
      <c r="BL1571" s="24"/>
      <c r="BM1571" s="24"/>
      <c r="BN1571" s="24"/>
      <c r="BO1571" s="24"/>
      <c r="BP1571" s="24"/>
      <c r="BQ1571" s="24">
        <f t="shared" si="591"/>
        <v>0</v>
      </c>
      <c r="BR1571" s="24">
        <f t="shared" si="592"/>
        <v>0</v>
      </c>
      <c r="BU1571" s="24"/>
      <c r="BV1571" s="24"/>
      <c r="BW1571" s="24"/>
      <c r="BX1571" s="24"/>
      <c r="BY1571" s="24"/>
      <c r="BZ1571" s="24"/>
      <c r="CA1571" s="24">
        <f t="shared" si="593"/>
        <v>0</v>
      </c>
      <c r="CB1571" s="24">
        <f t="shared" si="594"/>
        <v>0</v>
      </c>
      <c r="CC1571" s="24"/>
      <c r="CE1571" s="24">
        <f t="shared" si="595"/>
        <v>0</v>
      </c>
      <c r="CG1571" s="24">
        <f t="shared" si="596"/>
        <v>0</v>
      </c>
      <c r="CI1571" s="24">
        <f t="shared" si="597"/>
        <v>0</v>
      </c>
      <c r="CK1571" s="24">
        <f t="shared" si="598"/>
        <v>0</v>
      </c>
      <c r="CM1571" s="24">
        <f t="shared" si="599"/>
        <v>0</v>
      </c>
      <c r="CO1571" s="24">
        <f t="shared" si="600"/>
        <v>0</v>
      </c>
      <c r="CQ1571" s="24">
        <f t="shared" si="601"/>
        <v>0</v>
      </c>
      <c r="CS1571" s="24">
        <f t="shared" si="602"/>
        <v>0</v>
      </c>
    </row>
    <row r="1572" spans="9:97">
      <c r="I1572" s="24">
        <f t="shared" si="582"/>
        <v>0</v>
      </c>
      <c r="J1572" s="24">
        <f t="shared" si="580"/>
        <v>0</v>
      </c>
      <c r="M1572" s="24"/>
      <c r="N1572" s="24"/>
      <c r="O1572" s="24"/>
      <c r="P1572" s="24"/>
      <c r="Q1572" s="24"/>
      <c r="R1572" s="24"/>
      <c r="S1572" s="24">
        <f t="shared" si="583"/>
        <v>0</v>
      </c>
      <c r="T1572" s="24">
        <f t="shared" si="581"/>
        <v>0</v>
      </c>
      <c r="W1572" s="24"/>
      <c r="X1572" s="24"/>
      <c r="Y1572" s="24"/>
      <c r="Z1572" s="24"/>
      <c r="AA1572" s="24"/>
      <c r="AB1572" s="24"/>
      <c r="AC1572" s="24">
        <f t="shared" si="584"/>
        <v>0</v>
      </c>
      <c r="AD1572" s="24">
        <f t="shared" si="585"/>
        <v>0</v>
      </c>
      <c r="AG1572" s="24"/>
      <c r="AH1572" s="24"/>
      <c r="AI1572" s="24"/>
      <c r="AJ1572" s="24"/>
      <c r="AK1572" s="24"/>
      <c r="AL1572" s="24"/>
      <c r="AM1572" s="24">
        <f t="shared" si="586"/>
        <v>0</v>
      </c>
      <c r="AN1572" s="24">
        <f t="shared" si="603"/>
        <v>0</v>
      </c>
      <c r="AQ1572" s="24"/>
      <c r="AR1572" s="24"/>
      <c r="AS1572" s="24"/>
      <c r="AT1572" s="24"/>
      <c r="AU1572" s="24"/>
      <c r="AV1572" s="24"/>
      <c r="AW1572" s="24">
        <f t="shared" si="587"/>
        <v>0</v>
      </c>
      <c r="AX1572" s="24">
        <f t="shared" si="588"/>
        <v>0</v>
      </c>
      <c r="BA1572" s="24"/>
      <c r="BB1572" s="24"/>
      <c r="BC1572" s="24"/>
      <c r="BD1572" s="24"/>
      <c r="BE1572" s="24"/>
      <c r="BF1572" s="24"/>
      <c r="BG1572" s="24">
        <f t="shared" si="589"/>
        <v>0</v>
      </c>
      <c r="BH1572" s="24">
        <f t="shared" si="590"/>
        <v>0</v>
      </c>
      <c r="BK1572" s="24"/>
      <c r="BL1572" s="24"/>
      <c r="BM1572" s="24"/>
      <c r="BN1572" s="24"/>
      <c r="BO1572" s="24"/>
      <c r="BP1572" s="24"/>
      <c r="BQ1572" s="24">
        <f t="shared" si="591"/>
        <v>0</v>
      </c>
      <c r="BR1572" s="24">
        <f t="shared" si="592"/>
        <v>0</v>
      </c>
      <c r="BU1572" s="24"/>
      <c r="BV1572" s="24"/>
      <c r="BW1572" s="24"/>
      <c r="BX1572" s="24"/>
      <c r="BY1572" s="24"/>
      <c r="BZ1572" s="24"/>
      <c r="CA1572" s="24">
        <f t="shared" si="593"/>
        <v>0</v>
      </c>
      <c r="CB1572" s="24">
        <f t="shared" si="594"/>
        <v>0</v>
      </c>
      <c r="CC1572" s="24"/>
      <c r="CE1572" s="24">
        <f t="shared" si="595"/>
        <v>0</v>
      </c>
      <c r="CG1572" s="24">
        <f t="shared" si="596"/>
        <v>0</v>
      </c>
      <c r="CI1572" s="24">
        <f t="shared" si="597"/>
        <v>0</v>
      </c>
      <c r="CK1572" s="24">
        <f t="shared" si="598"/>
        <v>0</v>
      </c>
      <c r="CM1572" s="24">
        <f t="shared" si="599"/>
        <v>0</v>
      </c>
      <c r="CO1572" s="24">
        <f t="shared" si="600"/>
        <v>0</v>
      </c>
      <c r="CQ1572" s="24">
        <f t="shared" si="601"/>
        <v>0</v>
      </c>
      <c r="CS1572" s="24">
        <f t="shared" si="602"/>
        <v>0</v>
      </c>
    </row>
    <row r="1573" spans="9:97">
      <c r="I1573" s="24">
        <f t="shared" si="582"/>
        <v>0</v>
      </c>
      <c r="J1573" s="24">
        <f t="shared" si="580"/>
        <v>0</v>
      </c>
      <c r="M1573" s="24"/>
      <c r="N1573" s="24"/>
      <c r="O1573" s="24"/>
      <c r="P1573" s="24"/>
      <c r="Q1573" s="24"/>
      <c r="R1573" s="24"/>
      <c r="S1573" s="24">
        <f t="shared" si="583"/>
        <v>0</v>
      </c>
      <c r="T1573" s="24">
        <f t="shared" si="581"/>
        <v>0</v>
      </c>
      <c r="W1573" s="24"/>
      <c r="X1573" s="24"/>
      <c r="Y1573" s="24"/>
      <c r="Z1573" s="24"/>
      <c r="AA1573" s="24"/>
      <c r="AB1573" s="24"/>
      <c r="AC1573" s="24">
        <f t="shared" si="584"/>
        <v>0</v>
      </c>
      <c r="AD1573" s="24">
        <f t="shared" si="585"/>
        <v>0</v>
      </c>
      <c r="AG1573" s="24"/>
      <c r="AH1573" s="24"/>
      <c r="AI1573" s="24"/>
      <c r="AJ1573" s="24"/>
      <c r="AK1573" s="24"/>
      <c r="AL1573" s="24"/>
      <c r="AM1573" s="24">
        <f t="shared" si="586"/>
        <v>0</v>
      </c>
      <c r="AN1573" s="24">
        <f t="shared" si="603"/>
        <v>0</v>
      </c>
      <c r="AQ1573" s="24"/>
      <c r="AR1573" s="24"/>
      <c r="AS1573" s="24"/>
      <c r="AT1573" s="24"/>
      <c r="AU1573" s="24"/>
      <c r="AV1573" s="24"/>
      <c r="AW1573" s="24">
        <f t="shared" si="587"/>
        <v>0</v>
      </c>
      <c r="AX1573" s="24">
        <f t="shared" si="588"/>
        <v>0</v>
      </c>
      <c r="BA1573" s="24"/>
      <c r="BB1573" s="24"/>
      <c r="BC1573" s="24"/>
      <c r="BD1573" s="24"/>
      <c r="BE1573" s="24"/>
      <c r="BF1573" s="24"/>
      <c r="BG1573" s="24">
        <f t="shared" si="589"/>
        <v>0</v>
      </c>
      <c r="BH1573" s="24">
        <f t="shared" si="590"/>
        <v>0</v>
      </c>
      <c r="BK1573" s="24"/>
      <c r="BL1573" s="24"/>
      <c r="BM1573" s="24"/>
      <c r="BN1573" s="24"/>
      <c r="BO1573" s="24"/>
      <c r="BP1573" s="24"/>
      <c r="BQ1573" s="24">
        <f t="shared" si="591"/>
        <v>0</v>
      </c>
      <c r="BR1573" s="24">
        <f t="shared" si="592"/>
        <v>0</v>
      </c>
      <c r="BU1573" s="24"/>
      <c r="BV1573" s="24"/>
      <c r="BW1573" s="24"/>
      <c r="BX1573" s="24"/>
      <c r="BY1573" s="24"/>
      <c r="BZ1573" s="24"/>
      <c r="CA1573" s="24">
        <f t="shared" si="593"/>
        <v>0</v>
      </c>
      <c r="CB1573" s="24">
        <f t="shared" si="594"/>
        <v>0</v>
      </c>
      <c r="CC1573" s="24"/>
      <c r="CE1573" s="24">
        <f t="shared" si="595"/>
        <v>0</v>
      </c>
      <c r="CG1573" s="24">
        <f t="shared" si="596"/>
        <v>0</v>
      </c>
      <c r="CI1573" s="24">
        <f t="shared" si="597"/>
        <v>0</v>
      </c>
      <c r="CK1573" s="24">
        <f t="shared" si="598"/>
        <v>0</v>
      </c>
      <c r="CM1573" s="24">
        <f t="shared" si="599"/>
        <v>0</v>
      </c>
      <c r="CO1573" s="24">
        <f t="shared" si="600"/>
        <v>0</v>
      </c>
      <c r="CQ1573" s="24">
        <f t="shared" si="601"/>
        <v>0</v>
      </c>
      <c r="CS1573" s="24">
        <f t="shared" si="602"/>
        <v>0</v>
      </c>
    </row>
    <row r="1574" spans="9:97">
      <c r="I1574" s="24">
        <f t="shared" si="582"/>
        <v>0</v>
      </c>
      <c r="J1574" s="24">
        <f t="shared" si="580"/>
        <v>0</v>
      </c>
      <c r="M1574" s="24"/>
      <c r="N1574" s="24"/>
      <c r="O1574" s="24"/>
      <c r="P1574" s="24"/>
      <c r="Q1574" s="24"/>
      <c r="R1574" s="24"/>
      <c r="S1574" s="24">
        <f t="shared" si="583"/>
        <v>0</v>
      </c>
      <c r="T1574" s="24">
        <f t="shared" si="581"/>
        <v>0</v>
      </c>
      <c r="W1574" s="24"/>
      <c r="X1574" s="24"/>
      <c r="Y1574" s="24"/>
      <c r="Z1574" s="24"/>
      <c r="AA1574" s="24"/>
      <c r="AB1574" s="24"/>
      <c r="AC1574" s="24">
        <f t="shared" si="584"/>
        <v>0</v>
      </c>
      <c r="AD1574" s="24">
        <f t="shared" si="585"/>
        <v>0</v>
      </c>
      <c r="AG1574" s="24"/>
      <c r="AH1574" s="24"/>
      <c r="AI1574" s="24"/>
      <c r="AJ1574" s="24"/>
      <c r="AK1574" s="24"/>
      <c r="AL1574" s="24"/>
      <c r="AM1574" s="24">
        <f t="shared" si="586"/>
        <v>0</v>
      </c>
      <c r="AN1574" s="24">
        <f t="shared" si="603"/>
        <v>0</v>
      </c>
      <c r="AQ1574" s="24"/>
      <c r="AR1574" s="24"/>
      <c r="AS1574" s="24"/>
      <c r="AT1574" s="24"/>
      <c r="AU1574" s="24"/>
      <c r="AV1574" s="24"/>
      <c r="AW1574" s="24">
        <f t="shared" si="587"/>
        <v>0</v>
      </c>
      <c r="AX1574" s="24">
        <f t="shared" si="588"/>
        <v>0</v>
      </c>
      <c r="BA1574" s="24"/>
      <c r="BB1574" s="24"/>
      <c r="BC1574" s="24"/>
      <c r="BD1574" s="24"/>
      <c r="BE1574" s="24"/>
      <c r="BF1574" s="24"/>
      <c r="BG1574" s="24">
        <f t="shared" si="589"/>
        <v>0</v>
      </c>
      <c r="BH1574" s="24">
        <f t="shared" si="590"/>
        <v>0</v>
      </c>
      <c r="BK1574" s="24"/>
      <c r="BL1574" s="24"/>
      <c r="BM1574" s="24"/>
      <c r="BN1574" s="24"/>
      <c r="BO1574" s="24"/>
      <c r="BP1574" s="24"/>
      <c r="BQ1574" s="24">
        <f t="shared" si="591"/>
        <v>0</v>
      </c>
      <c r="BR1574" s="24">
        <f t="shared" si="592"/>
        <v>0</v>
      </c>
      <c r="BU1574" s="24"/>
      <c r="BV1574" s="24"/>
      <c r="BW1574" s="24"/>
      <c r="BX1574" s="24"/>
      <c r="BY1574" s="24"/>
      <c r="BZ1574" s="24"/>
      <c r="CA1574" s="24">
        <f t="shared" si="593"/>
        <v>0</v>
      </c>
      <c r="CB1574" s="24">
        <f t="shared" si="594"/>
        <v>0</v>
      </c>
      <c r="CC1574" s="24"/>
      <c r="CE1574" s="24">
        <f t="shared" si="595"/>
        <v>0</v>
      </c>
      <c r="CG1574" s="24">
        <f t="shared" si="596"/>
        <v>0</v>
      </c>
      <c r="CI1574" s="24">
        <f t="shared" si="597"/>
        <v>0</v>
      </c>
      <c r="CK1574" s="24">
        <f t="shared" si="598"/>
        <v>0</v>
      </c>
      <c r="CM1574" s="24">
        <f t="shared" si="599"/>
        <v>0</v>
      </c>
      <c r="CO1574" s="24">
        <f t="shared" si="600"/>
        <v>0</v>
      </c>
      <c r="CQ1574" s="24">
        <f t="shared" si="601"/>
        <v>0</v>
      </c>
      <c r="CS1574" s="24">
        <f t="shared" si="602"/>
        <v>0</v>
      </c>
    </row>
    <row r="1575" spans="9:97">
      <c r="I1575" s="24">
        <f t="shared" si="582"/>
        <v>0</v>
      </c>
      <c r="J1575" s="24">
        <f t="shared" ref="J1575:J1638" si="604">IF(F1575&lt;C1575-D1575,C1575-D1575-F1575,0)</f>
        <v>0</v>
      </c>
      <c r="M1575" s="24"/>
      <c r="N1575" s="24"/>
      <c r="O1575" s="24"/>
      <c r="P1575" s="24"/>
      <c r="Q1575" s="24"/>
      <c r="R1575" s="24"/>
      <c r="S1575" s="24">
        <f t="shared" si="583"/>
        <v>0</v>
      </c>
      <c r="T1575" s="24">
        <f t="shared" ref="T1575:T1638" si="605">IF(P1575&lt;M1575-N1575,M1575-N1575-P1575,0)</f>
        <v>0</v>
      </c>
      <c r="W1575" s="24"/>
      <c r="X1575" s="24"/>
      <c r="Y1575" s="24"/>
      <c r="Z1575" s="24"/>
      <c r="AA1575" s="24"/>
      <c r="AB1575" s="24"/>
      <c r="AC1575" s="24">
        <f t="shared" si="584"/>
        <v>0</v>
      </c>
      <c r="AD1575" s="24">
        <f t="shared" si="585"/>
        <v>0</v>
      </c>
      <c r="AG1575" s="24"/>
      <c r="AH1575" s="24"/>
      <c r="AI1575" s="24"/>
      <c r="AJ1575" s="24"/>
      <c r="AK1575" s="24"/>
      <c r="AL1575" s="24"/>
      <c r="AM1575" s="24">
        <f t="shared" si="586"/>
        <v>0</v>
      </c>
      <c r="AN1575" s="24">
        <f t="shared" si="603"/>
        <v>0</v>
      </c>
      <c r="AQ1575" s="24"/>
      <c r="AR1575" s="24"/>
      <c r="AS1575" s="24"/>
      <c r="AT1575" s="24"/>
      <c r="AU1575" s="24"/>
      <c r="AV1575" s="24"/>
      <c r="AW1575" s="24">
        <f t="shared" si="587"/>
        <v>0</v>
      </c>
      <c r="AX1575" s="24">
        <f t="shared" si="588"/>
        <v>0</v>
      </c>
      <c r="BA1575" s="24"/>
      <c r="BB1575" s="24"/>
      <c r="BC1575" s="24"/>
      <c r="BD1575" s="24"/>
      <c r="BE1575" s="24"/>
      <c r="BF1575" s="24"/>
      <c r="BG1575" s="24">
        <f t="shared" si="589"/>
        <v>0</v>
      </c>
      <c r="BH1575" s="24">
        <f t="shared" si="590"/>
        <v>0</v>
      </c>
      <c r="BK1575" s="24"/>
      <c r="BL1575" s="24"/>
      <c r="BM1575" s="24"/>
      <c r="BN1575" s="24"/>
      <c r="BO1575" s="24"/>
      <c r="BP1575" s="24"/>
      <c r="BQ1575" s="24">
        <f t="shared" si="591"/>
        <v>0</v>
      </c>
      <c r="BR1575" s="24">
        <f t="shared" si="592"/>
        <v>0</v>
      </c>
      <c r="BU1575" s="24"/>
      <c r="BV1575" s="24"/>
      <c r="BW1575" s="24"/>
      <c r="BX1575" s="24"/>
      <c r="BY1575" s="24"/>
      <c r="BZ1575" s="24"/>
      <c r="CA1575" s="24">
        <f t="shared" si="593"/>
        <v>0</v>
      </c>
      <c r="CB1575" s="24">
        <f t="shared" si="594"/>
        <v>0</v>
      </c>
      <c r="CC1575" s="24"/>
      <c r="CE1575" s="24">
        <f t="shared" si="595"/>
        <v>0</v>
      </c>
      <c r="CG1575" s="24">
        <f t="shared" si="596"/>
        <v>0</v>
      </c>
      <c r="CI1575" s="24">
        <f t="shared" si="597"/>
        <v>0</v>
      </c>
      <c r="CK1575" s="24">
        <f t="shared" si="598"/>
        <v>0</v>
      </c>
      <c r="CM1575" s="24">
        <f t="shared" si="599"/>
        <v>0</v>
      </c>
      <c r="CO1575" s="24">
        <f t="shared" si="600"/>
        <v>0</v>
      </c>
      <c r="CQ1575" s="24">
        <f t="shared" si="601"/>
        <v>0</v>
      </c>
      <c r="CS1575" s="24">
        <f t="shared" si="602"/>
        <v>0</v>
      </c>
    </row>
    <row r="1576" spans="9:97">
      <c r="I1576" s="24">
        <f t="shared" si="582"/>
        <v>0</v>
      </c>
      <c r="J1576" s="24">
        <f t="shared" si="604"/>
        <v>0</v>
      </c>
      <c r="M1576" s="24"/>
      <c r="N1576" s="24"/>
      <c r="O1576" s="24"/>
      <c r="P1576" s="24"/>
      <c r="Q1576" s="24"/>
      <c r="R1576" s="24"/>
      <c r="S1576" s="24">
        <f t="shared" si="583"/>
        <v>0</v>
      </c>
      <c r="T1576" s="24">
        <f t="shared" si="605"/>
        <v>0</v>
      </c>
      <c r="W1576" s="24"/>
      <c r="X1576" s="24"/>
      <c r="Y1576" s="24"/>
      <c r="Z1576" s="24"/>
      <c r="AA1576" s="24"/>
      <c r="AB1576" s="24"/>
      <c r="AC1576" s="24">
        <f t="shared" si="584"/>
        <v>0</v>
      </c>
      <c r="AD1576" s="24">
        <f t="shared" si="585"/>
        <v>0</v>
      </c>
      <c r="AG1576" s="24"/>
      <c r="AH1576" s="24"/>
      <c r="AI1576" s="24"/>
      <c r="AJ1576" s="24"/>
      <c r="AK1576" s="24"/>
      <c r="AL1576" s="24"/>
      <c r="AM1576" s="24">
        <f t="shared" si="586"/>
        <v>0</v>
      </c>
      <c r="AN1576" s="24">
        <f t="shared" si="603"/>
        <v>0</v>
      </c>
      <c r="AQ1576" s="24"/>
      <c r="AR1576" s="24"/>
      <c r="AS1576" s="24"/>
      <c r="AT1576" s="24"/>
      <c r="AU1576" s="24"/>
      <c r="AV1576" s="24"/>
      <c r="AW1576" s="24">
        <f t="shared" si="587"/>
        <v>0</v>
      </c>
      <c r="AX1576" s="24">
        <f t="shared" si="588"/>
        <v>0</v>
      </c>
      <c r="BA1576" s="24"/>
      <c r="BB1576" s="24"/>
      <c r="BC1576" s="24"/>
      <c r="BD1576" s="24"/>
      <c r="BE1576" s="24"/>
      <c r="BF1576" s="24"/>
      <c r="BG1576" s="24">
        <f t="shared" si="589"/>
        <v>0</v>
      </c>
      <c r="BH1576" s="24">
        <f t="shared" si="590"/>
        <v>0</v>
      </c>
      <c r="BK1576" s="24"/>
      <c r="BL1576" s="24"/>
      <c r="BM1576" s="24"/>
      <c r="BN1576" s="24"/>
      <c r="BO1576" s="24"/>
      <c r="BP1576" s="24"/>
      <c r="BQ1576" s="24">
        <f t="shared" si="591"/>
        <v>0</v>
      </c>
      <c r="BR1576" s="24">
        <f t="shared" si="592"/>
        <v>0</v>
      </c>
      <c r="BU1576" s="24"/>
      <c r="BV1576" s="24"/>
      <c r="BW1576" s="24"/>
      <c r="BX1576" s="24"/>
      <c r="BY1576" s="24"/>
      <c r="BZ1576" s="24"/>
      <c r="CA1576" s="24">
        <f t="shared" si="593"/>
        <v>0</v>
      </c>
      <c r="CB1576" s="24">
        <f t="shared" si="594"/>
        <v>0</v>
      </c>
      <c r="CC1576" s="24"/>
      <c r="CE1576" s="24">
        <f t="shared" si="595"/>
        <v>0</v>
      </c>
      <c r="CG1576" s="24">
        <f t="shared" si="596"/>
        <v>0</v>
      </c>
      <c r="CI1576" s="24">
        <f t="shared" si="597"/>
        <v>0</v>
      </c>
      <c r="CK1576" s="24">
        <f t="shared" si="598"/>
        <v>0</v>
      </c>
      <c r="CM1576" s="24">
        <f t="shared" si="599"/>
        <v>0</v>
      </c>
      <c r="CO1576" s="24">
        <f t="shared" si="600"/>
        <v>0</v>
      </c>
      <c r="CQ1576" s="24">
        <f t="shared" si="601"/>
        <v>0</v>
      </c>
      <c r="CS1576" s="24">
        <f t="shared" si="602"/>
        <v>0</v>
      </c>
    </row>
    <row r="1577" spans="9:97">
      <c r="I1577" s="24">
        <f t="shared" si="582"/>
        <v>0</v>
      </c>
      <c r="J1577" s="24">
        <f t="shared" si="604"/>
        <v>0</v>
      </c>
      <c r="M1577" s="24"/>
      <c r="N1577" s="24"/>
      <c r="O1577" s="24"/>
      <c r="P1577" s="24"/>
      <c r="Q1577" s="24"/>
      <c r="R1577" s="24"/>
      <c r="S1577" s="24">
        <f t="shared" si="583"/>
        <v>0</v>
      </c>
      <c r="T1577" s="24">
        <f t="shared" si="605"/>
        <v>0</v>
      </c>
      <c r="W1577" s="24"/>
      <c r="X1577" s="24"/>
      <c r="Y1577" s="24"/>
      <c r="Z1577" s="24"/>
      <c r="AA1577" s="24"/>
      <c r="AB1577" s="24"/>
      <c r="AC1577" s="24">
        <f t="shared" si="584"/>
        <v>0</v>
      </c>
      <c r="AD1577" s="24">
        <f t="shared" si="585"/>
        <v>0</v>
      </c>
      <c r="AG1577" s="24"/>
      <c r="AH1577" s="24"/>
      <c r="AI1577" s="24"/>
      <c r="AJ1577" s="24"/>
      <c r="AK1577" s="24"/>
      <c r="AL1577" s="24"/>
      <c r="AM1577" s="24">
        <f t="shared" si="586"/>
        <v>0</v>
      </c>
      <c r="AN1577" s="24">
        <f t="shared" si="603"/>
        <v>0</v>
      </c>
      <c r="AQ1577" s="24"/>
      <c r="AR1577" s="24"/>
      <c r="AS1577" s="24"/>
      <c r="AT1577" s="24"/>
      <c r="AU1577" s="24"/>
      <c r="AV1577" s="24"/>
      <c r="AW1577" s="24">
        <f t="shared" si="587"/>
        <v>0</v>
      </c>
      <c r="AX1577" s="24">
        <f t="shared" si="588"/>
        <v>0</v>
      </c>
      <c r="BA1577" s="24"/>
      <c r="BB1577" s="24"/>
      <c r="BC1577" s="24"/>
      <c r="BD1577" s="24"/>
      <c r="BE1577" s="24"/>
      <c r="BF1577" s="24"/>
      <c r="BG1577" s="24">
        <f t="shared" si="589"/>
        <v>0</v>
      </c>
      <c r="BH1577" s="24">
        <f t="shared" si="590"/>
        <v>0</v>
      </c>
      <c r="BK1577" s="24"/>
      <c r="BL1577" s="24"/>
      <c r="BM1577" s="24"/>
      <c r="BN1577" s="24"/>
      <c r="BO1577" s="24"/>
      <c r="BP1577" s="24"/>
      <c r="BQ1577" s="24">
        <f t="shared" si="591"/>
        <v>0</v>
      </c>
      <c r="BR1577" s="24">
        <f t="shared" si="592"/>
        <v>0</v>
      </c>
      <c r="BU1577" s="24"/>
      <c r="BV1577" s="24"/>
      <c r="BW1577" s="24"/>
      <c r="BX1577" s="24"/>
      <c r="BY1577" s="24"/>
      <c r="BZ1577" s="24"/>
      <c r="CA1577" s="24">
        <f t="shared" si="593"/>
        <v>0</v>
      </c>
      <c r="CB1577" s="24">
        <f t="shared" si="594"/>
        <v>0</v>
      </c>
      <c r="CC1577" s="24"/>
      <c r="CE1577" s="24">
        <f t="shared" si="595"/>
        <v>0</v>
      </c>
      <c r="CG1577" s="24">
        <f t="shared" si="596"/>
        <v>0</v>
      </c>
      <c r="CI1577" s="24">
        <f t="shared" si="597"/>
        <v>0</v>
      </c>
      <c r="CK1577" s="24">
        <f t="shared" si="598"/>
        <v>0</v>
      </c>
      <c r="CM1577" s="24">
        <f t="shared" si="599"/>
        <v>0</v>
      </c>
      <c r="CO1577" s="24">
        <f t="shared" si="600"/>
        <v>0</v>
      </c>
      <c r="CQ1577" s="24">
        <f t="shared" si="601"/>
        <v>0</v>
      </c>
      <c r="CS1577" s="24">
        <f t="shared" si="602"/>
        <v>0</v>
      </c>
    </row>
    <row r="1578" spans="9:97">
      <c r="I1578" s="24">
        <f t="shared" si="582"/>
        <v>0</v>
      </c>
      <c r="J1578" s="24">
        <f t="shared" si="604"/>
        <v>0</v>
      </c>
      <c r="M1578" s="24"/>
      <c r="N1578" s="24"/>
      <c r="O1578" s="24"/>
      <c r="P1578" s="24"/>
      <c r="Q1578" s="24"/>
      <c r="R1578" s="24"/>
      <c r="S1578" s="24">
        <f t="shared" si="583"/>
        <v>0</v>
      </c>
      <c r="T1578" s="24">
        <f t="shared" si="605"/>
        <v>0</v>
      </c>
      <c r="W1578" s="24"/>
      <c r="X1578" s="24"/>
      <c r="Y1578" s="24"/>
      <c r="Z1578" s="24"/>
      <c r="AA1578" s="24"/>
      <c r="AB1578" s="24"/>
      <c r="AC1578" s="24">
        <f t="shared" si="584"/>
        <v>0</v>
      </c>
      <c r="AD1578" s="24">
        <f t="shared" si="585"/>
        <v>0</v>
      </c>
      <c r="AG1578" s="24"/>
      <c r="AH1578" s="24"/>
      <c r="AI1578" s="24"/>
      <c r="AJ1578" s="24"/>
      <c r="AK1578" s="24"/>
      <c r="AL1578" s="24"/>
      <c r="AM1578" s="24">
        <f t="shared" si="586"/>
        <v>0</v>
      </c>
      <c r="AN1578" s="24">
        <f t="shared" si="603"/>
        <v>0</v>
      </c>
      <c r="AQ1578" s="24"/>
      <c r="AR1578" s="24"/>
      <c r="AS1578" s="24"/>
      <c r="AT1578" s="24"/>
      <c r="AU1578" s="24"/>
      <c r="AV1578" s="24"/>
      <c r="AW1578" s="24">
        <f t="shared" si="587"/>
        <v>0</v>
      </c>
      <c r="AX1578" s="24">
        <f t="shared" si="588"/>
        <v>0</v>
      </c>
      <c r="BA1578" s="24"/>
      <c r="BB1578" s="24"/>
      <c r="BC1578" s="24"/>
      <c r="BD1578" s="24"/>
      <c r="BE1578" s="24"/>
      <c r="BF1578" s="24"/>
      <c r="BG1578" s="24">
        <f t="shared" si="589"/>
        <v>0</v>
      </c>
      <c r="BH1578" s="24">
        <f t="shared" si="590"/>
        <v>0</v>
      </c>
      <c r="BK1578" s="24"/>
      <c r="BL1578" s="24"/>
      <c r="BM1578" s="24"/>
      <c r="BN1578" s="24"/>
      <c r="BO1578" s="24"/>
      <c r="BP1578" s="24"/>
      <c r="BQ1578" s="24">
        <f t="shared" si="591"/>
        <v>0</v>
      </c>
      <c r="BR1578" s="24">
        <f t="shared" si="592"/>
        <v>0</v>
      </c>
      <c r="BU1578" s="24"/>
      <c r="BV1578" s="24"/>
      <c r="BW1578" s="24"/>
      <c r="BX1578" s="24"/>
      <c r="BY1578" s="24"/>
      <c r="BZ1578" s="24"/>
      <c r="CA1578" s="24">
        <f t="shared" si="593"/>
        <v>0</v>
      </c>
      <c r="CB1578" s="24">
        <f t="shared" si="594"/>
        <v>0</v>
      </c>
      <c r="CC1578" s="24"/>
      <c r="CE1578" s="24">
        <f t="shared" si="595"/>
        <v>0</v>
      </c>
      <c r="CG1578" s="24">
        <f t="shared" si="596"/>
        <v>0</v>
      </c>
      <c r="CI1578" s="24">
        <f t="shared" si="597"/>
        <v>0</v>
      </c>
      <c r="CK1578" s="24">
        <f t="shared" si="598"/>
        <v>0</v>
      </c>
      <c r="CM1578" s="24">
        <f t="shared" si="599"/>
        <v>0</v>
      </c>
      <c r="CO1578" s="24">
        <f t="shared" si="600"/>
        <v>0</v>
      </c>
      <c r="CQ1578" s="24">
        <f t="shared" si="601"/>
        <v>0</v>
      </c>
      <c r="CS1578" s="24">
        <f t="shared" si="602"/>
        <v>0</v>
      </c>
    </row>
    <row r="1579" spans="9:97">
      <c r="I1579" s="24">
        <f t="shared" si="582"/>
        <v>0</v>
      </c>
      <c r="J1579" s="24">
        <f t="shared" si="604"/>
        <v>0</v>
      </c>
      <c r="M1579" s="24"/>
      <c r="N1579" s="24"/>
      <c r="O1579" s="24"/>
      <c r="P1579" s="24"/>
      <c r="Q1579" s="24"/>
      <c r="R1579" s="24"/>
      <c r="S1579" s="24">
        <f t="shared" si="583"/>
        <v>0</v>
      </c>
      <c r="T1579" s="24">
        <f t="shared" si="605"/>
        <v>0</v>
      </c>
      <c r="W1579" s="24"/>
      <c r="X1579" s="24"/>
      <c r="Y1579" s="24"/>
      <c r="Z1579" s="24"/>
      <c r="AA1579" s="24"/>
      <c r="AB1579" s="24"/>
      <c r="AC1579" s="24">
        <f t="shared" si="584"/>
        <v>0</v>
      </c>
      <c r="AD1579" s="24">
        <f t="shared" si="585"/>
        <v>0</v>
      </c>
      <c r="AG1579" s="24"/>
      <c r="AH1579" s="24"/>
      <c r="AI1579" s="24"/>
      <c r="AJ1579" s="24"/>
      <c r="AK1579" s="24"/>
      <c r="AL1579" s="24"/>
      <c r="AM1579" s="24">
        <f t="shared" si="586"/>
        <v>0</v>
      </c>
      <c r="AN1579" s="24">
        <f t="shared" si="603"/>
        <v>0</v>
      </c>
      <c r="AQ1579" s="24"/>
      <c r="AR1579" s="24"/>
      <c r="AS1579" s="24"/>
      <c r="AT1579" s="24"/>
      <c r="AU1579" s="24"/>
      <c r="AV1579" s="24"/>
      <c r="AW1579" s="24">
        <f t="shared" si="587"/>
        <v>0</v>
      </c>
      <c r="AX1579" s="24">
        <f t="shared" si="588"/>
        <v>0</v>
      </c>
      <c r="BA1579" s="24"/>
      <c r="BB1579" s="24"/>
      <c r="BC1579" s="24"/>
      <c r="BD1579" s="24"/>
      <c r="BE1579" s="24"/>
      <c r="BF1579" s="24"/>
      <c r="BG1579" s="24">
        <f t="shared" si="589"/>
        <v>0</v>
      </c>
      <c r="BH1579" s="24">
        <f t="shared" si="590"/>
        <v>0</v>
      </c>
      <c r="BK1579" s="24"/>
      <c r="BL1579" s="24"/>
      <c r="BM1579" s="24"/>
      <c r="BN1579" s="24"/>
      <c r="BO1579" s="24"/>
      <c r="BP1579" s="24"/>
      <c r="BQ1579" s="24">
        <f t="shared" si="591"/>
        <v>0</v>
      </c>
      <c r="BR1579" s="24">
        <f t="shared" si="592"/>
        <v>0</v>
      </c>
      <c r="BU1579" s="24"/>
      <c r="BV1579" s="24"/>
      <c r="BW1579" s="24"/>
      <c r="BX1579" s="24"/>
      <c r="BY1579" s="24"/>
      <c r="BZ1579" s="24"/>
      <c r="CA1579" s="24">
        <f t="shared" si="593"/>
        <v>0</v>
      </c>
      <c r="CB1579" s="24">
        <f t="shared" si="594"/>
        <v>0</v>
      </c>
      <c r="CC1579" s="24"/>
      <c r="CE1579" s="24">
        <f t="shared" si="595"/>
        <v>0</v>
      </c>
      <c r="CG1579" s="24">
        <f t="shared" si="596"/>
        <v>0</v>
      </c>
      <c r="CI1579" s="24">
        <f t="shared" si="597"/>
        <v>0</v>
      </c>
      <c r="CK1579" s="24">
        <f t="shared" si="598"/>
        <v>0</v>
      </c>
      <c r="CM1579" s="24">
        <f t="shared" si="599"/>
        <v>0</v>
      </c>
      <c r="CO1579" s="24">
        <f t="shared" si="600"/>
        <v>0</v>
      </c>
      <c r="CQ1579" s="24">
        <f t="shared" si="601"/>
        <v>0</v>
      </c>
      <c r="CS1579" s="24">
        <f t="shared" si="602"/>
        <v>0</v>
      </c>
    </row>
    <row r="1580" spans="9:97">
      <c r="I1580" s="24">
        <f t="shared" si="582"/>
        <v>0</v>
      </c>
      <c r="J1580" s="24">
        <f t="shared" si="604"/>
        <v>0</v>
      </c>
      <c r="M1580" s="24"/>
      <c r="N1580" s="24"/>
      <c r="O1580" s="24"/>
      <c r="P1580" s="24"/>
      <c r="Q1580" s="24"/>
      <c r="R1580" s="24"/>
      <c r="S1580" s="24">
        <f t="shared" si="583"/>
        <v>0</v>
      </c>
      <c r="T1580" s="24">
        <f t="shared" si="605"/>
        <v>0</v>
      </c>
      <c r="W1580" s="24"/>
      <c r="X1580" s="24"/>
      <c r="Y1580" s="24"/>
      <c r="Z1580" s="24"/>
      <c r="AA1580" s="24"/>
      <c r="AB1580" s="24"/>
      <c r="AC1580" s="24">
        <f t="shared" si="584"/>
        <v>0</v>
      </c>
      <c r="AD1580" s="24">
        <f t="shared" si="585"/>
        <v>0</v>
      </c>
      <c r="AG1580" s="24"/>
      <c r="AH1580" s="24"/>
      <c r="AI1580" s="24"/>
      <c r="AJ1580" s="24"/>
      <c r="AK1580" s="24"/>
      <c r="AL1580" s="24"/>
      <c r="AM1580" s="24">
        <f t="shared" si="586"/>
        <v>0</v>
      </c>
      <c r="AN1580" s="24">
        <f t="shared" si="603"/>
        <v>0</v>
      </c>
      <c r="AQ1580" s="24"/>
      <c r="AR1580" s="24"/>
      <c r="AS1580" s="24"/>
      <c r="AT1580" s="24"/>
      <c r="AU1580" s="24"/>
      <c r="AV1580" s="24"/>
      <c r="AW1580" s="24">
        <f t="shared" si="587"/>
        <v>0</v>
      </c>
      <c r="AX1580" s="24">
        <f t="shared" si="588"/>
        <v>0</v>
      </c>
      <c r="BA1580" s="24"/>
      <c r="BB1580" s="24"/>
      <c r="BC1580" s="24"/>
      <c r="BD1580" s="24"/>
      <c r="BE1580" s="24"/>
      <c r="BF1580" s="24"/>
      <c r="BG1580" s="24">
        <f t="shared" si="589"/>
        <v>0</v>
      </c>
      <c r="BH1580" s="24">
        <f t="shared" si="590"/>
        <v>0</v>
      </c>
      <c r="BK1580" s="24"/>
      <c r="BL1580" s="24"/>
      <c r="BM1580" s="24"/>
      <c r="BN1580" s="24"/>
      <c r="BO1580" s="24"/>
      <c r="BP1580" s="24"/>
      <c r="BQ1580" s="24">
        <f t="shared" si="591"/>
        <v>0</v>
      </c>
      <c r="BR1580" s="24">
        <f t="shared" si="592"/>
        <v>0</v>
      </c>
      <c r="BU1580" s="24"/>
      <c r="BV1580" s="24"/>
      <c r="BW1580" s="24"/>
      <c r="BX1580" s="24"/>
      <c r="BY1580" s="24"/>
      <c r="BZ1580" s="24"/>
      <c r="CA1580" s="24">
        <f t="shared" si="593"/>
        <v>0</v>
      </c>
      <c r="CB1580" s="24">
        <f t="shared" si="594"/>
        <v>0</v>
      </c>
      <c r="CC1580" s="24"/>
      <c r="CE1580" s="24">
        <f t="shared" si="595"/>
        <v>0</v>
      </c>
      <c r="CG1580" s="24">
        <f t="shared" si="596"/>
        <v>0</v>
      </c>
      <c r="CI1580" s="24">
        <f t="shared" si="597"/>
        <v>0</v>
      </c>
      <c r="CK1580" s="24">
        <f t="shared" si="598"/>
        <v>0</v>
      </c>
      <c r="CM1580" s="24">
        <f t="shared" si="599"/>
        <v>0</v>
      </c>
      <c r="CO1580" s="24">
        <f t="shared" si="600"/>
        <v>0</v>
      </c>
      <c r="CQ1580" s="24">
        <f t="shared" si="601"/>
        <v>0</v>
      </c>
      <c r="CS1580" s="24">
        <f t="shared" si="602"/>
        <v>0</v>
      </c>
    </row>
    <row r="1581" spans="9:97">
      <c r="I1581" s="24">
        <f t="shared" si="582"/>
        <v>0</v>
      </c>
      <c r="J1581" s="24">
        <f t="shared" si="604"/>
        <v>0</v>
      </c>
      <c r="M1581" s="24"/>
      <c r="N1581" s="24"/>
      <c r="O1581" s="24"/>
      <c r="P1581" s="24"/>
      <c r="Q1581" s="24"/>
      <c r="R1581" s="24"/>
      <c r="S1581" s="24">
        <f t="shared" si="583"/>
        <v>0</v>
      </c>
      <c r="T1581" s="24">
        <f t="shared" si="605"/>
        <v>0</v>
      </c>
      <c r="W1581" s="24"/>
      <c r="X1581" s="24"/>
      <c r="Y1581" s="24"/>
      <c r="Z1581" s="24"/>
      <c r="AA1581" s="24"/>
      <c r="AB1581" s="24"/>
      <c r="AC1581" s="24">
        <f t="shared" si="584"/>
        <v>0</v>
      </c>
      <c r="AD1581" s="24">
        <f t="shared" si="585"/>
        <v>0</v>
      </c>
      <c r="AG1581" s="24"/>
      <c r="AH1581" s="24"/>
      <c r="AI1581" s="24"/>
      <c r="AJ1581" s="24"/>
      <c r="AK1581" s="24"/>
      <c r="AL1581" s="24"/>
      <c r="AM1581" s="24">
        <f t="shared" si="586"/>
        <v>0</v>
      </c>
      <c r="AN1581" s="24">
        <f t="shared" si="603"/>
        <v>0</v>
      </c>
      <c r="AQ1581" s="24"/>
      <c r="AR1581" s="24"/>
      <c r="AS1581" s="24"/>
      <c r="AT1581" s="24"/>
      <c r="AU1581" s="24"/>
      <c r="AV1581" s="24"/>
      <c r="AW1581" s="24">
        <f t="shared" si="587"/>
        <v>0</v>
      </c>
      <c r="AX1581" s="24">
        <f t="shared" si="588"/>
        <v>0</v>
      </c>
      <c r="BA1581" s="24"/>
      <c r="BB1581" s="24"/>
      <c r="BC1581" s="24"/>
      <c r="BD1581" s="24"/>
      <c r="BE1581" s="24"/>
      <c r="BF1581" s="24"/>
      <c r="BG1581" s="24">
        <f t="shared" si="589"/>
        <v>0</v>
      </c>
      <c r="BH1581" s="24">
        <f t="shared" si="590"/>
        <v>0</v>
      </c>
      <c r="BK1581" s="24"/>
      <c r="BL1581" s="24"/>
      <c r="BM1581" s="24"/>
      <c r="BN1581" s="24"/>
      <c r="BO1581" s="24"/>
      <c r="BP1581" s="24"/>
      <c r="BQ1581" s="24">
        <f t="shared" si="591"/>
        <v>0</v>
      </c>
      <c r="BR1581" s="24">
        <f t="shared" si="592"/>
        <v>0</v>
      </c>
      <c r="BU1581" s="24"/>
      <c r="BV1581" s="24"/>
      <c r="BW1581" s="24"/>
      <c r="BX1581" s="24"/>
      <c r="BY1581" s="24"/>
      <c r="BZ1581" s="24"/>
      <c r="CA1581" s="24">
        <f t="shared" si="593"/>
        <v>0</v>
      </c>
      <c r="CB1581" s="24">
        <f t="shared" si="594"/>
        <v>0</v>
      </c>
      <c r="CC1581" s="24"/>
      <c r="CE1581" s="24">
        <f t="shared" si="595"/>
        <v>0</v>
      </c>
      <c r="CG1581" s="24">
        <f t="shared" si="596"/>
        <v>0</v>
      </c>
      <c r="CI1581" s="24">
        <f t="shared" si="597"/>
        <v>0</v>
      </c>
      <c r="CK1581" s="24">
        <f t="shared" si="598"/>
        <v>0</v>
      </c>
      <c r="CM1581" s="24">
        <f t="shared" si="599"/>
        <v>0</v>
      </c>
      <c r="CO1581" s="24">
        <f t="shared" si="600"/>
        <v>0</v>
      </c>
      <c r="CQ1581" s="24">
        <f t="shared" si="601"/>
        <v>0</v>
      </c>
      <c r="CS1581" s="24">
        <f t="shared" si="602"/>
        <v>0</v>
      </c>
    </row>
    <row r="1582" spans="9:97">
      <c r="I1582" s="24">
        <f t="shared" si="582"/>
        <v>0</v>
      </c>
      <c r="J1582" s="24">
        <f t="shared" si="604"/>
        <v>0</v>
      </c>
      <c r="M1582" s="24"/>
      <c r="N1582" s="24"/>
      <c r="O1582" s="24"/>
      <c r="P1582" s="24"/>
      <c r="Q1582" s="24"/>
      <c r="R1582" s="24"/>
      <c r="S1582" s="24">
        <f t="shared" si="583"/>
        <v>0</v>
      </c>
      <c r="T1582" s="24">
        <f t="shared" si="605"/>
        <v>0</v>
      </c>
      <c r="W1582" s="24"/>
      <c r="X1582" s="24"/>
      <c r="Y1582" s="24"/>
      <c r="Z1582" s="24"/>
      <c r="AA1582" s="24"/>
      <c r="AB1582" s="24"/>
      <c r="AC1582" s="24">
        <f t="shared" si="584"/>
        <v>0</v>
      </c>
      <c r="AD1582" s="24">
        <f t="shared" si="585"/>
        <v>0</v>
      </c>
      <c r="AG1582" s="24"/>
      <c r="AH1582" s="24"/>
      <c r="AI1582" s="24"/>
      <c r="AJ1582" s="24"/>
      <c r="AK1582" s="24"/>
      <c r="AL1582" s="24"/>
      <c r="AM1582" s="24">
        <f t="shared" si="586"/>
        <v>0</v>
      </c>
      <c r="AN1582" s="24">
        <f t="shared" si="603"/>
        <v>0</v>
      </c>
      <c r="AQ1582" s="24"/>
      <c r="AR1582" s="24"/>
      <c r="AS1582" s="24"/>
      <c r="AT1582" s="24"/>
      <c r="AU1582" s="24"/>
      <c r="AV1582" s="24"/>
      <c r="AW1582" s="24">
        <f t="shared" si="587"/>
        <v>0</v>
      </c>
      <c r="AX1582" s="24">
        <f t="shared" si="588"/>
        <v>0</v>
      </c>
      <c r="BA1582" s="24"/>
      <c r="BB1582" s="24"/>
      <c r="BC1582" s="24"/>
      <c r="BD1582" s="24"/>
      <c r="BE1582" s="24"/>
      <c r="BF1582" s="24"/>
      <c r="BG1582" s="24">
        <f t="shared" si="589"/>
        <v>0</v>
      </c>
      <c r="BH1582" s="24">
        <f t="shared" si="590"/>
        <v>0</v>
      </c>
      <c r="BK1582" s="24"/>
      <c r="BL1582" s="24"/>
      <c r="BM1582" s="24"/>
      <c r="BN1582" s="24"/>
      <c r="BO1582" s="24"/>
      <c r="BP1582" s="24"/>
      <c r="BQ1582" s="24">
        <f t="shared" si="591"/>
        <v>0</v>
      </c>
      <c r="BR1582" s="24">
        <f t="shared" si="592"/>
        <v>0</v>
      </c>
      <c r="BU1582" s="24"/>
      <c r="BV1582" s="24"/>
      <c r="BW1582" s="24"/>
      <c r="BX1582" s="24"/>
      <c r="BY1582" s="24"/>
      <c r="BZ1582" s="24"/>
      <c r="CA1582" s="24">
        <f t="shared" si="593"/>
        <v>0</v>
      </c>
      <c r="CB1582" s="24">
        <f t="shared" si="594"/>
        <v>0</v>
      </c>
      <c r="CC1582" s="24"/>
      <c r="CE1582" s="24">
        <f t="shared" si="595"/>
        <v>0</v>
      </c>
      <c r="CG1582" s="24">
        <f t="shared" si="596"/>
        <v>0</v>
      </c>
      <c r="CI1582" s="24">
        <f t="shared" si="597"/>
        <v>0</v>
      </c>
      <c r="CK1582" s="24">
        <f t="shared" si="598"/>
        <v>0</v>
      </c>
      <c r="CM1582" s="24">
        <f t="shared" si="599"/>
        <v>0</v>
      </c>
      <c r="CO1582" s="24">
        <f t="shared" si="600"/>
        <v>0</v>
      </c>
      <c r="CQ1582" s="24">
        <f t="shared" si="601"/>
        <v>0</v>
      </c>
      <c r="CS1582" s="24">
        <f t="shared" si="602"/>
        <v>0</v>
      </c>
    </row>
    <row r="1583" spans="9:97">
      <c r="I1583" s="24">
        <f t="shared" si="582"/>
        <v>0</v>
      </c>
      <c r="J1583" s="24">
        <f t="shared" si="604"/>
        <v>0</v>
      </c>
      <c r="M1583" s="24"/>
      <c r="N1583" s="24"/>
      <c r="O1583" s="24"/>
      <c r="P1583" s="24"/>
      <c r="Q1583" s="24"/>
      <c r="R1583" s="24"/>
      <c r="S1583" s="24">
        <f t="shared" si="583"/>
        <v>0</v>
      </c>
      <c r="T1583" s="24">
        <f t="shared" si="605"/>
        <v>0</v>
      </c>
      <c r="W1583" s="24"/>
      <c r="X1583" s="24"/>
      <c r="Y1583" s="24"/>
      <c r="Z1583" s="24"/>
      <c r="AA1583" s="24"/>
      <c r="AB1583" s="24"/>
      <c r="AC1583" s="24">
        <f t="shared" si="584"/>
        <v>0</v>
      </c>
      <c r="AD1583" s="24">
        <f t="shared" si="585"/>
        <v>0</v>
      </c>
      <c r="AG1583" s="24"/>
      <c r="AH1583" s="24"/>
      <c r="AI1583" s="24"/>
      <c r="AJ1583" s="24"/>
      <c r="AK1583" s="24"/>
      <c r="AL1583" s="24"/>
      <c r="AM1583" s="24">
        <f t="shared" si="586"/>
        <v>0</v>
      </c>
      <c r="AN1583" s="24">
        <f t="shared" si="603"/>
        <v>0</v>
      </c>
      <c r="AQ1583" s="24"/>
      <c r="AR1583" s="24"/>
      <c r="AS1583" s="24"/>
      <c r="AT1583" s="24"/>
      <c r="AU1583" s="24"/>
      <c r="AV1583" s="24"/>
      <c r="AW1583" s="24">
        <f t="shared" si="587"/>
        <v>0</v>
      </c>
      <c r="AX1583" s="24">
        <f t="shared" si="588"/>
        <v>0</v>
      </c>
      <c r="BA1583" s="24"/>
      <c r="BB1583" s="24"/>
      <c r="BC1583" s="24"/>
      <c r="BD1583" s="24"/>
      <c r="BE1583" s="24"/>
      <c r="BF1583" s="24"/>
      <c r="BG1583" s="24">
        <f t="shared" si="589"/>
        <v>0</v>
      </c>
      <c r="BH1583" s="24">
        <f t="shared" si="590"/>
        <v>0</v>
      </c>
      <c r="BK1583" s="24"/>
      <c r="BL1583" s="24"/>
      <c r="BM1583" s="24"/>
      <c r="BN1583" s="24"/>
      <c r="BO1583" s="24"/>
      <c r="BP1583" s="24"/>
      <c r="BQ1583" s="24">
        <f t="shared" si="591"/>
        <v>0</v>
      </c>
      <c r="BR1583" s="24">
        <f t="shared" si="592"/>
        <v>0</v>
      </c>
      <c r="BU1583" s="24"/>
      <c r="BV1583" s="24"/>
      <c r="BW1583" s="24"/>
      <c r="BX1583" s="24"/>
      <c r="BY1583" s="24"/>
      <c r="BZ1583" s="24"/>
      <c r="CA1583" s="24">
        <f t="shared" si="593"/>
        <v>0</v>
      </c>
      <c r="CB1583" s="24">
        <f t="shared" si="594"/>
        <v>0</v>
      </c>
      <c r="CC1583" s="24"/>
      <c r="CE1583" s="24">
        <f t="shared" si="595"/>
        <v>0</v>
      </c>
      <c r="CG1583" s="24">
        <f t="shared" si="596"/>
        <v>0</v>
      </c>
      <c r="CI1583" s="24">
        <f t="shared" si="597"/>
        <v>0</v>
      </c>
      <c r="CK1583" s="24">
        <f t="shared" si="598"/>
        <v>0</v>
      </c>
      <c r="CM1583" s="24">
        <f t="shared" si="599"/>
        <v>0</v>
      </c>
      <c r="CO1583" s="24">
        <f t="shared" si="600"/>
        <v>0</v>
      </c>
      <c r="CQ1583" s="24">
        <f t="shared" si="601"/>
        <v>0</v>
      </c>
      <c r="CS1583" s="24">
        <f t="shared" si="602"/>
        <v>0</v>
      </c>
    </row>
    <row r="1584" spans="9:97">
      <c r="I1584" s="24">
        <f t="shared" si="582"/>
        <v>0</v>
      </c>
      <c r="J1584" s="24">
        <f t="shared" si="604"/>
        <v>0</v>
      </c>
      <c r="M1584" s="24"/>
      <c r="N1584" s="24"/>
      <c r="O1584" s="24"/>
      <c r="P1584" s="24"/>
      <c r="Q1584" s="24"/>
      <c r="R1584" s="24"/>
      <c r="S1584" s="24">
        <f t="shared" si="583"/>
        <v>0</v>
      </c>
      <c r="T1584" s="24">
        <f t="shared" si="605"/>
        <v>0</v>
      </c>
      <c r="W1584" s="24"/>
      <c r="X1584" s="24"/>
      <c r="Y1584" s="24"/>
      <c r="Z1584" s="24"/>
      <c r="AA1584" s="24"/>
      <c r="AB1584" s="24"/>
      <c r="AC1584" s="24">
        <f t="shared" si="584"/>
        <v>0</v>
      </c>
      <c r="AD1584" s="24">
        <f t="shared" si="585"/>
        <v>0</v>
      </c>
      <c r="AG1584" s="24"/>
      <c r="AH1584" s="24"/>
      <c r="AI1584" s="24"/>
      <c r="AJ1584" s="24"/>
      <c r="AK1584" s="24"/>
      <c r="AL1584" s="24"/>
      <c r="AM1584" s="24">
        <f t="shared" si="586"/>
        <v>0</v>
      </c>
      <c r="AN1584" s="24">
        <f t="shared" si="603"/>
        <v>0</v>
      </c>
      <c r="AQ1584" s="24"/>
      <c r="AR1584" s="24"/>
      <c r="AS1584" s="24"/>
      <c r="AT1584" s="24"/>
      <c r="AU1584" s="24"/>
      <c r="AV1584" s="24"/>
      <c r="AW1584" s="24">
        <f t="shared" si="587"/>
        <v>0</v>
      </c>
      <c r="AX1584" s="24">
        <f t="shared" si="588"/>
        <v>0</v>
      </c>
      <c r="BA1584" s="24"/>
      <c r="BB1584" s="24"/>
      <c r="BC1584" s="24"/>
      <c r="BD1584" s="24"/>
      <c r="BE1584" s="24"/>
      <c r="BF1584" s="24"/>
      <c r="BG1584" s="24">
        <f t="shared" si="589"/>
        <v>0</v>
      </c>
      <c r="BH1584" s="24">
        <f t="shared" si="590"/>
        <v>0</v>
      </c>
      <c r="BK1584" s="24"/>
      <c r="BL1584" s="24"/>
      <c r="BM1584" s="24"/>
      <c r="BN1584" s="24"/>
      <c r="BO1584" s="24"/>
      <c r="BP1584" s="24"/>
      <c r="BQ1584" s="24">
        <f t="shared" si="591"/>
        <v>0</v>
      </c>
      <c r="BR1584" s="24">
        <f t="shared" si="592"/>
        <v>0</v>
      </c>
      <c r="BU1584" s="24"/>
      <c r="BV1584" s="24"/>
      <c r="BW1584" s="24"/>
      <c r="BX1584" s="24"/>
      <c r="BY1584" s="24"/>
      <c r="BZ1584" s="24"/>
      <c r="CA1584" s="24">
        <f t="shared" si="593"/>
        <v>0</v>
      </c>
      <c r="CB1584" s="24">
        <f t="shared" si="594"/>
        <v>0</v>
      </c>
      <c r="CC1584" s="24"/>
      <c r="CE1584" s="24">
        <f t="shared" si="595"/>
        <v>0</v>
      </c>
      <c r="CG1584" s="24">
        <f t="shared" si="596"/>
        <v>0</v>
      </c>
      <c r="CI1584" s="24">
        <f t="shared" si="597"/>
        <v>0</v>
      </c>
      <c r="CK1584" s="24">
        <f t="shared" si="598"/>
        <v>0</v>
      </c>
      <c r="CM1584" s="24">
        <f t="shared" si="599"/>
        <v>0</v>
      </c>
      <c r="CO1584" s="24">
        <f t="shared" si="600"/>
        <v>0</v>
      </c>
      <c r="CQ1584" s="24">
        <f t="shared" si="601"/>
        <v>0</v>
      </c>
      <c r="CS1584" s="24">
        <f t="shared" si="602"/>
        <v>0</v>
      </c>
    </row>
    <row r="1585" spans="9:97">
      <c r="I1585" s="24">
        <f t="shared" si="582"/>
        <v>0</v>
      </c>
      <c r="J1585" s="24">
        <f t="shared" si="604"/>
        <v>0</v>
      </c>
      <c r="M1585" s="24"/>
      <c r="N1585" s="24"/>
      <c r="O1585" s="24"/>
      <c r="P1585" s="24"/>
      <c r="Q1585" s="24"/>
      <c r="R1585" s="24"/>
      <c r="S1585" s="24">
        <f t="shared" si="583"/>
        <v>0</v>
      </c>
      <c r="T1585" s="24">
        <f t="shared" si="605"/>
        <v>0</v>
      </c>
      <c r="W1585" s="24"/>
      <c r="X1585" s="24"/>
      <c r="Y1585" s="24"/>
      <c r="Z1585" s="24"/>
      <c r="AA1585" s="24"/>
      <c r="AB1585" s="24"/>
      <c r="AC1585" s="24">
        <f t="shared" si="584"/>
        <v>0</v>
      </c>
      <c r="AD1585" s="24">
        <f t="shared" si="585"/>
        <v>0</v>
      </c>
      <c r="AG1585" s="24"/>
      <c r="AH1585" s="24"/>
      <c r="AI1585" s="24"/>
      <c r="AJ1585" s="24"/>
      <c r="AK1585" s="24"/>
      <c r="AL1585" s="24"/>
      <c r="AM1585" s="24">
        <f t="shared" si="586"/>
        <v>0</v>
      </c>
      <c r="AN1585" s="24">
        <f t="shared" si="603"/>
        <v>0</v>
      </c>
      <c r="AQ1585" s="24"/>
      <c r="AR1585" s="24"/>
      <c r="AS1585" s="24"/>
      <c r="AT1585" s="24"/>
      <c r="AU1585" s="24"/>
      <c r="AV1585" s="24"/>
      <c r="AW1585" s="24">
        <f t="shared" si="587"/>
        <v>0</v>
      </c>
      <c r="AX1585" s="24">
        <f t="shared" si="588"/>
        <v>0</v>
      </c>
      <c r="BA1585" s="24"/>
      <c r="BB1585" s="24"/>
      <c r="BC1585" s="24"/>
      <c r="BD1585" s="24"/>
      <c r="BE1585" s="24"/>
      <c r="BF1585" s="24"/>
      <c r="BG1585" s="24">
        <f t="shared" si="589"/>
        <v>0</v>
      </c>
      <c r="BH1585" s="24">
        <f t="shared" si="590"/>
        <v>0</v>
      </c>
      <c r="BK1585" s="24"/>
      <c r="BL1585" s="24"/>
      <c r="BM1585" s="24"/>
      <c r="BN1585" s="24"/>
      <c r="BO1585" s="24"/>
      <c r="BP1585" s="24"/>
      <c r="BQ1585" s="24">
        <f t="shared" si="591"/>
        <v>0</v>
      </c>
      <c r="BR1585" s="24">
        <f t="shared" si="592"/>
        <v>0</v>
      </c>
      <c r="BU1585" s="24"/>
      <c r="BV1585" s="24"/>
      <c r="BW1585" s="24"/>
      <c r="BX1585" s="24"/>
      <c r="BY1585" s="24"/>
      <c r="BZ1585" s="24"/>
      <c r="CA1585" s="24">
        <f t="shared" si="593"/>
        <v>0</v>
      </c>
      <c r="CB1585" s="24">
        <f t="shared" si="594"/>
        <v>0</v>
      </c>
      <c r="CC1585" s="24"/>
      <c r="CE1585" s="24">
        <f t="shared" si="595"/>
        <v>0</v>
      </c>
      <c r="CG1585" s="24">
        <f t="shared" si="596"/>
        <v>0</v>
      </c>
      <c r="CI1585" s="24">
        <f t="shared" si="597"/>
        <v>0</v>
      </c>
      <c r="CK1585" s="24">
        <f t="shared" si="598"/>
        <v>0</v>
      </c>
      <c r="CM1585" s="24">
        <f t="shared" si="599"/>
        <v>0</v>
      </c>
      <c r="CO1585" s="24">
        <f t="shared" si="600"/>
        <v>0</v>
      </c>
      <c r="CQ1585" s="24">
        <f t="shared" si="601"/>
        <v>0</v>
      </c>
      <c r="CS1585" s="24">
        <f t="shared" si="602"/>
        <v>0</v>
      </c>
    </row>
    <row r="1586" spans="9:97">
      <c r="I1586" s="24">
        <f t="shared" si="582"/>
        <v>0</v>
      </c>
      <c r="J1586" s="24">
        <f t="shared" si="604"/>
        <v>0</v>
      </c>
      <c r="M1586" s="24"/>
      <c r="N1586" s="24"/>
      <c r="O1586" s="24"/>
      <c r="P1586" s="24"/>
      <c r="Q1586" s="24"/>
      <c r="R1586" s="24"/>
      <c r="S1586" s="24">
        <f t="shared" si="583"/>
        <v>0</v>
      </c>
      <c r="T1586" s="24">
        <f t="shared" si="605"/>
        <v>0</v>
      </c>
      <c r="W1586" s="24"/>
      <c r="X1586" s="24"/>
      <c r="Y1586" s="24"/>
      <c r="Z1586" s="24"/>
      <c r="AA1586" s="24"/>
      <c r="AB1586" s="24"/>
      <c r="AC1586" s="24">
        <f t="shared" si="584"/>
        <v>0</v>
      </c>
      <c r="AD1586" s="24">
        <f t="shared" si="585"/>
        <v>0</v>
      </c>
      <c r="AG1586" s="24"/>
      <c r="AH1586" s="24"/>
      <c r="AI1586" s="24"/>
      <c r="AJ1586" s="24"/>
      <c r="AK1586" s="24"/>
      <c r="AL1586" s="24"/>
      <c r="AM1586" s="24">
        <f t="shared" si="586"/>
        <v>0</v>
      </c>
      <c r="AN1586" s="24">
        <f t="shared" si="603"/>
        <v>0</v>
      </c>
      <c r="AQ1586" s="24"/>
      <c r="AR1586" s="24"/>
      <c r="AS1586" s="24"/>
      <c r="AT1586" s="24"/>
      <c r="AU1586" s="24"/>
      <c r="AV1586" s="24"/>
      <c r="AW1586" s="24">
        <f t="shared" si="587"/>
        <v>0</v>
      </c>
      <c r="AX1586" s="24">
        <f t="shared" si="588"/>
        <v>0</v>
      </c>
      <c r="BA1586" s="24"/>
      <c r="BB1586" s="24"/>
      <c r="BC1586" s="24"/>
      <c r="BD1586" s="24"/>
      <c r="BE1586" s="24"/>
      <c r="BF1586" s="24"/>
      <c r="BG1586" s="24">
        <f t="shared" si="589"/>
        <v>0</v>
      </c>
      <c r="BH1586" s="24">
        <f t="shared" si="590"/>
        <v>0</v>
      </c>
      <c r="BK1586" s="24"/>
      <c r="BL1586" s="24"/>
      <c r="BM1586" s="24"/>
      <c r="BN1586" s="24"/>
      <c r="BO1586" s="24"/>
      <c r="BP1586" s="24"/>
      <c r="BQ1586" s="24">
        <f t="shared" si="591"/>
        <v>0</v>
      </c>
      <c r="BR1586" s="24">
        <f t="shared" si="592"/>
        <v>0</v>
      </c>
      <c r="BU1586" s="24"/>
      <c r="BV1586" s="24"/>
      <c r="BW1586" s="24"/>
      <c r="BX1586" s="24"/>
      <c r="BY1586" s="24"/>
      <c r="BZ1586" s="24"/>
      <c r="CA1586" s="24">
        <f t="shared" si="593"/>
        <v>0</v>
      </c>
      <c r="CB1586" s="24">
        <f t="shared" si="594"/>
        <v>0</v>
      </c>
      <c r="CC1586" s="24"/>
      <c r="CE1586" s="24">
        <f t="shared" si="595"/>
        <v>0</v>
      </c>
      <c r="CG1586" s="24">
        <f t="shared" si="596"/>
        <v>0</v>
      </c>
      <c r="CI1586" s="24">
        <f t="shared" si="597"/>
        <v>0</v>
      </c>
      <c r="CK1586" s="24">
        <f t="shared" si="598"/>
        <v>0</v>
      </c>
      <c r="CM1586" s="24">
        <f t="shared" si="599"/>
        <v>0</v>
      </c>
      <c r="CO1586" s="24">
        <f t="shared" si="600"/>
        <v>0</v>
      </c>
      <c r="CQ1586" s="24">
        <f t="shared" si="601"/>
        <v>0</v>
      </c>
      <c r="CS1586" s="24">
        <f t="shared" si="602"/>
        <v>0</v>
      </c>
    </row>
    <row r="1587" spans="9:97">
      <c r="I1587" s="24">
        <f t="shared" si="582"/>
        <v>0</v>
      </c>
      <c r="J1587" s="24">
        <f t="shared" si="604"/>
        <v>0</v>
      </c>
      <c r="M1587" s="24"/>
      <c r="N1587" s="24"/>
      <c r="O1587" s="24"/>
      <c r="P1587" s="24"/>
      <c r="Q1587" s="24"/>
      <c r="R1587" s="24"/>
      <c r="S1587" s="24">
        <f t="shared" si="583"/>
        <v>0</v>
      </c>
      <c r="T1587" s="24">
        <f t="shared" si="605"/>
        <v>0</v>
      </c>
      <c r="W1587" s="24"/>
      <c r="X1587" s="24"/>
      <c r="Y1587" s="24"/>
      <c r="Z1587" s="24"/>
      <c r="AA1587" s="24"/>
      <c r="AB1587" s="24"/>
      <c r="AC1587" s="24">
        <f t="shared" si="584"/>
        <v>0</v>
      </c>
      <c r="AD1587" s="24">
        <f t="shared" si="585"/>
        <v>0</v>
      </c>
      <c r="AG1587" s="24"/>
      <c r="AH1587" s="24"/>
      <c r="AI1587" s="24"/>
      <c r="AJ1587" s="24"/>
      <c r="AK1587" s="24"/>
      <c r="AL1587" s="24"/>
      <c r="AM1587" s="24">
        <f t="shared" si="586"/>
        <v>0</v>
      </c>
      <c r="AN1587" s="24">
        <f t="shared" si="603"/>
        <v>0</v>
      </c>
      <c r="AQ1587" s="24"/>
      <c r="AR1587" s="24"/>
      <c r="AS1587" s="24"/>
      <c r="AT1587" s="24"/>
      <c r="AU1587" s="24"/>
      <c r="AV1587" s="24"/>
      <c r="AW1587" s="24">
        <f t="shared" si="587"/>
        <v>0</v>
      </c>
      <c r="AX1587" s="24">
        <f t="shared" si="588"/>
        <v>0</v>
      </c>
      <c r="BA1587" s="24"/>
      <c r="BB1587" s="24"/>
      <c r="BC1587" s="24"/>
      <c r="BD1587" s="24"/>
      <c r="BE1587" s="24"/>
      <c r="BF1587" s="24"/>
      <c r="BG1587" s="24">
        <f t="shared" si="589"/>
        <v>0</v>
      </c>
      <c r="BH1587" s="24">
        <f t="shared" si="590"/>
        <v>0</v>
      </c>
      <c r="BK1587" s="24"/>
      <c r="BL1587" s="24"/>
      <c r="BM1587" s="24"/>
      <c r="BN1587" s="24"/>
      <c r="BO1587" s="24"/>
      <c r="BP1587" s="24"/>
      <c r="BQ1587" s="24">
        <f t="shared" si="591"/>
        <v>0</v>
      </c>
      <c r="BR1587" s="24">
        <f t="shared" si="592"/>
        <v>0</v>
      </c>
      <c r="BU1587" s="24"/>
      <c r="BV1587" s="24"/>
      <c r="BW1587" s="24"/>
      <c r="BX1587" s="24"/>
      <c r="BY1587" s="24"/>
      <c r="BZ1587" s="24"/>
      <c r="CA1587" s="24">
        <f t="shared" si="593"/>
        <v>0</v>
      </c>
      <c r="CB1587" s="24">
        <f t="shared" si="594"/>
        <v>0</v>
      </c>
      <c r="CC1587" s="24"/>
      <c r="CE1587" s="24">
        <f t="shared" si="595"/>
        <v>0</v>
      </c>
      <c r="CG1587" s="24">
        <f t="shared" si="596"/>
        <v>0</v>
      </c>
      <c r="CI1587" s="24">
        <f t="shared" si="597"/>
        <v>0</v>
      </c>
      <c r="CK1587" s="24">
        <f t="shared" si="598"/>
        <v>0</v>
      </c>
      <c r="CM1587" s="24">
        <f t="shared" si="599"/>
        <v>0</v>
      </c>
      <c r="CO1587" s="24">
        <f t="shared" si="600"/>
        <v>0</v>
      </c>
      <c r="CQ1587" s="24">
        <f t="shared" si="601"/>
        <v>0</v>
      </c>
      <c r="CS1587" s="24">
        <f t="shared" si="602"/>
        <v>0</v>
      </c>
    </row>
    <row r="1588" spans="9:97">
      <c r="I1588" s="24">
        <f t="shared" si="582"/>
        <v>0</v>
      </c>
      <c r="J1588" s="24">
        <f t="shared" si="604"/>
        <v>0</v>
      </c>
      <c r="M1588" s="24"/>
      <c r="N1588" s="24"/>
      <c r="O1588" s="24"/>
      <c r="P1588" s="24"/>
      <c r="Q1588" s="24"/>
      <c r="R1588" s="24"/>
      <c r="S1588" s="24">
        <f t="shared" si="583"/>
        <v>0</v>
      </c>
      <c r="T1588" s="24">
        <f t="shared" si="605"/>
        <v>0</v>
      </c>
      <c r="W1588" s="24"/>
      <c r="X1588" s="24"/>
      <c r="Y1588" s="24"/>
      <c r="Z1588" s="24"/>
      <c r="AA1588" s="24"/>
      <c r="AB1588" s="24"/>
      <c r="AC1588" s="24">
        <f t="shared" si="584"/>
        <v>0</v>
      </c>
      <c r="AD1588" s="24">
        <f t="shared" si="585"/>
        <v>0</v>
      </c>
      <c r="AG1588" s="24"/>
      <c r="AH1588" s="24"/>
      <c r="AI1588" s="24"/>
      <c r="AJ1588" s="24"/>
      <c r="AK1588" s="24"/>
      <c r="AL1588" s="24"/>
      <c r="AM1588" s="24">
        <f t="shared" si="586"/>
        <v>0</v>
      </c>
      <c r="AN1588" s="24">
        <f t="shared" si="603"/>
        <v>0</v>
      </c>
      <c r="AQ1588" s="24"/>
      <c r="AR1588" s="24"/>
      <c r="AS1588" s="24"/>
      <c r="AT1588" s="24"/>
      <c r="AU1588" s="24"/>
      <c r="AV1588" s="24"/>
      <c r="AW1588" s="24">
        <f t="shared" si="587"/>
        <v>0</v>
      </c>
      <c r="AX1588" s="24">
        <f t="shared" si="588"/>
        <v>0</v>
      </c>
      <c r="BA1588" s="24"/>
      <c r="BB1588" s="24"/>
      <c r="BC1588" s="24"/>
      <c r="BD1588" s="24"/>
      <c r="BE1588" s="24"/>
      <c r="BF1588" s="24"/>
      <c r="BG1588" s="24">
        <f t="shared" si="589"/>
        <v>0</v>
      </c>
      <c r="BH1588" s="24">
        <f t="shared" si="590"/>
        <v>0</v>
      </c>
      <c r="BK1588" s="24"/>
      <c r="BL1588" s="24"/>
      <c r="BM1588" s="24"/>
      <c r="BN1588" s="24"/>
      <c r="BO1588" s="24"/>
      <c r="BP1588" s="24"/>
      <c r="BQ1588" s="24">
        <f t="shared" si="591"/>
        <v>0</v>
      </c>
      <c r="BR1588" s="24">
        <f t="shared" si="592"/>
        <v>0</v>
      </c>
      <c r="BU1588" s="24"/>
      <c r="BV1588" s="24"/>
      <c r="BW1588" s="24"/>
      <c r="BX1588" s="24"/>
      <c r="BY1588" s="24"/>
      <c r="BZ1588" s="24"/>
      <c r="CA1588" s="24">
        <f t="shared" si="593"/>
        <v>0</v>
      </c>
      <c r="CB1588" s="24">
        <f t="shared" si="594"/>
        <v>0</v>
      </c>
      <c r="CC1588" s="24"/>
      <c r="CE1588" s="24">
        <f t="shared" si="595"/>
        <v>0</v>
      </c>
      <c r="CG1588" s="24">
        <f t="shared" si="596"/>
        <v>0</v>
      </c>
      <c r="CI1588" s="24">
        <f t="shared" si="597"/>
        <v>0</v>
      </c>
      <c r="CK1588" s="24">
        <f t="shared" si="598"/>
        <v>0</v>
      </c>
      <c r="CM1588" s="24">
        <f t="shared" si="599"/>
        <v>0</v>
      </c>
      <c r="CO1588" s="24">
        <f t="shared" si="600"/>
        <v>0</v>
      </c>
      <c r="CQ1588" s="24">
        <f t="shared" si="601"/>
        <v>0</v>
      </c>
      <c r="CS1588" s="24">
        <f t="shared" si="602"/>
        <v>0</v>
      </c>
    </row>
    <row r="1589" spans="9:97">
      <c r="I1589" s="24">
        <f t="shared" si="582"/>
        <v>0</v>
      </c>
      <c r="J1589" s="24">
        <f t="shared" si="604"/>
        <v>0</v>
      </c>
      <c r="M1589" s="24"/>
      <c r="N1589" s="24"/>
      <c r="O1589" s="24"/>
      <c r="P1589" s="24"/>
      <c r="Q1589" s="24"/>
      <c r="R1589" s="24"/>
      <c r="S1589" s="24">
        <f t="shared" si="583"/>
        <v>0</v>
      </c>
      <c r="T1589" s="24">
        <f t="shared" si="605"/>
        <v>0</v>
      </c>
      <c r="W1589" s="24"/>
      <c r="X1589" s="24"/>
      <c r="Y1589" s="24"/>
      <c r="Z1589" s="24"/>
      <c r="AA1589" s="24"/>
      <c r="AB1589" s="24"/>
      <c r="AC1589" s="24">
        <f t="shared" si="584"/>
        <v>0</v>
      </c>
      <c r="AD1589" s="24">
        <f t="shared" si="585"/>
        <v>0</v>
      </c>
      <c r="AG1589" s="24"/>
      <c r="AH1589" s="24"/>
      <c r="AI1589" s="24"/>
      <c r="AJ1589" s="24"/>
      <c r="AK1589" s="24"/>
      <c r="AL1589" s="24"/>
      <c r="AM1589" s="24">
        <f t="shared" si="586"/>
        <v>0</v>
      </c>
      <c r="AN1589" s="24">
        <f t="shared" si="603"/>
        <v>0</v>
      </c>
      <c r="AQ1589" s="24"/>
      <c r="AR1589" s="24"/>
      <c r="AS1589" s="24"/>
      <c r="AT1589" s="24"/>
      <c r="AU1589" s="24"/>
      <c r="AV1589" s="24"/>
      <c r="AW1589" s="24">
        <f t="shared" si="587"/>
        <v>0</v>
      </c>
      <c r="AX1589" s="24">
        <f t="shared" si="588"/>
        <v>0</v>
      </c>
      <c r="BA1589" s="24"/>
      <c r="BB1589" s="24"/>
      <c r="BC1589" s="24"/>
      <c r="BD1589" s="24"/>
      <c r="BE1589" s="24"/>
      <c r="BF1589" s="24"/>
      <c r="BG1589" s="24">
        <f t="shared" si="589"/>
        <v>0</v>
      </c>
      <c r="BH1589" s="24">
        <f t="shared" si="590"/>
        <v>0</v>
      </c>
      <c r="BK1589" s="24"/>
      <c r="BL1589" s="24"/>
      <c r="BM1589" s="24"/>
      <c r="BN1589" s="24"/>
      <c r="BO1589" s="24"/>
      <c r="BP1589" s="24"/>
      <c r="BQ1589" s="24">
        <f t="shared" si="591"/>
        <v>0</v>
      </c>
      <c r="BR1589" s="24">
        <f t="shared" si="592"/>
        <v>0</v>
      </c>
      <c r="BU1589" s="24"/>
      <c r="BV1589" s="24"/>
      <c r="BW1589" s="24"/>
      <c r="BX1589" s="24"/>
      <c r="BY1589" s="24"/>
      <c r="BZ1589" s="24"/>
      <c r="CA1589" s="24">
        <f t="shared" si="593"/>
        <v>0</v>
      </c>
      <c r="CB1589" s="24">
        <f t="shared" si="594"/>
        <v>0</v>
      </c>
      <c r="CC1589" s="24"/>
      <c r="CE1589" s="24">
        <f t="shared" si="595"/>
        <v>0</v>
      </c>
      <c r="CG1589" s="24">
        <f t="shared" si="596"/>
        <v>0</v>
      </c>
      <c r="CI1589" s="24">
        <f t="shared" si="597"/>
        <v>0</v>
      </c>
      <c r="CK1589" s="24">
        <f t="shared" si="598"/>
        <v>0</v>
      </c>
      <c r="CM1589" s="24">
        <f t="shared" si="599"/>
        <v>0</v>
      </c>
      <c r="CO1589" s="24">
        <f t="shared" si="600"/>
        <v>0</v>
      </c>
      <c r="CQ1589" s="24">
        <f t="shared" si="601"/>
        <v>0</v>
      </c>
      <c r="CS1589" s="24">
        <f t="shared" si="602"/>
        <v>0</v>
      </c>
    </row>
    <row r="1590" spans="9:97">
      <c r="I1590" s="24">
        <f t="shared" si="582"/>
        <v>0</v>
      </c>
      <c r="J1590" s="24">
        <f t="shared" si="604"/>
        <v>0</v>
      </c>
      <c r="M1590" s="24"/>
      <c r="N1590" s="24"/>
      <c r="O1590" s="24"/>
      <c r="P1590" s="24"/>
      <c r="Q1590" s="24"/>
      <c r="R1590" s="24"/>
      <c r="S1590" s="24">
        <f t="shared" si="583"/>
        <v>0</v>
      </c>
      <c r="T1590" s="24">
        <f t="shared" si="605"/>
        <v>0</v>
      </c>
      <c r="W1590" s="24"/>
      <c r="X1590" s="24"/>
      <c r="Y1590" s="24"/>
      <c r="Z1590" s="24"/>
      <c r="AA1590" s="24"/>
      <c r="AB1590" s="24"/>
      <c r="AC1590" s="24">
        <f t="shared" si="584"/>
        <v>0</v>
      </c>
      <c r="AD1590" s="24">
        <f t="shared" si="585"/>
        <v>0</v>
      </c>
      <c r="AG1590" s="24"/>
      <c r="AH1590" s="24"/>
      <c r="AI1590" s="24"/>
      <c r="AJ1590" s="24"/>
      <c r="AK1590" s="24"/>
      <c r="AL1590" s="24"/>
      <c r="AM1590" s="24">
        <f t="shared" si="586"/>
        <v>0</v>
      </c>
      <c r="AN1590" s="24">
        <f t="shared" si="603"/>
        <v>0</v>
      </c>
      <c r="AQ1590" s="24"/>
      <c r="AR1590" s="24"/>
      <c r="AS1590" s="24"/>
      <c r="AT1590" s="24"/>
      <c r="AU1590" s="24"/>
      <c r="AV1590" s="24"/>
      <c r="AW1590" s="24">
        <f t="shared" si="587"/>
        <v>0</v>
      </c>
      <c r="AX1590" s="24">
        <f t="shared" si="588"/>
        <v>0</v>
      </c>
      <c r="BA1590" s="24"/>
      <c r="BB1590" s="24"/>
      <c r="BC1590" s="24"/>
      <c r="BD1590" s="24"/>
      <c r="BE1590" s="24"/>
      <c r="BF1590" s="24"/>
      <c r="BG1590" s="24">
        <f t="shared" si="589"/>
        <v>0</v>
      </c>
      <c r="BH1590" s="24">
        <f t="shared" si="590"/>
        <v>0</v>
      </c>
      <c r="BK1590" s="24"/>
      <c r="BL1590" s="24"/>
      <c r="BM1590" s="24"/>
      <c r="BN1590" s="24"/>
      <c r="BO1590" s="24"/>
      <c r="BP1590" s="24"/>
      <c r="BQ1590" s="24">
        <f t="shared" si="591"/>
        <v>0</v>
      </c>
      <c r="BR1590" s="24">
        <f t="shared" si="592"/>
        <v>0</v>
      </c>
      <c r="BU1590" s="24"/>
      <c r="BV1590" s="24"/>
      <c r="BW1590" s="24"/>
      <c r="BX1590" s="24"/>
      <c r="BY1590" s="24"/>
      <c r="BZ1590" s="24"/>
      <c r="CA1590" s="24">
        <f t="shared" si="593"/>
        <v>0</v>
      </c>
      <c r="CB1590" s="24">
        <f t="shared" si="594"/>
        <v>0</v>
      </c>
      <c r="CC1590" s="24"/>
      <c r="CE1590" s="24">
        <f t="shared" si="595"/>
        <v>0</v>
      </c>
      <c r="CG1590" s="24">
        <f t="shared" si="596"/>
        <v>0</v>
      </c>
      <c r="CI1590" s="24">
        <f t="shared" si="597"/>
        <v>0</v>
      </c>
      <c r="CK1590" s="24">
        <f t="shared" si="598"/>
        <v>0</v>
      </c>
      <c r="CM1590" s="24">
        <f t="shared" si="599"/>
        <v>0</v>
      </c>
      <c r="CO1590" s="24">
        <f t="shared" si="600"/>
        <v>0</v>
      </c>
      <c r="CQ1590" s="24">
        <f t="shared" si="601"/>
        <v>0</v>
      </c>
      <c r="CS1590" s="24">
        <f t="shared" si="602"/>
        <v>0</v>
      </c>
    </row>
    <row r="1591" spans="9:97">
      <c r="I1591" s="24">
        <f t="shared" si="582"/>
        <v>0</v>
      </c>
      <c r="J1591" s="24">
        <f t="shared" si="604"/>
        <v>0</v>
      </c>
      <c r="M1591" s="24"/>
      <c r="N1591" s="24"/>
      <c r="O1591" s="24"/>
      <c r="P1591" s="24"/>
      <c r="Q1591" s="24"/>
      <c r="R1591" s="24"/>
      <c r="S1591" s="24">
        <f t="shared" si="583"/>
        <v>0</v>
      </c>
      <c r="T1591" s="24">
        <f t="shared" si="605"/>
        <v>0</v>
      </c>
      <c r="W1591" s="24"/>
      <c r="X1591" s="24"/>
      <c r="Y1591" s="24"/>
      <c r="Z1591" s="24"/>
      <c r="AA1591" s="24"/>
      <c r="AB1591" s="24"/>
      <c r="AC1591" s="24">
        <f t="shared" si="584"/>
        <v>0</v>
      </c>
      <c r="AD1591" s="24">
        <f t="shared" si="585"/>
        <v>0</v>
      </c>
      <c r="AG1591" s="24"/>
      <c r="AH1591" s="24"/>
      <c r="AI1591" s="24"/>
      <c r="AJ1591" s="24"/>
      <c r="AK1591" s="24"/>
      <c r="AL1591" s="24"/>
      <c r="AM1591" s="24">
        <f t="shared" si="586"/>
        <v>0</v>
      </c>
      <c r="AN1591" s="24">
        <f t="shared" si="603"/>
        <v>0</v>
      </c>
      <c r="AQ1591" s="24"/>
      <c r="AR1591" s="24"/>
      <c r="AS1591" s="24"/>
      <c r="AT1591" s="24"/>
      <c r="AU1591" s="24"/>
      <c r="AV1591" s="24"/>
      <c r="AW1591" s="24">
        <f t="shared" si="587"/>
        <v>0</v>
      </c>
      <c r="AX1591" s="24">
        <f t="shared" si="588"/>
        <v>0</v>
      </c>
      <c r="BA1591" s="24"/>
      <c r="BB1591" s="24"/>
      <c r="BC1591" s="24"/>
      <c r="BD1591" s="24"/>
      <c r="BE1591" s="24"/>
      <c r="BF1591" s="24"/>
      <c r="BG1591" s="24">
        <f t="shared" si="589"/>
        <v>0</v>
      </c>
      <c r="BH1591" s="24">
        <f t="shared" si="590"/>
        <v>0</v>
      </c>
      <c r="BK1591" s="24"/>
      <c r="BL1591" s="24"/>
      <c r="BM1591" s="24"/>
      <c r="BN1591" s="24"/>
      <c r="BO1591" s="24"/>
      <c r="BP1591" s="24"/>
      <c r="BQ1591" s="24">
        <f t="shared" si="591"/>
        <v>0</v>
      </c>
      <c r="BR1591" s="24">
        <f t="shared" si="592"/>
        <v>0</v>
      </c>
      <c r="BU1591" s="24"/>
      <c r="BV1591" s="24"/>
      <c r="BW1591" s="24"/>
      <c r="BX1591" s="24"/>
      <c r="BY1591" s="24"/>
      <c r="BZ1591" s="24"/>
      <c r="CA1591" s="24">
        <f t="shared" si="593"/>
        <v>0</v>
      </c>
      <c r="CB1591" s="24">
        <f t="shared" si="594"/>
        <v>0</v>
      </c>
      <c r="CC1591" s="24"/>
      <c r="CE1591" s="24">
        <f t="shared" si="595"/>
        <v>0</v>
      </c>
      <c r="CG1591" s="24">
        <f t="shared" si="596"/>
        <v>0</v>
      </c>
      <c r="CI1591" s="24">
        <f t="shared" si="597"/>
        <v>0</v>
      </c>
      <c r="CK1591" s="24">
        <f t="shared" si="598"/>
        <v>0</v>
      </c>
      <c r="CM1591" s="24">
        <f t="shared" si="599"/>
        <v>0</v>
      </c>
      <c r="CO1591" s="24">
        <f t="shared" si="600"/>
        <v>0</v>
      </c>
      <c r="CQ1591" s="24">
        <f t="shared" si="601"/>
        <v>0</v>
      </c>
      <c r="CS1591" s="24">
        <f t="shared" si="602"/>
        <v>0</v>
      </c>
    </row>
    <row r="1592" spans="9:97">
      <c r="I1592" s="24">
        <f t="shared" si="582"/>
        <v>0</v>
      </c>
      <c r="J1592" s="24">
        <f t="shared" si="604"/>
        <v>0</v>
      </c>
      <c r="M1592" s="24"/>
      <c r="N1592" s="24"/>
      <c r="O1592" s="24"/>
      <c r="P1592" s="24"/>
      <c r="Q1592" s="24"/>
      <c r="R1592" s="24"/>
      <c r="S1592" s="24">
        <f t="shared" si="583"/>
        <v>0</v>
      </c>
      <c r="T1592" s="24">
        <f t="shared" si="605"/>
        <v>0</v>
      </c>
      <c r="W1592" s="24"/>
      <c r="X1592" s="24"/>
      <c r="Y1592" s="24"/>
      <c r="Z1592" s="24"/>
      <c r="AA1592" s="24"/>
      <c r="AB1592" s="24"/>
      <c r="AC1592" s="24">
        <f t="shared" si="584"/>
        <v>0</v>
      </c>
      <c r="AD1592" s="24">
        <f t="shared" si="585"/>
        <v>0</v>
      </c>
      <c r="AG1592" s="24"/>
      <c r="AH1592" s="24"/>
      <c r="AI1592" s="24"/>
      <c r="AJ1592" s="24"/>
      <c r="AK1592" s="24"/>
      <c r="AL1592" s="24"/>
      <c r="AM1592" s="24">
        <f t="shared" si="586"/>
        <v>0</v>
      </c>
      <c r="AN1592" s="24">
        <f t="shared" si="603"/>
        <v>0</v>
      </c>
      <c r="AQ1592" s="24"/>
      <c r="AR1592" s="24"/>
      <c r="AS1592" s="24"/>
      <c r="AT1592" s="24"/>
      <c r="AU1592" s="24"/>
      <c r="AV1592" s="24"/>
      <c r="AW1592" s="24">
        <f t="shared" si="587"/>
        <v>0</v>
      </c>
      <c r="AX1592" s="24">
        <f t="shared" si="588"/>
        <v>0</v>
      </c>
      <c r="BA1592" s="24"/>
      <c r="BB1592" s="24"/>
      <c r="BC1592" s="24"/>
      <c r="BD1592" s="24"/>
      <c r="BE1592" s="24"/>
      <c r="BF1592" s="24"/>
      <c r="BG1592" s="24">
        <f t="shared" si="589"/>
        <v>0</v>
      </c>
      <c r="BH1592" s="24">
        <f t="shared" si="590"/>
        <v>0</v>
      </c>
      <c r="BK1592" s="24"/>
      <c r="BL1592" s="24"/>
      <c r="BM1592" s="24"/>
      <c r="BN1592" s="24"/>
      <c r="BO1592" s="24"/>
      <c r="BP1592" s="24"/>
      <c r="BQ1592" s="24">
        <f t="shared" si="591"/>
        <v>0</v>
      </c>
      <c r="BR1592" s="24">
        <f t="shared" si="592"/>
        <v>0</v>
      </c>
      <c r="BU1592" s="24"/>
      <c r="BV1592" s="24"/>
      <c r="BW1592" s="24"/>
      <c r="BX1592" s="24"/>
      <c r="BY1592" s="24"/>
      <c r="BZ1592" s="24"/>
      <c r="CA1592" s="24">
        <f t="shared" si="593"/>
        <v>0</v>
      </c>
      <c r="CB1592" s="24">
        <f t="shared" si="594"/>
        <v>0</v>
      </c>
      <c r="CC1592" s="24"/>
      <c r="CE1592" s="24">
        <f t="shared" si="595"/>
        <v>0</v>
      </c>
      <c r="CG1592" s="24">
        <f t="shared" si="596"/>
        <v>0</v>
      </c>
      <c r="CI1592" s="24">
        <f t="shared" si="597"/>
        <v>0</v>
      </c>
      <c r="CK1592" s="24">
        <f t="shared" si="598"/>
        <v>0</v>
      </c>
      <c r="CM1592" s="24">
        <f t="shared" si="599"/>
        <v>0</v>
      </c>
      <c r="CO1592" s="24">
        <f t="shared" si="600"/>
        <v>0</v>
      </c>
      <c r="CQ1592" s="24">
        <f t="shared" si="601"/>
        <v>0</v>
      </c>
      <c r="CS1592" s="24">
        <f t="shared" si="602"/>
        <v>0</v>
      </c>
    </row>
    <row r="1593" spans="9:97">
      <c r="I1593" s="24">
        <f t="shared" si="582"/>
        <v>0</v>
      </c>
      <c r="J1593" s="24">
        <f t="shared" si="604"/>
        <v>0</v>
      </c>
      <c r="M1593" s="24"/>
      <c r="N1593" s="24"/>
      <c r="O1593" s="24"/>
      <c r="P1593" s="24"/>
      <c r="Q1593" s="24"/>
      <c r="R1593" s="24"/>
      <c r="S1593" s="24">
        <f t="shared" si="583"/>
        <v>0</v>
      </c>
      <c r="T1593" s="24">
        <f t="shared" si="605"/>
        <v>0</v>
      </c>
      <c r="W1593" s="24"/>
      <c r="X1593" s="24"/>
      <c r="Y1593" s="24"/>
      <c r="Z1593" s="24"/>
      <c r="AA1593" s="24"/>
      <c r="AB1593" s="24"/>
      <c r="AC1593" s="24">
        <f t="shared" si="584"/>
        <v>0</v>
      </c>
      <c r="AD1593" s="24">
        <f t="shared" si="585"/>
        <v>0</v>
      </c>
      <c r="AG1593" s="24"/>
      <c r="AH1593" s="24"/>
      <c r="AI1593" s="24"/>
      <c r="AJ1593" s="24"/>
      <c r="AK1593" s="24"/>
      <c r="AL1593" s="24"/>
      <c r="AM1593" s="24">
        <f t="shared" si="586"/>
        <v>0</v>
      </c>
      <c r="AN1593" s="24">
        <f t="shared" si="603"/>
        <v>0</v>
      </c>
      <c r="AQ1593" s="24"/>
      <c r="AR1593" s="24"/>
      <c r="AS1593" s="24"/>
      <c r="AT1593" s="24"/>
      <c r="AU1593" s="24"/>
      <c r="AV1593" s="24"/>
      <c r="AW1593" s="24">
        <f t="shared" si="587"/>
        <v>0</v>
      </c>
      <c r="AX1593" s="24">
        <f t="shared" si="588"/>
        <v>0</v>
      </c>
      <c r="BA1593" s="24"/>
      <c r="BB1593" s="24"/>
      <c r="BC1593" s="24"/>
      <c r="BD1593" s="24"/>
      <c r="BE1593" s="24"/>
      <c r="BF1593" s="24"/>
      <c r="BG1593" s="24">
        <f t="shared" si="589"/>
        <v>0</v>
      </c>
      <c r="BH1593" s="24">
        <f t="shared" si="590"/>
        <v>0</v>
      </c>
      <c r="BK1593" s="24"/>
      <c r="BL1593" s="24"/>
      <c r="BM1593" s="24"/>
      <c r="BN1593" s="24"/>
      <c r="BO1593" s="24"/>
      <c r="BP1593" s="24"/>
      <c r="BQ1593" s="24">
        <f t="shared" si="591"/>
        <v>0</v>
      </c>
      <c r="BR1593" s="24">
        <f t="shared" si="592"/>
        <v>0</v>
      </c>
      <c r="BU1593" s="24"/>
      <c r="BV1593" s="24"/>
      <c r="BW1593" s="24"/>
      <c r="BX1593" s="24"/>
      <c r="BY1593" s="24"/>
      <c r="BZ1593" s="24"/>
      <c r="CA1593" s="24">
        <f t="shared" si="593"/>
        <v>0</v>
      </c>
      <c r="CB1593" s="24">
        <f t="shared" si="594"/>
        <v>0</v>
      </c>
      <c r="CC1593" s="24"/>
      <c r="CE1593" s="24">
        <f t="shared" si="595"/>
        <v>0</v>
      </c>
      <c r="CG1593" s="24">
        <f t="shared" si="596"/>
        <v>0</v>
      </c>
      <c r="CI1593" s="24">
        <f t="shared" si="597"/>
        <v>0</v>
      </c>
      <c r="CK1593" s="24">
        <f t="shared" si="598"/>
        <v>0</v>
      </c>
      <c r="CM1593" s="24">
        <f t="shared" si="599"/>
        <v>0</v>
      </c>
      <c r="CO1593" s="24">
        <f t="shared" si="600"/>
        <v>0</v>
      </c>
      <c r="CQ1593" s="24">
        <f t="shared" si="601"/>
        <v>0</v>
      </c>
      <c r="CS1593" s="24">
        <f t="shared" si="602"/>
        <v>0</v>
      </c>
    </row>
    <row r="1594" spans="9:97">
      <c r="I1594" s="24">
        <f t="shared" si="582"/>
        <v>0</v>
      </c>
      <c r="J1594" s="24">
        <f t="shared" si="604"/>
        <v>0</v>
      </c>
      <c r="M1594" s="24"/>
      <c r="N1594" s="24"/>
      <c r="O1594" s="24"/>
      <c r="P1594" s="24"/>
      <c r="Q1594" s="24"/>
      <c r="R1594" s="24"/>
      <c r="S1594" s="24">
        <f t="shared" si="583"/>
        <v>0</v>
      </c>
      <c r="T1594" s="24">
        <f t="shared" si="605"/>
        <v>0</v>
      </c>
      <c r="W1594" s="24"/>
      <c r="X1594" s="24"/>
      <c r="Y1594" s="24"/>
      <c r="Z1594" s="24"/>
      <c r="AA1594" s="24"/>
      <c r="AB1594" s="24"/>
      <c r="AC1594" s="24">
        <f t="shared" si="584"/>
        <v>0</v>
      </c>
      <c r="AD1594" s="24">
        <f t="shared" si="585"/>
        <v>0</v>
      </c>
      <c r="AG1594" s="24"/>
      <c r="AH1594" s="24"/>
      <c r="AI1594" s="24"/>
      <c r="AJ1594" s="24"/>
      <c r="AK1594" s="24"/>
      <c r="AL1594" s="24"/>
      <c r="AM1594" s="24">
        <f t="shared" si="586"/>
        <v>0</v>
      </c>
      <c r="AN1594" s="24">
        <f t="shared" si="603"/>
        <v>0</v>
      </c>
      <c r="AQ1594" s="24"/>
      <c r="AR1594" s="24"/>
      <c r="AS1594" s="24"/>
      <c r="AT1594" s="24"/>
      <c r="AU1594" s="24"/>
      <c r="AV1594" s="24"/>
      <c r="AW1594" s="24">
        <f t="shared" si="587"/>
        <v>0</v>
      </c>
      <c r="AX1594" s="24">
        <f t="shared" si="588"/>
        <v>0</v>
      </c>
      <c r="BA1594" s="24"/>
      <c r="BB1594" s="24"/>
      <c r="BC1594" s="24"/>
      <c r="BD1594" s="24"/>
      <c r="BE1594" s="24"/>
      <c r="BF1594" s="24"/>
      <c r="BG1594" s="24">
        <f t="shared" si="589"/>
        <v>0</v>
      </c>
      <c r="BH1594" s="24">
        <f t="shared" si="590"/>
        <v>0</v>
      </c>
      <c r="BK1594" s="24"/>
      <c r="BL1594" s="24"/>
      <c r="BM1594" s="24"/>
      <c r="BN1594" s="24"/>
      <c r="BO1594" s="24"/>
      <c r="BP1594" s="24"/>
      <c r="BQ1594" s="24">
        <f t="shared" si="591"/>
        <v>0</v>
      </c>
      <c r="BR1594" s="24">
        <f t="shared" si="592"/>
        <v>0</v>
      </c>
      <c r="BU1594" s="24"/>
      <c r="BV1594" s="24"/>
      <c r="BW1594" s="24"/>
      <c r="BX1594" s="24"/>
      <c r="BY1594" s="24"/>
      <c r="BZ1594" s="24"/>
      <c r="CA1594" s="24">
        <f t="shared" si="593"/>
        <v>0</v>
      </c>
      <c r="CB1594" s="24">
        <f t="shared" si="594"/>
        <v>0</v>
      </c>
      <c r="CC1594" s="24"/>
      <c r="CE1594" s="24">
        <f t="shared" si="595"/>
        <v>0</v>
      </c>
      <c r="CG1594" s="24">
        <f t="shared" si="596"/>
        <v>0</v>
      </c>
      <c r="CI1594" s="24">
        <f t="shared" si="597"/>
        <v>0</v>
      </c>
      <c r="CK1594" s="24">
        <f t="shared" si="598"/>
        <v>0</v>
      </c>
      <c r="CM1594" s="24">
        <f t="shared" si="599"/>
        <v>0</v>
      </c>
      <c r="CO1594" s="24">
        <f t="shared" si="600"/>
        <v>0</v>
      </c>
      <c r="CQ1594" s="24">
        <f t="shared" si="601"/>
        <v>0</v>
      </c>
      <c r="CS1594" s="24">
        <f t="shared" si="602"/>
        <v>0</v>
      </c>
    </row>
    <row r="1595" spans="9:97">
      <c r="I1595" s="24">
        <f t="shared" si="582"/>
        <v>0</v>
      </c>
      <c r="J1595" s="24">
        <f t="shared" si="604"/>
        <v>0</v>
      </c>
      <c r="M1595" s="24"/>
      <c r="N1595" s="24"/>
      <c r="O1595" s="24"/>
      <c r="P1595" s="24"/>
      <c r="Q1595" s="24"/>
      <c r="R1595" s="24"/>
      <c r="S1595" s="24">
        <f t="shared" si="583"/>
        <v>0</v>
      </c>
      <c r="T1595" s="24">
        <f t="shared" si="605"/>
        <v>0</v>
      </c>
      <c r="W1595" s="24"/>
      <c r="X1595" s="24"/>
      <c r="Y1595" s="24"/>
      <c r="Z1595" s="24"/>
      <c r="AA1595" s="24"/>
      <c r="AB1595" s="24"/>
      <c r="AC1595" s="24">
        <f t="shared" si="584"/>
        <v>0</v>
      </c>
      <c r="AD1595" s="24">
        <f t="shared" si="585"/>
        <v>0</v>
      </c>
      <c r="AG1595" s="24"/>
      <c r="AH1595" s="24"/>
      <c r="AI1595" s="24"/>
      <c r="AJ1595" s="24"/>
      <c r="AK1595" s="24"/>
      <c r="AL1595" s="24"/>
      <c r="AM1595" s="24">
        <f t="shared" si="586"/>
        <v>0</v>
      </c>
      <c r="AN1595" s="24">
        <f t="shared" si="603"/>
        <v>0</v>
      </c>
      <c r="AQ1595" s="24"/>
      <c r="AR1595" s="24"/>
      <c r="AS1595" s="24"/>
      <c r="AT1595" s="24"/>
      <c r="AU1595" s="24"/>
      <c r="AV1595" s="24"/>
      <c r="AW1595" s="24">
        <f t="shared" si="587"/>
        <v>0</v>
      </c>
      <c r="AX1595" s="24">
        <f t="shared" si="588"/>
        <v>0</v>
      </c>
      <c r="BA1595" s="24"/>
      <c r="BB1595" s="24"/>
      <c r="BC1595" s="24"/>
      <c r="BD1595" s="24"/>
      <c r="BE1595" s="24"/>
      <c r="BF1595" s="24"/>
      <c r="BG1595" s="24">
        <f t="shared" si="589"/>
        <v>0</v>
      </c>
      <c r="BH1595" s="24">
        <f t="shared" si="590"/>
        <v>0</v>
      </c>
      <c r="BK1595" s="24"/>
      <c r="BL1595" s="24"/>
      <c r="BM1595" s="24"/>
      <c r="BN1595" s="24"/>
      <c r="BO1595" s="24"/>
      <c r="BP1595" s="24"/>
      <c r="BQ1595" s="24">
        <f t="shared" si="591"/>
        <v>0</v>
      </c>
      <c r="BR1595" s="24">
        <f t="shared" si="592"/>
        <v>0</v>
      </c>
      <c r="BU1595" s="24"/>
      <c r="BV1595" s="24"/>
      <c r="BW1595" s="24"/>
      <c r="BX1595" s="24"/>
      <c r="BY1595" s="24"/>
      <c r="BZ1595" s="24"/>
      <c r="CA1595" s="24">
        <f t="shared" si="593"/>
        <v>0</v>
      </c>
      <c r="CB1595" s="24">
        <f t="shared" si="594"/>
        <v>0</v>
      </c>
      <c r="CC1595" s="24"/>
      <c r="CE1595" s="24">
        <f t="shared" si="595"/>
        <v>0</v>
      </c>
      <c r="CG1595" s="24">
        <f t="shared" si="596"/>
        <v>0</v>
      </c>
      <c r="CI1595" s="24">
        <f t="shared" si="597"/>
        <v>0</v>
      </c>
      <c r="CK1595" s="24">
        <f t="shared" si="598"/>
        <v>0</v>
      </c>
      <c r="CM1595" s="24">
        <f t="shared" si="599"/>
        <v>0</v>
      </c>
      <c r="CO1595" s="24">
        <f t="shared" si="600"/>
        <v>0</v>
      </c>
      <c r="CQ1595" s="24">
        <f t="shared" si="601"/>
        <v>0</v>
      </c>
      <c r="CS1595" s="24">
        <f t="shared" si="602"/>
        <v>0</v>
      </c>
    </row>
    <row r="1596" spans="9:97">
      <c r="I1596" s="24">
        <f t="shared" si="582"/>
        <v>0</v>
      </c>
      <c r="J1596" s="24">
        <f t="shared" si="604"/>
        <v>0</v>
      </c>
      <c r="M1596" s="24"/>
      <c r="N1596" s="24"/>
      <c r="O1596" s="24"/>
      <c r="P1596" s="24"/>
      <c r="Q1596" s="24"/>
      <c r="R1596" s="24"/>
      <c r="S1596" s="24">
        <f t="shared" si="583"/>
        <v>0</v>
      </c>
      <c r="T1596" s="24">
        <f t="shared" si="605"/>
        <v>0</v>
      </c>
      <c r="W1596" s="24"/>
      <c r="X1596" s="24"/>
      <c r="Y1596" s="24"/>
      <c r="Z1596" s="24"/>
      <c r="AA1596" s="24"/>
      <c r="AB1596" s="24"/>
      <c r="AC1596" s="24">
        <f t="shared" si="584"/>
        <v>0</v>
      </c>
      <c r="AD1596" s="24">
        <f t="shared" si="585"/>
        <v>0</v>
      </c>
      <c r="AG1596" s="24"/>
      <c r="AH1596" s="24"/>
      <c r="AI1596" s="24"/>
      <c r="AJ1596" s="24"/>
      <c r="AK1596" s="24"/>
      <c r="AL1596" s="24"/>
      <c r="AM1596" s="24">
        <f t="shared" si="586"/>
        <v>0</v>
      </c>
      <c r="AN1596" s="24">
        <f t="shared" si="603"/>
        <v>0</v>
      </c>
      <c r="AQ1596" s="24"/>
      <c r="AR1596" s="24"/>
      <c r="AS1596" s="24"/>
      <c r="AT1596" s="24"/>
      <c r="AU1596" s="24"/>
      <c r="AV1596" s="24"/>
      <c r="AW1596" s="24">
        <f t="shared" si="587"/>
        <v>0</v>
      </c>
      <c r="AX1596" s="24">
        <f t="shared" si="588"/>
        <v>0</v>
      </c>
      <c r="BA1596" s="24"/>
      <c r="BB1596" s="24"/>
      <c r="BC1596" s="24"/>
      <c r="BD1596" s="24"/>
      <c r="BE1596" s="24"/>
      <c r="BF1596" s="24"/>
      <c r="BG1596" s="24">
        <f t="shared" si="589"/>
        <v>0</v>
      </c>
      <c r="BH1596" s="24">
        <f t="shared" si="590"/>
        <v>0</v>
      </c>
      <c r="BK1596" s="24"/>
      <c r="BL1596" s="24"/>
      <c r="BM1596" s="24"/>
      <c r="BN1596" s="24"/>
      <c r="BO1596" s="24"/>
      <c r="BP1596" s="24"/>
      <c r="BQ1596" s="24">
        <f t="shared" si="591"/>
        <v>0</v>
      </c>
      <c r="BR1596" s="24">
        <f t="shared" si="592"/>
        <v>0</v>
      </c>
      <c r="BU1596" s="24"/>
      <c r="BV1596" s="24"/>
      <c r="BW1596" s="24"/>
      <c r="BX1596" s="24"/>
      <c r="BY1596" s="24"/>
      <c r="BZ1596" s="24"/>
      <c r="CA1596" s="24">
        <f t="shared" si="593"/>
        <v>0</v>
      </c>
      <c r="CB1596" s="24">
        <f t="shared" si="594"/>
        <v>0</v>
      </c>
      <c r="CC1596" s="24"/>
      <c r="CE1596" s="24">
        <f t="shared" si="595"/>
        <v>0</v>
      </c>
      <c r="CG1596" s="24">
        <f t="shared" si="596"/>
        <v>0</v>
      </c>
      <c r="CI1596" s="24">
        <f t="shared" si="597"/>
        <v>0</v>
      </c>
      <c r="CK1596" s="24">
        <f t="shared" si="598"/>
        <v>0</v>
      </c>
      <c r="CM1596" s="24">
        <f t="shared" si="599"/>
        <v>0</v>
      </c>
      <c r="CO1596" s="24">
        <f t="shared" si="600"/>
        <v>0</v>
      </c>
      <c r="CQ1596" s="24">
        <f t="shared" si="601"/>
        <v>0</v>
      </c>
      <c r="CS1596" s="24">
        <f t="shared" si="602"/>
        <v>0</v>
      </c>
    </row>
    <row r="1597" spans="9:97">
      <c r="I1597" s="24">
        <f t="shared" si="582"/>
        <v>0</v>
      </c>
      <c r="J1597" s="24">
        <f t="shared" si="604"/>
        <v>0</v>
      </c>
      <c r="M1597" s="24"/>
      <c r="N1597" s="24"/>
      <c r="O1597" s="24"/>
      <c r="P1597" s="24"/>
      <c r="Q1597" s="24"/>
      <c r="R1597" s="24"/>
      <c r="S1597" s="24">
        <f t="shared" si="583"/>
        <v>0</v>
      </c>
      <c r="T1597" s="24">
        <f t="shared" si="605"/>
        <v>0</v>
      </c>
      <c r="W1597" s="24"/>
      <c r="X1597" s="24"/>
      <c r="Y1597" s="24"/>
      <c r="Z1597" s="24"/>
      <c r="AA1597" s="24"/>
      <c r="AB1597" s="24"/>
      <c r="AC1597" s="24">
        <f t="shared" si="584"/>
        <v>0</v>
      </c>
      <c r="AD1597" s="24">
        <f t="shared" si="585"/>
        <v>0</v>
      </c>
      <c r="AG1597" s="24"/>
      <c r="AH1597" s="24"/>
      <c r="AI1597" s="24"/>
      <c r="AJ1597" s="24"/>
      <c r="AK1597" s="24"/>
      <c r="AL1597" s="24"/>
      <c r="AM1597" s="24">
        <f t="shared" si="586"/>
        <v>0</v>
      </c>
      <c r="AN1597" s="24">
        <f t="shared" si="603"/>
        <v>0</v>
      </c>
      <c r="AQ1597" s="24"/>
      <c r="AR1597" s="24"/>
      <c r="AS1597" s="24"/>
      <c r="AT1597" s="24"/>
      <c r="AU1597" s="24"/>
      <c r="AV1597" s="24"/>
      <c r="AW1597" s="24">
        <f t="shared" si="587"/>
        <v>0</v>
      </c>
      <c r="AX1597" s="24">
        <f t="shared" si="588"/>
        <v>0</v>
      </c>
      <c r="BA1597" s="24"/>
      <c r="BB1597" s="24"/>
      <c r="BC1597" s="24"/>
      <c r="BD1597" s="24"/>
      <c r="BE1597" s="24"/>
      <c r="BF1597" s="24"/>
      <c r="BG1597" s="24">
        <f t="shared" si="589"/>
        <v>0</v>
      </c>
      <c r="BH1597" s="24">
        <f t="shared" si="590"/>
        <v>0</v>
      </c>
      <c r="BK1597" s="24"/>
      <c r="BL1597" s="24"/>
      <c r="BM1597" s="24"/>
      <c r="BN1597" s="24"/>
      <c r="BO1597" s="24"/>
      <c r="BP1597" s="24"/>
      <c r="BQ1597" s="24">
        <f t="shared" si="591"/>
        <v>0</v>
      </c>
      <c r="BR1597" s="24">
        <f t="shared" si="592"/>
        <v>0</v>
      </c>
      <c r="BU1597" s="24"/>
      <c r="BV1597" s="24"/>
      <c r="BW1597" s="24"/>
      <c r="BX1597" s="24"/>
      <c r="BY1597" s="24"/>
      <c r="BZ1597" s="24"/>
      <c r="CA1597" s="24">
        <f t="shared" si="593"/>
        <v>0</v>
      </c>
      <c r="CB1597" s="24">
        <f t="shared" si="594"/>
        <v>0</v>
      </c>
      <c r="CC1597" s="24"/>
      <c r="CE1597" s="24">
        <f t="shared" si="595"/>
        <v>0</v>
      </c>
      <c r="CG1597" s="24">
        <f t="shared" si="596"/>
        <v>0</v>
      </c>
      <c r="CI1597" s="24">
        <f t="shared" si="597"/>
        <v>0</v>
      </c>
      <c r="CK1597" s="24">
        <f t="shared" si="598"/>
        <v>0</v>
      </c>
      <c r="CM1597" s="24">
        <f t="shared" si="599"/>
        <v>0</v>
      </c>
      <c r="CO1597" s="24">
        <f t="shared" si="600"/>
        <v>0</v>
      </c>
      <c r="CQ1597" s="24">
        <f t="shared" si="601"/>
        <v>0</v>
      </c>
      <c r="CS1597" s="24">
        <f t="shared" si="602"/>
        <v>0</v>
      </c>
    </row>
    <row r="1598" spans="9:97">
      <c r="I1598" s="24">
        <f t="shared" si="582"/>
        <v>0</v>
      </c>
      <c r="J1598" s="24">
        <f t="shared" si="604"/>
        <v>0</v>
      </c>
      <c r="M1598" s="24"/>
      <c r="N1598" s="24"/>
      <c r="O1598" s="24"/>
      <c r="P1598" s="24"/>
      <c r="Q1598" s="24"/>
      <c r="R1598" s="24"/>
      <c r="S1598" s="24">
        <f t="shared" si="583"/>
        <v>0</v>
      </c>
      <c r="T1598" s="24">
        <f t="shared" si="605"/>
        <v>0</v>
      </c>
      <c r="W1598" s="24"/>
      <c r="X1598" s="24"/>
      <c r="Y1598" s="24"/>
      <c r="Z1598" s="24"/>
      <c r="AA1598" s="24"/>
      <c r="AB1598" s="24"/>
      <c r="AC1598" s="24">
        <f t="shared" si="584"/>
        <v>0</v>
      </c>
      <c r="AD1598" s="24">
        <f t="shared" si="585"/>
        <v>0</v>
      </c>
      <c r="AG1598" s="24"/>
      <c r="AH1598" s="24"/>
      <c r="AI1598" s="24"/>
      <c r="AJ1598" s="24"/>
      <c r="AK1598" s="24"/>
      <c r="AL1598" s="24"/>
      <c r="AM1598" s="24">
        <f t="shared" si="586"/>
        <v>0</v>
      </c>
      <c r="AN1598" s="24">
        <f t="shared" si="603"/>
        <v>0</v>
      </c>
      <c r="AQ1598" s="24"/>
      <c r="AR1598" s="24"/>
      <c r="AS1598" s="24"/>
      <c r="AT1598" s="24"/>
      <c r="AU1598" s="24"/>
      <c r="AV1598" s="24"/>
      <c r="AW1598" s="24">
        <f t="shared" si="587"/>
        <v>0</v>
      </c>
      <c r="AX1598" s="24">
        <f t="shared" si="588"/>
        <v>0</v>
      </c>
      <c r="BA1598" s="24"/>
      <c r="BB1598" s="24"/>
      <c r="BC1598" s="24"/>
      <c r="BD1598" s="24"/>
      <c r="BE1598" s="24"/>
      <c r="BF1598" s="24"/>
      <c r="BG1598" s="24">
        <f t="shared" si="589"/>
        <v>0</v>
      </c>
      <c r="BH1598" s="24">
        <f t="shared" si="590"/>
        <v>0</v>
      </c>
      <c r="BK1598" s="24"/>
      <c r="BL1598" s="24"/>
      <c r="BM1598" s="24"/>
      <c r="BN1598" s="24"/>
      <c r="BO1598" s="24"/>
      <c r="BP1598" s="24"/>
      <c r="BQ1598" s="24">
        <f t="shared" si="591"/>
        <v>0</v>
      </c>
      <c r="BR1598" s="24">
        <f t="shared" si="592"/>
        <v>0</v>
      </c>
      <c r="BU1598" s="24"/>
      <c r="BV1598" s="24"/>
      <c r="BW1598" s="24"/>
      <c r="BX1598" s="24"/>
      <c r="BY1598" s="24"/>
      <c r="BZ1598" s="24"/>
      <c r="CA1598" s="24">
        <f t="shared" si="593"/>
        <v>0</v>
      </c>
      <c r="CB1598" s="24">
        <f t="shared" si="594"/>
        <v>0</v>
      </c>
      <c r="CC1598" s="24"/>
      <c r="CE1598" s="24">
        <f t="shared" si="595"/>
        <v>0</v>
      </c>
      <c r="CG1598" s="24">
        <f t="shared" si="596"/>
        <v>0</v>
      </c>
      <c r="CI1598" s="24">
        <f t="shared" si="597"/>
        <v>0</v>
      </c>
      <c r="CK1598" s="24">
        <f t="shared" si="598"/>
        <v>0</v>
      </c>
      <c r="CM1598" s="24">
        <f t="shared" si="599"/>
        <v>0</v>
      </c>
      <c r="CO1598" s="24">
        <f t="shared" si="600"/>
        <v>0</v>
      </c>
      <c r="CQ1598" s="24">
        <f t="shared" si="601"/>
        <v>0</v>
      </c>
      <c r="CS1598" s="24">
        <f t="shared" si="602"/>
        <v>0</v>
      </c>
    </row>
    <row r="1599" spans="9:97">
      <c r="I1599" s="24">
        <f t="shared" si="582"/>
        <v>0</v>
      </c>
      <c r="J1599" s="24">
        <f t="shared" si="604"/>
        <v>0</v>
      </c>
      <c r="M1599" s="24"/>
      <c r="N1599" s="24"/>
      <c r="O1599" s="24"/>
      <c r="P1599" s="24"/>
      <c r="Q1599" s="24"/>
      <c r="R1599" s="24"/>
      <c r="S1599" s="24">
        <f t="shared" si="583"/>
        <v>0</v>
      </c>
      <c r="T1599" s="24">
        <f t="shared" si="605"/>
        <v>0</v>
      </c>
      <c r="W1599" s="24"/>
      <c r="X1599" s="24"/>
      <c r="Y1599" s="24"/>
      <c r="Z1599" s="24"/>
      <c r="AA1599" s="24"/>
      <c r="AB1599" s="24"/>
      <c r="AC1599" s="24">
        <f t="shared" si="584"/>
        <v>0</v>
      </c>
      <c r="AD1599" s="24">
        <f t="shared" si="585"/>
        <v>0</v>
      </c>
      <c r="AG1599" s="24"/>
      <c r="AH1599" s="24"/>
      <c r="AI1599" s="24"/>
      <c r="AJ1599" s="24"/>
      <c r="AK1599" s="24"/>
      <c r="AL1599" s="24"/>
      <c r="AM1599" s="24">
        <f t="shared" si="586"/>
        <v>0</v>
      </c>
      <c r="AN1599" s="24">
        <f t="shared" si="603"/>
        <v>0</v>
      </c>
      <c r="AQ1599" s="24"/>
      <c r="AR1599" s="24"/>
      <c r="AS1599" s="24"/>
      <c r="AT1599" s="24"/>
      <c r="AU1599" s="24"/>
      <c r="AV1599" s="24"/>
      <c r="AW1599" s="24">
        <f t="shared" si="587"/>
        <v>0</v>
      </c>
      <c r="AX1599" s="24">
        <f t="shared" si="588"/>
        <v>0</v>
      </c>
      <c r="BA1599" s="24"/>
      <c r="BB1599" s="24"/>
      <c r="BC1599" s="24"/>
      <c r="BD1599" s="24"/>
      <c r="BE1599" s="24"/>
      <c r="BF1599" s="24"/>
      <c r="BG1599" s="24">
        <f t="shared" si="589"/>
        <v>0</v>
      </c>
      <c r="BH1599" s="24">
        <f t="shared" si="590"/>
        <v>0</v>
      </c>
      <c r="BK1599" s="24"/>
      <c r="BL1599" s="24"/>
      <c r="BM1599" s="24"/>
      <c r="BN1599" s="24"/>
      <c r="BO1599" s="24"/>
      <c r="BP1599" s="24"/>
      <c r="BQ1599" s="24">
        <f t="shared" si="591"/>
        <v>0</v>
      </c>
      <c r="BR1599" s="24">
        <f t="shared" si="592"/>
        <v>0</v>
      </c>
      <c r="BU1599" s="24"/>
      <c r="BV1599" s="24"/>
      <c r="BW1599" s="24"/>
      <c r="BX1599" s="24"/>
      <c r="BY1599" s="24"/>
      <c r="BZ1599" s="24"/>
      <c r="CA1599" s="24">
        <f t="shared" si="593"/>
        <v>0</v>
      </c>
      <c r="CB1599" s="24">
        <f t="shared" si="594"/>
        <v>0</v>
      </c>
      <c r="CC1599" s="24"/>
      <c r="CE1599" s="24">
        <f t="shared" si="595"/>
        <v>0</v>
      </c>
      <c r="CG1599" s="24">
        <f t="shared" si="596"/>
        <v>0</v>
      </c>
      <c r="CI1599" s="24">
        <f t="shared" si="597"/>
        <v>0</v>
      </c>
      <c r="CK1599" s="24">
        <f t="shared" si="598"/>
        <v>0</v>
      </c>
      <c r="CM1599" s="24">
        <f t="shared" si="599"/>
        <v>0</v>
      </c>
      <c r="CO1599" s="24">
        <f t="shared" si="600"/>
        <v>0</v>
      </c>
      <c r="CQ1599" s="24">
        <f t="shared" si="601"/>
        <v>0</v>
      </c>
      <c r="CS1599" s="24">
        <f t="shared" si="602"/>
        <v>0</v>
      </c>
    </row>
    <row r="1600" spans="9:97">
      <c r="I1600" s="24">
        <f t="shared" si="582"/>
        <v>0</v>
      </c>
      <c r="J1600" s="24">
        <f t="shared" si="604"/>
        <v>0</v>
      </c>
      <c r="M1600" s="24"/>
      <c r="N1600" s="24"/>
      <c r="O1600" s="24"/>
      <c r="P1600" s="24"/>
      <c r="Q1600" s="24"/>
      <c r="R1600" s="24"/>
      <c r="S1600" s="24">
        <f t="shared" si="583"/>
        <v>0</v>
      </c>
      <c r="T1600" s="24">
        <f t="shared" si="605"/>
        <v>0</v>
      </c>
      <c r="W1600" s="24"/>
      <c r="X1600" s="24"/>
      <c r="Y1600" s="24"/>
      <c r="Z1600" s="24"/>
      <c r="AA1600" s="24"/>
      <c r="AB1600" s="24"/>
      <c r="AC1600" s="24">
        <f t="shared" si="584"/>
        <v>0</v>
      </c>
      <c r="AD1600" s="24">
        <f t="shared" si="585"/>
        <v>0</v>
      </c>
      <c r="AG1600" s="24"/>
      <c r="AH1600" s="24"/>
      <c r="AI1600" s="24"/>
      <c r="AJ1600" s="24"/>
      <c r="AK1600" s="24"/>
      <c r="AL1600" s="24"/>
      <c r="AM1600" s="24">
        <f t="shared" si="586"/>
        <v>0</v>
      </c>
      <c r="AN1600" s="24">
        <f t="shared" si="603"/>
        <v>0</v>
      </c>
      <c r="AQ1600" s="24"/>
      <c r="AR1600" s="24"/>
      <c r="AS1600" s="24"/>
      <c r="AT1600" s="24"/>
      <c r="AU1600" s="24"/>
      <c r="AV1600" s="24"/>
      <c r="AW1600" s="24">
        <f t="shared" si="587"/>
        <v>0</v>
      </c>
      <c r="AX1600" s="24">
        <f t="shared" si="588"/>
        <v>0</v>
      </c>
      <c r="BA1600" s="24"/>
      <c r="BB1600" s="24"/>
      <c r="BC1600" s="24"/>
      <c r="BD1600" s="24"/>
      <c r="BE1600" s="24"/>
      <c r="BF1600" s="24"/>
      <c r="BG1600" s="24">
        <f t="shared" si="589"/>
        <v>0</v>
      </c>
      <c r="BH1600" s="24">
        <f t="shared" si="590"/>
        <v>0</v>
      </c>
      <c r="BK1600" s="24"/>
      <c r="BL1600" s="24"/>
      <c r="BM1600" s="24"/>
      <c r="BN1600" s="24"/>
      <c r="BO1600" s="24"/>
      <c r="BP1600" s="24"/>
      <c r="BQ1600" s="24">
        <f t="shared" si="591"/>
        <v>0</v>
      </c>
      <c r="BR1600" s="24">
        <f t="shared" si="592"/>
        <v>0</v>
      </c>
      <c r="BU1600" s="24"/>
      <c r="BV1600" s="24"/>
      <c r="BW1600" s="24"/>
      <c r="BX1600" s="24"/>
      <c r="BY1600" s="24"/>
      <c r="BZ1600" s="24"/>
      <c r="CA1600" s="24">
        <f t="shared" si="593"/>
        <v>0</v>
      </c>
      <c r="CB1600" s="24">
        <f t="shared" si="594"/>
        <v>0</v>
      </c>
      <c r="CC1600" s="24"/>
      <c r="CE1600" s="24">
        <f t="shared" si="595"/>
        <v>0</v>
      </c>
      <c r="CG1600" s="24">
        <f t="shared" si="596"/>
        <v>0</v>
      </c>
      <c r="CI1600" s="24">
        <f t="shared" si="597"/>
        <v>0</v>
      </c>
      <c r="CK1600" s="24">
        <f t="shared" si="598"/>
        <v>0</v>
      </c>
      <c r="CM1600" s="24">
        <f t="shared" si="599"/>
        <v>0</v>
      </c>
      <c r="CO1600" s="24">
        <f t="shared" si="600"/>
        <v>0</v>
      </c>
      <c r="CQ1600" s="24">
        <f t="shared" si="601"/>
        <v>0</v>
      </c>
      <c r="CS1600" s="24">
        <f t="shared" si="602"/>
        <v>0</v>
      </c>
    </row>
    <row r="1601" spans="9:97">
      <c r="I1601" s="24">
        <f t="shared" si="582"/>
        <v>0</v>
      </c>
      <c r="J1601" s="24">
        <f t="shared" si="604"/>
        <v>0</v>
      </c>
      <c r="M1601" s="24"/>
      <c r="N1601" s="24"/>
      <c r="O1601" s="24"/>
      <c r="P1601" s="24"/>
      <c r="Q1601" s="24"/>
      <c r="R1601" s="24"/>
      <c r="S1601" s="24">
        <f t="shared" si="583"/>
        <v>0</v>
      </c>
      <c r="T1601" s="24">
        <f t="shared" si="605"/>
        <v>0</v>
      </c>
      <c r="W1601" s="24"/>
      <c r="X1601" s="24"/>
      <c r="Y1601" s="24"/>
      <c r="Z1601" s="24"/>
      <c r="AA1601" s="24"/>
      <c r="AB1601" s="24"/>
      <c r="AC1601" s="24">
        <f t="shared" si="584"/>
        <v>0</v>
      </c>
      <c r="AD1601" s="24">
        <f t="shared" si="585"/>
        <v>0</v>
      </c>
      <c r="AG1601" s="24"/>
      <c r="AH1601" s="24"/>
      <c r="AI1601" s="24"/>
      <c r="AJ1601" s="24"/>
      <c r="AK1601" s="24"/>
      <c r="AL1601" s="24"/>
      <c r="AM1601" s="24">
        <f t="shared" si="586"/>
        <v>0</v>
      </c>
      <c r="AN1601" s="24">
        <f t="shared" si="603"/>
        <v>0</v>
      </c>
      <c r="AQ1601" s="24"/>
      <c r="AR1601" s="24"/>
      <c r="AS1601" s="24"/>
      <c r="AT1601" s="24"/>
      <c r="AU1601" s="24"/>
      <c r="AV1601" s="24"/>
      <c r="AW1601" s="24">
        <f t="shared" si="587"/>
        <v>0</v>
      </c>
      <c r="AX1601" s="24">
        <f t="shared" si="588"/>
        <v>0</v>
      </c>
      <c r="BA1601" s="24"/>
      <c r="BB1601" s="24"/>
      <c r="BC1601" s="24"/>
      <c r="BD1601" s="24"/>
      <c r="BE1601" s="24"/>
      <c r="BF1601" s="24"/>
      <c r="BG1601" s="24">
        <f t="shared" si="589"/>
        <v>0</v>
      </c>
      <c r="BH1601" s="24">
        <f t="shared" si="590"/>
        <v>0</v>
      </c>
      <c r="BK1601" s="24"/>
      <c r="BL1601" s="24"/>
      <c r="BM1601" s="24"/>
      <c r="BN1601" s="24"/>
      <c r="BO1601" s="24"/>
      <c r="BP1601" s="24"/>
      <c r="BQ1601" s="24">
        <f t="shared" si="591"/>
        <v>0</v>
      </c>
      <c r="BR1601" s="24">
        <f t="shared" si="592"/>
        <v>0</v>
      </c>
      <c r="BU1601" s="24"/>
      <c r="BV1601" s="24"/>
      <c r="BW1601" s="24"/>
      <c r="BX1601" s="24"/>
      <c r="BY1601" s="24"/>
      <c r="BZ1601" s="24"/>
      <c r="CA1601" s="24">
        <f t="shared" si="593"/>
        <v>0</v>
      </c>
      <c r="CB1601" s="24">
        <f t="shared" si="594"/>
        <v>0</v>
      </c>
      <c r="CC1601" s="24"/>
      <c r="CE1601" s="24">
        <f t="shared" si="595"/>
        <v>0</v>
      </c>
      <c r="CG1601" s="24">
        <f t="shared" si="596"/>
        <v>0</v>
      </c>
      <c r="CI1601" s="24">
        <f t="shared" si="597"/>
        <v>0</v>
      </c>
      <c r="CK1601" s="24">
        <f t="shared" si="598"/>
        <v>0</v>
      </c>
      <c r="CM1601" s="24">
        <f t="shared" si="599"/>
        <v>0</v>
      </c>
      <c r="CO1601" s="24">
        <f t="shared" si="600"/>
        <v>0</v>
      </c>
      <c r="CQ1601" s="24">
        <f t="shared" si="601"/>
        <v>0</v>
      </c>
      <c r="CS1601" s="24">
        <f t="shared" si="602"/>
        <v>0</v>
      </c>
    </row>
    <row r="1602" spans="9:97">
      <c r="I1602" s="24">
        <f t="shared" si="582"/>
        <v>0</v>
      </c>
      <c r="J1602" s="24">
        <f t="shared" si="604"/>
        <v>0</v>
      </c>
      <c r="M1602" s="24"/>
      <c r="N1602" s="24"/>
      <c r="O1602" s="24"/>
      <c r="P1602" s="24"/>
      <c r="Q1602" s="24"/>
      <c r="R1602" s="24"/>
      <c r="S1602" s="24">
        <f t="shared" si="583"/>
        <v>0</v>
      </c>
      <c r="T1602" s="24">
        <f t="shared" si="605"/>
        <v>0</v>
      </c>
      <c r="W1602" s="24"/>
      <c r="X1602" s="24"/>
      <c r="Y1602" s="24"/>
      <c r="Z1602" s="24"/>
      <c r="AA1602" s="24"/>
      <c r="AB1602" s="24"/>
      <c r="AC1602" s="24">
        <f t="shared" si="584"/>
        <v>0</v>
      </c>
      <c r="AD1602" s="24">
        <f t="shared" si="585"/>
        <v>0</v>
      </c>
      <c r="AG1602" s="24"/>
      <c r="AH1602" s="24"/>
      <c r="AI1602" s="24"/>
      <c r="AJ1602" s="24"/>
      <c r="AK1602" s="24"/>
      <c r="AL1602" s="24"/>
      <c r="AM1602" s="24">
        <f t="shared" si="586"/>
        <v>0</v>
      </c>
      <c r="AN1602" s="24">
        <f t="shared" si="603"/>
        <v>0</v>
      </c>
      <c r="AQ1602" s="24"/>
      <c r="AR1602" s="24"/>
      <c r="AS1602" s="24"/>
      <c r="AT1602" s="24"/>
      <c r="AU1602" s="24"/>
      <c r="AV1602" s="24"/>
      <c r="AW1602" s="24">
        <f t="shared" si="587"/>
        <v>0</v>
      </c>
      <c r="AX1602" s="24">
        <f t="shared" si="588"/>
        <v>0</v>
      </c>
      <c r="BA1602" s="24"/>
      <c r="BB1602" s="24"/>
      <c r="BC1602" s="24"/>
      <c r="BD1602" s="24"/>
      <c r="BE1602" s="24"/>
      <c r="BF1602" s="24"/>
      <c r="BG1602" s="24">
        <f t="shared" si="589"/>
        <v>0</v>
      </c>
      <c r="BH1602" s="24">
        <f t="shared" si="590"/>
        <v>0</v>
      </c>
      <c r="BK1602" s="24"/>
      <c r="BL1602" s="24"/>
      <c r="BM1602" s="24"/>
      <c r="BN1602" s="24"/>
      <c r="BO1602" s="24"/>
      <c r="BP1602" s="24"/>
      <c r="BQ1602" s="24">
        <f t="shared" si="591"/>
        <v>0</v>
      </c>
      <c r="BR1602" s="24">
        <f t="shared" si="592"/>
        <v>0</v>
      </c>
      <c r="BU1602" s="24"/>
      <c r="BV1602" s="24"/>
      <c r="BW1602" s="24"/>
      <c r="BX1602" s="24"/>
      <c r="BY1602" s="24"/>
      <c r="BZ1602" s="24"/>
      <c r="CA1602" s="24">
        <f t="shared" si="593"/>
        <v>0</v>
      </c>
      <c r="CB1602" s="24">
        <f t="shared" si="594"/>
        <v>0</v>
      </c>
      <c r="CC1602" s="24"/>
      <c r="CE1602" s="24">
        <f t="shared" si="595"/>
        <v>0</v>
      </c>
      <c r="CG1602" s="24">
        <f t="shared" si="596"/>
        <v>0</v>
      </c>
      <c r="CI1602" s="24">
        <f t="shared" si="597"/>
        <v>0</v>
      </c>
      <c r="CK1602" s="24">
        <f t="shared" si="598"/>
        <v>0</v>
      </c>
      <c r="CM1602" s="24">
        <f t="shared" si="599"/>
        <v>0</v>
      </c>
      <c r="CO1602" s="24">
        <f t="shared" si="600"/>
        <v>0</v>
      </c>
      <c r="CQ1602" s="24">
        <f t="shared" si="601"/>
        <v>0</v>
      </c>
      <c r="CS1602" s="24">
        <f t="shared" si="602"/>
        <v>0</v>
      </c>
    </row>
    <row r="1603" spans="9:97">
      <c r="I1603" s="24">
        <f t="shared" si="582"/>
        <v>0</v>
      </c>
      <c r="J1603" s="24">
        <f t="shared" si="604"/>
        <v>0</v>
      </c>
      <c r="M1603" s="24"/>
      <c r="N1603" s="24"/>
      <c r="O1603" s="24"/>
      <c r="P1603" s="24"/>
      <c r="Q1603" s="24"/>
      <c r="R1603" s="24"/>
      <c r="S1603" s="24">
        <f t="shared" si="583"/>
        <v>0</v>
      </c>
      <c r="T1603" s="24">
        <f t="shared" si="605"/>
        <v>0</v>
      </c>
      <c r="W1603" s="24"/>
      <c r="X1603" s="24"/>
      <c r="Y1603" s="24"/>
      <c r="Z1603" s="24"/>
      <c r="AA1603" s="24"/>
      <c r="AB1603" s="24"/>
      <c r="AC1603" s="24">
        <f t="shared" si="584"/>
        <v>0</v>
      </c>
      <c r="AD1603" s="24">
        <f t="shared" si="585"/>
        <v>0</v>
      </c>
      <c r="AG1603" s="24"/>
      <c r="AH1603" s="24"/>
      <c r="AI1603" s="24"/>
      <c r="AJ1603" s="24"/>
      <c r="AK1603" s="24"/>
      <c r="AL1603" s="24"/>
      <c r="AM1603" s="24">
        <f t="shared" si="586"/>
        <v>0</v>
      </c>
      <c r="AN1603" s="24">
        <f t="shared" si="603"/>
        <v>0</v>
      </c>
      <c r="AQ1603" s="24"/>
      <c r="AR1603" s="24"/>
      <c r="AS1603" s="24"/>
      <c r="AT1603" s="24"/>
      <c r="AU1603" s="24"/>
      <c r="AV1603" s="24"/>
      <c r="AW1603" s="24">
        <f t="shared" si="587"/>
        <v>0</v>
      </c>
      <c r="AX1603" s="24">
        <f t="shared" si="588"/>
        <v>0</v>
      </c>
      <c r="BA1603" s="24"/>
      <c r="BB1603" s="24"/>
      <c r="BC1603" s="24"/>
      <c r="BD1603" s="24"/>
      <c r="BE1603" s="24"/>
      <c r="BF1603" s="24"/>
      <c r="BG1603" s="24">
        <f t="shared" si="589"/>
        <v>0</v>
      </c>
      <c r="BH1603" s="24">
        <f t="shared" si="590"/>
        <v>0</v>
      </c>
      <c r="BK1603" s="24"/>
      <c r="BL1603" s="24"/>
      <c r="BM1603" s="24"/>
      <c r="BN1603" s="24"/>
      <c r="BO1603" s="24"/>
      <c r="BP1603" s="24"/>
      <c r="BQ1603" s="24">
        <f t="shared" si="591"/>
        <v>0</v>
      </c>
      <c r="BR1603" s="24">
        <f t="shared" si="592"/>
        <v>0</v>
      </c>
      <c r="BU1603" s="24"/>
      <c r="BV1603" s="24"/>
      <c r="BW1603" s="24"/>
      <c r="BX1603" s="24"/>
      <c r="BY1603" s="24"/>
      <c r="BZ1603" s="24"/>
      <c r="CA1603" s="24">
        <f t="shared" si="593"/>
        <v>0</v>
      </c>
      <c r="CB1603" s="24">
        <f t="shared" si="594"/>
        <v>0</v>
      </c>
      <c r="CC1603" s="24"/>
      <c r="CE1603" s="24">
        <f t="shared" si="595"/>
        <v>0</v>
      </c>
      <c r="CG1603" s="24">
        <f t="shared" si="596"/>
        <v>0</v>
      </c>
      <c r="CI1603" s="24">
        <f t="shared" si="597"/>
        <v>0</v>
      </c>
      <c r="CK1603" s="24">
        <f t="shared" si="598"/>
        <v>0</v>
      </c>
      <c r="CM1603" s="24">
        <f t="shared" si="599"/>
        <v>0</v>
      </c>
      <c r="CO1603" s="24">
        <f t="shared" si="600"/>
        <v>0</v>
      </c>
      <c r="CQ1603" s="24">
        <f t="shared" si="601"/>
        <v>0</v>
      </c>
      <c r="CS1603" s="24">
        <f t="shared" si="602"/>
        <v>0</v>
      </c>
    </row>
    <row r="1604" spans="9:97">
      <c r="I1604" s="24">
        <f t="shared" ref="I1604:I1667" si="606">IF(F1604&gt;=C1604-D1604,G1604-H1604,E1604)</f>
        <v>0</v>
      </c>
      <c r="J1604" s="24">
        <f t="shared" si="604"/>
        <v>0</v>
      </c>
      <c r="M1604" s="24"/>
      <c r="N1604" s="24"/>
      <c r="O1604" s="24"/>
      <c r="P1604" s="24"/>
      <c r="Q1604" s="24"/>
      <c r="R1604" s="24"/>
      <c r="S1604" s="24">
        <f t="shared" ref="S1604:S1667" si="607">IF(P1604&gt;=M1604-N1604,Q1604-R1604,O1604)</f>
        <v>0</v>
      </c>
      <c r="T1604" s="24">
        <f t="shared" si="605"/>
        <v>0</v>
      </c>
      <c r="W1604" s="24"/>
      <c r="X1604" s="24"/>
      <c r="Y1604" s="24"/>
      <c r="Z1604" s="24"/>
      <c r="AA1604" s="24"/>
      <c r="AB1604" s="24"/>
      <c r="AC1604" s="24">
        <f t="shared" ref="AC1604:AC1667" si="608">IF(Z1604&gt;=W1604-X1604,AA1604-AB1604,Y1604)</f>
        <v>0</v>
      </c>
      <c r="AD1604" s="24">
        <f t="shared" ref="AD1604:AD1667" si="609">IF(Z1604&lt;W1604-X1604,W1604-X1604-Z1604,0)</f>
        <v>0</v>
      </c>
      <c r="AG1604" s="24"/>
      <c r="AH1604" s="24"/>
      <c r="AI1604" s="24"/>
      <c r="AJ1604" s="24"/>
      <c r="AK1604" s="24"/>
      <c r="AL1604" s="24"/>
      <c r="AM1604" s="24">
        <f t="shared" ref="AM1604:AM1667" si="610">IF(AJ1604&gt;=AG1604-AH1604,AK1604-AL1604,AI1604)</f>
        <v>0</v>
      </c>
      <c r="AN1604" s="24">
        <f t="shared" si="603"/>
        <v>0</v>
      </c>
      <c r="AQ1604" s="24"/>
      <c r="AR1604" s="24"/>
      <c r="AS1604" s="24"/>
      <c r="AT1604" s="24"/>
      <c r="AU1604" s="24"/>
      <c r="AV1604" s="24"/>
      <c r="AW1604" s="24">
        <f t="shared" ref="AW1604:AW1667" si="611">IF(AS1604&gt;=AR1604-AQ1604,AV1604-AU1604,AT1604)</f>
        <v>0</v>
      </c>
      <c r="AX1604" s="24">
        <f t="shared" ref="AX1604:AX1667" si="612">IF(AS1604&lt;AR1604-AQ1604,AR1604-AQ1604-AS1604,0)</f>
        <v>0</v>
      </c>
      <c r="BA1604" s="24"/>
      <c r="BB1604" s="24"/>
      <c r="BC1604" s="24"/>
      <c r="BD1604" s="24"/>
      <c r="BE1604" s="24"/>
      <c r="BF1604" s="24"/>
      <c r="BG1604" s="24">
        <f t="shared" ref="BG1604:BG1667" si="613">IF(BC1604&gt;=BB1604-BA1604,BF1604-BE1604,BD1604)</f>
        <v>0</v>
      </c>
      <c r="BH1604" s="24">
        <f t="shared" ref="BH1604:BH1667" si="614">IF(BC1604&lt;BB1604-BA1604,BB1604-BA1604-BC1604,0)</f>
        <v>0</v>
      </c>
      <c r="BK1604" s="24"/>
      <c r="BL1604" s="24"/>
      <c r="BM1604" s="24"/>
      <c r="BN1604" s="24"/>
      <c r="BO1604" s="24"/>
      <c r="BP1604" s="24"/>
      <c r="BQ1604" s="24">
        <f t="shared" ref="BQ1604:BQ1667" si="615">IF(BM1604&gt;=BL1604-BK1604,BP1604-BO1604,BN1604)</f>
        <v>0</v>
      </c>
      <c r="BR1604" s="24">
        <f t="shared" ref="BR1604:BR1667" si="616">IF(BM1604&lt;BL1604-BK1604,BL1604-BK1604-BM1604,0)</f>
        <v>0</v>
      </c>
      <c r="BU1604" s="24"/>
      <c r="BV1604" s="24"/>
      <c r="BW1604" s="24"/>
      <c r="BX1604" s="24"/>
      <c r="BY1604" s="24"/>
      <c r="BZ1604" s="24"/>
      <c r="CA1604" s="24">
        <f t="shared" ref="CA1604:CA1667" si="617">IF(BW1604&gt;=BV1604-BU1604,BZ1604-BY1604,BX1604)</f>
        <v>0</v>
      </c>
      <c r="CB1604" s="24">
        <f t="shared" ref="CB1604:CB1667" si="618">IF(BW1604&lt;BV1604-BU1604,BV1604-BU1604-BW1604,0)</f>
        <v>0</v>
      </c>
      <c r="CC1604" s="24"/>
      <c r="CE1604" s="24">
        <f t="shared" si="595"/>
        <v>0</v>
      </c>
      <c r="CG1604" s="24">
        <f t="shared" si="596"/>
        <v>0</v>
      </c>
      <c r="CI1604" s="24">
        <f t="shared" si="597"/>
        <v>0</v>
      </c>
      <c r="CK1604" s="24">
        <f t="shared" si="598"/>
        <v>0</v>
      </c>
      <c r="CM1604" s="24">
        <f t="shared" si="599"/>
        <v>0</v>
      </c>
      <c r="CO1604" s="24">
        <f t="shared" si="600"/>
        <v>0</v>
      </c>
      <c r="CQ1604" s="24">
        <f t="shared" si="601"/>
        <v>0</v>
      </c>
      <c r="CS1604" s="24">
        <f t="shared" si="602"/>
        <v>0</v>
      </c>
    </row>
    <row r="1605" spans="9:97">
      <c r="I1605" s="24">
        <f t="shared" si="606"/>
        <v>0</v>
      </c>
      <c r="J1605" s="24">
        <f t="shared" si="604"/>
        <v>0</v>
      </c>
      <c r="M1605" s="24"/>
      <c r="N1605" s="24"/>
      <c r="O1605" s="24"/>
      <c r="P1605" s="24"/>
      <c r="Q1605" s="24"/>
      <c r="R1605" s="24"/>
      <c r="S1605" s="24">
        <f t="shared" si="607"/>
        <v>0</v>
      </c>
      <c r="T1605" s="24">
        <f t="shared" si="605"/>
        <v>0</v>
      </c>
      <c r="W1605" s="24"/>
      <c r="X1605" s="24"/>
      <c r="Y1605" s="24"/>
      <c r="Z1605" s="24"/>
      <c r="AA1605" s="24"/>
      <c r="AB1605" s="24"/>
      <c r="AC1605" s="24">
        <f t="shared" si="608"/>
        <v>0</v>
      </c>
      <c r="AD1605" s="24">
        <f t="shared" si="609"/>
        <v>0</v>
      </c>
      <c r="AG1605" s="24"/>
      <c r="AH1605" s="24"/>
      <c r="AI1605" s="24"/>
      <c r="AJ1605" s="24"/>
      <c r="AK1605" s="24"/>
      <c r="AL1605" s="24"/>
      <c r="AM1605" s="24">
        <f t="shared" si="610"/>
        <v>0</v>
      </c>
      <c r="AN1605" s="24">
        <f t="shared" si="603"/>
        <v>0</v>
      </c>
      <c r="AQ1605" s="24"/>
      <c r="AR1605" s="24"/>
      <c r="AS1605" s="24"/>
      <c r="AT1605" s="24"/>
      <c r="AU1605" s="24"/>
      <c r="AV1605" s="24"/>
      <c r="AW1605" s="24">
        <f t="shared" si="611"/>
        <v>0</v>
      </c>
      <c r="AX1605" s="24">
        <f t="shared" si="612"/>
        <v>0</v>
      </c>
      <c r="BA1605" s="24"/>
      <c r="BB1605" s="24"/>
      <c r="BC1605" s="24"/>
      <c r="BD1605" s="24"/>
      <c r="BE1605" s="24"/>
      <c r="BF1605" s="24"/>
      <c r="BG1605" s="24">
        <f t="shared" si="613"/>
        <v>0</v>
      </c>
      <c r="BH1605" s="24">
        <f t="shared" si="614"/>
        <v>0</v>
      </c>
      <c r="BK1605" s="24"/>
      <c r="BL1605" s="24"/>
      <c r="BM1605" s="24"/>
      <c r="BN1605" s="24"/>
      <c r="BO1605" s="24"/>
      <c r="BP1605" s="24"/>
      <c r="BQ1605" s="24">
        <f t="shared" si="615"/>
        <v>0</v>
      </c>
      <c r="BR1605" s="24">
        <f t="shared" si="616"/>
        <v>0</v>
      </c>
      <c r="BU1605" s="24"/>
      <c r="BV1605" s="24"/>
      <c r="BW1605" s="24"/>
      <c r="BX1605" s="24"/>
      <c r="BY1605" s="24"/>
      <c r="BZ1605" s="24"/>
      <c r="CA1605" s="24">
        <f t="shared" si="617"/>
        <v>0</v>
      </c>
      <c r="CB1605" s="24">
        <f t="shared" si="618"/>
        <v>0</v>
      </c>
      <c r="CC1605" s="24"/>
      <c r="CE1605" s="24">
        <f t="shared" ref="CE1605:CE1668" si="619">SUMIF(B:B,CD1605,G:G)-SUMIF(B:B,CD1605,H:H)</f>
        <v>0</v>
      </c>
      <c r="CG1605" s="24">
        <f t="shared" ref="CG1605:CG1668" si="620">SUMIF(L:L,CF1605,Q:Q)-SUMIF(L:L,CF1605,R:R)</f>
        <v>0</v>
      </c>
      <c r="CI1605" s="24">
        <f t="shared" ref="CI1605:CI1668" si="621">SUMIF(V:V,CH1605,AA:AA)-SUMIF(V:V,CH1605,AB:AB)</f>
        <v>0</v>
      </c>
      <c r="CK1605" s="24">
        <f t="shared" ref="CK1605:CK1668" si="622">SUMIF(AF:AF,CJ1605,AK:AK)-SUMIF(AF:AF,CJ1605,AL:AL)</f>
        <v>0</v>
      </c>
      <c r="CM1605" s="24">
        <f t="shared" ref="CM1605:CM1668" si="623">SUMIF(AP:AP,CL1605,AV:AV)-SUMIF(AP:AP,CL1605,AU:AU)</f>
        <v>0</v>
      </c>
      <c r="CO1605" s="24">
        <f t="shared" ref="CO1605:CO1668" si="624">SUMIF(AZ:AZ,CN1605,BF:BF)-SUMIF(AZ:AZ,CN1605,BE:BE)</f>
        <v>0</v>
      </c>
      <c r="CQ1605" s="24">
        <f t="shared" ref="CQ1605:CQ1668" si="625">SUMIF(BJ:BJ,CP1605,BP:BP)-SUMIF(BJ:BJ,CP1605,BO:BO)</f>
        <v>0</v>
      </c>
      <c r="CS1605" s="24">
        <f t="shared" ref="CS1605:CS1668" si="626">SUMIF(BT:BT,CR1605,BZ:BZ)-SUMIF(BT:BT,CR1605,BY:BY)</f>
        <v>0</v>
      </c>
    </row>
    <row r="1606" spans="9:97">
      <c r="I1606" s="24">
        <f t="shared" si="606"/>
        <v>0</v>
      </c>
      <c r="J1606" s="24">
        <f t="shared" si="604"/>
        <v>0</v>
      </c>
      <c r="M1606" s="24"/>
      <c r="N1606" s="24"/>
      <c r="O1606" s="24"/>
      <c r="P1606" s="24"/>
      <c r="Q1606" s="24"/>
      <c r="R1606" s="24"/>
      <c r="S1606" s="24">
        <f t="shared" si="607"/>
        <v>0</v>
      </c>
      <c r="T1606" s="24">
        <f t="shared" si="605"/>
        <v>0</v>
      </c>
      <c r="W1606" s="24"/>
      <c r="X1606" s="24"/>
      <c r="Y1606" s="24"/>
      <c r="Z1606" s="24"/>
      <c r="AA1606" s="24"/>
      <c r="AB1606" s="24"/>
      <c r="AC1606" s="24">
        <f t="shared" si="608"/>
        <v>0</v>
      </c>
      <c r="AD1606" s="24">
        <f t="shared" si="609"/>
        <v>0</v>
      </c>
      <c r="AG1606" s="24"/>
      <c r="AH1606" s="24"/>
      <c r="AI1606" s="24"/>
      <c r="AJ1606" s="24"/>
      <c r="AK1606" s="24"/>
      <c r="AL1606" s="24"/>
      <c r="AM1606" s="24">
        <f t="shared" si="610"/>
        <v>0</v>
      </c>
      <c r="AN1606" s="24">
        <f t="shared" si="603"/>
        <v>0</v>
      </c>
      <c r="AQ1606" s="24"/>
      <c r="AR1606" s="24"/>
      <c r="AS1606" s="24"/>
      <c r="AT1606" s="24"/>
      <c r="AU1606" s="24"/>
      <c r="AV1606" s="24"/>
      <c r="AW1606" s="24">
        <f t="shared" si="611"/>
        <v>0</v>
      </c>
      <c r="AX1606" s="24">
        <f t="shared" si="612"/>
        <v>0</v>
      </c>
      <c r="BA1606" s="24"/>
      <c r="BB1606" s="24"/>
      <c r="BC1606" s="24"/>
      <c r="BD1606" s="24"/>
      <c r="BE1606" s="24"/>
      <c r="BF1606" s="24"/>
      <c r="BG1606" s="24">
        <f t="shared" si="613"/>
        <v>0</v>
      </c>
      <c r="BH1606" s="24">
        <f t="shared" si="614"/>
        <v>0</v>
      </c>
      <c r="BK1606" s="24"/>
      <c r="BL1606" s="24"/>
      <c r="BM1606" s="24"/>
      <c r="BN1606" s="24"/>
      <c r="BO1606" s="24"/>
      <c r="BP1606" s="24"/>
      <c r="BQ1606" s="24">
        <f t="shared" si="615"/>
        <v>0</v>
      </c>
      <c r="BR1606" s="24">
        <f t="shared" si="616"/>
        <v>0</v>
      </c>
      <c r="BU1606" s="24"/>
      <c r="BV1606" s="24"/>
      <c r="BW1606" s="24"/>
      <c r="BX1606" s="24"/>
      <c r="BY1606" s="24"/>
      <c r="BZ1606" s="24"/>
      <c r="CA1606" s="24">
        <f t="shared" si="617"/>
        <v>0</v>
      </c>
      <c r="CB1606" s="24">
        <f t="shared" si="618"/>
        <v>0</v>
      </c>
      <c r="CC1606" s="24"/>
      <c r="CE1606" s="24">
        <f t="shared" si="619"/>
        <v>0</v>
      </c>
      <c r="CG1606" s="24">
        <f t="shared" si="620"/>
        <v>0</v>
      </c>
      <c r="CI1606" s="24">
        <f t="shared" si="621"/>
        <v>0</v>
      </c>
      <c r="CK1606" s="24">
        <f t="shared" si="622"/>
        <v>0</v>
      </c>
      <c r="CM1606" s="24">
        <f t="shared" si="623"/>
        <v>0</v>
      </c>
      <c r="CO1606" s="24">
        <f t="shared" si="624"/>
        <v>0</v>
      </c>
      <c r="CQ1606" s="24">
        <f t="shared" si="625"/>
        <v>0</v>
      </c>
      <c r="CS1606" s="24">
        <f t="shared" si="626"/>
        <v>0</v>
      </c>
    </row>
    <row r="1607" spans="9:97">
      <c r="I1607" s="24">
        <f t="shared" si="606"/>
        <v>0</v>
      </c>
      <c r="J1607" s="24">
        <f t="shared" si="604"/>
        <v>0</v>
      </c>
      <c r="M1607" s="24"/>
      <c r="N1607" s="24"/>
      <c r="O1607" s="24"/>
      <c r="P1607" s="24"/>
      <c r="Q1607" s="24"/>
      <c r="R1607" s="24"/>
      <c r="S1607" s="24">
        <f t="shared" si="607"/>
        <v>0</v>
      </c>
      <c r="T1607" s="24">
        <f t="shared" si="605"/>
        <v>0</v>
      </c>
      <c r="W1607" s="24"/>
      <c r="X1607" s="24"/>
      <c r="Y1607" s="24"/>
      <c r="Z1607" s="24"/>
      <c r="AA1607" s="24"/>
      <c r="AB1607" s="24"/>
      <c r="AC1607" s="24">
        <f t="shared" si="608"/>
        <v>0</v>
      </c>
      <c r="AD1607" s="24">
        <f t="shared" si="609"/>
        <v>0</v>
      </c>
      <c r="AG1607" s="24"/>
      <c r="AH1607" s="24"/>
      <c r="AI1607" s="24"/>
      <c r="AJ1607" s="24"/>
      <c r="AK1607" s="24"/>
      <c r="AL1607" s="24"/>
      <c r="AM1607" s="24">
        <f t="shared" si="610"/>
        <v>0</v>
      </c>
      <c r="AN1607" s="24">
        <f t="shared" si="603"/>
        <v>0</v>
      </c>
      <c r="AQ1607" s="24"/>
      <c r="AR1607" s="24"/>
      <c r="AS1607" s="24"/>
      <c r="AT1607" s="24"/>
      <c r="AU1607" s="24"/>
      <c r="AV1607" s="24"/>
      <c r="AW1607" s="24">
        <f t="shared" si="611"/>
        <v>0</v>
      </c>
      <c r="AX1607" s="24">
        <f t="shared" si="612"/>
        <v>0</v>
      </c>
      <c r="BA1607" s="24"/>
      <c r="BB1607" s="24"/>
      <c r="BC1607" s="24"/>
      <c r="BD1607" s="24"/>
      <c r="BE1607" s="24"/>
      <c r="BF1607" s="24"/>
      <c r="BG1607" s="24">
        <f t="shared" si="613"/>
        <v>0</v>
      </c>
      <c r="BH1607" s="24">
        <f t="shared" si="614"/>
        <v>0</v>
      </c>
      <c r="BK1607" s="24"/>
      <c r="BL1607" s="24"/>
      <c r="BM1607" s="24"/>
      <c r="BN1607" s="24"/>
      <c r="BO1607" s="24"/>
      <c r="BP1607" s="24"/>
      <c r="BQ1607" s="24">
        <f t="shared" si="615"/>
        <v>0</v>
      </c>
      <c r="BR1607" s="24">
        <f t="shared" si="616"/>
        <v>0</v>
      </c>
      <c r="BU1607" s="24"/>
      <c r="BV1607" s="24"/>
      <c r="BW1607" s="24"/>
      <c r="BX1607" s="24"/>
      <c r="BY1607" s="24"/>
      <c r="BZ1607" s="24"/>
      <c r="CA1607" s="24">
        <f t="shared" si="617"/>
        <v>0</v>
      </c>
      <c r="CB1607" s="24">
        <f t="shared" si="618"/>
        <v>0</v>
      </c>
      <c r="CC1607" s="24"/>
      <c r="CE1607" s="24">
        <f t="shared" si="619"/>
        <v>0</v>
      </c>
      <c r="CG1607" s="24">
        <f t="shared" si="620"/>
        <v>0</v>
      </c>
      <c r="CI1607" s="24">
        <f t="shared" si="621"/>
        <v>0</v>
      </c>
      <c r="CK1607" s="24">
        <f t="shared" si="622"/>
        <v>0</v>
      </c>
      <c r="CM1607" s="24">
        <f t="shared" si="623"/>
        <v>0</v>
      </c>
      <c r="CO1607" s="24">
        <f t="shared" si="624"/>
        <v>0</v>
      </c>
      <c r="CQ1607" s="24">
        <f t="shared" si="625"/>
        <v>0</v>
      </c>
      <c r="CS1607" s="24">
        <f t="shared" si="626"/>
        <v>0</v>
      </c>
    </row>
    <row r="1608" spans="9:97">
      <c r="I1608" s="24">
        <f t="shared" si="606"/>
        <v>0</v>
      </c>
      <c r="J1608" s="24">
        <f t="shared" si="604"/>
        <v>0</v>
      </c>
      <c r="M1608" s="24"/>
      <c r="N1608" s="24"/>
      <c r="O1608" s="24"/>
      <c r="P1608" s="24"/>
      <c r="Q1608" s="24"/>
      <c r="R1608" s="24"/>
      <c r="S1608" s="24">
        <f t="shared" si="607"/>
        <v>0</v>
      </c>
      <c r="T1608" s="24">
        <f t="shared" si="605"/>
        <v>0</v>
      </c>
      <c r="W1608" s="24"/>
      <c r="X1608" s="24"/>
      <c r="Y1608" s="24"/>
      <c r="Z1608" s="24"/>
      <c r="AA1608" s="24"/>
      <c r="AB1608" s="24"/>
      <c r="AC1608" s="24">
        <f t="shared" si="608"/>
        <v>0</v>
      </c>
      <c r="AD1608" s="24">
        <f t="shared" si="609"/>
        <v>0</v>
      </c>
      <c r="AG1608" s="24"/>
      <c r="AH1608" s="24"/>
      <c r="AI1608" s="24"/>
      <c r="AJ1608" s="24"/>
      <c r="AK1608" s="24"/>
      <c r="AL1608" s="24"/>
      <c r="AM1608" s="24">
        <f t="shared" si="610"/>
        <v>0</v>
      </c>
      <c r="AN1608" s="24">
        <f t="shared" si="603"/>
        <v>0</v>
      </c>
      <c r="AQ1608" s="24"/>
      <c r="AR1608" s="24"/>
      <c r="AS1608" s="24"/>
      <c r="AT1608" s="24"/>
      <c r="AU1608" s="24"/>
      <c r="AV1608" s="24"/>
      <c r="AW1608" s="24">
        <f t="shared" si="611"/>
        <v>0</v>
      </c>
      <c r="AX1608" s="24">
        <f t="shared" si="612"/>
        <v>0</v>
      </c>
      <c r="BA1608" s="24"/>
      <c r="BB1608" s="24"/>
      <c r="BC1608" s="24"/>
      <c r="BD1608" s="24"/>
      <c r="BE1608" s="24"/>
      <c r="BF1608" s="24"/>
      <c r="BG1608" s="24">
        <f t="shared" si="613"/>
        <v>0</v>
      </c>
      <c r="BH1608" s="24">
        <f t="shared" si="614"/>
        <v>0</v>
      </c>
      <c r="BK1608" s="24"/>
      <c r="BL1608" s="24"/>
      <c r="BM1608" s="24"/>
      <c r="BN1608" s="24"/>
      <c r="BO1608" s="24"/>
      <c r="BP1608" s="24"/>
      <c r="BQ1608" s="24">
        <f t="shared" si="615"/>
        <v>0</v>
      </c>
      <c r="BR1608" s="24">
        <f t="shared" si="616"/>
        <v>0</v>
      </c>
      <c r="BU1608" s="24"/>
      <c r="BV1608" s="24"/>
      <c r="BW1608" s="24"/>
      <c r="BX1608" s="24"/>
      <c r="BY1608" s="24"/>
      <c r="BZ1608" s="24"/>
      <c r="CA1608" s="24">
        <f t="shared" si="617"/>
        <v>0</v>
      </c>
      <c r="CB1608" s="24">
        <f t="shared" si="618"/>
        <v>0</v>
      </c>
      <c r="CC1608" s="24"/>
      <c r="CE1608" s="24">
        <f t="shared" si="619"/>
        <v>0</v>
      </c>
      <c r="CG1608" s="24">
        <f t="shared" si="620"/>
        <v>0</v>
      </c>
      <c r="CI1608" s="24">
        <f t="shared" si="621"/>
        <v>0</v>
      </c>
      <c r="CK1608" s="24">
        <f t="shared" si="622"/>
        <v>0</v>
      </c>
      <c r="CM1608" s="24">
        <f t="shared" si="623"/>
        <v>0</v>
      </c>
      <c r="CO1608" s="24">
        <f t="shared" si="624"/>
        <v>0</v>
      </c>
      <c r="CQ1608" s="24">
        <f t="shared" si="625"/>
        <v>0</v>
      </c>
      <c r="CS1608" s="24">
        <f t="shared" si="626"/>
        <v>0</v>
      </c>
    </row>
    <row r="1609" spans="9:97">
      <c r="I1609" s="24">
        <f t="shared" si="606"/>
        <v>0</v>
      </c>
      <c r="J1609" s="24">
        <f t="shared" si="604"/>
        <v>0</v>
      </c>
      <c r="M1609" s="24"/>
      <c r="N1609" s="24"/>
      <c r="O1609" s="24"/>
      <c r="P1609" s="24"/>
      <c r="Q1609" s="24"/>
      <c r="R1609" s="24"/>
      <c r="S1609" s="24">
        <f t="shared" si="607"/>
        <v>0</v>
      </c>
      <c r="T1609" s="24">
        <f t="shared" si="605"/>
        <v>0</v>
      </c>
      <c r="W1609" s="24"/>
      <c r="X1609" s="24"/>
      <c r="Y1609" s="24"/>
      <c r="Z1609" s="24"/>
      <c r="AA1609" s="24"/>
      <c r="AB1609" s="24"/>
      <c r="AC1609" s="24">
        <f t="shared" si="608"/>
        <v>0</v>
      </c>
      <c r="AD1609" s="24">
        <f t="shared" si="609"/>
        <v>0</v>
      </c>
      <c r="AG1609" s="24"/>
      <c r="AH1609" s="24"/>
      <c r="AI1609" s="24"/>
      <c r="AJ1609" s="24"/>
      <c r="AK1609" s="24"/>
      <c r="AL1609" s="24"/>
      <c r="AM1609" s="24">
        <f t="shared" si="610"/>
        <v>0</v>
      </c>
      <c r="AN1609" s="24">
        <f t="shared" si="603"/>
        <v>0</v>
      </c>
      <c r="AQ1609" s="24"/>
      <c r="AR1609" s="24"/>
      <c r="AS1609" s="24"/>
      <c r="AT1609" s="24"/>
      <c r="AU1609" s="24"/>
      <c r="AV1609" s="24"/>
      <c r="AW1609" s="24">
        <f t="shared" si="611"/>
        <v>0</v>
      </c>
      <c r="AX1609" s="24">
        <f t="shared" si="612"/>
        <v>0</v>
      </c>
      <c r="BA1609" s="24"/>
      <c r="BB1609" s="24"/>
      <c r="BC1609" s="24"/>
      <c r="BD1609" s="24"/>
      <c r="BE1609" s="24"/>
      <c r="BF1609" s="24"/>
      <c r="BG1609" s="24">
        <f t="shared" si="613"/>
        <v>0</v>
      </c>
      <c r="BH1609" s="24">
        <f t="shared" si="614"/>
        <v>0</v>
      </c>
      <c r="BK1609" s="24"/>
      <c r="BL1609" s="24"/>
      <c r="BM1609" s="24"/>
      <c r="BN1609" s="24"/>
      <c r="BO1609" s="24"/>
      <c r="BP1609" s="24"/>
      <c r="BQ1609" s="24">
        <f t="shared" si="615"/>
        <v>0</v>
      </c>
      <c r="BR1609" s="24">
        <f t="shared" si="616"/>
        <v>0</v>
      </c>
      <c r="BU1609" s="24"/>
      <c r="BV1609" s="24"/>
      <c r="BW1609" s="24"/>
      <c r="BX1609" s="24"/>
      <c r="BY1609" s="24"/>
      <c r="BZ1609" s="24"/>
      <c r="CA1609" s="24">
        <f t="shared" si="617"/>
        <v>0</v>
      </c>
      <c r="CB1609" s="24">
        <f t="shared" si="618"/>
        <v>0</v>
      </c>
      <c r="CC1609" s="24"/>
      <c r="CE1609" s="24">
        <f t="shared" si="619"/>
        <v>0</v>
      </c>
      <c r="CG1609" s="24">
        <f t="shared" si="620"/>
        <v>0</v>
      </c>
      <c r="CI1609" s="24">
        <f t="shared" si="621"/>
        <v>0</v>
      </c>
      <c r="CK1609" s="24">
        <f t="shared" si="622"/>
        <v>0</v>
      </c>
      <c r="CM1609" s="24">
        <f t="shared" si="623"/>
        <v>0</v>
      </c>
      <c r="CO1609" s="24">
        <f t="shared" si="624"/>
        <v>0</v>
      </c>
      <c r="CQ1609" s="24">
        <f t="shared" si="625"/>
        <v>0</v>
      </c>
      <c r="CS1609" s="24">
        <f t="shared" si="626"/>
        <v>0</v>
      </c>
    </row>
    <row r="1610" spans="9:97">
      <c r="I1610" s="24">
        <f t="shared" si="606"/>
        <v>0</v>
      </c>
      <c r="J1610" s="24">
        <f t="shared" si="604"/>
        <v>0</v>
      </c>
      <c r="M1610" s="24"/>
      <c r="N1610" s="24"/>
      <c r="O1610" s="24"/>
      <c r="P1610" s="24"/>
      <c r="Q1610" s="24"/>
      <c r="R1610" s="24"/>
      <c r="S1610" s="24">
        <f t="shared" si="607"/>
        <v>0</v>
      </c>
      <c r="T1610" s="24">
        <f t="shared" si="605"/>
        <v>0</v>
      </c>
      <c r="W1610" s="24"/>
      <c r="X1610" s="24"/>
      <c r="Y1610" s="24"/>
      <c r="Z1610" s="24"/>
      <c r="AA1610" s="24"/>
      <c r="AB1610" s="24"/>
      <c r="AC1610" s="24">
        <f t="shared" si="608"/>
        <v>0</v>
      </c>
      <c r="AD1610" s="24">
        <f t="shared" si="609"/>
        <v>0</v>
      </c>
      <c r="AG1610" s="24"/>
      <c r="AH1610" s="24"/>
      <c r="AI1610" s="24"/>
      <c r="AJ1610" s="24"/>
      <c r="AK1610" s="24"/>
      <c r="AL1610" s="24"/>
      <c r="AM1610" s="24">
        <f t="shared" si="610"/>
        <v>0</v>
      </c>
      <c r="AN1610" s="24">
        <f t="shared" si="603"/>
        <v>0</v>
      </c>
      <c r="AQ1610" s="24"/>
      <c r="AR1610" s="24"/>
      <c r="AS1610" s="24"/>
      <c r="AT1610" s="24"/>
      <c r="AU1610" s="24"/>
      <c r="AV1610" s="24"/>
      <c r="AW1610" s="24">
        <f t="shared" si="611"/>
        <v>0</v>
      </c>
      <c r="AX1610" s="24">
        <f t="shared" si="612"/>
        <v>0</v>
      </c>
      <c r="BA1610" s="24"/>
      <c r="BB1610" s="24"/>
      <c r="BC1610" s="24"/>
      <c r="BD1610" s="24"/>
      <c r="BE1610" s="24"/>
      <c r="BF1610" s="24"/>
      <c r="BG1610" s="24">
        <f t="shared" si="613"/>
        <v>0</v>
      </c>
      <c r="BH1610" s="24">
        <f t="shared" si="614"/>
        <v>0</v>
      </c>
      <c r="BK1610" s="24"/>
      <c r="BL1610" s="24"/>
      <c r="BM1610" s="24"/>
      <c r="BN1610" s="24"/>
      <c r="BO1610" s="24"/>
      <c r="BP1610" s="24"/>
      <c r="BQ1610" s="24">
        <f t="shared" si="615"/>
        <v>0</v>
      </c>
      <c r="BR1610" s="24">
        <f t="shared" si="616"/>
        <v>0</v>
      </c>
      <c r="BU1610" s="24"/>
      <c r="BV1610" s="24"/>
      <c r="BW1610" s="24"/>
      <c r="BX1610" s="24"/>
      <c r="BY1610" s="24"/>
      <c r="BZ1610" s="24"/>
      <c r="CA1610" s="24">
        <f t="shared" si="617"/>
        <v>0</v>
      </c>
      <c r="CB1610" s="24">
        <f t="shared" si="618"/>
        <v>0</v>
      </c>
      <c r="CC1610" s="24"/>
      <c r="CE1610" s="24">
        <f t="shared" si="619"/>
        <v>0</v>
      </c>
      <c r="CG1610" s="24">
        <f t="shared" si="620"/>
        <v>0</v>
      </c>
      <c r="CI1610" s="24">
        <f t="shared" si="621"/>
        <v>0</v>
      </c>
      <c r="CK1610" s="24">
        <f t="shared" si="622"/>
        <v>0</v>
      </c>
      <c r="CM1610" s="24">
        <f t="shared" si="623"/>
        <v>0</v>
      </c>
      <c r="CO1610" s="24">
        <f t="shared" si="624"/>
        <v>0</v>
      </c>
      <c r="CQ1610" s="24">
        <f t="shared" si="625"/>
        <v>0</v>
      </c>
      <c r="CS1610" s="24">
        <f t="shared" si="626"/>
        <v>0</v>
      </c>
    </row>
    <row r="1611" spans="9:97">
      <c r="I1611" s="24">
        <f t="shared" si="606"/>
        <v>0</v>
      </c>
      <c r="J1611" s="24">
        <f t="shared" si="604"/>
        <v>0</v>
      </c>
      <c r="M1611" s="24"/>
      <c r="N1611" s="24"/>
      <c r="O1611" s="24"/>
      <c r="P1611" s="24"/>
      <c r="Q1611" s="24"/>
      <c r="R1611" s="24"/>
      <c r="S1611" s="24">
        <f t="shared" si="607"/>
        <v>0</v>
      </c>
      <c r="T1611" s="24">
        <f t="shared" si="605"/>
        <v>0</v>
      </c>
      <c r="W1611" s="24"/>
      <c r="X1611" s="24"/>
      <c r="Y1611" s="24"/>
      <c r="Z1611" s="24"/>
      <c r="AA1611" s="24"/>
      <c r="AB1611" s="24"/>
      <c r="AC1611" s="24">
        <f t="shared" si="608"/>
        <v>0</v>
      </c>
      <c r="AD1611" s="24">
        <f t="shared" si="609"/>
        <v>0</v>
      </c>
      <c r="AG1611" s="24"/>
      <c r="AH1611" s="24"/>
      <c r="AI1611" s="24"/>
      <c r="AJ1611" s="24"/>
      <c r="AK1611" s="24"/>
      <c r="AL1611" s="24"/>
      <c r="AM1611" s="24">
        <f t="shared" si="610"/>
        <v>0</v>
      </c>
      <c r="AN1611" s="24">
        <f t="shared" si="603"/>
        <v>0</v>
      </c>
      <c r="AQ1611" s="24"/>
      <c r="AR1611" s="24"/>
      <c r="AS1611" s="24"/>
      <c r="AT1611" s="24"/>
      <c r="AU1611" s="24"/>
      <c r="AV1611" s="24"/>
      <c r="AW1611" s="24">
        <f t="shared" si="611"/>
        <v>0</v>
      </c>
      <c r="AX1611" s="24">
        <f t="shared" si="612"/>
        <v>0</v>
      </c>
      <c r="BA1611" s="24"/>
      <c r="BB1611" s="24"/>
      <c r="BC1611" s="24"/>
      <c r="BD1611" s="24"/>
      <c r="BE1611" s="24"/>
      <c r="BF1611" s="24"/>
      <c r="BG1611" s="24">
        <f t="shared" si="613"/>
        <v>0</v>
      </c>
      <c r="BH1611" s="24">
        <f t="shared" si="614"/>
        <v>0</v>
      </c>
      <c r="BK1611" s="24"/>
      <c r="BL1611" s="24"/>
      <c r="BM1611" s="24"/>
      <c r="BN1611" s="24"/>
      <c r="BO1611" s="24"/>
      <c r="BP1611" s="24"/>
      <c r="BQ1611" s="24">
        <f t="shared" si="615"/>
        <v>0</v>
      </c>
      <c r="BR1611" s="24">
        <f t="shared" si="616"/>
        <v>0</v>
      </c>
      <c r="BU1611" s="24"/>
      <c r="BV1611" s="24"/>
      <c r="BW1611" s="24"/>
      <c r="BX1611" s="24"/>
      <c r="BY1611" s="24"/>
      <c r="BZ1611" s="24"/>
      <c r="CA1611" s="24">
        <f t="shared" si="617"/>
        <v>0</v>
      </c>
      <c r="CB1611" s="24">
        <f t="shared" si="618"/>
        <v>0</v>
      </c>
      <c r="CC1611" s="24"/>
      <c r="CE1611" s="24">
        <f t="shared" si="619"/>
        <v>0</v>
      </c>
      <c r="CG1611" s="24">
        <f t="shared" si="620"/>
        <v>0</v>
      </c>
      <c r="CI1611" s="24">
        <f t="shared" si="621"/>
        <v>0</v>
      </c>
      <c r="CK1611" s="24">
        <f t="shared" si="622"/>
        <v>0</v>
      </c>
      <c r="CM1611" s="24">
        <f t="shared" si="623"/>
        <v>0</v>
      </c>
      <c r="CO1611" s="24">
        <f t="shared" si="624"/>
        <v>0</v>
      </c>
      <c r="CQ1611" s="24">
        <f t="shared" si="625"/>
        <v>0</v>
      </c>
      <c r="CS1611" s="24">
        <f t="shared" si="626"/>
        <v>0</v>
      </c>
    </row>
    <row r="1612" spans="9:97">
      <c r="I1612" s="24">
        <f t="shared" si="606"/>
        <v>0</v>
      </c>
      <c r="J1612" s="24">
        <f t="shared" si="604"/>
        <v>0</v>
      </c>
      <c r="M1612" s="24"/>
      <c r="N1612" s="24"/>
      <c r="O1612" s="24"/>
      <c r="P1612" s="24"/>
      <c r="Q1612" s="24"/>
      <c r="R1612" s="24"/>
      <c r="S1612" s="24">
        <f t="shared" si="607"/>
        <v>0</v>
      </c>
      <c r="T1612" s="24">
        <f t="shared" si="605"/>
        <v>0</v>
      </c>
      <c r="W1612" s="24"/>
      <c r="X1612" s="24"/>
      <c r="Y1612" s="24"/>
      <c r="Z1612" s="24"/>
      <c r="AA1612" s="24"/>
      <c r="AB1612" s="24"/>
      <c r="AC1612" s="24">
        <f t="shared" si="608"/>
        <v>0</v>
      </c>
      <c r="AD1612" s="24">
        <f t="shared" si="609"/>
        <v>0</v>
      </c>
      <c r="AG1612" s="24"/>
      <c r="AH1612" s="24"/>
      <c r="AI1612" s="24"/>
      <c r="AJ1612" s="24"/>
      <c r="AK1612" s="24"/>
      <c r="AL1612" s="24"/>
      <c r="AM1612" s="24">
        <f t="shared" si="610"/>
        <v>0</v>
      </c>
      <c r="AN1612" s="24">
        <f t="shared" si="603"/>
        <v>0</v>
      </c>
      <c r="AQ1612" s="24"/>
      <c r="AR1612" s="24"/>
      <c r="AS1612" s="24"/>
      <c r="AT1612" s="24"/>
      <c r="AU1612" s="24"/>
      <c r="AV1612" s="24"/>
      <c r="AW1612" s="24">
        <f t="shared" si="611"/>
        <v>0</v>
      </c>
      <c r="AX1612" s="24">
        <f t="shared" si="612"/>
        <v>0</v>
      </c>
      <c r="BA1612" s="24"/>
      <c r="BB1612" s="24"/>
      <c r="BC1612" s="24"/>
      <c r="BD1612" s="24"/>
      <c r="BE1612" s="24"/>
      <c r="BF1612" s="24"/>
      <c r="BG1612" s="24">
        <f t="shared" si="613"/>
        <v>0</v>
      </c>
      <c r="BH1612" s="24">
        <f t="shared" si="614"/>
        <v>0</v>
      </c>
      <c r="BK1612" s="24"/>
      <c r="BL1612" s="24"/>
      <c r="BM1612" s="24"/>
      <c r="BN1612" s="24"/>
      <c r="BO1612" s="24"/>
      <c r="BP1612" s="24"/>
      <c r="BQ1612" s="24">
        <f t="shared" si="615"/>
        <v>0</v>
      </c>
      <c r="BR1612" s="24">
        <f t="shared" si="616"/>
        <v>0</v>
      </c>
      <c r="BU1612" s="24"/>
      <c r="BV1612" s="24"/>
      <c r="BW1612" s="24"/>
      <c r="BX1612" s="24"/>
      <c r="BY1612" s="24"/>
      <c r="BZ1612" s="24"/>
      <c r="CA1612" s="24">
        <f t="shared" si="617"/>
        <v>0</v>
      </c>
      <c r="CB1612" s="24">
        <f t="shared" si="618"/>
        <v>0</v>
      </c>
      <c r="CC1612" s="24"/>
      <c r="CE1612" s="24">
        <f t="shared" si="619"/>
        <v>0</v>
      </c>
      <c r="CG1612" s="24">
        <f t="shared" si="620"/>
        <v>0</v>
      </c>
      <c r="CI1612" s="24">
        <f t="shared" si="621"/>
        <v>0</v>
      </c>
      <c r="CK1612" s="24">
        <f t="shared" si="622"/>
        <v>0</v>
      </c>
      <c r="CM1612" s="24">
        <f t="shared" si="623"/>
        <v>0</v>
      </c>
      <c r="CO1612" s="24">
        <f t="shared" si="624"/>
        <v>0</v>
      </c>
      <c r="CQ1612" s="24">
        <f t="shared" si="625"/>
        <v>0</v>
      </c>
      <c r="CS1612" s="24">
        <f t="shared" si="626"/>
        <v>0</v>
      </c>
    </row>
    <row r="1613" spans="9:97">
      <c r="I1613" s="24">
        <f t="shared" si="606"/>
        <v>0</v>
      </c>
      <c r="J1613" s="24">
        <f t="shared" si="604"/>
        <v>0</v>
      </c>
      <c r="M1613" s="24"/>
      <c r="N1613" s="24"/>
      <c r="O1613" s="24"/>
      <c r="P1613" s="24"/>
      <c r="Q1613" s="24"/>
      <c r="R1613" s="24"/>
      <c r="S1613" s="24">
        <f t="shared" si="607"/>
        <v>0</v>
      </c>
      <c r="T1613" s="24">
        <f t="shared" si="605"/>
        <v>0</v>
      </c>
      <c r="W1613" s="24"/>
      <c r="X1613" s="24"/>
      <c r="Y1613" s="24"/>
      <c r="Z1613" s="24"/>
      <c r="AA1613" s="24"/>
      <c r="AB1613" s="24"/>
      <c r="AC1613" s="24">
        <f t="shared" si="608"/>
        <v>0</v>
      </c>
      <c r="AD1613" s="24">
        <f t="shared" si="609"/>
        <v>0</v>
      </c>
      <c r="AG1613" s="24"/>
      <c r="AH1613" s="24"/>
      <c r="AI1613" s="24"/>
      <c r="AJ1613" s="24"/>
      <c r="AK1613" s="24"/>
      <c r="AL1613" s="24"/>
      <c r="AM1613" s="24">
        <f t="shared" si="610"/>
        <v>0</v>
      </c>
      <c r="AN1613" s="24">
        <f t="shared" si="603"/>
        <v>0</v>
      </c>
      <c r="AQ1613" s="24"/>
      <c r="AR1613" s="24"/>
      <c r="AS1613" s="24"/>
      <c r="AT1613" s="24"/>
      <c r="AU1613" s="24"/>
      <c r="AV1613" s="24"/>
      <c r="AW1613" s="24">
        <f t="shared" si="611"/>
        <v>0</v>
      </c>
      <c r="AX1613" s="24">
        <f t="shared" si="612"/>
        <v>0</v>
      </c>
      <c r="BA1613" s="24"/>
      <c r="BB1613" s="24"/>
      <c r="BC1613" s="24"/>
      <c r="BD1613" s="24"/>
      <c r="BE1613" s="24"/>
      <c r="BF1613" s="24"/>
      <c r="BG1613" s="24">
        <f t="shared" si="613"/>
        <v>0</v>
      </c>
      <c r="BH1613" s="24">
        <f t="shared" si="614"/>
        <v>0</v>
      </c>
      <c r="BK1613" s="24"/>
      <c r="BL1613" s="24"/>
      <c r="BM1613" s="24"/>
      <c r="BN1613" s="24"/>
      <c r="BO1613" s="24"/>
      <c r="BP1613" s="24"/>
      <c r="BQ1613" s="24">
        <f t="shared" si="615"/>
        <v>0</v>
      </c>
      <c r="BR1613" s="24">
        <f t="shared" si="616"/>
        <v>0</v>
      </c>
      <c r="BU1613" s="24"/>
      <c r="BV1613" s="24"/>
      <c r="BW1613" s="24"/>
      <c r="BX1613" s="24"/>
      <c r="BY1613" s="24"/>
      <c r="BZ1613" s="24"/>
      <c r="CA1613" s="24">
        <f t="shared" si="617"/>
        <v>0</v>
      </c>
      <c r="CB1613" s="24">
        <f t="shared" si="618"/>
        <v>0</v>
      </c>
      <c r="CC1613" s="24"/>
      <c r="CE1613" s="24">
        <f t="shared" si="619"/>
        <v>0</v>
      </c>
      <c r="CG1613" s="24">
        <f t="shared" si="620"/>
        <v>0</v>
      </c>
      <c r="CI1613" s="24">
        <f t="shared" si="621"/>
        <v>0</v>
      </c>
      <c r="CK1613" s="24">
        <f t="shared" si="622"/>
        <v>0</v>
      </c>
      <c r="CM1613" s="24">
        <f t="shared" si="623"/>
        <v>0</v>
      </c>
      <c r="CO1613" s="24">
        <f t="shared" si="624"/>
        <v>0</v>
      </c>
      <c r="CQ1613" s="24">
        <f t="shared" si="625"/>
        <v>0</v>
      </c>
      <c r="CS1613" s="24">
        <f t="shared" si="626"/>
        <v>0</v>
      </c>
    </row>
    <row r="1614" spans="9:97">
      <c r="I1614" s="24">
        <f t="shared" si="606"/>
        <v>0</v>
      </c>
      <c r="J1614" s="24">
        <f t="shared" si="604"/>
        <v>0</v>
      </c>
      <c r="M1614" s="24"/>
      <c r="N1614" s="24"/>
      <c r="O1614" s="24"/>
      <c r="P1614" s="24"/>
      <c r="Q1614" s="24"/>
      <c r="R1614" s="24"/>
      <c r="S1614" s="24">
        <f t="shared" si="607"/>
        <v>0</v>
      </c>
      <c r="T1614" s="24">
        <f t="shared" si="605"/>
        <v>0</v>
      </c>
      <c r="W1614" s="24"/>
      <c r="X1614" s="24"/>
      <c r="Y1614" s="24"/>
      <c r="Z1614" s="24"/>
      <c r="AA1614" s="24"/>
      <c r="AB1614" s="24"/>
      <c r="AC1614" s="24">
        <f t="shared" si="608"/>
        <v>0</v>
      </c>
      <c r="AD1614" s="24">
        <f t="shared" si="609"/>
        <v>0</v>
      </c>
      <c r="AG1614" s="24"/>
      <c r="AH1614" s="24"/>
      <c r="AI1614" s="24"/>
      <c r="AJ1614" s="24"/>
      <c r="AK1614" s="24"/>
      <c r="AL1614" s="24"/>
      <c r="AM1614" s="24">
        <f t="shared" si="610"/>
        <v>0</v>
      </c>
      <c r="AN1614" s="24">
        <f t="shared" si="603"/>
        <v>0</v>
      </c>
      <c r="AQ1614" s="24"/>
      <c r="AR1614" s="24"/>
      <c r="AS1614" s="24"/>
      <c r="AT1614" s="24"/>
      <c r="AU1614" s="24"/>
      <c r="AV1614" s="24"/>
      <c r="AW1614" s="24">
        <f t="shared" si="611"/>
        <v>0</v>
      </c>
      <c r="AX1614" s="24">
        <f t="shared" si="612"/>
        <v>0</v>
      </c>
      <c r="BA1614" s="24"/>
      <c r="BB1614" s="24"/>
      <c r="BC1614" s="24"/>
      <c r="BD1614" s="24"/>
      <c r="BE1614" s="24"/>
      <c r="BF1614" s="24"/>
      <c r="BG1614" s="24">
        <f t="shared" si="613"/>
        <v>0</v>
      </c>
      <c r="BH1614" s="24">
        <f t="shared" si="614"/>
        <v>0</v>
      </c>
      <c r="BK1614" s="24"/>
      <c r="BL1614" s="24"/>
      <c r="BM1614" s="24"/>
      <c r="BN1614" s="24"/>
      <c r="BO1614" s="24"/>
      <c r="BP1614" s="24"/>
      <c r="BQ1614" s="24">
        <f t="shared" si="615"/>
        <v>0</v>
      </c>
      <c r="BR1614" s="24">
        <f t="shared" si="616"/>
        <v>0</v>
      </c>
      <c r="BU1614" s="24"/>
      <c r="BV1614" s="24"/>
      <c r="BW1614" s="24"/>
      <c r="BX1614" s="24"/>
      <c r="BY1614" s="24"/>
      <c r="BZ1614" s="24"/>
      <c r="CA1614" s="24">
        <f t="shared" si="617"/>
        <v>0</v>
      </c>
      <c r="CB1614" s="24">
        <f t="shared" si="618"/>
        <v>0</v>
      </c>
      <c r="CC1614" s="24"/>
      <c r="CE1614" s="24">
        <f t="shared" si="619"/>
        <v>0</v>
      </c>
      <c r="CG1614" s="24">
        <f t="shared" si="620"/>
        <v>0</v>
      </c>
      <c r="CI1614" s="24">
        <f t="shared" si="621"/>
        <v>0</v>
      </c>
      <c r="CK1614" s="24">
        <f t="shared" si="622"/>
        <v>0</v>
      </c>
      <c r="CM1614" s="24">
        <f t="shared" si="623"/>
        <v>0</v>
      </c>
      <c r="CO1614" s="24">
        <f t="shared" si="624"/>
        <v>0</v>
      </c>
      <c r="CQ1614" s="24">
        <f t="shared" si="625"/>
        <v>0</v>
      </c>
      <c r="CS1614" s="24">
        <f t="shared" si="626"/>
        <v>0</v>
      </c>
    </row>
    <row r="1615" spans="9:97">
      <c r="I1615" s="24">
        <f t="shared" si="606"/>
        <v>0</v>
      </c>
      <c r="J1615" s="24">
        <f t="shared" si="604"/>
        <v>0</v>
      </c>
      <c r="M1615" s="24"/>
      <c r="N1615" s="24"/>
      <c r="O1615" s="24"/>
      <c r="P1615" s="24"/>
      <c r="Q1615" s="24"/>
      <c r="R1615" s="24"/>
      <c r="S1615" s="24">
        <f t="shared" si="607"/>
        <v>0</v>
      </c>
      <c r="T1615" s="24">
        <f t="shared" si="605"/>
        <v>0</v>
      </c>
      <c r="W1615" s="24"/>
      <c r="X1615" s="24"/>
      <c r="Y1615" s="24"/>
      <c r="Z1615" s="24"/>
      <c r="AA1615" s="24"/>
      <c r="AB1615" s="24"/>
      <c r="AC1615" s="24">
        <f t="shared" si="608"/>
        <v>0</v>
      </c>
      <c r="AD1615" s="24">
        <f t="shared" si="609"/>
        <v>0</v>
      </c>
      <c r="AG1615" s="24"/>
      <c r="AH1615" s="24"/>
      <c r="AI1615" s="24"/>
      <c r="AJ1615" s="24"/>
      <c r="AK1615" s="24"/>
      <c r="AL1615" s="24"/>
      <c r="AM1615" s="24">
        <f t="shared" si="610"/>
        <v>0</v>
      </c>
      <c r="AN1615" s="24">
        <f t="shared" si="603"/>
        <v>0</v>
      </c>
      <c r="AQ1615" s="24"/>
      <c r="AR1615" s="24"/>
      <c r="AS1615" s="24"/>
      <c r="AT1615" s="24"/>
      <c r="AU1615" s="24"/>
      <c r="AV1615" s="24"/>
      <c r="AW1615" s="24">
        <f t="shared" si="611"/>
        <v>0</v>
      </c>
      <c r="AX1615" s="24">
        <f t="shared" si="612"/>
        <v>0</v>
      </c>
      <c r="BA1615" s="24"/>
      <c r="BB1615" s="24"/>
      <c r="BC1615" s="24"/>
      <c r="BD1615" s="24"/>
      <c r="BE1615" s="24"/>
      <c r="BF1615" s="24"/>
      <c r="BG1615" s="24">
        <f t="shared" si="613"/>
        <v>0</v>
      </c>
      <c r="BH1615" s="24">
        <f t="shared" si="614"/>
        <v>0</v>
      </c>
      <c r="BK1615" s="24"/>
      <c r="BL1615" s="24"/>
      <c r="BM1615" s="24"/>
      <c r="BN1615" s="24"/>
      <c r="BO1615" s="24"/>
      <c r="BP1615" s="24"/>
      <c r="BQ1615" s="24">
        <f t="shared" si="615"/>
        <v>0</v>
      </c>
      <c r="BR1615" s="24">
        <f t="shared" si="616"/>
        <v>0</v>
      </c>
      <c r="BU1615" s="24"/>
      <c r="BV1615" s="24"/>
      <c r="BW1615" s="24"/>
      <c r="BX1615" s="24"/>
      <c r="BY1615" s="24"/>
      <c r="BZ1615" s="24"/>
      <c r="CA1615" s="24">
        <f t="shared" si="617"/>
        <v>0</v>
      </c>
      <c r="CB1615" s="24">
        <f t="shared" si="618"/>
        <v>0</v>
      </c>
      <c r="CC1615" s="24"/>
      <c r="CE1615" s="24">
        <f t="shared" si="619"/>
        <v>0</v>
      </c>
      <c r="CG1615" s="24">
        <f t="shared" si="620"/>
        <v>0</v>
      </c>
      <c r="CI1615" s="24">
        <f t="shared" si="621"/>
        <v>0</v>
      </c>
      <c r="CK1615" s="24">
        <f t="shared" si="622"/>
        <v>0</v>
      </c>
      <c r="CM1615" s="24">
        <f t="shared" si="623"/>
        <v>0</v>
      </c>
      <c r="CO1615" s="24">
        <f t="shared" si="624"/>
        <v>0</v>
      </c>
      <c r="CQ1615" s="24">
        <f t="shared" si="625"/>
        <v>0</v>
      </c>
      <c r="CS1615" s="24">
        <f t="shared" si="626"/>
        <v>0</v>
      </c>
    </row>
    <row r="1616" spans="9:97">
      <c r="I1616" s="24">
        <f t="shared" si="606"/>
        <v>0</v>
      </c>
      <c r="J1616" s="24">
        <f t="shared" si="604"/>
        <v>0</v>
      </c>
      <c r="M1616" s="24"/>
      <c r="N1616" s="24"/>
      <c r="O1616" s="24"/>
      <c r="P1616" s="24"/>
      <c r="Q1616" s="24"/>
      <c r="R1616" s="24"/>
      <c r="S1616" s="24">
        <f t="shared" si="607"/>
        <v>0</v>
      </c>
      <c r="T1616" s="24">
        <f t="shared" si="605"/>
        <v>0</v>
      </c>
      <c r="W1616" s="24"/>
      <c r="X1616" s="24"/>
      <c r="Y1616" s="24"/>
      <c r="Z1616" s="24"/>
      <c r="AA1616" s="24"/>
      <c r="AB1616" s="24"/>
      <c r="AC1616" s="24">
        <f t="shared" si="608"/>
        <v>0</v>
      </c>
      <c r="AD1616" s="24">
        <f t="shared" si="609"/>
        <v>0</v>
      </c>
      <c r="AG1616" s="24"/>
      <c r="AH1616" s="24"/>
      <c r="AI1616" s="24"/>
      <c r="AJ1616" s="24"/>
      <c r="AK1616" s="24"/>
      <c r="AL1616" s="24"/>
      <c r="AM1616" s="24">
        <f t="shared" si="610"/>
        <v>0</v>
      </c>
      <c r="AN1616" s="24">
        <f t="shared" si="603"/>
        <v>0</v>
      </c>
      <c r="AQ1616" s="24"/>
      <c r="AR1616" s="24"/>
      <c r="AS1616" s="24"/>
      <c r="AT1616" s="24"/>
      <c r="AU1616" s="24"/>
      <c r="AV1616" s="24"/>
      <c r="AW1616" s="24">
        <f t="shared" si="611"/>
        <v>0</v>
      </c>
      <c r="AX1616" s="24">
        <f t="shared" si="612"/>
        <v>0</v>
      </c>
      <c r="BA1616" s="24"/>
      <c r="BB1616" s="24"/>
      <c r="BC1616" s="24"/>
      <c r="BD1616" s="24"/>
      <c r="BE1616" s="24"/>
      <c r="BF1616" s="24"/>
      <c r="BG1616" s="24">
        <f t="shared" si="613"/>
        <v>0</v>
      </c>
      <c r="BH1616" s="24">
        <f t="shared" si="614"/>
        <v>0</v>
      </c>
      <c r="BK1616" s="24"/>
      <c r="BL1616" s="24"/>
      <c r="BM1616" s="24"/>
      <c r="BN1616" s="24"/>
      <c r="BO1616" s="24"/>
      <c r="BP1616" s="24"/>
      <c r="BQ1616" s="24">
        <f t="shared" si="615"/>
        <v>0</v>
      </c>
      <c r="BR1616" s="24">
        <f t="shared" si="616"/>
        <v>0</v>
      </c>
      <c r="BU1616" s="24"/>
      <c r="BV1616" s="24"/>
      <c r="BW1616" s="24"/>
      <c r="BX1616" s="24"/>
      <c r="BY1616" s="24"/>
      <c r="BZ1616" s="24"/>
      <c r="CA1616" s="24">
        <f t="shared" si="617"/>
        <v>0</v>
      </c>
      <c r="CB1616" s="24">
        <f t="shared" si="618"/>
        <v>0</v>
      </c>
      <c r="CC1616" s="24"/>
      <c r="CE1616" s="24">
        <f t="shared" si="619"/>
        <v>0</v>
      </c>
      <c r="CG1616" s="24">
        <f t="shared" si="620"/>
        <v>0</v>
      </c>
      <c r="CI1616" s="24">
        <f t="shared" si="621"/>
        <v>0</v>
      </c>
      <c r="CK1616" s="24">
        <f t="shared" si="622"/>
        <v>0</v>
      </c>
      <c r="CM1616" s="24">
        <f t="shared" si="623"/>
        <v>0</v>
      </c>
      <c r="CO1616" s="24">
        <f t="shared" si="624"/>
        <v>0</v>
      </c>
      <c r="CQ1616" s="24">
        <f t="shared" si="625"/>
        <v>0</v>
      </c>
      <c r="CS1616" s="24">
        <f t="shared" si="626"/>
        <v>0</v>
      </c>
    </row>
    <row r="1617" spans="9:97">
      <c r="I1617" s="24">
        <f t="shared" si="606"/>
        <v>0</v>
      </c>
      <c r="J1617" s="24">
        <f t="shared" si="604"/>
        <v>0</v>
      </c>
      <c r="M1617" s="24"/>
      <c r="N1617" s="24"/>
      <c r="O1617" s="24"/>
      <c r="P1617" s="24"/>
      <c r="Q1617" s="24"/>
      <c r="R1617" s="24"/>
      <c r="S1617" s="24">
        <f t="shared" si="607"/>
        <v>0</v>
      </c>
      <c r="T1617" s="24">
        <f t="shared" si="605"/>
        <v>0</v>
      </c>
      <c r="W1617" s="24"/>
      <c r="X1617" s="24"/>
      <c r="Y1617" s="24"/>
      <c r="Z1617" s="24"/>
      <c r="AA1617" s="24"/>
      <c r="AB1617" s="24"/>
      <c r="AC1617" s="24">
        <f t="shared" si="608"/>
        <v>0</v>
      </c>
      <c r="AD1617" s="24">
        <f t="shared" si="609"/>
        <v>0</v>
      </c>
      <c r="AG1617" s="24"/>
      <c r="AH1617" s="24"/>
      <c r="AI1617" s="24"/>
      <c r="AJ1617" s="24"/>
      <c r="AK1617" s="24"/>
      <c r="AL1617" s="24"/>
      <c r="AM1617" s="24">
        <f t="shared" si="610"/>
        <v>0</v>
      </c>
      <c r="AN1617" s="24">
        <f t="shared" si="603"/>
        <v>0</v>
      </c>
      <c r="AQ1617" s="24"/>
      <c r="AR1617" s="24"/>
      <c r="AS1617" s="24"/>
      <c r="AT1617" s="24"/>
      <c r="AU1617" s="24"/>
      <c r="AV1617" s="24"/>
      <c r="AW1617" s="24">
        <f t="shared" si="611"/>
        <v>0</v>
      </c>
      <c r="AX1617" s="24">
        <f t="shared" si="612"/>
        <v>0</v>
      </c>
      <c r="BA1617" s="24"/>
      <c r="BB1617" s="24"/>
      <c r="BC1617" s="24"/>
      <c r="BD1617" s="24"/>
      <c r="BE1617" s="24"/>
      <c r="BF1617" s="24"/>
      <c r="BG1617" s="24">
        <f t="shared" si="613"/>
        <v>0</v>
      </c>
      <c r="BH1617" s="24">
        <f t="shared" si="614"/>
        <v>0</v>
      </c>
      <c r="BK1617" s="24"/>
      <c r="BL1617" s="24"/>
      <c r="BM1617" s="24"/>
      <c r="BN1617" s="24"/>
      <c r="BO1617" s="24"/>
      <c r="BP1617" s="24"/>
      <c r="BQ1617" s="24">
        <f t="shared" si="615"/>
        <v>0</v>
      </c>
      <c r="BR1617" s="24">
        <f t="shared" si="616"/>
        <v>0</v>
      </c>
      <c r="BU1617" s="24"/>
      <c r="BV1617" s="24"/>
      <c r="BW1617" s="24"/>
      <c r="BX1617" s="24"/>
      <c r="BY1617" s="24"/>
      <c r="BZ1617" s="24"/>
      <c r="CA1617" s="24">
        <f t="shared" si="617"/>
        <v>0</v>
      </c>
      <c r="CB1617" s="24">
        <f t="shared" si="618"/>
        <v>0</v>
      </c>
      <c r="CC1617" s="24"/>
      <c r="CE1617" s="24">
        <f t="shared" si="619"/>
        <v>0</v>
      </c>
      <c r="CG1617" s="24">
        <f t="shared" si="620"/>
        <v>0</v>
      </c>
      <c r="CI1617" s="24">
        <f t="shared" si="621"/>
        <v>0</v>
      </c>
      <c r="CK1617" s="24">
        <f t="shared" si="622"/>
        <v>0</v>
      </c>
      <c r="CM1617" s="24">
        <f t="shared" si="623"/>
        <v>0</v>
      </c>
      <c r="CO1617" s="24">
        <f t="shared" si="624"/>
        <v>0</v>
      </c>
      <c r="CQ1617" s="24">
        <f t="shared" si="625"/>
        <v>0</v>
      </c>
      <c r="CS1617" s="24">
        <f t="shared" si="626"/>
        <v>0</v>
      </c>
    </row>
    <row r="1618" spans="9:97">
      <c r="I1618" s="24">
        <f t="shared" si="606"/>
        <v>0</v>
      </c>
      <c r="J1618" s="24">
        <f t="shared" si="604"/>
        <v>0</v>
      </c>
      <c r="M1618" s="24"/>
      <c r="N1618" s="24"/>
      <c r="O1618" s="24"/>
      <c r="P1618" s="24"/>
      <c r="Q1618" s="24"/>
      <c r="R1618" s="24"/>
      <c r="S1618" s="24">
        <f t="shared" si="607"/>
        <v>0</v>
      </c>
      <c r="T1618" s="24">
        <f t="shared" si="605"/>
        <v>0</v>
      </c>
      <c r="W1618" s="24"/>
      <c r="X1618" s="24"/>
      <c r="Y1618" s="24"/>
      <c r="Z1618" s="24"/>
      <c r="AA1618" s="24"/>
      <c r="AB1618" s="24"/>
      <c r="AC1618" s="24">
        <f t="shared" si="608"/>
        <v>0</v>
      </c>
      <c r="AD1618" s="24">
        <f t="shared" si="609"/>
        <v>0</v>
      </c>
      <c r="AG1618" s="24"/>
      <c r="AH1618" s="24"/>
      <c r="AI1618" s="24"/>
      <c r="AJ1618" s="24"/>
      <c r="AK1618" s="24"/>
      <c r="AL1618" s="24"/>
      <c r="AM1618" s="24">
        <f t="shared" si="610"/>
        <v>0</v>
      </c>
      <c r="AN1618" s="24">
        <f t="shared" si="603"/>
        <v>0</v>
      </c>
      <c r="AQ1618" s="24"/>
      <c r="AR1618" s="24"/>
      <c r="AS1618" s="24"/>
      <c r="AT1618" s="24"/>
      <c r="AU1618" s="24"/>
      <c r="AV1618" s="24"/>
      <c r="AW1618" s="24">
        <f t="shared" si="611"/>
        <v>0</v>
      </c>
      <c r="AX1618" s="24">
        <f t="shared" si="612"/>
        <v>0</v>
      </c>
      <c r="BA1618" s="24"/>
      <c r="BB1618" s="24"/>
      <c r="BC1618" s="24"/>
      <c r="BD1618" s="24"/>
      <c r="BE1618" s="24"/>
      <c r="BF1618" s="24"/>
      <c r="BG1618" s="24">
        <f t="shared" si="613"/>
        <v>0</v>
      </c>
      <c r="BH1618" s="24">
        <f t="shared" si="614"/>
        <v>0</v>
      </c>
      <c r="BK1618" s="24"/>
      <c r="BL1618" s="24"/>
      <c r="BM1618" s="24"/>
      <c r="BN1618" s="24"/>
      <c r="BO1618" s="24"/>
      <c r="BP1618" s="24"/>
      <c r="BQ1618" s="24">
        <f t="shared" si="615"/>
        <v>0</v>
      </c>
      <c r="BR1618" s="24">
        <f t="shared" si="616"/>
        <v>0</v>
      </c>
      <c r="BU1618" s="24"/>
      <c r="BV1618" s="24"/>
      <c r="BW1618" s="24"/>
      <c r="BX1618" s="24"/>
      <c r="BY1618" s="24"/>
      <c r="BZ1618" s="24"/>
      <c r="CA1618" s="24">
        <f t="shared" si="617"/>
        <v>0</v>
      </c>
      <c r="CB1618" s="24">
        <f t="shared" si="618"/>
        <v>0</v>
      </c>
      <c r="CC1618" s="24"/>
      <c r="CE1618" s="24">
        <f t="shared" si="619"/>
        <v>0</v>
      </c>
      <c r="CG1618" s="24">
        <f t="shared" si="620"/>
        <v>0</v>
      </c>
      <c r="CI1618" s="24">
        <f t="shared" si="621"/>
        <v>0</v>
      </c>
      <c r="CK1618" s="24">
        <f t="shared" si="622"/>
        <v>0</v>
      </c>
      <c r="CM1618" s="24">
        <f t="shared" si="623"/>
        <v>0</v>
      </c>
      <c r="CO1618" s="24">
        <f t="shared" si="624"/>
        <v>0</v>
      </c>
      <c r="CQ1618" s="24">
        <f t="shared" si="625"/>
        <v>0</v>
      </c>
      <c r="CS1618" s="24">
        <f t="shared" si="626"/>
        <v>0</v>
      </c>
    </row>
    <row r="1619" spans="9:97">
      <c r="I1619" s="24">
        <f t="shared" si="606"/>
        <v>0</v>
      </c>
      <c r="J1619" s="24">
        <f t="shared" si="604"/>
        <v>0</v>
      </c>
      <c r="M1619" s="24"/>
      <c r="N1619" s="24"/>
      <c r="O1619" s="24"/>
      <c r="P1619" s="24"/>
      <c r="Q1619" s="24"/>
      <c r="R1619" s="24"/>
      <c r="S1619" s="24">
        <f t="shared" si="607"/>
        <v>0</v>
      </c>
      <c r="T1619" s="24">
        <f t="shared" si="605"/>
        <v>0</v>
      </c>
      <c r="W1619" s="24"/>
      <c r="X1619" s="24"/>
      <c r="Y1619" s="24"/>
      <c r="Z1619" s="24"/>
      <c r="AA1619" s="24"/>
      <c r="AB1619" s="24"/>
      <c r="AC1619" s="24">
        <f t="shared" si="608"/>
        <v>0</v>
      </c>
      <c r="AD1619" s="24">
        <f t="shared" si="609"/>
        <v>0</v>
      </c>
      <c r="AG1619" s="24"/>
      <c r="AH1619" s="24"/>
      <c r="AI1619" s="24"/>
      <c r="AJ1619" s="24"/>
      <c r="AK1619" s="24"/>
      <c r="AL1619" s="24"/>
      <c r="AM1619" s="24">
        <f t="shared" si="610"/>
        <v>0</v>
      </c>
      <c r="AN1619" s="24">
        <f t="shared" si="603"/>
        <v>0</v>
      </c>
      <c r="AQ1619" s="24"/>
      <c r="AR1619" s="24"/>
      <c r="AS1619" s="24"/>
      <c r="AT1619" s="24"/>
      <c r="AU1619" s="24"/>
      <c r="AV1619" s="24"/>
      <c r="AW1619" s="24">
        <f t="shared" si="611"/>
        <v>0</v>
      </c>
      <c r="AX1619" s="24">
        <f t="shared" si="612"/>
        <v>0</v>
      </c>
      <c r="BA1619" s="24"/>
      <c r="BB1619" s="24"/>
      <c r="BC1619" s="24"/>
      <c r="BD1619" s="24"/>
      <c r="BE1619" s="24"/>
      <c r="BF1619" s="24"/>
      <c r="BG1619" s="24">
        <f t="shared" si="613"/>
        <v>0</v>
      </c>
      <c r="BH1619" s="24">
        <f t="shared" si="614"/>
        <v>0</v>
      </c>
      <c r="BK1619" s="24"/>
      <c r="BL1619" s="24"/>
      <c r="BM1619" s="24"/>
      <c r="BN1619" s="24"/>
      <c r="BO1619" s="24"/>
      <c r="BP1619" s="24"/>
      <c r="BQ1619" s="24">
        <f t="shared" si="615"/>
        <v>0</v>
      </c>
      <c r="BR1619" s="24">
        <f t="shared" si="616"/>
        <v>0</v>
      </c>
      <c r="BU1619" s="24"/>
      <c r="BV1619" s="24"/>
      <c r="BW1619" s="24"/>
      <c r="BX1619" s="24"/>
      <c r="BY1619" s="24"/>
      <c r="BZ1619" s="24"/>
      <c r="CA1619" s="24">
        <f t="shared" si="617"/>
        <v>0</v>
      </c>
      <c r="CB1619" s="24">
        <f t="shared" si="618"/>
        <v>0</v>
      </c>
      <c r="CC1619" s="24"/>
      <c r="CE1619" s="24">
        <f t="shared" si="619"/>
        <v>0</v>
      </c>
      <c r="CG1619" s="24">
        <f t="shared" si="620"/>
        <v>0</v>
      </c>
      <c r="CI1619" s="24">
        <f t="shared" si="621"/>
        <v>0</v>
      </c>
      <c r="CK1619" s="24">
        <f t="shared" si="622"/>
        <v>0</v>
      </c>
      <c r="CM1619" s="24">
        <f t="shared" si="623"/>
        <v>0</v>
      </c>
      <c r="CO1619" s="24">
        <f t="shared" si="624"/>
        <v>0</v>
      </c>
      <c r="CQ1619" s="24">
        <f t="shared" si="625"/>
        <v>0</v>
      </c>
      <c r="CS1619" s="24">
        <f t="shared" si="626"/>
        <v>0</v>
      </c>
    </row>
    <row r="1620" spans="9:97">
      <c r="I1620" s="24">
        <f t="shared" si="606"/>
        <v>0</v>
      </c>
      <c r="J1620" s="24">
        <f t="shared" si="604"/>
        <v>0</v>
      </c>
      <c r="M1620" s="24"/>
      <c r="N1620" s="24"/>
      <c r="O1620" s="24"/>
      <c r="P1620" s="24"/>
      <c r="Q1620" s="24"/>
      <c r="R1620" s="24"/>
      <c r="S1620" s="24">
        <f t="shared" si="607"/>
        <v>0</v>
      </c>
      <c r="T1620" s="24">
        <f t="shared" si="605"/>
        <v>0</v>
      </c>
      <c r="W1620" s="24"/>
      <c r="X1620" s="24"/>
      <c r="Y1620" s="24"/>
      <c r="Z1620" s="24"/>
      <c r="AA1620" s="24"/>
      <c r="AB1620" s="24"/>
      <c r="AC1620" s="24">
        <f t="shared" si="608"/>
        <v>0</v>
      </c>
      <c r="AD1620" s="24">
        <f t="shared" si="609"/>
        <v>0</v>
      </c>
      <c r="AG1620" s="24"/>
      <c r="AH1620" s="24"/>
      <c r="AI1620" s="24"/>
      <c r="AJ1620" s="24"/>
      <c r="AK1620" s="24"/>
      <c r="AL1620" s="24"/>
      <c r="AM1620" s="24">
        <f t="shared" si="610"/>
        <v>0</v>
      </c>
      <c r="AN1620" s="24">
        <f t="shared" si="603"/>
        <v>0</v>
      </c>
      <c r="AQ1620" s="24"/>
      <c r="AR1620" s="24"/>
      <c r="AS1620" s="24"/>
      <c r="AT1620" s="24"/>
      <c r="AU1620" s="24"/>
      <c r="AV1620" s="24"/>
      <c r="AW1620" s="24">
        <f t="shared" si="611"/>
        <v>0</v>
      </c>
      <c r="AX1620" s="24">
        <f t="shared" si="612"/>
        <v>0</v>
      </c>
      <c r="BA1620" s="24"/>
      <c r="BB1620" s="24"/>
      <c r="BC1620" s="24"/>
      <c r="BD1620" s="24"/>
      <c r="BE1620" s="24"/>
      <c r="BF1620" s="24"/>
      <c r="BG1620" s="24">
        <f t="shared" si="613"/>
        <v>0</v>
      </c>
      <c r="BH1620" s="24">
        <f t="shared" si="614"/>
        <v>0</v>
      </c>
      <c r="BK1620" s="24"/>
      <c r="BL1620" s="24"/>
      <c r="BM1620" s="24"/>
      <c r="BN1620" s="24"/>
      <c r="BO1620" s="24"/>
      <c r="BP1620" s="24"/>
      <c r="BQ1620" s="24">
        <f t="shared" si="615"/>
        <v>0</v>
      </c>
      <c r="BR1620" s="24">
        <f t="shared" si="616"/>
        <v>0</v>
      </c>
      <c r="BU1620" s="24"/>
      <c r="BV1620" s="24"/>
      <c r="BW1620" s="24"/>
      <c r="BX1620" s="24"/>
      <c r="BY1620" s="24"/>
      <c r="BZ1620" s="24"/>
      <c r="CA1620" s="24">
        <f t="shared" si="617"/>
        <v>0</v>
      </c>
      <c r="CB1620" s="24">
        <f t="shared" si="618"/>
        <v>0</v>
      </c>
      <c r="CC1620" s="24"/>
      <c r="CE1620" s="24">
        <f t="shared" si="619"/>
        <v>0</v>
      </c>
      <c r="CG1620" s="24">
        <f t="shared" si="620"/>
        <v>0</v>
      </c>
      <c r="CI1620" s="24">
        <f t="shared" si="621"/>
        <v>0</v>
      </c>
      <c r="CK1620" s="24">
        <f t="shared" si="622"/>
        <v>0</v>
      </c>
      <c r="CM1620" s="24">
        <f t="shared" si="623"/>
        <v>0</v>
      </c>
      <c r="CO1620" s="24">
        <f t="shared" si="624"/>
        <v>0</v>
      </c>
      <c r="CQ1620" s="24">
        <f t="shared" si="625"/>
        <v>0</v>
      </c>
      <c r="CS1620" s="24">
        <f t="shared" si="626"/>
        <v>0</v>
      </c>
    </row>
    <row r="1621" spans="9:97">
      <c r="I1621" s="24">
        <f t="shared" si="606"/>
        <v>0</v>
      </c>
      <c r="J1621" s="24">
        <f t="shared" si="604"/>
        <v>0</v>
      </c>
      <c r="M1621" s="24"/>
      <c r="N1621" s="24"/>
      <c r="O1621" s="24"/>
      <c r="P1621" s="24"/>
      <c r="Q1621" s="24"/>
      <c r="R1621" s="24"/>
      <c r="S1621" s="24">
        <f t="shared" si="607"/>
        <v>0</v>
      </c>
      <c r="T1621" s="24">
        <f t="shared" si="605"/>
        <v>0</v>
      </c>
      <c r="W1621" s="24"/>
      <c r="X1621" s="24"/>
      <c r="Y1621" s="24"/>
      <c r="Z1621" s="24"/>
      <c r="AA1621" s="24"/>
      <c r="AB1621" s="24"/>
      <c r="AC1621" s="24">
        <f t="shared" si="608"/>
        <v>0</v>
      </c>
      <c r="AD1621" s="24">
        <f t="shared" si="609"/>
        <v>0</v>
      </c>
      <c r="AG1621" s="24"/>
      <c r="AH1621" s="24"/>
      <c r="AI1621" s="24"/>
      <c r="AJ1621" s="24"/>
      <c r="AK1621" s="24"/>
      <c r="AL1621" s="24"/>
      <c r="AM1621" s="24">
        <f t="shared" si="610"/>
        <v>0</v>
      </c>
      <c r="AN1621" s="24">
        <f t="shared" si="603"/>
        <v>0</v>
      </c>
      <c r="AQ1621" s="24"/>
      <c r="AR1621" s="24"/>
      <c r="AS1621" s="24"/>
      <c r="AT1621" s="24"/>
      <c r="AU1621" s="24"/>
      <c r="AV1621" s="24"/>
      <c r="AW1621" s="24">
        <f t="shared" si="611"/>
        <v>0</v>
      </c>
      <c r="AX1621" s="24">
        <f t="shared" si="612"/>
        <v>0</v>
      </c>
      <c r="BA1621" s="24"/>
      <c r="BB1621" s="24"/>
      <c r="BC1621" s="24"/>
      <c r="BD1621" s="24"/>
      <c r="BE1621" s="24"/>
      <c r="BF1621" s="24"/>
      <c r="BG1621" s="24">
        <f t="shared" si="613"/>
        <v>0</v>
      </c>
      <c r="BH1621" s="24">
        <f t="shared" si="614"/>
        <v>0</v>
      </c>
      <c r="BK1621" s="24"/>
      <c r="BL1621" s="24"/>
      <c r="BM1621" s="24"/>
      <c r="BN1621" s="24"/>
      <c r="BO1621" s="24"/>
      <c r="BP1621" s="24"/>
      <c r="BQ1621" s="24">
        <f t="shared" si="615"/>
        <v>0</v>
      </c>
      <c r="BR1621" s="24">
        <f t="shared" si="616"/>
        <v>0</v>
      </c>
      <c r="BU1621" s="24"/>
      <c r="BV1621" s="24"/>
      <c r="BW1621" s="24"/>
      <c r="BX1621" s="24"/>
      <c r="BY1621" s="24"/>
      <c r="BZ1621" s="24"/>
      <c r="CA1621" s="24">
        <f t="shared" si="617"/>
        <v>0</v>
      </c>
      <c r="CB1621" s="24">
        <f t="shared" si="618"/>
        <v>0</v>
      </c>
      <c r="CC1621" s="24"/>
      <c r="CE1621" s="24">
        <f t="shared" si="619"/>
        <v>0</v>
      </c>
      <c r="CG1621" s="24">
        <f t="shared" si="620"/>
        <v>0</v>
      </c>
      <c r="CI1621" s="24">
        <f t="shared" si="621"/>
        <v>0</v>
      </c>
      <c r="CK1621" s="24">
        <f t="shared" si="622"/>
        <v>0</v>
      </c>
      <c r="CM1621" s="24">
        <f t="shared" si="623"/>
        <v>0</v>
      </c>
      <c r="CO1621" s="24">
        <f t="shared" si="624"/>
        <v>0</v>
      </c>
      <c r="CQ1621" s="24">
        <f t="shared" si="625"/>
        <v>0</v>
      </c>
      <c r="CS1621" s="24">
        <f t="shared" si="626"/>
        <v>0</v>
      </c>
    </row>
    <row r="1622" spans="9:97">
      <c r="I1622" s="24">
        <f t="shared" si="606"/>
        <v>0</v>
      </c>
      <c r="J1622" s="24">
        <f t="shared" si="604"/>
        <v>0</v>
      </c>
      <c r="M1622" s="24"/>
      <c r="N1622" s="24"/>
      <c r="O1622" s="24"/>
      <c r="P1622" s="24"/>
      <c r="Q1622" s="24"/>
      <c r="R1622" s="24"/>
      <c r="S1622" s="24">
        <f t="shared" si="607"/>
        <v>0</v>
      </c>
      <c r="T1622" s="24">
        <f t="shared" si="605"/>
        <v>0</v>
      </c>
      <c r="W1622" s="24"/>
      <c r="X1622" s="24"/>
      <c r="Y1622" s="24"/>
      <c r="Z1622" s="24"/>
      <c r="AA1622" s="24"/>
      <c r="AB1622" s="24"/>
      <c r="AC1622" s="24">
        <f t="shared" si="608"/>
        <v>0</v>
      </c>
      <c r="AD1622" s="24">
        <f t="shared" si="609"/>
        <v>0</v>
      </c>
      <c r="AG1622" s="24"/>
      <c r="AH1622" s="24"/>
      <c r="AI1622" s="24"/>
      <c r="AJ1622" s="24"/>
      <c r="AK1622" s="24"/>
      <c r="AL1622" s="24"/>
      <c r="AM1622" s="24">
        <f t="shared" si="610"/>
        <v>0</v>
      </c>
      <c r="AN1622" s="24">
        <f t="shared" si="603"/>
        <v>0</v>
      </c>
      <c r="AQ1622" s="24"/>
      <c r="AR1622" s="24"/>
      <c r="AS1622" s="24"/>
      <c r="AT1622" s="24"/>
      <c r="AU1622" s="24"/>
      <c r="AV1622" s="24"/>
      <c r="AW1622" s="24">
        <f t="shared" si="611"/>
        <v>0</v>
      </c>
      <c r="AX1622" s="24">
        <f t="shared" si="612"/>
        <v>0</v>
      </c>
      <c r="BA1622" s="24"/>
      <c r="BB1622" s="24"/>
      <c r="BC1622" s="24"/>
      <c r="BD1622" s="24"/>
      <c r="BE1622" s="24"/>
      <c r="BF1622" s="24"/>
      <c r="BG1622" s="24">
        <f t="shared" si="613"/>
        <v>0</v>
      </c>
      <c r="BH1622" s="24">
        <f t="shared" si="614"/>
        <v>0</v>
      </c>
      <c r="BK1622" s="24"/>
      <c r="BL1622" s="24"/>
      <c r="BM1622" s="24"/>
      <c r="BN1622" s="24"/>
      <c r="BO1622" s="24"/>
      <c r="BP1622" s="24"/>
      <c r="BQ1622" s="24">
        <f t="shared" si="615"/>
        <v>0</v>
      </c>
      <c r="BR1622" s="24">
        <f t="shared" si="616"/>
        <v>0</v>
      </c>
      <c r="BU1622" s="24"/>
      <c r="BV1622" s="24"/>
      <c r="BW1622" s="24"/>
      <c r="BX1622" s="24"/>
      <c r="BY1622" s="24"/>
      <c r="BZ1622" s="24"/>
      <c r="CA1622" s="24">
        <f t="shared" si="617"/>
        <v>0</v>
      </c>
      <c r="CB1622" s="24">
        <f t="shared" si="618"/>
        <v>0</v>
      </c>
      <c r="CC1622" s="24"/>
      <c r="CE1622" s="24">
        <f t="shared" si="619"/>
        <v>0</v>
      </c>
      <c r="CG1622" s="24">
        <f t="shared" si="620"/>
        <v>0</v>
      </c>
      <c r="CI1622" s="24">
        <f t="shared" si="621"/>
        <v>0</v>
      </c>
      <c r="CK1622" s="24">
        <f t="shared" si="622"/>
        <v>0</v>
      </c>
      <c r="CM1622" s="24">
        <f t="shared" si="623"/>
        <v>0</v>
      </c>
      <c r="CO1622" s="24">
        <f t="shared" si="624"/>
        <v>0</v>
      </c>
      <c r="CQ1622" s="24">
        <f t="shared" si="625"/>
        <v>0</v>
      </c>
      <c r="CS1622" s="24">
        <f t="shared" si="626"/>
        <v>0</v>
      </c>
    </row>
    <row r="1623" spans="9:97">
      <c r="I1623" s="24">
        <f t="shared" si="606"/>
        <v>0</v>
      </c>
      <c r="J1623" s="24">
        <f t="shared" si="604"/>
        <v>0</v>
      </c>
      <c r="M1623" s="24"/>
      <c r="N1623" s="24"/>
      <c r="O1623" s="24"/>
      <c r="P1623" s="24"/>
      <c r="Q1623" s="24"/>
      <c r="R1623" s="24"/>
      <c r="S1623" s="24">
        <f t="shared" si="607"/>
        <v>0</v>
      </c>
      <c r="T1623" s="24">
        <f t="shared" si="605"/>
        <v>0</v>
      </c>
      <c r="W1623" s="24"/>
      <c r="X1623" s="24"/>
      <c r="Y1623" s="24"/>
      <c r="Z1623" s="24"/>
      <c r="AA1623" s="24"/>
      <c r="AB1623" s="24"/>
      <c r="AC1623" s="24">
        <f t="shared" si="608"/>
        <v>0</v>
      </c>
      <c r="AD1623" s="24">
        <f t="shared" si="609"/>
        <v>0</v>
      </c>
      <c r="AG1623" s="24"/>
      <c r="AH1623" s="24"/>
      <c r="AI1623" s="24"/>
      <c r="AJ1623" s="24"/>
      <c r="AK1623" s="24"/>
      <c r="AL1623" s="24"/>
      <c r="AM1623" s="24">
        <f t="shared" si="610"/>
        <v>0</v>
      </c>
      <c r="AN1623" s="24">
        <f t="shared" si="603"/>
        <v>0</v>
      </c>
      <c r="AQ1623" s="24"/>
      <c r="AR1623" s="24"/>
      <c r="AS1623" s="24"/>
      <c r="AT1623" s="24"/>
      <c r="AU1623" s="24"/>
      <c r="AV1623" s="24"/>
      <c r="AW1623" s="24">
        <f t="shared" si="611"/>
        <v>0</v>
      </c>
      <c r="AX1623" s="24">
        <f t="shared" si="612"/>
        <v>0</v>
      </c>
      <c r="BA1623" s="24"/>
      <c r="BB1623" s="24"/>
      <c r="BC1623" s="24"/>
      <c r="BD1623" s="24"/>
      <c r="BE1623" s="24"/>
      <c r="BF1623" s="24"/>
      <c r="BG1623" s="24">
        <f t="shared" si="613"/>
        <v>0</v>
      </c>
      <c r="BH1623" s="24">
        <f t="shared" si="614"/>
        <v>0</v>
      </c>
      <c r="BK1623" s="24"/>
      <c r="BL1623" s="24"/>
      <c r="BM1623" s="24"/>
      <c r="BN1623" s="24"/>
      <c r="BO1623" s="24"/>
      <c r="BP1623" s="24"/>
      <c r="BQ1623" s="24">
        <f t="shared" si="615"/>
        <v>0</v>
      </c>
      <c r="BR1623" s="24">
        <f t="shared" si="616"/>
        <v>0</v>
      </c>
      <c r="BU1623" s="24"/>
      <c r="BV1623" s="24"/>
      <c r="BW1623" s="24"/>
      <c r="BX1623" s="24"/>
      <c r="BY1623" s="24"/>
      <c r="BZ1623" s="24"/>
      <c r="CA1623" s="24">
        <f t="shared" si="617"/>
        <v>0</v>
      </c>
      <c r="CB1623" s="24">
        <f t="shared" si="618"/>
        <v>0</v>
      </c>
      <c r="CC1623" s="24"/>
      <c r="CE1623" s="24">
        <f t="shared" si="619"/>
        <v>0</v>
      </c>
      <c r="CG1623" s="24">
        <f t="shared" si="620"/>
        <v>0</v>
      </c>
      <c r="CI1623" s="24">
        <f t="shared" si="621"/>
        <v>0</v>
      </c>
      <c r="CK1623" s="24">
        <f t="shared" si="622"/>
        <v>0</v>
      </c>
      <c r="CM1623" s="24">
        <f t="shared" si="623"/>
        <v>0</v>
      </c>
      <c r="CO1623" s="24">
        <f t="shared" si="624"/>
        <v>0</v>
      </c>
      <c r="CQ1623" s="24">
        <f t="shared" si="625"/>
        <v>0</v>
      </c>
      <c r="CS1623" s="24">
        <f t="shared" si="626"/>
        <v>0</v>
      </c>
    </row>
    <row r="1624" spans="9:97">
      <c r="I1624" s="24">
        <f t="shared" si="606"/>
        <v>0</v>
      </c>
      <c r="J1624" s="24">
        <f t="shared" si="604"/>
        <v>0</v>
      </c>
      <c r="M1624" s="24"/>
      <c r="N1624" s="24"/>
      <c r="O1624" s="24"/>
      <c r="P1624" s="24"/>
      <c r="Q1624" s="24"/>
      <c r="R1624" s="24"/>
      <c r="S1624" s="24">
        <f t="shared" si="607"/>
        <v>0</v>
      </c>
      <c r="T1624" s="24">
        <f t="shared" si="605"/>
        <v>0</v>
      </c>
      <c r="W1624" s="24"/>
      <c r="X1624" s="24"/>
      <c r="Y1624" s="24"/>
      <c r="Z1624" s="24"/>
      <c r="AA1624" s="24"/>
      <c r="AB1624" s="24"/>
      <c r="AC1624" s="24">
        <f t="shared" si="608"/>
        <v>0</v>
      </c>
      <c r="AD1624" s="24">
        <f t="shared" si="609"/>
        <v>0</v>
      </c>
      <c r="AG1624" s="24"/>
      <c r="AH1624" s="24"/>
      <c r="AI1624" s="24"/>
      <c r="AJ1624" s="24"/>
      <c r="AK1624" s="24"/>
      <c r="AL1624" s="24"/>
      <c r="AM1624" s="24">
        <f t="shared" si="610"/>
        <v>0</v>
      </c>
      <c r="AN1624" s="24">
        <f t="shared" si="603"/>
        <v>0</v>
      </c>
      <c r="AQ1624" s="24"/>
      <c r="AR1624" s="24"/>
      <c r="AS1624" s="24"/>
      <c r="AT1624" s="24"/>
      <c r="AU1624" s="24"/>
      <c r="AV1624" s="24"/>
      <c r="AW1624" s="24">
        <f t="shared" si="611"/>
        <v>0</v>
      </c>
      <c r="AX1624" s="24">
        <f t="shared" si="612"/>
        <v>0</v>
      </c>
      <c r="BA1624" s="24"/>
      <c r="BB1624" s="24"/>
      <c r="BC1624" s="24"/>
      <c r="BD1624" s="24"/>
      <c r="BE1624" s="24"/>
      <c r="BF1624" s="24"/>
      <c r="BG1624" s="24">
        <f t="shared" si="613"/>
        <v>0</v>
      </c>
      <c r="BH1624" s="24">
        <f t="shared" si="614"/>
        <v>0</v>
      </c>
      <c r="BK1624" s="24"/>
      <c r="BL1624" s="24"/>
      <c r="BM1624" s="24"/>
      <c r="BN1624" s="24"/>
      <c r="BO1624" s="24"/>
      <c r="BP1624" s="24"/>
      <c r="BQ1624" s="24">
        <f t="shared" si="615"/>
        <v>0</v>
      </c>
      <c r="BR1624" s="24">
        <f t="shared" si="616"/>
        <v>0</v>
      </c>
      <c r="BU1624" s="24"/>
      <c r="BV1624" s="24"/>
      <c r="BW1624" s="24"/>
      <c r="BX1624" s="24"/>
      <c r="BY1624" s="24"/>
      <c r="BZ1624" s="24"/>
      <c r="CA1624" s="24">
        <f t="shared" si="617"/>
        <v>0</v>
      </c>
      <c r="CB1624" s="24">
        <f t="shared" si="618"/>
        <v>0</v>
      </c>
      <c r="CC1624" s="24"/>
      <c r="CE1624" s="24">
        <f t="shared" si="619"/>
        <v>0</v>
      </c>
      <c r="CG1624" s="24">
        <f t="shared" si="620"/>
        <v>0</v>
      </c>
      <c r="CI1624" s="24">
        <f t="shared" si="621"/>
        <v>0</v>
      </c>
      <c r="CK1624" s="24">
        <f t="shared" si="622"/>
        <v>0</v>
      </c>
      <c r="CM1624" s="24">
        <f t="shared" si="623"/>
        <v>0</v>
      </c>
      <c r="CO1624" s="24">
        <f t="shared" si="624"/>
        <v>0</v>
      </c>
      <c r="CQ1624" s="24">
        <f t="shared" si="625"/>
        <v>0</v>
      </c>
      <c r="CS1624" s="24">
        <f t="shared" si="626"/>
        <v>0</v>
      </c>
    </row>
    <row r="1625" spans="9:97">
      <c r="I1625" s="24">
        <f t="shared" si="606"/>
        <v>0</v>
      </c>
      <c r="J1625" s="24">
        <f t="shared" si="604"/>
        <v>0</v>
      </c>
      <c r="M1625" s="24"/>
      <c r="N1625" s="24"/>
      <c r="O1625" s="24"/>
      <c r="P1625" s="24"/>
      <c r="Q1625" s="24"/>
      <c r="R1625" s="24"/>
      <c r="S1625" s="24">
        <f t="shared" si="607"/>
        <v>0</v>
      </c>
      <c r="T1625" s="24">
        <f t="shared" si="605"/>
        <v>0</v>
      </c>
      <c r="W1625" s="24"/>
      <c r="X1625" s="24"/>
      <c r="Y1625" s="24"/>
      <c r="Z1625" s="24"/>
      <c r="AA1625" s="24"/>
      <c r="AB1625" s="24"/>
      <c r="AC1625" s="24">
        <f t="shared" si="608"/>
        <v>0</v>
      </c>
      <c r="AD1625" s="24">
        <f t="shared" si="609"/>
        <v>0</v>
      </c>
      <c r="AG1625" s="24"/>
      <c r="AH1625" s="24"/>
      <c r="AI1625" s="24"/>
      <c r="AJ1625" s="24"/>
      <c r="AK1625" s="24"/>
      <c r="AL1625" s="24"/>
      <c r="AM1625" s="24">
        <f t="shared" si="610"/>
        <v>0</v>
      </c>
      <c r="AN1625" s="24">
        <f t="shared" si="603"/>
        <v>0</v>
      </c>
      <c r="AQ1625" s="24"/>
      <c r="AR1625" s="24"/>
      <c r="AS1625" s="24"/>
      <c r="AT1625" s="24"/>
      <c r="AU1625" s="24"/>
      <c r="AV1625" s="24"/>
      <c r="AW1625" s="24">
        <f t="shared" si="611"/>
        <v>0</v>
      </c>
      <c r="AX1625" s="24">
        <f t="shared" si="612"/>
        <v>0</v>
      </c>
      <c r="BA1625" s="24"/>
      <c r="BB1625" s="24"/>
      <c r="BC1625" s="24"/>
      <c r="BD1625" s="24"/>
      <c r="BE1625" s="24"/>
      <c r="BF1625" s="24"/>
      <c r="BG1625" s="24">
        <f t="shared" si="613"/>
        <v>0</v>
      </c>
      <c r="BH1625" s="24">
        <f t="shared" si="614"/>
        <v>0</v>
      </c>
      <c r="BK1625" s="24"/>
      <c r="BL1625" s="24"/>
      <c r="BM1625" s="24"/>
      <c r="BN1625" s="24"/>
      <c r="BO1625" s="24"/>
      <c r="BP1625" s="24"/>
      <c r="BQ1625" s="24">
        <f t="shared" si="615"/>
        <v>0</v>
      </c>
      <c r="BR1625" s="24">
        <f t="shared" si="616"/>
        <v>0</v>
      </c>
      <c r="BU1625" s="24"/>
      <c r="BV1625" s="24"/>
      <c r="BW1625" s="24"/>
      <c r="BX1625" s="24"/>
      <c r="BY1625" s="24"/>
      <c r="BZ1625" s="24"/>
      <c r="CA1625" s="24">
        <f t="shared" si="617"/>
        <v>0</v>
      </c>
      <c r="CB1625" s="24">
        <f t="shared" si="618"/>
        <v>0</v>
      </c>
      <c r="CC1625" s="24"/>
      <c r="CE1625" s="24">
        <f t="shared" si="619"/>
        <v>0</v>
      </c>
      <c r="CG1625" s="24">
        <f t="shared" si="620"/>
        <v>0</v>
      </c>
      <c r="CI1625" s="24">
        <f t="shared" si="621"/>
        <v>0</v>
      </c>
      <c r="CK1625" s="24">
        <f t="shared" si="622"/>
        <v>0</v>
      </c>
      <c r="CM1625" s="24">
        <f t="shared" si="623"/>
        <v>0</v>
      </c>
      <c r="CO1625" s="24">
        <f t="shared" si="624"/>
        <v>0</v>
      </c>
      <c r="CQ1625" s="24">
        <f t="shared" si="625"/>
        <v>0</v>
      </c>
      <c r="CS1625" s="24">
        <f t="shared" si="626"/>
        <v>0</v>
      </c>
    </row>
    <row r="1626" spans="9:97">
      <c r="I1626" s="24">
        <f t="shared" si="606"/>
        <v>0</v>
      </c>
      <c r="J1626" s="24">
        <f t="shared" si="604"/>
        <v>0</v>
      </c>
      <c r="M1626" s="24"/>
      <c r="N1626" s="24"/>
      <c r="O1626" s="24"/>
      <c r="P1626" s="24"/>
      <c r="Q1626" s="24"/>
      <c r="R1626" s="24"/>
      <c r="S1626" s="24">
        <f t="shared" si="607"/>
        <v>0</v>
      </c>
      <c r="T1626" s="24">
        <f t="shared" si="605"/>
        <v>0</v>
      </c>
      <c r="W1626" s="24"/>
      <c r="X1626" s="24"/>
      <c r="Y1626" s="24"/>
      <c r="Z1626" s="24"/>
      <c r="AA1626" s="24"/>
      <c r="AB1626" s="24"/>
      <c r="AC1626" s="24">
        <f t="shared" si="608"/>
        <v>0</v>
      </c>
      <c r="AD1626" s="24">
        <f t="shared" si="609"/>
        <v>0</v>
      </c>
      <c r="AG1626" s="24"/>
      <c r="AH1626" s="24"/>
      <c r="AI1626" s="24"/>
      <c r="AJ1626" s="24"/>
      <c r="AK1626" s="24"/>
      <c r="AL1626" s="24"/>
      <c r="AM1626" s="24">
        <f t="shared" si="610"/>
        <v>0</v>
      </c>
      <c r="AN1626" s="24">
        <f t="shared" ref="AN1626:AN1689" si="627">IF(AJ1626&lt;AG1626-AH1626,AG1626-AH1626-AJ1626,0)</f>
        <v>0</v>
      </c>
      <c r="AQ1626" s="24"/>
      <c r="AR1626" s="24"/>
      <c r="AS1626" s="24"/>
      <c r="AT1626" s="24"/>
      <c r="AU1626" s="24"/>
      <c r="AV1626" s="24"/>
      <c r="AW1626" s="24">
        <f t="shared" si="611"/>
        <v>0</v>
      </c>
      <c r="AX1626" s="24">
        <f t="shared" si="612"/>
        <v>0</v>
      </c>
      <c r="BA1626" s="24"/>
      <c r="BB1626" s="24"/>
      <c r="BC1626" s="24"/>
      <c r="BD1626" s="24"/>
      <c r="BE1626" s="24"/>
      <c r="BF1626" s="24"/>
      <c r="BG1626" s="24">
        <f t="shared" si="613"/>
        <v>0</v>
      </c>
      <c r="BH1626" s="24">
        <f t="shared" si="614"/>
        <v>0</v>
      </c>
      <c r="BK1626" s="24"/>
      <c r="BL1626" s="24"/>
      <c r="BM1626" s="24"/>
      <c r="BN1626" s="24"/>
      <c r="BO1626" s="24"/>
      <c r="BP1626" s="24"/>
      <c r="BQ1626" s="24">
        <f t="shared" si="615"/>
        <v>0</v>
      </c>
      <c r="BR1626" s="24">
        <f t="shared" si="616"/>
        <v>0</v>
      </c>
      <c r="BU1626" s="24"/>
      <c r="BV1626" s="24"/>
      <c r="BW1626" s="24"/>
      <c r="BX1626" s="24"/>
      <c r="BY1626" s="24"/>
      <c r="BZ1626" s="24"/>
      <c r="CA1626" s="24">
        <f t="shared" si="617"/>
        <v>0</v>
      </c>
      <c r="CB1626" s="24">
        <f t="shared" si="618"/>
        <v>0</v>
      </c>
      <c r="CC1626" s="24"/>
      <c r="CE1626" s="24">
        <f t="shared" si="619"/>
        <v>0</v>
      </c>
      <c r="CG1626" s="24">
        <f t="shared" si="620"/>
        <v>0</v>
      </c>
      <c r="CI1626" s="24">
        <f t="shared" si="621"/>
        <v>0</v>
      </c>
      <c r="CK1626" s="24">
        <f t="shared" si="622"/>
        <v>0</v>
      </c>
      <c r="CM1626" s="24">
        <f t="shared" si="623"/>
        <v>0</v>
      </c>
      <c r="CO1626" s="24">
        <f t="shared" si="624"/>
        <v>0</v>
      </c>
      <c r="CQ1626" s="24">
        <f t="shared" si="625"/>
        <v>0</v>
      </c>
      <c r="CS1626" s="24">
        <f t="shared" si="626"/>
        <v>0</v>
      </c>
    </row>
    <row r="1627" spans="9:97">
      <c r="I1627" s="24">
        <f t="shared" si="606"/>
        <v>0</v>
      </c>
      <c r="J1627" s="24">
        <f t="shared" si="604"/>
        <v>0</v>
      </c>
      <c r="M1627" s="24"/>
      <c r="N1627" s="24"/>
      <c r="O1627" s="24"/>
      <c r="P1627" s="24"/>
      <c r="Q1627" s="24"/>
      <c r="R1627" s="24"/>
      <c r="S1627" s="24">
        <f t="shared" si="607"/>
        <v>0</v>
      </c>
      <c r="T1627" s="24">
        <f t="shared" si="605"/>
        <v>0</v>
      </c>
      <c r="W1627" s="24"/>
      <c r="X1627" s="24"/>
      <c r="Y1627" s="24"/>
      <c r="Z1627" s="24"/>
      <c r="AA1627" s="24"/>
      <c r="AB1627" s="24"/>
      <c r="AC1627" s="24">
        <f t="shared" si="608"/>
        <v>0</v>
      </c>
      <c r="AD1627" s="24">
        <f t="shared" si="609"/>
        <v>0</v>
      </c>
      <c r="AG1627" s="24"/>
      <c r="AH1627" s="24"/>
      <c r="AI1627" s="24"/>
      <c r="AJ1627" s="24"/>
      <c r="AK1627" s="24"/>
      <c r="AL1627" s="24"/>
      <c r="AM1627" s="24">
        <f t="shared" si="610"/>
        <v>0</v>
      </c>
      <c r="AN1627" s="24">
        <f t="shared" si="627"/>
        <v>0</v>
      </c>
      <c r="AQ1627" s="24"/>
      <c r="AR1627" s="24"/>
      <c r="AS1627" s="24"/>
      <c r="AT1627" s="24"/>
      <c r="AU1627" s="24"/>
      <c r="AV1627" s="24"/>
      <c r="AW1627" s="24">
        <f t="shared" si="611"/>
        <v>0</v>
      </c>
      <c r="AX1627" s="24">
        <f t="shared" si="612"/>
        <v>0</v>
      </c>
      <c r="BA1627" s="24"/>
      <c r="BB1627" s="24"/>
      <c r="BC1627" s="24"/>
      <c r="BD1627" s="24"/>
      <c r="BE1627" s="24"/>
      <c r="BF1627" s="24"/>
      <c r="BG1627" s="24">
        <f t="shared" si="613"/>
        <v>0</v>
      </c>
      <c r="BH1627" s="24">
        <f t="shared" si="614"/>
        <v>0</v>
      </c>
      <c r="BK1627" s="24"/>
      <c r="BL1627" s="24"/>
      <c r="BM1627" s="24"/>
      <c r="BN1627" s="24"/>
      <c r="BO1627" s="24"/>
      <c r="BP1627" s="24"/>
      <c r="BQ1627" s="24">
        <f t="shared" si="615"/>
        <v>0</v>
      </c>
      <c r="BR1627" s="24">
        <f t="shared" si="616"/>
        <v>0</v>
      </c>
      <c r="BU1627" s="24"/>
      <c r="BV1627" s="24"/>
      <c r="BW1627" s="24"/>
      <c r="BX1627" s="24"/>
      <c r="BY1627" s="24"/>
      <c r="BZ1627" s="24"/>
      <c r="CA1627" s="24">
        <f t="shared" si="617"/>
        <v>0</v>
      </c>
      <c r="CB1627" s="24">
        <f t="shared" si="618"/>
        <v>0</v>
      </c>
      <c r="CC1627" s="24"/>
      <c r="CE1627" s="24">
        <f t="shared" si="619"/>
        <v>0</v>
      </c>
      <c r="CG1627" s="24">
        <f t="shared" si="620"/>
        <v>0</v>
      </c>
      <c r="CI1627" s="24">
        <f t="shared" si="621"/>
        <v>0</v>
      </c>
      <c r="CK1627" s="24">
        <f t="shared" si="622"/>
        <v>0</v>
      </c>
      <c r="CM1627" s="24">
        <f t="shared" si="623"/>
        <v>0</v>
      </c>
      <c r="CO1627" s="24">
        <f t="shared" si="624"/>
        <v>0</v>
      </c>
      <c r="CQ1627" s="24">
        <f t="shared" si="625"/>
        <v>0</v>
      </c>
      <c r="CS1627" s="24">
        <f t="shared" si="626"/>
        <v>0</v>
      </c>
    </row>
    <row r="1628" spans="9:97">
      <c r="I1628" s="24">
        <f t="shared" si="606"/>
        <v>0</v>
      </c>
      <c r="J1628" s="24">
        <f t="shared" si="604"/>
        <v>0</v>
      </c>
      <c r="M1628" s="24"/>
      <c r="N1628" s="24"/>
      <c r="O1628" s="24"/>
      <c r="P1628" s="24"/>
      <c r="Q1628" s="24"/>
      <c r="R1628" s="24"/>
      <c r="S1628" s="24">
        <f t="shared" si="607"/>
        <v>0</v>
      </c>
      <c r="T1628" s="24">
        <f t="shared" si="605"/>
        <v>0</v>
      </c>
      <c r="W1628" s="24"/>
      <c r="X1628" s="24"/>
      <c r="Y1628" s="24"/>
      <c r="Z1628" s="24"/>
      <c r="AA1628" s="24"/>
      <c r="AB1628" s="24"/>
      <c r="AC1628" s="24">
        <f t="shared" si="608"/>
        <v>0</v>
      </c>
      <c r="AD1628" s="24">
        <f t="shared" si="609"/>
        <v>0</v>
      </c>
      <c r="AG1628" s="24"/>
      <c r="AH1628" s="24"/>
      <c r="AI1628" s="24"/>
      <c r="AJ1628" s="24"/>
      <c r="AK1628" s="24"/>
      <c r="AL1628" s="24"/>
      <c r="AM1628" s="24">
        <f t="shared" si="610"/>
        <v>0</v>
      </c>
      <c r="AN1628" s="24">
        <f t="shared" si="627"/>
        <v>0</v>
      </c>
      <c r="AQ1628" s="24"/>
      <c r="AR1628" s="24"/>
      <c r="AS1628" s="24"/>
      <c r="AT1628" s="24"/>
      <c r="AU1628" s="24"/>
      <c r="AV1628" s="24"/>
      <c r="AW1628" s="24">
        <f t="shared" si="611"/>
        <v>0</v>
      </c>
      <c r="AX1628" s="24">
        <f t="shared" si="612"/>
        <v>0</v>
      </c>
      <c r="BA1628" s="24"/>
      <c r="BB1628" s="24"/>
      <c r="BC1628" s="24"/>
      <c r="BD1628" s="24"/>
      <c r="BE1628" s="24"/>
      <c r="BF1628" s="24"/>
      <c r="BG1628" s="24">
        <f t="shared" si="613"/>
        <v>0</v>
      </c>
      <c r="BH1628" s="24">
        <f t="shared" si="614"/>
        <v>0</v>
      </c>
      <c r="BK1628" s="24"/>
      <c r="BL1628" s="24"/>
      <c r="BM1628" s="24"/>
      <c r="BN1628" s="24"/>
      <c r="BO1628" s="24"/>
      <c r="BP1628" s="24"/>
      <c r="BQ1628" s="24">
        <f t="shared" si="615"/>
        <v>0</v>
      </c>
      <c r="BR1628" s="24">
        <f t="shared" si="616"/>
        <v>0</v>
      </c>
      <c r="BU1628" s="24"/>
      <c r="BV1628" s="24"/>
      <c r="BW1628" s="24"/>
      <c r="BX1628" s="24"/>
      <c r="BY1628" s="24"/>
      <c r="BZ1628" s="24"/>
      <c r="CA1628" s="24">
        <f t="shared" si="617"/>
        <v>0</v>
      </c>
      <c r="CB1628" s="24">
        <f t="shared" si="618"/>
        <v>0</v>
      </c>
      <c r="CC1628" s="24"/>
      <c r="CE1628" s="24">
        <f t="shared" si="619"/>
        <v>0</v>
      </c>
      <c r="CG1628" s="24">
        <f t="shared" si="620"/>
        <v>0</v>
      </c>
      <c r="CI1628" s="24">
        <f t="shared" si="621"/>
        <v>0</v>
      </c>
      <c r="CK1628" s="24">
        <f t="shared" si="622"/>
        <v>0</v>
      </c>
      <c r="CM1628" s="24">
        <f t="shared" si="623"/>
        <v>0</v>
      </c>
      <c r="CO1628" s="24">
        <f t="shared" si="624"/>
        <v>0</v>
      </c>
      <c r="CQ1628" s="24">
        <f t="shared" si="625"/>
        <v>0</v>
      </c>
      <c r="CS1628" s="24">
        <f t="shared" si="626"/>
        <v>0</v>
      </c>
    </row>
    <row r="1629" spans="9:97">
      <c r="I1629" s="24">
        <f t="shared" si="606"/>
        <v>0</v>
      </c>
      <c r="J1629" s="24">
        <f t="shared" si="604"/>
        <v>0</v>
      </c>
      <c r="M1629" s="24"/>
      <c r="N1629" s="24"/>
      <c r="O1629" s="24"/>
      <c r="P1629" s="24"/>
      <c r="Q1629" s="24"/>
      <c r="R1629" s="24"/>
      <c r="S1629" s="24">
        <f t="shared" si="607"/>
        <v>0</v>
      </c>
      <c r="T1629" s="24">
        <f t="shared" si="605"/>
        <v>0</v>
      </c>
      <c r="W1629" s="24"/>
      <c r="X1629" s="24"/>
      <c r="Y1629" s="24"/>
      <c r="Z1629" s="24"/>
      <c r="AA1629" s="24"/>
      <c r="AB1629" s="24"/>
      <c r="AC1629" s="24">
        <f t="shared" si="608"/>
        <v>0</v>
      </c>
      <c r="AD1629" s="24">
        <f t="shared" si="609"/>
        <v>0</v>
      </c>
      <c r="AG1629" s="24"/>
      <c r="AH1629" s="24"/>
      <c r="AI1629" s="24"/>
      <c r="AJ1629" s="24"/>
      <c r="AK1629" s="24"/>
      <c r="AL1629" s="24"/>
      <c r="AM1629" s="24">
        <f t="shared" si="610"/>
        <v>0</v>
      </c>
      <c r="AN1629" s="24">
        <f t="shared" si="627"/>
        <v>0</v>
      </c>
      <c r="AQ1629" s="24"/>
      <c r="AR1629" s="24"/>
      <c r="AS1629" s="24"/>
      <c r="AT1629" s="24"/>
      <c r="AU1629" s="24"/>
      <c r="AV1629" s="24"/>
      <c r="AW1629" s="24">
        <f t="shared" si="611"/>
        <v>0</v>
      </c>
      <c r="AX1629" s="24">
        <f t="shared" si="612"/>
        <v>0</v>
      </c>
      <c r="BA1629" s="24"/>
      <c r="BB1629" s="24"/>
      <c r="BC1629" s="24"/>
      <c r="BD1629" s="24"/>
      <c r="BE1629" s="24"/>
      <c r="BF1629" s="24"/>
      <c r="BG1629" s="24">
        <f t="shared" si="613"/>
        <v>0</v>
      </c>
      <c r="BH1629" s="24">
        <f t="shared" si="614"/>
        <v>0</v>
      </c>
      <c r="BK1629" s="24"/>
      <c r="BL1629" s="24"/>
      <c r="BM1629" s="24"/>
      <c r="BN1629" s="24"/>
      <c r="BO1629" s="24"/>
      <c r="BP1629" s="24"/>
      <c r="BQ1629" s="24">
        <f t="shared" si="615"/>
        <v>0</v>
      </c>
      <c r="BR1629" s="24">
        <f t="shared" si="616"/>
        <v>0</v>
      </c>
      <c r="BU1629" s="24"/>
      <c r="BV1629" s="24"/>
      <c r="BW1629" s="24"/>
      <c r="BX1629" s="24"/>
      <c r="BY1629" s="24"/>
      <c r="BZ1629" s="24"/>
      <c r="CA1629" s="24">
        <f t="shared" si="617"/>
        <v>0</v>
      </c>
      <c r="CB1629" s="24">
        <f t="shared" si="618"/>
        <v>0</v>
      </c>
      <c r="CC1629" s="24"/>
      <c r="CE1629" s="24">
        <f t="shared" si="619"/>
        <v>0</v>
      </c>
      <c r="CG1629" s="24">
        <f t="shared" si="620"/>
        <v>0</v>
      </c>
      <c r="CI1629" s="24">
        <f t="shared" si="621"/>
        <v>0</v>
      </c>
      <c r="CK1629" s="24">
        <f t="shared" si="622"/>
        <v>0</v>
      </c>
      <c r="CM1629" s="24">
        <f t="shared" si="623"/>
        <v>0</v>
      </c>
      <c r="CO1629" s="24">
        <f t="shared" si="624"/>
        <v>0</v>
      </c>
      <c r="CQ1629" s="24">
        <f t="shared" si="625"/>
        <v>0</v>
      </c>
      <c r="CS1629" s="24">
        <f t="shared" si="626"/>
        <v>0</v>
      </c>
    </row>
    <row r="1630" spans="9:97">
      <c r="I1630" s="24">
        <f t="shared" si="606"/>
        <v>0</v>
      </c>
      <c r="J1630" s="24">
        <f t="shared" si="604"/>
        <v>0</v>
      </c>
      <c r="M1630" s="24"/>
      <c r="N1630" s="24"/>
      <c r="O1630" s="24"/>
      <c r="P1630" s="24"/>
      <c r="Q1630" s="24"/>
      <c r="R1630" s="24"/>
      <c r="S1630" s="24">
        <f t="shared" si="607"/>
        <v>0</v>
      </c>
      <c r="T1630" s="24">
        <f t="shared" si="605"/>
        <v>0</v>
      </c>
      <c r="W1630" s="24"/>
      <c r="X1630" s="24"/>
      <c r="Y1630" s="24"/>
      <c r="Z1630" s="24"/>
      <c r="AA1630" s="24"/>
      <c r="AB1630" s="24"/>
      <c r="AC1630" s="24">
        <f t="shared" si="608"/>
        <v>0</v>
      </c>
      <c r="AD1630" s="24">
        <f t="shared" si="609"/>
        <v>0</v>
      </c>
      <c r="AG1630" s="24"/>
      <c r="AH1630" s="24"/>
      <c r="AI1630" s="24"/>
      <c r="AJ1630" s="24"/>
      <c r="AK1630" s="24"/>
      <c r="AL1630" s="24"/>
      <c r="AM1630" s="24">
        <f t="shared" si="610"/>
        <v>0</v>
      </c>
      <c r="AN1630" s="24">
        <f t="shared" si="627"/>
        <v>0</v>
      </c>
      <c r="AQ1630" s="24"/>
      <c r="AR1630" s="24"/>
      <c r="AS1630" s="24"/>
      <c r="AT1630" s="24"/>
      <c r="AU1630" s="24"/>
      <c r="AV1630" s="24"/>
      <c r="AW1630" s="24">
        <f t="shared" si="611"/>
        <v>0</v>
      </c>
      <c r="AX1630" s="24">
        <f t="shared" si="612"/>
        <v>0</v>
      </c>
      <c r="BA1630" s="24"/>
      <c r="BB1630" s="24"/>
      <c r="BC1630" s="24"/>
      <c r="BD1630" s="24"/>
      <c r="BE1630" s="24"/>
      <c r="BF1630" s="24"/>
      <c r="BG1630" s="24">
        <f t="shared" si="613"/>
        <v>0</v>
      </c>
      <c r="BH1630" s="24">
        <f t="shared" si="614"/>
        <v>0</v>
      </c>
      <c r="BK1630" s="24"/>
      <c r="BL1630" s="24"/>
      <c r="BM1630" s="24"/>
      <c r="BN1630" s="24"/>
      <c r="BO1630" s="24"/>
      <c r="BP1630" s="24"/>
      <c r="BQ1630" s="24">
        <f t="shared" si="615"/>
        <v>0</v>
      </c>
      <c r="BR1630" s="24">
        <f t="shared" si="616"/>
        <v>0</v>
      </c>
      <c r="BU1630" s="24"/>
      <c r="BV1630" s="24"/>
      <c r="BW1630" s="24"/>
      <c r="BX1630" s="24"/>
      <c r="BY1630" s="24"/>
      <c r="BZ1630" s="24"/>
      <c r="CA1630" s="24">
        <f t="shared" si="617"/>
        <v>0</v>
      </c>
      <c r="CB1630" s="24">
        <f t="shared" si="618"/>
        <v>0</v>
      </c>
      <c r="CC1630" s="24"/>
      <c r="CE1630" s="24">
        <f t="shared" si="619"/>
        <v>0</v>
      </c>
      <c r="CG1630" s="24">
        <f t="shared" si="620"/>
        <v>0</v>
      </c>
      <c r="CI1630" s="24">
        <f t="shared" si="621"/>
        <v>0</v>
      </c>
      <c r="CK1630" s="24">
        <f t="shared" si="622"/>
        <v>0</v>
      </c>
      <c r="CM1630" s="24">
        <f t="shared" si="623"/>
        <v>0</v>
      </c>
      <c r="CO1630" s="24">
        <f t="shared" si="624"/>
        <v>0</v>
      </c>
      <c r="CQ1630" s="24">
        <f t="shared" si="625"/>
        <v>0</v>
      </c>
      <c r="CS1630" s="24">
        <f t="shared" si="626"/>
        <v>0</v>
      </c>
    </row>
    <row r="1631" spans="9:97">
      <c r="I1631" s="24">
        <f t="shared" si="606"/>
        <v>0</v>
      </c>
      <c r="J1631" s="24">
        <f t="shared" si="604"/>
        <v>0</v>
      </c>
      <c r="M1631" s="24"/>
      <c r="N1631" s="24"/>
      <c r="O1631" s="24"/>
      <c r="P1631" s="24"/>
      <c r="Q1631" s="24"/>
      <c r="R1631" s="24"/>
      <c r="S1631" s="24">
        <f t="shared" si="607"/>
        <v>0</v>
      </c>
      <c r="T1631" s="24">
        <f t="shared" si="605"/>
        <v>0</v>
      </c>
      <c r="W1631" s="24"/>
      <c r="X1631" s="24"/>
      <c r="Y1631" s="24"/>
      <c r="Z1631" s="24"/>
      <c r="AA1631" s="24"/>
      <c r="AB1631" s="24"/>
      <c r="AC1631" s="24">
        <f t="shared" si="608"/>
        <v>0</v>
      </c>
      <c r="AD1631" s="24">
        <f t="shared" si="609"/>
        <v>0</v>
      </c>
      <c r="AG1631" s="24"/>
      <c r="AH1631" s="24"/>
      <c r="AI1631" s="24"/>
      <c r="AJ1631" s="24"/>
      <c r="AK1631" s="24"/>
      <c r="AL1631" s="24"/>
      <c r="AM1631" s="24">
        <f t="shared" si="610"/>
        <v>0</v>
      </c>
      <c r="AN1631" s="24">
        <f t="shared" si="627"/>
        <v>0</v>
      </c>
      <c r="AQ1631" s="24"/>
      <c r="AR1631" s="24"/>
      <c r="AS1631" s="24"/>
      <c r="AT1631" s="24"/>
      <c r="AU1631" s="24"/>
      <c r="AV1631" s="24"/>
      <c r="AW1631" s="24">
        <f t="shared" si="611"/>
        <v>0</v>
      </c>
      <c r="AX1631" s="24">
        <f t="shared" si="612"/>
        <v>0</v>
      </c>
      <c r="BA1631" s="24"/>
      <c r="BB1631" s="24"/>
      <c r="BC1631" s="24"/>
      <c r="BD1631" s="24"/>
      <c r="BE1631" s="24"/>
      <c r="BF1631" s="24"/>
      <c r="BG1631" s="24">
        <f t="shared" si="613"/>
        <v>0</v>
      </c>
      <c r="BH1631" s="24">
        <f t="shared" si="614"/>
        <v>0</v>
      </c>
      <c r="BK1631" s="24"/>
      <c r="BL1631" s="24"/>
      <c r="BM1631" s="24"/>
      <c r="BN1631" s="24"/>
      <c r="BO1631" s="24"/>
      <c r="BP1631" s="24"/>
      <c r="BQ1631" s="24">
        <f t="shared" si="615"/>
        <v>0</v>
      </c>
      <c r="BR1631" s="24">
        <f t="shared" si="616"/>
        <v>0</v>
      </c>
      <c r="BU1631" s="24"/>
      <c r="BV1631" s="24"/>
      <c r="BW1631" s="24"/>
      <c r="BX1631" s="24"/>
      <c r="BY1631" s="24"/>
      <c r="BZ1631" s="24"/>
      <c r="CA1631" s="24">
        <f t="shared" si="617"/>
        <v>0</v>
      </c>
      <c r="CB1631" s="24">
        <f t="shared" si="618"/>
        <v>0</v>
      </c>
      <c r="CC1631" s="24"/>
      <c r="CE1631" s="24">
        <f t="shared" si="619"/>
        <v>0</v>
      </c>
      <c r="CG1631" s="24">
        <f t="shared" si="620"/>
        <v>0</v>
      </c>
      <c r="CI1631" s="24">
        <f t="shared" si="621"/>
        <v>0</v>
      </c>
      <c r="CK1631" s="24">
        <f t="shared" si="622"/>
        <v>0</v>
      </c>
      <c r="CM1631" s="24">
        <f t="shared" si="623"/>
        <v>0</v>
      </c>
      <c r="CO1631" s="24">
        <f t="shared" si="624"/>
        <v>0</v>
      </c>
      <c r="CQ1631" s="24">
        <f t="shared" si="625"/>
        <v>0</v>
      </c>
      <c r="CS1631" s="24">
        <f t="shared" si="626"/>
        <v>0</v>
      </c>
    </row>
    <row r="1632" spans="9:97">
      <c r="I1632" s="24">
        <f t="shared" si="606"/>
        <v>0</v>
      </c>
      <c r="J1632" s="24">
        <f t="shared" si="604"/>
        <v>0</v>
      </c>
      <c r="M1632" s="24"/>
      <c r="N1632" s="24"/>
      <c r="O1632" s="24"/>
      <c r="P1632" s="24"/>
      <c r="Q1632" s="24"/>
      <c r="R1632" s="24"/>
      <c r="S1632" s="24">
        <f t="shared" si="607"/>
        <v>0</v>
      </c>
      <c r="T1632" s="24">
        <f t="shared" si="605"/>
        <v>0</v>
      </c>
      <c r="W1632" s="24"/>
      <c r="X1632" s="24"/>
      <c r="Y1632" s="24"/>
      <c r="Z1632" s="24"/>
      <c r="AA1632" s="24"/>
      <c r="AB1632" s="24"/>
      <c r="AC1632" s="24">
        <f t="shared" si="608"/>
        <v>0</v>
      </c>
      <c r="AD1632" s="24">
        <f t="shared" si="609"/>
        <v>0</v>
      </c>
      <c r="AG1632" s="24"/>
      <c r="AH1632" s="24"/>
      <c r="AI1632" s="24"/>
      <c r="AJ1632" s="24"/>
      <c r="AK1632" s="24"/>
      <c r="AL1632" s="24"/>
      <c r="AM1632" s="24">
        <f t="shared" si="610"/>
        <v>0</v>
      </c>
      <c r="AN1632" s="24">
        <f t="shared" si="627"/>
        <v>0</v>
      </c>
      <c r="AQ1632" s="24"/>
      <c r="AR1632" s="24"/>
      <c r="AS1632" s="24"/>
      <c r="AT1632" s="24"/>
      <c r="AU1632" s="24"/>
      <c r="AV1632" s="24"/>
      <c r="AW1632" s="24">
        <f t="shared" si="611"/>
        <v>0</v>
      </c>
      <c r="AX1632" s="24">
        <f t="shared" si="612"/>
        <v>0</v>
      </c>
      <c r="BA1632" s="24"/>
      <c r="BB1632" s="24"/>
      <c r="BC1632" s="24"/>
      <c r="BD1632" s="24"/>
      <c r="BE1632" s="24"/>
      <c r="BF1632" s="24"/>
      <c r="BG1632" s="24">
        <f t="shared" si="613"/>
        <v>0</v>
      </c>
      <c r="BH1632" s="24">
        <f t="shared" si="614"/>
        <v>0</v>
      </c>
      <c r="BK1632" s="24"/>
      <c r="BL1632" s="24"/>
      <c r="BM1632" s="24"/>
      <c r="BN1632" s="24"/>
      <c r="BO1632" s="24"/>
      <c r="BP1632" s="24"/>
      <c r="BQ1632" s="24">
        <f t="shared" si="615"/>
        <v>0</v>
      </c>
      <c r="BR1632" s="24">
        <f t="shared" si="616"/>
        <v>0</v>
      </c>
      <c r="BU1632" s="24"/>
      <c r="BV1632" s="24"/>
      <c r="BW1632" s="24"/>
      <c r="BX1632" s="24"/>
      <c r="BY1632" s="24"/>
      <c r="BZ1632" s="24"/>
      <c r="CA1632" s="24">
        <f t="shared" si="617"/>
        <v>0</v>
      </c>
      <c r="CB1632" s="24">
        <f t="shared" si="618"/>
        <v>0</v>
      </c>
      <c r="CC1632" s="24"/>
      <c r="CE1632" s="24">
        <f t="shared" si="619"/>
        <v>0</v>
      </c>
      <c r="CG1632" s="24">
        <f t="shared" si="620"/>
        <v>0</v>
      </c>
      <c r="CI1632" s="24">
        <f t="shared" si="621"/>
        <v>0</v>
      </c>
      <c r="CK1632" s="24">
        <f t="shared" si="622"/>
        <v>0</v>
      </c>
      <c r="CM1632" s="24">
        <f t="shared" si="623"/>
        <v>0</v>
      </c>
      <c r="CO1632" s="24">
        <f t="shared" si="624"/>
        <v>0</v>
      </c>
      <c r="CQ1632" s="24">
        <f t="shared" si="625"/>
        <v>0</v>
      </c>
      <c r="CS1632" s="24">
        <f t="shared" si="626"/>
        <v>0</v>
      </c>
    </row>
    <row r="1633" spans="9:97">
      <c r="I1633" s="24">
        <f t="shared" si="606"/>
        <v>0</v>
      </c>
      <c r="J1633" s="24">
        <f t="shared" si="604"/>
        <v>0</v>
      </c>
      <c r="M1633" s="24"/>
      <c r="N1633" s="24"/>
      <c r="O1633" s="24"/>
      <c r="P1633" s="24"/>
      <c r="Q1633" s="24"/>
      <c r="R1633" s="24"/>
      <c r="S1633" s="24">
        <f t="shared" si="607"/>
        <v>0</v>
      </c>
      <c r="T1633" s="24">
        <f t="shared" si="605"/>
        <v>0</v>
      </c>
      <c r="W1633" s="24"/>
      <c r="X1633" s="24"/>
      <c r="Y1633" s="24"/>
      <c r="Z1633" s="24"/>
      <c r="AA1633" s="24"/>
      <c r="AB1633" s="24"/>
      <c r="AC1633" s="24">
        <f t="shared" si="608"/>
        <v>0</v>
      </c>
      <c r="AD1633" s="24">
        <f t="shared" si="609"/>
        <v>0</v>
      </c>
      <c r="AG1633" s="24"/>
      <c r="AH1633" s="24"/>
      <c r="AI1633" s="24"/>
      <c r="AJ1633" s="24"/>
      <c r="AK1633" s="24"/>
      <c r="AL1633" s="24"/>
      <c r="AM1633" s="24">
        <f t="shared" si="610"/>
        <v>0</v>
      </c>
      <c r="AN1633" s="24">
        <f t="shared" si="627"/>
        <v>0</v>
      </c>
      <c r="AQ1633" s="24"/>
      <c r="AR1633" s="24"/>
      <c r="AS1633" s="24"/>
      <c r="AT1633" s="24"/>
      <c r="AU1633" s="24"/>
      <c r="AV1633" s="24"/>
      <c r="AW1633" s="24">
        <f t="shared" si="611"/>
        <v>0</v>
      </c>
      <c r="AX1633" s="24">
        <f t="shared" si="612"/>
        <v>0</v>
      </c>
      <c r="BA1633" s="24"/>
      <c r="BB1633" s="24"/>
      <c r="BC1633" s="24"/>
      <c r="BD1633" s="24"/>
      <c r="BE1633" s="24"/>
      <c r="BF1633" s="24"/>
      <c r="BG1633" s="24">
        <f t="shared" si="613"/>
        <v>0</v>
      </c>
      <c r="BH1633" s="24">
        <f t="shared" si="614"/>
        <v>0</v>
      </c>
      <c r="BK1633" s="24"/>
      <c r="BL1633" s="24"/>
      <c r="BM1633" s="24"/>
      <c r="BN1633" s="24"/>
      <c r="BO1633" s="24"/>
      <c r="BP1633" s="24"/>
      <c r="BQ1633" s="24">
        <f t="shared" si="615"/>
        <v>0</v>
      </c>
      <c r="BR1633" s="24">
        <f t="shared" si="616"/>
        <v>0</v>
      </c>
      <c r="BU1633" s="24"/>
      <c r="BV1633" s="24"/>
      <c r="BW1633" s="24"/>
      <c r="BX1633" s="24"/>
      <c r="BY1633" s="24"/>
      <c r="BZ1633" s="24"/>
      <c r="CA1633" s="24">
        <f t="shared" si="617"/>
        <v>0</v>
      </c>
      <c r="CB1633" s="24">
        <f t="shared" si="618"/>
        <v>0</v>
      </c>
      <c r="CC1633" s="24"/>
      <c r="CE1633" s="24">
        <f t="shared" si="619"/>
        <v>0</v>
      </c>
      <c r="CG1633" s="24">
        <f t="shared" si="620"/>
        <v>0</v>
      </c>
      <c r="CI1633" s="24">
        <f t="shared" si="621"/>
        <v>0</v>
      </c>
      <c r="CK1633" s="24">
        <f t="shared" si="622"/>
        <v>0</v>
      </c>
      <c r="CM1633" s="24">
        <f t="shared" si="623"/>
        <v>0</v>
      </c>
      <c r="CO1633" s="24">
        <f t="shared" si="624"/>
        <v>0</v>
      </c>
      <c r="CQ1633" s="24">
        <f t="shared" si="625"/>
        <v>0</v>
      </c>
      <c r="CS1633" s="24">
        <f t="shared" si="626"/>
        <v>0</v>
      </c>
    </row>
    <row r="1634" spans="9:97">
      <c r="I1634" s="24">
        <f t="shared" si="606"/>
        <v>0</v>
      </c>
      <c r="J1634" s="24">
        <f t="shared" si="604"/>
        <v>0</v>
      </c>
      <c r="M1634" s="24"/>
      <c r="N1634" s="24"/>
      <c r="O1634" s="24"/>
      <c r="P1634" s="24"/>
      <c r="Q1634" s="24"/>
      <c r="R1634" s="24"/>
      <c r="S1634" s="24">
        <f t="shared" si="607"/>
        <v>0</v>
      </c>
      <c r="T1634" s="24">
        <f t="shared" si="605"/>
        <v>0</v>
      </c>
      <c r="W1634" s="24"/>
      <c r="X1634" s="24"/>
      <c r="Y1634" s="24"/>
      <c r="Z1634" s="24"/>
      <c r="AA1634" s="24"/>
      <c r="AB1634" s="24"/>
      <c r="AC1634" s="24">
        <f t="shared" si="608"/>
        <v>0</v>
      </c>
      <c r="AD1634" s="24">
        <f t="shared" si="609"/>
        <v>0</v>
      </c>
      <c r="AG1634" s="24"/>
      <c r="AH1634" s="24"/>
      <c r="AI1634" s="24"/>
      <c r="AJ1634" s="24"/>
      <c r="AK1634" s="24"/>
      <c r="AL1634" s="24"/>
      <c r="AM1634" s="24">
        <f t="shared" si="610"/>
        <v>0</v>
      </c>
      <c r="AN1634" s="24">
        <f t="shared" si="627"/>
        <v>0</v>
      </c>
      <c r="AQ1634" s="24"/>
      <c r="AR1634" s="24"/>
      <c r="AS1634" s="24"/>
      <c r="AT1634" s="24"/>
      <c r="AU1634" s="24"/>
      <c r="AV1634" s="24"/>
      <c r="AW1634" s="24">
        <f t="shared" si="611"/>
        <v>0</v>
      </c>
      <c r="AX1634" s="24">
        <f t="shared" si="612"/>
        <v>0</v>
      </c>
      <c r="BA1634" s="24"/>
      <c r="BB1634" s="24"/>
      <c r="BC1634" s="24"/>
      <c r="BD1634" s="24"/>
      <c r="BE1634" s="24"/>
      <c r="BF1634" s="24"/>
      <c r="BG1634" s="24">
        <f t="shared" si="613"/>
        <v>0</v>
      </c>
      <c r="BH1634" s="24">
        <f t="shared" si="614"/>
        <v>0</v>
      </c>
      <c r="BK1634" s="24"/>
      <c r="BL1634" s="24"/>
      <c r="BM1634" s="24"/>
      <c r="BN1634" s="24"/>
      <c r="BO1634" s="24"/>
      <c r="BP1634" s="24"/>
      <c r="BQ1634" s="24">
        <f t="shared" si="615"/>
        <v>0</v>
      </c>
      <c r="BR1634" s="24">
        <f t="shared" si="616"/>
        <v>0</v>
      </c>
      <c r="BU1634" s="24"/>
      <c r="BV1634" s="24"/>
      <c r="BW1634" s="24"/>
      <c r="BX1634" s="24"/>
      <c r="BY1634" s="24"/>
      <c r="BZ1634" s="24"/>
      <c r="CA1634" s="24">
        <f t="shared" si="617"/>
        <v>0</v>
      </c>
      <c r="CB1634" s="24">
        <f t="shared" si="618"/>
        <v>0</v>
      </c>
      <c r="CC1634" s="24"/>
      <c r="CE1634" s="24">
        <f t="shared" si="619"/>
        <v>0</v>
      </c>
      <c r="CG1634" s="24">
        <f t="shared" si="620"/>
        <v>0</v>
      </c>
      <c r="CI1634" s="24">
        <f t="shared" si="621"/>
        <v>0</v>
      </c>
      <c r="CK1634" s="24">
        <f t="shared" si="622"/>
        <v>0</v>
      </c>
      <c r="CM1634" s="24">
        <f t="shared" si="623"/>
        <v>0</v>
      </c>
      <c r="CO1634" s="24">
        <f t="shared" si="624"/>
        <v>0</v>
      </c>
      <c r="CQ1634" s="24">
        <f t="shared" si="625"/>
        <v>0</v>
      </c>
      <c r="CS1634" s="24">
        <f t="shared" si="626"/>
        <v>0</v>
      </c>
    </row>
    <row r="1635" spans="9:97">
      <c r="I1635" s="24">
        <f t="shared" si="606"/>
        <v>0</v>
      </c>
      <c r="J1635" s="24">
        <f t="shared" si="604"/>
        <v>0</v>
      </c>
      <c r="M1635" s="24"/>
      <c r="N1635" s="24"/>
      <c r="O1635" s="24"/>
      <c r="P1635" s="24"/>
      <c r="Q1635" s="24"/>
      <c r="R1635" s="24"/>
      <c r="S1635" s="24">
        <f t="shared" si="607"/>
        <v>0</v>
      </c>
      <c r="T1635" s="24">
        <f t="shared" si="605"/>
        <v>0</v>
      </c>
      <c r="W1635" s="24"/>
      <c r="X1635" s="24"/>
      <c r="Y1635" s="24"/>
      <c r="Z1635" s="24"/>
      <c r="AA1635" s="24"/>
      <c r="AB1635" s="24"/>
      <c r="AC1635" s="24">
        <f t="shared" si="608"/>
        <v>0</v>
      </c>
      <c r="AD1635" s="24">
        <f t="shared" si="609"/>
        <v>0</v>
      </c>
      <c r="AG1635" s="24"/>
      <c r="AH1635" s="24"/>
      <c r="AI1635" s="24"/>
      <c r="AJ1635" s="24"/>
      <c r="AK1635" s="24"/>
      <c r="AL1635" s="24"/>
      <c r="AM1635" s="24">
        <f t="shared" si="610"/>
        <v>0</v>
      </c>
      <c r="AN1635" s="24">
        <f t="shared" si="627"/>
        <v>0</v>
      </c>
      <c r="AQ1635" s="24"/>
      <c r="AR1635" s="24"/>
      <c r="AS1635" s="24"/>
      <c r="AT1635" s="24"/>
      <c r="AU1635" s="24"/>
      <c r="AV1635" s="24"/>
      <c r="AW1635" s="24">
        <f t="shared" si="611"/>
        <v>0</v>
      </c>
      <c r="AX1635" s="24">
        <f t="shared" si="612"/>
        <v>0</v>
      </c>
      <c r="BA1635" s="24"/>
      <c r="BB1635" s="24"/>
      <c r="BC1635" s="24"/>
      <c r="BD1635" s="24"/>
      <c r="BE1635" s="24"/>
      <c r="BF1635" s="24"/>
      <c r="BG1635" s="24">
        <f t="shared" si="613"/>
        <v>0</v>
      </c>
      <c r="BH1635" s="24">
        <f t="shared" si="614"/>
        <v>0</v>
      </c>
      <c r="BK1635" s="24"/>
      <c r="BL1635" s="24"/>
      <c r="BM1635" s="24"/>
      <c r="BN1635" s="24"/>
      <c r="BO1635" s="24"/>
      <c r="BP1635" s="24"/>
      <c r="BQ1635" s="24">
        <f t="shared" si="615"/>
        <v>0</v>
      </c>
      <c r="BR1635" s="24">
        <f t="shared" si="616"/>
        <v>0</v>
      </c>
      <c r="BU1635" s="24"/>
      <c r="BV1635" s="24"/>
      <c r="BW1635" s="24"/>
      <c r="BX1635" s="24"/>
      <c r="BY1635" s="24"/>
      <c r="BZ1635" s="24"/>
      <c r="CA1635" s="24">
        <f t="shared" si="617"/>
        <v>0</v>
      </c>
      <c r="CB1635" s="24">
        <f t="shared" si="618"/>
        <v>0</v>
      </c>
      <c r="CC1635" s="24"/>
      <c r="CE1635" s="24">
        <f t="shared" si="619"/>
        <v>0</v>
      </c>
      <c r="CG1635" s="24">
        <f t="shared" si="620"/>
        <v>0</v>
      </c>
      <c r="CI1635" s="24">
        <f t="shared" si="621"/>
        <v>0</v>
      </c>
      <c r="CK1635" s="24">
        <f t="shared" si="622"/>
        <v>0</v>
      </c>
      <c r="CM1635" s="24">
        <f t="shared" si="623"/>
        <v>0</v>
      </c>
      <c r="CO1635" s="24">
        <f t="shared" si="624"/>
        <v>0</v>
      </c>
      <c r="CQ1635" s="24">
        <f t="shared" si="625"/>
        <v>0</v>
      </c>
      <c r="CS1635" s="24">
        <f t="shared" si="626"/>
        <v>0</v>
      </c>
    </row>
    <row r="1636" spans="9:97">
      <c r="I1636" s="24">
        <f t="shared" si="606"/>
        <v>0</v>
      </c>
      <c r="J1636" s="24">
        <f t="shared" si="604"/>
        <v>0</v>
      </c>
      <c r="M1636" s="24"/>
      <c r="N1636" s="24"/>
      <c r="O1636" s="24"/>
      <c r="P1636" s="24"/>
      <c r="Q1636" s="24"/>
      <c r="R1636" s="24"/>
      <c r="S1636" s="24">
        <f t="shared" si="607"/>
        <v>0</v>
      </c>
      <c r="T1636" s="24">
        <f t="shared" si="605"/>
        <v>0</v>
      </c>
      <c r="W1636" s="24"/>
      <c r="X1636" s="24"/>
      <c r="Y1636" s="24"/>
      <c r="Z1636" s="24"/>
      <c r="AA1636" s="24"/>
      <c r="AB1636" s="24"/>
      <c r="AC1636" s="24">
        <f t="shared" si="608"/>
        <v>0</v>
      </c>
      <c r="AD1636" s="24">
        <f t="shared" si="609"/>
        <v>0</v>
      </c>
      <c r="AG1636" s="24"/>
      <c r="AH1636" s="24"/>
      <c r="AI1636" s="24"/>
      <c r="AJ1636" s="24"/>
      <c r="AK1636" s="24"/>
      <c r="AL1636" s="24"/>
      <c r="AM1636" s="24">
        <f t="shared" si="610"/>
        <v>0</v>
      </c>
      <c r="AN1636" s="24">
        <f t="shared" si="627"/>
        <v>0</v>
      </c>
      <c r="AQ1636" s="24"/>
      <c r="AR1636" s="24"/>
      <c r="AS1636" s="24"/>
      <c r="AT1636" s="24"/>
      <c r="AU1636" s="24"/>
      <c r="AV1636" s="24"/>
      <c r="AW1636" s="24">
        <f t="shared" si="611"/>
        <v>0</v>
      </c>
      <c r="AX1636" s="24">
        <f t="shared" si="612"/>
        <v>0</v>
      </c>
      <c r="BA1636" s="24"/>
      <c r="BB1636" s="24"/>
      <c r="BC1636" s="24"/>
      <c r="BD1636" s="24"/>
      <c r="BE1636" s="24"/>
      <c r="BF1636" s="24"/>
      <c r="BG1636" s="24">
        <f t="shared" si="613"/>
        <v>0</v>
      </c>
      <c r="BH1636" s="24">
        <f t="shared" si="614"/>
        <v>0</v>
      </c>
      <c r="BK1636" s="24"/>
      <c r="BL1636" s="24"/>
      <c r="BM1636" s="24"/>
      <c r="BN1636" s="24"/>
      <c r="BO1636" s="24"/>
      <c r="BP1636" s="24"/>
      <c r="BQ1636" s="24">
        <f t="shared" si="615"/>
        <v>0</v>
      </c>
      <c r="BR1636" s="24">
        <f t="shared" si="616"/>
        <v>0</v>
      </c>
      <c r="BU1636" s="24"/>
      <c r="BV1636" s="24"/>
      <c r="BW1636" s="24"/>
      <c r="BX1636" s="24"/>
      <c r="BY1636" s="24"/>
      <c r="BZ1636" s="24"/>
      <c r="CA1636" s="24">
        <f t="shared" si="617"/>
        <v>0</v>
      </c>
      <c r="CB1636" s="24">
        <f t="shared" si="618"/>
        <v>0</v>
      </c>
      <c r="CC1636" s="24"/>
      <c r="CE1636" s="24">
        <f t="shared" si="619"/>
        <v>0</v>
      </c>
      <c r="CG1636" s="24">
        <f t="shared" si="620"/>
        <v>0</v>
      </c>
      <c r="CI1636" s="24">
        <f t="shared" si="621"/>
        <v>0</v>
      </c>
      <c r="CK1636" s="24">
        <f t="shared" si="622"/>
        <v>0</v>
      </c>
      <c r="CM1636" s="24">
        <f t="shared" si="623"/>
        <v>0</v>
      </c>
      <c r="CO1636" s="24">
        <f t="shared" si="624"/>
        <v>0</v>
      </c>
      <c r="CQ1636" s="24">
        <f t="shared" si="625"/>
        <v>0</v>
      </c>
      <c r="CS1636" s="24">
        <f t="shared" si="626"/>
        <v>0</v>
      </c>
    </row>
    <row r="1637" spans="9:97">
      <c r="I1637" s="24">
        <f t="shared" si="606"/>
        <v>0</v>
      </c>
      <c r="J1637" s="24">
        <f t="shared" si="604"/>
        <v>0</v>
      </c>
      <c r="M1637" s="24"/>
      <c r="N1637" s="24"/>
      <c r="O1637" s="24"/>
      <c r="P1637" s="24"/>
      <c r="Q1637" s="24"/>
      <c r="R1637" s="24"/>
      <c r="S1637" s="24">
        <f t="shared" si="607"/>
        <v>0</v>
      </c>
      <c r="T1637" s="24">
        <f t="shared" si="605"/>
        <v>0</v>
      </c>
      <c r="W1637" s="24"/>
      <c r="X1637" s="24"/>
      <c r="Y1637" s="24"/>
      <c r="Z1637" s="24"/>
      <c r="AA1637" s="24"/>
      <c r="AB1637" s="24"/>
      <c r="AC1637" s="24">
        <f t="shared" si="608"/>
        <v>0</v>
      </c>
      <c r="AD1637" s="24">
        <f t="shared" si="609"/>
        <v>0</v>
      </c>
      <c r="AG1637" s="24"/>
      <c r="AH1637" s="24"/>
      <c r="AI1637" s="24"/>
      <c r="AJ1637" s="24"/>
      <c r="AK1637" s="24"/>
      <c r="AL1637" s="24"/>
      <c r="AM1637" s="24">
        <f t="shared" si="610"/>
        <v>0</v>
      </c>
      <c r="AN1637" s="24">
        <f t="shared" si="627"/>
        <v>0</v>
      </c>
      <c r="AQ1637" s="24"/>
      <c r="AR1637" s="24"/>
      <c r="AS1637" s="24"/>
      <c r="AT1637" s="24"/>
      <c r="AU1637" s="24"/>
      <c r="AV1637" s="24"/>
      <c r="AW1637" s="24">
        <f t="shared" si="611"/>
        <v>0</v>
      </c>
      <c r="AX1637" s="24">
        <f t="shared" si="612"/>
        <v>0</v>
      </c>
      <c r="BA1637" s="24"/>
      <c r="BB1637" s="24"/>
      <c r="BC1637" s="24"/>
      <c r="BD1637" s="24"/>
      <c r="BE1637" s="24"/>
      <c r="BF1637" s="24"/>
      <c r="BG1637" s="24">
        <f t="shared" si="613"/>
        <v>0</v>
      </c>
      <c r="BH1637" s="24">
        <f t="shared" si="614"/>
        <v>0</v>
      </c>
      <c r="BK1637" s="24"/>
      <c r="BL1637" s="24"/>
      <c r="BM1637" s="24"/>
      <c r="BN1637" s="24"/>
      <c r="BO1637" s="24"/>
      <c r="BP1637" s="24"/>
      <c r="BQ1637" s="24">
        <f t="shared" si="615"/>
        <v>0</v>
      </c>
      <c r="BR1637" s="24">
        <f t="shared" si="616"/>
        <v>0</v>
      </c>
      <c r="BU1637" s="24"/>
      <c r="BV1637" s="24"/>
      <c r="BW1637" s="24"/>
      <c r="BX1637" s="24"/>
      <c r="BY1637" s="24"/>
      <c r="BZ1637" s="24"/>
      <c r="CA1637" s="24">
        <f t="shared" si="617"/>
        <v>0</v>
      </c>
      <c r="CB1637" s="24">
        <f t="shared" si="618"/>
        <v>0</v>
      </c>
      <c r="CC1637" s="24"/>
      <c r="CE1637" s="24">
        <f t="shared" si="619"/>
        <v>0</v>
      </c>
      <c r="CG1637" s="24">
        <f t="shared" si="620"/>
        <v>0</v>
      </c>
      <c r="CI1637" s="24">
        <f t="shared" si="621"/>
        <v>0</v>
      </c>
      <c r="CK1637" s="24">
        <f t="shared" si="622"/>
        <v>0</v>
      </c>
      <c r="CM1637" s="24">
        <f t="shared" si="623"/>
        <v>0</v>
      </c>
      <c r="CO1637" s="24">
        <f t="shared" si="624"/>
        <v>0</v>
      </c>
      <c r="CQ1637" s="24">
        <f t="shared" si="625"/>
        <v>0</v>
      </c>
      <c r="CS1637" s="24">
        <f t="shared" si="626"/>
        <v>0</v>
      </c>
    </row>
    <row r="1638" spans="9:97">
      <c r="I1638" s="24">
        <f t="shared" si="606"/>
        <v>0</v>
      </c>
      <c r="J1638" s="24">
        <f t="shared" si="604"/>
        <v>0</v>
      </c>
      <c r="M1638" s="24"/>
      <c r="N1638" s="24"/>
      <c r="O1638" s="24"/>
      <c r="P1638" s="24"/>
      <c r="Q1638" s="24"/>
      <c r="R1638" s="24"/>
      <c r="S1638" s="24">
        <f t="shared" si="607"/>
        <v>0</v>
      </c>
      <c r="T1638" s="24">
        <f t="shared" si="605"/>
        <v>0</v>
      </c>
      <c r="W1638" s="24"/>
      <c r="X1638" s="24"/>
      <c r="Y1638" s="24"/>
      <c r="Z1638" s="24"/>
      <c r="AA1638" s="24"/>
      <c r="AB1638" s="24"/>
      <c r="AC1638" s="24">
        <f t="shared" si="608"/>
        <v>0</v>
      </c>
      <c r="AD1638" s="24">
        <f t="shared" si="609"/>
        <v>0</v>
      </c>
      <c r="AG1638" s="24"/>
      <c r="AH1638" s="24"/>
      <c r="AI1638" s="24"/>
      <c r="AJ1638" s="24"/>
      <c r="AK1638" s="24"/>
      <c r="AL1638" s="24"/>
      <c r="AM1638" s="24">
        <f t="shared" si="610"/>
        <v>0</v>
      </c>
      <c r="AN1638" s="24">
        <f t="shared" si="627"/>
        <v>0</v>
      </c>
      <c r="AQ1638" s="24"/>
      <c r="AR1638" s="24"/>
      <c r="AS1638" s="24"/>
      <c r="AT1638" s="24"/>
      <c r="AU1638" s="24"/>
      <c r="AV1638" s="24"/>
      <c r="AW1638" s="24">
        <f t="shared" si="611"/>
        <v>0</v>
      </c>
      <c r="AX1638" s="24">
        <f t="shared" si="612"/>
        <v>0</v>
      </c>
      <c r="BA1638" s="24"/>
      <c r="BB1638" s="24"/>
      <c r="BC1638" s="24"/>
      <c r="BD1638" s="24"/>
      <c r="BE1638" s="24"/>
      <c r="BF1638" s="24"/>
      <c r="BG1638" s="24">
        <f t="shared" si="613"/>
        <v>0</v>
      </c>
      <c r="BH1638" s="24">
        <f t="shared" si="614"/>
        <v>0</v>
      </c>
      <c r="BK1638" s="24"/>
      <c r="BL1638" s="24"/>
      <c r="BM1638" s="24"/>
      <c r="BN1638" s="24"/>
      <c r="BO1638" s="24"/>
      <c r="BP1638" s="24"/>
      <c r="BQ1638" s="24">
        <f t="shared" si="615"/>
        <v>0</v>
      </c>
      <c r="BR1638" s="24">
        <f t="shared" si="616"/>
        <v>0</v>
      </c>
      <c r="BU1638" s="24"/>
      <c r="BV1638" s="24"/>
      <c r="BW1638" s="24"/>
      <c r="BX1638" s="24"/>
      <c r="BY1638" s="24"/>
      <c r="BZ1638" s="24"/>
      <c r="CA1638" s="24">
        <f t="shared" si="617"/>
        <v>0</v>
      </c>
      <c r="CB1638" s="24">
        <f t="shared" si="618"/>
        <v>0</v>
      </c>
      <c r="CC1638" s="24"/>
      <c r="CE1638" s="24">
        <f t="shared" si="619"/>
        <v>0</v>
      </c>
      <c r="CG1638" s="24">
        <f t="shared" si="620"/>
        <v>0</v>
      </c>
      <c r="CI1638" s="24">
        <f t="shared" si="621"/>
        <v>0</v>
      </c>
      <c r="CK1638" s="24">
        <f t="shared" si="622"/>
        <v>0</v>
      </c>
      <c r="CM1638" s="24">
        <f t="shared" si="623"/>
        <v>0</v>
      </c>
      <c r="CO1638" s="24">
        <f t="shared" si="624"/>
        <v>0</v>
      </c>
      <c r="CQ1638" s="24">
        <f t="shared" si="625"/>
        <v>0</v>
      </c>
      <c r="CS1638" s="24">
        <f t="shared" si="626"/>
        <v>0</v>
      </c>
    </row>
    <row r="1639" spans="9:97">
      <c r="I1639" s="24">
        <f t="shared" si="606"/>
        <v>0</v>
      </c>
      <c r="J1639" s="24">
        <f t="shared" ref="J1639:J1702" si="628">IF(F1639&lt;C1639-D1639,C1639-D1639-F1639,0)</f>
        <v>0</v>
      </c>
      <c r="M1639" s="24"/>
      <c r="N1639" s="24"/>
      <c r="O1639" s="24"/>
      <c r="P1639" s="24"/>
      <c r="Q1639" s="24"/>
      <c r="R1639" s="24"/>
      <c r="S1639" s="24">
        <f t="shared" si="607"/>
        <v>0</v>
      </c>
      <c r="T1639" s="24">
        <f t="shared" ref="T1639:T1702" si="629">IF(P1639&lt;M1639-N1639,M1639-N1639-P1639,0)</f>
        <v>0</v>
      </c>
      <c r="W1639" s="24"/>
      <c r="X1639" s="24"/>
      <c r="Y1639" s="24"/>
      <c r="Z1639" s="24"/>
      <c r="AA1639" s="24"/>
      <c r="AB1639" s="24"/>
      <c r="AC1639" s="24">
        <f t="shared" si="608"/>
        <v>0</v>
      </c>
      <c r="AD1639" s="24">
        <f t="shared" si="609"/>
        <v>0</v>
      </c>
      <c r="AG1639" s="24"/>
      <c r="AH1639" s="24"/>
      <c r="AI1639" s="24"/>
      <c r="AJ1639" s="24"/>
      <c r="AK1639" s="24"/>
      <c r="AL1639" s="24"/>
      <c r="AM1639" s="24">
        <f t="shared" si="610"/>
        <v>0</v>
      </c>
      <c r="AN1639" s="24">
        <f t="shared" si="627"/>
        <v>0</v>
      </c>
      <c r="AQ1639" s="24"/>
      <c r="AR1639" s="24"/>
      <c r="AS1639" s="24"/>
      <c r="AT1639" s="24"/>
      <c r="AU1639" s="24"/>
      <c r="AV1639" s="24"/>
      <c r="AW1639" s="24">
        <f t="shared" si="611"/>
        <v>0</v>
      </c>
      <c r="AX1639" s="24">
        <f t="shared" si="612"/>
        <v>0</v>
      </c>
      <c r="BA1639" s="24"/>
      <c r="BB1639" s="24"/>
      <c r="BC1639" s="24"/>
      <c r="BD1639" s="24"/>
      <c r="BE1639" s="24"/>
      <c r="BF1639" s="24"/>
      <c r="BG1639" s="24">
        <f t="shared" si="613"/>
        <v>0</v>
      </c>
      <c r="BH1639" s="24">
        <f t="shared" si="614"/>
        <v>0</v>
      </c>
      <c r="BK1639" s="24"/>
      <c r="BL1639" s="24"/>
      <c r="BM1639" s="24"/>
      <c r="BN1639" s="24"/>
      <c r="BO1639" s="24"/>
      <c r="BP1639" s="24"/>
      <c r="BQ1639" s="24">
        <f t="shared" si="615"/>
        <v>0</v>
      </c>
      <c r="BR1639" s="24">
        <f t="shared" si="616"/>
        <v>0</v>
      </c>
      <c r="BU1639" s="24"/>
      <c r="BV1639" s="24"/>
      <c r="BW1639" s="24"/>
      <c r="BX1639" s="24"/>
      <c r="BY1639" s="24"/>
      <c r="BZ1639" s="24"/>
      <c r="CA1639" s="24">
        <f t="shared" si="617"/>
        <v>0</v>
      </c>
      <c r="CB1639" s="24">
        <f t="shared" si="618"/>
        <v>0</v>
      </c>
      <c r="CC1639" s="24"/>
      <c r="CE1639" s="24">
        <f t="shared" si="619"/>
        <v>0</v>
      </c>
      <c r="CG1639" s="24">
        <f t="shared" si="620"/>
        <v>0</v>
      </c>
      <c r="CI1639" s="24">
        <f t="shared" si="621"/>
        <v>0</v>
      </c>
      <c r="CK1639" s="24">
        <f t="shared" si="622"/>
        <v>0</v>
      </c>
      <c r="CM1639" s="24">
        <f t="shared" si="623"/>
        <v>0</v>
      </c>
      <c r="CO1639" s="24">
        <f t="shared" si="624"/>
        <v>0</v>
      </c>
      <c r="CQ1639" s="24">
        <f t="shared" si="625"/>
        <v>0</v>
      </c>
      <c r="CS1639" s="24">
        <f t="shared" si="626"/>
        <v>0</v>
      </c>
    </row>
    <row r="1640" spans="9:97">
      <c r="I1640" s="24">
        <f t="shared" si="606"/>
        <v>0</v>
      </c>
      <c r="J1640" s="24">
        <f t="shared" si="628"/>
        <v>0</v>
      </c>
      <c r="M1640" s="24"/>
      <c r="N1640" s="24"/>
      <c r="O1640" s="24"/>
      <c r="P1640" s="24"/>
      <c r="Q1640" s="24"/>
      <c r="R1640" s="24"/>
      <c r="S1640" s="24">
        <f t="shared" si="607"/>
        <v>0</v>
      </c>
      <c r="T1640" s="24">
        <f t="shared" si="629"/>
        <v>0</v>
      </c>
      <c r="W1640" s="24"/>
      <c r="X1640" s="24"/>
      <c r="Y1640" s="24"/>
      <c r="Z1640" s="24"/>
      <c r="AA1640" s="24"/>
      <c r="AB1640" s="24"/>
      <c r="AC1640" s="24">
        <f t="shared" si="608"/>
        <v>0</v>
      </c>
      <c r="AD1640" s="24">
        <f t="shared" si="609"/>
        <v>0</v>
      </c>
      <c r="AG1640" s="24"/>
      <c r="AH1640" s="24"/>
      <c r="AI1640" s="24"/>
      <c r="AJ1640" s="24"/>
      <c r="AK1640" s="24"/>
      <c r="AL1640" s="24"/>
      <c r="AM1640" s="24">
        <f t="shared" si="610"/>
        <v>0</v>
      </c>
      <c r="AN1640" s="24">
        <f t="shared" si="627"/>
        <v>0</v>
      </c>
      <c r="AQ1640" s="24"/>
      <c r="AR1640" s="24"/>
      <c r="AS1640" s="24"/>
      <c r="AT1640" s="24"/>
      <c r="AU1640" s="24"/>
      <c r="AV1640" s="24"/>
      <c r="AW1640" s="24">
        <f t="shared" si="611"/>
        <v>0</v>
      </c>
      <c r="AX1640" s="24">
        <f t="shared" si="612"/>
        <v>0</v>
      </c>
      <c r="BA1640" s="24"/>
      <c r="BB1640" s="24"/>
      <c r="BC1640" s="24"/>
      <c r="BD1640" s="24"/>
      <c r="BE1640" s="24"/>
      <c r="BF1640" s="24"/>
      <c r="BG1640" s="24">
        <f t="shared" si="613"/>
        <v>0</v>
      </c>
      <c r="BH1640" s="24">
        <f t="shared" si="614"/>
        <v>0</v>
      </c>
      <c r="BK1640" s="24"/>
      <c r="BL1640" s="24"/>
      <c r="BM1640" s="24"/>
      <c r="BN1640" s="24"/>
      <c r="BO1640" s="24"/>
      <c r="BP1640" s="24"/>
      <c r="BQ1640" s="24">
        <f t="shared" si="615"/>
        <v>0</v>
      </c>
      <c r="BR1640" s="24">
        <f t="shared" si="616"/>
        <v>0</v>
      </c>
      <c r="BU1640" s="24"/>
      <c r="BV1640" s="24"/>
      <c r="BW1640" s="24"/>
      <c r="BX1640" s="24"/>
      <c r="BY1640" s="24"/>
      <c r="BZ1640" s="24"/>
      <c r="CA1640" s="24">
        <f t="shared" si="617"/>
        <v>0</v>
      </c>
      <c r="CB1640" s="24">
        <f t="shared" si="618"/>
        <v>0</v>
      </c>
      <c r="CC1640" s="24"/>
      <c r="CE1640" s="24">
        <f t="shared" si="619"/>
        <v>0</v>
      </c>
      <c r="CG1640" s="24">
        <f t="shared" si="620"/>
        <v>0</v>
      </c>
      <c r="CI1640" s="24">
        <f t="shared" si="621"/>
        <v>0</v>
      </c>
      <c r="CK1640" s="24">
        <f t="shared" si="622"/>
        <v>0</v>
      </c>
      <c r="CM1640" s="24">
        <f t="shared" si="623"/>
        <v>0</v>
      </c>
      <c r="CO1640" s="24">
        <f t="shared" si="624"/>
        <v>0</v>
      </c>
      <c r="CQ1640" s="24">
        <f t="shared" si="625"/>
        <v>0</v>
      </c>
      <c r="CS1640" s="24">
        <f t="shared" si="626"/>
        <v>0</v>
      </c>
    </row>
    <row r="1641" spans="9:97">
      <c r="I1641" s="24">
        <f t="shared" si="606"/>
        <v>0</v>
      </c>
      <c r="J1641" s="24">
        <f t="shared" si="628"/>
        <v>0</v>
      </c>
      <c r="M1641" s="24"/>
      <c r="N1641" s="24"/>
      <c r="O1641" s="24"/>
      <c r="P1641" s="24"/>
      <c r="Q1641" s="24"/>
      <c r="R1641" s="24"/>
      <c r="S1641" s="24">
        <f t="shared" si="607"/>
        <v>0</v>
      </c>
      <c r="T1641" s="24">
        <f t="shared" si="629"/>
        <v>0</v>
      </c>
      <c r="W1641" s="24"/>
      <c r="X1641" s="24"/>
      <c r="Y1641" s="24"/>
      <c r="Z1641" s="24"/>
      <c r="AA1641" s="24"/>
      <c r="AB1641" s="24"/>
      <c r="AC1641" s="24">
        <f t="shared" si="608"/>
        <v>0</v>
      </c>
      <c r="AD1641" s="24">
        <f t="shared" si="609"/>
        <v>0</v>
      </c>
      <c r="AG1641" s="24"/>
      <c r="AH1641" s="24"/>
      <c r="AI1641" s="24"/>
      <c r="AJ1641" s="24"/>
      <c r="AK1641" s="24"/>
      <c r="AL1641" s="24"/>
      <c r="AM1641" s="24">
        <f t="shared" si="610"/>
        <v>0</v>
      </c>
      <c r="AN1641" s="24">
        <f t="shared" si="627"/>
        <v>0</v>
      </c>
      <c r="AQ1641" s="24"/>
      <c r="AR1641" s="24"/>
      <c r="AS1641" s="24"/>
      <c r="AT1641" s="24"/>
      <c r="AU1641" s="24"/>
      <c r="AV1641" s="24"/>
      <c r="AW1641" s="24">
        <f t="shared" si="611"/>
        <v>0</v>
      </c>
      <c r="AX1641" s="24">
        <f t="shared" si="612"/>
        <v>0</v>
      </c>
      <c r="BA1641" s="24"/>
      <c r="BB1641" s="24"/>
      <c r="BC1641" s="24"/>
      <c r="BD1641" s="24"/>
      <c r="BE1641" s="24"/>
      <c r="BF1641" s="24"/>
      <c r="BG1641" s="24">
        <f t="shared" si="613"/>
        <v>0</v>
      </c>
      <c r="BH1641" s="24">
        <f t="shared" si="614"/>
        <v>0</v>
      </c>
      <c r="BK1641" s="24"/>
      <c r="BL1641" s="24"/>
      <c r="BM1641" s="24"/>
      <c r="BN1641" s="24"/>
      <c r="BO1641" s="24"/>
      <c r="BP1641" s="24"/>
      <c r="BQ1641" s="24">
        <f t="shared" si="615"/>
        <v>0</v>
      </c>
      <c r="BR1641" s="24">
        <f t="shared" si="616"/>
        <v>0</v>
      </c>
      <c r="BU1641" s="24"/>
      <c r="BV1641" s="24"/>
      <c r="BW1641" s="24"/>
      <c r="BX1641" s="24"/>
      <c r="BY1641" s="24"/>
      <c r="BZ1641" s="24"/>
      <c r="CA1641" s="24">
        <f t="shared" si="617"/>
        <v>0</v>
      </c>
      <c r="CB1641" s="24">
        <f t="shared" si="618"/>
        <v>0</v>
      </c>
      <c r="CC1641" s="24"/>
      <c r="CE1641" s="24">
        <f t="shared" si="619"/>
        <v>0</v>
      </c>
      <c r="CG1641" s="24">
        <f t="shared" si="620"/>
        <v>0</v>
      </c>
      <c r="CI1641" s="24">
        <f t="shared" si="621"/>
        <v>0</v>
      </c>
      <c r="CK1641" s="24">
        <f t="shared" si="622"/>
        <v>0</v>
      </c>
      <c r="CM1641" s="24">
        <f t="shared" si="623"/>
        <v>0</v>
      </c>
      <c r="CO1641" s="24">
        <f t="shared" si="624"/>
        <v>0</v>
      </c>
      <c r="CQ1641" s="24">
        <f t="shared" si="625"/>
        <v>0</v>
      </c>
      <c r="CS1641" s="24">
        <f t="shared" si="626"/>
        <v>0</v>
      </c>
    </row>
    <row r="1642" spans="9:97">
      <c r="I1642" s="24">
        <f t="shared" si="606"/>
        <v>0</v>
      </c>
      <c r="J1642" s="24">
        <f t="shared" si="628"/>
        <v>0</v>
      </c>
      <c r="M1642" s="24"/>
      <c r="N1642" s="24"/>
      <c r="O1642" s="24"/>
      <c r="P1642" s="24"/>
      <c r="Q1642" s="24"/>
      <c r="R1642" s="24"/>
      <c r="S1642" s="24">
        <f t="shared" si="607"/>
        <v>0</v>
      </c>
      <c r="T1642" s="24">
        <f t="shared" si="629"/>
        <v>0</v>
      </c>
      <c r="W1642" s="24"/>
      <c r="X1642" s="24"/>
      <c r="Y1642" s="24"/>
      <c r="Z1642" s="24"/>
      <c r="AA1642" s="24"/>
      <c r="AB1642" s="24"/>
      <c r="AC1642" s="24">
        <f t="shared" si="608"/>
        <v>0</v>
      </c>
      <c r="AD1642" s="24">
        <f t="shared" si="609"/>
        <v>0</v>
      </c>
      <c r="AG1642" s="24"/>
      <c r="AH1642" s="24"/>
      <c r="AI1642" s="24"/>
      <c r="AJ1642" s="24"/>
      <c r="AK1642" s="24"/>
      <c r="AL1642" s="24"/>
      <c r="AM1642" s="24">
        <f t="shared" si="610"/>
        <v>0</v>
      </c>
      <c r="AN1642" s="24">
        <f t="shared" si="627"/>
        <v>0</v>
      </c>
      <c r="AQ1642" s="24"/>
      <c r="AR1642" s="24"/>
      <c r="AS1642" s="24"/>
      <c r="AT1642" s="24"/>
      <c r="AU1642" s="24"/>
      <c r="AV1642" s="24"/>
      <c r="AW1642" s="24">
        <f t="shared" si="611"/>
        <v>0</v>
      </c>
      <c r="AX1642" s="24">
        <f t="shared" si="612"/>
        <v>0</v>
      </c>
      <c r="BA1642" s="24"/>
      <c r="BB1642" s="24"/>
      <c r="BC1642" s="24"/>
      <c r="BD1642" s="24"/>
      <c r="BE1642" s="24"/>
      <c r="BF1642" s="24"/>
      <c r="BG1642" s="24">
        <f t="shared" si="613"/>
        <v>0</v>
      </c>
      <c r="BH1642" s="24">
        <f t="shared" si="614"/>
        <v>0</v>
      </c>
      <c r="BK1642" s="24"/>
      <c r="BL1642" s="24"/>
      <c r="BM1642" s="24"/>
      <c r="BN1642" s="24"/>
      <c r="BO1642" s="24"/>
      <c r="BP1642" s="24"/>
      <c r="BQ1642" s="24">
        <f t="shared" si="615"/>
        <v>0</v>
      </c>
      <c r="BR1642" s="24">
        <f t="shared" si="616"/>
        <v>0</v>
      </c>
      <c r="BU1642" s="24"/>
      <c r="BV1642" s="24"/>
      <c r="BW1642" s="24"/>
      <c r="BX1642" s="24"/>
      <c r="BY1642" s="24"/>
      <c r="BZ1642" s="24"/>
      <c r="CA1642" s="24">
        <f t="shared" si="617"/>
        <v>0</v>
      </c>
      <c r="CB1642" s="24">
        <f t="shared" si="618"/>
        <v>0</v>
      </c>
      <c r="CC1642" s="24"/>
      <c r="CE1642" s="24">
        <f t="shared" si="619"/>
        <v>0</v>
      </c>
      <c r="CG1642" s="24">
        <f t="shared" si="620"/>
        <v>0</v>
      </c>
      <c r="CI1642" s="24">
        <f t="shared" si="621"/>
        <v>0</v>
      </c>
      <c r="CK1642" s="24">
        <f t="shared" si="622"/>
        <v>0</v>
      </c>
      <c r="CM1642" s="24">
        <f t="shared" si="623"/>
        <v>0</v>
      </c>
      <c r="CO1642" s="24">
        <f t="shared" si="624"/>
        <v>0</v>
      </c>
      <c r="CQ1642" s="24">
        <f t="shared" si="625"/>
        <v>0</v>
      </c>
      <c r="CS1642" s="24">
        <f t="shared" si="626"/>
        <v>0</v>
      </c>
    </row>
    <row r="1643" spans="9:97">
      <c r="I1643" s="24">
        <f t="shared" si="606"/>
        <v>0</v>
      </c>
      <c r="J1643" s="24">
        <f t="shared" si="628"/>
        <v>0</v>
      </c>
      <c r="M1643" s="24"/>
      <c r="N1643" s="24"/>
      <c r="O1643" s="24"/>
      <c r="P1643" s="24"/>
      <c r="Q1643" s="24"/>
      <c r="R1643" s="24"/>
      <c r="S1643" s="24">
        <f t="shared" si="607"/>
        <v>0</v>
      </c>
      <c r="T1643" s="24">
        <f t="shared" si="629"/>
        <v>0</v>
      </c>
      <c r="W1643" s="24"/>
      <c r="X1643" s="24"/>
      <c r="Y1643" s="24"/>
      <c r="Z1643" s="24"/>
      <c r="AA1643" s="24"/>
      <c r="AB1643" s="24"/>
      <c r="AC1643" s="24">
        <f t="shared" si="608"/>
        <v>0</v>
      </c>
      <c r="AD1643" s="24">
        <f t="shared" si="609"/>
        <v>0</v>
      </c>
      <c r="AG1643" s="24"/>
      <c r="AH1643" s="24"/>
      <c r="AI1643" s="24"/>
      <c r="AJ1643" s="24"/>
      <c r="AK1643" s="24"/>
      <c r="AL1643" s="24"/>
      <c r="AM1643" s="24">
        <f t="shared" si="610"/>
        <v>0</v>
      </c>
      <c r="AN1643" s="24">
        <f t="shared" si="627"/>
        <v>0</v>
      </c>
      <c r="AQ1643" s="24"/>
      <c r="AR1643" s="24"/>
      <c r="AS1643" s="24"/>
      <c r="AT1643" s="24"/>
      <c r="AU1643" s="24"/>
      <c r="AV1643" s="24"/>
      <c r="AW1643" s="24">
        <f t="shared" si="611"/>
        <v>0</v>
      </c>
      <c r="AX1643" s="24">
        <f t="shared" si="612"/>
        <v>0</v>
      </c>
      <c r="BA1643" s="24"/>
      <c r="BB1643" s="24"/>
      <c r="BC1643" s="24"/>
      <c r="BD1643" s="24"/>
      <c r="BE1643" s="24"/>
      <c r="BF1643" s="24"/>
      <c r="BG1643" s="24">
        <f t="shared" si="613"/>
        <v>0</v>
      </c>
      <c r="BH1643" s="24">
        <f t="shared" si="614"/>
        <v>0</v>
      </c>
      <c r="BK1643" s="24"/>
      <c r="BL1643" s="24"/>
      <c r="BM1643" s="24"/>
      <c r="BN1643" s="24"/>
      <c r="BO1643" s="24"/>
      <c r="BP1643" s="24"/>
      <c r="BQ1643" s="24">
        <f t="shared" si="615"/>
        <v>0</v>
      </c>
      <c r="BR1643" s="24">
        <f t="shared" si="616"/>
        <v>0</v>
      </c>
      <c r="BU1643" s="24"/>
      <c r="BV1643" s="24"/>
      <c r="BW1643" s="24"/>
      <c r="BX1643" s="24"/>
      <c r="BY1643" s="24"/>
      <c r="BZ1643" s="24"/>
      <c r="CA1643" s="24">
        <f t="shared" si="617"/>
        <v>0</v>
      </c>
      <c r="CB1643" s="24">
        <f t="shared" si="618"/>
        <v>0</v>
      </c>
      <c r="CC1643" s="24"/>
      <c r="CE1643" s="24">
        <f t="shared" si="619"/>
        <v>0</v>
      </c>
      <c r="CG1643" s="24">
        <f t="shared" si="620"/>
        <v>0</v>
      </c>
      <c r="CI1643" s="24">
        <f t="shared" si="621"/>
        <v>0</v>
      </c>
      <c r="CK1643" s="24">
        <f t="shared" si="622"/>
        <v>0</v>
      </c>
      <c r="CM1643" s="24">
        <f t="shared" si="623"/>
        <v>0</v>
      </c>
      <c r="CO1643" s="24">
        <f t="shared" si="624"/>
        <v>0</v>
      </c>
      <c r="CQ1643" s="24">
        <f t="shared" si="625"/>
        <v>0</v>
      </c>
      <c r="CS1643" s="24">
        <f t="shared" si="626"/>
        <v>0</v>
      </c>
    </row>
    <row r="1644" spans="9:97">
      <c r="I1644" s="24">
        <f t="shared" si="606"/>
        <v>0</v>
      </c>
      <c r="J1644" s="24">
        <f t="shared" si="628"/>
        <v>0</v>
      </c>
      <c r="M1644" s="24"/>
      <c r="N1644" s="24"/>
      <c r="O1644" s="24"/>
      <c r="P1644" s="24"/>
      <c r="Q1644" s="24"/>
      <c r="R1644" s="24"/>
      <c r="S1644" s="24">
        <f t="shared" si="607"/>
        <v>0</v>
      </c>
      <c r="T1644" s="24">
        <f t="shared" si="629"/>
        <v>0</v>
      </c>
      <c r="W1644" s="24"/>
      <c r="X1644" s="24"/>
      <c r="Y1644" s="24"/>
      <c r="Z1644" s="24"/>
      <c r="AA1644" s="24"/>
      <c r="AB1644" s="24"/>
      <c r="AC1644" s="24">
        <f t="shared" si="608"/>
        <v>0</v>
      </c>
      <c r="AD1644" s="24">
        <f t="shared" si="609"/>
        <v>0</v>
      </c>
      <c r="AG1644" s="24"/>
      <c r="AH1644" s="24"/>
      <c r="AI1644" s="24"/>
      <c r="AJ1644" s="24"/>
      <c r="AK1644" s="24"/>
      <c r="AL1644" s="24"/>
      <c r="AM1644" s="24">
        <f t="shared" si="610"/>
        <v>0</v>
      </c>
      <c r="AN1644" s="24">
        <f t="shared" si="627"/>
        <v>0</v>
      </c>
      <c r="AQ1644" s="24"/>
      <c r="AR1644" s="24"/>
      <c r="AS1644" s="24"/>
      <c r="AT1644" s="24"/>
      <c r="AU1644" s="24"/>
      <c r="AV1644" s="24"/>
      <c r="AW1644" s="24">
        <f t="shared" si="611"/>
        <v>0</v>
      </c>
      <c r="AX1644" s="24">
        <f t="shared" si="612"/>
        <v>0</v>
      </c>
      <c r="BA1644" s="24"/>
      <c r="BB1644" s="24"/>
      <c r="BC1644" s="24"/>
      <c r="BD1644" s="24"/>
      <c r="BE1644" s="24"/>
      <c r="BF1644" s="24"/>
      <c r="BG1644" s="24">
        <f t="shared" si="613"/>
        <v>0</v>
      </c>
      <c r="BH1644" s="24">
        <f t="shared" si="614"/>
        <v>0</v>
      </c>
      <c r="BK1644" s="24"/>
      <c r="BL1644" s="24"/>
      <c r="BM1644" s="24"/>
      <c r="BN1644" s="24"/>
      <c r="BO1644" s="24"/>
      <c r="BP1644" s="24"/>
      <c r="BQ1644" s="24">
        <f t="shared" si="615"/>
        <v>0</v>
      </c>
      <c r="BR1644" s="24">
        <f t="shared" si="616"/>
        <v>0</v>
      </c>
      <c r="BU1644" s="24"/>
      <c r="BV1644" s="24"/>
      <c r="BW1644" s="24"/>
      <c r="BX1644" s="24"/>
      <c r="BY1644" s="24"/>
      <c r="BZ1644" s="24"/>
      <c r="CA1644" s="24">
        <f t="shared" si="617"/>
        <v>0</v>
      </c>
      <c r="CB1644" s="24">
        <f t="shared" si="618"/>
        <v>0</v>
      </c>
      <c r="CC1644" s="24"/>
      <c r="CE1644" s="24">
        <f t="shared" si="619"/>
        <v>0</v>
      </c>
      <c r="CG1644" s="24">
        <f t="shared" si="620"/>
        <v>0</v>
      </c>
      <c r="CI1644" s="24">
        <f t="shared" si="621"/>
        <v>0</v>
      </c>
      <c r="CK1644" s="24">
        <f t="shared" si="622"/>
        <v>0</v>
      </c>
      <c r="CM1644" s="24">
        <f t="shared" si="623"/>
        <v>0</v>
      </c>
      <c r="CO1644" s="24">
        <f t="shared" si="624"/>
        <v>0</v>
      </c>
      <c r="CQ1644" s="24">
        <f t="shared" si="625"/>
        <v>0</v>
      </c>
      <c r="CS1644" s="24">
        <f t="shared" si="626"/>
        <v>0</v>
      </c>
    </row>
    <row r="1645" spans="9:97">
      <c r="I1645" s="24">
        <f t="shared" si="606"/>
        <v>0</v>
      </c>
      <c r="J1645" s="24">
        <f t="shared" si="628"/>
        <v>0</v>
      </c>
      <c r="M1645" s="24"/>
      <c r="N1645" s="24"/>
      <c r="O1645" s="24"/>
      <c r="P1645" s="24"/>
      <c r="Q1645" s="24"/>
      <c r="R1645" s="24"/>
      <c r="S1645" s="24">
        <f t="shared" si="607"/>
        <v>0</v>
      </c>
      <c r="T1645" s="24">
        <f t="shared" si="629"/>
        <v>0</v>
      </c>
      <c r="W1645" s="24"/>
      <c r="X1645" s="24"/>
      <c r="Y1645" s="24"/>
      <c r="Z1645" s="24"/>
      <c r="AA1645" s="24"/>
      <c r="AB1645" s="24"/>
      <c r="AC1645" s="24">
        <f t="shared" si="608"/>
        <v>0</v>
      </c>
      <c r="AD1645" s="24">
        <f t="shared" si="609"/>
        <v>0</v>
      </c>
      <c r="AG1645" s="24"/>
      <c r="AH1645" s="24"/>
      <c r="AI1645" s="24"/>
      <c r="AJ1645" s="24"/>
      <c r="AK1645" s="24"/>
      <c r="AL1645" s="24"/>
      <c r="AM1645" s="24">
        <f t="shared" si="610"/>
        <v>0</v>
      </c>
      <c r="AN1645" s="24">
        <f t="shared" si="627"/>
        <v>0</v>
      </c>
      <c r="AQ1645" s="24"/>
      <c r="AR1645" s="24"/>
      <c r="AS1645" s="24"/>
      <c r="AT1645" s="24"/>
      <c r="AU1645" s="24"/>
      <c r="AV1645" s="24"/>
      <c r="AW1645" s="24">
        <f t="shared" si="611"/>
        <v>0</v>
      </c>
      <c r="AX1645" s="24">
        <f t="shared" si="612"/>
        <v>0</v>
      </c>
      <c r="BA1645" s="24"/>
      <c r="BB1645" s="24"/>
      <c r="BC1645" s="24"/>
      <c r="BD1645" s="24"/>
      <c r="BE1645" s="24"/>
      <c r="BF1645" s="24"/>
      <c r="BG1645" s="24">
        <f t="shared" si="613"/>
        <v>0</v>
      </c>
      <c r="BH1645" s="24">
        <f t="shared" si="614"/>
        <v>0</v>
      </c>
      <c r="BK1645" s="24"/>
      <c r="BL1645" s="24"/>
      <c r="BM1645" s="24"/>
      <c r="BN1645" s="24"/>
      <c r="BO1645" s="24"/>
      <c r="BP1645" s="24"/>
      <c r="BQ1645" s="24">
        <f t="shared" si="615"/>
        <v>0</v>
      </c>
      <c r="BR1645" s="24">
        <f t="shared" si="616"/>
        <v>0</v>
      </c>
      <c r="BU1645" s="24"/>
      <c r="BV1645" s="24"/>
      <c r="BW1645" s="24"/>
      <c r="BX1645" s="24"/>
      <c r="BY1645" s="24"/>
      <c r="BZ1645" s="24"/>
      <c r="CA1645" s="24">
        <f t="shared" si="617"/>
        <v>0</v>
      </c>
      <c r="CB1645" s="24">
        <f t="shared" si="618"/>
        <v>0</v>
      </c>
      <c r="CC1645" s="24"/>
      <c r="CE1645" s="24">
        <f t="shared" si="619"/>
        <v>0</v>
      </c>
      <c r="CG1645" s="24">
        <f t="shared" si="620"/>
        <v>0</v>
      </c>
      <c r="CI1645" s="24">
        <f t="shared" si="621"/>
        <v>0</v>
      </c>
      <c r="CK1645" s="24">
        <f t="shared" si="622"/>
        <v>0</v>
      </c>
      <c r="CM1645" s="24">
        <f t="shared" si="623"/>
        <v>0</v>
      </c>
      <c r="CO1645" s="24">
        <f t="shared" si="624"/>
        <v>0</v>
      </c>
      <c r="CQ1645" s="24">
        <f t="shared" si="625"/>
        <v>0</v>
      </c>
      <c r="CS1645" s="24">
        <f t="shared" si="626"/>
        <v>0</v>
      </c>
    </row>
    <row r="1646" spans="9:97">
      <c r="I1646" s="24">
        <f t="shared" si="606"/>
        <v>0</v>
      </c>
      <c r="J1646" s="24">
        <f t="shared" si="628"/>
        <v>0</v>
      </c>
      <c r="M1646" s="24"/>
      <c r="N1646" s="24"/>
      <c r="O1646" s="24"/>
      <c r="P1646" s="24"/>
      <c r="Q1646" s="24"/>
      <c r="R1646" s="24"/>
      <c r="S1646" s="24">
        <f t="shared" si="607"/>
        <v>0</v>
      </c>
      <c r="T1646" s="24">
        <f t="shared" si="629"/>
        <v>0</v>
      </c>
      <c r="W1646" s="24"/>
      <c r="X1646" s="24"/>
      <c r="Y1646" s="24"/>
      <c r="Z1646" s="24"/>
      <c r="AA1646" s="24"/>
      <c r="AB1646" s="24"/>
      <c r="AC1646" s="24">
        <f t="shared" si="608"/>
        <v>0</v>
      </c>
      <c r="AD1646" s="24">
        <f t="shared" si="609"/>
        <v>0</v>
      </c>
      <c r="AG1646" s="24"/>
      <c r="AH1646" s="24"/>
      <c r="AI1646" s="24"/>
      <c r="AJ1646" s="24"/>
      <c r="AK1646" s="24"/>
      <c r="AL1646" s="24"/>
      <c r="AM1646" s="24">
        <f t="shared" si="610"/>
        <v>0</v>
      </c>
      <c r="AN1646" s="24">
        <f t="shared" si="627"/>
        <v>0</v>
      </c>
      <c r="AQ1646" s="24"/>
      <c r="AR1646" s="24"/>
      <c r="AS1646" s="24"/>
      <c r="AT1646" s="24"/>
      <c r="AU1646" s="24"/>
      <c r="AV1646" s="24"/>
      <c r="AW1646" s="24">
        <f t="shared" si="611"/>
        <v>0</v>
      </c>
      <c r="AX1646" s="24">
        <f t="shared" si="612"/>
        <v>0</v>
      </c>
      <c r="BA1646" s="24"/>
      <c r="BB1646" s="24"/>
      <c r="BC1646" s="24"/>
      <c r="BD1646" s="24"/>
      <c r="BE1646" s="24"/>
      <c r="BF1646" s="24"/>
      <c r="BG1646" s="24">
        <f t="shared" si="613"/>
        <v>0</v>
      </c>
      <c r="BH1646" s="24">
        <f t="shared" si="614"/>
        <v>0</v>
      </c>
      <c r="BK1646" s="24"/>
      <c r="BL1646" s="24"/>
      <c r="BM1646" s="24"/>
      <c r="BN1646" s="24"/>
      <c r="BO1646" s="24"/>
      <c r="BP1646" s="24"/>
      <c r="BQ1646" s="24">
        <f t="shared" si="615"/>
        <v>0</v>
      </c>
      <c r="BR1646" s="24">
        <f t="shared" si="616"/>
        <v>0</v>
      </c>
      <c r="BU1646" s="24"/>
      <c r="BV1646" s="24"/>
      <c r="BW1646" s="24"/>
      <c r="BX1646" s="24"/>
      <c r="BY1646" s="24"/>
      <c r="BZ1646" s="24"/>
      <c r="CA1646" s="24">
        <f t="shared" si="617"/>
        <v>0</v>
      </c>
      <c r="CB1646" s="24">
        <f t="shared" si="618"/>
        <v>0</v>
      </c>
      <c r="CC1646" s="24"/>
      <c r="CE1646" s="24">
        <f t="shared" si="619"/>
        <v>0</v>
      </c>
      <c r="CG1646" s="24">
        <f t="shared" si="620"/>
        <v>0</v>
      </c>
      <c r="CI1646" s="24">
        <f t="shared" si="621"/>
        <v>0</v>
      </c>
      <c r="CK1646" s="24">
        <f t="shared" si="622"/>
        <v>0</v>
      </c>
      <c r="CM1646" s="24">
        <f t="shared" si="623"/>
        <v>0</v>
      </c>
      <c r="CO1646" s="24">
        <f t="shared" si="624"/>
        <v>0</v>
      </c>
      <c r="CQ1646" s="24">
        <f t="shared" si="625"/>
        <v>0</v>
      </c>
      <c r="CS1646" s="24">
        <f t="shared" si="626"/>
        <v>0</v>
      </c>
    </row>
    <row r="1647" spans="9:97">
      <c r="I1647" s="24">
        <f t="shared" si="606"/>
        <v>0</v>
      </c>
      <c r="J1647" s="24">
        <f t="shared" si="628"/>
        <v>0</v>
      </c>
      <c r="M1647" s="24"/>
      <c r="N1647" s="24"/>
      <c r="O1647" s="24"/>
      <c r="P1647" s="24"/>
      <c r="Q1647" s="24"/>
      <c r="R1647" s="24"/>
      <c r="S1647" s="24">
        <f t="shared" si="607"/>
        <v>0</v>
      </c>
      <c r="T1647" s="24">
        <f t="shared" si="629"/>
        <v>0</v>
      </c>
      <c r="W1647" s="24"/>
      <c r="X1647" s="24"/>
      <c r="Y1647" s="24"/>
      <c r="Z1647" s="24"/>
      <c r="AA1647" s="24"/>
      <c r="AB1647" s="24"/>
      <c r="AC1647" s="24">
        <f t="shared" si="608"/>
        <v>0</v>
      </c>
      <c r="AD1647" s="24">
        <f t="shared" si="609"/>
        <v>0</v>
      </c>
      <c r="AG1647" s="24"/>
      <c r="AH1647" s="24"/>
      <c r="AI1647" s="24"/>
      <c r="AJ1647" s="24"/>
      <c r="AK1647" s="24"/>
      <c r="AL1647" s="24"/>
      <c r="AM1647" s="24">
        <f t="shared" si="610"/>
        <v>0</v>
      </c>
      <c r="AN1647" s="24">
        <f t="shared" si="627"/>
        <v>0</v>
      </c>
      <c r="AQ1647" s="24"/>
      <c r="AR1647" s="24"/>
      <c r="AS1647" s="24"/>
      <c r="AT1647" s="24"/>
      <c r="AU1647" s="24"/>
      <c r="AV1647" s="24"/>
      <c r="AW1647" s="24">
        <f t="shared" si="611"/>
        <v>0</v>
      </c>
      <c r="AX1647" s="24">
        <f t="shared" si="612"/>
        <v>0</v>
      </c>
      <c r="BA1647" s="24"/>
      <c r="BB1647" s="24"/>
      <c r="BC1647" s="24"/>
      <c r="BD1647" s="24"/>
      <c r="BE1647" s="24"/>
      <c r="BF1647" s="24"/>
      <c r="BG1647" s="24">
        <f t="shared" si="613"/>
        <v>0</v>
      </c>
      <c r="BH1647" s="24">
        <f t="shared" si="614"/>
        <v>0</v>
      </c>
      <c r="BK1647" s="24"/>
      <c r="BL1647" s="24"/>
      <c r="BM1647" s="24"/>
      <c r="BN1647" s="24"/>
      <c r="BO1647" s="24"/>
      <c r="BP1647" s="24"/>
      <c r="BQ1647" s="24">
        <f t="shared" si="615"/>
        <v>0</v>
      </c>
      <c r="BR1647" s="24">
        <f t="shared" si="616"/>
        <v>0</v>
      </c>
      <c r="BU1647" s="24"/>
      <c r="BV1647" s="24"/>
      <c r="BW1647" s="24"/>
      <c r="BX1647" s="24"/>
      <c r="BY1647" s="24"/>
      <c r="BZ1647" s="24"/>
      <c r="CA1647" s="24">
        <f t="shared" si="617"/>
        <v>0</v>
      </c>
      <c r="CB1647" s="24">
        <f t="shared" si="618"/>
        <v>0</v>
      </c>
      <c r="CC1647" s="24"/>
      <c r="CE1647" s="24">
        <f t="shared" si="619"/>
        <v>0</v>
      </c>
      <c r="CG1647" s="24">
        <f t="shared" si="620"/>
        <v>0</v>
      </c>
      <c r="CI1647" s="24">
        <f t="shared" si="621"/>
        <v>0</v>
      </c>
      <c r="CK1647" s="24">
        <f t="shared" si="622"/>
        <v>0</v>
      </c>
      <c r="CM1647" s="24">
        <f t="shared" si="623"/>
        <v>0</v>
      </c>
      <c r="CO1647" s="24">
        <f t="shared" si="624"/>
        <v>0</v>
      </c>
      <c r="CQ1647" s="24">
        <f t="shared" si="625"/>
        <v>0</v>
      </c>
      <c r="CS1647" s="24">
        <f t="shared" si="626"/>
        <v>0</v>
      </c>
    </row>
    <row r="1648" spans="9:97">
      <c r="I1648" s="24">
        <f t="shared" si="606"/>
        <v>0</v>
      </c>
      <c r="J1648" s="24">
        <f t="shared" si="628"/>
        <v>0</v>
      </c>
      <c r="M1648" s="24"/>
      <c r="N1648" s="24"/>
      <c r="O1648" s="24"/>
      <c r="P1648" s="24"/>
      <c r="Q1648" s="24"/>
      <c r="R1648" s="24"/>
      <c r="S1648" s="24">
        <f t="shared" si="607"/>
        <v>0</v>
      </c>
      <c r="T1648" s="24">
        <f t="shared" si="629"/>
        <v>0</v>
      </c>
      <c r="W1648" s="24"/>
      <c r="X1648" s="24"/>
      <c r="Y1648" s="24"/>
      <c r="Z1648" s="24"/>
      <c r="AA1648" s="24"/>
      <c r="AB1648" s="24"/>
      <c r="AC1648" s="24">
        <f t="shared" si="608"/>
        <v>0</v>
      </c>
      <c r="AD1648" s="24">
        <f t="shared" si="609"/>
        <v>0</v>
      </c>
      <c r="AG1648" s="24"/>
      <c r="AH1648" s="24"/>
      <c r="AI1648" s="24"/>
      <c r="AJ1648" s="24"/>
      <c r="AK1648" s="24"/>
      <c r="AL1648" s="24"/>
      <c r="AM1648" s="24">
        <f t="shared" si="610"/>
        <v>0</v>
      </c>
      <c r="AN1648" s="24">
        <f t="shared" si="627"/>
        <v>0</v>
      </c>
      <c r="AQ1648" s="24"/>
      <c r="AR1648" s="24"/>
      <c r="AS1648" s="24"/>
      <c r="AT1648" s="24"/>
      <c r="AU1648" s="24"/>
      <c r="AV1648" s="24"/>
      <c r="AW1648" s="24">
        <f t="shared" si="611"/>
        <v>0</v>
      </c>
      <c r="AX1648" s="24">
        <f t="shared" si="612"/>
        <v>0</v>
      </c>
      <c r="BA1648" s="24"/>
      <c r="BB1648" s="24"/>
      <c r="BC1648" s="24"/>
      <c r="BD1648" s="24"/>
      <c r="BE1648" s="24"/>
      <c r="BF1648" s="24"/>
      <c r="BG1648" s="24">
        <f t="shared" si="613"/>
        <v>0</v>
      </c>
      <c r="BH1648" s="24">
        <f t="shared" si="614"/>
        <v>0</v>
      </c>
      <c r="BK1648" s="24"/>
      <c r="BL1648" s="24"/>
      <c r="BM1648" s="24"/>
      <c r="BN1648" s="24"/>
      <c r="BO1648" s="24"/>
      <c r="BP1648" s="24"/>
      <c r="BQ1648" s="24">
        <f t="shared" si="615"/>
        <v>0</v>
      </c>
      <c r="BR1648" s="24">
        <f t="shared" si="616"/>
        <v>0</v>
      </c>
      <c r="BU1648" s="24"/>
      <c r="BV1648" s="24"/>
      <c r="BW1648" s="24"/>
      <c r="BX1648" s="24"/>
      <c r="BY1648" s="24"/>
      <c r="BZ1648" s="24"/>
      <c r="CA1648" s="24">
        <f t="shared" si="617"/>
        <v>0</v>
      </c>
      <c r="CB1648" s="24">
        <f t="shared" si="618"/>
        <v>0</v>
      </c>
      <c r="CC1648" s="24"/>
      <c r="CE1648" s="24">
        <f t="shared" si="619"/>
        <v>0</v>
      </c>
      <c r="CG1648" s="24">
        <f t="shared" si="620"/>
        <v>0</v>
      </c>
      <c r="CI1648" s="24">
        <f t="shared" si="621"/>
        <v>0</v>
      </c>
      <c r="CK1648" s="24">
        <f t="shared" si="622"/>
        <v>0</v>
      </c>
      <c r="CM1648" s="24">
        <f t="shared" si="623"/>
        <v>0</v>
      </c>
      <c r="CO1648" s="24">
        <f t="shared" si="624"/>
        <v>0</v>
      </c>
      <c r="CQ1648" s="24">
        <f t="shared" si="625"/>
        <v>0</v>
      </c>
      <c r="CS1648" s="24">
        <f t="shared" si="626"/>
        <v>0</v>
      </c>
    </row>
    <row r="1649" spans="9:97">
      <c r="I1649" s="24">
        <f t="shared" si="606"/>
        <v>0</v>
      </c>
      <c r="J1649" s="24">
        <f t="shared" si="628"/>
        <v>0</v>
      </c>
      <c r="M1649" s="24"/>
      <c r="N1649" s="24"/>
      <c r="O1649" s="24"/>
      <c r="P1649" s="24"/>
      <c r="Q1649" s="24"/>
      <c r="R1649" s="24"/>
      <c r="S1649" s="24">
        <f t="shared" si="607"/>
        <v>0</v>
      </c>
      <c r="T1649" s="24">
        <f t="shared" si="629"/>
        <v>0</v>
      </c>
      <c r="W1649" s="24"/>
      <c r="X1649" s="24"/>
      <c r="Y1649" s="24"/>
      <c r="Z1649" s="24"/>
      <c r="AA1649" s="24"/>
      <c r="AB1649" s="24"/>
      <c r="AC1649" s="24">
        <f t="shared" si="608"/>
        <v>0</v>
      </c>
      <c r="AD1649" s="24">
        <f t="shared" si="609"/>
        <v>0</v>
      </c>
      <c r="AG1649" s="24"/>
      <c r="AH1649" s="24"/>
      <c r="AI1649" s="24"/>
      <c r="AJ1649" s="24"/>
      <c r="AK1649" s="24"/>
      <c r="AL1649" s="24"/>
      <c r="AM1649" s="24">
        <f t="shared" si="610"/>
        <v>0</v>
      </c>
      <c r="AN1649" s="24">
        <f t="shared" si="627"/>
        <v>0</v>
      </c>
      <c r="AQ1649" s="24"/>
      <c r="AR1649" s="24"/>
      <c r="AS1649" s="24"/>
      <c r="AT1649" s="24"/>
      <c r="AU1649" s="24"/>
      <c r="AV1649" s="24"/>
      <c r="AW1649" s="24">
        <f t="shared" si="611"/>
        <v>0</v>
      </c>
      <c r="AX1649" s="24">
        <f t="shared" si="612"/>
        <v>0</v>
      </c>
      <c r="BA1649" s="24"/>
      <c r="BB1649" s="24"/>
      <c r="BC1649" s="24"/>
      <c r="BD1649" s="24"/>
      <c r="BE1649" s="24"/>
      <c r="BF1649" s="24"/>
      <c r="BG1649" s="24">
        <f t="shared" si="613"/>
        <v>0</v>
      </c>
      <c r="BH1649" s="24">
        <f t="shared" si="614"/>
        <v>0</v>
      </c>
      <c r="BK1649" s="24"/>
      <c r="BL1649" s="24"/>
      <c r="BM1649" s="24"/>
      <c r="BN1649" s="24"/>
      <c r="BO1649" s="24"/>
      <c r="BP1649" s="24"/>
      <c r="BQ1649" s="24">
        <f t="shared" si="615"/>
        <v>0</v>
      </c>
      <c r="BR1649" s="24">
        <f t="shared" si="616"/>
        <v>0</v>
      </c>
      <c r="BU1649" s="24"/>
      <c r="BV1649" s="24"/>
      <c r="BW1649" s="24"/>
      <c r="BX1649" s="24"/>
      <c r="BY1649" s="24"/>
      <c r="BZ1649" s="24"/>
      <c r="CA1649" s="24">
        <f t="shared" si="617"/>
        <v>0</v>
      </c>
      <c r="CB1649" s="24">
        <f t="shared" si="618"/>
        <v>0</v>
      </c>
      <c r="CC1649" s="24"/>
      <c r="CE1649" s="24">
        <f t="shared" si="619"/>
        <v>0</v>
      </c>
      <c r="CG1649" s="24">
        <f t="shared" si="620"/>
        <v>0</v>
      </c>
      <c r="CI1649" s="24">
        <f t="shared" si="621"/>
        <v>0</v>
      </c>
      <c r="CK1649" s="24">
        <f t="shared" si="622"/>
        <v>0</v>
      </c>
      <c r="CM1649" s="24">
        <f t="shared" si="623"/>
        <v>0</v>
      </c>
      <c r="CO1649" s="24">
        <f t="shared" si="624"/>
        <v>0</v>
      </c>
      <c r="CQ1649" s="24">
        <f t="shared" si="625"/>
        <v>0</v>
      </c>
      <c r="CS1649" s="24">
        <f t="shared" si="626"/>
        <v>0</v>
      </c>
    </row>
    <row r="1650" spans="9:97">
      <c r="I1650" s="24">
        <f t="shared" si="606"/>
        <v>0</v>
      </c>
      <c r="J1650" s="24">
        <f t="shared" si="628"/>
        <v>0</v>
      </c>
      <c r="M1650" s="24"/>
      <c r="N1650" s="24"/>
      <c r="O1650" s="24"/>
      <c r="P1650" s="24"/>
      <c r="Q1650" s="24"/>
      <c r="R1650" s="24"/>
      <c r="S1650" s="24">
        <f t="shared" si="607"/>
        <v>0</v>
      </c>
      <c r="T1650" s="24">
        <f t="shared" si="629"/>
        <v>0</v>
      </c>
      <c r="W1650" s="24"/>
      <c r="X1650" s="24"/>
      <c r="Y1650" s="24"/>
      <c r="Z1650" s="24"/>
      <c r="AA1650" s="24"/>
      <c r="AB1650" s="24"/>
      <c r="AC1650" s="24">
        <f t="shared" si="608"/>
        <v>0</v>
      </c>
      <c r="AD1650" s="24">
        <f t="shared" si="609"/>
        <v>0</v>
      </c>
      <c r="AG1650" s="24"/>
      <c r="AH1650" s="24"/>
      <c r="AI1650" s="24"/>
      <c r="AJ1650" s="24"/>
      <c r="AK1650" s="24"/>
      <c r="AL1650" s="24"/>
      <c r="AM1650" s="24">
        <f t="shared" si="610"/>
        <v>0</v>
      </c>
      <c r="AN1650" s="24">
        <f t="shared" si="627"/>
        <v>0</v>
      </c>
      <c r="AQ1650" s="24"/>
      <c r="AR1650" s="24"/>
      <c r="AS1650" s="24"/>
      <c r="AT1650" s="24"/>
      <c r="AU1650" s="24"/>
      <c r="AV1650" s="24"/>
      <c r="AW1650" s="24">
        <f t="shared" si="611"/>
        <v>0</v>
      </c>
      <c r="AX1650" s="24">
        <f t="shared" si="612"/>
        <v>0</v>
      </c>
      <c r="BA1650" s="24"/>
      <c r="BB1650" s="24"/>
      <c r="BC1650" s="24"/>
      <c r="BD1650" s="24"/>
      <c r="BE1650" s="24"/>
      <c r="BF1650" s="24"/>
      <c r="BG1650" s="24">
        <f t="shared" si="613"/>
        <v>0</v>
      </c>
      <c r="BH1650" s="24">
        <f t="shared" si="614"/>
        <v>0</v>
      </c>
      <c r="BK1650" s="24"/>
      <c r="BL1650" s="24"/>
      <c r="BM1650" s="24"/>
      <c r="BN1650" s="24"/>
      <c r="BO1650" s="24"/>
      <c r="BP1650" s="24"/>
      <c r="BQ1650" s="24">
        <f t="shared" si="615"/>
        <v>0</v>
      </c>
      <c r="BR1650" s="24">
        <f t="shared" si="616"/>
        <v>0</v>
      </c>
      <c r="BU1650" s="24"/>
      <c r="BV1650" s="24"/>
      <c r="BW1650" s="24"/>
      <c r="BX1650" s="24"/>
      <c r="BY1650" s="24"/>
      <c r="BZ1650" s="24"/>
      <c r="CA1650" s="24">
        <f t="shared" si="617"/>
        <v>0</v>
      </c>
      <c r="CB1650" s="24">
        <f t="shared" si="618"/>
        <v>0</v>
      </c>
      <c r="CC1650" s="24"/>
      <c r="CE1650" s="24">
        <f t="shared" si="619"/>
        <v>0</v>
      </c>
      <c r="CG1650" s="24">
        <f t="shared" si="620"/>
        <v>0</v>
      </c>
      <c r="CI1650" s="24">
        <f t="shared" si="621"/>
        <v>0</v>
      </c>
      <c r="CK1650" s="24">
        <f t="shared" si="622"/>
        <v>0</v>
      </c>
      <c r="CM1650" s="24">
        <f t="shared" si="623"/>
        <v>0</v>
      </c>
      <c r="CO1650" s="24">
        <f t="shared" si="624"/>
        <v>0</v>
      </c>
      <c r="CQ1650" s="24">
        <f t="shared" si="625"/>
        <v>0</v>
      </c>
      <c r="CS1650" s="24">
        <f t="shared" si="626"/>
        <v>0</v>
      </c>
    </row>
    <row r="1651" spans="9:97">
      <c r="I1651" s="24">
        <f t="shared" si="606"/>
        <v>0</v>
      </c>
      <c r="J1651" s="24">
        <f t="shared" si="628"/>
        <v>0</v>
      </c>
      <c r="M1651" s="24"/>
      <c r="N1651" s="24"/>
      <c r="O1651" s="24"/>
      <c r="P1651" s="24"/>
      <c r="Q1651" s="24"/>
      <c r="R1651" s="24"/>
      <c r="S1651" s="24">
        <f t="shared" si="607"/>
        <v>0</v>
      </c>
      <c r="T1651" s="24">
        <f t="shared" si="629"/>
        <v>0</v>
      </c>
      <c r="W1651" s="24"/>
      <c r="X1651" s="24"/>
      <c r="Y1651" s="24"/>
      <c r="Z1651" s="24"/>
      <c r="AA1651" s="24"/>
      <c r="AB1651" s="24"/>
      <c r="AC1651" s="24">
        <f t="shared" si="608"/>
        <v>0</v>
      </c>
      <c r="AD1651" s="24">
        <f t="shared" si="609"/>
        <v>0</v>
      </c>
      <c r="AG1651" s="24"/>
      <c r="AH1651" s="24"/>
      <c r="AI1651" s="24"/>
      <c r="AJ1651" s="24"/>
      <c r="AK1651" s="24"/>
      <c r="AL1651" s="24"/>
      <c r="AM1651" s="24">
        <f t="shared" si="610"/>
        <v>0</v>
      </c>
      <c r="AN1651" s="24">
        <f t="shared" si="627"/>
        <v>0</v>
      </c>
      <c r="AQ1651" s="24"/>
      <c r="AR1651" s="24"/>
      <c r="AS1651" s="24"/>
      <c r="AT1651" s="24"/>
      <c r="AU1651" s="24"/>
      <c r="AV1651" s="24"/>
      <c r="AW1651" s="24">
        <f t="shared" si="611"/>
        <v>0</v>
      </c>
      <c r="AX1651" s="24">
        <f t="shared" si="612"/>
        <v>0</v>
      </c>
      <c r="BA1651" s="24"/>
      <c r="BB1651" s="24"/>
      <c r="BC1651" s="24"/>
      <c r="BD1651" s="24"/>
      <c r="BE1651" s="24"/>
      <c r="BF1651" s="24"/>
      <c r="BG1651" s="24">
        <f t="shared" si="613"/>
        <v>0</v>
      </c>
      <c r="BH1651" s="24">
        <f t="shared" si="614"/>
        <v>0</v>
      </c>
      <c r="BK1651" s="24"/>
      <c r="BL1651" s="24"/>
      <c r="BM1651" s="24"/>
      <c r="BN1651" s="24"/>
      <c r="BO1651" s="24"/>
      <c r="BP1651" s="24"/>
      <c r="BQ1651" s="24">
        <f t="shared" si="615"/>
        <v>0</v>
      </c>
      <c r="BR1651" s="24">
        <f t="shared" si="616"/>
        <v>0</v>
      </c>
      <c r="BU1651" s="24"/>
      <c r="BV1651" s="24"/>
      <c r="BW1651" s="24"/>
      <c r="BX1651" s="24"/>
      <c r="BY1651" s="24"/>
      <c r="BZ1651" s="24"/>
      <c r="CA1651" s="24">
        <f t="shared" si="617"/>
        <v>0</v>
      </c>
      <c r="CB1651" s="24">
        <f t="shared" si="618"/>
        <v>0</v>
      </c>
      <c r="CC1651" s="24"/>
      <c r="CE1651" s="24">
        <f t="shared" si="619"/>
        <v>0</v>
      </c>
      <c r="CG1651" s="24">
        <f t="shared" si="620"/>
        <v>0</v>
      </c>
      <c r="CI1651" s="24">
        <f t="shared" si="621"/>
        <v>0</v>
      </c>
      <c r="CK1651" s="24">
        <f t="shared" si="622"/>
        <v>0</v>
      </c>
      <c r="CM1651" s="24">
        <f t="shared" si="623"/>
        <v>0</v>
      </c>
      <c r="CO1651" s="24">
        <f t="shared" si="624"/>
        <v>0</v>
      </c>
      <c r="CQ1651" s="24">
        <f t="shared" si="625"/>
        <v>0</v>
      </c>
      <c r="CS1651" s="24">
        <f t="shared" si="626"/>
        <v>0</v>
      </c>
    </row>
    <row r="1652" spans="9:97">
      <c r="I1652" s="24">
        <f t="shared" si="606"/>
        <v>0</v>
      </c>
      <c r="J1652" s="24">
        <f t="shared" si="628"/>
        <v>0</v>
      </c>
      <c r="M1652" s="24"/>
      <c r="N1652" s="24"/>
      <c r="O1652" s="24"/>
      <c r="P1652" s="24"/>
      <c r="Q1652" s="24"/>
      <c r="R1652" s="24"/>
      <c r="S1652" s="24">
        <f t="shared" si="607"/>
        <v>0</v>
      </c>
      <c r="T1652" s="24">
        <f t="shared" si="629"/>
        <v>0</v>
      </c>
      <c r="W1652" s="24"/>
      <c r="X1652" s="24"/>
      <c r="Y1652" s="24"/>
      <c r="Z1652" s="24"/>
      <c r="AA1652" s="24"/>
      <c r="AB1652" s="24"/>
      <c r="AC1652" s="24">
        <f t="shared" si="608"/>
        <v>0</v>
      </c>
      <c r="AD1652" s="24">
        <f t="shared" si="609"/>
        <v>0</v>
      </c>
      <c r="AG1652" s="24"/>
      <c r="AH1652" s="24"/>
      <c r="AI1652" s="24"/>
      <c r="AJ1652" s="24"/>
      <c r="AK1652" s="24"/>
      <c r="AL1652" s="24"/>
      <c r="AM1652" s="24">
        <f t="shared" si="610"/>
        <v>0</v>
      </c>
      <c r="AN1652" s="24">
        <f t="shared" si="627"/>
        <v>0</v>
      </c>
      <c r="AQ1652" s="24"/>
      <c r="AR1652" s="24"/>
      <c r="AS1652" s="24"/>
      <c r="AT1652" s="24"/>
      <c r="AU1652" s="24"/>
      <c r="AV1652" s="24"/>
      <c r="AW1652" s="24">
        <f t="shared" si="611"/>
        <v>0</v>
      </c>
      <c r="AX1652" s="24">
        <f t="shared" si="612"/>
        <v>0</v>
      </c>
      <c r="BA1652" s="24"/>
      <c r="BB1652" s="24"/>
      <c r="BC1652" s="24"/>
      <c r="BD1652" s="24"/>
      <c r="BE1652" s="24"/>
      <c r="BF1652" s="24"/>
      <c r="BG1652" s="24">
        <f t="shared" si="613"/>
        <v>0</v>
      </c>
      <c r="BH1652" s="24">
        <f t="shared" si="614"/>
        <v>0</v>
      </c>
      <c r="BK1652" s="24"/>
      <c r="BL1652" s="24"/>
      <c r="BM1652" s="24"/>
      <c r="BN1652" s="24"/>
      <c r="BO1652" s="24"/>
      <c r="BP1652" s="24"/>
      <c r="BQ1652" s="24">
        <f t="shared" si="615"/>
        <v>0</v>
      </c>
      <c r="BR1652" s="24">
        <f t="shared" si="616"/>
        <v>0</v>
      </c>
      <c r="BU1652" s="24"/>
      <c r="BV1652" s="24"/>
      <c r="BW1652" s="24"/>
      <c r="BX1652" s="24"/>
      <c r="BY1652" s="24"/>
      <c r="BZ1652" s="24"/>
      <c r="CA1652" s="24">
        <f t="shared" si="617"/>
        <v>0</v>
      </c>
      <c r="CB1652" s="24">
        <f t="shared" si="618"/>
        <v>0</v>
      </c>
      <c r="CC1652" s="24"/>
      <c r="CE1652" s="24">
        <f t="shared" si="619"/>
        <v>0</v>
      </c>
      <c r="CG1652" s="24">
        <f t="shared" si="620"/>
        <v>0</v>
      </c>
      <c r="CI1652" s="24">
        <f t="shared" si="621"/>
        <v>0</v>
      </c>
      <c r="CK1652" s="24">
        <f t="shared" si="622"/>
        <v>0</v>
      </c>
      <c r="CM1652" s="24">
        <f t="shared" si="623"/>
        <v>0</v>
      </c>
      <c r="CO1652" s="24">
        <f t="shared" si="624"/>
        <v>0</v>
      </c>
      <c r="CQ1652" s="24">
        <f t="shared" si="625"/>
        <v>0</v>
      </c>
      <c r="CS1652" s="24">
        <f t="shared" si="626"/>
        <v>0</v>
      </c>
    </row>
    <row r="1653" spans="9:97">
      <c r="I1653" s="24">
        <f t="shared" si="606"/>
        <v>0</v>
      </c>
      <c r="J1653" s="24">
        <f t="shared" si="628"/>
        <v>0</v>
      </c>
      <c r="M1653" s="24"/>
      <c r="N1653" s="24"/>
      <c r="O1653" s="24"/>
      <c r="P1653" s="24"/>
      <c r="Q1653" s="24"/>
      <c r="R1653" s="24"/>
      <c r="S1653" s="24">
        <f t="shared" si="607"/>
        <v>0</v>
      </c>
      <c r="T1653" s="24">
        <f t="shared" si="629"/>
        <v>0</v>
      </c>
      <c r="W1653" s="24"/>
      <c r="X1653" s="24"/>
      <c r="Y1653" s="24"/>
      <c r="Z1653" s="24"/>
      <c r="AA1653" s="24"/>
      <c r="AB1653" s="24"/>
      <c r="AC1653" s="24">
        <f t="shared" si="608"/>
        <v>0</v>
      </c>
      <c r="AD1653" s="24">
        <f t="shared" si="609"/>
        <v>0</v>
      </c>
      <c r="AG1653" s="24"/>
      <c r="AH1653" s="24"/>
      <c r="AI1653" s="24"/>
      <c r="AJ1653" s="24"/>
      <c r="AK1653" s="24"/>
      <c r="AL1653" s="24"/>
      <c r="AM1653" s="24">
        <f t="shared" si="610"/>
        <v>0</v>
      </c>
      <c r="AN1653" s="24">
        <f t="shared" si="627"/>
        <v>0</v>
      </c>
      <c r="AQ1653" s="24"/>
      <c r="AR1653" s="24"/>
      <c r="AS1653" s="24"/>
      <c r="AT1653" s="24"/>
      <c r="AU1653" s="24"/>
      <c r="AV1653" s="24"/>
      <c r="AW1653" s="24">
        <f t="shared" si="611"/>
        <v>0</v>
      </c>
      <c r="AX1653" s="24">
        <f t="shared" si="612"/>
        <v>0</v>
      </c>
      <c r="BA1653" s="24"/>
      <c r="BB1653" s="24"/>
      <c r="BC1653" s="24"/>
      <c r="BD1653" s="24"/>
      <c r="BE1653" s="24"/>
      <c r="BF1653" s="24"/>
      <c r="BG1653" s="24">
        <f t="shared" si="613"/>
        <v>0</v>
      </c>
      <c r="BH1653" s="24">
        <f t="shared" si="614"/>
        <v>0</v>
      </c>
      <c r="BK1653" s="24"/>
      <c r="BL1653" s="24"/>
      <c r="BM1653" s="24"/>
      <c r="BN1653" s="24"/>
      <c r="BO1653" s="24"/>
      <c r="BP1653" s="24"/>
      <c r="BQ1653" s="24">
        <f t="shared" si="615"/>
        <v>0</v>
      </c>
      <c r="BR1653" s="24">
        <f t="shared" si="616"/>
        <v>0</v>
      </c>
      <c r="BU1653" s="24"/>
      <c r="BV1653" s="24"/>
      <c r="BW1653" s="24"/>
      <c r="BX1653" s="24"/>
      <c r="BY1653" s="24"/>
      <c r="BZ1653" s="24"/>
      <c r="CA1653" s="24">
        <f t="shared" si="617"/>
        <v>0</v>
      </c>
      <c r="CB1653" s="24">
        <f t="shared" si="618"/>
        <v>0</v>
      </c>
      <c r="CC1653" s="24"/>
      <c r="CE1653" s="24">
        <f t="shared" si="619"/>
        <v>0</v>
      </c>
      <c r="CG1653" s="24">
        <f t="shared" si="620"/>
        <v>0</v>
      </c>
      <c r="CI1653" s="24">
        <f t="shared" si="621"/>
        <v>0</v>
      </c>
      <c r="CK1653" s="24">
        <f t="shared" si="622"/>
        <v>0</v>
      </c>
      <c r="CM1653" s="24">
        <f t="shared" si="623"/>
        <v>0</v>
      </c>
      <c r="CO1653" s="24">
        <f t="shared" si="624"/>
        <v>0</v>
      </c>
      <c r="CQ1653" s="24">
        <f t="shared" si="625"/>
        <v>0</v>
      </c>
      <c r="CS1653" s="24">
        <f t="shared" si="626"/>
        <v>0</v>
      </c>
    </row>
    <row r="1654" spans="9:97">
      <c r="I1654" s="24">
        <f t="shared" si="606"/>
        <v>0</v>
      </c>
      <c r="J1654" s="24">
        <f t="shared" si="628"/>
        <v>0</v>
      </c>
      <c r="M1654" s="24"/>
      <c r="N1654" s="24"/>
      <c r="O1654" s="24"/>
      <c r="P1654" s="24"/>
      <c r="Q1654" s="24"/>
      <c r="R1654" s="24"/>
      <c r="S1654" s="24">
        <f t="shared" si="607"/>
        <v>0</v>
      </c>
      <c r="T1654" s="24">
        <f t="shared" si="629"/>
        <v>0</v>
      </c>
      <c r="W1654" s="24"/>
      <c r="X1654" s="24"/>
      <c r="Y1654" s="24"/>
      <c r="Z1654" s="24"/>
      <c r="AA1654" s="24"/>
      <c r="AB1654" s="24"/>
      <c r="AC1654" s="24">
        <f t="shared" si="608"/>
        <v>0</v>
      </c>
      <c r="AD1654" s="24">
        <f t="shared" si="609"/>
        <v>0</v>
      </c>
      <c r="AG1654" s="24"/>
      <c r="AH1654" s="24"/>
      <c r="AI1654" s="24"/>
      <c r="AJ1654" s="24"/>
      <c r="AK1654" s="24"/>
      <c r="AL1654" s="24"/>
      <c r="AM1654" s="24">
        <f t="shared" si="610"/>
        <v>0</v>
      </c>
      <c r="AN1654" s="24">
        <f t="shared" si="627"/>
        <v>0</v>
      </c>
      <c r="AQ1654" s="24"/>
      <c r="AR1654" s="24"/>
      <c r="AS1654" s="24"/>
      <c r="AT1654" s="24"/>
      <c r="AU1654" s="24"/>
      <c r="AV1654" s="24"/>
      <c r="AW1654" s="24">
        <f t="shared" si="611"/>
        <v>0</v>
      </c>
      <c r="AX1654" s="24">
        <f t="shared" si="612"/>
        <v>0</v>
      </c>
      <c r="BA1654" s="24"/>
      <c r="BB1654" s="24"/>
      <c r="BC1654" s="24"/>
      <c r="BD1654" s="24"/>
      <c r="BE1654" s="24"/>
      <c r="BF1654" s="24"/>
      <c r="BG1654" s="24">
        <f t="shared" si="613"/>
        <v>0</v>
      </c>
      <c r="BH1654" s="24">
        <f t="shared" si="614"/>
        <v>0</v>
      </c>
      <c r="BK1654" s="24"/>
      <c r="BL1654" s="24"/>
      <c r="BM1654" s="24"/>
      <c r="BN1654" s="24"/>
      <c r="BO1654" s="24"/>
      <c r="BP1654" s="24"/>
      <c r="BQ1654" s="24">
        <f t="shared" si="615"/>
        <v>0</v>
      </c>
      <c r="BR1654" s="24">
        <f t="shared" si="616"/>
        <v>0</v>
      </c>
      <c r="BU1654" s="24"/>
      <c r="BV1654" s="24"/>
      <c r="BW1654" s="24"/>
      <c r="BX1654" s="24"/>
      <c r="BY1654" s="24"/>
      <c r="BZ1654" s="24"/>
      <c r="CA1654" s="24">
        <f t="shared" si="617"/>
        <v>0</v>
      </c>
      <c r="CB1654" s="24">
        <f t="shared" si="618"/>
        <v>0</v>
      </c>
      <c r="CC1654" s="24"/>
      <c r="CE1654" s="24">
        <f t="shared" si="619"/>
        <v>0</v>
      </c>
      <c r="CG1654" s="24">
        <f t="shared" si="620"/>
        <v>0</v>
      </c>
      <c r="CI1654" s="24">
        <f t="shared" si="621"/>
        <v>0</v>
      </c>
      <c r="CK1654" s="24">
        <f t="shared" si="622"/>
        <v>0</v>
      </c>
      <c r="CM1654" s="24">
        <f t="shared" si="623"/>
        <v>0</v>
      </c>
      <c r="CO1654" s="24">
        <f t="shared" si="624"/>
        <v>0</v>
      </c>
      <c r="CQ1654" s="24">
        <f t="shared" si="625"/>
        <v>0</v>
      </c>
      <c r="CS1654" s="24">
        <f t="shared" si="626"/>
        <v>0</v>
      </c>
    </row>
    <row r="1655" spans="9:97">
      <c r="I1655" s="24">
        <f t="shared" si="606"/>
        <v>0</v>
      </c>
      <c r="J1655" s="24">
        <f t="shared" si="628"/>
        <v>0</v>
      </c>
      <c r="M1655" s="24"/>
      <c r="N1655" s="24"/>
      <c r="O1655" s="24"/>
      <c r="P1655" s="24"/>
      <c r="Q1655" s="24"/>
      <c r="R1655" s="24"/>
      <c r="S1655" s="24">
        <f t="shared" si="607"/>
        <v>0</v>
      </c>
      <c r="T1655" s="24">
        <f t="shared" si="629"/>
        <v>0</v>
      </c>
      <c r="W1655" s="24"/>
      <c r="X1655" s="24"/>
      <c r="Y1655" s="24"/>
      <c r="Z1655" s="24"/>
      <c r="AA1655" s="24"/>
      <c r="AB1655" s="24"/>
      <c r="AC1655" s="24">
        <f t="shared" si="608"/>
        <v>0</v>
      </c>
      <c r="AD1655" s="24">
        <f t="shared" si="609"/>
        <v>0</v>
      </c>
      <c r="AG1655" s="24"/>
      <c r="AH1655" s="24"/>
      <c r="AI1655" s="24"/>
      <c r="AJ1655" s="24"/>
      <c r="AK1655" s="24"/>
      <c r="AL1655" s="24"/>
      <c r="AM1655" s="24">
        <f t="shared" si="610"/>
        <v>0</v>
      </c>
      <c r="AN1655" s="24">
        <f t="shared" si="627"/>
        <v>0</v>
      </c>
      <c r="AQ1655" s="24"/>
      <c r="AR1655" s="24"/>
      <c r="AS1655" s="24"/>
      <c r="AT1655" s="24"/>
      <c r="AU1655" s="24"/>
      <c r="AV1655" s="24"/>
      <c r="AW1655" s="24">
        <f t="shared" si="611"/>
        <v>0</v>
      </c>
      <c r="AX1655" s="24">
        <f t="shared" si="612"/>
        <v>0</v>
      </c>
      <c r="BA1655" s="24"/>
      <c r="BB1655" s="24"/>
      <c r="BC1655" s="24"/>
      <c r="BD1655" s="24"/>
      <c r="BE1655" s="24"/>
      <c r="BF1655" s="24"/>
      <c r="BG1655" s="24">
        <f t="shared" si="613"/>
        <v>0</v>
      </c>
      <c r="BH1655" s="24">
        <f t="shared" si="614"/>
        <v>0</v>
      </c>
      <c r="BK1655" s="24"/>
      <c r="BL1655" s="24"/>
      <c r="BM1655" s="24"/>
      <c r="BN1655" s="24"/>
      <c r="BO1655" s="24"/>
      <c r="BP1655" s="24"/>
      <c r="BQ1655" s="24">
        <f t="shared" si="615"/>
        <v>0</v>
      </c>
      <c r="BR1655" s="24">
        <f t="shared" si="616"/>
        <v>0</v>
      </c>
      <c r="BU1655" s="24"/>
      <c r="BV1655" s="24"/>
      <c r="BW1655" s="24"/>
      <c r="BX1655" s="24"/>
      <c r="BY1655" s="24"/>
      <c r="BZ1655" s="24"/>
      <c r="CA1655" s="24">
        <f t="shared" si="617"/>
        <v>0</v>
      </c>
      <c r="CB1655" s="24">
        <f t="shared" si="618"/>
        <v>0</v>
      </c>
      <c r="CC1655" s="24"/>
      <c r="CE1655" s="24">
        <f t="shared" si="619"/>
        <v>0</v>
      </c>
      <c r="CG1655" s="24">
        <f t="shared" si="620"/>
        <v>0</v>
      </c>
      <c r="CI1655" s="24">
        <f t="shared" si="621"/>
        <v>0</v>
      </c>
      <c r="CK1655" s="24">
        <f t="shared" si="622"/>
        <v>0</v>
      </c>
      <c r="CM1655" s="24">
        <f t="shared" si="623"/>
        <v>0</v>
      </c>
      <c r="CO1655" s="24">
        <f t="shared" si="624"/>
        <v>0</v>
      </c>
      <c r="CQ1655" s="24">
        <f t="shared" si="625"/>
        <v>0</v>
      </c>
      <c r="CS1655" s="24">
        <f t="shared" si="626"/>
        <v>0</v>
      </c>
    </row>
    <row r="1656" spans="9:97">
      <c r="I1656" s="24">
        <f t="shared" si="606"/>
        <v>0</v>
      </c>
      <c r="J1656" s="24">
        <f t="shared" si="628"/>
        <v>0</v>
      </c>
      <c r="M1656" s="24"/>
      <c r="N1656" s="24"/>
      <c r="O1656" s="24"/>
      <c r="P1656" s="24"/>
      <c r="Q1656" s="24"/>
      <c r="R1656" s="24"/>
      <c r="S1656" s="24">
        <f t="shared" si="607"/>
        <v>0</v>
      </c>
      <c r="T1656" s="24">
        <f t="shared" si="629"/>
        <v>0</v>
      </c>
      <c r="W1656" s="24"/>
      <c r="X1656" s="24"/>
      <c r="Y1656" s="24"/>
      <c r="Z1656" s="24"/>
      <c r="AA1656" s="24"/>
      <c r="AB1656" s="24"/>
      <c r="AC1656" s="24">
        <f t="shared" si="608"/>
        <v>0</v>
      </c>
      <c r="AD1656" s="24">
        <f t="shared" si="609"/>
        <v>0</v>
      </c>
      <c r="AG1656" s="24"/>
      <c r="AH1656" s="24"/>
      <c r="AI1656" s="24"/>
      <c r="AJ1656" s="24"/>
      <c r="AK1656" s="24"/>
      <c r="AL1656" s="24"/>
      <c r="AM1656" s="24">
        <f t="shared" si="610"/>
        <v>0</v>
      </c>
      <c r="AN1656" s="24">
        <f t="shared" si="627"/>
        <v>0</v>
      </c>
      <c r="AQ1656" s="24"/>
      <c r="AR1656" s="24"/>
      <c r="AS1656" s="24"/>
      <c r="AT1656" s="24"/>
      <c r="AU1656" s="24"/>
      <c r="AV1656" s="24"/>
      <c r="AW1656" s="24">
        <f t="shared" si="611"/>
        <v>0</v>
      </c>
      <c r="AX1656" s="24">
        <f t="shared" si="612"/>
        <v>0</v>
      </c>
      <c r="BA1656" s="24"/>
      <c r="BB1656" s="24"/>
      <c r="BC1656" s="24"/>
      <c r="BD1656" s="24"/>
      <c r="BE1656" s="24"/>
      <c r="BF1656" s="24"/>
      <c r="BG1656" s="24">
        <f t="shared" si="613"/>
        <v>0</v>
      </c>
      <c r="BH1656" s="24">
        <f t="shared" si="614"/>
        <v>0</v>
      </c>
      <c r="BK1656" s="24"/>
      <c r="BL1656" s="24"/>
      <c r="BM1656" s="24"/>
      <c r="BN1656" s="24"/>
      <c r="BO1656" s="24"/>
      <c r="BP1656" s="24"/>
      <c r="BQ1656" s="24">
        <f t="shared" si="615"/>
        <v>0</v>
      </c>
      <c r="BR1656" s="24">
        <f t="shared" si="616"/>
        <v>0</v>
      </c>
      <c r="BU1656" s="24"/>
      <c r="BV1656" s="24"/>
      <c r="BW1656" s="24"/>
      <c r="BX1656" s="24"/>
      <c r="BY1656" s="24"/>
      <c r="BZ1656" s="24"/>
      <c r="CA1656" s="24">
        <f t="shared" si="617"/>
        <v>0</v>
      </c>
      <c r="CB1656" s="24">
        <f t="shared" si="618"/>
        <v>0</v>
      </c>
      <c r="CC1656" s="24"/>
      <c r="CE1656" s="24">
        <f t="shared" si="619"/>
        <v>0</v>
      </c>
      <c r="CG1656" s="24">
        <f t="shared" si="620"/>
        <v>0</v>
      </c>
      <c r="CI1656" s="24">
        <f t="shared" si="621"/>
        <v>0</v>
      </c>
      <c r="CK1656" s="24">
        <f t="shared" si="622"/>
        <v>0</v>
      </c>
      <c r="CM1656" s="24">
        <f t="shared" si="623"/>
        <v>0</v>
      </c>
      <c r="CO1656" s="24">
        <f t="shared" si="624"/>
        <v>0</v>
      </c>
      <c r="CQ1656" s="24">
        <f t="shared" si="625"/>
        <v>0</v>
      </c>
      <c r="CS1656" s="24">
        <f t="shared" si="626"/>
        <v>0</v>
      </c>
    </row>
    <row r="1657" spans="9:97">
      <c r="I1657" s="24">
        <f t="shared" si="606"/>
        <v>0</v>
      </c>
      <c r="J1657" s="24">
        <f t="shared" si="628"/>
        <v>0</v>
      </c>
      <c r="M1657" s="24"/>
      <c r="N1657" s="24"/>
      <c r="O1657" s="24"/>
      <c r="P1657" s="24"/>
      <c r="Q1657" s="24"/>
      <c r="R1657" s="24"/>
      <c r="S1657" s="24">
        <f t="shared" si="607"/>
        <v>0</v>
      </c>
      <c r="T1657" s="24">
        <f t="shared" si="629"/>
        <v>0</v>
      </c>
      <c r="W1657" s="24"/>
      <c r="X1657" s="24"/>
      <c r="Y1657" s="24"/>
      <c r="Z1657" s="24"/>
      <c r="AA1657" s="24"/>
      <c r="AB1657" s="24"/>
      <c r="AC1657" s="24">
        <f t="shared" si="608"/>
        <v>0</v>
      </c>
      <c r="AD1657" s="24">
        <f t="shared" si="609"/>
        <v>0</v>
      </c>
      <c r="AG1657" s="24"/>
      <c r="AH1657" s="24"/>
      <c r="AI1657" s="24"/>
      <c r="AJ1657" s="24"/>
      <c r="AK1657" s="24"/>
      <c r="AL1657" s="24"/>
      <c r="AM1657" s="24">
        <f t="shared" si="610"/>
        <v>0</v>
      </c>
      <c r="AN1657" s="24">
        <f t="shared" si="627"/>
        <v>0</v>
      </c>
      <c r="AQ1657" s="24"/>
      <c r="AR1657" s="24"/>
      <c r="AS1657" s="24"/>
      <c r="AT1657" s="24"/>
      <c r="AU1657" s="24"/>
      <c r="AV1657" s="24"/>
      <c r="AW1657" s="24">
        <f t="shared" si="611"/>
        <v>0</v>
      </c>
      <c r="AX1657" s="24">
        <f t="shared" si="612"/>
        <v>0</v>
      </c>
      <c r="BA1657" s="24"/>
      <c r="BB1657" s="24"/>
      <c r="BC1657" s="24"/>
      <c r="BD1657" s="24"/>
      <c r="BE1657" s="24"/>
      <c r="BF1657" s="24"/>
      <c r="BG1657" s="24">
        <f t="shared" si="613"/>
        <v>0</v>
      </c>
      <c r="BH1657" s="24">
        <f t="shared" si="614"/>
        <v>0</v>
      </c>
      <c r="BK1657" s="24"/>
      <c r="BL1657" s="24"/>
      <c r="BM1657" s="24"/>
      <c r="BN1657" s="24"/>
      <c r="BO1657" s="24"/>
      <c r="BP1657" s="24"/>
      <c r="BQ1657" s="24">
        <f t="shared" si="615"/>
        <v>0</v>
      </c>
      <c r="BR1657" s="24">
        <f t="shared" si="616"/>
        <v>0</v>
      </c>
      <c r="BU1657" s="24"/>
      <c r="BV1657" s="24"/>
      <c r="BW1657" s="24"/>
      <c r="BX1657" s="24"/>
      <c r="BY1657" s="24"/>
      <c r="BZ1657" s="24"/>
      <c r="CA1657" s="24">
        <f t="shared" si="617"/>
        <v>0</v>
      </c>
      <c r="CB1657" s="24">
        <f t="shared" si="618"/>
        <v>0</v>
      </c>
      <c r="CC1657" s="24"/>
      <c r="CE1657" s="24">
        <f t="shared" si="619"/>
        <v>0</v>
      </c>
      <c r="CG1657" s="24">
        <f t="shared" si="620"/>
        <v>0</v>
      </c>
      <c r="CI1657" s="24">
        <f t="shared" si="621"/>
        <v>0</v>
      </c>
      <c r="CK1657" s="24">
        <f t="shared" si="622"/>
        <v>0</v>
      </c>
      <c r="CM1657" s="24">
        <f t="shared" si="623"/>
        <v>0</v>
      </c>
      <c r="CO1657" s="24">
        <f t="shared" si="624"/>
        <v>0</v>
      </c>
      <c r="CQ1657" s="24">
        <f t="shared" si="625"/>
        <v>0</v>
      </c>
      <c r="CS1657" s="24">
        <f t="shared" si="626"/>
        <v>0</v>
      </c>
    </row>
    <row r="1658" spans="9:97">
      <c r="I1658" s="24">
        <f t="shared" si="606"/>
        <v>0</v>
      </c>
      <c r="J1658" s="24">
        <f t="shared" si="628"/>
        <v>0</v>
      </c>
      <c r="M1658" s="24"/>
      <c r="N1658" s="24"/>
      <c r="O1658" s="24"/>
      <c r="P1658" s="24"/>
      <c r="Q1658" s="24"/>
      <c r="R1658" s="24"/>
      <c r="S1658" s="24">
        <f t="shared" si="607"/>
        <v>0</v>
      </c>
      <c r="T1658" s="24">
        <f t="shared" si="629"/>
        <v>0</v>
      </c>
      <c r="W1658" s="24"/>
      <c r="X1658" s="24"/>
      <c r="Y1658" s="24"/>
      <c r="Z1658" s="24"/>
      <c r="AA1658" s="24"/>
      <c r="AB1658" s="24"/>
      <c r="AC1658" s="24">
        <f t="shared" si="608"/>
        <v>0</v>
      </c>
      <c r="AD1658" s="24">
        <f t="shared" si="609"/>
        <v>0</v>
      </c>
      <c r="AG1658" s="24"/>
      <c r="AH1658" s="24"/>
      <c r="AI1658" s="24"/>
      <c r="AJ1658" s="24"/>
      <c r="AK1658" s="24"/>
      <c r="AL1658" s="24"/>
      <c r="AM1658" s="24">
        <f t="shared" si="610"/>
        <v>0</v>
      </c>
      <c r="AN1658" s="24">
        <f t="shared" si="627"/>
        <v>0</v>
      </c>
      <c r="AQ1658" s="24"/>
      <c r="AR1658" s="24"/>
      <c r="AS1658" s="24"/>
      <c r="AT1658" s="24"/>
      <c r="AU1658" s="24"/>
      <c r="AV1658" s="24"/>
      <c r="AW1658" s="24">
        <f t="shared" si="611"/>
        <v>0</v>
      </c>
      <c r="AX1658" s="24">
        <f t="shared" si="612"/>
        <v>0</v>
      </c>
      <c r="BA1658" s="24"/>
      <c r="BB1658" s="24"/>
      <c r="BC1658" s="24"/>
      <c r="BD1658" s="24"/>
      <c r="BE1658" s="24"/>
      <c r="BF1658" s="24"/>
      <c r="BG1658" s="24">
        <f t="shared" si="613"/>
        <v>0</v>
      </c>
      <c r="BH1658" s="24">
        <f t="shared" si="614"/>
        <v>0</v>
      </c>
      <c r="BK1658" s="24"/>
      <c r="BL1658" s="24"/>
      <c r="BM1658" s="24"/>
      <c r="BN1658" s="24"/>
      <c r="BO1658" s="24"/>
      <c r="BP1658" s="24"/>
      <c r="BQ1658" s="24">
        <f t="shared" si="615"/>
        <v>0</v>
      </c>
      <c r="BR1658" s="24">
        <f t="shared" si="616"/>
        <v>0</v>
      </c>
      <c r="BU1658" s="24"/>
      <c r="BV1658" s="24"/>
      <c r="BW1658" s="24"/>
      <c r="BX1658" s="24"/>
      <c r="BY1658" s="24"/>
      <c r="BZ1658" s="24"/>
      <c r="CA1658" s="24">
        <f t="shared" si="617"/>
        <v>0</v>
      </c>
      <c r="CB1658" s="24">
        <f t="shared" si="618"/>
        <v>0</v>
      </c>
      <c r="CC1658" s="24"/>
      <c r="CE1658" s="24">
        <f t="shared" si="619"/>
        <v>0</v>
      </c>
      <c r="CG1658" s="24">
        <f t="shared" si="620"/>
        <v>0</v>
      </c>
      <c r="CI1658" s="24">
        <f t="shared" si="621"/>
        <v>0</v>
      </c>
      <c r="CK1658" s="24">
        <f t="shared" si="622"/>
        <v>0</v>
      </c>
      <c r="CM1658" s="24">
        <f t="shared" si="623"/>
        <v>0</v>
      </c>
      <c r="CO1658" s="24">
        <f t="shared" si="624"/>
        <v>0</v>
      </c>
      <c r="CQ1658" s="24">
        <f t="shared" si="625"/>
        <v>0</v>
      </c>
      <c r="CS1658" s="24">
        <f t="shared" si="626"/>
        <v>0</v>
      </c>
    </row>
    <row r="1659" spans="9:97">
      <c r="I1659" s="24">
        <f t="shared" si="606"/>
        <v>0</v>
      </c>
      <c r="J1659" s="24">
        <f t="shared" si="628"/>
        <v>0</v>
      </c>
      <c r="M1659" s="24"/>
      <c r="N1659" s="24"/>
      <c r="O1659" s="24"/>
      <c r="P1659" s="24"/>
      <c r="Q1659" s="24"/>
      <c r="R1659" s="24"/>
      <c r="S1659" s="24">
        <f t="shared" si="607"/>
        <v>0</v>
      </c>
      <c r="T1659" s="24">
        <f t="shared" si="629"/>
        <v>0</v>
      </c>
      <c r="W1659" s="24"/>
      <c r="X1659" s="24"/>
      <c r="Y1659" s="24"/>
      <c r="Z1659" s="24"/>
      <c r="AA1659" s="24"/>
      <c r="AB1659" s="24"/>
      <c r="AC1659" s="24">
        <f t="shared" si="608"/>
        <v>0</v>
      </c>
      <c r="AD1659" s="24">
        <f t="shared" si="609"/>
        <v>0</v>
      </c>
      <c r="AG1659" s="24"/>
      <c r="AH1659" s="24"/>
      <c r="AI1659" s="24"/>
      <c r="AJ1659" s="24"/>
      <c r="AK1659" s="24"/>
      <c r="AL1659" s="24"/>
      <c r="AM1659" s="24">
        <f t="shared" si="610"/>
        <v>0</v>
      </c>
      <c r="AN1659" s="24">
        <f t="shared" si="627"/>
        <v>0</v>
      </c>
      <c r="AQ1659" s="24"/>
      <c r="AR1659" s="24"/>
      <c r="AS1659" s="24"/>
      <c r="AT1659" s="24"/>
      <c r="AU1659" s="24"/>
      <c r="AV1659" s="24"/>
      <c r="AW1659" s="24">
        <f t="shared" si="611"/>
        <v>0</v>
      </c>
      <c r="AX1659" s="24">
        <f t="shared" si="612"/>
        <v>0</v>
      </c>
      <c r="BA1659" s="24"/>
      <c r="BB1659" s="24"/>
      <c r="BC1659" s="24"/>
      <c r="BD1659" s="24"/>
      <c r="BE1659" s="24"/>
      <c r="BF1659" s="24"/>
      <c r="BG1659" s="24">
        <f t="shared" si="613"/>
        <v>0</v>
      </c>
      <c r="BH1659" s="24">
        <f t="shared" si="614"/>
        <v>0</v>
      </c>
      <c r="BK1659" s="24"/>
      <c r="BL1659" s="24"/>
      <c r="BM1659" s="24"/>
      <c r="BN1659" s="24"/>
      <c r="BO1659" s="24"/>
      <c r="BP1659" s="24"/>
      <c r="BQ1659" s="24">
        <f t="shared" si="615"/>
        <v>0</v>
      </c>
      <c r="BR1659" s="24">
        <f t="shared" si="616"/>
        <v>0</v>
      </c>
      <c r="BU1659" s="24"/>
      <c r="BV1659" s="24"/>
      <c r="BW1659" s="24"/>
      <c r="BX1659" s="24"/>
      <c r="BY1659" s="24"/>
      <c r="BZ1659" s="24"/>
      <c r="CA1659" s="24">
        <f t="shared" si="617"/>
        <v>0</v>
      </c>
      <c r="CB1659" s="24">
        <f t="shared" si="618"/>
        <v>0</v>
      </c>
      <c r="CC1659" s="24"/>
      <c r="CE1659" s="24">
        <f t="shared" si="619"/>
        <v>0</v>
      </c>
      <c r="CG1659" s="24">
        <f t="shared" si="620"/>
        <v>0</v>
      </c>
      <c r="CI1659" s="24">
        <f t="shared" si="621"/>
        <v>0</v>
      </c>
      <c r="CK1659" s="24">
        <f t="shared" si="622"/>
        <v>0</v>
      </c>
      <c r="CM1659" s="24">
        <f t="shared" si="623"/>
        <v>0</v>
      </c>
      <c r="CO1659" s="24">
        <f t="shared" si="624"/>
        <v>0</v>
      </c>
      <c r="CQ1659" s="24">
        <f t="shared" si="625"/>
        <v>0</v>
      </c>
      <c r="CS1659" s="24">
        <f t="shared" si="626"/>
        <v>0</v>
      </c>
    </row>
    <row r="1660" spans="9:97">
      <c r="I1660" s="24">
        <f t="shared" si="606"/>
        <v>0</v>
      </c>
      <c r="J1660" s="24">
        <f t="shared" si="628"/>
        <v>0</v>
      </c>
      <c r="M1660" s="24"/>
      <c r="N1660" s="24"/>
      <c r="O1660" s="24"/>
      <c r="P1660" s="24"/>
      <c r="Q1660" s="24"/>
      <c r="R1660" s="24"/>
      <c r="S1660" s="24">
        <f t="shared" si="607"/>
        <v>0</v>
      </c>
      <c r="T1660" s="24">
        <f t="shared" si="629"/>
        <v>0</v>
      </c>
      <c r="W1660" s="24"/>
      <c r="X1660" s="24"/>
      <c r="Y1660" s="24"/>
      <c r="Z1660" s="24"/>
      <c r="AA1660" s="24"/>
      <c r="AB1660" s="24"/>
      <c r="AC1660" s="24">
        <f t="shared" si="608"/>
        <v>0</v>
      </c>
      <c r="AD1660" s="24">
        <f t="shared" si="609"/>
        <v>0</v>
      </c>
      <c r="AG1660" s="24"/>
      <c r="AH1660" s="24"/>
      <c r="AI1660" s="24"/>
      <c r="AJ1660" s="24"/>
      <c r="AK1660" s="24"/>
      <c r="AL1660" s="24"/>
      <c r="AM1660" s="24">
        <f t="shared" si="610"/>
        <v>0</v>
      </c>
      <c r="AN1660" s="24">
        <f t="shared" si="627"/>
        <v>0</v>
      </c>
      <c r="AQ1660" s="24"/>
      <c r="AR1660" s="24"/>
      <c r="AS1660" s="24"/>
      <c r="AT1660" s="24"/>
      <c r="AU1660" s="24"/>
      <c r="AV1660" s="24"/>
      <c r="AW1660" s="24">
        <f t="shared" si="611"/>
        <v>0</v>
      </c>
      <c r="AX1660" s="24">
        <f t="shared" si="612"/>
        <v>0</v>
      </c>
      <c r="BA1660" s="24"/>
      <c r="BB1660" s="24"/>
      <c r="BC1660" s="24"/>
      <c r="BD1660" s="24"/>
      <c r="BE1660" s="24"/>
      <c r="BF1660" s="24"/>
      <c r="BG1660" s="24">
        <f t="shared" si="613"/>
        <v>0</v>
      </c>
      <c r="BH1660" s="24">
        <f t="shared" si="614"/>
        <v>0</v>
      </c>
      <c r="BK1660" s="24"/>
      <c r="BL1660" s="24"/>
      <c r="BM1660" s="24"/>
      <c r="BN1660" s="24"/>
      <c r="BO1660" s="24"/>
      <c r="BP1660" s="24"/>
      <c r="BQ1660" s="24">
        <f t="shared" si="615"/>
        <v>0</v>
      </c>
      <c r="BR1660" s="24">
        <f t="shared" si="616"/>
        <v>0</v>
      </c>
      <c r="BU1660" s="24"/>
      <c r="BV1660" s="24"/>
      <c r="BW1660" s="24"/>
      <c r="BX1660" s="24"/>
      <c r="BY1660" s="24"/>
      <c r="BZ1660" s="24"/>
      <c r="CA1660" s="24">
        <f t="shared" si="617"/>
        <v>0</v>
      </c>
      <c r="CB1660" s="24">
        <f t="shared" si="618"/>
        <v>0</v>
      </c>
      <c r="CC1660" s="24"/>
      <c r="CE1660" s="24">
        <f t="shared" si="619"/>
        <v>0</v>
      </c>
      <c r="CG1660" s="24">
        <f t="shared" si="620"/>
        <v>0</v>
      </c>
      <c r="CI1660" s="24">
        <f t="shared" si="621"/>
        <v>0</v>
      </c>
      <c r="CK1660" s="24">
        <f t="shared" si="622"/>
        <v>0</v>
      </c>
      <c r="CM1660" s="24">
        <f t="shared" si="623"/>
        <v>0</v>
      </c>
      <c r="CO1660" s="24">
        <f t="shared" si="624"/>
        <v>0</v>
      </c>
      <c r="CQ1660" s="24">
        <f t="shared" si="625"/>
        <v>0</v>
      </c>
      <c r="CS1660" s="24">
        <f t="shared" si="626"/>
        <v>0</v>
      </c>
    </row>
    <row r="1661" spans="9:97">
      <c r="I1661" s="24">
        <f t="shared" si="606"/>
        <v>0</v>
      </c>
      <c r="J1661" s="24">
        <f t="shared" si="628"/>
        <v>0</v>
      </c>
      <c r="M1661" s="24"/>
      <c r="N1661" s="24"/>
      <c r="O1661" s="24"/>
      <c r="P1661" s="24"/>
      <c r="Q1661" s="24"/>
      <c r="R1661" s="24"/>
      <c r="S1661" s="24">
        <f t="shared" si="607"/>
        <v>0</v>
      </c>
      <c r="T1661" s="24">
        <f t="shared" si="629"/>
        <v>0</v>
      </c>
      <c r="W1661" s="24"/>
      <c r="X1661" s="24"/>
      <c r="Y1661" s="24"/>
      <c r="Z1661" s="24"/>
      <c r="AA1661" s="24"/>
      <c r="AB1661" s="24"/>
      <c r="AC1661" s="24">
        <f t="shared" si="608"/>
        <v>0</v>
      </c>
      <c r="AD1661" s="24">
        <f t="shared" si="609"/>
        <v>0</v>
      </c>
      <c r="AG1661" s="24"/>
      <c r="AH1661" s="24"/>
      <c r="AI1661" s="24"/>
      <c r="AJ1661" s="24"/>
      <c r="AK1661" s="24"/>
      <c r="AL1661" s="24"/>
      <c r="AM1661" s="24">
        <f t="shared" si="610"/>
        <v>0</v>
      </c>
      <c r="AN1661" s="24">
        <f t="shared" si="627"/>
        <v>0</v>
      </c>
      <c r="AQ1661" s="24"/>
      <c r="AR1661" s="24"/>
      <c r="AS1661" s="24"/>
      <c r="AT1661" s="24"/>
      <c r="AU1661" s="24"/>
      <c r="AV1661" s="24"/>
      <c r="AW1661" s="24">
        <f t="shared" si="611"/>
        <v>0</v>
      </c>
      <c r="AX1661" s="24">
        <f t="shared" si="612"/>
        <v>0</v>
      </c>
      <c r="BA1661" s="24"/>
      <c r="BB1661" s="24"/>
      <c r="BC1661" s="24"/>
      <c r="BD1661" s="24"/>
      <c r="BE1661" s="24"/>
      <c r="BF1661" s="24"/>
      <c r="BG1661" s="24">
        <f t="shared" si="613"/>
        <v>0</v>
      </c>
      <c r="BH1661" s="24">
        <f t="shared" si="614"/>
        <v>0</v>
      </c>
      <c r="BK1661" s="24"/>
      <c r="BL1661" s="24"/>
      <c r="BM1661" s="24"/>
      <c r="BN1661" s="24"/>
      <c r="BO1661" s="24"/>
      <c r="BP1661" s="24"/>
      <c r="BQ1661" s="24">
        <f t="shared" si="615"/>
        <v>0</v>
      </c>
      <c r="BR1661" s="24">
        <f t="shared" si="616"/>
        <v>0</v>
      </c>
      <c r="BU1661" s="24"/>
      <c r="BV1661" s="24"/>
      <c r="BW1661" s="24"/>
      <c r="BX1661" s="24"/>
      <c r="BY1661" s="24"/>
      <c r="BZ1661" s="24"/>
      <c r="CA1661" s="24">
        <f t="shared" si="617"/>
        <v>0</v>
      </c>
      <c r="CB1661" s="24">
        <f t="shared" si="618"/>
        <v>0</v>
      </c>
      <c r="CC1661" s="24"/>
      <c r="CE1661" s="24">
        <f t="shared" si="619"/>
        <v>0</v>
      </c>
      <c r="CG1661" s="24">
        <f t="shared" si="620"/>
        <v>0</v>
      </c>
      <c r="CI1661" s="24">
        <f t="shared" si="621"/>
        <v>0</v>
      </c>
      <c r="CK1661" s="24">
        <f t="shared" si="622"/>
        <v>0</v>
      </c>
      <c r="CM1661" s="24">
        <f t="shared" si="623"/>
        <v>0</v>
      </c>
      <c r="CO1661" s="24">
        <f t="shared" si="624"/>
        <v>0</v>
      </c>
      <c r="CQ1661" s="24">
        <f t="shared" si="625"/>
        <v>0</v>
      </c>
      <c r="CS1661" s="24">
        <f t="shared" si="626"/>
        <v>0</v>
      </c>
    </row>
    <row r="1662" spans="9:97">
      <c r="I1662" s="24">
        <f t="shared" si="606"/>
        <v>0</v>
      </c>
      <c r="J1662" s="24">
        <f t="shared" si="628"/>
        <v>0</v>
      </c>
      <c r="M1662" s="24"/>
      <c r="N1662" s="24"/>
      <c r="O1662" s="24"/>
      <c r="P1662" s="24"/>
      <c r="Q1662" s="24"/>
      <c r="R1662" s="24"/>
      <c r="S1662" s="24">
        <f t="shared" si="607"/>
        <v>0</v>
      </c>
      <c r="T1662" s="24">
        <f t="shared" si="629"/>
        <v>0</v>
      </c>
      <c r="W1662" s="24"/>
      <c r="X1662" s="24"/>
      <c r="Y1662" s="24"/>
      <c r="Z1662" s="24"/>
      <c r="AA1662" s="24"/>
      <c r="AB1662" s="24"/>
      <c r="AC1662" s="24">
        <f t="shared" si="608"/>
        <v>0</v>
      </c>
      <c r="AD1662" s="24">
        <f t="shared" si="609"/>
        <v>0</v>
      </c>
      <c r="AG1662" s="24"/>
      <c r="AH1662" s="24"/>
      <c r="AI1662" s="24"/>
      <c r="AJ1662" s="24"/>
      <c r="AK1662" s="24"/>
      <c r="AL1662" s="24"/>
      <c r="AM1662" s="24">
        <f t="shared" si="610"/>
        <v>0</v>
      </c>
      <c r="AN1662" s="24">
        <f t="shared" si="627"/>
        <v>0</v>
      </c>
      <c r="AQ1662" s="24"/>
      <c r="AR1662" s="24"/>
      <c r="AS1662" s="24"/>
      <c r="AT1662" s="24"/>
      <c r="AU1662" s="24"/>
      <c r="AV1662" s="24"/>
      <c r="AW1662" s="24">
        <f t="shared" si="611"/>
        <v>0</v>
      </c>
      <c r="AX1662" s="24">
        <f t="shared" si="612"/>
        <v>0</v>
      </c>
      <c r="BA1662" s="24"/>
      <c r="BB1662" s="24"/>
      <c r="BC1662" s="24"/>
      <c r="BD1662" s="24"/>
      <c r="BE1662" s="24"/>
      <c r="BF1662" s="24"/>
      <c r="BG1662" s="24">
        <f t="shared" si="613"/>
        <v>0</v>
      </c>
      <c r="BH1662" s="24">
        <f t="shared" si="614"/>
        <v>0</v>
      </c>
      <c r="BK1662" s="24"/>
      <c r="BL1662" s="24"/>
      <c r="BM1662" s="24"/>
      <c r="BN1662" s="24"/>
      <c r="BO1662" s="24"/>
      <c r="BP1662" s="24"/>
      <c r="BQ1662" s="24">
        <f t="shared" si="615"/>
        <v>0</v>
      </c>
      <c r="BR1662" s="24">
        <f t="shared" si="616"/>
        <v>0</v>
      </c>
      <c r="BU1662" s="24"/>
      <c r="BV1662" s="24"/>
      <c r="BW1662" s="24"/>
      <c r="BX1662" s="24"/>
      <c r="BY1662" s="24"/>
      <c r="BZ1662" s="24"/>
      <c r="CA1662" s="24">
        <f t="shared" si="617"/>
        <v>0</v>
      </c>
      <c r="CB1662" s="24">
        <f t="shared" si="618"/>
        <v>0</v>
      </c>
      <c r="CC1662" s="24"/>
      <c r="CE1662" s="24">
        <f t="shared" si="619"/>
        <v>0</v>
      </c>
      <c r="CG1662" s="24">
        <f t="shared" si="620"/>
        <v>0</v>
      </c>
      <c r="CI1662" s="24">
        <f t="shared" si="621"/>
        <v>0</v>
      </c>
      <c r="CK1662" s="24">
        <f t="shared" si="622"/>
        <v>0</v>
      </c>
      <c r="CM1662" s="24">
        <f t="shared" si="623"/>
        <v>0</v>
      </c>
      <c r="CO1662" s="24">
        <f t="shared" si="624"/>
        <v>0</v>
      </c>
      <c r="CQ1662" s="24">
        <f t="shared" si="625"/>
        <v>0</v>
      </c>
      <c r="CS1662" s="24">
        <f t="shared" si="626"/>
        <v>0</v>
      </c>
    </row>
    <row r="1663" spans="9:97">
      <c r="I1663" s="24">
        <f t="shared" si="606"/>
        <v>0</v>
      </c>
      <c r="J1663" s="24">
        <f t="shared" si="628"/>
        <v>0</v>
      </c>
      <c r="M1663" s="24"/>
      <c r="N1663" s="24"/>
      <c r="O1663" s="24"/>
      <c r="P1663" s="24"/>
      <c r="Q1663" s="24"/>
      <c r="R1663" s="24"/>
      <c r="S1663" s="24">
        <f t="shared" si="607"/>
        <v>0</v>
      </c>
      <c r="T1663" s="24">
        <f t="shared" si="629"/>
        <v>0</v>
      </c>
      <c r="W1663" s="24"/>
      <c r="X1663" s="24"/>
      <c r="Y1663" s="24"/>
      <c r="Z1663" s="24"/>
      <c r="AA1663" s="24"/>
      <c r="AB1663" s="24"/>
      <c r="AC1663" s="24">
        <f t="shared" si="608"/>
        <v>0</v>
      </c>
      <c r="AD1663" s="24">
        <f t="shared" si="609"/>
        <v>0</v>
      </c>
      <c r="AG1663" s="24"/>
      <c r="AH1663" s="24"/>
      <c r="AI1663" s="24"/>
      <c r="AJ1663" s="24"/>
      <c r="AK1663" s="24"/>
      <c r="AL1663" s="24"/>
      <c r="AM1663" s="24">
        <f t="shared" si="610"/>
        <v>0</v>
      </c>
      <c r="AN1663" s="24">
        <f t="shared" si="627"/>
        <v>0</v>
      </c>
      <c r="AQ1663" s="24"/>
      <c r="AR1663" s="24"/>
      <c r="AS1663" s="24"/>
      <c r="AT1663" s="24"/>
      <c r="AU1663" s="24"/>
      <c r="AV1663" s="24"/>
      <c r="AW1663" s="24">
        <f t="shared" si="611"/>
        <v>0</v>
      </c>
      <c r="AX1663" s="24">
        <f t="shared" si="612"/>
        <v>0</v>
      </c>
      <c r="BA1663" s="24"/>
      <c r="BB1663" s="24"/>
      <c r="BC1663" s="24"/>
      <c r="BD1663" s="24"/>
      <c r="BE1663" s="24"/>
      <c r="BF1663" s="24"/>
      <c r="BG1663" s="24">
        <f t="shared" si="613"/>
        <v>0</v>
      </c>
      <c r="BH1663" s="24">
        <f t="shared" si="614"/>
        <v>0</v>
      </c>
      <c r="BK1663" s="24"/>
      <c r="BL1663" s="24"/>
      <c r="BM1663" s="24"/>
      <c r="BN1663" s="24"/>
      <c r="BO1663" s="24"/>
      <c r="BP1663" s="24"/>
      <c r="BQ1663" s="24">
        <f t="shared" si="615"/>
        <v>0</v>
      </c>
      <c r="BR1663" s="24">
        <f t="shared" si="616"/>
        <v>0</v>
      </c>
      <c r="BU1663" s="24"/>
      <c r="BV1663" s="24"/>
      <c r="BW1663" s="24"/>
      <c r="BX1663" s="24"/>
      <c r="BY1663" s="24"/>
      <c r="BZ1663" s="24"/>
      <c r="CA1663" s="24">
        <f t="shared" si="617"/>
        <v>0</v>
      </c>
      <c r="CB1663" s="24">
        <f t="shared" si="618"/>
        <v>0</v>
      </c>
      <c r="CC1663" s="24"/>
      <c r="CE1663" s="24">
        <f t="shared" si="619"/>
        <v>0</v>
      </c>
      <c r="CG1663" s="24">
        <f t="shared" si="620"/>
        <v>0</v>
      </c>
      <c r="CI1663" s="24">
        <f t="shared" si="621"/>
        <v>0</v>
      </c>
      <c r="CK1663" s="24">
        <f t="shared" si="622"/>
        <v>0</v>
      </c>
      <c r="CM1663" s="24">
        <f t="shared" si="623"/>
        <v>0</v>
      </c>
      <c r="CO1663" s="24">
        <f t="shared" si="624"/>
        <v>0</v>
      </c>
      <c r="CQ1663" s="24">
        <f t="shared" si="625"/>
        <v>0</v>
      </c>
      <c r="CS1663" s="24">
        <f t="shared" si="626"/>
        <v>0</v>
      </c>
    </row>
    <row r="1664" spans="9:97">
      <c r="I1664" s="24">
        <f t="shared" si="606"/>
        <v>0</v>
      </c>
      <c r="J1664" s="24">
        <f t="shared" si="628"/>
        <v>0</v>
      </c>
      <c r="M1664" s="24"/>
      <c r="N1664" s="24"/>
      <c r="O1664" s="24"/>
      <c r="P1664" s="24"/>
      <c r="Q1664" s="24"/>
      <c r="R1664" s="24"/>
      <c r="S1664" s="24">
        <f t="shared" si="607"/>
        <v>0</v>
      </c>
      <c r="T1664" s="24">
        <f t="shared" si="629"/>
        <v>0</v>
      </c>
      <c r="W1664" s="24"/>
      <c r="X1664" s="24"/>
      <c r="Y1664" s="24"/>
      <c r="Z1664" s="24"/>
      <c r="AA1664" s="24"/>
      <c r="AB1664" s="24"/>
      <c r="AC1664" s="24">
        <f t="shared" si="608"/>
        <v>0</v>
      </c>
      <c r="AD1664" s="24">
        <f t="shared" si="609"/>
        <v>0</v>
      </c>
      <c r="AG1664" s="24"/>
      <c r="AH1664" s="24"/>
      <c r="AI1664" s="24"/>
      <c r="AJ1664" s="24"/>
      <c r="AK1664" s="24"/>
      <c r="AL1664" s="24"/>
      <c r="AM1664" s="24">
        <f t="shared" si="610"/>
        <v>0</v>
      </c>
      <c r="AN1664" s="24">
        <f t="shared" si="627"/>
        <v>0</v>
      </c>
      <c r="AQ1664" s="24"/>
      <c r="AR1664" s="24"/>
      <c r="AS1664" s="24"/>
      <c r="AT1664" s="24"/>
      <c r="AU1664" s="24"/>
      <c r="AV1664" s="24"/>
      <c r="AW1664" s="24">
        <f t="shared" si="611"/>
        <v>0</v>
      </c>
      <c r="AX1664" s="24">
        <f t="shared" si="612"/>
        <v>0</v>
      </c>
      <c r="BA1664" s="24"/>
      <c r="BB1664" s="24"/>
      <c r="BC1664" s="24"/>
      <c r="BD1664" s="24"/>
      <c r="BE1664" s="24"/>
      <c r="BF1664" s="24"/>
      <c r="BG1664" s="24">
        <f t="shared" si="613"/>
        <v>0</v>
      </c>
      <c r="BH1664" s="24">
        <f t="shared" si="614"/>
        <v>0</v>
      </c>
      <c r="BK1664" s="24"/>
      <c r="BL1664" s="24"/>
      <c r="BM1664" s="24"/>
      <c r="BN1664" s="24"/>
      <c r="BO1664" s="24"/>
      <c r="BP1664" s="24"/>
      <c r="BQ1664" s="24">
        <f t="shared" si="615"/>
        <v>0</v>
      </c>
      <c r="BR1664" s="24">
        <f t="shared" si="616"/>
        <v>0</v>
      </c>
      <c r="BU1664" s="24"/>
      <c r="BV1664" s="24"/>
      <c r="BW1664" s="24"/>
      <c r="BX1664" s="24"/>
      <c r="BY1664" s="24"/>
      <c r="BZ1664" s="24"/>
      <c r="CA1664" s="24">
        <f t="shared" si="617"/>
        <v>0</v>
      </c>
      <c r="CB1664" s="24">
        <f t="shared" si="618"/>
        <v>0</v>
      </c>
      <c r="CC1664" s="24"/>
      <c r="CE1664" s="24">
        <f t="shared" si="619"/>
        <v>0</v>
      </c>
      <c r="CG1664" s="24">
        <f t="shared" si="620"/>
        <v>0</v>
      </c>
      <c r="CI1664" s="24">
        <f t="shared" si="621"/>
        <v>0</v>
      </c>
      <c r="CK1664" s="24">
        <f t="shared" si="622"/>
        <v>0</v>
      </c>
      <c r="CM1664" s="24">
        <f t="shared" si="623"/>
        <v>0</v>
      </c>
      <c r="CO1664" s="24">
        <f t="shared" si="624"/>
        <v>0</v>
      </c>
      <c r="CQ1664" s="24">
        <f t="shared" si="625"/>
        <v>0</v>
      </c>
      <c r="CS1664" s="24">
        <f t="shared" si="626"/>
        <v>0</v>
      </c>
    </row>
    <row r="1665" spans="9:97">
      <c r="I1665" s="24">
        <f t="shared" si="606"/>
        <v>0</v>
      </c>
      <c r="J1665" s="24">
        <f t="shared" si="628"/>
        <v>0</v>
      </c>
      <c r="M1665" s="24"/>
      <c r="N1665" s="24"/>
      <c r="O1665" s="24"/>
      <c r="P1665" s="24"/>
      <c r="Q1665" s="24"/>
      <c r="R1665" s="24"/>
      <c r="S1665" s="24">
        <f t="shared" si="607"/>
        <v>0</v>
      </c>
      <c r="T1665" s="24">
        <f t="shared" si="629"/>
        <v>0</v>
      </c>
      <c r="W1665" s="24"/>
      <c r="X1665" s="24"/>
      <c r="Y1665" s="24"/>
      <c r="Z1665" s="24"/>
      <c r="AA1665" s="24"/>
      <c r="AB1665" s="24"/>
      <c r="AC1665" s="24">
        <f t="shared" si="608"/>
        <v>0</v>
      </c>
      <c r="AD1665" s="24">
        <f t="shared" si="609"/>
        <v>0</v>
      </c>
      <c r="AG1665" s="24"/>
      <c r="AH1665" s="24"/>
      <c r="AI1665" s="24"/>
      <c r="AJ1665" s="24"/>
      <c r="AK1665" s="24"/>
      <c r="AL1665" s="24"/>
      <c r="AM1665" s="24">
        <f t="shared" si="610"/>
        <v>0</v>
      </c>
      <c r="AN1665" s="24">
        <f t="shared" si="627"/>
        <v>0</v>
      </c>
      <c r="AQ1665" s="24"/>
      <c r="AR1665" s="24"/>
      <c r="AS1665" s="24"/>
      <c r="AT1665" s="24"/>
      <c r="AU1665" s="24"/>
      <c r="AV1665" s="24"/>
      <c r="AW1665" s="24">
        <f t="shared" si="611"/>
        <v>0</v>
      </c>
      <c r="AX1665" s="24">
        <f t="shared" si="612"/>
        <v>0</v>
      </c>
      <c r="BA1665" s="24"/>
      <c r="BB1665" s="24"/>
      <c r="BC1665" s="24"/>
      <c r="BD1665" s="24"/>
      <c r="BE1665" s="24"/>
      <c r="BF1665" s="24"/>
      <c r="BG1665" s="24">
        <f t="shared" si="613"/>
        <v>0</v>
      </c>
      <c r="BH1665" s="24">
        <f t="shared" si="614"/>
        <v>0</v>
      </c>
      <c r="BK1665" s="24"/>
      <c r="BL1665" s="24"/>
      <c r="BM1665" s="24"/>
      <c r="BN1665" s="24"/>
      <c r="BO1665" s="24"/>
      <c r="BP1665" s="24"/>
      <c r="BQ1665" s="24">
        <f t="shared" si="615"/>
        <v>0</v>
      </c>
      <c r="BR1665" s="24">
        <f t="shared" si="616"/>
        <v>0</v>
      </c>
      <c r="BU1665" s="24"/>
      <c r="BV1665" s="24"/>
      <c r="BW1665" s="24"/>
      <c r="BX1665" s="24"/>
      <c r="BY1665" s="24"/>
      <c r="BZ1665" s="24"/>
      <c r="CA1665" s="24">
        <f t="shared" si="617"/>
        <v>0</v>
      </c>
      <c r="CB1665" s="24">
        <f t="shared" si="618"/>
        <v>0</v>
      </c>
      <c r="CC1665" s="24"/>
      <c r="CE1665" s="24">
        <f t="shared" si="619"/>
        <v>0</v>
      </c>
      <c r="CG1665" s="24">
        <f t="shared" si="620"/>
        <v>0</v>
      </c>
      <c r="CI1665" s="24">
        <f t="shared" si="621"/>
        <v>0</v>
      </c>
      <c r="CK1665" s="24">
        <f t="shared" si="622"/>
        <v>0</v>
      </c>
      <c r="CM1665" s="24">
        <f t="shared" si="623"/>
        <v>0</v>
      </c>
      <c r="CO1665" s="24">
        <f t="shared" si="624"/>
        <v>0</v>
      </c>
      <c r="CQ1665" s="24">
        <f t="shared" si="625"/>
        <v>0</v>
      </c>
      <c r="CS1665" s="24">
        <f t="shared" si="626"/>
        <v>0</v>
      </c>
    </row>
    <row r="1666" spans="9:97">
      <c r="I1666" s="24">
        <f t="shared" si="606"/>
        <v>0</v>
      </c>
      <c r="J1666" s="24">
        <f t="shared" si="628"/>
        <v>0</v>
      </c>
      <c r="M1666" s="24"/>
      <c r="N1666" s="24"/>
      <c r="O1666" s="24"/>
      <c r="P1666" s="24"/>
      <c r="Q1666" s="24"/>
      <c r="R1666" s="24"/>
      <c r="S1666" s="24">
        <f t="shared" si="607"/>
        <v>0</v>
      </c>
      <c r="T1666" s="24">
        <f t="shared" si="629"/>
        <v>0</v>
      </c>
      <c r="W1666" s="24"/>
      <c r="X1666" s="24"/>
      <c r="Y1666" s="24"/>
      <c r="Z1666" s="24"/>
      <c r="AA1666" s="24"/>
      <c r="AB1666" s="24"/>
      <c r="AC1666" s="24">
        <f t="shared" si="608"/>
        <v>0</v>
      </c>
      <c r="AD1666" s="24">
        <f t="shared" si="609"/>
        <v>0</v>
      </c>
      <c r="AG1666" s="24"/>
      <c r="AH1666" s="24"/>
      <c r="AI1666" s="24"/>
      <c r="AJ1666" s="24"/>
      <c r="AK1666" s="24"/>
      <c r="AL1666" s="24"/>
      <c r="AM1666" s="24">
        <f t="shared" si="610"/>
        <v>0</v>
      </c>
      <c r="AN1666" s="24">
        <f t="shared" si="627"/>
        <v>0</v>
      </c>
      <c r="AQ1666" s="24"/>
      <c r="AR1666" s="24"/>
      <c r="AS1666" s="24"/>
      <c r="AT1666" s="24"/>
      <c r="AU1666" s="24"/>
      <c r="AV1666" s="24"/>
      <c r="AW1666" s="24">
        <f t="shared" si="611"/>
        <v>0</v>
      </c>
      <c r="AX1666" s="24">
        <f t="shared" si="612"/>
        <v>0</v>
      </c>
      <c r="BA1666" s="24"/>
      <c r="BB1666" s="24"/>
      <c r="BC1666" s="24"/>
      <c r="BD1666" s="24"/>
      <c r="BE1666" s="24"/>
      <c r="BF1666" s="24"/>
      <c r="BG1666" s="24">
        <f t="shared" si="613"/>
        <v>0</v>
      </c>
      <c r="BH1666" s="24">
        <f t="shared" si="614"/>
        <v>0</v>
      </c>
      <c r="BK1666" s="24"/>
      <c r="BL1666" s="24"/>
      <c r="BM1666" s="24"/>
      <c r="BN1666" s="24"/>
      <c r="BO1666" s="24"/>
      <c r="BP1666" s="24"/>
      <c r="BQ1666" s="24">
        <f t="shared" si="615"/>
        <v>0</v>
      </c>
      <c r="BR1666" s="24">
        <f t="shared" si="616"/>
        <v>0</v>
      </c>
      <c r="BU1666" s="24"/>
      <c r="BV1666" s="24"/>
      <c r="BW1666" s="24"/>
      <c r="BX1666" s="24"/>
      <c r="BY1666" s="24"/>
      <c r="BZ1666" s="24"/>
      <c r="CA1666" s="24">
        <f t="shared" si="617"/>
        <v>0</v>
      </c>
      <c r="CB1666" s="24">
        <f t="shared" si="618"/>
        <v>0</v>
      </c>
      <c r="CC1666" s="24"/>
      <c r="CE1666" s="24">
        <f t="shared" si="619"/>
        <v>0</v>
      </c>
      <c r="CG1666" s="24">
        <f t="shared" si="620"/>
        <v>0</v>
      </c>
      <c r="CI1666" s="24">
        <f t="shared" si="621"/>
        <v>0</v>
      </c>
      <c r="CK1666" s="24">
        <f t="shared" si="622"/>
        <v>0</v>
      </c>
      <c r="CM1666" s="24">
        <f t="shared" si="623"/>
        <v>0</v>
      </c>
      <c r="CO1666" s="24">
        <f t="shared" si="624"/>
        <v>0</v>
      </c>
      <c r="CQ1666" s="24">
        <f t="shared" si="625"/>
        <v>0</v>
      </c>
      <c r="CS1666" s="24">
        <f t="shared" si="626"/>
        <v>0</v>
      </c>
    </row>
    <row r="1667" spans="9:97">
      <c r="I1667" s="24">
        <f t="shared" si="606"/>
        <v>0</v>
      </c>
      <c r="J1667" s="24">
        <f t="shared" si="628"/>
        <v>0</v>
      </c>
      <c r="M1667" s="24"/>
      <c r="N1667" s="24"/>
      <c r="O1667" s="24"/>
      <c r="P1667" s="24"/>
      <c r="Q1667" s="24"/>
      <c r="R1667" s="24"/>
      <c r="S1667" s="24">
        <f t="shared" si="607"/>
        <v>0</v>
      </c>
      <c r="T1667" s="24">
        <f t="shared" si="629"/>
        <v>0</v>
      </c>
      <c r="W1667" s="24"/>
      <c r="X1667" s="24"/>
      <c r="Y1667" s="24"/>
      <c r="Z1667" s="24"/>
      <c r="AA1667" s="24"/>
      <c r="AB1667" s="24"/>
      <c r="AC1667" s="24">
        <f t="shared" si="608"/>
        <v>0</v>
      </c>
      <c r="AD1667" s="24">
        <f t="shared" si="609"/>
        <v>0</v>
      </c>
      <c r="AG1667" s="24"/>
      <c r="AH1667" s="24"/>
      <c r="AI1667" s="24"/>
      <c r="AJ1667" s="24"/>
      <c r="AK1667" s="24"/>
      <c r="AL1667" s="24"/>
      <c r="AM1667" s="24">
        <f t="shared" si="610"/>
        <v>0</v>
      </c>
      <c r="AN1667" s="24">
        <f t="shared" si="627"/>
        <v>0</v>
      </c>
      <c r="AQ1667" s="24"/>
      <c r="AR1667" s="24"/>
      <c r="AS1667" s="24"/>
      <c r="AT1667" s="24"/>
      <c r="AU1667" s="24"/>
      <c r="AV1667" s="24"/>
      <c r="AW1667" s="24">
        <f t="shared" si="611"/>
        <v>0</v>
      </c>
      <c r="AX1667" s="24">
        <f t="shared" si="612"/>
        <v>0</v>
      </c>
      <c r="BA1667" s="24"/>
      <c r="BB1667" s="24"/>
      <c r="BC1667" s="24"/>
      <c r="BD1667" s="24"/>
      <c r="BE1667" s="24"/>
      <c r="BF1667" s="24"/>
      <c r="BG1667" s="24">
        <f t="shared" si="613"/>
        <v>0</v>
      </c>
      <c r="BH1667" s="24">
        <f t="shared" si="614"/>
        <v>0</v>
      </c>
      <c r="BK1667" s="24"/>
      <c r="BL1667" s="24"/>
      <c r="BM1667" s="24"/>
      <c r="BN1667" s="24"/>
      <c r="BO1667" s="24"/>
      <c r="BP1667" s="24"/>
      <c r="BQ1667" s="24">
        <f t="shared" si="615"/>
        <v>0</v>
      </c>
      <c r="BR1667" s="24">
        <f t="shared" si="616"/>
        <v>0</v>
      </c>
      <c r="BU1667" s="24"/>
      <c r="BV1667" s="24"/>
      <c r="BW1667" s="24"/>
      <c r="BX1667" s="24"/>
      <c r="BY1667" s="24"/>
      <c r="BZ1667" s="24"/>
      <c r="CA1667" s="24">
        <f t="shared" si="617"/>
        <v>0</v>
      </c>
      <c r="CB1667" s="24">
        <f t="shared" si="618"/>
        <v>0</v>
      </c>
      <c r="CC1667" s="24"/>
      <c r="CE1667" s="24">
        <f t="shared" si="619"/>
        <v>0</v>
      </c>
      <c r="CG1667" s="24">
        <f t="shared" si="620"/>
        <v>0</v>
      </c>
      <c r="CI1667" s="24">
        <f t="shared" si="621"/>
        <v>0</v>
      </c>
      <c r="CK1667" s="24">
        <f t="shared" si="622"/>
        <v>0</v>
      </c>
      <c r="CM1667" s="24">
        <f t="shared" si="623"/>
        <v>0</v>
      </c>
      <c r="CO1667" s="24">
        <f t="shared" si="624"/>
        <v>0</v>
      </c>
      <c r="CQ1667" s="24">
        <f t="shared" si="625"/>
        <v>0</v>
      </c>
      <c r="CS1667" s="24">
        <f t="shared" si="626"/>
        <v>0</v>
      </c>
    </row>
    <row r="1668" spans="9:97">
      <c r="I1668" s="24">
        <f t="shared" ref="I1668:I1731" si="630">IF(F1668&gt;=C1668-D1668,G1668-H1668,E1668)</f>
        <v>0</v>
      </c>
      <c r="J1668" s="24">
        <f t="shared" si="628"/>
        <v>0</v>
      </c>
      <c r="M1668" s="24"/>
      <c r="N1668" s="24"/>
      <c r="O1668" s="24"/>
      <c r="P1668" s="24"/>
      <c r="Q1668" s="24"/>
      <c r="R1668" s="24"/>
      <c r="S1668" s="24">
        <f t="shared" ref="S1668:S1731" si="631">IF(P1668&gt;=M1668-N1668,Q1668-R1668,O1668)</f>
        <v>0</v>
      </c>
      <c r="T1668" s="24">
        <f t="shared" si="629"/>
        <v>0</v>
      </c>
      <c r="W1668" s="24"/>
      <c r="X1668" s="24"/>
      <c r="Y1668" s="24"/>
      <c r="Z1668" s="24"/>
      <c r="AA1668" s="24"/>
      <c r="AB1668" s="24"/>
      <c r="AC1668" s="24">
        <f t="shared" ref="AC1668:AC1731" si="632">IF(Z1668&gt;=W1668-X1668,AA1668-AB1668,Y1668)</f>
        <v>0</v>
      </c>
      <c r="AD1668" s="24">
        <f t="shared" ref="AD1668:AD1731" si="633">IF(Z1668&lt;W1668-X1668,W1668-X1668-Z1668,0)</f>
        <v>0</v>
      </c>
      <c r="AG1668" s="24"/>
      <c r="AH1668" s="24"/>
      <c r="AI1668" s="24"/>
      <c r="AJ1668" s="24"/>
      <c r="AK1668" s="24"/>
      <c r="AL1668" s="24"/>
      <c r="AM1668" s="24">
        <f t="shared" ref="AM1668:AM1731" si="634">IF(AJ1668&gt;=AG1668-AH1668,AK1668-AL1668,AI1668)</f>
        <v>0</v>
      </c>
      <c r="AN1668" s="24">
        <f t="shared" si="627"/>
        <v>0</v>
      </c>
      <c r="AQ1668" s="24"/>
      <c r="AR1668" s="24"/>
      <c r="AS1668" s="24"/>
      <c r="AT1668" s="24"/>
      <c r="AU1668" s="24"/>
      <c r="AV1668" s="24"/>
      <c r="AW1668" s="24">
        <f t="shared" ref="AW1668:AW1731" si="635">IF(AS1668&gt;=AR1668-AQ1668,AV1668-AU1668,AT1668)</f>
        <v>0</v>
      </c>
      <c r="AX1668" s="24">
        <f t="shared" ref="AX1668:AX1731" si="636">IF(AS1668&lt;AR1668-AQ1668,AR1668-AQ1668-AS1668,0)</f>
        <v>0</v>
      </c>
      <c r="BA1668" s="24"/>
      <c r="BB1668" s="24"/>
      <c r="BC1668" s="24"/>
      <c r="BD1668" s="24"/>
      <c r="BE1668" s="24"/>
      <c r="BF1668" s="24"/>
      <c r="BG1668" s="24">
        <f t="shared" ref="BG1668:BG1731" si="637">IF(BC1668&gt;=BB1668-BA1668,BF1668-BE1668,BD1668)</f>
        <v>0</v>
      </c>
      <c r="BH1668" s="24">
        <f t="shared" ref="BH1668:BH1731" si="638">IF(BC1668&lt;BB1668-BA1668,BB1668-BA1668-BC1668,0)</f>
        <v>0</v>
      </c>
      <c r="BK1668" s="24"/>
      <c r="BL1668" s="24"/>
      <c r="BM1668" s="24"/>
      <c r="BN1668" s="24"/>
      <c r="BO1668" s="24"/>
      <c r="BP1668" s="24"/>
      <c r="BQ1668" s="24">
        <f t="shared" ref="BQ1668:BQ1731" si="639">IF(BM1668&gt;=BL1668-BK1668,BP1668-BO1668,BN1668)</f>
        <v>0</v>
      </c>
      <c r="BR1668" s="24">
        <f t="shared" ref="BR1668:BR1731" si="640">IF(BM1668&lt;BL1668-BK1668,BL1668-BK1668-BM1668,0)</f>
        <v>0</v>
      </c>
      <c r="BU1668" s="24"/>
      <c r="BV1668" s="24"/>
      <c r="BW1668" s="24"/>
      <c r="BX1668" s="24"/>
      <c r="BY1668" s="24"/>
      <c r="BZ1668" s="24"/>
      <c r="CA1668" s="24">
        <f t="shared" ref="CA1668:CA1731" si="641">IF(BW1668&gt;=BV1668-BU1668,BZ1668-BY1668,BX1668)</f>
        <v>0</v>
      </c>
      <c r="CB1668" s="24">
        <f t="shared" ref="CB1668:CB1731" si="642">IF(BW1668&lt;BV1668-BU1668,BV1668-BU1668-BW1668,0)</f>
        <v>0</v>
      </c>
      <c r="CC1668" s="24"/>
      <c r="CE1668" s="24">
        <f t="shared" si="619"/>
        <v>0</v>
      </c>
      <c r="CG1668" s="24">
        <f t="shared" si="620"/>
        <v>0</v>
      </c>
      <c r="CI1668" s="24">
        <f t="shared" si="621"/>
        <v>0</v>
      </c>
      <c r="CK1668" s="24">
        <f t="shared" si="622"/>
        <v>0</v>
      </c>
      <c r="CM1668" s="24">
        <f t="shared" si="623"/>
        <v>0</v>
      </c>
      <c r="CO1668" s="24">
        <f t="shared" si="624"/>
        <v>0</v>
      </c>
      <c r="CQ1668" s="24">
        <f t="shared" si="625"/>
        <v>0</v>
      </c>
      <c r="CS1668" s="24">
        <f t="shared" si="626"/>
        <v>0</v>
      </c>
    </row>
    <row r="1669" spans="9:97">
      <c r="I1669" s="24">
        <f t="shared" si="630"/>
        <v>0</v>
      </c>
      <c r="J1669" s="24">
        <f t="shared" si="628"/>
        <v>0</v>
      </c>
      <c r="M1669" s="24"/>
      <c r="N1669" s="24"/>
      <c r="O1669" s="24"/>
      <c r="P1669" s="24"/>
      <c r="Q1669" s="24"/>
      <c r="R1669" s="24"/>
      <c r="S1669" s="24">
        <f t="shared" si="631"/>
        <v>0</v>
      </c>
      <c r="T1669" s="24">
        <f t="shared" si="629"/>
        <v>0</v>
      </c>
      <c r="W1669" s="24"/>
      <c r="X1669" s="24"/>
      <c r="Y1669" s="24"/>
      <c r="Z1669" s="24"/>
      <c r="AA1669" s="24"/>
      <c r="AB1669" s="24"/>
      <c r="AC1669" s="24">
        <f t="shared" si="632"/>
        <v>0</v>
      </c>
      <c r="AD1669" s="24">
        <f t="shared" si="633"/>
        <v>0</v>
      </c>
      <c r="AG1669" s="24"/>
      <c r="AH1669" s="24"/>
      <c r="AI1669" s="24"/>
      <c r="AJ1669" s="24"/>
      <c r="AK1669" s="24"/>
      <c r="AL1669" s="24"/>
      <c r="AM1669" s="24">
        <f t="shared" si="634"/>
        <v>0</v>
      </c>
      <c r="AN1669" s="24">
        <f t="shared" si="627"/>
        <v>0</v>
      </c>
      <c r="AQ1669" s="24"/>
      <c r="AR1669" s="24"/>
      <c r="AS1669" s="24"/>
      <c r="AT1669" s="24"/>
      <c r="AU1669" s="24"/>
      <c r="AV1669" s="24"/>
      <c r="AW1669" s="24">
        <f t="shared" si="635"/>
        <v>0</v>
      </c>
      <c r="AX1669" s="24">
        <f t="shared" si="636"/>
        <v>0</v>
      </c>
      <c r="BA1669" s="24"/>
      <c r="BB1669" s="24"/>
      <c r="BC1669" s="24"/>
      <c r="BD1669" s="24"/>
      <c r="BE1669" s="24"/>
      <c r="BF1669" s="24"/>
      <c r="BG1669" s="24">
        <f t="shared" si="637"/>
        <v>0</v>
      </c>
      <c r="BH1669" s="24">
        <f t="shared" si="638"/>
        <v>0</v>
      </c>
      <c r="BK1669" s="24"/>
      <c r="BL1669" s="24"/>
      <c r="BM1669" s="24"/>
      <c r="BN1669" s="24"/>
      <c r="BO1669" s="24"/>
      <c r="BP1669" s="24"/>
      <c r="BQ1669" s="24">
        <f t="shared" si="639"/>
        <v>0</v>
      </c>
      <c r="BR1669" s="24">
        <f t="shared" si="640"/>
        <v>0</v>
      </c>
      <c r="BU1669" s="24"/>
      <c r="BV1669" s="24"/>
      <c r="BW1669" s="24"/>
      <c r="BX1669" s="24"/>
      <c r="BY1669" s="24"/>
      <c r="BZ1669" s="24"/>
      <c r="CA1669" s="24">
        <f t="shared" si="641"/>
        <v>0</v>
      </c>
      <c r="CB1669" s="24">
        <f t="shared" si="642"/>
        <v>0</v>
      </c>
      <c r="CC1669" s="24"/>
      <c r="CE1669" s="24">
        <f t="shared" ref="CE1669:CE1732" si="643">SUMIF(B:B,CD1669,G:G)-SUMIF(B:B,CD1669,H:H)</f>
        <v>0</v>
      </c>
      <c r="CG1669" s="24">
        <f t="shared" ref="CG1669:CG1732" si="644">SUMIF(L:L,CF1669,Q:Q)-SUMIF(L:L,CF1669,R:R)</f>
        <v>0</v>
      </c>
      <c r="CI1669" s="24">
        <f t="shared" ref="CI1669:CI1732" si="645">SUMIF(V:V,CH1669,AA:AA)-SUMIF(V:V,CH1669,AB:AB)</f>
        <v>0</v>
      </c>
      <c r="CK1669" s="24">
        <f t="shared" ref="CK1669:CK1732" si="646">SUMIF(AF:AF,CJ1669,AK:AK)-SUMIF(AF:AF,CJ1669,AL:AL)</f>
        <v>0</v>
      </c>
      <c r="CM1669" s="24">
        <f t="shared" ref="CM1669:CM1732" si="647">SUMIF(AP:AP,CL1669,AV:AV)-SUMIF(AP:AP,CL1669,AU:AU)</f>
        <v>0</v>
      </c>
      <c r="CO1669" s="24">
        <f t="shared" ref="CO1669:CO1732" si="648">SUMIF(AZ:AZ,CN1669,BF:BF)-SUMIF(AZ:AZ,CN1669,BE:BE)</f>
        <v>0</v>
      </c>
      <c r="CQ1669" s="24">
        <f t="shared" ref="CQ1669:CQ1732" si="649">SUMIF(BJ:BJ,CP1669,BP:BP)-SUMIF(BJ:BJ,CP1669,BO:BO)</f>
        <v>0</v>
      </c>
      <c r="CS1669" s="24">
        <f t="shared" ref="CS1669:CS1732" si="650">SUMIF(BT:BT,CR1669,BZ:BZ)-SUMIF(BT:BT,CR1669,BY:BY)</f>
        <v>0</v>
      </c>
    </row>
    <row r="1670" spans="9:97">
      <c r="I1670" s="24">
        <f t="shared" si="630"/>
        <v>0</v>
      </c>
      <c r="J1670" s="24">
        <f t="shared" si="628"/>
        <v>0</v>
      </c>
      <c r="M1670" s="24"/>
      <c r="N1670" s="24"/>
      <c r="O1670" s="24"/>
      <c r="P1670" s="24"/>
      <c r="Q1670" s="24"/>
      <c r="R1670" s="24"/>
      <c r="S1670" s="24">
        <f t="shared" si="631"/>
        <v>0</v>
      </c>
      <c r="T1670" s="24">
        <f t="shared" si="629"/>
        <v>0</v>
      </c>
      <c r="W1670" s="24"/>
      <c r="X1670" s="24"/>
      <c r="Y1670" s="24"/>
      <c r="Z1670" s="24"/>
      <c r="AA1670" s="24"/>
      <c r="AB1670" s="24"/>
      <c r="AC1670" s="24">
        <f t="shared" si="632"/>
        <v>0</v>
      </c>
      <c r="AD1670" s="24">
        <f t="shared" si="633"/>
        <v>0</v>
      </c>
      <c r="AG1670" s="24"/>
      <c r="AH1670" s="24"/>
      <c r="AI1670" s="24"/>
      <c r="AJ1670" s="24"/>
      <c r="AK1670" s="24"/>
      <c r="AL1670" s="24"/>
      <c r="AM1670" s="24">
        <f t="shared" si="634"/>
        <v>0</v>
      </c>
      <c r="AN1670" s="24">
        <f t="shared" si="627"/>
        <v>0</v>
      </c>
      <c r="AQ1670" s="24"/>
      <c r="AR1670" s="24"/>
      <c r="AS1670" s="24"/>
      <c r="AT1670" s="24"/>
      <c r="AU1670" s="24"/>
      <c r="AV1670" s="24"/>
      <c r="AW1670" s="24">
        <f t="shared" si="635"/>
        <v>0</v>
      </c>
      <c r="AX1670" s="24">
        <f t="shared" si="636"/>
        <v>0</v>
      </c>
      <c r="BA1670" s="24"/>
      <c r="BB1670" s="24"/>
      <c r="BC1670" s="24"/>
      <c r="BD1670" s="24"/>
      <c r="BE1670" s="24"/>
      <c r="BF1670" s="24"/>
      <c r="BG1670" s="24">
        <f t="shared" si="637"/>
        <v>0</v>
      </c>
      <c r="BH1670" s="24">
        <f t="shared" si="638"/>
        <v>0</v>
      </c>
      <c r="BK1670" s="24"/>
      <c r="BL1670" s="24"/>
      <c r="BM1670" s="24"/>
      <c r="BN1670" s="24"/>
      <c r="BO1670" s="24"/>
      <c r="BP1670" s="24"/>
      <c r="BQ1670" s="24">
        <f t="shared" si="639"/>
        <v>0</v>
      </c>
      <c r="BR1670" s="24">
        <f t="shared" si="640"/>
        <v>0</v>
      </c>
      <c r="BU1670" s="24"/>
      <c r="BV1670" s="24"/>
      <c r="BW1670" s="24"/>
      <c r="BX1670" s="24"/>
      <c r="BY1670" s="24"/>
      <c r="BZ1670" s="24"/>
      <c r="CA1670" s="24">
        <f t="shared" si="641"/>
        <v>0</v>
      </c>
      <c r="CB1670" s="24">
        <f t="shared" si="642"/>
        <v>0</v>
      </c>
      <c r="CC1670" s="24"/>
      <c r="CE1670" s="24">
        <f t="shared" si="643"/>
        <v>0</v>
      </c>
      <c r="CG1670" s="24">
        <f t="shared" si="644"/>
        <v>0</v>
      </c>
      <c r="CI1670" s="24">
        <f t="shared" si="645"/>
        <v>0</v>
      </c>
      <c r="CK1670" s="24">
        <f t="shared" si="646"/>
        <v>0</v>
      </c>
      <c r="CM1670" s="24">
        <f t="shared" si="647"/>
        <v>0</v>
      </c>
      <c r="CO1670" s="24">
        <f t="shared" si="648"/>
        <v>0</v>
      </c>
      <c r="CQ1670" s="24">
        <f t="shared" si="649"/>
        <v>0</v>
      </c>
      <c r="CS1670" s="24">
        <f t="shared" si="650"/>
        <v>0</v>
      </c>
    </row>
    <row r="1671" spans="9:97">
      <c r="I1671" s="24">
        <f t="shared" si="630"/>
        <v>0</v>
      </c>
      <c r="J1671" s="24">
        <f t="shared" si="628"/>
        <v>0</v>
      </c>
      <c r="M1671" s="24"/>
      <c r="N1671" s="24"/>
      <c r="O1671" s="24"/>
      <c r="P1671" s="24"/>
      <c r="Q1671" s="24"/>
      <c r="R1671" s="24"/>
      <c r="S1671" s="24">
        <f t="shared" si="631"/>
        <v>0</v>
      </c>
      <c r="T1671" s="24">
        <f t="shared" si="629"/>
        <v>0</v>
      </c>
      <c r="W1671" s="24"/>
      <c r="X1671" s="24"/>
      <c r="Y1671" s="24"/>
      <c r="Z1671" s="24"/>
      <c r="AA1671" s="24"/>
      <c r="AB1671" s="24"/>
      <c r="AC1671" s="24">
        <f t="shared" si="632"/>
        <v>0</v>
      </c>
      <c r="AD1671" s="24">
        <f t="shared" si="633"/>
        <v>0</v>
      </c>
      <c r="AG1671" s="24"/>
      <c r="AH1671" s="24"/>
      <c r="AI1671" s="24"/>
      <c r="AJ1671" s="24"/>
      <c r="AK1671" s="24"/>
      <c r="AL1671" s="24"/>
      <c r="AM1671" s="24">
        <f t="shared" si="634"/>
        <v>0</v>
      </c>
      <c r="AN1671" s="24">
        <f t="shared" si="627"/>
        <v>0</v>
      </c>
      <c r="AQ1671" s="24"/>
      <c r="AR1671" s="24"/>
      <c r="AS1671" s="24"/>
      <c r="AT1671" s="24"/>
      <c r="AU1671" s="24"/>
      <c r="AV1671" s="24"/>
      <c r="AW1671" s="24">
        <f t="shared" si="635"/>
        <v>0</v>
      </c>
      <c r="AX1671" s="24">
        <f t="shared" si="636"/>
        <v>0</v>
      </c>
      <c r="BA1671" s="24"/>
      <c r="BB1671" s="24"/>
      <c r="BC1671" s="24"/>
      <c r="BD1671" s="24"/>
      <c r="BE1671" s="24"/>
      <c r="BF1671" s="24"/>
      <c r="BG1671" s="24">
        <f t="shared" si="637"/>
        <v>0</v>
      </c>
      <c r="BH1671" s="24">
        <f t="shared" si="638"/>
        <v>0</v>
      </c>
      <c r="BK1671" s="24"/>
      <c r="BL1671" s="24"/>
      <c r="BM1671" s="24"/>
      <c r="BN1671" s="24"/>
      <c r="BO1671" s="24"/>
      <c r="BP1671" s="24"/>
      <c r="BQ1671" s="24">
        <f t="shared" si="639"/>
        <v>0</v>
      </c>
      <c r="BR1671" s="24">
        <f t="shared" si="640"/>
        <v>0</v>
      </c>
      <c r="BU1671" s="24"/>
      <c r="BV1671" s="24"/>
      <c r="BW1671" s="24"/>
      <c r="BX1671" s="24"/>
      <c r="BY1671" s="24"/>
      <c r="BZ1671" s="24"/>
      <c r="CA1671" s="24">
        <f t="shared" si="641"/>
        <v>0</v>
      </c>
      <c r="CB1671" s="24">
        <f t="shared" si="642"/>
        <v>0</v>
      </c>
      <c r="CC1671" s="24"/>
      <c r="CE1671" s="24">
        <f t="shared" si="643"/>
        <v>0</v>
      </c>
      <c r="CG1671" s="24">
        <f t="shared" si="644"/>
        <v>0</v>
      </c>
      <c r="CI1671" s="24">
        <f t="shared" si="645"/>
        <v>0</v>
      </c>
      <c r="CK1671" s="24">
        <f t="shared" si="646"/>
        <v>0</v>
      </c>
      <c r="CM1671" s="24">
        <f t="shared" si="647"/>
        <v>0</v>
      </c>
      <c r="CO1671" s="24">
        <f t="shared" si="648"/>
        <v>0</v>
      </c>
      <c r="CQ1671" s="24">
        <f t="shared" si="649"/>
        <v>0</v>
      </c>
      <c r="CS1671" s="24">
        <f t="shared" si="650"/>
        <v>0</v>
      </c>
    </row>
    <row r="1672" spans="9:97">
      <c r="I1672" s="24">
        <f t="shared" si="630"/>
        <v>0</v>
      </c>
      <c r="J1672" s="24">
        <f t="shared" si="628"/>
        <v>0</v>
      </c>
      <c r="M1672" s="24"/>
      <c r="N1672" s="24"/>
      <c r="O1672" s="24"/>
      <c r="P1672" s="24"/>
      <c r="Q1672" s="24"/>
      <c r="R1672" s="24"/>
      <c r="S1672" s="24">
        <f t="shared" si="631"/>
        <v>0</v>
      </c>
      <c r="T1672" s="24">
        <f t="shared" si="629"/>
        <v>0</v>
      </c>
      <c r="W1672" s="24"/>
      <c r="X1672" s="24"/>
      <c r="Y1672" s="24"/>
      <c r="Z1672" s="24"/>
      <c r="AA1672" s="24"/>
      <c r="AB1672" s="24"/>
      <c r="AC1672" s="24">
        <f t="shared" si="632"/>
        <v>0</v>
      </c>
      <c r="AD1672" s="24">
        <f t="shared" si="633"/>
        <v>0</v>
      </c>
      <c r="AG1672" s="24"/>
      <c r="AH1672" s="24"/>
      <c r="AI1672" s="24"/>
      <c r="AJ1672" s="24"/>
      <c r="AK1672" s="24"/>
      <c r="AL1672" s="24"/>
      <c r="AM1672" s="24">
        <f t="shared" si="634"/>
        <v>0</v>
      </c>
      <c r="AN1672" s="24">
        <f t="shared" si="627"/>
        <v>0</v>
      </c>
      <c r="AQ1672" s="24"/>
      <c r="AR1672" s="24"/>
      <c r="AS1672" s="24"/>
      <c r="AT1672" s="24"/>
      <c r="AU1672" s="24"/>
      <c r="AV1672" s="24"/>
      <c r="AW1672" s="24">
        <f t="shared" si="635"/>
        <v>0</v>
      </c>
      <c r="AX1672" s="24">
        <f t="shared" si="636"/>
        <v>0</v>
      </c>
      <c r="BA1672" s="24"/>
      <c r="BB1672" s="24"/>
      <c r="BC1672" s="24"/>
      <c r="BD1672" s="24"/>
      <c r="BE1672" s="24"/>
      <c r="BF1672" s="24"/>
      <c r="BG1672" s="24">
        <f t="shared" si="637"/>
        <v>0</v>
      </c>
      <c r="BH1672" s="24">
        <f t="shared" si="638"/>
        <v>0</v>
      </c>
      <c r="BK1672" s="24"/>
      <c r="BL1672" s="24"/>
      <c r="BM1672" s="24"/>
      <c r="BN1672" s="24"/>
      <c r="BO1672" s="24"/>
      <c r="BP1672" s="24"/>
      <c r="BQ1672" s="24">
        <f t="shared" si="639"/>
        <v>0</v>
      </c>
      <c r="BR1672" s="24">
        <f t="shared" si="640"/>
        <v>0</v>
      </c>
      <c r="BU1672" s="24"/>
      <c r="BV1672" s="24"/>
      <c r="BW1672" s="24"/>
      <c r="BX1672" s="24"/>
      <c r="BY1672" s="24"/>
      <c r="BZ1672" s="24"/>
      <c r="CA1672" s="24">
        <f t="shared" si="641"/>
        <v>0</v>
      </c>
      <c r="CB1672" s="24">
        <f t="shared" si="642"/>
        <v>0</v>
      </c>
      <c r="CC1672" s="24"/>
      <c r="CE1672" s="24">
        <f t="shared" si="643"/>
        <v>0</v>
      </c>
      <c r="CG1672" s="24">
        <f t="shared" si="644"/>
        <v>0</v>
      </c>
      <c r="CI1672" s="24">
        <f t="shared" si="645"/>
        <v>0</v>
      </c>
      <c r="CK1672" s="24">
        <f t="shared" si="646"/>
        <v>0</v>
      </c>
      <c r="CM1672" s="24">
        <f t="shared" si="647"/>
        <v>0</v>
      </c>
      <c r="CO1672" s="24">
        <f t="shared" si="648"/>
        <v>0</v>
      </c>
      <c r="CQ1672" s="24">
        <f t="shared" si="649"/>
        <v>0</v>
      </c>
      <c r="CS1672" s="24">
        <f t="shared" si="650"/>
        <v>0</v>
      </c>
    </row>
    <row r="1673" spans="9:97">
      <c r="I1673" s="24">
        <f t="shared" si="630"/>
        <v>0</v>
      </c>
      <c r="J1673" s="24">
        <f t="shared" si="628"/>
        <v>0</v>
      </c>
      <c r="M1673" s="24"/>
      <c r="N1673" s="24"/>
      <c r="O1673" s="24"/>
      <c r="P1673" s="24"/>
      <c r="Q1673" s="24"/>
      <c r="R1673" s="24"/>
      <c r="S1673" s="24">
        <f t="shared" si="631"/>
        <v>0</v>
      </c>
      <c r="T1673" s="24">
        <f t="shared" si="629"/>
        <v>0</v>
      </c>
      <c r="W1673" s="24"/>
      <c r="X1673" s="24"/>
      <c r="Y1673" s="24"/>
      <c r="Z1673" s="24"/>
      <c r="AA1673" s="24"/>
      <c r="AB1673" s="24"/>
      <c r="AC1673" s="24">
        <f t="shared" si="632"/>
        <v>0</v>
      </c>
      <c r="AD1673" s="24">
        <f t="shared" si="633"/>
        <v>0</v>
      </c>
      <c r="AG1673" s="24"/>
      <c r="AH1673" s="24"/>
      <c r="AI1673" s="24"/>
      <c r="AJ1673" s="24"/>
      <c r="AK1673" s="24"/>
      <c r="AL1673" s="24"/>
      <c r="AM1673" s="24">
        <f t="shared" si="634"/>
        <v>0</v>
      </c>
      <c r="AN1673" s="24">
        <f t="shared" si="627"/>
        <v>0</v>
      </c>
      <c r="AQ1673" s="24"/>
      <c r="AR1673" s="24"/>
      <c r="AS1673" s="24"/>
      <c r="AT1673" s="24"/>
      <c r="AU1673" s="24"/>
      <c r="AV1673" s="24"/>
      <c r="AW1673" s="24">
        <f t="shared" si="635"/>
        <v>0</v>
      </c>
      <c r="AX1673" s="24">
        <f t="shared" si="636"/>
        <v>0</v>
      </c>
      <c r="BA1673" s="24"/>
      <c r="BB1673" s="24"/>
      <c r="BC1673" s="24"/>
      <c r="BD1673" s="24"/>
      <c r="BE1673" s="24"/>
      <c r="BF1673" s="24"/>
      <c r="BG1673" s="24">
        <f t="shared" si="637"/>
        <v>0</v>
      </c>
      <c r="BH1673" s="24">
        <f t="shared" si="638"/>
        <v>0</v>
      </c>
      <c r="BK1673" s="24"/>
      <c r="BL1673" s="24"/>
      <c r="BM1673" s="24"/>
      <c r="BN1673" s="24"/>
      <c r="BO1673" s="24"/>
      <c r="BP1673" s="24"/>
      <c r="BQ1673" s="24">
        <f t="shared" si="639"/>
        <v>0</v>
      </c>
      <c r="BR1673" s="24">
        <f t="shared" si="640"/>
        <v>0</v>
      </c>
      <c r="BU1673" s="24"/>
      <c r="BV1673" s="24"/>
      <c r="BW1673" s="24"/>
      <c r="BX1673" s="24"/>
      <c r="BY1673" s="24"/>
      <c r="BZ1673" s="24"/>
      <c r="CA1673" s="24">
        <f t="shared" si="641"/>
        <v>0</v>
      </c>
      <c r="CB1673" s="24">
        <f t="shared" si="642"/>
        <v>0</v>
      </c>
      <c r="CC1673" s="24"/>
      <c r="CE1673" s="24">
        <f t="shared" si="643"/>
        <v>0</v>
      </c>
      <c r="CG1673" s="24">
        <f t="shared" si="644"/>
        <v>0</v>
      </c>
      <c r="CI1673" s="24">
        <f t="shared" si="645"/>
        <v>0</v>
      </c>
      <c r="CK1673" s="24">
        <f t="shared" si="646"/>
        <v>0</v>
      </c>
      <c r="CM1673" s="24">
        <f t="shared" si="647"/>
        <v>0</v>
      </c>
      <c r="CO1673" s="24">
        <f t="shared" si="648"/>
        <v>0</v>
      </c>
      <c r="CQ1673" s="24">
        <f t="shared" si="649"/>
        <v>0</v>
      </c>
      <c r="CS1673" s="24">
        <f t="shared" si="650"/>
        <v>0</v>
      </c>
    </row>
    <row r="1674" spans="9:97">
      <c r="I1674" s="24">
        <f t="shared" si="630"/>
        <v>0</v>
      </c>
      <c r="J1674" s="24">
        <f t="shared" si="628"/>
        <v>0</v>
      </c>
      <c r="M1674" s="24"/>
      <c r="N1674" s="24"/>
      <c r="O1674" s="24"/>
      <c r="P1674" s="24"/>
      <c r="Q1674" s="24"/>
      <c r="R1674" s="24"/>
      <c r="S1674" s="24">
        <f t="shared" si="631"/>
        <v>0</v>
      </c>
      <c r="T1674" s="24">
        <f t="shared" si="629"/>
        <v>0</v>
      </c>
      <c r="W1674" s="24"/>
      <c r="X1674" s="24"/>
      <c r="Y1674" s="24"/>
      <c r="Z1674" s="24"/>
      <c r="AA1674" s="24"/>
      <c r="AB1674" s="24"/>
      <c r="AC1674" s="24">
        <f t="shared" si="632"/>
        <v>0</v>
      </c>
      <c r="AD1674" s="24">
        <f t="shared" si="633"/>
        <v>0</v>
      </c>
      <c r="AG1674" s="24"/>
      <c r="AH1674" s="24"/>
      <c r="AI1674" s="24"/>
      <c r="AJ1674" s="24"/>
      <c r="AK1674" s="24"/>
      <c r="AL1674" s="24"/>
      <c r="AM1674" s="24">
        <f t="shared" si="634"/>
        <v>0</v>
      </c>
      <c r="AN1674" s="24">
        <f t="shared" si="627"/>
        <v>0</v>
      </c>
      <c r="AQ1674" s="24"/>
      <c r="AR1674" s="24"/>
      <c r="AS1674" s="24"/>
      <c r="AT1674" s="24"/>
      <c r="AU1674" s="24"/>
      <c r="AV1674" s="24"/>
      <c r="AW1674" s="24">
        <f t="shared" si="635"/>
        <v>0</v>
      </c>
      <c r="AX1674" s="24">
        <f t="shared" si="636"/>
        <v>0</v>
      </c>
      <c r="BA1674" s="24"/>
      <c r="BB1674" s="24"/>
      <c r="BC1674" s="24"/>
      <c r="BD1674" s="24"/>
      <c r="BE1674" s="24"/>
      <c r="BF1674" s="24"/>
      <c r="BG1674" s="24">
        <f t="shared" si="637"/>
        <v>0</v>
      </c>
      <c r="BH1674" s="24">
        <f t="shared" si="638"/>
        <v>0</v>
      </c>
      <c r="BK1674" s="24"/>
      <c r="BL1674" s="24"/>
      <c r="BM1674" s="24"/>
      <c r="BN1674" s="24"/>
      <c r="BO1674" s="24"/>
      <c r="BP1674" s="24"/>
      <c r="BQ1674" s="24">
        <f t="shared" si="639"/>
        <v>0</v>
      </c>
      <c r="BR1674" s="24">
        <f t="shared" si="640"/>
        <v>0</v>
      </c>
      <c r="BU1674" s="24"/>
      <c r="BV1674" s="24"/>
      <c r="BW1674" s="24"/>
      <c r="BX1674" s="24"/>
      <c r="BY1674" s="24"/>
      <c r="BZ1674" s="24"/>
      <c r="CA1674" s="24">
        <f t="shared" si="641"/>
        <v>0</v>
      </c>
      <c r="CB1674" s="24">
        <f t="shared" si="642"/>
        <v>0</v>
      </c>
      <c r="CC1674" s="24"/>
      <c r="CE1674" s="24">
        <f t="shared" si="643"/>
        <v>0</v>
      </c>
      <c r="CG1674" s="24">
        <f t="shared" si="644"/>
        <v>0</v>
      </c>
      <c r="CI1674" s="24">
        <f t="shared" si="645"/>
        <v>0</v>
      </c>
      <c r="CK1674" s="24">
        <f t="shared" si="646"/>
        <v>0</v>
      </c>
      <c r="CM1674" s="24">
        <f t="shared" si="647"/>
        <v>0</v>
      </c>
      <c r="CO1674" s="24">
        <f t="shared" si="648"/>
        <v>0</v>
      </c>
      <c r="CQ1674" s="24">
        <f t="shared" si="649"/>
        <v>0</v>
      </c>
      <c r="CS1674" s="24">
        <f t="shared" si="650"/>
        <v>0</v>
      </c>
    </row>
    <row r="1675" spans="9:97">
      <c r="I1675" s="24">
        <f t="shared" si="630"/>
        <v>0</v>
      </c>
      <c r="J1675" s="24">
        <f t="shared" si="628"/>
        <v>0</v>
      </c>
      <c r="M1675" s="24"/>
      <c r="N1675" s="24"/>
      <c r="O1675" s="24"/>
      <c r="P1675" s="24"/>
      <c r="Q1675" s="24"/>
      <c r="R1675" s="24"/>
      <c r="S1675" s="24">
        <f t="shared" si="631"/>
        <v>0</v>
      </c>
      <c r="T1675" s="24">
        <f t="shared" si="629"/>
        <v>0</v>
      </c>
      <c r="W1675" s="24"/>
      <c r="X1675" s="24"/>
      <c r="Y1675" s="24"/>
      <c r="Z1675" s="24"/>
      <c r="AA1675" s="24"/>
      <c r="AB1675" s="24"/>
      <c r="AC1675" s="24">
        <f t="shared" si="632"/>
        <v>0</v>
      </c>
      <c r="AD1675" s="24">
        <f t="shared" si="633"/>
        <v>0</v>
      </c>
      <c r="AG1675" s="24"/>
      <c r="AH1675" s="24"/>
      <c r="AI1675" s="24"/>
      <c r="AJ1675" s="24"/>
      <c r="AK1675" s="24"/>
      <c r="AL1675" s="24"/>
      <c r="AM1675" s="24">
        <f t="shared" si="634"/>
        <v>0</v>
      </c>
      <c r="AN1675" s="24">
        <f t="shared" si="627"/>
        <v>0</v>
      </c>
      <c r="AQ1675" s="24"/>
      <c r="AR1675" s="24"/>
      <c r="AS1675" s="24"/>
      <c r="AT1675" s="24"/>
      <c r="AU1675" s="24"/>
      <c r="AV1675" s="24"/>
      <c r="AW1675" s="24">
        <f t="shared" si="635"/>
        <v>0</v>
      </c>
      <c r="AX1675" s="24">
        <f t="shared" si="636"/>
        <v>0</v>
      </c>
      <c r="BA1675" s="24"/>
      <c r="BB1675" s="24"/>
      <c r="BC1675" s="24"/>
      <c r="BD1675" s="24"/>
      <c r="BE1675" s="24"/>
      <c r="BF1675" s="24"/>
      <c r="BG1675" s="24">
        <f t="shared" si="637"/>
        <v>0</v>
      </c>
      <c r="BH1675" s="24">
        <f t="shared" si="638"/>
        <v>0</v>
      </c>
      <c r="BK1675" s="24"/>
      <c r="BL1675" s="24"/>
      <c r="BM1675" s="24"/>
      <c r="BN1675" s="24"/>
      <c r="BO1675" s="24"/>
      <c r="BP1675" s="24"/>
      <c r="BQ1675" s="24">
        <f t="shared" si="639"/>
        <v>0</v>
      </c>
      <c r="BR1675" s="24">
        <f t="shared" si="640"/>
        <v>0</v>
      </c>
      <c r="BU1675" s="24"/>
      <c r="BV1675" s="24"/>
      <c r="BW1675" s="24"/>
      <c r="BX1675" s="24"/>
      <c r="BY1675" s="24"/>
      <c r="BZ1675" s="24"/>
      <c r="CA1675" s="24">
        <f t="shared" si="641"/>
        <v>0</v>
      </c>
      <c r="CB1675" s="24">
        <f t="shared" si="642"/>
        <v>0</v>
      </c>
      <c r="CC1675" s="24"/>
      <c r="CE1675" s="24">
        <f t="shared" si="643"/>
        <v>0</v>
      </c>
      <c r="CG1675" s="24">
        <f t="shared" si="644"/>
        <v>0</v>
      </c>
      <c r="CI1675" s="24">
        <f t="shared" si="645"/>
        <v>0</v>
      </c>
      <c r="CK1675" s="24">
        <f t="shared" si="646"/>
        <v>0</v>
      </c>
      <c r="CM1675" s="24">
        <f t="shared" si="647"/>
        <v>0</v>
      </c>
      <c r="CO1675" s="24">
        <f t="shared" si="648"/>
        <v>0</v>
      </c>
      <c r="CQ1675" s="24">
        <f t="shared" si="649"/>
        <v>0</v>
      </c>
      <c r="CS1675" s="24">
        <f t="shared" si="650"/>
        <v>0</v>
      </c>
    </row>
    <row r="1676" spans="9:97">
      <c r="I1676" s="24">
        <f t="shared" si="630"/>
        <v>0</v>
      </c>
      <c r="J1676" s="24">
        <f t="shared" si="628"/>
        <v>0</v>
      </c>
      <c r="M1676" s="24"/>
      <c r="N1676" s="24"/>
      <c r="O1676" s="24"/>
      <c r="P1676" s="24"/>
      <c r="Q1676" s="24"/>
      <c r="R1676" s="24"/>
      <c r="S1676" s="24">
        <f t="shared" si="631"/>
        <v>0</v>
      </c>
      <c r="T1676" s="24">
        <f t="shared" si="629"/>
        <v>0</v>
      </c>
      <c r="W1676" s="24"/>
      <c r="X1676" s="24"/>
      <c r="Y1676" s="24"/>
      <c r="Z1676" s="24"/>
      <c r="AA1676" s="24"/>
      <c r="AB1676" s="24"/>
      <c r="AC1676" s="24">
        <f t="shared" si="632"/>
        <v>0</v>
      </c>
      <c r="AD1676" s="24">
        <f t="shared" si="633"/>
        <v>0</v>
      </c>
      <c r="AG1676" s="24"/>
      <c r="AH1676" s="24"/>
      <c r="AI1676" s="24"/>
      <c r="AJ1676" s="24"/>
      <c r="AK1676" s="24"/>
      <c r="AL1676" s="24"/>
      <c r="AM1676" s="24">
        <f t="shared" si="634"/>
        <v>0</v>
      </c>
      <c r="AN1676" s="24">
        <f t="shared" si="627"/>
        <v>0</v>
      </c>
      <c r="AQ1676" s="24"/>
      <c r="AR1676" s="24"/>
      <c r="AS1676" s="24"/>
      <c r="AT1676" s="24"/>
      <c r="AU1676" s="24"/>
      <c r="AV1676" s="24"/>
      <c r="AW1676" s="24">
        <f t="shared" si="635"/>
        <v>0</v>
      </c>
      <c r="AX1676" s="24">
        <f t="shared" si="636"/>
        <v>0</v>
      </c>
      <c r="BA1676" s="24"/>
      <c r="BB1676" s="24"/>
      <c r="BC1676" s="24"/>
      <c r="BD1676" s="24"/>
      <c r="BE1676" s="24"/>
      <c r="BF1676" s="24"/>
      <c r="BG1676" s="24">
        <f t="shared" si="637"/>
        <v>0</v>
      </c>
      <c r="BH1676" s="24">
        <f t="shared" si="638"/>
        <v>0</v>
      </c>
      <c r="BK1676" s="24"/>
      <c r="BL1676" s="24"/>
      <c r="BM1676" s="24"/>
      <c r="BN1676" s="24"/>
      <c r="BO1676" s="24"/>
      <c r="BP1676" s="24"/>
      <c r="BQ1676" s="24">
        <f t="shared" si="639"/>
        <v>0</v>
      </c>
      <c r="BR1676" s="24">
        <f t="shared" si="640"/>
        <v>0</v>
      </c>
      <c r="BU1676" s="24"/>
      <c r="BV1676" s="24"/>
      <c r="BW1676" s="24"/>
      <c r="BX1676" s="24"/>
      <c r="BY1676" s="24"/>
      <c r="BZ1676" s="24"/>
      <c r="CA1676" s="24">
        <f t="shared" si="641"/>
        <v>0</v>
      </c>
      <c r="CB1676" s="24">
        <f t="shared" si="642"/>
        <v>0</v>
      </c>
      <c r="CC1676" s="24"/>
      <c r="CE1676" s="24">
        <f t="shared" si="643"/>
        <v>0</v>
      </c>
      <c r="CG1676" s="24">
        <f t="shared" si="644"/>
        <v>0</v>
      </c>
      <c r="CI1676" s="24">
        <f t="shared" si="645"/>
        <v>0</v>
      </c>
      <c r="CK1676" s="24">
        <f t="shared" si="646"/>
        <v>0</v>
      </c>
      <c r="CM1676" s="24">
        <f t="shared" si="647"/>
        <v>0</v>
      </c>
      <c r="CO1676" s="24">
        <f t="shared" si="648"/>
        <v>0</v>
      </c>
      <c r="CQ1676" s="24">
        <f t="shared" si="649"/>
        <v>0</v>
      </c>
      <c r="CS1676" s="24">
        <f t="shared" si="650"/>
        <v>0</v>
      </c>
    </row>
    <row r="1677" spans="9:97">
      <c r="I1677" s="24">
        <f t="shared" si="630"/>
        <v>0</v>
      </c>
      <c r="J1677" s="24">
        <f t="shared" si="628"/>
        <v>0</v>
      </c>
      <c r="M1677" s="24"/>
      <c r="N1677" s="24"/>
      <c r="O1677" s="24"/>
      <c r="P1677" s="24"/>
      <c r="Q1677" s="24"/>
      <c r="R1677" s="24"/>
      <c r="S1677" s="24">
        <f t="shared" si="631"/>
        <v>0</v>
      </c>
      <c r="T1677" s="24">
        <f t="shared" si="629"/>
        <v>0</v>
      </c>
      <c r="W1677" s="24"/>
      <c r="X1677" s="24"/>
      <c r="Y1677" s="24"/>
      <c r="Z1677" s="24"/>
      <c r="AA1677" s="24"/>
      <c r="AB1677" s="24"/>
      <c r="AC1677" s="24">
        <f t="shared" si="632"/>
        <v>0</v>
      </c>
      <c r="AD1677" s="24">
        <f t="shared" si="633"/>
        <v>0</v>
      </c>
      <c r="AG1677" s="24"/>
      <c r="AH1677" s="24"/>
      <c r="AI1677" s="24"/>
      <c r="AJ1677" s="24"/>
      <c r="AK1677" s="24"/>
      <c r="AL1677" s="24"/>
      <c r="AM1677" s="24">
        <f t="shared" si="634"/>
        <v>0</v>
      </c>
      <c r="AN1677" s="24">
        <f t="shared" si="627"/>
        <v>0</v>
      </c>
      <c r="AQ1677" s="24"/>
      <c r="AR1677" s="24"/>
      <c r="AS1677" s="24"/>
      <c r="AT1677" s="24"/>
      <c r="AU1677" s="24"/>
      <c r="AV1677" s="24"/>
      <c r="AW1677" s="24">
        <f t="shared" si="635"/>
        <v>0</v>
      </c>
      <c r="AX1677" s="24">
        <f t="shared" si="636"/>
        <v>0</v>
      </c>
      <c r="BA1677" s="24"/>
      <c r="BB1677" s="24"/>
      <c r="BC1677" s="24"/>
      <c r="BD1677" s="24"/>
      <c r="BE1677" s="24"/>
      <c r="BF1677" s="24"/>
      <c r="BG1677" s="24">
        <f t="shared" si="637"/>
        <v>0</v>
      </c>
      <c r="BH1677" s="24">
        <f t="shared" si="638"/>
        <v>0</v>
      </c>
      <c r="BK1677" s="24"/>
      <c r="BL1677" s="24"/>
      <c r="BM1677" s="24"/>
      <c r="BN1677" s="24"/>
      <c r="BO1677" s="24"/>
      <c r="BP1677" s="24"/>
      <c r="BQ1677" s="24">
        <f t="shared" si="639"/>
        <v>0</v>
      </c>
      <c r="BR1677" s="24">
        <f t="shared" si="640"/>
        <v>0</v>
      </c>
      <c r="BU1677" s="24"/>
      <c r="BV1677" s="24"/>
      <c r="BW1677" s="24"/>
      <c r="BX1677" s="24"/>
      <c r="BY1677" s="24"/>
      <c r="BZ1677" s="24"/>
      <c r="CA1677" s="24">
        <f t="shared" si="641"/>
        <v>0</v>
      </c>
      <c r="CB1677" s="24">
        <f t="shared" si="642"/>
        <v>0</v>
      </c>
      <c r="CC1677" s="24"/>
      <c r="CE1677" s="24">
        <f t="shared" si="643"/>
        <v>0</v>
      </c>
      <c r="CG1677" s="24">
        <f t="shared" si="644"/>
        <v>0</v>
      </c>
      <c r="CI1677" s="24">
        <f t="shared" si="645"/>
        <v>0</v>
      </c>
      <c r="CK1677" s="24">
        <f t="shared" si="646"/>
        <v>0</v>
      </c>
      <c r="CM1677" s="24">
        <f t="shared" si="647"/>
        <v>0</v>
      </c>
      <c r="CO1677" s="24">
        <f t="shared" si="648"/>
        <v>0</v>
      </c>
      <c r="CQ1677" s="24">
        <f t="shared" si="649"/>
        <v>0</v>
      </c>
      <c r="CS1677" s="24">
        <f t="shared" si="650"/>
        <v>0</v>
      </c>
    </row>
    <row r="1678" spans="9:97">
      <c r="I1678" s="24">
        <f t="shared" si="630"/>
        <v>0</v>
      </c>
      <c r="J1678" s="24">
        <f t="shared" si="628"/>
        <v>0</v>
      </c>
      <c r="M1678" s="24"/>
      <c r="N1678" s="24"/>
      <c r="O1678" s="24"/>
      <c r="P1678" s="24"/>
      <c r="Q1678" s="24"/>
      <c r="R1678" s="24"/>
      <c r="S1678" s="24">
        <f t="shared" si="631"/>
        <v>0</v>
      </c>
      <c r="T1678" s="24">
        <f t="shared" si="629"/>
        <v>0</v>
      </c>
      <c r="W1678" s="24"/>
      <c r="X1678" s="24"/>
      <c r="Y1678" s="24"/>
      <c r="Z1678" s="24"/>
      <c r="AA1678" s="24"/>
      <c r="AB1678" s="24"/>
      <c r="AC1678" s="24">
        <f t="shared" si="632"/>
        <v>0</v>
      </c>
      <c r="AD1678" s="24">
        <f t="shared" si="633"/>
        <v>0</v>
      </c>
      <c r="AG1678" s="24"/>
      <c r="AH1678" s="24"/>
      <c r="AI1678" s="24"/>
      <c r="AJ1678" s="24"/>
      <c r="AK1678" s="24"/>
      <c r="AL1678" s="24"/>
      <c r="AM1678" s="24">
        <f t="shared" si="634"/>
        <v>0</v>
      </c>
      <c r="AN1678" s="24">
        <f t="shared" si="627"/>
        <v>0</v>
      </c>
      <c r="AQ1678" s="24"/>
      <c r="AR1678" s="24"/>
      <c r="AS1678" s="24"/>
      <c r="AT1678" s="24"/>
      <c r="AU1678" s="24"/>
      <c r="AV1678" s="24"/>
      <c r="AW1678" s="24">
        <f t="shared" si="635"/>
        <v>0</v>
      </c>
      <c r="AX1678" s="24">
        <f t="shared" si="636"/>
        <v>0</v>
      </c>
      <c r="BA1678" s="24"/>
      <c r="BB1678" s="24"/>
      <c r="BC1678" s="24"/>
      <c r="BD1678" s="24"/>
      <c r="BE1678" s="24"/>
      <c r="BF1678" s="24"/>
      <c r="BG1678" s="24">
        <f t="shared" si="637"/>
        <v>0</v>
      </c>
      <c r="BH1678" s="24">
        <f t="shared" si="638"/>
        <v>0</v>
      </c>
      <c r="BK1678" s="24"/>
      <c r="BL1678" s="24"/>
      <c r="BM1678" s="24"/>
      <c r="BN1678" s="24"/>
      <c r="BO1678" s="24"/>
      <c r="BP1678" s="24"/>
      <c r="BQ1678" s="24">
        <f t="shared" si="639"/>
        <v>0</v>
      </c>
      <c r="BR1678" s="24">
        <f t="shared" si="640"/>
        <v>0</v>
      </c>
      <c r="BU1678" s="24"/>
      <c r="BV1678" s="24"/>
      <c r="BW1678" s="24"/>
      <c r="BX1678" s="24"/>
      <c r="BY1678" s="24"/>
      <c r="BZ1678" s="24"/>
      <c r="CA1678" s="24">
        <f t="shared" si="641"/>
        <v>0</v>
      </c>
      <c r="CB1678" s="24">
        <f t="shared" si="642"/>
        <v>0</v>
      </c>
      <c r="CC1678" s="24"/>
      <c r="CE1678" s="24">
        <f t="shared" si="643"/>
        <v>0</v>
      </c>
      <c r="CG1678" s="24">
        <f t="shared" si="644"/>
        <v>0</v>
      </c>
      <c r="CI1678" s="24">
        <f t="shared" si="645"/>
        <v>0</v>
      </c>
      <c r="CK1678" s="24">
        <f t="shared" si="646"/>
        <v>0</v>
      </c>
      <c r="CM1678" s="24">
        <f t="shared" si="647"/>
        <v>0</v>
      </c>
      <c r="CO1678" s="24">
        <f t="shared" si="648"/>
        <v>0</v>
      </c>
      <c r="CQ1678" s="24">
        <f t="shared" si="649"/>
        <v>0</v>
      </c>
      <c r="CS1678" s="24">
        <f t="shared" si="650"/>
        <v>0</v>
      </c>
    </row>
    <row r="1679" spans="9:97">
      <c r="I1679" s="24">
        <f t="shared" si="630"/>
        <v>0</v>
      </c>
      <c r="J1679" s="24">
        <f t="shared" si="628"/>
        <v>0</v>
      </c>
      <c r="M1679" s="24"/>
      <c r="N1679" s="24"/>
      <c r="O1679" s="24"/>
      <c r="P1679" s="24"/>
      <c r="Q1679" s="24"/>
      <c r="R1679" s="24"/>
      <c r="S1679" s="24">
        <f t="shared" si="631"/>
        <v>0</v>
      </c>
      <c r="T1679" s="24">
        <f t="shared" si="629"/>
        <v>0</v>
      </c>
      <c r="W1679" s="24"/>
      <c r="X1679" s="24"/>
      <c r="Y1679" s="24"/>
      <c r="Z1679" s="24"/>
      <c r="AA1679" s="24"/>
      <c r="AB1679" s="24"/>
      <c r="AC1679" s="24">
        <f t="shared" si="632"/>
        <v>0</v>
      </c>
      <c r="AD1679" s="24">
        <f t="shared" si="633"/>
        <v>0</v>
      </c>
      <c r="AG1679" s="24"/>
      <c r="AH1679" s="24"/>
      <c r="AI1679" s="24"/>
      <c r="AJ1679" s="24"/>
      <c r="AK1679" s="24"/>
      <c r="AL1679" s="24"/>
      <c r="AM1679" s="24">
        <f t="shared" si="634"/>
        <v>0</v>
      </c>
      <c r="AN1679" s="24">
        <f t="shared" si="627"/>
        <v>0</v>
      </c>
      <c r="AQ1679" s="24"/>
      <c r="AR1679" s="24"/>
      <c r="AS1679" s="24"/>
      <c r="AT1679" s="24"/>
      <c r="AU1679" s="24"/>
      <c r="AV1679" s="24"/>
      <c r="AW1679" s="24">
        <f t="shared" si="635"/>
        <v>0</v>
      </c>
      <c r="AX1679" s="24">
        <f t="shared" si="636"/>
        <v>0</v>
      </c>
      <c r="BA1679" s="24"/>
      <c r="BB1679" s="24"/>
      <c r="BC1679" s="24"/>
      <c r="BD1679" s="24"/>
      <c r="BE1679" s="24"/>
      <c r="BF1679" s="24"/>
      <c r="BG1679" s="24">
        <f t="shared" si="637"/>
        <v>0</v>
      </c>
      <c r="BH1679" s="24">
        <f t="shared" si="638"/>
        <v>0</v>
      </c>
      <c r="BK1679" s="24"/>
      <c r="BL1679" s="24"/>
      <c r="BM1679" s="24"/>
      <c r="BN1679" s="24"/>
      <c r="BO1679" s="24"/>
      <c r="BP1679" s="24"/>
      <c r="BQ1679" s="24">
        <f t="shared" si="639"/>
        <v>0</v>
      </c>
      <c r="BR1679" s="24">
        <f t="shared" si="640"/>
        <v>0</v>
      </c>
      <c r="BU1679" s="24"/>
      <c r="BV1679" s="24"/>
      <c r="BW1679" s="24"/>
      <c r="BX1679" s="24"/>
      <c r="BY1679" s="24"/>
      <c r="BZ1679" s="24"/>
      <c r="CA1679" s="24">
        <f t="shared" si="641"/>
        <v>0</v>
      </c>
      <c r="CB1679" s="24">
        <f t="shared" si="642"/>
        <v>0</v>
      </c>
      <c r="CC1679" s="24"/>
      <c r="CE1679" s="24">
        <f t="shared" si="643"/>
        <v>0</v>
      </c>
      <c r="CG1679" s="24">
        <f t="shared" si="644"/>
        <v>0</v>
      </c>
      <c r="CI1679" s="24">
        <f t="shared" si="645"/>
        <v>0</v>
      </c>
      <c r="CK1679" s="24">
        <f t="shared" si="646"/>
        <v>0</v>
      </c>
      <c r="CM1679" s="24">
        <f t="shared" si="647"/>
        <v>0</v>
      </c>
      <c r="CO1679" s="24">
        <f t="shared" si="648"/>
        <v>0</v>
      </c>
      <c r="CQ1679" s="24">
        <f t="shared" si="649"/>
        <v>0</v>
      </c>
      <c r="CS1679" s="24">
        <f t="shared" si="650"/>
        <v>0</v>
      </c>
    </row>
    <row r="1680" spans="9:97">
      <c r="I1680" s="24">
        <f t="shared" si="630"/>
        <v>0</v>
      </c>
      <c r="J1680" s="24">
        <f t="shared" si="628"/>
        <v>0</v>
      </c>
      <c r="M1680" s="24"/>
      <c r="N1680" s="24"/>
      <c r="O1680" s="24"/>
      <c r="P1680" s="24"/>
      <c r="Q1680" s="24"/>
      <c r="R1680" s="24"/>
      <c r="S1680" s="24">
        <f t="shared" si="631"/>
        <v>0</v>
      </c>
      <c r="T1680" s="24">
        <f t="shared" si="629"/>
        <v>0</v>
      </c>
      <c r="W1680" s="24"/>
      <c r="X1680" s="24"/>
      <c r="Y1680" s="24"/>
      <c r="Z1680" s="24"/>
      <c r="AA1680" s="24"/>
      <c r="AB1680" s="24"/>
      <c r="AC1680" s="24">
        <f t="shared" si="632"/>
        <v>0</v>
      </c>
      <c r="AD1680" s="24">
        <f t="shared" si="633"/>
        <v>0</v>
      </c>
      <c r="AG1680" s="24"/>
      <c r="AH1680" s="24"/>
      <c r="AI1680" s="24"/>
      <c r="AJ1680" s="24"/>
      <c r="AK1680" s="24"/>
      <c r="AL1680" s="24"/>
      <c r="AM1680" s="24">
        <f t="shared" si="634"/>
        <v>0</v>
      </c>
      <c r="AN1680" s="24">
        <f t="shared" si="627"/>
        <v>0</v>
      </c>
      <c r="AQ1680" s="24"/>
      <c r="AR1680" s="24"/>
      <c r="AS1680" s="24"/>
      <c r="AT1680" s="24"/>
      <c r="AU1680" s="24"/>
      <c r="AV1680" s="24"/>
      <c r="AW1680" s="24">
        <f t="shared" si="635"/>
        <v>0</v>
      </c>
      <c r="AX1680" s="24">
        <f t="shared" si="636"/>
        <v>0</v>
      </c>
      <c r="BA1680" s="24"/>
      <c r="BB1680" s="24"/>
      <c r="BC1680" s="24"/>
      <c r="BD1680" s="24"/>
      <c r="BE1680" s="24"/>
      <c r="BF1680" s="24"/>
      <c r="BG1680" s="24">
        <f t="shared" si="637"/>
        <v>0</v>
      </c>
      <c r="BH1680" s="24">
        <f t="shared" si="638"/>
        <v>0</v>
      </c>
      <c r="BK1680" s="24"/>
      <c r="BL1680" s="24"/>
      <c r="BM1680" s="24"/>
      <c r="BN1680" s="24"/>
      <c r="BO1680" s="24"/>
      <c r="BP1680" s="24"/>
      <c r="BQ1680" s="24">
        <f t="shared" si="639"/>
        <v>0</v>
      </c>
      <c r="BR1680" s="24">
        <f t="shared" si="640"/>
        <v>0</v>
      </c>
      <c r="BU1680" s="24"/>
      <c r="BV1680" s="24"/>
      <c r="BW1680" s="24"/>
      <c r="BX1680" s="24"/>
      <c r="BY1680" s="24"/>
      <c r="BZ1680" s="24"/>
      <c r="CA1680" s="24">
        <f t="shared" si="641"/>
        <v>0</v>
      </c>
      <c r="CB1680" s="24">
        <f t="shared" si="642"/>
        <v>0</v>
      </c>
      <c r="CC1680" s="24"/>
      <c r="CE1680" s="24">
        <f t="shared" si="643"/>
        <v>0</v>
      </c>
      <c r="CG1680" s="24">
        <f t="shared" si="644"/>
        <v>0</v>
      </c>
      <c r="CI1680" s="24">
        <f t="shared" si="645"/>
        <v>0</v>
      </c>
      <c r="CK1680" s="24">
        <f t="shared" si="646"/>
        <v>0</v>
      </c>
      <c r="CM1680" s="24">
        <f t="shared" si="647"/>
        <v>0</v>
      </c>
      <c r="CO1680" s="24">
        <f t="shared" si="648"/>
        <v>0</v>
      </c>
      <c r="CQ1680" s="24">
        <f t="shared" si="649"/>
        <v>0</v>
      </c>
      <c r="CS1680" s="24">
        <f t="shared" si="650"/>
        <v>0</v>
      </c>
    </row>
    <row r="1681" spans="9:97">
      <c r="I1681" s="24">
        <f t="shared" si="630"/>
        <v>0</v>
      </c>
      <c r="J1681" s="24">
        <f t="shared" si="628"/>
        <v>0</v>
      </c>
      <c r="M1681" s="24"/>
      <c r="N1681" s="24"/>
      <c r="O1681" s="24"/>
      <c r="P1681" s="24"/>
      <c r="Q1681" s="24"/>
      <c r="R1681" s="24"/>
      <c r="S1681" s="24">
        <f t="shared" si="631"/>
        <v>0</v>
      </c>
      <c r="T1681" s="24">
        <f t="shared" si="629"/>
        <v>0</v>
      </c>
      <c r="W1681" s="24"/>
      <c r="X1681" s="24"/>
      <c r="Y1681" s="24"/>
      <c r="Z1681" s="24"/>
      <c r="AA1681" s="24"/>
      <c r="AB1681" s="24"/>
      <c r="AC1681" s="24">
        <f t="shared" si="632"/>
        <v>0</v>
      </c>
      <c r="AD1681" s="24">
        <f t="shared" si="633"/>
        <v>0</v>
      </c>
      <c r="AG1681" s="24"/>
      <c r="AH1681" s="24"/>
      <c r="AI1681" s="24"/>
      <c r="AJ1681" s="24"/>
      <c r="AK1681" s="24"/>
      <c r="AL1681" s="24"/>
      <c r="AM1681" s="24">
        <f t="shared" si="634"/>
        <v>0</v>
      </c>
      <c r="AN1681" s="24">
        <f t="shared" si="627"/>
        <v>0</v>
      </c>
      <c r="AQ1681" s="24"/>
      <c r="AR1681" s="24"/>
      <c r="AS1681" s="24"/>
      <c r="AT1681" s="24"/>
      <c r="AU1681" s="24"/>
      <c r="AV1681" s="24"/>
      <c r="AW1681" s="24">
        <f t="shared" si="635"/>
        <v>0</v>
      </c>
      <c r="AX1681" s="24">
        <f t="shared" si="636"/>
        <v>0</v>
      </c>
      <c r="BA1681" s="24"/>
      <c r="BB1681" s="24"/>
      <c r="BC1681" s="24"/>
      <c r="BD1681" s="24"/>
      <c r="BE1681" s="24"/>
      <c r="BF1681" s="24"/>
      <c r="BG1681" s="24">
        <f t="shared" si="637"/>
        <v>0</v>
      </c>
      <c r="BH1681" s="24">
        <f t="shared" si="638"/>
        <v>0</v>
      </c>
      <c r="BK1681" s="24"/>
      <c r="BL1681" s="24"/>
      <c r="BM1681" s="24"/>
      <c r="BN1681" s="24"/>
      <c r="BO1681" s="24"/>
      <c r="BP1681" s="24"/>
      <c r="BQ1681" s="24">
        <f t="shared" si="639"/>
        <v>0</v>
      </c>
      <c r="BR1681" s="24">
        <f t="shared" si="640"/>
        <v>0</v>
      </c>
      <c r="BU1681" s="24"/>
      <c r="BV1681" s="24"/>
      <c r="BW1681" s="24"/>
      <c r="BX1681" s="24"/>
      <c r="BY1681" s="24"/>
      <c r="BZ1681" s="24"/>
      <c r="CA1681" s="24">
        <f t="shared" si="641"/>
        <v>0</v>
      </c>
      <c r="CB1681" s="24">
        <f t="shared" si="642"/>
        <v>0</v>
      </c>
      <c r="CC1681" s="24"/>
      <c r="CE1681" s="24">
        <f t="shared" si="643"/>
        <v>0</v>
      </c>
      <c r="CG1681" s="24">
        <f t="shared" si="644"/>
        <v>0</v>
      </c>
      <c r="CI1681" s="24">
        <f t="shared" si="645"/>
        <v>0</v>
      </c>
      <c r="CK1681" s="24">
        <f t="shared" si="646"/>
        <v>0</v>
      </c>
      <c r="CM1681" s="24">
        <f t="shared" si="647"/>
        <v>0</v>
      </c>
      <c r="CO1681" s="24">
        <f t="shared" si="648"/>
        <v>0</v>
      </c>
      <c r="CQ1681" s="24">
        <f t="shared" si="649"/>
        <v>0</v>
      </c>
      <c r="CS1681" s="24">
        <f t="shared" si="650"/>
        <v>0</v>
      </c>
    </row>
    <row r="1682" spans="9:97">
      <c r="I1682" s="24">
        <f t="shared" si="630"/>
        <v>0</v>
      </c>
      <c r="J1682" s="24">
        <f t="shared" si="628"/>
        <v>0</v>
      </c>
      <c r="M1682" s="24"/>
      <c r="N1682" s="24"/>
      <c r="O1682" s="24"/>
      <c r="P1682" s="24"/>
      <c r="Q1682" s="24"/>
      <c r="R1682" s="24"/>
      <c r="S1682" s="24">
        <f t="shared" si="631"/>
        <v>0</v>
      </c>
      <c r="T1682" s="24">
        <f t="shared" si="629"/>
        <v>0</v>
      </c>
      <c r="W1682" s="24"/>
      <c r="X1682" s="24"/>
      <c r="Y1682" s="24"/>
      <c r="Z1682" s="24"/>
      <c r="AA1682" s="24"/>
      <c r="AB1682" s="24"/>
      <c r="AC1682" s="24">
        <f t="shared" si="632"/>
        <v>0</v>
      </c>
      <c r="AD1682" s="24">
        <f t="shared" si="633"/>
        <v>0</v>
      </c>
      <c r="AG1682" s="24"/>
      <c r="AH1682" s="24"/>
      <c r="AI1682" s="24"/>
      <c r="AJ1682" s="24"/>
      <c r="AK1682" s="24"/>
      <c r="AL1682" s="24"/>
      <c r="AM1682" s="24">
        <f t="shared" si="634"/>
        <v>0</v>
      </c>
      <c r="AN1682" s="24">
        <f t="shared" si="627"/>
        <v>0</v>
      </c>
      <c r="AQ1682" s="24"/>
      <c r="AR1682" s="24"/>
      <c r="AS1682" s="24"/>
      <c r="AT1682" s="24"/>
      <c r="AU1682" s="24"/>
      <c r="AV1682" s="24"/>
      <c r="AW1682" s="24">
        <f t="shared" si="635"/>
        <v>0</v>
      </c>
      <c r="AX1682" s="24">
        <f t="shared" si="636"/>
        <v>0</v>
      </c>
      <c r="BA1682" s="24"/>
      <c r="BB1682" s="24"/>
      <c r="BC1682" s="24"/>
      <c r="BD1682" s="24"/>
      <c r="BE1682" s="24"/>
      <c r="BF1682" s="24"/>
      <c r="BG1682" s="24">
        <f t="shared" si="637"/>
        <v>0</v>
      </c>
      <c r="BH1682" s="24">
        <f t="shared" si="638"/>
        <v>0</v>
      </c>
      <c r="BK1682" s="24"/>
      <c r="BL1682" s="24"/>
      <c r="BM1682" s="24"/>
      <c r="BN1682" s="24"/>
      <c r="BO1682" s="24"/>
      <c r="BP1682" s="24"/>
      <c r="BQ1682" s="24">
        <f t="shared" si="639"/>
        <v>0</v>
      </c>
      <c r="BR1682" s="24">
        <f t="shared" si="640"/>
        <v>0</v>
      </c>
      <c r="BU1682" s="24"/>
      <c r="BV1682" s="24"/>
      <c r="BW1682" s="24"/>
      <c r="BX1682" s="24"/>
      <c r="BY1682" s="24"/>
      <c r="BZ1682" s="24"/>
      <c r="CA1682" s="24">
        <f t="shared" si="641"/>
        <v>0</v>
      </c>
      <c r="CB1682" s="24">
        <f t="shared" si="642"/>
        <v>0</v>
      </c>
      <c r="CC1682" s="24"/>
      <c r="CE1682" s="24">
        <f t="shared" si="643"/>
        <v>0</v>
      </c>
      <c r="CG1682" s="24">
        <f t="shared" si="644"/>
        <v>0</v>
      </c>
      <c r="CI1682" s="24">
        <f t="shared" si="645"/>
        <v>0</v>
      </c>
      <c r="CK1682" s="24">
        <f t="shared" si="646"/>
        <v>0</v>
      </c>
      <c r="CM1682" s="24">
        <f t="shared" si="647"/>
        <v>0</v>
      </c>
      <c r="CO1682" s="24">
        <f t="shared" si="648"/>
        <v>0</v>
      </c>
      <c r="CQ1682" s="24">
        <f t="shared" si="649"/>
        <v>0</v>
      </c>
      <c r="CS1682" s="24">
        <f t="shared" si="650"/>
        <v>0</v>
      </c>
    </row>
    <row r="1683" spans="9:97">
      <c r="I1683" s="24">
        <f t="shared" si="630"/>
        <v>0</v>
      </c>
      <c r="J1683" s="24">
        <f t="shared" si="628"/>
        <v>0</v>
      </c>
      <c r="M1683" s="24"/>
      <c r="N1683" s="24"/>
      <c r="O1683" s="24"/>
      <c r="P1683" s="24"/>
      <c r="Q1683" s="24"/>
      <c r="R1683" s="24"/>
      <c r="S1683" s="24">
        <f t="shared" si="631"/>
        <v>0</v>
      </c>
      <c r="T1683" s="24">
        <f t="shared" si="629"/>
        <v>0</v>
      </c>
      <c r="W1683" s="24"/>
      <c r="X1683" s="24"/>
      <c r="Y1683" s="24"/>
      <c r="Z1683" s="24"/>
      <c r="AA1683" s="24"/>
      <c r="AB1683" s="24"/>
      <c r="AC1683" s="24">
        <f t="shared" si="632"/>
        <v>0</v>
      </c>
      <c r="AD1683" s="24">
        <f t="shared" si="633"/>
        <v>0</v>
      </c>
      <c r="AG1683" s="24"/>
      <c r="AH1683" s="24"/>
      <c r="AI1683" s="24"/>
      <c r="AJ1683" s="24"/>
      <c r="AK1683" s="24"/>
      <c r="AL1683" s="24"/>
      <c r="AM1683" s="24">
        <f t="shared" si="634"/>
        <v>0</v>
      </c>
      <c r="AN1683" s="24">
        <f t="shared" si="627"/>
        <v>0</v>
      </c>
      <c r="AQ1683" s="24"/>
      <c r="AR1683" s="24"/>
      <c r="AS1683" s="24"/>
      <c r="AT1683" s="24"/>
      <c r="AU1683" s="24"/>
      <c r="AV1683" s="24"/>
      <c r="AW1683" s="24">
        <f t="shared" si="635"/>
        <v>0</v>
      </c>
      <c r="AX1683" s="24">
        <f t="shared" si="636"/>
        <v>0</v>
      </c>
      <c r="BA1683" s="24"/>
      <c r="BB1683" s="24"/>
      <c r="BC1683" s="24"/>
      <c r="BD1683" s="24"/>
      <c r="BE1683" s="24"/>
      <c r="BF1683" s="24"/>
      <c r="BG1683" s="24">
        <f t="shared" si="637"/>
        <v>0</v>
      </c>
      <c r="BH1683" s="24">
        <f t="shared" si="638"/>
        <v>0</v>
      </c>
      <c r="BK1683" s="24"/>
      <c r="BL1683" s="24"/>
      <c r="BM1683" s="24"/>
      <c r="BN1683" s="24"/>
      <c r="BO1683" s="24"/>
      <c r="BP1683" s="24"/>
      <c r="BQ1683" s="24">
        <f t="shared" si="639"/>
        <v>0</v>
      </c>
      <c r="BR1683" s="24">
        <f t="shared" si="640"/>
        <v>0</v>
      </c>
      <c r="BU1683" s="24"/>
      <c r="BV1683" s="24"/>
      <c r="BW1683" s="24"/>
      <c r="BX1683" s="24"/>
      <c r="BY1683" s="24"/>
      <c r="BZ1683" s="24"/>
      <c r="CA1683" s="24">
        <f t="shared" si="641"/>
        <v>0</v>
      </c>
      <c r="CB1683" s="24">
        <f t="shared" si="642"/>
        <v>0</v>
      </c>
      <c r="CC1683" s="24"/>
      <c r="CE1683" s="24">
        <f t="shared" si="643"/>
        <v>0</v>
      </c>
      <c r="CG1683" s="24">
        <f t="shared" si="644"/>
        <v>0</v>
      </c>
      <c r="CI1683" s="24">
        <f t="shared" si="645"/>
        <v>0</v>
      </c>
      <c r="CK1683" s="24">
        <f t="shared" si="646"/>
        <v>0</v>
      </c>
      <c r="CM1683" s="24">
        <f t="shared" si="647"/>
        <v>0</v>
      </c>
      <c r="CO1683" s="24">
        <f t="shared" si="648"/>
        <v>0</v>
      </c>
      <c r="CQ1683" s="24">
        <f t="shared" si="649"/>
        <v>0</v>
      </c>
      <c r="CS1683" s="24">
        <f t="shared" si="650"/>
        <v>0</v>
      </c>
    </row>
    <row r="1684" spans="9:97">
      <c r="I1684" s="24">
        <f t="shared" si="630"/>
        <v>0</v>
      </c>
      <c r="J1684" s="24">
        <f t="shared" si="628"/>
        <v>0</v>
      </c>
      <c r="M1684" s="24"/>
      <c r="N1684" s="24"/>
      <c r="O1684" s="24"/>
      <c r="P1684" s="24"/>
      <c r="Q1684" s="24"/>
      <c r="R1684" s="24"/>
      <c r="S1684" s="24">
        <f t="shared" si="631"/>
        <v>0</v>
      </c>
      <c r="T1684" s="24">
        <f t="shared" si="629"/>
        <v>0</v>
      </c>
      <c r="W1684" s="24"/>
      <c r="X1684" s="24"/>
      <c r="Y1684" s="24"/>
      <c r="Z1684" s="24"/>
      <c r="AA1684" s="24"/>
      <c r="AB1684" s="24"/>
      <c r="AC1684" s="24">
        <f t="shared" si="632"/>
        <v>0</v>
      </c>
      <c r="AD1684" s="24">
        <f t="shared" si="633"/>
        <v>0</v>
      </c>
      <c r="AG1684" s="24"/>
      <c r="AH1684" s="24"/>
      <c r="AI1684" s="24"/>
      <c r="AJ1684" s="24"/>
      <c r="AK1684" s="24"/>
      <c r="AL1684" s="24"/>
      <c r="AM1684" s="24">
        <f t="shared" si="634"/>
        <v>0</v>
      </c>
      <c r="AN1684" s="24">
        <f t="shared" si="627"/>
        <v>0</v>
      </c>
      <c r="AQ1684" s="24"/>
      <c r="AR1684" s="24"/>
      <c r="AS1684" s="24"/>
      <c r="AT1684" s="24"/>
      <c r="AU1684" s="24"/>
      <c r="AV1684" s="24"/>
      <c r="AW1684" s="24">
        <f t="shared" si="635"/>
        <v>0</v>
      </c>
      <c r="AX1684" s="24">
        <f t="shared" si="636"/>
        <v>0</v>
      </c>
      <c r="BA1684" s="24"/>
      <c r="BB1684" s="24"/>
      <c r="BC1684" s="24"/>
      <c r="BD1684" s="24"/>
      <c r="BE1684" s="24"/>
      <c r="BF1684" s="24"/>
      <c r="BG1684" s="24">
        <f t="shared" si="637"/>
        <v>0</v>
      </c>
      <c r="BH1684" s="24">
        <f t="shared" si="638"/>
        <v>0</v>
      </c>
      <c r="BK1684" s="24"/>
      <c r="BL1684" s="24"/>
      <c r="BM1684" s="24"/>
      <c r="BN1684" s="24"/>
      <c r="BO1684" s="24"/>
      <c r="BP1684" s="24"/>
      <c r="BQ1684" s="24">
        <f t="shared" si="639"/>
        <v>0</v>
      </c>
      <c r="BR1684" s="24">
        <f t="shared" si="640"/>
        <v>0</v>
      </c>
      <c r="BU1684" s="24"/>
      <c r="BV1684" s="24"/>
      <c r="BW1684" s="24"/>
      <c r="BX1684" s="24"/>
      <c r="BY1684" s="24"/>
      <c r="BZ1684" s="24"/>
      <c r="CA1684" s="24">
        <f t="shared" si="641"/>
        <v>0</v>
      </c>
      <c r="CB1684" s="24">
        <f t="shared" si="642"/>
        <v>0</v>
      </c>
      <c r="CC1684" s="24"/>
      <c r="CE1684" s="24">
        <f t="shared" si="643"/>
        <v>0</v>
      </c>
      <c r="CG1684" s="24">
        <f t="shared" si="644"/>
        <v>0</v>
      </c>
      <c r="CI1684" s="24">
        <f t="shared" si="645"/>
        <v>0</v>
      </c>
      <c r="CK1684" s="24">
        <f t="shared" si="646"/>
        <v>0</v>
      </c>
      <c r="CM1684" s="24">
        <f t="shared" si="647"/>
        <v>0</v>
      </c>
      <c r="CO1684" s="24">
        <f t="shared" si="648"/>
        <v>0</v>
      </c>
      <c r="CQ1684" s="24">
        <f t="shared" si="649"/>
        <v>0</v>
      </c>
      <c r="CS1684" s="24">
        <f t="shared" si="650"/>
        <v>0</v>
      </c>
    </row>
    <row r="1685" spans="9:97">
      <c r="I1685" s="24">
        <f t="shared" si="630"/>
        <v>0</v>
      </c>
      <c r="J1685" s="24">
        <f t="shared" si="628"/>
        <v>0</v>
      </c>
      <c r="M1685" s="24"/>
      <c r="N1685" s="24"/>
      <c r="O1685" s="24"/>
      <c r="P1685" s="24"/>
      <c r="Q1685" s="24"/>
      <c r="R1685" s="24"/>
      <c r="S1685" s="24">
        <f t="shared" si="631"/>
        <v>0</v>
      </c>
      <c r="T1685" s="24">
        <f t="shared" si="629"/>
        <v>0</v>
      </c>
      <c r="W1685" s="24"/>
      <c r="X1685" s="24"/>
      <c r="Y1685" s="24"/>
      <c r="Z1685" s="24"/>
      <c r="AA1685" s="24"/>
      <c r="AB1685" s="24"/>
      <c r="AC1685" s="24">
        <f t="shared" si="632"/>
        <v>0</v>
      </c>
      <c r="AD1685" s="24">
        <f t="shared" si="633"/>
        <v>0</v>
      </c>
      <c r="AG1685" s="24"/>
      <c r="AH1685" s="24"/>
      <c r="AI1685" s="24"/>
      <c r="AJ1685" s="24"/>
      <c r="AK1685" s="24"/>
      <c r="AL1685" s="24"/>
      <c r="AM1685" s="24">
        <f t="shared" si="634"/>
        <v>0</v>
      </c>
      <c r="AN1685" s="24">
        <f t="shared" si="627"/>
        <v>0</v>
      </c>
      <c r="AQ1685" s="24"/>
      <c r="AR1685" s="24"/>
      <c r="AS1685" s="24"/>
      <c r="AT1685" s="24"/>
      <c r="AU1685" s="24"/>
      <c r="AV1685" s="24"/>
      <c r="AW1685" s="24">
        <f t="shared" si="635"/>
        <v>0</v>
      </c>
      <c r="AX1685" s="24">
        <f t="shared" si="636"/>
        <v>0</v>
      </c>
      <c r="BA1685" s="24"/>
      <c r="BB1685" s="24"/>
      <c r="BC1685" s="24"/>
      <c r="BD1685" s="24"/>
      <c r="BE1685" s="24"/>
      <c r="BF1685" s="24"/>
      <c r="BG1685" s="24">
        <f t="shared" si="637"/>
        <v>0</v>
      </c>
      <c r="BH1685" s="24">
        <f t="shared" si="638"/>
        <v>0</v>
      </c>
      <c r="BK1685" s="24"/>
      <c r="BL1685" s="24"/>
      <c r="BM1685" s="24"/>
      <c r="BN1685" s="24"/>
      <c r="BO1685" s="24"/>
      <c r="BP1685" s="24"/>
      <c r="BQ1685" s="24">
        <f t="shared" si="639"/>
        <v>0</v>
      </c>
      <c r="BR1685" s="24">
        <f t="shared" si="640"/>
        <v>0</v>
      </c>
      <c r="BU1685" s="24"/>
      <c r="BV1685" s="24"/>
      <c r="BW1685" s="24"/>
      <c r="BX1685" s="24"/>
      <c r="BY1685" s="24"/>
      <c r="BZ1685" s="24"/>
      <c r="CA1685" s="24">
        <f t="shared" si="641"/>
        <v>0</v>
      </c>
      <c r="CB1685" s="24">
        <f t="shared" si="642"/>
        <v>0</v>
      </c>
      <c r="CC1685" s="24"/>
      <c r="CE1685" s="24">
        <f t="shared" si="643"/>
        <v>0</v>
      </c>
      <c r="CG1685" s="24">
        <f t="shared" si="644"/>
        <v>0</v>
      </c>
      <c r="CI1685" s="24">
        <f t="shared" si="645"/>
        <v>0</v>
      </c>
      <c r="CK1685" s="24">
        <f t="shared" si="646"/>
        <v>0</v>
      </c>
      <c r="CM1685" s="24">
        <f t="shared" si="647"/>
        <v>0</v>
      </c>
      <c r="CO1685" s="24">
        <f t="shared" si="648"/>
        <v>0</v>
      </c>
      <c r="CQ1685" s="24">
        <f t="shared" si="649"/>
        <v>0</v>
      </c>
      <c r="CS1685" s="24">
        <f t="shared" si="650"/>
        <v>0</v>
      </c>
    </row>
    <row r="1686" spans="9:97">
      <c r="I1686" s="24">
        <f t="shared" si="630"/>
        <v>0</v>
      </c>
      <c r="J1686" s="24">
        <f t="shared" si="628"/>
        <v>0</v>
      </c>
      <c r="M1686" s="24"/>
      <c r="N1686" s="24"/>
      <c r="O1686" s="24"/>
      <c r="P1686" s="24"/>
      <c r="Q1686" s="24"/>
      <c r="R1686" s="24"/>
      <c r="S1686" s="24">
        <f t="shared" si="631"/>
        <v>0</v>
      </c>
      <c r="T1686" s="24">
        <f t="shared" si="629"/>
        <v>0</v>
      </c>
      <c r="W1686" s="24"/>
      <c r="X1686" s="24"/>
      <c r="Y1686" s="24"/>
      <c r="Z1686" s="24"/>
      <c r="AA1686" s="24"/>
      <c r="AB1686" s="24"/>
      <c r="AC1686" s="24">
        <f t="shared" si="632"/>
        <v>0</v>
      </c>
      <c r="AD1686" s="24">
        <f t="shared" si="633"/>
        <v>0</v>
      </c>
      <c r="AG1686" s="24"/>
      <c r="AH1686" s="24"/>
      <c r="AI1686" s="24"/>
      <c r="AJ1686" s="24"/>
      <c r="AK1686" s="24"/>
      <c r="AL1686" s="24"/>
      <c r="AM1686" s="24">
        <f t="shared" si="634"/>
        <v>0</v>
      </c>
      <c r="AN1686" s="24">
        <f t="shared" si="627"/>
        <v>0</v>
      </c>
      <c r="AQ1686" s="24"/>
      <c r="AR1686" s="24"/>
      <c r="AS1686" s="24"/>
      <c r="AT1686" s="24"/>
      <c r="AU1686" s="24"/>
      <c r="AV1686" s="24"/>
      <c r="AW1686" s="24">
        <f t="shared" si="635"/>
        <v>0</v>
      </c>
      <c r="AX1686" s="24">
        <f t="shared" si="636"/>
        <v>0</v>
      </c>
      <c r="BA1686" s="24"/>
      <c r="BB1686" s="24"/>
      <c r="BC1686" s="24"/>
      <c r="BD1686" s="24"/>
      <c r="BE1686" s="24"/>
      <c r="BF1686" s="24"/>
      <c r="BG1686" s="24">
        <f t="shared" si="637"/>
        <v>0</v>
      </c>
      <c r="BH1686" s="24">
        <f t="shared" si="638"/>
        <v>0</v>
      </c>
      <c r="BK1686" s="24"/>
      <c r="BL1686" s="24"/>
      <c r="BM1686" s="24"/>
      <c r="BN1686" s="24"/>
      <c r="BO1686" s="24"/>
      <c r="BP1686" s="24"/>
      <c r="BQ1686" s="24">
        <f t="shared" si="639"/>
        <v>0</v>
      </c>
      <c r="BR1686" s="24">
        <f t="shared" si="640"/>
        <v>0</v>
      </c>
      <c r="BU1686" s="24"/>
      <c r="BV1686" s="24"/>
      <c r="BW1686" s="24"/>
      <c r="BX1686" s="24"/>
      <c r="BY1686" s="24"/>
      <c r="BZ1686" s="24"/>
      <c r="CA1686" s="24">
        <f t="shared" si="641"/>
        <v>0</v>
      </c>
      <c r="CB1686" s="24">
        <f t="shared" si="642"/>
        <v>0</v>
      </c>
      <c r="CC1686" s="24"/>
      <c r="CE1686" s="24">
        <f t="shared" si="643"/>
        <v>0</v>
      </c>
      <c r="CG1686" s="24">
        <f t="shared" si="644"/>
        <v>0</v>
      </c>
      <c r="CI1686" s="24">
        <f t="shared" si="645"/>
        <v>0</v>
      </c>
      <c r="CK1686" s="24">
        <f t="shared" si="646"/>
        <v>0</v>
      </c>
      <c r="CM1686" s="24">
        <f t="shared" si="647"/>
        <v>0</v>
      </c>
      <c r="CO1686" s="24">
        <f t="shared" si="648"/>
        <v>0</v>
      </c>
      <c r="CQ1686" s="24">
        <f t="shared" si="649"/>
        <v>0</v>
      </c>
      <c r="CS1686" s="24">
        <f t="shared" si="650"/>
        <v>0</v>
      </c>
    </row>
    <row r="1687" spans="9:97">
      <c r="I1687" s="24">
        <f t="shared" si="630"/>
        <v>0</v>
      </c>
      <c r="J1687" s="24">
        <f t="shared" si="628"/>
        <v>0</v>
      </c>
      <c r="M1687" s="24"/>
      <c r="N1687" s="24"/>
      <c r="O1687" s="24"/>
      <c r="P1687" s="24"/>
      <c r="Q1687" s="24"/>
      <c r="R1687" s="24"/>
      <c r="S1687" s="24">
        <f t="shared" si="631"/>
        <v>0</v>
      </c>
      <c r="T1687" s="24">
        <f t="shared" si="629"/>
        <v>0</v>
      </c>
      <c r="W1687" s="24"/>
      <c r="X1687" s="24"/>
      <c r="Y1687" s="24"/>
      <c r="Z1687" s="24"/>
      <c r="AA1687" s="24"/>
      <c r="AB1687" s="24"/>
      <c r="AC1687" s="24">
        <f t="shared" si="632"/>
        <v>0</v>
      </c>
      <c r="AD1687" s="24">
        <f t="shared" si="633"/>
        <v>0</v>
      </c>
      <c r="AG1687" s="24"/>
      <c r="AH1687" s="24"/>
      <c r="AI1687" s="24"/>
      <c r="AJ1687" s="24"/>
      <c r="AK1687" s="24"/>
      <c r="AL1687" s="24"/>
      <c r="AM1687" s="24">
        <f t="shared" si="634"/>
        <v>0</v>
      </c>
      <c r="AN1687" s="24">
        <f t="shared" si="627"/>
        <v>0</v>
      </c>
      <c r="AQ1687" s="24"/>
      <c r="AR1687" s="24"/>
      <c r="AS1687" s="24"/>
      <c r="AT1687" s="24"/>
      <c r="AU1687" s="24"/>
      <c r="AV1687" s="24"/>
      <c r="AW1687" s="24">
        <f t="shared" si="635"/>
        <v>0</v>
      </c>
      <c r="AX1687" s="24">
        <f t="shared" si="636"/>
        <v>0</v>
      </c>
      <c r="BA1687" s="24"/>
      <c r="BB1687" s="24"/>
      <c r="BC1687" s="24"/>
      <c r="BD1687" s="24"/>
      <c r="BE1687" s="24"/>
      <c r="BF1687" s="24"/>
      <c r="BG1687" s="24">
        <f t="shared" si="637"/>
        <v>0</v>
      </c>
      <c r="BH1687" s="24">
        <f t="shared" si="638"/>
        <v>0</v>
      </c>
      <c r="BK1687" s="24"/>
      <c r="BL1687" s="24"/>
      <c r="BM1687" s="24"/>
      <c r="BN1687" s="24"/>
      <c r="BO1687" s="24"/>
      <c r="BP1687" s="24"/>
      <c r="BQ1687" s="24">
        <f t="shared" si="639"/>
        <v>0</v>
      </c>
      <c r="BR1687" s="24">
        <f t="shared" si="640"/>
        <v>0</v>
      </c>
      <c r="BU1687" s="24"/>
      <c r="BV1687" s="24"/>
      <c r="BW1687" s="24"/>
      <c r="BX1687" s="24"/>
      <c r="BY1687" s="24"/>
      <c r="BZ1687" s="24"/>
      <c r="CA1687" s="24">
        <f t="shared" si="641"/>
        <v>0</v>
      </c>
      <c r="CB1687" s="24">
        <f t="shared" si="642"/>
        <v>0</v>
      </c>
      <c r="CC1687" s="24"/>
      <c r="CE1687" s="24">
        <f t="shared" si="643"/>
        <v>0</v>
      </c>
      <c r="CG1687" s="24">
        <f t="shared" si="644"/>
        <v>0</v>
      </c>
      <c r="CI1687" s="24">
        <f t="shared" si="645"/>
        <v>0</v>
      </c>
      <c r="CK1687" s="24">
        <f t="shared" si="646"/>
        <v>0</v>
      </c>
      <c r="CM1687" s="24">
        <f t="shared" si="647"/>
        <v>0</v>
      </c>
      <c r="CO1687" s="24">
        <f t="shared" si="648"/>
        <v>0</v>
      </c>
      <c r="CQ1687" s="24">
        <f t="shared" si="649"/>
        <v>0</v>
      </c>
      <c r="CS1687" s="24">
        <f t="shared" si="650"/>
        <v>0</v>
      </c>
    </row>
    <row r="1688" spans="9:97">
      <c r="I1688" s="24">
        <f t="shared" si="630"/>
        <v>0</v>
      </c>
      <c r="J1688" s="24">
        <f t="shared" si="628"/>
        <v>0</v>
      </c>
      <c r="M1688" s="24"/>
      <c r="N1688" s="24"/>
      <c r="O1688" s="24"/>
      <c r="P1688" s="24"/>
      <c r="Q1688" s="24"/>
      <c r="R1688" s="24"/>
      <c r="S1688" s="24">
        <f t="shared" si="631"/>
        <v>0</v>
      </c>
      <c r="T1688" s="24">
        <f t="shared" si="629"/>
        <v>0</v>
      </c>
      <c r="W1688" s="24"/>
      <c r="X1688" s="24"/>
      <c r="Y1688" s="24"/>
      <c r="Z1688" s="24"/>
      <c r="AA1688" s="24"/>
      <c r="AB1688" s="24"/>
      <c r="AC1688" s="24">
        <f t="shared" si="632"/>
        <v>0</v>
      </c>
      <c r="AD1688" s="24">
        <f t="shared" si="633"/>
        <v>0</v>
      </c>
      <c r="AG1688" s="24"/>
      <c r="AH1688" s="24"/>
      <c r="AI1688" s="24"/>
      <c r="AJ1688" s="24"/>
      <c r="AK1688" s="24"/>
      <c r="AL1688" s="24"/>
      <c r="AM1688" s="24">
        <f t="shared" si="634"/>
        <v>0</v>
      </c>
      <c r="AN1688" s="24">
        <f t="shared" si="627"/>
        <v>0</v>
      </c>
      <c r="AQ1688" s="24"/>
      <c r="AR1688" s="24"/>
      <c r="AS1688" s="24"/>
      <c r="AT1688" s="24"/>
      <c r="AU1688" s="24"/>
      <c r="AV1688" s="24"/>
      <c r="AW1688" s="24">
        <f t="shared" si="635"/>
        <v>0</v>
      </c>
      <c r="AX1688" s="24">
        <f t="shared" si="636"/>
        <v>0</v>
      </c>
      <c r="BA1688" s="24"/>
      <c r="BB1688" s="24"/>
      <c r="BC1688" s="24"/>
      <c r="BD1688" s="24"/>
      <c r="BE1688" s="24"/>
      <c r="BF1688" s="24"/>
      <c r="BG1688" s="24">
        <f t="shared" si="637"/>
        <v>0</v>
      </c>
      <c r="BH1688" s="24">
        <f t="shared" si="638"/>
        <v>0</v>
      </c>
      <c r="BK1688" s="24"/>
      <c r="BL1688" s="24"/>
      <c r="BM1688" s="24"/>
      <c r="BN1688" s="24"/>
      <c r="BO1688" s="24"/>
      <c r="BP1688" s="24"/>
      <c r="BQ1688" s="24">
        <f t="shared" si="639"/>
        <v>0</v>
      </c>
      <c r="BR1688" s="24">
        <f t="shared" si="640"/>
        <v>0</v>
      </c>
      <c r="BU1688" s="24"/>
      <c r="BV1688" s="24"/>
      <c r="BW1688" s="24"/>
      <c r="BX1688" s="24"/>
      <c r="BY1688" s="24"/>
      <c r="BZ1688" s="24"/>
      <c r="CA1688" s="24">
        <f t="shared" si="641"/>
        <v>0</v>
      </c>
      <c r="CB1688" s="24">
        <f t="shared" si="642"/>
        <v>0</v>
      </c>
      <c r="CC1688" s="24"/>
      <c r="CE1688" s="24">
        <f t="shared" si="643"/>
        <v>0</v>
      </c>
      <c r="CG1688" s="24">
        <f t="shared" si="644"/>
        <v>0</v>
      </c>
      <c r="CI1688" s="24">
        <f t="shared" si="645"/>
        <v>0</v>
      </c>
      <c r="CK1688" s="24">
        <f t="shared" si="646"/>
        <v>0</v>
      </c>
      <c r="CM1688" s="24">
        <f t="shared" si="647"/>
        <v>0</v>
      </c>
      <c r="CO1688" s="24">
        <f t="shared" si="648"/>
        <v>0</v>
      </c>
      <c r="CQ1688" s="24">
        <f t="shared" si="649"/>
        <v>0</v>
      </c>
      <c r="CS1688" s="24">
        <f t="shared" si="650"/>
        <v>0</v>
      </c>
    </row>
    <row r="1689" spans="9:97">
      <c r="I1689" s="24">
        <f t="shared" si="630"/>
        <v>0</v>
      </c>
      <c r="J1689" s="24">
        <f t="shared" si="628"/>
        <v>0</v>
      </c>
      <c r="M1689" s="24"/>
      <c r="N1689" s="24"/>
      <c r="O1689" s="24"/>
      <c r="P1689" s="24"/>
      <c r="Q1689" s="24"/>
      <c r="R1689" s="24"/>
      <c r="S1689" s="24">
        <f t="shared" si="631"/>
        <v>0</v>
      </c>
      <c r="T1689" s="24">
        <f t="shared" si="629"/>
        <v>0</v>
      </c>
      <c r="W1689" s="24"/>
      <c r="X1689" s="24"/>
      <c r="Y1689" s="24"/>
      <c r="Z1689" s="24"/>
      <c r="AA1689" s="24"/>
      <c r="AB1689" s="24"/>
      <c r="AC1689" s="24">
        <f t="shared" si="632"/>
        <v>0</v>
      </c>
      <c r="AD1689" s="24">
        <f t="shared" si="633"/>
        <v>0</v>
      </c>
      <c r="AG1689" s="24"/>
      <c r="AH1689" s="24"/>
      <c r="AI1689" s="24"/>
      <c r="AJ1689" s="24"/>
      <c r="AK1689" s="24"/>
      <c r="AL1689" s="24"/>
      <c r="AM1689" s="24">
        <f t="shared" si="634"/>
        <v>0</v>
      </c>
      <c r="AN1689" s="24">
        <f t="shared" si="627"/>
        <v>0</v>
      </c>
      <c r="AQ1689" s="24"/>
      <c r="AR1689" s="24"/>
      <c r="AS1689" s="24"/>
      <c r="AT1689" s="24"/>
      <c r="AU1689" s="24"/>
      <c r="AV1689" s="24"/>
      <c r="AW1689" s="24">
        <f t="shared" si="635"/>
        <v>0</v>
      </c>
      <c r="AX1689" s="24">
        <f t="shared" si="636"/>
        <v>0</v>
      </c>
      <c r="BA1689" s="24"/>
      <c r="BB1689" s="24"/>
      <c r="BC1689" s="24"/>
      <c r="BD1689" s="24"/>
      <c r="BE1689" s="24"/>
      <c r="BF1689" s="24"/>
      <c r="BG1689" s="24">
        <f t="shared" si="637"/>
        <v>0</v>
      </c>
      <c r="BH1689" s="24">
        <f t="shared" si="638"/>
        <v>0</v>
      </c>
      <c r="BK1689" s="24"/>
      <c r="BL1689" s="24"/>
      <c r="BM1689" s="24"/>
      <c r="BN1689" s="24"/>
      <c r="BO1689" s="24"/>
      <c r="BP1689" s="24"/>
      <c r="BQ1689" s="24">
        <f t="shared" si="639"/>
        <v>0</v>
      </c>
      <c r="BR1689" s="24">
        <f t="shared" si="640"/>
        <v>0</v>
      </c>
      <c r="BU1689" s="24"/>
      <c r="BV1689" s="24"/>
      <c r="BW1689" s="24"/>
      <c r="BX1689" s="24"/>
      <c r="BY1689" s="24"/>
      <c r="BZ1689" s="24"/>
      <c r="CA1689" s="24">
        <f t="shared" si="641"/>
        <v>0</v>
      </c>
      <c r="CB1689" s="24">
        <f t="shared" si="642"/>
        <v>0</v>
      </c>
      <c r="CC1689" s="24"/>
      <c r="CE1689" s="24">
        <f t="shared" si="643"/>
        <v>0</v>
      </c>
      <c r="CG1689" s="24">
        <f t="shared" si="644"/>
        <v>0</v>
      </c>
      <c r="CI1689" s="24">
        <f t="shared" si="645"/>
        <v>0</v>
      </c>
      <c r="CK1689" s="24">
        <f t="shared" si="646"/>
        <v>0</v>
      </c>
      <c r="CM1689" s="24">
        <f t="shared" si="647"/>
        <v>0</v>
      </c>
      <c r="CO1689" s="24">
        <f t="shared" si="648"/>
        <v>0</v>
      </c>
      <c r="CQ1689" s="24">
        <f t="shared" si="649"/>
        <v>0</v>
      </c>
      <c r="CS1689" s="24">
        <f t="shared" si="650"/>
        <v>0</v>
      </c>
    </row>
    <row r="1690" spans="9:97">
      <c r="I1690" s="24">
        <f t="shared" si="630"/>
        <v>0</v>
      </c>
      <c r="J1690" s="24">
        <f t="shared" si="628"/>
        <v>0</v>
      </c>
      <c r="M1690" s="24"/>
      <c r="N1690" s="24"/>
      <c r="O1690" s="24"/>
      <c r="P1690" s="24"/>
      <c r="Q1690" s="24"/>
      <c r="R1690" s="24"/>
      <c r="S1690" s="24">
        <f t="shared" si="631"/>
        <v>0</v>
      </c>
      <c r="T1690" s="24">
        <f t="shared" si="629"/>
        <v>0</v>
      </c>
      <c r="W1690" s="24"/>
      <c r="X1690" s="24"/>
      <c r="Y1690" s="24"/>
      <c r="Z1690" s="24"/>
      <c r="AA1690" s="24"/>
      <c r="AB1690" s="24"/>
      <c r="AC1690" s="24">
        <f t="shared" si="632"/>
        <v>0</v>
      </c>
      <c r="AD1690" s="24">
        <f t="shared" si="633"/>
        <v>0</v>
      </c>
      <c r="AG1690" s="24"/>
      <c r="AH1690" s="24"/>
      <c r="AI1690" s="24"/>
      <c r="AJ1690" s="24"/>
      <c r="AK1690" s="24"/>
      <c r="AL1690" s="24"/>
      <c r="AM1690" s="24">
        <f t="shared" si="634"/>
        <v>0</v>
      </c>
      <c r="AN1690" s="24">
        <f t="shared" ref="AN1690:AN1753" si="651">IF(AJ1690&lt;AG1690-AH1690,AG1690-AH1690-AJ1690,0)</f>
        <v>0</v>
      </c>
      <c r="AQ1690" s="24"/>
      <c r="AR1690" s="24"/>
      <c r="AS1690" s="24"/>
      <c r="AT1690" s="24"/>
      <c r="AU1690" s="24"/>
      <c r="AV1690" s="24"/>
      <c r="AW1690" s="24">
        <f t="shared" si="635"/>
        <v>0</v>
      </c>
      <c r="AX1690" s="24">
        <f t="shared" si="636"/>
        <v>0</v>
      </c>
      <c r="BA1690" s="24"/>
      <c r="BB1690" s="24"/>
      <c r="BC1690" s="24"/>
      <c r="BD1690" s="24"/>
      <c r="BE1690" s="24"/>
      <c r="BF1690" s="24"/>
      <c r="BG1690" s="24">
        <f t="shared" si="637"/>
        <v>0</v>
      </c>
      <c r="BH1690" s="24">
        <f t="shared" si="638"/>
        <v>0</v>
      </c>
      <c r="BK1690" s="24"/>
      <c r="BL1690" s="24"/>
      <c r="BM1690" s="24"/>
      <c r="BN1690" s="24"/>
      <c r="BO1690" s="24"/>
      <c r="BP1690" s="24"/>
      <c r="BQ1690" s="24">
        <f t="shared" si="639"/>
        <v>0</v>
      </c>
      <c r="BR1690" s="24">
        <f t="shared" si="640"/>
        <v>0</v>
      </c>
      <c r="BU1690" s="24"/>
      <c r="BV1690" s="24"/>
      <c r="BW1690" s="24"/>
      <c r="BX1690" s="24"/>
      <c r="BY1690" s="24"/>
      <c r="BZ1690" s="24"/>
      <c r="CA1690" s="24">
        <f t="shared" si="641"/>
        <v>0</v>
      </c>
      <c r="CB1690" s="24">
        <f t="shared" si="642"/>
        <v>0</v>
      </c>
      <c r="CC1690" s="24"/>
      <c r="CE1690" s="24">
        <f t="shared" si="643"/>
        <v>0</v>
      </c>
      <c r="CG1690" s="24">
        <f t="shared" si="644"/>
        <v>0</v>
      </c>
      <c r="CI1690" s="24">
        <f t="shared" si="645"/>
        <v>0</v>
      </c>
      <c r="CK1690" s="24">
        <f t="shared" si="646"/>
        <v>0</v>
      </c>
      <c r="CM1690" s="24">
        <f t="shared" si="647"/>
        <v>0</v>
      </c>
      <c r="CO1690" s="24">
        <f t="shared" si="648"/>
        <v>0</v>
      </c>
      <c r="CQ1690" s="24">
        <f t="shared" si="649"/>
        <v>0</v>
      </c>
      <c r="CS1690" s="24">
        <f t="shared" si="650"/>
        <v>0</v>
      </c>
    </row>
    <row r="1691" spans="9:97">
      <c r="I1691" s="24">
        <f t="shared" si="630"/>
        <v>0</v>
      </c>
      <c r="J1691" s="24">
        <f t="shared" si="628"/>
        <v>0</v>
      </c>
      <c r="M1691" s="24"/>
      <c r="N1691" s="24"/>
      <c r="O1691" s="24"/>
      <c r="P1691" s="24"/>
      <c r="Q1691" s="24"/>
      <c r="R1691" s="24"/>
      <c r="S1691" s="24">
        <f t="shared" si="631"/>
        <v>0</v>
      </c>
      <c r="T1691" s="24">
        <f t="shared" si="629"/>
        <v>0</v>
      </c>
      <c r="W1691" s="24"/>
      <c r="X1691" s="24"/>
      <c r="Y1691" s="24"/>
      <c r="Z1691" s="24"/>
      <c r="AA1691" s="24"/>
      <c r="AB1691" s="24"/>
      <c r="AC1691" s="24">
        <f t="shared" si="632"/>
        <v>0</v>
      </c>
      <c r="AD1691" s="24">
        <f t="shared" si="633"/>
        <v>0</v>
      </c>
      <c r="AG1691" s="24"/>
      <c r="AH1691" s="24"/>
      <c r="AI1691" s="24"/>
      <c r="AJ1691" s="24"/>
      <c r="AK1691" s="24"/>
      <c r="AL1691" s="24"/>
      <c r="AM1691" s="24">
        <f t="shared" si="634"/>
        <v>0</v>
      </c>
      <c r="AN1691" s="24">
        <f t="shared" si="651"/>
        <v>0</v>
      </c>
      <c r="AQ1691" s="24"/>
      <c r="AR1691" s="24"/>
      <c r="AS1691" s="24"/>
      <c r="AT1691" s="24"/>
      <c r="AU1691" s="24"/>
      <c r="AV1691" s="24"/>
      <c r="AW1691" s="24">
        <f t="shared" si="635"/>
        <v>0</v>
      </c>
      <c r="AX1691" s="24">
        <f t="shared" si="636"/>
        <v>0</v>
      </c>
      <c r="BA1691" s="24"/>
      <c r="BB1691" s="24"/>
      <c r="BC1691" s="24"/>
      <c r="BD1691" s="24"/>
      <c r="BE1691" s="24"/>
      <c r="BF1691" s="24"/>
      <c r="BG1691" s="24">
        <f t="shared" si="637"/>
        <v>0</v>
      </c>
      <c r="BH1691" s="24">
        <f t="shared" si="638"/>
        <v>0</v>
      </c>
      <c r="BK1691" s="24"/>
      <c r="BL1691" s="24"/>
      <c r="BM1691" s="24"/>
      <c r="BN1691" s="24"/>
      <c r="BO1691" s="24"/>
      <c r="BP1691" s="24"/>
      <c r="BQ1691" s="24">
        <f t="shared" si="639"/>
        <v>0</v>
      </c>
      <c r="BR1691" s="24">
        <f t="shared" si="640"/>
        <v>0</v>
      </c>
      <c r="BU1691" s="24"/>
      <c r="BV1691" s="24"/>
      <c r="BW1691" s="24"/>
      <c r="BX1691" s="24"/>
      <c r="BY1691" s="24"/>
      <c r="BZ1691" s="24"/>
      <c r="CA1691" s="24">
        <f t="shared" si="641"/>
        <v>0</v>
      </c>
      <c r="CB1691" s="24">
        <f t="shared" si="642"/>
        <v>0</v>
      </c>
      <c r="CC1691" s="24"/>
      <c r="CE1691" s="24">
        <f t="shared" si="643"/>
        <v>0</v>
      </c>
      <c r="CG1691" s="24">
        <f t="shared" si="644"/>
        <v>0</v>
      </c>
      <c r="CI1691" s="24">
        <f t="shared" si="645"/>
        <v>0</v>
      </c>
      <c r="CK1691" s="24">
        <f t="shared" si="646"/>
        <v>0</v>
      </c>
      <c r="CM1691" s="24">
        <f t="shared" si="647"/>
        <v>0</v>
      </c>
      <c r="CO1691" s="24">
        <f t="shared" si="648"/>
        <v>0</v>
      </c>
      <c r="CQ1691" s="24">
        <f t="shared" si="649"/>
        <v>0</v>
      </c>
      <c r="CS1691" s="24">
        <f t="shared" si="650"/>
        <v>0</v>
      </c>
    </row>
    <row r="1692" spans="9:97">
      <c r="I1692" s="24">
        <f t="shared" si="630"/>
        <v>0</v>
      </c>
      <c r="J1692" s="24">
        <f t="shared" si="628"/>
        <v>0</v>
      </c>
      <c r="M1692" s="24"/>
      <c r="N1692" s="24"/>
      <c r="O1692" s="24"/>
      <c r="P1692" s="24"/>
      <c r="Q1692" s="24"/>
      <c r="R1692" s="24"/>
      <c r="S1692" s="24">
        <f t="shared" si="631"/>
        <v>0</v>
      </c>
      <c r="T1692" s="24">
        <f t="shared" si="629"/>
        <v>0</v>
      </c>
      <c r="W1692" s="24"/>
      <c r="X1692" s="24"/>
      <c r="Y1692" s="24"/>
      <c r="Z1692" s="24"/>
      <c r="AA1692" s="24"/>
      <c r="AB1692" s="24"/>
      <c r="AC1692" s="24">
        <f t="shared" si="632"/>
        <v>0</v>
      </c>
      <c r="AD1692" s="24">
        <f t="shared" si="633"/>
        <v>0</v>
      </c>
      <c r="AG1692" s="24"/>
      <c r="AH1692" s="24"/>
      <c r="AI1692" s="24"/>
      <c r="AJ1692" s="24"/>
      <c r="AK1692" s="24"/>
      <c r="AL1692" s="24"/>
      <c r="AM1692" s="24">
        <f t="shared" si="634"/>
        <v>0</v>
      </c>
      <c r="AN1692" s="24">
        <f t="shared" si="651"/>
        <v>0</v>
      </c>
      <c r="AQ1692" s="24"/>
      <c r="AR1692" s="24"/>
      <c r="AS1692" s="24"/>
      <c r="AT1692" s="24"/>
      <c r="AU1692" s="24"/>
      <c r="AV1692" s="24"/>
      <c r="AW1692" s="24">
        <f t="shared" si="635"/>
        <v>0</v>
      </c>
      <c r="AX1692" s="24">
        <f t="shared" si="636"/>
        <v>0</v>
      </c>
      <c r="BA1692" s="24"/>
      <c r="BB1692" s="24"/>
      <c r="BC1692" s="24"/>
      <c r="BD1692" s="24"/>
      <c r="BE1692" s="24"/>
      <c r="BF1692" s="24"/>
      <c r="BG1692" s="24">
        <f t="shared" si="637"/>
        <v>0</v>
      </c>
      <c r="BH1692" s="24">
        <f t="shared" si="638"/>
        <v>0</v>
      </c>
      <c r="BK1692" s="24"/>
      <c r="BL1692" s="24"/>
      <c r="BM1692" s="24"/>
      <c r="BN1692" s="24"/>
      <c r="BO1692" s="24"/>
      <c r="BP1692" s="24"/>
      <c r="BQ1692" s="24">
        <f t="shared" si="639"/>
        <v>0</v>
      </c>
      <c r="BR1692" s="24">
        <f t="shared" si="640"/>
        <v>0</v>
      </c>
      <c r="BU1692" s="24"/>
      <c r="BV1692" s="24"/>
      <c r="BW1692" s="24"/>
      <c r="BX1692" s="24"/>
      <c r="BY1692" s="24"/>
      <c r="BZ1692" s="24"/>
      <c r="CA1692" s="24">
        <f t="shared" si="641"/>
        <v>0</v>
      </c>
      <c r="CB1692" s="24">
        <f t="shared" si="642"/>
        <v>0</v>
      </c>
      <c r="CC1692" s="24"/>
      <c r="CE1692" s="24">
        <f t="shared" si="643"/>
        <v>0</v>
      </c>
      <c r="CG1692" s="24">
        <f t="shared" si="644"/>
        <v>0</v>
      </c>
      <c r="CI1692" s="24">
        <f t="shared" si="645"/>
        <v>0</v>
      </c>
      <c r="CK1692" s="24">
        <f t="shared" si="646"/>
        <v>0</v>
      </c>
      <c r="CM1692" s="24">
        <f t="shared" si="647"/>
        <v>0</v>
      </c>
      <c r="CO1692" s="24">
        <f t="shared" si="648"/>
        <v>0</v>
      </c>
      <c r="CQ1692" s="24">
        <f t="shared" si="649"/>
        <v>0</v>
      </c>
      <c r="CS1692" s="24">
        <f t="shared" si="650"/>
        <v>0</v>
      </c>
    </row>
    <row r="1693" spans="9:97">
      <c r="I1693" s="24">
        <f t="shared" si="630"/>
        <v>0</v>
      </c>
      <c r="J1693" s="24">
        <f t="shared" si="628"/>
        <v>0</v>
      </c>
      <c r="M1693" s="24"/>
      <c r="N1693" s="24"/>
      <c r="O1693" s="24"/>
      <c r="P1693" s="24"/>
      <c r="Q1693" s="24"/>
      <c r="R1693" s="24"/>
      <c r="S1693" s="24">
        <f t="shared" si="631"/>
        <v>0</v>
      </c>
      <c r="T1693" s="24">
        <f t="shared" si="629"/>
        <v>0</v>
      </c>
      <c r="W1693" s="24"/>
      <c r="X1693" s="24"/>
      <c r="Y1693" s="24"/>
      <c r="Z1693" s="24"/>
      <c r="AA1693" s="24"/>
      <c r="AB1693" s="24"/>
      <c r="AC1693" s="24">
        <f t="shared" si="632"/>
        <v>0</v>
      </c>
      <c r="AD1693" s="24">
        <f t="shared" si="633"/>
        <v>0</v>
      </c>
      <c r="AG1693" s="24"/>
      <c r="AH1693" s="24"/>
      <c r="AI1693" s="24"/>
      <c r="AJ1693" s="24"/>
      <c r="AK1693" s="24"/>
      <c r="AL1693" s="24"/>
      <c r="AM1693" s="24">
        <f t="shared" si="634"/>
        <v>0</v>
      </c>
      <c r="AN1693" s="24">
        <f t="shared" si="651"/>
        <v>0</v>
      </c>
      <c r="AQ1693" s="24"/>
      <c r="AR1693" s="24"/>
      <c r="AS1693" s="24"/>
      <c r="AT1693" s="24"/>
      <c r="AU1693" s="24"/>
      <c r="AV1693" s="24"/>
      <c r="AW1693" s="24">
        <f t="shared" si="635"/>
        <v>0</v>
      </c>
      <c r="AX1693" s="24">
        <f t="shared" si="636"/>
        <v>0</v>
      </c>
      <c r="BA1693" s="24"/>
      <c r="BB1693" s="24"/>
      <c r="BC1693" s="24"/>
      <c r="BD1693" s="24"/>
      <c r="BE1693" s="24"/>
      <c r="BF1693" s="24"/>
      <c r="BG1693" s="24">
        <f t="shared" si="637"/>
        <v>0</v>
      </c>
      <c r="BH1693" s="24">
        <f t="shared" si="638"/>
        <v>0</v>
      </c>
      <c r="BK1693" s="24"/>
      <c r="BL1693" s="24"/>
      <c r="BM1693" s="24"/>
      <c r="BN1693" s="24"/>
      <c r="BO1693" s="24"/>
      <c r="BP1693" s="24"/>
      <c r="BQ1693" s="24">
        <f t="shared" si="639"/>
        <v>0</v>
      </c>
      <c r="BR1693" s="24">
        <f t="shared" si="640"/>
        <v>0</v>
      </c>
      <c r="BU1693" s="24"/>
      <c r="BV1693" s="24"/>
      <c r="BW1693" s="24"/>
      <c r="BX1693" s="24"/>
      <c r="BY1693" s="24"/>
      <c r="BZ1693" s="24"/>
      <c r="CA1693" s="24">
        <f t="shared" si="641"/>
        <v>0</v>
      </c>
      <c r="CB1693" s="24">
        <f t="shared" si="642"/>
        <v>0</v>
      </c>
      <c r="CC1693" s="24"/>
      <c r="CE1693" s="24">
        <f t="shared" si="643"/>
        <v>0</v>
      </c>
      <c r="CG1693" s="24">
        <f t="shared" si="644"/>
        <v>0</v>
      </c>
      <c r="CI1693" s="24">
        <f t="shared" si="645"/>
        <v>0</v>
      </c>
      <c r="CK1693" s="24">
        <f t="shared" si="646"/>
        <v>0</v>
      </c>
      <c r="CM1693" s="24">
        <f t="shared" si="647"/>
        <v>0</v>
      </c>
      <c r="CO1693" s="24">
        <f t="shared" si="648"/>
        <v>0</v>
      </c>
      <c r="CQ1693" s="24">
        <f t="shared" si="649"/>
        <v>0</v>
      </c>
      <c r="CS1693" s="24">
        <f t="shared" si="650"/>
        <v>0</v>
      </c>
    </row>
    <row r="1694" spans="9:97">
      <c r="I1694" s="24">
        <f t="shared" si="630"/>
        <v>0</v>
      </c>
      <c r="J1694" s="24">
        <f t="shared" si="628"/>
        <v>0</v>
      </c>
      <c r="M1694" s="24"/>
      <c r="N1694" s="24"/>
      <c r="O1694" s="24"/>
      <c r="P1694" s="24"/>
      <c r="Q1694" s="24"/>
      <c r="R1694" s="24"/>
      <c r="S1694" s="24">
        <f t="shared" si="631"/>
        <v>0</v>
      </c>
      <c r="T1694" s="24">
        <f t="shared" si="629"/>
        <v>0</v>
      </c>
      <c r="W1694" s="24"/>
      <c r="X1694" s="24"/>
      <c r="Y1694" s="24"/>
      <c r="Z1694" s="24"/>
      <c r="AA1694" s="24"/>
      <c r="AB1694" s="24"/>
      <c r="AC1694" s="24">
        <f t="shared" si="632"/>
        <v>0</v>
      </c>
      <c r="AD1694" s="24">
        <f t="shared" si="633"/>
        <v>0</v>
      </c>
      <c r="AG1694" s="24"/>
      <c r="AH1694" s="24"/>
      <c r="AI1694" s="24"/>
      <c r="AJ1694" s="24"/>
      <c r="AK1694" s="24"/>
      <c r="AL1694" s="24"/>
      <c r="AM1694" s="24">
        <f t="shared" si="634"/>
        <v>0</v>
      </c>
      <c r="AN1694" s="24">
        <f t="shared" si="651"/>
        <v>0</v>
      </c>
      <c r="AQ1694" s="24"/>
      <c r="AR1694" s="24"/>
      <c r="AS1694" s="24"/>
      <c r="AT1694" s="24"/>
      <c r="AU1694" s="24"/>
      <c r="AV1694" s="24"/>
      <c r="AW1694" s="24">
        <f t="shared" si="635"/>
        <v>0</v>
      </c>
      <c r="AX1694" s="24">
        <f t="shared" si="636"/>
        <v>0</v>
      </c>
      <c r="BA1694" s="24"/>
      <c r="BB1694" s="24"/>
      <c r="BC1694" s="24"/>
      <c r="BD1694" s="24"/>
      <c r="BE1694" s="24"/>
      <c r="BF1694" s="24"/>
      <c r="BG1694" s="24">
        <f t="shared" si="637"/>
        <v>0</v>
      </c>
      <c r="BH1694" s="24">
        <f t="shared" si="638"/>
        <v>0</v>
      </c>
      <c r="BK1694" s="24"/>
      <c r="BL1694" s="24"/>
      <c r="BM1694" s="24"/>
      <c r="BN1694" s="24"/>
      <c r="BO1694" s="24"/>
      <c r="BP1694" s="24"/>
      <c r="BQ1694" s="24">
        <f t="shared" si="639"/>
        <v>0</v>
      </c>
      <c r="BR1694" s="24">
        <f t="shared" si="640"/>
        <v>0</v>
      </c>
      <c r="BU1694" s="24"/>
      <c r="BV1694" s="24"/>
      <c r="BW1694" s="24"/>
      <c r="BX1694" s="24"/>
      <c r="BY1694" s="24"/>
      <c r="BZ1694" s="24"/>
      <c r="CA1694" s="24">
        <f t="shared" si="641"/>
        <v>0</v>
      </c>
      <c r="CB1694" s="24">
        <f t="shared" si="642"/>
        <v>0</v>
      </c>
      <c r="CC1694" s="24"/>
      <c r="CE1694" s="24">
        <f t="shared" si="643"/>
        <v>0</v>
      </c>
      <c r="CG1694" s="24">
        <f t="shared" si="644"/>
        <v>0</v>
      </c>
      <c r="CI1694" s="24">
        <f t="shared" si="645"/>
        <v>0</v>
      </c>
      <c r="CK1694" s="24">
        <f t="shared" si="646"/>
        <v>0</v>
      </c>
      <c r="CM1694" s="24">
        <f t="shared" si="647"/>
        <v>0</v>
      </c>
      <c r="CO1694" s="24">
        <f t="shared" si="648"/>
        <v>0</v>
      </c>
      <c r="CQ1694" s="24">
        <f t="shared" si="649"/>
        <v>0</v>
      </c>
      <c r="CS1694" s="24">
        <f t="shared" si="650"/>
        <v>0</v>
      </c>
    </row>
    <row r="1695" spans="9:97">
      <c r="I1695" s="24">
        <f t="shared" si="630"/>
        <v>0</v>
      </c>
      <c r="J1695" s="24">
        <f t="shared" si="628"/>
        <v>0</v>
      </c>
      <c r="M1695" s="24"/>
      <c r="N1695" s="24"/>
      <c r="O1695" s="24"/>
      <c r="P1695" s="24"/>
      <c r="Q1695" s="24"/>
      <c r="R1695" s="24"/>
      <c r="S1695" s="24">
        <f t="shared" si="631"/>
        <v>0</v>
      </c>
      <c r="T1695" s="24">
        <f t="shared" si="629"/>
        <v>0</v>
      </c>
      <c r="W1695" s="24"/>
      <c r="X1695" s="24"/>
      <c r="Y1695" s="24"/>
      <c r="Z1695" s="24"/>
      <c r="AA1695" s="24"/>
      <c r="AB1695" s="24"/>
      <c r="AC1695" s="24">
        <f t="shared" si="632"/>
        <v>0</v>
      </c>
      <c r="AD1695" s="24">
        <f t="shared" si="633"/>
        <v>0</v>
      </c>
      <c r="AG1695" s="24"/>
      <c r="AH1695" s="24"/>
      <c r="AI1695" s="24"/>
      <c r="AJ1695" s="24"/>
      <c r="AK1695" s="24"/>
      <c r="AL1695" s="24"/>
      <c r="AM1695" s="24">
        <f t="shared" si="634"/>
        <v>0</v>
      </c>
      <c r="AN1695" s="24">
        <f t="shared" si="651"/>
        <v>0</v>
      </c>
      <c r="AQ1695" s="24"/>
      <c r="AR1695" s="24"/>
      <c r="AS1695" s="24"/>
      <c r="AT1695" s="24"/>
      <c r="AU1695" s="24"/>
      <c r="AV1695" s="24"/>
      <c r="AW1695" s="24">
        <f t="shared" si="635"/>
        <v>0</v>
      </c>
      <c r="AX1695" s="24">
        <f t="shared" si="636"/>
        <v>0</v>
      </c>
      <c r="BA1695" s="24"/>
      <c r="BB1695" s="24"/>
      <c r="BC1695" s="24"/>
      <c r="BD1695" s="24"/>
      <c r="BE1695" s="24"/>
      <c r="BF1695" s="24"/>
      <c r="BG1695" s="24">
        <f t="shared" si="637"/>
        <v>0</v>
      </c>
      <c r="BH1695" s="24">
        <f t="shared" si="638"/>
        <v>0</v>
      </c>
      <c r="BK1695" s="24"/>
      <c r="BL1695" s="24"/>
      <c r="BM1695" s="24"/>
      <c r="BN1695" s="24"/>
      <c r="BO1695" s="24"/>
      <c r="BP1695" s="24"/>
      <c r="BQ1695" s="24">
        <f t="shared" si="639"/>
        <v>0</v>
      </c>
      <c r="BR1695" s="24">
        <f t="shared" si="640"/>
        <v>0</v>
      </c>
      <c r="BU1695" s="24"/>
      <c r="BV1695" s="24"/>
      <c r="BW1695" s="24"/>
      <c r="BX1695" s="24"/>
      <c r="BY1695" s="24"/>
      <c r="BZ1695" s="24"/>
      <c r="CA1695" s="24">
        <f t="shared" si="641"/>
        <v>0</v>
      </c>
      <c r="CB1695" s="24">
        <f t="shared" si="642"/>
        <v>0</v>
      </c>
      <c r="CC1695" s="24"/>
      <c r="CE1695" s="24">
        <f t="shared" si="643"/>
        <v>0</v>
      </c>
      <c r="CG1695" s="24">
        <f t="shared" si="644"/>
        <v>0</v>
      </c>
      <c r="CI1695" s="24">
        <f t="shared" si="645"/>
        <v>0</v>
      </c>
      <c r="CK1695" s="24">
        <f t="shared" si="646"/>
        <v>0</v>
      </c>
      <c r="CM1695" s="24">
        <f t="shared" si="647"/>
        <v>0</v>
      </c>
      <c r="CO1695" s="24">
        <f t="shared" si="648"/>
        <v>0</v>
      </c>
      <c r="CQ1695" s="24">
        <f t="shared" si="649"/>
        <v>0</v>
      </c>
      <c r="CS1695" s="24">
        <f t="shared" si="650"/>
        <v>0</v>
      </c>
    </row>
    <row r="1696" spans="9:97">
      <c r="I1696" s="24">
        <f t="shared" si="630"/>
        <v>0</v>
      </c>
      <c r="J1696" s="24">
        <f t="shared" si="628"/>
        <v>0</v>
      </c>
      <c r="M1696" s="24"/>
      <c r="N1696" s="24"/>
      <c r="O1696" s="24"/>
      <c r="P1696" s="24"/>
      <c r="Q1696" s="24"/>
      <c r="R1696" s="24"/>
      <c r="S1696" s="24">
        <f t="shared" si="631"/>
        <v>0</v>
      </c>
      <c r="T1696" s="24">
        <f t="shared" si="629"/>
        <v>0</v>
      </c>
      <c r="W1696" s="24"/>
      <c r="X1696" s="24"/>
      <c r="Y1696" s="24"/>
      <c r="Z1696" s="24"/>
      <c r="AA1696" s="24"/>
      <c r="AB1696" s="24"/>
      <c r="AC1696" s="24">
        <f t="shared" si="632"/>
        <v>0</v>
      </c>
      <c r="AD1696" s="24">
        <f t="shared" si="633"/>
        <v>0</v>
      </c>
      <c r="AG1696" s="24"/>
      <c r="AH1696" s="24"/>
      <c r="AI1696" s="24"/>
      <c r="AJ1696" s="24"/>
      <c r="AK1696" s="24"/>
      <c r="AL1696" s="24"/>
      <c r="AM1696" s="24">
        <f t="shared" si="634"/>
        <v>0</v>
      </c>
      <c r="AN1696" s="24">
        <f t="shared" si="651"/>
        <v>0</v>
      </c>
      <c r="AQ1696" s="24"/>
      <c r="AR1696" s="24"/>
      <c r="AS1696" s="24"/>
      <c r="AT1696" s="24"/>
      <c r="AU1696" s="24"/>
      <c r="AV1696" s="24"/>
      <c r="AW1696" s="24">
        <f t="shared" si="635"/>
        <v>0</v>
      </c>
      <c r="AX1696" s="24">
        <f t="shared" si="636"/>
        <v>0</v>
      </c>
      <c r="BA1696" s="24"/>
      <c r="BB1696" s="24"/>
      <c r="BC1696" s="24"/>
      <c r="BD1696" s="24"/>
      <c r="BE1696" s="24"/>
      <c r="BF1696" s="24"/>
      <c r="BG1696" s="24">
        <f t="shared" si="637"/>
        <v>0</v>
      </c>
      <c r="BH1696" s="24">
        <f t="shared" si="638"/>
        <v>0</v>
      </c>
      <c r="BK1696" s="24"/>
      <c r="BL1696" s="24"/>
      <c r="BM1696" s="24"/>
      <c r="BN1696" s="24"/>
      <c r="BO1696" s="24"/>
      <c r="BP1696" s="24"/>
      <c r="BQ1696" s="24">
        <f t="shared" si="639"/>
        <v>0</v>
      </c>
      <c r="BR1696" s="24">
        <f t="shared" si="640"/>
        <v>0</v>
      </c>
      <c r="BU1696" s="24"/>
      <c r="BV1696" s="24"/>
      <c r="BW1696" s="24"/>
      <c r="BX1696" s="24"/>
      <c r="BY1696" s="24"/>
      <c r="BZ1696" s="24"/>
      <c r="CA1696" s="24">
        <f t="shared" si="641"/>
        <v>0</v>
      </c>
      <c r="CB1696" s="24">
        <f t="shared" si="642"/>
        <v>0</v>
      </c>
      <c r="CC1696" s="24"/>
      <c r="CE1696" s="24">
        <f t="shared" si="643"/>
        <v>0</v>
      </c>
      <c r="CG1696" s="24">
        <f t="shared" si="644"/>
        <v>0</v>
      </c>
      <c r="CI1696" s="24">
        <f t="shared" si="645"/>
        <v>0</v>
      </c>
      <c r="CK1696" s="24">
        <f t="shared" si="646"/>
        <v>0</v>
      </c>
      <c r="CM1696" s="24">
        <f t="shared" si="647"/>
        <v>0</v>
      </c>
      <c r="CO1696" s="24">
        <f t="shared" si="648"/>
        <v>0</v>
      </c>
      <c r="CQ1696" s="24">
        <f t="shared" si="649"/>
        <v>0</v>
      </c>
      <c r="CS1696" s="24">
        <f t="shared" si="650"/>
        <v>0</v>
      </c>
    </row>
    <row r="1697" spans="9:97">
      <c r="I1697" s="24">
        <f t="shared" si="630"/>
        <v>0</v>
      </c>
      <c r="J1697" s="24">
        <f t="shared" si="628"/>
        <v>0</v>
      </c>
      <c r="M1697" s="24"/>
      <c r="N1697" s="24"/>
      <c r="O1697" s="24"/>
      <c r="P1697" s="24"/>
      <c r="Q1697" s="24"/>
      <c r="R1697" s="24"/>
      <c r="S1697" s="24">
        <f t="shared" si="631"/>
        <v>0</v>
      </c>
      <c r="T1697" s="24">
        <f t="shared" si="629"/>
        <v>0</v>
      </c>
      <c r="W1697" s="24"/>
      <c r="X1697" s="24"/>
      <c r="Y1697" s="24"/>
      <c r="Z1697" s="24"/>
      <c r="AA1697" s="24"/>
      <c r="AB1697" s="24"/>
      <c r="AC1697" s="24">
        <f t="shared" si="632"/>
        <v>0</v>
      </c>
      <c r="AD1697" s="24">
        <f t="shared" si="633"/>
        <v>0</v>
      </c>
      <c r="AG1697" s="24"/>
      <c r="AH1697" s="24"/>
      <c r="AI1697" s="24"/>
      <c r="AJ1697" s="24"/>
      <c r="AK1697" s="24"/>
      <c r="AL1697" s="24"/>
      <c r="AM1697" s="24">
        <f t="shared" si="634"/>
        <v>0</v>
      </c>
      <c r="AN1697" s="24">
        <f t="shared" si="651"/>
        <v>0</v>
      </c>
      <c r="AQ1697" s="24"/>
      <c r="AR1697" s="24"/>
      <c r="AS1697" s="24"/>
      <c r="AT1697" s="24"/>
      <c r="AU1697" s="24"/>
      <c r="AV1697" s="24"/>
      <c r="AW1697" s="24">
        <f t="shared" si="635"/>
        <v>0</v>
      </c>
      <c r="AX1697" s="24">
        <f t="shared" si="636"/>
        <v>0</v>
      </c>
      <c r="BA1697" s="24"/>
      <c r="BB1697" s="24"/>
      <c r="BC1697" s="24"/>
      <c r="BD1697" s="24"/>
      <c r="BE1697" s="24"/>
      <c r="BF1697" s="24"/>
      <c r="BG1697" s="24">
        <f t="shared" si="637"/>
        <v>0</v>
      </c>
      <c r="BH1697" s="24">
        <f t="shared" si="638"/>
        <v>0</v>
      </c>
      <c r="BK1697" s="24"/>
      <c r="BL1697" s="24"/>
      <c r="BM1697" s="24"/>
      <c r="BN1697" s="24"/>
      <c r="BO1697" s="24"/>
      <c r="BP1697" s="24"/>
      <c r="BQ1697" s="24">
        <f t="shared" si="639"/>
        <v>0</v>
      </c>
      <c r="BR1697" s="24">
        <f t="shared" si="640"/>
        <v>0</v>
      </c>
      <c r="BU1697" s="24"/>
      <c r="BV1697" s="24"/>
      <c r="BW1697" s="24"/>
      <c r="BX1697" s="24"/>
      <c r="BY1697" s="24"/>
      <c r="BZ1697" s="24"/>
      <c r="CA1697" s="24">
        <f t="shared" si="641"/>
        <v>0</v>
      </c>
      <c r="CB1697" s="24">
        <f t="shared" si="642"/>
        <v>0</v>
      </c>
      <c r="CC1697" s="24"/>
      <c r="CE1697" s="24">
        <f t="shared" si="643"/>
        <v>0</v>
      </c>
      <c r="CG1697" s="24">
        <f t="shared" si="644"/>
        <v>0</v>
      </c>
      <c r="CI1697" s="24">
        <f t="shared" si="645"/>
        <v>0</v>
      </c>
      <c r="CK1697" s="24">
        <f t="shared" si="646"/>
        <v>0</v>
      </c>
      <c r="CM1697" s="24">
        <f t="shared" si="647"/>
        <v>0</v>
      </c>
      <c r="CO1697" s="24">
        <f t="shared" si="648"/>
        <v>0</v>
      </c>
      <c r="CQ1697" s="24">
        <f t="shared" si="649"/>
        <v>0</v>
      </c>
      <c r="CS1697" s="24">
        <f t="shared" si="650"/>
        <v>0</v>
      </c>
    </row>
    <row r="1698" spans="9:97">
      <c r="I1698" s="24">
        <f t="shared" si="630"/>
        <v>0</v>
      </c>
      <c r="J1698" s="24">
        <f t="shared" si="628"/>
        <v>0</v>
      </c>
      <c r="M1698" s="24"/>
      <c r="N1698" s="24"/>
      <c r="O1698" s="24"/>
      <c r="P1698" s="24"/>
      <c r="Q1698" s="24"/>
      <c r="R1698" s="24"/>
      <c r="S1698" s="24">
        <f t="shared" si="631"/>
        <v>0</v>
      </c>
      <c r="T1698" s="24">
        <f t="shared" si="629"/>
        <v>0</v>
      </c>
      <c r="W1698" s="24"/>
      <c r="X1698" s="24"/>
      <c r="Y1698" s="24"/>
      <c r="Z1698" s="24"/>
      <c r="AA1698" s="24"/>
      <c r="AB1698" s="24"/>
      <c r="AC1698" s="24">
        <f t="shared" si="632"/>
        <v>0</v>
      </c>
      <c r="AD1698" s="24">
        <f t="shared" si="633"/>
        <v>0</v>
      </c>
      <c r="AG1698" s="24"/>
      <c r="AH1698" s="24"/>
      <c r="AI1698" s="24"/>
      <c r="AJ1698" s="24"/>
      <c r="AK1698" s="24"/>
      <c r="AL1698" s="24"/>
      <c r="AM1698" s="24">
        <f t="shared" si="634"/>
        <v>0</v>
      </c>
      <c r="AN1698" s="24">
        <f t="shared" si="651"/>
        <v>0</v>
      </c>
      <c r="AQ1698" s="24"/>
      <c r="AR1698" s="24"/>
      <c r="AS1698" s="24"/>
      <c r="AT1698" s="24"/>
      <c r="AU1698" s="24"/>
      <c r="AV1698" s="24"/>
      <c r="AW1698" s="24">
        <f t="shared" si="635"/>
        <v>0</v>
      </c>
      <c r="AX1698" s="24">
        <f t="shared" si="636"/>
        <v>0</v>
      </c>
      <c r="BA1698" s="24"/>
      <c r="BB1698" s="24"/>
      <c r="BC1698" s="24"/>
      <c r="BD1698" s="24"/>
      <c r="BE1698" s="24"/>
      <c r="BF1698" s="24"/>
      <c r="BG1698" s="24">
        <f t="shared" si="637"/>
        <v>0</v>
      </c>
      <c r="BH1698" s="24">
        <f t="shared" si="638"/>
        <v>0</v>
      </c>
      <c r="BK1698" s="24"/>
      <c r="BL1698" s="24"/>
      <c r="BM1698" s="24"/>
      <c r="BN1698" s="24"/>
      <c r="BO1698" s="24"/>
      <c r="BP1698" s="24"/>
      <c r="BQ1698" s="24">
        <f t="shared" si="639"/>
        <v>0</v>
      </c>
      <c r="BR1698" s="24">
        <f t="shared" si="640"/>
        <v>0</v>
      </c>
      <c r="BU1698" s="24"/>
      <c r="BV1698" s="24"/>
      <c r="BW1698" s="24"/>
      <c r="BX1698" s="24"/>
      <c r="BY1698" s="24"/>
      <c r="BZ1698" s="24"/>
      <c r="CA1698" s="24">
        <f t="shared" si="641"/>
        <v>0</v>
      </c>
      <c r="CB1698" s="24">
        <f t="shared" si="642"/>
        <v>0</v>
      </c>
      <c r="CC1698" s="24"/>
      <c r="CE1698" s="24">
        <f t="shared" si="643"/>
        <v>0</v>
      </c>
      <c r="CG1698" s="24">
        <f t="shared" si="644"/>
        <v>0</v>
      </c>
      <c r="CI1698" s="24">
        <f t="shared" si="645"/>
        <v>0</v>
      </c>
      <c r="CK1698" s="24">
        <f t="shared" si="646"/>
        <v>0</v>
      </c>
      <c r="CM1698" s="24">
        <f t="shared" si="647"/>
        <v>0</v>
      </c>
      <c r="CO1698" s="24">
        <f t="shared" si="648"/>
        <v>0</v>
      </c>
      <c r="CQ1698" s="24">
        <f t="shared" si="649"/>
        <v>0</v>
      </c>
      <c r="CS1698" s="24">
        <f t="shared" si="650"/>
        <v>0</v>
      </c>
    </row>
    <row r="1699" spans="9:97">
      <c r="I1699" s="24">
        <f t="shared" si="630"/>
        <v>0</v>
      </c>
      <c r="J1699" s="24">
        <f t="shared" si="628"/>
        <v>0</v>
      </c>
      <c r="M1699" s="24"/>
      <c r="N1699" s="24"/>
      <c r="O1699" s="24"/>
      <c r="P1699" s="24"/>
      <c r="Q1699" s="24"/>
      <c r="R1699" s="24"/>
      <c r="S1699" s="24">
        <f t="shared" si="631"/>
        <v>0</v>
      </c>
      <c r="T1699" s="24">
        <f t="shared" si="629"/>
        <v>0</v>
      </c>
      <c r="W1699" s="24"/>
      <c r="X1699" s="24"/>
      <c r="Y1699" s="24"/>
      <c r="Z1699" s="24"/>
      <c r="AA1699" s="24"/>
      <c r="AB1699" s="24"/>
      <c r="AC1699" s="24">
        <f t="shared" si="632"/>
        <v>0</v>
      </c>
      <c r="AD1699" s="24">
        <f t="shared" si="633"/>
        <v>0</v>
      </c>
      <c r="AG1699" s="24"/>
      <c r="AH1699" s="24"/>
      <c r="AI1699" s="24"/>
      <c r="AJ1699" s="24"/>
      <c r="AK1699" s="24"/>
      <c r="AL1699" s="24"/>
      <c r="AM1699" s="24">
        <f t="shared" si="634"/>
        <v>0</v>
      </c>
      <c r="AN1699" s="24">
        <f t="shared" si="651"/>
        <v>0</v>
      </c>
      <c r="AQ1699" s="24"/>
      <c r="AR1699" s="24"/>
      <c r="AS1699" s="24"/>
      <c r="AT1699" s="24"/>
      <c r="AU1699" s="24"/>
      <c r="AV1699" s="24"/>
      <c r="AW1699" s="24">
        <f t="shared" si="635"/>
        <v>0</v>
      </c>
      <c r="AX1699" s="24">
        <f t="shared" si="636"/>
        <v>0</v>
      </c>
      <c r="BA1699" s="24"/>
      <c r="BB1699" s="24"/>
      <c r="BC1699" s="24"/>
      <c r="BD1699" s="24"/>
      <c r="BE1699" s="24"/>
      <c r="BF1699" s="24"/>
      <c r="BG1699" s="24">
        <f t="shared" si="637"/>
        <v>0</v>
      </c>
      <c r="BH1699" s="24">
        <f t="shared" si="638"/>
        <v>0</v>
      </c>
      <c r="BK1699" s="24"/>
      <c r="BL1699" s="24"/>
      <c r="BM1699" s="24"/>
      <c r="BN1699" s="24"/>
      <c r="BO1699" s="24"/>
      <c r="BP1699" s="24"/>
      <c r="BQ1699" s="24">
        <f t="shared" si="639"/>
        <v>0</v>
      </c>
      <c r="BR1699" s="24">
        <f t="shared" si="640"/>
        <v>0</v>
      </c>
      <c r="BU1699" s="24"/>
      <c r="BV1699" s="24"/>
      <c r="BW1699" s="24"/>
      <c r="BX1699" s="24"/>
      <c r="BY1699" s="24"/>
      <c r="BZ1699" s="24"/>
      <c r="CA1699" s="24">
        <f t="shared" si="641"/>
        <v>0</v>
      </c>
      <c r="CB1699" s="24">
        <f t="shared" si="642"/>
        <v>0</v>
      </c>
      <c r="CC1699" s="24"/>
      <c r="CE1699" s="24">
        <f t="shared" si="643"/>
        <v>0</v>
      </c>
      <c r="CG1699" s="24">
        <f t="shared" si="644"/>
        <v>0</v>
      </c>
      <c r="CI1699" s="24">
        <f t="shared" si="645"/>
        <v>0</v>
      </c>
      <c r="CK1699" s="24">
        <f t="shared" si="646"/>
        <v>0</v>
      </c>
      <c r="CM1699" s="24">
        <f t="shared" si="647"/>
        <v>0</v>
      </c>
      <c r="CO1699" s="24">
        <f t="shared" si="648"/>
        <v>0</v>
      </c>
      <c r="CQ1699" s="24">
        <f t="shared" si="649"/>
        <v>0</v>
      </c>
      <c r="CS1699" s="24">
        <f t="shared" si="650"/>
        <v>0</v>
      </c>
    </row>
    <row r="1700" spans="9:97">
      <c r="I1700" s="24">
        <f t="shared" si="630"/>
        <v>0</v>
      </c>
      <c r="J1700" s="24">
        <f t="shared" si="628"/>
        <v>0</v>
      </c>
      <c r="M1700" s="24"/>
      <c r="N1700" s="24"/>
      <c r="O1700" s="24"/>
      <c r="P1700" s="24"/>
      <c r="Q1700" s="24"/>
      <c r="R1700" s="24"/>
      <c r="S1700" s="24">
        <f t="shared" si="631"/>
        <v>0</v>
      </c>
      <c r="T1700" s="24">
        <f t="shared" si="629"/>
        <v>0</v>
      </c>
      <c r="W1700" s="24"/>
      <c r="X1700" s="24"/>
      <c r="Y1700" s="24"/>
      <c r="Z1700" s="24"/>
      <c r="AA1700" s="24"/>
      <c r="AB1700" s="24"/>
      <c r="AC1700" s="24">
        <f t="shared" si="632"/>
        <v>0</v>
      </c>
      <c r="AD1700" s="24">
        <f t="shared" si="633"/>
        <v>0</v>
      </c>
      <c r="AG1700" s="24"/>
      <c r="AH1700" s="24"/>
      <c r="AI1700" s="24"/>
      <c r="AJ1700" s="24"/>
      <c r="AK1700" s="24"/>
      <c r="AL1700" s="24"/>
      <c r="AM1700" s="24">
        <f t="shared" si="634"/>
        <v>0</v>
      </c>
      <c r="AN1700" s="24">
        <f t="shared" si="651"/>
        <v>0</v>
      </c>
      <c r="AQ1700" s="24"/>
      <c r="AR1700" s="24"/>
      <c r="AS1700" s="24"/>
      <c r="AT1700" s="24"/>
      <c r="AU1700" s="24"/>
      <c r="AV1700" s="24"/>
      <c r="AW1700" s="24">
        <f t="shared" si="635"/>
        <v>0</v>
      </c>
      <c r="AX1700" s="24">
        <f t="shared" si="636"/>
        <v>0</v>
      </c>
      <c r="BA1700" s="24"/>
      <c r="BB1700" s="24"/>
      <c r="BC1700" s="24"/>
      <c r="BD1700" s="24"/>
      <c r="BE1700" s="24"/>
      <c r="BF1700" s="24"/>
      <c r="BG1700" s="24">
        <f t="shared" si="637"/>
        <v>0</v>
      </c>
      <c r="BH1700" s="24">
        <f t="shared" si="638"/>
        <v>0</v>
      </c>
      <c r="BK1700" s="24"/>
      <c r="BL1700" s="24"/>
      <c r="BM1700" s="24"/>
      <c r="BN1700" s="24"/>
      <c r="BO1700" s="24"/>
      <c r="BP1700" s="24"/>
      <c r="BQ1700" s="24">
        <f t="shared" si="639"/>
        <v>0</v>
      </c>
      <c r="BR1700" s="24">
        <f t="shared" si="640"/>
        <v>0</v>
      </c>
      <c r="BU1700" s="24"/>
      <c r="BV1700" s="24"/>
      <c r="BW1700" s="24"/>
      <c r="BX1700" s="24"/>
      <c r="BY1700" s="24"/>
      <c r="BZ1700" s="24"/>
      <c r="CA1700" s="24">
        <f t="shared" si="641"/>
        <v>0</v>
      </c>
      <c r="CB1700" s="24">
        <f t="shared" si="642"/>
        <v>0</v>
      </c>
      <c r="CC1700" s="24"/>
      <c r="CE1700" s="24">
        <f t="shared" si="643"/>
        <v>0</v>
      </c>
      <c r="CG1700" s="24">
        <f t="shared" si="644"/>
        <v>0</v>
      </c>
      <c r="CI1700" s="24">
        <f t="shared" si="645"/>
        <v>0</v>
      </c>
      <c r="CK1700" s="24">
        <f t="shared" si="646"/>
        <v>0</v>
      </c>
      <c r="CM1700" s="24">
        <f t="shared" si="647"/>
        <v>0</v>
      </c>
      <c r="CO1700" s="24">
        <f t="shared" si="648"/>
        <v>0</v>
      </c>
      <c r="CQ1700" s="24">
        <f t="shared" si="649"/>
        <v>0</v>
      </c>
      <c r="CS1700" s="24">
        <f t="shared" si="650"/>
        <v>0</v>
      </c>
    </row>
    <row r="1701" spans="9:97">
      <c r="I1701" s="24">
        <f t="shared" si="630"/>
        <v>0</v>
      </c>
      <c r="J1701" s="24">
        <f t="shared" si="628"/>
        <v>0</v>
      </c>
      <c r="M1701" s="24"/>
      <c r="N1701" s="24"/>
      <c r="O1701" s="24"/>
      <c r="P1701" s="24"/>
      <c r="Q1701" s="24"/>
      <c r="R1701" s="24"/>
      <c r="S1701" s="24">
        <f t="shared" si="631"/>
        <v>0</v>
      </c>
      <c r="T1701" s="24">
        <f t="shared" si="629"/>
        <v>0</v>
      </c>
      <c r="W1701" s="24"/>
      <c r="X1701" s="24"/>
      <c r="Y1701" s="24"/>
      <c r="Z1701" s="24"/>
      <c r="AA1701" s="24"/>
      <c r="AB1701" s="24"/>
      <c r="AC1701" s="24">
        <f t="shared" si="632"/>
        <v>0</v>
      </c>
      <c r="AD1701" s="24">
        <f t="shared" si="633"/>
        <v>0</v>
      </c>
      <c r="AG1701" s="24"/>
      <c r="AH1701" s="24"/>
      <c r="AI1701" s="24"/>
      <c r="AJ1701" s="24"/>
      <c r="AK1701" s="24"/>
      <c r="AL1701" s="24"/>
      <c r="AM1701" s="24">
        <f t="shared" si="634"/>
        <v>0</v>
      </c>
      <c r="AN1701" s="24">
        <f t="shared" si="651"/>
        <v>0</v>
      </c>
      <c r="AQ1701" s="24"/>
      <c r="AR1701" s="24"/>
      <c r="AS1701" s="24"/>
      <c r="AT1701" s="24"/>
      <c r="AU1701" s="24"/>
      <c r="AV1701" s="24"/>
      <c r="AW1701" s="24">
        <f t="shared" si="635"/>
        <v>0</v>
      </c>
      <c r="AX1701" s="24">
        <f t="shared" si="636"/>
        <v>0</v>
      </c>
      <c r="BA1701" s="24"/>
      <c r="BB1701" s="24"/>
      <c r="BC1701" s="24"/>
      <c r="BD1701" s="24"/>
      <c r="BE1701" s="24"/>
      <c r="BF1701" s="24"/>
      <c r="BG1701" s="24">
        <f t="shared" si="637"/>
        <v>0</v>
      </c>
      <c r="BH1701" s="24">
        <f t="shared" si="638"/>
        <v>0</v>
      </c>
      <c r="BK1701" s="24"/>
      <c r="BL1701" s="24"/>
      <c r="BM1701" s="24"/>
      <c r="BN1701" s="24"/>
      <c r="BO1701" s="24"/>
      <c r="BP1701" s="24"/>
      <c r="BQ1701" s="24">
        <f t="shared" si="639"/>
        <v>0</v>
      </c>
      <c r="BR1701" s="24">
        <f t="shared" si="640"/>
        <v>0</v>
      </c>
      <c r="BU1701" s="24"/>
      <c r="BV1701" s="24"/>
      <c r="BW1701" s="24"/>
      <c r="BX1701" s="24"/>
      <c r="BY1701" s="24"/>
      <c r="BZ1701" s="24"/>
      <c r="CA1701" s="24">
        <f t="shared" si="641"/>
        <v>0</v>
      </c>
      <c r="CB1701" s="24">
        <f t="shared" si="642"/>
        <v>0</v>
      </c>
      <c r="CC1701" s="24"/>
      <c r="CE1701" s="24">
        <f t="shared" si="643"/>
        <v>0</v>
      </c>
      <c r="CG1701" s="24">
        <f t="shared" si="644"/>
        <v>0</v>
      </c>
      <c r="CI1701" s="24">
        <f t="shared" si="645"/>
        <v>0</v>
      </c>
      <c r="CK1701" s="24">
        <f t="shared" si="646"/>
        <v>0</v>
      </c>
      <c r="CM1701" s="24">
        <f t="shared" si="647"/>
        <v>0</v>
      </c>
      <c r="CO1701" s="24">
        <f t="shared" si="648"/>
        <v>0</v>
      </c>
      <c r="CQ1701" s="24">
        <f t="shared" si="649"/>
        <v>0</v>
      </c>
      <c r="CS1701" s="24">
        <f t="shared" si="650"/>
        <v>0</v>
      </c>
    </row>
    <row r="1702" spans="9:97">
      <c r="I1702" s="24">
        <f t="shared" si="630"/>
        <v>0</v>
      </c>
      <c r="J1702" s="24">
        <f t="shared" si="628"/>
        <v>0</v>
      </c>
      <c r="M1702" s="24"/>
      <c r="N1702" s="24"/>
      <c r="O1702" s="24"/>
      <c r="P1702" s="24"/>
      <c r="Q1702" s="24"/>
      <c r="R1702" s="24"/>
      <c r="S1702" s="24">
        <f t="shared" si="631"/>
        <v>0</v>
      </c>
      <c r="T1702" s="24">
        <f t="shared" si="629"/>
        <v>0</v>
      </c>
      <c r="W1702" s="24"/>
      <c r="X1702" s="24"/>
      <c r="Y1702" s="24"/>
      <c r="Z1702" s="24"/>
      <c r="AA1702" s="24"/>
      <c r="AB1702" s="24"/>
      <c r="AC1702" s="24">
        <f t="shared" si="632"/>
        <v>0</v>
      </c>
      <c r="AD1702" s="24">
        <f t="shared" si="633"/>
        <v>0</v>
      </c>
      <c r="AG1702" s="24"/>
      <c r="AH1702" s="24"/>
      <c r="AI1702" s="24"/>
      <c r="AJ1702" s="24"/>
      <c r="AK1702" s="24"/>
      <c r="AL1702" s="24"/>
      <c r="AM1702" s="24">
        <f t="shared" si="634"/>
        <v>0</v>
      </c>
      <c r="AN1702" s="24">
        <f t="shared" si="651"/>
        <v>0</v>
      </c>
      <c r="AQ1702" s="24"/>
      <c r="AR1702" s="24"/>
      <c r="AS1702" s="24"/>
      <c r="AT1702" s="24"/>
      <c r="AU1702" s="24"/>
      <c r="AV1702" s="24"/>
      <c r="AW1702" s="24">
        <f t="shared" si="635"/>
        <v>0</v>
      </c>
      <c r="AX1702" s="24">
        <f t="shared" si="636"/>
        <v>0</v>
      </c>
      <c r="BA1702" s="24"/>
      <c r="BB1702" s="24"/>
      <c r="BC1702" s="24"/>
      <c r="BD1702" s="24"/>
      <c r="BE1702" s="24"/>
      <c r="BF1702" s="24"/>
      <c r="BG1702" s="24">
        <f t="shared" si="637"/>
        <v>0</v>
      </c>
      <c r="BH1702" s="24">
        <f t="shared" si="638"/>
        <v>0</v>
      </c>
      <c r="BK1702" s="24"/>
      <c r="BL1702" s="24"/>
      <c r="BM1702" s="24"/>
      <c r="BN1702" s="24"/>
      <c r="BO1702" s="24"/>
      <c r="BP1702" s="24"/>
      <c r="BQ1702" s="24">
        <f t="shared" si="639"/>
        <v>0</v>
      </c>
      <c r="BR1702" s="24">
        <f t="shared" si="640"/>
        <v>0</v>
      </c>
      <c r="BU1702" s="24"/>
      <c r="BV1702" s="24"/>
      <c r="BW1702" s="24"/>
      <c r="BX1702" s="24"/>
      <c r="BY1702" s="24"/>
      <c r="BZ1702" s="24"/>
      <c r="CA1702" s="24">
        <f t="shared" si="641"/>
        <v>0</v>
      </c>
      <c r="CB1702" s="24">
        <f t="shared" si="642"/>
        <v>0</v>
      </c>
      <c r="CC1702" s="24"/>
      <c r="CE1702" s="24">
        <f t="shared" si="643"/>
        <v>0</v>
      </c>
      <c r="CG1702" s="24">
        <f t="shared" si="644"/>
        <v>0</v>
      </c>
      <c r="CI1702" s="24">
        <f t="shared" si="645"/>
        <v>0</v>
      </c>
      <c r="CK1702" s="24">
        <f t="shared" si="646"/>
        <v>0</v>
      </c>
      <c r="CM1702" s="24">
        <f t="shared" si="647"/>
        <v>0</v>
      </c>
      <c r="CO1702" s="24">
        <f t="shared" si="648"/>
        <v>0</v>
      </c>
      <c r="CQ1702" s="24">
        <f t="shared" si="649"/>
        <v>0</v>
      </c>
      <c r="CS1702" s="24">
        <f t="shared" si="650"/>
        <v>0</v>
      </c>
    </row>
    <row r="1703" spans="9:97">
      <c r="I1703" s="24">
        <f t="shared" si="630"/>
        <v>0</v>
      </c>
      <c r="J1703" s="24">
        <f t="shared" ref="J1703:J1725" si="652">IF(F1703&lt;C1703-D1703,C1703-D1703-F1703,0)</f>
        <v>0</v>
      </c>
      <c r="M1703" s="24"/>
      <c r="N1703" s="24"/>
      <c r="O1703" s="24"/>
      <c r="P1703" s="24"/>
      <c r="Q1703" s="24"/>
      <c r="R1703" s="24"/>
      <c r="S1703" s="24">
        <f t="shared" si="631"/>
        <v>0</v>
      </c>
      <c r="T1703" s="24">
        <f t="shared" ref="T1703:T1766" si="653">IF(P1703&lt;M1703-N1703,M1703-N1703-P1703,0)</f>
        <v>0</v>
      </c>
      <c r="W1703" s="24"/>
      <c r="X1703" s="24"/>
      <c r="Y1703" s="24"/>
      <c r="Z1703" s="24"/>
      <c r="AA1703" s="24"/>
      <c r="AB1703" s="24"/>
      <c r="AC1703" s="24">
        <f t="shared" si="632"/>
        <v>0</v>
      </c>
      <c r="AD1703" s="24">
        <f t="shared" si="633"/>
        <v>0</v>
      </c>
      <c r="AG1703" s="24"/>
      <c r="AH1703" s="24"/>
      <c r="AI1703" s="24"/>
      <c r="AJ1703" s="24"/>
      <c r="AK1703" s="24"/>
      <c r="AL1703" s="24"/>
      <c r="AM1703" s="24">
        <f t="shared" si="634"/>
        <v>0</v>
      </c>
      <c r="AN1703" s="24">
        <f t="shared" si="651"/>
        <v>0</v>
      </c>
      <c r="AQ1703" s="24"/>
      <c r="AR1703" s="24"/>
      <c r="AS1703" s="24"/>
      <c r="AT1703" s="24"/>
      <c r="AU1703" s="24"/>
      <c r="AV1703" s="24"/>
      <c r="AW1703" s="24">
        <f t="shared" si="635"/>
        <v>0</v>
      </c>
      <c r="AX1703" s="24">
        <f t="shared" si="636"/>
        <v>0</v>
      </c>
      <c r="BA1703" s="24"/>
      <c r="BB1703" s="24"/>
      <c r="BC1703" s="24"/>
      <c r="BD1703" s="24"/>
      <c r="BE1703" s="24"/>
      <c r="BF1703" s="24"/>
      <c r="BG1703" s="24">
        <f t="shared" si="637"/>
        <v>0</v>
      </c>
      <c r="BH1703" s="24">
        <f t="shared" si="638"/>
        <v>0</v>
      </c>
      <c r="BK1703" s="24"/>
      <c r="BL1703" s="24"/>
      <c r="BM1703" s="24"/>
      <c r="BN1703" s="24"/>
      <c r="BO1703" s="24"/>
      <c r="BP1703" s="24"/>
      <c r="BQ1703" s="24">
        <f t="shared" si="639"/>
        <v>0</v>
      </c>
      <c r="BR1703" s="24">
        <f t="shared" si="640"/>
        <v>0</v>
      </c>
      <c r="BU1703" s="24"/>
      <c r="BV1703" s="24"/>
      <c r="BW1703" s="24"/>
      <c r="BX1703" s="24"/>
      <c r="BY1703" s="24"/>
      <c r="BZ1703" s="24"/>
      <c r="CA1703" s="24">
        <f t="shared" si="641"/>
        <v>0</v>
      </c>
      <c r="CB1703" s="24">
        <f t="shared" si="642"/>
        <v>0</v>
      </c>
      <c r="CC1703" s="24"/>
      <c r="CE1703" s="24">
        <f t="shared" si="643"/>
        <v>0</v>
      </c>
      <c r="CG1703" s="24">
        <f t="shared" si="644"/>
        <v>0</v>
      </c>
      <c r="CI1703" s="24">
        <f t="shared" si="645"/>
        <v>0</v>
      </c>
      <c r="CK1703" s="24">
        <f t="shared" si="646"/>
        <v>0</v>
      </c>
      <c r="CM1703" s="24">
        <f t="shared" si="647"/>
        <v>0</v>
      </c>
      <c r="CO1703" s="24">
        <f t="shared" si="648"/>
        <v>0</v>
      </c>
      <c r="CQ1703" s="24">
        <f t="shared" si="649"/>
        <v>0</v>
      </c>
      <c r="CS1703" s="24">
        <f t="shared" si="650"/>
        <v>0</v>
      </c>
    </row>
    <row r="1704" spans="9:97">
      <c r="I1704" s="24">
        <f t="shared" si="630"/>
        <v>0</v>
      </c>
      <c r="J1704" s="24">
        <f t="shared" si="652"/>
        <v>0</v>
      </c>
      <c r="M1704" s="24"/>
      <c r="N1704" s="24"/>
      <c r="O1704" s="24"/>
      <c r="P1704" s="24"/>
      <c r="Q1704" s="24"/>
      <c r="R1704" s="24"/>
      <c r="S1704" s="24">
        <f t="shared" si="631"/>
        <v>0</v>
      </c>
      <c r="T1704" s="24">
        <f t="shared" si="653"/>
        <v>0</v>
      </c>
      <c r="W1704" s="24"/>
      <c r="X1704" s="24"/>
      <c r="Y1704" s="24"/>
      <c r="Z1704" s="24"/>
      <c r="AA1704" s="24"/>
      <c r="AB1704" s="24"/>
      <c r="AC1704" s="24">
        <f t="shared" si="632"/>
        <v>0</v>
      </c>
      <c r="AD1704" s="24">
        <f t="shared" si="633"/>
        <v>0</v>
      </c>
      <c r="AG1704" s="24"/>
      <c r="AH1704" s="24"/>
      <c r="AI1704" s="24"/>
      <c r="AJ1704" s="24"/>
      <c r="AK1704" s="24"/>
      <c r="AL1704" s="24"/>
      <c r="AM1704" s="24">
        <f t="shared" si="634"/>
        <v>0</v>
      </c>
      <c r="AN1704" s="24">
        <f t="shared" si="651"/>
        <v>0</v>
      </c>
      <c r="AQ1704" s="24"/>
      <c r="AR1704" s="24"/>
      <c r="AS1704" s="24"/>
      <c r="AT1704" s="24"/>
      <c r="AU1704" s="24"/>
      <c r="AV1704" s="24"/>
      <c r="AW1704" s="24">
        <f t="shared" si="635"/>
        <v>0</v>
      </c>
      <c r="AX1704" s="24">
        <f t="shared" si="636"/>
        <v>0</v>
      </c>
      <c r="BA1704" s="24"/>
      <c r="BB1704" s="24"/>
      <c r="BC1704" s="24"/>
      <c r="BD1704" s="24"/>
      <c r="BE1704" s="24"/>
      <c r="BF1704" s="24"/>
      <c r="BG1704" s="24">
        <f t="shared" si="637"/>
        <v>0</v>
      </c>
      <c r="BH1704" s="24">
        <f t="shared" si="638"/>
        <v>0</v>
      </c>
      <c r="BK1704" s="24"/>
      <c r="BL1704" s="24"/>
      <c r="BM1704" s="24"/>
      <c r="BN1704" s="24"/>
      <c r="BO1704" s="24"/>
      <c r="BP1704" s="24"/>
      <c r="BQ1704" s="24">
        <f t="shared" si="639"/>
        <v>0</v>
      </c>
      <c r="BR1704" s="24">
        <f t="shared" si="640"/>
        <v>0</v>
      </c>
      <c r="BU1704" s="24"/>
      <c r="BV1704" s="24"/>
      <c r="BW1704" s="24"/>
      <c r="BX1704" s="24"/>
      <c r="BY1704" s="24"/>
      <c r="BZ1704" s="24"/>
      <c r="CA1704" s="24">
        <f t="shared" si="641"/>
        <v>0</v>
      </c>
      <c r="CB1704" s="24">
        <f t="shared" si="642"/>
        <v>0</v>
      </c>
      <c r="CC1704" s="24"/>
      <c r="CE1704" s="24">
        <f t="shared" si="643"/>
        <v>0</v>
      </c>
      <c r="CG1704" s="24">
        <f t="shared" si="644"/>
        <v>0</v>
      </c>
      <c r="CI1704" s="24">
        <f t="shared" si="645"/>
        <v>0</v>
      </c>
      <c r="CK1704" s="24">
        <f t="shared" si="646"/>
        <v>0</v>
      </c>
      <c r="CM1704" s="24">
        <f t="shared" si="647"/>
        <v>0</v>
      </c>
      <c r="CO1704" s="24">
        <f t="shared" si="648"/>
        <v>0</v>
      </c>
      <c r="CQ1704" s="24">
        <f t="shared" si="649"/>
        <v>0</v>
      </c>
      <c r="CS1704" s="24">
        <f t="shared" si="650"/>
        <v>0</v>
      </c>
    </row>
    <row r="1705" spans="9:97">
      <c r="I1705" s="24">
        <f t="shared" si="630"/>
        <v>0</v>
      </c>
      <c r="J1705" s="24">
        <f t="shared" si="652"/>
        <v>0</v>
      </c>
      <c r="M1705" s="24"/>
      <c r="N1705" s="24"/>
      <c r="O1705" s="24"/>
      <c r="P1705" s="24"/>
      <c r="Q1705" s="24"/>
      <c r="R1705" s="24"/>
      <c r="S1705" s="24">
        <f t="shared" si="631"/>
        <v>0</v>
      </c>
      <c r="T1705" s="24">
        <f t="shared" si="653"/>
        <v>0</v>
      </c>
      <c r="W1705" s="24"/>
      <c r="X1705" s="24"/>
      <c r="Y1705" s="24"/>
      <c r="Z1705" s="24"/>
      <c r="AA1705" s="24"/>
      <c r="AB1705" s="24"/>
      <c r="AC1705" s="24">
        <f t="shared" si="632"/>
        <v>0</v>
      </c>
      <c r="AD1705" s="24">
        <f t="shared" si="633"/>
        <v>0</v>
      </c>
      <c r="AG1705" s="24"/>
      <c r="AH1705" s="24"/>
      <c r="AI1705" s="24"/>
      <c r="AJ1705" s="24"/>
      <c r="AK1705" s="24"/>
      <c r="AL1705" s="24"/>
      <c r="AM1705" s="24">
        <f t="shared" si="634"/>
        <v>0</v>
      </c>
      <c r="AN1705" s="24">
        <f t="shared" si="651"/>
        <v>0</v>
      </c>
      <c r="AQ1705" s="24"/>
      <c r="AR1705" s="24"/>
      <c r="AS1705" s="24"/>
      <c r="AT1705" s="24"/>
      <c r="AU1705" s="24"/>
      <c r="AV1705" s="24"/>
      <c r="AW1705" s="24">
        <f t="shared" si="635"/>
        <v>0</v>
      </c>
      <c r="AX1705" s="24">
        <f t="shared" si="636"/>
        <v>0</v>
      </c>
      <c r="BA1705" s="24"/>
      <c r="BB1705" s="24"/>
      <c r="BC1705" s="24"/>
      <c r="BD1705" s="24"/>
      <c r="BE1705" s="24"/>
      <c r="BF1705" s="24"/>
      <c r="BG1705" s="24">
        <f t="shared" si="637"/>
        <v>0</v>
      </c>
      <c r="BH1705" s="24">
        <f t="shared" si="638"/>
        <v>0</v>
      </c>
      <c r="BK1705" s="24"/>
      <c r="BL1705" s="24"/>
      <c r="BM1705" s="24"/>
      <c r="BN1705" s="24"/>
      <c r="BO1705" s="24"/>
      <c r="BP1705" s="24"/>
      <c r="BQ1705" s="24">
        <f t="shared" si="639"/>
        <v>0</v>
      </c>
      <c r="BR1705" s="24">
        <f t="shared" si="640"/>
        <v>0</v>
      </c>
      <c r="BU1705" s="24"/>
      <c r="BV1705" s="24"/>
      <c r="BW1705" s="24"/>
      <c r="BX1705" s="24"/>
      <c r="BY1705" s="24"/>
      <c r="BZ1705" s="24"/>
      <c r="CA1705" s="24">
        <f t="shared" si="641"/>
        <v>0</v>
      </c>
      <c r="CB1705" s="24">
        <f t="shared" si="642"/>
        <v>0</v>
      </c>
      <c r="CC1705" s="24"/>
      <c r="CE1705" s="24">
        <f t="shared" si="643"/>
        <v>0</v>
      </c>
      <c r="CG1705" s="24">
        <f t="shared" si="644"/>
        <v>0</v>
      </c>
      <c r="CI1705" s="24">
        <f t="shared" si="645"/>
        <v>0</v>
      </c>
      <c r="CK1705" s="24">
        <f t="shared" si="646"/>
        <v>0</v>
      </c>
      <c r="CM1705" s="24">
        <f t="shared" si="647"/>
        <v>0</v>
      </c>
      <c r="CO1705" s="24">
        <f t="shared" si="648"/>
        <v>0</v>
      </c>
      <c r="CQ1705" s="24">
        <f t="shared" si="649"/>
        <v>0</v>
      </c>
      <c r="CS1705" s="24">
        <f t="shared" si="650"/>
        <v>0</v>
      </c>
    </row>
    <row r="1706" spans="9:97">
      <c r="I1706" s="24">
        <f t="shared" si="630"/>
        <v>0</v>
      </c>
      <c r="J1706" s="24">
        <f t="shared" si="652"/>
        <v>0</v>
      </c>
      <c r="M1706" s="24"/>
      <c r="N1706" s="24"/>
      <c r="O1706" s="24"/>
      <c r="P1706" s="24"/>
      <c r="Q1706" s="24"/>
      <c r="R1706" s="24"/>
      <c r="S1706" s="24">
        <f t="shared" si="631"/>
        <v>0</v>
      </c>
      <c r="T1706" s="24">
        <f t="shared" si="653"/>
        <v>0</v>
      </c>
      <c r="W1706" s="24"/>
      <c r="X1706" s="24"/>
      <c r="Y1706" s="24"/>
      <c r="Z1706" s="24"/>
      <c r="AA1706" s="24"/>
      <c r="AB1706" s="24"/>
      <c r="AC1706" s="24">
        <f t="shared" si="632"/>
        <v>0</v>
      </c>
      <c r="AD1706" s="24">
        <f t="shared" si="633"/>
        <v>0</v>
      </c>
      <c r="AG1706" s="24"/>
      <c r="AH1706" s="24"/>
      <c r="AI1706" s="24"/>
      <c r="AJ1706" s="24"/>
      <c r="AK1706" s="24"/>
      <c r="AL1706" s="24"/>
      <c r="AM1706" s="24">
        <f t="shared" si="634"/>
        <v>0</v>
      </c>
      <c r="AN1706" s="24">
        <f t="shared" si="651"/>
        <v>0</v>
      </c>
      <c r="AQ1706" s="24"/>
      <c r="AR1706" s="24"/>
      <c r="AS1706" s="24"/>
      <c r="AT1706" s="24"/>
      <c r="AU1706" s="24"/>
      <c r="AV1706" s="24"/>
      <c r="AW1706" s="24">
        <f t="shared" si="635"/>
        <v>0</v>
      </c>
      <c r="AX1706" s="24">
        <f t="shared" si="636"/>
        <v>0</v>
      </c>
      <c r="BA1706" s="24"/>
      <c r="BB1706" s="24"/>
      <c r="BC1706" s="24"/>
      <c r="BD1706" s="24"/>
      <c r="BE1706" s="24"/>
      <c r="BF1706" s="24"/>
      <c r="BG1706" s="24">
        <f t="shared" si="637"/>
        <v>0</v>
      </c>
      <c r="BH1706" s="24">
        <f t="shared" si="638"/>
        <v>0</v>
      </c>
      <c r="BK1706" s="24"/>
      <c r="BL1706" s="24"/>
      <c r="BM1706" s="24"/>
      <c r="BN1706" s="24"/>
      <c r="BO1706" s="24"/>
      <c r="BP1706" s="24"/>
      <c r="BQ1706" s="24">
        <f t="shared" si="639"/>
        <v>0</v>
      </c>
      <c r="BR1706" s="24">
        <f t="shared" si="640"/>
        <v>0</v>
      </c>
      <c r="BU1706" s="24"/>
      <c r="BV1706" s="24"/>
      <c r="BW1706" s="24"/>
      <c r="BX1706" s="24"/>
      <c r="BY1706" s="24"/>
      <c r="BZ1706" s="24"/>
      <c r="CA1706" s="24">
        <f t="shared" si="641"/>
        <v>0</v>
      </c>
      <c r="CB1706" s="24">
        <f t="shared" si="642"/>
        <v>0</v>
      </c>
      <c r="CC1706" s="24"/>
      <c r="CE1706" s="24">
        <f t="shared" si="643"/>
        <v>0</v>
      </c>
      <c r="CG1706" s="24">
        <f t="shared" si="644"/>
        <v>0</v>
      </c>
      <c r="CI1706" s="24">
        <f t="shared" si="645"/>
        <v>0</v>
      </c>
      <c r="CK1706" s="24">
        <f t="shared" si="646"/>
        <v>0</v>
      </c>
      <c r="CM1706" s="24">
        <f t="shared" si="647"/>
        <v>0</v>
      </c>
      <c r="CO1706" s="24">
        <f t="shared" si="648"/>
        <v>0</v>
      </c>
      <c r="CQ1706" s="24">
        <f t="shared" si="649"/>
        <v>0</v>
      </c>
      <c r="CS1706" s="24">
        <f t="shared" si="650"/>
        <v>0</v>
      </c>
    </row>
    <row r="1707" spans="9:97">
      <c r="I1707" s="24">
        <f t="shared" si="630"/>
        <v>0</v>
      </c>
      <c r="J1707" s="24">
        <f t="shared" si="652"/>
        <v>0</v>
      </c>
      <c r="M1707" s="24"/>
      <c r="N1707" s="24"/>
      <c r="O1707" s="24"/>
      <c r="P1707" s="24"/>
      <c r="Q1707" s="24"/>
      <c r="R1707" s="24"/>
      <c r="S1707" s="24">
        <f t="shared" si="631"/>
        <v>0</v>
      </c>
      <c r="T1707" s="24">
        <f t="shared" si="653"/>
        <v>0</v>
      </c>
      <c r="W1707" s="24"/>
      <c r="X1707" s="24"/>
      <c r="Y1707" s="24"/>
      <c r="Z1707" s="24"/>
      <c r="AA1707" s="24"/>
      <c r="AB1707" s="24"/>
      <c r="AC1707" s="24">
        <f t="shared" si="632"/>
        <v>0</v>
      </c>
      <c r="AD1707" s="24">
        <f t="shared" si="633"/>
        <v>0</v>
      </c>
      <c r="AG1707" s="24"/>
      <c r="AH1707" s="24"/>
      <c r="AI1707" s="24"/>
      <c r="AJ1707" s="24"/>
      <c r="AK1707" s="24"/>
      <c r="AL1707" s="24"/>
      <c r="AM1707" s="24">
        <f t="shared" si="634"/>
        <v>0</v>
      </c>
      <c r="AN1707" s="24">
        <f t="shared" si="651"/>
        <v>0</v>
      </c>
      <c r="AQ1707" s="24"/>
      <c r="AR1707" s="24"/>
      <c r="AS1707" s="24"/>
      <c r="AT1707" s="24"/>
      <c r="AU1707" s="24"/>
      <c r="AV1707" s="24"/>
      <c r="AW1707" s="24">
        <f t="shared" si="635"/>
        <v>0</v>
      </c>
      <c r="AX1707" s="24">
        <f t="shared" si="636"/>
        <v>0</v>
      </c>
      <c r="BA1707" s="24"/>
      <c r="BB1707" s="24"/>
      <c r="BC1707" s="24"/>
      <c r="BD1707" s="24"/>
      <c r="BE1707" s="24"/>
      <c r="BF1707" s="24"/>
      <c r="BG1707" s="24">
        <f t="shared" si="637"/>
        <v>0</v>
      </c>
      <c r="BH1707" s="24">
        <f t="shared" si="638"/>
        <v>0</v>
      </c>
      <c r="BK1707" s="24"/>
      <c r="BL1707" s="24"/>
      <c r="BM1707" s="24"/>
      <c r="BN1707" s="24"/>
      <c r="BO1707" s="24"/>
      <c r="BP1707" s="24"/>
      <c r="BQ1707" s="24">
        <f t="shared" si="639"/>
        <v>0</v>
      </c>
      <c r="BR1707" s="24">
        <f t="shared" si="640"/>
        <v>0</v>
      </c>
      <c r="BU1707" s="24"/>
      <c r="BV1707" s="24"/>
      <c r="BW1707" s="24"/>
      <c r="BX1707" s="24"/>
      <c r="BY1707" s="24"/>
      <c r="BZ1707" s="24"/>
      <c r="CA1707" s="24">
        <f t="shared" si="641"/>
        <v>0</v>
      </c>
      <c r="CB1707" s="24">
        <f t="shared" si="642"/>
        <v>0</v>
      </c>
      <c r="CC1707" s="24"/>
      <c r="CE1707" s="24">
        <f t="shared" si="643"/>
        <v>0</v>
      </c>
      <c r="CG1707" s="24">
        <f t="shared" si="644"/>
        <v>0</v>
      </c>
      <c r="CI1707" s="24">
        <f t="shared" si="645"/>
        <v>0</v>
      </c>
      <c r="CK1707" s="24">
        <f t="shared" si="646"/>
        <v>0</v>
      </c>
      <c r="CM1707" s="24">
        <f t="shared" si="647"/>
        <v>0</v>
      </c>
      <c r="CO1707" s="24">
        <f t="shared" si="648"/>
        <v>0</v>
      </c>
      <c r="CQ1707" s="24">
        <f t="shared" si="649"/>
        <v>0</v>
      </c>
      <c r="CS1707" s="24">
        <f t="shared" si="650"/>
        <v>0</v>
      </c>
    </row>
    <row r="1708" spans="9:97">
      <c r="I1708" s="24">
        <f t="shared" si="630"/>
        <v>0</v>
      </c>
      <c r="J1708" s="24">
        <f t="shared" si="652"/>
        <v>0</v>
      </c>
      <c r="M1708" s="24"/>
      <c r="N1708" s="24"/>
      <c r="O1708" s="24"/>
      <c r="P1708" s="24"/>
      <c r="Q1708" s="24"/>
      <c r="R1708" s="24"/>
      <c r="S1708" s="24">
        <f t="shared" si="631"/>
        <v>0</v>
      </c>
      <c r="T1708" s="24">
        <f t="shared" si="653"/>
        <v>0</v>
      </c>
      <c r="W1708" s="24"/>
      <c r="X1708" s="24"/>
      <c r="Y1708" s="24"/>
      <c r="Z1708" s="24"/>
      <c r="AA1708" s="24"/>
      <c r="AB1708" s="24"/>
      <c r="AC1708" s="24">
        <f t="shared" si="632"/>
        <v>0</v>
      </c>
      <c r="AD1708" s="24">
        <f t="shared" si="633"/>
        <v>0</v>
      </c>
      <c r="AG1708" s="24"/>
      <c r="AH1708" s="24"/>
      <c r="AI1708" s="24"/>
      <c r="AJ1708" s="24"/>
      <c r="AK1708" s="24"/>
      <c r="AL1708" s="24"/>
      <c r="AM1708" s="24">
        <f t="shared" si="634"/>
        <v>0</v>
      </c>
      <c r="AN1708" s="24">
        <f t="shared" si="651"/>
        <v>0</v>
      </c>
      <c r="AQ1708" s="24"/>
      <c r="AR1708" s="24"/>
      <c r="AS1708" s="24"/>
      <c r="AT1708" s="24"/>
      <c r="AU1708" s="24"/>
      <c r="AV1708" s="24"/>
      <c r="AW1708" s="24">
        <f t="shared" si="635"/>
        <v>0</v>
      </c>
      <c r="AX1708" s="24">
        <f t="shared" si="636"/>
        <v>0</v>
      </c>
      <c r="BA1708" s="24"/>
      <c r="BB1708" s="24"/>
      <c r="BC1708" s="24"/>
      <c r="BD1708" s="24"/>
      <c r="BE1708" s="24"/>
      <c r="BF1708" s="24"/>
      <c r="BG1708" s="24">
        <f t="shared" si="637"/>
        <v>0</v>
      </c>
      <c r="BH1708" s="24">
        <f t="shared" si="638"/>
        <v>0</v>
      </c>
      <c r="BK1708" s="24"/>
      <c r="BL1708" s="24"/>
      <c r="BM1708" s="24"/>
      <c r="BN1708" s="24"/>
      <c r="BO1708" s="24"/>
      <c r="BP1708" s="24"/>
      <c r="BQ1708" s="24">
        <f t="shared" si="639"/>
        <v>0</v>
      </c>
      <c r="BR1708" s="24">
        <f t="shared" si="640"/>
        <v>0</v>
      </c>
      <c r="BU1708" s="24"/>
      <c r="BV1708" s="24"/>
      <c r="BW1708" s="24"/>
      <c r="BX1708" s="24"/>
      <c r="BY1708" s="24"/>
      <c r="BZ1708" s="24"/>
      <c r="CA1708" s="24">
        <f t="shared" si="641"/>
        <v>0</v>
      </c>
      <c r="CB1708" s="24">
        <f t="shared" si="642"/>
        <v>0</v>
      </c>
      <c r="CC1708" s="24"/>
      <c r="CE1708" s="24">
        <f t="shared" si="643"/>
        <v>0</v>
      </c>
      <c r="CG1708" s="24">
        <f t="shared" si="644"/>
        <v>0</v>
      </c>
      <c r="CI1708" s="24">
        <f t="shared" si="645"/>
        <v>0</v>
      </c>
      <c r="CK1708" s="24">
        <f t="shared" si="646"/>
        <v>0</v>
      </c>
      <c r="CM1708" s="24">
        <f t="shared" si="647"/>
        <v>0</v>
      </c>
      <c r="CO1708" s="24">
        <f t="shared" si="648"/>
        <v>0</v>
      </c>
      <c r="CQ1708" s="24">
        <f t="shared" si="649"/>
        <v>0</v>
      </c>
      <c r="CS1708" s="24">
        <f t="shared" si="650"/>
        <v>0</v>
      </c>
    </row>
    <row r="1709" spans="9:97">
      <c r="I1709" s="24">
        <f t="shared" si="630"/>
        <v>0</v>
      </c>
      <c r="J1709" s="24">
        <f t="shared" si="652"/>
        <v>0</v>
      </c>
      <c r="M1709" s="24"/>
      <c r="N1709" s="24"/>
      <c r="O1709" s="24"/>
      <c r="P1709" s="24"/>
      <c r="Q1709" s="24"/>
      <c r="R1709" s="24"/>
      <c r="S1709" s="24">
        <f t="shared" si="631"/>
        <v>0</v>
      </c>
      <c r="T1709" s="24">
        <f t="shared" si="653"/>
        <v>0</v>
      </c>
      <c r="W1709" s="24"/>
      <c r="X1709" s="24"/>
      <c r="Y1709" s="24"/>
      <c r="Z1709" s="24"/>
      <c r="AA1709" s="24"/>
      <c r="AB1709" s="24"/>
      <c r="AC1709" s="24">
        <f t="shared" si="632"/>
        <v>0</v>
      </c>
      <c r="AD1709" s="24">
        <f t="shared" si="633"/>
        <v>0</v>
      </c>
      <c r="AG1709" s="24"/>
      <c r="AH1709" s="24"/>
      <c r="AI1709" s="24"/>
      <c r="AJ1709" s="24"/>
      <c r="AK1709" s="24"/>
      <c r="AL1709" s="24"/>
      <c r="AM1709" s="24">
        <f t="shared" si="634"/>
        <v>0</v>
      </c>
      <c r="AN1709" s="24">
        <f t="shared" si="651"/>
        <v>0</v>
      </c>
      <c r="AQ1709" s="24"/>
      <c r="AR1709" s="24"/>
      <c r="AS1709" s="24"/>
      <c r="AT1709" s="24"/>
      <c r="AU1709" s="24"/>
      <c r="AV1709" s="24"/>
      <c r="AW1709" s="24">
        <f t="shared" si="635"/>
        <v>0</v>
      </c>
      <c r="AX1709" s="24">
        <f t="shared" si="636"/>
        <v>0</v>
      </c>
      <c r="BA1709" s="24"/>
      <c r="BB1709" s="24"/>
      <c r="BC1709" s="24"/>
      <c r="BD1709" s="24"/>
      <c r="BE1709" s="24"/>
      <c r="BF1709" s="24"/>
      <c r="BG1709" s="24">
        <f t="shared" si="637"/>
        <v>0</v>
      </c>
      <c r="BH1709" s="24">
        <f t="shared" si="638"/>
        <v>0</v>
      </c>
      <c r="BK1709" s="24"/>
      <c r="BL1709" s="24"/>
      <c r="BM1709" s="24"/>
      <c r="BN1709" s="24"/>
      <c r="BO1709" s="24"/>
      <c r="BP1709" s="24"/>
      <c r="BQ1709" s="24">
        <f t="shared" si="639"/>
        <v>0</v>
      </c>
      <c r="BR1709" s="24">
        <f t="shared" si="640"/>
        <v>0</v>
      </c>
      <c r="BU1709" s="24"/>
      <c r="BV1709" s="24"/>
      <c r="BW1709" s="24"/>
      <c r="BX1709" s="24"/>
      <c r="BY1709" s="24"/>
      <c r="BZ1709" s="24"/>
      <c r="CA1709" s="24">
        <f t="shared" si="641"/>
        <v>0</v>
      </c>
      <c r="CB1709" s="24">
        <f t="shared" si="642"/>
        <v>0</v>
      </c>
      <c r="CC1709" s="24"/>
      <c r="CE1709" s="24">
        <f t="shared" si="643"/>
        <v>0</v>
      </c>
      <c r="CG1709" s="24">
        <f t="shared" si="644"/>
        <v>0</v>
      </c>
      <c r="CI1709" s="24">
        <f t="shared" si="645"/>
        <v>0</v>
      </c>
      <c r="CK1709" s="24">
        <f t="shared" si="646"/>
        <v>0</v>
      </c>
      <c r="CM1709" s="24">
        <f t="shared" si="647"/>
        <v>0</v>
      </c>
      <c r="CO1709" s="24">
        <f t="shared" si="648"/>
        <v>0</v>
      </c>
      <c r="CQ1709" s="24">
        <f t="shared" si="649"/>
        <v>0</v>
      </c>
      <c r="CS1709" s="24">
        <f t="shared" si="650"/>
        <v>0</v>
      </c>
    </row>
    <row r="1710" spans="9:97">
      <c r="I1710" s="24">
        <f t="shared" si="630"/>
        <v>0</v>
      </c>
      <c r="J1710" s="24">
        <f t="shared" si="652"/>
        <v>0</v>
      </c>
      <c r="M1710" s="24"/>
      <c r="N1710" s="24"/>
      <c r="O1710" s="24"/>
      <c r="P1710" s="24"/>
      <c r="Q1710" s="24"/>
      <c r="R1710" s="24"/>
      <c r="S1710" s="24">
        <f t="shared" si="631"/>
        <v>0</v>
      </c>
      <c r="T1710" s="24">
        <f t="shared" si="653"/>
        <v>0</v>
      </c>
      <c r="W1710" s="24"/>
      <c r="X1710" s="24"/>
      <c r="Y1710" s="24"/>
      <c r="Z1710" s="24"/>
      <c r="AA1710" s="24"/>
      <c r="AB1710" s="24"/>
      <c r="AC1710" s="24">
        <f t="shared" si="632"/>
        <v>0</v>
      </c>
      <c r="AD1710" s="24">
        <f t="shared" si="633"/>
        <v>0</v>
      </c>
      <c r="AG1710" s="24"/>
      <c r="AH1710" s="24"/>
      <c r="AI1710" s="24"/>
      <c r="AJ1710" s="24"/>
      <c r="AK1710" s="24"/>
      <c r="AL1710" s="24"/>
      <c r="AM1710" s="24">
        <f t="shared" si="634"/>
        <v>0</v>
      </c>
      <c r="AN1710" s="24">
        <f t="shared" si="651"/>
        <v>0</v>
      </c>
      <c r="AQ1710" s="24"/>
      <c r="AR1710" s="24"/>
      <c r="AS1710" s="24"/>
      <c r="AT1710" s="24"/>
      <c r="AU1710" s="24"/>
      <c r="AV1710" s="24"/>
      <c r="AW1710" s="24">
        <f t="shared" si="635"/>
        <v>0</v>
      </c>
      <c r="AX1710" s="24">
        <f t="shared" si="636"/>
        <v>0</v>
      </c>
      <c r="BA1710" s="24"/>
      <c r="BB1710" s="24"/>
      <c r="BC1710" s="24"/>
      <c r="BD1710" s="24"/>
      <c r="BE1710" s="24"/>
      <c r="BF1710" s="24"/>
      <c r="BG1710" s="24">
        <f t="shared" si="637"/>
        <v>0</v>
      </c>
      <c r="BH1710" s="24">
        <f t="shared" si="638"/>
        <v>0</v>
      </c>
      <c r="BK1710" s="24"/>
      <c r="BL1710" s="24"/>
      <c r="BM1710" s="24"/>
      <c r="BN1710" s="24"/>
      <c r="BO1710" s="24"/>
      <c r="BP1710" s="24"/>
      <c r="BQ1710" s="24">
        <f t="shared" si="639"/>
        <v>0</v>
      </c>
      <c r="BR1710" s="24">
        <f t="shared" si="640"/>
        <v>0</v>
      </c>
      <c r="BU1710" s="24"/>
      <c r="BV1710" s="24"/>
      <c r="BW1710" s="24"/>
      <c r="BX1710" s="24"/>
      <c r="BY1710" s="24"/>
      <c r="BZ1710" s="24"/>
      <c r="CA1710" s="24">
        <f t="shared" si="641"/>
        <v>0</v>
      </c>
      <c r="CB1710" s="24">
        <f t="shared" si="642"/>
        <v>0</v>
      </c>
      <c r="CC1710" s="24"/>
      <c r="CE1710" s="24">
        <f t="shared" si="643"/>
        <v>0</v>
      </c>
      <c r="CG1710" s="24">
        <f t="shared" si="644"/>
        <v>0</v>
      </c>
      <c r="CI1710" s="24">
        <f t="shared" si="645"/>
        <v>0</v>
      </c>
      <c r="CK1710" s="24">
        <f t="shared" si="646"/>
        <v>0</v>
      </c>
      <c r="CM1710" s="24">
        <f t="shared" si="647"/>
        <v>0</v>
      </c>
      <c r="CO1710" s="24">
        <f t="shared" si="648"/>
        <v>0</v>
      </c>
      <c r="CQ1710" s="24">
        <f t="shared" si="649"/>
        <v>0</v>
      </c>
      <c r="CS1710" s="24">
        <f t="shared" si="650"/>
        <v>0</v>
      </c>
    </row>
    <row r="1711" spans="9:97">
      <c r="I1711" s="24">
        <f t="shared" si="630"/>
        <v>0</v>
      </c>
      <c r="J1711" s="24">
        <f t="shared" si="652"/>
        <v>0</v>
      </c>
      <c r="M1711" s="24"/>
      <c r="N1711" s="24"/>
      <c r="O1711" s="24"/>
      <c r="P1711" s="24"/>
      <c r="Q1711" s="24"/>
      <c r="R1711" s="24"/>
      <c r="S1711" s="24">
        <f t="shared" si="631"/>
        <v>0</v>
      </c>
      <c r="T1711" s="24">
        <f t="shared" si="653"/>
        <v>0</v>
      </c>
      <c r="W1711" s="24"/>
      <c r="X1711" s="24"/>
      <c r="Y1711" s="24"/>
      <c r="Z1711" s="24"/>
      <c r="AA1711" s="24"/>
      <c r="AB1711" s="24"/>
      <c r="AC1711" s="24">
        <f t="shared" si="632"/>
        <v>0</v>
      </c>
      <c r="AD1711" s="24">
        <f t="shared" si="633"/>
        <v>0</v>
      </c>
      <c r="AG1711" s="24"/>
      <c r="AH1711" s="24"/>
      <c r="AI1711" s="24"/>
      <c r="AJ1711" s="24"/>
      <c r="AK1711" s="24"/>
      <c r="AL1711" s="24"/>
      <c r="AM1711" s="24">
        <f t="shared" si="634"/>
        <v>0</v>
      </c>
      <c r="AN1711" s="24">
        <f t="shared" si="651"/>
        <v>0</v>
      </c>
      <c r="AQ1711" s="24"/>
      <c r="AR1711" s="24"/>
      <c r="AS1711" s="24"/>
      <c r="AT1711" s="24"/>
      <c r="AU1711" s="24"/>
      <c r="AV1711" s="24"/>
      <c r="AW1711" s="24">
        <f t="shared" si="635"/>
        <v>0</v>
      </c>
      <c r="AX1711" s="24">
        <f t="shared" si="636"/>
        <v>0</v>
      </c>
      <c r="BA1711" s="24"/>
      <c r="BB1711" s="24"/>
      <c r="BC1711" s="24"/>
      <c r="BD1711" s="24"/>
      <c r="BE1711" s="24"/>
      <c r="BF1711" s="24"/>
      <c r="BG1711" s="24">
        <f t="shared" si="637"/>
        <v>0</v>
      </c>
      <c r="BH1711" s="24">
        <f t="shared" si="638"/>
        <v>0</v>
      </c>
      <c r="BK1711" s="24"/>
      <c r="BL1711" s="24"/>
      <c r="BM1711" s="24"/>
      <c r="BN1711" s="24"/>
      <c r="BO1711" s="24"/>
      <c r="BP1711" s="24"/>
      <c r="BQ1711" s="24">
        <f t="shared" si="639"/>
        <v>0</v>
      </c>
      <c r="BR1711" s="24">
        <f t="shared" si="640"/>
        <v>0</v>
      </c>
      <c r="BU1711" s="24"/>
      <c r="BV1711" s="24"/>
      <c r="BW1711" s="24"/>
      <c r="BX1711" s="24"/>
      <c r="BY1711" s="24"/>
      <c r="BZ1711" s="24"/>
      <c r="CA1711" s="24">
        <f t="shared" si="641"/>
        <v>0</v>
      </c>
      <c r="CB1711" s="24">
        <f t="shared" si="642"/>
        <v>0</v>
      </c>
      <c r="CC1711" s="24"/>
      <c r="CE1711" s="24">
        <f t="shared" si="643"/>
        <v>0</v>
      </c>
      <c r="CG1711" s="24">
        <f t="shared" si="644"/>
        <v>0</v>
      </c>
      <c r="CI1711" s="24">
        <f t="shared" si="645"/>
        <v>0</v>
      </c>
      <c r="CK1711" s="24">
        <f t="shared" si="646"/>
        <v>0</v>
      </c>
      <c r="CM1711" s="24">
        <f t="shared" si="647"/>
        <v>0</v>
      </c>
      <c r="CO1711" s="24">
        <f t="shared" si="648"/>
        <v>0</v>
      </c>
      <c r="CQ1711" s="24">
        <f t="shared" si="649"/>
        <v>0</v>
      </c>
      <c r="CS1711" s="24">
        <f t="shared" si="650"/>
        <v>0</v>
      </c>
    </row>
    <row r="1712" spans="9:97">
      <c r="I1712" s="24">
        <f t="shared" si="630"/>
        <v>0</v>
      </c>
      <c r="J1712" s="24">
        <f t="shared" si="652"/>
        <v>0</v>
      </c>
      <c r="M1712" s="24"/>
      <c r="N1712" s="24"/>
      <c r="O1712" s="24"/>
      <c r="P1712" s="24"/>
      <c r="Q1712" s="24"/>
      <c r="R1712" s="24"/>
      <c r="S1712" s="24">
        <f t="shared" si="631"/>
        <v>0</v>
      </c>
      <c r="T1712" s="24">
        <f t="shared" si="653"/>
        <v>0</v>
      </c>
      <c r="W1712" s="24"/>
      <c r="X1712" s="24"/>
      <c r="Y1712" s="24"/>
      <c r="Z1712" s="24"/>
      <c r="AA1712" s="24"/>
      <c r="AB1712" s="24"/>
      <c r="AC1712" s="24">
        <f t="shared" si="632"/>
        <v>0</v>
      </c>
      <c r="AD1712" s="24">
        <f t="shared" si="633"/>
        <v>0</v>
      </c>
      <c r="AG1712" s="24"/>
      <c r="AH1712" s="24"/>
      <c r="AI1712" s="24"/>
      <c r="AJ1712" s="24"/>
      <c r="AK1712" s="24"/>
      <c r="AL1712" s="24"/>
      <c r="AM1712" s="24">
        <f t="shared" si="634"/>
        <v>0</v>
      </c>
      <c r="AN1712" s="24">
        <f t="shared" si="651"/>
        <v>0</v>
      </c>
      <c r="AQ1712" s="24"/>
      <c r="AR1712" s="24"/>
      <c r="AS1712" s="24"/>
      <c r="AT1712" s="24"/>
      <c r="AU1712" s="24"/>
      <c r="AV1712" s="24"/>
      <c r="AW1712" s="24">
        <f t="shared" si="635"/>
        <v>0</v>
      </c>
      <c r="AX1712" s="24">
        <f t="shared" si="636"/>
        <v>0</v>
      </c>
      <c r="BA1712" s="24"/>
      <c r="BB1712" s="24"/>
      <c r="BC1712" s="24"/>
      <c r="BD1712" s="24"/>
      <c r="BE1712" s="24"/>
      <c r="BF1712" s="24"/>
      <c r="BG1712" s="24">
        <f t="shared" si="637"/>
        <v>0</v>
      </c>
      <c r="BH1712" s="24">
        <f t="shared" si="638"/>
        <v>0</v>
      </c>
      <c r="BK1712" s="24"/>
      <c r="BL1712" s="24"/>
      <c r="BM1712" s="24"/>
      <c r="BN1712" s="24"/>
      <c r="BO1712" s="24"/>
      <c r="BP1712" s="24"/>
      <c r="BQ1712" s="24">
        <f t="shared" si="639"/>
        <v>0</v>
      </c>
      <c r="BR1712" s="24">
        <f t="shared" si="640"/>
        <v>0</v>
      </c>
      <c r="BU1712" s="24"/>
      <c r="BV1712" s="24"/>
      <c r="BW1712" s="24"/>
      <c r="BX1712" s="24"/>
      <c r="BY1712" s="24"/>
      <c r="BZ1712" s="24"/>
      <c r="CA1712" s="24">
        <f t="shared" si="641"/>
        <v>0</v>
      </c>
      <c r="CB1712" s="24">
        <f t="shared" si="642"/>
        <v>0</v>
      </c>
      <c r="CC1712" s="24"/>
      <c r="CE1712" s="24">
        <f t="shared" si="643"/>
        <v>0</v>
      </c>
      <c r="CG1712" s="24">
        <f t="shared" si="644"/>
        <v>0</v>
      </c>
      <c r="CI1712" s="24">
        <f t="shared" si="645"/>
        <v>0</v>
      </c>
      <c r="CK1712" s="24">
        <f t="shared" si="646"/>
        <v>0</v>
      </c>
      <c r="CM1712" s="24">
        <f t="shared" si="647"/>
        <v>0</v>
      </c>
      <c r="CO1712" s="24">
        <f t="shared" si="648"/>
        <v>0</v>
      </c>
      <c r="CQ1712" s="24">
        <f t="shared" si="649"/>
        <v>0</v>
      </c>
      <c r="CS1712" s="24">
        <f t="shared" si="650"/>
        <v>0</v>
      </c>
    </row>
    <row r="1713" spans="9:97">
      <c r="I1713" s="24">
        <f t="shared" si="630"/>
        <v>0</v>
      </c>
      <c r="J1713" s="24">
        <f t="shared" si="652"/>
        <v>0</v>
      </c>
      <c r="M1713" s="24"/>
      <c r="N1713" s="24"/>
      <c r="O1713" s="24"/>
      <c r="P1713" s="24"/>
      <c r="Q1713" s="24"/>
      <c r="R1713" s="24"/>
      <c r="S1713" s="24">
        <f t="shared" si="631"/>
        <v>0</v>
      </c>
      <c r="T1713" s="24">
        <f t="shared" si="653"/>
        <v>0</v>
      </c>
      <c r="W1713" s="24"/>
      <c r="X1713" s="24"/>
      <c r="Y1713" s="24"/>
      <c r="Z1713" s="24"/>
      <c r="AA1713" s="24"/>
      <c r="AB1713" s="24"/>
      <c r="AC1713" s="24">
        <f t="shared" si="632"/>
        <v>0</v>
      </c>
      <c r="AD1713" s="24">
        <f t="shared" si="633"/>
        <v>0</v>
      </c>
      <c r="AG1713" s="24"/>
      <c r="AH1713" s="24"/>
      <c r="AI1713" s="24"/>
      <c r="AJ1713" s="24"/>
      <c r="AK1713" s="24"/>
      <c r="AL1713" s="24"/>
      <c r="AM1713" s="24">
        <f t="shared" si="634"/>
        <v>0</v>
      </c>
      <c r="AN1713" s="24">
        <f t="shared" si="651"/>
        <v>0</v>
      </c>
      <c r="AQ1713" s="24"/>
      <c r="AR1713" s="24"/>
      <c r="AS1713" s="24"/>
      <c r="AT1713" s="24"/>
      <c r="AU1713" s="24"/>
      <c r="AV1713" s="24"/>
      <c r="AW1713" s="24">
        <f t="shared" si="635"/>
        <v>0</v>
      </c>
      <c r="AX1713" s="24">
        <f t="shared" si="636"/>
        <v>0</v>
      </c>
      <c r="BA1713" s="24"/>
      <c r="BB1713" s="24"/>
      <c r="BC1713" s="24"/>
      <c r="BD1713" s="24"/>
      <c r="BE1713" s="24"/>
      <c r="BF1713" s="24"/>
      <c r="BG1713" s="24">
        <f t="shared" si="637"/>
        <v>0</v>
      </c>
      <c r="BH1713" s="24">
        <f t="shared" si="638"/>
        <v>0</v>
      </c>
      <c r="BK1713" s="24"/>
      <c r="BL1713" s="24"/>
      <c r="BM1713" s="24"/>
      <c r="BN1713" s="24"/>
      <c r="BO1713" s="24"/>
      <c r="BP1713" s="24"/>
      <c r="BQ1713" s="24">
        <f t="shared" si="639"/>
        <v>0</v>
      </c>
      <c r="BR1713" s="24">
        <f t="shared" si="640"/>
        <v>0</v>
      </c>
      <c r="BU1713" s="24"/>
      <c r="BV1713" s="24"/>
      <c r="BW1713" s="24"/>
      <c r="BX1713" s="24"/>
      <c r="BY1713" s="24"/>
      <c r="BZ1713" s="24"/>
      <c r="CA1713" s="24">
        <f t="shared" si="641"/>
        <v>0</v>
      </c>
      <c r="CB1713" s="24">
        <f t="shared" si="642"/>
        <v>0</v>
      </c>
      <c r="CC1713" s="24"/>
      <c r="CE1713" s="24">
        <f t="shared" si="643"/>
        <v>0</v>
      </c>
      <c r="CG1713" s="24">
        <f t="shared" si="644"/>
        <v>0</v>
      </c>
      <c r="CI1713" s="24">
        <f t="shared" si="645"/>
        <v>0</v>
      </c>
      <c r="CK1713" s="24">
        <f t="shared" si="646"/>
        <v>0</v>
      </c>
      <c r="CM1713" s="24">
        <f t="shared" si="647"/>
        <v>0</v>
      </c>
      <c r="CO1713" s="24">
        <f t="shared" si="648"/>
        <v>0</v>
      </c>
      <c r="CQ1713" s="24">
        <f t="shared" si="649"/>
        <v>0</v>
      </c>
      <c r="CS1713" s="24">
        <f t="shared" si="650"/>
        <v>0</v>
      </c>
    </row>
    <row r="1714" spans="9:97">
      <c r="I1714" s="24">
        <f t="shared" si="630"/>
        <v>0</v>
      </c>
      <c r="J1714" s="24">
        <f t="shared" si="652"/>
        <v>0</v>
      </c>
      <c r="M1714" s="24"/>
      <c r="N1714" s="24"/>
      <c r="O1714" s="24"/>
      <c r="P1714" s="24"/>
      <c r="Q1714" s="24"/>
      <c r="R1714" s="24"/>
      <c r="S1714" s="24">
        <f t="shared" si="631"/>
        <v>0</v>
      </c>
      <c r="T1714" s="24">
        <f t="shared" si="653"/>
        <v>0</v>
      </c>
      <c r="W1714" s="24"/>
      <c r="X1714" s="24"/>
      <c r="Y1714" s="24"/>
      <c r="Z1714" s="24"/>
      <c r="AA1714" s="24"/>
      <c r="AB1714" s="24"/>
      <c r="AC1714" s="24">
        <f t="shared" si="632"/>
        <v>0</v>
      </c>
      <c r="AD1714" s="24">
        <f t="shared" si="633"/>
        <v>0</v>
      </c>
      <c r="AG1714" s="24"/>
      <c r="AH1714" s="24"/>
      <c r="AI1714" s="24"/>
      <c r="AJ1714" s="24"/>
      <c r="AK1714" s="24"/>
      <c r="AL1714" s="24"/>
      <c r="AM1714" s="24">
        <f t="shared" si="634"/>
        <v>0</v>
      </c>
      <c r="AN1714" s="24">
        <f t="shared" si="651"/>
        <v>0</v>
      </c>
      <c r="AQ1714" s="24"/>
      <c r="AR1714" s="24"/>
      <c r="AS1714" s="24"/>
      <c r="AT1714" s="24"/>
      <c r="AU1714" s="24"/>
      <c r="AV1714" s="24"/>
      <c r="AW1714" s="24">
        <f t="shared" si="635"/>
        <v>0</v>
      </c>
      <c r="AX1714" s="24">
        <f t="shared" si="636"/>
        <v>0</v>
      </c>
      <c r="BA1714" s="24"/>
      <c r="BB1714" s="24"/>
      <c r="BC1714" s="24"/>
      <c r="BD1714" s="24"/>
      <c r="BE1714" s="24"/>
      <c r="BF1714" s="24"/>
      <c r="BG1714" s="24">
        <f t="shared" si="637"/>
        <v>0</v>
      </c>
      <c r="BH1714" s="24">
        <f t="shared" si="638"/>
        <v>0</v>
      </c>
      <c r="BK1714" s="24"/>
      <c r="BL1714" s="24"/>
      <c r="BM1714" s="24"/>
      <c r="BN1714" s="24"/>
      <c r="BO1714" s="24"/>
      <c r="BP1714" s="24"/>
      <c r="BQ1714" s="24">
        <f t="shared" si="639"/>
        <v>0</v>
      </c>
      <c r="BR1714" s="24">
        <f t="shared" si="640"/>
        <v>0</v>
      </c>
      <c r="BU1714" s="24"/>
      <c r="BV1714" s="24"/>
      <c r="BW1714" s="24"/>
      <c r="BX1714" s="24"/>
      <c r="BY1714" s="24"/>
      <c r="BZ1714" s="24"/>
      <c r="CA1714" s="24">
        <f t="shared" si="641"/>
        <v>0</v>
      </c>
      <c r="CB1714" s="24">
        <f t="shared" si="642"/>
        <v>0</v>
      </c>
      <c r="CC1714" s="24"/>
      <c r="CE1714" s="24">
        <f t="shared" si="643"/>
        <v>0</v>
      </c>
      <c r="CG1714" s="24">
        <f t="shared" si="644"/>
        <v>0</v>
      </c>
      <c r="CI1714" s="24">
        <f t="shared" si="645"/>
        <v>0</v>
      </c>
      <c r="CK1714" s="24">
        <f t="shared" si="646"/>
        <v>0</v>
      </c>
      <c r="CM1714" s="24">
        <f t="shared" si="647"/>
        <v>0</v>
      </c>
      <c r="CO1714" s="24">
        <f t="shared" si="648"/>
        <v>0</v>
      </c>
      <c r="CQ1714" s="24">
        <f t="shared" si="649"/>
        <v>0</v>
      </c>
      <c r="CS1714" s="24">
        <f t="shared" si="650"/>
        <v>0</v>
      </c>
    </row>
    <row r="1715" spans="9:97">
      <c r="I1715" s="24">
        <f t="shared" si="630"/>
        <v>0</v>
      </c>
      <c r="J1715" s="24">
        <f t="shared" si="652"/>
        <v>0</v>
      </c>
      <c r="M1715" s="24"/>
      <c r="N1715" s="24"/>
      <c r="O1715" s="24"/>
      <c r="P1715" s="24"/>
      <c r="Q1715" s="24"/>
      <c r="R1715" s="24"/>
      <c r="S1715" s="24">
        <f t="shared" si="631"/>
        <v>0</v>
      </c>
      <c r="T1715" s="24">
        <f t="shared" si="653"/>
        <v>0</v>
      </c>
      <c r="W1715" s="24"/>
      <c r="X1715" s="24"/>
      <c r="Y1715" s="24"/>
      <c r="Z1715" s="24"/>
      <c r="AA1715" s="24"/>
      <c r="AB1715" s="24"/>
      <c r="AC1715" s="24">
        <f t="shared" si="632"/>
        <v>0</v>
      </c>
      <c r="AD1715" s="24">
        <f t="shared" si="633"/>
        <v>0</v>
      </c>
      <c r="AG1715" s="24"/>
      <c r="AH1715" s="24"/>
      <c r="AI1715" s="24"/>
      <c r="AJ1715" s="24"/>
      <c r="AK1715" s="24"/>
      <c r="AL1715" s="24"/>
      <c r="AM1715" s="24">
        <f t="shared" si="634"/>
        <v>0</v>
      </c>
      <c r="AN1715" s="24">
        <f t="shared" si="651"/>
        <v>0</v>
      </c>
      <c r="AQ1715" s="24"/>
      <c r="AR1715" s="24"/>
      <c r="AS1715" s="24"/>
      <c r="AT1715" s="24"/>
      <c r="AU1715" s="24"/>
      <c r="AV1715" s="24"/>
      <c r="AW1715" s="24">
        <f t="shared" si="635"/>
        <v>0</v>
      </c>
      <c r="AX1715" s="24">
        <f t="shared" si="636"/>
        <v>0</v>
      </c>
      <c r="BA1715" s="24"/>
      <c r="BB1715" s="24"/>
      <c r="BC1715" s="24"/>
      <c r="BD1715" s="24"/>
      <c r="BE1715" s="24"/>
      <c r="BF1715" s="24"/>
      <c r="BG1715" s="24">
        <f t="shared" si="637"/>
        <v>0</v>
      </c>
      <c r="BH1715" s="24">
        <f t="shared" si="638"/>
        <v>0</v>
      </c>
      <c r="BK1715" s="24"/>
      <c r="BL1715" s="24"/>
      <c r="BM1715" s="24"/>
      <c r="BN1715" s="24"/>
      <c r="BO1715" s="24"/>
      <c r="BP1715" s="24"/>
      <c r="BQ1715" s="24">
        <f t="shared" si="639"/>
        <v>0</v>
      </c>
      <c r="BR1715" s="24">
        <f t="shared" si="640"/>
        <v>0</v>
      </c>
      <c r="BU1715" s="24"/>
      <c r="BV1715" s="24"/>
      <c r="BW1715" s="24"/>
      <c r="BX1715" s="24"/>
      <c r="BY1715" s="24"/>
      <c r="BZ1715" s="24"/>
      <c r="CA1715" s="24">
        <f t="shared" si="641"/>
        <v>0</v>
      </c>
      <c r="CB1715" s="24">
        <f t="shared" si="642"/>
        <v>0</v>
      </c>
      <c r="CC1715" s="24"/>
      <c r="CE1715" s="24">
        <f t="shared" si="643"/>
        <v>0</v>
      </c>
      <c r="CG1715" s="24">
        <f t="shared" si="644"/>
        <v>0</v>
      </c>
      <c r="CI1715" s="24">
        <f t="shared" si="645"/>
        <v>0</v>
      </c>
      <c r="CK1715" s="24">
        <f t="shared" si="646"/>
        <v>0</v>
      </c>
      <c r="CM1715" s="24">
        <f t="shared" si="647"/>
        <v>0</v>
      </c>
      <c r="CO1715" s="24">
        <f t="shared" si="648"/>
        <v>0</v>
      </c>
      <c r="CQ1715" s="24">
        <f t="shared" si="649"/>
        <v>0</v>
      </c>
      <c r="CS1715" s="24">
        <f t="shared" si="650"/>
        <v>0</v>
      </c>
    </row>
    <row r="1716" spans="9:97">
      <c r="I1716" s="24">
        <f t="shared" si="630"/>
        <v>0</v>
      </c>
      <c r="J1716" s="24">
        <f t="shared" si="652"/>
        <v>0</v>
      </c>
      <c r="M1716" s="24"/>
      <c r="N1716" s="24"/>
      <c r="O1716" s="24"/>
      <c r="P1716" s="24"/>
      <c r="Q1716" s="24"/>
      <c r="R1716" s="24"/>
      <c r="S1716" s="24">
        <f t="shared" si="631"/>
        <v>0</v>
      </c>
      <c r="T1716" s="24">
        <f t="shared" si="653"/>
        <v>0</v>
      </c>
      <c r="W1716" s="24"/>
      <c r="X1716" s="24"/>
      <c r="Y1716" s="24"/>
      <c r="Z1716" s="24"/>
      <c r="AA1716" s="24"/>
      <c r="AB1716" s="24"/>
      <c r="AC1716" s="24">
        <f t="shared" si="632"/>
        <v>0</v>
      </c>
      <c r="AD1716" s="24">
        <f t="shared" si="633"/>
        <v>0</v>
      </c>
      <c r="AG1716" s="24"/>
      <c r="AH1716" s="24"/>
      <c r="AI1716" s="24"/>
      <c r="AJ1716" s="24"/>
      <c r="AK1716" s="24"/>
      <c r="AL1716" s="24"/>
      <c r="AM1716" s="24">
        <f t="shared" si="634"/>
        <v>0</v>
      </c>
      <c r="AN1716" s="24">
        <f t="shared" si="651"/>
        <v>0</v>
      </c>
      <c r="AQ1716" s="24"/>
      <c r="AR1716" s="24"/>
      <c r="AS1716" s="24"/>
      <c r="AT1716" s="24"/>
      <c r="AU1716" s="24"/>
      <c r="AV1716" s="24"/>
      <c r="AW1716" s="24">
        <f t="shared" si="635"/>
        <v>0</v>
      </c>
      <c r="AX1716" s="24">
        <f t="shared" si="636"/>
        <v>0</v>
      </c>
      <c r="BA1716" s="24"/>
      <c r="BB1716" s="24"/>
      <c r="BC1716" s="24"/>
      <c r="BD1716" s="24"/>
      <c r="BE1716" s="24"/>
      <c r="BF1716" s="24"/>
      <c r="BG1716" s="24">
        <f t="shared" si="637"/>
        <v>0</v>
      </c>
      <c r="BH1716" s="24">
        <f t="shared" si="638"/>
        <v>0</v>
      </c>
      <c r="BK1716" s="24"/>
      <c r="BL1716" s="24"/>
      <c r="BM1716" s="24"/>
      <c r="BN1716" s="24"/>
      <c r="BO1716" s="24"/>
      <c r="BP1716" s="24"/>
      <c r="BQ1716" s="24">
        <f t="shared" si="639"/>
        <v>0</v>
      </c>
      <c r="BR1716" s="24">
        <f t="shared" si="640"/>
        <v>0</v>
      </c>
      <c r="BU1716" s="24"/>
      <c r="BV1716" s="24"/>
      <c r="BW1716" s="24"/>
      <c r="BX1716" s="24"/>
      <c r="BY1716" s="24"/>
      <c r="BZ1716" s="24"/>
      <c r="CA1716" s="24">
        <f t="shared" si="641"/>
        <v>0</v>
      </c>
      <c r="CB1716" s="24">
        <f t="shared" si="642"/>
        <v>0</v>
      </c>
      <c r="CC1716" s="24"/>
      <c r="CE1716" s="24">
        <f t="shared" si="643"/>
        <v>0</v>
      </c>
      <c r="CG1716" s="24">
        <f t="shared" si="644"/>
        <v>0</v>
      </c>
      <c r="CI1716" s="24">
        <f t="shared" si="645"/>
        <v>0</v>
      </c>
      <c r="CK1716" s="24">
        <f t="shared" si="646"/>
        <v>0</v>
      </c>
      <c r="CM1716" s="24">
        <f t="shared" si="647"/>
        <v>0</v>
      </c>
      <c r="CO1716" s="24">
        <f t="shared" si="648"/>
        <v>0</v>
      </c>
      <c r="CQ1716" s="24">
        <f t="shared" si="649"/>
        <v>0</v>
      </c>
      <c r="CS1716" s="24">
        <f t="shared" si="650"/>
        <v>0</v>
      </c>
    </row>
    <row r="1717" spans="9:97">
      <c r="I1717" s="24">
        <f t="shared" si="630"/>
        <v>0</v>
      </c>
      <c r="J1717" s="24">
        <f t="shared" si="652"/>
        <v>0</v>
      </c>
      <c r="M1717" s="24"/>
      <c r="N1717" s="24"/>
      <c r="O1717" s="24"/>
      <c r="P1717" s="24"/>
      <c r="Q1717" s="24"/>
      <c r="R1717" s="24"/>
      <c r="S1717" s="24">
        <f t="shared" si="631"/>
        <v>0</v>
      </c>
      <c r="T1717" s="24">
        <f t="shared" si="653"/>
        <v>0</v>
      </c>
      <c r="W1717" s="24"/>
      <c r="X1717" s="24"/>
      <c r="Y1717" s="24"/>
      <c r="Z1717" s="24"/>
      <c r="AA1717" s="24"/>
      <c r="AB1717" s="24"/>
      <c r="AC1717" s="24">
        <f t="shared" si="632"/>
        <v>0</v>
      </c>
      <c r="AD1717" s="24">
        <f t="shared" si="633"/>
        <v>0</v>
      </c>
      <c r="AG1717" s="24"/>
      <c r="AH1717" s="24"/>
      <c r="AI1717" s="24"/>
      <c r="AJ1717" s="24"/>
      <c r="AK1717" s="24"/>
      <c r="AL1717" s="24"/>
      <c r="AM1717" s="24">
        <f t="shared" si="634"/>
        <v>0</v>
      </c>
      <c r="AN1717" s="24">
        <f t="shared" si="651"/>
        <v>0</v>
      </c>
      <c r="AQ1717" s="24"/>
      <c r="AR1717" s="24"/>
      <c r="AS1717" s="24"/>
      <c r="AT1717" s="24"/>
      <c r="AU1717" s="24"/>
      <c r="AV1717" s="24"/>
      <c r="AW1717" s="24">
        <f t="shared" si="635"/>
        <v>0</v>
      </c>
      <c r="AX1717" s="24">
        <f t="shared" si="636"/>
        <v>0</v>
      </c>
      <c r="BA1717" s="24"/>
      <c r="BB1717" s="24"/>
      <c r="BC1717" s="24"/>
      <c r="BD1717" s="24"/>
      <c r="BE1717" s="24"/>
      <c r="BF1717" s="24"/>
      <c r="BG1717" s="24">
        <f t="shared" si="637"/>
        <v>0</v>
      </c>
      <c r="BH1717" s="24">
        <f t="shared" si="638"/>
        <v>0</v>
      </c>
      <c r="BK1717" s="24"/>
      <c r="BL1717" s="24"/>
      <c r="BM1717" s="24"/>
      <c r="BN1717" s="24"/>
      <c r="BO1717" s="24"/>
      <c r="BP1717" s="24"/>
      <c r="BQ1717" s="24">
        <f t="shared" si="639"/>
        <v>0</v>
      </c>
      <c r="BR1717" s="24">
        <f t="shared" si="640"/>
        <v>0</v>
      </c>
      <c r="BU1717" s="24"/>
      <c r="BV1717" s="24"/>
      <c r="BW1717" s="24"/>
      <c r="BX1717" s="24"/>
      <c r="BY1717" s="24"/>
      <c r="BZ1717" s="24"/>
      <c r="CA1717" s="24">
        <f t="shared" si="641"/>
        <v>0</v>
      </c>
      <c r="CB1717" s="24">
        <f t="shared" si="642"/>
        <v>0</v>
      </c>
      <c r="CC1717" s="24"/>
      <c r="CE1717" s="24">
        <f t="shared" si="643"/>
        <v>0</v>
      </c>
      <c r="CG1717" s="24">
        <f t="shared" si="644"/>
        <v>0</v>
      </c>
      <c r="CI1717" s="24">
        <f t="shared" si="645"/>
        <v>0</v>
      </c>
      <c r="CK1717" s="24">
        <f t="shared" si="646"/>
        <v>0</v>
      </c>
      <c r="CM1717" s="24">
        <f t="shared" si="647"/>
        <v>0</v>
      </c>
      <c r="CO1717" s="24">
        <f t="shared" si="648"/>
        <v>0</v>
      </c>
      <c r="CQ1717" s="24">
        <f t="shared" si="649"/>
        <v>0</v>
      </c>
      <c r="CS1717" s="24">
        <f t="shared" si="650"/>
        <v>0</v>
      </c>
    </row>
    <row r="1718" spans="9:97">
      <c r="I1718" s="24">
        <f t="shared" si="630"/>
        <v>0</v>
      </c>
      <c r="J1718" s="24">
        <f t="shared" si="652"/>
        <v>0</v>
      </c>
      <c r="M1718" s="24"/>
      <c r="N1718" s="24"/>
      <c r="O1718" s="24"/>
      <c r="P1718" s="24"/>
      <c r="Q1718" s="24"/>
      <c r="R1718" s="24"/>
      <c r="S1718" s="24">
        <f t="shared" si="631"/>
        <v>0</v>
      </c>
      <c r="T1718" s="24">
        <f t="shared" si="653"/>
        <v>0</v>
      </c>
      <c r="W1718" s="24"/>
      <c r="X1718" s="24"/>
      <c r="Y1718" s="24"/>
      <c r="Z1718" s="24"/>
      <c r="AA1718" s="24"/>
      <c r="AB1718" s="24"/>
      <c r="AC1718" s="24">
        <f t="shared" si="632"/>
        <v>0</v>
      </c>
      <c r="AD1718" s="24">
        <f t="shared" si="633"/>
        <v>0</v>
      </c>
      <c r="AG1718" s="24"/>
      <c r="AH1718" s="24"/>
      <c r="AI1718" s="24"/>
      <c r="AJ1718" s="24"/>
      <c r="AK1718" s="24"/>
      <c r="AL1718" s="24"/>
      <c r="AM1718" s="24">
        <f t="shared" si="634"/>
        <v>0</v>
      </c>
      <c r="AN1718" s="24">
        <f t="shared" si="651"/>
        <v>0</v>
      </c>
      <c r="AQ1718" s="24"/>
      <c r="AR1718" s="24"/>
      <c r="AS1718" s="24"/>
      <c r="AT1718" s="24"/>
      <c r="AU1718" s="24"/>
      <c r="AV1718" s="24"/>
      <c r="AW1718" s="24">
        <f t="shared" si="635"/>
        <v>0</v>
      </c>
      <c r="AX1718" s="24">
        <f t="shared" si="636"/>
        <v>0</v>
      </c>
      <c r="BA1718" s="24"/>
      <c r="BB1718" s="24"/>
      <c r="BC1718" s="24"/>
      <c r="BD1718" s="24"/>
      <c r="BE1718" s="24"/>
      <c r="BF1718" s="24"/>
      <c r="BG1718" s="24">
        <f t="shared" si="637"/>
        <v>0</v>
      </c>
      <c r="BH1718" s="24">
        <f t="shared" si="638"/>
        <v>0</v>
      </c>
      <c r="BK1718" s="24"/>
      <c r="BL1718" s="24"/>
      <c r="BM1718" s="24"/>
      <c r="BN1718" s="24"/>
      <c r="BO1718" s="24"/>
      <c r="BP1718" s="24"/>
      <c r="BQ1718" s="24">
        <f t="shared" si="639"/>
        <v>0</v>
      </c>
      <c r="BR1718" s="24">
        <f t="shared" si="640"/>
        <v>0</v>
      </c>
      <c r="BU1718" s="24"/>
      <c r="BV1718" s="24"/>
      <c r="BW1718" s="24"/>
      <c r="BX1718" s="24"/>
      <c r="BY1718" s="24"/>
      <c r="BZ1718" s="24"/>
      <c r="CA1718" s="24">
        <f t="shared" si="641"/>
        <v>0</v>
      </c>
      <c r="CB1718" s="24">
        <f t="shared" si="642"/>
        <v>0</v>
      </c>
      <c r="CC1718" s="24"/>
      <c r="CE1718" s="24">
        <f t="shared" si="643"/>
        <v>0</v>
      </c>
      <c r="CG1718" s="24">
        <f t="shared" si="644"/>
        <v>0</v>
      </c>
      <c r="CI1718" s="24">
        <f t="shared" si="645"/>
        <v>0</v>
      </c>
      <c r="CK1718" s="24">
        <f t="shared" si="646"/>
        <v>0</v>
      </c>
      <c r="CM1718" s="24">
        <f t="shared" si="647"/>
        <v>0</v>
      </c>
      <c r="CO1718" s="24">
        <f t="shared" si="648"/>
        <v>0</v>
      </c>
      <c r="CQ1718" s="24">
        <f t="shared" si="649"/>
        <v>0</v>
      </c>
      <c r="CS1718" s="24">
        <f t="shared" si="650"/>
        <v>0</v>
      </c>
    </row>
    <row r="1719" spans="9:97">
      <c r="I1719" s="24">
        <f t="shared" si="630"/>
        <v>0</v>
      </c>
      <c r="J1719" s="24">
        <f t="shared" si="652"/>
        <v>0</v>
      </c>
      <c r="M1719" s="24"/>
      <c r="N1719" s="24"/>
      <c r="O1719" s="24"/>
      <c r="P1719" s="24"/>
      <c r="Q1719" s="24"/>
      <c r="R1719" s="24"/>
      <c r="S1719" s="24">
        <f t="shared" si="631"/>
        <v>0</v>
      </c>
      <c r="T1719" s="24">
        <f t="shared" si="653"/>
        <v>0</v>
      </c>
      <c r="W1719" s="24"/>
      <c r="X1719" s="24"/>
      <c r="Y1719" s="24"/>
      <c r="Z1719" s="24"/>
      <c r="AA1719" s="24"/>
      <c r="AB1719" s="24"/>
      <c r="AC1719" s="24">
        <f t="shared" si="632"/>
        <v>0</v>
      </c>
      <c r="AD1719" s="24">
        <f t="shared" si="633"/>
        <v>0</v>
      </c>
      <c r="AG1719" s="24"/>
      <c r="AH1719" s="24"/>
      <c r="AI1719" s="24"/>
      <c r="AJ1719" s="24"/>
      <c r="AK1719" s="24"/>
      <c r="AL1719" s="24"/>
      <c r="AM1719" s="24">
        <f t="shared" si="634"/>
        <v>0</v>
      </c>
      <c r="AN1719" s="24">
        <f t="shared" si="651"/>
        <v>0</v>
      </c>
      <c r="AQ1719" s="24"/>
      <c r="AR1719" s="24"/>
      <c r="AS1719" s="24"/>
      <c r="AT1719" s="24"/>
      <c r="AU1719" s="24"/>
      <c r="AV1719" s="24"/>
      <c r="AW1719" s="24">
        <f t="shared" si="635"/>
        <v>0</v>
      </c>
      <c r="AX1719" s="24">
        <f t="shared" si="636"/>
        <v>0</v>
      </c>
      <c r="BA1719" s="24"/>
      <c r="BB1719" s="24"/>
      <c r="BC1719" s="24"/>
      <c r="BD1719" s="24"/>
      <c r="BE1719" s="24"/>
      <c r="BF1719" s="24"/>
      <c r="BG1719" s="24">
        <f t="shared" si="637"/>
        <v>0</v>
      </c>
      <c r="BH1719" s="24">
        <f t="shared" si="638"/>
        <v>0</v>
      </c>
      <c r="BK1719" s="24"/>
      <c r="BL1719" s="24"/>
      <c r="BM1719" s="24"/>
      <c r="BN1719" s="24"/>
      <c r="BO1719" s="24"/>
      <c r="BP1719" s="24"/>
      <c r="BQ1719" s="24">
        <f t="shared" si="639"/>
        <v>0</v>
      </c>
      <c r="BR1719" s="24">
        <f t="shared" si="640"/>
        <v>0</v>
      </c>
      <c r="BU1719" s="24"/>
      <c r="BV1719" s="24"/>
      <c r="BW1719" s="24"/>
      <c r="BX1719" s="24"/>
      <c r="BY1719" s="24"/>
      <c r="BZ1719" s="24"/>
      <c r="CA1719" s="24">
        <f t="shared" si="641"/>
        <v>0</v>
      </c>
      <c r="CB1719" s="24">
        <f t="shared" si="642"/>
        <v>0</v>
      </c>
      <c r="CC1719" s="24"/>
      <c r="CE1719" s="24">
        <f t="shared" si="643"/>
        <v>0</v>
      </c>
      <c r="CG1719" s="24">
        <f t="shared" si="644"/>
        <v>0</v>
      </c>
      <c r="CI1719" s="24">
        <f t="shared" si="645"/>
        <v>0</v>
      </c>
      <c r="CK1719" s="24">
        <f t="shared" si="646"/>
        <v>0</v>
      </c>
      <c r="CM1719" s="24">
        <f t="shared" si="647"/>
        <v>0</v>
      </c>
      <c r="CO1719" s="24">
        <f t="shared" si="648"/>
        <v>0</v>
      </c>
      <c r="CQ1719" s="24">
        <f t="shared" si="649"/>
        <v>0</v>
      </c>
      <c r="CS1719" s="24">
        <f t="shared" si="650"/>
        <v>0</v>
      </c>
    </row>
    <row r="1720" spans="9:97">
      <c r="I1720" s="24">
        <f t="shared" si="630"/>
        <v>0</v>
      </c>
      <c r="J1720" s="24">
        <f t="shared" si="652"/>
        <v>0</v>
      </c>
      <c r="M1720" s="24"/>
      <c r="N1720" s="24"/>
      <c r="O1720" s="24"/>
      <c r="P1720" s="24"/>
      <c r="Q1720" s="24"/>
      <c r="R1720" s="24"/>
      <c r="S1720" s="24">
        <f t="shared" si="631"/>
        <v>0</v>
      </c>
      <c r="T1720" s="24">
        <f t="shared" si="653"/>
        <v>0</v>
      </c>
      <c r="W1720" s="24"/>
      <c r="X1720" s="24"/>
      <c r="Y1720" s="24"/>
      <c r="Z1720" s="24"/>
      <c r="AA1720" s="24"/>
      <c r="AB1720" s="24"/>
      <c r="AC1720" s="24">
        <f t="shared" si="632"/>
        <v>0</v>
      </c>
      <c r="AD1720" s="24">
        <f t="shared" si="633"/>
        <v>0</v>
      </c>
      <c r="AG1720" s="24"/>
      <c r="AH1720" s="24"/>
      <c r="AI1720" s="24"/>
      <c r="AJ1720" s="24"/>
      <c r="AK1720" s="24"/>
      <c r="AL1720" s="24"/>
      <c r="AM1720" s="24">
        <f t="shared" si="634"/>
        <v>0</v>
      </c>
      <c r="AN1720" s="24">
        <f t="shared" si="651"/>
        <v>0</v>
      </c>
      <c r="AQ1720" s="24"/>
      <c r="AR1720" s="24"/>
      <c r="AS1720" s="24"/>
      <c r="AT1720" s="24"/>
      <c r="AU1720" s="24"/>
      <c r="AV1720" s="24"/>
      <c r="AW1720" s="24">
        <f t="shared" si="635"/>
        <v>0</v>
      </c>
      <c r="AX1720" s="24">
        <f t="shared" si="636"/>
        <v>0</v>
      </c>
      <c r="BA1720" s="24"/>
      <c r="BB1720" s="24"/>
      <c r="BC1720" s="24"/>
      <c r="BD1720" s="24"/>
      <c r="BE1720" s="24"/>
      <c r="BF1720" s="24"/>
      <c r="BG1720" s="24">
        <f t="shared" si="637"/>
        <v>0</v>
      </c>
      <c r="BH1720" s="24">
        <f t="shared" si="638"/>
        <v>0</v>
      </c>
      <c r="BK1720" s="24"/>
      <c r="BL1720" s="24"/>
      <c r="BM1720" s="24"/>
      <c r="BN1720" s="24"/>
      <c r="BO1720" s="24"/>
      <c r="BP1720" s="24"/>
      <c r="BQ1720" s="24">
        <f t="shared" si="639"/>
        <v>0</v>
      </c>
      <c r="BR1720" s="24">
        <f t="shared" si="640"/>
        <v>0</v>
      </c>
      <c r="BU1720" s="24"/>
      <c r="BV1720" s="24"/>
      <c r="BW1720" s="24"/>
      <c r="BX1720" s="24"/>
      <c r="BY1720" s="24"/>
      <c r="BZ1720" s="24"/>
      <c r="CA1720" s="24">
        <f t="shared" si="641"/>
        <v>0</v>
      </c>
      <c r="CB1720" s="24">
        <f t="shared" si="642"/>
        <v>0</v>
      </c>
      <c r="CC1720" s="24"/>
      <c r="CE1720" s="24">
        <f t="shared" si="643"/>
        <v>0</v>
      </c>
      <c r="CG1720" s="24">
        <f t="shared" si="644"/>
        <v>0</v>
      </c>
      <c r="CI1720" s="24">
        <f t="shared" si="645"/>
        <v>0</v>
      </c>
      <c r="CK1720" s="24">
        <f t="shared" si="646"/>
        <v>0</v>
      </c>
      <c r="CM1720" s="24">
        <f t="shared" si="647"/>
        <v>0</v>
      </c>
      <c r="CO1720" s="24">
        <f t="shared" si="648"/>
        <v>0</v>
      </c>
      <c r="CQ1720" s="24">
        <f t="shared" si="649"/>
        <v>0</v>
      </c>
      <c r="CS1720" s="24">
        <f t="shared" si="650"/>
        <v>0</v>
      </c>
    </row>
    <row r="1721" spans="9:97">
      <c r="I1721" s="24">
        <f t="shared" si="630"/>
        <v>0</v>
      </c>
      <c r="J1721" s="24">
        <f t="shared" si="652"/>
        <v>0</v>
      </c>
      <c r="M1721" s="24"/>
      <c r="N1721" s="24"/>
      <c r="O1721" s="24"/>
      <c r="P1721" s="24"/>
      <c r="Q1721" s="24"/>
      <c r="R1721" s="24"/>
      <c r="S1721" s="24">
        <f t="shared" si="631"/>
        <v>0</v>
      </c>
      <c r="T1721" s="24">
        <f t="shared" si="653"/>
        <v>0</v>
      </c>
      <c r="W1721" s="24"/>
      <c r="X1721" s="24"/>
      <c r="Y1721" s="24"/>
      <c r="Z1721" s="24"/>
      <c r="AA1721" s="24"/>
      <c r="AB1721" s="24"/>
      <c r="AC1721" s="24">
        <f t="shared" si="632"/>
        <v>0</v>
      </c>
      <c r="AD1721" s="24">
        <f t="shared" si="633"/>
        <v>0</v>
      </c>
      <c r="AG1721" s="24"/>
      <c r="AH1721" s="24"/>
      <c r="AI1721" s="24"/>
      <c r="AJ1721" s="24"/>
      <c r="AK1721" s="24"/>
      <c r="AL1721" s="24"/>
      <c r="AM1721" s="24">
        <f t="shared" si="634"/>
        <v>0</v>
      </c>
      <c r="AN1721" s="24">
        <f t="shared" si="651"/>
        <v>0</v>
      </c>
      <c r="AQ1721" s="24"/>
      <c r="AR1721" s="24"/>
      <c r="AS1721" s="24"/>
      <c r="AT1721" s="24"/>
      <c r="AU1721" s="24"/>
      <c r="AV1721" s="24"/>
      <c r="AW1721" s="24">
        <f t="shared" si="635"/>
        <v>0</v>
      </c>
      <c r="AX1721" s="24">
        <f t="shared" si="636"/>
        <v>0</v>
      </c>
      <c r="BA1721" s="24"/>
      <c r="BB1721" s="24"/>
      <c r="BC1721" s="24"/>
      <c r="BD1721" s="24"/>
      <c r="BE1721" s="24"/>
      <c r="BF1721" s="24"/>
      <c r="BG1721" s="24">
        <f t="shared" si="637"/>
        <v>0</v>
      </c>
      <c r="BH1721" s="24">
        <f t="shared" si="638"/>
        <v>0</v>
      </c>
      <c r="BK1721" s="24"/>
      <c r="BL1721" s="24"/>
      <c r="BM1721" s="24"/>
      <c r="BN1721" s="24"/>
      <c r="BO1721" s="24"/>
      <c r="BP1721" s="24"/>
      <c r="BQ1721" s="24">
        <f t="shared" si="639"/>
        <v>0</v>
      </c>
      <c r="BR1721" s="24">
        <f t="shared" si="640"/>
        <v>0</v>
      </c>
      <c r="BU1721" s="24"/>
      <c r="BV1721" s="24"/>
      <c r="BW1721" s="24"/>
      <c r="BX1721" s="24"/>
      <c r="BY1721" s="24"/>
      <c r="BZ1721" s="24"/>
      <c r="CA1721" s="24">
        <f t="shared" si="641"/>
        <v>0</v>
      </c>
      <c r="CB1721" s="24">
        <f t="shared" si="642"/>
        <v>0</v>
      </c>
      <c r="CC1721" s="24"/>
      <c r="CE1721" s="24">
        <f t="shared" si="643"/>
        <v>0</v>
      </c>
      <c r="CG1721" s="24">
        <f t="shared" si="644"/>
        <v>0</v>
      </c>
      <c r="CI1721" s="24">
        <f t="shared" si="645"/>
        <v>0</v>
      </c>
      <c r="CK1721" s="24">
        <f t="shared" si="646"/>
        <v>0</v>
      </c>
      <c r="CM1721" s="24">
        <f t="shared" si="647"/>
        <v>0</v>
      </c>
      <c r="CO1721" s="24">
        <f t="shared" si="648"/>
        <v>0</v>
      </c>
      <c r="CQ1721" s="24">
        <f t="shared" si="649"/>
        <v>0</v>
      </c>
      <c r="CS1721" s="24">
        <f t="shared" si="650"/>
        <v>0</v>
      </c>
    </row>
    <row r="1722" spans="9:97">
      <c r="I1722" s="24">
        <f t="shared" si="630"/>
        <v>0</v>
      </c>
      <c r="J1722" s="24">
        <f t="shared" si="652"/>
        <v>0</v>
      </c>
      <c r="M1722" s="24"/>
      <c r="N1722" s="24"/>
      <c r="O1722" s="24"/>
      <c r="P1722" s="24"/>
      <c r="Q1722" s="24"/>
      <c r="R1722" s="24"/>
      <c r="S1722" s="24">
        <f t="shared" si="631"/>
        <v>0</v>
      </c>
      <c r="T1722" s="24">
        <f t="shared" si="653"/>
        <v>0</v>
      </c>
      <c r="W1722" s="24"/>
      <c r="X1722" s="24"/>
      <c r="Y1722" s="24"/>
      <c r="Z1722" s="24"/>
      <c r="AA1722" s="24"/>
      <c r="AB1722" s="24"/>
      <c r="AC1722" s="24">
        <f t="shared" si="632"/>
        <v>0</v>
      </c>
      <c r="AD1722" s="24">
        <f t="shared" si="633"/>
        <v>0</v>
      </c>
      <c r="AG1722" s="24"/>
      <c r="AH1722" s="24"/>
      <c r="AI1722" s="24"/>
      <c r="AJ1722" s="24"/>
      <c r="AK1722" s="24"/>
      <c r="AL1722" s="24"/>
      <c r="AM1722" s="24">
        <f t="shared" si="634"/>
        <v>0</v>
      </c>
      <c r="AN1722" s="24">
        <f t="shared" si="651"/>
        <v>0</v>
      </c>
      <c r="AQ1722" s="24"/>
      <c r="AR1722" s="24"/>
      <c r="AS1722" s="24"/>
      <c r="AT1722" s="24"/>
      <c r="AU1722" s="24"/>
      <c r="AV1722" s="24"/>
      <c r="AW1722" s="24">
        <f t="shared" si="635"/>
        <v>0</v>
      </c>
      <c r="AX1722" s="24">
        <f t="shared" si="636"/>
        <v>0</v>
      </c>
      <c r="BA1722" s="24"/>
      <c r="BB1722" s="24"/>
      <c r="BC1722" s="24"/>
      <c r="BD1722" s="24"/>
      <c r="BE1722" s="24"/>
      <c r="BF1722" s="24"/>
      <c r="BG1722" s="24">
        <f t="shared" si="637"/>
        <v>0</v>
      </c>
      <c r="BH1722" s="24">
        <f t="shared" si="638"/>
        <v>0</v>
      </c>
      <c r="BK1722" s="24"/>
      <c r="BL1722" s="24"/>
      <c r="BM1722" s="24"/>
      <c r="BN1722" s="24"/>
      <c r="BO1722" s="24"/>
      <c r="BP1722" s="24"/>
      <c r="BQ1722" s="24">
        <f t="shared" si="639"/>
        <v>0</v>
      </c>
      <c r="BR1722" s="24">
        <f t="shared" si="640"/>
        <v>0</v>
      </c>
      <c r="BU1722" s="24"/>
      <c r="BV1722" s="24"/>
      <c r="BW1722" s="24"/>
      <c r="BX1722" s="24"/>
      <c r="BY1722" s="24"/>
      <c r="BZ1722" s="24"/>
      <c r="CA1722" s="24">
        <f t="shared" si="641"/>
        <v>0</v>
      </c>
      <c r="CB1722" s="24">
        <f t="shared" si="642"/>
        <v>0</v>
      </c>
      <c r="CC1722" s="24"/>
      <c r="CE1722" s="24">
        <f t="shared" si="643"/>
        <v>0</v>
      </c>
      <c r="CG1722" s="24">
        <f t="shared" si="644"/>
        <v>0</v>
      </c>
      <c r="CI1722" s="24">
        <f t="shared" si="645"/>
        <v>0</v>
      </c>
      <c r="CK1722" s="24">
        <f t="shared" si="646"/>
        <v>0</v>
      </c>
      <c r="CM1722" s="24">
        <f t="shared" si="647"/>
        <v>0</v>
      </c>
      <c r="CO1722" s="24">
        <f t="shared" si="648"/>
        <v>0</v>
      </c>
      <c r="CQ1722" s="24">
        <f t="shared" si="649"/>
        <v>0</v>
      </c>
      <c r="CS1722" s="24">
        <f t="shared" si="650"/>
        <v>0</v>
      </c>
    </row>
    <row r="1723" spans="9:97">
      <c r="I1723" s="24">
        <f t="shared" si="630"/>
        <v>0</v>
      </c>
      <c r="J1723" s="24">
        <f t="shared" si="652"/>
        <v>0</v>
      </c>
      <c r="M1723" s="24"/>
      <c r="N1723" s="24"/>
      <c r="O1723" s="24"/>
      <c r="P1723" s="24"/>
      <c r="Q1723" s="24"/>
      <c r="R1723" s="24"/>
      <c r="S1723" s="24">
        <f t="shared" si="631"/>
        <v>0</v>
      </c>
      <c r="T1723" s="24">
        <f t="shared" si="653"/>
        <v>0</v>
      </c>
      <c r="W1723" s="24"/>
      <c r="X1723" s="24"/>
      <c r="Y1723" s="24"/>
      <c r="Z1723" s="24"/>
      <c r="AA1723" s="24"/>
      <c r="AB1723" s="24"/>
      <c r="AC1723" s="24">
        <f t="shared" si="632"/>
        <v>0</v>
      </c>
      <c r="AD1723" s="24">
        <f t="shared" si="633"/>
        <v>0</v>
      </c>
      <c r="AG1723" s="24"/>
      <c r="AH1723" s="24"/>
      <c r="AI1723" s="24"/>
      <c r="AJ1723" s="24"/>
      <c r="AK1723" s="24"/>
      <c r="AL1723" s="24"/>
      <c r="AM1723" s="24">
        <f t="shared" si="634"/>
        <v>0</v>
      </c>
      <c r="AN1723" s="24">
        <f t="shared" si="651"/>
        <v>0</v>
      </c>
      <c r="AQ1723" s="24"/>
      <c r="AR1723" s="24"/>
      <c r="AS1723" s="24"/>
      <c r="AT1723" s="24"/>
      <c r="AU1723" s="24"/>
      <c r="AV1723" s="24"/>
      <c r="AW1723" s="24">
        <f t="shared" si="635"/>
        <v>0</v>
      </c>
      <c r="AX1723" s="24">
        <f t="shared" si="636"/>
        <v>0</v>
      </c>
      <c r="BA1723" s="24"/>
      <c r="BB1723" s="24"/>
      <c r="BC1723" s="24"/>
      <c r="BD1723" s="24"/>
      <c r="BE1723" s="24"/>
      <c r="BF1723" s="24"/>
      <c r="BG1723" s="24">
        <f t="shared" si="637"/>
        <v>0</v>
      </c>
      <c r="BH1723" s="24">
        <f t="shared" si="638"/>
        <v>0</v>
      </c>
      <c r="BK1723" s="24"/>
      <c r="BL1723" s="24"/>
      <c r="BM1723" s="24"/>
      <c r="BN1723" s="24"/>
      <c r="BO1723" s="24"/>
      <c r="BP1723" s="24"/>
      <c r="BQ1723" s="24">
        <f t="shared" si="639"/>
        <v>0</v>
      </c>
      <c r="BR1723" s="24">
        <f t="shared" si="640"/>
        <v>0</v>
      </c>
      <c r="BU1723" s="24"/>
      <c r="BV1723" s="24"/>
      <c r="BW1723" s="24"/>
      <c r="BX1723" s="24"/>
      <c r="BY1723" s="24"/>
      <c r="BZ1723" s="24"/>
      <c r="CA1723" s="24">
        <f t="shared" si="641"/>
        <v>0</v>
      </c>
      <c r="CB1723" s="24">
        <f t="shared" si="642"/>
        <v>0</v>
      </c>
      <c r="CC1723" s="24"/>
      <c r="CE1723" s="24">
        <f t="shared" si="643"/>
        <v>0</v>
      </c>
      <c r="CG1723" s="24">
        <f t="shared" si="644"/>
        <v>0</v>
      </c>
      <c r="CI1723" s="24">
        <f t="shared" si="645"/>
        <v>0</v>
      </c>
      <c r="CK1723" s="24">
        <f t="shared" si="646"/>
        <v>0</v>
      </c>
      <c r="CM1723" s="24">
        <f t="shared" si="647"/>
        <v>0</v>
      </c>
      <c r="CO1723" s="24">
        <f t="shared" si="648"/>
        <v>0</v>
      </c>
      <c r="CQ1723" s="24">
        <f t="shared" si="649"/>
        <v>0</v>
      </c>
      <c r="CS1723" s="24">
        <f t="shared" si="650"/>
        <v>0</v>
      </c>
    </row>
    <row r="1724" spans="9:97">
      <c r="I1724" s="24">
        <f t="shared" si="630"/>
        <v>0</v>
      </c>
      <c r="J1724" s="24">
        <f t="shared" si="652"/>
        <v>0</v>
      </c>
      <c r="M1724" s="24"/>
      <c r="N1724" s="24"/>
      <c r="O1724" s="24"/>
      <c r="P1724" s="24"/>
      <c r="Q1724" s="24"/>
      <c r="R1724" s="24"/>
      <c r="S1724" s="24">
        <f t="shared" si="631"/>
        <v>0</v>
      </c>
      <c r="T1724" s="24">
        <f t="shared" si="653"/>
        <v>0</v>
      </c>
      <c r="W1724" s="24"/>
      <c r="X1724" s="24"/>
      <c r="Y1724" s="24"/>
      <c r="Z1724" s="24"/>
      <c r="AA1724" s="24"/>
      <c r="AB1724" s="24"/>
      <c r="AC1724" s="24">
        <f t="shared" si="632"/>
        <v>0</v>
      </c>
      <c r="AD1724" s="24">
        <f t="shared" si="633"/>
        <v>0</v>
      </c>
      <c r="AG1724" s="24"/>
      <c r="AH1724" s="24"/>
      <c r="AI1724" s="24"/>
      <c r="AJ1724" s="24"/>
      <c r="AK1724" s="24"/>
      <c r="AL1724" s="24"/>
      <c r="AM1724" s="24">
        <f t="shared" si="634"/>
        <v>0</v>
      </c>
      <c r="AN1724" s="24">
        <f t="shared" si="651"/>
        <v>0</v>
      </c>
      <c r="AQ1724" s="24"/>
      <c r="AR1724" s="24"/>
      <c r="AS1724" s="24"/>
      <c r="AT1724" s="24"/>
      <c r="AU1724" s="24"/>
      <c r="AV1724" s="24"/>
      <c r="AW1724" s="24">
        <f t="shared" si="635"/>
        <v>0</v>
      </c>
      <c r="AX1724" s="24">
        <f t="shared" si="636"/>
        <v>0</v>
      </c>
      <c r="BA1724" s="24"/>
      <c r="BB1724" s="24"/>
      <c r="BC1724" s="24"/>
      <c r="BD1724" s="24"/>
      <c r="BE1724" s="24"/>
      <c r="BF1724" s="24"/>
      <c r="BG1724" s="24">
        <f t="shared" si="637"/>
        <v>0</v>
      </c>
      <c r="BH1724" s="24">
        <f t="shared" si="638"/>
        <v>0</v>
      </c>
      <c r="BK1724" s="24"/>
      <c r="BL1724" s="24"/>
      <c r="BM1724" s="24"/>
      <c r="BN1724" s="24"/>
      <c r="BO1724" s="24"/>
      <c r="BP1724" s="24"/>
      <c r="BQ1724" s="24">
        <f t="shared" si="639"/>
        <v>0</v>
      </c>
      <c r="BR1724" s="24">
        <f t="shared" si="640"/>
        <v>0</v>
      </c>
      <c r="BU1724" s="24"/>
      <c r="BV1724" s="24"/>
      <c r="BW1724" s="24"/>
      <c r="BX1724" s="24"/>
      <c r="BY1724" s="24"/>
      <c r="BZ1724" s="24"/>
      <c r="CA1724" s="24">
        <f t="shared" si="641"/>
        <v>0</v>
      </c>
      <c r="CB1724" s="24">
        <f t="shared" si="642"/>
        <v>0</v>
      </c>
      <c r="CC1724" s="24"/>
      <c r="CE1724" s="24">
        <f t="shared" si="643"/>
        <v>0</v>
      </c>
      <c r="CG1724" s="24">
        <f t="shared" si="644"/>
        <v>0</v>
      </c>
      <c r="CI1724" s="24">
        <f t="shared" si="645"/>
        <v>0</v>
      </c>
      <c r="CK1724" s="24">
        <f t="shared" si="646"/>
        <v>0</v>
      </c>
      <c r="CM1724" s="24">
        <f t="shared" si="647"/>
        <v>0</v>
      </c>
      <c r="CO1724" s="24">
        <f t="shared" si="648"/>
        <v>0</v>
      </c>
      <c r="CQ1724" s="24">
        <f t="shared" si="649"/>
        <v>0</v>
      </c>
      <c r="CS1724" s="24">
        <f t="shared" si="650"/>
        <v>0</v>
      </c>
    </row>
    <row r="1725" spans="9:97">
      <c r="I1725" s="24">
        <f t="shared" si="630"/>
        <v>0</v>
      </c>
      <c r="J1725" s="24">
        <f t="shared" si="652"/>
        <v>0</v>
      </c>
      <c r="M1725" s="24"/>
      <c r="N1725" s="24"/>
      <c r="O1725" s="24"/>
      <c r="P1725" s="24"/>
      <c r="Q1725" s="24"/>
      <c r="R1725" s="24"/>
      <c r="S1725" s="24">
        <f t="shared" si="631"/>
        <v>0</v>
      </c>
      <c r="T1725" s="24">
        <f t="shared" si="653"/>
        <v>0</v>
      </c>
      <c r="W1725" s="24"/>
      <c r="X1725" s="24"/>
      <c r="Y1725" s="24"/>
      <c r="Z1725" s="24"/>
      <c r="AA1725" s="24"/>
      <c r="AB1725" s="24"/>
      <c r="AC1725" s="24">
        <f t="shared" si="632"/>
        <v>0</v>
      </c>
      <c r="AD1725" s="24">
        <f t="shared" si="633"/>
        <v>0</v>
      </c>
      <c r="AG1725" s="24"/>
      <c r="AH1725" s="24"/>
      <c r="AI1725" s="24"/>
      <c r="AJ1725" s="24"/>
      <c r="AK1725" s="24"/>
      <c r="AL1725" s="24"/>
      <c r="AM1725" s="24">
        <f t="shared" si="634"/>
        <v>0</v>
      </c>
      <c r="AN1725" s="24">
        <f t="shared" si="651"/>
        <v>0</v>
      </c>
      <c r="AQ1725" s="24"/>
      <c r="AR1725" s="24"/>
      <c r="AS1725" s="24"/>
      <c r="AT1725" s="24"/>
      <c r="AU1725" s="24"/>
      <c r="AV1725" s="24"/>
      <c r="AW1725" s="24">
        <f t="shared" si="635"/>
        <v>0</v>
      </c>
      <c r="AX1725" s="24">
        <f t="shared" si="636"/>
        <v>0</v>
      </c>
      <c r="BA1725" s="24"/>
      <c r="BB1725" s="24"/>
      <c r="BC1725" s="24"/>
      <c r="BD1725" s="24"/>
      <c r="BE1725" s="24"/>
      <c r="BF1725" s="24"/>
      <c r="BG1725" s="24">
        <f t="shared" si="637"/>
        <v>0</v>
      </c>
      <c r="BH1725" s="24">
        <f t="shared" si="638"/>
        <v>0</v>
      </c>
      <c r="BK1725" s="24"/>
      <c r="BL1725" s="24"/>
      <c r="BM1725" s="24"/>
      <c r="BN1725" s="24"/>
      <c r="BO1725" s="24"/>
      <c r="BP1725" s="24"/>
      <c r="BQ1725" s="24">
        <f t="shared" si="639"/>
        <v>0</v>
      </c>
      <c r="BR1725" s="24">
        <f t="shared" si="640"/>
        <v>0</v>
      </c>
      <c r="BU1725" s="24"/>
      <c r="BV1725" s="24"/>
      <c r="BW1725" s="24"/>
      <c r="BX1725" s="24"/>
      <c r="BY1725" s="24"/>
      <c r="BZ1725" s="24"/>
      <c r="CA1725" s="24">
        <f t="shared" si="641"/>
        <v>0</v>
      </c>
      <c r="CB1725" s="24">
        <f t="shared" si="642"/>
        <v>0</v>
      </c>
      <c r="CC1725" s="24"/>
      <c r="CE1725" s="24">
        <f t="shared" si="643"/>
        <v>0</v>
      </c>
      <c r="CG1725" s="24">
        <f t="shared" si="644"/>
        <v>0</v>
      </c>
      <c r="CI1725" s="24">
        <f t="shared" si="645"/>
        <v>0</v>
      </c>
      <c r="CK1725" s="24">
        <f t="shared" si="646"/>
        <v>0</v>
      </c>
      <c r="CM1725" s="24">
        <f t="shared" si="647"/>
        <v>0</v>
      </c>
      <c r="CO1725" s="24">
        <f t="shared" si="648"/>
        <v>0</v>
      </c>
      <c r="CQ1725" s="24">
        <f t="shared" si="649"/>
        <v>0</v>
      </c>
      <c r="CS1725" s="24">
        <f t="shared" si="650"/>
        <v>0</v>
      </c>
    </row>
    <row r="1726" spans="9:97">
      <c r="I1726" s="24">
        <f t="shared" si="630"/>
        <v>0</v>
      </c>
      <c r="J1726" s="24">
        <f t="shared" ref="J1726:J1789" si="654">IF(F1726&lt;C1726-D1726,C1726-D1726-F1726,0)</f>
        <v>0</v>
      </c>
      <c r="M1726" s="24"/>
      <c r="N1726" s="24"/>
      <c r="O1726" s="24"/>
      <c r="P1726" s="24"/>
      <c r="Q1726" s="24"/>
      <c r="R1726" s="24"/>
      <c r="S1726" s="24">
        <f t="shared" si="631"/>
        <v>0</v>
      </c>
      <c r="T1726" s="24">
        <f t="shared" si="653"/>
        <v>0</v>
      </c>
      <c r="W1726" s="24"/>
      <c r="X1726" s="24"/>
      <c r="Y1726" s="24"/>
      <c r="Z1726" s="24"/>
      <c r="AA1726" s="24"/>
      <c r="AB1726" s="24"/>
      <c r="AC1726" s="24">
        <f t="shared" si="632"/>
        <v>0</v>
      </c>
      <c r="AD1726" s="24">
        <f t="shared" si="633"/>
        <v>0</v>
      </c>
      <c r="AG1726" s="24"/>
      <c r="AH1726" s="24"/>
      <c r="AI1726" s="24"/>
      <c r="AJ1726" s="24"/>
      <c r="AK1726" s="24"/>
      <c r="AL1726" s="24"/>
      <c r="AM1726" s="24">
        <f t="shared" si="634"/>
        <v>0</v>
      </c>
      <c r="AN1726" s="24">
        <f t="shared" si="651"/>
        <v>0</v>
      </c>
      <c r="AQ1726" s="24"/>
      <c r="AR1726" s="24"/>
      <c r="AS1726" s="24"/>
      <c r="AT1726" s="24"/>
      <c r="AU1726" s="24"/>
      <c r="AV1726" s="24"/>
      <c r="AW1726" s="24">
        <f t="shared" si="635"/>
        <v>0</v>
      </c>
      <c r="AX1726" s="24">
        <f t="shared" si="636"/>
        <v>0</v>
      </c>
      <c r="BA1726" s="24"/>
      <c r="BB1726" s="24"/>
      <c r="BC1726" s="24"/>
      <c r="BD1726" s="24"/>
      <c r="BE1726" s="24"/>
      <c r="BF1726" s="24"/>
      <c r="BG1726" s="24">
        <f t="shared" si="637"/>
        <v>0</v>
      </c>
      <c r="BH1726" s="24">
        <f t="shared" si="638"/>
        <v>0</v>
      </c>
      <c r="BK1726" s="24"/>
      <c r="BL1726" s="24"/>
      <c r="BM1726" s="24"/>
      <c r="BN1726" s="24"/>
      <c r="BO1726" s="24"/>
      <c r="BP1726" s="24"/>
      <c r="BQ1726" s="24">
        <f t="shared" si="639"/>
        <v>0</v>
      </c>
      <c r="BR1726" s="24">
        <f t="shared" si="640"/>
        <v>0</v>
      </c>
      <c r="BU1726" s="24"/>
      <c r="BV1726" s="24"/>
      <c r="BW1726" s="24"/>
      <c r="BX1726" s="24"/>
      <c r="BY1726" s="24"/>
      <c r="BZ1726" s="24"/>
      <c r="CA1726" s="24">
        <f t="shared" si="641"/>
        <v>0</v>
      </c>
      <c r="CB1726" s="24">
        <f t="shared" si="642"/>
        <v>0</v>
      </c>
      <c r="CC1726" s="24"/>
      <c r="CE1726" s="24">
        <f t="shared" si="643"/>
        <v>0</v>
      </c>
      <c r="CG1726" s="24">
        <f t="shared" si="644"/>
        <v>0</v>
      </c>
      <c r="CI1726" s="24">
        <f t="shared" si="645"/>
        <v>0</v>
      </c>
      <c r="CK1726" s="24">
        <f t="shared" si="646"/>
        <v>0</v>
      </c>
      <c r="CM1726" s="24">
        <f t="shared" si="647"/>
        <v>0</v>
      </c>
      <c r="CO1726" s="24">
        <f t="shared" si="648"/>
        <v>0</v>
      </c>
      <c r="CQ1726" s="24">
        <f t="shared" si="649"/>
        <v>0</v>
      </c>
      <c r="CS1726" s="24">
        <f t="shared" si="650"/>
        <v>0</v>
      </c>
    </row>
    <row r="1727" spans="9:97">
      <c r="I1727" s="24">
        <f t="shared" si="630"/>
        <v>0</v>
      </c>
      <c r="J1727" s="24">
        <f t="shared" si="654"/>
        <v>0</v>
      </c>
      <c r="M1727" s="24"/>
      <c r="N1727" s="24"/>
      <c r="O1727" s="24"/>
      <c r="P1727" s="24"/>
      <c r="Q1727" s="24"/>
      <c r="R1727" s="24"/>
      <c r="S1727" s="24">
        <f t="shared" si="631"/>
        <v>0</v>
      </c>
      <c r="T1727" s="24">
        <f t="shared" si="653"/>
        <v>0</v>
      </c>
      <c r="W1727" s="24"/>
      <c r="X1727" s="24"/>
      <c r="Y1727" s="24"/>
      <c r="Z1727" s="24"/>
      <c r="AA1727" s="24"/>
      <c r="AB1727" s="24"/>
      <c r="AC1727" s="24">
        <f t="shared" si="632"/>
        <v>0</v>
      </c>
      <c r="AD1727" s="24">
        <f t="shared" si="633"/>
        <v>0</v>
      </c>
      <c r="AG1727" s="24"/>
      <c r="AH1727" s="24"/>
      <c r="AI1727" s="24"/>
      <c r="AJ1727" s="24"/>
      <c r="AK1727" s="24"/>
      <c r="AL1727" s="24"/>
      <c r="AM1727" s="24">
        <f t="shared" si="634"/>
        <v>0</v>
      </c>
      <c r="AN1727" s="24">
        <f t="shared" si="651"/>
        <v>0</v>
      </c>
      <c r="AQ1727" s="24"/>
      <c r="AR1727" s="24"/>
      <c r="AS1727" s="24"/>
      <c r="AT1727" s="24"/>
      <c r="AU1727" s="24"/>
      <c r="AV1727" s="24"/>
      <c r="AW1727" s="24">
        <f t="shared" si="635"/>
        <v>0</v>
      </c>
      <c r="AX1727" s="24">
        <f t="shared" si="636"/>
        <v>0</v>
      </c>
      <c r="BA1727" s="24"/>
      <c r="BB1727" s="24"/>
      <c r="BC1727" s="24"/>
      <c r="BD1727" s="24"/>
      <c r="BE1727" s="24"/>
      <c r="BF1727" s="24"/>
      <c r="BG1727" s="24">
        <f t="shared" si="637"/>
        <v>0</v>
      </c>
      <c r="BH1727" s="24">
        <f t="shared" si="638"/>
        <v>0</v>
      </c>
      <c r="BK1727" s="24"/>
      <c r="BL1727" s="24"/>
      <c r="BM1727" s="24"/>
      <c r="BN1727" s="24"/>
      <c r="BO1727" s="24"/>
      <c r="BP1727" s="24"/>
      <c r="BQ1727" s="24">
        <f t="shared" si="639"/>
        <v>0</v>
      </c>
      <c r="BR1727" s="24">
        <f t="shared" si="640"/>
        <v>0</v>
      </c>
      <c r="BU1727" s="24"/>
      <c r="BV1727" s="24"/>
      <c r="BW1727" s="24"/>
      <c r="BX1727" s="24"/>
      <c r="BY1727" s="24"/>
      <c r="BZ1727" s="24"/>
      <c r="CA1727" s="24">
        <f t="shared" si="641"/>
        <v>0</v>
      </c>
      <c r="CB1727" s="24">
        <f t="shared" si="642"/>
        <v>0</v>
      </c>
      <c r="CC1727" s="24"/>
      <c r="CE1727" s="24">
        <f t="shared" si="643"/>
        <v>0</v>
      </c>
      <c r="CG1727" s="24">
        <f t="shared" si="644"/>
        <v>0</v>
      </c>
      <c r="CI1727" s="24">
        <f t="shared" si="645"/>
        <v>0</v>
      </c>
      <c r="CK1727" s="24">
        <f t="shared" si="646"/>
        <v>0</v>
      </c>
      <c r="CM1727" s="24">
        <f t="shared" si="647"/>
        <v>0</v>
      </c>
      <c r="CO1727" s="24">
        <f t="shared" si="648"/>
        <v>0</v>
      </c>
      <c r="CQ1727" s="24">
        <f t="shared" si="649"/>
        <v>0</v>
      </c>
      <c r="CS1727" s="24">
        <f t="shared" si="650"/>
        <v>0</v>
      </c>
    </row>
    <row r="1728" spans="9:97">
      <c r="I1728" s="24">
        <f t="shared" si="630"/>
        <v>0</v>
      </c>
      <c r="J1728" s="24">
        <f t="shared" si="654"/>
        <v>0</v>
      </c>
      <c r="M1728" s="24"/>
      <c r="N1728" s="24"/>
      <c r="O1728" s="24"/>
      <c r="P1728" s="24"/>
      <c r="Q1728" s="24"/>
      <c r="R1728" s="24"/>
      <c r="S1728" s="24">
        <f t="shared" si="631"/>
        <v>0</v>
      </c>
      <c r="T1728" s="24">
        <f t="shared" si="653"/>
        <v>0</v>
      </c>
      <c r="W1728" s="24"/>
      <c r="X1728" s="24"/>
      <c r="Y1728" s="24"/>
      <c r="Z1728" s="24"/>
      <c r="AA1728" s="24"/>
      <c r="AB1728" s="24"/>
      <c r="AC1728" s="24">
        <f t="shared" si="632"/>
        <v>0</v>
      </c>
      <c r="AD1728" s="24">
        <f t="shared" si="633"/>
        <v>0</v>
      </c>
      <c r="AG1728" s="24"/>
      <c r="AH1728" s="24"/>
      <c r="AI1728" s="24"/>
      <c r="AJ1728" s="24"/>
      <c r="AK1728" s="24"/>
      <c r="AL1728" s="24"/>
      <c r="AM1728" s="24">
        <f t="shared" si="634"/>
        <v>0</v>
      </c>
      <c r="AN1728" s="24">
        <f t="shared" si="651"/>
        <v>0</v>
      </c>
      <c r="AQ1728" s="24"/>
      <c r="AR1728" s="24"/>
      <c r="AS1728" s="24"/>
      <c r="AT1728" s="24"/>
      <c r="AU1728" s="24"/>
      <c r="AV1728" s="24"/>
      <c r="AW1728" s="24">
        <f t="shared" si="635"/>
        <v>0</v>
      </c>
      <c r="AX1728" s="24">
        <f t="shared" si="636"/>
        <v>0</v>
      </c>
      <c r="BA1728" s="24"/>
      <c r="BB1728" s="24"/>
      <c r="BC1728" s="24"/>
      <c r="BD1728" s="24"/>
      <c r="BE1728" s="24"/>
      <c r="BF1728" s="24"/>
      <c r="BG1728" s="24">
        <f t="shared" si="637"/>
        <v>0</v>
      </c>
      <c r="BH1728" s="24">
        <f t="shared" si="638"/>
        <v>0</v>
      </c>
      <c r="BK1728" s="24"/>
      <c r="BL1728" s="24"/>
      <c r="BM1728" s="24"/>
      <c r="BN1728" s="24"/>
      <c r="BO1728" s="24"/>
      <c r="BP1728" s="24"/>
      <c r="BQ1728" s="24">
        <f t="shared" si="639"/>
        <v>0</v>
      </c>
      <c r="BR1728" s="24">
        <f t="shared" si="640"/>
        <v>0</v>
      </c>
      <c r="BU1728" s="24"/>
      <c r="BV1728" s="24"/>
      <c r="BW1728" s="24"/>
      <c r="BX1728" s="24"/>
      <c r="BY1728" s="24"/>
      <c r="BZ1728" s="24"/>
      <c r="CA1728" s="24">
        <f t="shared" si="641"/>
        <v>0</v>
      </c>
      <c r="CB1728" s="24">
        <f t="shared" si="642"/>
        <v>0</v>
      </c>
      <c r="CC1728" s="24"/>
      <c r="CE1728" s="24">
        <f t="shared" si="643"/>
        <v>0</v>
      </c>
      <c r="CG1728" s="24">
        <f t="shared" si="644"/>
        <v>0</v>
      </c>
      <c r="CI1728" s="24">
        <f t="shared" si="645"/>
        <v>0</v>
      </c>
      <c r="CK1728" s="24">
        <f t="shared" si="646"/>
        <v>0</v>
      </c>
      <c r="CM1728" s="24">
        <f t="shared" si="647"/>
        <v>0</v>
      </c>
      <c r="CO1728" s="24">
        <f t="shared" si="648"/>
        <v>0</v>
      </c>
      <c r="CQ1728" s="24">
        <f t="shared" si="649"/>
        <v>0</v>
      </c>
      <c r="CS1728" s="24">
        <f t="shared" si="650"/>
        <v>0</v>
      </c>
    </row>
    <row r="1729" spans="9:97">
      <c r="I1729" s="24">
        <f t="shared" si="630"/>
        <v>0</v>
      </c>
      <c r="J1729" s="24">
        <f t="shared" si="654"/>
        <v>0</v>
      </c>
      <c r="M1729" s="24"/>
      <c r="N1729" s="24"/>
      <c r="O1729" s="24"/>
      <c r="P1729" s="24"/>
      <c r="Q1729" s="24"/>
      <c r="R1729" s="24"/>
      <c r="S1729" s="24">
        <f t="shared" si="631"/>
        <v>0</v>
      </c>
      <c r="T1729" s="24">
        <f t="shared" si="653"/>
        <v>0</v>
      </c>
      <c r="W1729" s="24"/>
      <c r="X1729" s="24"/>
      <c r="Y1729" s="24"/>
      <c r="Z1729" s="24"/>
      <c r="AA1729" s="24"/>
      <c r="AB1729" s="24"/>
      <c r="AC1729" s="24">
        <f t="shared" si="632"/>
        <v>0</v>
      </c>
      <c r="AD1729" s="24">
        <f t="shared" si="633"/>
        <v>0</v>
      </c>
      <c r="AG1729" s="24"/>
      <c r="AH1729" s="24"/>
      <c r="AI1729" s="24"/>
      <c r="AJ1729" s="24"/>
      <c r="AK1729" s="24"/>
      <c r="AL1729" s="24"/>
      <c r="AM1729" s="24">
        <f t="shared" si="634"/>
        <v>0</v>
      </c>
      <c r="AN1729" s="24">
        <f t="shared" si="651"/>
        <v>0</v>
      </c>
      <c r="AQ1729" s="24"/>
      <c r="AR1729" s="24"/>
      <c r="AS1729" s="24"/>
      <c r="AT1729" s="24"/>
      <c r="AU1729" s="24"/>
      <c r="AV1729" s="24"/>
      <c r="AW1729" s="24">
        <f t="shared" si="635"/>
        <v>0</v>
      </c>
      <c r="AX1729" s="24">
        <f t="shared" si="636"/>
        <v>0</v>
      </c>
      <c r="BA1729" s="24"/>
      <c r="BB1729" s="24"/>
      <c r="BC1729" s="24"/>
      <c r="BD1729" s="24"/>
      <c r="BE1729" s="24"/>
      <c r="BF1729" s="24"/>
      <c r="BG1729" s="24">
        <f t="shared" si="637"/>
        <v>0</v>
      </c>
      <c r="BH1729" s="24">
        <f t="shared" si="638"/>
        <v>0</v>
      </c>
      <c r="BK1729" s="24"/>
      <c r="BL1729" s="24"/>
      <c r="BM1729" s="24"/>
      <c r="BN1729" s="24"/>
      <c r="BO1729" s="24"/>
      <c r="BP1729" s="24"/>
      <c r="BQ1729" s="24">
        <f t="shared" si="639"/>
        <v>0</v>
      </c>
      <c r="BR1729" s="24">
        <f t="shared" si="640"/>
        <v>0</v>
      </c>
      <c r="BU1729" s="24"/>
      <c r="BV1729" s="24"/>
      <c r="BW1729" s="24"/>
      <c r="BX1729" s="24"/>
      <c r="BY1729" s="24"/>
      <c r="BZ1729" s="24"/>
      <c r="CA1729" s="24">
        <f t="shared" si="641"/>
        <v>0</v>
      </c>
      <c r="CB1729" s="24">
        <f t="shared" si="642"/>
        <v>0</v>
      </c>
      <c r="CC1729" s="24"/>
      <c r="CE1729" s="24">
        <f t="shared" si="643"/>
        <v>0</v>
      </c>
      <c r="CG1729" s="24">
        <f t="shared" si="644"/>
        <v>0</v>
      </c>
      <c r="CI1729" s="24">
        <f t="shared" si="645"/>
        <v>0</v>
      </c>
      <c r="CK1729" s="24">
        <f t="shared" si="646"/>
        <v>0</v>
      </c>
      <c r="CM1729" s="24">
        <f t="shared" si="647"/>
        <v>0</v>
      </c>
      <c r="CO1729" s="24">
        <f t="shared" si="648"/>
        <v>0</v>
      </c>
      <c r="CQ1729" s="24">
        <f t="shared" si="649"/>
        <v>0</v>
      </c>
      <c r="CS1729" s="24">
        <f t="shared" si="650"/>
        <v>0</v>
      </c>
    </row>
    <row r="1730" spans="9:97">
      <c r="I1730" s="24">
        <f t="shared" si="630"/>
        <v>0</v>
      </c>
      <c r="J1730" s="24">
        <f t="shared" si="654"/>
        <v>0</v>
      </c>
      <c r="M1730" s="24"/>
      <c r="N1730" s="24"/>
      <c r="O1730" s="24"/>
      <c r="P1730" s="24"/>
      <c r="Q1730" s="24"/>
      <c r="R1730" s="24"/>
      <c r="S1730" s="24">
        <f t="shared" si="631"/>
        <v>0</v>
      </c>
      <c r="T1730" s="24">
        <f t="shared" si="653"/>
        <v>0</v>
      </c>
      <c r="W1730" s="24"/>
      <c r="X1730" s="24"/>
      <c r="Y1730" s="24"/>
      <c r="Z1730" s="24"/>
      <c r="AA1730" s="24"/>
      <c r="AB1730" s="24"/>
      <c r="AC1730" s="24">
        <f t="shared" si="632"/>
        <v>0</v>
      </c>
      <c r="AD1730" s="24">
        <f t="shared" si="633"/>
        <v>0</v>
      </c>
      <c r="AG1730" s="24"/>
      <c r="AH1730" s="24"/>
      <c r="AI1730" s="24"/>
      <c r="AJ1730" s="24"/>
      <c r="AK1730" s="24"/>
      <c r="AL1730" s="24"/>
      <c r="AM1730" s="24">
        <f t="shared" si="634"/>
        <v>0</v>
      </c>
      <c r="AN1730" s="24">
        <f t="shared" si="651"/>
        <v>0</v>
      </c>
      <c r="AQ1730" s="24"/>
      <c r="AR1730" s="24"/>
      <c r="AS1730" s="24"/>
      <c r="AT1730" s="24"/>
      <c r="AU1730" s="24"/>
      <c r="AV1730" s="24"/>
      <c r="AW1730" s="24">
        <f t="shared" si="635"/>
        <v>0</v>
      </c>
      <c r="AX1730" s="24">
        <f t="shared" si="636"/>
        <v>0</v>
      </c>
      <c r="BA1730" s="24"/>
      <c r="BB1730" s="24"/>
      <c r="BC1730" s="24"/>
      <c r="BD1730" s="24"/>
      <c r="BE1730" s="24"/>
      <c r="BF1730" s="24"/>
      <c r="BG1730" s="24">
        <f t="shared" si="637"/>
        <v>0</v>
      </c>
      <c r="BH1730" s="24">
        <f t="shared" si="638"/>
        <v>0</v>
      </c>
      <c r="BK1730" s="24"/>
      <c r="BL1730" s="24"/>
      <c r="BM1730" s="24"/>
      <c r="BN1730" s="24"/>
      <c r="BO1730" s="24"/>
      <c r="BP1730" s="24"/>
      <c r="BQ1730" s="24">
        <f t="shared" si="639"/>
        <v>0</v>
      </c>
      <c r="BR1730" s="24">
        <f t="shared" si="640"/>
        <v>0</v>
      </c>
      <c r="BU1730" s="24"/>
      <c r="BV1730" s="24"/>
      <c r="BW1730" s="24"/>
      <c r="BX1730" s="24"/>
      <c r="BY1730" s="24"/>
      <c r="BZ1730" s="24"/>
      <c r="CA1730" s="24">
        <f t="shared" si="641"/>
        <v>0</v>
      </c>
      <c r="CB1730" s="24">
        <f t="shared" si="642"/>
        <v>0</v>
      </c>
      <c r="CC1730" s="24"/>
      <c r="CE1730" s="24">
        <f t="shared" si="643"/>
        <v>0</v>
      </c>
      <c r="CG1730" s="24">
        <f t="shared" si="644"/>
        <v>0</v>
      </c>
      <c r="CI1730" s="24">
        <f t="shared" si="645"/>
        <v>0</v>
      </c>
      <c r="CK1730" s="24">
        <f t="shared" si="646"/>
        <v>0</v>
      </c>
      <c r="CM1730" s="24">
        <f t="shared" si="647"/>
        <v>0</v>
      </c>
      <c r="CO1730" s="24">
        <f t="shared" si="648"/>
        <v>0</v>
      </c>
      <c r="CQ1730" s="24">
        <f t="shared" si="649"/>
        <v>0</v>
      </c>
      <c r="CS1730" s="24">
        <f t="shared" si="650"/>
        <v>0</v>
      </c>
    </row>
    <row r="1731" spans="9:97">
      <c r="I1731" s="24">
        <f t="shared" si="630"/>
        <v>0</v>
      </c>
      <c r="J1731" s="24">
        <f t="shared" si="654"/>
        <v>0</v>
      </c>
      <c r="M1731" s="24"/>
      <c r="N1731" s="24"/>
      <c r="O1731" s="24"/>
      <c r="P1731" s="24"/>
      <c r="Q1731" s="24"/>
      <c r="R1731" s="24"/>
      <c r="S1731" s="24">
        <f t="shared" si="631"/>
        <v>0</v>
      </c>
      <c r="T1731" s="24">
        <f t="shared" si="653"/>
        <v>0</v>
      </c>
      <c r="W1731" s="24"/>
      <c r="X1731" s="24"/>
      <c r="Y1731" s="24"/>
      <c r="Z1731" s="24"/>
      <c r="AA1731" s="24"/>
      <c r="AB1731" s="24"/>
      <c r="AC1731" s="24">
        <f t="shared" si="632"/>
        <v>0</v>
      </c>
      <c r="AD1731" s="24">
        <f t="shared" si="633"/>
        <v>0</v>
      </c>
      <c r="AG1731" s="24"/>
      <c r="AH1731" s="24"/>
      <c r="AI1731" s="24"/>
      <c r="AJ1731" s="24"/>
      <c r="AK1731" s="24"/>
      <c r="AL1731" s="24"/>
      <c r="AM1731" s="24">
        <f t="shared" si="634"/>
        <v>0</v>
      </c>
      <c r="AN1731" s="24">
        <f t="shared" si="651"/>
        <v>0</v>
      </c>
      <c r="AQ1731" s="24"/>
      <c r="AR1731" s="24"/>
      <c r="AS1731" s="24"/>
      <c r="AT1731" s="24"/>
      <c r="AU1731" s="24"/>
      <c r="AV1731" s="24"/>
      <c r="AW1731" s="24">
        <f t="shared" si="635"/>
        <v>0</v>
      </c>
      <c r="AX1731" s="24">
        <f t="shared" si="636"/>
        <v>0</v>
      </c>
      <c r="BA1731" s="24"/>
      <c r="BB1731" s="24"/>
      <c r="BC1731" s="24"/>
      <c r="BD1731" s="24"/>
      <c r="BE1731" s="24"/>
      <c r="BF1731" s="24"/>
      <c r="BG1731" s="24">
        <f t="shared" si="637"/>
        <v>0</v>
      </c>
      <c r="BH1731" s="24">
        <f t="shared" si="638"/>
        <v>0</v>
      </c>
      <c r="BK1731" s="24"/>
      <c r="BL1731" s="24"/>
      <c r="BM1731" s="24"/>
      <c r="BN1731" s="24"/>
      <c r="BO1731" s="24"/>
      <c r="BP1731" s="24"/>
      <c r="BQ1731" s="24">
        <f t="shared" si="639"/>
        <v>0</v>
      </c>
      <c r="BR1731" s="24">
        <f t="shared" si="640"/>
        <v>0</v>
      </c>
      <c r="BU1731" s="24"/>
      <c r="BV1731" s="24"/>
      <c r="BW1731" s="24"/>
      <c r="BX1731" s="24"/>
      <c r="BY1731" s="24"/>
      <c r="BZ1731" s="24"/>
      <c r="CA1731" s="24">
        <f t="shared" si="641"/>
        <v>0</v>
      </c>
      <c r="CB1731" s="24">
        <f t="shared" si="642"/>
        <v>0</v>
      </c>
      <c r="CC1731" s="24"/>
      <c r="CE1731" s="24">
        <f t="shared" si="643"/>
        <v>0</v>
      </c>
      <c r="CG1731" s="24">
        <f t="shared" si="644"/>
        <v>0</v>
      </c>
      <c r="CI1731" s="24">
        <f t="shared" si="645"/>
        <v>0</v>
      </c>
      <c r="CK1731" s="24">
        <f t="shared" si="646"/>
        <v>0</v>
      </c>
      <c r="CM1731" s="24">
        <f t="shared" si="647"/>
        <v>0</v>
      </c>
      <c r="CO1731" s="24">
        <f t="shared" si="648"/>
        <v>0</v>
      </c>
      <c r="CQ1731" s="24">
        <f t="shared" si="649"/>
        <v>0</v>
      </c>
      <c r="CS1731" s="24">
        <f t="shared" si="650"/>
        <v>0</v>
      </c>
    </row>
    <row r="1732" spans="9:97">
      <c r="I1732" s="24">
        <f t="shared" ref="I1732:I1795" si="655">IF(F1732&gt;=C1732-D1732,G1732-H1732,E1732)</f>
        <v>0</v>
      </c>
      <c r="J1732" s="24">
        <f t="shared" si="654"/>
        <v>0</v>
      </c>
      <c r="M1732" s="24"/>
      <c r="N1732" s="24"/>
      <c r="O1732" s="24"/>
      <c r="P1732" s="24"/>
      <c r="Q1732" s="24"/>
      <c r="R1732" s="24"/>
      <c r="S1732" s="24">
        <f t="shared" ref="S1732:S1795" si="656">IF(P1732&gt;=M1732-N1732,Q1732-R1732,O1732)</f>
        <v>0</v>
      </c>
      <c r="T1732" s="24">
        <f t="shared" si="653"/>
        <v>0</v>
      </c>
      <c r="W1732" s="24"/>
      <c r="X1732" s="24"/>
      <c r="Y1732" s="24"/>
      <c r="Z1732" s="24"/>
      <c r="AA1732" s="24"/>
      <c r="AB1732" s="24"/>
      <c r="AC1732" s="24">
        <f t="shared" ref="AC1732:AC1795" si="657">IF(Z1732&gt;=W1732-X1732,AA1732-AB1732,Y1732)</f>
        <v>0</v>
      </c>
      <c r="AD1732" s="24">
        <f t="shared" ref="AD1732:AD1795" si="658">IF(Z1732&lt;W1732-X1732,W1732-X1732-Z1732,0)</f>
        <v>0</v>
      </c>
      <c r="AG1732" s="24"/>
      <c r="AH1732" s="24"/>
      <c r="AI1732" s="24"/>
      <c r="AJ1732" s="24"/>
      <c r="AK1732" s="24"/>
      <c r="AL1732" s="24"/>
      <c r="AM1732" s="24">
        <f t="shared" ref="AM1732:AM1795" si="659">IF(AJ1732&gt;=AG1732-AH1732,AK1732-AL1732,AI1732)</f>
        <v>0</v>
      </c>
      <c r="AN1732" s="24">
        <f t="shared" si="651"/>
        <v>0</v>
      </c>
      <c r="AQ1732" s="24"/>
      <c r="AR1732" s="24"/>
      <c r="AS1732" s="24"/>
      <c r="AT1732" s="24"/>
      <c r="AU1732" s="24"/>
      <c r="AV1732" s="24"/>
      <c r="AW1732" s="24">
        <f t="shared" ref="AW1732:AW1795" si="660">IF(AS1732&gt;=AR1732-AQ1732,AV1732-AU1732,AT1732)</f>
        <v>0</v>
      </c>
      <c r="AX1732" s="24">
        <f t="shared" ref="AX1732:AX1795" si="661">IF(AS1732&lt;AR1732-AQ1732,AR1732-AQ1732-AS1732,0)</f>
        <v>0</v>
      </c>
      <c r="BA1732" s="24"/>
      <c r="BB1732" s="24"/>
      <c r="BC1732" s="24"/>
      <c r="BD1732" s="24"/>
      <c r="BE1732" s="24"/>
      <c r="BF1732" s="24"/>
      <c r="BG1732" s="24">
        <f t="shared" ref="BG1732:BG1795" si="662">IF(BC1732&gt;=BB1732-BA1732,BF1732-BE1732,BD1732)</f>
        <v>0</v>
      </c>
      <c r="BH1732" s="24">
        <f t="shared" ref="BH1732:BH1795" si="663">IF(BC1732&lt;BB1732-BA1732,BB1732-BA1732-BC1732,0)</f>
        <v>0</v>
      </c>
      <c r="BK1732" s="24"/>
      <c r="BL1732" s="24"/>
      <c r="BM1732" s="24"/>
      <c r="BN1732" s="24"/>
      <c r="BO1732" s="24"/>
      <c r="BP1732" s="24"/>
      <c r="BQ1732" s="24">
        <f t="shared" ref="BQ1732:BQ1795" si="664">IF(BM1732&gt;=BL1732-BK1732,BP1732-BO1732,BN1732)</f>
        <v>0</v>
      </c>
      <c r="BR1732" s="24">
        <f t="shared" ref="BR1732:BR1795" si="665">IF(BM1732&lt;BL1732-BK1732,BL1732-BK1732-BM1732,0)</f>
        <v>0</v>
      </c>
      <c r="BU1732" s="24"/>
      <c r="BV1732" s="24"/>
      <c r="BW1732" s="24"/>
      <c r="BX1732" s="24"/>
      <c r="BY1732" s="24"/>
      <c r="BZ1732" s="24"/>
      <c r="CA1732" s="24">
        <f t="shared" ref="CA1732:CA1795" si="666">IF(BW1732&gt;=BV1732-BU1732,BZ1732-BY1732,BX1732)</f>
        <v>0</v>
      </c>
      <c r="CB1732" s="24">
        <f t="shared" ref="CB1732:CB1795" si="667">IF(BW1732&lt;BV1732-BU1732,BV1732-BU1732-BW1732,0)</f>
        <v>0</v>
      </c>
      <c r="CC1732" s="24"/>
      <c r="CE1732" s="24">
        <f t="shared" si="643"/>
        <v>0</v>
      </c>
      <c r="CG1732" s="24">
        <f t="shared" si="644"/>
        <v>0</v>
      </c>
      <c r="CI1732" s="24">
        <f t="shared" si="645"/>
        <v>0</v>
      </c>
      <c r="CK1732" s="24">
        <f t="shared" si="646"/>
        <v>0</v>
      </c>
      <c r="CM1732" s="24">
        <f t="shared" si="647"/>
        <v>0</v>
      </c>
      <c r="CO1732" s="24">
        <f t="shared" si="648"/>
        <v>0</v>
      </c>
      <c r="CQ1732" s="24">
        <f t="shared" si="649"/>
        <v>0</v>
      </c>
      <c r="CS1732" s="24">
        <f t="shared" si="650"/>
        <v>0</v>
      </c>
    </row>
    <row r="1733" spans="9:97">
      <c r="I1733" s="24">
        <f t="shared" si="655"/>
        <v>0</v>
      </c>
      <c r="J1733" s="24">
        <f t="shared" si="654"/>
        <v>0</v>
      </c>
      <c r="M1733" s="24"/>
      <c r="N1733" s="24"/>
      <c r="O1733" s="24"/>
      <c r="P1733" s="24"/>
      <c r="Q1733" s="24"/>
      <c r="R1733" s="24"/>
      <c r="S1733" s="24">
        <f t="shared" si="656"/>
        <v>0</v>
      </c>
      <c r="T1733" s="24">
        <f t="shared" si="653"/>
        <v>0</v>
      </c>
      <c r="W1733" s="24"/>
      <c r="X1733" s="24"/>
      <c r="Y1733" s="24"/>
      <c r="Z1733" s="24"/>
      <c r="AA1733" s="24"/>
      <c r="AB1733" s="24"/>
      <c r="AC1733" s="24">
        <f t="shared" si="657"/>
        <v>0</v>
      </c>
      <c r="AD1733" s="24">
        <f t="shared" si="658"/>
        <v>0</v>
      </c>
      <c r="AG1733" s="24"/>
      <c r="AH1733" s="24"/>
      <c r="AI1733" s="24"/>
      <c r="AJ1733" s="24"/>
      <c r="AK1733" s="24"/>
      <c r="AL1733" s="24"/>
      <c r="AM1733" s="24">
        <f t="shared" si="659"/>
        <v>0</v>
      </c>
      <c r="AN1733" s="24">
        <f t="shared" si="651"/>
        <v>0</v>
      </c>
      <c r="AQ1733" s="24"/>
      <c r="AR1733" s="24"/>
      <c r="AS1733" s="24"/>
      <c r="AT1733" s="24"/>
      <c r="AU1733" s="24"/>
      <c r="AV1733" s="24"/>
      <c r="AW1733" s="24">
        <f t="shared" si="660"/>
        <v>0</v>
      </c>
      <c r="AX1733" s="24">
        <f t="shared" si="661"/>
        <v>0</v>
      </c>
      <c r="BA1733" s="24"/>
      <c r="BB1733" s="24"/>
      <c r="BC1733" s="24"/>
      <c r="BD1733" s="24"/>
      <c r="BE1733" s="24"/>
      <c r="BF1733" s="24"/>
      <c r="BG1733" s="24">
        <f t="shared" si="662"/>
        <v>0</v>
      </c>
      <c r="BH1733" s="24">
        <f t="shared" si="663"/>
        <v>0</v>
      </c>
      <c r="BK1733" s="24"/>
      <c r="BL1733" s="24"/>
      <c r="BM1733" s="24"/>
      <c r="BN1733" s="24"/>
      <c r="BO1733" s="24"/>
      <c r="BP1733" s="24"/>
      <c r="BQ1733" s="24">
        <f t="shared" si="664"/>
        <v>0</v>
      </c>
      <c r="BR1733" s="24">
        <f t="shared" si="665"/>
        <v>0</v>
      </c>
      <c r="BU1733" s="24"/>
      <c r="BV1733" s="24"/>
      <c r="BW1733" s="24"/>
      <c r="BX1733" s="24"/>
      <c r="BY1733" s="24"/>
      <c r="BZ1733" s="24"/>
      <c r="CA1733" s="24">
        <f t="shared" si="666"/>
        <v>0</v>
      </c>
      <c r="CB1733" s="24">
        <f t="shared" si="667"/>
        <v>0</v>
      </c>
      <c r="CC1733" s="24"/>
      <c r="CE1733" s="24">
        <f t="shared" ref="CE1733:CE1796" si="668">SUMIF(B:B,CD1733,G:G)-SUMIF(B:B,CD1733,H:H)</f>
        <v>0</v>
      </c>
      <c r="CG1733" s="24">
        <f t="shared" ref="CG1733:CG1796" si="669">SUMIF(L:L,CF1733,Q:Q)-SUMIF(L:L,CF1733,R:R)</f>
        <v>0</v>
      </c>
      <c r="CI1733" s="24">
        <f t="shared" ref="CI1733:CI1796" si="670">SUMIF(V:V,CH1733,AA:AA)-SUMIF(V:V,CH1733,AB:AB)</f>
        <v>0</v>
      </c>
      <c r="CK1733" s="24">
        <f t="shared" ref="CK1733:CK1796" si="671">SUMIF(AF:AF,CJ1733,AK:AK)-SUMIF(AF:AF,CJ1733,AL:AL)</f>
        <v>0</v>
      </c>
      <c r="CM1733" s="24">
        <f t="shared" ref="CM1733:CM1796" si="672">SUMIF(AP:AP,CL1733,AV:AV)-SUMIF(AP:AP,CL1733,AU:AU)</f>
        <v>0</v>
      </c>
      <c r="CO1733" s="24">
        <f t="shared" ref="CO1733:CO1796" si="673">SUMIF(AZ:AZ,CN1733,BF:BF)-SUMIF(AZ:AZ,CN1733,BE:BE)</f>
        <v>0</v>
      </c>
      <c r="CQ1733" s="24">
        <f t="shared" ref="CQ1733:CQ1796" si="674">SUMIF(BJ:BJ,CP1733,BP:BP)-SUMIF(BJ:BJ,CP1733,BO:BO)</f>
        <v>0</v>
      </c>
      <c r="CS1733" s="24">
        <f t="shared" ref="CS1733:CS1796" si="675">SUMIF(BT:BT,CR1733,BZ:BZ)-SUMIF(BT:BT,CR1733,BY:BY)</f>
        <v>0</v>
      </c>
    </row>
    <row r="1734" spans="9:97">
      <c r="I1734" s="24">
        <f t="shared" si="655"/>
        <v>0</v>
      </c>
      <c r="J1734" s="24">
        <f t="shared" si="654"/>
        <v>0</v>
      </c>
      <c r="M1734" s="24"/>
      <c r="N1734" s="24"/>
      <c r="O1734" s="24"/>
      <c r="P1734" s="24"/>
      <c r="Q1734" s="24"/>
      <c r="R1734" s="24"/>
      <c r="S1734" s="24">
        <f t="shared" si="656"/>
        <v>0</v>
      </c>
      <c r="T1734" s="24">
        <f t="shared" si="653"/>
        <v>0</v>
      </c>
      <c r="W1734" s="24"/>
      <c r="X1734" s="24"/>
      <c r="Y1734" s="24"/>
      <c r="Z1734" s="24"/>
      <c r="AA1734" s="24"/>
      <c r="AB1734" s="24"/>
      <c r="AC1734" s="24">
        <f t="shared" si="657"/>
        <v>0</v>
      </c>
      <c r="AD1734" s="24">
        <f t="shared" si="658"/>
        <v>0</v>
      </c>
      <c r="AG1734" s="24"/>
      <c r="AH1734" s="24"/>
      <c r="AI1734" s="24"/>
      <c r="AJ1734" s="24"/>
      <c r="AK1734" s="24"/>
      <c r="AL1734" s="24"/>
      <c r="AM1734" s="24">
        <f t="shared" si="659"/>
        <v>0</v>
      </c>
      <c r="AN1734" s="24">
        <f t="shared" si="651"/>
        <v>0</v>
      </c>
      <c r="AQ1734" s="24"/>
      <c r="AR1734" s="24"/>
      <c r="AS1734" s="24"/>
      <c r="AT1734" s="24"/>
      <c r="AU1734" s="24"/>
      <c r="AV1734" s="24"/>
      <c r="AW1734" s="24">
        <f t="shared" si="660"/>
        <v>0</v>
      </c>
      <c r="AX1734" s="24">
        <f t="shared" si="661"/>
        <v>0</v>
      </c>
      <c r="BA1734" s="24"/>
      <c r="BB1734" s="24"/>
      <c r="BC1734" s="24"/>
      <c r="BD1734" s="24"/>
      <c r="BE1734" s="24"/>
      <c r="BF1734" s="24"/>
      <c r="BG1734" s="24">
        <f t="shared" si="662"/>
        <v>0</v>
      </c>
      <c r="BH1734" s="24">
        <f t="shared" si="663"/>
        <v>0</v>
      </c>
      <c r="BK1734" s="24"/>
      <c r="BL1734" s="24"/>
      <c r="BM1734" s="24"/>
      <c r="BN1734" s="24"/>
      <c r="BO1734" s="24"/>
      <c r="BP1734" s="24"/>
      <c r="BQ1734" s="24">
        <f t="shared" si="664"/>
        <v>0</v>
      </c>
      <c r="BR1734" s="24">
        <f t="shared" si="665"/>
        <v>0</v>
      </c>
      <c r="BU1734" s="24"/>
      <c r="BV1734" s="24"/>
      <c r="BW1734" s="24"/>
      <c r="BX1734" s="24"/>
      <c r="BY1734" s="24"/>
      <c r="BZ1734" s="24"/>
      <c r="CA1734" s="24">
        <f t="shared" si="666"/>
        <v>0</v>
      </c>
      <c r="CB1734" s="24">
        <f t="shared" si="667"/>
        <v>0</v>
      </c>
      <c r="CC1734" s="24"/>
      <c r="CE1734" s="24">
        <f t="shared" si="668"/>
        <v>0</v>
      </c>
      <c r="CG1734" s="24">
        <f t="shared" si="669"/>
        <v>0</v>
      </c>
      <c r="CI1734" s="24">
        <f t="shared" si="670"/>
        <v>0</v>
      </c>
      <c r="CK1734" s="24">
        <f t="shared" si="671"/>
        <v>0</v>
      </c>
      <c r="CM1734" s="24">
        <f t="shared" si="672"/>
        <v>0</v>
      </c>
      <c r="CO1734" s="24">
        <f t="shared" si="673"/>
        <v>0</v>
      </c>
      <c r="CQ1734" s="24">
        <f t="shared" si="674"/>
        <v>0</v>
      </c>
      <c r="CS1734" s="24">
        <f t="shared" si="675"/>
        <v>0</v>
      </c>
    </row>
    <row r="1735" spans="9:97">
      <c r="I1735" s="24">
        <f t="shared" si="655"/>
        <v>0</v>
      </c>
      <c r="J1735" s="24">
        <f t="shared" si="654"/>
        <v>0</v>
      </c>
      <c r="M1735" s="24"/>
      <c r="N1735" s="24"/>
      <c r="O1735" s="24"/>
      <c r="P1735" s="24"/>
      <c r="Q1735" s="24"/>
      <c r="R1735" s="24"/>
      <c r="S1735" s="24">
        <f t="shared" si="656"/>
        <v>0</v>
      </c>
      <c r="T1735" s="24">
        <f t="shared" si="653"/>
        <v>0</v>
      </c>
      <c r="W1735" s="24"/>
      <c r="X1735" s="24"/>
      <c r="Y1735" s="24"/>
      <c r="Z1735" s="24"/>
      <c r="AA1735" s="24"/>
      <c r="AB1735" s="24"/>
      <c r="AC1735" s="24">
        <f t="shared" si="657"/>
        <v>0</v>
      </c>
      <c r="AD1735" s="24">
        <f t="shared" si="658"/>
        <v>0</v>
      </c>
      <c r="AG1735" s="24"/>
      <c r="AH1735" s="24"/>
      <c r="AI1735" s="24"/>
      <c r="AJ1735" s="24"/>
      <c r="AK1735" s="24"/>
      <c r="AL1735" s="24"/>
      <c r="AM1735" s="24">
        <f t="shared" si="659"/>
        <v>0</v>
      </c>
      <c r="AN1735" s="24">
        <f t="shared" si="651"/>
        <v>0</v>
      </c>
      <c r="AQ1735" s="24"/>
      <c r="AR1735" s="24"/>
      <c r="AS1735" s="24"/>
      <c r="AT1735" s="24"/>
      <c r="AU1735" s="24"/>
      <c r="AV1735" s="24"/>
      <c r="AW1735" s="24">
        <f t="shared" si="660"/>
        <v>0</v>
      </c>
      <c r="AX1735" s="24">
        <f t="shared" si="661"/>
        <v>0</v>
      </c>
      <c r="BA1735" s="24"/>
      <c r="BB1735" s="24"/>
      <c r="BC1735" s="24"/>
      <c r="BD1735" s="24"/>
      <c r="BE1735" s="24"/>
      <c r="BF1735" s="24"/>
      <c r="BG1735" s="24">
        <f t="shared" si="662"/>
        <v>0</v>
      </c>
      <c r="BH1735" s="24">
        <f t="shared" si="663"/>
        <v>0</v>
      </c>
      <c r="BK1735" s="24"/>
      <c r="BL1735" s="24"/>
      <c r="BM1735" s="24"/>
      <c r="BN1735" s="24"/>
      <c r="BO1735" s="24"/>
      <c r="BP1735" s="24"/>
      <c r="BQ1735" s="24">
        <f t="shared" si="664"/>
        <v>0</v>
      </c>
      <c r="BR1735" s="24">
        <f t="shared" si="665"/>
        <v>0</v>
      </c>
      <c r="BU1735" s="24"/>
      <c r="BV1735" s="24"/>
      <c r="BW1735" s="24"/>
      <c r="BX1735" s="24"/>
      <c r="BY1735" s="24"/>
      <c r="BZ1735" s="24"/>
      <c r="CA1735" s="24">
        <f t="shared" si="666"/>
        <v>0</v>
      </c>
      <c r="CB1735" s="24">
        <f t="shared" si="667"/>
        <v>0</v>
      </c>
      <c r="CC1735" s="24"/>
      <c r="CE1735" s="24">
        <f t="shared" si="668"/>
        <v>0</v>
      </c>
      <c r="CG1735" s="24">
        <f t="shared" si="669"/>
        <v>0</v>
      </c>
      <c r="CI1735" s="24">
        <f t="shared" si="670"/>
        <v>0</v>
      </c>
      <c r="CK1735" s="24">
        <f t="shared" si="671"/>
        <v>0</v>
      </c>
      <c r="CM1735" s="24">
        <f t="shared" si="672"/>
        <v>0</v>
      </c>
      <c r="CO1735" s="24">
        <f t="shared" si="673"/>
        <v>0</v>
      </c>
      <c r="CQ1735" s="24">
        <f t="shared" si="674"/>
        <v>0</v>
      </c>
      <c r="CS1735" s="24">
        <f t="shared" si="675"/>
        <v>0</v>
      </c>
    </row>
    <row r="1736" spans="9:97">
      <c r="I1736" s="24">
        <f t="shared" si="655"/>
        <v>0</v>
      </c>
      <c r="J1736" s="24">
        <f t="shared" si="654"/>
        <v>0</v>
      </c>
      <c r="M1736" s="24"/>
      <c r="N1736" s="24"/>
      <c r="O1736" s="24"/>
      <c r="P1736" s="24"/>
      <c r="Q1736" s="24"/>
      <c r="R1736" s="24"/>
      <c r="S1736" s="24">
        <f t="shared" si="656"/>
        <v>0</v>
      </c>
      <c r="T1736" s="24">
        <f t="shared" si="653"/>
        <v>0</v>
      </c>
      <c r="W1736" s="24"/>
      <c r="X1736" s="24"/>
      <c r="Y1736" s="24"/>
      <c r="Z1736" s="24"/>
      <c r="AA1736" s="24"/>
      <c r="AB1736" s="24"/>
      <c r="AC1736" s="24">
        <f t="shared" si="657"/>
        <v>0</v>
      </c>
      <c r="AD1736" s="24">
        <f t="shared" si="658"/>
        <v>0</v>
      </c>
      <c r="AG1736" s="24"/>
      <c r="AH1736" s="24"/>
      <c r="AI1736" s="24"/>
      <c r="AJ1736" s="24"/>
      <c r="AK1736" s="24"/>
      <c r="AL1736" s="24"/>
      <c r="AM1736" s="24">
        <f t="shared" si="659"/>
        <v>0</v>
      </c>
      <c r="AN1736" s="24">
        <f t="shared" si="651"/>
        <v>0</v>
      </c>
      <c r="AQ1736" s="24"/>
      <c r="AR1736" s="24"/>
      <c r="AS1736" s="24"/>
      <c r="AT1736" s="24"/>
      <c r="AU1736" s="24"/>
      <c r="AV1736" s="24"/>
      <c r="AW1736" s="24">
        <f t="shared" si="660"/>
        <v>0</v>
      </c>
      <c r="AX1736" s="24">
        <f t="shared" si="661"/>
        <v>0</v>
      </c>
      <c r="BA1736" s="24"/>
      <c r="BB1736" s="24"/>
      <c r="BC1736" s="24"/>
      <c r="BD1736" s="24"/>
      <c r="BE1736" s="24"/>
      <c r="BF1736" s="24"/>
      <c r="BG1736" s="24">
        <f t="shared" si="662"/>
        <v>0</v>
      </c>
      <c r="BH1736" s="24">
        <f t="shared" si="663"/>
        <v>0</v>
      </c>
      <c r="BK1736" s="24"/>
      <c r="BL1736" s="24"/>
      <c r="BM1736" s="24"/>
      <c r="BN1736" s="24"/>
      <c r="BO1736" s="24"/>
      <c r="BP1736" s="24"/>
      <c r="BQ1736" s="24">
        <f t="shared" si="664"/>
        <v>0</v>
      </c>
      <c r="BR1736" s="24">
        <f t="shared" si="665"/>
        <v>0</v>
      </c>
      <c r="BU1736" s="24"/>
      <c r="BV1736" s="24"/>
      <c r="BW1736" s="24"/>
      <c r="BX1736" s="24"/>
      <c r="BY1736" s="24"/>
      <c r="BZ1736" s="24"/>
      <c r="CA1736" s="24">
        <f t="shared" si="666"/>
        <v>0</v>
      </c>
      <c r="CB1736" s="24">
        <f t="shared" si="667"/>
        <v>0</v>
      </c>
      <c r="CC1736" s="24"/>
      <c r="CE1736" s="24">
        <f t="shared" si="668"/>
        <v>0</v>
      </c>
      <c r="CG1736" s="24">
        <f t="shared" si="669"/>
        <v>0</v>
      </c>
      <c r="CI1736" s="24">
        <f t="shared" si="670"/>
        <v>0</v>
      </c>
      <c r="CK1736" s="24">
        <f t="shared" si="671"/>
        <v>0</v>
      </c>
      <c r="CM1736" s="24">
        <f t="shared" si="672"/>
        <v>0</v>
      </c>
      <c r="CO1736" s="24">
        <f t="shared" si="673"/>
        <v>0</v>
      </c>
      <c r="CQ1736" s="24">
        <f t="shared" si="674"/>
        <v>0</v>
      </c>
      <c r="CS1736" s="24">
        <f t="shared" si="675"/>
        <v>0</v>
      </c>
    </row>
    <row r="1737" spans="9:97">
      <c r="I1737" s="24">
        <f t="shared" si="655"/>
        <v>0</v>
      </c>
      <c r="J1737" s="24">
        <f t="shared" si="654"/>
        <v>0</v>
      </c>
      <c r="M1737" s="24"/>
      <c r="N1737" s="24"/>
      <c r="O1737" s="24"/>
      <c r="P1737" s="24"/>
      <c r="Q1737" s="24"/>
      <c r="R1737" s="24"/>
      <c r="S1737" s="24">
        <f t="shared" si="656"/>
        <v>0</v>
      </c>
      <c r="T1737" s="24">
        <f t="shared" si="653"/>
        <v>0</v>
      </c>
      <c r="W1737" s="24"/>
      <c r="X1737" s="24"/>
      <c r="Y1737" s="24"/>
      <c r="Z1737" s="24"/>
      <c r="AA1737" s="24"/>
      <c r="AB1737" s="24"/>
      <c r="AC1737" s="24">
        <f t="shared" si="657"/>
        <v>0</v>
      </c>
      <c r="AD1737" s="24">
        <f t="shared" si="658"/>
        <v>0</v>
      </c>
      <c r="AG1737" s="24"/>
      <c r="AH1737" s="24"/>
      <c r="AI1737" s="24"/>
      <c r="AJ1737" s="24"/>
      <c r="AK1737" s="24"/>
      <c r="AL1737" s="24"/>
      <c r="AM1737" s="24">
        <f t="shared" si="659"/>
        <v>0</v>
      </c>
      <c r="AN1737" s="24">
        <f t="shared" si="651"/>
        <v>0</v>
      </c>
      <c r="AQ1737" s="24"/>
      <c r="AR1737" s="24"/>
      <c r="AS1737" s="24"/>
      <c r="AT1737" s="24"/>
      <c r="AU1737" s="24"/>
      <c r="AV1737" s="24"/>
      <c r="AW1737" s="24">
        <f t="shared" si="660"/>
        <v>0</v>
      </c>
      <c r="AX1737" s="24">
        <f t="shared" si="661"/>
        <v>0</v>
      </c>
      <c r="BA1737" s="24"/>
      <c r="BB1737" s="24"/>
      <c r="BC1737" s="24"/>
      <c r="BD1737" s="24"/>
      <c r="BE1737" s="24"/>
      <c r="BF1737" s="24"/>
      <c r="BG1737" s="24">
        <f t="shared" si="662"/>
        <v>0</v>
      </c>
      <c r="BH1737" s="24">
        <f t="shared" si="663"/>
        <v>0</v>
      </c>
      <c r="BK1737" s="24"/>
      <c r="BL1737" s="24"/>
      <c r="BM1737" s="24"/>
      <c r="BN1737" s="24"/>
      <c r="BO1737" s="24"/>
      <c r="BP1737" s="24"/>
      <c r="BQ1737" s="24">
        <f t="shared" si="664"/>
        <v>0</v>
      </c>
      <c r="BR1737" s="24">
        <f t="shared" si="665"/>
        <v>0</v>
      </c>
      <c r="BU1737" s="24"/>
      <c r="BV1737" s="24"/>
      <c r="BW1737" s="24"/>
      <c r="BX1737" s="24"/>
      <c r="BY1737" s="24"/>
      <c r="BZ1737" s="24"/>
      <c r="CA1737" s="24">
        <f t="shared" si="666"/>
        <v>0</v>
      </c>
      <c r="CB1737" s="24">
        <f t="shared" si="667"/>
        <v>0</v>
      </c>
      <c r="CC1737" s="24"/>
      <c r="CE1737" s="24">
        <f t="shared" si="668"/>
        <v>0</v>
      </c>
      <c r="CG1737" s="24">
        <f t="shared" si="669"/>
        <v>0</v>
      </c>
      <c r="CI1737" s="24">
        <f t="shared" si="670"/>
        <v>0</v>
      </c>
      <c r="CK1737" s="24">
        <f t="shared" si="671"/>
        <v>0</v>
      </c>
      <c r="CM1737" s="24">
        <f t="shared" si="672"/>
        <v>0</v>
      </c>
      <c r="CO1737" s="24">
        <f t="shared" si="673"/>
        <v>0</v>
      </c>
      <c r="CQ1737" s="24">
        <f t="shared" si="674"/>
        <v>0</v>
      </c>
      <c r="CS1737" s="24">
        <f t="shared" si="675"/>
        <v>0</v>
      </c>
    </row>
    <row r="1738" spans="9:97">
      <c r="I1738" s="24">
        <f t="shared" si="655"/>
        <v>0</v>
      </c>
      <c r="J1738" s="24">
        <f t="shared" si="654"/>
        <v>0</v>
      </c>
      <c r="M1738" s="24"/>
      <c r="N1738" s="24"/>
      <c r="O1738" s="24"/>
      <c r="P1738" s="24"/>
      <c r="Q1738" s="24"/>
      <c r="R1738" s="24"/>
      <c r="S1738" s="24">
        <f t="shared" si="656"/>
        <v>0</v>
      </c>
      <c r="T1738" s="24">
        <f t="shared" si="653"/>
        <v>0</v>
      </c>
      <c r="W1738" s="24"/>
      <c r="X1738" s="24"/>
      <c r="Y1738" s="24"/>
      <c r="Z1738" s="24"/>
      <c r="AA1738" s="24"/>
      <c r="AB1738" s="24"/>
      <c r="AC1738" s="24">
        <f t="shared" si="657"/>
        <v>0</v>
      </c>
      <c r="AD1738" s="24">
        <f t="shared" si="658"/>
        <v>0</v>
      </c>
      <c r="AG1738" s="24"/>
      <c r="AH1738" s="24"/>
      <c r="AI1738" s="24"/>
      <c r="AJ1738" s="24"/>
      <c r="AK1738" s="24"/>
      <c r="AL1738" s="24"/>
      <c r="AM1738" s="24">
        <f t="shared" si="659"/>
        <v>0</v>
      </c>
      <c r="AN1738" s="24">
        <f t="shared" si="651"/>
        <v>0</v>
      </c>
      <c r="AQ1738" s="24"/>
      <c r="AR1738" s="24"/>
      <c r="AS1738" s="24"/>
      <c r="AT1738" s="24"/>
      <c r="AU1738" s="24"/>
      <c r="AV1738" s="24"/>
      <c r="AW1738" s="24">
        <f t="shared" si="660"/>
        <v>0</v>
      </c>
      <c r="AX1738" s="24">
        <f t="shared" si="661"/>
        <v>0</v>
      </c>
      <c r="BA1738" s="24"/>
      <c r="BB1738" s="24"/>
      <c r="BC1738" s="24"/>
      <c r="BD1738" s="24"/>
      <c r="BE1738" s="24"/>
      <c r="BF1738" s="24"/>
      <c r="BG1738" s="24">
        <f t="shared" si="662"/>
        <v>0</v>
      </c>
      <c r="BH1738" s="24">
        <f t="shared" si="663"/>
        <v>0</v>
      </c>
      <c r="BK1738" s="24"/>
      <c r="BL1738" s="24"/>
      <c r="BM1738" s="24"/>
      <c r="BN1738" s="24"/>
      <c r="BO1738" s="24"/>
      <c r="BP1738" s="24"/>
      <c r="BQ1738" s="24">
        <f t="shared" si="664"/>
        <v>0</v>
      </c>
      <c r="BR1738" s="24">
        <f t="shared" si="665"/>
        <v>0</v>
      </c>
      <c r="BU1738" s="24"/>
      <c r="BV1738" s="24"/>
      <c r="BW1738" s="24"/>
      <c r="BX1738" s="24"/>
      <c r="BY1738" s="24"/>
      <c r="BZ1738" s="24"/>
      <c r="CA1738" s="24">
        <f t="shared" si="666"/>
        <v>0</v>
      </c>
      <c r="CB1738" s="24">
        <f t="shared" si="667"/>
        <v>0</v>
      </c>
      <c r="CC1738" s="24"/>
      <c r="CE1738" s="24">
        <f t="shared" si="668"/>
        <v>0</v>
      </c>
      <c r="CG1738" s="24">
        <f t="shared" si="669"/>
        <v>0</v>
      </c>
      <c r="CI1738" s="24">
        <f t="shared" si="670"/>
        <v>0</v>
      </c>
      <c r="CK1738" s="24">
        <f t="shared" si="671"/>
        <v>0</v>
      </c>
      <c r="CM1738" s="24">
        <f t="shared" si="672"/>
        <v>0</v>
      </c>
      <c r="CO1738" s="24">
        <f t="shared" si="673"/>
        <v>0</v>
      </c>
      <c r="CQ1738" s="24">
        <f t="shared" si="674"/>
        <v>0</v>
      </c>
      <c r="CS1738" s="24">
        <f t="shared" si="675"/>
        <v>0</v>
      </c>
    </row>
    <row r="1739" spans="9:97">
      <c r="I1739" s="24">
        <f t="shared" si="655"/>
        <v>0</v>
      </c>
      <c r="J1739" s="24">
        <f t="shared" si="654"/>
        <v>0</v>
      </c>
      <c r="M1739" s="24"/>
      <c r="N1739" s="24"/>
      <c r="O1739" s="24"/>
      <c r="P1739" s="24"/>
      <c r="Q1739" s="24"/>
      <c r="R1739" s="24"/>
      <c r="S1739" s="24">
        <f t="shared" si="656"/>
        <v>0</v>
      </c>
      <c r="T1739" s="24">
        <f t="shared" si="653"/>
        <v>0</v>
      </c>
      <c r="W1739" s="24"/>
      <c r="X1739" s="24"/>
      <c r="Y1739" s="24"/>
      <c r="Z1739" s="24"/>
      <c r="AA1739" s="24"/>
      <c r="AB1739" s="24"/>
      <c r="AC1739" s="24">
        <f t="shared" si="657"/>
        <v>0</v>
      </c>
      <c r="AD1739" s="24">
        <f t="shared" si="658"/>
        <v>0</v>
      </c>
      <c r="AG1739" s="24"/>
      <c r="AH1739" s="24"/>
      <c r="AI1739" s="24"/>
      <c r="AJ1739" s="24"/>
      <c r="AK1739" s="24"/>
      <c r="AL1739" s="24"/>
      <c r="AM1739" s="24">
        <f t="shared" si="659"/>
        <v>0</v>
      </c>
      <c r="AN1739" s="24">
        <f t="shared" si="651"/>
        <v>0</v>
      </c>
      <c r="AQ1739" s="24"/>
      <c r="AR1739" s="24"/>
      <c r="AS1739" s="24"/>
      <c r="AT1739" s="24"/>
      <c r="AU1739" s="24"/>
      <c r="AV1739" s="24"/>
      <c r="AW1739" s="24">
        <f t="shared" si="660"/>
        <v>0</v>
      </c>
      <c r="AX1739" s="24">
        <f t="shared" si="661"/>
        <v>0</v>
      </c>
      <c r="BA1739" s="24"/>
      <c r="BB1739" s="24"/>
      <c r="BC1739" s="24"/>
      <c r="BD1739" s="24"/>
      <c r="BE1739" s="24"/>
      <c r="BF1739" s="24"/>
      <c r="BG1739" s="24">
        <f t="shared" si="662"/>
        <v>0</v>
      </c>
      <c r="BH1739" s="24">
        <f t="shared" si="663"/>
        <v>0</v>
      </c>
      <c r="BK1739" s="24"/>
      <c r="BL1739" s="24"/>
      <c r="BM1739" s="24"/>
      <c r="BN1739" s="24"/>
      <c r="BO1739" s="24"/>
      <c r="BP1739" s="24"/>
      <c r="BQ1739" s="24">
        <f t="shared" si="664"/>
        <v>0</v>
      </c>
      <c r="BR1739" s="24">
        <f t="shared" si="665"/>
        <v>0</v>
      </c>
      <c r="BU1739" s="24"/>
      <c r="BV1739" s="24"/>
      <c r="BW1739" s="24"/>
      <c r="BX1739" s="24"/>
      <c r="BY1739" s="24"/>
      <c r="BZ1739" s="24"/>
      <c r="CA1739" s="24">
        <f t="shared" si="666"/>
        <v>0</v>
      </c>
      <c r="CB1739" s="24">
        <f t="shared" si="667"/>
        <v>0</v>
      </c>
      <c r="CC1739" s="24"/>
      <c r="CE1739" s="24">
        <f t="shared" si="668"/>
        <v>0</v>
      </c>
      <c r="CG1739" s="24">
        <f t="shared" si="669"/>
        <v>0</v>
      </c>
      <c r="CI1739" s="24">
        <f t="shared" si="670"/>
        <v>0</v>
      </c>
      <c r="CK1739" s="24">
        <f t="shared" si="671"/>
        <v>0</v>
      </c>
      <c r="CM1739" s="24">
        <f t="shared" si="672"/>
        <v>0</v>
      </c>
      <c r="CO1739" s="24">
        <f t="shared" si="673"/>
        <v>0</v>
      </c>
      <c r="CQ1739" s="24">
        <f t="shared" si="674"/>
        <v>0</v>
      </c>
      <c r="CS1739" s="24">
        <f t="shared" si="675"/>
        <v>0</v>
      </c>
    </row>
    <row r="1740" spans="9:97">
      <c r="I1740" s="24">
        <f t="shared" si="655"/>
        <v>0</v>
      </c>
      <c r="J1740" s="24">
        <f t="shared" si="654"/>
        <v>0</v>
      </c>
      <c r="M1740" s="24"/>
      <c r="N1740" s="24"/>
      <c r="O1740" s="24"/>
      <c r="P1740" s="24"/>
      <c r="Q1740" s="24"/>
      <c r="R1740" s="24"/>
      <c r="S1740" s="24">
        <f t="shared" si="656"/>
        <v>0</v>
      </c>
      <c r="T1740" s="24">
        <f t="shared" si="653"/>
        <v>0</v>
      </c>
      <c r="W1740" s="24"/>
      <c r="X1740" s="24"/>
      <c r="Y1740" s="24"/>
      <c r="Z1740" s="24"/>
      <c r="AA1740" s="24"/>
      <c r="AB1740" s="24"/>
      <c r="AC1740" s="24">
        <f t="shared" si="657"/>
        <v>0</v>
      </c>
      <c r="AD1740" s="24">
        <f t="shared" si="658"/>
        <v>0</v>
      </c>
      <c r="AG1740" s="24"/>
      <c r="AH1740" s="24"/>
      <c r="AI1740" s="24"/>
      <c r="AJ1740" s="24"/>
      <c r="AK1740" s="24"/>
      <c r="AL1740" s="24"/>
      <c r="AM1740" s="24">
        <f t="shared" si="659"/>
        <v>0</v>
      </c>
      <c r="AN1740" s="24">
        <f t="shared" si="651"/>
        <v>0</v>
      </c>
      <c r="AQ1740" s="24"/>
      <c r="AR1740" s="24"/>
      <c r="AS1740" s="24"/>
      <c r="AT1740" s="24"/>
      <c r="AU1740" s="24"/>
      <c r="AV1740" s="24"/>
      <c r="AW1740" s="24">
        <f t="shared" si="660"/>
        <v>0</v>
      </c>
      <c r="AX1740" s="24">
        <f t="shared" si="661"/>
        <v>0</v>
      </c>
      <c r="BA1740" s="24"/>
      <c r="BB1740" s="24"/>
      <c r="BC1740" s="24"/>
      <c r="BD1740" s="24"/>
      <c r="BE1740" s="24"/>
      <c r="BF1740" s="24"/>
      <c r="BG1740" s="24">
        <f t="shared" si="662"/>
        <v>0</v>
      </c>
      <c r="BH1740" s="24">
        <f t="shared" si="663"/>
        <v>0</v>
      </c>
      <c r="BK1740" s="24"/>
      <c r="BL1740" s="24"/>
      <c r="BM1740" s="24"/>
      <c r="BN1740" s="24"/>
      <c r="BO1740" s="24"/>
      <c r="BP1740" s="24"/>
      <c r="BQ1740" s="24">
        <f t="shared" si="664"/>
        <v>0</v>
      </c>
      <c r="BR1740" s="24">
        <f t="shared" si="665"/>
        <v>0</v>
      </c>
      <c r="BU1740" s="24"/>
      <c r="BV1740" s="24"/>
      <c r="BW1740" s="24"/>
      <c r="BX1740" s="24"/>
      <c r="BY1740" s="24"/>
      <c r="BZ1740" s="24"/>
      <c r="CA1740" s="24">
        <f t="shared" si="666"/>
        <v>0</v>
      </c>
      <c r="CB1740" s="24">
        <f t="shared" si="667"/>
        <v>0</v>
      </c>
      <c r="CC1740" s="24"/>
      <c r="CE1740" s="24">
        <f t="shared" si="668"/>
        <v>0</v>
      </c>
      <c r="CG1740" s="24">
        <f t="shared" si="669"/>
        <v>0</v>
      </c>
      <c r="CI1740" s="24">
        <f t="shared" si="670"/>
        <v>0</v>
      </c>
      <c r="CK1740" s="24">
        <f t="shared" si="671"/>
        <v>0</v>
      </c>
      <c r="CM1740" s="24">
        <f t="shared" si="672"/>
        <v>0</v>
      </c>
      <c r="CO1740" s="24">
        <f t="shared" si="673"/>
        <v>0</v>
      </c>
      <c r="CQ1740" s="24">
        <f t="shared" si="674"/>
        <v>0</v>
      </c>
      <c r="CS1740" s="24">
        <f t="shared" si="675"/>
        <v>0</v>
      </c>
    </row>
    <row r="1741" spans="9:97">
      <c r="I1741" s="24">
        <f t="shared" si="655"/>
        <v>0</v>
      </c>
      <c r="J1741" s="24">
        <f t="shared" si="654"/>
        <v>0</v>
      </c>
      <c r="M1741" s="24"/>
      <c r="N1741" s="24"/>
      <c r="O1741" s="24"/>
      <c r="P1741" s="24"/>
      <c r="Q1741" s="24"/>
      <c r="R1741" s="24"/>
      <c r="S1741" s="24">
        <f t="shared" si="656"/>
        <v>0</v>
      </c>
      <c r="T1741" s="24">
        <f t="shared" si="653"/>
        <v>0</v>
      </c>
      <c r="W1741" s="24"/>
      <c r="X1741" s="24"/>
      <c r="Y1741" s="24"/>
      <c r="Z1741" s="24"/>
      <c r="AA1741" s="24"/>
      <c r="AB1741" s="24"/>
      <c r="AC1741" s="24">
        <f t="shared" si="657"/>
        <v>0</v>
      </c>
      <c r="AD1741" s="24">
        <f t="shared" si="658"/>
        <v>0</v>
      </c>
      <c r="AG1741" s="24"/>
      <c r="AH1741" s="24"/>
      <c r="AI1741" s="24"/>
      <c r="AJ1741" s="24"/>
      <c r="AK1741" s="24"/>
      <c r="AL1741" s="24"/>
      <c r="AM1741" s="24">
        <f t="shared" si="659"/>
        <v>0</v>
      </c>
      <c r="AN1741" s="24">
        <f t="shared" si="651"/>
        <v>0</v>
      </c>
      <c r="AQ1741" s="24"/>
      <c r="AR1741" s="24"/>
      <c r="AS1741" s="24"/>
      <c r="AT1741" s="24"/>
      <c r="AU1741" s="24"/>
      <c r="AV1741" s="24"/>
      <c r="AW1741" s="24">
        <f t="shared" si="660"/>
        <v>0</v>
      </c>
      <c r="AX1741" s="24">
        <f t="shared" si="661"/>
        <v>0</v>
      </c>
      <c r="BA1741" s="24"/>
      <c r="BB1741" s="24"/>
      <c r="BC1741" s="24"/>
      <c r="BD1741" s="24"/>
      <c r="BE1741" s="24"/>
      <c r="BF1741" s="24"/>
      <c r="BG1741" s="24">
        <f t="shared" si="662"/>
        <v>0</v>
      </c>
      <c r="BH1741" s="24">
        <f t="shared" si="663"/>
        <v>0</v>
      </c>
      <c r="BK1741" s="24"/>
      <c r="BL1741" s="24"/>
      <c r="BM1741" s="24"/>
      <c r="BN1741" s="24"/>
      <c r="BO1741" s="24"/>
      <c r="BP1741" s="24"/>
      <c r="BQ1741" s="24">
        <f t="shared" si="664"/>
        <v>0</v>
      </c>
      <c r="BR1741" s="24">
        <f t="shared" si="665"/>
        <v>0</v>
      </c>
      <c r="BU1741" s="24"/>
      <c r="BV1741" s="24"/>
      <c r="BW1741" s="24"/>
      <c r="BX1741" s="24"/>
      <c r="BY1741" s="24"/>
      <c r="BZ1741" s="24"/>
      <c r="CA1741" s="24">
        <f t="shared" si="666"/>
        <v>0</v>
      </c>
      <c r="CB1741" s="24">
        <f t="shared" si="667"/>
        <v>0</v>
      </c>
      <c r="CC1741" s="24"/>
      <c r="CE1741" s="24">
        <f t="shared" si="668"/>
        <v>0</v>
      </c>
      <c r="CG1741" s="24">
        <f t="shared" si="669"/>
        <v>0</v>
      </c>
      <c r="CI1741" s="24">
        <f t="shared" si="670"/>
        <v>0</v>
      </c>
      <c r="CK1741" s="24">
        <f t="shared" si="671"/>
        <v>0</v>
      </c>
      <c r="CM1741" s="24">
        <f t="shared" si="672"/>
        <v>0</v>
      </c>
      <c r="CO1741" s="24">
        <f t="shared" si="673"/>
        <v>0</v>
      </c>
      <c r="CQ1741" s="24">
        <f t="shared" si="674"/>
        <v>0</v>
      </c>
      <c r="CS1741" s="24">
        <f t="shared" si="675"/>
        <v>0</v>
      </c>
    </row>
    <row r="1742" spans="9:97">
      <c r="I1742" s="24">
        <f t="shared" si="655"/>
        <v>0</v>
      </c>
      <c r="J1742" s="24">
        <f t="shared" si="654"/>
        <v>0</v>
      </c>
      <c r="M1742" s="24"/>
      <c r="N1742" s="24"/>
      <c r="O1742" s="24"/>
      <c r="P1742" s="24"/>
      <c r="Q1742" s="24"/>
      <c r="R1742" s="24"/>
      <c r="S1742" s="24">
        <f t="shared" si="656"/>
        <v>0</v>
      </c>
      <c r="T1742" s="24">
        <f t="shared" si="653"/>
        <v>0</v>
      </c>
      <c r="W1742" s="24"/>
      <c r="X1742" s="24"/>
      <c r="Y1742" s="24"/>
      <c r="Z1742" s="24"/>
      <c r="AA1742" s="24"/>
      <c r="AB1742" s="24"/>
      <c r="AC1742" s="24">
        <f t="shared" si="657"/>
        <v>0</v>
      </c>
      <c r="AD1742" s="24">
        <f t="shared" si="658"/>
        <v>0</v>
      </c>
      <c r="AG1742" s="24"/>
      <c r="AH1742" s="24"/>
      <c r="AI1742" s="24"/>
      <c r="AJ1742" s="24"/>
      <c r="AK1742" s="24"/>
      <c r="AL1742" s="24"/>
      <c r="AM1742" s="24">
        <f t="shared" si="659"/>
        <v>0</v>
      </c>
      <c r="AN1742" s="24">
        <f t="shared" si="651"/>
        <v>0</v>
      </c>
      <c r="AQ1742" s="24"/>
      <c r="AR1742" s="24"/>
      <c r="AS1742" s="24"/>
      <c r="AT1742" s="24"/>
      <c r="AU1742" s="24"/>
      <c r="AV1742" s="24"/>
      <c r="AW1742" s="24">
        <f t="shared" si="660"/>
        <v>0</v>
      </c>
      <c r="AX1742" s="24">
        <f t="shared" si="661"/>
        <v>0</v>
      </c>
      <c r="BA1742" s="24"/>
      <c r="BB1742" s="24"/>
      <c r="BC1742" s="24"/>
      <c r="BD1742" s="24"/>
      <c r="BE1742" s="24"/>
      <c r="BF1742" s="24"/>
      <c r="BG1742" s="24">
        <f t="shared" si="662"/>
        <v>0</v>
      </c>
      <c r="BH1742" s="24">
        <f t="shared" si="663"/>
        <v>0</v>
      </c>
      <c r="BK1742" s="24"/>
      <c r="BL1742" s="24"/>
      <c r="BM1742" s="24"/>
      <c r="BN1742" s="24"/>
      <c r="BO1742" s="24"/>
      <c r="BP1742" s="24"/>
      <c r="BQ1742" s="24">
        <f t="shared" si="664"/>
        <v>0</v>
      </c>
      <c r="BR1742" s="24">
        <f t="shared" si="665"/>
        <v>0</v>
      </c>
      <c r="BU1742" s="24"/>
      <c r="BV1742" s="24"/>
      <c r="BW1742" s="24"/>
      <c r="BX1742" s="24"/>
      <c r="BY1742" s="24"/>
      <c r="BZ1742" s="24"/>
      <c r="CA1742" s="24">
        <f t="shared" si="666"/>
        <v>0</v>
      </c>
      <c r="CB1742" s="24">
        <f t="shared" si="667"/>
        <v>0</v>
      </c>
      <c r="CC1742" s="24"/>
      <c r="CE1742" s="24">
        <f t="shared" si="668"/>
        <v>0</v>
      </c>
      <c r="CG1742" s="24">
        <f t="shared" si="669"/>
        <v>0</v>
      </c>
      <c r="CI1742" s="24">
        <f t="shared" si="670"/>
        <v>0</v>
      </c>
      <c r="CK1742" s="24">
        <f t="shared" si="671"/>
        <v>0</v>
      </c>
      <c r="CM1742" s="24">
        <f t="shared" si="672"/>
        <v>0</v>
      </c>
      <c r="CO1742" s="24">
        <f t="shared" si="673"/>
        <v>0</v>
      </c>
      <c r="CQ1742" s="24">
        <f t="shared" si="674"/>
        <v>0</v>
      </c>
      <c r="CS1742" s="24">
        <f t="shared" si="675"/>
        <v>0</v>
      </c>
    </row>
    <row r="1743" spans="9:97">
      <c r="I1743" s="24">
        <f t="shared" si="655"/>
        <v>0</v>
      </c>
      <c r="J1743" s="24">
        <f t="shared" si="654"/>
        <v>0</v>
      </c>
      <c r="M1743" s="24"/>
      <c r="N1743" s="24"/>
      <c r="O1743" s="24"/>
      <c r="P1743" s="24"/>
      <c r="Q1743" s="24"/>
      <c r="R1743" s="24"/>
      <c r="S1743" s="24">
        <f t="shared" si="656"/>
        <v>0</v>
      </c>
      <c r="T1743" s="24">
        <f t="shared" si="653"/>
        <v>0</v>
      </c>
      <c r="W1743" s="24"/>
      <c r="X1743" s="24"/>
      <c r="Y1743" s="24"/>
      <c r="Z1743" s="24"/>
      <c r="AA1743" s="24"/>
      <c r="AB1743" s="24"/>
      <c r="AC1743" s="24">
        <f t="shared" si="657"/>
        <v>0</v>
      </c>
      <c r="AD1743" s="24">
        <f t="shared" si="658"/>
        <v>0</v>
      </c>
      <c r="AG1743" s="24"/>
      <c r="AH1743" s="24"/>
      <c r="AI1743" s="24"/>
      <c r="AJ1743" s="24"/>
      <c r="AK1743" s="24"/>
      <c r="AL1743" s="24"/>
      <c r="AM1743" s="24">
        <f t="shared" si="659"/>
        <v>0</v>
      </c>
      <c r="AN1743" s="24">
        <f t="shared" si="651"/>
        <v>0</v>
      </c>
      <c r="AQ1743" s="24"/>
      <c r="AR1743" s="24"/>
      <c r="AS1743" s="24"/>
      <c r="AT1743" s="24"/>
      <c r="AU1743" s="24"/>
      <c r="AV1743" s="24"/>
      <c r="AW1743" s="24">
        <f t="shared" si="660"/>
        <v>0</v>
      </c>
      <c r="AX1743" s="24">
        <f t="shared" si="661"/>
        <v>0</v>
      </c>
      <c r="BA1743" s="24"/>
      <c r="BB1743" s="24"/>
      <c r="BC1743" s="24"/>
      <c r="BD1743" s="24"/>
      <c r="BE1743" s="24"/>
      <c r="BF1743" s="24"/>
      <c r="BG1743" s="24">
        <f t="shared" si="662"/>
        <v>0</v>
      </c>
      <c r="BH1743" s="24">
        <f t="shared" si="663"/>
        <v>0</v>
      </c>
      <c r="BK1743" s="24"/>
      <c r="BL1743" s="24"/>
      <c r="BM1743" s="24"/>
      <c r="BN1743" s="24"/>
      <c r="BO1743" s="24"/>
      <c r="BP1743" s="24"/>
      <c r="BQ1743" s="24">
        <f t="shared" si="664"/>
        <v>0</v>
      </c>
      <c r="BR1743" s="24">
        <f t="shared" si="665"/>
        <v>0</v>
      </c>
      <c r="BU1743" s="24"/>
      <c r="BV1743" s="24"/>
      <c r="BW1743" s="24"/>
      <c r="BX1743" s="24"/>
      <c r="BY1743" s="24"/>
      <c r="BZ1743" s="24"/>
      <c r="CA1743" s="24">
        <f t="shared" si="666"/>
        <v>0</v>
      </c>
      <c r="CB1743" s="24">
        <f t="shared" si="667"/>
        <v>0</v>
      </c>
      <c r="CC1743" s="24"/>
      <c r="CE1743" s="24">
        <f t="shared" si="668"/>
        <v>0</v>
      </c>
      <c r="CG1743" s="24">
        <f t="shared" si="669"/>
        <v>0</v>
      </c>
      <c r="CI1743" s="24">
        <f t="shared" si="670"/>
        <v>0</v>
      </c>
      <c r="CK1743" s="24">
        <f t="shared" si="671"/>
        <v>0</v>
      </c>
      <c r="CM1743" s="24">
        <f t="shared" si="672"/>
        <v>0</v>
      </c>
      <c r="CO1743" s="24">
        <f t="shared" si="673"/>
        <v>0</v>
      </c>
      <c r="CQ1743" s="24">
        <f t="shared" si="674"/>
        <v>0</v>
      </c>
      <c r="CS1743" s="24">
        <f t="shared" si="675"/>
        <v>0</v>
      </c>
    </row>
    <row r="1744" spans="9:97">
      <c r="I1744" s="24">
        <f t="shared" si="655"/>
        <v>0</v>
      </c>
      <c r="J1744" s="24">
        <f t="shared" si="654"/>
        <v>0</v>
      </c>
      <c r="M1744" s="24"/>
      <c r="N1744" s="24"/>
      <c r="O1744" s="24"/>
      <c r="P1744" s="24"/>
      <c r="Q1744" s="24"/>
      <c r="R1744" s="24"/>
      <c r="S1744" s="24">
        <f t="shared" si="656"/>
        <v>0</v>
      </c>
      <c r="T1744" s="24">
        <f t="shared" si="653"/>
        <v>0</v>
      </c>
      <c r="W1744" s="24"/>
      <c r="X1744" s="24"/>
      <c r="Y1744" s="24"/>
      <c r="Z1744" s="24"/>
      <c r="AA1744" s="24"/>
      <c r="AB1744" s="24"/>
      <c r="AC1744" s="24">
        <f t="shared" si="657"/>
        <v>0</v>
      </c>
      <c r="AD1744" s="24">
        <f t="shared" si="658"/>
        <v>0</v>
      </c>
      <c r="AG1744" s="24"/>
      <c r="AH1744" s="24"/>
      <c r="AI1744" s="24"/>
      <c r="AJ1744" s="24"/>
      <c r="AK1744" s="24"/>
      <c r="AL1744" s="24"/>
      <c r="AM1744" s="24">
        <f t="shared" si="659"/>
        <v>0</v>
      </c>
      <c r="AN1744" s="24">
        <f t="shared" si="651"/>
        <v>0</v>
      </c>
      <c r="AQ1744" s="24"/>
      <c r="AR1744" s="24"/>
      <c r="AS1744" s="24"/>
      <c r="AT1744" s="24"/>
      <c r="AU1744" s="24"/>
      <c r="AV1744" s="24"/>
      <c r="AW1744" s="24">
        <f t="shared" si="660"/>
        <v>0</v>
      </c>
      <c r="AX1744" s="24">
        <f t="shared" si="661"/>
        <v>0</v>
      </c>
      <c r="BA1744" s="24"/>
      <c r="BB1744" s="24"/>
      <c r="BC1744" s="24"/>
      <c r="BD1744" s="24"/>
      <c r="BE1744" s="24"/>
      <c r="BF1744" s="24"/>
      <c r="BG1744" s="24">
        <f t="shared" si="662"/>
        <v>0</v>
      </c>
      <c r="BH1744" s="24">
        <f t="shared" si="663"/>
        <v>0</v>
      </c>
      <c r="BK1744" s="24"/>
      <c r="BL1744" s="24"/>
      <c r="BM1744" s="24"/>
      <c r="BN1744" s="24"/>
      <c r="BO1744" s="24"/>
      <c r="BP1744" s="24"/>
      <c r="BQ1744" s="24">
        <f t="shared" si="664"/>
        <v>0</v>
      </c>
      <c r="BR1744" s="24">
        <f t="shared" si="665"/>
        <v>0</v>
      </c>
      <c r="BU1744" s="24"/>
      <c r="BV1744" s="24"/>
      <c r="BW1744" s="24"/>
      <c r="BX1744" s="24"/>
      <c r="BY1744" s="24"/>
      <c r="BZ1744" s="24"/>
      <c r="CA1744" s="24">
        <f t="shared" si="666"/>
        <v>0</v>
      </c>
      <c r="CB1744" s="24">
        <f t="shared" si="667"/>
        <v>0</v>
      </c>
      <c r="CC1744" s="24"/>
      <c r="CE1744" s="24">
        <f t="shared" si="668"/>
        <v>0</v>
      </c>
      <c r="CG1744" s="24">
        <f t="shared" si="669"/>
        <v>0</v>
      </c>
      <c r="CI1744" s="24">
        <f t="shared" si="670"/>
        <v>0</v>
      </c>
      <c r="CK1744" s="24">
        <f t="shared" si="671"/>
        <v>0</v>
      </c>
      <c r="CM1744" s="24">
        <f t="shared" si="672"/>
        <v>0</v>
      </c>
      <c r="CO1744" s="24">
        <f t="shared" si="673"/>
        <v>0</v>
      </c>
      <c r="CQ1744" s="24">
        <f t="shared" si="674"/>
        <v>0</v>
      </c>
      <c r="CS1744" s="24">
        <f t="shared" si="675"/>
        <v>0</v>
      </c>
    </row>
    <row r="1745" spans="9:97">
      <c r="I1745" s="24">
        <f t="shared" si="655"/>
        <v>0</v>
      </c>
      <c r="J1745" s="24">
        <f t="shared" si="654"/>
        <v>0</v>
      </c>
      <c r="M1745" s="24"/>
      <c r="N1745" s="24"/>
      <c r="O1745" s="24"/>
      <c r="P1745" s="24"/>
      <c r="Q1745" s="24"/>
      <c r="R1745" s="24"/>
      <c r="S1745" s="24">
        <f t="shared" si="656"/>
        <v>0</v>
      </c>
      <c r="T1745" s="24">
        <f t="shared" si="653"/>
        <v>0</v>
      </c>
      <c r="W1745" s="24"/>
      <c r="X1745" s="24"/>
      <c r="Y1745" s="24"/>
      <c r="Z1745" s="24"/>
      <c r="AA1745" s="24"/>
      <c r="AB1745" s="24"/>
      <c r="AC1745" s="24">
        <f t="shared" si="657"/>
        <v>0</v>
      </c>
      <c r="AD1745" s="24">
        <f t="shared" si="658"/>
        <v>0</v>
      </c>
      <c r="AG1745" s="24"/>
      <c r="AH1745" s="24"/>
      <c r="AI1745" s="24"/>
      <c r="AJ1745" s="24"/>
      <c r="AK1745" s="24"/>
      <c r="AL1745" s="24"/>
      <c r="AM1745" s="24">
        <f t="shared" si="659"/>
        <v>0</v>
      </c>
      <c r="AN1745" s="24">
        <f t="shared" si="651"/>
        <v>0</v>
      </c>
      <c r="AQ1745" s="24"/>
      <c r="AR1745" s="24"/>
      <c r="AS1745" s="24"/>
      <c r="AT1745" s="24"/>
      <c r="AU1745" s="24"/>
      <c r="AV1745" s="24"/>
      <c r="AW1745" s="24">
        <f t="shared" si="660"/>
        <v>0</v>
      </c>
      <c r="AX1745" s="24">
        <f t="shared" si="661"/>
        <v>0</v>
      </c>
      <c r="BA1745" s="24"/>
      <c r="BB1745" s="24"/>
      <c r="BC1745" s="24"/>
      <c r="BD1745" s="24"/>
      <c r="BE1745" s="24"/>
      <c r="BF1745" s="24"/>
      <c r="BG1745" s="24">
        <f t="shared" si="662"/>
        <v>0</v>
      </c>
      <c r="BH1745" s="24">
        <f t="shared" si="663"/>
        <v>0</v>
      </c>
      <c r="BK1745" s="24"/>
      <c r="BL1745" s="24"/>
      <c r="BM1745" s="24"/>
      <c r="BN1745" s="24"/>
      <c r="BO1745" s="24"/>
      <c r="BP1745" s="24"/>
      <c r="BQ1745" s="24">
        <f t="shared" si="664"/>
        <v>0</v>
      </c>
      <c r="BR1745" s="24">
        <f t="shared" si="665"/>
        <v>0</v>
      </c>
      <c r="BU1745" s="24"/>
      <c r="BV1745" s="24"/>
      <c r="BW1745" s="24"/>
      <c r="BX1745" s="24"/>
      <c r="BY1745" s="24"/>
      <c r="BZ1745" s="24"/>
      <c r="CA1745" s="24">
        <f t="shared" si="666"/>
        <v>0</v>
      </c>
      <c r="CB1745" s="24">
        <f t="shared" si="667"/>
        <v>0</v>
      </c>
      <c r="CC1745" s="24"/>
      <c r="CE1745" s="24">
        <f t="shared" si="668"/>
        <v>0</v>
      </c>
      <c r="CG1745" s="24">
        <f t="shared" si="669"/>
        <v>0</v>
      </c>
      <c r="CI1745" s="24">
        <f t="shared" si="670"/>
        <v>0</v>
      </c>
      <c r="CK1745" s="24">
        <f t="shared" si="671"/>
        <v>0</v>
      </c>
      <c r="CM1745" s="24">
        <f t="shared" si="672"/>
        <v>0</v>
      </c>
      <c r="CO1745" s="24">
        <f t="shared" si="673"/>
        <v>0</v>
      </c>
      <c r="CQ1745" s="24">
        <f t="shared" si="674"/>
        <v>0</v>
      </c>
      <c r="CS1745" s="24">
        <f t="shared" si="675"/>
        <v>0</v>
      </c>
    </row>
    <row r="1746" spans="9:97">
      <c r="I1746" s="24">
        <f t="shared" si="655"/>
        <v>0</v>
      </c>
      <c r="J1746" s="24">
        <f t="shared" si="654"/>
        <v>0</v>
      </c>
      <c r="M1746" s="24"/>
      <c r="N1746" s="24"/>
      <c r="O1746" s="24"/>
      <c r="P1746" s="24"/>
      <c r="Q1746" s="24"/>
      <c r="R1746" s="24"/>
      <c r="S1746" s="24">
        <f t="shared" si="656"/>
        <v>0</v>
      </c>
      <c r="T1746" s="24">
        <f t="shared" si="653"/>
        <v>0</v>
      </c>
      <c r="W1746" s="24"/>
      <c r="X1746" s="24"/>
      <c r="Y1746" s="24"/>
      <c r="Z1746" s="24"/>
      <c r="AA1746" s="24"/>
      <c r="AB1746" s="24"/>
      <c r="AC1746" s="24">
        <f t="shared" si="657"/>
        <v>0</v>
      </c>
      <c r="AD1746" s="24">
        <f t="shared" si="658"/>
        <v>0</v>
      </c>
      <c r="AG1746" s="24"/>
      <c r="AH1746" s="24"/>
      <c r="AI1746" s="24"/>
      <c r="AJ1746" s="24"/>
      <c r="AK1746" s="24"/>
      <c r="AL1746" s="24"/>
      <c r="AM1746" s="24">
        <f t="shared" si="659"/>
        <v>0</v>
      </c>
      <c r="AN1746" s="24">
        <f t="shared" si="651"/>
        <v>0</v>
      </c>
      <c r="AQ1746" s="24"/>
      <c r="AR1746" s="24"/>
      <c r="AS1746" s="24"/>
      <c r="AT1746" s="24"/>
      <c r="AU1746" s="24"/>
      <c r="AV1746" s="24"/>
      <c r="AW1746" s="24">
        <f t="shared" si="660"/>
        <v>0</v>
      </c>
      <c r="AX1746" s="24">
        <f t="shared" si="661"/>
        <v>0</v>
      </c>
      <c r="BA1746" s="24"/>
      <c r="BB1746" s="24"/>
      <c r="BC1746" s="24"/>
      <c r="BD1746" s="24"/>
      <c r="BE1746" s="24"/>
      <c r="BF1746" s="24"/>
      <c r="BG1746" s="24">
        <f t="shared" si="662"/>
        <v>0</v>
      </c>
      <c r="BH1746" s="24">
        <f t="shared" si="663"/>
        <v>0</v>
      </c>
      <c r="BK1746" s="24"/>
      <c r="BL1746" s="24"/>
      <c r="BM1746" s="24"/>
      <c r="BN1746" s="24"/>
      <c r="BO1746" s="24"/>
      <c r="BP1746" s="24"/>
      <c r="BQ1746" s="24">
        <f t="shared" si="664"/>
        <v>0</v>
      </c>
      <c r="BR1746" s="24">
        <f t="shared" si="665"/>
        <v>0</v>
      </c>
      <c r="BU1746" s="24"/>
      <c r="BV1746" s="24"/>
      <c r="BW1746" s="24"/>
      <c r="BX1746" s="24"/>
      <c r="BY1746" s="24"/>
      <c r="BZ1746" s="24"/>
      <c r="CA1746" s="24">
        <f t="shared" si="666"/>
        <v>0</v>
      </c>
      <c r="CB1746" s="24">
        <f t="shared" si="667"/>
        <v>0</v>
      </c>
      <c r="CC1746" s="24"/>
      <c r="CE1746" s="24">
        <f t="shared" si="668"/>
        <v>0</v>
      </c>
      <c r="CG1746" s="24">
        <f t="shared" si="669"/>
        <v>0</v>
      </c>
      <c r="CI1746" s="24">
        <f t="shared" si="670"/>
        <v>0</v>
      </c>
      <c r="CK1746" s="24">
        <f t="shared" si="671"/>
        <v>0</v>
      </c>
      <c r="CM1746" s="24">
        <f t="shared" si="672"/>
        <v>0</v>
      </c>
      <c r="CO1746" s="24">
        <f t="shared" si="673"/>
        <v>0</v>
      </c>
      <c r="CQ1746" s="24">
        <f t="shared" si="674"/>
        <v>0</v>
      </c>
      <c r="CS1746" s="24">
        <f t="shared" si="675"/>
        <v>0</v>
      </c>
    </row>
    <row r="1747" spans="9:97">
      <c r="I1747" s="24">
        <f t="shared" si="655"/>
        <v>0</v>
      </c>
      <c r="J1747" s="24">
        <f t="shared" si="654"/>
        <v>0</v>
      </c>
      <c r="M1747" s="24"/>
      <c r="N1747" s="24"/>
      <c r="O1747" s="24"/>
      <c r="P1747" s="24"/>
      <c r="Q1747" s="24"/>
      <c r="R1747" s="24"/>
      <c r="S1747" s="24">
        <f t="shared" si="656"/>
        <v>0</v>
      </c>
      <c r="T1747" s="24">
        <f t="shared" si="653"/>
        <v>0</v>
      </c>
      <c r="W1747" s="24"/>
      <c r="X1747" s="24"/>
      <c r="Y1747" s="24"/>
      <c r="Z1747" s="24"/>
      <c r="AA1747" s="24"/>
      <c r="AB1747" s="24"/>
      <c r="AC1747" s="24">
        <f t="shared" si="657"/>
        <v>0</v>
      </c>
      <c r="AD1747" s="24">
        <f t="shared" si="658"/>
        <v>0</v>
      </c>
      <c r="AG1747" s="24"/>
      <c r="AH1747" s="24"/>
      <c r="AI1747" s="24"/>
      <c r="AJ1747" s="24"/>
      <c r="AK1747" s="24"/>
      <c r="AL1747" s="24"/>
      <c r="AM1747" s="24">
        <f t="shared" si="659"/>
        <v>0</v>
      </c>
      <c r="AN1747" s="24">
        <f t="shared" si="651"/>
        <v>0</v>
      </c>
      <c r="AQ1747" s="24"/>
      <c r="AR1747" s="24"/>
      <c r="AS1747" s="24"/>
      <c r="AT1747" s="24"/>
      <c r="AU1747" s="24"/>
      <c r="AV1747" s="24"/>
      <c r="AW1747" s="24">
        <f t="shared" si="660"/>
        <v>0</v>
      </c>
      <c r="AX1747" s="24">
        <f t="shared" si="661"/>
        <v>0</v>
      </c>
      <c r="BA1747" s="24"/>
      <c r="BB1747" s="24"/>
      <c r="BC1747" s="24"/>
      <c r="BD1747" s="24"/>
      <c r="BE1747" s="24"/>
      <c r="BF1747" s="24"/>
      <c r="BG1747" s="24">
        <f t="shared" si="662"/>
        <v>0</v>
      </c>
      <c r="BH1747" s="24">
        <f t="shared" si="663"/>
        <v>0</v>
      </c>
      <c r="BK1747" s="24"/>
      <c r="BL1747" s="24"/>
      <c r="BM1747" s="24"/>
      <c r="BN1747" s="24"/>
      <c r="BO1747" s="24"/>
      <c r="BP1747" s="24"/>
      <c r="BQ1747" s="24">
        <f t="shared" si="664"/>
        <v>0</v>
      </c>
      <c r="BR1747" s="24">
        <f t="shared" si="665"/>
        <v>0</v>
      </c>
      <c r="BU1747" s="24"/>
      <c r="BV1747" s="24"/>
      <c r="BW1747" s="24"/>
      <c r="BX1747" s="24"/>
      <c r="BY1747" s="24"/>
      <c r="BZ1747" s="24"/>
      <c r="CA1747" s="24">
        <f t="shared" si="666"/>
        <v>0</v>
      </c>
      <c r="CB1747" s="24">
        <f t="shared" si="667"/>
        <v>0</v>
      </c>
      <c r="CC1747" s="24"/>
      <c r="CE1747" s="24">
        <f t="shared" si="668"/>
        <v>0</v>
      </c>
      <c r="CG1747" s="24">
        <f t="shared" si="669"/>
        <v>0</v>
      </c>
      <c r="CI1747" s="24">
        <f t="shared" si="670"/>
        <v>0</v>
      </c>
      <c r="CK1747" s="24">
        <f t="shared" si="671"/>
        <v>0</v>
      </c>
      <c r="CM1747" s="24">
        <f t="shared" si="672"/>
        <v>0</v>
      </c>
      <c r="CO1747" s="24">
        <f t="shared" si="673"/>
        <v>0</v>
      </c>
      <c r="CQ1747" s="24">
        <f t="shared" si="674"/>
        <v>0</v>
      </c>
      <c r="CS1747" s="24">
        <f t="shared" si="675"/>
        <v>0</v>
      </c>
    </row>
    <row r="1748" spans="9:97">
      <c r="I1748" s="24">
        <f t="shared" si="655"/>
        <v>0</v>
      </c>
      <c r="J1748" s="24">
        <f t="shared" si="654"/>
        <v>0</v>
      </c>
      <c r="M1748" s="24"/>
      <c r="N1748" s="24"/>
      <c r="O1748" s="24"/>
      <c r="P1748" s="24"/>
      <c r="Q1748" s="24"/>
      <c r="R1748" s="24"/>
      <c r="S1748" s="24">
        <f t="shared" si="656"/>
        <v>0</v>
      </c>
      <c r="T1748" s="24">
        <f t="shared" si="653"/>
        <v>0</v>
      </c>
      <c r="W1748" s="24"/>
      <c r="X1748" s="24"/>
      <c r="Y1748" s="24"/>
      <c r="Z1748" s="24"/>
      <c r="AA1748" s="24"/>
      <c r="AB1748" s="24"/>
      <c r="AC1748" s="24">
        <f t="shared" si="657"/>
        <v>0</v>
      </c>
      <c r="AD1748" s="24">
        <f t="shared" si="658"/>
        <v>0</v>
      </c>
      <c r="AG1748" s="24"/>
      <c r="AH1748" s="24"/>
      <c r="AI1748" s="24"/>
      <c r="AJ1748" s="24"/>
      <c r="AK1748" s="24"/>
      <c r="AL1748" s="24"/>
      <c r="AM1748" s="24">
        <f t="shared" si="659"/>
        <v>0</v>
      </c>
      <c r="AN1748" s="24">
        <f t="shared" si="651"/>
        <v>0</v>
      </c>
      <c r="AQ1748" s="24"/>
      <c r="AR1748" s="24"/>
      <c r="AS1748" s="24"/>
      <c r="AT1748" s="24"/>
      <c r="AU1748" s="24"/>
      <c r="AV1748" s="24"/>
      <c r="AW1748" s="24">
        <f t="shared" si="660"/>
        <v>0</v>
      </c>
      <c r="AX1748" s="24">
        <f t="shared" si="661"/>
        <v>0</v>
      </c>
      <c r="BA1748" s="24"/>
      <c r="BB1748" s="24"/>
      <c r="BC1748" s="24"/>
      <c r="BD1748" s="24"/>
      <c r="BE1748" s="24"/>
      <c r="BF1748" s="24"/>
      <c r="BG1748" s="24">
        <f t="shared" si="662"/>
        <v>0</v>
      </c>
      <c r="BH1748" s="24">
        <f t="shared" si="663"/>
        <v>0</v>
      </c>
      <c r="BK1748" s="24"/>
      <c r="BL1748" s="24"/>
      <c r="BM1748" s="24"/>
      <c r="BN1748" s="24"/>
      <c r="BO1748" s="24"/>
      <c r="BP1748" s="24"/>
      <c r="BQ1748" s="24">
        <f t="shared" si="664"/>
        <v>0</v>
      </c>
      <c r="BR1748" s="24">
        <f t="shared" si="665"/>
        <v>0</v>
      </c>
      <c r="BU1748" s="24"/>
      <c r="BV1748" s="24"/>
      <c r="BW1748" s="24"/>
      <c r="BX1748" s="24"/>
      <c r="BY1748" s="24"/>
      <c r="BZ1748" s="24"/>
      <c r="CA1748" s="24">
        <f t="shared" si="666"/>
        <v>0</v>
      </c>
      <c r="CB1748" s="24">
        <f t="shared" si="667"/>
        <v>0</v>
      </c>
      <c r="CC1748" s="24"/>
      <c r="CE1748" s="24">
        <f t="shared" si="668"/>
        <v>0</v>
      </c>
      <c r="CG1748" s="24">
        <f t="shared" si="669"/>
        <v>0</v>
      </c>
      <c r="CI1748" s="24">
        <f t="shared" si="670"/>
        <v>0</v>
      </c>
      <c r="CK1748" s="24">
        <f t="shared" si="671"/>
        <v>0</v>
      </c>
      <c r="CM1748" s="24">
        <f t="shared" si="672"/>
        <v>0</v>
      </c>
      <c r="CO1748" s="24">
        <f t="shared" si="673"/>
        <v>0</v>
      </c>
      <c r="CQ1748" s="24">
        <f t="shared" si="674"/>
        <v>0</v>
      </c>
      <c r="CS1748" s="24">
        <f t="shared" si="675"/>
        <v>0</v>
      </c>
    </row>
    <row r="1749" spans="9:97">
      <c r="I1749" s="24">
        <f t="shared" si="655"/>
        <v>0</v>
      </c>
      <c r="J1749" s="24">
        <f t="shared" si="654"/>
        <v>0</v>
      </c>
      <c r="M1749" s="24"/>
      <c r="N1749" s="24"/>
      <c r="O1749" s="24"/>
      <c r="P1749" s="24"/>
      <c r="Q1749" s="24"/>
      <c r="R1749" s="24"/>
      <c r="S1749" s="24">
        <f t="shared" si="656"/>
        <v>0</v>
      </c>
      <c r="T1749" s="24">
        <f t="shared" si="653"/>
        <v>0</v>
      </c>
      <c r="W1749" s="24"/>
      <c r="X1749" s="24"/>
      <c r="Y1749" s="24"/>
      <c r="Z1749" s="24"/>
      <c r="AA1749" s="24"/>
      <c r="AB1749" s="24"/>
      <c r="AC1749" s="24">
        <f t="shared" si="657"/>
        <v>0</v>
      </c>
      <c r="AD1749" s="24">
        <f t="shared" si="658"/>
        <v>0</v>
      </c>
      <c r="AG1749" s="24"/>
      <c r="AH1749" s="24"/>
      <c r="AI1749" s="24"/>
      <c r="AJ1749" s="24"/>
      <c r="AK1749" s="24"/>
      <c r="AL1749" s="24"/>
      <c r="AM1749" s="24">
        <f t="shared" si="659"/>
        <v>0</v>
      </c>
      <c r="AN1749" s="24">
        <f t="shared" si="651"/>
        <v>0</v>
      </c>
      <c r="AQ1749" s="24"/>
      <c r="AR1749" s="24"/>
      <c r="AS1749" s="24"/>
      <c r="AT1749" s="24"/>
      <c r="AU1749" s="24"/>
      <c r="AV1749" s="24"/>
      <c r="AW1749" s="24">
        <f t="shared" si="660"/>
        <v>0</v>
      </c>
      <c r="AX1749" s="24">
        <f t="shared" si="661"/>
        <v>0</v>
      </c>
      <c r="BA1749" s="24"/>
      <c r="BB1749" s="24"/>
      <c r="BC1749" s="24"/>
      <c r="BD1749" s="24"/>
      <c r="BE1749" s="24"/>
      <c r="BF1749" s="24"/>
      <c r="BG1749" s="24">
        <f t="shared" si="662"/>
        <v>0</v>
      </c>
      <c r="BH1749" s="24">
        <f t="shared" si="663"/>
        <v>0</v>
      </c>
      <c r="BK1749" s="24"/>
      <c r="BL1749" s="24"/>
      <c r="BM1749" s="24"/>
      <c r="BN1749" s="24"/>
      <c r="BO1749" s="24"/>
      <c r="BP1749" s="24"/>
      <c r="BQ1749" s="24">
        <f t="shared" si="664"/>
        <v>0</v>
      </c>
      <c r="BR1749" s="24">
        <f t="shared" si="665"/>
        <v>0</v>
      </c>
      <c r="BU1749" s="24"/>
      <c r="BV1749" s="24"/>
      <c r="BW1749" s="24"/>
      <c r="BX1749" s="24"/>
      <c r="BY1749" s="24"/>
      <c r="BZ1749" s="24"/>
      <c r="CA1749" s="24">
        <f t="shared" si="666"/>
        <v>0</v>
      </c>
      <c r="CB1749" s="24">
        <f t="shared" si="667"/>
        <v>0</v>
      </c>
      <c r="CC1749" s="24"/>
      <c r="CE1749" s="24">
        <f t="shared" si="668"/>
        <v>0</v>
      </c>
      <c r="CG1749" s="24">
        <f t="shared" si="669"/>
        <v>0</v>
      </c>
      <c r="CI1749" s="24">
        <f t="shared" si="670"/>
        <v>0</v>
      </c>
      <c r="CK1749" s="24">
        <f t="shared" si="671"/>
        <v>0</v>
      </c>
      <c r="CM1749" s="24">
        <f t="shared" si="672"/>
        <v>0</v>
      </c>
      <c r="CO1749" s="24">
        <f t="shared" si="673"/>
        <v>0</v>
      </c>
      <c r="CQ1749" s="24">
        <f t="shared" si="674"/>
        <v>0</v>
      </c>
      <c r="CS1749" s="24">
        <f t="shared" si="675"/>
        <v>0</v>
      </c>
    </row>
    <row r="1750" spans="9:97">
      <c r="I1750" s="24">
        <f t="shared" si="655"/>
        <v>0</v>
      </c>
      <c r="J1750" s="24">
        <f t="shared" si="654"/>
        <v>0</v>
      </c>
      <c r="M1750" s="24"/>
      <c r="N1750" s="24"/>
      <c r="O1750" s="24"/>
      <c r="P1750" s="24"/>
      <c r="Q1750" s="24"/>
      <c r="R1750" s="24"/>
      <c r="S1750" s="24">
        <f t="shared" si="656"/>
        <v>0</v>
      </c>
      <c r="T1750" s="24">
        <f t="shared" si="653"/>
        <v>0</v>
      </c>
      <c r="W1750" s="24"/>
      <c r="X1750" s="24"/>
      <c r="Y1750" s="24"/>
      <c r="Z1750" s="24"/>
      <c r="AA1750" s="24"/>
      <c r="AB1750" s="24"/>
      <c r="AC1750" s="24">
        <f t="shared" si="657"/>
        <v>0</v>
      </c>
      <c r="AD1750" s="24">
        <f t="shared" si="658"/>
        <v>0</v>
      </c>
      <c r="AG1750" s="24"/>
      <c r="AH1750" s="24"/>
      <c r="AI1750" s="24"/>
      <c r="AJ1750" s="24"/>
      <c r="AK1750" s="24"/>
      <c r="AL1750" s="24"/>
      <c r="AM1750" s="24">
        <f t="shared" si="659"/>
        <v>0</v>
      </c>
      <c r="AN1750" s="24">
        <f t="shared" si="651"/>
        <v>0</v>
      </c>
      <c r="AQ1750" s="24"/>
      <c r="AR1750" s="24"/>
      <c r="AS1750" s="24"/>
      <c r="AT1750" s="24"/>
      <c r="AU1750" s="24"/>
      <c r="AV1750" s="24"/>
      <c r="AW1750" s="24">
        <f t="shared" si="660"/>
        <v>0</v>
      </c>
      <c r="AX1750" s="24">
        <f t="shared" si="661"/>
        <v>0</v>
      </c>
      <c r="BA1750" s="24"/>
      <c r="BB1750" s="24"/>
      <c r="BC1750" s="24"/>
      <c r="BD1750" s="24"/>
      <c r="BE1750" s="24"/>
      <c r="BF1750" s="24"/>
      <c r="BG1750" s="24">
        <f t="shared" si="662"/>
        <v>0</v>
      </c>
      <c r="BH1750" s="24">
        <f t="shared" si="663"/>
        <v>0</v>
      </c>
      <c r="BK1750" s="24"/>
      <c r="BL1750" s="24"/>
      <c r="BM1750" s="24"/>
      <c r="BN1750" s="24"/>
      <c r="BO1750" s="24"/>
      <c r="BP1750" s="24"/>
      <c r="BQ1750" s="24">
        <f t="shared" si="664"/>
        <v>0</v>
      </c>
      <c r="BR1750" s="24">
        <f t="shared" si="665"/>
        <v>0</v>
      </c>
      <c r="BU1750" s="24"/>
      <c r="BV1750" s="24"/>
      <c r="BW1750" s="24"/>
      <c r="BX1750" s="24"/>
      <c r="BY1750" s="24"/>
      <c r="BZ1750" s="24"/>
      <c r="CA1750" s="24">
        <f t="shared" si="666"/>
        <v>0</v>
      </c>
      <c r="CB1750" s="24">
        <f t="shared" si="667"/>
        <v>0</v>
      </c>
      <c r="CC1750" s="24"/>
      <c r="CE1750" s="24">
        <f t="shared" si="668"/>
        <v>0</v>
      </c>
      <c r="CG1750" s="24">
        <f t="shared" si="669"/>
        <v>0</v>
      </c>
      <c r="CI1750" s="24">
        <f t="shared" si="670"/>
        <v>0</v>
      </c>
      <c r="CK1750" s="24">
        <f t="shared" si="671"/>
        <v>0</v>
      </c>
      <c r="CM1750" s="24">
        <f t="shared" si="672"/>
        <v>0</v>
      </c>
      <c r="CO1750" s="24">
        <f t="shared" si="673"/>
        <v>0</v>
      </c>
      <c r="CQ1750" s="24">
        <f t="shared" si="674"/>
        <v>0</v>
      </c>
      <c r="CS1750" s="24">
        <f t="shared" si="675"/>
        <v>0</v>
      </c>
    </row>
    <row r="1751" spans="9:97">
      <c r="I1751" s="24">
        <f t="shared" si="655"/>
        <v>0</v>
      </c>
      <c r="J1751" s="24">
        <f t="shared" si="654"/>
        <v>0</v>
      </c>
      <c r="M1751" s="24"/>
      <c r="N1751" s="24"/>
      <c r="O1751" s="24"/>
      <c r="P1751" s="24"/>
      <c r="Q1751" s="24"/>
      <c r="R1751" s="24"/>
      <c r="S1751" s="24">
        <f t="shared" si="656"/>
        <v>0</v>
      </c>
      <c r="T1751" s="24">
        <f t="shared" si="653"/>
        <v>0</v>
      </c>
      <c r="W1751" s="24"/>
      <c r="X1751" s="24"/>
      <c r="Y1751" s="24"/>
      <c r="Z1751" s="24"/>
      <c r="AA1751" s="24"/>
      <c r="AB1751" s="24"/>
      <c r="AC1751" s="24">
        <f t="shared" si="657"/>
        <v>0</v>
      </c>
      <c r="AD1751" s="24">
        <f t="shared" si="658"/>
        <v>0</v>
      </c>
      <c r="AG1751" s="24"/>
      <c r="AH1751" s="24"/>
      <c r="AI1751" s="24"/>
      <c r="AJ1751" s="24"/>
      <c r="AK1751" s="24"/>
      <c r="AL1751" s="24"/>
      <c r="AM1751" s="24">
        <f t="shared" si="659"/>
        <v>0</v>
      </c>
      <c r="AN1751" s="24">
        <f t="shared" si="651"/>
        <v>0</v>
      </c>
      <c r="AQ1751" s="24"/>
      <c r="AR1751" s="24"/>
      <c r="AS1751" s="24"/>
      <c r="AT1751" s="24"/>
      <c r="AU1751" s="24"/>
      <c r="AV1751" s="24"/>
      <c r="AW1751" s="24">
        <f t="shared" si="660"/>
        <v>0</v>
      </c>
      <c r="AX1751" s="24">
        <f t="shared" si="661"/>
        <v>0</v>
      </c>
      <c r="BA1751" s="24"/>
      <c r="BB1751" s="24"/>
      <c r="BC1751" s="24"/>
      <c r="BD1751" s="24"/>
      <c r="BE1751" s="24"/>
      <c r="BF1751" s="24"/>
      <c r="BG1751" s="24">
        <f t="shared" si="662"/>
        <v>0</v>
      </c>
      <c r="BH1751" s="24">
        <f t="shared" si="663"/>
        <v>0</v>
      </c>
      <c r="BK1751" s="24"/>
      <c r="BL1751" s="24"/>
      <c r="BM1751" s="24"/>
      <c r="BN1751" s="24"/>
      <c r="BO1751" s="24"/>
      <c r="BP1751" s="24"/>
      <c r="BQ1751" s="24">
        <f t="shared" si="664"/>
        <v>0</v>
      </c>
      <c r="BR1751" s="24">
        <f t="shared" si="665"/>
        <v>0</v>
      </c>
      <c r="BU1751" s="24"/>
      <c r="BV1751" s="24"/>
      <c r="BW1751" s="24"/>
      <c r="BX1751" s="24"/>
      <c r="BY1751" s="24"/>
      <c r="BZ1751" s="24"/>
      <c r="CA1751" s="24">
        <f t="shared" si="666"/>
        <v>0</v>
      </c>
      <c r="CB1751" s="24">
        <f t="shared" si="667"/>
        <v>0</v>
      </c>
      <c r="CC1751" s="24"/>
      <c r="CE1751" s="24">
        <f t="shared" si="668"/>
        <v>0</v>
      </c>
      <c r="CG1751" s="24">
        <f t="shared" si="669"/>
        <v>0</v>
      </c>
      <c r="CI1751" s="24">
        <f t="shared" si="670"/>
        <v>0</v>
      </c>
      <c r="CK1751" s="24">
        <f t="shared" si="671"/>
        <v>0</v>
      </c>
      <c r="CM1751" s="24">
        <f t="shared" si="672"/>
        <v>0</v>
      </c>
      <c r="CO1751" s="24">
        <f t="shared" si="673"/>
        <v>0</v>
      </c>
      <c r="CQ1751" s="24">
        <f t="shared" si="674"/>
        <v>0</v>
      </c>
      <c r="CS1751" s="24">
        <f t="shared" si="675"/>
        <v>0</v>
      </c>
    </row>
    <row r="1752" spans="9:97">
      <c r="I1752" s="24">
        <f t="shared" si="655"/>
        <v>0</v>
      </c>
      <c r="J1752" s="24">
        <f t="shared" si="654"/>
        <v>0</v>
      </c>
      <c r="M1752" s="24"/>
      <c r="N1752" s="24"/>
      <c r="O1752" s="24"/>
      <c r="P1752" s="24"/>
      <c r="Q1752" s="24"/>
      <c r="R1752" s="24"/>
      <c r="S1752" s="24">
        <f t="shared" si="656"/>
        <v>0</v>
      </c>
      <c r="T1752" s="24">
        <f t="shared" si="653"/>
        <v>0</v>
      </c>
      <c r="W1752" s="24"/>
      <c r="X1752" s="24"/>
      <c r="Y1752" s="24"/>
      <c r="Z1752" s="24"/>
      <c r="AA1752" s="24"/>
      <c r="AB1752" s="24"/>
      <c r="AC1752" s="24">
        <f t="shared" si="657"/>
        <v>0</v>
      </c>
      <c r="AD1752" s="24">
        <f t="shared" si="658"/>
        <v>0</v>
      </c>
      <c r="AG1752" s="24"/>
      <c r="AH1752" s="24"/>
      <c r="AI1752" s="24"/>
      <c r="AJ1752" s="24"/>
      <c r="AK1752" s="24"/>
      <c r="AL1752" s="24"/>
      <c r="AM1752" s="24">
        <f t="shared" si="659"/>
        <v>0</v>
      </c>
      <c r="AN1752" s="24">
        <f t="shared" si="651"/>
        <v>0</v>
      </c>
      <c r="AQ1752" s="24"/>
      <c r="AR1752" s="24"/>
      <c r="AS1752" s="24"/>
      <c r="AT1752" s="24"/>
      <c r="AU1752" s="24"/>
      <c r="AV1752" s="24"/>
      <c r="AW1752" s="24">
        <f t="shared" si="660"/>
        <v>0</v>
      </c>
      <c r="AX1752" s="24">
        <f t="shared" si="661"/>
        <v>0</v>
      </c>
      <c r="BA1752" s="24"/>
      <c r="BB1752" s="24"/>
      <c r="BC1752" s="24"/>
      <c r="BD1752" s="24"/>
      <c r="BE1752" s="24"/>
      <c r="BF1752" s="24"/>
      <c r="BG1752" s="24">
        <f t="shared" si="662"/>
        <v>0</v>
      </c>
      <c r="BH1752" s="24">
        <f t="shared" si="663"/>
        <v>0</v>
      </c>
      <c r="BK1752" s="24"/>
      <c r="BL1752" s="24"/>
      <c r="BM1752" s="24"/>
      <c r="BN1752" s="24"/>
      <c r="BO1752" s="24"/>
      <c r="BP1752" s="24"/>
      <c r="BQ1752" s="24">
        <f t="shared" si="664"/>
        <v>0</v>
      </c>
      <c r="BR1752" s="24">
        <f t="shared" si="665"/>
        <v>0</v>
      </c>
      <c r="BU1752" s="24"/>
      <c r="BV1752" s="24"/>
      <c r="BW1752" s="24"/>
      <c r="BX1752" s="24"/>
      <c r="BY1752" s="24"/>
      <c r="BZ1752" s="24"/>
      <c r="CA1752" s="24">
        <f t="shared" si="666"/>
        <v>0</v>
      </c>
      <c r="CB1752" s="24">
        <f t="shared" si="667"/>
        <v>0</v>
      </c>
      <c r="CC1752" s="24"/>
      <c r="CE1752" s="24">
        <f t="shared" si="668"/>
        <v>0</v>
      </c>
      <c r="CG1752" s="24">
        <f t="shared" si="669"/>
        <v>0</v>
      </c>
      <c r="CI1752" s="24">
        <f t="shared" si="670"/>
        <v>0</v>
      </c>
      <c r="CK1752" s="24">
        <f t="shared" si="671"/>
        <v>0</v>
      </c>
      <c r="CM1752" s="24">
        <f t="shared" si="672"/>
        <v>0</v>
      </c>
      <c r="CO1752" s="24">
        <f t="shared" si="673"/>
        <v>0</v>
      </c>
      <c r="CQ1752" s="24">
        <f t="shared" si="674"/>
        <v>0</v>
      </c>
      <c r="CS1752" s="24">
        <f t="shared" si="675"/>
        <v>0</v>
      </c>
    </row>
    <row r="1753" spans="9:97">
      <c r="I1753" s="24">
        <f t="shared" si="655"/>
        <v>0</v>
      </c>
      <c r="J1753" s="24">
        <f t="shared" si="654"/>
        <v>0</v>
      </c>
      <c r="M1753" s="24"/>
      <c r="N1753" s="24"/>
      <c r="O1753" s="24"/>
      <c r="P1753" s="24"/>
      <c r="Q1753" s="24"/>
      <c r="R1753" s="24"/>
      <c r="S1753" s="24">
        <f t="shared" si="656"/>
        <v>0</v>
      </c>
      <c r="T1753" s="24">
        <f t="shared" si="653"/>
        <v>0</v>
      </c>
      <c r="W1753" s="24"/>
      <c r="X1753" s="24"/>
      <c r="Y1753" s="24"/>
      <c r="Z1753" s="24"/>
      <c r="AA1753" s="24"/>
      <c r="AB1753" s="24"/>
      <c r="AC1753" s="24">
        <f t="shared" si="657"/>
        <v>0</v>
      </c>
      <c r="AD1753" s="24">
        <f t="shared" si="658"/>
        <v>0</v>
      </c>
      <c r="AG1753" s="24"/>
      <c r="AH1753" s="24"/>
      <c r="AI1753" s="24"/>
      <c r="AJ1753" s="24"/>
      <c r="AK1753" s="24"/>
      <c r="AL1753" s="24"/>
      <c r="AM1753" s="24">
        <f t="shared" si="659"/>
        <v>0</v>
      </c>
      <c r="AN1753" s="24">
        <f t="shared" si="651"/>
        <v>0</v>
      </c>
      <c r="AQ1753" s="24"/>
      <c r="AR1753" s="24"/>
      <c r="AS1753" s="24"/>
      <c r="AT1753" s="24"/>
      <c r="AU1753" s="24"/>
      <c r="AV1753" s="24"/>
      <c r="AW1753" s="24">
        <f t="shared" si="660"/>
        <v>0</v>
      </c>
      <c r="AX1753" s="24">
        <f t="shared" si="661"/>
        <v>0</v>
      </c>
      <c r="BA1753" s="24"/>
      <c r="BB1753" s="24"/>
      <c r="BC1753" s="24"/>
      <c r="BD1753" s="24"/>
      <c r="BE1753" s="24"/>
      <c r="BF1753" s="24"/>
      <c r="BG1753" s="24">
        <f t="shared" si="662"/>
        <v>0</v>
      </c>
      <c r="BH1753" s="24">
        <f t="shared" si="663"/>
        <v>0</v>
      </c>
      <c r="BK1753" s="24"/>
      <c r="BL1753" s="24"/>
      <c r="BM1753" s="24"/>
      <c r="BN1753" s="24"/>
      <c r="BO1753" s="24"/>
      <c r="BP1753" s="24"/>
      <c r="BQ1753" s="24">
        <f t="shared" si="664"/>
        <v>0</v>
      </c>
      <c r="BR1753" s="24">
        <f t="shared" si="665"/>
        <v>0</v>
      </c>
      <c r="BU1753" s="24"/>
      <c r="BV1753" s="24"/>
      <c r="BW1753" s="24"/>
      <c r="BX1753" s="24"/>
      <c r="BY1753" s="24"/>
      <c r="BZ1753" s="24"/>
      <c r="CA1753" s="24">
        <f t="shared" si="666"/>
        <v>0</v>
      </c>
      <c r="CB1753" s="24">
        <f t="shared" si="667"/>
        <v>0</v>
      </c>
      <c r="CC1753" s="24"/>
      <c r="CE1753" s="24">
        <f t="shared" si="668"/>
        <v>0</v>
      </c>
      <c r="CG1753" s="24">
        <f t="shared" si="669"/>
        <v>0</v>
      </c>
      <c r="CI1753" s="24">
        <f t="shared" si="670"/>
        <v>0</v>
      </c>
      <c r="CK1753" s="24">
        <f t="shared" si="671"/>
        <v>0</v>
      </c>
      <c r="CM1753" s="24">
        <f t="shared" si="672"/>
        <v>0</v>
      </c>
      <c r="CO1753" s="24">
        <f t="shared" si="673"/>
        <v>0</v>
      </c>
      <c r="CQ1753" s="24">
        <f t="shared" si="674"/>
        <v>0</v>
      </c>
      <c r="CS1753" s="24">
        <f t="shared" si="675"/>
        <v>0</v>
      </c>
    </row>
    <row r="1754" spans="9:97">
      <c r="I1754" s="24">
        <f t="shared" si="655"/>
        <v>0</v>
      </c>
      <c r="J1754" s="24">
        <f t="shared" si="654"/>
        <v>0</v>
      </c>
      <c r="M1754" s="24"/>
      <c r="N1754" s="24"/>
      <c r="O1754" s="24"/>
      <c r="P1754" s="24"/>
      <c r="Q1754" s="24"/>
      <c r="R1754" s="24"/>
      <c r="S1754" s="24">
        <f t="shared" si="656"/>
        <v>0</v>
      </c>
      <c r="T1754" s="24">
        <f t="shared" si="653"/>
        <v>0</v>
      </c>
      <c r="W1754" s="24"/>
      <c r="X1754" s="24"/>
      <c r="Y1754" s="24"/>
      <c r="Z1754" s="24"/>
      <c r="AA1754" s="24"/>
      <c r="AB1754" s="24"/>
      <c r="AC1754" s="24">
        <f t="shared" si="657"/>
        <v>0</v>
      </c>
      <c r="AD1754" s="24">
        <f t="shared" si="658"/>
        <v>0</v>
      </c>
      <c r="AG1754" s="24"/>
      <c r="AH1754" s="24"/>
      <c r="AI1754" s="24"/>
      <c r="AJ1754" s="24"/>
      <c r="AK1754" s="24"/>
      <c r="AL1754" s="24"/>
      <c r="AM1754" s="24">
        <f t="shared" si="659"/>
        <v>0</v>
      </c>
      <c r="AN1754" s="24">
        <f t="shared" ref="AN1754:AN1817" si="676">IF(AJ1754&lt;AG1754-AH1754,AG1754-AH1754-AJ1754,0)</f>
        <v>0</v>
      </c>
      <c r="AQ1754" s="24"/>
      <c r="AR1754" s="24"/>
      <c r="AS1754" s="24"/>
      <c r="AT1754" s="24"/>
      <c r="AU1754" s="24"/>
      <c r="AV1754" s="24"/>
      <c r="AW1754" s="24">
        <f t="shared" si="660"/>
        <v>0</v>
      </c>
      <c r="AX1754" s="24">
        <f t="shared" si="661"/>
        <v>0</v>
      </c>
      <c r="BA1754" s="24"/>
      <c r="BB1754" s="24"/>
      <c r="BC1754" s="24"/>
      <c r="BD1754" s="24"/>
      <c r="BE1754" s="24"/>
      <c r="BF1754" s="24"/>
      <c r="BG1754" s="24">
        <f t="shared" si="662"/>
        <v>0</v>
      </c>
      <c r="BH1754" s="24">
        <f t="shared" si="663"/>
        <v>0</v>
      </c>
      <c r="BK1754" s="24"/>
      <c r="BL1754" s="24"/>
      <c r="BM1754" s="24"/>
      <c r="BN1754" s="24"/>
      <c r="BO1754" s="24"/>
      <c r="BP1754" s="24"/>
      <c r="BQ1754" s="24">
        <f t="shared" si="664"/>
        <v>0</v>
      </c>
      <c r="BR1754" s="24">
        <f t="shared" si="665"/>
        <v>0</v>
      </c>
      <c r="BU1754" s="24"/>
      <c r="BV1754" s="24"/>
      <c r="BW1754" s="24"/>
      <c r="BX1754" s="24"/>
      <c r="BY1754" s="24"/>
      <c r="BZ1754" s="24"/>
      <c r="CA1754" s="24">
        <f t="shared" si="666"/>
        <v>0</v>
      </c>
      <c r="CB1754" s="24">
        <f t="shared" si="667"/>
        <v>0</v>
      </c>
      <c r="CC1754" s="24"/>
      <c r="CE1754" s="24">
        <f t="shared" si="668"/>
        <v>0</v>
      </c>
      <c r="CG1754" s="24">
        <f t="shared" si="669"/>
        <v>0</v>
      </c>
      <c r="CI1754" s="24">
        <f t="shared" si="670"/>
        <v>0</v>
      </c>
      <c r="CK1754" s="24">
        <f t="shared" si="671"/>
        <v>0</v>
      </c>
      <c r="CM1754" s="24">
        <f t="shared" si="672"/>
        <v>0</v>
      </c>
      <c r="CO1754" s="24">
        <f t="shared" si="673"/>
        <v>0</v>
      </c>
      <c r="CQ1754" s="24">
        <f t="shared" si="674"/>
        <v>0</v>
      </c>
      <c r="CS1754" s="24">
        <f t="shared" si="675"/>
        <v>0</v>
      </c>
    </row>
    <row r="1755" spans="9:97">
      <c r="I1755" s="24">
        <f t="shared" si="655"/>
        <v>0</v>
      </c>
      <c r="J1755" s="24">
        <f t="shared" si="654"/>
        <v>0</v>
      </c>
      <c r="M1755" s="24"/>
      <c r="N1755" s="24"/>
      <c r="O1755" s="24"/>
      <c r="P1755" s="24"/>
      <c r="Q1755" s="24"/>
      <c r="R1755" s="24"/>
      <c r="S1755" s="24">
        <f t="shared" si="656"/>
        <v>0</v>
      </c>
      <c r="T1755" s="24">
        <f t="shared" si="653"/>
        <v>0</v>
      </c>
      <c r="W1755" s="24"/>
      <c r="X1755" s="24"/>
      <c r="Y1755" s="24"/>
      <c r="Z1755" s="24"/>
      <c r="AA1755" s="24"/>
      <c r="AB1755" s="24"/>
      <c r="AC1755" s="24">
        <f t="shared" si="657"/>
        <v>0</v>
      </c>
      <c r="AD1755" s="24">
        <f t="shared" si="658"/>
        <v>0</v>
      </c>
      <c r="AG1755" s="24"/>
      <c r="AH1755" s="24"/>
      <c r="AI1755" s="24"/>
      <c r="AJ1755" s="24"/>
      <c r="AK1755" s="24"/>
      <c r="AL1755" s="24"/>
      <c r="AM1755" s="24">
        <f t="shared" si="659"/>
        <v>0</v>
      </c>
      <c r="AN1755" s="24">
        <f t="shared" si="676"/>
        <v>0</v>
      </c>
      <c r="AQ1755" s="24"/>
      <c r="AR1755" s="24"/>
      <c r="AS1755" s="24"/>
      <c r="AT1755" s="24"/>
      <c r="AU1755" s="24"/>
      <c r="AV1755" s="24"/>
      <c r="AW1755" s="24">
        <f t="shared" si="660"/>
        <v>0</v>
      </c>
      <c r="AX1755" s="24">
        <f t="shared" si="661"/>
        <v>0</v>
      </c>
      <c r="BA1755" s="24"/>
      <c r="BB1755" s="24"/>
      <c r="BC1755" s="24"/>
      <c r="BD1755" s="24"/>
      <c r="BE1755" s="24"/>
      <c r="BF1755" s="24"/>
      <c r="BG1755" s="24">
        <f t="shared" si="662"/>
        <v>0</v>
      </c>
      <c r="BH1755" s="24">
        <f t="shared" si="663"/>
        <v>0</v>
      </c>
      <c r="BK1755" s="24"/>
      <c r="BL1755" s="24"/>
      <c r="BM1755" s="24"/>
      <c r="BN1755" s="24"/>
      <c r="BO1755" s="24"/>
      <c r="BP1755" s="24"/>
      <c r="BQ1755" s="24">
        <f t="shared" si="664"/>
        <v>0</v>
      </c>
      <c r="BR1755" s="24">
        <f t="shared" si="665"/>
        <v>0</v>
      </c>
      <c r="BU1755" s="24"/>
      <c r="BV1755" s="24"/>
      <c r="BW1755" s="24"/>
      <c r="BX1755" s="24"/>
      <c r="BY1755" s="24"/>
      <c r="BZ1755" s="24"/>
      <c r="CA1755" s="24">
        <f t="shared" si="666"/>
        <v>0</v>
      </c>
      <c r="CB1755" s="24">
        <f t="shared" si="667"/>
        <v>0</v>
      </c>
      <c r="CC1755" s="24"/>
      <c r="CE1755" s="24">
        <f t="shared" si="668"/>
        <v>0</v>
      </c>
      <c r="CG1755" s="24">
        <f t="shared" si="669"/>
        <v>0</v>
      </c>
      <c r="CI1755" s="24">
        <f t="shared" si="670"/>
        <v>0</v>
      </c>
      <c r="CK1755" s="24">
        <f t="shared" si="671"/>
        <v>0</v>
      </c>
      <c r="CM1755" s="24">
        <f t="shared" si="672"/>
        <v>0</v>
      </c>
      <c r="CO1755" s="24">
        <f t="shared" si="673"/>
        <v>0</v>
      </c>
      <c r="CQ1755" s="24">
        <f t="shared" si="674"/>
        <v>0</v>
      </c>
      <c r="CS1755" s="24">
        <f t="shared" si="675"/>
        <v>0</v>
      </c>
    </row>
    <row r="1756" spans="9:97">
      <c r="I1756" s="24">
        <f t="shared" si="655"/>
        <v>0</v>
      </c>
      <c r="J1756" s="24">
        <f t="shared" si="654"/>
        <v>0</v>
      </c>
      <c r="M1756" s="24"/>
      <c r="N1756" s="24"/>
      <c r="O1756" s="24"/>
      <c r="P1756" s="24"/>
      <c r="Q1756" s="24"/>
      <c r="R1756" s="24"/>
      <c r="S1756" s="24">
        <f t="shared" si="656"/>
        <v>0</v>
      </c>
      <c r="T1756" s="24">
        <f t="shared" si="653"/>
        <v>0</v>
      </c>
      <c r="W1756" s="24"/>
      <c r="X1756" s="24"/>
      <c r="Y1756" s="24"/>
      <c r="Z1756" s="24"/>
      <c r="AA1756" s="24"/>
      <c r="AB1756" s="24"/>
      <c r="AC1756" s="24">
        <f t="shared" si="657"/>
        <v>0</v>
      </c>
      <c r="AD1756" s="24">
        <f t="shared" si="658"/>
        <v>0</v>
      </c>
      <c r="AG1756" s="24"/>
      <c r="AH1756" s="24"/>
      <c r="AI1756" s="24"/>
      <c r="AJ1756" s="24"/>
      <c r="AK1756" s="24"/>
      <c r="AL1756" s="24"/>
      <c r="AM1756" s="24">
        <f t="shared" si="659"/>
        <v>0</v>
      </c>
      <c r="AN1756" s="24">
        <f t="shared" si="676"/>
        <v>0</v>
      </c>
      <c r="AQ1756" s="24"/>
      <c r="AR1756" s="24"/>
      <c r="AS1756" s="24"/>
      <c r="AT1756" s="24"/>
      <c r="AU1756" s="24"/>
      <c r="AV1756" s="24"/>
      <c r="AW1756" s="24">
        <f t="shared" si="660"/>
        <v>0</v>
      </c>
      <c r="AX1756" s="24">
        <f t="shared" si="661"/>
        <v>0</v>
      </c>
      <c r="BA1756" s="24"/>
      <c r="BB1756" s="24"/>
      <c r="BC1756" s="24"/>
      <c r="BD1756" s="24"/>
      <c r="BE1756" s="24"/>
      <c r="BF1756" s="24"/>
      <c r="BG1756" s="24">
        <f t="shared" si="662"/>
        <v>0</v>
      </c>
      <c r="BH1756" s="24">
        <f t="shared" si="663"/>
        <v>0</v>
      </c>
      <c r="BK1756" s="24"/>
      <c r="BL1756" s="24"/>
      <c r="BM1756" s="24"/>
      <c r="BN1756" s="24"/>
      <c r="BO1756" s="24"/>
      <c r="BP1756" s="24"/>
      <c r="BQ1756" s="24">
        <f t="shared" si="664"/>
        <v>0</v>
      </c>
      <c r="BR1756" s="24">
        <f t="shared" si="665"/>
        <v>0</v>
      </c>
      <c r="BU1756" s="24"/>
      <c r="BV1756" s="24"/>
      <c r="BW1756" s="24"/>
      <c r="BX1756" s="24"/>
      <c r="BY1756" s="24"/>
      <c r="BZ1756" s="24"/>
      <c r="CA1756" s="24">
        <f t="shared" si="666"/>
        <v>0</v>
      </c>
      <c r="CB1756" s="24">
        <f t="shared" si="667"/>
        <v>0</v>
      </c>
      <c r="CC1756" s="24"/>
      <c r="CE1756" s="24">
        <f t="shared" si="668"/>
        <v>0</v>
      </c>
      <c r="CG1756" s="24">
        <f t="shared" si="669"/>
        <v>0</v>
      </c>
      <c r="CI1756" s="24">
        <f t="shared" si="670"/>
        <v>0</v>
      </c>
      <c r="CK1756" s="24">
        <f t="shared" si="671"/>
        <v>0</v>
      </c>
      <c r="CM1756" s="24">
        <f t="shared" si="672"/>
        <v>0</v>
      </c>
      <c r="CO1756" s="24">
        <f t="shared" si="673"/>
        <v>0</v>
      </c>
      <c r="CQ1756" s="24">
        <f t="shared" si="674"/>
        <v>0</v>
      </c>
      <c r="CS1756" s="24">
        <f t="shared" si="675"/>
        <v>0</v>
      </c>
    </row>
    <row r="1757" spans="9:97">
      <c r="I1757" s="24">
        <f t="shared" si="655"/>
        <v>0</v>
      </c>
      <c r="J1757" s="24">
        <f t="shared" si="654"/>
        <v>0</v>
      </c>
      <c r="M1757" s="24"/>
      <c r="N1757" s="24"/>
      <c r="O1757" s="24"/>
      <c r="P1757" s="24"/>
      <c r="Q1757" s="24"/>
      <c r="R1757" s="24"/>
      <c r="S1757" s="24">
        <f t="shared" si="656"/>
        <v>0</v>
      </c>
      <c r="T1757" s="24">
        <f t="shared" si="653"/>
        <v>0</v>
      </c>
      <c r="W1757" s="24"/>
      <c r="X1757" s="24"/>
      <c r="Y1757" s="24"/>
      <c r="Z1757" s="24"/>
      <c r="AA1757" s="24"/>
      <c r="AB1757" s="24"/>
      <c r="AC1757" s="24">
        <f t="shared" si="657"/>
        <v>0</v>
      </c>
      <c r="AD1757" s="24">
        <f t="shared" si="658"/>
        <v>0</v>
      </c>
      <c r="AG1757" s="24"/>
      <c r="AH1757" s="24"/>
      <c r="AI1757" s="24"/>
      <c r="AJ1757" s="24"/>
      <c r="AK1757" s="24"/>
      <c r="AL1757" s="24"/>
      <c r="AM1757" s="24">
        <f t="shared" si="659"/>
        <v>0</v>
      </c>
      <c r="AN1757" s="24">
        <f t="shared" si="676"/>
        <v>0</v>
      </c>
      <c r="AQ1757" s="24"/>
      <c r="AR1757" s="24"/>
      <c r="AS1757" s="24"/>
      <c r="AT1757" s="24"/>
      <c r="AU1757" s="24"/>
      <c r="AV1757" s="24"/>
      <c r="AW1757" s="24">
        <f t="shared" si="660"/>
        <v>0</v>
      </c>
      <c r="AX1757" s="24">
        <f t="shared" si="661"/>
        <v>0</v>
      </c>
      <c r="BA1757" s="24"/>
      <c r="BB1757" s="24"/>
      <c r="BC1757" s="24"/>
      <c r="BD1757" s="24"/>
      <c r="BE1757" s="24"/>
      <c r="BF1757" s="24"/>
      <c r="BG1757" s="24">
        <f t="shared" si="662"/>
        <v>0</v>
      </c>
      <c r="BH1757" s="24">
        <f t="shared" si="663"/>
        <v>0</v>
      </c>
      <c r="BK1757" s="24"/>
      <c r="BL1757" s="24"/>
      <c r="BM1757" s="24"/>
      <c r="BN1757" s="24"/>
      <c r="BO1757" s="24"/>
      <c r="BP1757" s="24"/>
      <c r="BQ1757" s="24">
        <f t="shared" si="664"/>
        <v>0</v>
      </c>
      <c r="BR1757" s="24">
        <f t="shared" si="665"/>
        <v>0</v>
      </c>
      <c r="BU1757" s="24"/>
      <c r="BV1757" s="24"/>
      <c r="BW1757" s="24"/>
      <c r="BX1757" s="24"/>
      <c r="BY1757" s="24"/>
      <c r="BZ1757" s="24"/>
      <c r="CA1757" s="24">
        <f t="shared" si="666"/>
        <v>0</v>
      </c>
      <c r="CB1757" s="24">
        <f t="shared" si="667"/>
        <v>0</v>
      </c>
      <c r="CC1757" s="24"/>
      <c r="CE1757" s="24">
        <f t="shared" si="668"/>
        <v>0</v>
      </c>
      <c r="CG1757" s="24">
        <f t="shared" si="669"/>
        <v>0</v>
      </c>
      <c r="CI1757" s="24">
        <f t="shared" si="670"/>
        <v>0</v>
      </c>
      <c r="CK1757" s="24">
        <f t="shared" si="671"/>
        <v>0</v>
      </c>
      <c r="CM1757" s="24">
        <f t="shared" si="672"/>
        <v>0</v>
      </c>
      <c r="CO1757" s="24">
        <f t="shared" si="673"/>
        <v>0</v>
      </c>
      <c r="CQ1757" s="24">
        <f t="shared" si="674"/>
        <v>0</v>
      </c>
      <c r="CS1757" s="24">
        <f t="shared" si="675"/>
        <v>0</v>
      </c>
    </row>
    <row r="1758" spans="9:97">
      <c r="I1758" s="24">
        <f t="shared" si="655"/>
        <v>0</v>
      </c>
      <c r="J1758" s="24">
        <f t="shared" si="654"/>
        <v>0</v>
      </c>
      <c r="M1758" s="24"/>
      <c r="N1758" s="24"/>
      <c r="O1758" s="24"/>
      <c r="P1758" s="24"/>
      <c r="Q1758" s="24"/>
      <c r="R1758" s="24"/>
      <c r="S1758" s="24">
        <f t="shared" si="656"/>
        <v>0</v>
      </c>
      <c r="T1758" s="24">
        <f t="shared" si="653"/>
        <v>0</v>
      </c>
      <c r="W1758" s="24"/>
      <c r="X1758" s="24"/>
      <c r="Y1758" s="24"/>
      <c r="Z1758" s="24"/>
      <c r="AA1758" s="24"/>
      <c r="AB1758" s="24"/>
      <c r="AC1758" s="24">
        <f t="shared" si="657"/>
        <v>0</v>
      </c>
      <c r="AD1758" s="24">
        <f t="shared" si="658"/>
        <v>0</v>
      </c>
      <c r="AG1758" s="24"/>
      <c r="AH1758" s="24"/>
      <c r="AI1758" s="24"/>
      <c r="AJ1758" s="24"/>
      <c r="AK1758" s="24"/>
      <c r="AL1758" s="24"/>
      <c r="AM1758" s="24">
        <f t="shared" si="659"/>
        <v>0</v>
      </c>
      <c r="AN1758" s="24">
        <f t="shared" si="676"/>
        <v>0</v>
      </c>
      <c r="AQ1758" s="24"/>
      <c r="AR1758" s="24"/>
      <c r="AS1758" s="24"/>
      <c r="AT1758" s="24"/>
      <c r="AU1758" s="24"/>
      <c r="AV1758" s="24"/>
      <c r="AW1758" s="24">
        <f t="shared" si="660"/>
        <v>0</v>
      </c>
      <c r="AX1758" s="24">
        <f t="shared" si="661"/>
        <v>0</v>
      </c>
      <c r="BA1758" s="24"/>
      <c r="BB1758" s="24"/>
      <c r="BC1758" s="24"/>
      <c r="BD1758" s="24"/>
      <c r="BE1758" s="24"/>
      <c r="BF1758" s="24"/>
      <c r="BG1758" s="24">
        <f t="shared" si="662"/>
        <v>0</v>
      </c>
      <c r="BH1758" s="24">
        <f t="shared" si="663"/>
        <v>0</v>
      </c>
      <c r="BK1758" s="24"/>
      <c r="BL1758" s="24"/>
      <c r="BM1758" s="24"/>
      <c r="BN1758" s="24"/>
      <c r="BO1758" s="24"/>
      <c r="BP1758" s="24"/>
      <c r="BQ1758" s="24">
        <f t="shared" si="664"/>
        <v>0</v>
      </c>
      <c r="BR1758" s="24">
        <f t="shared" si="665"/>
        <v>0</v>
      </c>
      <c r="BU1758" s="24"/>
      <c r="BV1758" s="24"/>
      <c r="BW1758" s="24"/>
      <c r="BX1758" s="24"/>
      <c r="BY1758" s="24"/>
      <c r="BZ1758" s="24"/>
      <c r="CA1758" s="24">
        <f t="shared" si="666"/>
        <v>0</v>
      </c>
      <c r="CB1758" s="24">
        <f t="shared" si="667"/>
        <v>0</v>
      </c>
      <c r="CC1758" s="24"/>
      <c r="CE1758" s="24">
        <f t="shared" si="668"/>
        <v>0</v>
      </c>
      <c r="CG1758" s="24">
        <f t="shared" si="669"/>
        <v>0</v>
      </c>
      <c r="CI1758" s="24">
        <f t="shared" si="670"/>
        <v>0</v>
      </c>
      <c r="CK1758" s="24">
        <f t="shared" si="671"/>
        <v>0</v>
      </c>
      <c r="CM1758" s="24">
        <f t="shared" si="672"/>
        <v>0</v>
      </c>
      <c r="CO1758" s="24">
        <f t="shared" si="673"/>
        <v>0</v>
      </c>
      <c r="CQ1758" s="24">
        <f t="shared" si="674"/>
        <v>0</v>
      </c>
      <c r="CS1758" s="24">
        <f t="shared" si="675"/>
        <v>0</v>
      </c>
    </row>
    <row r="1759" spans="9:97">
      <c r="I1759" s="24">
        <f t="shared" si="655"/>
        <v>0</v>
      </c>
      <c r="J1759" s="24">
        <f t="shared" si="654"/>
        <v>0</v>
      </c>
      <c r="M1759" s="24"/>
      <c r="N1759" s="24"/>
      <c r="O1759" s="24"/>
      <c r="P1759" s="24"/>
      <c r="Q1759" s="24"/>
      <c r="R1759" s="24"/>
      <c r="S1759" s="24">
        <f t="shared" si="656"/>
        <v>0</v>
      </c>
      <c r="T1759" s="24">
        <f t="shared" si="653"/>
        <v>0</v>
      </c>
      <c r="W1759" s="24"/>
      <c r="X1759" s="24"/>
      <c r="Y1759" s="24"/>
      <c r="Z1759" s="24"/>
      <c r="AA1759" s="24"/>
      <c r="AB1759" s="24"/>
      <c r="AC1759" s="24">
        <f t="shared" si="657"/>
        <v>0</v>
      </c>
      <c r="AD1759" s="24">
        <f t="shared" si="658"/>
        <v>0</v>
      </c>
      <c r="AG1759" s="24"/>
      <c r="AH1759" s="24"/>
      <c r="AI1759" s="24"/>
      <c r="AJ1759" s="24"/>
      <c r="AK1759" s="24"/>
      <c r="AL1759" s="24"/>
      <c r="AM1759" s="24">
        <f t="shared" si="659"/>
        <v>0</v>
      </c>
      <c r="AN1759" s="24">
        <f t="shared" si="676"/>
        <v>0</v>
      </c>
      <c r="AQ1759" s="24"/>
      <c r="AR1759" s="24"/>
      <c r="AS1759" s="24"/>
      <c r="AT1759" s="24"/>
      <c r="AU1759" s="24"/>
      <c r="AV1759" s="24"/>
      <c r="AW1759" s="24">
        <f t="shared" si="660"/>
        <v>0</v>
      </c>
      <c r="AX1759" s="24">
        <f t="shared" si="661"/>
        <v>0</v>
      </c>
      <c r="BA1759" s="24"/>
      <c r="BB1759" s="24"/>
      <c r="BC1759" s="24"/>
      <c r="BD1759" s="24"/>
      <c r="BE1759" s="24"/>
      <c r="BF1759" s="24"/>
      <c r="BG1759" s="24">
        <f t="shared" si="662"/>
        <v>0</v>
      </c>
      <c r="BH1759" s="24">
        <f t="shared" si="663"/>
        <v>0</v>
      </c>
      <c r="BK1759" s="24"/>
      <c r="BL1759" s="24"/>
      <c r="BM1759" s="24"/>
      <c r="BN1759" s="24"/>
      <c r="BO1759" s="24"/>
      <c r="BP1759" s="24"/>
      <c r="BQ1759" s="24">
        <f t="shared" si="664"/>
        <v>0</v>
      </c>
      <c r="BR1759" s="24">
        <f t="shared" si="665"/>
        <v>0</v>
      </c>
      <c r="BU1759" s="24"/>
      <c r="BV1759" s="24"/>
      <c r="BW1759" s="24"/>
      <c r="BX1759" s="24"/>
      <c r="BY1759" s="24"/>
      <c r="BZ1759" s="24"/>
      <c r="CA1759" s="24">
        <f t="shared" si="666"/>
        <v>0</v>
      </c>
      <c r="CB1759" s="24">
        <f t="shared" si="667"/>
        <v>0</v>
      </c>
      <c r="CC1759" s="24"/>
      <c r="CE1759" s="24">
        <f t="shared" si="668"/>
        <v>0</v>
      </c>
      <c r="CG1759" s="24">
        <f t="shared" si="669"/>
        <v>0</v>
      </c>
      <c r="CI1759" s="24">
        <f t="shared" si="670"/>
        <v>0</v>
      </c>
      <c r="CK1759" s="24">
        <f t="shared" si="671"/>
        <v>0</v>
      </c>
      <c r="CM1759" s="24">
        <f t="shared" si="672"/>
        <v>0</v>
      </c>
      <c r="CO1759" s="24">
        <f t="shared" si="673"/>
        <v>0</v>
      </c>
      <c r="CQ1759" s="24">
        <f t="shared" si="674"/>
        <v>0</v>
      </c>
      <c r="CS1759" s="24">
        <f t="shared" si="675"/>
        <v>0</v>
      </c>
    </row>
    <row r="1760" spans="9:97">
      <c r="I1760" s="24">
        <f t="shared" si="655"/>
        <v>0</v>
      </c>
      <c r="J1760" s="24">
        <f t="shared" si="654"/>
        <v>0</v>
      </c>
      <c r="M1760" s="24"/>
      <c r="N1760" s="24"/>
      <c r="O1760" s="24"/>
      <c r="P1760" s="24"/>
      <c r="Q1760" s="24"/>
      <c r="R1760" s="24"/>
      <c r="S1760" s="24">
        <f t="shared" si="656"/>
        <v>0</v>
      </c>
      <c r="T1760" s="24">
        <f t="shared" si="653"/>
        <v>0</v>
      </c>
      <c r="W1760" s="24"/>
      <c r="X1760" s="24"/>
      <c r="Y1760" s="24"/>
      <c r="Z1760" s="24"/>
      <c r="AA1760" s="24"/>
      <c r="AB1760" s="24"/>
      <c r="AC1760" s="24">
        <f t="shared" si="657"/>
        <v>0</v>
      </c>
      <c r="AD1760" s="24">
        <f t="shared" si="658"/>
        <v>0</v>
      </c>
      <c r="AG1760" s="24"/>
      <c r="AH1760" s="24"/>
      <c r="AI1760" s="24"/>
      <c r="AJ1760" s="24"/>
      <c r="AK1760" s="24"/>
      <c r="AL1760" s="24"/>
      <c r="AM1760" s="24">
        <f t="shared" si="659"/>
        <v>0</v>
      </c>
      <c r="AN1760" s="24">
        <f t="shared" si="676"/>
        <v>0</v>
      </c>
      <c r="AQ1760" s="24"/>
      <c r="AR1760" s="24"/>
      <c r="AS1760" s="24"/>
      <c r="AT1760" s="24"/>
      <c r="AU1760" s="24"/>
      <c r="AV1760" s="24"/>
      <c r="AW1760" s="24">
        <f t="shared" si="660"/>
        <v>0</v>
      </c>
      <c r="AX1760" s="24">
        <f t="shared" si="661"/>
        <v>0</v>
      </c>
      <c r="BA1760" s="24"/>
      <c r="BB1760" s="24"/>
      <c r="BC1760" s="24"/>
      <c r="BD1760" s="24"/>
      <c r="BE1760" s="24"/>
      <c r="BF1760" s="24"/>
      <c r="BG1760" s="24">
        <f t="shared" si="662"/>
        <v>0</v>
      </c>
      <c r="BH1760" s="24">
        <f t="shared" si="663"/>
        <v>0</v>
      </c>
      <c r="BK1760" s="24"/>
      <c r="BL1760" s="24"/>
      <c r="BM1760" s="24"/>
      <c r="BN1760" s="24"/>
      <c r="BO1760" s="24"/>
      <c r="BP1760" s="24"/>
      <c r="BQ1760" s="24">
        <f t="shared" si="664"/>
        <v>0</v>
      </c>
      <c r="BR1760" s="24">
        <f t="shared" si="665"/>
        <v>0</v>
      </c>
      <c r="BU1760" s="24"/>
      <c r="BV1760" s="24"/>
      <c r="BW1760" s="24"/>
      <c r="BX1760" s="24"/>
      <c r="BY1760" s="24"/>
      <c r="BZ1760" s="24"/>
      <c r="CA1760" s="24">
        <f t="shared" si="666"/>
        <v>0</v>
      </c>
      <c r="CB1760" s="24">
        <f t="shared" si="667"/>
        <v>0</v>
      </c>
      <c r="CC1760" s="24"/>
      <c r="CE1760" s="24">
        <f t="shared" si="668"/>
        <v>0</v>
      </c>
      <c r="CG1760" s="24">
        <f t="shared" si="669"/>
        <v>0</v>
      </c>
      <c r="CI1760" s="24">
        <f t="shared" si="670"/>
        <v>0</v>
      </c>
      <c r="CK1760" s="24">
        <f t="shared" si="671"/>
        <v>0</v>
      </c>
      <c r="CM1760" s="24">
        <f t="shared" si="672"/>
        <v>0</v>
      </c>
      <c r="CO1760" s="24">
        <f t="shared" si="673"/>
        <v>0</v>
      </c>
      <c r="CQ1760" s="24">
        <f t="shared" si="674"/>
        <v>0</v>
      </c>
      <c r="CS1760" s="24">
        <f t="shared" si="675"/>
        <v>0</v>
      </c>
    </row>
    <row r="1761" spans="9:97">
      <c r="I1761" s="24">
        <f t="shared" si="655"/>
        <v>0</v>
      </c>
      <c r="J1761" s="24">
        <f t="shared" si="654"/>
        <v>0</v>
      </c>
      <c r="M1761" s="24"/>
      <c r="N1761" s="24"/>
      <c r="O1761" s="24"/>
      <c r="P1761" s="24"/>
      <c r="Q1761" s="24"/>
      <c r="R1761" s="24"/>
      <c r="S1761" s="24">
        <f t="shared" si="656"/>
        <v>0</v>
      </c>
      <c r="T1761" s="24">
        <f t="shared" si="653"/>
        <v>0</v>
      </c>
      <c r="W1761" s="24"/>
      <c r="X1761" s="24"/>
      <c r="Y1761" s="24"/>
      <c r="Z1761" s="24"/>
      <c r="AA1761" s="24"/>
      <c r="AB1761" s="24"/>
      <c r="AC1761" s="24">
        <f t="shared" si="657"/>
        <v>0</v>
      </c>
      <c r="AD1761" s="24">
        <f t="shared" si="658"/>
        <v>0</v>
      </c>
      <c r="AG1761" s="24"/>
      <c r="AH1761" s="24"/>
      <c r="AI1761" s="24"/>
      <c r="AJ1761" s="24"/>
      <c r="AK1761" s="24"/>
      <c r="AL1761" s="24"/>
      <c r="AM1761" s="24">
        <f t="shared" si="659"/>
        <v>0</v>
      </c>
      <c r="AN1761" s="24">
        <f t="shared" si="676"/>
        <v>0</v>
      </c>
      <c r="AQ1761" s="24"/>
      <c r="AR1761" s="24"/>
      <c r="AS1761" s="24"/>
      <c r="AT1761" s="24"/>
      <c r="AU1761" s="24"/>
      <c r="AV1761" s="24"/>
      <c r="AW1761" s="24">
        <f t="shared" si="660"/>
        <v>0</v>
      </c>
      <c r="AX1761" s="24">
        <f t="shared" si="661"/>
        <v>0</v>
      </c>
      <c r="BA1761" s="24"/>
      <c r="BB1761" s="24"/>
      <c r="BC1761" s="24"/>
      <c r="BD1761" s="24"/>
      <c r="BE1761" s="24"/>
      <c r="BF1761" s="24"/>
      <c r="BG1761" s="24">
        <f t="shared" si="662"/>
        <v>0</v>
      </c>
      <c r="BH1761" s="24">
        <f t="shared" si="663"/>
        <v>0</v>
      </c>
      <c r="BK1761" s="24"/>
      <c r="BL1761" s="24"/>
      <c r="BM1761" s="24"/>
      <c r="BN1761" s="24"/>
      <c r="BO1761" s="24"/>
      <c r="BP1761" s="24"/>
      <c r="BQ1761" s="24">
        <f t="shared" si="664"/>
        <v>0</v>
      </c>
      <c r="BR1761" s="24">
        <f t="shared" si="665"/>
        <v>0</v>
      </c>
      <c r="BU1761" s="24"/>
      <c r="BV1761" s="24"/>
      <c r="BW1761" s="24"/>
      <c r="BX1761" s="24"/>
      <c r="BY1761" s="24"/>
      <c r="BZ1761" s="24"/>
      <c r="CA1761" s="24">
        <f t="shared" si="666"/>
        <v>0</v>
      </c>
      <c r="CB1761" s="24">
        <f t="shared" si="667"/>
        <v>0</v>
      </c>
      <c r="CC1761" s="24"/>
      <c r="CE1761" s="24">
        <f t="shared" si="668"/>
        <v>0</v>
      </c>
      <c r="CG1761" s="24">
        <f t="shared" si="669"/>
        <v>0</v>
      </c>
      <c r="CI1761" s="24">
        <f t="shared" si="670"/>
        <v>0</v>
      </c>
      <c r="CK1761" s="24">
        <f t="shared" si="671"/>
        <v>0</v>
      </c>
      <c r="CM1761" s="24">
        <f t="shared" si="672"/>
        <v>0</v>
      </c>
      <c r="CO1761" s="24">
        <f t="shared" si="673"/>
        <v>0</v>
      </c>
      <c r="CQ1761" s="24">
        <f t="shared" si="674"/>
        <v>0</v>
      </c>
      <c r="CS1761" s="24">
        <f t="shared" si="675"/>
        <v>0</v>
      </c>
    </row>
    <row r="1762" spans="9:97">
      <c r="I1762" s="24">
        <f t="shared" si="655"/>
        <v>0</v>
      </c>
      <c r="J1762" s="24">
        <f t="shared" si="654"/>
        <v>0</v>
      </c>
      <c r="M1762" s="24"/>
      <c r="N1762" s="24"/>
      <c r="O1762" s="24"/>
      <c r="P1762" s="24"/>
      <c r="Q1762" s="24"/>
      <c r="R1762" s="24"/>
      <c r="S1762" s="24">
        <f t="shared" si="656"/>
        <v>0</v>
      </c>
      <c r="T1762" s="24">
        <f t="shared" si="653"/>
        <v>0</v>
      </c>
      <c r="W1762" s="24"/>
      <c r="X1762" s="24"/>
      <c r="Y1762" s="24"/>
      <c r="Z1762" s="24"/>
      <c r="AA1762" s="24"/>
      <c r="AB1762" s="24"/>
      <c r="AC1762" s="24">
        <f t="shared" si="657"/>
        <v>0</v>
      </c>
      <c r="AD1762" s="24">
        <f t="shared" si="658"/>
        <v>0</v>
      </c>
      <c r="AG1762" s="24"/>
      <c r="AH1762" s="24"/>
      <c r="AI1762" s="24"/>
      <c r="AJ1762" s="24"/>
      <c r="AK1762" s="24"/>
      <c r="AL1762" s="24"/>
      <c r="AM1762" s="24">
        <f t="shared" si="659"/>
        <v>0</v>
      </c>
      <c r="AN1762" s="24">
        <f t="shared" si="676"/>
        <v>0</v>
      </c>
      <c r="AQ1762" s="24"/>
      <c r="AR1762" s="24"/>
      <c r="AS1762" s="24"/>
      <c r="AT1762" s="24"/>
      <c r="AU1762" s="24"/>
      <c r="AV1762" s="24"/>
      <c r="AW1762" s="24">
        <f t="shared" si="660"/>
        <v>0</v>
      </c>
      <c r="AX1762" s="24">
        <f t="shared" si="661"/>
        <v>0</v>
      </c>
      <c r="BA1762" s="24"/>
      <c r="BB1762" s="24"/>
      <c r="BC1762" s="24"/>
      <c r="BD1762" s="24"/>
      <c r="BE1762" s="24"/>
      <c r="BF1762" s="24"/>
      <c r="BG1762" s="24">
        <f t="shared" si="662"/>
        <v>0</v>
      </c>
      <c r="BH1762" s="24">
        <f t="shared" si="663"/>
        <v>0</v>
      </c>
      <c r="BK1762" s="24"/>
      <c r="BL1762" s="24"/>
      <c r="BM1762" s="24"/>
      <c r="BN1762" s="24"/>
      <c r="BO1762" s="24"/>
      <c r="BP1762" s="24"/>
      <c r="BQ1762" s="24">
        <f t="shared" si="664"/>
        <v>0</v>
      </c>
      <c r="BR1762" s="24">
        <f t="shared" si="665"/>
        <v>0</v>
      </c>
      <c r="BU1762" s="24"/>
      <c r="BV1762" s="24"/>
      <c r="BW1762" s="24"/>
      <c r="BX1762" s="24"/>
      <c r="BY1762" s="24"/>
      <c r="BZ1762" s="24"/>
      <c r="CA1762" s="24">
        <f t="shared" si="666"/>
        <v>0</v>
      </c>
      <c r="CB1762" s="24">
        <f t="shared" si="667"/>
        <v>0</v>
      </c>
      <c r="CC1762" s="24"/>
      <c r="CE1762" s="24">
        <f t="shared" si="668"/>
        <v>0</v>
      </c>
      <c r="CG1762" s="24">
        <f t="shared" si="669"/>
        <v>0</v>
      </c>
      <c r="CI1762" s="24">
        <f t="shared" si="670"/>
        <v>0</v>
      </c>
      <c r="CK1762" s="24">
        <f t="shared" si="671"/>
        <v>0</v>
      </c>
      <c r="CM1762" s="24">
        <f t="shared" si="672"/>
        <v>0</v>
      </c>
      <c r="CO1762" s="24">
        <f t="shared" si="673"/>
        <v>0</v>
      </c>
      <c r="CQ1762" s="24">
        <f t="shared" si="674"/>
        <v>0</v>
      </c>
      <c r="CS1762" s="24">
        <f t="shared" si="675"/>
        <v>0</v>
      </c>
    </row>
    <row r="1763" spans="9:97">
      <c r="I1763" s="24">
        <f t="shared" si="655"/>
        <v>0</v>
      </c>
      <c r="J1763" s="24">
        <f t="shared" si="654"/>
        <v>0</v>
      </c>
      <c r="M1763" s="24"/>
      <c r="N1763" s="24"/>
      <c r="O1763" s="24"/>
      <c r="P1763" s="24"/>
      <c r="Q1763" s="24"/>
      <c r="R1763" s="24"/>
      <c r="S1763" s="24">
        <f t="shared" si="656"/>
        <v>0</v>
      </c>
      <c r="T1763" s="24">
        <f t="shared" si="653"/>
        <v>0</v>
      </c>
      <c r="W1763" s="24"/>
      <c r="X1763" s="24"/>
      <c r="Y1763" s="24"/>
      <c r="Z1763" s="24"/>
      <c r="AA1763" s="24"/>
      <c r="AB1763" s="24"/>
      <c r="AC1763" s="24">
        <f t="shared" si="657"/>
        <v>0</v>
      </c>
      <c r="AD1763" s="24">
        <f t="shared" si="658"/>
        <v>0</v>
      </c>
      <c r="AG1763" s="24"/>
      <c r="AH1763" s="24"/>
      <c r="AI1763" s="24"/>
      <c r="AJ1763" s="24"/>
      <c r="AK1763" s="24"/>
      <c r="AL1763" s="24"/>
      <c r="AM1763" s="24">
        <f t="shared" si="659"/>
        <v>0</v>
      </c>
      <c r="AN1763" s="24">
        <f t="shared" si="676"/>
        <v>0</v>
      </c>
      <c r="AQ1763" s="24"/>
      <c r="AR1763" s="24"/>
      <c r="AS1763" s="24"/>
      <c r="AT1763" s="24"/>
      <c r="AU1763" s="24"/>
      <c r="AV1763" s="24"/>
      <c r="AW1763" s="24">
        <f t="shared" si="660"/>
        <v>0</v>
      </c>
      <c r="AX1763" s="24">
        <f t="shared" si="661"/>
        <v>0</v>
      </c>
      <c r="BA1763" s="24"/>
      <c r="BB1763" s="24"/>
      <c r="BC1763" s="24"/>
      <c r="BD1763" s="24"/>
      <c r="BE1763" s="24"/>
      <c r="BF1763" s="24"/>
      <c r="BG1763" s="24">
        <f t="shared" si="662"/>
        <v>0</v>
      </c>
      <c r="BH1763" s="24">
        <f t="shared" si="663"/>
        <v>0</v>
      </c>
      <c r="BK1763" s="24"/>
      <c r="BL1763" s="24"/>
      <c r="BM1763" s="24"/>
      <c r="BN1763" s="24"/>
      <c r="BO1763" s="24"/>
      <c r="BP1763" s="24"/>
      <c r="BQ1763" s="24">
        <f t="shared" si="664"/>
        <v>0</v>
      </c>
      <c r="BR1763" s="24">
        <f t="shared" si="665"/>
        <v>0</v>
      </c>
      <c r="BU1763" s="24"/>
      <c r="BV1763" s="24"/>
      <c r="BW1763" s="24"/>
      <c r="BX1763" s="24"/>
      <c r="BY1763" s="24"/>
      <c r="BZ1763" s="24"/>
      <c r="CA1763" s="24">
        <f t="shared" si="666"/>
        <v>0</v>
      </c>
      <c r="CB1763" s="24">
        <f t="shared" si="667"/>
        <v>0</v>
      </c>
      <c r="CC1763" s="24"/>
      <c r="CE1763" s="24">
        <f t="shared" si="668"/>
        <v>0</v>
      </c>
      <c r="CG1763" s="24">
        <f t="shared" si="669"/>
        <v>0</v>
      </c>
      <c r="CI1763" s="24">
        <f t="shared" si="670"/>
        <v>0</v>
      </c>
      <c r="CK1763" s="24">
        <f t="shared" si="671"/>
        <v>0</v>
      </c>
      <c r="CM1763" s="24">
        <f t="shared" si="672"/>
        <v>0</v>
      </c>
      <c r="CO1763" s="24">
        <f t="shared" si="673"/>
        <v>0</v>
      </c>
      <c r="CQ1763" s="24">
        <f t="shared" si="674"/>
        <v>0</v>
      </c>
      <c r="CS1763" s="24">
        <f t="shared" si="675"/>
        <v>0</v>
      </c>
    </row>
    <row r="1764" spans="9:97">
      <c r="I1764" s="24">
        <f t="shared" si="655"/>
        <v>0</v>
      </c>
      <c r="J1764" s="24">
        <f t="shared" si="654"/>
        <v>0</v>
      </c>
      <c r="M1764" s="24"/>
      <c r="N1764" s="24"/>
      <c r="O1764" s="24"/>
      <c r="P1764" s="24"/>
      <c r="Q1764" s="24"/>
      <c r="R1764" s="24"/>
      <c r="S1764" s="24">
        <f t="shared" si="656"/>
        <v>0</v>
      </c>
      <c r="T1764" s="24">
        <f t="shared" si="653"/>
        <v>0</v>
      </c>
      <c r="W1764" s="24"/>
      <c r="X1764" s="24"/>
      <c r="Y1764" s="24"/>
      <c r="Z1764" s="24"/>
      <c r="AA1764" s="24"/>
      <c r="AB1764" s="24"/>
      <c r="AC1764" s="24">
        <f t="shared" si="657"/>
        <v>0</v>
      </c>
      <c r="AD1764" s="24">
        <f t="shared" si="658"/>
        <v>0</v>
      </c>
      <c r="AG1764" s="24"/>
      <c r="AH1764" s="24"/>
      <c r="AI1764" s="24"/>
      <c r="AJ1764" s="24"/>
      <c r="AK1764" s="24"/>
      <c r="AL1764" s="24"/>
      <c r="AM1764" s="24">
        <f t="shared" si="659"/>
        <v>0</v>
      </c>
      <c r="AN1764" s="24">
        <f t="shared" si="676"/>
        <v>0</v>
      </c>
      <c r="AQ1764" s="24"/>
      <c r="AR1764" s="24"/>
      <c r="AS1764" s="24"/>
      <c r="AT1764" s="24"/>
      <c r="AU1764" s="24"/>
      <c r="AV1764" s="24"/>
      <c r="AW1764" s="24">
        <f t="shared" si="660"/>
        <v>0</v>
      </c>
      <c r="AX1764" s="24">
        <f t="shared" si="661"/>
        <v>0</v>
      </c>
      <c r="BA1764" s="24"/>
      <c r="BB1764" s="24"/>
      <c r="BC1764" s="24"/>
      <c r="BD1764" s="24"/>
      <c r="BE1764" s="24"/>
      <c r="BF1764" s="24"/>
      <c r="BG1764" s="24">
        <f t="shared" si="662"/>
        <v>0</v>
      </c>
      <c r="BH1764" s="24">
        <f t="shared" si="663"/>
        <v>0</v>
      </c>
      <c r="BK1764" s="24"/>
      <c r="BL1764" s="24"/>
      <c r="BM1764" s="24"/>
      <c r="BN1764" s="24"/>
      <c r="BO1764" s="24"/>
      <c r="BP1764" s="24"/>
      <c r="BQ1764" s="24">
        <f t="shared" si="664"/>
        <v>0</v>
      </c>
      <c r="BR1764" s="24">
        <f t="shared" si="665"/>
        <v>0</v>
      </c>
      <c r="BU1764" s="24"/>
      <c r="BV1764" s="24"/>
      <c r="BW1764" s="24"/>
      <c r="BX1764" s="24"/>
      <c r="BY1764" s="24"/>
      <c r="BZ1764" s="24"/>
      <c r="CA1764" s="24">
        <f t="shared" si="666"/>
        <v>0</v>
      </c>
      <c r="CB1764" s="24">
        <f t="shared" si="667"/>
        <v>0</v>
      </c>
      <c r="CC1764" s="24"/>
      <c r="CE1764" s="24">
        <f t="shared" si="668"/>
        <v>0</v>
      </c>
      <c r="CG1764" s="24">
        <f t="shared" si="669"/>
        <v>0</v>
      </c>
      <c r="CI1764" s="24">
        <f t="shared" si="670"/>
        <v>0</v>
      </c>
      <c r="CK1764" s="24">
        <f t="shared" si="671"/>
        <v>0</v>
      </c>
      <c r="CM1764" s="24">
        <f t="shared" si="672"/>
        <v>0</v>
      </c>
      <c r="CO1764" s="24">
        <f t="shared" si="673"/>
        <v>0</v>
      </c>
      <c r="CQ1764" s="24">
        <f t="shared" si="674"/>
        <v>0</v>
      </c>
      <c r="CS1764" s="24">
        <f t="shared" si="675"/>
        <v>0</v>
      </c>
    </row>
    <row r="1765" spans="9:97">
      <c r="I1765" s="24">
        <f t="shared" si="655"/>
        <v>0</v>
      </c>
      <c r="J1765" s="24">
        <f t="shared" si="654"/>
        <v>0</v>
      </c>
      <c r="M1765" s="24"/>
      <c r="N1765" s="24"/>
      <c r="O1765" s="24"/>
      <c r="P1765" s="24"/>
      <c r="Q1765" s="24"/>
      <c r="R1765" s="24"/>
      <c r="S1765" s="24">
        <f t="shared" si="656"/>
        <v>0</v>
      </c>
      <c r="T1765" s="24">
        <f t="shared" si="653"/>
        <v>0</v>
      </c>
      <c r="W1765" s="24"/>
      <c r="X1765" s="24"/>
      <c r="Y1765" s="24"/>
      <c r="Z1765" s="24"/>
      <c r="AA1765" s="24"/>
      <c r="AB1765" s="24"/>
      <c r="AC1765" s="24">
        <f t="shared" si="657"/>
        <v>0</v>
      </c>
      <c r="AD1765" s="24">
        <f t="shared" si="658"/>
        <v>0</v>
      </c>
      <c r="AG1765" s="24"/>
      <c r="AH1765" s="24"/>
      <c r="AI1765" s="24"/>
      <c r="AJ1765" s="24"/>
      <c r="AK1765" s="24"/>
      <c r="AL1765" s="24"/>
      <c r="AM1765" s="24">
        <f t="shared" si="659"/>
        <v>0</v>
      </c>
      <c r="AN1765" s="24">
        <f t="shared" si="676"/>
        <v>0</v>
      </c>
      <c r="AQ1765" s="24"/>
      <c r="AR1765" s="24"/>
      <c r="AS1765" s="24"/>
      <c r="AT1765" s="24"/>
      <c r="AU1765" s="24"/>
      <c r="AV1765" s="24"/>
      <c r="AW1765" s="24">
        <f t="shared" si="660"/>
        <v>0</v>
      </c>
      <c r="AX1765" s="24">
        <f t="shared" si="661"/>
        <v>0</v>
      </c>
      <c r="BA1765" s="24"/>
      <c r="BB1765" s="24"/>
      <c r="BC1765" s="24"/>
      <c r="BD1765" s="24"/>
      <c r="BE1765" s="24"/>
      <c r="BF1765" s="24"/>
      <c r="BG1765" s="24">
        <f t="shared" si="662"/>
        <v>0</v>
      </c>
      <c r="BH1765" s="24">
        <f t="shared" si="663"/>
        <v>0</v>
      </c>
      <c r="BK1765" s="24"/>
      <c r="BL1765" s="24"/>
      <c r="BM1765" s="24"/>
      <c r="BN1765" s="24"/>
      <c r="BO1765" s="24"/>
      <c r="BP1765" s="24"/>
      <c r="BQ1765" s="24">
        <f t="shared" si="664"/>
        <v>0</v>
      </c>
      <c r="BR1765" s="24">
        <f t="shared" si="665"/>
        <v>0</v>
      </c>
      <c r="BU1765" s="24"/>
      <c r="BV1765" s="24"/>
      <c r="BW1765" s="24"/>
      <c r="BX1765" s="24"/>
      <c r="BY1765" s="24"/>
      <c r="BZ1765" s="24"/>
      <c r="CA1765" s="24">
        <f t="shared" si="666"/>
        <v>0</v>
      </c>
      <c r="CB1765" s="24">
        <f t="shared" si="667"/>
        <v>0</v>
      </c>
      <c r="CC1765" s="24"/>
      <c r="CE1765" s="24">
        <f t="shared" si="668"/>
        <v>0</v>
      </c>
      <c r="CG1765" s="24">
        <f t="shared" si="669"/>
        <v>0</v>
      </c>
      <c r="CI1765" s="24">
        <f t="shared" si="670"/>
        <v>0</v>
      </c>
      <c r="CK1765" s="24">
        <f t="shared" si="671"/>
        <v>0</v>
      </c>
      <c r="CM1765" s="24">
        <f t="shared" si="672"/>
        <v>0</v>
      </c>
      <c r="CO1765" s="24">
        <f t="shared" si="673"/>
        <v>0</v>
      </c>
      <c r="CQ1765" s="24">
        <f t="shared" si="674"/>
        <v>0</v>
      </c>
      <c r="CS1765" s="24">
        <f t="shared" si="675"/>
        <v>0</v>
      </c>
    </row>
    <row r="1766" spans="9:97">
      <c r="I1766" s="24">
        <f t="shared" si="655"/>
        <v>0</v>
      </c>
      <c r="J1766" s="24">
        <f t="shared" si="654"/>
        <v>0</v>
      </c>
      <c r="M1766" s="24"/>
      <c r="N1766" s="24"/>
      <c r="O1766" s="24"/>
      <c r="P1766" s="24"/>
      <c r="Q1766" s="24"/>
      <c r="R1766" s="24"/>
      <c r="S1766" s="24">
        <f t="shared" si="656"/>
        <v>0</v>
      </c>
      <c r="T1766" s="24">
        <f t="shared" si="653"/>
        <v>0</v>
      </c>
      <c r="W1766" s="24"/>
      <c r="X1766" s="24"/>
      <c r="Y1766" s="24"/>
      <c r="Z1766" s="24"/>
      <c r="AA1766" s="24"/>
      <c r="AB1766" s="24"/>
      <c r="AC1766" s="24">
        <f t="shared" si="657"/>
        <v>0</v>
      </c>
      <c r="AD1766" s="24">
        <f t="shared" si="658"/>
        <v>0</v>
      </c>
      <c r="AG1766" s="24"/>
      <c r="AH1766" s="24"/>
      <c r="AI1766" s="24"/>
      <c r="AJ1766" s="24"/>
      <c r="AK1766" s="24"/>
      <c r="AL1766" s="24"/>
      <c r="AM1766" s="24">
        <f t="shared" si="659"/>
        <v>0</v>
      </c>
      <c r="AN1766" s="24">
        <f t="shared" si="676"/>
        <v>0</v>
      </c>
      <c r="AQ1766" s="24"/>
      <c r="AR1766" s="24"/>
      <c r="AS1766" s="24"/>
      <c r="AT1766" s="24"/>
      <c r="AU1766" s="24"/>
      <c r="AV1766" s="24"/>
      <c r="AW1766" s="24">
        <f t="shared" si="660"/>
        <v>0</v>
      </c>
      <c r="AX1766" s="24">
        <f t="shared" si="661"/>
        <v>0</v>
      </c>
      <c r="BA1766" s="24"/>
      <c r="BB1766" s="24"/>
      <c r="BC1766" s="24"/>
      <c r="BD1766" s="24"/>
      <c r="BE1766" s="24"/>
      <c r="BF1766" s="24"/>
      <c r="BG1766" s="24">
        <f t="shared" si="662"/>
        <v>0</v>
      </c>
      <c r="BH1766" s="24">
        <f t="shared" si="663"/>
        <v>0</v>
      </c>
      <c r="BK1766" s="24"/>
      <c r="BL1766" s="24"/>
      <c r="BM1766" s="24"/>
      <c r="BN1766" s="24"/>
      <c r="BO1766" s="24"/>
      <c r="BP1766" s="24"/>
      <c r="BQ1766" s="24">
        <f t="shared" si="664"/>
        <v>0</v>
      </c>
      <c r="BR1766" s="24">
        <f t="shared" si="665"/>
        <v>0</v>
      </c>
      <c r="BU1766" s="24"/>
      <c r="BV1766" s="24"/>
      <c r="BW1766" s="24"/>
      <c r="BX1766" s="24"/>
      <c r="BY1766" s="24"/>
      <c r="BZ1766" s="24"/>
      <c r="CA1766" s="24">
        <f t="shared" si="666"/>
        <v>0</v>
      </c>
      <c r="CB1766" s="24">
        <f t="shared" si="667"/>
        <v>0</v>
      </c>
      <c r="CC1766" s="24"/>
      <c r="CE1766" s="24">
        <f t="shared" si="668"/>
        <v>0</v>
      </c>
      <c r="CG1766" s="24">
        <f t="shared" si="669"/>
        <v>0</v>
      </c>
      <c r="CI1766" s="24">
        <f t="shared" si="670"/>
        <v>0</v>
      </c>
      <c r="CK1766" s="24">
        <f t="shared" si="671"/>
        <v>0</v>
      </c>
      <c r="CM1766" s="24">
        <f t="shared" si="672"/>
        <v>0</v>
      </c>
      <c r="CO1766" s="24">
        <f t="shared" si="673"/>
        <v>0</v>
      </c>
      <c r="CQ1766" s="24">
        <f t="shared" si="674"/>
        <v>0</v>
      </c>
      <c r="CS1766" s="24">
        <f t="shared" si="675"/>
        <v>0</v>
      </c>
    </row>
    <row r="1767" spans="9:97">
      <c r="I1767" s="24">
        <f t="shared" si="655"/>
        <v>0</v>
      </c>
      <c r="J1767" s="24">
        <f t="shared" si="654"/>
        <v>0</v>
      </c>
      <c r="M1767" s="24"/>
      <c r="N1767" s="24"/>
      <c r="O1767" s="24"/>
      <c r="P1767" s="24"/>
      <c r="Q1767" s="24"/>
      <c r="R1767" s="24"/>
      <c r="S1767" s="24">
        <f t="shared" si="656"/>
        <v>0</v>
      </c>
      <c r="T1767" s="24">
        <f t="shared" ref="T1767:T1830" si="677">IF(P1767&lt;M1767-N1767,M1767-N1767-P1767,0)</f>
        <v>0</v>
      </c>
      <c r="W1767" s="24"/>
      <c r="X1767" s="24"/>
      <c r="Y1767" s="24"/>
      <c r="Z1767" s="24"/>
      <c r="AA1767" s="24"/>
      <c r="AB1767" s="24"/>
      <c r="AC1767" s="24">
        <f t="shared" si="657"/>
        <v>0</v>
      </c>
      <c r="AD1767" s="24">
        <f t="shared" si="658"/>
        <v>0</v>
      </c>
      <c r="AG1767" s="24"/>
      <c r="AH1767" s="24"/>
      <c r="AI1767" s="24"/>
      <c r="AJ1767" s="24"/>
      <c r="AK1767" s="24"/>
      <c r="AL1767" s="24"/>
      <c r="AM1767" s="24">
        <f t="shared" si="659"/>
        <v>0</v>
      </c>
      <c r="AN1767" s="24">
        <f t="shared" si="676"/>
        <v>0</v>
      </c>
      <c r="AQ1767" s="24"/>
      <c r="AR1767" s="24"/>
      <c r="AS1767" s="24"/>
      <c r="AT1767" s="24"/>
      <c r="AU1767" s="24"/>
      <c r="AV1767" s="24"/>
      <c r="AW1767" s="24">
        <f t="shared" si="660"/>
        <v>0</v>
      </c>
      <c r="AX1767" s="24">
        <f t="shared" si="661"/>
        <v>0</v>
      </c>
      <c r="BA1767" s="24"/>
      <c r="BB1767" s="24"/>
      <c r="BC1767" s="24"/>
      <c r="BD1767" s="24"/>
      <c r="BE1767" s="24"/>
      <c r="BF1767" s="24"/>
      <c r="BG1767" s="24">
        <f t="shared" si="662"/>
        <v>0</v>
      </c>
      <c r="BH1767" s="24">
        <f t="shared" si="663"/>
        <v>0</v>
      </c>
      <c r="BK1767" s="24"/>
      <c r="BL1767" s="24"/>
      <c r="BM1767" s="24"/>
      <c r="BN1767" s="24"/>
      <c r="BO1767" s="24"/>
      <c r="BP1767" s="24"/>
      <c r="BQ1767" s="24">
        <f t="shared" si="664"/>
        <v>0</v>
      </c>
      <c r="BR1767" s="24">
        <f t="shared" si="665"/>
        <v>0</v>
      </c>
      <c r="BU1767" s="24"/>
      <c r="BV1767" s="24"/>
      <c r="BW1767" s="24"/>
      <c r="BX1767" s="24"/>
      <c r="BY1767" s="24"/>
      <c r="BZ1767" s="24"/>
      <c r="CA1767" s="24">
        <f t="shared" si="666"/>
        <v>0</v>
      </c>
      <c r="CB1767" s="24">
        <f t="shared" si="667"/>
        <v>0</v>
      </c>
      <c r="CC1767" s="24"/>
      <c r="CE1767" s="24">
        <f t="shared" si="668"/>
        <v>0</v>
      </c>
      <c r="CG1767" s="24">
        <f t="shared" si="669"/>
        <v>0</v>
      </c>
      <c r="CI1767" s="24">
        <f t="shared" si="670"/>
        <v>0</v>
      </c>
      <c r="CK1767" s="24">
        <f t="shared" si="671"/>
        <v>0</v>
      </c>
      <c r="CM1767" s="24">
        <f t="shared" si="672"/>
        <v>0</v>
      </c>
      <c r="CO1767" s="24">
        <f t="shared" si="673"/>
        <v>0</v>
      </c>
      <c r="CQ1767" s="24">
        <f t="shared" si="674"/>
        <v>0</v>
      </c>
      <c r="CS1767" s="24">
        <f t="shared" si="675"/>
        <v>0</v>
      </c>
    </row>
    <row r="1768" spans="9:97">
      <c r="I1768" s="24">
        <f t="shared" si="655"/>
        <v>0</v>
      </c>
      <c r="J1768" s="24">
        <f t="shared" si="654"/>
        <v>0</v>
      </c>
      <c r="M1768" s="24"/>
      <c r="N1768" s="24"/>
      <c r="O1768" s="24"/>
      <c r="P1768" s="24"/>
      <c r="Q1768" s="24"/>
      <c r="R1768" s="24"/>
      <c r="S1768" s="24">
        <f t="shared" si="656"/>
        <v>0</v>
      </c>
      <c r="T1768" s="24">
        <f t="shared" si="677"/>
        <v>0</v>
      </c>
      <c r="W1768" s="24"/>
      <c r="X1768" s="24"/>
      <c r="Y1768" s="24"/>
      <c r="Z1768" s="24"/>
      <c r="AA1768" s="24"/>
      <c r="AB1768" s="24"/>
      <c r="AC1768" s="24">
        <f t="shared" si="657"/>
        <v>0</v>
      </c>
      <c r="AD1768" s="24">
        <f t="shared" si="658"/>
        <v>0</v>
      </c>
      <c r="AG1768" s="24"/>
      <c r="AH1768" s="24"/>
      <c r="AI1768" s="24"/>
      <c r="AJ1768" s="24"/>
      <c r="AK1768" s="24"/>
      <c r="AL1768" s="24"/>
      <c r="AM1768" s="24">
        <f t="shared" si="659"/>
        <v>0</v>
      </c>
      <c r="AN1768" s="24">
        <f t="shared" si="676"/>
        <v>0</v>
      </c>
      <c r="AQ1768" s="24"/>
      <c r="AR1768" s="24"/>
      <c r="AS1768" s="24"/>
      <c r="AT1768" s="24"/>
      <c r="AU1768" s="24"/>
      <c r="AV1768" s="24"/>
      <c r="AW1768" s="24">
        <f t="shared" si="660"/>
        <v>0</v>
      </c>
      <c r="AX1768" s="24">
        <f t="shared" si="661"/>
        <v>0</v>
      </c>
      <c r="BA1768" s="24"/>
      <c r="BB1768" s="24"/>
      <c r="BC1768" s="24"/>
      <c r="BD1768" s="24"/>
      <c r="BE1768" s="24"/>
      <c r="BF1768" s="24"/>
      <c r="BG1768" s="24">
        <f t="shared" si="662"/>
        <v>0</v>
      </c>
      <c r="BH1768" s="24">
        <f t="shared" si="663"/>
        <v>0</v>
      </c>
      <c r="BK1768" s="24"/>
      <c r="BL1768" s="24"/>
      <c r="BM1768" s="24"/>
      <c r="BN1768" s="24"/>
      <c r="BO1768" s="24"/>
      <c r="BP1768" s="24"/>
      <c r="BQ1768" s="24">
        <f t="shared" si="664"/>
        <v>0</v>
      </c>
      <c r="BR1768" s="24">
        <f t="shared" si="665"/>
        <v>0</v>
      </c>
      <c r="BU1768" s="24"/>
      <c r="BV1768" s="24"/>
      <c r="BW1768" s="24"/>
      <c r="BX1768" s="24"/>
      <c r="BY1768" s="24"/>
      <c r="BZ1768" s="24"/>
      <c r="CA1768" s="24">
        <f t="shared" si="666"/>
        <v>0</v>
      </c>
      <c r="CB1768" s="24">
        <f t="shared" si="667"/>
        <v>0</v>
      </c>
      <c r="CC1768" s="24"/>
      <c r="CE1768" s="24">
        <f t="shared" si="668"/>
        <v>0</v>
      </c>
      <c r="CG1768" s="24">
        <f t="shared" si="669"/>
        <v>0</v>
      </c>
      <c r="CI1768" s="24">
        <f t="shared" si="670"/>
        <v>0</v>
      </c>
      <c r="CK1768" s="24">
        <f t="shared" si="671"/>
        <v>0</v>
      </c>
      <c r="CM1768" s="24">
        <f t="shared" si="672"/>
        <v>0</v>
      </c>
      <c r="CO1768" s="24">
        <f t="shared" si="673"/>
        <v>0</v>
      </c>
      <c r="CQ1768" s="24">
        <f t="shared" si="674"/>
        <v>0</v>
      </c>
      <c r="CS1768" s="24">
        <f t="shared" si="675"/>
        <v>0</v>
      </c>
    </row>
    <row r="1769" spans="9:97">
      <c r="I1769" s="24">
        <f t="shared" si="655"/>
        <v>0</v>
      </c>
      <c r="J1769" s="24">
        <f t="shared" si="654"/>
        <v>0</v>
      </c>
      <c r="M1769" s="24"/>
      <c r="N1769" s="24"/>
      <c r="O1769" s="24"/>
      <c r="P1769" s="24"/>
      <c r="Q1769" s="24"/>
      <c r="R1769" s="24"/>
      <c r="S1769" s="24">
        <f t="shared" si="656"/>
        <v>0</v>
      </c>
      <c r="T1769" s="24">
        <f t="shared" si="677"/>
        <v>0</v>
      </c>
      <c r="W1769" s="24"/>
      <c r="X1769" s="24"/>
      <c r="Y1769" s="24"/>
      <c r="Z1769" s="24"/>
      <c r="AA1769" s="24"/>
      <c r="AB1769" s="24"/>
      <c r="AC1769" s="24">
        <f t="shared" si="657"/>
        <v>0</v>
      </c>
      <c r="AD1769" s="24">
        <f t="shared" si="658"/>
        <v>0</v>
      </c>
      <c r="AG1769" s="24"/>
      <c r="AH1769" s="24"/>
      <c r="AI1769" s="24"/>
      <c r="AJ1769" s="24"/>
      <c r="AK1769" s="24"/>
      <c r="AL1769" s="24"/>
      <c r="AM1769" s="24">
        <f t="shared" si="659"/>
        <v>0</v>
      </c>
      <c r="AN1769" s="24">
        <f t="shared" si="676"/>
        <v>0</v>
      </c>
      <c r="AQ1769" s="24"/>
      <c r="AR1769" s="24"/>
      <c r="AS1769" s="24"/>
      <c r="AT1769" s="24"/>
      <c r="AU1769" s="24"/>
      <c r="AV1769" s="24"/>
      <c r="AW1769" s="24">
        <f t="shared" si="660"/>
        <v>0</v>
      </c>
      <c r="AX1769" s="24">
        <f t="shared" si="661"/>
        <v>0</v>
      </c>
      <c r="BA1769" s="24"/>
      <c r="BB1769" s="24"/>
      <c r="BC1769" s="24"/>
      <c r="BD1769" s="24"/>
      <c r="BE1769" s="24"/>
      <c r="BF1769" s="24"/>
      <c r="BG1769" s="24">
        <f t="shared" si="662"/>
        <v>0</v>
      </c>
      <c r="BH1769" s="24">
        <f t="shared" si="663"/>
        <v>0</v>
      </c>
      <c r="BK1769" s="24"/>
      <c r="BL1769" s="24"/>
      <c r="BM1769" s="24"/>
      <c r="BN1769" s="24"/>
      <c r="BO1769" s="24"/>
      <c r="BP1769" s="24"/>
      <c r="BQ1769" s="24">
        <f t="shared" si="664"/>
        <v>0</v>
      </c>
      <c r="BR1769" s="24">
        <f t="shared" si="665"/>
        <v>0</v>
      </c>
      <c r="BU1769" s="24"/>
      <c r="BV1769" s="24"/>
      <c r="BW1769" s="24"/>
      <c r="BX1769" s="24"/>
      <c r="BY1769" s="24"/>
      <c r="BZ1769" s="24"/>
      <c r="CA1769" s="24">
        <f t="shared" si="666"/>
        <v>0</v>
      </c>
      <c r="CB1769" s="24">
        <f t="shared" si="667"/>
        <v>0</v>
      </c>
      <c r="CC1769" s="24"/>
      <c r="CE1769" s="24">
        <f t="shared" si="668"/>
        <v>0</v>
      </c>
      <c r="CG1769" s="24">
        <f t="shared" si="669"/>
        <v>0</v>
      </c>
      <c r="CI1769" s="24">
        <f t="shared" si="670"/>
        <v>0</v>
      </c>
      <c r="CK1769" s="24">
        <f t="shared" si="671"/>
        <v>0</v>
      </c>
      <c r="CM1769" s="24">
        <f t="shared" si="672"/>
        <v>0</v>
      </c>
      <c r="CO1769" s="24">
        <f t="shared" si="673"/>
        <v>0</v>
      </c>
      <c r="CQ1769" s="24">
        <f t="shared" si="674"/>
        <v>0</v>
      </c>
      <c r="CS1769" s="24">
        <f t="shared" si="675"/>
        <v>0</v>
      </c>
    </row>
    <row r="1770" spans="9:97">
      <c r="I1770" s="24">
        <f t="shared" si="655"/>
        <v>0</v>
      </c>
      <c r="J1770" s="24">
        <f t="shared" si="654"/>
        <v>0</v>
      </c>
      <c r="M1770" s="24"/>
      <c r="N1770" s="24"/>
      <c r="O1770" s="24"/>
      <c r="P1770" s="24"/>
      <c r="Q1770" s="24"/>
      <c r="R1770" s="24"/>
      <c r="S1770" s="24">
        <f t="shared" si="656"/>
        <v>0</v>
      </c>
      <c r="T1770" s="24">
        <f t="shared" si="677"/>
        <v>0</v>
      </c>
      <c r="W1770" s="24"/>
      <c r="X1770" s="24"/>
      <c r="Y1770" s="24"/>
      <c r="Z1770" s="24"/>
      <c r="AA1770" s="24"/>
      <c r="AB1770" s="24"/>
      <c r="AC1770" s="24">
        <f t="shared" si="657"/>
        <v>0</v>
      </c>
      <c r="AD1770" s="24">
        <f t="shared" si="658"/>
        <v>0</v>
      </c>
      <c r="AG1770" s="24"/>
      <c r="AH1770" s="24"/>
      <c r="AI1770" s="24"/>
      <c r="AJ1770" s="24"/>
      <c r="AK1770" s="24"/>
      <c r="AL1770" s="24"/>
      <c r="AM1770" s="24">
        <f t="shared" si="659"/>
        <v>0</v>
      </c>
      <c r="AN1770" s="24">
        <f t="shared" si="676"/>
        <v>0</v>
      </c>
      <c r="AQ1770" s="24"/>
      <c r="AR1770" s="24"/>
      <c r="AS1770" s="24"/>
      <c r="AT1770" s="24"/>
      <c r="AU1770" s="24"/>
      <c r="AV1770" s="24"/>
      <c r="AW1770" s="24">
        <f t="shared" si="660"/>
        <v>0</v>
      </c>
      <c r="AX1770" s="24">
        <f t="shared" si="661"/>
        <v>0</v>
      </c>
      <c r="BA1770" s="24"/>
      <c r="BB1770" s="24"/>
      <c r="BC1770" s="24"/>
      <c r="BD1770" s="24"/>
      <c r="BE1770" s="24"/>
      <c r="BF1770" s="24"/>
      <c r="BG1770" s="24">
        <f t="shared" si="662"/>
        <v>0</v>
      </c>
      <c r="BH1770" s="24">
        <f t="shared" si="663"/>
        <v>0</v>
      </c>
      <c r="BK1770" s="24"/>
      <c r="BL1770" s="24"/>
      <c r="BM1770" s="24"/>
      <c r="BN1770" s="24"/>
      <c r="BO1770" s="24"/>
      <c r="BP1770" s="24"/>
      <c r="BQ1770" s="24">
        <f t="shared" si="664"/>
        <v>0</v>
      </c>
      <c r="BR1770" s="24">
        <f t="shared" si="665"/>
        <v>0</v>
      </c>
      <c r="BU1770" s="24"/>
      <c r="BV1770" s="24"/>
      <c r="BW1770" s="24"/>
      <c r="BX1770" s="24"/>
      <c r="BY1770" s="24"/>
      <c r="BZ1770" s="24"/>
      <c r="CA1770" s="24">
        <f t="shared" si="666"/>
        <v>0</v>
      </c>
      <c r="CB1770" s="24">
        <f t="shared" si="667"/>
        <v>0</v>
      </c>
      <c r="CC1770" s="24"/>
      <c r="CE1770" s="24">
        <f t="shared" si="668"/>
        <v>0</v>
      </c>
      <c r="CG1770" s="24">
        <f t="shared" si="669"/>
        <v>0</v>
      </c>
      <c r="CI1770" s="24">
        <f t="shared" si="670"/>
        <v>0</v>
      </c>
      <c r="CK1770" s="24">
        <f t="shared" si="671"/>
        <v>0</v>
      </c>
      <c r="CM1770" s="24">
        <f t="shared" si="672"/>
        <v>0</v>
      </c>
      <c r="CO1770" s="24">
        <f t="shared" si="673"/>
        <v>0</v>
      </c>
      <c r="CQ1770" s="24">
        <f t="shared" si="674"/>
        <v>0</v>
      </c>
      <c r="CS1770" s="24">
        <f t="shared" si="675"/>
        <v>0</v>
      </c>
    </row>
    <row r="1771" spans="9:97">
      <c r="I1771" s="24">
        <f t="shared" si="655"/>
        <v>0</v>
      </c>
      <c r="J1771" s="24">
        <f t="shared" si="654"/>
        <v>0</v>
      </c>
      <c r="M1771" s="24"/>
      <c r="N1771" s="24"/>
      <c r="O1771" s="24"/>
      <c r="P1771" s="24"/>
      <c r="Q1771" s="24"/>
      <c r="R1771" s="24"/>
      <c r="S1771" s="24">
        <f t="shared" si="656"/>
        <v>0</v>
      </c>
      <c r="T1771" s="24">
        <f t="shared" si="677"/>
        <v>0</v>
      </c>
      <c r="W1771" s="24"/>
      <c r="X1771" s="24"/>
      <c r="Y1771" s="24"/>
      <c r="Z1771" s="24"/>
      <c r="AA1771" s="24"/>
      <c r="AB1771" s="24"/>
      <c r="AC1771" s="24">
        <f t="shared" si="657"/>
        <v>0</v>
      </c>
      <c r="AD1771" s="24">
        <f t="shared" si="658"/>
        <v>0</v>
      </c>
      <c r="AG1771" s="24"/>
      <c r="AH1771" s="24"/>
      <c r="AI1771" s="24"/>
      <c r="AJ1771" s="24"/>
      <c r="AK1771" s="24"/>
      <c r="AL1771" s="24"/>
      <c r="AM1771" s="24">
        <f t="shared" si="659"/>
        <v>0</v>
      </c>
      <c r="AN1771" s="24">
        <f t="shared" si="676"/>
        <v>0</v>
      </c>
      <c r="AQ1771" s="24"/>
      <c r="AR1771" s="24"/>
      <c r="AS1771" s="24"/>
      <c r="AT1771" s="24"/>
      <c r="AU1771" s="24"/>
      <c r="AV1771" s="24"/>
      <c r="AW1771" s="24">
        <f t="shared" si="660"/>
        <v>0</v>
      </c>
      <c r="AX1771" s="24">
        <f t="shared" si="661"/>
        <v>0</v>
      </c>
      <c r="BA1771" s="24"/>
      <c r="BB1771" s="24"/>
      <c r="BC1771" s="24"/>
      <c r="BD1771" s="24"/>
      <c r="BE1771" s="24"/>
      <c r="BF1771" s="24"/>
      <c r="BG1771" s="24">
        <f t="shared" si="662"/>
        <v>0</v>
      </c>
      <c r="BH1771" s="24">
        <f t="shared" si="663"/>
        <v>0</v>
      </c>
      <c r="BK1771" s="24"/>
      <c r="BL1771" s="24"/>
      <c r="BM1771" s="24"/>
      <c r="BN1771" s="24"/>
      <c r="BO1771" s="24"/>
      <c r="BP1771" s="24"/>
      <c r="BQ1771" s="24">
        <f t="shared" si="664"/>
        <v>0</v>
      </c>
      <c r="BR1771" s="24">
        <f t="shared" si="665"/>
        <v>0</v>
      </c>
      <c r="BU1771" s="24"/>
      <c r="BV1771" s="24"/>
      <c r="BW1771" s="24"/>
      <c r="BX1771" s="24"/>
      <c r="BY1771" s="24"/>
      <c r="BZ1771" s="24"/>
      <c r="CA1771" s="24">
        <f t="shared" si="666"/>
        <v>0</v>
      </c>
      <c r="CB1771" s="24">
        <f t="shared" si="667"/>
        <v>0</v>
      </c>
      <c r="CC1771" s="24"/>
      <c r="CE1771" s="24">
        <f t="shared" si="668"/>
        <v>0</v>
      </c>
      <c r="CG1771" s="24">
        <f t="shared" si="669"/>
        <v>0</v>
      </c>
      <c r="CI1771" s="24">
        <f t="shared" si="670"/>
        <v>0</v>
      </c>
      <c r="CK1771" s="24">
        <f t="shared" si="671"/>
        <v>0</v>
      </c>
      <c r="CM1771" s="24">
        <f t="shared" si="672"/>
        <v>0</v>
      </c>
      <c r="CO1771" s="24">
        <f t="shared" si="673"/>
        <v>0</v>
      </c>
      <c r="CQ1771" s="24">
        <f t="shared" si="674"/>
        <v>0</v>
      </c>
      <c r="CS1771" s="24">
        <f t="shared" si="675"/>
        <v>0</v>
      </c>
    </row>
    <row r="1772" spans="9:97">
      <c r="I1772" s="24">
        <f t="shared" si="655"/>
        <v>0</v>
      </c>
      <c r="J1772" s="24">
        <f t="shared" si="654"/>
        <v>0</v>
      </c>
      <c r="M1772" s="24"/>
      <c r="N1772" s="24"/>
      <c r="O1772" s="24"/>
      <c r="P1772" s="24"/>
      <c r="Q1772" s="24"/>
      <c r="R1772" s="24"/>
      <c r="S1772" s="24">
        <f t="shared" si="656"/>
        <v>0</v>
      </c>
      <c r="T1772" s="24">
        <f t="shared" si="677"/>
        <v>0</v>
      </c>
      <c r="W1772" s="24"/>
      <c r="X1772" s="24"/>
      <c r="Y1772" s="24"/>
      <c r="Z1772" s="24"/>
      <c r="AA1772" s="24"/>
      <c r="AB1772" s="24"/>
      <c r="AC1772" s="24">
        <f t="shared" si="657"/>
        <v>0</v>
      </c>
      <c r="AD1772" s="24">
        <f t="shared" si="658"/>
        <v>0</v>
      </c>
      <c r="AG1772" s="24"/>
      <c r="AH1772" s="24"/>
      <c r="AI1772" s="24"/>
      <c r="AJ1772" s="24"/>
      <c r="AK1772" s="24"/>
      <c r="AL1772" s="24"/>
      <c r="AM1772" s="24">
        <f t="shared" si="659"/>
        <v>0</v>
      </c>
      <c r="AN1772" s="24">
        <f t="shared" si="676"/>
        <v>0</v>
      </c>
      <c r="AQ1772" s="24"/>
      <c r="AR1772" s="24"/>
      <c r="AS1772" s="24"/>
      <c r="AT1772" s="24"/>
      <c r="AU1772" s="24"/>
      <c r="AV1772" s="24"/>
      <c r="AW1772" s="24">
        <f t="shared" si="660"/>
        <v>0</v>
      </c>
      <c r="AX1772" s="24">
        <f t="shared" si="661"/>
        <v>0</v>
      </c>
      <c r="BA1772" s="24"/>
      <c r="BB1772" s="24"/>
      <c r="BC1772" s="24"/>
      <c r="BD1772" s="24"/>
      <c r="BE1772" s="24"/>
      <c r="BF1772" s="24"/>
      <c r="BG1772" s="24">
        <f t="shared" si="662"/>
        <v>0</v>
      </c>
      <c r="BH1772" s="24">
        <f t="shared" si="663"/>
        <v>0</v>
      </c>
      <c r="BK1772" s="24"/>
      <c r="BL1772" s="24"/>
      <c r="BM1772" s="24"/>
      <c r="BN1772" s="24"/>
      <c r="BO1772" s="24"/>
      <c r="BP1772" s="24"/>
      <c r="BQ1772" s="24">
        <f t="shared" si="664"/>
        <v>0</v>
      </c>
      <c r="BR1772" s="24">
        <f t="shared" si="665"/>
        <v>0</v>
      </c>
      <c r="BU1772" s="24"/>
      <c r="BV1772" s="24"/>
      <c r="BW1772" s="24"/>
      <c r="BX1772" s="24"/>
      <c r="BY1772" s="24"/>
      <c r="BZ1772" s="24"/>
      <c r="CA1772" s="24">
        <f t="shared" si="666"/>
        <v>0</v>
      </c>
      <c r="CB1772" s="24">
        <f t="shared" si="667"/>
        <v>0</v>
      </c>
      <c r="CC1772" s="24"/>
      <c r="CE1772" s="24">
        <f t="shared" si="668"/>
        <v>0</v>
      </c>
      <c r="CG1772" s="24">
        <f t="shared" si="669"/>
        <v>0</v>
      </c>
      <c r="CI1772" s="24">
        <f t="shared" si="670"/>
        <v>0</v>
      </c>
      <c r="CK1772" s="24">
        <f t="shared" si="671"/>
        <v>0</v>
      </c>
      <c r="CM1772" s="24">
        <f t="shared" si="672"/>
        <v>0</v>
      </c>
      <c r="CO1772" s="24">
        <f t="shared" si="673"/>
        <v>0</v>
      </c>
      <c r="CQ1772" s="24">
        <f t="shared" si="674"/>
        <v>0</v>
      </c>
      <c r="CS1772" s="24">
        <f t="shared" si="675"/>
        <v>0</v>
      </c>
    </row>
    <row r="1773" spans="9:97">
      <c r="I1773" s="24">
        <f t="shared" si="655"/>
        <v>0</v>
      </c>
      <c r="J1773" s="24">
        <f t="shared" si="654"/>
        <v>0</v>
      </c>
      <c r="M1773" s="24"/>
      <c r="N1773" s="24"/>
      <c r="O1773" s="24"/>
      <c r="P1773" s="24"/>
      <c r="Q1773" s="24"/>
      <c r="R1773" s="24"/>
      <c r="S1773" s="24">
        <f t="shared" si="656"/>
        <v>0</v>
      </c>
      <c r="T1773" s="24">
        <f t="shared" si="677"/>
        <v>0</v>
      </c>
      <c r="W1773" s="24"/>
      <c r="X1773" s="24"/>
      <c r="Y1773" s="24"/>
      <c r="Z1773" s="24"/>
      <c r="AA1773" s="24"/>
      <c r="AB1773" s="24"/>
      <c r="AC1773" s="24">
        <f t="shared" si="657"/>
        <v>0</v>
      </c>
      <c r="AD1773" s="24">
        <f t="shared" si="658"/>
        <v>0</v>
      </c>
      <c r="AG1773" s="24"/>
      <c r="AH1773" s="24"/>
      <c r="AI1773" s="24"/>
      <c r="AJ1773" s="24"/>
      <c r="AK1773" s="24"/>
      <c r="AL1773" s="24"/>
      <c r="AM1773" s="24">
        <f t="shared" si="659"/>
        <v>0</v>
      </c>
      <c r="AN1773" s="24">
        <f t="shared" si="676"/>
        <v>0</v>
      </c>
      <c r="AQ1773" s="24"/>
      <c r="AR1773" s="24"/>
      <c r="AS1773" s="24"/>
      <c r="AT1773" s="24"/>
      <c r="AU1773" s="24"/>
      <c r="AV1773" s="24"/>
      <c r="AW1773" s="24">
        <f t="shared" si="660"/>
        <v>0</v>
      </c>
      <c r="AX1773" s="24">
        <f t="shared" si="661"/>
        <v>0</v>
      </c>
      <c r="BA1773" s="24"/>
      <c r="BB1773" s="24"/>
      <c r="BC1773" s="24"/>
      <c r="BD1773" s="24"/>
      <c r="BE1773" s="24"/>
      <c r="BF1773" s="24"/>
      <c r="BG1773" s="24">
        <f t="shared" si="662"/>
        <v>0</v>
      </c>
      <c r="BH1773" s="24">
        <f t="shared" si="663"/>
        <v>0</v>
      </c>
      <c r="BK1773" s="24"/>
      <c r="BL1773" s="24"/>
      <c r="BM1773" s="24"/>
      <c r="BN1773" s="24"/>
      <c r="BO1773" s="24"/>
      <c r="BP1773" s="24"/>
      <c r="BQ1773" s="24">
        <f t="shared" si="664"/>
        <v>0</v>
      </c>
      <c r="BR1773" s="24">
        <f t="shared" si="665"/>
        <v>0</v>
      </c>
      <c r="BU1773" s="24"/>
      <c r="BV1773" s="24"/>
      <c r="BW1773" s="24"/>
      <c r="BX1773" s="24"/>
      <c r="BY1773" s="24"/>
      <c r="BZ1773" s="24"/>
      <c r="CA1773" s="24">
        <f t="shared" si="666"/>
        <v>0</v>
      </c>
      <c r="CB1773" s="24">
        <f t="shared" si="667"/>
        <v>0</v>
      </c>
      <c r="CC1773" s="24"/>
      <c r="CE1773" s="24">
        <f t="shared" si="668"/>
        <v>0</v>
      </c>
      <c r="CG1773" s="24">
        <f t="shared" si="669"/>
        <v>0</v>
      </c>
      <c r="CI1773" s="24">
        <f t="shared" si="670"/>
        <v>0</v>
      </c>
      <c r="CK1773" s="24">
        <f t="shared" si="671"/>
        <v>0</v>
      </c>
      <c r="CM1773" s="24">
        <f t="shared" si="672"/>
        <v>0</v>
      </c>
      <c r="CO1773" s="24">
        <f t="shared" si="673"/>
        <v>0</v>
      </c>
      <c r="CQ1773" s="24">
        <f t="shared" si="674"/>
        <v>0</v>
      </c>
      <c r="CS1773" s="24">
        <f t="shared" si="675"/>
        <v>0</v>
      </c>
    </row>
    <row r="1774" spans="9:97">
      <c r="I1774" s="24">
        <f t="shared" si="655"/>
        <v>0</v>
      </c>
      <c r="J1774" s="24">
        <f t="shared" si="654"/>
        <v>0</v>
      </c>
      <c r="M1774" s="24"/>
      <c r="N1774" s="24"/>
      <c r="O1774" s="24"/>
      <c r="P1774" s="24"/>
      <c r="Q1774" s="24"/>
      <c r="R1774" s="24"/>
      <c r="S1774" s="24">
        <f t="shared" si="656"/>
        <v>0</v>
      </c>
      <c r="T1774" s="24">
        <f t="shared" si="677"/>
        <v>0</v>
      </c>
      <c r="W1774" s="24"/>
      <c r="X1774" s="24"/>
      <c r="Y1774" s="24"/>
      <c r="Z1774" s="24"/>
      <c r="AA1774" s="24"/>
      <c r="AB1774" s="24"/>
      <c r="AC1774" s="24">
        <f t="shared" si="657"/>
        <v>0</v>
      </c>
      <c r="AD1774" s="24">
        <f t="shared" si="658"/>
        <v>0</v>
      </c>
      <c r="AG1774" s="24"/>
      <c r="AH1774" s="24"/>
      <c r="AI1774" s="24"/>
      <c r="AJ1774" s="24"/>
      <c r="AK1774" s="24"/>
      <c r="AL1774" s="24"/>
      <c r="AM1774" s="24">
        <f t="shared" si="659"/>
        <v>0</v>
      </c>
      <c r="AN1774" s="24">
        <f t="shared" si="676"/>
        <v>0</v>
      </c>
      <c r="AQ1774" s="24"/>
      <c r="AR1774" s="24"/>
      <c r="AS1774" s="24"/>
      <c r="AT1774" s="24"/>
      <c r="AU1774" s="24"/>
      <c r="AV1774" s="24"/>
      <c r="AW1774" s="24">
        <f t="shared" si="660"/>
        <v>0</v>
      </c>
      <c r="AX1774" s="24">
        <f t="shared" si="661"/>
        <v>0</v>
      </c>
      <c r="BA1774" s="24"/>
      <c r="BB1774" s="24"/>
      <c r="BC1774" s="24"/>
      <c r="BD1774" s="24"/>
      <c r="BE1774" s="24"/>
      <c r="BF1774" s="24"/>
      <c r="BG1774" s="24">
        <f t="shared" si="662"/>
        <v>0</v>
      </c>
      <c r="BH1774" s="24">
        <f t="shared" si="663"/>
        <v>0</v>
      </c>
      <c r="BK1774" s="24"/>
      <c r="BL1774" s="24"/>
      <c r="BM1774" s="24"/>
      <c r="BN1774" s="24"/>
      <c r="BO1774" s="24"/>
      <c r="BP1774" s="24"/>
      <c r="BQ1774" s="24">
        <f t="shared" si="664"/>
        <v>0</v>
      </c>
      <c r="BR1774" s="24">
        <f t="shared" si="665"/>
        <v>0</v>
      </c>
      <c r="BU1774" s="24"/>
      <c r="BV1774" s="24"/>
      <c r="BW1774" s="24"/>
      <c r="BX1774" s="24"/>
      <c r="BY1774" s="24"/>
      <c r="BZ1774" s="24"/>
      <c r="CA1774" s="24">
        <f t="shared" si="666"/>
        <v>0</v>
      </c>
      <c r="CB1774" s="24">
        <f t="shared" si="667"/>
        <v>0</v>
      </c>
      <c r="CC1774" s="24"/>
      <c r="CE1774" s="24">
        <f t="shared" si="668"/>
        <v>0</v>
      </c>
      <c r="CG1774" s="24">
        <f t="shared" si="669"/>
        <v>0</v>
      </c>
      <c r="CI1774" s="24">
        <f t="shared" si="670"/>
        <v>0</v>
      </c>
      <c r="CK1774" s="24">
        <f t="shared" si="671"/>
        <v>0</v>
      </c>
      <c r="CM1774" s="24">
        <f t="shared" si="672"/>
        <v>0</v>
      </c>
      <c r="CO1774" s="24">
        <f t="shared" si="673"/>
        <v>0</v>
      </c>
      <c r="CQ1774" s="24">
        <f t="shared" si="674"/>
        <v>0</v>
      </c>
      <c r="CS1774" s="24">
        <f t="shared" si="675"/>
        <v>0</v>
      </c>
    </row>
    <row r="1775" spans="9:97">
      <c r="I1775" s="24">
        <f t="shared" si="655"/>
        <v>0</v>
      </c>
      <c r="J1775" s="24">
        <f t="shared" si="654"/>
        <v>0</v>
      </c>
      <c r="M1775" s="24"/>
      <c r="N1775" s="24"/>
      <c r="O1775" s="24"/>
      <c r="P1775" s="24"/>
      <c r="Q1775" s="24"/>
      <c r="R1775" s="24"/>
      <c r="S1775" s="24">
        <f t="shared" si="656"/>
        <v>0</v>
      </c>
      <c r="T1775" s="24">
        <f t="shared" si="677"/>
        <v>0</v>
      </c>
      <c r="W1775" s="24"/>
      <c r="X1775" s="24"/>
      <c r="Y1775" s="24"/>
      <c r="Z1775" s="24"/>
      <c r="AA1775" s="24"/>
      <c r="AB1775" s="24"/>
      <c r="AC1775" s="24">
        <f t="shared" si="657"/>
        <v>0</v>
      </c>
      <c r="AD1775" s="24">
        <f t="shared" si="658"/>
        <v>0</v>
      </c>
      <c r="AG1775" s="24"/>
      <c r="AH1775" s="24"/>
      <c r="AI1775" s="24"/>
      <c r="AJ1775" s="24"/>
      <c r="AK1775" s="24"/>
      <c r="AL1775" s="24"/>
      <c r="AM1775" s="24">
        <f t="shared" si="659"/>
        <v>0</v>
      </c>
      <c r="AN1775" s="24">
        <f t="shared" si="676"/>
        <v>0</v>
      </c>
      <c r="AQ1775" s="24"/>
      <c r="AR1775" s="24"/>
      <c r="AS1775" s="24"/>
      <c r="AT1775" s="24"/>
      <c r="AU1775" s="24"/>
      <c r="AV1775" s="24"/>
      <c r="AW1775" s="24">
        <f t="shared" si="660"/>
        <v>0</v>
      </c>
      <c r="AX1775" s="24">
        <f t="shared" si="661"/>
        <v>0</v>
      </c>
      <c r="BA1775" s="24"/>
      <c r="BB1775" s="24"/>
      <c r="BC1775" s="24"/>
      <c r="BD1775" s="24"/>
      <c r="BE1775" s="24"/>
      <c r="BF1775" s="24"/>
      <c r="BG1775" s="24">
        <f t="shared" si="662"/>
        <v>0</v>
      </c>
      <c r="BH1775" s="24">
        <f t="shared" si="663"/>
        <v>0</v>
      </c>
      <c r="BK1775" s="24"/>
      <c r="BL1775" s="24"/>
      <c r="BM1775" s="24"/>
      <c r="BN1775" s="24"/>
      <c r="BO1775" s="24"/>
      <c r="BP1775" s="24"/>
      <c r="BQ1775" s="24">
        <f t="shared" si="664"/>
        <v>0</v>
      </c>
      <c r="BR1775" s="24">
        <f t="shared" si="665"/>
        <v>0</v>
      </c>
      <c r="BU1775" s="24"/>
      <c r="BV1775" s="24"/>
      <c r="BW1775" s="24"/>
      <c r="BX1775" s="24"/>
      <c r="BY1775" s="24"/>
      <c r="BZ1775" s="24"/>
      <c r="CA1775" s="24">
        <f t="shared" si="666"/>
        <v>0</v>
      </c>
      <c r="CB1775" s="24">
        <f t="shared" si="667"/>
        <v>0</v>
      </c>
      <c r="CC1775" s="24"/>
      <c r="CE1775" s="24">
        <f t="shared" si="668"/>
        <v>0</v>
      </c>
      <c r="CG1775" s="24">
        <f t="shared" si="669"/>
        <v>0</v>
      </c>
      <c r="CI1775" s="24">
        <f t="shared" si="670"/>
        <v>0</v>
      </c>
      <c r="CK1775" s="24">
        <f t="shared" si="671"/>
        <v>0</v>
      </c>
      <c r="CM1775" s="24">
        <f t="shared" si="672"/>
        <v>0</v>
      </c>
      <c r="CO1775" s="24">
        <f t="shared" si="673"/>
        <v>0</v>
      </c>
      <c r="CQ1775" s="24">
        <f t="shared" si="674"/>
        <v>0</v>
      </c>
      <c r="CS1775" s="24">
        <f t="shared" si="675"/>
        <v>0</v>
      </c>
    </row>
    <row r="1776" spans="9:97">
      <c r="I1776" s="24">
        <f t="shared" si="655"/>
        <v>0</v>
      </c>
      <c r="J1776" s="24">
        <f t="shared" si="654"/>
        <v>0</v>
      </c>
      <c r="M1776" s="24"/>
      <c r="N1776" s="24"/>
      <c r="O1776" s="24"/>
      <c r="P1776" s="24"/>
      <c r="Q1776" s="24"/>
      <c r="R1776" s="24"/>
      <c r="S1776" s="24">
        <f t="shared" si="656"/>
        <v>0</v>
      </c>
      <c r="T1776" s="24">
        <f t="shared" si="677"/>
        <v>0</v>
      </c>
      <c r="W1776" s="24"/>
      <c r="X1776" s="24"/>
      <c r="Y1776" s="24"/>
      <c r="Z1776" s="24"/>
      <c r="AA1776" s="24"/>
      <c r="AB1776" s="24"/>
      <c r="AC1776" s="24">
        <f t="shared" si="657"/>
        <v>0</v>
      </c>
      <c r="AD1776" s="24">
        <f t="shared" si="658"/>
        <v>0</v>
      </c>
      <c r="AG1776" s="24"/>
      <c r="AH1776" s="24"/>
      <c r="AI1776" s="24"/>
      <c r="AJ1776" s="24"/>
      <c r="AK1776" s="24"/>
      <c r="AL1776" s="24"/>
      <c r="AM1776" s="24">
        <f t="shared" si="659"/>
        <v>0</v>
      </c>
      <c r="AN1776" s="24">
        <f t="shared" si="676"/>
        <v>0</v>
      </c>
      <c r="AQ1776" s="24"/>
      <c r="AR1776" s="24"/>
      <c r="AS1776" s="24"/>
      <c r="AT1776" s="24"/>
      <c r="AU1776" s="24"/>
      <c r="AV1776" s="24"/>
      <c r="AW1776" s="24">
        <f t="shared" si="660"/>
        <v>0</v>
      </c>
      <c r="AX1776" s="24">
        <f t="shared" si="661"/>
        <v>0</v>
      </c>
      <c r="BA1776" s="24"/>
      <c r="BB1776" s="24"/>
      <c r="BC1776" s="24"/>
      <c r="BD1776" s="24"/>
      <c r="BE1776" s="24"/>
      <c r="BF1776" s="24"/>
      <c r="BG1776" s="24">
        <f t="shared" si="662"/>
        <v>0</v>
      </c>
      <c r="BH1776" s="24">
        <f t="shared" si="663"/>
        <v>0</v>
      </c>
      <c r="BK1776" s="24"/>
      <c r="BL1776" s="24"/>
      <c r="BM1776" s="24"/>
      <c r="BN1776" s="24"/>
      <c r="BO1776" s="24"/>
      <c r="BP1776" s="24"/>
      <c r="BQ1776" s="24">
        <f t="shared" si="664"/>
        <v>0</v>
      </c>
      <c r="BR1776" s="24">
        <f t="shared" si="665"/>
        <v>0</v>
      </c>
      <c r="BU1776" s="24"/>
      <c r="BV1776" s="24"/>
      <c r="BW1776" s="24"/>
      <c r="BX1776" s="24"/>
      <c r="BY1776" s="24"/>
      <c r="BZ1776" s="24"/>
      <c r="CA1776" s="24">
        <f t="shared" si="666"/>
        <v>0</v>
      </c>
      <c r="CB1776" s="24">
        <f t="shared" si="667"/>
        <v>0</v>
      </c>
      <c r="CC1776" s="24"/>
      <c r="CE1776" s="24">
        <f t="shared" si="668"/>
        <v>0</v>
      </c>
      <c r="CG1776" s="24">
        <f t="shared" si="669"/>
        <v>0</v>
      </c>
      <c r="CI1776" s="24">
        <f t="shared" si="670"/>
        <v>0</v>
      </c>
      <c r="CK1776" s="24">
        <f t="shared" si="671"/>
        <v>0</v>
      </c>
      <c r="CM1776" s="24">
        <f t="shared" si="672"/>
        <v>0</v>
      </c>
      <c r="CO1776" s="24">
        <f t="shared" si="673"/>
        <v>0</v>
      </c>
      <c r="CQ1776" s="24">
        <f t="shared" si="674"/>
        <v>0</v>
      </c>
      <c r="CS1776" s="24">
        <f t="shared" si="675"/>
        <v>0</v>
      </c>
    </row>
    <row r="1777" spans="9:97">
      <c r="I1777" s="24">
        <f t="shared" si="655"/>
        <v>0</v>
      </c>
      <c r="J1777" s="24">
        <f t="shared" si="654"/>
        <v>0</v>
      </c>
      <c r="M1777" s="24"/>
      <c r="N1777" s="24"/>
      <c r="O1777" s="24"/>
      <c r="P1777" s="24"/>
      <c r="Q1777" s="24"/>
      <c r="R1777" s="24"/>
      <c r="S1777" s="24">
        <f t="shared" si="656"/>
        <v>0</v>
      </c>
      <c r="T1777" s="24">
        <f t="shared" si="677"/>
        <v>0</v>
      </c>
      <c r="W1777" s="24"/>
      <c r="X1777" s="24"/>
      <c r="Y1777" s="24"/>
      <c r="Z1777" s="24"/>
      <c r="AA1777" s="24"/>
      <c r="AB1777" s="24"/>
      <c r="AC1777" s="24">
        <f t="shared" si="657"/>
        <v>0</v>
      </c>
      <c r="AD1777" s="24">
        <f t="shared" si="658"/>
        <v>0</v>
      </c>
      <c r="AG1777" s="24"/>
      <c r="AH1777" s="24"/>
      <c r="AI1777" s="24"/>
      <c r="AJ1777" s="24"/>
      <c r="AK1777" s="24"/>
      <c r="AL1777" s="24"/>
      <c r="AM1777" s="24">
        <f t="shared" si="659"/>
        <v>0</v>
      </c>
      <c r="AN1777" s="24">
        <f t="shared" si="676"/>
        <v>0</v>
      </c>
      <c r="AQ1777" s="24"/>
      <c r="AR1777" s="24"/>
      <c r="AS1777" s="24"/>
      <c r="AT1777" s="24"/>
      <c r="AU1777" s="24"/>
      <c r="AV1777" s="24"/>
      <c r="AW1777" s="24">
        <f t="shared" si="660"/>
        <v>0</v>
      </c>
      <c r="AX1777" s="24">
        <f t="shared" si="661"/>
        <v>0</v>
      </c>
      <c r="BA1777" s="24"/>
      <c r="BB1777" s="24"/>
      <c r="BC1777" s="24"/>
      <c r="BD1777" s="24"/>
      <c r="BE1777" s="24"/>
      <c r="BF1777" s="24"/>
      <c r="BG1777" s="24">
        <f t="shared" si="662"/>
        <v>0</v>
      </c>
      <c r="BH1777" s="24">
        <f t="shared" si="663"/>
        <v>0</v>
      </c>
      <c r="BK1777" s="24"/>
      <c r="BL1777" s="24"/>
      <c r="BM1777" s="24"/>
      <c r="BN1777" s="24"/>
      <c r="BO1777" s="24"/>
      <c r="BP1777" s="24"/>
      <c r="BQ1777" s="24">
        <f t="shared" si="664"/>
        <v>0</v>
      </c>
      <c r="BR1777" s="24">
        <f t="shared" si="665"/>
        <v>0</v>
      </c>
      <c r="BU1777" s="24"/>
      <c r="BV1777" s="24"/>
      <c r="BW1777" s="24"/>
      <c r="BX1777" s="24"/>
      <c r="BY1777" s="24"/>
      <c r="BZ1777" s="24"/>
      <c r="CA1777" s="24">
        <f t="shared" si="666"/>
        <v>0</v>
      </c>
      <c r="CB1777" s="24">
        <f t="shared" si="667"/>
        <v>0</v>
      </c>
      <c r="CC1777" s="24"/>
      <c r="CE1777" s="24">
        <f t="shared" si="668"/>
        <v>0</v>
      </c>
      <c r="CG1777" s="24">
        <f t="shared" si="669"/>
        <v>0</v>
      </c>
      <c r="CI1777" s="24">
        <f t="shared" si="670"/>
        <v>0</v>
      </c>
      <c r="CK1777" s="24">
        <f t="shared" si="671"/>
        <v>0</v>
      </c>
      <c r="CM1777" s="24">
        <f t="shared" si="672"/>
        <v>0</v>
      </c>
      <c r="CO1777" s="24">
        <f t="shared" si="673"/>
        <v>0</v>
      </c>
      <c r="CQ1777" s="24">
        <f t="shared" si="674"/>
        <v>0</v>
      </c>
      <c r="CS1777" s="24">
        <f t="shared" si="675"/>
        <v>0</v>
      </c>
    </row>
    <row r="1778" spans="9:97">
      <c r="I1778" s="24">
        <f t="shared" si="655"/>
        <v>0</v>
      </c>
      <c r="J1778" s="24">
        <f t="shared" si="654"/>
        <v>0</v>
      </c>
      <c r="M1778" s="24"/>
      <c r="N1778" s="24"/>
      <c r="O1778" s="24"/>
      <c r="P1778" s="24"/>
      <c r="Q1778" s="24"/>
      <c r="R1778" s="24"/>
      <c r="S1778" s="24">
        <f t="shared" si="656"/>
        <v>0</v>
      </c>
      <c r="T1778" s="24">
        <f t="shared" si="677"/>
        <v>0</v>
      </c>
      <c r="W1778" s="24"/>
      <c r="X1778" s="24"/>
      <c r="Y1778" s="24"/>
      <c r="Z1778" s="24"/>
      <c r="AA1778" s="24"/>
      <c r="AB1778" s="24"/>
      <c r="AC1778" s="24">
        <f t="shared" si="657"/>
        <v>0</v>
      </c>
      <c r="AD1778" s="24">
        <f t="shared" si="658"/>
        <v>0</v>
      </c>
      <c r="AG1778" s="24"/>
      <c r="AH1778" s="24"/>
      <c r="AI1778" s="24"/>
      <c r="AJ1778" s="24"/>
      <c r="AK1778" s="24"/>
      <c r="AL1778" s="24"/>
      <c r="AM1778" s="24">
        <f t="shared" si="659"/>
        <v>0</v>
      </c>
      <c r="AN1778" s="24">
        <f t="shared" si="676"/>
        <v>0</v>
      </c>
      <c r="AQ1778" s="24"/>
      <c r="AR1778" s="24"/>
      <c r="AS1778" s="24"/>
      <c r="AT1778" s="24"/>
      <c r="AU1778" s="24"/>
      <c r="AV1778" s="24"/>
      <c r="AW1778" s="24">
        <f t="shared" si="660"/>
        <v>0</v>
      </c>
      <c r="AX1778" s="24">
        <f t="shared" si="661"/>
        <v>0</v>
      </c>
      <c r="BA1778" s="24"/>
      <c r="BB1778" s="24"/>
      <c r="BC1778" s="24"/>
      <c r="BD1778" s="24"/>
      <c r="BE1778" s="24"/>
      <c r="BF1778" s="24"/>
      <c r="BG1778" s="24">
        <f t="shared" si="662"/>
        <v>0</v>
      </c>
      <c r="BH1778" s="24">
        <f t="shared" si="663"/>
        <v>0</v>
      </c>
      <c r="BK1778" s="24"/>
      <c r="BL1778" s="24"/>
      <c r="BM1778" s="24"/>
      <c r="BN1778" s="24"/>
      <c r="BO1778" s="24"/>
      <c r="BP1778" s="24"/>
      <c r="BQ1778" s="24">
        <f t="shared" si="664"/>
        <v>0</v>
      </c>
      <c r="BR1778" s="24">
        <f t="shared" si="665"/>
        <v>0</v>
      </c>
      <c r="BU1778" s="24"/>
      <c r="BV1778" s="24"/>
      <c r="BW1778" s="24"/>
      <c r="BX1778" s="24"/>
      <c r="BY1778" s="24"/>
      <c r="BZ1778" s="24"/>
      <c r="CA1778" s="24">
        <f t="shared" si="666"/>
        <v>0</v>
      </c>
      <c r="CB1778" s="24">
        <f t="shared" si="667"/>
        <v>0</v>
      </c>
      <c r="CC1778" s="24"/>
      <c r="CE1778" s="24">
        <f t="shared" si="668"/>
        <v>0</v>
      </c>
      <c r="CG1778" s="24">
        <f t="shared" si="669"/>
        <v>0</v>
      </c>
      <c r="CI1778" s="24">
        <f t="shared" si="670"/>
        <v>0</v>
      </c>
      <c r="CK1778" s="24">
        <f t="shared" si="671"/>
        <v>0</v>
      </c>
      <c r="CM1778" s="24">
        <f t="shared" si="672"/>
        <v>0</v>
      </c>
      <c r="CO1778" s="24">
        <f t="shared" si="673"/>
        <v>0</v>
      </c>
      <c r="CQ1778" s="24">
        <f t="shared" si="674"/>
        <v>0</v>
      </c>
      <c r="CS1778" s="24">
        <f t="shared" si="675"/>
        <v>0</v>
      </c>
    </row>
    <row r="1779" spans="9:97">
      <c r="I1779" s="24">
        <f t="shared" si="655"/>
        <v>0</v>
      </c>
      <c r="J1779" s="24">
        <f t="shared" si="654"/>
        <v>0</v>
      </c>
      <c r="M1779" s="24"/>
      <c r="N1779" s="24"/>
      <c r="O1779" s="24"/>
      <c r="P1779" s="24"/>
      <c r="Q1779" s="24"/>
      <c r="R1779" s="24"/>
      <c r="S1779" s="24">
        <f t="shared" si="656"/>
        <v>0</v>
      </c>
      <c r="T1779" s="24">
        <f t="shared" si="677"/>
        <v>0</v>
      </c>
      <c r="W1779" s="24"/>
      <c r="X1779" s="24"/>
      <c r="Y1779" s="24"/>
      <c r="Z1779" s="24"/>
      <c r="AA1779" s="24"/>
      <c r="AB1779" s="24"/>
      <c r="AC1779" s="24">
        <f t="shared" si="657"/>
        <v>0</v>
      </c>
      <c r="AD1779" s="24">
        <f t="shared" si="658"/>
        <v>0</v>
      </c>
      <c r="AG1779" s="24"/>
      <c r="AH1779" s="24"/>
      <c r="AI1779" s="24"/>
      <c r="AJ1779" s="24"/>
      <c r="AK1779" s="24"/>
      <c r="AL1779" s="24"/>
      <c r="AM1779" s="24">
        <f t="shared" si="659"/>
        <v>0</v>
      </c>
      <c r="AN1779" s="24">
        <f t="shared" si="676"/>
        <v>0</v>
      </c>
      <c r="AQ1779" s="24"/>
      <c r="AR1779" s="24"/>
      <c r="AS1779" s="24"/>
      <c r="AT1779" s="24"/>
      <c r="AU1779" s="24"/>
      <c r="AV1779" s="24"/>
      <c r="AW1779" s="24">
        <f t="shared" si="660"/>
        <v>0</v>
      </c>
      <c r="AX1779" s="24">
        <f t="shared" si="661"/>
        <v>0</v>
      </c>
      <c r="BA1779" s="24"/>
      <c r="BB1779" s="24"/>
      <c r="BC1779" s="24"/>
      <c r="BD1779" s="24"/>
      <c r="BE1779" s="24"/>
      <c r="BF1779" s="24"/>
      <c r="BG1779" s="24">
        <f t="shared" si="662"/>
        <v>0</v>
      </c>
      <c r="BH1779" s="24">
        <f t="shared" si="663"/>
        <v>0</v>
      </c>
      <c r="BK1779" s="24"/>
      <c r="BL1779" s="24"/>
      <c r="BM1779" s="24"/>
      <c r="BN1779" s="24"/>
      <c r="BO1779" s="24"/>
      <c r="BP1779" s="24"/>
      <c r="BQ1779" s="24">
        <f t="shared" si="664"/>
        <v>0</v>
      </c>
      <c r="BR1779" s="24">
        <f t="shared" si="665"/>
        <v>0</v>
      </c>
      <c r="BU1779" s="24"/>
      <c r="BV1779" s="24"/>
      <c r="BW1779" s="24"/>
      <c r="BX1779" s="24"/>
      <c r="BY1779" s="24"/>
      <c r="BZ1779" s="24"/>
      <c r="CA1779" s="24">
        <f t="shared" si="666"/>
        <v>0</v>
      </c>
      <c r="CB1779" s="24">
        <f t="shared" si="667"/>
        <v>0</v>
      </c>
      <c r="CC1779" s="24"/>
      <c r="CE1779" s="24">
        <f t="shared" si="668"/>
        <v>0</v>
      </c>
      <c r="CG1779" s="24">
        <f t="shared" si="669"/>
        <v>0</v>
      </c>
      <c r="CI1779" s="24">
        <f t="shared" si="670"/>
        <v>0</v>
      </c>
      <c r="CK1779" s="24">
        <f t="shared" si="671"/>
        <v>0</v>
      </c>
      <c r="CM1779" s="24">
        <f t="shared" si="672"/>
        <v>0</v>
      </c>
      <c r="CO1779" s="24">
        <f t="shared" si="673"/>
        <v>0</v>
      </c>
      <c r="CQ1779" s="24">
        <f t="shared" si="674"/>
        <v>0</v>
      </c>
      <c r="CS1779" s="24">
        <f t="shared" si="675"/>
        <v>0</v>
      </c>
    </row>
    <row r="1780" spans="9:97">
      <c r="I1780" s="24">
        <f t="shared" si="655"/>
        <v>0</v>
      </c>
      <c r="J1780" s="24">
        <f t="shared" si="654"/>
        <v>0</v>
      </c>
      <c r="M1780" s="24"/>
      <c r="N1780" s="24"/>
      <c r="O1780" s="24"/>
      <c r="P1780" s="24"/>
      <c r="Q1780" s="24"/>
      <c r="R1780" s="24"/>
      <c r="S1780" s="24">
        <f t="shared" si="656"/>
        <v>0</v>
      </c>
      <c r="T1780" s="24">
        <f t="shared" si="677"/>
        <v>0</v>
      </c>
      <c r="W1780" s="24"/>
      <c r="X1780" s="24"/>
      <c r="Y1780" s="24"/>
      <c r="Z1780" s="24"/>
      <c r="AA1780" s="24"/>
      <c r="AB1780" s="24"/>
      <c r="AC1780" s="24">
        <f t="shared" si="657"/>
        <v>0</v>
      </c>
      <c r="AD1780" s="24">
        <f t="shared" si="658"/>
        <v>0</v>
      </c>
      <c r="AG1780" s="24"/>
      <c r="AH1780" s="24"/>
      <c r="AI1780" s="24"/>
      <c r="AJ1780" s="24"/>
      <c r="AK1780" s="24"/>
      <c r="AL1780" s="24"/>
      <c r="AM1780" s="24">
        <f t="shared" si="659"/>
        <v>0</v>
      </c>
      <c r="AN1780" s="24">
        <f t="shared" si="676"/>
        <v>0</v>
      </c>
      <c r="AQ1780" s="24"/>
      <c r="AR1780" s="24"/>
      <c r="AS1780" s="24"/>
      <c r="AT1780" s="24"/>
      <c r="AU1780" s="24"/>
      <c r="AV1780" s="24"/>
      <c r="AW1780" s="24">
        <f t="shared" si="660"/>
        <v>0</v>
      </c>
      <c r="AX1780" s="24">
        <f t="shared" si="661"/>
        <v>0</v>
      </c>
      <c r="BA1780" s="24"/>
      <c r="BB1780" s="24"/>
      <c r="BC1780" s="24"/>
      <c r="BD1780" s="24"/>
      <c r="BE1780" s="24"/>
      <c r="BF1780" s="24"/>
      <c r="BG1780" s="24">
        <f t="shared" si="662"/>
        <v>0</v>
      </c>
      <c r="BH1780" s="24">
        <f t="shared" si="663"/>
        <v>0</v>
      </c>
      <c r="BK1780" s="24"/>
      <c r="BL1780" s="24"/>
      <c r="BM1780" s="24"/>
      <c r="BN1780" s="24"/>
      <c r="BO1780" s="24"/>
      <c r="BP1780" s="24"/>
      <c r="BQ1780" s="24">
        <f t="shared" si="664"/>
        <v>0</v>
      </c>
      <c r="BR1780" s="24">
        <f t="shared" si="665"/>
        <v>0</v>
      </c>
      <c r="BU1780" s="24"/>
      <c r="BV1780" s="24"/>
      <c r="BW1780" s="24"/>
      <c r="BX1780" s="24"/>
      <c r="BY1780" s="24"/>
      <c r="BZ1780" s="24"/>
      <c r="CA1780" s="24">
        <f t="shared" si="666"/>
        <v>0</v>
      </c>
      <c r="CB1780" s="24">
        <f t="shared" si="667"/>
        <v>0</v>
      </c>
      <c r="CC1780" s="24"/>
      <c r="CE1780" s="24">
        <f t="shared" si="668"/>
        <v>0</v>
      </c>
      <c r="CG1780" s="24">
        <f t="shared" si="669"/>
        <v>0</v>
      </c>
      <c r="CI1780" s="24">
        <f t="shared" si="670"/>
        <v>0</v>
      </c>
      <c r="CK1780" s="24">
        <f t="shared" si="671"/>
        <v>0</v>
      </c>
      <c r="CM1780" s="24">
        <f t="shared" si="672"/>
        <v>0</v>
      </c>
      <c r="CO1780" s="24">
        <f t="shared" si="673"/>
        <v>0</v>
      </c>
      <c r="CQ1780" s="24">
        <f t="shared" si="674"/>
        <v>0</v>
      </c>
      <c r="CS1780" s="24">
        <f t="shared" si="675"/>
        <v>0</v>
      </c>
    </row>
    <row r="1781" spans="9:97">
      <c r="I1781" s="24">
        <f t="shared" si="655"/>
        <v>0</v>
      </c>
      <c r="J1781" s="24">
        <f t="shared" si="654"/>
        <v>0</v>
      </c>
      <c r="M1781" s="24"/>
      <c r="N1781" s="24"/>
      <c r="O1781" s="24"/>
      <c r="P1781" s="24"/>
      <c r="Q1781" s="24"/>
      <c r="R1781" s="24"/>
      <c r="S1781" s="24">
        <f t="shared" si="656"/>
        <v>0</v>
      </c>
      <c r="T1781" s="24">
        <f t="shared" si="677"/>
        <v>0</v>
      </c>
      <c r="W1781" s="24"/>
      <c r="X1781" s="24"/>
      <c r="Y1781" s="24"/>
      <c r="Z1781" s="24"/>
      <c r="AA1781" s="24"/>
      <c r="AB1781" s="24"/>
      <c r="AC1781" s="24">
        <f t="shared" si="657"/>
        <v>0</v>
      </c>
      <c r="AD1781" s="24">
        <f t="shared" si="658"/>
        <v>0</v>
      </c>
      <c r="AG1781" s="24"/>
      <c r="AH1781" s="24"/>
      <c r="AI1781" s="24"/>
      <c r="AJ1781" s="24"/>
      <c r="AK1781" s="24"/>
      <c r="AL1781" s="24"/>
      <c r="AM1781" s="24">
        <f t="shared" si="659"/>
        <v>0</v>
      </c>
      <c r="AN1781" s="24">
        <f t="shared" si="676"/>
        <v>0</v>
      </c>
      <c r="AQ1781" s="24"/>
      <c r="AR1781" s="24"/>
      <c r="AS1781" s="24"/>
      <c r="AT1781" s="24"/>
      <c r="AU1781" s="24"/>
      <c r="AV1781" s="24"/>
      <c r="AW1781" s="24">
        <f t="shared" si="660"/>
        <v>0</v>
      </c>
      <c r="AX1781" s="24">
        <f t="shared" si="661"/>
        <v>0</v>
      </c>
      <c r="BA1781" s="24"/>
      <c r="BB1781" s="24"/>
      <c r="BC1781" s="24"/>
      <c r="BD1781" s="24"/>
      <c r="BE1781" s="24"/>
      <c r="BF1781" s="24"/>
      <c r="BG1781" s="24">
        <f t="shared" si="662"/>
        <v>0</v>
      </c>
      <c r="BH1781" s="24">
        <f t="shared" si="663"/>
        <v>0</v>
      </c>
      <c r="BK1781" s="24"/>
      <c r="BL1781" s="24"/>
      <c r="BM1781" s="24"/>
      <c r="BN1781" s="24"/>
      <c r="BO1781" s="24"/>
      <c r="BP1781" s="24"/>
      <c r="BQ1781" s="24">
        <f t="shared" si="664"/>
        <v>0</v>
      </c>
      <c r="BR1781" s="24">
        <f t="shared" si="665"/>
        <v>0</v>
      </c>
      <c r="BU1781" s="24"/>
      <c r="BV1781" s="24"/>
      <c r="BW1781" s="24"/>
      <c r="BX1781" s="24"/>
      <c r="BY1781" s="24"/>
      <c r="BZ1781" s="24"/>
      <c r="CA1781" s="24">
        <f t="shared" si="666"/>
        <v>0</v>
      </c>
      <c r="CB1781" s="24">
        <f t="shared" si="667"/>
        <v>0</v>
      </c>
      <c r="CC1781" s="24"/>
      <c r="CE1781" s="24">
        <f t="shared" si="668"/>
        <v>0</v>
      </c>
      <c r="CG1781" s="24">
        <f t="shared" si="669"/>
        <v>0</v>
      </c>
      <c r="CI1781" s="24">
        <f t="shared" si="670"/>
        <v>0</v>
      </c>
      <c r="CK1781" s="24">
        <f t="shared" si="671"/>
        <v>0</v>
      </c>
      <c r="CM1781" s="24">
        <f t="shared" si="672"/>
        <v>0</v>
      </c>
      <c r="CO1781" s="24">
        <f t="shared" si="673"/>
        <v>0</v>
      </c>
      <c r="CQ1781" s="24">
        <f t="shared" si="674"/>
        <v>0</v>
      </c>
      <c r="CS1781" s="24">
        <f t="shared" si="675"/>
        <v>0</v>
      </c>
    </row>
    <row r="1782" spans="9:97">
      <c r="I1782" s="24">
        <f t="shared" si="655"/>
        <v>0</v>
      </c>
      <c r="J1782" s="24">
        <f t="shared" si="654"/>
        <v>0</v>
      </c>
      <c r="M1782" s="24"/>
      <c r="N1782" s="24"/>
      <c r="O1782" s="24"/>
      <c r="P1782" s="24"/>
      <c r="Q1782" s="24"/>
      <c r="R1782" s="24"/>
      <c r="S1782" s="24">
        <f t="shared" si="656"/>
        <v>0</v>
      </c>
      <c r="T1782" s="24">
        <f t="shared" si="677"/>
        <v>0</v>
      </c>
      <c r="W1782" s="24"/>
      <c r="X1782" s="24"/>
      <c r="Y1782" s="24"/>
      <c r="Z1782" s="24"/>
      <c r="AA1782" s="24"/>
      <c r="AB1782" s="24"/>
      <c r="AC1782" s="24">
        <f t="shared" si="657"/>
        <v>0</v>
      </c>
      <c r="AD1782" s="24">
        <f t="shared" si="658"/>
        <v>0</v>
      </c>
      <c r="AG1782" s="24"/>
      <c r="AH1782" s="24"/>
      <c r="AI1782" s="24"/>
      <c r="AJ1782" s="24"/>
      <c r="AK1782" s="24"/>
      <c r="AL1782" s="24"/>
      <c r="AM1782" s="24">
        <f t="shared" si="659"/>
        <v>0</v>
      </c>
      <c r="AN1782" s="24">
        <f t="shared" si="676"/>
        <v>0</v>
      </c>
      <c r="AQ1782" s="24"/>
      <c r="AR1782" s="24"/>
      <c r="AS1782" s="24"/>
      <c r="AT1782" s="24"/>
      <c r="AU1782" s="24"/>
      <c r="AV1782" s="24"/>
      <c r="AW1782" s="24">
        <f t="shared" si="660"/>
        <v>0</v>
      </c>
      <c r="AX1782" s="24">
        <f t="shared" si="661"/>
        <v>0</v>
      </c>
      <c r="BA1782" s="24"/>
      <c r="BB1782" s="24"/>
      <c r="BC1782" s="24"/>
      <c r="BD1782" s="24"/>
      <c r="BE1782" s="24"/>
      <c r="BF1782" s="24"/>
      <c r="BG1782" s="24">
        <f t="shared" si="662"/>
        <v>0</v>
      </c>
      <c r="BH1782" s="24">
        <f t="shared" si="663"/>
        <v>0</v>
      </c>
      <c r="BK1782" s="24"/>
      <c r="BL1782" s="24"/>
      <c r="BM1782" s="24"/>
      <c r="BN1782" s="24"/>
      <c r="BO1782" s="24"/>
      <c r="BP1782" s="24"/>
      <c r="BQ1782" s="24">
        <f t="shared" si="664"/>
        <v>0</v>
      </c>
      <c r="BR1782" s="24">
        <f t="shared" si="665"/>
        <v>0</v>
      </c>
      <c r="BU1782" s="24"/>
      <c r="BV1782" s="24"/>
      <c r="BW1782" s="24"/>
      <c r="BX1782" s="24"/>
      <c r="BY1782" s="24"/>
      <c r="BZ1782" s="24"/>
      <c r="CA1782" s="24">
        <f t="shared" si="666"/>
        <v>0</v>
      </c>
      <c r="CB1782" s="24">
        <f t="shared" si="667"/>
        <v>0</v>
      </c>
      <c r="CC1782" s="24"/>
      <c r="CE1782" s="24">
        <f t="shared" si="668"/>
        <v>0</v>
      </c>
      <c r="CG1782" s="24">
        <f t="shared" si="669"/>
        <v>0</v>
      </c>
      <c r="CI1782" s="24">
        <f t="shared" si="670"/>
        <v>0</v>
      </c>
      <c r="CK1782" s="24">
        <f t="shared" si="671"/>
        <v>0</v>
      </c>
      <c r="CM1782" s="24">
        <f t="shared" si="672"/>
        <v>0</v>
      </c>
      <c r="CO1782" s="24">
        <f t="shared" si="673"/>
        <v>0</v>
      </c>
      <c r="CQ1782" s="24">
        <f t="shared" si="674"/>
        <v>0</v>
      </c>
      <c r="CS1782" s="24">
        <f t="shared" si="675"/>
        <v>0</v>
      </c>
    </row>
    <row r="1783" spans="9:97">
      <c r="I1783" s="24">
        <f t="shared" si="655"/>
        <v>0</v>
      </c>
      <c r="J1783" s="24">
        <f t="shared" si="654"/>
        <v>0</v>
      </c>
      <c r="M1783" s="24"/>
      <c r="N1783" s="24"/>
      <c r="O1783" s="24"/>
      <c r="P1783" s="24"/>
      <c r="Q1783" s="24"/>
      <c r="R1783" s="24"/>
      <c r="S1783" s="24">
        <f t="shared" si="656"/>
        <v>0</v>
      </c>
      <c r="T1783" s="24">
        <f t="shared" si="677"/>
        <v>0</v>
      </c>
      <c r="W1783" s="24"/>
      <c r="X1783" s="24"/>
      <c r="Y1783" s="24"/>
      <c r="Z1783" s="24"/>
      <c r="AA1783" s="24"/>
      <c r="AB1783" s="24"/>
      <c r="AC1783" s="24">
        <f t="shared" si="657"/>
        <v>0</v>
      </c>
      <c r="AD1783" s="24">
        <f t="shared" si="658"/>
        <v>0</v>
      </c>
      <c r="AG1783" s="24"/>
      <c r="AH1783" s="24"/>
      <c r="AI1783" s="24"/>
      <c r="AJ1783" s="24"/>
      <c r="AK1783" s="24"/>
      <c r="AL1783" s="24"/>
      <c r="AM1783" s="24">
        <f t="shared" si="659"/>
        <v>0</v>
      </c>
      <c r="AN1783" s="24">
        <f t="shared" si="676"/>
        <v>0</v>
      </c>
      <c r="AQ1783" s="24"/>
      <c r="AR1783" s="24"/>
      <c r="AS1783" s="24"/>
      <c r="AT1783" s="24"/>
      <c r="AU1783" s="24"/>
      <c r="AV1783" s="24"/>
      <c r="AW1783" s="24">
        <f t="shared" si="660"/>
        <v>0</v>
      </c>
      <c r="AX1783" s="24">
        <f t="shared" si="661"/>
        <v>0</v>
      </c>
      <c r="BA1783" s="24"/>
      <c r="BB1783" s="24"/>
      <c r="BC1783" s="24"/>
      <c r="BD1783" s="24"/>
      <c r="BE1783" s="24"/>
      <c r="BF1783" s="24"/>
      <c r="BG1783" s="24">
        <f t="shared" si="662"/>
        <v>0</v>
      </c>
      <c r="BH1783" s="24">
        <f t="shared" si="663"/>
        <v>0</v>
      </c>
      <c r="BK1783" s="24"/>
      <c r="BL1783" s="24"/>
      <c r="BM1783" s="24"/>
      <c r="BN1783" s="24"/>
      <c r="BO1783" s="24"/>
      <c r="BP1783" s="24"/>
      <c r="BQ1783" s="24">
        <f t="shared" si="664"/>
        <v>0</v>
      </c>
      <c r="BR1783" s="24">
        <f t="shared" si="665"/>
        <v>0</v>
      </c>
      <c r="BU1783" s="24"/>
      <c r="BV1783" s="24"/>
      <c r="BW1783" s="24"/>
      <c r="BX1783" s="24"/>
      <c r="BY1783" s="24"/>
      <c r="BZ1783" s="24"/>
      <c r="CA1783" s="24">
        <f t="shared" si="666"/>
        <v>0</v>
      </c>
      <c r="CB1783" s="24">
        <f t="shared" si="667"/>
        <v>0</v>
      </c>
      <c r="CC1783" s="24"/>
      <c r="CE1783" s="24">
        <f t="shared" si="668"/>
        <v>0</v>
      </c>
      <c r="CG1783" s="24">
        <f t="shared" si="669"/>
        <v>0</v>
      </c>
      <c r="CI1783" s="24">
        <f t="shared" si="670"/>
        <v>0</v>
      </c>
      <c r="CK1783" s="24">
        <f t="shared" si="671"/>
        <v>0</v>
      </c>
      <c r="CM1783" s="24">
        <f t="shared" si="672"/>
        <v>0</v>
      </c>
      <c r="CO1783" s="24">
        <f t="shared" si="673"/>
        <v>0</v>
      </c>
      <c r="CQ1783" s="24">
        <f t="shared" si="674"/>
        <v>0</v>
      </c>
      <c r="CS1783" s="24">
        <f t="shared" si="675"/>
        <v>0</v>
      </c>
    </row>
    <row r="1784" spans="9:97">
      <c r="I1784" s="24">
        <f t="shared" si="655"/>
        <v>0</v>
      </c>
      <c r="J1784" s="24">
        <f t="shared" si="654"/>
        <v>0</v>
      </c>
      <c r="M1784" s="24"/>
      <c r="N1784" s="24"/>
      <c r="O1784" s="24"/>
      <c r="P1784" s="24"/>
      <c r="Q1784" s="24"/>
      <c r="R1784" s="24"/>
      <c r="S1784" s="24">
        <f t="shared" si="656"/>
        <v>0</v>
      </c>
      <c r="T1784" s="24">
        <f t="shared" si="677"/>
        <v>0</v>
      </c>
      <c r="W1784" s="24"/>
      <c r="X1784" s="24"/>
      <c r="Y1784" s="24"/>
      <c r="Z1784" s="24"/>
      <c r="AA1784" s="24"/>
      <c r="AB1784" s="24"/>
      <c r="AC1784" s="24">
        <f t="shared" si="657"/>
        <v>0</v>
      </c>
      <c r="AD1784" s="24">
        <f t="shared" si="658"/>
        <v>0</v>
      </c>
      <c r="AG1784" s="24"/>
      <c r="AH1784" s="24"/>
      <c r="AI1784" s="24"/>
      <c r="AJ1784" s="24"/>
      <c r="AK1784" s="24"/>
      <c r="AL1784" s="24"/>
      <c r="AM1784" s="24">
        <f t="shared" si="659"/>
        <v>0</v>
      </c>
      <c r="AN1784" s="24">
        <f t="shared" si="676"/>
        <v>0</v>
      </c>
      <c r="AQ1784" s="24"/>
      <c r="AR1784" s="24"/>
      <c r="AS1784" s="24"/>
      <c r="AT1784" s="24"/>
      <c r="AU1784" s="24"/>
      <c r="AV1784" s="24"/>
      <c r="AW1784" s="24">
        <f t="shared" si="660"/>
        <v>0</v>
      </c>
      <c r="AX1784" s="24">
        <f t="shared" si="661"/>
        <v>0</v>
      </c>
      <c r="BA1784" s="24"/>
      <c r="BB1784" s="24"/>
      <c r="BC1784" s="24"/>
      <c r="BD1784" s="24"/>
      <c r="BE1784" s="24"/>
      <c r="BF1784" s="24"/>
      <c r="BG1784" s="24">
        <f t="shared" si="662"/>
        <v>0</v>
      </c>
      <c r="BH1784" s="24">
        <f t="shared" si="663"/>
        <v>0</v>
      </c>
      <c r="BK1784" s="24"/>
      <c r="BL1784" s="24"/>
      <c r="BM1784" s="24"/>
      <c r="BN1784" s="24"/>
      <c r="BO1784" s="24"/>
      <c r="BP1784" s="24"/>
      <c r="BQ1784" s="24">
        <f t="shared" si="664"/>
        <v>0</v>
      </c>
      <c r="BR1784" s="24">
        <f t="shared" si="665"/>
        <v>0</v>
      </c>
      <c r="BU1784" s="24"/>
      <c r="BV1784" s="24"/>
      <c r="BW1784" s="24"/>
      <c r="BX1784" s="24"/>
      <c r="BY1784" s="24"/>
      <c r="BZ1784" s="24"/>
      <c r="CA1784" s="24">
        <f t="shared" si="666"/>
        <v>0</v>
      </c>
      <c r="CB1784" s="24">
        <f t="shared" si="667"/>
        <v>0</v>
      </c>
      <c r="CC1784" s="24"/>
      <c r="CE1784" s="24">
        <f t="shared" si="668"/>
        <v>0</v>
      </c>
      <c r="CG1784" s="24">
        <f t="shared" si="669"/>
        <v>0</v>
      </c>
      <c r="CI1784" s="24">
        <f t="shared" si="670"/>
        <v>0</v>
      </c>
      <c r="CK1784" s="24">
        <f t="shared" si="671"/>
        <v>0</v>
      </c>
      <c r="CM1784" s="24">
        <f t="shared" si="672"/>
        <v>0</v>
      </c>
      <c r="CO1784" s="24">
        <f t="shared" si="673"/>
        <v>0</v>
      </c>
      <c r="CQ1784" s="24">
        <f t="shared" si="674"/>
        <v>0</v>
      </c>
      <c r="CS1784" s="24">
        <f t="shared" si="675"/>
        <v>0</v>
      </c>
    </row>
    <row r="1785" spans="9:97">
      <c r="I1785" s="24">
        <f t="shared" si="655"/>
        <v>0</v>
      </c>
      <c r="J1785" s="24">
        <f t="shared" si="654"/>
        <v>0</v>
      </c>
      <c r="M1785" s="24"/>
      <c r="N1785" s="24"/>
      <c r="O1785" s="24"/>
      <c r="P1785" s="24"/>
      <c r="Q1785" s="24"/>
      <c r="R1785" s="24"/>
      <c r="S1785" s="24">
        <f t="shared" si="656"/>
        <v>0</v>
      </c>
      <c r="T1785" s="24">
        <f t="shared" si="677"/>
        <v>0</v>
      </c>
      <c r="W1785" s="24"/>
      <c r="X1785" s="24"/>
      <c r="Y1785" s="24"/>
      <c r="Z1785" s="24"/>
      <c r="AA1785" s="24"/>
      <c r="AB1785" s="24"/>
      <c r="AC1785" s="24">
        <f t="shared" si="657"/>
        <v>0</v>
      </c>
      <c r="AD1785" s="24">
        <f t="shared" si="658"/>
        <v>0</v>
      </c>
      <c r="AG1785" s="24"/>
      <c r="AH1785" s="24"/>
      <c r="AI1785" s="24"/>
      <c r="AJ1785" s="24"/>
      <c r="AK1785" s="24"/>
      <c r="AL1785" s="24"/>
      <c r="AM1785" s="24">
        <f t="shared" si="659"/>
        <v>0</v>
      </c>
      <c r="AN1785" s="24">
        <f t="shared" si="676"/>
        <v>0</v>
      </c>
      <c r="AQ1785" s="24"/>
      <c r="AR1785" s="24"/>
      <c r="AS1785" s="24"/>
      <c r="AT1785" s="24"/>
      <c r="AU1785" s="24"/>
      <c r="AV1785" s="24"/>
      <c r="AW1785" s="24">
        <f t="shared" si="660"/>
        <v>0</v>
      </c>
      <c r="AX1785" s="24">
        <f t="shared" si="661"/>
        <v>0</v>
      </c>
      <c r="BA1785" s="24"/>
      <c r="BB1785" s="24"/>
      <c r="BC1785" s="24"/>
      <c r="BD1785" s="24"/>
      <c r="BE1785" s="24"/>
      <c r="BF1785" s="24"/>
      <c r="BG1785" s="24">
        <f t="shared" si="662"/>
        <v>0</v>
      </c>
      <c r="BH1785" s="24">
        <f t="shared" si="663"/>
        <v>0</v>
      </c>
      <c r="BK1785" s="24"/>
      <c r="BL1785" s="24"/>
      <c r="BM1785" s="24"/>
      <c r="BN1785" s="24"/>
      <c r="BO1785" s="24"/>
      <c r="BP1785" s="24"/>
      <c r="BQ1785" s="24">
        <f t="shared" si="664"/>
        <v>0</v>
      </c>
      <c r="BR1785" s="24">
        <f t="shared" si="665"/>
        <v>0</v>
      </c>
      <c r="BU1785" s="24"/>
      <c r="BV1785" s="24"/>
      <c r="BW1785" s="24"/>
      <c r="BX1785" s="24"/>
      <c r="BY1785" s="24"/>
      <c r="BZ1785" s="24"/>
      <c r="CA1785" s="24">
        <f t="shared" si="666"/>
        <v>0</v>
      </c>
      <c r="CB1785" s="24">
        <f t="shared" si="667"/>
        <v>0</v>
      </c>
      <c r="CC1785" s="24"/>
      <c r="CE1785" s="24">
        <f t="shared" si="668"/>
        <v>0</v>
      </c>
      <c r="CG1785" s="24">
        <f t="shared" si="669"/>
        <v>0</v>
      </c>
      <c r="CI1785" s="24">
        <f t="shared" si="670"/>
        <v>0</v>
      </c>
      <c r="CK1785" s="24">
        <f t="shared" si="671"/>
        <v>0</v>
      </c>
      <c r="CM1785" s="24">
        <f t="shared" si="672"/>
        <v>0</v>
      </c>
      <c r="CO1785" s="24">
        <f t="shared" si="673"/>
        <v>0</v>
      </c>
      <c r="CQ1785" s="24">
        <f t="shared" si="674"/>
        <v>0</v>
      </c>
      <c r="CS1785" s="24">
        <f t="shared" si="675"/>
        <v>0</v>
      </c>
    </row>
    <row r="1786" spans="9:97">
      <c r="I1786" s="24">
        <f t="shared" si="655"/>
        <v>0</v>
      </c>
      <c r="J1786" s="24">
        <f t="shared" si="654"/>
        <v>0</v>
      </c>
      <c r="M1786" s="24"/>
      <c r="N1786" s="24"/>
      <c r="O1786" s="24"/>
      <c r="P1786" s="24"/>
      <c r="Q1786" s="24"/>
      <c r="R1786" s="24"/>
      <c r="S1786" s="24">
        <f t="shared" si="656"/>
        <v>0</v>
      </c>
      <c r="T1786" s="24">
        <f t="shared" si="677"/>
        <v>0</v>
      </c>
      <c r="W1786" s="24"/>
      <c r="X1786" s="24"/>
      <c r="Y1786" s="24"/>
      <c r="Z1786" s="24"/>
      <c r="AA1786" s="24"/>
      <c r="AB1786" s="24"/>
      <c r="AC1786" s="24">
        <f t="shared" si="657"/>
        <v>0</v>
      </c>
      <c r="AD1786" s="24">
        <f t="shared" si="658"/>
        <v>0</v>
      </c>
      <c r="AG1786" s="24"/>
      <c r="AH1786" s="24"/>
      <c r="AI1786" s="24"/>
      <c r="AJ1786" s="24"/>
      <c r="AK1786" s="24"/>
      <c r="AL1786" s="24"/>
      <c r="AM1786" s="24">
        <f t="shared" si="659"/>
        <v>0</v>
      </c>
      <c r="AN1786" s="24">
        <f t="shared" si="676"/>
        <v>0</v>
      </c>
      <c r="AQ1786" s="24"/>
      <c r="AR1786" s="24"/>
      <c r="AS1786" s="24"/>
      <c r="AT1786" s="24"/>
      <c r="AU1786" s="24"/>
      <c r="AV1786" s="24"/>
      <c r="AW1786" s="24">
        <f t="shared" si="660"/>
        <v>0</v>
      </c>
      <c r="AX1786" s="24">
        <f t="shared" si="661"/>
        <v>0</v>
      </c>
      <c r="BA1786" s="24"/>
      <c r="BB1786" s="24"/>
      <c r="BC1786" s="24"/>
      <c r="BD1786" s="24"/>
      <c r="BE1786" s="24"/>
      <c r="BF1786" s="24"/>
      <c r="BG1786" s="24">
        <f t="shared" si="662"/>
        <v>0</v>
      </c>
      <c r="BH1786" s="24">
        <f t="shared" si="663"/>
        <v>0</v>
      </c>
      <c r="BK1786" s="24"/>
      <c r="BL1786" s="24"/>
      <c r="BM1786" s="24"/>
      <c r="BN1786" s="24"/>
      <c r="BO1786" s="24"/>
      <c r="BP1786" s="24"/>
      <c r="BQ1786" s="24">
        <f t="shared" si="664"/>
        <v>0</v>
      </c>
      <c r="BR1786" s="24">
        <f t="shared" si="665"/>
        <v>0</v>
      </c>
      <c r="BU1786" s="24"/>
      <c r="BV1786" s="24"/>
      <c r="BW1786" s="24"/>
      <c r="BX1786" s="24"/>
      <c r="BY1786" s="24"/>
      <c r="BZ1786" s="24"/>
      <c r="CA1786" s="24">
        <f t="shared" si="666"/>
        <v>0</v>
      </c>
      <c r="CB1786" s="24">
        <f t="shared" si="667"/>
        <v>0</v>
      </c>
      <c r="CC1786" s="24"/>
      <c r="CE1786" s="24">
        <f t="shared" si="668"/>
        <v>0</v>
      </c>
      <c r="CG1786" s="24">
        <f t="shared" si="669"/>
        <v>0</v>
      </c>
      <c r="CI1786" s="24">
        <f t="shared" si="670"/>
        <v>0</v>
      </c>
      <c r="CK1786" s="24">
        <f t="shared" si="671"/>
        <v>0</v>
      </c>
      <c r="CM1786" s="24">
        <f t="shared" si="672"/>
        <v>0</v>
      </c>
      <c r="CO1786" s="24">
        <f t="shared" si="673"/>
        <v>0</v>
      </c>
      <c r="CQ1786" s="24">
        <f t="shared" si="674"/>
        <v>0</v>
      </c>
      <c r="CS1786" s="24">
        <f t="shared" si="675"/>
        <v>0</v>
      </c>
    </row>
    <row r="1787" spans="9:97">
      <c r="I1787" s="24">
        <f t="shared" si="655"/>
        <v>0</v>
      </c>
      <c r="J1787" s="24">
        <f t="shared" si="654"/>
        <v>0</v>
      </c>
      <c r="M1787" s="24"/>
      <c r="N1787" s="24"/>
      <c r="O1787" s="24"/>
      <c r="P1787" s="24"/>
      <c r="Q1787" s="24"/>
      <c r="R1787" s="24"/>
      <c r="S1787" s="24">
        <f t="shared" si="656"/>
        <v>0</v>
      </c>
      <c r="T1787" s="24">
        <f t="shared" si="677"/>
        <v>0</v>
      </c>
      <c r="W1787" s="24"/>
      <c r="X1787" s="24"/>
      <c r="Y1787" s="24"/>
      <c r="Z1787" s="24"/>
      <c r="AA1787" s="24"/>
      <c r="AB1787" s="24"/>
      <c r="AC1787" s="24">
        <f t="shared" si="657"/>
        <v>0</v>
      </c>
      <c r="AD1787" s="24">
        <f t="shared" si="658"/>
        <v>0</v>
      </c>
      <c r="AG1787" s="24"/>
      <c r="AH1787" s="24"/>
      <c r="AI1787" s="24"/>
      <c r="AJ1787" s="24"/>
      <c r="AK1787" s="24"/>
      <c r="AL1787" s="24"/>
      <c r="AM1787" s="24">
        <f t="shared" si="659"/>
        <v>0</v>
      </c>
      <c r="AN1787" s="24">
        <f t="shared" si="676"/>
        <v>0</v>
      </c>
      <c r="AQ1787" s="24"/>
      <c r="AR1787" s="24"/>
      <c r="AS1787" s="24"/>
      <c r="AT1787" s="24"/>
      <c r="AU1787" s="24"/>
      <c r="AV1787" s="24"/>
      <c r="AW1787" s="24">
        <f t="shared" si="660"/>
        <v>0</v>
      </c>
      <c r="AX1787" s="24">
        <f t="shared" si="661"/>
        <v>0</v>
      </c>
      <c r="BA1787" s="24"/>
      <c r="BB1787" s="24"/>
      <c r="BC1787" s="24"/>
      <c r="BD1787" s="24"/>
      <c r="BE1787" s="24"/>
      <c r="BF1787" s="24"/>
      <c r="BG1787" s="24">
        <f t="shared" si="662"/>
        <v>0</v>
      </c>
      <c r="BH1787" s="24">
        <f t="shared" si="663"/>
        <v>0</v>
      </c>
      <c r="BK1787" s="24"/>
      <c r="BL1787" s="24"/>
      <c r="BM1787" s="24"/>
      <c r="BN1787" s="24"/>
      <c r="BO1787" s="24"/>
      <c r="BP1787" s="24"/>
      <c r="BQ1787" s="24">
        <f t="shared" si="664"/>
        <v>0</v>
      </c>
      <c r="BR1787" s="24">
        <f t="shared" si="665"/>
        <v>0</v>
      </c>
      <c r="BU1787" s="24"/>
      <c r="BV1787" s="24"/>
      <c r="BW1787" s="24"/>
      <c r="BX1787" s="24"/>
      <c r="BY1787" s="24"/>
      <c r="BZ1787" s="24"/>
      <c r="CA1787" s="24">
        <f t="shared" si="666"/>
        <v>0</v>
      </c>
      <c r="CB1787" s="24">
        <f t="shared" si="667"/>
        <v>0</v>
      </c>
      <c r="CC1787" s="24"/>
      <c r="CE1787" s="24">
        <f t="shared" si="668"/>
        <v>0</v>
      </c>
      <c r="CG1787" s="24">
        <f t="shared" si="669"/>
        <v>0</v>
      </c>
      <c r="CI1787" s="24">
        <f t="shared" si="670"/>
        <v>0</v>
      </c>
      <c r="CK1787" s="24">
        <f t="shared" si="671"/>
        <v>0</v>
      </c>
      <c r="CM1787" s="24">
        <f t="shared" si="672"/>
        <v>0</v>
      </c>
      <c r="CO1787" s="24">
        <f t="shared" si="673"/>
        <v>0</v>
      </c>
      <c r="CQ1787" s="24">
        <f t="shared" si="674"/>
        <v>0</v>
      </c>
      <c r="CS1787" s="24">
        <f t="shared" si="675"/>
        <v>0</v>
      </c>
    </row>
    <row r="1788" spans="9:97">
      <c r="I1788" s="24">
        <f t="shared" si="655"/>
        <v>0</v>
      </c>
      <c r="J1788" s="24">
        <f t="shared" si="654"/>
        <v>0</v>
      </c>
      <c r="M1788" s="24"/>
      <c r="N1788" s="24"/>
      <c r="O1788" s="24"/>
      <c r="P1788" s="24"/>
      <c r="Q1788" s="24"/>
      <c r="R1788" s="24"/>
      <c r="S1788" s="24">
        <f t="shared" si="656"/>
        <v>0</v>
      </c>
      <c r="T1788" s="24">
        <f t="shared" si="677"/>
        <v>0</v>
      </c>
      <c r="W1788" s="24"/>
      <c r="X1788" s="24"/>
      <c r="Y1788" s="24"/>
      <c r="Z1788" s="24"/>
      <c r="AA1788" s="24"/>
      <c r="AB1788" s="24"/>
      <c r="AC1788" s="24">
        <f t="shared" si="657"/>
        <v>0</v>
      </c>
      <c r="AD1788" s="24">
        <f t="shared" si="658"/>
        <v>0</v>
      </c>
      <c r="AG1788" s="24"/>
      <c r="AH1788" s="24"/>
      <c r="AI1788" s="24"/>
      <c r="AJ1788" s="24"/>
      <c r="AK1788" s="24"/>
      <c r="AL1788" s="24"/>
      <c r="AM1788" s="24">
        <f t="shared" si="659"/>
        <v>0</v>
      </c>
      <c r="AN1788" s="24">
        <f t="shared" si="676"/>
        <v>0</v>
      </c>
      <c r="AQ1788" s="24"/>
      <c r="AR1788" s="24"/>
      <c r="AS1788" s="24"/>
      <c r="AT1788" s="24"/>
      <c r="AU1788" s="24"/>
      <c r="AV1788" s="24"/>
      <c r="AW1788" s="24">
        <f t="shared" si="660"/>
        <v>0</v>
      </c>
      <c r="AX1788" s="24">
        <f t="shared" si="661"/>
        <v>0</v>
      </c>
      <c r="BA1788" s="24"/>
      <c r="BB1788" s="24"/>
      <c r="BC1788" s="24"/>
      <c r="BD1788" s="24"/>
      <c r="BE1788" s="24"/>
      <c r="BF1788" s="24"/>
      <c r="BG1788" s="24">
        <f t="shared" si="662"/>
        <v>0</v>
      </c>
      <c r="BH1788" s="24">
        <f t="shared" si="663"/>
        <v>0</v>
      </c>
      <c r="BK1788" s="24"/>
      <c r="BL1788" s="24"/>
      <c r="BM1788" s="24"/>
      <c r="BN1788" s="24"/>
      <c r="BO1788" s="24"/>
      <c r="BP1788" s="24"/>
      <c r="BQ1788" s="24">
        <f t="shared" si="664"/>
        <v>0</v>
      </c>
      <c r="BR1788" s="24">
        <f t="shared" si="665"/>
        <v>0</v>
      </c>
      <c r="BU1788" s="24"/>
      <c r="BV1788" s="24"/>
      <c r="BW1788" s="24"/>
      <c r="BX1788" s="24"/>
      <c r="BY1788" s="24"/>
      <c r="BZ1788" s="24"/>
      <c r="CA1788" s="24">
        <f t="shared" si="666"/>
        <v>0</v>
      </c>
      <c r="CB1788" s="24">
        <f t="shared" si="667"/>
        <v>0</v>
      </c>
      <c r="CC1788" s="24"/>
      <c r="CE1788" s="24">
        <f t="shared" si="668"/>
        <v>0</v>
      </c>
      <c r="CG1788" s="24">
        <f t="shared" si="669"/>
        <v>0</v>
      </c>
      <c r="CI1788" s="24">
        <f t="shared" si="670"/>
        <v>0</v>
      </c>
      <c r="CK1788" s="24">
        <f t="shared" si="671"/>
        <v>0</v>
      </c>
      <c r="CM1788" s="24">
        <f t="shared" si="672"/>
        <v>0</v>
      </c>
      <c r="CO1788" s="24">
        <f t="shared" si="673"/>
        <v>0</v>
      </c>
      <c r="CQ1788" s="24">
        <f t="shared" si="674"/>
        <v>0</v>
      </c>
      <c r="CS1788" s="24">
        <f t="shared" si="675"/>
        <v>0</v>
      </c>
    </row>
    <row r="1789" spans="9:97">
      <c r="I1789" s="24">
        <f t="shared" si="655"/>
        <v>0</v>
      </c>
      <c r="J1789" s="24">
        <f t="shared" si="654"/>
        <v>0</v>
      </c>
      <c r="M1789" s="24"/>
      <c r="N1789" s="24"/>
      <c r="O1789" s="24"/>
      <c r="P1789" s="24"/>
      <c r="Q1789" s="24"/>
      <c r="R1789" s="24"/>
      <c r="S1789" s="24">
        <f t="shared" si="656"/>
        <v>0</v>
      </c>
      <c r="T1789" s="24">
        <f t="shared" si="677"/>
        <v>0</v>
      </c>
      <c r="W1789" s="24"/>
      <c r="X1789" s="24"/>
      <c r="Y1789" s="24"/>
      <c r="Z1789" s="24"/>
      <c r="AA1789" s="24"/>
      <c r="AB1789" s="24"/>
      <c r="AC1789" s="24">
        <f t="shared" si="657"/>
        <v>0</v>
      </c>
      <c r="AD1789" s="24">
        <f t="shared" si="658"/>
        <v>0</v>
      </c>
      <c r="AG1789" s="24"/>
      <c r="AH1789" s="24"/>
      <c r="AI1789" s="24"/>
      <c r="AJ1789" s="24"/>
      <c r="AK1789" s="24"/>
      <c r="AL1789" s="24"/>
      <c r="AM1789" s="24">
        <f t="shared" si="659"/>
        <v>0</v>
      </c>
      <c r="AN1789" s="24">
        <f t="shared" si="676"/>
        <v>0</v>
      </c>
      <c r="AQ1789" s="24"/>
      <c r="AR1789" s="24"/>
      <c r="AS1789" s="24"/>
      <c r="AT1789" s="24"/>
      <c r="AU1789" s="24"/>
      <c r="AV1789" s="24"/>
      <c r="AW1789" s="24">
        <f t="shared" si="660"/>
        <v>0</v>
      </c>
      <c r="AX1789" s="24">
        <f t="shared" si="661"/>
        <v>0</v>
      </c>
      <c r="BA1789" s="24"/>
      <c r="BB1789" s="24"/>
      <c r="BC1789" s="24"/>
      <c r="BD1789" s="24"/>
      <c r="BE1789" s="24"/>
      <c r="BF1789" s="24"/>
      <c r="BG1789" s="24">
        <f t="shared" si="662"/>
        <v>0</v>
      </c>
      <c r="BH1789" s="24">
        <f t="shared" si="663"/>
        <v>0</v>
      </c>
      <c r="BK1789" s="24"/>
      <c r="BL1789" s="24"/>
      <c r="BM1789" s="24"/>
      <c r="BN1789" s="24"/>
      <c r="BO1789" s="24"/>
      <c r="BP1789" s="24"/>
      <c r="BQ1789" s="24">
        <f t="shared" si="664"/>
        <v>0</v>
      </c>
      <c r="BR1789" s="24">
        <f t="shared" si="665"/>
        <v>0</v>
      </c>
      <c r="BU1789" s="24"/>
      <c r="BV1789" s="24"/>
      <c r="BW1789" s="24"/>
      <c r="BX1789" s="24"/>
      <c r="BY1789" s="24"/>
      <c r="BZ1789" s="24"/>
      <c r="CA1789" s="24">
        <f t="shared" si="666"/>
        <v>0</v>
      </c>
      <c r="CB1789" s="24">
        <f t="shared" si="667"/>
        <v>0</v>
      </c>
      <c r="CC1789" s="24"/>
      <c r="CE1789" s="24">
        <f t="shared" si="668"/>
        <v>0</v>
      </c>
      <c r="CG1789" s="24">
        <f t="shared" si="669"/>
        <v>0</v>
      </c>
      <c r="CI1789" s="24">
        <f t="shared" si="670"/>
        <v>0</v>
      </c>
      <c r="CK1789" s="24">
        <f t="shared" si="671"/>
        <v>0</v>
      </c>
      <c r="CM1789" s="24">
        <f t="shared" si="672"/>
        <v>0</v>
      </c>
      <c r="CO1789" s="24">
        <f t="shared" si="673"/>
        <v>0</v>
      </c>
      <c r="CQ1789" s="24">
        <f t="shared" si="674"/>
        <v>0</v>
      </c>
      <c r="CS1789" s="24">
        <f t="shared" si="675"/>
        <v>0</v>
      </c>
    </row>
    <row r="1790" spans="9:97">
      <c r="I1790" s="24">
        <f t="shared" si="655"/>
        <v>0</v>
      </c>
      <c r="J1790" s="24">
        <f t="shared" ref="J1790:J1853" si="678">IF(F1790&lt;C1790-D1790,C1790-D1790-F1790,0)</f>
        <v>0</v>
      </c>
      <c r="M1790" s="24"/>
      <c r="N1790" s="24"/>
      <c r="O1790" s="24"/>
      <c r="P1790" s="24"/>
      <c r="Q1790" s="24"/>
      <c r="R1790" s="24"/>
      <c r="S1790" s="24">
        <f t="shared" si="656"/>
        <v>0</v>
      </c>
      <c r="T1790" s="24">
        <f t="shared" si="677"/>
        <v>0</v>
      </c>
      <c r="W1790" s="24"/>
      <c r="X1790" s="24"/>
      <c r="Y1790" s="24"/>
      <c r="Z1790" s="24"/>
      <c r="AA1790" s="24"/>
      <c r="AB1790" s="24"/>
      <c r="AC1790" s="24">
        <f t="shared" si="657"/>
        <v>0</v>
      </c>
      <c r="AD1790" s="24">
        <f t="shared" si="658"/>
        <v>0</v>
      </c>
      <c r="AG1790" s="24"/>
      <c r="AH1790" s="24"/>
      <c r="AI1790" s="24"/>
      <c r="AJ1790" s="24"/>
      <c r="AK1790" s="24"/>
      <c r="AL1790" s="24"/>
      <c r="AM1790" s="24">
        <f t="shared" si="659"/>
        <v>0</v>
      </c>
      <c r="AN1790" s="24">
        <f t="shared" si="676"/>
        <v>0</v>
      </c>
      <c r="AQ1790" s="24"/>
      <c r="AR1790" s="24"/>
      <c r="AS1790" s="24"/>
      <c r="AT1790" s="24"/>
      <c r="AU1790" s="24"/>
      <c r="AV1790" s="24"/>
      <c r="AW1790" s="24">
        <f t="shared" si="660"/>
        <v>0</v>
      </c>
      <c r="AX1790" s="24">
        <f t="shared" si="661"/>
        <v>0</v>
      </c>
      <c r="BA1790" s="24"/>
      <c r="BB1790" s="24"/>
      <c r="BC1790" s="24"/>
      <c r="BD1790" s="24"/>
      <c r="BE1790" s="24"/>
      <c r="BF1790" s="24"/>
      <c r="BG1790" s="24">
        <f t="shared" si="662"/>
        <v>0</v>
      </c>
      <c r="BH1790" s="24">
        <f t="shared" si="663"/>
        <v>0</v>
      </c>
      <c r="BK1790" s="24"/>
      <c r="BL1790" s="24"/>
      <c r="BM1790" s="24"/>
      <c r="BN1790" s="24"/>
      <c r="BO1790" s="24"/>
      <c r="BP1790" s="24"/>
      <c r="BQ1790" s="24">
        <f t="shared" si="664"/>
        <v>0</v>
      </c>
      <c r="BR1790" s="24">
        <f t="shared" si="665"/>
        <v>0</v>
      </c>
      <c r="BU1790" s="24"/>
      <c r="BV1790" s="24"/>
      <c r="BW1790" s="24"/>
      <c r="BX1790" s="24"/>
      <c r="BY1790" s="24"/>
      <c r="BZ1790" s="24"/>
      <c r="CA1790" s="24">
        <f t="shared" si="666"/>
        <v>0</v>
      </c>
      <c r="CB1790" s="24">
        <f t="shared" si="667"/>
        <v>0</v>
      </c>
      <c r="CC1790" s="24"/>
      <c r="CE1790" s="24">
        <f t="shared" si="668"/>
        <v>0</v>
      </c>
      <c r="CG1790" s="24">
        <f t="shared" si="669"/>
        <v>0</v>
      </c>
      <c r="CI1790" s="24">
        <f t="shared" si="670"/>
        <v>0</v>
      </c>
      <c r="CK1790" s="24">
        <f t="shared" si="671"/>
        <v>0</v>
      </c>
      <c r="CM1790" s="24">
        <f t="shared" si="672"/>
        <v>0</v>
      </c>
      <c r="CO1790" s="24">
        <f t="shared" si="673"/>
        <v>0</v>
      </c>
      <c r="CQ1790" s="24">
        <f t="shared" si="674"/>
        <v>0</v>
      </c>
      <c r="CS1790" s="24">
        <f t="shared" si="675"/>
        <v>0</v>
      </c>
    </row>
    <row r="1791" spans="9:97">
      <c r="I1791" s="24">
        <f t="shared" si="655"/>
        <v>0</v>
      </c>
      <c r="J1791" s="24">
        <f t="shared" si="678"/>
        <v>0</v>
      </c>
      <c r="M1791" s="24"/>
      <c r="N1791" s="24"/>
      <c r="O1791" s="24"/>
      <c r="P1791" s="24"/>
      <c r="Q1791" s="24"/>
      <c r="R1791" s="24"/>
      <c r="S1791" s="24">
        <f t="shared" si="656"/>
        <v>0</v>
      </c>
      <c r="T1791" s="24">
        <f t="shared" si="677"/>
        <v>0</v>
      </c>
      <c r="W1791" s="24"/>
      <c r="X1791" s="24"/>
      <c r="Y1791" s="24"/>
      <c r="Z1791" s="24"/>
      <c r="AA1791" s="24"/>
      <c r="AB1791" s="24"/>
      <c r="AC1791" s="24">
        <f t="shared" si="657"/>
        <v>0</v>
      </c>
      <c r="AD1791" s="24">
        <f t="shared" si="658"/>
        <v>0</v>
      </c>
      <c r="AG1791" s="24"/>
      <c r="AH1791" s="24"/>
      <c r="AI1791" s="24"/>
      <c r="AJ1791" s="24"/>
      <c r="AK1791" s="24"/>
      <c r="AL1791" s="24"/>
      <c r="AM1791" s="24">
        <f t="shared" si="659"/>
        <v>0</v>
      </c>
      <c r="AN1791" s="24">
        <f t="shared" si="676"/>
        <v>0</v>
      </c>
      <c r="AQ1791" s="24"/>
      <c r="AR1791" s="24"/>
      <c r="AS1791" s="24"/>
      <c r="AT1791" s="24"/>
      <c r="AU1791" s="24"/>
      <c r="AV1791" s="24"/>
      <c r="AW1791" s="24">
        <f t="shared" si="660"/>
        <v>0</v>
      </c>
      <c r="AX1791" s="24">
        <f t="shared" si="661"/>
        <v>0</v>
      </c>
      <c r="BA1791" s="24"/>
      <c r="BB1791" s="24"/>
      <c r="BC1791" s="24"/>
      <c r="BD1791" s="24"/>
      <c r="BE1791" s="24"/>
      <c r="BF1791" s="24"/>
      <c r="BG1791" s="24">
        <f t="shared" si="662"/>
        <v>0</v>
      </c>
      <c r="BH1791" s="24">
        <f t="shared" si="663"/>
        <v>0</v>
      </c>
      <c r="BK1791" s="24"/>
      <c r="BL1791" s="24"/>
      <c r="BM1791" s="24"/>
      <c r="BN1791" s="24"/>
      <c r="BO1791" s="24"/>
      <c r="BP1791" s="24"/>
      <c r="BQ1791" s="24">
        <f t="shared" si="664"/>
        <v>0</v>
      </c>
      <c r="BR1791" s="24">
        <f t="shared" si="665"/>
        <v>0</v>
      </c>
      <c r="BU1791" s="24"/>
      <c r="BV1791" s="24"/>
      <c r="BW1791" s="24"/>
      <c r="BX1791" s="24"/>
      <c r="BY1791" s="24"/>
      <c r="BZ1791" s="24"/>
      <c r="CA1791" s="24">
        <f t="shared" si="666"/>
        <v>0</v>
      </c>
      <c r="CB1791" s="24">
        <f t="shared" si="667"/>
        <v>0</v>
      </c>
      <c r="CC1791" s="24"/>
      <c r="CE1791" s="24">
        <f t="shared" si="668"/>
        <v>0</v>
      </c>
      <c r="CG1791" s="24">
        <f t="shared" si="669"/>
        <v>0</v>
      </c>
      <c r="CI1791" s="24">
        <f t="shared" si="670"/>
        <v>0</v>
      </c>
      <c r="CK1791" s="24">
        <f t="shared" si="671"/>
        <v>0</v>
      </c>
      <c r="CM1791" s="24">
        <f t="shared" si="672"/>
        <v>0</v>
      </c>
      <c r="CO1791" s="24">
        <f t="shared" si="673"/>
        <v>0</v>
      </c>
      <c r="CQ1791" s="24">
        <f t="shared" si="674"/>
        <v>0</v>
      </c>
      <c r="CS1791" s="24">
        <f t="shared" si="675"/>
        <v>0</v>
      </c>
    </row>
    <row r="1792" spans="9:97">
      <c r="I1792" s="24">
        <f t="shared" si="655"/>
        <v>0</v>
      </c>
      <c r="J1792" s="24">
        <f t="shared" si="678"/>
        <v>0</v>
      </c>
      <c r="M1792" s="24"/>
      <c r="N1792" s="24"/>
      <c r="O1792" s="24"/>
      <c r="P1792" s="24"/>
      <c r="Q1792" s="24"/>
      <c r="R1792" s="24"/>
      <c r="S1792" s="24">
        <f t="shared" si="656"/>
        <v>0</v>
      </c>
      <c r="T1792" s="24">
        <f t="shared" si="677"/>
        <v>0</v>
      </c>
      <c r="W1792" s="24"/>
      <c r="X1792" s="24"/>
      <c r="Y1792" s="24"/>
      <c r="Z1792" s="24"/>
      <c r="AA1792" s="24"/>
      <c r="AB1792" s="24"/>
      <c r="AC1792" s="24">
        <f t="shared" si="657"/>
        <v>0</v>
      </c>
      <c r="AD1792" s="24">
        <f t="shared" si="658"/>
        <v>0</v>
      </c>
      <c r="AG1792" s="24"/>
      <c r="AH1792" s="24"/>
      <c r="AI1792" s="24"/>
      <c r="AJ1792" s="24"/>
      <c r="AK1792" s="24"/>
      <c r="AL1792" s="24"/>
      <c r="AM1792" s="24">
        <f t="shared" si="659"/>
        <v>0</v>
      </c>
      <c r="AN1792" s="24">
        <f t="shared" si="676"/>
        <v>0</v>
      </c>
      <c r="AQ1792" s="24"/>
      <c r="AR1792" s="24"/>
      <c r="AS1792" s="24"/>
      <c r="AT1792" s="24"/>
      <c r="AU1792" s="24"/>
      <c r="AV1792" s="24"/>
      <c r="AW1792" s="24">
        <f t="shared" si="660"/>
        <v>0</v>
      </c>
      <c r="AX1792" s="24">
        <f t="shared" si="661"/>
        <v>0</v>
      </c>
      <c r="BA1792" s="24"/>
      <c r="BB1792" s="24"/>
      <c r="BC1792" s="24"/>
      <c r="BD1792" s="24"/>
      <c r="BE1792" s="24"/>
      <c r="BF1792" s="24"/>
      <c r="BG1792" s="24">
        <f t="shared" si="662"/>
        <v>0</v>
      </c>
      <c r="BH1792" s="24">
        <f t="shared" si="663"/>
        <v>0</v>
      </c>
      <c r="BK1792" s="24"/>
      <c r="BL1792" s="24"/>
      <c r="BM1792" s="24"/>
      <c r="BN1792" s="24"/>
      <c r="BO1792" s="24"/>
      <c r="BP1792" s="24"/>
      <c r="BQ1792" s="24">
        <f t="shared" si="664"/>
        <v>0</v>
      </c>
      <c r="BR1792" s="24">
        <f t="shared" si="665"/>
        <v>0</v>
      </c>
      <c r="BU1792" s="24"/>
      <c r="BV1792" s="24"/>
      <c r="BW1792" s="24"/>
      <c r="BX1792" s="24"/>
      <c r="BY1792" s="24"/>
      <c r="BZ1792" s="24"/>
      <c r="CA1792" s="24">
        <f t="shared" si="666"/>
        <v>0</v>
      </c>
      <c r="CB1792" s="24">
        <f t="shared" si="667"/>
        <v>0</v>
      </c>
      <c r="CC1792" s="24"/>
      <c r="CE1792" s="24">
        <f t="shared" si="668"/>
        <v>0</v>
      </c>
      <c r="CG1792" s="24">
        <f t="shared" si="669"/>
        <v>0</v>
      </c>
      <c r="CI1792" s="24">
        <f t="shared" si="670"/>
        <v>0</v>
      </c>
      <c r="CK1792" s="24">
        <f t="shared" si="671"/>
        <v>0</v>
      </c>
      <c r="CM1792" s="24">
        <f t="shared" si="672"/>
        <v>0</v>
      </c>
      <c r="CO1792" s="24">
        <f t="shared" si="673"/>
        <v>0</v>
      </c>
      <c r="CQ1792" s="24">
        <f t="shared" si="674"/>
        <v>0</v>
      </c>
      <c r="CS1792" s="24">
        <f t="shared" si="675"/>
        <v>0</v>
      </c>
    </row>
    <row r="1793" spans="9:97">
      <c r="I1793" s="24">
        <f t="shared" si="655"/>
        <v>0</v>
      </c>
      <c r="J1793" s="24">
        <f t="shared" si="678"/>
        <v>0</v>
      </c>
      <c r="M1793" s="24"/>
      <c r="N1793" s="24"/>
      <c r="O1793" s="24"/>
      <c r="P1793" s="24"/>
      <c r="Q1793" s="24"/>
      <c r="R1793" s="24"/>
      <c r="S1793" s="24">
        <f t="shared" si="656"/>
        <v>0</v>
      </c>
      <c r="T1793" s="24">
        <f t="shared" si="677"/>
        <v>0</v>
      </c>
      <c r="W1793" s="24"/>
      <c r="X1793" s="24"/>
      <c r="Y1793" s="24"/>
      <c r="Z1793" s="24"/>
      <c r="AA1793" s="24"/>
      <c r="AB1793" s="24"/>
      <c r="AC1793" s="24">
        <f t="shared" si="657"/>
        <v>0</v>
      </c>
      <c r="AD1793" s="24">
        <f t="shared" si="658"/>
        <v>0</v>
      </c>
      <c r="AG1793" s="24"/>
      <c r="AH1793" s="24"/>
      <c r="AI1793" s="24"/>
      <c r="AJ1793" s="24"/>
      <c r="AK1793" s="24"/>
      <c r="AL1793" s="24"/>
      <c r="AM1793" s="24">
        <f t="shared" si="659"/>
        <v>0</v>
      </c>
      <c r="AN1793" s="24">
        <f t="shared" si="676"/>
        <v>0</v>
      </c>
      <c r="AQ1793" s="24"/>
      <c r="AR1793" s="24"/>
      <c r="AS1793" s="24"/>
      <c r="AT1793" s="24"/>
      <c r="AU1793" s="24"/>
      <c r="AV1793" s="24"/>
      <c r="AW1793" s="24">
        <f t="shared" si="660"/>
        <v>0</v>
      </c>
      <c r="AX1793" s="24">
        <f t="shared" si="661"/>
        <v>0</v>
      </c>
      <c r="BA1793" s="24"/>
      <c r="BB1793" s="24"/>
      <c r="BC1793" s="24"/>
      <c r="BD1793" s="24"/>
      <c r="BE1793" s="24"/>
      <c r="BF1793" s="24"/>
      <c r="BG1793" s="24">
        <f t="shared" si="662"/>
        <v>0</v>
      </c>
      <c r="BH1793" s="24">
        <f t="shared" si="663"/>
        <v>0</v>
      </c>
      <c r="BK1793" s="24"/>
      <c r="BL1793" s="24"/>
      <c r="BM1793" s="24"/>
      <c r="BN1793" s="24"/>
      <c r="BO1793" s="24"/>
      <c r="BP1793" s="24"/>
      <c r="BQ1793" s="24">
        <f t="shared" si="664"/>
        <v>0</v>
      </c>
      <c r="BR1793" s="24">
        <f t="shared" si="665"/>
        <v>0</v>
      </c>
      <c r="BU1793" s="24"/>
      <c r="BV1793" s="24"/>
      <c r="BW1793" s="24"/>
      <c r="BX1793" s="24"/>
      <c r="BY1793" s="24"/>
      <c r="BZ1793" s="24"/>
      <c r="CA1793" s="24">
        <f t="shared" si="666"/>
        <v>0</v>
      </c>
      <c r="CB1793" s="24">
        <f t="shared" si="667"/>
        <v>0</v>
      </c>
      <c r="CC1793" s="24"/>
      <c r="CE1793" s="24">
        <f t="shared" si="668"/>
        <v>0</v>
      </c>
      <c r="CG1793" s="24">
        <f t="shared" si="669"/>
        <v>0</v>
      </c>
      <c r="CI1793" s="24">
        <f t="shared" si="670"/>
        <v>0</v>
      </c>
      <c r="CK1793" s="24">
        <f t="shared" si="671"/>
        <v>0</v>
      </c>
      <c r="CM1793" s="24">
        <f t="shared" si="672"/>
        <v>0</v>
      </c>
      <c r="CO1793" s="24">
        <f t="shared" si="673"/>
        <v>0</v>
      </c>
      <c r="CQ1793" s="24">
        <f t="shared" si="674"/>
        <v>0</v>
      </c>
      <c r="CS1793" s="24">
        <f t="shared" si="675"/>
        <v>0</v>
      </c>
    </row>
    <row r="1794" spans="9:97">
      <c r="I1794" s="24">
        <f t="shared" si="655"/>
        <v>0</v>
      </c>
      <c r="J1794" s="24">
        <f t="shared" si="678"/>
        <v>0</v>
      </c>
      <c r="M1794" s="24"/>
      <c r="N1794" s="24"/>
      <c r="O1794" s="24"/>
      <c r="P1794" s="24"/>
      <c r="Q1794" s="24"/>
      <c r="R1794" s="24"/>
      <c r="S1794" s="24">
        <f t="shared" si="656"/>
        <v>0</v>
      </c>
      <c r="T1794" s="24">
        <f t="shared" si="677"/>
        <v>0</v>
      </c>
      <c r="W1794" s="24"/>
      <c r="X1794" s="24"/>
      <c r="Y1794" s="24"/>
      <c r="Z1794" s="24"/>
      <c r="AA1794" s="24"/>
      <c r="AB1794" s="24"/>
      <c r="AC1794" s="24">
        <f t="shared" si="657"/>
        <v>0</v>
      </c>
      <c r="AD1794" s="24">
        <f t="shared" si="658"/>
        <v>0</v>
      </c>
      <c r="AG1794" s="24"/>
      <c r="AH1794" s="24"/>
      <c r="AI1794" s="24"/>
      <c r="AJ1794" s="24"/>
      <c r="AK1794" s="24"/>
      <c r="AL1794" s="24"/>
      <c r="AM1794" s="24">
        <f t="shared" si="659"/>
        <v>0</v>
      </c>
      <c r="AN1794" s="24">
        <f t="shared" si="676"/>
        <v>0</v>
      </c>
      <c r="AQ1794" s="24"/>
      <c r="AR1794" s="24"/>
      <c r="AS1794" s="24"/>
      <c r="AT1794" s="24"/>
      <c r="AU1794" s="24"/>
      <c r="AV1794" s="24"/>
      <c r="AW1794" s="24">
        <f t="shared" si="660"/>
        <v>0</v>
      </c>
      <c r="AX1794" s="24">
        <f t="shared" si="661"/>
        <v>0</v>
      </c>
      <c r="BA1794" s="24"/>
      <c r="BB1794" s="24"/>
      <c r="BC1794" s="24"/>
      <c r="BD1794" s="24"/>
      <c r="BE1794" s="24"/>
      <c r="BF1794" s="24"/>
      <c r="BG1794" s="24">
        <f t="shared" si="662"/>
        <v>0</v>
      </c>
      <c r="BH1794" s="24">
        <f t="shared" si="663"/>
        <v>0</v>
      </c>
      <c r="BK1794" s="24"/>
      <c r="BL1794" s="24"/>
      <c r="BM1794" s="24"/>
      <c r="BN1794" s="24"/>
      <c r="BO1794" s="24"/>
      <c r="BP1794" s="24"/>
      <c r="BQ1794" s="24">
        <f t="shared" si="664"/>
        <v>0</v>
      </c>
      <c r="BR1794" s="24">
        <f t="shared" si="665"/>
        <v>0</v>
      </c>
      <c r="BU1794" s="24"/>
      <c r="BV1794" s="24"/>
      <c r="BW1794" s="24"/>
      <c r="BX1794" s="24"/>
      <c r="BY1794" s="24"/>
      <c r="BZ1794" s="24"/>
      <c r="CA1794" s="24">
        <f t="shared" si="666"/>
        <v>0</v>
      </c>
      <c r="CB1794" s="24">
        <f t="shared" si="667"/>
        <v>0</v>
      </c>
      <c r="CC1794" s="24"/>
      <c r="CE1794" s="24">
        <f t="shared" si="668"/>
        <v>0</v>
      </c>
      <c r="CG1794" s="24">
        <f t="shared" si="669"/>
        <v>0</v>
      </c>
      <c r="CI1794" s="24">
        <f t="shared" si="670"/>
        <v>0</v>
      </c>
      <c r="CK1794" s="24">
        <f t="shared" si="671"/>
        <v>0</v>
      </c>
      <c r="CM1794" s="24">
        <f t="shared" si="672"/>
        <v>0</v>
      </c>
      <c r="CO1794" s="24">
        <f t="shared" si="673"/>
        <v>0</v>
      </c>
      <c r="CQ1794" s="24">
        <f t="shared" si="674"/>
        <v>0</v>
      </c>
      <c r="CS1794" s="24">
        <f t="shared" si="675"/>
        <v>0</v>
      </c>
    </row>
    <row r="1795" spans="9:97">
      <c r="I1795" s="24">
        <f t="shared" si="655"/>
        <v>0</v>
      </c>
      <c r="J1795" s="24">
        <f t="shared" si="678"/>
        <v>0</v>
      </c>
      <c r="M1795" s="24"/>
      <c r="N1795" s="24"/>
      <c r="O1795" s="24"/>
      <c r="P1795" s="24"/>
      <c r="Q1795" s="24"/>
      <c r="R1795" s="24"/>
      <c r="S1795" s="24">
        <f t="shared" si="656"/>
        <v>0</v>
      </c>
      <c r="T1795" s="24">
        <f t="shared" si="677"/>
        <v>0</v>
      </c>
      <c r="W1795" s="24"/>
      <c r="X1795" s="24"/>
      <c r="Y1795" s="24"/>
      <c r="Z1795" s="24"/>
      <c r="AA1795" s="24"/>
      <c r="AB1795" s="24"/>
      <c r="AC1795" s="24">
        <f t="shared" si="657"/>
        <v>0</v>
      </c>
      <c r="AD1795" s="24">
        <f t="shared" si="658"/>
        <v>0</v>
      </c>
      <c r="AG1795" s="24"/>
      <c r="AH1795" s="24"/>
      <c r="AI1795" s="24"/>
      <c r="AJ1795" s="24"/>
      <c r="AK1795" s="24"/>
      <c r="AL1795" s="24"/>
      <c r="AM1795" s="24">
        <f t="shared" si="659"/>
        <v>0</v>
      </c>
      <c r="AN1795" s="24">
        <f t="shared" si="676"/>
        <v>0</v>
      </c>
      <c r="AQ1795" s="24"/>
      <c r="AR1795" s="24"/>
      <c r="AS1795" s="24"/>
      <c r="AT1795" s="24"/>
      <c r="AU1795" s="24"/>
      <c r="AV1795" s="24"/>
      <c r="AW1795" s="24">
        <f t="shared" si="660"/>
        <v>0</v>
      </c>
      <c r="AX1795" s="24">
        <f t="shared" si="661"/>
        <v>0</v>
      </c>
      <c r="BA1795" s="24"/>
      <c r="BB1795" s="24"/>
      <c r="BC1795" s="24"/>
      <c r="BD1795" s="24"/>
      <c r="BE1795" s="24"/>
      <c r="BF1795" s="24"/>
      <c r="BG1795" s="24">
        <f t="shared" si="662"/>
        <v>0</v>
      </c>
      <c r="BH1795" s="24">
        <f t="shared" si="663"/>
        <v>0</v>
      </c>
      <c r="BK1795" s="24"/>
      <c r="BL1795" s="24"/>
      <c r="BM1795" s="24"/>
      <c r="BN1795" s="24"/>
      <c r="BO1795" s="24"/>
      <c r="BP1795" s="24"/>
      <c r="BQ1795" s="24">
        <f t="shared" si="664"/>
        <v>0</v>
      </c>
      <c r="BR1795" s="24">
        <f t="shared" si="665"/>
        <v>0</v>
      </c>
      <c r="BU1795" s="24"/>
      <c r="BV1795" s="24"/>
      <c r="BW1795" s="24"/>
      <c r="BX1795" s="24"/>
      <c r="BY1795" s="24"/>
      <c r="BZ1795" s="24"/>
      <c r="CA1795" s="24">
        <f t="shared" si="666"/>
        <v>0</v>
      </c>
      <c r="CB1795" s="24">
        <f t="shared" si="667"/>
        <v>0</v>
      </c>
      <c r="CC1795" s="24"/>
      <c r="CE1795" s="24">
        <f t="shared" si="668"/>
        <v>0</v>
      </c>
      <c r="CG1795" s="24">
        <f t="shared" si="669"/>
        <v>0</v>
      </c>
      <c r="CI1795" s="24">
        <f t="shared" si="670"/>
        <v>0</v>
      </c>
      <c r="CK1795" s="24">
        <f t="shared" si="671"/>
        <v>0</v>
      </c>
      <c r="CM1795" s="24">
        <f t="shared" si="672"/>
        <v>0</v>
      </c>
      <c r="CO1795" s="24">
        <f t="shared" si="673"/>
        <v>0</v>
      </c>
      <c r="CQ1795" s="24">
        <f t="shared" si="674"/>
        <v>0</v>
      </c>
      <c r="CS1795" s="24">
        <f t="shared" si="675"/>
        <v>0</v>
      </c>
    </row>
    <row r="1796" spans="9:97">
      <c r="I1796" s="24">
        <f t="shared" ref="I1796:I1859" si="679">IF(F1796&gt;=C1796-D1796,G1796-H1796,E1796)</f>
        <v>0</v>
      </c>
      <c r="J1796" s="24">
        <f t="shared" si="678"/>
        <v>0</v>
      </c>
      <c r="M1796" s="24"/>
      <c r="N1796" s="24"/>
      <c r="O1796" s="24"/>
      <c r="P1796" s="24"/>
      <c r="Q1796" s="24"/>
      <c r="R1796" s="24"/>
      <c r="S1796" s="24">
        <f t="shared" ref="S1796:S1859" si="680">IF(P1796&gt;=M1796-N1796,Q1796-R1796,O1796)</f>
        <v>0</v>
      </c>
      <c r="T1796" s="24">
        <f t="shared" si="677"/>
        <v>0</v>
      </c>
      <c r="W1796" s="24"/>
      <c r="X1796" s="24"/>
      <c r="Y1796" s="24"/>
      <c r="Z1796" s="24"/>
      <c r="AA1796" s="24"/>
      <c r="AB1796" s="24"/>
      <c r="AC1796" s="24">
        <f t="shared" ref="AC1796:AC1859" si="681">IF(Z1796&gt;=W1796-X1796,AA1796-AB1796,Y1796)</f>
        <v>0</v>
      </c>
      <c r="AD1796" s="24">
        <f t="shared" ref="AD1796:AD1859" si="682">IF(Z1796&lt;W1796-X1796,W1796-X1796-Z1796,0)</f>
        <v>0</v>
      </c>
      <c r="AG1796" s="24"/>
      <c r="AH1796" s="24"/>
      <c r="AI1796" s="24"/>
      <c r="AJ1796" s="24"/>
      <c r="AK1796" s="24"/>
      <c r="AL1796" s="24"/>
      <c r="AM1796" s="24">
        <f t="shared" ref="AM1796:AM1859" si="683">IF(AJ1796&gt;=AG1796-AH1796,AK1796-AL1796,AI1796)</f>
        <v>0</v>
      </c>
      <c r="AN1796" s="24">
        <f t="shared" si="676"/>
        <v>0</v>
      </c>
      <c r="AQ1796" s="24"/>
      <c r="AR1796" s="24"/>
      <c r="AS1796" s="24"/>
      <c r="AT1796" s="24"/>
      <c r="AU1796" s="24"/>
      <c r="AV1796" s="24"/>
      <c r="AW1796" s="24">
        <f t="shared" ref="AW1796:AW1859" si="684">IF(AS1796&gt;=AR1796-AQ1796,AV1796-AU1796,AT1796)</f>
        <v>0</v>
      </c>
      <c r="AX1796" s="24">
        <f t="shared" ref="AX1796:AX1859" si="685">IF(AS1796&lt;AR1796-AQ1796,AR1796-AQ1796-AS1796,0)</f>
        <v>0</v>
      </c>
      <c r="BA1796" s="24"/>
      <c r="BB1796" s="24"/>
      <c r="BC1796" s="24"/>
      <c r="BD1796" s="24"/>
      <c r="BE1796" s="24"/>
      <c r="BF1796" s="24"/>
      <c r="BG1796" s="24">
        <f t="shared" ref="BG1796:BG1859" si="686">IF(BC1796&gt;=BB1796-BA1796,BF1796-BE1796,BD1796)</f>
        <v>0</v>
      </c>
      <c r="BH1796" s="24">
        <f t="shared" ref="BH1796:BH1859" si="687">IF(BC1796&lt;BB1796-BA1796,BB1796-BA1796-BC1796,0)</f>
        <v>0</v>
      </c>
      <c r="BK1796" s="24"/>
      <c r="BL1796" s="24"/>
      <c r="BM1796" s="24"/>
      <c r="BN1796" s="24"/>
      <c r="BO1796" s="24"/>
      <c r="BP1796" s="24"/>
      <c r="BQ1796" s="24">
        <f t="shared" ref="BQ1796:BQ1859" si="688">IF(BM1796&gt;=BL1796-BK1796,BP1796-BO1796,BN1796)</f>
        <v>0</v>
      </c>
      <c r="BR1796" s="24">
        <f t="shared" ref="BR1796:BR1859" si="689">IF(BM1796&lt;BL1796-BK1796,BL1796-BK1796-BM1796,0)</f>
        <v>0</v>
      </c>
      <c r="BU1796" s="24"/>
      <c r="BV1796" s="24"/>
      <c r="BW1796" s="24"/>
      <c r="BX1796" s="24"/>
      <c r="BY1796" s="24"/>
      <c r="BZ1796" s="24"/>
      <c r="CA1796" s="24">
        <f t="shared" ref="CA1796:CA1859" si="690">IF(BW1796&gt;=BV1796-BU1796,BZ1796-BY1796,BX1796)</f>
        <v>0</v>
      </c>
      <c r="CB1796" s="24">
        <f t="shared" ref="CB1796:CB1859" si="691">IF(BW1796&lt;BV1796-BU1796,BV1796-BU1796-BW1796,0)</f>
        <v>0</v>
      </c>
      <c r="CC1796" s="24"/>
      <c r="CE1796" s="24">
        <f t="shared" si="668"/>
        <v>0</v>
      </c>
      <c r="CG1796" s="24">
        <f t="shared" si="669"/>
        <v>0</v>
      </c>
      <c r="CI1796" s="24">
        <f t="shared" si="670"/>
        <v>0</v>
      </c>
      <c r="CK1796" s="24">
        <f t="shared" si="671"/>
        <v>0</v>
      </c>
      <c r="CM1796" s="24">
        <f t="shared" si="672"/>
        <v>0</v>
      </c>
      <c r="CO1796" s="24">
        <f t="shared" si="673"/>
        <v>0</v>
      </c>
      <c r="CQ1796" s="24">
        <f t="shared" si="674"/>
        <v>0</v>
      </c>
      <c r="CS1796" s="24">
        <f t="shared" si="675"/>
        <v>0</v>
      </c>
    </row>
    <row r="1797" spans="9:97">
      <c r="I1797" s="24">
        <f t="shared" si="679"/>
        <v>0</v>
      </c>
      <c r="J1797" s="24">
        <f t="shared" si="678"/>
        <v>0</v>
      </c>
      <c r="M1797" s="24"/>
      <c r="N1797" s="24"/>
      <c r="O1797" s="24"/>
      <c r="P1797" s="24"/>
      <c r="Q1797" s="24"/>
      <c r="R1797" s="24"/>
      <c r="S1797" s="24">
        <f t="shared" si="680"/>
        <v>0</v>
      </c>
      <c r="T1797" s="24">
        <f t="shared" si="677"/>
        <v>0</v>
      </c>
      <c r="W1797" s="24"/>
      <c r="X1797" s="24"/>
      <c r="Y1797" s="24"/>
      <c r="Z1797" s="24"/>
      <c r="AA1797" s="24"/>
      <c r="AB1797" s="24"/>
      <c r="AC1797" s="24">
        <f t="shared" si="681"/>
        <v>0</v>
      </c>
      <c r="AD1797" s="24">
        <f t="shared" si="682"/>
        <v>0</v>
      </c>
      <c r="AG1797" s="24"/>
      <c r="AH1797" s="24"/>
      <c r="AI1797" s="24"/>
      <c r="AJ1797" s="24"/>
      <c r="AK1797" s="24"/>
      <c r="AL1797" s="24"/>
      <c r="AM1797" s="24">
        <f t="shared" si="683"/>
        <v>0</v>
      </c>
      <c r="AN1797" s="24">
        <f t="shared" si="676"/>
        <v>0</v>
      </c>
      <c r="AQ1797" s="24"/>
      <c r="AR1797" s="24"/>
      <c r="AS1797" s="24"/>
      <c r="AT1797" s="24"/>
      <c r="AU1797" s="24"/>
      <c r="AV1797" s="24"/>
      <c r="AW1797" s="24">
        <f t="shared" si="684"/>
        <v>0</v>
      </c>
      <c r="AX1797" s="24">
        <f t="shared" si="685"/>
        <v>0</v>
      </c>
      <c r="BA1797" s="24"/>
      <c r="BB1797" s="24"/>
      <c r="BC1797" s="24"/>
      <c r="BD1797" s="24"/>
      <c r="BE1797" s="24"/>
      <c r="BF1797" s="24"/>
      <c r="BG1797" s="24">
        <f t="shared" si="686"/>
        <v>0</v>
      </c>
      <c r="BH1797" s="24">
        <f t="shared" si="687"/>
        <v>0</v>
      </c>
      <c r="BK1797" s="24"/>
      <c r="BL1797" s="24"/>
      <c r="BM1797" s="24"/>
      <c r="BN1797" s="24"/>
      <c r="BO1797" s="24"/>
      <c r="BP1797" s="24"/>
      <c r="BQ1797" s="24">
        <f t="shared" si="688"/>
        <v>0</v>
      </c>
      <c r="BR1797" s="24">
        <f t="shared" si="689"/>
        <v>0</v>
      </c>
      <c r="BU1797" s="24"/>
      <c r="BV1797" s="24"/>
      <c r="BW1797" s="24"/>
      <c r="BX1797" s="24"/>
      <c r="BY1797" s="24"/>
      <c r="BZ1797" s="24"/>
      <c r="CA1797" s="24">
        <f t="shared" si="690"/>
        <v>0</v>
      </c>
      <c r="CB1797" s="24">
        <f t="shared" si="691"/>
        <v>0</v>
      </c>
      <c r="CC1797" s="24"/>
      <c r="CE1797" s="24">
        <f t="shared" ref="CE1797:CE1860" si="692">SUMIF(B:B,CD1797,G:G)-SUMIF(B:B,CD1797,H:H)</f>
        <v>0</v>
      </c>
      <c r="CG1797" s="24">
        <f t="shared" ref="CG1797:CG1860" si="693">SUMIF(L:L,CF1797,Q:Q)-SUMIF(L:L,CF1797,R:R)</f>
        <v>0</v>
      </c>
      <c r="CI1797" s="24">
        <f t="shared" ref="CI1797:CI1860" si="694">SUMIF(V:V,CH1797,AA:AA)-SUMIF(V:V,CH1797,AB:AB)</f>
        <v>0</v>
      </c>
      <c r="CK1797" s="24">
        <f t="shared" ref="CK1797:CK1860" si="695">SUMIF(AF:AF,CJ1797,AK:AK)-SUMIF(AF:AF,CJ1797,AL:AL)</f>
        <v>0</v>
      </c>
      <c r="CM1797" s="24">
        <f t="shared" ref="CM1797:CM1860" si="696">SUMIF(AP:AP,CL1797,AV:AV)-SUMIF(AP:AP,CL1797,AU:AU)</f>
        <v>0</v>
      </c>
      <c r="CO1797" s="24">
        <f t="shared" ref="CO1797:CO1860" si="697">SUMIF(AZ:AZ,CN1797,BF:BF)-SUMIF(AZ:AZ,CN1797,BE:BE)</f>
        <v>0</v>
      </c>
      <c r="CQ1797" s="24">
        <f t="shared" ref="CQ1797:CQ1860" si="698">SUMIF(BJ:BJ,CP1797,BP:BP)-SUMIF(BJ:BJ,CP1797,BO:BO)</f>
        <v>0</v>
      </c>
      <c r="CS1797" s="24">
        <f t="shared" ref="CS1797:CS1860" si="699">SUMIF(BT:BT,CR1797,BZ:BZ)-SUMIF(BT:BT,CR1797,BY:BY)</f>
        <v>0</v>
      </c>
    </row>
    <row r="1798" spans="9:97">
      <c r="I1798" s="24">
        <f t="shared" si="679"/>
        <v>0</v>
      </c>
      <c r="J1798" s="24">
        <f t="shared" si="678"/>
        <v>0</v>
      </c>
      <c r="M1798" s="24"/>
      <c r="N1798" s="24"/>
      <c r="O1798" s="24"/>
      <c r="P1798" s="24"/>
      <c r="Q1798" s="24"/>
      <c r="R1798" s="24"/>
      <c r="S1798" s="24">
        <f t="shared" si="680"/>
        <v>0</v>
      </c>
      <c r="T1798" s="24">
        <f t="shared" si="677"/>
        <v>0</v>
      </c>
      <c r="W1798" s="24"/>
      <c r="X1798" s="24"/>
      <c r="Y1798" s="24"/>
      <c r="Z1798" s="24"/>
      <c r="AA1798" s="24"/>
      <c r="AB1798" s="24"/>
      <c r="AC1798" s="24">
        <f t="shared" si="681"/>
        <v>0</v>
      </c>
      <c r="AD1798" s="24">
        <f t="shared" si="682"/>
        <v>0</v>
      </c>
      <c r="AG1798" s="24"/>
      <c r="AH1798" s="24"/>
      <c r="AI1798" s="24"/>
      <c r="AJ1798" s="24"/>
      <c r="AK1798" s="24"/>
      <c r="AL1798" s="24"/>
      <c r="AM1798" s="24">
        <f t="shared" si="683"/>
        <v>0</v>
      </c>
      <c r="AN1798" s="24">
        <f t="shared" si="676"/>
        <v>0</v>
      </c>
      <c r="AQ1798" s="24"/>
      <c r="AR1798" s="24"/>
      <c r="AS1798" s="24"/>
      <c r="AT1798" s="24"/>
      <c r="AU1798" s="24"/>
      <c r="AV1798" s="24"/>
      <c r="AW1798" s="24">
        <f t="shared" si="684"/>
        <v>0</v>
      </c>
      <c r="AX1798" s="24">
        <f t="shared" si="685"/>
        <v>0</v>
      </c>
      <c r="BA1798" s="24"/>
      <c r="BB1798" s="24"/>
      <c r="BC1798" s="24"/>
      <c r="BD1798" s="24"/>
      <c r="BE1798" s="24"/>
      <c r="BF1798" s="24"/>
      <c r="BG1798" s="24">
        <f t="shared" si="686"/>
        <v>0</v>
      </c>
      <c r="BH1798" s="24">
        <f t="shared" si="687"/>
        <v>0</v>
      </c>
      <c r="BK1798" s="24"/>
      <c r="BL1798" s="24"/>
      <c r="BM1798" s="24"/>
      <c r="BN1798" s="24"/>
      <c r="BO1798" s="24"/>
      <c r="BP1798" s="24"/>
      <c r="BQ1798" s="24">
        <f t="shared" si="688"/>
        <v>0</v>
      </c>
      <c r="BR1798" s="24">
        <f t="shared" si="689"/>
        <v>0</v>
      </c>
      <c r="BU1798" s="24"/>
      <c r="BV1798" s="24"/>
      <c r="BW1798" s="24"/>
      <c r="BX1798" s="24"/>
      <c r="BY1798" s="24"/>
      <c r="BZ1798" s="24"/>
      <c r="CA1798" s="24">
        <f t="shared" si="690"/>
        <v>0</v>
      </c>
      <c r="CB1798" s="24">
        <f t="shared" si="691"/>
        <v>0</v>
      </c>
      <c r="CC1798" s="24"/>
      <c r="CE1798" s="24">
        <f t="shared" si="692"/>
        <v>0</v>
      </c>
      <c r="CG1798" s="24">
        <f t="shared" si="693"/>
        <v>0</v>
      </c>
      <c r="CI1798" s="24">
        <f t="shared" si="694"/>
        <v>0</v>
      </c>
      <c r="CK1798" s="24">
        <f t="shared" si="695"/>
        <v>0</v>
      </c>
      <c r="CM1798" s="24">
        <f t="shared" si="696"/>
        <v>0</v>
      </c>
      <c r="CO1798" s="24">
        <f t="shared" si="697"/>
        <v>0</v>
      </c>
      <c r="CQ1798" s="24">
        <f t="shared" si="698"/>
        <v>0</v>
      </c>
      <c r="CS1798" s="24">
        <f t="shared" si="699"/>
        <v>0</v>
      </c>
    </row>
    <row r="1799" spans="9:97">
      <c r="I1799" s="24">
        <f t="shared" si="679"/>
        <v>0</v>
      </c>
      <c r="J1799" s="24">
        <f t="shared" si="678"/>
        <v>0</v>
      </c>
      <c r="M1799" s="24"/>
      <c r="N1799" s="24"/>
      <c r="O1799" s="24"/>
      <c r="P1799" s="24"/>
      <c r="Q1799" s="24"/>
      <c r="R1799" s="24"/>
      <c r="S1799" s="24">
        <f t="shared" si="680"/>
        <v>0</v>
      </c>
      <c r="T1799" s="24">
        <f t="shared" si="677"/>
        <v>0</v>
      </c>
      <c r="W1799" s="24"/>
      <c r="X1799" s="24"/>
      <c r="Y1799" s="24"/>
      <c r="Z1799" s="24"/>
      <c r="AA1799" s="24"/>
      <c r="AB1799" s="24"/>
      <c r="AC1799" s="24">
        <f t="shared" si="681"/>
        <v>0</v>
      </c>
      <c r="AD1799" s="24">
        <f t="shared" si="682"/>
        <v>0</v>
      </c>
      <c r="AG1799" s="24"/>
      <c r="AH1799" s="24"/>
      <c r="AI1799" s="24"/>
      <c r="AJ1799" s="24"/>
      <c r="AK1799" s="24"/>
      <c r="AL1799" s="24"/>
      <c r="AM1799" s="24">
        <f t="shared" si="683"/>
        <v>0</v>
      </c>
      <c r="AN1799" s="24">
        <f t="shared" si="676"/>
        <v>0</v>
      </c>
      <c r="AQ1799" s="24"/>
      <c r="AR1799" s="24"/>
      <c r="AS1799" s="24"/>
      <c r="AT1799" s="24"/>
      <c r="AU1799" s="24"/>
      <c r="AV1799" s="24"/>
      <c r="AW1799" s="24">
        <f t="shared" si="684"/>
        <v>0</v>
      </c>
      <c r="AX1799" s="24">
        <f t="shared" si="685"/>
        <v>0</v>
      </c>
      <c r="BA1799" s="24"/>
      <c r="BB1799" s="24"/>
      <c r="BC1799" s="24"/>
      <c r="BD1799" s="24"/>
      <c r="BE1799" s="24"/>
      <c r="BF1799" s="24"/>
      <c r="BG1799" s="24">
        <f t="shared" si="686"/>
        <v>0</v>
      </c>
      <c r="BH1799" s="24">
        <f t="shared" si="687"/>
        <v>0</v>
      </c>
      <c r="BK1799" s="24"/>
      <c r="BL1799" s="24"/>
      <c r="BM1799" s="24"/>
      <c r="BN1799" s="24"/>
      <c r="BO1799" s="24"/>
      <c r="BP1799" s="24"/>
      <c r="BQ1799" s="24">
        <f t="shared" si="688"/>
        <v>0</v>
      </c>
      <c r="BR1799" s="24">
        <f t="shared" si="689"/>
        <v>0</v>
      </c>
      <c r="BU1799" s="24"/>
      <c r="BV1799" s="24"/>
      <c r="BW1799" s="24"/>
      <c r="BX1799" s="24"/>
      <c r="BY1799" s="24"/>
      <c r="BZ1799" s="24"/>
      <c r="CA1799" s="24">
        <f t="shared" si="690"/>
        <v>0</v>
      </c>
      <c r="CB1799" s="24">
        <f t="shared" si="691"/>
        <v>0</v>
      </c>
      <c r="CC1799" s="24"/>
      <c r="CE1799" s="24">
        <f t="shared" si="692"/>
        <v>0</v>
      </c>
      <c r="CG1799" s="24">
        <f t="shared" si="693"/>
        <v>0</v>
      </c>
      <c r="CI1799" s="24">
        <f t="shared" si="694"/>
        <v>0</v>
      </c>
      <c r="CK1799" s="24">
        <f t="shared" si="695"/>
        <v>0</v>
      </c>
      <c r="CM1799" s="24">
        <f t="shared" si="696"/>
        <v>0</v>
      </c>
      <c r="CO1799" s="24">
        <f t="shared" si="697"/>
        <v>0</v>
      </c>
      <c r="CQ1799" s="24">
        <f t="shared" si="698"/>
        <v>0</v>
      </c>
      <c r="CS1799" s="24">
        <f t="shared" si="699"/>
        <v>0</v>
      </c>
    </row>
    <row r="1800" spans="9:97">
      <c r="I1800" s="24">
        <f t="shared" si="679"/>
        <v>0</v>
      </c>
      <c r="J1800" s="24">
        <f t="shared" si="678"/>
        <v>0</v>
      </c>
      <c r="M1800" s="24"/>
      <c r="N1800" s="24"/>
      <c r="O1800" s="24"/>
      <c r="P1800" s="24"/>
      <c r="Q1800" s="24"/>
      <c r="R1800" s="24"/>
      <c r="S1800" s="24">
        <f t="shared" si="680"/>
        <v>0</v>
      </c>
      <c r="T1800" s="24">
        <f t="shared" si="677"/>
        <v>0</v>
      </c>
      <c r="W1800" s="24"/>
      <c r="X1800" s="24"/>
      <c r="Y1800" s="24"/>
      <c r="Z1800" s="24"/>
      <c r="AA1800" s="24"/>
      <c r="AB1800" s="24"/>
      <c r="AC1800" s="24">
        <f t="shared" si="681"/>
        <v>0</v>
      </c>
      <c r="AD1800" s="24">
        <f t="shared" si="682"/>
        <v>0</v>
      </c>
      <c r="AG1800" s="24"/>
      <c r="AH1800" s="24"/>
      <c r="AI1800" s="24"/>
      <c r="AJ1800" s="24"/>
      <c r="AK1800" s="24"/>
      <c r="AL1800" s="24"/>
      <c r="AM1800" s="24">
        <f t="shared" si="683"/>
        <v>0</v>
      </c>
      <c r="AN1800" s="24">
        <f t="shared" si="676"/>
        <v>0</v>
      </c>
      <c r="AQ1800" s="24"/>
      <c r="AR1800" s="24"/>
      <c r="AS1800" s="24"/>
      <c r="AT1800" s="24"/>
      <c r="AU1800" s="24"/>
      <c r="AV1800" s="24"/>
      <c r="AW1800" s="24">
        <f t="shared" si="684"/>
        <v>0</v>
      </c>
      <c r="AX1800" s="24">
        <f t="shared" si="685"/>
        <v>0</v>
      </c>
      <c r="BA1800" s="24"/>
      <c r="BB1800" s="24"/>
      <c r="BC1800" s="24"/>
      <c r="BD1800" s="24"/>
      <c r="BE1800" s="24"/>
      <c r="BF1800" s="24"/>
      <c r="BG1800" s="24">
        <f t="shared" si="686"/>
        <v>0</v>
      </c>
      <c r="BH1800" s="24">
        <f t="shared" si="687"/>
        <v>0</v>
      </c>
      <c r="BK1800" s="24"/>
      <c r="BL1800" s="24"/>
      <c r="BM1800" s="24"/>
      <c r="BN1800" s="24"/>
      <c r="BO1800" s="24"/>
      <c r="BP1800" s="24"/>
      <c r="BQ1800" s="24">
        <f t="shared" si="688"/>
        <v>0</v>
      </c>
      <c r="BR1800" s="24">
        <f t="shared" si="689"/>
        <v>0</v>
      </c>
      <c r="BU1800" s="24"/>
      <c r="BV1800" s="24"/>
      <c r="BW1800" s="24"/>
      <c r="BX1800" s="24"/>
      <c r="BY1800" s="24"/>
      <c r="BZ1800" s="24"/>
      <c r="CA1800" s="24">
        <f t="shared" si="690"/>
        <v>0</v>
      </c>
      <c r="CB1800" s="24">
        <f t="shared" si="691"/>
        <v>0</v>
      </c>
      <c r="CC1800" s="24"/>
      <c r="CE1800" s="24">
        <f t="shared" si="692"/>
        <v>0</v>
      </c>
      <c r="CG1800" s="24">
        <f t="shared" si="693"/>
        <v>0</v>
      </c>
      <c r="CI1800" s="24">
        <f t="shared" si="694"/>
        <v>0</v>
      </c>
      <c r="CK1800" s="24">
        <f t="shared" si="695"/>
        <v>0</v>
      </c>
      <c r="CM1800" s="24">
        <f t="shared" si="696"/>
        <v>0</v>
      </c>
      <c r="CO1800" s="24">
        <f t="shared" si="697"/>
        <v>0</v>
      </c>
      <c r="CQ1800" s="24">
        <f t="shared" si="698"/>
        <v>0</v>
      </c>
      <c r="CS1800" s="24">
        <f t="shared" si="699"/>
        <v>0</v>
      </c>
    </row>
    <row r="1801" spans="9:97">
      <c r="I1801" s="24">
        <f t="shared" si="679"/>
        <v>0</v>
      </c>
      <c r="J1801" s="24">
        <f t="shared" si="678"/>
        <v>0</v>
      </c>
      <c r="M1801" s="24"/>
      <c r="N1801" s="24"/>
      <c r="O1801" s="24"/>
      <c r="P1801" s="24"/>
      <c r="Q1801" s="24"/>
      <c r="R1801" s="24"/>
      <c r="S1801" s="24">
        <f t="shared" si="680"/>
        <v>0</v>
      </c>
      <c r="T1801" s="24">
        <f t="shared" si="677"/>
        <v>0</v>
      </c>
      <c r="W1801" s="24"/>
      <c r="X1801" s="24"/>
      <c r="Y1801" s="24"/>
      <c r="Z1801" s="24"/>
      <c r="AA1801" s="24"/>
      <c r="AB1801" s="24"/>
      <c r="AC1801" s="24">
        <f t="shared" si="681"/>
        <v>0</v>
      </c>
      <c r="AD1801" s="24">
        <f t="shared" si="682"/>
        <v>0</v>
      </c>
      <c r="AG1801" s="24"/>
      <c r="AH1801" s="24"/>
      <c r="AI1801" s="24"/>
      <c r="AJ1801" s="24"/>
      <c r="AK1801" s="24"/>
      <c r="AL1801" s="24"/>
      <c r="AM1801" s="24">
        <f t="shared" si="683"/>
        <v>0</v>
      </c>
      <c r="AN1801" s="24">
        <f t="shared" si="676"/>
        <v>0</v>
      </c>
      <c r="AQ1801" s="24"/>
      <c r="AR1801" s="24"/>
      <c r="AS1801" s="24"/>
      <c r="AT1801" s="24"/>
      <c r="AU1801" s="24"/>
      <c r="AV1801" s="24"/>
      <c r="AW1801" s="24">
        <f t="shared" si="684"/>
        <v>0</v>
      </c>
      <c r="AX1801" s="24">
        <f t="shared" si="685"/>
        <v>0</v>
      </c>
      <c r="BA1801" s="24"/>
      <c r="BB1801" s="24"/>
      <c r="BC1801" s="24"/>
      <c r="BD1801" s="24"/>
      <c r="BE1801" s="24"/>
      <c r="BF1801" s="24"/>
      <c r="BG1801" s="24">
        <f t="shared" si="686"/>
        <v>0</v>
      </c>
      <c r="BH1801" s="24">
        <f t="shared" si="687"/>
        <v>0</v>
      </c>
      <c r="BK1801" s="24"/>
      <c r="BL1801" s="24"/>
      <c r="BM1801" s="24"/>
      <c r="BN1801" s="24"/>
      <c r="BO1801" s="24"/>
      <c r="BP1801" s="24"/>
      <c r="BQ1801" s="24">
        <f t="shared" si="688"/>
        <v>0</v>
      </c>
      <c r="BR1801" s="24">
        <f t="shared" si="689"/>
        <v>0</v>
      </c>
      <c r="BU1801" s="24"/>
      <c r="BV1801" s="24"/>
      <c r="BW1801" s="24"/>
      <c r="BX1801" s="24"/>
      <c r="BY1801" s="24"/>
      <c r="BZ1801" s="24"/>
      <c r="CA1801" s="24">
        <f t="shared" si="690"/>
        <v>0</v>
      </c>
      <c r="CB1801" s="24">
        <f t="shared" si="691"/>
        <v>0</v>
      </c>
      <c r="CC1801" s="24"/>
      <c r="CE1801" s="24">
        <f t="shared" si="692"/>
        <v>0</v>
      </c>
      <c r="CG1801" s="24">
        <f t="shared" si="693"/>
        <v>0</v>
      </c>
      <c r="CI1801" s="24">
        <f t="shared" si="694"/>
        <v>0</v>
      </c>
      <c r="CK1801" s="24">
        <f t="shared" si="695"/>
        <v>0</v>
      </c>
      <c r="CM1801" s="24">
        <f t="shared" si="696"/>
        <v>0</v>
      </c>
      <c r="CO1801" s="24">
        <f t="shared" si="697"/>
        <v>0</v>
      </c>
      <c r="CQ1801" s="24">
        <f t="shared" si="698"/>
        <v>0</v>
      </c>
      <c r="CS1801" s="24">
        <f t="shared" si="699"/>
        <v>0</v>
      </c>
    </row>
    <row r="1802" spans="9:97">
      <c r="I1802" s="24">
        <f t="shared" si="679"/>
        <v>0</v>
      </c>
      <c r="J1802" s="24">
        <f t="shared" si="678"/>
        <v>0</v>
      </c>
      <c r="M1802" s="24"/>
      <c r="N1802" s="24"/>
      <c r="O1802" s="24"/>
      <c r="P1802" s="24"/>
      <c r="Q1802" s="24"/>
      <c r="R1802" s="24"/>
      <c r="S1802" s="24">
        <f t="shared" si="680"/>
        <v>0</v>
      </c>
      <c r="T1802" s="24">
        <f t="shared" si="677"/>
        <v>0</v>
      </c>
      <c r="W1802" s="24"/>
      <c r="X1802" s="24"/>
      <c r="Y1802" s="24"/>
      <c r="Z1802" s="24"/>
      <c r="AA1802" s="24"/>
      <c r="AB1802" s="24"/>
      <c r="AC1802" s="24">
        <f t="shared" si="681"/>
        <v>0</v>
      </c>
      <c r="AD1802" s="24">
        <f t="shared" si="682"/>
        <v>0</v>
      </c>
      <c r="AG1802" s="24"/>
      <c r="AH1802" s="24"/>
      <c r="AI1802" s="24"/>
      <c r="AJ1802" s="24"/>
      <c r="AK1802" s="24"/>
      <c r="AL1802" s="24"/>
      <c r="AM1802" s="24">
        <f t="shared" si="683"/>
        <v>0</v>
      </c>
      <c r="AN1802" s="24">
        <f t="shared" si="676"/>
        <v>0</v>
      </c>
      <c r="AQ1802" s="24"/>
      <c r="AR1802" s="24"/>
      <c r="AS1802" s="24"/>
      <c r="AT1802" s="24"/>
      <c r="AU1802" s="24"/>
      <c r="AV1802" s="24"/>
      <c r="AW1802" s="24">
        <f t="shared" si="684"/>
        <v>0</v>
      </c>
      <c r="AX1802" s="24">
        <f t="shared" si="685"/>
        <v>0</v>
      </c>
      <c r="BA1802" s="24"/>
      <c r="BB1802" s="24"/>
      <c r="BC1802" s="24"/>
      <c r="BD1802" s="24"/>
      <c r="BE1802" s="24"/>
      <c r="BF1802" s="24"/>
      <c r="BG1802" s="24">
        <f t="shared" si="686"/>
        <v>0</v>
      </c>
      <c r="BH1802" s="24">
        <f t="shared" si="687"/>
        <v>0</v>
      </c>
      <c r="BK1802" s="24"/>
      <c r="BL1802" s="24"/>
      <c r="BM1802" s="24"/>
      <c r="BN1802" s="24"/>
      <c r="BO1802" s="24"/>
      <c r="BP1802" s="24"/>
      <c r="BQ1802" s="24">
        <f t="shared" si="688"/>
        <v>0</v>
      </c>
      <c r="BR1802" s="24">
        <f t="shared" si="689"/>
        <v>0</v>
      </c>
      <c r="BU1802" s="24"/>
      <c r="BV1802" s="24"/>
      <c r="BW1802" s="24"/>
      <c r="BX1802" s="24"/>
      <c r="BY1802" s="24"/>
      <c r="BZ1802" s="24"/>
      <c r="CA1802" s="24">
        <f t="shared" si="690"/>
        <v>0</v>
      </c>
      <c r="CB1802" s="24">
        <f t="shared" si="691"/>
        <v>0</v>
      </c>
      <c r="CC1802" s="24"/>
      <c r="CE1802" s="24">
        <f t="shared" si="692"/>
        <v>0</v>
      </c>
      <c r="CG1802" s="24">
        <f t="shared" si="693"/>
        <v>0</v>
      </c>
      <c r="CI1802" s="24">
        <f t="shared" si="694"/>
        <v>0</v>
      </c>
      <c r="CK1802" s="24">
        <f t="shared" si="695"/>
        <v>0</v>
      </c>
      <c r="CM1802" s="24">
        <f t="shared" si="696"/>
        <v>0</v>
      </c>
      <c r="CO1802" s="24">
        <f t="shared" si="697"/>
        <v>0</v>
      </c>
      <c r="CQ1802" s="24">
        <f t="shared" si="698"/>
        <v>0</v>
      </c>
      <c r="CS1802" s="24">
        <f t="shared" si="699"/>
        <v>0</v>
      </c>
    </row>
    <row r="1803" spans="9:97">
      <c r="I1803" s="24">
        <f t="shared" si="679"/>
        <v>0</v>
      </c>
      <c r="J1803" s="24">
        <f t="shared" si="678"/>
        <v>0</v>
      </c>
      <c r="M1803" s="24"/>
      <c r="N1803" s="24"/>
      <c r="O1803" s="24"/>
      <c r="P1803" s="24"/>
      <c r="Q1803" s="24"/>
      <c r="R1803" s="24"/>
      <c r="S1803" s="24">
        <f t="shared" si="680"/>
        <v>0</v>
      </c>
      <c r="T1803" s="24">
        <f t="shared" si="677"/>
        <v>0</v>
      </c>
      <c r="W1803" s="24"/>
      <c r="X1803" s="24"/>
      <c r="Y1803" s="24"/>
      <c r="Z1803" s="24"/>
      <c r="AA1803" s="24"/>
      <c r="AB1803" s="24"/>
      <c r="AC1803" s="24">
        <f t="shared" si="681"/>
        <v>0</v>
      </c>
      <c r="AD1803" s="24">
        <f t="shared" si="682"/>
        <v>0</v>
      </c>
      <c r="AG1803" s="24"/>
      <c r="AH1803" s="24"/>
      <c r="AI1803" s="24"/>
      <c r="AJ1803" s="24"/>
      <c r="AK1803" s="24"/>
      <c r="AL1803" s="24"/>
      <c r="AM1803" s="24">
        <f t="shared" si="683"/>
        <v>0</v>
      </c>
      <c r="AN1803" s="24">
        <f t="shared" si="676"/>
        <v>0</v>
      </c>
      <c r="AQ1803" s="24"/>
      <c r="AR1803" s="24"/>
      <c r="AS1803" s="24"/>
      <c r="AT1803" s="24"/>
      <c r="AU1803" s="24"/>
      <c r="AV1803" s="24"/>
      <c r="AW1803" s="24">
        <f t="shared" si="684"/>
        <v>0</v>
      </c>
      <c r="AX1803" s="24">
        <f t="shared" si="685"/>
        <v>0</v>
      </c>
      <c r="BA1803" s="24"/>
      <c r="BB1803" s="24"/>
      <c r="BC1803" s="24"/>
      <c r="BD1803" s="24"/>
      <c r="BE1803" s="24"/>
      <c r="BF1803" s="24"/>
      <c r="BG1803" s="24">
        <f t="shared" si="686"/>
        <v>0</v>
      </c>
      <c r="BH1803" s="24">
        <f t="shared" si="687"/>
        <v>0</v>
      </c>
      <c r="BK1803" s="24"/>
      <c r="BL1803" s="24"/>
      <c r="BM1803" s="24"/>
      <c r="BN1803" s="24"/>
      <c r="BO1803" s="24"/>
      <c r="BP1803" s="24"/>
      <c r="BQ1803" s="24">
        <f t="shared" si="688"/>
        <v>0</v>
      </c>
      <c r="BR1803" s="24">
        <f t="shared" si="689"/>
        <v>0</v>
      </c>
      <c r="BU1803" s="24"/>
      <c r="BV1803" s="24"/>
      <c r="BW1803" s="24"/>
      <c r="BX1803" s="24"/>
      <c r="BY1803" s="24"/>
      <c r="BZ1803" s="24"/>
      <c r="CA1803" s="24">
        <f t="shared" si="690"/>
        <v>0</v>
      </c>
      <c r="CB1803" s="24">
        <f t="shared" si="691"/>
        <v>0</v>
      </c>
      <c r="CC1803" s="24"/>
      <c r="CE1803" s="24">
        <f t="shared" si="692"/>
        <v>0</v>
      </c>
      <c r="CG1803" s="24">
        <f t="shared" si="693"/>
        <v>0</v>
      </c>
      <c r="CI1803" s="24">
        <f t="shared" si="694"/>
        <v>0</v>
      </c>
      <c r="CK1803" s="24">
        <f t="shared" si="695"/>
        <v>0</v>
      </c>
      <c r="CM1803" s="24">
        <f t="shared" si="696"/>
        <v>0</v>
      </c>
      <c r="CO1803" s="24">
        <f t="shared" si="697"/>
        <v>0</v>
      </c>
      <c r="CQ1803" s="24">
        <f t="shared" si="698"/>
        <v>0</v>
      </c>
      <c r="CS1803" s="24">
        <f t="shared" si="699"/>
        <v>0</v>
      </c>
    </row>
    <row r="1804" spans="9:97">
      <c r="I1804" s="24">
        <f t="shared" si="679"/>
        <v>0</v>
      </c>
      <c r="J1804" s="24">
        <f t="shared" si="678"/>
        <v>0</v>
      </c>
      <c r="M1804" s="24"/>
      <c r="N1804" s="24"/>
      <c r="O1804" s="24"/>
      <c r="P1804" s="24"/>
      <c r="Q1804" s="24"/>
      <c r="R1804" s="24"/>
      <c r="S1804" s="24">
        <f t="shared" si="680"/>
        <v>0</v>
      </c>
      <c r="T1804" s="24">
        <f t="shared" si="677"/>
        <v>0</v>
      </c>
      <c r="W1804" s="24"/>
      <c r="X1804" s="24"/>
      <c r="Y1804" s="24"/>
      <c r="Z1804" s="24"/>
      <c r="AA1804" s="24"/>
      <c r="AB1804" s="24"/>
      <c r="AC1804" s="24">
        <f t="shared" si="681"/>
        <v>0</v>
      </c>
      <c r="AD1804" s="24">
        <f t="shared" si="682"/>
        <v>0</v>
      </c>
      <c r="AG1804" s="24"/>
      <c r="AH1804" s="24"/>
      <c r="AI1804" s="24"/>
      <c r="AJ1804" s="24"/>
      <c r="AK1804" s="24"/>
      <c r="AL1804" s="24"/>
      <c r="AM1804" s="24">
        <f t="shared" si="683"/>
        <v>0</v>
      </c>
      <c r="AN1804" s="24">
        <f t="shared" si="676"/>
        <v>0</v>
      </c>
      <c r="AQ1804" s="24"/>
      <c r="AR1804" s="24"/>
      <c r="AS1804" s="24"/>
      <c r="AT1804" s="24"/>
      <c r="AU1804" s="24"/>
      <c r="AV1804" s="24"/>
      <c r="AW1804" s="24">
        <f t="shared" si="684"/>
        <v>0</v>
      </c>
      <c r="AX1804" s="24">
        <f t="shared" si="685"/>
        <v>0</v>
      </c>
      <c r="BA1804" s="24"/>
      <c r="BB1804" s="24"/>
      <c r="BC1804" s="24"/>
      <c r="BD1804" s="24"/>
      <c r="BE1804" s="24"/>
      <c r="BF1804" s="24"/>
      <c r="BG1804" s="24">
        <f t="shared" si="686"/>
        <v>0</v>
      </c>
      <c r="BH1804" s="24">
        <f t="shared" si="687"/>
        <v>0</v>
      </c>
      <c r="BK1804" s="24"/>
      <c r="BL1804" s="24"/>
      <c r="BM1804" s="24"/>
      <c r="BN1804" s="24"/>
      <c r="BO1804" s="24"/>
      <c r="BP1804" s="24"/>
      <c r="BQ1804" s="24">
        <f t="shared" si="688"/>
        <v>0</v>
      </c>
      <c r="BR1804" s="24">
        <f t="shared" si="689"/>
        <v>0</v>
      </c>
      <c r="BU1804" s="24"/>
      <c r="BV1804" s="24"/>
      <c r="BW1804" s="24"/>
      <c r="BX1804" s="24"/>
      <c r="BY1804" s="24"/>
      <c r="BZ1804" s="24"/>
      <c r="CA1804" s="24">
        <f t="shared" si="690"/>
        <v>0</v>
      </c>
      <c r="CB1804" s="24">
        <f t="shared" si="691"/>
        <v>0</v>
      </c>
      <c r="CC1804" s="24"/>
      <c r="CE1804" s="24">
        <f t="shared" si="692"/>
        <v>0</v>
      </c>
      <c r="CG1804" s="24">
        <f t="shared" si="693"/>
        <v>0</v>
      </c>
      <c r="CI1804" s="24">
        <f t="shared" si="694"/>
        <v>0</v>
      </c>
      <c r="CK1804" s="24">
        <f t="shared" si="695"/>
        <v>0</v>
      </c>
      <c r="CM1804" s="24">
        <f t="shared" si="696"/>
        <v>0</v>
      </c>
      <c r="CO1804" s="24">
        <f t="shared" si="697"/>
        <v>0</v>
      </c>
      <c r="CQ1804" s="24">
        <f t="shared" si="698"/>
        <v>0</v>
      </c>
      <c r="CS1804" s="24">
        <f t="shared" si="699"/>
        <v>0</v>
      </c>
    </row>
    <row r="1805" spans="9:97">
      <c r="I1805" s="24">
        <f t="shared" si="679"/>
        <v>0</v>
      </c>
      <c r="J1805" s="24">
        <f t="shared" si="678"/>
        <v>0</v>
      </c>
      <c r="M1805" s="24"/>
      <c r="N1805" s="24"/>
      <c r="O1805" s="24"/>
      <c r="P1805" s="24"/>
      <c r="Q1805" s="24"/>
      <c r="R1805" s="24"/>
      <c r="S1805" s="24">
        <f t="shared" si="680"/>
        <v>0</v>
      </c>
      <c r="T1805" s="24">
        <f t="shared" si="677"/>
        <v>0</v>
      </c>
      <c r="W1805" s="24"/>
      <c r="X1805" s="24"/>
      <c r="Y1805" s="24"/>
      <c r="Z1805" s="24"/>
      <c r="AA1805" s="24"/>
      <c r="AB1805" s="24"/>
      <c r="AC1805" s="24">
        <f t="shared" si="681"/>
        <v>0</v>
      </c>
      <c r="AD1805" s="24">
        <f t="shared" si="682"/>
        <v>0</v>
      </c>
      <c r="AG1805" s="24"/>
      <c r="AH1805" s="24"/>
      <c r="AI1805" s="24"/>
      <c r="AJ1805" s="24"/>
      <c r="AK1805" s="24"/>
      <c r="AL1805" s="24"/>
      <c r="AM1805" s="24">
        <f t="shared" si="683"/>
        <v>0</v>
      </c>
      <c r="AN1805" s="24">
        <f t="shared" si="676"/>
        <v>0</v>
      </c>
      <c r="AQ1805" s="24"/>
      <c r="AR1805" s="24"/>
      <c r="AS1805" s="24"/>
      <c r="AT1805" s="24"/>
      <c r="AU1805" s="24"/>
      <c r="AV1805" s="24"/>
      <c r="AW1805" s="24">
        <f t="shared" si="684"/>
        <v>0</v>
      </c>
      <c r="AX1805" s="24">
        <f t="shared" si="685"/>
        <v>0</v>
      </c>
      <c r="BA1805" s="24"/>
      <c r="BB1805" s="24"/>
      <c r="BC1805" s="24"/>
      <c r="BD1805" s="24"/>
      <c r="BE1805" s="24"/>
      <c r="BF1805" s="24"/>
      <c r="BG1805" s="24">
        <f t="shared" si="686"/>
        <v>0</v>
      </c>
      <c r="BH1805" s="24">
        <f t="shared" si="687"/>
        <v>0</v>
      </c>
      <c r="BK1805" s="24"/>
      <c r="BL1805" s="24"/>
      <c r="BM1805" s="24"/>
      <c r="BN1805" s="24"/>
      <c r="BO1805" s="24"/>
      <c r="BP1805" s="24"/>
      <c r="BQ1805" s="24">
        <f t="shared" si="688"/>
        <v>0</v>
      </c>
      <c r="BR1805" s="24">
        <f t="shared" si="689"/>
        <v>0</v>
      </c>
      <c r="BU1805" s="24"/>
      <c r="BV1805" s="24"/>
      <c r="BW1805" s="24"/>
      <c r="BX1805" s="24"/>
      <c r="BY1805" s="24"/>
      <c r="BZ1805" s="24"/>
      <c r="CA1805" s="24">
        <f t="shared" si="690"/>
        <v>0</v>
      </c>
      <c r="CB1805" s="24">
        <f t="shared" si="691"/>
        <v>0</v>
      </c>
      <c r="CC1805" s="24"/>
      <c r="CE1805" s="24">
        <f t="shared" si="692"/>
        <v>0</v>
      </c>
      <c r="CG1805" s="24">
        <f t="shared" si="693"/>
        <v>0</v>
      </c>
      <c r="CI1805" s="24">
        <f t="shared" si="694"/>
        <v>0</v>
      </c>
      <c r="CK1805" s="24">
        <f t="shared" si="695"/>
        <v>0</v>
      </c>
      <c r="CM1805" s="24">
        <f t="shared" si="696"/>
        <v>0</v>
      </c>
      <c r="CO1805" s="24">
        <f t="shared" si="697"/>
        <v>0</v>
      </c>
      <c r="CQ1805" s="24">
        <f t="shared" si="698"/>
        <v>0</v>
      </c>
      <c r="CS1805" s="24">
        <f t="shared" si="699"/>
        <v>0</v>
      </c>
    </row>
    <row r="1806" spans="9:97">
      <c r="I1806" s="24">
        <f t="shared" si="679"/>
        <v>0</v>
      </c>
      <c r="J1806" s="24">
        <f t="shared" si="678"/>
        <v>0</v>
      </c>
      <c r="M1806" s="24"/>
      <c r="N1806" s="24"/>
      <c r="O1806" s="24"/>
      <c r="P1806" s="24"/>
      <c r="Q1806" s="24"/>
      <c r="R1806" s="24"/>
      <c r="S1806" s="24">
        <f t="shared" si="680"/>
        <v>0</v>
      </c>
      <c r="T1806" s="24">
        <f t="shared" si="677"/>
        <v>0</v>
      </c>
      <c r="W1806" s="24"/>
      <c r="X1806" s="24"/>
      <c r="Y1806" s="24"/>
      <c r="Z1806" s="24"/>
      <c r="AA1806" s="24"/>
      <c r="AB1806" s="24"/>
      <c r="AC1806" s="24">
        <f t="shared" si="681"/>
        <v>0</v>
      </c>
      <c r="AD1806" s="24">
        <f t="shared" si="682"/>
        <v>0</v>
      </c>
      <c r="AG1806" s="24"/>
      <c r="AH1806" s="24"/>
      <c r="AI1806" s="24"/>
      <c r="AJ1806" s="24"/>
      <c r="AK1806" s="24"/>
      <c r="AL1806" s="24"/>
      <c r="AM1806" s="24">
        <f t="shared" si="683"/>
        <v>0</v>
      </c>
      <c r="AN1806" s="24">
        <f t="shared" si="676"/>
        <v>0</v>
      </c>
      <c r="AQ1806" s="24"/>
      <c r="AR1806" s="24"/>
      <c r="AS1806" s="24"/>
      <c r="AT1806" s="24"/>
      <c r="AU1806" s="24"/>
      <c r="AV1806" s="24"/>
      <c r="AW1806" s="24">
        <f t="shared" si="684"/>
        <v>0</v>
      </c>
      <c r="AX1806" s="24">
        <f t="shared" si="685"/>
        <v>0</v>
      </c>
      <c r="BA1806" s="24"/>
      <c r="BB1806" s="24"/>
      <c r="BC1806" s="24"/>
      <c r="BD1806" s="24"/>
      <c r="BE1806" s="24"/>
      <c r="BF1806" s="24"/>
      <c r="BG1806" s="24">
        <f t="shared" si="686"/>
        <v>0</v>
      </c>
      <c r="BH1806" s="24">
        <f t="shared" si="687"/>
        <v>0</v>
      </c>
      <c r="BK1806" s="24"/>
      <c r="BL1806" s="24"/>
      <c r="BM1806" s="24"/>
      <c r="BN1806" s="24"/>
      <c r="BO1806" s="24"/>
      <c r="BP1806" s="24"/>
      <c r="BQ1806" s="24">
        <f t="shared" si="688"/>
        <v>0</v>
      </c>
      <c r="BR1806" s="24">
        <f t="shared" si="689"/>
        <v>0</v>
      </c>
      <c r="BU1806" s="24"/>
      <c r="BV1806" s="24"/>
      <c r="BW1806" s="24"/>
      <c r="BX1806" s="24"/>
      <c r="BY1806" s="24"/>
      <c r="BZ1806" s="24"/>
      <c r="CA1806" s="24">
        <f t="shared" si="690"/>
        <v>0</v>
      </c>
      <c r="CB1806" s="24">
        <f t="shared" si="691"/>
        <v>0</v>
      </c>
      <c r="CC1806" s="24"/>
      <c r="CE1806" s="24">
        <f t="shared" si="692"/>
        <v>0</v>
      </c>
      <c r="CG1806" s="24">
        <f t="shared" si="693"/>
        <v>0</v>
      </c>
      <c r="CI1806" s="24">
        <f t="shared" si="694"/>
        <v>0</v>
      </c>
      <c r="CK1806" s="24">
        <f t="shared" si="695"/>
        <v>0</v>
      </c>
      <c r="CM1806" s="24">
        <f t="shared" si="696"/>
        <v>0</v>
      </c>
      <c r="CO1806" s="24">
        <f t="shared" si="697"/>
        <v>0</v>
      </c>
      <c r="CQ1806" s="24">
        <f t="shared" si="698"/>
        <v>0</v>
      </c>
      <c r="CS1806" s="24">
        <f t="shared" si="699"/>
        <v>0</v>
      </c>
    </row>
    <row r="1807" spans="9:97">
      <c r="I1807" s="24">
        <f t="shared" si="679"/>
        <v>0</v>
      </c>
      <c r="J1807" s="24">
        <f t="shared" si="678"/>
        <v>0</v>
      </c>
      <c r="M1807" s="24"/>
      <c r="N1807" s="24"/>
      <c r="O1807" s="24"/>
      <c r="P1807" s="24"/>
      <c r="Q1807" s="24"/>
      <c r="R1807" s="24"/>
      <c r="S1807" s="24">
        <f t="shared" si="680"/>
        <v>0</v>
      </c>
      <c r="T1807" s="24">
        <f t="shared" si="677"/>
        <v>0</v>
      </c>
      <c r="W1807" s="24"/>
      <c r="X1807" s="24"/>
      <c r="Y1807" s="24"/>
      <c r="Z1807" s="24"/>
      <c r="AA1807" s="24"/>
      <c r="AB1807" s="24"/>
      <c r="AC1807" s="24">
        <f t="shared" si="681"/>
        <v>0</v>
      </c>
      <c r="AD1807" s="24">
        <f t="shared" si="682"/>
        <v>0</v>
      </c>
      <c r="AG1807" s="24"/>
      <c r="AH1807" s="24"/>
      <c r="AI1807" s="24"/>
      <c r="AJ1807" s="24"/>
      <c r="AK1807" s="24"/>
      <c r="AL1807" s="24"/>
      <c r="AM1807" s="24">
        <f t="shared" si="683"/>
        <v>0</v>
      </c>
      <c r="AN1807" s="24">
        <f t="shared" si="676"/>
        <v>0</v>
      </c>
      <c r="AQ1807" s="24"/>
      <c r="AR1807" s="24"/>
      <c r="AS1807" s="24"/>
      <c r="AT1807" s="24"/>
      <c r="AU1807" s="24"/>
      <c r="AV1807" s="24"/>
      <c r="AW1807" s="24">
        <f t="shared" si="684"/>
        <v>0</v>
      </c>
      <c r="AX1807" s="24">
        <f t="shared" si="685"/>
        <v>0</v>
      </c>
      <c r="BA1807" s="24"/>
      <c r="BB1807" s="24"/>
      <c r="BC1807" s="24"/>
      <c r="BD1807" s="24"/>
      <c r="BE1807" s="24"/>
      <c r="BF1807" s="24"/>
      <c r="BG1807" s="24">
        <f t="shared" si="686"/>
        <v>0</v>
      </c>
      <c r="BH1807" s="24">
        <f t="shared" si="687"/>
        <v>0</v>
      </c>
      <c r="BK1807" s="24"/>
      <c r="BL1807" s="24"/>
      <c r="BM1807" s="24"/>
      <c r="BN1807" s="24"/>
      <c r="BO1807" s="24"/>
      <c r="BP1807" s="24"/>
      <c r="BQ1807" s="24">
        <f t="shared" si="688"/>
        <v>0</v>
      </c>
      <c r="BR1807" s="24">
        <f t="shared" si="689"/>
        <v>0</v>
      </c>
      <c r="BU1807" s="24"/>
      <c r="BV1807" s="24"/>
      <c r="BW1807" s="24"/>
      <c r="BX1807" s="24"/>
      <c r="BY1807" s="24"/>
      <c r="BZ1807" s="24"/>
      <c r="CA1807" s="24">
        <f t="shared" si="690"/>
        <v>0</v>
      </c>
      <c r="CB1807" s="24">
        <f t="shared" si="691"/>
        <v>0</v>
      </c>
      <c r="CC1807" s="24"/>
      <c r="CE1807" s="24">
        <f t="shared" si="692"/>
        <v>0</v>
      </c>
      <c r="CG1807" s="24">
        <f t="shared" si="693"/>
        <v>0</v>
      </c>
      <c r="CI1807" s="24">
        <f t="shared" si="694"/>
        <v>0</v>
      </c>
      <c r="CK1807" s="24">
        <f t="shared" si="695"/>
        <v>0</v>
      </c>
      <c r="CM1807" s="24">
        <f t="shared" si="696"/>
        <v>0</v>
      </c>
      <c r="CO1807" s="24">
        <f t="shared" si="697"/>
        <v>0</v>
      </c>
      <c r="CQ1807" s="24">
        <f t="shared" si="698"/>
        <v>0</v>
      </c>
      <c r="CS1807" s="24">
        <f t="shared" si="699"/>
        <v>0</v>
      </c>
    </row>
    <row r="1808" spans="9:97">
      <c r="I1808" s="24">
        <f t="shared" si="679"/>
        <v>0</v>
      </c>
      <c r="J1808" s="24">
        <f t="shared" si="678"/>
        <v>0</v>
      </c>
      <c r="M1808" s="24"/>
      <c r="N1808" s="24"/>
      <c r="O1808" s="24"/>
      <c r="P1808" s="24"/>
      <c r="Q1808" s="24"/>
      <c r="R1808" s="24"/>
      <c r="S1808" s="24">
        <f t="shared" si="680"/>
        <v>0</v>
      </c>
      <c r="T1808" s="24">
        <f t="shared" si="677"/>
        <v>0</v>
      </c>
      <c r="W1808" s="24"/>
      <c r="X1808" s="24"/>
      <c r="Y1808" s="24"/>
      <c r="Z1808" s="24"/>
      <c r="AA1808" s="24"/>
      <c r="AB1808" s="24"/>
      <c r="AC1808" s="24">
        <f t="shared" si="681"/>
        <v>0</v>
      </c>
      <c r="AD1808" s="24">
        <f t="shared" si="682"/>
        <v>0</v>
      </c>
      <c r="AG1808" s="24"/>
      <c r="AH1808" s="24"/>
      <c r="AI1808" s="24"/>
      <c r="AJ1808" s="24"/>
      <c r="AK1808" s="24"/>
      <c r="AL1808" s="24"/>
      <c r="AM1808" s="24">
        <f t="shared" si="683"/>
        <v>0</v>
      </c>
      <c r="AN1808" s="24">
        <f t="shared" si="676"/>
        <v>0</v>
      </c>
      <c r="AQ1808" s="24"/>
      <c r="AR1808" s="24"/>
      <c r="AS1808" s="24"/>
      <c r="AT1808" s="24"/>
      <c r="AU1808" s="24"/>
      <c r="AV1808" s="24"/>
      <c r="AW1808" s="24">
        <f t="shared" si="684"/>
        <v>0</v>
      </c>
      <c r="AX1808" s="24">
        <f t="shared" si="685"/>
        <v>0</v>
      </c>
      <c r="BA1808" s="24"/>
      <c r="BB1808" s="24"/>
      <c r="BC1808" s="24"/>
      <c r="BD1808" s="24"/>
      <c r="BE1808" s="24"/>
      <c r="BF1808" s="24"/>
      <c r="BG1808" s="24">
        <f t="shared" si="686"/>
        <v>0</v>
      </c>
      <c r="BH1808" s="24">
        <f t="shared" si="687"/>
        <v>0</v>
      </c>
      <c r="BK1808" s="24"/>
      <c r="BL1808" s="24"/>
      <c r="BM1808" s="24"/>
      <c r="BN1808" s="24"/>
      <c r="BO1808" s="24"/>
      <c r="BP1808" s="24"/>
      <c r="BQ1808" s="24">
        <f t="shared" si="688"/>
        <v>0</v>
      </c>
      <c r="BR1808" s="24">
        <f t="shared" si="689"/>
        <v>0</v>
      </c>
      <c r="BU1808" s="24"/>
      <c r="BV1808" s="24"/>
      <c r="BW1808" s="24"/>
      <c r="BX1808" s="24"/>
      <c r="BY1808" s="24"/>
      <c r="BZ1808" s="24"/>
      <c r="CA1808" s="24">
        <f t="shared" si="690"/>
        <v>0</v>
      </c>
      <c r="CB1808" s="24">
        <f t="shared" si="691"/>
        <v>0</v>
      </c>
      <c r="CC1808" s="24"/>
      <c r="CE1808" s="24">
        <f t="shared" si="692"/>
        <v>0</v>
      </c>
      <c r="CG1808" s="24">
        <f t="shared" si="693"/>
        <v>0</v>
      </c>
      <c r="CI1808" s="24">
        <f t="shared" si="694"/>
        <v>0</v>
      </c>
      <c r="CK1808" s="24">
        <f t="shared" si="695"/>
        <v>0</v>
      </c>
      <c r="CM1808" s="24">
        <f t="shared" si="696"/>
        <v>0</v>
      </c>
      <c r="CO1808" s="24">
        <f t="shared" si="697"/>
        <v>0</v>
      </c>
      <c r="CQ1808" s="24">
        <f t="shared" si="698"/>
        <v>0</v>
      </c>
      <c r="CS1808" s="24">
        <f t="shared" si="699"/>
        <v>0</v>
      </c>
    </row>
    <row r="1809" spans="9:97">
      <c r="I1809" s="24">
        <f t="shared" si="679"/>
        <v>0</v>
      </c>
      <c r="J1809" s="24">
        <f t="shared" si="678"/>
        <v>0</v>
      </c>
      <c r="M1809" s="24"/>
      <c r="N1809" s="24"/>
      <c r="O1809" s="24"/>
      <c r="P1809" s="24"/>
      <c r="Q1809" s="24"/>
      <c r="R1809" s="24"/>
      <c r="S1809" s="24">
        <f t="shared" si="680"/>
        <v>0</v>
      </c>
      <c r="T1809" s="24">
        <f t="shared" si="677"/>
        <v>0</v>
      </c>
      <c r="W1809" s="24"/>
      <c r="X1809" s="24"/>
      <c r="Y1809" s="24"/>
      <c r="Z1809" s="24"/>
      <c r="AA1809" s="24"/>
      <c r="AB1809" s="24"/>
      <c r="AC1809" s="24">
        <f t="shared" si="681"/>
        <v>0</v>
      </c>
      <c r="AD1809" s="24">
        <f t="shared" si="682"/>
        <v>0</v>
      </c>
      <c r="AG1809" s="24"/>
      <c r="AH1809" s="24"/>
      <c r="AI1809" s="24"/>
      <c r="AJ1809" s="24"/>
      <c r="AK1809" s="24"/>
      <c r="AL1809" s="24"/>
      <c r="AM1809" s="24">
        <f t="shared" si="683"/>
        <v>0</v>
      </c>
      <c r="AN1809" s="24">
        <f t="shared" si="676"/>
        <v>0</v>
      </c>
      <c r="AQ1809" s="24"/>
      <c r="AR1809" s="24"/>
      <c r="AS1809" s="24"/>
      <c r="AT1809" s="24"/>
      <c r="AU1809" s="24"/>
      <c r="AV1809" s="24"/>
      <c r="AW1809" s="24">
        <f t="shared" si="684"/>
        <v>0</v>
      </c>
      <c r="AX1809" s="24">
        <f t="shared" si="685"/>
        <v>0</v>
      </c>
      <c r="BA1809" s="24"/>
      <c r="BB1809" s="24"/>
      <c r="BC1809" s="24"/>
      <c r="BD1809" s="24"/>
      <c r="BE1809" s="24"/>
      <c r="BF1809" s="24"/>
      <c r="BG1809" s="24">
        <f t="shared" si="686"/>
        <v>0</v>
      </c>
      <c r="BH1809" s="24">
        <f t="shared" si="687"/>
        <v>0</v>
      </c>
      <c r="BK1809" s="24"/>
      <c r="BL1809" s="24"/>
      <c r="BM1809" s="24"/>
      <c r="BN1809" s="24"/>
      <c r="BO1809" s="24"/>
      <c r="BP1809" s="24"/>
      <c r="BQ1809" s="24">
        <f t="shared" si="688"/>
        <v>0</v>
      </c>
      <c r="BR1809" s="24">
        <f t="shared" si="689"/>
        <v>0</v>
      </c>
      <c r="BU1809" s="24"/>
      <c r="BV1809" s="24"/>
      <c r="BW1809" s="24"/>
      <c r="BX1809" s="24"/>
      <c r="BY1809" s="24"/>
      <c r="BZ1809" s="24"/>
      <c r="CA1809" s="24">
        <f t="shared" si="690"/>
        <v>0</v>
      </c>
      <c r="CB1809" s="24">
        <f t="shared" si="691"/>
        <v>0</v>
      </c>
      <c r="CC1809" s="24"/>
      <c r="CE1809" s="24">
        <f t="shared" si="692"/>
        <v>0</v>
      </c>
      <c r="CG1809" s="24">
        <f t="shared" si="693"/>
        <v>0</v>
      </c>
      <c r="CI1809" s="24">
        <f t="shared" si="694"/>
        <v>0</v>
      </c>
      <c r="CK1809" s="24">
        <f t="shared" si="695"/>
        <v>0</v>
      </c>
      <c r="CM1809" s="24">
        <f t="shared" si="696"/>
        <v>0</v>
      </c>
      <c r="CO1809" s="24">
        <f t="shared" si="697"/>
        <v>0</v>
      </c>
      <c r="CQ1809" s="24">
        <f t="shared" si="698"/>
        <v>0</v>
      </c>
      <c r="CS1809" s="24">
        <f t="shared" si="699"/>
        <v>0</v>
      </c>
    </row>
    <row r="1810" spans="9:97">
      <c r="I1810" s="24">
        <f t="shared" si="679"/>
        <v>0</v>
      </c>
      <c r="J1810" s="24">
        <f t="shared" si="678"/>
        <v>0</v>
      </c>
      <c r="M1810" s="24"/>
      <c r="N1810" s="24"/>
      <c r="O1810" s="24"/>
      <c r="P1810" s="24"/>
      <c r="Q1810" s="24"/>
      <c r="R1810" s="24"/>
      <c r="S1810" s="24">
        <f t="shared" si="680"/>
        <v>0</v>
      </c>
      <c r="T1810" s="24">
        <f t="shared" si="677"/>
        <v>0</v>
      </c>
      <c r="W1810" s="24"/>
      <c r="X1810" s="24"/>
      <c r="Y1810" s="24"/>
      <c r="Z1810" s="24"/>
      <c r="AA1810" s="24"/>
      <c r="AB1810" s="24"/>
      <c r="AC1810" s="24">
        <f t="shared" si="681"/>
        <v>0</v>
      </c>
      <c r="AD1810" s="24">
        <f t="shared" si="682"/>
        <v>0</v>
      </c>
      <c r="AG1810" s="24"/>
      <c r="AH1810" s="24"/>
      <c r="AI1810" s="24"/>
      <c r="AJ1810" s="24"/>
      <c r="AK1810" s="24"/>
      <c r="AL1810" s="24"/>
      <c r="AM1810" s="24">
        <f t="shared" si="683"/>
        <v>0</v>
      </c>
      <c r="AN1810" s="24">
        <f t="shared" si="676"/>
        <v>0</v>
      </c>
      <c r="AQ1810" s="24"/>
      <c r="AR1810" s="24"/>
      <c r="AS1810" s="24"/>
      <c r="AT1810" s="24"/>
      <c r="AU1810" s="24"/>
      <c r="AV1810" s="24"/>
      <c r="AW1810" s="24">
        <f t="shared" si="684"/>
        <v>0</v>
      </c>
      <c r="AX1810" s="24">
        <f t="shared" si="685"/>
        <v>0</v>
      </c>
      <c r="BA1810" s="24"/>
      <c r="BB1810" s="24"/>
      <c r="BC1810" s="24"/>
      <c r="BD1810" s="24"/>
      <c r="BE1810" s="24"/>
      <c r="BF1810" s="24"/>
      <c r="BG1810" s="24">
        <f t="shared" si="686"/>
        <v>0</v>
      </c>
      <c r="BH1810" s="24">
        <f t="shared" si="687"/>
        <v>0</v>
      </c>
      <c r="BK1810" s="24"/>
      <c r="BL1810" s="24"/>
      <c r="BM1810" s="24"/>
      <c r="BN1810" s="24"/>
      <c r="BO1810" s="24"/>
      <c r="BP1810" s="24"/>
      <c r="BQ1810" s="24">
        <f t="shared" si="688"/>
        <v>0</v>
      </c>
      <c r="BR1810" s="24">
        <f t="shared" si="689"/>
        <v>0</v>
      </c>
      <c r="BU1810" s="24"/>
      <c r="BV1810" s="24"/>
      <c r="BW1810" s="24"/>
      <c r="BX1810" s="24"/>
      <c r="BY1810" s="24"/>
      <c r="BZ1810" s="24"/>
      <c r="CA1810" s="24">
        <f t="shared" si="690"/>
        <v>0</v>
      </c>
      <c r="CB1810" s="24">
        <f t="shared" si="691"/>
        <v>0</v>
      </c>
      <c r="CC1810" s="24"/>
      <c r="CE1810" s="24">
        <f t="shared" si="692"/>
        <v>0</v>
      </c>
      <c r="CG1810" s="24">
        <f t="shared" si="693"/>
        <v>0</v>
      </c>
      <c r="CI1810" s="24">
        <f t="shared" si="694"/>
        <v>0</v>
      </c>
      <c r="CK1810" s="24">
        <f t="shared" si="695"/>
        <v>0</v>
      </c>
      <c r="CM1810" s="24">
        <f t="shared" si="696"/>
        <v>0</v>
      </c>
      <c r="CO1810" s="24">
        <f t="shared" si="697"/>
        <v>0</v>
      </c>
      <c r="CQ1810" s="24">
        <f t="shared" si="698"/>
        <v>0</v>
      </c>
      <c r="CS1810" s="24">
        <f t="shared" si="699"/>
        <v>0</v>
      </c>
    </row>
    <row r="1811" spans="9:97">
      <c r="I1811" s="24">
        <f t="shared" si="679"/>
        <v>0</v>
      </c>
      <c r="J1811" s="24">
        <f t="shared" si="678"/>
        <v>0</v>
      </c>
      <c r="M1811" s="24"/>
      <c r="N1811" s="24"/>
      <c r="O1811" s="24"/>
      <c r="P1811" s="24"/>
      <c r="Q1811" s="24"/>
      <c r="R1811" s="24"/>
      <c r="S1811" s="24">
        <f t="shared" si="680"/>
        <v>0</v>
      </c>
      <c r="T1811" s="24">
        <f t="shared" si="677"/>
        <v>0</v>
      </c>
      <c r="W1811" s="24"/>
      <c r="X1811" s="24"/>
      <c r="Y1811" s="24"/>
      <c r="Z1811" s="24"/>
      <c r="AA1811" s="24"/>
      <c r="AB1811" s="24"/>
      <c r="AC1811" s="24">
        <f t="shared" si="681"/>
        <v>0</v>
      </c>
      <c r="AD1811" s="24">
        <f t="shared" si="682"/>
        <v>0</v>
      </c>
      <c r="AG1811" s="24"/>
      <c r="AH1811" s="24"/>
      <c r="AI1811" s="24"/>
      <c r="AJ1811" s="24"/>
      <c r="AK1811" s="24"/>
      <c r="AL1811" s="24"/>
      <c r="AM1811" s="24">
        <f t="shared" si="683"/>
        <v>0</v>
      </c>
      <c r="AN1811" s="24">
        <f t="shared" si="676"/>
        <v>0</v>
      </c>
      <c r="AQ1811" s="24"/>
      <c r="AR1811" s="24"/>
      <c r="AS1811" s="24"/>
      <c r="AT1811" s="24"/>
      <c r="AU1811" s="24"/>
      <c r="AV1811" s="24"/>
      <c r="AW1811" s="24">
        <f t="shared" si="684"/>
        <v>0</v>
      </c>
      <c r="AX1811" s="24">
        <f t="shared" si="685"/>
        <v>0</v>
      </c>
      <c r="BA1811" s="24"/>
      <c r="BB1811" s="24"/>
      <c r="BC1811" s="24"/>
      <c r="BD1811" s="24"/>
      <c r="BE1811" s="24"/>
      <c r="BF1811" s="24"/>
      <c r="BG1811" s="24">
        <f t="shared" si="686"/>
        <v>0</v>
      </c>
      <c r="BH1811" s="24">
        <f t="shared" si="687"/>
        <v>0</v>
      </c>
      <c r="BK1811" s="24"/>
      <c r="BL1811" s="24"/>
      <c r="BM1811" s="24"/>
      <c r="BN1811" s="24"/>
      <c r="BO1811" s="24"/>
      <c r="BP1811" s="24"/>
      <c r="BQ1811" s="24">
        <f t="shared" si="688"/>
        <v>0</v>
      </c>
      <c r="BR1811" s="24">
        <f t="shared" si="689"/>
        <v>0</v>
      </c>
      <c r="BU1811" s="24"/>
      <c r="BV1811" s="24"/>
      <c r="BW1811" s="24"/>
      <c r="BX1811" s="24"/>
      <c r="BY1811" s="24"/>
      <c r="BZ1811" s="24"/>
      <c r="CA1811" s="24">
        <f t="shared" si="690"/>
        <v>0</v>
      </c>
      <c r="CB1811" s="24">
        <f t="shared" si="691"/>
        <v>0</v>
      </c>
      <c r="CC1811" s="24"/>
      <c r="CE1811" s="24">
        <f t="shared" si="692"/>
        <v>0</v>
      </c>
      <c r="CG1811" s="24">
        <f t="shared" si="693"/>
        <v>0</v>
      </c>
      <c r="CI1811" s="24">
        <f t="shared" si="694"/>
        <v>0</v>
      </c>
      <c r="CK1811" s="24">
        <f t="shared" si="695"/>
        <v>0</v>
      </c>
      <c r="CM1811" s="24">
        <f t="shared" si="696"/>
        <v>0</v>
      </c>
      <c r="CO1811" s="24">
        <f t="shared" si="697"/>
        <v>0</v>
      </c>
      <c r="CQ1811" s="24">
        <f t="shared" si="698"/>
        <v>0</v>
      </c>
      <c r="CS1811" s="24">
        <f t="shared" si="699"/>
        <v>0</v>
      </c>
    </row>
    <row r="1812" spans="9:97">
      <c r="I1812" s="24">
        <f t="shared" si="679"/>
        <v>0</v>
      </c>
      <c r="J1812" s="24">
        <f t="shared" si="678"/>
        <v>0</v>
      </c>
      <c r="M1812" s="24"/>
      <c r="N1812" s="24"/>
      <c r="O1812" s="24"/>
      <c r="P1812" s="24"/>
      <c r="Q1812" s="24"/>
      <c r="R1812" s="24"/>
      <c r="S1812" s="24">
        <f t="shared" si="680"/>
        <v>0</v>
      </c>
      <c r="T1812" s="24">
        <f t="shared" si="677"/>
        <v>0</v>
      </c>
      <c r="W1812" s="24"/>
      <c r="X1812" s="24"/>
      <c r="Y1812" s="24"/>
      <c r="Z1812" s="24"/>
      <c r="AA1812" s="24"/>
      <c r="AB1812" s="24"/>
      <c r="AC1812" s="24">
        <f t="shared" si="681"/>
        <v>0</v>
      </c>
      <c r="AD1812" s="24">
        <f t="shared" si="682"/>
        <v>0</v>
      </c>
      <c r="AG1812" s="24"/>
      <c r="AH1812" s="24"/>
      <c r="AI1812" s="24"/>
      <c r="AJ1812" s="24"/>
      <c r="AK1812" s="24"/>
      <c r="AL1812" s="24"/>
      <c r="AM1812" s="24">
        <f t="shared" si="683"/>
        <v>0</v>
      </c>
      <c r="AN1812" s="24">
        <f t="shared" si="676"/>
        <v>0</v>
      </c>
      <c r="AQ1812" s="24"/>
      <c r="AR1812" s="24"/>
      <c r="AS1812" s="24"/>
      <c r="AT1812" s="24"/>
      <c r="AU1812" s="24"/>
      <c r="AV1812" s="24"/>
      <c r="AW1812" s="24">
        <f t="shared" si="684"/>
        <v>0</v>
      </c>
      <c r="AX1812" s="24">
        <f t="shared" si="685"/>
        <v>0</v>
      </c>
      <c r="BA1812" s="24"/>
      <c r="BB1812" s="24"/>
      <c r="BC1812" s="24"/>
      <c r="BD1812" s="24"/>
      <c r="BE1812" s="24"/>
      <c r="BF1812" s="24"/>
      <c r="BG1812" s="24">
        <f t="shared" si="686"/>
        <v>0</v>
      </c>
      <c r="BH1812" s="24">
        <f t="shared" si="687"/>
        <v>0</v>
      </c>
      <c r="BK1812" s="24"/>
      <c r="BL1812" s="24"/>
      <c r="BM1812" s="24"/>
      <c r="BN1812" s="24"/>
      <c r="BO1812" s="24"/>
      <c r="BP1812" s="24"/>
      <c r="BQ1812" s="24">
        <f t="shared" si="688"/>
        <v>0</v>
      </c>
      <c r="BR1812" s="24">
        <f t="shared" si="689"/>
        <v>0</v>
      </c>
      <c r="BU1812" s="24"/>
      <c r="BV1812" s="24"/>
      <c r="BW1812" s="24"/>
      <c r="BX1812" s="24"/>
      <c r="BY1812" s="24"/>
      <c r="BZ1812" s="24"/>
      <c r="CA1812" s="24">
        <f t="shared" si="690"/>
        <v>0</v>
      </c>
      <c r="CB1812" s="24">
        <f t="shared" si="691"/>
        <v>0</v>
      </c>
      <c r="CC1812" s="24"/>
      <c r="CE1812" s="24">
        <f t="shared" si="692"/>
        <v>0</v>
      </c>
      <c r="CG1812" s="24">
        <f t="shared" si="693"/>
        <v>0</v>
      </c>
      <c r="CI1812" s="24">
        <f t="shared" si="694"/>
        <v>0</v>
      </c>
      <c r="CK1812" s="24">
        <f t="shared" si="695"/>
        <v>0</v>
      </c>
      <c r="CM1812" s="24">
        <f t="shared" si="696"/>
        <v>0</v>
      </c>
      <c r="CO1812" s="24">
        <f t="shared" si="697"/>
        <v>0</v>
      </c>
      <c r="CQ1812" s="24">
        <f t="shared" si="698"/>
        <v>0</v>
      </c>
      <c r="CS1812" s="24">
        <f t="shared" si="699"/>
        <v>0</v>
      </c>
    </row>
    <row r="1813" spans="9:97">
      <c r="I1813" s="24">
        <f t="shared" si="679"/>
        <v>0</v>
      </c>
      <c r="J1813" s="24">
        <f t="shared" si="678"/>
        <v>0</v>
      </c>
      <c r="M1813" s="24"/>
      <c r="N1813" s="24"/>
      <c r="O1813" s="24"/>
      <c r="P1813" s="24"/>
      <c r="Q1813" s="24"/>
      <c r="R1813" s="24"/>
      <c r="S1813" s="24">
        <f t="shared" si="680"/>
        <v>0</v>
      </c>
      <c r="T1813" s="24">
        <f t="shared" si="677"/>
        <v>0</v>
      </c>
      <c r="W1813" s="24"/>
      <c r="X1813" s="24"/>
      <c r="Y1813" s="24"/>
      <c r="Z1813" s="24"/>
      <c r="AA1813" s="24"/>
      <c r="AB1813" s="24"/>
      <c r="AC1813" s="24">
        <f t="shared" si="681"/>
        <v>0</v>
      </c>
      <c r="AD1813" s="24">
        <f t="shared" si="682"/>
        <v>0</v>
      </c>
      <c r="AG1813" s="24"/>
      <c r="AH1813" s="24"/>
      <c r="AI1813" s="24"/>
      <c r="AJ1813" s="24"/>
      <c r="AK1813" s="24"/>
      <c r="AL1813" s="24"/>
      <c r="AM1813" s="24">
        <f t="shared" si="683"/>
        <v>0</v>
      </c>
      <c r="AN1813" s="24">
        <f t="shared" si="676"/>
        <v>0</v>
      </c>
      <c r="AQ1813" s="24"/>
      <c r="AR1813" s="24"/>
      <c r="AS1813" s="24"/>
      <c r="AT1813" s="24"/>
      <c r="AU1813" s="24"/>
      <c r="AV1813" s="24"/>
      <c r="AW1813" s="24">
        <f t="shared" si="684"/>
        <v>0</v>
      </c>
      <c r="AX1813" s="24">
        <f t="shared" si="685"/>
        <v>0</v>
      </c>
      <c r="BA1813" s="24"/>
      <c r="BB1813" s="24"/>
      <c r="BC1813" s="24"/>
      <c r="BD1813" s="24"/>
      <c r="BE1813" s="24"/>
      <c r="BF1813" s="24"/>
      <c r="BG1813" s="24">
        <f t="shared" si="686"/>
        <v>0</v>
      </c>
      <c r="BH1813" s="24">
        <f t="shared" si="687"/>
        <v>0</v>
      </c>
      <c r="BK1813" s="24"/>
      <c r="BL1813" s="24"/>
      <c r="BM1813" s="24"/>
      <c r="BN1813" s="24"/>
      <c r="BO1813" s="24"/>
      <c r="BP1813" s="24"/>
      <c r="BQ1813" s="24">
        <f t="shared" si="688"/>
        <v>0</v>
      </c>
      <c r="BR1813" s="24">
        <f t="shared" si="689"/>
        <v>0</v>
      </c>
      <c r="BU1813" s="24"/>
      <c r="BV1813" s="24"/>
      <c r="BW1813" s="24"/>
      <c r="BX1813" s="24"/>
      <c r="BY1813" s="24"/>
      <c r="BZ1813" s="24"/>
      <c r="CA1813" s="24">
        <f t="shared" si="690"/>
        <v>0</v>
      </c>
      <c r="CB1813" s="24">
        <f t="shared" si="691"/>
        <v>0</v>
      </c>
      <c r="CC1813" s="24"/>
      <c r="CE1813" s="24">
        <f t="shared" si="692"/>
        <v>0</v>
      </c>
      <c r="CG1813" s="24">
        <f t="shared" si="693"/>
        <v>0</v>
      </c>
      <c r="CI1813" s="24">
        <f t="shared" si="694"/>
        <v>0</v>
      </c>
      <c r="CK1813" s="24">
        <f t="shared" si="695"/>
        <v>0</v>
      </c>
      <c r="CM1813" s="24">
        <f t="shared" si="696"/>
        <v>0</v>
      </c>
      <c r="CO1813" s="24">
        <f t="shared" si="697"/>
        <v>0</v>
      </c>
      <c r="CQ1813" s="24">
        <f t="shared" si="698"/>
        <v>0</v>
      </c>
      <c r="CS1813" s="24">
        <f t="shared" si="699"/>
        <v>0</v>
      </c>
    </row>
    <row r="1814" spans="9:97">
      <c r="I1814" s="24">
        <f t="shared" si="679"/>
        <v>0</v>
      </c>
      <c r="J1814" s="24">
        <f t="shared" si="678"/>
        <v>0</v>
      </c>
      <c r="M1814" s="24"/>
      <c r="N1814" s="24"/>
      <c r="O1814" s="24"/>
      <c r="P1814" s="24"/>
      <c r="Q1814" s="24"/>
      <c r="R1814" s="24"/>
      <c r="S1814" s="24">
        <f t="shared" si="680"/>
        <v>0</v>
      </c>
      <c r="T1814" s="24">
        <f t="shared" si="677"/>
        <v>0</v>
      </c>
      <c r="W1814" s="24"/>
      <c r="X1814" s="24"/>
      <c r="Y1814" s="24"/>
      <c r="Z1814" s="24"/>
      <c r="AA1814" s="24"/>
      <c r="AB1814" s="24"/>
      <c r="AC1814" s="24">
        <f t="shared" si="681"/>
        <v>0</v>
      </c>
      <c r="AD1814" s="24">
        <f t="shared" si="682"/>
        <v>0</v>
      </c>
      <c r="AG1814" s="24"/>
      <c r="AH1814" s="24"/>
      <c r="AI1814" s="24"/>
      <c r="AJ1814" s="24"/>
      <c r="AK1814" s="24"/>
      <c r="AL1814" s="24"/>
      <c r="AM1814" s="24">
        <f t="shared" si="683"/>
        <v>0</v>
      </c>
      <c r="AN1814" s="24">
        <f t="shared" si="676"/>
        <v>0</v>
      </c>
      <c r="AQ1814" s="24"/>
      <c r="AR1814" s="24"/>
      <c r="AS1814" s="24"/>
      <c r="AT1814" s="24"/>
      <c r="AU1814" s="24"/>
      <c r="AV1814" s="24"/>
      <c r="AW1814" s="24">
        <f t="shared" si="684"/>
        <v>0</v>
      </c>
      <c r="AX1814" s="24">
        <f t="shared" si="685"/>
        <v>0</v>
      </c>
      <c r="BA1814" s="24"/>
      <c r="BB1814" s="24"/>
      <c r="BC1814" s="24"/>
      <c r="BD1814" s="24"/>
      <c r="BE1814" s="24"/>
      <c r="BF1814" s="24"/>
      <c r="BG1814" s="24">
        <f t="shared" si="686"/>
        <v>0</v>
      </c>
      <c r="BH1814" s="24">
        <f t="shared" si="687"/>
        <v>0</v>
      </c>
      <c r="BK1814" s="24"/>
      <c r="BL1814" s="24"/>
      <c r="BM1814" s="24"/>
      <c r="BN1814" s="24"/>
      <c r="BO1814" s="24"/>
      <c r="BP1814" s="24"/>
      <c r="BQ1814" s="24">
        <f t="shared" si="688"/>
        <v>0</v>
      </c>
      <c r="BR1814" s="24">
        <f t="shared" si="689"/>
        <v>0</v>
      </c>
      <c r="BU1814" s="24"/>
      <c r="BV1814" s="24"/>
      <c r="BW1814" s="24"/>
      <c r="BX1814" s="24"/>
      <c r="BY1814" s="24"/>
      <c r="BZ1814" s="24"/>
      <c r="CA1814" s="24">
        <f t="shared" si="690"/>
        <v>0</v>
      </c>
      <c r="CB1814" s="24">
        <f t="shared" si="691"/>
        <v>0</v>
      </c>
      <c r="CC1814" s="24"/>
      <c r="CE1814" s="24">
        <f t="shared" si="692"/>
        <v>0</v>
      </c>
      <c r="CG1814" s="24">
        <f t="shared" si="693"/>
        <v>0</v>
      </c>
      <c r="CI1814" s="24">
        <f t="shared" si="694"/>
        <v>0</v>
      </c>
      <c r="CK1814" s="24">
        <f t="shared" si="695"/>
        <v>0</v>
      </c>
      <c r="CM1814" s="24">
        <f t="shared" si="696"/>
        <v>0</v>
      </c>
      <c r="CO1814" s="24">
        <f t="shared" si="697"/>
        <v>0</v>
      </c>
      <c r="CQ1814" s="24">
        <f t="shared" si="698"/>
        <v>0</v>
      </c>
      <c r="CS1814" s="24">
        <f t="shared" si="699"/>
        <v>0</v>
      </c>
    </row>
    <row r="1815" spans="9:97">
      <c r="I1815" s="24">
        <f t="shared" si="679"/>
        <v>0</v>
      </c>
      <c r="J1815" s="24">
        <f t="shared" si="678"/>
        <v>0</v>
      </c>
      <c r="M1815" s="24"/>
      <c r="N1815" s="24"/>
      <c r="O1815" s="24"/>
      <c r="P1815" s="24"/>
      <c r="Q1815" s="24"/>
      <c r="R1815" s="24"/>
      <c r="S1815" s="24">
        <f t="shared" si="680"/>
        <v>0</v>
      </c>
      <c r="T1815" s="24">
        <f t="shared" si="677"/>
        <v>0</v>
      </c>
      <c r="W1815" s="24"/>
      <c r="X1815" s="24"/>
      <c r="Y1815" s="24"/>
      <c r="Z1815" s="24"/>
      <c r="AA1815" s="24"/>
      <c r="AB1815" s="24"/>
      <c r="AC1815" s="24">
        <f t="shared" si="681"/>
        <v>0</v>
      </c>
      <c r="AD1815" s="24">
        <f t="shared" si="682"/>
        <v>0</v>
      </c>
      <c r="AG1815" s="24"/>
      <c r="AH1815" s="24"/>
      <c r="AI1815" s="24"/>
      <c r="AJ1815" s="24"/>
      <c r="AK1815" s="24"/>
      <c r="AL1815" s="24"/>
      <c r="AM1815" s="24">
        <f t="shared" si="683"/>
        <v>0</v>
      </c>
      <c r="AN1815" s="24">
        <f t="shared" si="676"/>
        <v>0</v>
      </c>
      <c r="AQ1815" s="24"/>
      <c r="AR1815" s="24"/>
      <c r="AS1815" s="24"/>
      <c r="AT1815" s="24"/>
      <c r="AU1815" s="24"/>
      <c r="AV1815" s="24"/>
      <c r="AW1815" s="24">
        <f t="shared" si="684"/>
        <v>0</v>
      </c>
      <c r="AX1815" s="24">
        <f t="shared" si="685"/>
        <v>0</v>
      </c>
      <c r="BA1815" s="24"/>
      <c r="BB1815" s="24"/>
      <c r="BC1815" s="24"/>
      <c r="BD1815" s="24"/>
      <c r="BE1815" s="24"/>
      <c r="BF1815" s="24"/>
      <c r="BG1815" s="24">
        <f t="shared" si="686"/>
        <v>0</v>
      </c>
      <c r="BH1815" s="24">
        <f t="shared" si="687"/>
        <v>0</v>
      </c>
      <c r="BK1815" s="24"/>
      <c r="BL1815" s="24"/>
      <c r="BM1815" s="24"/>
      <c r="BN1815" s="24"/>
      <c r="BO1815" s="24"/>
      <c r="BP1815" s="24"/>
      <c r="BQ1815" s="24">
        <f t="shared" si="688"/>
        <v>0</v>
      </c>
      <c r="BR1815" s="24">
        <f t="shared" si="689"/>
        <v>0</v>
      </c>
      <c r="BU1815" s="24"/>
      <c r="BV1815" s="24"/>
      <c r="BW1815" s="24"/>
      <c r="BX1815" s="24"/>
      <c r="BY1815" s="24"/>
      <c r="BZ1815" s="24"/>
      <c r="CA1815" s="24">
        <f t="shared" si="690"/>
        <v>0</v>
      </c>
      <c r="CB1815" s="24">
        <f t="shared" si="691"/>
        <v>0</v>
      </c>
      <c r="CC1815" s="24"/>
      <c r="CE1815" s="24">
        <f t="shared" si="692"/>
        <v>0</v>
      </c>
      <c r="CG1815" s="24">
        <f t="shared" si="693"/>
        <v>0</v>
      </c>
      <c r="CI1815" s="24">
        <f t="shared" si="694"/>
        <v>0</v>
      </c>
      <c r="CK1815" s="24">
        <f t="shared" si="695"/>
        <v>0</v>
      </c>
      <c r="CM1815" s="24">
        <f t="shared" si="696"/>
        <v>0</v>
      </c>
      <c r="CO1815" s="24">
        <f t="shared" si="697"/>
        <v>0</v>
      </c>
      <c r="CQ1815" s="24">
        <f t="shared" si="698"/>
        <v>0</v>
      </c>
      <c r="CS1815" s="24">
        <f t="shared" si="699"/>
        <v>0</v>
      </c>
    </row>
    <row r="1816" spans="9:97">
      <c r="I1816" s="24">
        <f t="shared" si="679"/>
        <v>0</v>
      </c>
      <c r="J1816" s="24">
        <f t="shared" si="678"/>
        <v>0</v>
      </c>
      <c r="M1816" s="24"/>
      <c r="N1816" s="24"/>
      <c r="O1816" s="24"/>
      <c r="P1816" s="24"/>
      <c r="Q1816" s="24"/>
      <c r="R1816" s="24"/>
      <c r="S1816" s="24">
        <f t="shared" si="680"/>
        <v>0</v>
      </c>
      <c r="T1816" s="24">
        <f t="shared" si="677"/>
        <v>0</v>
      </c>
      <c r="W1816" s="24"/>
      <c r="X1816" s="24"/>
      <c r="Y1816" s="24"/>
      <c r="Z1816" s="24"/>
      <c r="AA1816" s="24"/>
      <c r="AB1816" s="24"/>
      <c r="AC1816" s="24">
        <f t="shared" si="681"/>
        <v>0</v>
      </c>
      <c r="AD1816" s="24">
        <f t="shared" si="682"/>
        <v>0</v>
      </c>
      <c r="AG1816" s="24"/>
      <c r="AH1816" s="24"/>
      <c r="AI1816" s="24"/>
      <c r="AJ1816" s="24"/>
      <c r="AK1816" s="24"/>
      <c r="AL1816" s="24"/>
      <c r="AM1816" s="24">
        <f t="shared" si="683"/>
        <v>0</v>
      </c>
      <c r="AN1816" s="24">
        <f t="shared" si="676"/>
        <v>0</v>
      </c>
      <c r="AQ1816" s="24"/>
      <c r="AR1816" s="24"/>
      <c r="AS1816" s="24"/>
      <c r="AT1816" s="24"/>
      <c r="AU1816" s="24"/>
      <c r="AV1816" s="24"/>
      <c r="AW1816" s="24">
        <f t="shared" si="684"/>
        <v>0</v>
      </c>
      <c r="AX1816" s="24">
        <f t="shared" si="685"/>
        <v>0</v>
      </c>
      <c r="BA1816" s="24"/>
      <c r="BB1816" s="24"/>
      <c r="BC1816" s="24"/>
      <c r="BD1816" s="24"/>
      <c r="BE1816" s="24"/>
      <c r="BF1816" s="24"/>
      <c r="BG1816" s="24">
        <f t="shared" si="686"/>
        <v>0</v>
      </c>
      <c r="BH1816" s="24">
        <f t="shared" si="687"/>
        <v>0</v>
      </c>
      <c r="BK1816" s="24"/>
      <c r="BL1816" s="24"/>
      <c r="BM1816" s="24"/>
      <c r="BN1816" s="24"/>
      <c r="BO1816" s="24"/>
      <c r="BP1816" s="24"/>
      <c r="BQ1816" s="24">
        <f t="shared" si="688"/>
        <v>0</v>
      </c>
      <c r="BR1816" s="24">
        <f t="shared" si="689"/>
        <v>0</v>
      </c>
      <c r="BU1816" s="24"/>
      <c r="BV1816" s="24"/>
      <c r="BW1816" s="24"/>
      <c r="BX1816" s="24"/>
      <c r="BY1816" s="24"/>
      <c r="BZ1816" s="24"/>
      <c r="CA1816" s="24">
        <f t="shared" si="690"/>
        <v>0</v>
      </c>
      <c r="CB1816" s="24">
        <f t="shared" si="691"/>
        <v>0</v>
      </c>
      <c r="CC1816" s="24"/>
      <c r="CE1816" s="24">
        <f t="shared" si="692"/>
        <v>0</v>
      </c>
      <c r="CG1816" s="24">
        <f t="shared" si="693"/>
        <v>0</v>
      </c>
      <c r="CI1816" s="24">
        <f t="shared" si="694"/>
        <v>0</v>
      </c>
      <c r="CK1816" s="24">
        <f t="shared" si="695"/>
        <v>0</v>
      </c>
      <c r="CM1816" s="24">
        <f t="shared" si="696"/>
        <v>0</v>
      </c>
      <c r="CO1816" s="24">
        <f t="shared" si="697"/>
        <v>0</v>
      </c>
      <c r="CQ1816" s="24">
        <f t="shared" si="698"/>
        <v>0</v>
      </c>
      <c r="CS1816" s="24">
        <f t="shared" si="699"/>
        <v>0</v>
      </c>
    </row>
    <row r="1817" spans="9:97">
      <c r="I1817" s="24">
        <f t="shared" si="679"/>
        <v>0</v>
      </c>
      <c r="J1817" s="24">
        <f t="shared" si="678"/>
        <v>0</v>
      </c>
      <c r="M1817" s="24"/>
      <c r="N1817" s="24"/>
      <c r="O1817" s="24"/>
      <c r="P1817" s="24"/>
      <c r="Q1817" s="24"/>
      <c r="R1817" s="24"/>
      <c r="S1817" s="24">
        <f t="shared" si="680"/>
        <v>0</v>
      </c>
      <c r="T1817" s="24">
        <f t="shared" si="677"/>
        <v>0</v>
      </c>
      <c r="W1817" s="24"/>
      <c r="X1817" s="24"/>
      <c r="Y1817" s="24"/>
      <c r="Z1817" s="24"/>
      <c r="AA1817" s="24"/>
      <c r="AB1817" s="24"/>
      <c r="AC1817" s="24">
        <f t="shared" si="681"/>
        <v>0</v>
      </c>
      <c r="AD1817" s="24">
        <f t="shared" si="682"/>
        <v>0</v>
      </c>
      <c r="AG1817" s="24"/>
      <c r="AH1817" s="24"/>
      <c r="AI1817" s="24"/>
      <c r="AJ1817" s="24"/>
      <c r="AK1817" s="24"/>
      <c r="AL1817" s="24"/>
      <c r="AM1817" s="24">
        <f t="shared" si="683"/>
        <v>0</v>
      </c>
      <c r="AN1817" s="24">
        <f t="shared" si="676"/>
        <v>0</v>
      </c>
      <c r="AQ1817" s="24"/>
      <c r="AR1817" s="24"/>
      <c r="AS1817" s="24"/>
      <c r="AT1817" s="24"/>
      <c r="AU1817" s="24"/>
      <c r="AV1817" s="24"/>
      <c r="AW1817" s="24">
        <f t="shared" si="684"/>
        <v>0</v>
      </c>
      <c r="AX1817" s="24">
        <f t="shared" si="685"/>
        <v>0</v>
      </c>
      <c r="BA1817" s="24"/>
      <c r="BB1817" s="24"/>
      <c r="BC1817" s="24"/>
      <c r="BD1817" s="24"/>
      <c r="BE1817" s="24"/>
      <c r="BF1817" s="24"/>
      <c r="BG1817" s="24">
        <f t="shared" si="686"/>
        <v>0</v>
      </c>
      <c r="BH1817" s="24">
        <f t="shared" si="687"/>
        <v>0</v>
      </c>
      <c r="BK1817" s="24"/>
      <c r="BL1817" s="24"/>
      <c r="BM1817" s="24"/>
      <c r="BN1817" s="24"/>
      <c r="BO1817" s="24"/>
      <c r="BP1817" s="24"/>
      <c r="BQ1817" s="24">
        <f t="shared" si="688"/>
        <v>0</v>
      </c>
      <c r="BR1817" s="24">
        <f t="shared" si="689"/>
        <v>0</v>
      </c>
      <c r="BU1817" s="24"/>
      <c r="BV1817" s="24"/>
      <c r="BW1817" s="24"/>
      <c r="BX1817" s="24"/>
      <c r="BY1817" s="24"/>
      <c r="BZ1817" s="24"/>
      <c r="CA1817" s="24">
        <f t="shared" si="690"/>
        <v>0</v>
      </c>
      <c r="CB1817" s="24">
        <f t="shared" si="691"/>
        <v>0</v>
      </c>
      <c r="CC1817" s="24"/>
      <c r="CE1817" s="24">
        <f t="shared" si="692"/>
        <v>0</v>
      </c>
      <c r="CG1817" s="24">
        <f t="shared" si="693"/>
        <v>0</v>
      </c>
      <c r="CI1817" s="24">
        <f t="shared" si="694"/>
        <v>0</v>
      </c>
      <c r="CK1817" s="24">
        <f t="shared" si="695"/>
        <v>0</v>
      </c>
      <c r="CM1817" s="24">
        <f t="shared" si="696"/>
        <v>0</v>
      </c>
      <c r="CO1817" s="24">
        <f t="shared" si="697"/>
        <v>0</v>
      </c>
      <c r="CQ1817" s="24">
        <f t="shared" si="698"/>
        <v>0</v>
      </c>
      <c r="CS1817" s="24">
        <f t="shared" si="699"/>
        <v>0</v>
      </c>
    </row>
    <row r="1818" spans="9:97">
      <c r="I1818" s="24">
        <f t="shared" si="679"/>
        <v>0</v>
      </c>
      <c r="J1818" s="24">
        <f t="shared" si="678"/>
        <v>0</v>
      </c>
      <c r="M1818" s="24"/>
      <c r="N1818" s="24"/>
      <c r="O1818" s="24"/>
      <c r="P1818" s="24"/>
      <c r="Q1818" s="24"/>
      <c r="R1818" s="24"/>
      <c r="S1818" s="24">
        <f t="shared" si="680"/>
        <v>0</v>
      </c>
      <c r="T1818" s="24">
        <f t="shared" si="677"/>
        <v>0</v>
      </c>
      <c r="W1818" s="24"/>
      <c r="X1818" s="24"/>
      <c r="Y1818" s="24"/>
      <c r="Z1818" s="24"/>
      <c r="AA1818" s="24"/>
      <c r="AB1818" s="24"/>
      <c r="AC1818" s="24">
        <f t="shared" si="681"/>
        <v>0</v>
      </c>
      <c r="AD1818" s="24">
        <f t="shared" si="682"/>
        <v>0</v>
      </c>
      <c r="AG1818" s="24"/>
      <c r="AH1818" s="24"/>
      <c r="AI1818" s="24"/>
      <c r="AJ1818" s="24"/>
      <c r="AK1818" s="24"/>
      <c r="AL1818" s="24"/>
      <c r="AM1818" s="24">
        <f t="shared" si="683"/>
        <v>0</v>
      </c>
      <c r="AN1818" s="24">
        <f t="shared" ref="AN1818:AN1881" si="700">IF(AJ1818&lt;AG1818-AH1818,AG1818-AH1818-AJ1818,0)</f>
        <v>0</v>
      </c>
      <c r="AQ1818" s="24"/>
      <c r="AR1818" s="24"/>
      <c r="AS1818" s="24"/>
      <c r="AT1818" s="24"/>
      <c r="AU1818" s="24"/>
      <c r="AV1818" s="24"/>
      <c r="AW1818" s="24">
        <f t="shared" si="684"/>
        <v>0</v>
      </c>
      <c r="AX1818" s="24">
        <f t="shared" si="685"/>
        <v>0</v>
      </c>
      <c r="BA1818" s="24"/>
      <c r="BB1818" s="24"/>
      <c r="BC1818" s="24"/>
      <c r="BD1818" s="24"/>
      <c r="BE1818" s="24"/>
      <c r="BF1818" s="24"/>
      <c r="BG1818" s="24">
        <f t="shared" si="686"/>
        <v>0</v>
      </c>
      <c r="BH1818" s="24">
        <f t="shared" si="687"/>
        <v>0</v>
      </c>
      <c r="BK1818" s="24"/>
      <c r="BL1818" s="24"/>
      <c r="BM1818" s="24"/>
      <c r="BN1818" s="24"/>
      <c r="BO1818" s="24"/>
      <c r="BP1818" s="24"/>
      <c r="BQ1818" s="24">
        <f t="shared" si="688"/>
        <v>0</v>
      </c>
      <c r="BR1818" s="24">
        <f t="shared" si="689"/>
        <v>0</v>
      </c>
      <c r="BU1818" s="24"/>
      <c r="BV1818" s="24"/>
      <c r="BW1818" s="24"/>
      <c r="BX1818" s="24"/>
      <c r="BY1818" s="24"/>
      <c r="BZ1818" s="24"/>
      <c r="CA1818" s="24">
        <f t="shared" si="690"/>
        <v>0</v>
      </c>
      <c r="CB1818" s="24">
        <f t="shared" si="691"/>
        <v>0</v>
      </c>
      <c r="CC1818" s="24"/>
      <c r="CE1818" s="24">
        <f t="shared" si="692"/>
        <v>0</v>
      </c>
      <c r="CG1818" s="24">
        <f t="shared" si="693"/>
        <v>0</v>
      </c>
      <c r="CI1818" s="24">
        <f t="shared" si="694"/>
        <v>0</v>
      </c>
      <c r="CK1818" s="24">
        <f t="shared" si="695"/>
        <v>0</v>
      </c>
      <c r="CM1818" s="24">
        <f t="shared" si="696"/>
        <v>0</v>
      </c>
      <c r="CO1818" s="24">
        <f t="shared" si="697"/>
        <v>0</v>
      </c>
      <c r="CQ1818" s="24">
        <f t="shared" si="698"/>
        <v>0</v>
      </c>
      <c r="CS1818" s="24">
        <f t="shared" si="699"/>
        <v>0</v>
      </c>
    </row>
    <row r="1819" spans="9:97">
      <c r="I1819" s="24">
        <f t="shared" si="679"/>
        <v>0</v>
      </c>
      <c r="J1819" s="24">
        <f t="shared" si="678"/>
        <v>0</v>
      </c>
      <c r="M1819" s="24"/>
      <c r="N1819" s="24"/>
      <c r="O1819" s="24"/>
      <c r="P1819" s="24"/>
      <c r="Q1819" s="24"/>
      <c r="R1819" s="24"/>
      <c r="S1819" s="24">
        <f t="shared" si="680"/>
        <v>0</v>
      </c>
      <c r="T1819" s="24">
        <f t="shared" si="677"/>
        <v>0</v>
      </c>
      <c r="W1819" s="24"/>
      <c r="X1819" s="24"/>
      <c r="Y1819" s="24"/>
      <c r="Z1819" s="24"/>
      <c r="AA1819" s="24"/>
      <c r="AB1819" s="24"/>
      <c r="AC1819" s="24">
        <f t="shared" si="681"/>
        <v>0</v>
      </c>
      <c r="AD1819" s="24">
        <f t="shared" si="682"/>
        <v>0</v>
      </c>
      <c r="AG1819" s="24"/>
      <c r="AH1819" s="24"/>
      <c r="AI1819" s="24"/>
      <c r="AJ1819" s="24"/>
      <c r="AK1819" s="24"/>
      <c r="AL1819" s="24"/>
      <c r="AM1819" s="24">
        <f t="shared" si="683"/>
        <v>0</v>
      </c>
      <c r="AN1819" s="24">
        <f t="shared" si="700"/>
        <v>0</v>
      </c>
      <c r="AQ1819" s="24"/>
      <c r="AR1819" s="24"/>
      <c r="AS1819" s="24"/>
      <c r="AT1819" s="24"/>
      <c r="AU1819" s="24"/>
      <c r="AV1819" s="24"/>
      <c r="AW1819" s="24">
        <f t="shared" si="684"/>
        <v>0</v>
      </c>
      <c r="AX1819" s="24">
        <f t="shared" si="685"/>
        <v>0</v>
      </c>
      <c r="BA1819" s="24"/>
      <c r="BB1819" s="24"/>
      <c r="BC1819" s="24"/>
      <c r="BD1819" s="24"/>
      <c r="BE1819" s="24"/>
      <c r="BF1819" s="24"/>
      <c r="BG1819" s="24">
        <f t="shared" si="686"/>
        <v>0</v>
      </c>
      <c r="BH1819" s="24">
        <f t="shared" si="687"/>
        <v>0</v>
      </c>
      <c r="BK1819" s="24"/>
      <c r="BL1819" s="24"/>
      <c r="BM1819" s="24"/>
      <c r="BN1819" s="24"/>
      <c r="BO1819" s="24"/>
      <c r="BP1819" s="24"/>
      <c r="BQ1819" s="24">
        <f t="shared" si="688"/>
        <v>0</v>
      </c>
      <c r="BR1819" s="24">
        <f t="shared" si="689"/>
        <v>0</v>
      </c>
      <c r="BU1819" s="24"/>
      <c r="BV1819" s="24"/>
      <c r="BW1819" s="24"/>
      <c r="BX1819" s="24"/>
      <c r="BY1819" s="24"/>
      <c r="BZ1819" s="24"/>
      <c r="CA1819" s="24">
        <f t="shared" si="690"/>
        <v>0</v>
      </c>
      <c r="CB1819" s="24">
        <f t="shared" si="691"/>
        <v>0</v>
      </c>
      <c r="CC1819" s="24"/>
      <c r="CE1819" s="24">
        <f t="shared" si="692"/>
        <v>0</v>
      </c>
      <c r="CG1819" s="24">
        <f t="shared" si="693"/>
        <v>0</v>
      </c>
      <c r="CI1819" s="24">
        <f t="shared" si="694"/>
        <v>0</v>
      </c>
      <c r="CK1819" s="24">
        <f t="shared" si="695"/>
        <v>0</v>
      </c>
      <c r="CM1819" s="24">
        <f t="shared" si="696"/>
        <v>0</v>
      </c>
      <c r="CO1819" s="24">
        <f t="shared" si="697"/>
        <v>0</v>
      </c>
      <c r="CQ1819" s="24">
        <f t="shared" si="698"/>
        <v>0</v>
      </c>
      <c r="CS1819" s="24">
        <f t="shared" si="699"/>
        <v>0</v>
      </c>
    </row>
    <row r="1820" spans="9:97">
      <c r="I1820" s="24">
        <f t="shared" si="679"/>
        <v>0</v>
      </c>
      <c r="J1820" s="24">
        <f t="shared" si="678"/>
        <v>0</v>
      </c>
      <c r="M1820" s="24"/>
      <c r="N1820" s="24"/>
      <c r="O1820" s="24"/>
      <c r="P1820" s="24"/>
      <c r="Q1820" s="24"/>
      <c r="R1820" s="24"/>
      <c r="S1820" s="24">
        <f t="shared" si="680"/>
        <v>0</v>
      </c>
      <c r="T1820" s="24">
        <f t="shared" si="677"/>
        <v>0</v>
      </c>
      <c r="W1820" s="24"/>
      <c r="X1820" s="24"/>
      <c r="Y1820" s="24"/>
      <c r="Z1820" s="24"/>
      <c r="AA1820" s="24"/>
      <c r="AB1820" s="24"/>
      <c r="AC1820" s="24">
        <f t="shared" si="681"/>
        <v>0</v>
      </c>
      <c r="AD1820" s="24">
        <f t="shared" si="682"/>
        <v>0</v>
      </c>
      <c r="AG1820" s="24"/>
      <c r="AH1820" s="24"/>
      <c r="AI1820" s="24"/>
      <c r="AJ1820" s="24"/>
      <c r="AK1820" s="24"/>
      <c r="AL1820" s="24"/>
      <c r="AM1820" s="24">
        <f t="shared" si="683"/>
        <v>0</v>
      </c>
      <c r="AN1820" s="24">
        <f t="shared" si="700"/>
        <v>0</v>
      </c>
      <c r="AQ1820" s="24"/>
      <c r="AR1820" s="24"/>
      <c r="AS1820" s="24"/>
      <c r="AT1820" s="24"/>
      <c r="AU1820" s="24"/>
      <c r="AV1820" s="24"/>
      <c r="AW1820" s="24">
        <f t="shared" si="684"/>
        <v>0</v>
      </c>
      <c r="AX1820" s="24">
        <f t="shared" si="685"/>
        <v>0</v>
      </c>
      <c r="BA1820" s="24"/>
      <c r="BB1820" s="24"/>
      <c r="BC1820" s="24"/>
      <c r="BD1820" s="24"/>
      <c r="BE1820" s="24"/>
      <c r="BF1820" s="24"/>
      <c r="BG1820" s="24">
        <f t="shared" si="686"/>
        <v>0</v>
      </c>
      <c r="BH1820" s="24">
        <f t="shared" si="687"/>
        <v>0</v>
      </c>
      <c r="BK1820" s="24"/>
      <c r="BL1820" s="24"/>
      <c r="BM1820" s="24"/>
      <c r="BN1820" s="24"/>
      <c r="BO1820" s="24"/>
      <c r="BP1820" s="24"/>
      <c r="BQ1820" s="24">
        <f t="shared" si="688"/>
        <v>0</v>
      </c>
      <c r="BR1820" s="24">
        <f t="shared" si="689"/>
        <v>0</v>
      </c>
      <c r="BU1820" s="24"/>
      <c r="BV1820" s="24"/>
      <c r="BW1820" s="24"/>
      <c r="BX1820" s="24"/>
      <c r="BY1820" s="24"/>
      <c r="BZ1820" s="24"/>
      <c r="CA1820" s="24">
        <f t="shared" si="690"/>
        <v>0</v>
      </c>
      <c r="CB1820" s="24">
        <f t="shared" si="691"/>
        <v>0</v>
      </c>
      <c r="CC1820" s="24"/>
      <c r="CE1820" s="24">
        <f t="shared" si="692"/>
        <v>0</v>
      </c>
      <c r="CG1820" s="24">
        <f t="shared" si="693"/>
        <v>0</v>
      </c>
      <c r="CI1820" s="24">
        <f t="shared" si="694"/>
        <v>0</v>
      </c>
      <c r="CK1820" s="24">
        <f t="shared" si="695"/>
        <v>0</v>
      </c>
      <c r="CM1820" s="24">
        <f t="shared" si="696"/>
        <v>0</v>
      </c>
      <c r="CO1820" s="24">
        <f t="shared" si="697"/>
        <v>0</v>
      </c>
      <c r="CQ1820" s="24">
        <f t="shared" si="698"/>
        <v>0</v>
      </c>
      <c r="CS1820" s="24">
        <f t="shared" si="699"/>
        <v>0</v>
      </c>
    </row>
    <row r="1821" spans="9:97">
      <c r="I1821" s="24">
        <f t="shared" si="679"/>
        <v>0</v>
      </c>
      <c r="J1821" s="24">
        <f t="shared" si="678"/>
        <v>0</v>
      </c>
      <c r="M1821" s="24"/>
      <c r="N1821" s="24"/>
      <c r="O1821" s="24"/>
      <c r="P1821" s="24"/>
      <c r="Q1821" s="24"/>
      <c r="R1821" s="24"/>
      <c r="S1821" s="24">
        <f t="shared" si="680"/>
        <v>0</v>
      </c>
      <c r="T1821" s="24">
        <f t="shared" si="677"/>
        <v>0</v>
      </c>
      <c r="W1821" s="24"/>
      <c r="X1821" s="24"/>
      <c r="Y1821" s="24"/>
      <c r="Z1821" s="24"/>
      <c r="AA1821" s="24"/>
      <c r="AB1821" s="24"/>
      <c r="AC1821" s="24">
        <f t="shared" si="681"/>
        <v>0</v>
      </c>
      <c r="AD1821" s="24">
        <f t="shared" si="682"/>
        <v>0</v>
      </c>
      <c r="AG1821" s="24"/>
      <c r="AH1821" s="24"/>
      <c r="AI1821" s="24"/>
      <c r="AJ1821" s="24"/>
      <c r="AK1821" s="24"/>
      <c r="AL1821" s="24"/>
      <c r="AM1821" s="24">
        <f t="shared" si="683"/>
        <v>0</v>
      </c>
      <c r="AN1821" s="24">
        <f t="shared" si="700"/>
        <v>0</v>
      </c>
      <c r="AQ1821" s="24"/>
      <c r="AR1821" s="24"/>
      <c r="AS1821" s="24"/>
      <c r="AT1821" s="24"/>
      <c r="AU1821" s="24"/>
      <c r="AV1821" s="24"/>
      <c r="AW1821" s="24">
        <f t="shared" si="684"/>
        <v>0</v>
      </c>
      <c r="AX1821" s="24">
        <f t="shared" si="685"/>
        <v>0</v>
      </c>
      <c r="BA1821" s="24"/>
      <c r="BB1821" s="24"/>
      <c r="BC1821" s="24"/>
      <c r="BD1821" s="24"/>
      <c r="BE1821" s="24"/>
      <c r="BF1821" s="24"/>
      <c r="BG1821" s="24">
        <f t="shared" si="686"/>
        <v>0</v>
      </c>
      <c r="BH1821" s="24">
        <f t="shared" si="687"/>
        <v>0</v>
      </c>
      <c r="BK1821" s="24"/>
      <c r="BL1821" s="24"/>
      <c r="BM1821" s="24"/>
      <c r="BN1821" s="24"/>
      <c r="BO1821" s="24"/>
      <c r="BP1821" s="24"/>
      <c r="BQ1821" s="24">
        <f t="shared" si="688"/>
        <v>0</v>
      </c>
      <c r="BR1821" s="24">
        <f t="shared" si="689"/>
        <v>0</v>
      </c>
      <c r="BU1821" s="24"/>
      <c r="BV1821" s="24"/>
      <c r="BW1821" s="24"/>
      <c r="BX1821" s="24"/>
      <c r="BY1821" s="24"/>
      <c r="BZ1821" s="24"/>
      <c r="CA1821" s="24">
        <f t="shared" si="690"/>
        <v>0</v>
      </c>
      <c r="CB1821" s="24">
        <f t="shared" si="691"/>
        <v>0</v>
      </c>
      <c r="CC1821" s="24"/>
      <c r="CE1821" s="24">
        <f t="shared" si="692"/>
        <v>0</v>
      </c>
      <c r="CG1821" s="24">
        <f t="shared" si="693"/>
        <v>0</v>
      </c>
      <c r="CI1821" s="24">
        <f t="shared" si="694"/>
        <v>0</v>
      </c>
      <c r="CK1821" s="24">
        <f t="shared" si="695"/>
        <v>0</v>
      </c>
      <c r="CM1821" s="24">
        <f t="shared" si="696"/>
        <v>0</v>
      </c>
      <c r="CO1821" s="24">
        <f t="shared" si="697"/>
        <v>0</v>
      </c>
      <c r="CQ1821" s="24">
        <f t="shared" si="698"/>
        <v>0</v>
      </c>
      <c r="CS1821" s="24">
        <f t="shared" si="699"/>
        <v>0</v>
      </c>
    </row>
    <row r="1822" spans="9:97">
      <c r="I1822" s="24">
        <f t="shared" si="679"/>
        <v>0</v>
      </c>
      <c r="J1822" s="24">
        <f t="shared" si="678"/>
        <v>0</v>
      </c>
      <c r="M1822" s="24"/>
      <c r="N1822" s="24"/>
      <c r="O1822" s="24"/>
      <c r="P1822" s="24"/>
      <c r="Q1822" s="24"/>
      <c r="R1822" s="24"/>
      <c r="S1822" s="24">
        <f t="shared" si="680"/>
        <v>0</v>
      </c>
      <c r="T1822" s="24">
        <f t="shared" si="677"/>
        <v>0</v>
      </c>
      <c r="W1822" s="24"/>
      <c r="X1822" s="24"/>
      <c r="Y1822" s="24"/>
      <c r="Z1822" s="24"/>
      <c r="AA1822" s="24"/>
      <c r="AB1822" s="24"/>
      <c r="AC1822" s="24">
        <f t="shared" si="681"/>
        <v>0</v>
      </c>
      <c r="AD1822" s="24">
        <f t="shared" si="682"/>
        <v>0</v>
      </c>
      <c r="AG1822" s="24"/>
      <c r="AH1822" s="24"/>
      <c r="AI1822" s="24"/>
      <c r="AJ1822" s="24"/>
      <c r="AK1822" s="24"/>
      <c r="AL1822" s="24"/>
      <c r="AM1822" s="24">
        <f t="shared" si="683"/>
        <v>0</v>
      </c>
      <c r="AN1822" s="24">
        <f t="shared" si="700"/>
        <v>0</v>
      </c>
      <c r="AQ1822" s="24"/>
      <c r="AR1822" s="24"/>
      <c r="AS1822" s="24"/>
      <c r="AT1822" s="24"/>
      <c r="AU1822" s="24"/>
      <c r="AV1822" s="24"/>
      <c r="AW1822" s="24">
        <f t="shared" si="684"/>
        <v>0</v>
      </c>
      <c r="AX1822" s="24">
        <f t="shared" si="685"/>
        <v>0</v>
      </c>
      <c r="BA1822" s="24"/>
      <c r="BB1822" s="24"/>
      <c r="BC1822" s="24"/>
      <c r="BD1822" s="24"/>
      <c r="BE1822" s="24"/>
      <c r="BF1822" s="24"/>
      <c r="BG1822" s="24">
        <f t="shared" si="686"/>
        <v>0</v>
      </c>
      <c r="BH1822" s="24">
        <f t="shared" si="687"/>
        <v>0</v>
      </c>
      <c r="BK1822" s="24"/>
      <c r="BL1822" s="24"/>
      <c r="BM1822" s="24"/>
      <c r="BN1822" s="24"/>
      <c r="BO1822" s="24"/>
      <c r="BP1822" s="24"/>
      <c r="BQ1822" s="24">
        <f t="shared" si="688"/>
        <v>0</v>
      </c>
      <c r="BR1822" s="24">
        <f t="shared" si="689"/>
        <v>0</v>
      </c>
      <c r="BU1822" s="24"/>
      <c r="BV1822" s="24"/>
      <c r="BW1822" s="24"/>
      <c r="BX1822" s="24"/>
      <c r="BY1822" s="24"/>
      <c r="BZ1822" s="24"/>
      <c r="CA1822" s="24">
        <f t="shared" si="690"/>
        <v>0</v>
      </c>
      <c r="CB1822" s="24">
        <f t="shared" si="691"/>
        <v>0</v>
      </c>
      <c r="CC1822" s="24"/>
      <c r="CE1822" s="24">
        <f t="shared" si="692"/>
        <v>0</v>
      </c>
      <c r="CG1822" s="24">
        <f t="shared" si="693"/>
        <v>0</v>
      </c>
      <c r="CI1822" s="24">
        <f t="shared" si="694"/>
        <v>0</v>
      </c>
      <c r="CK1822" s="24">
        <f t="shared" si="695"/>
        <v>0</v>
      </c>
      <c r="CM1822" s="24">
        <f t="shared" si="696"/>
        <v>0</v>
      </c>
      <c r="CO1822" s="24">
        <f t="shared" si="697"/>
        <v>0</v>
      </c>
      <c r="CQ1822" s="24">
        <f t="shared" si="698"/>
        <v>0</v>
      </c>
      <c r="CS1822" s="24">
        <f t="shared" si="699"/>
        <v>0</v>
      </c>
    </row>
    <row r="1823" spans="9:97">
      <c r="I1823" s="24">
        <f t="shared" si="679"/>
        <v>0</v>
      </c>
      <c r="J1823" s="24">
        <f t="shared" si="678"/>
        <v>0</v>
      </c>
      <c r="M1823" s="24"/>
      <c r="N1823" s="24"/>
      <c r="O1823" s="24"/>
      <c r="P1823" s="24"/>
      <c r="Q1823" s="24"/>
      <c r="R1823" s="24"/>
      <c r="S1823" s="24">
        <f t="shared" si="680"/>
        <v>0</v>
      </c>
      <c r="T1823" s="24">
        <f t="shared" si="677"/>
        <v>0</v>
      </c>
      <c r="W1823" s="24"/>
      <c r="X1823" s="24"/>
      <c r="Y1823" s="24"/>
      <c r="Z1823" s="24"/>
      <c r="AA1823" s="24"/>
      <c r="AB1823" s="24"/>
      <c r="AC1823" s="24">
        <f t="shared" si="681"/>
        <v>0</v>
      </c>
      <c r="AD1823" s="24">
        <f t="shared" si="682"/>
        <v>0</v>
      </c>
      <c r="AG1823" s="24"/>
      <c r="AH1823" s="24"/>
      <c r="AI1823" s="24"/>
      <c r="AJ1823" s="24"/>
      <c r="AK1823" s="24"/>
      <c r="AL1823" s="24"/>
      <c r="AM1823" s="24">
        <f t="shared" si="683"/>
        <v>0</v>
      </c>
      <c r="AN1823" s="24">
        <f t="shared" si="700"/>
        <v>0</v>
      </c>
      <c r="AQ1823" s="24"/>
      <c r="AR1823" s="24"/>
      <c r="AS1823" s="24"/>
      <c r="AT1823" s="24"/>
      <c r="AU1823" s="24"/>
      <c r="AV1823" s="24"/>
      <c r="AW1823" s="24">
        <f t="shared" si="684"/>
        <v>0</v>
      </c>
      <c r="AX1823" s="24">
        <f t="shared" si="685"/>
        <v>0</v>
      </c>
      <c r="BA1823" s="24"/>
      <c r="BB1823" s="24"/>
      <c r="BC1823" s="24"/>
      <c r="BD1823" s="24"/>
      <c r="BE1823" s="24"/>
      <c r="BF1823" s="24"/>
      <c r="BG1823" s="24">
        <f t="shared" si="686"/>
        <v>0</v>
      </c>
      <c r="BH1823" s="24">
        <f t="shared" si="687"/>
        <v>0</v>
      </c>
      <c r="BK1823" s="24"/>
      <c r="BL1823" s="24"/>
      <c r="BM1823" s="24"/>
      <c r="BN1823" s="24"/>
      <c r="BO1823" s="24"/>
      <c r="BP1823" s="24"/>
      <c r="BQ1823" s="24">
        <f t="shared" si="688"/>
        <v>0</v>
      </c>
      <c r="BR1823" s="24">
        <f t="shared" si="689"/>
        <v>0</v>
      </c>
      <c r="BU1823" s="24"/>
      <c r="BV1823" s="24"/>
      <c r="BW1823" s="24"/>
      <c r="BX1823" s="24"/>
      <c r="BY1823" s="24"/>
      <c r="BZ1823" s="24"/>
      <c r="CA1823" s="24">
        <f t="shared" si="690"/>
        <v>0</v>
      </c>
      <c r="CB1823" s="24">
        <f t="shared" si="691"/>
        <v>0</v>
      </c>
      <c r="CC1823" s="24"/>
      <c r="CE1823" s="24">
        <f t="shared" si="692"/>
        <v>0</v>
      </c>
      <c r="CG1823" s="24">
        <f t="shared" si="693"/>
        <v>0</v>
      </c>
      <c r="CI1823" s="24">
        <f t="shared" si="694"/>
        <v>0</v>
      </c>
      <c r="CK1823" s="24">
        <f t="shared" si="695"/>
        <v>0</v>
      </c>
      <c r="CM1823" s="24">
        <f t="shared" si="696"/>
        <v>0</v>
      </c>
      <c r="CO1823" s="24">
        <f t="shared" si="697"/>
        <v>0</v>
      </c>
      <c r="CQ1823" s="24">
        <f t="shared" si="698"/>
        <v>0</v>
      </c>
      <c r="CS1823" s="24">
        <f t="shared" si="699"/>
        <v>0</v>
      </c>
    </row>
    <row r="1824" spans="9:97">
      <c r="I1824" s="24">
        <f t="shared" si="679"/>
        <v>0</v>
      </c>
      <c r="J1824" s="24">
        <f t="shared" si="678"/>
        <v>0</v>
      </c>
      <c r="M1824" s="24"/>
      <c r="N1824" s="24"/>
      <c r="O1824" s="24"/>
      <c r="P1824" s="24"/>
      <c r="Q1824" s="24"/>
      <c r="R1824" s="24"/>
      <c r="S1824" s="24">
        <f t="shared" si="680"/>
        <v>0</v>
      </c>
      <c r="T1824" s="24">
        <f t="shared" si="677"/>
        <v>0</v>
      </c>
      <c r="W1824" s="24"/>
      <c r="X1824" s="24"/>
      <c r="Y1824" s="24"/>
      <c r="Z1824" s="24"/>
      <c r="AA1824" s="24"/>
      <c r="AB1824" s="24"/>
      <c r="AC1824" s="24">
        <f t="shared" si="681"/>
        <v>0</v>
      </c>
      <c r="AD1824" s="24">
        <f t="shared" si="682"/>
        <v>0</v>
      </c>
      <c r="AG1824" s="24"/>
      <c r="AH1824" s="24"/>
      <c r="AI1824" s="24"/>
      <c r="AJ1824" s="24"/>
      <c r="AK1824" s="24"/>
      <c r="AL1824" s="24"/>
      <c r="AM1824" s="24">
        <f t="shared" si="683"/>
        <v>0</v>
      </c>
      <c r="AN1824" s="24">
        <f t="shared" si="700"/>
        <v>0</v>
      </c>
      <c r="AQ1824" s="24"/>
      <c r="AR1824" s="24"/>
      <c r="AS1824" s="24"/>
      <c r="AT1824" s="24"/>
      <c r="AU1824" s="24"/>
      <c r="AV1824" s="24"/>
      <c r="AW1824" s="24">
        <f t="shared" si="684"/>
        <v>0</v>
      </c>
      <c r="AX1824" s="24">
        <f t="shared" si="685"/>
        <v>0</v>
      </c>
      <c r="BA1824" s="24"/>
      <c r="BB1824" s="24"/>
      <c r="BC1824" s="24"/>
      <c r="BD1824" s="24"/>
      <c r="BE1824" s="24"/>
      <c r="BF1824" s="24"/>
      <c r="BG1824" s="24">
        <f t="shared" si="686"/>
        <v>0</v>
      </c>
      <c r="BH1824" s="24">
        <f t="shared" si="687"/>
        <v>0</v>
      </c>
      <c r="BK1824" s="24"/>
      <c r="BL1824" s="24"/>
      <c r="BM1824" s="24"/>
      <c r="BN1824" s="24"/>
      <c r="BO1824" s="24"/>
      <c r="BP1824" s="24"/>
      <c r="BQ1824" s="24">
        <f t="shared" si="688"/>
        <v>0</v>
      </c>
      <c r="BR1824" s="24">
        <f t="shared" si="689"/>
        <v>0</v>
      </c>
      <c r="BU1824" s="24"/>
      <c r="BV1824" s="24"/>
      <c r="BW1824" s="24"/>
      <c r="BX1824" s="24"/>
      <c r="BY1824" s="24"/>
      <c r="BZ1824" s="24"/>
      <c r="CA1824" s="24">
        <f t="shared" si="690"/>
        <v>0</v>
      </c>
      <c r="CB1824" s="24">
        <f t="shared" si="691"/>
        <v>0</v>
      </c>
      <c r="CC1824" s="24"/>
      <c r="CE1824" s="24">
        <f t="shared" si="692"/>
        <v>0</v>
      </c>
      <c r="CG1824" s="24">
        <f t="shared" si="693"/>
        <v>0</v>
      </c>
      <c r="CI1824" s="24">
        <f t="shared" si="694"/>
        <v>0</v>
      </c>
      <c r="CK1824" s="24">
        <f t="shared" si="695"/>
        <v>0</v>
      </c>
      <c r="CM1824" s="24">
        <f t="shared" si="696"/>
        <v>0</v>
      </c>
      <c r="CO1824" s="24">
        <f t="shared" si="697"/>
        <v>0</v>
      </c>
      <c r="CQ1824" s="24">
        <f t="shared" si="698"/>
        <v>0</v>
      </c>
      <c r="CS1824" s="24">
        <f t="shared" si="699"/>
        <v>0</v>
      </c>
    </row>
    <row r="1825" spans="9:97">
      <c r="I1825" s="24">
        <f t="shared" si="679"/>
        <v>0</v>
      </c>
      <c r="J1825" s="24">
        <f t="shared" si="678"/>
        <v>0</v>
      </c>
      <c r="M1825" s="24"/>
      <c r="N1825" s="24"/>
      <c r="O1825" s="24"/>
      <c r="P1825" s="24"/>
      <c r="Q1825" s="24"/>
      <c r="R1825" s="24"/>
      <c r="S1825" s="24">
        <f t="shared" si="680"/>
        <v>0</v>
      </c>
      <c r="T1825" s="24">
        <f t="shared" si="677"/>
        <v>0</v>
      </c>
      <c r="W1825" s="24"/>
      <c r="X1825" s="24"/>
      <c r="Y1825" s="24"/>
      <c r="Z1825" s="24"/>
      <c r="AA1825" s="24"/>
      <c r="AB1825" s="24"/>
      <c r="AC1825" s="24">
        <f t="shared" si="681"/>
        <v>0</v>
      </c>
      <c r="AD1825" s="24">
        <f t="shared" si="682"/>
        <v>0</v>
      </c>
      <c r="AG1825" s="24"/>
      <c r="AH1825" s="24"/>
      <c r="AI1825" s="24"/>
      <c r="AJ1825" s="24"/>
      <c r="AK1825" s="24"/>
      <c r="AL1825" s="24"/>
      <c r="AM1825" s="24">
        <f t="shared" si="683"/>
        <v>0</v>
      </c>
      <c r="AN1825" s="24">
        <f t="shared" si="700"/>
        <v>0</v>
      </c>
      <c r="AQ1825" s="24"/>
      <c r="AR1825" s="24"/>
      <c r="AS1825" s="24"/>
      <c r="AT1825" s="24"/>
      <c r="AU1825" s="24"/>
      <c r="AV1825" s="24"/>
      <c r="AW1825" s="24">
        <f t="shared" si="684"/>
        <v>0</v>
      </c>
      <c r="AX1825" s="24">
        <f t="shared" si="685"/>
        <v>0</v>
      </c>
      <c r="BA1825" s="24"/>
      <c r="BB1825" s="24"/>
      <c r="BC1825" s="24"/>
      <c r="BD1825" s="24"/>
      <c r="BE1825" s="24"/>
      <c r="BF1825" s="24"/>
      <c r="BG1825" s="24">
        <f t="shared" si="686"/>
        <v>0</v>
      </c>
      <c r="BH1825" s="24">
        <f t="shared" si="687"/>
        <v>0</v>
      </c>
      <c r="BK1825" s="24"/>
      <c r="BL1825" s="24"/>
      <c r="BM1825" s="24"/>
      <c r="BN1825" s="24"/>
      <c r="BO1825" s="24"/>
      <c r="BP1825" s="24"/>
      <c r="BQ1825" s="24">
        <f t="shared" si="688"/>
        <v>0</v>
      </c>
      <c r="BR1825" s="24">
        <f t="shared" si="689"/>
        <v>0</v>
      </c>
      <c r="BU1825" s="24"/>
      <c r="BV1825" s="24"/>
      <c r="BW1825" s="24"/>
      <c r="BX1825" s="24"/>
      <c r="BY1825" s="24"/>
      <c r="BZ1825" s="24"/>
      <c r="CA1825" s="24">
        <f t="shared" si="690"/>
        <v>0</v>
      </c>
      <c r="CB1825" s="24">
        <f t="shared" si="691"/>
        <v>0</v>
      </c>
      <c r="CC1825" s="24"/>
      <c r="CE1825" s="24">
        <f t="shared" si="692"/>
        <v>0</v>
      </c>
      <c r="CG1825" s="24">
        <f t="shared" si="693"/>
        <v>0</v>
      </c>
      <c r="CI1825" s="24">
        <f t="shared" si="694"/>
        <v>0</v>
      </c>
      <c r="CK1825" s="24">
        <f t="shared" si="695"/>
        <v>0</v>
      </c>
      <c r="CM1825" s="24">
        <f t="shared" si="696"/>
        <v>0</v>
      </c>
      <c r="CO1825" s="24">
        <f t="shared" si="697"/>
        <v>0</v>
      </c>
      <c r="CQ1825" s="24">
        <f t="shared" si="698"/>
        <v>0</v>
      </c>
      <c r="CS1825" s="24">
        <f t="shared" si="699"/>
        <v>0</v>
      </c>
    </row>
    <row r="1826" spans="9:97">
      <c r="I1826" s="24">
        <f t="shared" si="679"/>
        <v>0</v>
      </c>
      <c r="J1826" s="24">
        <f t="shared" si="678"/>
        <v>0</v>
      </c>
      <c r="M1826" s="24"/>
      <c r="N1826" s="24"/>
      <c r="O1826" s="24"/>
      <c r="P1826" s="24"/>
      <c r="Q1826" s="24"/>
      <c r="R1826" s="24"/>
      <c r="S1826" s="24">
        <f t="shared" si="680"/>
        <v>0</v>
      </c>
      <c r="T1826" s="24">
        <f t="shared" si="677"/>
        <v>0</v>
      </c>
      <c r="W1826" s="24"/>
      <c r="X1826" s="24"/>
      <c r="Y1826" s="24"/>
      <c r="Z1826" s="24"/>
      <c r="AA1826" s="24"/>
      <c r="AB1826" s="24"/>
      <c r="AC1826" s="24">
        <f t="shared" si="681"/>
        <v>0</v>
      </c>
      <c r="AD1826" s="24">
        <f t="shared" si="682"/>
        <v>0</v>
      </c>
      <c r="AG1826" s="24"/>
      <c r="AH1826" s="24"/>
      <c r="AI1826" s="24"/>
      <c r="AJ1826" s="24"/>
      <c r="AK1826" s="24"/>
      <c r="AL1826" s="24"/>
      <c r="AM1826" s="24">
        <f t="shared" si="683"/>
        <v>0</v>
      </c>
      <c r="AN1826" s="24">
        <f t="shared" si="700"/>
        <v>0</v>
      </c>
      <c r="AQ1826" s="24"/>
      <c r="AR1826" s="24"/>
      <c r="AS1826" s="24"/>
      <c r="AT1826" s="24"/>
      <c r="AU1826" s="24"/>
      <c r="AV1826" s="24"/>
      <c r="AW1826" s="24">
        <f t="shared" si="684"/>
        <v>0</v>
      </c>
      <c r="AX1826" s="24">
        <f t="shared" si="685"/>
        <v>0</v>
      </c>
      <c r="BA1826" s="24"/>
      <c r="BB1826" s="24"/>
      <c r="BC1826" s="24"/>
      <c r="BD1826" s="24"/>
      <c r="BE1826" s="24"/>
      <c r="BF1826" s="24"/>
      <c r="BG1826" s="24">
        <f t="shared" si="686"/>
        <v>0</v>
      </c>
      <c r="BH1826" s="24">
        <f t="shared" si="687"/>
        <v>0</v>
      </c>
      <c r="BK1826" s="24"/>
      <c r="BL1826" s="24"/>
      <c r="BM1826" s="24"/>
      <c r="BN1826" s="24"/>
      <c r="BO1826" s="24"/>
      <c r="BP1826" s="24"/>
      <c r="BQ1826" s="24">
        <f t="shared" si="688"/>
        <v>0</v>
      </c>
      <c r="BR1826" s="24">
        <f t="shared" si="689"/>
        <v>0</v>
      </c>
      <c r="BU1826" s="24"/>
      <c r="BV1826" s="24"/>
      <c r="BW1826" s="24"/>
      <c r="BX1826" s="24"/>
      <c r="BY1826" s="24"/>
      <c r="BZ1826" s="24"/>
      <c r="CA1826" s="24">
        <f t="shared" si="690"/>
        <v>0</v>
      </c>
      <c r="CB1826" s="24">
        <f t="shared" si="691"/>
        <v>0</v>
      </c>
      <c r="CC1826" s="24"/>
      <c r="CE1826" s="24">
        <f t="shared" si="692"/>
        <v>0</v>
      </c>
      <c r="CG1826" s="24">
        <f t="shared" si="693"/>
        <v>0</v>
      </c>
      <c r="CI1826" s="24">
        <f t="shared" si="694"/>
        <v>0</v>
      </c>
      <c r="CK1826" s="24">
        <f t="shared" si="695"/>
        <v>0</v>
      </c>
      <c r="CM1826" s="24">
        <f t="shared" si="696"/>
        <v>0</v>
      </c>
      <c r="CO1826" s="24">
        <f t="shared" si="697"/>
        <v>0</v>
      </c>
      <c r="CQ1826" s="24">
        <f t="shared" si="698"/>
        <v>0</v>
      </c>
      <c r="CS1826" s="24">
        <f t="shared" si="699"/>
        <v>0</v>
      </c>
    </row>
    <row r="1827" spans="9:97">
      <c r="I1827" s="24">
        <f t="shared" si="679"/>
        <v>0</v>
      </c>
      <c r="J1827" s="24">
        <f t="shared" si="678"/>
        <v>0</v>
      </c>
      <c r="M1827" s="24"/>
      <c r="N1827" s="24"/>
      <c r="O1827" s="24"/>
      <c r="P1827" s="24"/>
      <c r="Q1827" s="24"/>
      <c r="R1827" s="24"/>
      <c r="S1827" s="24">
        <f t="shared" si="680"/>
        <v>0</v>
      </c>
      <c r="T1827" s="24">
        <f t="shared" si="677"/>
        <v>0</v>
      </c>
      <c r="W1827" s="24"/>
      <c r="X1827" s="24"/>
      <c r="Y1827" s="24"/>
      <c r="Z1827" s="24"/>
      <c r="AA1827" s="24"/>
      <c r="AB1827" s="24"/>
      <c r="AC1827" s="24">
        <f t="shared" si="681"/>
        <v>0</v>
      </c>
      <c r="AD1827" s="24">
        <f t="shared" si="682"/>
        <v>0</v>
      </c>
      <c r="AG1827" s="24"/>
      <c r="AH1827" s="24"/>
      <c r="AI1827" s="24"/>
      <c r="AJ1827" s="24"/>
      <c r="AK1827" s="24"/>
      <c r="AL1827" s="24"/>
      <c r="AM1827" s="24">
        <f t="shared" si="683"/>
        <v>0</v>
      </c>
      <c r="AN1827" s="24">
        <f t="shared" si="700"/>
        <v>0</v>
      </c>
      <c r="AQ1827" s="24"/>
      <c r="AR1827" s="24"/>
      <c r="AS1827" s="24"/>
      <c r="AT1827" s="24"/>
      <c r="AU1827" s="24"/>
      <c r="AV1827" s="24"/>
      <c r="AW1827" s="24">
        <f t="shared" si="684"/>
        <v>0</v>
      </c>
      <c r="AX1827" s="24">
        <f t="shared" si="685"/>
        <v>0</v>
      </c>
      <c r="BA1827" s="24"/>
      <c r="BB1827" s="24"/>
      <c r="BC1827" s="24"/>
      <c r="BD1827" s="24"/>
      <c r="BE1827" s="24"/>
      <c r="BF1827" s="24"/>
      <c r="BG1827" s="24">
        <f t="shared" si="686"/>
        <v>0</v>
      </c>
      <c r="BH1827" s="24">
        <f t="shared" si="687"/>
        <v>0</v>
      </c>
      <c r="BK1827" s="24"/>
      <c r="BL1827" s="24"/>
      <c r="BM1827" s="24"/>
      <c r="BN1827" s="24"/>
      <c r="BO1827" s="24"/>
      <c r="BP1827" s="24"/>
      <c r="BQ1827" s="24">
        <f t="shared" si="688"/>
        <v>0</v>
      </c>
      <c r="BR1827" s="24">
        <f t="shared" si="689"/>
        <v>0</v>
      </c>
      <c r="BU1827" s="24"/>
      <c r="BV1827" s="24"/>
      <c r="BW1827" s="24"/>
      <c r="BX1827" s="24"/>
      <c r="BY1827" s="24"/>
      <c r="BZ1827" s="24"/>
      <c r="CA1827" s="24">
        <f t="shared" si="690"/>
        <v>0</v>
      </c>
      <c r="CB1827" s="24">
        <f t="shared" si="691"/>
        <v>0</v>
      </c>
      <c r="CC1827" s="24"/>
      <c r="CE1827" s="24">
        <f t="shared" si="692"/>
        <v>0</v>
      </c>
      <c r="CG1827" s="24">
        <f t="shared" si="693"/>
        <v>0</v>
      </c>
      <c r="CI1827" s="24">
        <f t="shared" si="694"/>
        <v>0</v>
      </c>
      <c r="CK1827" s="24">
        <f t="shared" si="695"/>
        <v>0</v>
      </c>
      <c r="CM1827" s="24">
        <f t="shared" si="696"/>
        <v>0</v>
      </c>
      <c r="CO1827" s="24">
        <f t="shared" si="697"/>
        <v>0</v>
      </c>
      <c r="CQ1827" s="24">
        <f t="shared" si="698"/>
        <v>0</v>
      </c>
      <c r="CS1827" s="24">
        <f t="shared" si="699"/>
        <v>0</v>
      </c>
    </row>
    <row r="1828" spans="9:97">
      <c r="I1828" s="24">
        <f t="shared" si="679"/>
        <v>0</v>
      </c>
      <c r="J1828" s="24">
        <f t="shared" si="678"/>
        <v>0</v>
      </c>
      <c r="M1828" s="24"/>
      <c r="N1828" s="24"/>
      <c r="O1828" s="24"/>
      <c r="P1828" s="24"/>
      <c r="Q1828" s="24"/>
      <c r="R1828" s="24"/>
      <c r="S1828" s="24">
        <f t="shared" si="680"/>
        <v>0</v>
      </c>
      <c r="T1828" s="24">
        <f t="shared" si="677"/>
        <v>0</v>
      </c>
      <c r="W1828" s="24"/>
      <c r="X1828" s="24"/>
      <c r="Y1828" s="24"/>
      <c r="Z1828" s="24"/>
      <c r="AA1828" s="24"/>
      <c r="AB1828" s="24"/>
      <c r="AC1828" s="24">
        <f t="shared" si="681"/>
        <v>0</v>
      </c>
      <c r="AD1828" s="24">
        <f t="shared" si="682"/>
        <v>0</v>
      </c>
      <c r="AG1828" s="24"/>
      <c r="AH1828" s="24"/>
      <c r="AI1828" s="24"/>
      <c r="AJ1828" s="24"/>
      <c r="AK1828" s="24"/>
      <c r="AL1828" s="24"/>
      <c r="AM1828" s="24">
        <f t="shared" si="683"/>
        <v>0</v>
      </c>
      <c r="AN1828" s="24">
        <f t="shared" si="700"/>
        <v>0</v>
      </c>
      <c r="AQ1828" s="24"/>
      <c r="AR1828" s="24"/>
      <c r="AS1828" s="24"/>
      <c r="AT1828" s="24"/>
      <c r="AU1828" s="24"/>
      <c r="AV1828" s="24"/>
      <c r="AW1828" s="24">
        <f t="shared" si="684"/>
        <v>0</v>
      </c>
      <c r="AX1828" s="24">
        <f t="shared" si="685"/>
        <v>0</v>
      </c>
      <c r="BA1828" s="24"/>
      <c r="BB1828" s="24"/>
      <c r="BC1828" s="24"/>
      <c r="BD1828" s="24"/>
      <c r="BE1828" s="24"/>
      <c r="BF1828" s="24"/>
      <c r="BG1828" s="24">
        <f t="shared" si="686"/>
        <v>0</v>
      </c>
      <c r="BH1828" s="24">
        <f t="shared" si="687"/>
        <v>0</v>
      </c>
      <c r="BK1828" s="24"/>
      <c r="BL1828" s="24"/>
      <c r="BM1828" s="24"/>
      <c r="BN1828" s="24"/>
      <c r="BO1828" s="24"/>
      <c r="BP1828" s="24"/>
      <c r="BQ1828" s="24">
        <f t="shared" si="688"/>
        <v>0</v>
      </c>
      <c r="BR1828" s="24">
        <f t="shared" si="689"/>
        <v>0</v>
      </c>
      <c r="BU1828" s="24"/>
      <c r="BV1828" s="24"/>
      <c r="BW1828" s="24"/>
      <c r="BX1828" s="24"/>
      <c r="BY1828" s="24"/>
      <c r="BZ1828" s="24"/>
      <c r="CA1828" s="24">
        <f t="shared" si="690"/>
        <v>0</v>
      </c>
      <c r="CB1828" s="24">
        <f t="shared" si="691"/>
        <v>0</v>
      </c>
      <c r="CC1828" s="24"/>
      <c r="CE1828" s="24">
        <f t="shared" si="692"/>
        <v>0</v>
      </c>
      <c r="CG1828" s="24">
        <f t="shared" si="693"/>
        <v>0</v>
      </c>
      <c r="CI1828" s="24">
        <f t="shared" si="694"/>
        <v>0</v>
      </c>
      <c r="CK1828" s="24">
        <f t="shared" si="695"/>
        <v>0</v>
      </c>
      <c r="CM1828" s="24">
        <f t="shared" si="696"/>
        <v>0</v>
      </c>
      <c r="CO1828" s="24">
        <f t="shared" si="697"/>
        <v>0</v>
      </c>
      <c r="CQ1828" s="24">
        <f t="shared" si="698"/>
        <v>0</v>
      </c>
      <c r="CS1828" s="24">
        <f t="shared" si="699"/>
        <v>0</v>
      </c>
    </row>
    <row r="1829" spans="9:97">
      <c r="I1829" s="24">
        <f t="shared" si="679"/>
        <v>0</v>
      </c>
      <c r="J1829" s="24">
        <f t="shared" si="678"/>
        <v>0</v>
      </c>
      <c r="M1829" s="24"/>
      <c r="N1829" s="24"/>
      <c r="O1829" s="24"/>
      <c r="P1829" s="24"/>
      <c r="Q1829" s="24"/>
      <c r="R1829" s="24"/>
      <c r="S1829" s="24">
        <f t="shared" si="680"/>
        <v>0</v>
      </c>
      <c r="T1829" s="24">
        <f t="shared" si="677"/>
        <v>0</v>
      </c>
      <c r="W1829" s="24"/>
      <c r="X1829" s="24"/>
      <c r="Y1829" s="24"/>
      <c r="Z1829" s="24"/>
      <c r="AA1829" s="24"/>
      <c r="AB1829" s="24"/>
      <c r="AC1829" s="24">
        <f t="shared" si="681"/>
        <v>0</v>
      </c>
      <c r="AD1829" s="24">
        <f t="shared" si="682"/>
        <v>0</v>
      </c>
      <c r="AG1829" s="24"/>
      <c r="AH1829" s="24"/>
      <c r="AI1829" s="24"/>
      <c r="AJ1829" s="24"/>
      <c r="AK1829" s="24"/>
      <c r="AL1829" s="24"/>
      <c r="AM1829" s="24">
        <f t="shared" si="683"/>
        <v>0</v>
      </c>
      <c r="AN1829" s="24">
        <f t="shared" si="700"/>
        <v>0</v>
      </c>
      <c r="AQ1829" s="24"/>
      <c r="AR1829" s="24"/>
      <c r="AS1829" s="24"/>
      <c r="AT1829" s="24"/>
      <c r="AU1829" s="24"/>
      <c r="AV1829" s="24"/>
      <c r="AW1829" s="24">
        <f t="shared" si="684"/>
        <v>0</v>
      </c>
      <c r="AX1829" s="24">
        <f t="shared" si="685"/>
        <v>0</v>
      </c>
      <c r="BA1829" s="24"/>
      <c r="BB1829" s="24"/>
      <c r="BC1829" s="24"/>
      <c r="BD1829" s="24"/>
      <c r="BE1829" s="24"/>
      <c r="BF1829" s="24"/>
      <c r="BG1829" s="24">
        <f t="shared" si="686"/>
        <v>0</v>
      </c>
      <c r="BH1829" s="24">
        <f t="shared" si="687"/>
        <v>0</v>
      </c>
      <c r="BK1829" s="24"/>
      <c r="BL1829" s="24"/>
      <c r="BM1829" s="24"/>
      <c r="BN1829" s="24"/>
      <c r="BO1829" s="24"/>
      <c r="BP1829" s="24"/>
      <c r="BQ1829" s="24">
        <f t="shared" si="688"/>
        <v>0</v>
      </c>
      <c r="BR1829" s="24">
        <f t="shared" si="689"/>
        <v>0</v>
      </c>
      <c r="BU1829" s="24"/>
      <c r="BV1829" s="24"/>
      <c r="BW1829" s="24"/>
      <c r="BX1829" s="24"/>
      <c r="BY1829" s="24"/>
      <c r="BZ1829" s="24"/>
      <c r="CA1829" s="24">
        <f t="shared" si="690"/>
        <v>0</v>
      </c>
      <c r="CB1829" s="24">
        <f t="shared" si="691"/>
        <v>0</v>
      </c>
      <c r="CC1829" s="24"/>
      <c r="CE1829" s="24">
        <f t="shared" si="692"/>
        <v>0</v>
      </c>
      <c r="CG1829" s="24">
        <f t="shared" si="693"/>
        <v>0</v>
      </c>
      <c r="CI1829" s="24">
        <f t="shared" si="694"/>
        <v>0</v>
      </c>
      <c r="CK1829" s="24">
        <f t="shared" si="695"/>
        <v>0</v>
      </c>
      <c r="CM1829" s="24">
        <f t="shared" si="696"/>
        <v>0</v>
      </c>
      <c r="CO1829" s="24">
        <f t="shared" si="697"/>
        <v>0</v>
      </c>
      <c r="CQ1829" s="24">
        <f t="shared" si="698"/>
        <v>0</v>
      </c>
      <c r="CS1829" s="24">
        <f t="shared" si="699"/>
        <v>0</v>
      </c>
    </row>
    <row r="1830" spans="9:97">
      <c r="I1830" s="24">
        <f t="shared" si="679"/>
        <v>0</v>
      </c>
      <c r="J1830" s="24">
        <f t="shared" si="678"/>
        <v>0</v>
      </c>
      <c r="M1830" s="24"/>
      <c r="N1830" s="24"/>
      <c r="O1830" s="24"/>
      <c r="P1830" s="24"/>
      <c r="Q1830" s="24"/>
      <c r="R1830" s="24"/>
      <c r="S1830" s="24">
        <f t="shared" si="680"/>
        <v>0</v>
      </c>
      <c r="T1830" s="24">
        <f t="shared" si="677"/>
        <v>0</v>
      </c>
      <c r="W1830" s="24"/>
      <c r="X1830" s="24"/>
      <c r="Y1830" s="24"/>
      <c r="Z1830" s="24"/>
      <c r="AA1830" s="24"/>
      <c r="AB1830" s="24"/>
      <c r="AC1830" s="24">
        <f t="shared" si="681"/>
        <v>0</v>
      </c>
      <c r="AD1830" s="24">
        <f t="shared" si="682"/>
        <v>0</v>
      </c>
      <c r="AG1830" s="24"/>
      <c r="AH1830" s="24"/>
      <c r="AI1830" s="24"/>
      <c r="AJ1830" s="24"/>
      <c r="AK1830" s="24"/>
      <c r="AL1830" s="24"/>
      <c r="AM1830" s="24">
        <f t="shared" si="683"/>
        <v>0</v>
      </c>
      <c r="AN1830" s="24">
        <f t="shared" si="700"/>
        <v>0</v>
      </c>
      <c r="AQ1830" s="24"/>
      <c r="AR1830" s="24"/>
      <c r="AS1830" s="24"/>
      <c r="AT1830" s="24"/>
      <c r="AU1830" s="24"/>
      <c r="AV1830" s="24"/>
      <c r="AW1830" s="24">
        <f t="shared" si="684"/>
        <v>0</v>
      </c>
      <c r="AX1830" s="24">
        <f t="shared" si="685"/>
        <v>0</v>
      </c>
      <c r="BA1830" s="24"/>
      <c r="BB1830" s="24"/>
      <c r="BC1830" s="24"/>
      <c r="BD1830" s="24"/>
      <c r="BE1830" s="24"/>
      <c r="BF1830" s="24"/>
      <c r="BG1830" s="24">
        <f t="shared" si="686"/>
        <v>0</v>
      </c>
      <c r="BH1830" s="24">
        <f t="shared" si="687"/>
        <v>0</v>
      </c>
      <c r="BK1830" s="24"/>
      <c r="BL1830" s="24"/>
      <c r="BM1830" s="24"/>
      <c r="BN1830" s="24"/>
      <c r="BO1830" s="24"/>
      <c r="BP1830" s="24"/>
      <c r="BQ1830" s="24">
        <f t="shared" si="688"/>
        <v>0</v>
      </c>
      <c r="BR1830" s="24">
        <f t="shared" si="689"/>
        <v>0</v>
      </c>
      <c r="BU1830" s="24"/>
      <c r="BV1830" s="24"/>
      <c r="BW1830" s="24"/>
      <c r="BX1830" s="24"/>
      <c r="BY1830" s="24"/>
      <c r="BZ1830" s="24"/>
      <c r="CA1830" s="24">
        <f t="shared" si="690"/>
        <v>0</v>
      </c>
      <c r="CB1830" s="24">
        <f t="shared" si="691"/>
        <v>0</v>
      </c>
      <c r="CC1830" s="24"/>
      <c r="CE1830" s="24">
        <f t="shared" si="692"/>
        <v>0</v>
      </c>
      <c r="CG1830" s="24">
        <f t="shared" si="693"/>
        <v>0</v>
      </c>
      <c r="CI1830" s="24">
        <f t="shared" si="694"/>
        <v>0</v>
      </c>
      <c r="CK1830" s="24">
        <f t="shared" si="695"/>
        <v>0</v>
      </c>
      <c r="CM1830" s="24">
        <f t="shared" si="696"/>
        <v>0</v>
      </c>
      <c r="CO1830" s="24">
        <f t="shared" si="697"/>
        <v>0</v>
      </c>
      <c r="CQ1830" s="24">
        <f t="shared" si="698"/>
        <v>0</v>
      </c>
      <c r="CS1830" s="24">
        <f t="shared" si="699"/>
        <v>0</v>
      </c>
    </row>
    <row r="1831" spans="9:97">
      <c r="I1831" s="24">
        <f t="shared" si="679"/>
        <v>0</v>
      </c>
      <c r="J1831" s="24">
        <f t="shared" si="678"/>
        <v>0</v>
      </c>
      <c r="M1831" s="24"/>
      <c r="N1831" s="24"/>
      <c r="O1831" s="24"/>
      <c r="P1831" s="24"/>
      <c r="Q1831" s="24"/>
      <c r="R1831" s="24"/>
      <c r="S1831" s="24">
        <f t="shared" si="680"/>
        <v>0</v>
      </c>
      <c r="T1831" s="24">
        <f t="shared" ref="T1831:T1894" si="701">IF(P1831&lt;M1831-N1831,M1831-N1831-P1831,0)</f>
        <v>0</v>
      </c>
      <c r="W1831" s="24"/>
      <c r="X1831" s="24"/>
      <c r="Y1831" s="24"/>
      <c r="Z1831" s="24"/>
      <c r="AA1831" s="24"/>
      <c r="AB1831" s="24"/>
      <c r="AC1831" s="24">
        <f t="shared" si="681"/>
        <v>0</v>
      </c>
      <c r="AD1831" s="24">
        <f t="shared" si="682"/>
        <v>0</v>
      </c>
      <c r="AG1831" s="24"/>
      <c r="AH1831" s="24"/>
      <c r="AI1831" s="24"/>
      <c r="AJ1831" s="24"/>
      <c r="AK1831" s="24"/>
      <c r="AL1831" s="24"/>
      <c r="AM1831" s="24">
        <f t="shared" si="683"/>
        <v>0</v>
      </c>
      <c r="AN1831" s="24">
        <f t="shared" si="700"/>
        <v>0</v>
      </c>
      <c r="AQ1831" s="24"/>
      <c r="AR1831" s="24"/>
      <c r="AS1831" s="24"/>
      <c r="AT1831" s="24"/>
      <c r="AU1831" s="24"/>
      <c r="AV1831" s="24"/>
      <c r="AW1831" s="24">
        <f t="shared" si="684"/>
        <v>0</v>
      </c>
      <c r="AX1831" s="24">
        <f t="shared" si="685"/>
        <v>0</v>
      </c>
      <c r="BA1831" s="24"/>
      <c r="BB1831" s="24"/>
      <c r="BC1831" s="24"/>
      <c r="BD1831" s="24"/>
      <c r="BE1831" s="24"/>
      <c r="BF1831" s="24"/>
      <c r="BG1831" s="24">
        <f t="shared" si="686"/>
        <v>0</v>
      </c>
      <c r="BH1831" s="24">
        <f t="shared" si="687"/>
        <v>0</v>
      </c>
      <c r="BK1831" s="24"/>
      <c r="BL1831" s="24"/>
      <c r="BM1831" s="24"/>
      <c r="BN1831" s="24"/>
      <c r="BO1831" s="24"/>
      <c r="BP1831" s="24"/>
      <c r="BQ1831" s="24">
        <f t="shared" si="688"/>
        <v>0</v>
      </c>
      <c r="BR1831" s="24">
        <f t="shared" si="689"/>
        <v>0</v>
      </c>
      <c r="BU1831" s="24"/>
      <c r="BV1831" s="24"/>
      <c r="BW1831" s="24"/>
      <c r="BX1831" s="24"/>
      <c r="BY1831" s="24"/>
      <c r="BZ1831" s="24"/>
      <c r="CA1831" s="24">
        <f t="shared" si="690"/>
        <v>0</v>
      </c>
      <c r="CB1831" s="24">
        <f t="shared" si="691"/>
        <v>0</v>
      </c>
      <c r="CC1831" s="24"/>
      <c r="CE1831" s="24">
        <f t="shared" si="692"/>
        <v>0</v>
      </c>
      <c r="CG1831" s="24">
        <f t="shared" si="693"/>
        <v>0</v>
      </c>
      <c r="CI1831" s="24">
        <f t="shared" si="694"/>
        <v>0</v>
      </c>
      <c r="CK1831" s="24">
        <f t="shared" si="695"/>
        <v>0</v>
      </c>
      <c r="CM1831" s="24">
        <f t="shared" si="696"/>
        <v>0</v>
      </c>
      <c r="CO1831" s="24">
        <f t="shared" si="697"/>
        <v>0</v>
      </c>
      <c r="CQ1831" s="24">
        <f t="shared" si="698"/>
        <v>0</v>
      </c>
      <c r="CS1831" s="24">
        <f t="shared" si="699"/>
        <v>0</v>
      </c>
    </row>
    <row r="1832" spans="9:97">
      <c r="I1832" s="24">
        <f t="shared" si="679"/>
        <v>0</v>
      </c>
      <c r="J1832" s="24">
        <f t="shared" si="678"/>
        <v>0</v>
      </c>
      <c r="M1832" s="24"/>
      <c r="N1832" s="24"/>
      <c r="O1832" s="24"/>
      <c r="P1832" s="24"/>
      <c r="Q1832" s="24"/>
      <c r="R1832" s="24"/>
      <c r="S1832" s="24">
        <f t="shared" si="680"/>
        <v>0</v>
      </c>
      <c r="T1832" s="24">
        <f t="shared" si="701"/>
        <v>0</v>
      </c>
      <c r="W1832" s="24"/>
      <c r="X1832" s="24"/>
      <c r="Y1832" s="24"/>
      <c r="Z1832" s="24"/>
      <c r="AA1832" s="24"/>
      <c r="AB1832" s="24"/>
      <c r="AC1832" s="24">
        <f t="shared" si="681"/>
        <v>0</v>
      </c>
      <c r="AD1832" s="24">
        <f t="shared" si="682"/>
        <v>0</v>
      </c>
      <c r="AG1832" s="24"/>
      <c r="AH1832" s="24"/>
      <c r="AI1832" s="24"/>
      <c r="AJ1832" s="24"/>
      <c r="AK1832" s="24"/>
      <c r="AL1832" s="24"/>
      <c r="AM1832" s="24">
        <f t="shared" si="683"/>
        <v>0</v>
      </c>
      <c r="AN1832" s="24">
        <f t="shared" si="700"/>
        <v>0</v>
      </c>
      <c r="AQ1832" s="24"/>
      <c r="AR1832" s="24"/>
      <c r="AS1832" s="24"/>
      <c r="AT1832" s="24"/>
      <c r="AU1832" s="24"/>
      <c r="AV1832" s="24"/>
      <c r="AW1832" s="24">
        <f t="shared" si="684"/>
        <v>0</v>
      </c>
      <c r="AX1832" s="24">
        <f t="shared" si="685"/>
        <v>0</v>
      </c>
      <c r="BA1832" s="24"/>
      <c r="BB1832" s="24"/>
      <c r="BC1832" s="24"/>
      <c r="BD1832" s="24"/>
      <c r="BE1832" s="24"/>
      <c r="BF1832" s="24"/>
      <c r="BG1832" s="24">
        <f t="shared" si="686"/>
        <v>0</v>
      </c>
      <c r="BH1832" s="24">
        <f t="shared" si="687"/>
        <v>0</v>
      </c>
      <c r="BK1832" s="24"/>
      <c r="BL1832" s="24"/>
      <c r="BM1832" s="24"/>
      <c r="BN1832" s="24"/>
      <c r="BO1832" s="24"/>
      <c r="BP1832" s="24"/>
      <c r="BQ1832" s="24">
        <f t="shared" si="688"/>
        <v>0</v>
      </c>
      <c r="BR1832" s="24">
        <f t="shared" si="689"/>
        <v>0</v>
      </c>
      <c r="BU1832" s="24"/>
      <c r="BV1832" s="24"/>
      <c r="BW1832" s="24"/>
      <c r="BX1832" s="24"/>
      <c r="BY1832" s="24"/>
      <c r="BZ1832" s="24"/>
      <c r="CA1832" s="24">
        <f t="shared" si="690"/>
        <v>0</v>
      </c>
      <c r="CB1832" s="24">
        <f t="shared" si="691"/>
        <v>0</v>
      </c>
      <c r="CC1832" s="24"/>
      <c r="CE1832" s="24">
        <f t="shared" si="692"/>
        <v>0</v>
      </c>
      <c r="CG1832" s="24">
        <f t="shared" si="693"/>
        <v>0</v>
      </c>
      <c r="CI1832" s="24">
        <f t="shared" si="694"/>
        <v>0</v>
      </c>
      <c r="CK1832" s="24">
        <f t="shared" si="695"/>
        <v>0</v>
      </c>
      <c r="CM1832" s="24">
        <f t="shared" si="696"/>
        <v>0</v>
      </c>
      <c r="CO1832" s="24">
        <f t="shared" si="697"/>
        <v>0</v>
      </c>
      <c r="CQ1832" s="24">
        <f t="shared" si="698"/>
        <v>0</v>
      </c>
      <c r="CS1832" s="24">
        <f t="shared" si="699"/>
        <v>0</v>
      </c>
    </row>
    <row r="1833" spans="9:97">
      <c r="I1833" s="24">
        <f t="shared" si="679"/>
        <v>0</v>
      </c>
      <c r="J1833" s="24">
        <f t="shared" si="678"/>
        <v>0</v>
      </c>
      <c r="M1833" s="24"/>
      <c r="N1833" s="24"/>
      <c r="O1833" s="24"/>
      <c r="P1833" s="24"/>
      <c r="Q1833" s="24"/>
      <c r="R1833" s="24"/>
      <c r="S1833" s="24">
        <f t="shared" si="680"/>
        <v>0</v>
      </c>
      <c r="T1833" s="24">
        <f t="shared" si="701"/>
        <v>0</v>
      </c>
      <c r="W1833" s="24"/>
      <c r="X1833" s="24"/>
      <c r="Y1833" s="24"/>
      <c r="Z1833" s="24"/>
      <c r="AA1833" s="24"/>
      <c r="AB1833" s="24"/>
      <c r="AC1833" s="24">
        <f t="shared" si="681"/>
        <v>0</v>
      </c>
      <c r="AD1833" s="24">
        <f t="shared" si="682"/>
        <v>0</v>
      </c>
      <c r="AG1833" s="24"/>
      <c r="AH1833" s="24"/>
      <c r="AI1833" s="24"/>
      <c r="AJ1833" s="24"/>
      <c r="AK1833" s="24"/>
      <c r="AL1833" s="24"/>
      <c r="AM1833" s="24">
        <f t="shared" si="683"/>
        <v>0</v>
      </c>
      <c r="AN1833" s="24">
        <f t="shared" si="700"/>
        <v>0</v>
      </c>
      <c r="AQ1833" s="24"/>
      <c r="AR1833" s="24"/>
      <c r="AS1833" s="24"/>
      <c r="AT1833" s="24"/>
      <c r="AU1833" s="24"/>
      <c r="AV1833" s="24"/>
      <c r="AW1833" s="24">
        <f t="shared" si="684"/>
        <v>0</v>
      </c>
      <c r="AX1833" s="24">
        <f t="shared" si="685"/>
        <v>0</v>
      </c>
      <c r="BA1833" s="24"/>
      <c r="BB1833" s="24"/>
      <c r="BC1833" s="24"/>
      <c r="BD1833" s="24"/>
      <c r="BE1833" s="24"/>
      <c r="BF1833" s="24"/>
      <c r="BG1833" s="24">
        <f t="shared" si="686"/>
        <v>0</v>
      </c>
      <c r="BH1833" s="24">
        <f t="shared" si="687"/>
        <v>0</v>
      </c>
      <c r="BK1833" s="24"/>
      <c r="BL1833" s="24"/>
      <c r="BM1833" s="24"/>
      <c r="BN1833" s="24"/>
      <c r="BO1833" s="24"/>
      <c r="BP1833" s="24"/>
      <c r="BQ1833" s="24">
        <f t="shared" si="688"/>
        <v>0</v>
      </c>
      <c r="BR1833" s="24">
        <f t="shared" si="689"/>
        <v>0</v>
      </c>
      <c r="BU1833" s="24"/>
      <c r="BV1833" s="24"/>
      <c r="BW1833" s="24"/>
      <c r="BX1833" s="24"/>
      <c r="BY1833" s="24"/>
      <c r="BZ1833" s="24"/>
      <c r="CA1833" s="24">
        <f t="shared" si="690"/>
        <v>0</v>
      </c>
      <c r="CB1833" s="24">
        <f t="shared" si="691"/>
        <v>0</v>
      </c>
      <c r="CC1833" s="24"/>
      <c r="CE1833" s="24">
        <f t="shared" si="692"/>
        <v>0</v>
      </c>
      <c r="CG1833" s="24">
        <f t="shared" si="693"/>
        <v>0</v>
      </c>
      <c r="CI1833" s="24">
        <f t="shared" si="694"/>
        <v>0</v>
      </c>
      <c r="CK1833" s="24">
        <f t="shared" si="695"/>
        <v>0</v>
      </c>
      <c r="CM1833" s="24">
        <f t="shared" si="696"/>
        <v>0</v>
      </c>
      <c r="CO1833" s="24">
        <f t="shared" si="697"/>
        <v>0</v>
      </c>
      <c r="CQ1833" s="24">
        <f t="shared" si="698"/>
        <v>0</v>
      </c>
      <c r="CS1833" s="24">
        <f t="shared" si="699"/>
        <v>0</v>
      </c>
    </row>
    <row r="1834" spans="9:97">
      <c r="I1834" s="24">
        <f t="shared" si="679"/>
        <v>0</v>
      </c>
      <c r="J1834" s="24">
        <f t="shared" si="678"/>
        <v>0</v>
      </c>
      <c r="M1834" s="24"/>
      <c r="N1834" s="24"/>
      <c r="O1834" s="24"/>
      <c r="P1834" s="24"/>
      <c r="Q1834" s="24"/>
      <c r="R1834" s="24"/>
      <c r="S1834" s="24">
        <f t="shared" si="680"/>
        <v>0</v>
      </c>
      <c r="T1834" s="24">
        <f t="shared" si="701"/>
        <v>0</v>
      </c>
      <c r="W1834" s="24"/>
      <c r="X1834" s="24"/>
      <c r="Y1834" s="24"/>
      <c r="Z1834" s="24"/>
      <c r="AA1834" s="24"/>
      <c r="AB1834" s="24"/>
      <c r="AC1834" s="24">
        <f t="shared" si="681"/>
        <v>0</v>
      </c>
      <c r="AD1834" s="24">
        <f t="shared" si="682"/>
        <v>0</v>
      </c>
      <c r="AG1834" s="24"/>
      <c r="AH1834" s="24"/>
      <c r="AI1834" s="24"/>
      <c r="AJ1834" s="24"/>
      <c r="AK1834" s="24"/>
      <c r="AL1834" s="24"/>
      <c r="AM1834" s="24">
        <f t="shared" si="683"/>
        <v>0</v>
      </c>
      <c r="AN1834" s="24">
        <f t="shared" si="700"/>
        <v>0</v>
      </c>
      <c r="AQ1834" s="24"/>
      <c r="AR1834" s="24"/>
      <c r="AS1834" s="24"/>
      <c r="AT1834" s="24"/>
      <c r="AU1834" s="24"/>
      <c r="AV1834" s="24"/>
      <c r="AW1834" s="24">
        <f t="shared" si="684"/>
        <v>0</v>
      </c>
      <c r="AX1834" s="24">
        <f t="shared" si="685"/>
        <v>0</v>
      </c>
      <c r="BA1834" s="24"/>
      <c r="BB1834" s="24"/>
      <c r="BC1834" s="24"/>
      <c r="BD1834" s="24"/>
      <c r="BE1834" s="24"/>
      <c r="BF1834" s="24"/>
      <c r="BG1834" s="24">
        <f t="shared" si="686"/>
        <v>0</v>
      </c>
      <c r="BH1834" s="24">
        <f t="shared" si="687"/>
        <v>0</v>
      </c>
      <c r="BK1834" s="24"/>
      <c r="BL1834" s="24"/>
      <c r="BM1834" s="24"/>
      <c r="BN1834" s="24"/>
      <c r="BO1834" s="24"/>
      <c r="BP1834" s="24"/>
      <c r="BQ1834" s="24">
        <f t="shared" si="688"/>
        <v>0</v>
      </c>
      <c r="BR1834" s="24">
        <f t="shared" si="689"/>
        <v>0</v>
      </c>
      <c r="BU1834" s="24"/>
      <c r="BV1834" s="24"/>
      <c r="BW1834" s="24"/>
      <c r="BX1834" s="24"/>
      <c r="BY1834" s="24"/>
      <c r="BZ1834" s="24"/>
      <c r="CA1834" s="24">
        <f t="shared" si="690"/>
        <v>0</v>
      </c>
      <c r="CB1834" s="24">
        <f t="shared" si="691"/>
        <v>0</v>
      </c>
      <c r="CC1834" s="24"/>
      <c r="CE1834" s="24">
        <f t="shared" si="692"/>
        <v>0</v>
      </c>
      <c r="CG1834" s="24">
        <f t="shared" si="693"/>
        <v>0</v>
      </c>
      <c r="CI1834" s="24">
        <f t="shared" si="694"/>
        <v>0</v>
      </c>
      <c r="CK1834" s="24">
        <f t="shared" si="695"/>
        <v>0</v>
      </c>
      <c r="CM1834" s="24">
        <f t="shared" si="696"/>
        <v>0</v>
      </c>
      <c r="CO1834" s="24">
        <f t="shared" si="697"/>
        <v>0</v>
      </c>
      <c r="CQ1834" s="24">
        <f t="shared" si="698"/>
        <v>0</v>
      </c>
      <c r="CS1834" s="24">
        <f t="shared" si="699"/>
        <v>0</v>
      </c>
    </row>
    <row r="1835" spans="9:97">
      <c r="I1835" s="24">
        <f t="shared" si="679"/>
        <v>0</v>
      </c>
      <c r="J1835" s="24">
        <f t="shared" si="678"/>
        <v>0</v>
      </c>
      <c r="M1835" s="24"/>
      <c r="N1835" s="24"/>
      <c r="O1835" s="24"/>
      <c r="P1835" s="24"/>
      <c r="Q1835" s="24"/>
      <c r="R1835" s="24"/>
      <c r="S1835" s="24">
        <f t="shared" si="680"/>
        <v>0</v>
      </c>
      <c r="T1835" s="24">
        <f t="shared" si="701"/>
        <v>0</v>
      </c>
      <c r="W1835" s="24"/>
      <c r="X1835" s="24"/>
      <c r="Y1835" s="24"/>
      <c r="Z1835" s="24"/>
      <c r="AA1835" s="24"/>
      <c r="AB1835" s="24"/>
      <c r="AC1835" s="24">
        <f t="shared" si="681"/>
        <v>0</v>
      </c>
      <c r="AD1835" s="24">
        <f t="shared" si="682"/>
        <v>0</v>
      </c>
      <c r="AG1835" s="24"/>
      <c r="AH1835" s="24"/>
      <c r="AI1835" s="24"/>
      <c r="AJ1835" s="24"/>
      <c r="AK1835" s="24"/>
      <c r="AL1835" s="24"/>
      <c r="AM1835" s="24">
        <f t="shared" si="683"/>
        <v>0</v>
      </c>
      <c r="AN1835" s="24">
        <f t="shared" si="700"/>
        <v>0</v>
      </c>
      <c r="AQ1835" s="24"/>
      <c r="AR1835" s="24"/>
      <c r="AS1835" s="24"/>
      <c r="AT1835" s="24"/>
      <c r="AU1835" s="24"/>
      <c r="AV1835" s="24"/>
      <c r="AW1835" s="24">
        <f t="shared" si="684"/>
        <v>0</v>
      </c>
      <c r="AX1835" s="24">
        <f t="shared" si="685"/>
        <v>0</v>
      </c>
      <c r="BA1835" s="24"/>
      <c r="BB1835" s="24"/>
      <c r="BC1835" s="24"/>
      <c r="BD1835" s="24"/>
      <c r="BE1835" s="24"/>
      <c r="BF1835" s="24"/>
      <c r="BG1835" s="24">
        <f t="shared" si="686"/>
        <v>0</v>
      </c>
      <c r="BH1835" s="24">
        <f t="shared" si="687"/>
        <v>0</v>
      </c>
      <c r="BK1835" s="24"/>
      <c r="BL1835" s="24"/>
      <c r="BM1835" s="24"/>
      <c r="BN1835" s="24"/>
      <c r="BO1835" s="24"/>
      <c r="BP1835" s="24"/>
      <c r="BQ1835" s="24">
        <f t="shared" si="688"/>
        <v>0</v>
      </c>
      <c r="BR1835" s="24">
        <f t="shared" si="689"/>
        <v>0</v>
      </c>
      <c r="BU1835" s="24"/>
      <c r="BV1835" s="24"/>
      <c r="BW1835" s="24"/>
      <c r="BX1835" s="24"/>
      <c r="BY1835" s="24"/>
      <c r="BZ1835" s="24"/>
      <c r="CA1835" s="24">
        <f t="shared" si="690"/>
        <v>0</v>
      </c>
      <c r="CB1835" s="24">
        <f t="shared" si="691"/>
        <v>0</v>
      </c>
      <c r="CC1835" s="24"/>
      <c r="CE1835" s="24">
        <f t="shared" si="692"/>
        <v>0</v>
      </c>
      <c r="CG1835" s="24">
        <f t="shared" si="693"/>
        <v>0</v>
      </c>
      <c r="CI1835" s="24">
        <f t="shared" si="694"/>
        <v>0</v>
      </c>
      <c r="CK1835" s="24">
        <f t="shared" si="695"/>
        <v>0</v>
      </c>
      <c r="CM1835" s="24">
        <f t="shared" si="696"/>
        <v>0</v>
      </c>
      <c r="CO1835" s="24">
        <f t="shared" si="697"/>
        <v>0</v>
      </c>
      <c r="CQ1835" s="24">
        <f t="shared" si="698"/>
        <v>0</v>
      </c>
      <c r="CS1835" s="24">
        <f t="shared" si="699"/>
        <v>0</v>
      </c>
    </row>
    <row r="1836" spans="9:97">
      <c r="I1836" s="24">
        <f t="shared" si="679"/>
        <v>0</v>
      </c>
      <c r="J1836" s="24">
        <f t="shared" si="678"/>
        <v>0</v>
      </c>
      <c r="M1836" s="24"/>
      <c r="N1836" s="24"/>
      <c r="O1836" s="24"/>
      <c r="P1836" s="24"/>
      <c r="Q1836" s="24"/>
      <c r="R1836" s="24"/>
      <c r="S1836" s="24">
        <f t="shared" si="680"/>
        <v>0</v>
      </c>
      <c r="T1836" s="24">
        <f t="shared" si="701"/>
        <v>0</v>
      </c>
      <c r="W1836" s="24"/>
      <c r="X1836" s="24"/>
      <c r="Y1836" s="24"/>
      <c r="Z1836" s="24"/>
      <c r="AA1836" s="24"/>
      <c r="AB1836" s="24"/>
      <c r="AC1836" s="24">
        <f t="shared" si="681"/>
        <v>0</v>
      </c>
      <c r="AD1836" s="24">
        <f t="shared" si="682"/>
        <v>0</v>
      </c>
      <c r="AG1836" s="24"/>
      <c r="AH1836" s="24"/>
      <c r="AI1836" s="24"/>
      <c r="AJ1836" s="24"/>
      <c r="AK1836" s="24"/>
      <c r="AL1836" s="24"/>
      <c r="AM1836" s="24">
        <f t="shared" si="683"/>
        <v>0</v>
      </c>
      <c r="AN1836" s="24">
        <f t="shared" si="700"/>
        <v>0</v>
      </c>
      <c r="AQ1836" s="24"/>
      <c r="AR1836" s="24"/>
      <c r="AS1836" s="24"/>
      <c r="AT1836" s="24"/>
      <c r="AU1836" s="24"/>
      <c r="AV1836" s="24"/>
      <c r="AW1836" s="24">
        <f t="shared" si="684"/>
        <v>0</v>
      </c>
      <c r="AX1836" s="24">
        <f t="shared" si="685"/>
        <v>0</v>
      </c>
      <c r="BA1836" s="24"/>
      <c r="BB1836" s="24"/>
      <c r="BC1836" s="24"/>
      <c r="BD1836" s="24"/>
      <c r="BE1836" s="24"/>
      <c r="BF1836" s="24"/>
      <c r="BG1836" s="24">
        <f t="shared" si="686"/>
        <v>0</v>
      </c>
      <c r="BH1836" s="24">
        <f t="shared" si="687"/>
        <v>0</v>
      </c>
      <c r="BK1836" s="24"/>
      <c r="BL1836" s="24"/>
      <c r="BM1836" s="24"/>
      <c r="BN1836" s="24"/>
      <c r="BO1836" s="24"/>
      <c r="BP1836" s="24"/>
      <c r="BQ1836" s="24">
        <f t="shared" si="688"/>
        <v>0</v>
      </c>
      <c r="BR1836" s="24">
        <f t="shared" si="689"/>
        <v>0</v>
      </c>
      <c r="BU1836" s="24"/>
      <c r="BV1836" s="24"/>
      <c r="BW1836" s="24"/>
      <c r="BX1836" s="24"/>
      <c r="BY1836" s="24"/>
      <c r="BZ1836" s="24"/>
      <c r="CA1836" s="24">
        <f t="shared" si="690"/>
        <v>0</v>
      </c>
      <c r="CB1836" s="24">
        <f t="shared" si="691"/>
        <v>0</v>
      </c>
      <c r="CC1836" s="24"/>
      <c r="CE1836" s="24">
        <f t="shared" si="692"/>
        <v>0</v>
      </c>
      <c r="CG1836" s="24">
        <f t="shared" si="693"/>
        <v>0</v>
      </c>
      <c r="CI1836" s="24">
        <f t="shared" si="694"/>
        <v>0</v>
      </c>
      <c r="CK1836" s="24">
        <f t="shared" si="695"/>
        <v>0</v>
      </c>
      <c r="CM1836" s="24">
        <f t="shared" si="696"/>
        <v>0</v>
      </c>
      <c r="CO1836" s="24">
        <f t="shared" si="697"/>
        <v>0</v>
      </c>
      <c r="CQ1836" s="24">
        <f t="shared" si="698"/>
        <v>0</v>
      </c>
      <c r="CS1836" s="24">
        <f t="shared" si="699"/>
        <v>0</v>
      </c>
    </row>
    <row r="1837" spans="9:97">
      <c r="I1837" s="24">
        <f t="shared" si="679"/>
        <v>0</v>
      </c>
      <c r="J1837" s="24">
        <f t="shared" si="678"/>
        <v>0</v>
      </c>
      <c r="M1837" s="24"/>
      <c r="N1837" s="24"/>
      <c r="O1837" s="24"/>
      <c r="P1837" s="24"/>
      <c r="Q1837" s="24"/>
      <c r="R1837" s="24"/>
      <c r="S1837" s="24">
        <f t="shared" si="680"/>
        <v>0</v>
      </c>
      <c r="T1837" s="24">
        <f t="shared" si="701"/>
        <v>0</v>
      </c>
      <c r="W1837" s="24"/>
      <c r="X1837" s="24"/>
      <c r="Y1837" s="24"/>
      <c r="Z1837" s="24"/>
      <c r="AA1837" s="24"/>
      <c r="AB1837" s="24"/>
      <c r="AC1837" s="24">
        <f t="shared" si="681"/>
        <v>0</v>
      </c>
      <c r="AD1837" s="24">
        <f t="shared" si="682"/>
        <v>0</v>
      </c>
      <c r="AG1837" s="24"/>
      <c r="AH1837" s="24"/>
      <c r="AI1837" s="24"/>
      <c r="AJ1837" s="24"/>
      <c r="AK1837" s="24"/>
      <c r="AL1837" s="24"/>
      <c r="AM1837" s="24">
        <f t="shared" si="683"/>
        <v>0</v>
      </c>
      <c r="AN1837" s="24">
        <f t="shared" si="700"/>
        <v>0</v>
      </c>
      <c r="AQ1837" s="24"/>
      <c r="AR1837" s="24"/>
      <c r="AS1837" s="24"/>
      <c r="AT1837" s="24"/>
      <c r="AU1837" s="24"/>
      <c r="AV1837" s="24"/>
      <c r="AW1837" s="24">
        <f t="shared" si="684"/>
        <v>0</v>
      </c>
      <c r="AX1837" s="24">
        <f t="shared" si="685"/>
        <v>0</v>
      </c>
      <c r="BA1837" s="24"/>
      <c r="BB1837" s="24"/>
      <c r="BC1837" s="24"/>
      <c r="BD1837" s="24"/>
      <c r="BE1837" s="24"/>
      <c r="BF1837" s="24"/>
      <c r="BG1837" s="24">
        <f t="shared" si="686"/>
        <v>0</v>
      </c>
      <c r="BH1837" s="24">
        <f t="shared" si="687"/>
        <v>0</v>
      </c>
      <c r="BK1837" s="24"/>
      <c r="BL1837" s="24"/>
      <c r="BM1837" s="24"/>
      <c r="BN1837" s="24"/>
      <c r="BO1837" s="24"/>
      <c r="BP1837" s="24"/>
      <c r="BQ1837" s="24">
        <f t="shared" si="688"/>
        <v>0</v>
      </c>
      <c r="BR1837" s="24">
        <f t="shared" si="689"/>
        <v>0</v>
      </c>
      <c r="BU1837" s="24"/>
      <c r="BV1837" s="24"/>
      <c r="BW1837" s="24"/>
      <c r="BX1837" s="24"/>
      <c r="BY1837" s="24"/>
      <c r="BZ1837" s="24"/>
      <c r="CA1837" s="24">
        <f t="shared" si="690"/>
        <v>0</v>
      </c>
      <c r="CB1837" s="24">
        <f t="shared" si="691"/>
        <v>0</v>
      </c>
      <c r="CC1837" s="24"/>
      <c r="CE1837" s="24">
        <f t="shared" si="692"/>
        <v>0</v>
      </c>
      <c r="CG1837" s="24">
        <f t="shared" si="693"/>
        <v>0</v>
      </c>
      <c r="CI1837" s="24">
        <f t="shared" si="694"/>
        <v>0</v>
      </c>
      <c r="CK1837" s="24">
        <f t="shared" si="695"/>
        <v>0</v>
      </c>
      <c r="CM1837" s="24">
        <f t="shared" si="696"/>
        <v>0</v>
      </c>
      <c r="CO1837" s="24">
        <f t="shared" si="697"/>
        <v>0</v>
      </c>
      <c r="CQ1837" s="24">
        <f t="shared" si="698"/>
        <v>0</v>
      </c>
      <c r="CS1837" s="24">
        <f t="shared" si="699"/>
        <v>0</v>
      </c>
    </row>
    <row r="1838" spans="9:97">
      <c r="I1838" s="24">
        <f t="shared" si="679"/>
        <v>0</v>
      </c>
      <c r="J1838" s="24">
        <f t="shared" si="678"/>
        <v>0</v>
      </c>
      <c r="M1838" s="24"/>
      <c r="N1838" s="24"/>
      <c r="O1838" s="24"/>
      <c r="P1838" s="24"/>
      <c r="Q1838" s="24"/>
      <c r="R1838" s="24"/>
      <c r="S1838" s="24">
        <f t="shared" si="680"/>
        <v>0</v>
      </c>
      <c r="T1838" s="24">
        <f t="shared" si="701"/>
        <v>0</v>
      </c>
      <c r="W1838" s="24"/>
      <c r="X1838" s="24"/>
      <c r="Y1838" s="24"/>
      <c r="Z1838" s="24"/>
      <c r="AA1838" s="24"/>
      <c r="AB1838" s="24"/>
      <c r="AC1838" s="24">
        <f t="shared" si="681"/>
        <v>0</v>
      </c>
      <c r="AD1838" s="24">
        <f t="shared" si="682"/>
        <v>0</v>
      </c>
      <c r="AG1838" s="24"/>
      <c r="AH1838" s="24"/>
      <c r="AI1838" s="24"/>
      <c r="AJ1838" s="24"/>
      <c r="AK1838" s="24"/>
      <c r="AL1838" s="24"/>
      <c r="AM1838" s="24">
        <f t="shared" si="683"/>
        <v>0</v>
      </c>
      <c r="AN1838" s="24">
        <f t="shared" si="700"/>
        <v>0</v>
      </c>
      <c r="AQ1838" s="24"/>
      <c r="AR1838" s="24"/>
      <c r="AS1838" s="24"/>
      <c r="AT1838" s="24"/>
      <c r="AU1838" s="24"/>
      <c r="AV1838" s="24"/>
      <c r="AW1838" s="24">
        <f t="shared" si="684"/>
        <v>0</v>
      </c>
      <c r="AX1838" s="24">
        <f t="shared" si="685"/>
        <v>0</v>
      </c>
      <c r="BA1838" s="24"/>
      <c r="BB1838" s="24"/>
      <c r="BC1838" s="24"/>
      <c r="BD1838" s="24"/>
      <c r="BE1838" s="24"/>
      <c r="BF1838" s="24"/>
      <c r="BG1838" s="24">
        <f t="shared" si="686"/>
        <v>0</v>
      </c>
      <c r="BH1838" s="24">
        <f t="shared" si="687"/>
        <v>0</v>
      </c>
      <c r="BK1838" s="24"/>
      <c r="BL1838" s="24"/>
      <c r="BM1838" s="24"/>
      <c r="BN1838" s="24"/>
      <c r="BO1838" s="24"/>
      <c r="BP1838" s="24"/>
      <c r="BQ1838" s="24">
        <f t="shared" si="688"/>
        <v>0</v>
      </c>
      <c r="BR1838" s="24">
        <f t="shared" si="689"/>
        <v>0</v>
      </c>
      <c r="BU1838" s="24"/>
      <c r="BV1838" s="24"/>
      <c r="BW1838" s="24"/>
      <c r="BX1838" s="24"/>
      <c r="BY1838" s="24"/>
      <c r="BZ1838" s="24"/>
      <c r="CA1838" s="24">
        <f t="shared" si="690"/>
        <v>0</v>
      </c>
      <c r="CB1838" s="24">
        <f t="shared" si="691"/>
        <v>0</v>
      </c>
      <c r="CC1838" s="24"/>
      <c r="CE1838" s="24">
        <f t="shared" si="692"/>
        <v>0</v>
      </c>
      <c r="CG1838" s="24">
        <f t="shared" si="693"/>
        <v>0</v>
      </c>
      <c r="CI1838" s="24">
        <f t="shared" si="694"/>
        <v>0</v>
      </c>
      <c r="CK1838" s="24">
        <f t="shared" si="695"/>
        <v>0</v>
      </c>
      <c r="CM1838" s="24">
        <f t="shared" si="696"/>
        <v>0</v>
      </c>
      <c r="CO1838" s="24">
        <f t="shared" si="697"/>
        <v>0</v>
      </c>
      <c r="CQ1838" s="24">
        <f t="shared" si="698"/>
        <v>0</v>
      </c>
      <c r="CS1838" s="24">
        <f t="shared" si="699"/>
        <v>0</v>
      </c>
    </row>
    <row r="1839" spans="9:97">
      <c r="I1839" s="24">
        <f t="shared" si="679"/>
        <v>0</v>
      </c>
      <c r="J1839" s="24">
        <f t="shared" si="678"/>
        <v>0</v>
      </c>
      <c r="M1839" s="24"/>
      <c r="N1839" s="24"/>
      <c r="O1839" s="24"/>
      <c r="P1839" s="24"/>
      <c r="Q1839" s="24"/>
      <c r="R1839" s="24"/>
      <c r="S1839" s="24">
        <f t="shared" si="680"/>
        <v>0</v>
      </c>
      <c r="T1839" s="24">
        <f t="shared" si="701"/>
        <v>0</v>
      </c>
      <c r="W1839" s="24"/>
      <c r="X1839" s="24"/>
      <c r="Y1839" s="24"/>
      <c r="Z1839" s="24"/>
      <c r="AA1839" s="24"/>
      <c r="AB1839" s="24"/>
      <c r="AC1839" s="24">
        <f t="shared" si="681"/>
        <v>0</v>
      </c>
      <c r="AD1839" s="24">
        <f t="shared" si="682"/>
        <v>0</v>
      </c>
      <c r="AG1839" s="24"/>
      <c r="AH1839" s="24"/>
      <c r="AI1839" s="24"/>
      <c r="AJ1839" s="24"/>
      <c r="AK1839" s="24"/>
      <c r="AL1839" s="24"/>
      <c r="AM1839" s="24">
        <f t="shared" si="683"/>
        <v>0</v>
      </c>
      <c r="AN1839" s="24">
        <f t="shared" si="700"/>
        <v>0</v>
      </c>
      <c r="AQ1839" s="24"/>
      <c r="AR1839" s="24"/>
      <c r="AS1839" s="24"/>
      <c r="AT1839" s="24"/>
      <c r="AU1839" s="24"/>
      <c r="AV1839" s="24"/>
      <c r="AW1839" s="24">
        <f t="shared" si="684"/>
        <v>0</v>
      </c>
      <c r="AX1839" s="24">
        <f t="shared" si="685"/>
        <v>0</v>
      </c>
      <c r="BA1839" s="24"/>
      <c r="BB1839" s="24"/>
      <c r="BC1839" s="24"/>
      <c r="BD1839" s="24"/>
      <c r="BE1839" s="24"/>
      <c r="BF1839" s="24"/>
      <c r="BG1839" s="24">
        <f t="shared" si="686"/>
        <v>0</v>
      </c>
      <c r="BH1839" s="24">
        <f t="shared" si="687"/>
        <v>0</v>
      </c>
      <c r="BK1839" s="24"/>
      <c r="BL1839" s="24"/>
      <c r="BM1839" s="24"/>
      <c r="BN1839" s="24"/>
      <c r="BO1839" s="24"/>
      <c r="BP1839" s="24"/>
      <c r="BQ1839" s="24">
        <f t="shared" si="688"/>
        <v>0</v>
      </c>
      <c r="BR1839" s="24">
        <f t="shared" si="689"/>
        <v>0</v>
      </c>
      <c r="BU1839" s="24"/>
      <c r="BV1839" s="24"/>
      <c r="BW1839" s="24"/>
      <c r="BX1839" s="24"/>
      <c r="BY1839" s="24"/>
      <c r="BZ1839" s="24"/>
      <c r="CA1839" s="24">
        <f t="shared" si="690"/>
        <v>0</v>
      </c>
      <c r="CB1839" s="24">
        <f t="shared" si="691"/>
        <v>0</v>
      </c>
      <c r="CC1839" s="24"/>
      <c r="CE1839" s="24">
        <f t="shared" si="692"/>
        <v>0</v>
      </c>
      <c r="CG1839" s="24">
        <f t="shared" si="693"/>
        <v>0</v>
      </c>
      <c r="CI1839" s="24">
        <f t="shared" si="694"/>
        <v>0</v>
      </c>
      <c r="CK1839" s="24">
        <f t="shared" si="695"/>
        <v>0</v>
      </c>
      <c r="CM1839" s="24">
        <f t="shared" si="696"/>
        <v>0</v>
      </c>
      <c r="CO1839" s="24">
        <f t="shared" si="697"/>
        <v>0</v>
      </c>
      <c r="CQ1839" s="24">
        <f t="shared" si="698"/>
        <v>0</v>
      </c>
      <c r="CS1839" s="24">
        <f t="shared" si="699"/>
        <v>0</v>
      </c>
    </row>
    <row r="1840" spans="9:97">
      <c r="I1840" s="24">
        <f t="shared" si="679"/>
        <v>0</v>
      </c>
      <c r="J1840" s="24">
        <f t="shared" si="678"/>
        <v>0</v>
      </c>
      <c r="M1840" s="24"/>
      <c r="N1840" s="24"/>
      <c r="O1840" s="24"/>
      <c r="P1840" s="24"/>
      <c r="Q1840" s="24"/>
      <c r="R1840" s="24"/>
      <c r="S1840" s="24">
        <f t="shared" si="680"/>
        <v>0</v>
      </c>
      <c r="T1840" s="24">
        <f t="shared" si="701"/>
        <v>0</v>
      </c>
      <c r="W1840" s="24"/>
      <c r="X1840" s="24"/>
      <c r="Y1840" s="24"/>
      <c r="Z1840" s="24"/>
      <c r="AA1840" s="24"/>
      <c r="AB1840" s="24"/>
      <c r="AC1840" s="24">
        <f t="shared" si="681"/>
        <v>0</v>
      </c>
      <c r="AD1840" s="24">
        <f t="shared" si="682"/>
        <v>0</v>
      </c>
      <c r="AG1840" s="24"/>
      <c r="AH1840" s="24"/>
      <c r="AI1840" s="24"/>
      <c r="AJ1840" s="24"/>
      <c r="AK1840" s="24"/>
      <c r="AL1840" s="24"/>
      <c r="AM1840" s="24">
        <f t="shared" si="683"/>
        <v>0</v>
      </c>
      <c r="AN1840" s="24">
        <f t="shared" si="700"/>
        <v>0</v>
      </c>
      <c r="AQ1840" s="24"/>
      <c r="AR1840" s="24"/>
      <c r="AS1840" s="24"/>
      <c r="AT1840" s="24"/>
      <c r="AU1840" s="24"/>
      <c r="AV1840" s="24"/>
      <c r="AW1840" s="24">
        <f t="shared" si="684"/>
        <v>0</v>
      </c>
      <c r="AX1840" s="24">
        <f t="shared" si="685"/>
        <v>0</v>
      </c>
      <c r="BA1840" s="24"/>
      <c r="BB1840" s="24"/>
      <c r="BC1840" s="24"/>
      <c r="BD1840" s="24"/>
      <c r="BE1840" s="24"/>
      <c r="BF1840" s="24"/>
      <c r="BG1840" s="24">
        <f t="shared" si="686"/>
        <v>0</v>
      </c>
      <c r="BH1840" s="24">
        <f t="shared" si="687"/>
        <v>0</v>
      </c>
      <c r="BK1840" s="24"/>
      <c r="BL1840" s="24"/>
      <c r="BM1840" s="24"/>
      <c r="BN1840" s="24"/>
      <c r="BO1840" s="24"/>
      <c r="BP1840" s="24"/>
      <c r="BQ1840" s="24">
        <f t="shared" si="688"/>
        <v>0</v>
      </c>
      <c r="BR1840" s="24">
        <f t="shared" si="689"/>
        <v>0</v>
      </c>
      <c r="BU1840" s="24"/>
      <c r="BV1840" s="24"/>
      <c r="BW1840" s="24"/>
      <c r="BX1840" s="24"/>
      <c r="BY1840" s="24"/>
      <c r="BZ1840" s="24"/>
      <c r="CA1840" s="24">
        <f t="shared" si="690"/>
        <v>0</v>
      </c>
      <c r="CB1840" s="24">
        <f t="shared" si="691"/>
        <v>0</v>
      </c>
      <c r="CC1840" s="24"/>
      <c r="CE1840" s="24">
        <f t="shared" si="692"/>
        <v>0</v>
      </c>
      <c r="CG1840" s="24">
        <f t="shared" si="693"/>
        <v>0</v>
      </c>
      <c r="CI1840" s="24">
        <f t="shared" si="694"/>
        <v>0</v>
      </c>
      <c r="CK1840" s="24">
        <f t="shared" si="695"/>
        <v>0</v>
      </c>
      <c r="CM1840" s="24">
        <f t="shared" si="696"/>
        <v>0</v>
      </c>
      <c r="CO1840" s="24">
        <f t="shared" si="697"/>
        <v>0</v>
      </c>
      <c r="CQ1840" s="24">
        <f t="shared" si="698"/>
        <v>0</v>
      </c>
      <c r="CS1840" s="24">
        <f t="shared" si="699"/>
        <v>0</v>
      </c>
    </row>
    <row r="1841" spans="9:97">
      <c r="I1841" s="24">
        <f t="shared" si="679"/>
        <v>0</v>
      </c>
      <c r="J1841" s="24">
        <f t="shared" si="678"/>
        <v>0</v>
      </c>
      <c r="M1841" s="24"/>
      <c r="N1841" s="24"/>
      <c r="O1841" s="24"/>
      <c r="P1841" s="24"/>
      <c r="Q1841" s="24"/>
      <c r="R1841" s="24"/>
      <c r="S1841" s="24">
        <f t="shared" si="680"/>
        <v>0</v>
      </c>
      <c r="T1841" s="24">
        <f t="shared" si="701"/>
        <v>0</v>
      </c>
      <c r="W1841" s="24"/>
      <c r="X1841" s="24"/>
      <c r="Y1841" s="24"/>
      <c r="Z1841" s="24"/>
      <c r="AA1841" s="24"/>
      <c r="AB1841" s="24"/>
      <c r="AC1841" s="24">
        <f t="shared" si="681"/>
        <v>0</v>
      </c>
      <c r="AD1841" s="24">
        <f t="shared" si="682"/>
        <v>0</v>
      </c>
      <c r="AG1841" s="24"/>
      <c r="AH1841" s="24"/>
      <c r="AI1841" s="24"/>
      <c r="AJ1841" s="24"/>
      <c r="AK1841" s="24"/>
      <c r="AL1841" s="24"/>
      <c r="AM1841" s="24">
        <f t="shared" si="683"/>
        <v>0</v>
      </c>
      <c r="AN1841" s="24">
        <f t="shared" si="700"/>
        <v>0</v>
      </c>
      <c r="AQ1841" s="24"/>
      <c r="AR1841" s="24"/>
      <c r="AS1841" s="24"/>
      <c r="AT1841" s="24"/>
      <c r="AU1841" s="24"/>
      <c r="AV1841" s="24"/>
      <c r="AW1841" s="24">
        <f t="shared" si="684"/>
        <v>0</v>
      </c>
      <c r="AX1841" s="24">
        <f t="shared" si="685"/>
        <v>0</v>
      </c>
      <c r="BA1841" s="24"/>
      <c r="BB1841" s="24"/>
      <c r="BC1841" s="24"/>
      <c r="BD1841" s="24"/>
      <c r="BE1841" s="24"/>
      <c r="BF1841" s="24"/>
      <c r="BG1841" s="24">
        <f t="shared" si="686"/>
        <v>0</v>
      </c>
      <c r="BH1841" s="24">
        <f t="shared" si="687"/>
        <v>0</v>
      </c>
      <c r="BK1841" s="24"/>
      <c r="BL1841" s="24"/>
      <c r="BM1841" s="24"/>
      <c r="BN1841" s="24"/>
      <c r="BO1841" s="24"/>
      <c r="BP1841" s="24"/>
      <c r="BQ1841" s="24">
        <f t="shared" si="688"/>
        <v>0</v>
      </c>
      <c r="BR1841" s="24">
        <f t="shared" si="689"/>
        <v>0</v>
      </c>
      <c r="BU1841" s="24"/>
      <c r="BV1841" s="24"/>
      <c r="BW1841" s="24"/>
      <c r="BX1841" s="24"/>
      <c r="BY1841" s="24"/>
      <c r="BZ1841" s="24"/>
      <c r="CA1841" s="24">
        <f t="shared" si="690"/>
        <v>0</v>
      </c>
      <c r="CB1841" s="24">
        <f t="shared" si="691"/>
        <v>0</v>
      </c>
      <c r="CC1841" s="24"/>
      <c r="CE1841" s="24">
        <f t="shared" si="692"/>
        <v>0</v>
      </c>
      <c r="CG1841" s="24">
        <f t="shared" si="693"/>
        <v>0</v>
      </c>
      <c r="CI1841" s="24">
        <f t="shared" si="694"/>
        <v>0</v>
      </c>
      <c r="CK1841" s="24">
        <f t="shared" si="695"/>
        <v>0</v>
      </c>
      <c r="CM1841" s="24">
        <f t="shared" si="696"/>
        <v>0</v>
      </c>
      <c r="CO1841" s="24">
        <f t="shared" si="697"/>
        <v>0</v>
      </c>
      <c r="CQ1841" s="24">
        <f t="shared" si="698"/>
        <v>0</v>
      </c>
      <c r="CS1841" s="24">
        <f t="shared" si="699"/>
        <v>0</v>
      </c>
    </row>
    <row r="1842" spans="9:97">
      <c r="I1842" s="24">
        <f t="shared" si="679"/>
        <v>0</v>
      </c>
      <c r="J1842" s="24">
        <f t="shared" si="678"/>
        <v>0</v>
      </c>
      <c r="M1842" s="24"/>
      <c r="N1842" s="24"/>
      <c r="O1842" s="24"/>
      <c r="P1842" s="24"/>
      <c r="Q1842" s="24"/>
      <c r="R1842" s="24"/>
      <c r="S1842" s="24">
        <f t="shared" si="680"/>
        <v>0</v>
      </c>
      <c r="T1842" s="24">
        <f t="shared" si="701"/>
        <v>0</v>
      </c>
      <c r="W1842" s="24"/>
      <c r="X1842" s="24"/>
      <c r="Y1842" s="24"/>
      <c r="Z1842" s="24"/>
      <c r="AA1842" s="24"/>
      <c r="AB1842" s="24"/>
      <c r="AC1842" s="24">
        <f t="shared" si="681"/>
        <v>0</v>
      </c>
      <c r="AD1842" s="24">
        <f t="shared" si="682"/>
        <v>0</v>
      </c>
      <c r="AG1842" s="24"/>
      <c r="AH1842" s="24"/>
      <c r="AI1842" s="24"/>
      <c r="AJ1842" s="24"/>
      <c r="AK1842" s="24"/>
      <c r="AL1842" s="24"/>
      <c r="AM1842" s="24">
        <f t="shared" si="683"/>
        <v>0</v>
      </c>
      <c r="AN1842" s="24">
        <f t="shared" si="700"/>
        <v>0</v>
      </c>
      <c r="AQ1842" s="24"/>
      <c r="AR1842" s="24"/>
      <c r="AS1842" s="24"/>
      <c r="AT1842" s="24"/>
      <c r="AU1842" s="24"/>
      <c r="AV1842" s="24"/>
      <c r="AW1842" s="24">
        <f t="shared" si="684"/>
        <v>0</v>
      </c>
      <c r="AX1842" s="24">
        <f t="shared" si="685"/>
        <v>0</v>
      </c>
      <c r="BA1842" s="24"/>
      <c r="BB1842" s="24"/>
      <c r="BC1842" s="24"/>
      <c r="BD1842" s="24"/>
      <c r="BE1842" s="24"/>
      <c r="BF1842" s="24"/>
      <c r="BG1842" s="24">
        <f t="shared" si="686"/>
        <v>0</v>
      </c>
      <c r="BH1842" s="24">
        <f t="shared" si="687"/>
        <v>0</v>
      </c>
      <c r="BK1842" s="24"/>
      <c r="BL1842" s="24"/>
      <c r="BM1842" s="24"/>
      <c r="BN1842" s="24"/>
      <c r="BO1842" s="24"/>
      <c r="BP1842" s="24"/>
      <c r="BQ1842" s="24">
        <f t="shared" si="688"/>
        <v>0</v>
      </c>
      <c r="BR1842" s="24">
        <f t="shared" si="689"/>
        <v>0</v>
      </c>
      <c r="BU1842" s="24"/>
      <c r="BV1842" s="24"/>
      <c r="BW1842" s="24"/>
      <c r="BX1842" s="24"/>
      <c r="BY1842" s="24"/>
      <c r="BZ1842" s="24"/>
      <c r="CA1842" s="24">
        <f t="shared" si="690"/>
        <v>0</v>
      </c>
      <c r="CB1842" s="24">
        <f t="shared" si="691"/>
        <v>0</v>
      </c>
      <c r="CC1842" s="24"/>
      <c r="CE1842" s="24">
        <f t="shared" si="692"/>
        <v>0</v>
      </c>
      <c r="CG1842" s="24">
        <f t="shared" si="693"/>
        <v>0</v>
      </c>
      <c r="CI1842" s="24">
        <f t="shared" si="694"/>
        <v>0</v>
      </c>
      <c r="CK1842" s="24">
        <f t="shared" si="695"/>
        <v>0</v>
      </c>
      <c r="CM1842" s="24">
        <f t="shared" si="696"/>
        <v>0</v>
      </c>
      <c r="CO1842" s="24">
        <f t="shared" si="697"/>
        <v>0</v>
      </c>
      <c r="CQ1842" s="24">
        <f t="shared" si="698"/>
        <v>0</v>
      </c>
      <c r="CS1842" s="24">
        <f t="shared" si="699"/>
        <v>0</v>
      </c>
    </row>
    <row r="1843" spans="9:97">
      <c r="I1843" s="24">
        <f t="shared" si="679"/>
        <v>0</v>
      </c>
      <c r="J1843" s="24">
        <f t="shared" si="678"/>
        <v>0</v>
      </c>
      <c r="M1843" s="24"/>
      <c r="N1843" s="24"/>
      <c r="O1843" s="24"/>
      <c r="P1843" s="24"/>
      <c r="Q1843" s="24"/>
      <c r="R1843" s="24"/>
      <c r="S1843" s="24">
        <f t="shared" si="680"/>
        <v>0</v>
      </c>
      <c r="T1843" s="24">
        <f t="shared" si="701"/>
        <v>0</v>
      </c>
      <c r="W1843" s="24"/>
      <c r="X1843" s="24"/>
      <c r="Y1843" s="24"/>
      <c r="Z1843" s="24"/>
      <c r="AA1843" s="24"/>
      <c r="AB1843" s="24"/>
      <c r="AC1843" s="24">
        <f t="shared" si="681"/>
        <v>0</v>
      </c>
      <c r="AD1843" s="24">
        <f t="shared" si="682"/>
        <v>0</v>
      </c>
      <c r="AG1843" s="24"/>
      <c r="AH1843" s="24"/>
      <c r="AI1843" s="24"/>
      <c r="AJ1843" s="24"/>
      <c r="AK1843" s="24"/>
      <c r="AL1843" s="24"/>
      <c r="AM1843" s="24">
        <f t="shared" si="683"/>
        <v>0</v>
      </c>
      <c r="AN1843" s="24">
        <f t="shared" si="700"/>
        <v>0</v>
      </c>
      <c r="AQ1843" s="24"/>
      <c r="AR1843" s="24"/>
      <c r="AS1843" s="24"/>
      <c r="AT1843" s="24"/>
      <c r="AU1843" s="24"/>
      <c r="AV1843" s="24"/>
      <c r="AW1843" s="24">
        <f t="shared" si="684"/>
        <v>0</v>
      </c>
      <c r="AX1843" s="24">
        <f t="shared" si="685"/>
        <v>0</v>
      </c>
      <c r="BA1843" s="24"/>
      <c r="BB1843" s="24"/>
      <c r="BC1843" s="24"/>
      <c r="BD1843" s="24"/>
      <c r="BE1843" s="24"/>
      <c r="BF1843" s="24"/>
      <c r="BG1843" s="24">
        <f t="shared" si="686"/>
        <v>0</v>
      </c>
      <c r="BH1843" s="24">
        <f t="shared" si="687"/>
        <v>0</v>
      </c>
      <c r="BK1843" s="24"/>
      <c r="BL1843" s="24"/>
      <c r="BM1843" s="24"/>
      <c r="BN1843" s="24"/>
      <c r="BO1843" s="24"/>
      <c r="BP1843" s="24"/>
      <c r="BQ1843" s="24">
        <f t="shared" si="688"/>
        <v>0</v>
      </c>
      <c r="BR1843" s="24">
        <f t="shared" si="689"/>
        <v>0</v>
      </c>
      <c r="BU1843" s="24"/>
      <c r="BV1843" s="24"/>
      <c r="BW1843" s="24"/>
      <c r="BX1843" s="24"/>
      <c r="BY1843" s="24"/>
      <c r="BZ1843" s="24"/>
      <c r="CA1843" s="24">
        <f t="shared" si="690"/>
        <v>0</v>
      </c>
      <c r="CB1843" s="24">
        <f t="shared" si="691"/>
        <v>0</v>
      </c>
      <c r="CC1843" s="24"/>
      <c r="CE1843" s="24">
        <f t="shared" si="692"/>
        <v>0</v>
      </c>
      <c r="CG1843" s="24">
        <f t="shared" si="693"/>
        <v>0</v>
      </c>
      <c r="CI1843" s="24">
        <f t="shared" si="694"/>
        <v>0</v>
      </c>
      <c r="CK1843" s="24">
        <f t="shared" si="695"/>
        <v>0</v>
      </c>
      <c r="CM1843" s="24">
        <f t="shared" si="696"/>
        <v>0</v>
      </c>
      <c r="CO1843" s="24">
        <f t="shared" si="697"/>
        <v>0</v>
      </c>
      <c r="CQ1843" s="24">
        <f t="shared" si="698"/>
        <v>0</v>
      </c>
      <c r="CS1843" s="24">
        <f t="shared" si="699"/>
        <v>0</v>
      </c>
    </row>
    <row r="1844" spans="9:97">
      <c r="I1844" s="24">
        <f t="shared" si="679"/>
        <v>0</v>
      </c>
      <c r="J1844" s="24">
        <f t="shared" si="678"/>
        <v>0</v>
      </c>
      <c r="M1844" s="24"/>
      <c r="N1844" s="24"/>
      <c r="O1844" s="24"/>
      <c r="P1844" s="24"/>
      <c r="Q1844" s="24"/>
      <c r="R1844" s="24"/>
      <c r="S1844" s="24">
        <f t="shared" si="680"/>
        <v>0</v>
      </c>
      <c r="T1844" s="24">
        <f t="shared" si="701"/>
        <v>0</v>
      </c>
      <c r="W1844" s="24"/>
      <c r="X1844" s="24"/>
      <c r="Y1844" s="24"/>
      <c r="Z1844" s="24"/>
      <c r="AA1844" s="24"/>
      <c r="AB1844" s="24"/>
      <c r="AC1844" s="24">
        <f t="shared" si="681"/>
        <v>0</v>
      </c>
      <c r="AD1844" s="24">
        <f t="shared" si="682"/>
        <v>0</v>
      </c>
      <c r="AG1844" s="24"/>
      <c r="AH1844" s="24"/>
      <c r="AI1844" s="24"/>
      <c r="AJ1844" s="24"/>
      <c r="AK1844" s="24"/>
      <c r="AL1844" s="24"/>
      <c r="AM1844" s="24">
        <f t="shared" si="683"/>
        <v>0</v>
      </c>
      <c r="AN1844" s="24">
        <f t="shared" si="700"/>
        <v>0</v>
      </c>
      <c r="AQ1844" s="24"/>
      <c r="AR1844" s="24"/>
      <c r="AS1844" s="24"/>
      <c r="AT1844" s="24"/>
      <c r="AU1844" s="24"/>
      <c r="AV1844" s="24"/>
      <c r="AW1844" s="24">
        <f t="shared" si="684"/>
        <v>0</v>
      </c>
      <c r="AX1844" s="24">
        <f t="shared" si="685"/>
        <v>0</v>
      </c>
      <c r="BA1844" s="24"/>
      <c r="BB1844" s="24"/>
      <c r="BC1844" s="24"/>
      <c r="BD1844" s="24"/>
      <c r="BE1844" s="24"/>
      <c r="BF1844" s="24"/>
      <c r="BG1844" s="24">
        <f t="shared" si="686"/>
        <v>0</v>
      </c>
      <c r="BH1844" s="24">
        <f t="shared" si="687"/>
        <v>0</v>
      </c>
      <c r="BK1844" s="24"/>
      <c r="BL1844" s="24"/>
      <c r="BM1844" s="24"/>
      <c r="BN1844" s="24"/>
      <c r="BO1844" s="24"/>
      <c r="BP1844" s="24"/>
      <c r="BQ1844" s="24">
        <f t="shared" si="688"/>
        <v>0</v>
      </c>
      <c r="BR1844" s="24">
        <f t="shared" si="689"/>
        <v>0</v>
      </c>
      <c r="BU1844" s="24"/>
      <c r="BV1844" s="24"/>
      <c r="BW1844" s="24"/>
      <c r="BX1844" s="24"/>
      <c r="BY1844" s="24"/>
      <c r="BZ1844" s="24"/>
      <c r="CA1844" s="24">
        <f t="shared" si="690"/>
        <v>0</v>
      </c>
      <c r="CB1844" s="24">
        <f t="shared" si="691"/>
        <v>0</v>
      </c>
      <c r="CC1844" s="24"/>
      <c r="CE1844" s="24">
        <f t="shared" si="692"/>
        <v>0</v>
      </c>
      <c r="CG1844" s="24">
        <f t="shared" si="693"/>
        <v>0</v>
      </c>
      <c r="CI1844" s="24">
        <f t="shared" si="694"/>
        <v>0</v>
      </c>
      <c r="CK1844" s="24">
        <f t="shared" si="695"/>
        <v>0</v>
      </c>
      <c r="CM1844" s="24">
        <f t="shared" si="696"/>
        <v>0</v>
      </c>
      <c r="CO1844" s="24">
        <f t="shared" si="697"/>
        <v>0</v>
      </c>
      <c r="CQ1844" s="24">
        <f t="shared" si="698"/>
        <v>0</v>
      </c>
      <c r="CS1844" s="24">
        <f t="shared" si="699"/>
        <v>0</v>
      </c>
    </row>
    <row r="1845" spans="9:97">
      <c r="I1845" s="24">
        <f t="shared" si="679"/>
        <v>0</v>
      </c>
      <c r="J1845" s="24">
        <f t="shared" si="678"/>
        <v>0</v>
      </c>
      <c r="M1845" s="24"/>
      <c r="N1845" s="24"/>
      <c r="O1845" s="24"/>
      <c r="P1845" s="24"/>
      <c r="Q1845" s="24"/>
      <c r="R1845" s="24"/>
      <c r="S1845" s="24">
        <f t="shared" si="680"/>
        <v>0</v>
      </c>
      <c r="T1845" s="24">
        <f t="shared" si="701"/>
        <v>0</v>
      </c>
      <c r="W1845" s="24"/>
      <c r="X1845" s="24"/>
      <c r="Y1845" s="24"/>
      <c r="Z1845" s="24"/>
      <c r="AA1845" s="24"/>
      <c r="AB1845" s="24"/>
      <c r="AC1845" s="24">
        <f t="shared" si="681"/>
        <v>0</v>
      </c>
      <c r="AD1845" s="24">
        <f t="shared" si="682"/>
        <v>0</v>
      </c>
      <c r="AG1845" s="24"/>
      <c r="AH1845" s="24"/>
      <c r="AI1845" s="24"/>
      <c r="AJ1845" s="24"/>
      <c r="AK1845" s="24"/>
      <c r="AL1845" s="24"/>
      <c r="AM1845" s="24">
        <f t="shared" si="683"/>
        <v>0</v>
      </c>
      <c r="AN1845" s="24">
        <f t="shared" si="700"/>
        <v>0</v>
      </c>
      <c r="AQ1845" s="24"/>
      <c r="AR1845" s="24"/>
      <c r="AS1845" s="24"/>
      <c r="AT1845" s="24"/>
      <c r="AU1845" s="24"/>
      <c r="AV1845" s="24"/>
      <c r="AW1845" s="24">
        <f t="shared" si="684"/>
        <v>0</v>
      </c>
      <c r="AX1845" s="24">
        <f t="shared" si="685"/>
        <v>0</v>
      </c>
      <c r="BA1845" s="24"/>
      <c r="BB1845" s="24"/>
      <c r="BC1845" s="24"/>
      <c r="BD1845" s="24"/>
      <c r="BE1845" s="24"/>
      <c r="BF1845" s="24"/>
      <c r="BG1845" s="24">
        <f t="shared" si="686"/>
        <v>0</v>
      </c>
      <c r="BH1845" s="24">
        <f t="shared" si="687"/>
        <v>0</v>
      </c>
      <c r="BK1845" s="24"/>
      <c r="BL1845" s="24"/>
      <c r="BM1845" s="24"/>
      <c r="BN1845" s="24"/>
      <c r="BO1845" s="24"/>
      <c r="BP1845" s="24"/>
      <c r="BQ1845" s="24">
        <f t="shared" si="688"/>
        <v>0</v>
      </c>
      <c r="BR1845" s="24">
        <f t="shared" si="689"/>
        <v>0</v>
      </c>
      <c r="BU1845" s="24"/>
      <c r="BV1845" s="24"/>
      <c r="BW1845" s="24"/>
      <c r="BX1845" s="24"/>
      <c r="BY1845" s="24"/>
      <c r="BZ1845" s="24"/>
      <c r="CA1845" s="24">
        <f t="shared" si="690"/>
        <v>0</v>
      </c>
      <c r="CB1845" s="24">
        <f t="shared" si="691"/>
        <v>0</v>
      </c>
      <c r="CC1845" s="24"/>
      <c r="CE1845" s="24">
        <f t="shared" si="692"/>
        <v>0</v>
      </c>
      <c r="CG1845" s="24">
        <f t="shared" si="693"/>
        <v>0</v>
      </c>
      <c r="CI1845" s="24">
        <f t="shared" si="694"/>
        <v>0</v>
      </c>
      <c r="CK1845" s="24">
        <f t="shared" si="695"/>
        <v>0</v>
      </c>
      <c r="CM1845" s="24">
        <f t="shared" si="696"/>
        <v>0</v>
      </c>
      <c r="CO1845" s="24">
        <f t="shared" si="697"/>
        <v>0</v>
      </c>
      <c r="CQ1845" s="24">
        <f t="shared" si="698"/>
        <v>0</v>
      </c>
      <c r="CS1845" s="24">
        <f t="shared" si="699"/>
        <v>0</v>
      </c>
    </row>
    <row r="1846" spans="9:97">
      <c r="I1846" s="24">
        <f t="shared" si="679"/>
        <v>0</v>
      </c>
      <c r="J1846" s="24">
        <f t="shared" si="678"/>
        <v>0</v>
      </c>
      <c r="M1846" s="24"/>
      <c r="N1846" s="24"/>
      <c r="O1846" s="24"/>
      <c r="P1846" s="24"/>
      <c r="Q1846" s="24"/>
      <c r="R1846" s="24"/>
      <c r="S1846" s="24">
        <f t="shared" si="680"/>
        <v>0</v>
      </c>
      <c r="T1846" s="24">
        <f t="shared" si="701"/>
        <v>0</v>
      </c>
      <c r="W1846" s="24"/>
      <c r="X1846" s="24"/>
      <c r="Y1846" s="24"/>
      <c r="Z1846" s="24"/>
      <c r="AA1846" s="24"/>
      <c r="AB1846" s="24"/>
      <c r="AC1846" s="24">
        <f t="shared" si="681"/>
        <v>0</v>
      </c>
      <c r="AD1846" s="24">
        <f t="shared" si="682"/>
        <v>0</v>
      </c>
      <c r="AG1846" s="24"/>
      <c r="AH1846" s="24"/>
      <c r="AI1846" s="24"/>
      <c r="AJ1846" s="24"/>
      <c r="AK1846" s="24"/>
      <c r="AL1846" s="24"/>
      <c r="AM1846" s="24">
        <f t="shared" si="683"/>
        <v>0</v>
      </c>
      <c r="AN1846" s="24">
        <f t="shared" si="700"/>
        <v>0</v>
      </c>
      <c r="AQ1846" s="24"/>
      <c r="AR1846" s="24"/>
      <c r="AS1846" s="24"/>
      <c r="AT1846" s="24"/>
      <c r="AU1846" s="24"/>
      <c r="AV1846" s="24"/>
      <c r="AW1846" s="24">
        <f t="shared" si="684"/>
        <v>0</v>
      </c>
      <c r="AX1846" s="24">
        <f t="shared" si="685"/>
        <v>0</v>
      </c>
      <c r="BA1846" s="24"/>
      <c r="BB1846" s="24"/>
      <c r="BC1846" s="24"/>
      <c r="BD1846" s="24"/>
      <c r="BE1846" s="24"/>
      <c r="BF1846" s="24"/>
      <c r="BG1846" s="24">
        <f t="shared" si="686"/>
        <v>0</v>
      </c>
      <c r="BH1846" s="24">
        <f t="shared" si="687"/>
        <v>0</v>
      </c>
      <c r="BK1846" s="24"/>
      <c r="BL1846" s="24"/>
      <c r="BM1846" s="24"/>
      <c r="BN1846" s="24"/>
      <c r="BO1846" s="24"/>
      <c r="BP1846" s="24"/>
      <c r="BQ1846" s="24">
        <f t="shared" si="688"/>
        <v>0</v>
      </c>
      <c r="BR1846" s="24">
        <f t="shared" si="689"/>
        <v>0</v>
      </c>
      <c r="BU1846" s="24"/>
      <c r="BV1846" s="24"/>
      <c r="BW1846" s="24"/>
      <c r="BX1846" s="24"/>
      <c r="BY1846" s="24"/>
      <c r="BZ1846" s="24"/>
      <c r="CA1846" s="24">
        <f t="shared" si="690"/>
        <v>0</v>
      </c>
      <c r="CB1846" s="24">
        <f t="shared" si="691"/>
        <v>0</v>
      </c>
      <c r="CC1846" s="24"/>
      <c r="CE1846" s="24">
        <f t="shared" si="692"/>
        <v>0</v>
      </c>
      <c r="CG1846" s="24">
        <f t="shared" si="693"/>
        <v>0</v>
      </c>
      <c r="CI1846" s="24">
        <f t="shared" si="694"/>
        <v>0</v>
      </c>
      <c r="CK1846" s="24">
        <f t="shared" si="695"/>
        <v>0</v>
      </c>
      <c r="CM1846" s="24">
        <f t="shared" si="696"/>
        <v>0</v>
      </c>
      <c r="CO1846" s="24">
        <f t="shared" si="697"/>
        <v>0</v>
      </c>
      <c r="CQ1846" s="24">
        <f t="shared" si="698"/>
        <v>0</v>
      </c>
      <c r="CS1846" s="24">
        <f t="shared" si="699"/>
        <v>0</v>
      </c>
    </row>
    <row r="1847" spans="9:97">
      <c r="I1847" s="24">
        <f t="shared" si="679"/>
        <v>0</v>
      </c>
      <c r="J1847" s="24">
        <f t="shared" si="678"/>
        <v>0</v>
      </c>
      <c r="M1847" s="24"/>
      <c r="N1847" s="24"/>
      <c r="O1847" s="24"/>
      <c r="P1847" s="24"/>
      <c r="Q1847" s="24"/>
      <c r="R1847" s="24"/>
      <c r="S1847" s="24">
        <f t="shared" si="680"/>
        <v>0</v>
      </c>
      <c r="T1847" s="24">
        <f t="shared" si="701"/>
        <v>0</v>
      </c>
      <c r="W1847" s="24"/>
      <c r="X1847" s="24"/>
      <c r="Y1847" s="24"/>
      <c r="Z1847" s="24"/>
      <c r="AA1847" s="24"/>
      <c r="AB1847" s="24"/>
      <c r="AC1847" s="24">
        <f t="shared" si="681"/>
        <v>0</v>
      </c>
      <c r="AD1847" s="24">
        <f t="shared" si="682"/>
        <v>0</v>
      </c>
      <c r="AG1847" s="24"/>
      <c r="AH1847" s="24"/>
      <c r="AI1847" s="24"/>
      <c r="AJ1847" s="24"/>
      <c r="AK1847" s="24"/>
      <c r="AL1847" s="24"/>
      <c r="AM1847" s="24">
        <f t="shared" si="683"/>
        <v>0</v>
      </c>
      <c r="AN1847" s="24">
        <f t="shared" si="700"/>
        <v>0</v>
      </c>
      <c r="AQ1847" s="24"/>
      <c r="AR1847" s="24"/>
      <c r="AS1847" s="24"/>
      <c r="AT1847" s="24"/>
      <c r="AU1847" s="24"/>
      <c r="AV1847" s="24"/>
      <c r="AW1847" s="24">
        <f t="shared" si="684"/>
        <v>0</v>
      </c>
      <c r="AX1847" s="24">
        <f t="shared" si="685"/>
        <v>0</v>
      </c>
      <c r="BA1847" s="24"/>
      <c r="BB1847" s="24"/>
      <c r="BC1847" s="24"/>
      <c r="BD1847" s="24"/>
      <c r="BE1847" s="24"/>
      <c r="BF1847" s="24"/>
      <c r="BG1847" s="24">
        <f t="shared" si="686"/>
        <v>0</v>
      </c>
      <c r="BH1847" s="24">
        <f t="shared" si="687"/>
        <v>0</v>
      </c>
      <c r="BK1847" s="24"/>
      <c r="BL1847" s="24"/>
      <c r="BM1847" s="24"/>
      <c r="BN1847" s="24"/>
      <c r="BO1847" s="24"/>
      <c r="BP1847" s="24"/>
      <c r="BQ1847" s="24">
        <f t="shared" si="688"/>
        <v>0</v>
      </c>
      <c r="BR1847" s="24">
        <f t="shared" si="689"/>
        <v>0</v>
      </c>
      <c r="BU1847" s="24"/>
      <c r="BV1847" s="24"/>
      <c r="BW1847" s="24"/>
      <c r="BX1847" s="24"/>
      <c r="BY1847" s="24"/>
      <c r="BZ1847" s="24"/>
      <c r="CA1847" s="24">
        <f t="shared" si="690"/>
        <v>0</v>
      </c>
      <c r="CB1847" s="24">
        <f t="shared" si="691"/>
        <v>0</v>
      </c>
      <c r="CC1847" s="24"/>
      <c r="CE1847" s="24">
        <f t="shared" si="692"/>
        <v>0</v>
      </c>
      <c r="CG1847" s="24">
        <f t="shared" si="693"/>
        <v>0</v>
      </c>
      <c r="CI1847" s="24">
        <f t="shared" si="694"/>
        <v>0</v>
      </c>
      <c r="CK1847" s="24">
        <f t="shared" si="695"/>
        <v>0</v>
      </c>
      <c r="CM1847" s="24">
        <f t="shared" si="696"/>
        <v>0</v>
      </c>
      <c r="CO1847" s="24">
        <f t="shared" si="697"/>
        <v>0</v>
      </c>
      <c r="CQ1847" s="24">
        <f t="shared" si="698"/>
        <v>0</v>
      </c>
      <c r="CS1847" s="24">
        <f t="shared" si="699"/>
        <v>0</v>
      </c>
    </row>
    <row r="1848" spans="9:97">
      <c r="I1848" s="24">
        <f t="shared" si="679"/>
        <v>0</v>
      </c>
      <c r="J1848" s="24">
        <f t="shared" si="678"/>
        <v>0</v>
      </c>
      <c r="M1848" s="24"/>
      <c r="N1848" s="24"/>
      <c r="O1848" s="24"/>
      <c r="P1848" s="24"/>
      <c r="Q1848" s="24"/>
      <c r="R1848" s="24"/>
      <c r="S1848" s="24">
        <f t="shared" si="680"/>
        <v>0</v>
      </c>
      <c r="T1848" s="24">
        <f t="shared" si="701"/>
        <v>0</v>
      </c>
      <c r="W1848" s="24"/>
      <c r="X1848" s="24"/>
      <c r="Y1848" s="24"/>
      <c r="Z1848" s="24"/>
      <c r="AA1848" s="24"/>
      <c r="AB1848" s="24"/>
      <c r="AC1848" s="24">
        <f t="shared" si="681"/>
        <v>0</v>
      </c>
      <c r="AD1848" s="24">
        <f t="shared" si="682"/>
        <v>0</v>
      </c>
      <c r="AG1848" s="24"/>
      <c r="AH1848" s="24"/>
      <c r="AI1848" s="24"/>
      <c r="AJ1848" s="24"/>
      <c r="AK1848" s="24"/>
      <c r="AL1848" s="24"/>
      <c r="AM1848" s="24">
        <f t="shared" si="683"/>
        <v>0</v>
      </c>
      <c r="AN1848" s="24">
        <f t="shared" si="700"/>
        <v>0</v>
      </c>
      <c r="AQ1848" s="24"/>
      <c r="AR1848" s="24"/>
      <c r="AS1848" s="24"/>
      <c r="AT1848" s="24"/>
      <c r="AU1848" s="24"/>
      <c r="AV1848" s="24"/>
      <c r="AW1848" s="24">
        <f t="shared" si="684"/>
        <v>0</v>
      </c>
      <c r="AX1848" s="24">
        <f t="shared" si="685"/>
        <v>0</v>
      </c>
      <c r="BA1848" s="24"/>
      <c r="BB1848" s="24"/>
      <c r="BC1848" s="24"/>
      <c r="BD1848" s="24"/>
      <c r="BE1848" s="24"/>
      <c r="BF1848" s="24"/>
      <c r="BG1848" s="24">
        <f t="shared" si="686"/>
        <v>0</v>
      </c>
      <c r="BH1848" s="24">
        <f t="shared" si="687"/>
        <v>0</v>
      </c>
      <c r="BK1848" s="24"/>
      <c r="BL1848" s="24"/>
      <c r="BM1848" s="24"/>
      <c r="BN1848" s="24"/>
      <c r="BO1848" s="24"/>
      <c r="BP1848" s="24"/>
      <c r="BQ1848" s="24">
        <f t="shared" si="688"/>
        <v>0</v>
      </c>
      <c r="BR1848" s="24">
        <f t="shared" si="689"/>
        <v>0</v>
      </c>
      <c r="BU1848" s="24"/>
      <c r="BV1848" s="24"/>
      <c r="BW1848" s="24"/>
      <c r="BX1848" s="24"/>
      <c r="BY1848" s="24"/>
      <c r="BZ1848" s="24"/>
      <c r="CA1848" s="24">
        <f t="shared" si="690"/>
        <v>0</v>
      </c>
      <c r="CB1848" s="24">
        <f t="shared" si="691"/>
        <v>0</v>
      </c>
      <c r="CC1848" s="24"/>
      <c r="CE1848" s="24">
        <f t="shared" si="692"/>
        <v>0</v>
      </c>
      <c r="CG1848" s="24">
        <f t="shared" si="693"/>
        <v>0</v>
      </c>
      <c r="CI1848" s="24">
        <f t="shared" si="694"/>
        <v>0</v>
      </c>
      <c r="CK1848" s="24">
        <f t="shared" si="695"/>
        <v>0</v>
      </c>
      <c r="CM1848" s="24">
        <f t="shared" si="696"/>
        <v>0</v>
      </c>
      <c r="CO1848" s="24">
        <f t="shared" si="697"/>
        <v>0</v>
      </c>
      <c r="CQ1848" s="24">
        <f t="shared" si="698"/>
        <v>0</v>
      </c>
      <c r="CS1848" s="24">
        <f t="shared" si="699"/>
        <v>0</v>
      </c>
    </row>
    <row r="1849" spans="9:97">
      <c r="I1849" s="24">
        <f t="shared" si="679"/>
        <v>0</v>
      </c>
      <c r="J1849" s="24">
        <f t="shared" si="678"/>
        <v>0</v>
      </c>
      <c r="M1849" s="24"/>
      <c r="N1849" s="24"/>
      <c r="O1849" s="24"/>
      <c r="P1849" s="24"/>
      <c r="Q1849" s="24"/>
      <c r="R1849" s="24"/>
      <c r="S1849" s="24">
        <f t="shared" si="680"/>
        <v>0</v>
      </c>
      <c r="T1849" s="24">
        <f t="shared" si="701"/>
        <v>0</v>
      </c>
      <c r="W1849" s="24"/>
      <c r="X1849" s="24"/>
      <c r="Y1849" s="24"/>
      <c r="Z1849" s="24"/>
      <c r="AA1849" s="24"/>
      <c r="AB1849" s="24"/>
      <c r="AC1849" s="24">
        <f t="shared" si="681"/>
        <v>0</v>
      </c>
      <c r="AD1849" s="24">
        <f t="shared" si="682"/>
        <v>0</v>
      </c>
      <c r="AG1849" s="24"/>
      <c r="AH1849" s="24"/>
      <c r="AI1849" s="24"/>
      <c r="AJ1849" s="24"/>
      <c r="AK1849" s="24"/>
      <c r="AL1849" s="24"/>
      <c r="AM1849" s="24">
        <f t="shared" si="683"/>
        <v>0</v>
      </c>
      <c r="AN1849" s="24">
        <f t="shared" si="700"/>
        <v>0</v>
      </c>
      <c r="AQ1849" s="24"/>
      <c r="AR1849" s="24"/>
      <c r="AS1849" s="24"/>
      <c r="AT1849" s="24"/>
      <c r="AU1849" s="24"/>
      <c r="AV1849" s="24"/>
      <c r="AW1849" s="24">
        <f t="shared" si="684"/>
        <v>0</v>
      </c>
      <c r="AX1849" s="24">
        <f t="shared" si="685"/>
        <v>0</v>
      </c>
      <c r="BA1849" s="24"/>
      <c r="BB1849" s="24"/>
      <c r="BC1849" s="24"/>
      <c r="BD1849" s="24"/>
      <c r="BE1849" s="24"/>
      <c r="BF1849" s="24"/>
      <c r="BG1849" s="24">
        <f t="shared" si="686"/>
        <v>0</v>
      </c>
      <c r="BH1849" s="24">
        <f t="shared" si="687"/>
        <v>0</v>
      </c>
      <c r="BK1849" s="24"/>
      <c r="BL1849" s="24"/>
      <c r="BM1849" s="24"/>
      <c r="BN1849" s="24"/>
      <c r="BO1849" s="24"/>
      <c r="BP1849" s="24"/>
      <c r="BQ1849" s="24">
        <f t="shared" si="688"/>
        <v>0</v>
      </c>
      <c r="BR1849" s="24">
        <f t="shared" si="689"/>
        <v>0</v>
      </c>
      <c r="BU1849" s="24"/>
      <c r="BV1849" s="24"/>
      <c r="BW1849" s="24"/>
      <c r="BX1849" s="24"/>
      <c r="BY1849" s="24"/>
      <c r="BZ1849" s="24"/>
      <c r="CA1849" s="24">
        <f t="shared" si="690"/>
        <v>0</v>
      </c>
      <c r="CB1849" s="24">
        <f t="shared" si="691"/>
        <v>0</v>
      </c>
      <c r="CC1849" s="24"/>
      <c r="CE1849" s="24">
        <f t="shared" si="692"/>
        <v>0</v>
      </c>
      <c r="CG1849" s="24">
        <f t="shared" si="693"/>
        <v>0</v>
      </c>
      <c r="CI1849" s="24">
        <f t="shared" si="694"/>
        <v>0</v>
      </c>
      <c r="CK1849" s="24">
        <f t="shared" si="695"/>
        <v>0</v>
      </c>
      <c r="CM1849" s="24">
        <f t="shared" si="696"/>
        <v>0</v>
      </c>
      <c r="CO1849" s="24">
        <f t="shared" si="697"/>
        <v>0</v>
      </c>
      <c r="CQ1849" s="24">
        <f t="shared" si="698"/>
        <v>0</v>
      </c>
      <c r="CS1849" s="24">
        <f t="shared" si="699"/>
        <v>0</v>
      </c>
    </row>
    <row r="1850" spans="9:97">
      <c r="I1850" s="24">
        <f t="shared" si="679"/>
        <v>0</v>
      </c>
      <c r="J1850" s="24">
        <f t="shared" si="678"/>
        <v>0</v>
      </c>
      <c r="M1850" s="24"/>
      <c r="N1850" s="24"/>
      <c r="O1850" s="24"/>
      <c r="P1850" s="24"/>
      <c r="Q1850" s="24"/>
      <c r="R1850" s="24"/>
      <c r="S1850" s="24">
        <f t="shared" si="680"/>
        <v>0</v>
      </c>
      <c r="T1850" s="24">
        <f t="shared" si="701"/>
        <v>0</v>
      </c>
      <c r="W1850" s="24"/>
      <c r="X1850" s="24"/>
      <c r="Y1850" s="24"/>
      <c r="Z1850" s="24"/>
      <c r="AA1850" s="24"/>
      <c r="AB1850" s="24"/>
      <c r="AC1850" s="24">
        <f t="shared" si="681"/>
        <v>0</v>
      </c>
      <c r="AD1850" s="24">
        <f t="shared" si="682"/>
        <v>0</v>
      </c>
      <c r="AG1850" s="24"/>
      <c r="AH1850" s="24"/>
      <c r="AI1850" s="24"/>
      <c r="AJ1850" s="24"/>
      <c r="AK1850" s="24"/>
      <c r="AL1850" s="24"/>
      <c r="AM1850" s="24">
        <f t="shared" si="683"/>
        <v>0</v>
      </c>
      <c r="AN1850" s="24">
        <f t="shared" si="700"/>
        <v>0</v>
      </c>
      <c r="AQ1850" s="24"/>
      <c r="AR1850" s="24"/>
      <c r="AS1850" s="24"/>
      <c r="AT1850" s="24"/>
      <c r="AU1850" s="24"/>
      <c r="AV1850" s="24"/>
      <c r="AW1850" s="24">
        <f t="shared" si="684"/>
        <v>0</v>
      </c>
      <c r="AX1850" s="24">
        <f t="shared" si="685"/>
        <v>0</v>
      </c>
      <c r="BA1850" s="24"/>
      <c r="BB1850" s="24"/>
      <c r="BC1850" s="24"/>
      <c r="BD1850" s="24"/>
      <c r="BE1850" s="24"/>
      <c r="BF1850" s="24"/>
      <c r="BG1850" s="24">
        <f t="shared" si="686"/>
        <v>0</v>
      </c>
      <c r="BH1850" s="24">
        <f t="shared" si="687"/>
        <v>0</v>
      </c>
      <c r="BK1850" s="24"/>
      <c r="BL1850" s="24"/>
      <c r="BM1850" s="24"/>
      <c r="BN1850" s="24"/>
      <c r="BO1850" s="24"/>
      <c r="BP1850" s="24"/>
      <c r="BQ1850" s="24">
        <f t="shared" si="688"/>
        <v>0</v>
      </c>
      <c r="BR1850" s="24">
        <f t="shared" si="689"/>
        <v>0</v>
      </c>
      <c r="BU1850" s="24"/>
      <c r="BV1850" s="24"/>
      <c r="BW1850" s="24"/>
      <c r="BX1850" s="24"/>
      <c r="BY1850" s="24"/>
      <c r="BZ1850" s="24"/>
      <c r="CA1850" s="24">
        <f t="shared" si="690"/>
        <v>0</v>
      </c>
      <c r="CB1850" s="24">
        <f t="shared" si="691"/>
        <v>0</v>
      </c>
      <c r="CC1850" s="24"/>
      <c r="CE1850" s="24">
        <f t="shared" si="692"/>
        <v>0</v>
      </c>
      <c r="CG1850" s="24">
        <f t="shared" si="693"/>
        <v>0</v>
      </c>
      <c r="CI1850" s="24">
        <f t="shared" si="694"/>
        <v>0</v>
      </c>
      <c r="CK1850" s="24">
        <f t="shared" si="695"/>
        <v>0</v>
      </c>
      <c r="CM1850" s="24">
        <f t="shared" si="696"/>
        <v>0</v>
      </c>
      <c r="CO1850" s="24">
        <f t="shared" si="697"/>
        <v>0</v>
      </c>
      <c r="CQ1850" s="24">
        <f t="shared" si="698"/>
        <v>0</v>
      </c>
      <c r="CS1850" s="24">
        <f t="shared" si="699"/>
        <v>0</v>
      </c>
    </row>
    <row r="1851" spans="9:97">
      <c r="I1851" s="24">
        <f t="shared" si="679"/>
        <v>0</v>
      </c>
      <c r="J1851" s="24">
        <f t="shared" si="678"/>
        <v>0</v>
      </c>
      <c r="M1851" s="24"/>
      <c r="N1851" s="24"/>
      <c r="O1851" s="24"/>
      <c r="P1851" s="24"/>
      <c r="Q1851" s="24"/>
      <c r="R1851" s="24"/>
      <c r="S1851" s="24">
        <f t="shared" si="680"/>
        <v>0</v>
      </c>
      <c r="T1851" s="24">
        <f t="shared" si="701"/>
        <v>0</v>
      </c>
      <c r="W1851" s="24"/>
      <c r="X1851" s="24"/>
      <c r="Y1851" s="24"/>
      <c r="Z1851" s="24"/>
      <c r="AA1851" s="24"/>
      <c r="AB1851" s="24"/>
      <c r="AC1851" s="24">
        <f t="shared" si="681"/>
        <v>0</v>
      </c>
      <c r="AD1851" s="24">
        <f t="shared" si="682"/>
        <v>0</v>
      </c>
      <c r="AG1851" s="24"/>
      <c r="AH1851" s="24"/>
      <c r="AI1851" s="24"/>
      <c r="AJ1851" s="24"/>
      <c r="AK1851" s="24"/>
      <c r="AL1851" s="24"/>
      <c r="AM1851" s="24">
        <f t="shared" si="683"/>
        <v>0</v>
      </c>
      <c r="AN1851" s="24">
        <f t="shared" si="700"/>
        <v>0</v>
      </c>
      <c r="AQ1851" s="24"/>
      <c r="AR1851" s="24"/>
      <c r="AS1851" s="24"/>
      <c r="AT1851" s="24"/>
      <c r="AU1851" s="24"/>
      <c r="AV1851" s="24"/>
      <c r="AW1851" s="24">
        <f t="shared" si="684"/>
        <v>0</v>
      </c>
      <c r="AX1851" s="24">
        <f t="shared" si="685"/>
        <v>0</v>
      </c>
      <c r="BA1851" s="24"/>
      <c r="BB1851" s="24"/>
      <c r="BC1851" s="24"/>
      <c r="BD1851" s="24"/>
      <c r="BE1851" s="24"/>
      <c r="BF1851" s="24"/>
      <c r="BG1851" s="24">
        <f t="shared" si="686"/>
        <v>0</v>
      </c>
      <c r="BH1851" s="24">
        <f t="shared" si="687"/>
        <v>0</v>
      </c>
      <c r="BK1851" s="24"/>
      <c r="BL1851" s="24"/>
      <c r="BM1851" s="24"/>
      <c r="BN1851" s="24"/>
      <c r="BO1851" s="24"/>
      <c r="BP1851" s="24"/>
      <c r="BQ1851" s="24">
        <f t="shared" si="688"/>
        <v>0</v>
      </c>
      <c r="BR1851" s="24">
        <f t="shared" si="689"/>
        <v>0</v>
      </c>
      <c r="BU1851" s="24"/>
      <c r="BV1851" s="24"/>
      <c r="BW1851" s="24"/>
      <c r="BX1851" s="24"/>
      <c r="BY1851" s="24"/>
      <c r="BZ1851" s="24"/>
      <c r="CA1851" s="24">
        <f t="shared" si="690"/>
        <v>0</v>
      </c>
      <c r="CB1851" s="24">
        <f t="shared" si="691"/>
        <v>0</v>
      </c>
      <c r="CC1851" s="24"/>
      <c r="CE1851" s="24">
        <f t="shared" si="692"/>
        <v>0</v>
      </c>
      <c r="CG1851" s="24">
        <f t="shared" si="693"/>
        <v>0</v>
      </c>
      <c r="CI1851" s="24">
        <f t="shared" si="694"/>
        <v>0</v>
      </c>
      <c r="CK1851" s="24">
        <f t="shared" si="695"/>
        <v>0</v>
      </c>
      <c r="CM1851" s="24">
        <f t="shared" si="696"/>
        <v>0</v>
      </c>
      <c r="CO1851" s="24">
        <f t="shared" si="697"/>
        <v>0</v>
      </c>
      <c r="CQ1851" s="24">
        <f t="shared" si="698"/>
        <v>0</v>
      </c>
      <c r="CS1851" s="24">
        <f t="shared" si="699"/>
        <v>0</v>
      </c>
    </row>
    <row r="1852" spans="9:97">
      <c r="I1852" s="24">
        <f t="shared" si="679"/>
        <v>0</v>
      </c>
      <c r="J1852" s="24">
        <f t="shared" si="678"/>
        <v>0</v>
      </c>
      <c r="M1852" s="24"/>
      <c r="N1852" s="24"/>
      <c r="O1852" s="24"/>
      <c r="P1852" s="24"/>
      <c r="Q1852" s="24"/>
      <c r="R1852" s="24"/>
      <c r="S1852" s="24">
        <f t="shared" si="680"/>
        <v>0</v>
      </c>
      <c r="T1852" s="24">
        <f t="shared" si="701"/>
        <v>0</v>
      </c>
      <c r="W1852" s="24"/>
      <c r="X1852" s="24"/>
      <c r="Y1852" s="24"/>
      <c r="Z1852" s="24"/>
      <c r="AA1852" s="24"/>
      <c r="AB1852" s="24"/>
      <c r="AC1852" s="24">
        <f t="shared" si="681"/>
        <v>0</v>
      </c>
      <c r="AD1852" s="24">
        <f t="shared" si="682"/>
        <v>0</v>
      </c>
      <c r="AG1852" s="24"/>
      <c r="AH1852" s="24"/>
      <c r="AI1852" s="24"/>
      <c r="AJ1852" s="24"/>
      <c r="AK1852" s="24"/>
      <c r="AL1852" s="24"/>
      <c r="AM1852" s="24">
        <f t="shared" si="683"/>
        <v>0</v>
      </c>
      <c r="AN1852" s="24">
        <f t="shared" si="700"/>
        <v>0</v>
      </c>
      <c r="AQ1852" s="24"/>
      <c r="AR1852" s="24"/>
      <c r="AS1852" s="24"/>
      <c r="AT1852" s="24"/>
      <c r="AU1852" s="24"/>
      <c r="AV1852" s="24"/>
      <c r="AW1852" s="24">
        <f t="shared" si="684"/>
        <v>0</v>
      </c>
      <c r="AX1852" s="24">
        <f t="shared" si="685"/>
        <v>0</v>
      </c>
      <c r="BA1852" s="24"/>
      <c r="BB1852" s="24"/>
      <c r="BC1852" s="24"/>
      <c r="BD1852" s="24"/>
      <c r="BE1852" s="24"/>
      <c r="BF1852" s="24"/>
      <c r="BG1852" s="24">
        <f t="shared" si="686"/>
        <v>0</v>
      </c>
      <c r="BH1852" s="24">
        <f t="shared" si="687"/>
        <v>0</v>
      </c>
      <c r="BK1852" s="24"/>
      <c r="BL1852" s="24"/>
      <c r="BM1852" s="24"/>
      <c r="BN1852" s="24"/>
      <c r="BO1852" s="24"/>
      <c r="BP1852" s="24"/>
      <c r="BQ1852" s="24">
        <f t="shared" si="688"/>
        <v>0</v>
      </c>
      <c r="BR1852" s="24">
        <f t="shared" si="689"/>
        <v>0</v>
      </c>
      <c r="BU1852" s="24"/>
      <c r="BV1852" s="24"/>
      <c r="BW1852" s="24"/>
      <c r="BX1852" s="24"/>
      <c r="BY1852" s="24"/>
      <c r="BZ1852" s="24"/>
      <c r="CA1852" s="24">
        <f t="shared" si="690"/>
        <v>0</v>
      </c>
      <c r="CB1852" s="24">
        <f t="shared" si="691"/>
        <v>0</v>
      </c>
      <c r="CC1852" s="24"/>
      <c r="CE1852" s="24">
        <f t="shared" si="692"/>
        <v>0</v>
      </c>
      <c r="CG1852" s="24">
        <f t="shared" si="693"/>
        <v>0</v>
      </c>
      <c r="CI1852" s="24">
        <f t="shared" si="694"/>
        <v>0</v>
      </c>
      <c r="CK1852" s="24">
        <f t="shared" si="695"/>
        <v>0</v>
      </c>
      <c r="CM1852" s="24">
        <f t="shared" si="696"/>
        <v>0</v>
      </c>
      <c r="CO1852" s="24">
        <f t="shared" si="697"/>
        <v>0</v>
      </c>
      <c r="CQ1852" s="24">
        <f t="shared" si="698"/>
        <v>0</v>
      </c>
      <c r="CS1852" s="24">
        <f t="shared" si="699"/>
        <v>0</v>
      </c>
    </row>
    <row r="1853" spans="9:97">
      <c r="I1853" s="24">
        <f t="shared" si="679"/>
        <v>0</v>
      </c>
      <c r="J1853" s="24">
        <f t="shared" si="678"/>
        <v>0</v>
      </c>
      <c r="M1853" s="24"/>
      <c r="N1853" s="24"/>
      <c r="O1853" s="24"/>
      <c r="P1853" s="24"/>
      <c r="Q1853" s="24"/>
      <c r="R1853" s="24"/>
      <c r="S1853" s="24">
        <f t="shared" si="680"/>
        <v>0</v>
      </c>
      <c r="T1853" s="24">
        <f t="shared" si="701"/>
        <v>0</v>
      </c>
      <c r="W1853" s="24"/>
      <c r="X1853" s="24"/>
      <c r="Y1853" s="24"/>
      <c r="Z1853" s="24"/>
      <c r="AA1853" s="24"/>
      <c r="AB1853" s="24"/>
      <c r="AC1853" s="24">
        <f t="shared" si="681"/>
        <v>0</v>
      </c>
      <c r="AD1853" s="24">
        <f t="shared" si="682"/>
        <v>0</v>
      </c>
      <c r="AG1853" s="24"/>
      <c r="AH1853" s="24"/>
      <c r="AI1853" s="24"/>
      <c r="AJ1853" s="24"/>
      <c r="AK1853" s="24"/>
      <c r="AL1853" s="24"/>
      <c r="AM1853" s="24">
        <f t="shared" si="683"/>
        <v>0</v>
      </c>
      <c r="AN1853" s="24">
        <f t="shared" si="700"/>
        <v>0</v>
      </c>
      <c r="AQ1853" s="24"/>
      <c r="AR1853" s="24"/>
      <c r="AS1853" s="24"/>
      <c r="AT1853" s="24"/>
      <c r="AU1853" s="24"/>
      <c r="AV1853" s="24"/>
      <c r="AW1853" s="24">
        <f t="shared" si="684"/>
        <v>0</v>
      </c>
      <c r="AX1853" s="24">
        <f t="shared" si="685"/>
        <v>0</v>
      </c>
      <c r="BA1853" s="24"/>
      <c r="BB1853" s="24"/>
      <c r="BC1853" s="24"/>
      <c r="BD1853" s="24"/>
      <c r="BE1853" s="24"/>
      <c r="BF1853" s="24"/>
      <c r="BG1853" s="24">
        <f t="shared" si="686"/>
        <v>0</v>
      </c>
      <c r="BH1853" s="24">
        <f t="shared" si="687"/>
        <v>0</v>
      </c>
      <c r="BK1853" s="24"/>
      <c r="BL1853" s="24"/>
      <c r="BM1853" s="24"/>
      <c r="BN1853" s="24"/>
      <c r="BO1853" s="24"/>
      <c r="BP1853" s="24"/>
      <c r="BQ1853" s="24">
        <f t="shared" si="688"/>
        <v>0</v>
      </c>
      <c r="BR1853" s="24">
        <f t="shared" si="689"/>
        <v>0</v>
      </c>
      <c r="BU1853" s="24"/>
      <c r="BV1853" s="24"/>
      <c r="BW1853" s="24"/>
      <c r="BX1853" s="24"/>
      <c r="BY1853" s="24"/>
      <c r="BZ1853" s="24"/>
      <c r="CA1853" s="24">
        <f t="shared" si="690"/>
        <v>0</v>
      </c>
      <c r="CB1853" s="24">
        <f t="shared" si="691"/>
        <v>0</v>
      </c>
      <c r="CC1853" s="24"/>
      <c r="CE1853" s="24">
        <f t="shared" si="692"/>
        <v>0</v>
      </c>
      <c r="CG1853" s="24">
        <f t="shared" si="693"/>
        <v>0</v>
      </c>
      <c r="CI1853" s="24">
        <f t="shared" si="694"/>
        <v>0</v>
      </c>
      <c r="CK1853" s="24">
        <f t="shared" si="695"/>
        <v>0</v>
      </c>
      <c r="CM1853" s="24">
        <f t="shared" si="696"/>
        <v>0</v>
      </c>
      <c r="CO1853" s="24">
        <f t="shared" si="697"/>
        <v>0</v>
      </c>
      <c r="CQ1853" s="24">
        <f t="shared" si="698"/>
        <v>0</v>
      </c>
      <c r="CS1853" s="24">
        <f t="shared" si="699"/>
        <v>0</v>
      </c>
    </row>
    <row r="1854" spans="9:97">
      <c r="I1854" s="24">
        <f t="shared" si="679"/>
        <v>0</v>
      </c>
      <c r="J1854" s="24">
        <f t="shared" ref="J1854:J1917" si="702">IF(F1854&lt;C1854-D1854,C1854-D1854-F1854,0)</f>
        <v>0</v>
      </c>
      <c r="M1854" s="24"/>
      <c r="N1854" s="24"/>
      <c r="O1854" s="24"/>
      <c r="P1854" s="24"/>
      <c r="Q1854" s="24"/>
      <c r="R1854" s="24"/>
      <c r="S1854" s="24">
        <f t="shared" si="680"/>
        <v>0</v>
      </c>
      <c r="T1854" s="24">
        <f t="shared" si="701"/>
        <v>0</v>
      </c>
      <c r="W1854" s="24"/>
      <c r="X1854" s="24"/>
      <c r="Y1854" s="24"/>
      <c r="Z1854" s="24"/>
      <c r="AA1854" s="24"/>
      <c r="AB1854" s="24"/>
      <c r="AC1854" s="24">
        <f t="shared" si="681"/>
        <v>0</v>
      </c>
      <c r="AD1854" s="24">
        <f t="shared" si="682"/>
        <v>0</v>
      </c>
      <c r="AG1854" s="24"/>
      <c r="AH1854" s="24"/>
      <c r="AI1854" s="24"/>
      <c r="AJ1854" s="24"/>
      <c r="AK1854" s="24"/>
      <c r="AL1854" s="24"/>
      <c r="AM1854" s="24">
        <f t="shared" si="683"/>
        <v>0</v>
      </c>
      <c r="AN1854" s="24">
        <f t="shared" si="700"/>
        <v>0</v>
      </c>
      <c r="AQ1854" s="24"/>
      <c r="AR1854" s="24"/>
      <c r="AS1854" s="24"/>
      <c r="AT1854" s="24"/>
      <c r="AU1854" s="24"/>
      <c r="AV1854" s="24"/>
      <c r="AW1854" s="24">
        <f t="shared" si="684"/>
        <v>0</v>
      </c>
      <c r="AX1854" s="24">
        <f t="shared" si="685"/>
        <v>0</v>
      </c>
      <c r="BA1854" s="24"/>
      <c r="BB1854" s="24"/>
      <c r="BC1854" s="24"/>
      <c r="BD1854" s="24"/>
      <c r="BE1854" s="24"/>
      <c r="BF1854" s="24"/>
      <c r="BG1854" s="24">
        <f t="shared" si="686"/>
        <v>0</v>
      </c>
      <c r="BH1854" s="24">
        <f t="shared" si="687"/>
        <v>0</v>
      </c>
      <c r="BK1854" s="24"/>
      <c r="BL1854" s="24"/>
      <c r="BM1854" s="24"/>
      <c r="BN1854" s="24"/>
      <c r="BO1854" s="24"/>
      <c r="BP1854" s="24"/>
      <c r="BQ1854" s="24">
        <f t="shared" si="688"/>
        <v>0</v>
      </c>
      <c r="BR1854" s="24">
        <f t="shared" si="689"/>
        <v>0</v>
      </c>
      <c r="BU1854" s="24"/>
      <c r="BV1854" s="24"/>
      <c r="BW1854" s="24"/>
      <c r="BX1854" s="24"/>
      <c r="BY1854" s="24"/>
      <c r="BZ1854" s="24"/>
      <c r="CA1854" s="24">
        <f t="shared" si="690"/>
        <v>0</v>
      </c>
      <c r="CB1854" s="24">
        <f t="shared" si="691"/>
        <v>0</v>
      </c>
      <c r="CC1854" s="24"/>
      <c r="CE1854" s="24">
        <f t="shared" si="692"/>
        <v>0</v>
      </c>
      <c r="CG1854" s="24">
        <f t="shared" si="693"/>
        <v>0</v>
      </c>
      <c r="CI1854" s="24">
        <f t="shared" si="694"/>
        <v>0</v>
      </c>
      <c r="CK1854" s="24">
        <f t="shared" si="695"/>
        <v>0</v>
      </c>
      <c r="CM1854" s="24">
        <f t="shared" si="696"/>
        <v>0</v>
      </c>
      <c r="CO1854" s="24">
        <f t="shared" si="697"/>
        <v>0</v>
      </c>
      <c r="CQ1854" s="24">
        <f t="shared" si="698"/>
        <v>0</v>
      </c>
      <c r="CS1854" s="24">
        <f t="shared" si="699"/>
        <v>0</v>
      </c>
    </row>
    <row r="1855" spans="9:97">
      <c r="I1855" s="24">
        <f t="shared" si="679"/>
        <v>0</v>
      </c>
      <c r="J1855" s="24">
        <f t="shared" si="702"/>
        <v>0</v>
      </c>
      <c r="M1855" s="24"/>
      <c r="N1855" s="24"/>
      <c r="O1855" s="24"/>
      <c r="P1855" s="24"/>
      <c r="Q1855" s="24"/>
      <c r="R1855" s="24"/>
      <c r="S1855" s="24">
        <f t="shared" si="680"/>
        <v>0</v>
      </c>
      <c r="T1855" s="24">
        <f t="shared" si="701"/>
        <v>0</v>
      </c>
      <c r="W1855" s="24"/>
      <c r="X1855" s="24"/>
      <c r="Y1855" s="24"/>
      <c r="Z1855" s="24"/>
      <c r="AA1855" s="24"/>
      <c r="AB1855" s="24"/>
      <c r="AC1855" s="24">
        <f t="shared" si="681"/>
        <v>0</v>
      </c>
      <c r="AD1855" s="24">
        <f t="shared" si="682"/>
        <v>0</v>
      </c>
      <c r="AG1855" s="24"/>
      <c r="AH1855" s="24"/>
      <c r="AI1855" s="24"/>
      <c r="AJ1855" s="24"/>
      <c r="AK1855" s="24"/>
      <c r="AL1855" s="24"/>
      <c r="AM1855" s="24">
        <f t="shared" si="683"/>
        <v>0</v>
      </c>
      <c r="AN1855" s="24">
        <f t="shared" si="700"/>
        <v>0</v>
      </c>
      <c r="AQ1855" s="24"/>
      <c r="AR1855" s="24"/>
      <c r="AS1855" s="24"/>
      <c r="AT1855" s="24"/>
      <c r="AU1855" s="24"/>
      <c r="AV1855" s="24"/>
      <c r="AW1855" s="24">
        <f t="shared" si="684"/>
        <v>0</v>
      </c>
      <c r="AX1855" s="24">
        <f t="shared" si="685"/>
        <v>0</v>
      </c>
      <c r="BA1855" s="24"/>
      <c r="BB1855" s="24"/>
      <c r="BC1855" s="24"/>
      <c r="BD1855" s="24"/>
      <c r="BE1855" s="24"/>
      <c r="BF1855" s="24"/>
      <c r="BG1855" s="24">
        <f t="shared" si="686"/>
        <v>0</v>
      </c>
      <c r="BH1855" s="24">
        <f t="shared" si="687"/>
        <v>0</v>
      </c>
      <c r="BK1855" s="24"/>
      <c r="BL1855" s="24"/>
      <c r="BM1855" s="24"/>
      <c r="BN1855" s="24"/>
      <c r="BO1855" s="24"/>
      <c r="BP1855" s="24"/>
      <c r="BQ1855" s="24">
        <f t="shared" si="688"/>
        <v>0</v>
      </c>
      <c r="BR1855" s="24">
        <f t="shared" si="689"/>
        <v>0</v>
      </c>
      <c r="BU1855" s="24"/>
      <c r="BV1855" s="24"/>
      <c r="BW1855" s="24"/>
      <c r="BX1855" s="24"/>
      <c r="BY1855" s="24"/>
      <c r="BZ1855" s="24"/>
      <c r="CA1855" s="24">
        <f t="shared" si="690"/>
        <v>0</v>
      </c>
      <c r="CB1855" s="24">
        <f t="shared" si="691"/>
        <v>0</v>
      </c>
      <c r="CC1855" s="24"/>
      <c r="CE1855" s="24">
        <f t="shared" si="692"/>
        <v>0</v>
      </c>
      <c r="CG1855" s="24">
        <f t="shared" si="693"/>
        <v>0</v>
      </c>
      <c r="CI1855" s="24">
        <f t="shared" si="694"/>
        <v>0</v>
      </c>
      <c r="CK1855" s="24">
        <f t="shared" si="695"/>
        <v>0</v>
      </c>
      <c r="CM1855" s="24">
        <f t="shared" si="696"/>
        <v>0</v>
      </c>
      <c r="CO1855" s="24">
        <f t="shared" si="697"/>
        <v>0</v>
      </c>
      <c r="CQ1855" s="24">
        <f t="shared" si="698"/>
        <v>0</v>
      </c>
      <c r="CS1855" s="24">
        <f t="shared" si="699"/>
        <v>0</v>
      </c>
    </row>
    <row r="1856" spans="9:97">
      <c r="I1856" s="24">
        <f t="shared" si="679"/>
        <v>0</v>
      </c>
      <c r="J1856" s="24">
        <f t="shared" si="702"/>
        <v>0</v>
      </c>
      <c r="M1856" s="24"/>
      <c r="N1856" s="24"/>
      <c r="O1856" s="24"/>
      <c r="P1856" s="24"/>
      <c r="Q1856" s="24"/>
      <c r="R1856" s="24"/>
      <c r="S1856" s="24">
        <f t="shared" si="680"/>
        <v>0</v>
      </c>
      <c r="T1856" s="24">
        <f t="shared" si="701"/>
        <v>0</v>
      </c>
      <c r="W1856" s="24"/>
      <c r="X1856" s="24"/>
      <c r="Y1856" s="24"/>
      <c r="Z1856" s="24"/>
      <c r="AA1856" s="24"/>
      <c r="AB1856" s="24"/>
      <c r="AC1856" s="24">
        <f t="shared" si="681"/>
        <v>0</v>
      </c>
      <c r="AD1856" s="24">
        <f t="shared" si="682"/>
        <v>0</v>
      </c>
      <c r="AG1856" s="24"/>
      <c r="AH1856" s="24"/>
      <c r="AI1856" s="24"/>
      <c r="AJ1856" s="24"/>
      <c r="AK1856" s="24"/>
      <c r="AL1856" s="24"/>
      <c r="AM1856" s="24">
        <f t="shared" si="683"/>
        <v>0</v>
      </c>
      <c r="AN1856" s="24">
        <f t="shared" si="700"/>
        <v>0</v>
      </c>
      <c r="AQ1856" s="24"/>
      <c r="AR1856" s="24"/>
      <c r="AS1856" s="24"/>
      <c r="AT1856" s="24"/>
      <c r="AU1856" s="24"/>
      <c r="AV1856" s="24"/>
      <c r="AW1856" s="24">
        <f t="shared" si="684"/>
        <v>0</v>
      </c>
      <c r="AX1856" s="24">
        <f t="shared" si="685"/>
        <v>0</v>
      </c>
      <c r="BA1856" s="24"/>
      <c r="BB1856" s="24"/>
      <c r="BC1856" s="24"/>
      <c r="BD1856" s="24"/>
      <c r="BE1856" s="24"/>
      <c r="BF1856" s="24"/>
      <c r="BG1856" s="24">
        <f t="shared" si="686"/>
        <v>0</v>
      </c>
      <c r="BH1856" s="24">
        <f t="shared" si="687"/>
        <v>0</v>
      </c>
      <c r="BK1856" s="24"/>
      <c r="BL1856" s="24"/>
      <c r="BM1856" s="24"/>
      <c r="BN1856" s="24"/>
      <c r="BO1856" s="24"/>
      <c r="BP1856" s="24"/>
      <c r="BQ1856" s="24">
        <f t="shared" si="688"/>
        <v>0</v>
      </c>
      <c r="BR1856" s="24">
        <f t="shared" si="689"/>
        <v>0</v>
      </c>
      <c r="BU1856" s="24"/>
      <c r="BV1856" s="24"/>
      <c r="BW1856" s="24"/>
      <c r="BX1856" s="24"/>
      <c r="BY1856" s="24"/>
      <c r="BZ1856" s="24"/>
      <c r="CA1856" s="24">
        <f t="shared" si="690"/>
        <v>0</v>
      </c>
      <c r="CB1856" s="24">
        <f t="shared" si="691"/>
        <v>0</v>
      </c>
      <c r="CC1856" s="24"/>
      <c r="CE1856" s="24">
        <f t="shared" si="692"/>
        <v>0</v>
      </c>
      <c r="CG1856" s="24">
        <f t="shared" si="693"/>
        <v>0</v>
      </c>
      <c r="CI1856" s="24">
        <f t="shared" si="694"/>
        <v>0</v>
      </c>
      <c r="CK1856" s="24">
        <f t="shared" si="695"/>
        <v>0</v>
      </c>
      <c r="CM1856" s="24">
        <f t="shared" si="696"/>
        <v>0</v>
      </c>
      <c r="CO1856" s="24">
        <f t="shared" si="697"/>
        <v>0</v>
      </c>
      <c r="CQ1856" s="24">
        <f t="shared" si="698"/>
        <v>0</v>
      </c>
      <c r="CS1856" s="24">
        <f t="shared" si="699"/>
        <v>0</v>
      </c>
    </row>
    <row r="1857" spans="9:97">
      <c r="I1857" s="24">
        <f t="shared" si="679"/>
        <v>0</v>
      </c>
      <c r="J1857" s="24">
        <f t="shared" si="702"/>
        <v>0</v>
      </c>
      <c r="M1857" s="24"/>
      <c r="N1857" s="24"/>
      <c r="O1857" s="24"/>
      <c r="P1857" s="24"/>
      <c r="Q1857" s="24"/>
      <c r="R1857" s="24"/>
      <c r="S1857" s="24">
        <f t="shared" si="680"/>
        <v>0</v>
      </c>
      <c r="T1857" s="24">
        <f t="shared" si="701"/>
        <v>0</v>
      </c>
      <c r="W1857" s="24"/>
      <c r="X1857" s="24"/>
      <c r="Y1857" s="24"/>
      <c r="Z1857" s="24"/>
      <c r="AA1857" s="24"/>
      <c r="AB1857" s="24"/>
      <c r="AC1857" s="24">
        <f t="shared" si="681"/>
        <v>0</v>
      </c>
      <c r="AD1857" s="24">
        <f t="shared" si="682"/>
        <v>0</v>
      </c>
      <c r="AG1857" s="24"/>
      <c r="AH1857" s="24"/>
      <c r="AI1857" s="24"/>
      <c r="AJ1857" s="24"/>
      <c r="AK1857" s="24"/>
      <c r="AL1857" s="24"/>
      <c r="AM1857" s="24">
        <f t="shared" si="683"/>
        <v>0</v>
      </c>
      <c r="AN1857" s="24">
        <f t="shared" si="700"/>
        <v>0</v>
      </c>
      <c r="AQ1857" s="24"/>
      <c r="AR1857" s="24"/>
      <c r="AS1857" s="24"/>
      <c r="AT1857" s="24"/>
      <c r="AU1857" s="24"/>
      <c r="AV1857" s="24"/>
      <c r="AW1857" s="24">
        <f t="shared" si="684"/>
        <v>0</v>
      </c>
      <c r="AX1857" s="24">
        <f t="shared" si="685"/>
        <v>0</v>
      </c>
      <c r="BA1857" s="24"/>
      <c r="BB1857" s="24"/>
      <c r="BC1857" s="24"/>
      <c r="BD1857" s="24"/>
      <c r="BE1857" s="24"/>
      <c r="BF1857" s="24"/>
      <c r="BG1857" s="24">
        <f t="shared" si="686"/>
        <v>0</v>
      </c>
      <c r="BH1857" s="24">
        <f t="shared" si="687"/>
        <v>0</v>
      </c>
      <c r="BK1857" s="24"/>
      <c r="BL1857" s="24"/>
      <c r="BM1857" s="24"/>
      <c r="BN1857" s="24"/>
      <c r="BO1857" s="24"/>
      <c r="BP1857" s="24"/>
      <c r="BQ1857" s="24">
        <f t="shared" si="688"/>
        <v>0</v>
      </c>
      <c r="BR1857" s="24">
        <f t="shared" si="689"/>
        <v>0</v>
      </c>
      <c r="BU1857" s="24"/>
      <c r="BV1857" s="24"/>
      <c r="BW1857" s="24"/>
      <c r="BX1857" s="24"/>
      <c r="BY1857" s="24"/>
      <c r="BZ1857" s="24"/>
      <c r="CA1857" s="24">
        <f t="shared" si="690"/>
        <v>0</v>
      </c>
      <c r="CB1857" s="24">
        <f t="shared" si="691"/>
        <v>0</v>
      </c>
      <c r="CC1857" s="24"/>
      <c r="CE1857" s="24">
        <f t="shared" si="692"/>
        <v>0</v>
      </c>
      <c r="CG1857" s="24">
        <f t="shared" si="693"/>
        <v>0</v>
      </c>
      <c r="CI1857" s="24">
        <f t="shared" si="694"/>
        <v>0</v>
      </c>
      <c r="CK1857" s="24">
        <f t="shared" si="695"/>
        <v>0</v>
      </c>
      <c r="CM1857" s="24">
        <f t="shared" si="696"/>
        <v>0</v>
      </c>
      <c r="CO1857" s="24">
        <f t="shared" si="697"/>
        <v>0</v>
      </c>
      <c r="CQ1857" s="24">
        <f t="shared" si="698"/>
        <v>0</v>
      </c>
      <c r="CS1857" s="24">
        <f t="shared" si="699"/>
        <v>0</v>
      </c>
    </row>
    <row r="1858" spans="9:97">
      <c r="I1858" s="24">
        <f t="shared" si="679"/>
        <v>0</v>
      </c>
      <c r="J1858" s="24">
        <f t="shared" si="702"/>
        <v>0</v>
      </c>
      <c r="M1858" s="24"/>
      <c r="N1858" s="24"/>
      <c r="O1858" s="24"/>
      <c r="P1858" s="24"/>
      <c r="Q1858" s="24"/>
      <c r="R1858" s="24"/>
      <c r="S1858" s="24">
        <f t="shared" si="680"/>
        <v>0</v>
      </c>
      <c r="T1858" s="24">
        <f t="shared" si="701"/>
        <v>0</v>
      </c>
      <c r="W1858" s="24"/>
      <c r="X1858" s="24"/>
      <c r="Y1858" s="24"/>
      <c r="Z1858" s="24"/>
      <c r="AA1858" s="24"/>
      <c r="AB1858" s="24"/>
      <c r="AC1858" s="24">
        <f t="shared" si="681"/>
        <v>0</v>
      </c>
      <c r="AD1858" s="24">
        <f t="shared" si="682"/>
        <v>0</v>
      </c>
      <c r="AG1858" s="24"/>
      <c r="AH1858" s="24"/>
      <c r="AI1858" s="24"/>
      <c r="AJ1858" s="24"/>
      <c r="AK1858" s="24"/>
      <c r="AL1858" s="24"/>
      <c r="AM1858" s="24">
        <f t="shared" si="683"/>
        <v>0</v>
      </c>
      <c r="AN1858" s="24">
        <f t="shared" si="700"/>
        <v>0</v>
      </c>
      <c r="AQ1858" s="24"/>
      <c r="AR1858" s="24"/>
      <c r="AS1858" s="24"/>
      <c r="AT1858" s="24"/>
      <c r="AU1858" s="24"/>
      <c r="AV1858" s="24"/>
      <c r="AW1858" s="24">
        <f t="shared" si="684"/>
        <v>0</v>
      </c>
      <c r="AX1858" s="24">
        <f t="shared" si="685"/>
        <v>0</v>
      </c>
      <c r="BA1858" s="24"/>
      <c r="BB1858" s="24"/>
      <c r="BC1858" s="24"/>
      <c r="BD1858" s="24"/>
      <c r="BE1858" s="24"/>
      <c r="BF1858" s="24"/>
      <c r="BG1858" s="24">
        <f t="shared" si="686"/>
        <v>0</v>
      </c>
      <c r="BH1858" s="24">
        <f t="shared" si="687"/>
        <v>0</v>
      </c>
      <c r="BK1858" s="24"/>
      <c r="BL1858" s="24"/>
      <c r="BM1858" s="24"/>
      <c r="BN1858" s="24"/>
      <c r="BO1858" s="24"/>
      <c r="BP1858" s="24"/>
      <c r="BQ1858" s="24">
        <f t="shared" si="688"/>
        <v>0</v>
      </c>
      <c r="BR1858" s="24">
        <f t="shared" si="689"/>
        <v>0</v>
      </c>
      <c r="BU1858" s="24"/>
      <c r="BV1858" s="24"/>
      <c r="BW1858" s="24"/>
      <c r="BX1858" s="24"/>
      <c r="BY1858" s="24"/>
      <c r="BZ1858" s="24"/>
      <c r="CA1858" s="24">
        <f t="shared" si="690"/>
        <v>0</v>
      </c>
      <c r="CB1858" s="24">
        <f t="shared" si="691"/>
        <v>0</v>
      </c>
      <c r="CC1858" s="24"/>
      <c r="CE1858" s="24">
        <f t="shared" si="692"/>
        <v>0</v>
      </c>
      <c r="CG1858" s="24">
        <f t="shared" si="693"/>
        <v>0</v>
      </c>
      <c r="CI1858" s="24">
        <f t="shared" si="694"/>
        <v>0</v>
      </c>
      <c r="CK1858" s="24">
        <f t="shared" si="695"/>
        <v>0</v>
      </c>
      <c r="CM1858" s="24">
        <f t="shared" si="696"/>
        <v>0</v>
      </c>
      <c r="CO1858" s="24">
        <f t="shared" si="697"/>
        <v>0</v>
      </c>
      <c r="CQ1858" s="24">
        <f t="shared" si="698"/>
        <v>0</v>
      </c>
      <c r="CS1858" s="24">
        <f t="shared" si="699"/>
        <v>0</v>
      </c>
    </row>
    <row r="1859" spans="9:97">
      <c r="I1859" s="24">
        <f t="shared" si="679"/>
        <v>0</v>
      </c>
      <c r="J1859" s="24">
        <f t="shared" si="702"/>
        <v>0</v>
      </c>
      <c r="M1859" s="24"/>
      <c r="N1859" s="24"/>
      <c r="O1859" s="24"/>
      <c r="P1859" s="24"/>
      <c r="Q1859" s="24"/>
      <c r="R1859" s="24"/>
      <c r="S1859" s="24">
        <f t="shared" si="680"/>
        <v>0</v>
      </c>
      <c r="T1859" s="24">
        <f t="shared" si="701"/>
        <v>0</v>
      </c>
      <c r="W1859" s="24"/>
      <c r="X1859" s="24"/>
      <c r="Y1859" s="24"/>
      <c r="Z1859" s="24"/>
      <c r="AA1859" s="24"/>
      <c r="AB1859" s="24"/>
      <c r="AC1859" s="24">
        <f t="shared" si="681"/>
        <v>0</v>
      </c>
      <c r="AD1859" s="24">
        <f t="shared" si="682"/>
        <v>0</v>
      </c>
      <c r="AG1859" s="24"/>
      <c r="AH1859" s="24"/>
      <c r="AI1859" s="24"/>
      <c r="AJ1859" s="24"/>
      <c r="AK1859" s="24"/>
      <c r="AL1859" s="24"/>
      <c r="AM1859" s="24">
        <f t="shared" si="683"/>
        <v>0</v>
      </c>
      <c r="AN1859" s="24">
        <f t="shared" si="700"/>
        <v>0</v>
      </c>
      <c r="AQ1859" s="24"/>
      <c r="AR1859" s="24"/>
      <c r="AS1859" s="24"/>
      <c r="AT1859" s="24"/>
      <c r="AU1859" s="24"/>
      <c r="AV1859" s="24"/>
      <c r="AW1859" s="24">
        <f t="shared" si="684"/>
        <v>0</v>
      </c>
      <c r="AX1859" s="24">
        <f t="shared" si="685"/>
        <v>0</v>
      </c>
      <c r="BA1859" s="24"/>
      <c r="BB1859" s="24"/>
      <c r="BC1859" s="24"/>
      <c r="BD1859" s="24"/>
      <c r="BE1859" s="24"/>
      <c r="BF1859" s="24"/>
      <c r="BG1859" s="24">
        <f t="shared" si="686"/>
        <v>0</v>
      </c>
      <c r="BH1859" s="24">
        <f t="shared" si="687"/>
        <v>0</v>
      </c>
      <c r="BK1859" s="24"/>
      <c r="BL1859" s="24"/>
      <c r="BM1859" s="24"/>
      <c r="BN1859" s="24"/>
      <c r="BO1859" s="24"/>
      <c r="BP1859" s="24"/>
      <c r="BQ1859" s="24">
        <f t="shared" si="688"/>
        <v>0</v>
      </c>
      <c r="BR1859" s="24">
        <f t="shared" si="689"/>
        <v>0</v>
      </c>
      <c r="BU1859" s="24"/>
      <c r="BV1859" s="24"/>
      <c r="BW1859" s="24"/>
      <c r="BX1859" s="24"/>
      <c r="BY1859" s="24"/>
      <c r="BZ1859" s="24"/>
      <c r="CA1859" s="24">
        <f t="shared" si="690"/>
        <v>0</v>
      </c>
      <c r="CB1859" s="24">
        <f t="shared" si="691"/>
        <v>0</v>
      </c>
      <c r="CC1859" s="24"/>
      <c r="CE1859" s="24">
        <f t="shared" si="692"/>
        <v>0</v>
      </c>
      <c r="CG1859" s="24">
        <f t="shared" si="693"/>
        <v>0</v>
      </c>
      <c r="CI1859" s="24">
        <f t="shared" si="694"/>
        <v>0</v>
      </c>
      <c r="CK1859" s="24">
        <f t="shared" si="695"/>
        <v>0</v>
      </c>
      <c r="CM1859" s="24">
        <f t="shared" si="696"/>
        <v>0</v>
      </c>
      <c r="CO1859" s="24">
        <f t="shared" si="697"/>
        <v>0</v>
      </c>
      <c r="CQ1859" s="24">
        <f t="shared" si="698"/>
        <v>0</v>
      </c>
      <c r="CS1859" s="24">
        <f t="shared" si="699"/>
        <v>0</v>
      </c>
    </row>
    <row r="1860" spans="9:97">
      <c r="I1860" s="24">
        <f t="shared" ref="I1860:I1923" si="703">IF(F1860&gt;=C1860-D1860,G1860-H1860,E1860)</f>
        <v>0</v>
      </c>
      <c r="J1860" s="24">
        <f t="shared" si="702"/>
        <v>0</v>
      </c>
      <c r="M1860" s="24"/>
      <c r="N1860" s="24"/>
      <c r="O1860" s="24"/>
      <c r="P1860" s="24"/>
      <c r="Q1860" s="24"/>
      <c r="R1860" s="24"/>
      <c r="S1860" s="24">
        <f t="shared" ref="S1860:S1923" si="704">IF(P1860&gt;=M1860-N1860,Q1860-R1860,O1860)</f>
        <v>0</v>
      </c>
      <c r="T1860" s="24">
        <f t="shared" si="701"/>
        <v>0</v>
      </c>
      <c r="W1860" s="24"/>
      <c r="X1860" s="24"/>
      <c r="Y1860" s="24"/>
      <c r="Z1860" s="24"/>
      <c r="AA1860" s="24"/>
      <c r="AB1860" s="24"/>
      <c r="AC1860" s="24">
        <f t="shared" ref="AC1860:AC1923" si="705">IF(Z1860&gt;=W1860-X1860,AA1860-AB1860,Y1860)</f>
        <v>0</v>
      </c>
      <c r="AD1860" s="24">
        <f t="shared" ref="AD1860:AD1923" si="706">IF(Z1860&lt;W1860-X1860,W1860-X1860-Z1860,0)</f>
        <v>0</v>
      </c>
      <c r="AG1860" s="24"/>
      <c r="AH1860" s="24"/>
      <c r="AI1860" s="24"/>
      <c r="AJ1860" s="24"/>
      <c r="AK1860" s="24"/>
      <c r="AL1860" s="24"/>
      <c r="AM1860" s="24">
        <f t="shared" ref="AM1860:AM1923" si="707">IF(AJ1860&gt;=AG1860-AH1860,AK1860-AL1860,AI1860)</f>
        <v>0</v>
      </c>
      <c r="AN1860" s="24">
        <f t="shared" si="700"/>
        <v>0</v>
      </c>
      <c r="AQ1860" s="24"/>
      <c r="AR1860" s="24"/>
      <c r="AS1860" s="24"/>
      <c r="AT1860" s="24"/>
      <c r="AU1860" s="24"/>
      <c r="AV1860" s="24"/>
      <c r="AW1860" s="24">
        <f t="shared" ref="AW1860:AW1923" si="708">IF(AS1860&gt;=AR1860-AQ1860,AV1860-AU1860,AT1860)</f>
        <v>0</v>
      </c>
      <c r="AX1860" s="24">
        <f t="shared" ref="AX1860:AX1923" si="709">IF(AS1860&lt;AR1860-AQ1860,AR1860-AQ1860-AS1860,0)</f>
        <v>0</v>
      </c>
      <c r="BA1860" s="24"/>
      <c r="BB1860" s="24"/>
      <c r="BC1860" s="24"/>
      <c r="BD1860" s="24"/>
      <c r="BE1860" s="24"/>
      <c r="BF1860" s="24"/>
      <c r="BG1860" s="24">
        <f t="shared" ref="BG1860:BG1923" si="710">IF(BC1860&gt;=BB1860-BA1860,BF1860-BE1860,BD1860)</f>
        <v>0</v>
      </c>
      <c r="BH1860" s="24">
        <f t="shared" ref="BH1860:BH1923" si="711">IF(BC1860&lt;BB1860-BA1860,BB1860-BA1860-BC1860,0)</f>
        <v>0</v>
      </c>
      <c r="BK1860" s="24"/>
      <c r="BL1860" s="24"/>
      <c r="BM1860" s="24"/>
      <c r="BN1860" s="24"/>
      <c r="BO1860" s="24"/>
      <c r="BP1860" s="24"/>
      <c r="BQ1860" s="24">
        <f t="shared" ref="BQ1860:BQ1923" si="712">IF(BM1860&gt;=BL1860-BK1860,BP1860-BO1860,BN1860)</f>
        <v>0</v>
      </c>
      <c r="BR1860" s="24">
        <f t="shared" ref="BR1860:BR1923" si="713">IF(BM1860&lt;BL1860-BK1860,BL1860-BK1860-BM1860,0)</f>
        <v>0</v>
      </c>
      <c r="BU1860" s="24"/>
      <c r="BV1860" s="24"/>
      <c r="BW1860" s="24"/>
      <c r="BX1860" s="24"/>
      <c r="BY1860" s="24"/>
      <c r="BZ1860" s="24"/>
      <c r="CA1860" s="24">
        <f t="shared" ref="CA1860:CA1923" si="714">IF(BW1860&gt;=BV1860-BU1860,BZ1860-BY1860,BX1860)</f>
        <v>0</v>
      </c>
      <c r="CB1860" s="24">
        <f t="shared" ref="CB1860:CB1923" si="715">IF(BW1860&lt;BV1860-BU1860,BV1860-BU1860-BW1860,0)</f>
        <v>0</v>
      </c>
      <c r="CC1860" s="24"/>
      <c r="CE1860" s="24">
        <f t="shared" si="692"/>
        <v>0</v>
      </c>
      <c r="CG1860" s="24">
        <f t="shared" si="693"/>
        <v>0</v>
      </c>
      <c r="CI1860" s="24">
        <f t="shared" si="694"/>
        <v>0</v>
      </c>
      <c r="CK1860" s="24">
        <f t="shared" si="695"/>
        <v>0</v>
      </c>
      <c r="CM1860" s="24">
        <f t="shared" si="696"/>
        <v>0</v>
      </c>
      <c r="CO1860" s="24">
        <f t="shared" si="697"/>
        <v>0</v>
      </c>
      <c r="CQ1860" s="24">
        <f t="shared" si="698"/>
        <v>0</v>
      </c>
      <c r="CS1860" s="24">
        <f t="shared" si="699"/>
        <v>0</v>
      </c>
    </row>
    <row r="1861" spans="9:97">
      <c r="I1861" s="24">
        <f t="shared" si="703"/>
        <v>0</v>
      </c>
      <c r="J1861" s="24">
        <f t="shared" si="702"/>
        <v>0</v>
      </c>
      <c r="M1861" s="24"/>
      <c r="N1861" s="24"/>
      <c r="O1861" s="24"/>
      <c r="P1861" s="24"/>
      <c r="Q1861" s="24"/>
      <c r="R1861" s="24"/>
      <c r="S1861" s="24">
        <f t="shared" si="704"/>
        <v>0</v>
      </c>
      <c r="T1861" s="24">
        <f t="shared" si="701"/>
        <v>0</v>
      </c>
      <c r="W1861" s="24"/>
      <c r="X1861" s="24"/>
      <c r="Y1861" s="24"/>
      <c r="Z1861" s="24"/>
      <c r="AA1861" s="24"/>
      <c r="AB1861" s="24"/>
      <c r="AC1861" s="24">
        <f t="shared" si="705"/>
        <v>0</v>
      </c>
      <c r="AD1861" s="24">
        <f t="shared" si="706"/>
        <v>0</v>
      </c>
      <c r="AG1861" s="24"/>
      <c r="AH1861" s="24"/>
      <c r="AI1861" s="24"/>
      <c r="AJ1861" s="24"/>
      <c r="AK1861" s="24"/>
      <c r="AL1861" s="24"/>
      <c r="AM1861" s="24">
        <f t="shared" si="707"/>
        <v>0</v>
      </c>
      <c r="AN1861" s="24">
        <f t="shared" si="700"/>
        <v>0</v>
      </c>
      <c r="AQ1861" s="24"/>
      <c r="AR1861" s="24"/>
      <c r="AS1861" s="24"/>
      <c r="AT1861" s="24"/>
      <c r="AU1861" s="24"/>
      <c r="AV1861" s="24"/>
      <c r="AW1861" s="24">
        <f t="shared" si="708"/>
        <v>0</v>
      </c>
      <c r="AX1861" s="24">
        <f t="shared" si="709"/>
        <v>0</v>
      </c>
      <c r="BA1861" s="24"/>
      <c r="BB1861" s="24"/>
      <c r="BC1861" s="24"/>
      <c r="BD1861" s="24"/>
      <c r="BE1861" s="24"/>
      <c r="BF1861" s="24"/>
      <c r="BG1861" s="24">
        <f t="shared" si="710"/>
        <v>0</v>
      </c>
      <c r="BH1861" s="24">
        <f t="shared" si="711"/>
        <v>0</v>
      </c>
      <c r="BK1861" s="24"/>
      <c r="BL1861" s="24"/>
      <c r="BM1861" s="24"/>
      <c r="BN1861" s="24"/>
      <c r="BO1861" s="24"/>
      <c r="BP1861" s="24"/>
      <c r="BQ1861" s="24">
        <f t="shared" si="712"/>
        <v>0</v>
      </c>
      <c r="BR1861" s="24">
        <f t="shared" si="713"/>
        <v>0</v>
      </c>
      <c r="BU1861" s="24"/>
      <c r="BV1861" s="24"/>
      <c r="BW1861" s="24"/>
      <c r="BX1861" s="24"/>
      <c r="BY1861" s="24"/>
      <c r="BZ1861" s="24"/>
      <c r="CA1861" s="24">
        <f t="shared" si="714"/>
        <v>0</v>
      </c>
      <c r="CB1861" s="24">
        <f t="shared" si="715"/>
        <v>0</v>
      </c>
      <c r="CC1861" s="24"/>
      <c r="CE1861" s="24">
        <f t="shared" ref="CE1861:CE1924" si="716">SUMIF(B:B,CD1861,G:G)-SUMIF(B:B,CD1861,H:H)</f>
        <v>0</v>
      </c>
      <c r="CG1861" s="24">
        <f t="shared" ref="CG1861:CG1924" si="717">SUMIF(L:L,CF1861,Q:Q)-SUMIF(L:L,CF1861,R:R)</f>
        <v>0</v>
      </c>
      <c r="CI1861" s="24">
        <f t="shared" ref="CI1861:CI1924" si="718">SUMIF(V:V,CH1861,AA:AA)-SUMIF(V:V,CH1861,AB:AB)</f>
        <v>0</v>
      </c>
      <c r="CK1861" s="24">
        <f t="shared" ref="CK1861:CK1924" si="719">SUMIF(AF:AF,CJ1861,AK:AK)-SUMIF(AF:AF,CJ1861,AL:AL)</f>
        <v>0</v>
      </c>
      <c r="CM1861" s="24">
        <f t="shared" ref="CM1861:CM1924" si="720">SUMIF(AP:AP,CL1861,AV:AV)-SUMIF(AP:AP,CL1861,AU:AU)</f>
        <v>0</v>
      </c>
      <c r="CO1861" s="24">
        <f t="shared" ref="CO1861:CO1924" si="721">SUMIF(AZ:AZ,CN1861,BF:BF)-SUMIF(AZ:AZ,CN1861,BE:BE)</f>
        <v>0</v>
      </c>
      <c r="CQ1861" s="24">
        <f t="shared" ref="CQ1861:CQ1924" si="722">SUMIF(BJ:BJ,CP1861,BP:BP)-SUMIF(BJ:BJ,CP1861,BO:BO)</f>
        <v>0</v>
      </c>
      <c r="CS1861" s="24">
        <f t="shared" ref="CS1861:CS1924" si="723">SUMIF(BT:BT,CR1861,BZ:BZ)-SUMIF(BT:BT,CR1861,BY:BY)</f>
        <v>0</v>
      </c>
    </row>
    <row r="1862" spans="9:97">
      <c r="I1862" s="24">
        <f t="shared" si="703"/>
        <v>0</v>
      </c>
      <c r="J1862" s="24">
        <f t="shared" si="702"/>
        <v>0</v>
      </c>
      <c r="M1862" s="24"/>
      <c r="N1862" s="24"/>
      <c r="O1862" s="24"/>
      <c r="P1862" s="24"/>
      <c r="Q1862" s="24"/>
      <c r="R1862" s="24"/>
      <c r="S1862" s="24">
        <f t="shared" si="704"/>
        <v>0</v>
      </c>
      <c r="T1862" s="24">
        <f t="shared" si="701"/>
        <v>0</v>
      </c>
      <c r="W1862" s="24"/>
      <c r="X1862" s="24"/>
      <c r="Y1862" s="24"/>
      <c r="Z1862" s="24"/>
      <c r="AA1862" s="24"/>
      <c r="AB1862" s="24"/>
      <c r="AC1862" s="24">
        <f t="shared" si="705"/>
        <v>0</v>
      </c>
      <c r="AD1862" s="24">
        <f t="shared" si="706"/>
        <v>0</v>
      </c>
      <c r="AG1862" s="24"/>
      <c r="AH1862" s="24"/>
      <c r="AI1862" s="24"/>
      <c r="AJ1862" s="24"/>
      <c r="AK1862" s="24"/>
      <c r="AL1862" s="24"/>
      <c r="AM1862" s="24">
        <f t="shared" si="707"/>
        <v>0</v>
      </c>
      <c r="AN1862" s="24">
        <f t="shared" si="700"/>
        <v>0</v>
      </c>
      <c r="AQ1862" s="24"/>
      <c r="AR1862" s="24"/>
      <c r="AS1862" s="24"/>
      <c r="AT1862" s="24"/>
      <c r="AU1862" s="24"/>
      <c r="AV1862" s="24"/>
      <c r="AW1862" s="24">
        <f t="shared" si="708"/>
        <v>0</v>
      </c>
      <c r="AX1862" s="24">
        <f t="shared" si="709"/>
        <v>0</v>
      </c>
      <c r="BA1862" s="24"/>
      <c r="BB1862" s="24"/>
      <c r="BC1862" s="24"/>
      <c r="BD1862" s="24"/>
      <c r="BE1862" s="24"/>
      <c r="BF1862" s="24"/>
      <c r="BG1862" s="24">
        <f t="shared" si="710"/>
        <v>0</v>
      </c>
      <c r="BH1862" s="24">
        <f t="shared" si="711"/>
        <v>0</v>
      </c>
      <c r="BK1862" s="24"/>
      <c r="BL1862" s="24"/>
      <c r="BM1862" s="24"/>
      <c r="BN1862" s="24"/>
      <c r="BO1862" s="24"/>
      <c r="BP1862" s="24"/>
      <c r="BQ1862" s="24">
        <f t="shared" si="712"/>
        <v>0</v>
      </c>
      <c r="BR1862" s="24">
        <f t="shared" si="713"/>
        <v>0</v>
      </c>
      <c r="BU1862" s="24"/>
      <c r="BV1862" s="24"/>
      <c r="BW1862" s="24"/>
      <c r="BX1862" s="24"/>
      <c r="BY1862" s="24"/>
      <c r="BZ1862" s="24"/>
      <c r="CA1862" s="24">
        <f t="shared" si="714"/>
        <v>0</v>
      </c>
      <c r="CB1862" s="24">
        <f t="shared" si="715"/>
        <v>0</v>
      </c>
      <c r="CC1862" s="24"/>
      <c r="CE1862" s="24">
        <f t="shared" si="716"/>
        <v>0</v>
      </c>
      <c r="CG1862" s="24">
        <f t="shared" si="717"/>
        <v>0</v>
      </c>
      <c r="CI1862" s="24">
        <f t="shared" si="718"/>
        <v>0</v>
      </c>
      <c r="CK1862" s="24">
        <f t="shared" si="719"/>
        <v>0</v>
      </c>
      <c r="CM1862" s="24">
        <f t="shared" si="720"/>
        <v>0</v>
      </c>
      <c r="CO1862" s="24">
        <f t="shared" si="721"/>
        <v>0</v>
      </c>
      <c r="CQ1862" s="24">
        <f t="shared" si="722"/>
        <v>0</v>
      </c>
      <c r="CS1862" s="24">
        <f t="shared" si="723"/>
        <v>0</v>
      </c>
    </row>
    <row r="1863" spans="9:97">
      <c r="I1863" s="24">
        <f t="shared" si="703"/>
        <v>0</v>
      </c>
      <c r="J1863" s="24">
        <f t="shared" si="702"/>
        <v>0</v>
      </c>
      <c r="M1863" s="24"/>
      <c r="N1863" s="24"/>
      <c r="O1863" s="24"/>
      <c r="P1863" s="24"/>
      <c r="Q1863" s="24"/>
      <c r="R1863" s="24"/>
      <c r="S1863" s="24">
        <f t="shared" si="704"/>
        <v>0</v>
      </c>
      <c r="T1863" s="24">
        <f t="shared" si="701"/>
        <v>0</v>
      </c>
      <c r="W1863" s="24"/>
      <c r="X1863" s="24"/>
      <c r="Y1863" s="24"/>
      <c r="Z1863" s="24"/>
      <c r="AA1863" s="24"/>
      <c r="AB1863" s="24"/>
      <c r="AC1863" s="24">
        <f t="shared" si="705"/>
        <v>0</v>
      </c>
      <c r="AD1863" s="24">
        <f t="shared" si="706"/>
        <v>0</v>
      </c>
      <c r="AG1863" s="24"/>
      <c r="AH1863" s="24"/>
      <c r="AI1863" s="24"/>
      <c r="AJ1863" s="24"/>
      <c r="AK1863" s="24"/>
      <c r="AL1863" s="24"/>
      <c r="AM1863" s="24">
        <f t="shared" si="707"/>
        <v>0</v>
      </c>
      <c r="AN1863" s="24">
        <f t="shared" si="700"/>
        <v>0</v>
      </c>
      <c r="AQ1863" s="24"/>
      <c r="AR1863" s="24"/>
      <c r="AS1863" s="24"/>
      <c r="AT1863" s="24"/>
      <c r="AU1863" s="24"/>
      <c r="AV1863" s="24"/>
      <c r="AW1863" s="24">
        <f t="shared" si="708"/>
        <v>0</v>
      </c>
      <c r="AX1863" s="24">
        <f t="shared" si="709"/>
        <v>0</v>
      </c>
      <c r="BA1863" s="24"/>
      <c r="BB1863" s="24"/>
      <c r="BC1863" s="24"/>
      <c r="BD1863" s="24"/>
      <c r="BE1863" s="24"/>
      <c r="BF1863" s="24"/>
      <c r="BG1863" s="24">
        <f t="shared" si="710"/>
        <v>0</v>
      </c>
      <c r="BH1863" s="24">
        <f t="shared" si="711"/>
        <v>0</v>
      </c>
      <c r="BK1863" s="24"/>
      <c r="BL1863" s="24"/>
      <c r="BM1863" s="24"/>
      <c r="BN1863" s="24"/>
      <c r="BO1863" s="24"/>
      <c r="BP1863" s="24"/>
      <c r="BQ1863" s="24">
        <f t="shared" si="712"/>
        <v>0</v>
      </c>
      <c r="BR1863" s="24">
        <f t="shared" si="713"/>
        <v>0</v>
      </c>
      <c r="BU1863" s="24"/>
      <c r="BV1863" s="24"/>
      <c r="BW1863" s="24"/>
      <c r="BX1863" s="24"/>
      <c r="BY1863" s="24"/>
      <c r="BZ1863" s="24"/>
      <c r="CA1863" s="24">
        <f t="shared" si="714"/>
        <v>0</v>
      </c>
      <c r="CB1863" s="24">
        <f t="shared" si="715"/>
        <v>0</v>
      </c>
      <c r="CC1863" s="24"/>
      <c r="CE1863" s="24">
        <f t="shared" si="716"/>
        <v>0</v>
      </c>
      <c r="CG1863" s="24">
        <f t="shared" si="717"/>
        <v>0</v>
      </c>
      <c r="CI1863" s="24">
        <f t="shared" si="718"/>
        <v>0</v>
      </c>
      <c r="CK1863" s="24">
        <f t="shared" si="719"/>
        <v>0</v>
      </c>
      <c r="CM1863" s="24">
        <f t="shared" si="720"/>
        <v>0</v>
      </c>
      <c r="CO1863" s="24">
        <f t="shared" si="721"/>
        <v>0</v>
      </c>
      <c r="CQ1863" s="24">
        <f t="shared" si="722"/>
        <v>0</v>
      </c>
      <c r="CS1863" s="24">
        <f t="shared" si="723"/>
        <v>0</v>
      </c>
    </row>
    <row r="1864" spans="9:97">
      <c r="I1864" s="24">
        <f t="shared" si="703"/>
        <v>0</v>
      </c>
      <c r="J1864" s="24">
        <f t="shared" si="702"/>
        <v>0</v>
      </c>
      <c r="M1864" s="24"/>
      <c r="N1864" s="24"/>
      <c r="O1864" s="24"/>
      <c r="P1864" s="24"/>
      <c r="Q1864" s="24"/>
      <c r="R1864" s="24"/>
      <c r="S1864" s="24">
        <f t="shared" si="704"/>
        <v>0</v>
      </c>
      <c r="T1864" s="24">
        <f t="shared" si="701"/>
        <v>0</v>
      </c>
      <c r="W1864" s="24"/>
      <c r="X1864" s="24"/>
      <c r="Y1864" s="24"/>
      <c r="Z1864" s="24"/>
      <c r="AA1864" s="24"/>
      <c r="AB1864" s="24"/>
      <c r="AC1864" s="24">
        <f t="shared" si="705"/>
        <v>0</v>
      </c>
      <c r="AD1864" s="24">
        <f t="shared" si="706"/>
        <v>0</v>
      </c>
      <c r="AG1864" s="24"/>
      <c r="AH1864" s="24"/>
      <c r="AI1864" s="24"/>
      <c r="AJ1864" s="24"/>
      <c r="AK1864" s="24"/>
      <c r="AL1864" s="24"/>
      <c r="AM1864" s="24">
        <f t="shared" si="707"/>
        <v>0</v>
      </c>
      <c r="AN1864" s="24">
        <f t="shared" si="700"/>
        <v>0</v>
      </c>
      <c r="AQ1864" s="24"/>
      <c r="AR1864" s="24"/>
      <c r="AS1864" s="24"/>
      <c r="AT1864" s="24"/>
      <c r="AU1864" s="24"/>
      <c r="AV1864" s="24"/>
      <c r="AW1864" s="24">
        <f t="shared" si="708"/>
        <v>0</v>
      </c>
      <c r="AX1864" s="24">
        <f t="shared" si="709"/>
        <v>0</v>
      </c>
      <c r="BA1864" s="24"/>
      <c r="BB1864" s="24"/>
      <c r="BC1864" s="24"/>
      <c r="BD1864" s="24"/>
      <c r="BE1864" s="24"/>
      <c r="BF1864" s="24"/>
      <c r="BG1864" s="24">
        <f t="shared" si="710"/>
        <v>0</v>
      </c>
      <c r="BH1864" s="24">
        <f t="shared" si="711"/>
        <v>0</v>
      </c>
      <c r="BK1864" s="24"/>
      <c r="BL1864" s="24"/>
      <c r="BM1864" s="24"/>
      <c r="BN1864" s="24"/>
      <c r="BO1864" s="24"/>
      <c r="BP1864" s="24"/>
      <c r="BQ1864" s="24">
        <f t="shared" si="712"/>
        <v>0</v>
      </c>
      <c r="BR1864" s="24">
        <f t="shared" si="713"/>
        <v>0</v>
      </c>
      <c r="BU1864" s="24"/>
      <c r="BV1864" s="24"/>
      <c r="BW1864" s="24"/>
      <c r="BX1864" s="24"/>
      <c r="BY1864" s="24"/>
      <c r="BZ1864" s="24"/>
      <c r="CA1864" s="24">
        <f t="shared" si="714"/>
        <v>0</v>
      </c>
      <c r="CB1864" s="24">
        <f t="shared" si="715"/>
        <v>0</v>
      </c>
      <c r="CC1864" s="24"/>
      <c r="CE1864" s="24">
        <f t="shared" si="716"/>
        <v>0</v>
      </c>
      <c r="CG1864" s="24">
        <f t="shared" si="717"/>
        <v>0</v>
      </c>
      <c r="CI1864" s="24">
        <f t="shared" si="718"/>
        <v>0</v>
      </c>
      <c r="CK1864" s="24">
        <f t="shared" si="719"/>
        <v>0</v>
      </c>
      <c r="CM1864" s="24">
        <f t="shared" si="720"/>
        <v>0</v>
      </c>
      <c r="CO1864" s="24">
        <f t="shared" si="721"/>
        <v>0</v>
      </c>
      <c r="CQ1864" s="24">
        <f t="shared" si="722"/>
        <v>0</v>
      </c>
      <c r="CS1864" s="24">
        <f t="shared" si="723"/>
        <v>0</v>
      </c>
    </row>
    <row r="1865" spans="9:97">
      <c r="I1865" s="24">
        <f t="shared" si="703"/>
        <v>0</v>
      </c>
      <c r="J1865" s="24">
        <f t="shared" si="702"/>
        <v>0</v>
      </c>
      <c r="M1865" s="24"/>
      <c r="N1865" s="24"/>
      <c r="O1865" s="24"/>
      <c r="P1865" s="24"/>
      <c r="Q1865" s="24"/>
      <c r="R1865" s="24"/>
      <c r="S1865" s="24">
        <f t="shared" si="704"/>
        <v>0</v>
      </c>
      <c r="T1865" s="24">
        <f t="shared" si="701"/>
        <v>0</v>
      </c>
      <c r="W1865" s="24"/>
      <c r="X1865" s="24"/>
      <c r="Y1865" s="24"/>
      <c r="Z1865" s="24"/>
      <c r="AA1865" s="24"/>
      <c r="AB1865" s="24"/>
      <c r="AC1865" s="24">
        <f t="shared" si="705"/>
        <v>0</v>
      </c>
      <c r="AD1865" s="24">
        <f t="shared" si="706"/>
        <v>0</v>
      </c>
      <c r="AG1865" s="24"/>
      <c r="AH1865" s="24"/>
      <c r="AI1865" s="24"/>
      <c r="AJ1865" s="24"/>
      <c r="AK1865" s="24"/>
      <c r="AL1865" s="24"/>
      <c r="AM1865" s="24">
        <f t="shared" si="707"/>
        <v>0</v>
      </c>
      <c r="AN1865" s="24">
        <f t="shared" si="700"/>
        <v>0</v>
      </c>
      <c r="AQ1865" s="24"/>
      <c r="AR1865" s="24"/>
      <c r="AS1865" s="24"/>
      <c r="AT1865" s="24"/>
      <c r="AU1865" s="24"/>
      <c r="AV1865" s="24"/>
      <c r="AW1865" s="24">
        <f t="shared" si="708"/>
        <v>0</v>
      </c>
      <c r="AX1865" s="24">
        <f t="shared" si="709"/>
        <v>0</v>
      </c>
      <c r="BA1865" s="24"/>
      <c r="BB1865" s="24"/>
      <c r="BC1865" s="24"/>
      <c r="BD1865" s="24"/>
      <c r="BE1865" s="24"/>
      <c r="BF1865" s="24"/>
      <c r="BG1865" s="24">
        <f t="shared" si="710"/>
        <v>0</v>
      </c>
      <c r="BH1865" s="24">
        <f t="shared" si="711"/>
        <v>0</v>
      </c>
      <c r="BK1865" s="24"/>
      <c r="BL1865" s="24"/>
      <c r="BM1865" s="24"/>
      <c r="BN1865" s="24"/>
      <c r="BO1865" s="24"/>
      <c r="BP1865" s="24"/>
      <c r="BQ1865" s="24">
        <f t="shared" si="712"/>
        <v>0</v>
      </c>
      <c r="BR1865" s="24">
        <f t="shared" si="713"/>
        <v>0</v>
      </c>
      <c r="BU1865" s="24"/>
      <c r="BV1865" s="24"/>
      <c r="BW1865" s="24"/>
      <c r="BX1865" s="24"/>
      <c r="BY1865" s="24"/>
      <c r="BZ1865" s="24"/>
      <c r="CA1865" s="24">
        <f t="shared" si="714"/>
        <v>0</v>
      </c>
      <c r="CB1865" s="24">
        <f t="shared" si="715"/>
        <v>0</v>
      </c>
      <c r="CC1865" s="24"/>
      <c r="CE1865" s="24">
        <f t="shared" si="716"/>
        <v>0</v>
      </c>
      <c r="CG1865" s="24">
        <f t="shared" si="717"/>
        <v>0</v>
      </c>
      <c r="CI1865" s="24">
        <f t="shared" si="718"/>
        <v>0</v>
      </c>
      <c r="CK1865" s="24">
        <f t="shared" si="719"/>
        <v>0</v>
      </c>
      <c r="CM1865" s="24">
        <f t="shared" si="720"/>
        <v>0</v>
      </c>
      <c r="CO1865" s="24">
        <f t="shared" si="721"/>
        <v>0</v>
      </c>
      <c r="CQ1865" s="24">
        <f t="shared" si="722"/>
        <v>0</v>
      </c>
      <c r="CS1865" s="24">
        <f t="shared" si="723"/>
        <v>0</v>
      </c>
    </row>
    <row r="1866" spans="9:97">
      <c r="I1866" s="24">
        <f t="shared" si="703"/>
        <v>0</v>
      </c>
      <c r="J1866" s="24">
        <f t="shared" si="702"/>
        <v>0</v>
      </c>
      <c r="M1866" s="24"/>
      <c r="N1866" s="24"/>
      <c r="O1866" s="24"/>
      <c r="P1866" s="24"/>
      <c r="Q1866" s="24"/>
      <c r="R1866" s="24"/>
      <c r="S1866" s="24">
        <f t="shared" si="704"/>
        <v>0</v>
      </c>
      <c r="T1866" s="24">
        <f t="shared" si="701"/>
        <v>0</v>
      </c>
      <c r="W1866" s="24"/>
      <c r="X1866" s="24"/>
      <c r="Y1866" s="24"/>
      <c r="Z1866" s="24"/>
      <c r="AA1866" s="24"/>
      <c r="AB1866" s="24"/>
      <c r="AC1866" s="24">
        <f t="shared" si="705"/>
        <v>0</v>
      </c>
      <c r="AD1866" s="24">
        <f t="shared" si="706"/>
        <v>0</v>
      </c>
      <c r="AG1866" s="24"/>
      <c r="AH1866" s="24"/>
      <c r="AI1866" s="24"/>
      <c r="AJ1866" s="24"/>
      <c r="AK1866" s="24"/>
      <c r="AL1866" s="24"/>
      <c r="AM1866" s="24">
        <f t="shared" si="707"/>
        <v>0</v>
      </c>
      <c r="AN1866" s="24">
        <f t="shared" si="700"/>
        <v>0</v>
      </c>
      <c r="AQ1866" s="24"/>
      <c r="AR1866" s="24"/>
      <c r="AS1866" s="24"/>
      <c r="AT1866" s="24"/>
      <c r="AU1866" s="24"/>
      <c r="AV1866" s="24"/>
      <c r="AW1866" s="24">
        <f t="shared" si="708"/>
        <v>0</v>
      </c>
      <c r="AX1866" s="24">
        <f t="shared" si="709"/>
        <v>0</v>
      </c>
      <c r="BA1866" s="24"/>
      <c r="BB1866" s="24"/>
      <c r="BC1866" s="24"/>
      <c r="BD1866" s="24"/>
      <c r="BE1866" s="24"/>
      <c r="BF1866" s="24"/>
      <c r="BG1866" s="24">
        <f t="shared" si="710"/>
        <v>0</v>
      </c>
      <c r="BH1866" s="24">
        <f t="shared" si="711"/>
        <v>0</v>
      </c>
      <c r="BK1866" s="24"/>
      <c r="BL1866" s="24"/>
      <c r="BM1866" s="24"/>
      <c r="BN1866" s="24"/>
      <c r="BO1866" s="24"/>
      <c r="BP1866" s="24"/>
      <c r="BQ1866" s="24">
        <f t="shared" si="712"/>
        <v>0</v>
      </c>
      <c r="BR1866" s="24">
        <f t="shared" si="713"/>
        <v>0</v>
      </c>
      <c r="BU1866" s="24"/>
      <c r="BV1866" s="24"/>
      <c r="BW1866" s="24"/>
      <c r="BX1866" s="24"/>
      <c r="BY1866" s="24"/>
      <c r="BZ1866" s="24"/>
      <c r="CA1866" s="24">
        <f t="shared" si="714"/>
        <v>0</v>
      </c>
      <c r="CB1866" s="24">
        <f t="shared" si="715"/>
        <v>0</v>
      </c>
      <c r="CC1866" s="24"/>
      <c r="CE1866" s="24">
        <f t="shared" si="716"/>
        <v>0</v>
      </c>
      <c r="CG1866" s="24">
        <f t="shared" si="717"/>
        <v>0</v>
      </c>
      <c r="CI1866" s="24">
        <f t="shared" si="718"/>
        <v>0</v>
      </c>
      <c r="CK1866" s="24">
        <f t="shared" si="719"/>
        <v>0</v>
      </c>
      <c r="CM1866" s="24">
        <f t="shared" si="720"/>
        <v>0</v>
      </c>
      <c r="CO1866" s="24">
        <f t="shared" si="721"/>
        <v>0</v>
      </c>
      <c r="CQ1866" s="24">
        <f t="shared" si="722"/>
        <v>0</v>
      </c>
      <c r="CS1866" s="24">
        <f t="shared" si="723"/>
        <v>0</v>
      </c>
    </row>
    <row r="1867" spans="9:97">
      <c r="I1867" s="24">
        <f t="shared" si="703"/>
        <v>0</v>
      </c>
      <c r="J1867" s="24">
        <f t="shared" si="702"/>
        <v>0</v>
      </c>
      <c r="M1867" s="24"/>
      <c r="N1867" s="24"/>
      <c r="O1867" s="24"/>
      <c r="P1867" s="24"/>
      <c r="Q1867" s="24"/>
      <c r="R1867" s="24"/>
      <c r="S1867" s="24">
        <f t="shared" si="704"/>
        <v>0</v>
      </c>
      <c r="T1867" s="24">
        <f t="shared" si="701"/>
        <v>0</v>
      </c>
      <c r="W1867" s="24"/>
      <c r="X1867" s="24"/>
      <c r="Y1867" s="24"/>
      <c r="Z1867" s="24"/>
      <c r="AA1867" s="24"/>
      <c r="AB1867" s="24"/>
      <c r="AC1867" s="24">
        <f t="shared" si="705"/>
        <v>0</v>
      </c>
      <c r="AD1867" s="24">
        <f t="shared" si="706"/>
        <v>0</v>
      </c>
      <c r="AG1867" s="24"/>
      <c r="AH1867" s="24"/>
      <c r="AI1867" s="24"/>
      <c r="AJ1867" s="24"/>
      <c r="AK1867" s="24"/>
      <c r="AL1867" s="24"/>
      <c r="AM1867" s="24">
        <f t="shared" si="707"/>
        <v>0</v>
      </c>
      <c r="AN1867" s="24">
        <f t="shared" si="700"/>
        <v>0</v>
      </c>
      <c r="AQ1867" s="24"/>
      <c r="AR1867" s="24"/>
      <c r="AS1867" s="24"/>
      <c r="AT1867" s="24"/>
      <c r="AU1867" s="24"/>
      <c r="AV1867" s="24"/>
      <c r="AW1867" s="24">
        <f t="shared" si="708"/>
        <v>0</v>
      </c>
      <c r="AX1867" s="24">
        <f t="shared" si="709"/>
        <v>0</v>
      </c>
      <c r="BA1867" s="24"/>
      <c r="BB1867" s="24"/>
      <c r="BC1867" s="24"/>
      <c r="BD1867" s="24"/>
      <c r="BE1867" s="24"/>
      <c r="BF1867" s="24"/>
      <c r="BG1867" s="24">
        <f t="shared" si="710"/>
        <v>0</v>
      </c>
      <c r="BH1867" s="24">
        <f t="shared" si="711"/>
        <v>0</v>
      </c>
      <c r="BK1867" s="24"/>
      <c r="BL1867" s="24"/>
      <c r="BM1867" s="24"/>
      <c r="BN1867" s="24"/>
      <c r="BO1867" s="24"/>
      <c r="BP1867" s="24"/>
      <c r="BQ1867" s="24">
        <f t="shared" si="712"/>
        <v>0</v>
      </c>
      <c r="BR1867" s="24">
        <f t="shared" si="713"/>
        <v>0</v>
      </c>
      <c r="BU1867" s="24"/>
      <c r="BV1867" s="24"/>
      <c r="BW1867" s="24"/>
      <c r="BX1867" s="24"/>
      <c r="BY1867" s="24"/>
      <c r="BZ1867" s="24"/>
      <c r="CA1867" s="24">
        <f t="shared" si="714"/>
        <v>0</v>
      </c>
      <c r="CB1867" s="24">
        <f t="shared" si="715"/>
        <v>0</v>
      </c>
      <c r="CC1867" s="24"/>
      <c r="CE1867" s="24">
        <f t="shared" si="716"/>
        <v>0</v>
      </c>
      <c r="CG1867" s="24">
        <f t="shared" si="717"/>
        <v>0</v>
      </c>
      <c r="CI1867" s="24">
        <f t="shared" si="718"/>
        <v>0</v>
      </c>
      <c r="CK1867" s="24">
        <f t="shared" si="719"/>
        <v>0</v>
      </c>
      <c r="CM1867" s="24">
        <f t="shared" si="720"/>
        <v>0</v>
      </c>
      <c r="CO1867" s="24">
        <f t="shared" si="721"/>
        <v>0</v>
      </c>
      <c r="CQ1867" s="24">
        <f t="shared" si="722"/>
        <v>0</v>
      </c>
      <c r="CS1867" s="24">
        <f t="shared" si="723"/>
        <v>0</v>
      </c>
    </row>
    <row r="1868" spans="9:97">
      <c r="I1868" s="24">
        <f t="shared" si="703"/>
        <v>0</v>
      </c>
      <c r="J1868" s="24">
        <f t="shared" si="702"/>
        <v>0</v>
      </c>
      <c r="M1868" s="24"/>
      <c r="N1868" s="24"/>
      <c r="O1868" s="24"/>
      <c r="P1868" s="24"/>
      <c r="Q1868" s="24"/>
      <c r="R1868" s="24"/>
      <c r="S1868" s="24">
        <f t="shared" si="704"/>
        <v>0</v>
      </c>
      <c r="T1868" s="24">
        <f t="shared" si="701"/>
        <v>0</v>
      </c>
      <c r="W1868" s="24"/>
      <c r="X1868" s="24"/>
      <c r="Y1868" s="24"/>
      <c r="Z1868" s="24"/>
      <c r="AA1868" s="24"/>
      <c r="AB1868" s="24"/>
      <c r="AC1868" s="24">
        <f t="shared" si="705"/>
        <v>0</v>
      </c>
      <c r="AD1868" s="24">
        <f t="shared" si="706"/>
        <v>0</v>
      </c>
      <c r="AG1868" s="24"/>
      <c r="AH1868" s="24"/>
      <c r="AI1868" s="24"/>
      <c r="AJ1868" s="24"/>
      <c r="AK1868" s="24"/>
      <c r="AL1868" s="24"/>
      <c r="AM1868" s="24">
        <f t="shared" si="707"/>
        <v>0</v>
      </c>
      <c r="AN1868" s="24">
        <f t="shared" si="700"/>
        <v>0</v>
      </c>
      <c r="AQ1868" s="24"/>
      <c r="AR1868" s="24"/>
      <c r="AS1868" s="24"/>
      <c r="AT1868" s="24"/>
      <c r="AU1868" s="24"/>
      <c r="AV1868" s="24"/>
      <c r="AW1868" s="24">
        <f t="shared" si="708"/>
        <v>0</v>
      </c>
      <c r="AX1868" s="24">
        <f t="shared" si="709"/>
        <v>0</v>
      </c>
      <c r="BA1868" s="24"/>
      <c r="BB1868" s="24"/>
      <c r="BC1868" s="24"/>
      <c r="BD1868" s="24"/>
      <c r="BE1868" s="24"/>
      <c r="BF1868" s="24"/>
      <c r="BG1868" s="24">
        <f t="shared" si="710"/>
        <v>0</v>
      </c>
      <c r="BH1868" s="24">
        <f t="shared" si="711"/>
        <v>0</v>
      </c>
      <c r="BK1868" s="24"/>
      <c r="BL1868" s="24"/>
      <c r="BM1868" s="24"/>
      <c r="BN1868" s="24"/>
      <c r="BO1868" s="24"/>
      <c r="BP1868" s="24"/>
      <c r="BQ1868" s="24">
        <f t="shared" si="712"/>
        <v>0</v>
      </c>
      <c r="BR1868" s="24">
        <f t="shared" si="713"/>
        <v>0</v>
      </c>
      <c r="BU1868" s="24"/>
      <c r="BV1868" s="24"/>
      <c r="BW1868" s="24"/>
      <c r="BX1868" s="24"/>
      <c r="BY1868" s="24"/>
      <c r="BZ1868" s="24"/>
      <c r="CA1868" s="24">
        <f t="shared" si="714"/>
        <v>0</v>
      </c>
      <c r="CB1868" s="24">
        <f t="shared" si="715"/>
        <v>0</v>
      </c>
      <c r="CC1868" s="24"/>
      <c r="CE1868" s="24">
        <f t="shared" si="716"/>
        <v>0</v>
      </c>
      <c r="CG1868" s="24">
        <f t="shared" si="717"/>
        <v>0</v>
      </c>
      <c r="CI1868" s="24">
        <f t="shared" si="718"/>
        <v>0</v>
      </c>
      <c r="CK1868" s="24">
        <f t="shared" si="719"/>
        <v>0</v>
      </c>
      <c r="CM1868" s="24">
        <f t="shared" si="720"/>
        <v>0</v>
      </c>
      <c r="CO1868" s="24">
        <f t="shared" si="721"/>
        <v>0</v>
      </c>
      <c r="CQ1868" s="24">
        <f t="shared" si="722"/>
        <v>0</v>
      </c>
      <c r="CS1868" s="24">
        <f t="shared" si="723"/>
        <v>0</v>
      </c>
    </row>
    <row r="1869" spans="9:97">
      <c r="I1869" s="24">
        <f t="shared" si="703"/>
        <v>0</v>
      </c>
      <c r="J1869" s="24">
        <f t="shared" si="702"/>
        <v>0</v>
      </c>
      <c r="M1869" s="24"/>
      <c r="N1869" s="24"/>
      <c r="O1869" s="24"/>
      <c r="P1869" s="24"/>
      <c r="Q1869" s="24"/>
      <c r="R1869" s="24"/>
      <c r="S1869" s="24">
        <f t="shared" si="704"/>
        <v>0</v>
      </c>
      <c r="T1869" s="24">
        <f t="shared" si="701"/>
        <v>0</v>
      </c>
      <c r="W1869" s="24"/>
      <c r="X1869" s="24"/>
      <c r="Y1869" s="24"/>
      <c r="Z1869" s="24"/>
      <c r="AA1869" s="24"/>
      <c r="AB1869" s="24"/>
      <c r="AC1869" s="24">
        <f t="shared" si="705"/>
        <v>0</v>
      </c>
      <c r="AD1869" s="24">
        <f t="shared" si="706"/>
        <v>0</v>
      </c>
      <c r="AG1869" s="24"/>
      <c r="AH1869" s="24"/>
      <c r="AI1869" s="24"/>
      <c r="AJ1869" s="24"/>
      <c r="AK1869" s="24"/>
      <c r="AL1869" s="24"/>
      <c r="AM1869" s="24">
        <f t="shared" si="707"/>
        <v>0</v>
      </c>
      <c r="AN1869" s="24">
        <f t="shared" si="700"/>
        <v>0</v>
      </c>
      <c r="AQ1869" s="24"/>
      <c r="AR1869" s="24"/>
      <c r="AS1869" s="24"/>
      <c r="AT1869" s="24"/>
      <c r="AU1869" s="24"/>
      <c r="AV1869" s="24"/>
      <c r="AW1869" s="24">
        <f t="shared" si="708"/>
        <v>0</v>
      </c>
      <c r="AX1869" s="24">
        <f t="shared" si="709"/>
        <v>0</v>
      </c>
      <c r="BA1869" s="24"/>
      <c r="BB1869" s="24"/>
      <c r="BC1869" s="24"/>
      <c r="BD1869" s="24"/>
      <c r="BE1869" s="24"/>
      <c r="BF1869" s="24"/>
      <c r="BG1869" s="24">
        <f t="shared" si="710"/>
        <v>0</v>
      </c>
      <c r="BH1869" s="24">
        <f t="shared" si="711"/>
        <v>0</v>
      </c>
      <c r="BK1869" s="24"/>
      <c r="BL1869" s="24"/>
      <c r="BM1869" s="24"/>
      <c r="BN1869" s="24"/>
      <c r="BO1869" s="24"/>
      <c r="BP1869" s="24"/>
      <c r="BQ1869" s="24">
        <f t="shared" si="712"/>
        <v>0</v>
      </c>
      <c r="BR1869" s="24">
        <f t="shared" si="713"/>
        <v>0</v>
      </c>
      <c r="BU1869" s="24"/>
      <c r="BV1869" s="24"/>
      <c r="BW1869" s="24"/>
      <c r="BX1869" s="24"/>
      <c r="BY1869" s="24"/>
      <c r="BZ1869" s="24"/>
      <c r="CA1869" s="24">
        <f t="shared" si="714"/>
        <v>0</v>
      </c>
      <c r="CB1869" s="24">
        <f t="shared" si="715"/>
        <v>0</v>
      </c>
      <c r="CC1869" s="24"/>
      <c r="CE1869" s="24">
        <f t="shared" si="716"/>
        <v>0</v>
      </c>
      <c r="CG1869" s="24">
        <f t="shared" si="717"/>
        <v>0</v>
      </c>
      <c r="CI1869" s="24">
        <f t="shared" si="718"/>
        <v>0</v>
      </c>
      <c r="CK1869" s="24">
        <f t="shared" si="719"/>
        <v>0</v>
      </c>
      <c r="CM1869" s="24">
        <f t="shared" si="720"/>
        <v>0</v>
      </c>
      <c r="CO1869" s="24">
        <f t="shared" si="721"/>
        <v>0</v>
      </c>
      <c r="CQ1869" s="24">
        <f t="shared" si="722"/>
        <v>0</v>
      </c>
      <c r="CS1869" s="24">
        <f t="shared" si="723"/>
        <v>0</v>
      </c>
    </row>
    <row r="1870" spans="9:97">
      <c r="I1870" s="24">
        <f t="shared" si="703"/>
        <v>0</v>
      </c>
      <c r="J1870" s="24">
        <f t="shared" si="702"/>
        <v>0</v>
      </c>
      <c r="M1870" s="24"/>
      <c r="N1870" s="24"/>
      <c r="O1870" s="24"/>
      <c r="P1870" s="24"/>
      <c r="Q1870" s="24"/>
      <c r="R1870" s="24"/>
      <c r="S1870" s="24">
        <f t="shared" si="704"/>
        <v>0</v>
      </c>
      <c r="T1870" s="24">
        <f t="shared" si="701"/>
        <v>0</v>
      </c>
      <c r="W1870" s="24"/>
      <c r="X1870" s="24"/>
      <c r="Y1870" s="24"/>
      <c r="Z1870" s="24"/>
      <c r="AA1870" s="24"/>
      <c r="AB1870" s="24"/>
      <c r="AC1870" s="24">
        <f t="shared" si="705"/>
        <v>0</v>
      </c>
      <c r="AD1870" s="24">
        <f t="shared" si="706"/>
        <v>0</v>
      </c>
      <c r="AG1870" s="24"/>
      <c r="AH1870" s="24"/>
      <c r="AI1870" s="24"/>
      <c r="AJ1870" s="24"/>
      <c r="AK1870" s="24"/>
      <c r="AL1870" s="24"/>
      <c r="AM1870" s="24">
        <f t="shared" si="707"/>
        <v>0</v>
      </c>
      <c r="AN1870" s="24">
        <f t="shared" si="700"/>
        <v>0</v>
      </c>
      <c r="AQ1870" s="24"/>
      <c r="AR1870" s="24"/>
      <c r="AS1870" s="24"/>
      <c r="AT1870" s="24"/>
      <c r="AU1870" s="24"/>
      <c r="AV1870" s="24"/>
      <c r="AW1870" s="24">
        <f t="shared" si="708"/>
        <v>0</v>
      </c>
      <c r="AX1870" s="24">
        <f t="shared" si="709"/>
        <v>0</v>
      </c>
      <c r="BA1870" s="24"/>
      <c r="BB1870" s="24"/>
      <c r="BC1870" s="24"/>
      <c r="BD1870" s="24"/>
      <c r="BE1870" s="24"/>
      <c r="BF1870" s="24"/>
      <c r="BG1870" s="24">
        <f t="shared" si="710"/>
        <v>0</v>
      </c>
      <c r="BH1870" s="24">
        <f t="shared" si="711"/>
        <v>0</v>
      </c>
      <c r="BK1870" s="24"/>
      <c r="BL1870" s="24"/>
      <c r="BM1870" s="24"/>
      <c r="BN1870" s="24"/>
      <c r="BO1870" s="24"/>
      <c r="BP1870" s="24"/>
      <c r="BQ1870" s="24">
        <f t="shared" si="712"/>
        <v>0</v>
      </c>
      <c r="BR1870" s="24">
        <f t="shared" si="713"/>
        <v>0</v>
      </c>
      <c r="BU1870" s="24"/>
      <c r="BV1870" s="24"/>
      <c r="BW1870" s="24"/>
      <c r="BX1870" s="24"/>
      <c r="BY1870" s="24"/>
      <c r="BZ1870" s="24"/>
      <c r="CA1870" s="24">
        <f t="shared" si="714"/>
        <v>0</v>
      </c>
      <c r="CB1870" s="24">
        <f t="shared" si="715"/>
        <v>0</v>
      </c>
      <c r="CC1870" s="24"/>
      <c r="CE1870" s="24">
        <f t="shared" si="716"/>
        <v>0</v>
      </c>
      <c r="CG1870" s="24">
        <f t="shared" si="717"/>
        <v>0</v>
      </c>
      <c r="CI1870" s="24">
        <f t="shared" si="718"/>
        <v>0</v>
      </c>
      <c r="CK1870" s="24">
        <f t="shared" si="719"/>
        <v>0</v>
      </c>
      <c r="CM1870" s="24">
        <f t="shared" si="720"/>
        <v>0</v>
      </c>
      <c r="CO1870" s="24">
        <f t="shared" si="721"/>
        <v>0</v>
      </c>
      <c r="CQ1870" s="24">
        <f t="shared" si="722"/>
        <v>0</v>
      </c>
      <c r="CS1870" s="24">
        <f t="shared" si="723"/>
        <v>0</v>
      </c>
    </row>
    <row r="1871" spans="9:97">
      <c r="I1871" s="24">
        <f t="shared" si="703"/>
        <v>0</v>
      </c>
      <c r="J1871" s="24">
        <f t="shared" si="702"/>
        <v>0</v>
      </c>
      <c r="M1871" s="24"/>
      <c r="N1871" s="24"/>
      <c r="O1871" s="24"/>
      <c r="P1871" s="24"/>
      <c r="Q1871" s="24"/>
      <c r="R1871" s="24"/>
      <c r="S1871" s="24">
        <f t="shared" si="704"/>
        <v>0</v>
      </c>
      <c r="T1871" s="24">
        <f t="shared" si="701"/>
        <v>0</v>
      </c>
      <c r="W1871" s="24"/>
      <c r="X1871" s="24"/>
      <c r="Y1871" s="24"/>
      <c r="Z1871" s="24"/>
      <c r="AA1871" s="24"/>
      <c r="AB1871" s="24"/>
      <c r="AC1871" s="24">
        <f t="shared" si="705"/>
        <v>0</v>
      </c>
      <c r="AD1871" s="24">
        <f t="shared" si="706"/>
        <v>0</v>
      </c>
      <c r="AG1871" s="24"/>
      <c r="AH1871" s="24"/>
      <c r="AI1871" s="24"/>
      <c r="AJ1871" s="24"/>
      <c r="AK1871" s="24"/>
      <c r="AL1871" s="24"/>
      <c r="AM1871" s="24">
        <f t="shared" si="707"/>
        <v>0</v>
      </c>
      <c r="AN1871" s="24">
        <f t="shared" si="700"/>
        <v>0</v>
      </c>
      <c r="AQ1871" s="24"/>
      <c r="AR1871" s="24"/>
      <c r="AS1871" s="24"/>
      <c r="AT1871" s="24"/>
      <c r="AU1871" s="24"/>
      <c r="AV1871" s="24"/>
      <c r="AW1871" s="24">
        <f t="shared" si="708"/>
        <v>0</v>
      </c>
      <c r="AX1871" s="24">
        <f t="shared" si="709"/>
        <v>0</v>
      </c>
      <c r="BA1871" s="24"/>
      <c r="BB1871" s="24"/>
      <c r="BC1871" s="24"/>
      <c r="BD1871" s="24"/>
      <c r="BE1871" s="24"/>
      <c r="BF1871" s="24"/>
      <c r="BG1871" s="24">
        <f t="shared" si="710"/>
        <v>0</v>
      </c>
      <c r="BH1871" s="24">
        <f t="shared" si="711"/>
        <v>0</v>
      </c>
      <c r="BK1871" s="24"/>
      <c r="BL1871" s="24"/>
      <c r="BM1871" s="24"/>
      <c r="BN1871" s="24"/>
      <c r="BO1871" s="24"/>
      <c r="BP1871" s="24"/>
      <c r="BQ1871" s="24">
        <f t="shared" si="712"/>
        <v>0</v>
      </c>
      <c r="BR1871" s="24">
        <f t="shared" si="713"/>
        <v>0</v>
      </c>
      <c r="BU1871" s="24"/>
      <c r="BV1871" s="24"/>
      <c r="BW1871" s="24"/>
      <c r="BX1871" s="24"/>
      <c r="BY1871" s="24"/>
      <c r="BZ1871" s="24"/>
      <c r="CA1871" s="24">
        <f t="shared" si="714"/>
        <v>0</v>
      </c>
      <c r="CB1871" s="24">
        <f t="shared" si="715"/>
        <v>0</v>
      </c>
      <c r="CC1871" s="24"/>
      <c r="CE1871" s="24">
        <f t="shared" si="716"/>
        <v>0</v>
      </c>
      <c r="CG1871" s="24">
        <f t="shared" si="717"/>
        <v>0</v>
      </c>
      <c r="CI1871" s="24">
        <f t="shared" si="718"/>
        <v>0</v>
      </c>
      <c r="CK1871" s="24">
        <f t="shared" si="719"/>
        <v>0</v>
      </c>
      <c r="CM1871" s="24">
        <f t="shared" si="720"/>
        <v>0</v>
      </c>
      <c r="CO1871" s="24">
        <f t="shared" si="721"/>
        <v>0</v>
      </c>
      <c r="CQ1871" s="24">
        <f t="shared" si="722"/>
        <v>0</v>
      </c>
      <c r="CS1871" s="24">
        <f t="shared" si="723"/>
        <v>0</v>
      </c>
    </row>
    <row r="1872" spans="9:97">
      <c r="I1872" s="24">
        <f t="shared" si="703"/>
        <v>0</v>
      </c>
      <c r="J1872" s="24">
        <f t="shared" si="702"/>
        <v>0</v>
      </c>
      <c r="M1872" s="24"/>
      <c r="N1872" s="24"/>
      <c r="O1872" s="24"/>
      <c r="P1872" s="24"/>
      <c r="Q1872" s="24"/>
      <c r="R1872" s="24"/>
      <c r="S1872" s="24">
        <f t="shared" si="704"/>
        <v>0</v>
      </c>
      <c r="T1872" s="24">
        <f t="shared" si="701"/>
        <v>0</v>
      </c>
      <c r="W1872" s="24"/>
      <c r="X1872" s="24"/>
      <c r="Y1872" s="24"/>
      <c r="Z1872" s="24"/>
      <c r="AA1872" s="24"/>
      <c r="AB1872" s="24"/>
      <c r="AC1872" s="24">
        <f t="shared" si="705"/>
        <v>0</v>
      </c>
      <c r="AD1872" s="24">
        <f t="shared" si="706"/>
        <v>0</v>
      </c>
      <c r="AG1872" s="24"/>
      <c r="AH1872" s="24"/>
      <c r="AI1872" s="24"/>
      <c r="AJ1872" s="24"/>
      <c r="AK1872" s="24"/>
      <c r="AL1872" s="24"/>
      <c r="AM1872" s="24">
        <f t="shared" si="707"/>
        <v>0</v>
      </c>
      <c r="AN1872" s="24">
        <f t="shared" si="700"/>
        <v>0</v>
      </c>
      <c r="AQ1872" s="24"/>
      <c r="AR1872" s="24"/>
      <c r="AS1872" s="24"/>
      <c r="AT1872" s="24"/>
      <c r="AU1872" s="24"/>
      <c r="AV1872" s="24"/>
      <c r="AW1872" s="24">
        <f t="shared" si="708"/>
        <v>0</v>
      </c>
      <c r="AX1872" s="24">
        <f t="shared" si="709"/>
        <v>0</v>
      </c>
      <c r="BA1872" s="24"/>
      <c r="BB1872" s="24"/>
      <c r="BC1872" s="24"/>
      <c r="BD1872" s="24"/>
      <c r="BE1872" s="24"/>
      <c r="BF1872" s="24"/>
      <c r="BG1872" s="24">
        <f t="shared" si="710"/>
        <v>0</v>
      </c>
      <c r="BH1872" s="24">
        <f t="shared" si="711"/>
        <v>0</v>
      </c>
      <c r="BK1872" s="24"/>
      <c r="BL1872" s="24"/>
      <c r="BM1872" s="24"/>
      <c r="BN1872" s="24"/>
      <c r="BO1872" s="24"/>
      <c r="BP1872" s="24"/>
      <c r="BQ1872" s="24">
        <f t="shared" si="712"/>
        <v>0</v>
      </c>
      <c r="BR1872" s="24">
        <f t="shared" si="713"/>
        <v>0</v>
      </c>
      <c r="BU1872" s="24"/>
      <c r="BV1872" s="24"/>
      <c r="BW1872" s="24"/>
      <c r="BX1872" s="24"/>
      <c r="BY1872" s="24"/>
      <c r="BZ1872" s="24"/>
      <c r="CA1872" s="24">
        <f t="shared" si="714"/>
        <v>0</v>
      </c>
      <c r="CB1872" s="24">
        <f t="shared" si="715"/>
        <v>0</v>
      </c>
      <c r="CC1872" s="24"/>
      <c r="CE1872" s="24">
        <f t="shared" si="716"/>
        <v>0</v>
      </c>
      <c r="CG1872" s="24">
        <f t="shared" si="717"/>
        <v>0</v>
      </c>
      <c r="CI1872" s="24">
        <f t="shared" si="718"/>
        <v>0</v>
      </c>
      <c r="CK1872" s="24">
        <f t="shared" si="719"/>
        <v>0</v>
      </c>
      <c r="CM1872" s="24">
        <f t="shared" si="720"/>
        <v>0</v>
      </c>
      <c r="CO1872" s="24">
        <f t="shared" si="721"/>
        <v>0</v>
      </c>
      <c r="CQ1872" s="24">
        <f t="shared" si="722"/>
        <v>0</v>
      </c>
      <c r="CS1872" s="24">
        <f t="shared" si="723"/>
        <v>0</v>
      </c>
    </row>
    <row r="1873" spans="9:97">
      <c r="I1873" s="24">
        <f t="shared" si="703"/>
        <v>0</v>
      </c>
      <c r="J1873" s="24">
        <f t="shared" si="702"/>
        <v>0</v>
      </c>
      <c r="M1873" s="24"/>
      <c r="N1873" s="24"/>
      <c r="O1873" s="24"/>
      <c r="P1873" s="24"/>
      <c r="Q1873" s="24"/>
      <c r="R1873" s="24"/>
      <c r="S1873" s="24">
        <f t="shared" si="704"/>
        <v>0</v>
      </c>
      <c r="T1873" s="24">
        <f t="shared" si="701"/>
        <v>0</v>
      </c>
      <c r="W1873" s="24"/>
      <c r="X1873" s="24"/>
      <c r="Y1873" s="24"/>
      <c r="Z1873" s="24"/>
      <c r="AA1873" s="24"/>
      <c r="AB1873" s="24"/>
      <c r="AC1873" s="24">
        <f t="shared" si="705"/>
        <v>0</v>
      </c>
      <c r="AD1873" s="24">
        <f t="shared" si="706"/>
        <v>0</v>
      </c>
      <c r="AG1873" s="24"/>
      <c r="AH1873" s="24"/>
      <c r="AI1873" s="24"/>
      <c r="AJ1873" s="24"/>
      <c r="AK1873" s="24"/>
      <c r="AL1873" s="24"/>
      <c r="AM1873" s="24">
        <f t="shared" si="707"/>
        <v>0</v>
      </c>
      <c r="AN1873" s="24">
        <f t="shared" si="700"/>
        <v>0</v>
      </c>
      <c r="AQ1873" s="24"/>
      <c r="AR1873" s="24"/>
      <c r="AS1873" s="24"/>
      <c r="AT1873" s="24"/>
      <c r="AU1873" s="24"/>
      <c r="AV1873" s="24"/>
      <c r="AW1873" s="24">
        <f t="shared" si="708"/>
        <v>0</v>
      </c>
      <c r="AX1873" s="24">
        <f t="shared" si="709"/>
        <v>0</v>
      </c>
      <c r="BA1873" s="24"/>
      <c r="BB1873" s="24"/>
      <c r="BC1873" s="24"/>
      <c r="BD1873" s="24"/>
      <c r="BE1873" s="24"/>
      <c r="BF1873" s="24"/>
      <c r="BG1873" s="24">
        <f t="shared" si="710"/>
        <v>0</v>
      </c>
      <c r="BH1873" s="24">
        <f t="shared" si="711"/>
        <v>0</v>
      </c>
      <c r="BK1873" s="24"/>
      <c r="BL1873" s="24"/>
      <c r="BM1873" s="24"/>
      <c r="BN1873" s="24"/>
      <c r="BO1873" s="24"/>
      <c r="BP1873" s="24"/>
      <c r="BQ1873" s="24">
        <f t="shared" si="712"/>
        <v>0</v>
      </c>
      <c r="BR1873" s="24">
        <f t="shared" si="713"/>
        <v>0</v>
      </c>
      <c r="BU1873" s="24"/>
      <c r="BV1873" s="24"/>
      <c r="BW1873" s="24"/>
      <c r="BX1873" s="24"/>
      <c r="BY1873" s="24"/>
      <c r="BZ1873" s="24"/>
      <c r="CA1873" s="24">
        <f t="shared" si="714"/>
        <v>0</v>
      </c>
      <c r="CB1873" s="24">
        <f t="shared" si="715"/>
        <v>0</v>
      </c>
      <c r="CC1873" s="24"/>
      <c r="CE1873" s="24">
        <f t="shared" si="716"/>
        <v>0</v>
      </c>
      <c r="CG1873" s="24">
        <f t="shared" si="717"/>
        <v>0</v>
      </c>
      <c r="CI1873" s="24">
        <f t="shared" si="718"/>
        <v>0</v>
      </c>
      <c r="CK1873" s="24">
        <f t="shared" si="719"/>
        <v>0</v>
      </c>
      <c r="CM1873" s="24">
        <f t="shared" si="720"/>
        <v>0</v>
      </c>
      <c r="CO1873" s="24">
        <f t="shared" si="721"/>
        <v>0</v>
      </c>
      <c r="CQ1873" s="24">
        <f t="shared" si="722"/>
        <v>0</v>
      </c>
      <c r="CS1873" s="24">
        <f t="shared" si="723"/>
        <v>0</v>
      </c>
    </row>
    <row r="1874" spans="9:97">
      <c r="I1874" s="24">
        <f t="shared" si="703"/>
        <v>0</v>
      </c>
      <c r="J1874" s="24">
        <f t="shared" si="702"/>
        <v>0</v>
      </c>
      <c r="M1874" s="24"/>
      <c r="N1874" s="24"/>
      <c r="O1874" s="24"/>
      <c r="P1874" s="24"/>
      <c r="Q1874" s="24"/>
      <c r="R1874" s="24"/>
      <c r="S1874" s="24">
        <f t="shared" si="704"/>
        <v>0</v>
      </c>
      <c r="T1874" s="24">
        <f t="shared" si="701"/>
        <v>0</v>
      </c>
      <c r="W1874" s="24"/>
      <c r="X1874" s="24"/>
      <c r="Y1874" s="24"/>
      <c r="Z1874" s="24"/>
      <c r="AA1874" s="24"/>
      <c r="AB1874" s="24"/>
      <c r="AC1874" s="24">
        <f t="shared" si="705"/>
        <v>0</v>
      </c>
      <c r="AD1874" s="24">
        <f t="shared" si="706"/>
        <v>0</v>
      </c>
      <c r="AG1874" s="24"/>
      <c r="AH1874" s="24"/>
      <c r="AI1874" s="24"/>
      <c r="AJ1874" s="24"/>
      <c r="AK1874" s="24"/>
      <c r="AL1874" s="24"/>
      <c r="AM1874" s="24">
        <f t="shared" si="707"/>
        <v>0</v>
      </c>
      <c r="AN1874" s="24">
        <f t="shared" si="700"/>
        <v>0</v>
      </c>
      <c r="AQ1874" s="24"/>
      <c r="AR1874" s="24"/>
      <c r="AS1874" s="24"/>
      <c r="AT1874" s="24"/>
      <c r="AU1874" s="24"/>
      <c r="AV1874" s="24"/>
      <c r="AW1874" s="24">
        <f t="shared" si="708"/>
        <v>0</v>
      </c>
      <c r="AX1874" s="24">
        <f t="shared" si="709"/>
        <v>0</v>
      </c>
      <c r="BA1874" s="24"/>
      <c r="BB1874" s="24"/>
      <c r="BC1874" s="24"/>
      <c r="BD1874" s="24"/>
      <c r="BE1874" s="24"/>
      <c r="BF1874" s="24"/>
      <c r="BG1874" s="24">
        <f t="shared" si="710"/>
        <v>0</v>
      </c>
      <c r="BH1874" s="24">
        <f t="shared" si="711"/>
        <v>0</v>
      </c>
      <c r="BK1874" s="24"/>
      <c r="BL1874" s="24"/>
      <c r="BM1874" s="24"/>
      <c r="BN1874" s="24"/>
      <c r="BO1874" s="24"/>
      <c r="BP1874" s="24"/>
      <c r="BQ1874" s="24">
        <f t="shared" si="712"/>
        <v>0</v>
      </c>
      <c r="BR1874" s="24">
        <f t="shared" si="713"/>
        <v>0</v>
      </c>
      <c r="BU1874" s="24"/>
      <c r="BV1874" s="24"/>
      <c r="BW1874" s="24"/>
      <c r="BX1874" s="24"/>
      <c r="BY1874" s="24"/>
      <c r="BZ1874" s="24"/>
      <c r="CA1874" s="24">
        <f t="shared" si="714"/>
        <v>0</v>
      </c>
      <c r="CB1874" s="24">
        <f t="shared" si="715"/>
        <v>0</v>
      </c>
      <c r="CC1874" s="24"/>
      <c r="CE1874" s="24">
        <f t="shared" si="716"/>
        <v>0</v>
      </c>
      <c r="CG1874" s="24">
        <f t="shared" si="717"/>
        <v>0</v>
      </c>
      <c r="CI1874" s="24">
        <f t="shared" si="718"/>
        <v>0</v>
      </c>
      <c r="CK1874" s="24">
        <f t="shared" si="719"/>
        <v>0</v>
      </c>
      <c r="CM1874" s="24">
        <f t="shared" si="720"/>
        <v>0</v>
      </c>
      <c r="CO1874" s="24">
        <f t="shared" si="721"/>
        <v>0</v>
      </c>
      <c r="CQ1874" s="24">
        <f t="shared" si="722"/>
        <v>0</v>
      </c>
      <c r="CS1874" s="24">
        <f t="shared" si="723"/>
        <v>0</v>
      </c>
    </row>
    <row r="1875" spans="9:97">
      <c r="I1875" s="24">
        <f t="shared" si="703"/>
        <v>0</v>
      </c>
      <c r="J1875" s="24">
        <f t="shared" si="702"/>
        <v>0</v>
      </c>
      <c r="M1875" s="24"/>
      <c r="N1875" s="24"/>
      <c r="O1875" s="24"/>
      <c r="P1875" s="24"/>
      <c r="Q1875" s="24"/>
      <c r="R1875" s="24"/>
      <c r="S1875" s="24">
        <f t="shared" si="704"/>
        <v>0</v>
      </c>
      <c r="T1875" s="24">
        <f t="shared" si="701"/>
        <v>0</v>
      </c>
      <c r="W1875" s="24"/>
      <c r="X1875" s="24"/>
      <c r="Y1875" s="24"/>
      <c r="Z1875" s="24"/>
      <c r="AA1875" s="24"/>
      <c r="AB1875" s="24"/>
      <c r="AC1875" s="24">
        <f t="shared" si="705"/>
        <v>0</v>
      </c>
      <c r="AD1875" s="24">
        <f t="shared" si="706"/>
        <v>0</v>
      </c>
      <c r="AG1875" s="24"/>
      <c r="AH1875" s="24"/>
      <c r="AI1875" s="24"/>
      <c r="AJ1875" s="24"/>
      <c r="AK1875" s="24"/>
      <c r="AL1875" s="24"/>
      <c r="AM1875" s="24">
        <f t="shared" si="707"/>
        <v>0</v>
      </c>
      <c r="AN1875" s="24">
        <f t="shared" si="700"/>
        <v>0</v>
      </c>
      <c r="AQ1875" s="24"/>
      <c r="AR1875" s="24"/>
      <c r="AS1875" s="24"/>
      <c r="AT1875" s="24"/>
      <c r="AU1875" s="24"/>
      <c r="AV1875" s="24"/>
      <c r="AW1875" s="24">
        <f t="shared" si="708"/>
        <v>0</v>
      </c>
      <c r="AX1875" s="24">
        <f t="shared" si="709"/>
        <v>0</v>
      </c>
      <c r="BA1875" s="24"/>
      <c r="BB1875" s="24"/>
      <c r="BC1875" s="24"/>
      <c r="BD1875" s="24"/>
      <c r="BE1875" s="24"/>
      <c r="BF1875" s="24"/>
      <c r="BG1875" s="24">
        <f t="shared" si="710"/>
        <v>0</v>
      </c>
      <c r="BH1875" s="24">
        <f t="shared" si="711"/>
        <v>0</v>
      </c>
      <c r="BK1875" s="24"/>
      <c r="BL1875" s="24"/>
      <c r="BM1875" s="24"/>
      <c r="BN1875" s="24"/>
      <c r="BO1875" s="24"/>
      <c r="BP1875" s="24"/>
      <c r="BQ1875" s="24">
        <f t="shared" si="712"/>
        <v>0</v>
      </c>
      <c r="BR1875" s="24">
        <f t="shared" si="713"/>
        <v>0</v>
      </c>
      <c r="BU1875" s="24"/>
      <c r="BV1875" s="24"/>
      <c r="BW1875" s="24"/>
      <c r="BX1875" s="24"/>
      <c r="BY1875" s="24"/>
      <c r="BZ1875" s="24"/>
      <c r="CA1875" s="24">
        <f t="shared" si="714"/>
        <v>0</v>
      </c>
      <c r="CB1875" s="24">
        <f t="shared" si="715"/>
        <v>0</v>
      </c>
      <c r="CC1875" s="24"/>
      <c r="CE1875" s="24">
        <f t="shared" si="716"/>
        <v>0</v>
      </c>
      <c r="CG1875" s="24">
        <f t="shared" si="717"/>
        <v>0</v>
      </c>
      <c r="CI1875" s="24">
        <f t="shared" si="718"/>
        <v>0</v>
      </c>
      <c r="CK1875" s="24">
        <f t="shared" si="719"/>
        <v>0</v>
      </c>
      <c r="CM1875" s="24">
        <f t="shared" si="720"/>
        <v>0</v>
      </c>
      <c r="CO1875" s="24">
        <f t="shared" si="721"/>
        <v>0</v>
      </c>
      <c r="CQ1875" s="24">
        <f t="shared" si="722"/>
        <v>0</v>
      </c>
      <c r="CS1875" s="24">
        <f t="shared" si="723"/>
        <v>0</v>
      </c>
    </row>
    <row r="1876" spans="9:97">
      <c r="I1876" s="24">
        <f t="shared" si="703"/>
        <v>0</v>
      </c>
      <c r="J1876" s="24">
        <f t="shared" si="702"/>
        <v>0</v>
      </c>
      <c r="M1876" s="24"/>
      <c r="N1876" s="24"/>
      <c r="O1876" s="24"/>
      <c r="P1876" s="24"/>
      <c r="Q1876" s="24"/>
      <c r="R1876" s="24"/>
      <c r="S1876" s="24">
        <f t="shared" si="704"/>
        <v>0</v>
      </c>
      <c r="T1876" s="24">
        <f t="shared" si="701"/>
        <v>0</v>
      </c>
      <c r="W1876" s="24"/>
      <c r="X1876" s="24"/>
      <c r="Y1876" s="24"/>
      <c r="Z1876" s="24"/>
      <c r="AA1876" s="24"/>
      <c r="AB1876" s="24"/>
      <c r="AC1876" s="24">
        <f t="shared" si="705"/>
        <v>0</v>
      </c>
      <c r="AD1876" s="24">
        <f t="shared" si="706"/>
        <v>0</v>
      </c>
      <c r="AG1876" s="24"/>
      <c r="AH1876" s="24"/>
      <c r="AI1876" s="24"/>
      <c r="AJ1876" s="24"/>
      <c r="AK1876" s="24"/>
      <c r="AL1876" s="24"/>
      <c r="AM1876" s="24">
        <f t="shared" si="707"/>
        <v>0</v>
      </c>
      <c r="AN1876" s="24">
        <f t="shared" si="700"/>
        <v>0</v>
      </c>
      <c r="AQ1876" s="24"/>
      <c r="AR1876" s="24"/>
      <c r="AS1876" s="24"/>
      <c r="AT1876" s="24"/>
      <c r="AU1876" s="24"/>
      <c r="AV1876" s="24"/>
      <c r="AW1876" s="24">
        <f t="shared" si="708"/>
        <v>0</v>
      </c>
      <c r="AX1876" s="24">
        <f t="shared" si="709"/>
        <v>0</v>
      </c>
      <c r="BA1876" s="24"/>
      <c r="BB1876" s="24"/>
      <c r="BC1876" s="24"/>
      <c r="BD1876" s="24"/>
      <c r="BE1876" s="24"/>
      <c r="BF1876" s="24"/>
      <c r="BG1876" s="24">
        <f t="shared" si="710"/>
        <v>0</v>
      </c>
      <c r="BH1876" s="24">
        <f t="shared" si="711"/>
        <v>0</v>
      </c>
      <c r="BK1876" s="24"/>
      <c r="BL1876" s="24"/>
      <c r="BM1876" s="24"/>
      <c r="BN1876" s="24"/>
      <c r="BO1876" s="24"/>
      <c r="BP1876" s="24"/>
      <c r="BQ1876" s="24">
        <f t="shared" si="712"/>
        <v>0</v>
      </c>
      <c r="BR1876" s="24">
        <f t="shared" si="713"/>
        <v>0</v>
      </c>
      <c r="BU1876" s="24"/>
      <c r="BV1876" s="24"/>
      <c r="BW1876" s="24"/>
      <c r="BX1876" s="24"/>
      <c r="BY1876" s="24"/>
      <c r="BZ1876" s="24"/>
      <c r="CA1876" s="24">
        <f t="shared" si="714"/>
        <v>0</v>
      </c>
      <c r="CB1876" s="24">
        <f t="shared" si="715"/>
        <v>0</v>
      </c>
      <c r="CC1876" s="24"/>
      <c r="CE1876" s="24">
        <f t="shared" si="716"/>
        <v>0</v>
      </c>
      <c r="CG1876" s="24">
        <f t="shared" si="717"/>
        <v>0</v>
      </c>
      <c r="CI1876" s="24">
        <f t="shared" si="718"/>
        <v>0</v>
      </c>
      <c r="CK1876" s="24">
        <f t="shared" si="719"/>
        <v>0</v>
      </c>
      <c r="CM1876" s="24">
        <f t="shared" si="720"/>
        <v>0</v>
      </c>
      <c r="CO1876" s="24">
        <f t="shared" si="721"/>
        <v>0</v>
      </c>
      <c r="CQ1876" s="24">
        <f t="shared" si="722"/>
        <v>0</v>
      </c>
      <c r="CS1876" s="24">
        <f t="shared" si="723"/>
        <v>0</v>
      </c>
    </row>
    <row r="1877" spans="9:97">
      <c r="I1877" s="24">
        <f t="shared" si="703"/>
        <v>0</v>
      </c>
      <c r="J1877" s="24">
        <f t="shared" si="702"/>
        <v>0</v>
      </c>
      <c r="M1877" s="24"/>
      <c r="N1877" s="24"/>
      <c r="O1877" s="24"/>
      <c r="P1877" s="24"/>
      <c r="Q1877" s="24"/>
      <c r="R1877" s="24"/>
      <c r="S1877" s="24">
        <f t="shared" si="704"/>
        <v>0</v>
      </c>
      <c r="T1877" s="24">
        <f t="shared" si="701"/>
        <v>0</v>
      </c>
      <c r="W1877" s="24"/>
      <c r="X1877" s="24"/>
      <c r="Y1877" s="24"/>
      <c r="Z1877" s="24"/>
      <c r="AA1877" s="24"/>
      <c r="AB1877" s="24"/>
      <c r="AC1877" s="24">
        <f t="shared" si="705"/>
        <v>0</v>
      </c>
      <c r="AD1877" s="24">
        <f t="shared" si="706"/>
        <v>0</v>
      </c>
      <c r="AG1877" s="24"/>
      <c r="AH1877" s="24"/>
      <c r="AI1877" s="24"/>
      <c r="AJ1877" s="24"/>
      <c r="AK1877" s="24"/>
      <c r="AL1877" s="24"/>
      <c r="AM1877" s="24">
        <f t="shared" si="707"/>
        <v>0</v>
      </c>
      <c r="AN1877" s="24">
        <f t="shared" si="700"/>
        <v>0</v>
      </c>
      <c r="AQ1877" s="24"/>
      <c r="AR1877" s="24"/>
      <c r="AS1877" s="24"/>
      <c r="AT1877" s="24"/>
      <c r="AU1877" s="24"/>
      <c r="AV1877" s="24"/>
      <c r="AW1877" s="24">
        <f t="shared" si="708"/>
        <v>0</v>
      </c>
      <c r="AX1877" s="24">
        <f t="shared" si="709"/>
        <v>0</v>
      </c>
      <c r="BA1877" s="24"/>
      <c r="BB1877" s="24"/>
      <c r="BC1877" s="24"/>
      <c r="BD1877" s="24"/>
      <c r="BE1877" s="24"/>
      <c r="BF1877" s="24"/>
      <c r="BG1877" s="24">
        <f t="shared" si="710"/>
        <v>0</v>
      </c>
      <c r="BH1877" s="24">
        <f t="shared" si="711"/>
        <v>0</v>
      </c>
      <c r="BK1877" s="24"/>
      <c r="BL1877" s="24"/>
      <c r="BM1877" s="24"/>
      <c r="BN1877" s="24"/>
      <c r="BO1877" s="24"/>
      <c r="BP1877" s="24"/>
      <c r="BQ1877" s="24">
        <f t="shared" si="712"/>
        <v>0</v>
      </c>
      <c r="BR1877" s="24">
        <f t="shared" si="713"/>
        <v>0</v>
      </c>
      <c r="BU1877" s="24"/>
      <c r="BV1877" s="24"/>
      <c r="BW1877" s="24"/>
      <c r="BX1877" s="24"/>
      <c r="BY1877" s="24"/>
      <c r="BZ1877" s="24"/>
      <c r="CA1877" s="24">
        <f t="shared" si="714"/>
        <v>0</v>
      </c>
      <c r="CB1877" s="24">
        <f t="shared" si="715"/>
        <v>0</v>
      </c>
      <c r="CC1877" s="24"/>
      <c r="CE1877" s="24">
        <f t="shared" si="716"/>
        <v>0</v>
      </c>
      <c r="CG1877" s="24">
        <f t="shared" si="717"/>
        <v>0</v>
      </c>
      <c r="CI1877" s="24">
        <f t="shared" si="718"/>
        <v>0</v>
      </c>
      <c r="CK1877" s="24">
        <f t="shared" si="719"/>
        <v>0</v>
      </c>
      <c r="CM1877" s="24">
        <f t="shared" si="720"/>
        <v>0</v>
      </c>
      <c r="CO1877" s="24">
        <f t="shared" si="721"/>
        <v>0</v>
      </c>
      <c r="CQ1877" s="24">
        <f t="shared" si="722"/>
        <v>0</v>
      </c>
      <c r="CS1877" s="24">
        <f t="shared" si="723"/>
        <v>0</v>
      </c>
    </row>
    <row r="1878" spans="9:97">
      <c r="I1878" s="24">
        <f t="shared" si="703"/>
        <v>0</v>
      </c>
      <c r="J1878" s="24">
        <f t="shared" si="702"/>
        <v>0</v>
      </c>
      <c r="M1878" s="24"/>
      <c r="N1878" s="24"/>
      <c r="O1878" s="24"/>
      <c r="P1878" s="24"/>
      <c r="Q1878" s="24"/>
      <c r="R1878" s="24"/>
      <c r="S1878" s="24">
        <f t="shared" si="704"/>
        <v>0</v>
      </c>
      <c r="T1878" s="24">
        <f t="shared" si="701"/>
        <v>0</v>
      </c>
      <c r="W1878" s="24"/>
      <c r="X1878" s="24"/>
      <c r="Y1878" s="24"/>
      <c r="Z1878" s="24"/>
      <c r="AA1878" s="24"/>
      <c r="AB1878" s="24"/>
      <c r="AC1878" s="24">
        <f t="shared" si="705"/>
        <v>0</v>
      </c>
      <c r="AD1878" s="24">
        <f t="shared" si="706"/>
        <v>0</v>
      </c>
      <c r="AG1878" s="24"/>
      <c r="AH1878" s="24"/>
      <c r="AI1878" s="24"/>
      <c r="AJ1878" s="24"/>
      <c r="AK1878" s="24"/>
      <c r="AL1878" s="24"/>
      <c r="AM1878" s="24">
        <f t="shared" si="707"/>
        <v>0</v>
      </c>
      <c r="AN1878" s="24">
        <f t="shared" si="700"/>
        <v>0</v>
      </c>
      <c r="AQ1878" s="24"/>
      <c r="AR1878" s="24"/>
      <c r="AS1878" s="24"/>
      <c r="AT1878" s="24"/>
      <c r="AU1878" s="24"/>
      <c r="AV1878" s="24"/>
      <c r="AW1878" s="24">
        <f t="shared" si="708"/>
        <v>0</v>
      </c>
      <c r="AX1878" s="24">
        <f t="shared" si="709"/>
        <v>0</v>
      </c>
      <c r="BA1878" s="24"/>
      <c r="BB1878" s="24"/>
      <c r="BC1878" s="24"/>
      <c r="BD1878" s="24"/>
      <c r="BE1878" s="24"/>
      <c r="BF1878" s="24"/>
      <c r="BG1878" s="24">
        <f t="shared" si="710"/>
        <v>0</v>
      </c>
      <c r="BH1878" s="24">
        <f t="shared" si="711"/>
        <v>0</v>
      </c>
      <c r="BK1878" s="24"/>
      <c r="BL1878" s="24"/>
      <c r="BM1878" s="24"/>
      <c r="BN1878" s="24"/>
      <c r="BO1878" s="24"/>
      <c r="BP1878" s="24"/>
      <c r="BQ1878" s="24">
        <f t="shared" si="712"/>
        <v>0</v>
      </c>
      <c r="BR1878" s="24">
        <f t="shared" si="713"/>
        <v>0</v>
      </c>
      <c r="BU1878" s="24"/>
      <c r="BV1878" s="24"/>
      <c r="BW1878" s="24"/>
      <c r="BX1878" s="24"/>
      <c r="BY1878" s="24"/>
      <c r="BZ1878" s="24"/>
      <c r="CA1878" s="24">
        <f t="shared" si="714"/>
        <v>0</v>
      </c>
      <c r="CB1878" s="24">
        <f t="shared" si="715"/>
        <v>0</v>
      </c>
      <c r="CC1878" s="24"/>
      <c r="CE1878" s="24">
        <f t="shared" si="716"/>
        <v>0</v>
      </c>
      <c r="CG1878" s="24">
        <f t="shared" si="717"/>
        <v>0</v>
      </c>
      <c r="CI1878" s="24">
        <f t="shared" si="718"/>
        <v>0</v>
      </c>
      <c r="CK1878" s="24">
        <f t="shared" si="719"/>
        <v>0</v>
      </c>
      <c r="CM1878" s="24">
        <f t="shared" si="720"/>
        <v>0</v>
      </c>
      <c r="CO1878" s="24">
        <f t="shared" si="721"/>
        <v>0</v>
      </c>
      <c r="CQ1878" s="24">
        <f t="shared" si="722"/>
        <v>0</v>
      </c>
      <c r="CS1878" s="24">
        <f t="shared" si="723"/>
        <v>0</v>
      </c>
    </row>
    <row r="1879" spans="9:97">
      <c r="I1879" s="24">
        <f t="shared" si="703"/>
        <v>0</v>
      </c>
      <c r="J1879" s="24">
        <f t="shared" si="702"/>
        <v>0</v>
      </c>
      <c r="M1879" s="24"/>
      <c r="N1879" s="24"/>
      <c r="O1879" s="24"/>
      <c r="P1879" s="24"/>
      <c r="Q1879" s="24"/>
      <c r="R1879" s="24"/>
      <c r="S1879" s="24">
        <f t="shared" si="704"/>
        <v>0</v>
      </c>
      <c r="T1879" s="24">
        <f t="shared" si="701"/>
        <v>0</v>
      </c>
      <c r="W1879" s="24"/>
      <c r="X1879" s="24"/>
      <c r="Y1879" s="24"/>
      <c r="Z1879" s="24"/>
      <c r="AA1879" s="24"/>
      <c r="AB1879" s="24"/>
      <c r="AC1879" s="24">
        <f t="shared" si="705"/>
        <v>0</v>
      </c>
      <c r="AD1879" s="24">
        <f t="shared" si="706"/>
        <v>0</v>
      </c>
      <c r="AG1879" s="24"/>
      <c r="AH1879" s="24"/>
      <c r="AI1879" s="24"/>
      <c r="AJ1879" s="24"/>
      <c r="AK1879" s="24"/>
      <c r="AL1879" s="24"/>
      <c r="AM1879" s="24">
        <f t="shared" si="707"/>
        <v>0</v>
      </c>
      <c r="AN1879" s="24">
        <f t="shared" si="700"/>
        <v>0</v>
      </c>
      <c r="AQ1879" s="24"/>
      <c r="AR1879" s="24"/>
      <c r="AS1879" s="24"/>
      <c r="AT1879" s="24"/>
      <c r="AU1879" s="24"/>
      <c r="AV1879" s="24"/>
      <c r="AW1879" s="24">
        <f t="shared" si="708"/>
        <v>0</v>
      </c>
      <c r="AX1879" s="24">
        <f t="shared" si="709"/>
        <v>0</v>
      </c>
      <c r="BA1879" s="24"/>
      <c r="BB1879" s="24"/>
      <c r="BC1879" s="24"/>
      <c r="BD1879" s="24"/>
      <c r="BE1879" s="24"/>
      <c r="BF1879" s="24"/>
      <c r="BG1879" s="24">
        <f t="shared" si="710"/>
        <v>0</v>
      </c>
      <c r="BH1879" s="24">
        <f t="shared" si="711"/>
        <v>0</v>
      </c>
      <c r="BK1879" s="24"/>
      <c r="BL1879" s="24"/>
      <c r="BM1879" s="24"/>
      <c r="BN1879" s="24"/>
      <c r="BO1879" s="24"/>
      <c r="BP1879" s="24"/>
      <c r="BQ1879" s="24">
        <f t="shared" si="712"/>
        <v>0</v>
      </c>
      <c r="BR1879" s="24">
        <f t="shared" si="713"/>
        <v>0</v>
      </c>
      <c r="BU1879" s="24"/>
      <c r="BV1879" s="24"/>
      <c r="BW1879" s="24"/>
      <c r="BX1879" s="24"/>
      <c r="BY1879" s="24"/>
      <c r="BZ1879" s="24"/>
      <c r="CA1879" s="24">
        <f t="shared" si="714"/>
        <v>0</v>
      </c>
      <c r="CB1879" s="24">
        <f t="shared" si="715"/>
        <v>0</v>
      </c>
      <c r="CC1879" s="24"/>
      <c r="CE1879" s="24">
        <f t="shared" si="716"/>
        <v>0</v>
      </c>
      <c r="CG1879" s="24">
        <f t="shared" si="717"/>
        <v>0</v>
      </c>
      <c r="CI1879" s="24">
        <f t="shared" si="718"/>
        <v>0</v>
      </c>
      <c r="CK1879" s="24">
        <f t="shared" si="719"/>
        <v>0</v>
      </c>
      <c r="CM1879" s="24">
        <f t="shared" si="720"/>
        <v>0</v>
      </c>
      <c r="CO1879" s="24">
        <f t="shared" si="721"/>
        <v>0</v>
      </c>
      <c r="CQ1879" s="24">
        <f t="shared" si="722"/>
        <v>0</v>
      </c>
      <c r="CS1879" s="24">
        <f t="shared" si="723"/>
        <v>0</v>
      </c>
    </row>
    <row r="1880" spans="9:97">
      <c r="I1880" s="24">
        <f t="shared" si="703"/>
        <v>0</v>
      </c>
      <c r="J1880" s="24">
        <f t="shared" si="702"/>
        <v>0</v>
      </c>
      <c r="M1880" s="24"/>
      <c r="N1880" s="24"/>
      <c r="O1880" s="24"/>
      <c r="P1880" s="24"/>
      <c r="Q1880" s="24"/>
      <c r="R1880" s="24"/>
      <c r="S1880" s="24">
        <f t="shared" si="704"/>
        <v>0</v>
      </c>
      <c r="T1880" s="24">
        <f t="shared" si="701"/>
        <v>0</v>
      </c>
      <c r="W1880" s="24"/>
      <c r="X1880" s="24"/>
      <c r="Y1880" s="24"/>
      <c r="Z1880" s="24"/>
      <c r="AA1880" s="24"/>
      <c r="AB1880" s="24"/>
      <c r="AC1880" s="24">
        <f t="shared" si="705"/>
        <v>0</v>
      </c>
      <c r="AD1880" s="24">
        <f t="shared" si="706"/>
        <v>0</v>
      </c>
      <c r="AG1880" s="24"/>
      <c r="AH1880" s="24"/>
      <c r="AI1880" s="24"/>
      <c r="AJ1880" s="24"/>
      <c r="AK1880" s="24"/>
      <c r="AL1880" s="24"/>
      <c r="AM1880" s="24">
        <f t="shared" si="707"/>
        <v>0</v>
      </c>
      <c r="AN1880" s="24">
        <f t="shared" si="700"/>
        <v>0</v>
      </c>
      <c r="AQ1880" s="24"/>
      <c r="AR1880" s="24"/>
      <c r="AS1880" s="24"/>
      <c r="AT1880" s="24"/>
      <c r="AU1880" s="24"/>
      <c r="AV1880" s="24"/>
      <c r="AW1880" s="24">
        <f t="shared" si="708"/>
        <v>0</v>
      </c>
      <c r="AX1880" s="24">
        <f t="shared" si="709"/>
        <v>0</v>
      </c>
      <c r="BA1880" s="24"/>
      <c r="BB1880" s="24"/>
      <c r="BC1880" s="24"/>
      <c r="BD1880" s="24"/>
      <c r="BE1880" s="24"/>
      <c r="BF1880" s="24"/>
      <c r="BG1880" s="24">
        <f t="shared" si="710"/>
        <v>0</v>
      </c>
      <c r="BH1880" s="24">
        <f t="shared" si="711"/>
        <v>0</v>
      </c>
      <c r="BK1880" s="24"/>
      <c r="BL1880" s="24"/>
      <c r="BM1880" s="24"/>
      <c r="BN1880" s="24"/>
      <c r="BO1880" s="24"/>
      <c r="BP1880" s="24"/>
      <c r="BQ1880" s="24">
        <f t="shared" si="712"/>
        <v>0</v>
      </c>
      <c r="BR1880" s="24">
        <f t="shared" si="713"/>
        <v>0</v>
      </c>
      <c r="BU1880" s="24"/>
      <c r="BV1880" s="24"/>
      <c r="BW1880" s="24"/>
      <c r="BX1880" s="24"/>
      <c r="BY1880" s="24"/>
      <c r="BZ1880" s="24"/>
      <c r="CA1880" s="24">
        <f t="shared" si="714"/>
        <v>0</v>
      </c>
      <c r="CB1880" s="24">
        <f t="shared" si="715"/>
        <v>0</v>
      </c>
      <c r="CC1880" s="24"/>
      <c r="CE1880" s="24">
        <f t="shared" si="716"/>
        <v>0</v>
      </c>
      <c r="CG1880" s="24">
        <f t="shared" si="717"/>
        <v>0</v>
      </c>
      <c r="CI1880" s="24">
        <f t="shared" si="718"/>
        <v>0</v>
      </c>
      <c r="CK1880" s="24">
        <f t="shared" si="719"/>
        <v>0</v>
      </c>
      <c r="CM1880" s="24">
        <f t="shared" si="720"/>
        <v>0</v>
      </c>
      <c r="CO1880" s="24">
        <f t="shared" si="721"/>
        <v>0</v>
      </c>
      <c r="CQ1880" s="24">
        <f t="shared" si="722"/>
        <v>0</v>
      </c>
      <c r="CS1880" s="24">
        <f t="shared" si="723"/>
        <v>0</v>
      </c>
    </row>
    <row r="1881" spans="9:97">
      <c r="I1881" s="24">
        <f t="shared" si="703"/>
        <v>0</v>
      </c>
      <c r="J1881" s="24">
        <f t="shared" si="702"/>
        <v>0</v>
      </c>
      <c r="M1881" s="24"/>
      <c r="N1881" s="24"/>
      <c r="O1881" s="24"/>
      <c r="P1881" s="24"/>
      <c r="Q1881" s="24"/>
      <c r="R1881" s="24"/>
      <c r="S1881" s="24">
        <f t="shared" si="704"/>
        <v>0</v>
      </c>
      <c r="T1881" s="24">
        <f t="shared" si="701"/>
        <v>0</v>
      </c>
      <c r="W1881" s="24"/>
      <c r="X1881" s="24"/>
      <c r="Y1881" s="24"/>
      <c r="Z1881" s="24"/>
      <c r="AA1881" s="24"/>
      <c r="AB1881" s="24"/>
      <c r="AC1881" s="24">
        <f t="shared" si="705"/>
        <v>0</v>
      </c>
      <c r="AD1881" s="24">
        <f t="shared" si="706"/>
        <v>0</v>
      </c>
      <c r="AG1881" s="24"/>
      <c r="AH1881" s="24"/>
      <c r="AI1881" s="24"/>
      <c r="AJ1881" s="24"/>
      <c r="AK1881" s="24"/>
      <c r="AL1881" s="24"/>
      <c r="AM1881" s="24">
        <f t="shared" si="707"/>
        <v>0</v>
      </c>
      <c r="AN1881" s="24">
        <f t="shared" si="700"/>
        <v>0</v>
      </c>
      <c r="AQ1881" s="24"/>
      <c r="AR1881" s="24"/>
      <c r="AS1881" s="24"/>
      <c r="AT1881" s="24"/>
      <c r="AU1881" s="24"/>
      <c r="AV1881" s="24"/>
      <c r="AW1881" s="24">
        <f t="shared" si="708"/>
        <v>0</v>
      </c>
      <c r="AX1881" s="24">
        <f t="shared" si="709"/>
        <v>0</v>
      </c>
      <c r="BA1881" s="24"/>
      <c r="BB1881" s="24"/>
      <c r="BC1881" s="24"/>
      <c r="BD1881" s="24"/>
      <c r="BE1881" s="24"/>
      <c r="BF1881" s="24"/>
      <c r="BG1881" s="24">
        <f t="shared" si="710"/>
        <v>0</v>
      </c>
      <c r="BH1881" s="24">
        <f t="shared" si="711"/>
        <v>0</v>
      </c>
      <c r="BK1881" s="24"/>
      <c r="BL1881" s="24"/>
      <c r="BM1881" s="24"/>
      <c r="BN1881" s="24"/>
      <c r="BO1881" s="24"/>
      <c r="BP1881" s="24"/>
      <c r="BQ1881" s="24">
        <f t="shared" si="712"/>
        <v>0</v>
      </c>
      <c r="BR1881" s="24">
        <f t="shared" si="713"/>
        <v>0</v>
      </c>
      <c r="BU1881" s="24"/>
      <c r="BV1881" s="24"/>
      <c r="BW1881" s="24"/>
      <c r="BX1881" s="24"/>
      <c r="BY1881" s="24"/>
      <c r="BZ1881" s="24"/>
      <c r="CA1881" s="24">
        <f t="shared" si="714"/>
        <v>0</v>
      </c>
      <c r="CB1881" s="24">
        <f t="shared" si="715"/>
        <v>0</v>
      </c>
      <c r="CC1881" s="24"/>
      <c r="CE1881" s="24">
        <f t="shared" si="716"/>
        <v>0</v>
      </c>
      <c r="CG1881" s="24">
        <f t="shared" si="717"/>
        <v>0</v>
      </c>
      <c r="CI1881" s="24">
        <f t="shared" si="718"/>
        <v>0</v>
      </c>
      <c r="CK1881" s="24">
        <f t="shared" si="719"/>
        <v>0</v>
      </c>
      <c r="CM1881" s="24">
        <f t="shared" si="720"/>
        <v>0</v>
      </c>
      <c r="CO1881" s="24">
        <f t="shared" si="721"/>
        <v>0</v>
      </c>
      <c r="CQ1881" s="24">
        <f t="shared" si="722"/>
        <v>0</v>
      </c>
      <c r="CS1881" s="24">
        <f t="shared" si="723"/>
        <v>0</v>
      </c>
    </row>
    <row r="1882" spans="9:97">
      <c r="I1882" s="24">
        <f t="shared" si="703"/>
        <v>0</v>
      </c>
      <c r="J1882" s="24">
        <f t="shared" si="702"/>
        <v>0</v>
      </c>
      <c r="M1882" s="24"/>
      <c r="N1882" s="24"/>
      <c r="O1882" s="24"/>
      <c r="P1882" s="24"/>
      <c r="Q1882" s="24"/>
      <c r="R1882" s="24"/>
      <c r="S1882" s="24">
        <f t="shared" si="704"/>
        <v>0</v>
      </c>
      <c r="T1882" s="24">
        <f t="shared" si="701"/>
        <v>0</v>
      </c>
      <c r="W1882" s="24"/>
      <c r="X1882" s="24"/>
      <c r="Y1882" s="24"/>
      <c r="Z1882" s="24"/>
      <c r="AA1882" s="24"/>
      <c r="AB1882" s="24"/>
      <c r="AC1882" s="24">
        <f t="shared" si="705"/>
        <v>0</v>
      </c>
      <c r="AD1882" s="24">
        <f t="shared" si="706"/>
        <v>0</v>
      </c>
      <c r="AG1882" s="24"/>
      <c r="AH1882" s="24"/>
      <c r="AI1882" s="24"/>
      <c r="AJ1882" s="24"/>
      <c r="AK1882" s="24"/>
      <c r="AL1882" s="24"/>
      <c r="AM1882" s="24">
        <f t="shared" si="707"/>
        <v>0</v>
      </c>
      <c r="AN1882" s="24">
        <f t="shared" ref="AN1882:AN1945" si="724">IF(AJ1882&lt;AG1882-AH1882,AG1882-AH1882-AJ1882,0)</f>
        <v>0</v>
      </c>
      <c r="AQ1882" s="24"/>
      <c r="AR1882" s="24"/>
      <c r="AS1882" s="24"/>
      <c r="AT1882" s="24"/>
      <c r="AU1882" s="24"/>
      <c r="AV1882" s="24"/>
      <c r="AW1882" s="24">
        <f t="shared" si="708"/>
        <v>0</v>
      </c>
      <c r="AX1882" s="24">
        <f t="shared" si="709"/>
        <v>0</v>
      </c>
      <c r="BA1882" s="24"/>
      <c r="BB1882" s="24"/>
      <c r="BC1882" s="24"/>
      <c r="BD1882" s="24"/>
      <c r="BE1882" s="24"/>
      <c r="BF1882" s="24"/>
      <c r="BG1882" s="24">
        <f t="shared" si="710"/>
        <v>0</v>
      </c>
      <c r="BH1882" s="24">
        <f t="shared" si="711"/>
        <v>0</v>
      </c>
      <c r="BK1882" s="24"/>
      <c r="BL1882" s="24"/>
      <c r="BM1882" s="24"/>
      <c r="BN1882" s="24"/>
      <c r="BO1882" s="24"/>
      <c r="BP1882" s="24"/>
      <c r="BQ1882" s="24">
        <f t="shared" si="712"/>
        <v>0</v>
      </c>
      <c r="BR1882" s="24">
        <f t="shared" si="713"/>
        <v>0</v>
      </c>
      <c r="BU1882" s="24"/>
      <c r="BV1882" s="24"/>
      <c r="BW1882" s="24"/>
      <c r="BX1882" s="24"/>
      <c r="BY1882" s="24"/>
      <c r="BZ1882" s="24"/>
      <c r="CA1882" s="24">
        <f t="shared" si="714"/>
        <v>0</v>
      </c>
      <c r="CB1882" s="24">
        <f t="shared" si="715"/>
        <v>0</v>
      </c>
      <c r="CC1882" s="24"/>
      <c r="CE1882" s="24">
        <f t="shared" si="716"/>
        <v>0</v>
      </c>
      <c r="CG1882" s="24">
        <f t="shared" si="717"/>
        <v>0</v>
      </c>
      <c r="CI1882" s="24">
        <f t="shared" si="718"/>
        <v>0</v>
      </c>
      <c r="CK1882" s="24">
        <f t="shared" si="719"/>
        <v>0</v>
      </c>
      <c r="CM1882" s="24">
        <f t="shared" si="720"/>
        <v>0</v>
      </c>
      <c r="CO1882" s="24">
        <f t="shared" si="721"/>
        <v>0</v>
      </c>
      <c r="CQ1882" s="24">
        <f t="shared" si="722"/>
        <v>0</v>
      </c>
      <c r="CS1882" s="24">
        <f t="shared" si="723"/>
        <v>0</v>
      </c>
    </row>
    <row r="1883" spans="9:97">
      <c r="I1883" s="24">
        <f t="shared" si="703"/>
        <v>0</v>
      </c>
      <c r="J1883" s="24">
        <f t="shared" si="702"/>
        <v>0</v>
      </c>
      <c r="M1883" s="24"/>
      <c r="N1883" s="24"/>
      <c r="O1883" s="24"/>
      <c r="P1883" s="24"/>
      <c r="Q1883" s="24"/>
      <c r="R1883" s="24"/>
      <c r="S1883" s="24">
        <f t="shared" si="704"/>
        <v>0</v>
      </c>
      <c r="T1883" s="24">
        <f t="shared" si="701"/>
        <v>0</v>
      </c>
      <c r="W1883" s="24"/>
      <c r="X1883" s="24"/>
      <c r="Y1883" s="24"/>
      <c r="Z1883" s="24"/>
      <c r="AA1883" s="24"/>
      <c r="AB1883" s="24"/>
      <c r="AC1883" s="24">
        <f t="shared" si="705"/>
        <v>0</v>
      </c>
      <c r="AD1883" s="24">
        <f t="shared" si="706"/>
        <v>0</v>
      </c>
      <c r="AG1883" s="24"/>
      <c r="AH1883" s="24"/>
      <c r="AI1883" s="24"/>
      <c r="AJ1883" s="24"/>
      <c r="AK1883" s="24"/>
      <c r="AL1883" s="24"/>
      <c r="AM1883" s="24">
        <f t="shared" si="707"/>
        <v>0</v>
      </c>
      <c r="AN1883" s="24">
        <f t="shared" si="724"/>
        <v>0</v>
      </c>
      <c r="AQ1883" s="24"/>
      <c r="AR1883" s="24"/>
      <c r="AS1883" s="24"/>
      <c r="AT1883" s="24"/>
      <c r="AU1883" s="24"/>
      <c r="AV1883" s="24"/>
      <c r="AW1883" s="24">
        <f t="shared" si="708"/>
        <v>0</v>
      </c>
      <c r="AX1883" s="24">
        <f t="shared" si="709"/>
        <v>0</v>
      </c>
      <c r="BA1883" s="24"/>
      <c r="BB1883" s="24"/>
      <c r="BC1883" s="24"/>
      <c r="BD1883" s="24"/>
      <c r="BE1883" s="24"/>
      <c r="BF1883" s="24"/>
      <c r="BG1883" s="24">
        <f t="shared" si="710"/>
        <v>0</v>
      </c>
      <c r="BH1883" s="24">
        <f t="shared" si="711"/>
        <v>0</v>
      </c>
      <c r="BK1883" s="24"/>
      <c r="BL1883" s="24"/>
      <c r="BM1883" s="24"/>
      <c r="BN1883" s="24"/>
      <c r="BO1883" s="24"/>
      <c r="BP1883" s="24"/>
      <c r="BQ1883" s="24">
        <f t="shared" si="712"/>
        <v>0</v>
      </c>
      <c r="BR1883" s="24">
        <f t="shared" si="713"/>
        <v>0</v>
      </c>
      <c r="BU1883" s="24"/>
      <c r="BV1883" s="24"/>
      <c r="BW1883" s="24"/>
      <c r="BX1883" s="24"/>
      <c r="BY1883" s="24"/>
      <c r="BZ1883" s="24"/>
      <c r="CA1883" s="24">
        <f t="shared" si="714"/>
        <v>0</v>
      </c>
      <c r="CB1883" s="24">
        <f t="shared" si="715"/>
        <v>0</v>
      </c>
      <c r="CC1883" s="24"/>
      <c r="CE1883" s="24">
        <f t="shared" si="716"/>
        <v>0</v>
      </c>
      <c r="CG1883" s="24">
        <f t="shared" si="717"/>
        <v>0</v>
      </c>
      <c r="CI1883" s="24">
        <f t="shared" si="718"/>
        <v>0</v>
      </c>
      <c r="CK1883" s="24">
        <f t="shared" si="719"/>
        <v>0</v>
      </c>
      <c r="CM1883" s="24">
        <f t="shared" si="720"/>
        <v>0</v>
      </c>
      <c r="CO1883" s="24">
        <f t="shared" si="721"/>
        <v>0</v>
      </c>
      <c r="CQ1883" s="24">
        <f t="shared" si="722"/>
        <v>0</v>
      </c>
      <c r="CS1883" s="24">
        <f t="shared" si="723"/>
        <v>0</v>
      </c>
    </row>
    <row r="1884" spans="9:97">
      <c r="I1884" s="24">
        <f t="shared" si="703"/>
        <v>0</v>
      </c>
      <c r="J1884" s="24">
        <f t="shared" si="702"/>
        <v>0</v>
      </c>
      <c r="M1884" s="24"/>
      <c r="N1884" s="24"/>
      <c r="O1884" s="24"/>
      <c r="P1884" s="24"/>
      <c r="Q1884" s="24"/>
      <c r="R1884" s="24"/>
      <c r="S1884" s="24">
        <f t="shared" si="704"/>
        <v>0</v>
      </c>
      <c r="T1884" s="24">
        <f t="shared" si="701"/>
        <v>0</v>
      </c>
      <c r="W1884" s="24"/>
      <c r="X1884" s="24"/>
      <c r="Y1884" s="24"/>
      <c r="Z1884" s="24"/>
      <c r="AA1884" s="24"/>
      <c r="AB1884" s="24"/>
      <c r="AC1884" s="24">
        <f t="shared" si="705"/>
        <v>0</v>
      </c>
      <c r="AD1884" s="24">
        <f t="shared" si="706"/>
        <v>0</v>
      </c>
      <c r="AG1884" s="24"/>
      <c r="AH1884" s="24"/>
      <c r="AI1884" s="24"/>
      <c r="AJ1884" s="24"/>
      <c r="AK1884" s="24"/>
      <c r="AL1884" s="24"/>
      <c r="AM1884" s="24">
        <f t="shared" si="707"/>
        <v>0</v>
      </c>
      <c r="AN1884" s="24">
        <f t="shared" si="724"/>
        <v>0</v>
      </c>
      <c r="AQ1884" s="24"/>
      <c r="AR1884" s="24"/>
      <c r="AS1884" s="24"/>
      <c r="AT1884" s="24"/>
      <c r="AU1884" s="24"/>
      <c r="AV1884" s="24"/>
      <c r="AW1884" s="24">
        <f t="shared" si="708"/>
        <v>0</v>
      </c>
      <c r="AX1884" s="24">
        <f t="shared" si="709"/>
        <v>0</v>
      </c>
      <c r="BA1884" s="24"/>
      <c r="BB1884" s="24"/>
      <c r="BC1884" s="24"/>
      <c r="BD1884" s="24"/>
      <c r="BE1884" s="24"/>
      <c r="BF1884" s="24"/>
      <c r="BG1884" s="24">
        <f t="shared" si="710"/>
        <v>0</v>
      </c>
      <c r="BH1884" s="24">
        <f t="shared" si="711"/>
        <v>0</v>
      </c>
      <c r="BK1884" s="24"/>
      <c r="BL1884" s="24"/>
      <c r="BM1884" s="24"/>
      <c r="BN1884" s="24"/>
      <c r="BO1884" s="24"/>
      <c r="BP1884" s="24"/>
      <c r="BQ1884" s="24">
        <f t="shared" si="712"/>
        <v>0</v>
      </c>
      <c r="BR1884" s="24">
        <f t="shared" si="713"/>
        <v>0</v>
      </c>
      <c r="BU1884" s="24"/>
      <c r="BV1884" s="24"/>
      <c r="BW1884" s="24"/>
      <c r="BX1884" s="24"/>
      <c r="BY1884" s="24"/>
      <c r="BZ1884" s="24"/>
      <c r="CA1884" s="24">
        <f t="shared" si="714"/>
        <v>0</v>
      </c>
      <c r="CB1884" s="24">
        <f t="shared" si="715"/>
        <v>0</v>
      </c>
      <c r="CC1884" s="24"/>
      <c r="CE1884" s="24">
        <f t="shared" si="716"/>
        <v>0</v>
      </c>
      <c r="CG1884" s="24">
        <f t="shared" si="717"/>
        <v>0</v>
      </c>
      <c r="CI1884" s="24">
        <f t="shared" si="718"/>
        <v>0</v>
      </c>
      <c r="CK1884" s="24">
        <f t="shared" si="719"/>
        <v>0</v>
      </c>
      <c r="CM1884" s="24">
        <f t="shared" si="720"/>
        <v>0</v>
      </c>
      <c r="CO1884" s="24">
        <f t="shared" si="721"/>
        <v>0</v>
      </c>
      <c r="CQ1884" s="24">
        <f t="shared" si="722"/>
        <v>0</v>
      </c>
      <c r="CS1884" s="24">
        <f t="shared" si="723"/>
        <v>0</v>
      </c>
    </row>
    <row r="1885" spans="9:97">
      <c r="I1885" s="24">
        <f t="shared" si="703"/>
        <v>0</v>
      </c>
      <c r="J1885" s="24">
        <f t="shared" si="702"/>
        <v>0</v>
      </c>
      <c r="M1885" s="24"/>
      <c r="N1885" s="24"/>
      <c r="O1885" s="24"/>
      <c r="P1885" s="24"/>
      <c r="Q1885" s="24"/>
      <c r="R1885" s="24"/>
      <c r="S1885" s="24">
        <f t="shared" si="704"/>
        <v>0</v>
      </c>
      <c r="T1885" s="24">
        <f t="shared" si="701"/>
        <v>0</v>
      </c>
      <c r="W1885" s="24"/>
      <c r="X1885" s="24"/>
      <c r="Y1885" s="24"/>
      <c r="Z1885" s="24"/>
      <c r="AA1885" s="24"/>
      <c r="AB1885" s="24"/>
      <c r="AC1885" s="24">
        <f t="shared" si="705"/>
        <v>0</v>
      </c>
      <c r="AD1885" s="24">
        <f t="shared" si="706"/>
        <v>0</v>
      </c>
      <c r="AG1885" s="24"/>
      <c r="AH1885" s="24"/>
      <c r="AI1885" s="24"/>
      <c r="AJ1885" s="24"/>
      <c r="AK1885" s="24"/>
      <c r="AL1885" s="24"/>
      <c r="AM1885" s="24">
        <f t="shared" si="707"/>
        <v>0</v>
      </c>
      <c r="AN1885" s="24">
        <f t="shared" si="724"/>
        <v>0</v>
      </c>
      <c r="AQ1885" s="24"/>
      <c r="AR1885" s="24"/>
      <c r="AS1885" s="24"/>
      <c r="AT1885" s="24"/>
      <c r="AU1885" s="24"/>
      <c r="AV1885" s="24"/>
      <c r="AW1885" s="24">
        <f t="shared" si="708"/>
        <v>0</v>
      </c>
      <c r="AX1885" s="24">
        <f t="shared" si="709"/>
        <v>0</v>
      </c>
      <c r="BA1885" s="24"/>
      <c r="BB1885" s="24"/>
      <c r="BC1885" s="24"/>
      <c r="BD1885" s="24"/>
      <c r="BE1885" s="24"/>
      <c r="BF1885" s="24"/>
      <c r="BG1885" s="24">
        <f t="shared" si="710"/>
        <v>0</v>
      </c>
      <c r="BH1885" s="24">
        <f t="shared" si="711"/>
        <v>0</v>
      </c>
      <c r="BK1885" s="24"/>
      <c r="BL1885" s="24"/>
      <c r="BM1885" s="24"/>
      <c r="BN1885" s="24"/>
      <c r="BO1885" s="24"/>
      <c r="BP1885" s="24"/>
      <c r="BQ1885" s="24">
        <f t="shared" si="712"/>
        <v>0</v>
      </c>
      <c r="BR1885" s="24">
        <f t="shared" si="713"/>
        <v>0</v>
      </c>
      <c r="BU1885" s="24"/>
      <c r="BV1885" s="24"/>
      <c r="BW1885" s="24"/>
      <c r="BX1885" s="24"/>
      <c r="BY1885" s="24"/>
      <c r="BZ1885" s="24"/>
      <c r="CA1885" s="24">
        <f t="shared" si="714"/>
        <v>0</v>
      </c>
      <c r="CB1885" s="24">
        <f t="shared" si="715"/>
        <v>0</v>
      </c>
      <c r="CC1885" s="24"/>
      <c r="CE1885" s="24">
        <f t="shared" si="716"/>
        <v>0</v>
      </c>
      <c r="CG1885" s="24">
        <f t="shared" si="717"/>
        <v>0</v>
      </c>
      <c r="CI1885" s="24">
        <f t="shared" si="718"/>
        <v>0</v>
      </c>
      <c r="CK1885" s="24">
        <f t="shared" si="719"/>
        <v>0</v>
      </c>
      <c r="CM1885" s="24">
        <f t="shared" si="720"/>
        <v>0</v>
      </c>
      <c r="CO1885" s="24">
        <f t="shared" si="721"/>
        <v>0</v>
      </c>
      <c r="CQ1885" s="24">
        <f t="shared" si="722"/>
        <v>0</v>
      </c>
      <c r="CS1885" s="24">
        <f t="shared" si="723"/>
        <v>0</v>
      </c>
    </row>
    <row r="1886" spans="9:97">
      <c r="I1886" s="24">
        <f t="shared" si="703"/>
        <v>0</v>
      </c>
      <c r="J1886" s="24">
        <f t="shared" si="702"/>
        <v>0</v>
      </c>
      <c r="M1886" s="24"/>
      <c r="N1886" s="24"/>
      <c r="O1886" s="24"/>
      <c r="P1886" s="24"/>
      <c r="Q1886" s="24"/>
      <c r="R1886" s="24"/>
      <c r="S1886" s="24">
        <f t="shared" si="704"/>
        <v>0</v>
      </c>
      <c r="T1886" s="24">
        <f t="shared" si="701"/>
        <v>0</v>
      </c>
      <c r="W1886" s="24"/>
      <c r="X1886" s="24"/>
      <c r="Y1886" s="24"/>
      <c r="Z1886" s="24"/>
      <c r="AA1886" s="24"/>
      <c r="AB1886" s="24"/>
      <c r="AC1886" s="24">
        <f t="shared" si="705"/>
        <v>0</v>
      </c>
      <c r="AD1886" s="24">
        <f t="shared" si="706"/>
        <v>0</v>
      </c>
      <c r="AG1886" s="24"/>
      <c r="AH1886" s="24"/>
      <c r="AI1886" s="24"/>
      <c r="AJ1886" s="24"/>
      <c r="AK1886" s="24"/>
      <c r="AL1886" s="24"/>
      <c r="AM1886" s="24">
        <f t="shared" si="707"/>
        <v>0</v>
      </c>
      <c r="AN1886" s="24">
        <f t="shared" si="724"/>
        <v>0</v>
      </c>
      <c r="AQ1886" s="24"/>
      <c r="AR1886" s="24"/>
      <c r="AS1886" s="24"/>
      <c r="AT1886" s="24"/>
      <c r="AU1886" s="24"/>
      <c r="AV1886" s="24"/>
      <c r="AW1886" s="24">
        <f t="shared" si="708"/>
        <v>0</v>
      </c>
      <c r="AX1886" s="24">
        <f t="shared" si="709"/>
        <v>0</v>
      </c>
      <c r="BA1886" s="24"/>
      <c r="BB1886" s="24"/>
      <c r="BC1886" s="24"/>
      <c r="BD1886" s="24"/>
      <c r="BE1886" s="24"/>
      <c r="BF1886" s="24"/>
      <c r="BG1886" s="24">
        <f t="shared" si="710"/>
        <v>0</v>
      </c>
      <c r="BH1886" s="24">
        <f t="shared" si="711"/>
        <v>0</v>
      </c>
      <c r="BK1886" s="24"/>
      <c r="BL1886" s="24"/>
      <c r="BM1886" s="24"/>
      <c r="BN1886" s="24"/>
      <c r="BO1886" s="24"/>
      <c r="BP1886" s="24"/>
      <c r="BQ1886" s="24">
        <f t="shared" si="712"/>
        <v>0</v>
      </c>
      <c r="BR1886" s="24">
        <f t="shared" si="713"/>
        <v>0</v>
      </c>
      <c r="BU1886" s="24"/>
      <c r="BV1886" s="24"/>
      <c r="BW1886" s="24"/>
      <c r="BX1886" s="24"/>
      <c r="BY1886" s="24"/>
      <c r="BZ1886" s="24"/>
      <c r="CA1886" s="24">
        <f t="shared" si="714"/>
        <v>0</v>
      </c>
      <c r="CB1886" s="24">
        <f t="shared" si="715"/>
        <v>0</v>
      </c>
      <c r="CC1886" s="24"/>
      <c r="CE1886" s="24">
        <f t="shared" si="716"/>
        <v>0</v>
      </c>
      <c r="CG1886" s="24">
        <f t="shared" si="717"/>
        <v>0</v>
      </c>
      <c r="CI1886" s="24">
        <f t="shared" si="718"/>
        <v>0</v>
      </c>
      <c r="CK1886" s="24">
        <f t="shared" si="719"/>
        <v>0</v>
      </c>
      <c r="CM1886" s="24">
        <f t="shared" si="720"/>
        <v>0</v>
      </c>
      <c r="CO1886" s="24">
        <f t="shared" si="721"/>
        <v>0</v>
      </c>
      <c r="CQ1886" s="24">
        <f t="shared" si="722"/>
        <v>0</v>
      </c>
      <c r="CS1886" s="24">
        <f t="shared" si="723"/>
        <v>0</v>
      </c>
    </row>
    <row r="1887" spans="9:97">
      <c r="I1887" s="24">
        <f t="shared" si="703"/>
        <v>0</v>
      </c>
      <c r="J1887" s="24">
        <f t="shared" si="702"/>
        <v>0</v>
      </c>
      <c r="M1887" s="24"/>
      <c r="N1887" s="24"/>
      <c r="O1887" s="24"/>
      <c r="P1887" s="24"/>
      <c r="Q1887" s="24"/>
      <c r="R1887" s="24"/>
      <c r="S1887" s="24">
        <f t="shared" si="704"/>
        <v>0</v>
      </c>
      <c r="T1887" s="24">
        <f t="shared" si="701"/>
        <v>0</v>
      </c>
      <c r="W1887" s="24"/>
      <c r="X1887" s="24"/>
      <c r="Y1887" s="24"/>
      <c r="Z1887" s="24"/>
      <c r="AA1887" s="24"/>
      <c r="AB1887" s="24"/>
      <c r="AC1887" s="24">
        <f t="shared" si="705"/>
        <v>0</v>
      </c>
      <c r="AD1887" s="24">
        <f t="shared" si="706"/>
        <v>0</v>
      </c>
      <c r="AG1887" s="24"/>
      <c r="AH1887" s="24"/>
      <c r="AI1887" s="24"/>
      <c r="AJ1887" s="24"/>
      <c r="AK1887" s="24"/>
      <c r="AL1887" s="24"/>
      <c r="AM1887" s="24">
        <f t="shared" si="707"/>
        <v>0</v>
      </c>
      <c r="AN1887" s="24">
        <f t="shared" si="724"/>
        <v>0</v>
      </c>
      <c r="AQ1887" s="24"/>
      <c r="AR1887" s="24"/>
      <c r="AS1887" s="24"/>
      <c r="AT1887" s="24"/>
      <c r="AU1887" s="24"/>
      <c r="AV1887" s="24"/>
      <c r="AW1887" s="24">
        <f t="shared" si="708"/>
        <v>0</v>
      </c>
      <c r="AX1887" s="24">
        <f t="shared" si="709"/>
        <v>0</v>
      </c>
      <c r="BA1887" s="24"/>
      <c r="BB1887" s="24"/>
      <c r="BC1887" s="24"/>
      <c r="BD1887" s="24"/>
      <c r="BE1887" s="24"/>
      <c r="BF1887" s="24"/>
      <c r="BG1887" s="24">
        <f t="shared" si="710"/>
        <v>0</v>
      </c>
      <c r="BH1887" s="24">
        <f t="shared" si="711"/>
        <v>0</v>
      </c>
      <c r="BK1887" s="24"/>
      <c r="BL1887" s="24"/>
      <c r="BM1887" s="24"/>
      <c r="BN1887" s="24"/>
      <c r="BO1887" s="24"/>
      <c r="BP1887" s="24"/>
      <c r="BQ1887" s="24">
        <f t="shared" si="712"/>
        <v>0</v>
      </c>
      <c r="BR1887" s="24">
        <f t="shared" si="713"/>
        <v>0</v>
      </c>
      <c r="BU1887" s="24"/>
      <c r="BV1887" s="24"/>
      <c r="BW1887" s="24"/>
      <c r="BX1887" s="24"/>
      <c r="BY1887" s="24"/>
      <c r="BZ1887" s="24"/>
      <c r="CA1887" s="24">
        <f t="shared" si="714"/>
        <v>0</v>
      </c>
      <c r="CB1887" s="24">
        <f t="shared" si="715"/>
        <v>0</v>
      </c>
      <c r="CC1887" s="24"/>
      <c r="CE1887" s="24">
        <f t="shared" si="716"/>
        <v>0</v>
      </c>
      <c r="CG1887" s="24">
        <f t="shared" si="717"/>
        <v>0</v>
      </c>
      <c r="CI1887" s="24">
        <f t="shared" si="718"/>
        <v>0</v>
      </c>
      <c r="CK1887" s="24">
        <f t="shared" si="719"/>
        <v>0</v>
      </c>
      <c r="CM1887" s="24">
        <f t="shared" si="720"/>
        <v>0</v>
      </c>
      <c r="CO1887" s="24">
        <f t="shared" si="721"/>
        <v>0</v>
      </c>
      <c r="CQ1887" s="24">
        <f t="shared" si="722"/>
        <v>0</v>
      </c>
      <c r="CS1887" s="24">
        <f t="shared" si="723"/>
        <v>0</v>
      </c>
    </row>
    <row r="1888" spans="9:97">
      <c r="I1888" s="24">
        <f t="shared" si="703"/>
        <v>0</v>
      </c>
      <c r="J1888" s="24">
        <f t="shared" si="702"/>
        <v>0</v>
      </c>
      <c r="M1888" s="24"/>
      <c r="N1888" s="24"/>
      <c r="O1888" s="24"/>
      <c r="P1888" s="24"/>
      <c r="Q1888" s="24"/>
      <c r="R1888" s="24"/>
      <c r="S1888" s="24">
        <f t="shared" si="704"/>
        <v>0</v>
      </c>
      <c r="T1888" s="24">
        <f t="shared" si="701"/>
        <v>0</v>
      </c>
      <c r="W1888" s="24"/>
      <c r="X1888" s="24"/>
      <c r="Y1888" s="24"/>
      <c r="Z1888" s="24"/>
      <c r="AA1888" s="24"/>
      <c r="AB1888" s="24"/>
      <c r="AC1888" s="24">
        <f t="shared" si="705"/>
        <v>0</v>
      </c>
      <c r="AD1888" s="24">
        <f t="shared" si="706"/>
        <v>0</v>
      </c>
      <c r="AG1888" s="24"/>
      <c r="AH1888" s="24"/>
      <c r="AI1888" s="24"/>
      <c r="AJ1888" s="24"/>
      <c r="AK1888" s="24"/>
      <c r="AL1888" s="24"/>
      <c r="AM1888" s="24">
        <f t="shared" si="707"/>
        <v>0</v>
      </c>
      <c r="AN1888" s="24">
        <f t="shared" si="724"/>
        <v>0</v>
      </c>
      <c r="AQ1888" s="24"/>
      <c r="AR1888" s="24"/>
      <c r="AS1888" s="24"/>
      <c r="AT1888" s="24"/>
      <c r="AU1888" s="24"/>
      <c r="AV1888" s="24"/>
      <c r="AW1888" s="24">
        <f t="shared" si="708"/>
        <v>0</v>
      </c>
      <c r="AX1888" s="24">
        <f t="shared" si="709"/>
        <v>0</v>
      </c>
      <c r="BA1888" s="24"/>
      <c r="BB1888" s="24"/>
      <c r="BC1888" s="24"/>
      <c r="BD1888" s="24"/>
      <c r="BE1888" s="24"/>
      <c r="BF1888" s="24"/>
      <c r="BG1888" s="24">
        <f t="shared" si="710"/>
        <v>0</v>
      </c>
      <c r="BH1888" s="24">
        <f t="shared" si="711"/>
        <v>0</v>
      </c>
      <c r="BK1888" s="24"/>
      <c r="BL1888" s="24"/>
      <c r="BM1888" s="24"/>
      <c r="BN1888" s="24"/>
      <c r="BO1888" s="24"/>
      <c r="BP1888" s="24"/>
      <c r="BQ1888" s="24">
        <f t="shared" si="712"/>
        <v>0</v>
      </c>
      <c r="BR1888" s="24">
        <f t="shared" si="713"/>
        <v>0</v>
      </c>
      <c r="BU1888" s="24"/>
      <c r="BV1888" s="24"/>
      <c r="BW1888" s="24"/>
      <c r="BX1888" s="24"/>
      <c r="BY1888" s="24"/>
      <c r="BZ1888" s="24"/>
      <c r="CA1888" s="24">
        <f t="shared" si="714"/>
        <v>0</v>
      </c>
      <c r="CB1888" s="24">
        <f t="shared" si="715"/>
        <v>0</v>
      </c>
      <c r="CC1888" s="24"/>
      <c r="CE1888" s="24">
        <f t="shared" si="716"/>
        <v>0</v>
      </c>
      <c r="CG1888" s="24">
        <f t="shared" si="717"/>
        <v>0</v>
      </c>
      <c r="CI1888" s="24">
        <f t="shared" si="718"/>
        <v>0</v>
      </c>
      <c r="CK1888" s="24">
        <f t="shared" si="719"/>
        <v>0</v>
      </c>
      <c r="CM1888" s="24">
        <f t="shared" si="720"/>
        <v>0</v>
      </c>
      <c r="CO1888" s="24">
        <f t="shared" si="721"/>
        <v>0</v>
      </c>
      <c r="CQ1888" s="24">
        <f t="shared" si="722"/>
        <v>0</v>
      </c>
      <c r="CS1888" s="24">
        <f t="shared" si="723"/>
        <v>0</v>
      </c>
    </row>
    <row r="1889" spans="9:97">
      <c r="I1889" s="24">
        <f t="shared" si="703"/>
        <v>0</v>
      </c>
      <c r="J1889" s="24">
        <f t="shared" si="702"/>
        <v>0</v>
      </c>
      <c r="M1889" s="24"/>
      <c r="N1889" s="24"/>
      <c r="O1889" s="24"/>
      <c r="P1889" s="24"/>
      <c r="Q1889" s="24"/>
      <c r="R1889" s="24"/>
      <c r="S1889" s="24">
        <f t="shared" si="704"/>
        <v>0</v>
      </c>
      <c r="T1889" s="24">
        <f t="shared" si="701"/>
        <v>0</v>
      </c>
      <c r="W1889" s="24"/>
      <c r="X1889" s="24"/>
      <c r="Y1889" s="24"/>
      <c r="Z1889" s="24"/>
      <c r="AA1889" s="24"/>
      <c r="AB1889" s="24"/>
      <c r="AC1889" s="24">
        <f t="shared" si="705"/>
        <v>0</v>
      </c>
      <c r="AD1889" s="24">
        <f t="shared" si="706"/>
        <v>0</v>
      </c>
      <c r="AG1889" s="24"/>
      <c r="AH1889" s="24"/>
      <c r="AI1889" s="24"/>
      <c r="AJ1889" s="24"/>
      <c r="AK1889" s="24"/>
      <c r="AL1889" s="24"/>
      <c r="AM1889" s="24">
        <f t="shared" si="707"/>
        <v>0</v>
      </c>
      <c r="AN1889" s="24">
        <f t="shared" si="724"/>
        <v>0</v>
      </c>
      <c r="AQ1889" s="24"/>
      <c r="AR1889" s="24"/>
      <c r="AS1889" s="24"/>
      <c r="AT1889" s="24"/>
      <c r="AU1889" s="24"/>
      <c r="AV1889" s="24"/>
      <c r="AW1889" s="24">
        <f t="shared" si="708"/>
        <v>0</v>
      </c>
      <c r="AX1889" s="24">
        <f t="shared" si="709"/>
        <v>0</v>
      </c>
      <c r="BA1889" s="24"/>
      <c r="BB1889" s="24"/>
      <c r="BC1889" s="24"/>
      <c r="BD1889" s="24"/>
      <c r="BE1889" s="24"/>
      <c r="BF1889" s="24"/>
      <c r="BG1889" s="24">
        <f t="shared" si="710"/>
        <v>0</v>
      </c>
      <c r="BH1889" s="24">
        <f t="shared" si="711"/>
        <v>0</v>
      </c>
      <c r="BK1889" s="24"/>
      <c r="BL1889" s="24"/>
      <c r="BM1889" s="24"/>
      <c r="BN1889" s="24"/>
      <c r="BO1889" s="24"/>
      <c r="BP1889" s="24"/>
      <c r="BQ1889" s="24">
        <f t="shared" si="712"/>
        <v>0</v>
      </c>
      <c r="BR1889" s="24">
        <f t="shared" si="713"/>
        <v>0</v>
      </c>
      <c r="BU1889" s="24"/>
      <c r="BV1889" s="24"/>
      <c r="BW1889" s="24"/>
      <c r="BX1889" s="24"/>
      <c r="BY1889" s="24"/>
      <c r="BZ1889" s="24"/>
      <c r="CA1889" s="24">
        <f t="shared" si="714"/>
        <v>0</v>
      </c>
      <c r="CB1889" s="24">
        <f t="shared" si="715"/>
        <v>0</v>
      </c>
      <c r="CC1889" s="24"/>
      <c r="CE1889" s="24">
        <f t="shared" si="716"/>
        <v>0</v>
      </c>
      <c r="CG1889" s="24">
        <f t="shared" si="717"/>
        <v>0</v>
      </c>
      <c r="CI1889" s="24">
        <f t="shared" si="718"/>
        <v>0</v>
      </c>
      <c r="CK1889" s="24">
        <f t="shared" si="719"/>
        <v>0</v>
      </c>
      <c r="CM1889" s="24">
        <f t="shared" si="720"/>
        <v>0</v>
      </c>
      <c r="CO1889" s="24">
        <f t="shared" si="721"/>
        <v>0</v>
      </c>
      <c r="CQ1889" s="24">
        <f t="shared" si="722"/>
        <v>0</v>
      </c>
      <c r="CS1889" s="24">
        <f t="shared" si="723"/>
        <v>0</v>
      </c>
    </row>
    <row r="1890" spans="9:97">
      <c r="I1890" s="24">
        <f t="shared" si="703"/>
        <v>0</v>
      </c>
      <c r="J1890" s="24">
        <f t="shared" si="702"/>
        <v>0</v>
      </c>
      <c r="M1890" s="24"/>
      <c r="N1890" s="24"/>
      <c r="O1890" s="24"/>
      <c r="P1890" s="24"/>
      <c r="Q1890" s="24"/>
      <c r="R1890" s="24"/>
      <c r="S1890" s="24">
        <f t="shared" si="704"/>
        <v>0</v>
      </c>
      <c r="T1890" s="24">
        <f t="shared" si="701"/>
        <v>0</v>
      </c>
      <c r="W1890" s="24"/>
      <c r="X1890" s="24"/>
      <c r="Y1890" s="24"/>
      <c r="Z1890" s="24"/>
      <c r="AA1890" s="24"/>
      <c r="AB1890" s="24"/>
      <c r="AC1890" s="24">
        <f t="shared" si="705"/>
        <v>0</v>
      </c>
      <c r="AD1890" s="24">
        <f t="shared" si="706"/>
        <v>0</v>
      </c>
      <c r="AG1890" s="24"/>
      <c r="AH1890" s="24"/>
      <c r="AI1890" s="24"/>
      <c r="AJ1890" s="24"/>
      <c r="AK1890" s="24"/>
      <c r="AL1890" s="24"/>
      <c r="AM1890" s="24">
        <f t="shared" si="707"/>
        <v>0</v>
      </c>
      <c r="AN1890" s="24">
        <f t="shared" si="724"/>
        <v>0</v>
      </c>
      <c r="AQ1890" s="24"/>
      <c r="AR1890" s="24"/>
      <c r="AS1890" s="24"/>
      <c r="AT1890" s="24"/>
      <c r="AU1890" s="24"/>
      <c r="AV1890" s="24"/>
      <c r="AW1890" s="24">
        <f t="shared" si="708"/>
        <v>0</v>
      </c>
      <c r="AX1890" s="24">
        <f t="shared" si="709"/>
        <v>0</v>
      </c>
      <c r="BA1890" s="24"/>
      <c r="BB1890" s="24"/>
      <c r="BC1890" s="24"/>
      <c r="BD1890" s="24"/>
      <c r="BE1890" s="24"/>
      <c r="BF1890" s="24"/>
      <c r="BG1890" s="24">
        <f t="shared" si="710"/>
        <v>0</v>
      </c>
      <c r="BH1890" s="24">
        <f t="shared" si="711"/>
        <v>0</v>
      </c>
      <c r="BK1890" s="24"/>
      <c r="BL1890" s="24"/>
      <c r="BM1890" s="24"/>
      <c r="BN1890" s="24"/>
      <c r="BO1890" s="24"/>
      <c r="BP1890" s="24"/>
      <c r="BQ1890" s="24">
        <f t="shared" si="712"/>
        <v>0</v>
      </c>
      <c r="BR1890" s="24">
        <f t="shared" si="713"/>
        <v>0</v>
      </c>
      <c r="BU1890" s="24"/>
      <c r="BV1890" s="24"/>
      <c r="BW1890" s="24"/>
      <c r="BX1890" s="24"/>
      <c r="BY1890" s="24"/>
      <c r="BZ1890" s="24"/>
      <c r="CA1890" s="24">
        <f t="shared" si="714"/>
        <v>0</v>
      </c>
      <c r="CB1890" s="24">
        <f t="shared" si="715"/>
        <v>0</v>
      </c>
      <c r="CC1890" s="24"/>
      <c r="CE1890" s="24">
        <f t="shared" si="716"/>
        <v>0</v>
      </c>
      <c r="CG1890" s="24">
        <f t="shared" si="717"/>
        <v>0</v>
      </c>
      <c r="CI1890" s="24">
        <f t="shared" si="718"/>
        <v>0</v>
      </c>
      <c r="CK1890" s="24">
        <f t="shared" si="719"/>
        <v>0</v>
      </c>
      <c r="CM1890" s="24">
        <f t="shared" si="720"/>
        <v>0</v>
      </c>
      <c r="CO1890" s="24">
        <f t="shared" si="721"/>
        <v>0</v>
      </c>
      <c r="CQ1890" s="24">
        <f t="shared" si="722"/>
        <v>0</v>
      </c>
      <c r="CS1890" s="24">
        <f t="shared" si="723"/>
        <v>0</v>
      </c>
    </row>
    <row r="1891" spans="9:97">
      <c r="I1891" s="24">
        <f t="shared" si="703"/>
        <v>0</v>
      </c>
      <c r="J1891" s="24">
        <f t="shared" si="702"/>
        <v>0</v>
      </c>
      <c r="M1891" s="24"/>
      <c r="N1891" s="24"/>
      <c r="O1891" s="24"/>
      <c r="P1891" s="24"/>
      <c r="Q1891" s="24"/>
      <c r="R1891" s="24"/>
      <c r="S1891" s="24">
        <f t="shared" si="704"/>
        <v>0</v>
      </c>
      <c r="T1891" s="24">
        <f t="shared" si="701"/>
        <v>0</v>
      </c>
      <c r="W1891" s="24"/>
      <c r="X1891" s="24"/>
      <c r="Y1891" s="24"/>
      <c r="Z1891" s="24"/>
      <c r="AA1891" s="24"/>
      <c r="AB1891" s="24"/>
      <c r="AC1891" s="24">
        <f t="shared" si="705"/>
        <v>0</v>
      </c>
      <c r="AD1891" s="24">
        <f t="shared" si="706"/>
        <v>0</v>
      </c>
      <c r="AG1891" s="24"/>
      <c r="AH1891" s="24"/>
      <c r="AI1891" s="24"/>
      <c r="AJ1891" s="24"/>
      <c r="AK1891" s="24"/>
      <c r="AL1891" s="24"/>
      <c r="AM1891" s="24">
        <f t="shared" si="707"/>
        <v>0</v>
      </c>
      <c r="AN1891" s="24">
        <f t="shared" si="724"/>
        <v>0</v>
      </c>
      <c r="AQ1891" s="24"/>
      <c r="AR1891" s="24"/>
      <c r="AS1891" s="24"/>
      <c r="AT1891" s="24"/>
      <c r="AU1891" s="24"/>
      <c r="AV1891" s="24"/>
      <c r="AW1891" s="24">
        <f t="shared" si="708"/>
        <v>0</v>
      </c>
      <c r="AX1891" s="24">
        <f t="shared" si="709"/>
        <v>0</v>
      </c>
      <c r="BA1891" s="24"/>
      <c r="BB1891" s="24"/>
      <c r="BC1891" s="24"/>
      <c r="BD1891" s="24"/>
      <c r="BE1891" s="24"/>
      <c r="BF1891" s="24"/>
      <c r="BG1891" s="24">
        <f t="shared" si="710"/>
        <v>0</v>
      </c>
      <c r="BH1891" s="24">
        <f t="shared" si="711"/>
        <v>0</v>
      </c>
      <c r="BK1891" s="24"/>
      <c r="BL1891" s="24"/>
      <c r="BM1891" s="24"/>
      <c r="BN1891" s="24"/>
      <c r="BO1891" s="24"/>
      <c r="BP1891" s="24"/>
      <c r="BQ1891" s="24">
        <f t="shared" si="712"/>
        <v>0</v>
      </c>
      <c r="BR1891" s="24">
        <f t="shared" si="713"/>
        <v>0</v>
      </c>
      <c r="BU1891" s="24"/>
      <c r="BV1891" s="24"/>
      <c r="BW1891" s="24"/>
      <c r="BX1891" s="24"/>
      <c r="BY1891" s="24"/>
      <c r="BZ1891" s="24"/>
      <c r="CA1891" s="24">
        <f t="shared" si="714"/>
        <v>0</v>
      </c>
      <c r="CB1891" s="24">
        <f t="shared" si="715"/>
        <v>0</v>
      </c>
      <c r="CC1891" s="24"/>
      <c r="CE1891" s="24">
        <f t="shared" si="716"/>
        <v>0</v>
      </c>
      <c r="CG1891" s="24">
        <f t="shared" si="717"/>
        <v>0</v>
      </c>
      <c r="CI1891" s="24">
        <f t="shared" si="718"/>
        <v>0</v>
      </c>
      <c r="CK1891" s="24">
        <f t="shared" si="719"/>
        <v>0</v>
      </c>
      <c r="CM1891" s="24">
        <f t="shared" si="720"/>
        <v>0</v>
      </c>
      <c r="CO1891" s="24">
        <f t="shared" si="721"/>
        <v>0</v>
      </c>
      <c r="CQ1891" s="24">
        <f t="shared" si="722"/>
        <v>0</v>
      </c>
      <c r="CS1891" s="24">
        <f t="shared" si="723"/>
        <v>0</v>
      </c>
    </row>
    <row r="1892" spans="9:97">
      <c r="I1892" s="24">
        <f t="shared" si="703"/>
        <v>0</v>
      </c>
      <c r="J1892" s="24">
        <f t="shared" si="702"/>
        <v>0</v>
      </c>
      <c r="M1892" s="24"/>
      <c r="N1892" s="24"/>
      <c r="O1892" s="24"/>
      <c r="P1892" s="24"/>
      <c r="Q1892" s="24"/>
      <c r="R1892" s="24"/>
      <c r="S1892" s="24">
        <f t="shared" si="704"/>
        <v>0</v>
      </c>
      <c r="T1892" s="24">
        <f t="shared" si="701"/>
        <v>0</v>
      </c>
      <c r="W1892" s="24"/>
      <c r="X1892" s="24"/>
      <c r="Y1892" s="24"/>
      <c r="Z1892" s="24"/>
      <c r="AA1892" s="24"/>
      <c r="AB1892" s="24"/>
      <c r="AC1892" s="24">
        <f t="shared" si="705"/>
        <v>0</v>
      </c>
      <c r="AD1892" s="24">
        <f t="shared" si="706"/>
        <v>0</v>
      </c>
      <c r="AG1892" s="24"/>
      <c r="AH1892" s="24"/>
      <c r="AI1892" s="24"/>
      <c r="AJ1892" s="24"/>
      <c r="AK1892" s="24"/>
      <c r="AL1892" s="24"/>
      <c r="AM1892" s="24">
        <f t="shared" si="707"/>
        <v>0</v>
      </c>
      <c r="AN1892" s="24">
        <f t="shared" si="724"/>
        <v>0</v>
      </c>
      <c r="AQ1892" s="24"/>
      <c r="AR1892" s="24"/>
      <c r="AS1892" s="24"/>
      <c r="AT1892" s="24"/>
      <c r="AU1892" s="24"/>
      <c r="AV1892" s="24"/>
      <c r="AW1892" s="24">
        <f t="shared" si="708"/>
        <v>0</v>
      </c>
      <c r="AX1892" s="24">
        <f t="shared" si="709"/>
        <v>0</v>
      </c>
      <c r="BA1892" s="24"/>
      <c r="BB1892" s="24"/>
      <c r="BC1892" s="24"/>
      <c r="BD1892" s="24"/>
      <c r="BE1892" s="24"/>
      <c r="BF1892" s="24"/>
      <c r="BG1892" s="24">
        <f t="shared" si="710"/>
        <v>0</v>
      </c>
      <c r="BH1892" s="24">
        <f t="shared" si="711"/>
        <v>0</v>
      </c>
      <c r="BK1892" s="24"/>
      <c r="BL1892" s="24"/>
      <c r="BM1892" s="24"/>
      <c r="BN1892" s="24"/>
      <c r="BO1892" s="24"/>
      <c r="BP1892" s="24"/>
      <c r="BQ1892" s="24">
        <f t="shared" si="712"/>
        <v>0</v>
      </c>
      <c r="BR1892" s="24">
        <f t="shared" si="713"/>
        <v>0</v>
      </c>
      <c r="BU1892" s="24"/>
      <c r="BV1892" s="24"/>
      <c r="BW1892" s="24"/>
      <c r="BX1892" s="24"/>
      <c r="BY1892" s="24"/>
      <c r="BZ1892" s="24"/>
      <c r="CA1892" s="24">
        <f t="shared" si="714"/>
        <v>0</v>
      </c>
      <c r="CB1892" s="24">
        <f t="shared" si="715"/>
        <v>0</v>
      </c>
      <c r="CC1892" s="24"/>
      <c r="CE1892" s="24">
        <f t="shared" si="716"/>
        <v>0</v>
      </c>
      <c r="CG1892" s="24">
        <f t="shared" si="717"/>
        <v>0</v>
      </c>
      <c r="CI1892" s="24">
        <f t="shared" si="718"/>
        <v>0</v>
      </c>
      <c r="CK1892" s="24">
        <f t="shared" si="719"/>
        <v>0</v>
      </c>
      <c r="CM1892" s="24">
        <f t="shared" si="720"/>
        <v>0</v>
      </c>
      <c r="CO1892" s="24">
        <f t="shared" si="721"/>
        <v>0</v>
      </c>
      <c r="CQ1892" s="24">
        <f t="shared" si="722"/>
        <v>0</v>
      </c>
      <c r="CS1892" s="24">
        <f t="shared" si="723"/>
        <v>0</v>
      </c>
    </row>
    <row r="1893" spans="9:97">
      <c r="I1893" s="24">
        <f t="shared" si="703"/>
        <v>0</v>
      </c>
      <c r="J1893" s="24">
        <f t="shared" si="702"/>
        <v>0</v>
      </c>
      <c r="M1893" s="24"/>
      <c r="N1893" s="24"/>
      <c r="O1893" s="24"/>
      <c r="P1893" s="24"/>
      <c r="Q1893" s="24"/>
      <c r="R1893" s="24"/>
      <c r="S1893" s="24">
        <f t="shared" si="704"/>
        <v>0</v>
      </c>
      <c r="T1893" s="24">
        <f t="shared" si="701"/>
        <v>0</v>
      </c>
      <c r="W1893" s="24"/>
      <c r="X1893" s="24"/>
      <c r="Y1893" s="24"/>
      <c r="Z1893" s="24"/>
      <c r="AA1893" s="24"/>
      <c r="AB1893" s="24"/>
      <c r="AC1893" s="24">
        <f t="shared" si="705"/>
        <v>0</v>
      </c>
      <c r="AD1893" s="24">
        <f t="shared" si="706"/>
        <v>0</v>
      </c>
      <c r="AG1893" s="24"/>
      <c r="AH1893" s="24"/>
      <c r="AI1893" s="24"/>
      <c r="AJ1893" s="24"/>
      <c r="AK1893" s="24"/>
      <c r="AL1893" s="24"/>
      <c r="AM1893" s="24">
        <f t="shared" si="707"/>
        <v>0</v>
      </c>
      <c r="AN1893" s="24">
        <f t="shared" si="724"/>
        <v>0</v>
      </c>
      <c r="AQ1893" s="24"/>
      <c r="AR1893" s="24"/>
      <c r="AS1893" s="24"/>
      <c r="AT1893" s="24"/>
      <c r="AU1893" s="24"/>
      <c r="AV1893" s="24"/>
      <c r="AW1893" s="24">
        <f t="shared" si="708"/>
        <v>0</v>
      </c>
      <c r="AX1893" s="24">
        <f t="shared" si="709"/>
        <v>0</v>
      </c>
      <c r="BA1893" s="24"/>
      <c r="BB1893" s="24"/>
      <c r="BC1893" s="24"/>
      <c r="BD1893" s="24"/>
      <c r="BE1893" s="24"/>
      <c r="BF1893" s="24"/>
      <c r="BG1893" s="24">
        <f t="shared" si="710"/>
        <v>0</v>
      </c>
      <c r="BH1893" s="24">
        <f t="shared" si="711"/>
        <v>0</v>
      </c>
      <c r="BK1893" s="24"/>
      <c r="BL1893" s="24"/>
      <c r="BM1893" s="24"/>
      <c r="BN1893" s="24"/>
      <c r="BO1893" s="24"/>
      <c r="BP1893" s="24"/>
      <c r="BQ1893" s="24">
        <f t="shared" si="712"/>
        <v>0</v>
      </c>
      <c r="BR1893" s="24">
        <f t="shared" si="713"/>
        <v>0</v>
      </c>
      <c r="BU1893" s="24"/>
      <c r="BV1893" s="24"/>
      <c r="BW1893" s="24"/>
      <c r="BX1893" s="24"/>
      <c r="BY1893" s="24"/>
      <c r="BZ1893" s="24"/>
      <c r="CA1893" s="24">
        <f t="shared" si="714"/>
        <v>0</v>
      </c>
      <c r="CB1893" s="24">
        <f t="shared" si="715"/>
        <v>0</v>
      </c>
      <c r="CC1893" s="24"/>
      <c r="CE1893" s="24">
        <f t="shared" si="716"/>
        <v>0</v>
      </c>
      <c r="CG1893" s="24">
        <f t="shared" si="717"/>
        <v>0</v>
      </c>
      <c r="CI1893" s="24">
        <f t="shared" si="718"/>
        <v>0</v>
      </c>
      <c r="CK1893" s="24">
        <f t="shared" si="719"/>
        <v>0</v>
      </c>
      <c r="CM1893" s="24">
        <f t="shared" si="720"/>
        <v>0</v>
      </c>
      <c r="CO1893" s="24">
        <f t="shared" si="721"/>
        <v>0</v>
      </c>
      <c r="CQ1893" s="24">
        <f t="shared" si="722"/>
        <v>0</v>
      </c>
      <c r="CS1893" s="24">
        <f t="shared" si="723"/>
        <v>0</v>
      </c>
    </row>
    <row r="1894" spans="9:97">
      <c r="I1894" s="24">
        <f t="shared" si="703"/>
        <v>0</v>
      </c>
      <c r="J1894" s="24">
        <f t="shared" si="702"/>
        <v>0</v>
      </c>
      <c r="M1894" s="24"/>
      <c r="N1894" s="24"/>
      <c r="O1894" s="24"/>
      <c r="P1894" s="24"/>
      <c r="Q1894" s="24"/>
      <c r="R1894" s="24"/>
      <c r="S1894" s="24">
        <f t="shared" si="704"/>
        <v>0</v>
      </c>
      <c r="T1894" s="24">
        <f t="shared" si="701"/>
        <v>0</v>
      </c>
      <c r="W1894" s="24"/>
      <c r="X1894" s="24"/>
      <c r="Y1894" s="24"/>
      <c r="Z1894" s="24"/>
      <c r="AA1894" s="24"/>
      <c r="AB1894" s="24"/>
      <c r="AC1894" s="24">
        <f t="shared" si="705"/>
        <v>0</v>
      </c>
      <c r="AD1894" s="24">
        <f t="shared" si="706"/>
        <v>0</v>
      </c>
      <c r="AG1894" s="24"/>
      <c r="AH1894" s="24"/>
      <c r="AI1894" s="24"/>
      <c r="AJ1894" s="24"/>
      <c r="AK1894" s="24"/>
      <c r="AL1894" s="24"/>
      <c r="AM1894" s="24">
        <f t="shared" si="707"/>
        <v>0</v>
      </c>
      <c r="AN1894" s="24">
        <f t="shared" si="724"/>
        <v>0</v>
      </c>
      <c r="AQ1894" s="24"/>
      <c r="AR1894" s="24"/>
      <c r="AS1894" s="24"/>
      <c r="AT1894" s="24"/>
      <c r="AU1894" s="24"/>
      <c r="AV1894" s="24"/>
      <c r="AW1894" s="24">
        <f t="shared" si="708"/>
        <v>0</v>
      </c>
      <c r="AX1894" s="24">
        <f t="shared" si="709"/>
        <v>0</v>
      </c>
      <c r="BA1894" s="24"/>
      <c r="BB1894" s="24"/>
      <c r="BC1894" s="24"/>
      <c r="BD1894" s="24"/>
      <c r="BE1894" s="24"/>
      <c r="BF1894" s="24"/>
      <c r="BG1894" s="24">
        <f t="shared" si="710"/>
        <v>0</v>
      </c>
      <c r="BH1894" s="24">
        <f t="shared" si="711"/>
        <v>0</v>
      </c>
      <c r="BK1894" s="24"/>
      <c r="BL1894" s="24"/>
      <c r="BM1894" s="24"/>
      <c r="BN1894" s="24"/>
      <c r="BO1894" s="24"/>
      <c r="BP1894" s="24"/>
      <c r="BQ1894" s="24">
        <f t="shared" si="712"/>
        <v>0</v>
      </c>
      <c r="BR1894" s="24">
        <f t="shared" si="713"/>
        <v>0</v>
      </c>
      <c r="BU1894" s="24"/>
      <c r="BV1894" s="24"/>
      <c r="BW1894" s="24"/>
      <c r="BX1894" s="24"/>
      <c r="BY1894" s="24"/>
      <c r="BZ1894" s="24"/>
      <c r="CA1894" s="24">
        <f t="shared" si="714"/>
        <v>0</v>
      </c>
      <c r="CB1894" s="24">
        <f t="shared" si="715"/>
        <v>0</v>
      </c>
      <c r="CC1894" s="24"/>
      <c r="CE1894" s="24">
        <f t="shared" si="716"/>
        <v>0</v>
      </c>
      <c r="CG1894" s="24">
        <f t="shared" si="717"/>
        <v>0</v>
      </c>
      <c r="CI1894" s="24">
        <f t="shared" si="718"/>
        <v>0</v>
      </c>
      <c r="CK1894" s="24">
        <f t="shared" si="719"/>
        <v>0</v>
      </c>
      <c r="CM1894" s="24">
        <f t="shared" si="720"/>
        <v>0</v>
      </c>
      <c r="CO1894" s="24">
        <f t="shared" si="721"/>
        <v>0</v>
      </c>
      <c r="CQ1894" s="24">
        <f t="shared" si="722"/>
        <v>0</v>
      </c>
      <c r="CS1894" s="24">
        <f t="shared" si="723"/>
        <v>0</v>
      </c>
    </row>
    <row r="1895" spans="9:97">
      <c r="I1895" s="24">
        <f t="shared" si="703"/>
        <v>0</v>
      </c>
      <c r="J1895" s="24">
        <f t="shared" si="702"/>
        <v>0</v>
      </c>
      <c r="M1895" s="24"/>
      <c r="N1895" s="24"/>
      <c r="O1895" s="24"/>
      <c r="P1895" s="24"/>
      <c r="Q1895" s="24"/>
      <c r="R1895" s="24"/>
      <c r="S1895" s="24">
        <f t="shared" si="704"/>
        <v>0</v>
      </c>
      <c r="T1895" s="24">
        <f t="shared" ref="T1895:T1958" si="725">IF(P1895&lt;M1895-N1895,M1895-N1895-P1895,0)</f>
        <v>0</v>
      </c>
      <c r="W1895" s="24"/>
      <c r="X1895" s="24"/>
      <c r="Y1895" s="24"/>
      <c r="Z1895" s="24"/>
      <c r="AA1895" s="24"/>
      <c r="AB1895" s="24"/>
      <c r="AC1895" s="24">
        <f t="shared" si="705"/>
        <v>0</v>
      </c>
      <c r="AD1895" s="24">
        <f t="shared" si="706"/>
        <v>0</v>
      </c>
      <c r="AG1895" s="24"/>
      <c r="AH1895" s="24"/>
      <c r="AI1895" s="24"/>
      <c r="AJ1895" s="24"/>
      <c r="AK1895" s="24"/>
      <c r="AL1895" s="24"/>
      <c r="AM1895" s="24">
        <f t="shared" si="707"/>
        <v>0</v>
      </c>
      <c r="AN1895" s="24">
        <f t="shared" si="724"/>
        <v>0</v>
      </c>
      <c r="AQ1895" s="24"/>
      <c r="AR1895" s="24"/>
      <c r="AS1895" s="24"/>
      <c r="AT1895" s="24"/>
      <c r="AU1895" s="24"/>
      <c r="AV1895" s="24"/>
      <c r="AW1895" s="24">
        <f t="shared" si="708"/>
        <v>0</v>
      </c>
      <c r="AX1895" s="24">
        <f t="shared" si="709"/>
        <v>0</v>
      </c>
      <c r="BA1895" s="24"/>
      <c r="BB1895" s="24"/>
      <c r="BC1895" s="24"/>
      <c r="BD1895" s="24"/>
      <c r="BE1895" s="24"/>
      <c r="BF1895" s="24"/>
      <c r="BG1895" s="24">
        <f t="shared" si="710"/>
        <v>0</v>
      </c>
      <c r="BH1895" s="24">
        <f t="shared" si="711"/>
        <v>0</v>
      </c>
      <c r="BK1895" s="24"/>
      <c r="BL1895" s="24"/>
      <c r="BM1895" s="24"/>
      <c r="BN1895" s="24"/>
      <c r="BO1895" s="24"/>
      <c r="BP1895" s="24"/>
      <c r="BQ1895" s="24">
        <f t="shared" si="712"/>
        <v>0</v>
      </c>
      <c r="BR1895" s="24">
        <f t="shared" si="713"/>
        <v>0</v>
      </c>
      <c r="BU1895" s="24"/>
      <c r="BV1895" s="24"/>
      <c r="BW1895" s="24"/>
      <c r="BX1895" s="24"/>
      <c r="BY1895" s="24"/>
      <c r="BZ1895" s="24"/>
      <c r="CA1895" s="24">
        <f t="shared" si="714"/>
        <v>0</v>
      </c>
      <c r="CB1895" s="24">
        <f t="shared" si="715"/>
        <v>0</v>
      </c>
      <c r="CC1895" s="24"/>
      <c r="CE1895" s="24">
        <f t="shared" si="716"/>
        <v>0</v>
      </c>
      <c r="CG1895" s="24">
        <f t="shared" si="717"/>
        <v>0</v>
      </c>
      <c r="CI1895" s="24">
        <f t="shared" si="718"/>
        <v>0</v>
      </c>
      <c r="CK1895" s="24">
        <f t="shared" si="719"/>
        <v>0</v>
      </c>
      <c r="CM1895" s="24">
        <f t="shared" si="720"/>
        <v>0</v>
      </c>
      <c r="CO1895" s="24">
        <f t="shared" si="721"/>
        <v>0</v>
      </c>
      <c r="CQ1895" s="24">
        <f t="shared" si="722"/>
        <v>0</v>
      </c>
      <c r="CS1895" s="24">
        <f t="shared" si="723"/>
        <v>0</v>
      </c>
    </row>
    <row r="1896" spans="9:97">
      <c r="I1896" s="24">
        <f t="shared" si="703"/>
        <v>0</v>
      </c>
      <c r="J1896" s="24">
        <f t="shared" si="702"/>
        <v>0</v>
      </c>
      <c r="M1896" s="24"/>
      <c r="N1896" s="24"/>
      <c r="O1896" s="24"/>
      <c r="P1896" s="24"/>
      <c r="Q1896" s="24"/>
      <c r="R1896" s="24"/>
      <c r="S1896" s="24">
        <f t="shared" si="704"/>
        <v>0</v>
      </c>
      <c r="T1896" s="24">
        <f t="shared" si="725"/>
        <v>0</v>
      </c>
      <c r="W1896" s="24"/>
      <c r="X1896" s="24"/>
      <c r="Y1896" s="24"/>
      <c r="Z1896" s="24"/>
      <c r="AA1896" s="24"/>
      <c r="AB1896" s="24"/>
      <c r="AC1896" s="24">
        <f t="shared" si="705"/>
        <v>0</v>
      </c>
      <c r="AD1896" s="24">
        <f t="shared" si="706"/>
        <v>0</v>
      </c>
      <c r="AG1896" s="24"/>
      <c r="AH1896" s="24"/>
      <c r="AI1896" s="24"/>
      <c r="AJ1896" s="24"/>
      <c r="AK1896" s="24"/>
      <c r="AL1896" s="24"/>
      <c r="AM1896" s="24">
        <f t="shared" si="707"/>
        <v>0</v>
      </c>
      <c r="AN1896" s="24">
        <f t="shared" si="724"/>
        <v>0</v>
      </c>
      <c r="AQ1896" s="24"/>
      <c r="AR1896" s="24"/>
      <c r="AS1896" s="24"/>
      <c r="AT1896" s="24"/>
      <c r="AU1896" s="24"/>
      <c r="AV1896" s="24"/>
      <c r="AW1896" s="24">
        <f t="shared" si="708"/>
        <v>0</v>
      </c>
      <c r="AX1896" s="24">
        <f t="shared" si="709"/>
        <v>0</v>
      </c>
      <c r="BA1896" s="24"/>
      <c r="BB1896" s="24"/>
      <c r="BC1896" s="24"/>
      <c r="BD1896" s="24"/>
      <c r="BE1896" s="24"/>
      <c r="BF1896" s="24"/>
      <c r="BG1896" s="24">
        <f t="shared" si="710"/>
        <v>0</v>
      </c>
      <c r="BH1896" s="24">
        <f t="shared" si="711"/>
        <v>0</v>
      </c>
      <c r="BK1896" s="24"/>
      <c r="BL1896" s="24"/>
      <c r="BM1896" s="24"/>
      <c r="BN1896" s="24"/>
      <c r="BO1896" s="24"/>
      <c r="BP1896" s="24"/>
      <c r="BQ1896" s="24">
        <f t="shared" si="712"/>
        <v>0</v>
      </c>
      <c r="BR1896" s="24">
        <f t="shared" si="713"/>
        <v>0</v>
      </c>
      <c r="BU1896" s="24"/>
      <c r="BV1896" s="24"/>
      <c r="BW1896" s="24"/>
      <c r="BX1896" s="24"/>
      <c r="BY1896" s="24"/>
      <c r="BZ1896" s="24"/>
      <c r="CA1896" s="24">
        <f t="shared" si="714"/>
        <v>0</v>
      </c>
      <c r="CB1896" s="24">
        <f t="shared" si="715"/>
        <v>0</v>
      </c>
      <c r="CC1896" s="24"/>
      <c r="CE1896" s="24">
        <f t="shared" si="716"/>
        <v>0</v>
      </c>
      <c r="CG1896" s="24">
        <f t="shared" si="717"/>
        <v>0</v>
      </c>
      <c r="CI1896" s="24">
        <f t="shared" si="718"/>
        <v>0</v>
      </c>
      <c r="CK1896" s="24">
        <f t="shared" si="719"/>
        <v>0</v>
      </c>
      <c r="CM1896" s="24">
        <f t="shared" si="720"/>
        <v>0</v>
      </c>
      <c r="CO1896" s="24">
        <f t="shared" si="721"/>
        <v>0</v>
      </c>
      <c r="CQ1896" s="24">
        <f t="shared" si="722"/>
        <v>0</v>
      </c>
      <c r="CS1896" s="24">
        <f t="shared" si="723"/>
        <v>0</v>
      </c>
    </row>
    <row r="1897" spans="9:97">
      <c r="I1897" s="24">
        <f t="shared" si="703"/>
        <v>0</v>
      </c>
      <c r="J1897" s="24">
        <f t="shared" si="702"/>
        <v>0</v>
      </c>
      <c r="M1897" s="24"/>
      <c r="N1897" s="24"/>
      <c r="O1897" s="24"/>
      <c r="P1897" s="24"/>
      <c r="Q1897" s="24"/>
      <c r="R1897" s="24"/>
      <c r="S1897" s="24">
        <f t="shared" si="704"/>
        <v>0</v>
      </c>
      <c r="T1897" s="24">
        <f t="shared" si="725"/>
        <v>0</v>
      </c>
      <c r="W1897" s="24"/>
      <c r="X1897" s="24"/>
      <c r="Y1897" s="24"/>
      <c r="Z1897" s="24"/>
      <c r="AA1897" s="24"/>
      <c r="AB1897" s="24"/>
      <c r="AC1897" s="24">
        <f t="shared" si="705"/>
        <v>0</v>
      </c>
      <c r="AD1897" s="24">
        <f t="shared" si="706"/>
        <v>0</v>
      </c>
      <c r="AG1897" s="24"/>
      <c r="AH1897" s="24"/>
      <c r="AI1897" s="24"/>
      <c r="AJ1897" s="24"/>
      <c r="AK1897" s="24"/>
      <c r="AL1897" s="24"/>
      <c r="AM1897" s="24">
        <f t="shared" si="707"/>
        <v>0</v>
      </c>
      <c r="AN1897" s="24">
        <f t="shared" si="724"/>
        <v>0</v>
      </c>
      <c r="AQ1897" s="24"/>
      <c r="AR1897" s="24"/>
      <c r="AS1897" s="24"/>
      <c r="AT1897" s="24"/>
      <c r="AU1897" s="24"/>
      <c r="AV1897" s="24"/>
      <c r="AW1897" s="24">
        <f t="shared" si="708"/>
        <v>0</v>
      </c>
      <c r="AX1897" s="24">
        <f t="shared" si="709"/>
        <v>0</v>
      </c>
      <c r="BA1897" s="24"/>
      <c r="BB1897" s="24"/>
      <c r="BC1897" s="24"/>
      <c r="BD1897" s="24"/>
      <c r="BE1897" s="24"/>
      <c r="BF1897" s="24"/>
      <c r="BG1897" s="24">
        <f t="shared" si="710"/>
        <v>0</v>
      </c>
      <c r="BH1897" s="24">
        <f t="shared" si="711"/>
        <v>0</v>
      </c>
      <c r="BK1897" s="24"/>
      <c r="BL1897" s="24"/>
      <c r="BM1897" s="24"/>
      <c r="BN1897" s="24"/>
      <c r="BO1897" s="24"/>
      <c r="BP1897" s="24"/>
      <c r="BQ1897" s="24">
        <f t="shared" si="712"/>
        <v>0</v>
      </c>
      <c r="BR1897" s="24">
        <f t="shared" si="713"/>
        <v>0</v>
      </c>
      <c r="BU1897" s="24"/>
      <c r="BV1897" s="24"/>
      <c r="BW1897" s="24"/>
      <c r="BX1897" s="24"/>
      <c r="BY1897" s="24"/>
      <c r="BZ1897" s="24"/>
      <c r="CA1897" s="24">
        <f t="shared" si="714"/>
        <v>0</v>
      </c>
      <c r="CB1897" s="24">
        <f t="shared" si="715"/>
        <v>0</v>
      </c>
      <c r="CC1897" s="24"/>
      <c r="CE1897" s="24">
        <f t="shared" si="716"/>
        <v>0</v>
      </c>
      <c r="CG1897" s="24">
        <f t="shared" si="717"/>
        <v>0</v>
      </c>
      <c r="CI1897" s="24">
        <f t="shared" si="718"/>
        <v>0</v>
      </c>
      <c r="CK1897" s="24">
        <f t="shared" si="719"/>
        <v>0</v>
      </c>
      <c r="CM1897" s="24">
        <f t="shared" si="720"/>
        <v>0</v>
      </c>
      <c r="CO1897" s="24">
        <f t="shared" si="721"/>
        <v>0</v>
      </c>
      <c r="CQ1897" s="24">
        <f t="shared" si="722"/>
        <v>0</v>
      </c>
      <c r="CS1897" s="24">
        <f t="shared" si="723"/>
        <v>0</v>
      </c>
    </row>
    <row r="1898" spans="9:97">
      <c r="I1898" s="24">
        <f t="shared" si="703"/>
        <v>0</v>
      </c>
      <c r="J1898" s="24">
        <f t="shared" si="702"/>
        <v>0</v>
      </c>
      <c r="M1898" s="24"/>
      <c r="N1898" s="24"/>
      <c r="O1898" s="24"/>
      <c r="P1898" s="24"/>
      <c r="Q1898" s="24"/>
      <c r="R1898" s="24"/>
      <c r="S1898" s="24">
        <f t="shared" si="704"/>
        <v>0</v>
      </c>
      <c r="T1898" s="24">
        <f t="shared" si="725"/>
        <v>0</v>
      </c>
      <c r="W1898" s="24"/>
      <c r="X1898" s="24"/>
      <c r="Y1898" s="24"/>
      <c r="Z1898" s="24"/>
      <c r="AA1898" s="24"/>
      <c r="AB1898" s="24"/>
      <c r="AC1898" s="24">
        <f t="shared" si="705"/>
        <v>0</v>
      </c>
      <c r="AD1898" s="24">
        <f t="shared" si="706"/>
        <v>0</v>
      </c>
      <c r="AG1898" s="24"/>
      <c r="AH1898" s="24"/>
      <c r="AI1898" s="24"/>
      <c r="AJ1898" s="24"/>
      <c r="AK1898" s="24"/>
      <c r="AL1898" s="24"/>
      <c r="AM1898" s="24">
        <f t="shared" si="707"/>
        <v>0</v>
      </c>
      <c r="AN1898" s="24">
        <f t="shared" si="724"/>
        <v>0</v>
      </c>
      <c r="AQ1898" s="24"/>
      <c r="AR1898" s="24"/>
      <c r="AS1898" s="24"/>
      <c r="AT1898" s="24"/>
      <c r="AU1898" s="24"/>
      <c r="AV1898" s="24"/>
      <c r="AW1898" s="24">
        <f t="shared" si="708"/>
        <v>0</v>
      </c>
      <c r="AX1898" s="24">
        <f t="shared" si="709"/>
        <v>0</v>
      </c>
      <c r="BA1898" s="24"/>
      <c r="BB1898" s="24"/>
      <c r="BC1898" s="24"/>
      <c r="BD1898" s="24"/>
      <c r="BE1898" s="24"/>
      <c r="BF1898" s="24"/>
      <c r="BG1898" s="24">
        <f t="shared" si="710"/>
        <v>0</v>
      </c>
      <c r="BH1898" s="24">
        <f t="shared" si="711"/>
        <v>0</v>
      </c>
      <c r="BK1898" s="24"/>
      <c r="BL1898" s="24"/>
      <c r="BM1898" s="24"/>
      <c r="BN1898" s="24"/>
      <c r="BO1898" s="24"/>
      <c r="BP1898" s="24"/>
      <c r="BQ1898" s="24">
        <f t="shared" si="712"/>
        <v>0</v>
      </c>
      <c r="BR1898" s="24">
        <f t="shared" si="713"/>
        <v>0</v>
      </c>
      <c r="BU1898" s="24"/>
      <c r="BV1898" s="24"/>
      <c r="BW1898" s="24"/>
      <c r="BX1898" s="24"/>
      <c r="BY1898" s="24"/>
      <c r="BZ1898" s="24"/>
      <c r="CA1898" s="24">
        <f t="shared" si="714"/>
        <v>0</v>
      </c>
      <c r="CB1898" s="24">
        <f t="shared" si="715"/>
        <v>0</v>
      </c>
      <c r="CC1898" s="24"/>
      <c r="CE1898" s="24">
        <f t="shared" si="716"/>
        <v>0</v>
      </c>
      <c r="CG1898" s="24">
        <f t="shared" si="717"/>
        <v>0</v>
      </c>
      <c r="CI1898" s="24">
        <f t="shared" si="718"/>
        <v>0</v>
      </c>
      <c r="CK1898" s="24">
        <f t="shared" si="719"/>
        <v>0</v>
      </c>
      <c r="CM1898" s="24">
        <f t="shared" si="720"/>
        <v>0</v>
      </c>
      <c r="CO1898" s="24">
        <f t="shared" si="721"/>
        <v>0</v>
      </c>
      <c r="CQ1898" s="24">
        <f t="shared" si="722"/>
        <v>0</v>
      </c>
      <c r="CS1898" s="24">
        <f t="shared" si="723"/>
        <v>0</v>
      </c>
    </row>
    <row r="1899" spans="9:97">
      <c r="I1899" s="24">
        <f t="shared" si="703"/>
        <v>0</v>
      </c>
      <c r="J1899" s="24">
        <f t="shared" si="702"/>
        <v>0</v>
      </c>
      <c r="M1899" s="24"/>
      <c r="N1899" s="24"/>
      <c r="O1899" s="24"/>
      <c r="P1899" s="24"/>
      <c r="Q1899" s="24"/>
      <c r="R1899" s="24"/>
      <c r="S1899" s="24">
        <f t="shared" si="704"/>
        <v>0</v>
      </c>
      <c r="T1899" s="24">
        <f t="shared" si="725"/>
        <v>0</v>
      </c>
      <c r="W1899" s="24"/>
      <c r="X1899" s="24"/>
      <c r="Y1899" s="24"/>
      <c r="Z1899" s="24"/>
      <c r="AA1899" s="24"/>
      <c r="AB1899" s="24"/>
      <c r="AC1899" s="24">
        <f t="shared" si="705"/>
        <v>0</v>
      </c>
      <c r="AD1899" s="24">
        <f t="shared" si="706"/>
        <v>0</v>
      </c>
      <c r="AG1899" s="24"/>
      <c r="AH1899" s="24"/>
      <c r="AI1899" s="24"/>
      <c r="AJ1899" s="24"/>
      <c r="AK1899" s="24"/>
      <c r="AL1899" s="24"/>
      <c r="AM1899" s="24">
        <f t="shared" si="707"/>
        <v>0</v>
      </c>
      <c r="AN1899" s="24">
        <f t="shared" si="724"/>
        <v>0</v>
      </c>
      <c r="AQ1899" s="24"/>
      <c r="AR1899" s="24"/>
      <c r="AS1899" s="24"/>
      <c r="AT1899" s="24"/>
      <c r="AU1899" s="24"/>
      <c r="AV1899" s="24"/>
      <c r="AW1899" s="24">
        <f t="shared" si="708"/>
        <v>0</v>
      </c>
      <c r="AX1899" s="24">
        <f t="shared" si="709"/>
        <v>0</v>
      </c>
      <c r="BA1899" s="24"/>
      <c r="BB1899" s="24"/>
      <c r="BC1899" s="24"/>
      <c r="BD1899" s="24"/>
      <c r="BE1899" s="24"/>
      <c r="BF1899" s="24"/>
      <c r="BG1899" s="24">
        <f t="shared" si="710"/>
        <v>0</v>
      </c>
      <c r="BH1899" s="24">
        <f t="shared" si="711"/>
        <v>0</v>
      </c>
      <c r="BK1899" s="24"/>
      <c r="BL1899" s="24"/>
      <c r="BM1899" s="24"/>
      <c r="BN1899" s="24"/>
      <c r="BO1899" s="24"/>
      <c r="BP1899" s="24"/>
      <c r="BQ1899" s="24">
        <f t="shared" si="712"/>
        <v>0</v>
      </c>
      <c r="BR1899" s="24">
        <f t="shared" si="713"/>
        <v>0</v>
      </c>
      <c r="BU1899" s="24"/>
      <c r="BV1899" s="24"/>
      <c r="BW1899" s="24"/>
      <c r="BX1899" s="24"/>
      <c r="BY1899" s="24"/>
      <c r="BZ1899" s="24"/>
      <c r="CA1899" s="24">
        <f t="shared" si="714"/>
        <v>0</v>
      </c>
      <c r="CB1899" s="24">
        <f t="shared" si="715"/>
        <v>0</v>
      </c>
      <c r="CC1899" s="24"/>
      <c r="CE1899" s="24">
        <f t="shared" si="716"/>
        <v>0</v>
      </c>
      <c r="CG1899" s="24">
        <f t="shared" si="717"/>
        <v>0</v>
      </c>
      <c r="CI1899" s="24">
        <f t="shared" si="718"/>
        <v>0</v>
      </c>
      <c r="CK1899" s="24">
        <f t="shared" si="719"/>
        <v>0</v>
      </c>
      <c r="CM1899" s="24">
        <f t="shared" si="720"/>
        <v>0</v>
      </c>
      <c r="CO1899" s="24">
        <f t="shared" si="721"/>
        <v>0</v>
      </c>
      <c r="CQ1899" s="24">
        <f t="shared" si="722"/>
        <v>0</v>
      </c>
      <c r="CS1899" s="24">
        <f t="shared" si="723"/>
        <v>0</v>
      </c>
    </row>
    <row r="1900" spans="9:97">
      <c r="I1900" s="24">
        <f t="shared" si="703"/>
        <v>0</v>
      </c>
      <c r="J1900" s="24">
        <f t="shared" si="702"/>
        <v>0</v>
      </c>
      <c r="M1900" s="24"/>
      <c r="N1900" s="24"/>
      <c r="O1900" s="24"/>
      <c r="P1900" s="24"/>
      <c r="Q1900" s="24"/>
      <c r="R1900" s="24"/>
      <c r="S1900" s="24">
        <f t="shared" si="704"/>
        <v>0</v>
      </c>
      <c r="T1900" s="24">
        <f t="shared" si="725"/>
        <v>0</v>
      </c>
      <c r="W1900" s="24"/>
      <c r="X1900" s="24"/>
      <c r="Y1900" s="24"/>
      <c r="Z1900" s="24"/>
      <c r="AA1900" s="24"/>
      <c r="AB1900" s="24"/>
      <c r="AC1900" s="24">
        <f t="shared" si="705"/>
        <v>0</v>
      </c>
      <c r="AD1900" s="24">
        <f t="shared" si="706"/>
        <v>0</v>
      </c>
      <c r="AG1900" s="24"/>
      <c r="AH1900" s="24"/>
      <c r="AI1900" s="24"/>
      <c r="AJ1900" s="24"/>
      <c r="AK1900" s="24"/>
      <c r="AL1900" s="24"/>
      <c r="AM1900" s="24">
        <f t="shared" si="707"/>
        <v>0</v>
      </c>
      <c r="AN1900" s="24">
        <f t="shared" si="724"/>
        <v>0</v>
      </c>
      <c r="AQ1900" s="24"/>
      <c r="AR1900" s="24"/>
      <c r="AS1900" s="24"/>
      <c r="AT1900" s="24"/>
      <c r="AU1900" s="24"/>
      <c r="AV1900" s="24"/>
      <c r="AW1900" s="24">
        <f t="shared" si="708"/>
        <v>0</v>
      </c>
      <c r="AX1900" s="24">
        <f t="shared" si="709"/>
        <v>0</v>
      </c>
      <c r="BA1900" s="24"/>
      <c r="BB1900" s="24"/>
      <c r="BC1900" s="24"/>
      <c r="BD1900" s="24"/>
      <c r="BE1900" s="24"/>
      <c r="BF1900" s="24"/>
      <c r="BG1900" s="24">
        <f t="shared" si="710"/>
        <v>0</v>
      </c>
      <c r="BH1900" s="24">
        <f t="shared" si="711"/>
        <v>0</v>
      </c>
      <c r="BK1900" s="24"/>
      <c r="BL1900" s="24"/>
      <c r="BM1900" s="24"/>
      <c r="BN1900" s="24"/>
      <c r="BO1900" s="24"/>
      <c r="BP1900" s="24"/>
      <c r="BQ1900" s="24">
        <f t="shared" si="712"/>
        <v>0</v>
      </c>
      <c r="BR1900" s="24">
        <f t="shared" si="713"/>
        <v>0</v>
      </c>
      <c r="BU1900" s="24"/>
      <c r="BV1900" s="24"/>
      <c r="BW1900" s="24"/>
      <c r="BX1900" s="24"/>
      <c r="BY1900" s="24"/>
      <c r="BZ1900" s="24"/>
      <c r="CA1900" s="24">
        <f t="shared" si="714"/>
        <v>0</v>
      </c>
      <c r="CB1900" s="24">
        <f t="shared" si="715"/>
        <v>0</v>
      </c>
      <c r="CC1900" s="24"/>
      <c r="CE1900" s="24">
        <f t="shared" si="716"/>
        <v>0</v>
      </c>
      <c r="CG1900" s="24">
        <f t="shared" si="717"/>
        <v>0</v>
      </c>
      <c r="CI1900" s="24">
        <f t="shared" si="718"/>
        <v>0</v>
      </c>
      <c r="CK1900" s="24">
        <f t="shared" si="719"/>
        <v>0</v>
      </c>
      <c r="CM1900" s="24">
        <f t="shared" si="720"/>
        <v>0</v>
      </c>
      <c r="CO1900" s="24">
        <f t="shared" si="721"/>
        <v>0</v>
      </c>
      <c r="CQ1900" s="24">
        <f t="shared" si="722"/>
        <v>0</v>
      </c>
      <c r="CS1900" s="24">
        <f t="shared" si="723"/>
        <v>0</v>
      </c>
    </row>
    <row r="1901" spans="9:97">
      <c r="I1901" s="24">
        <f t="shared" si="703"/>
        <v>0</v>
      </c>
      <c r="J1901" s="24">
        <f t="shared" si="702"/>
        <v>0</v>
      </c>
      <c r="M1901" s="24"/>
      <c r="N1901" s="24"/>
      <c r="O1901" s="24"/>
      <c r="P1901" s="24"/>
      <c r="Q1901" s="24"/>
      <c r="R1901" s="24"/>
      <c r="S1901" s="24">
        <f t="shared" si="704"/>
        <v>0</v>
      </c>
      <c r="T1901" s="24">
        <f t="shared" si="725"/>
        <v>0</v>
      </c>
      <c r="W1901" s="24"/>
      <c r="X1901" s="24"/>
      <c r="Y1901" s="24"/>
      <c r="Z1901" s="24"/>
      <c r="AA1901" s="24"/>
      <c r="AB1901" s="24"/>
      <c r="AC1901" s="24">
        <f t="shared" si="705"/>
        <v>0</v>
      </c>
      <c r="AD1901" s="24">
        <f t="shared" si="706"/>
        <v>0</v>
      </c>
      <c r="AG1901" s="24"/>
      <c r="AH1901" s="24"/>
      <c r="AI1901" s="24"/>
      <c r="AJ1901" s="24"/>
      <c r="AK1901" s="24"/>
      <c r="AL1901" s="24"/>
      <c r="AM1901" s="24">
        <f t="shared" si="707"/>
        <v>0</v>
      </c>
      <c r="AN1901" s="24">
        <f t="shared" si="724"/>
        <v>0</v>
      </c>
      <c r="AQ1901" s="24"/>
      <c r="AR1901" s="24"/>
      <c r="AS1901" s="24"/>
      <c r="AT1901" s="24"/>
      <c r="AU1901" s="24"/>
      <c r="AV1901" s="24"/>
      <c r="AW1901" s="24">
        <f t="shared" si="708"/>
        <v>0</v>
      </c>
      <c r="AX1901" s="24">
        <f t="shared" si="709"/>
        <v>0</v>
      </c>
      <c r="BA1901" s="24"/>
      <c r="BB1901" s="24"/>
      <c r="BC1901" s="24"/>
      <c r="BD1901" s="24"/>
      <c r="BE1901" s="24"/>
      <c r="BF1901" s="24"/>
      <c r="BG1901" s="24">
        <f t="shared" si="710"/>
        <v>0</v>
      </c>
      <c r="BH1901" s="24">
        <f t="shared" si="711"/>
        <v>0</v>
      </c>
      <c r="BK1901" s="24"/>
      <c r="BL1901" s="24"/>
      <c r="BM1901" s="24"/>
      <c r="BN1901" s="24"/>
      <c r="BO1901" s="24"/>
      <c r="BP1901" s="24"/>
      <c r="BQ1901" s="24">
        <f t="shared" si="712"/>
        <v>0</v>
      </c>
      <c r="BR1901" s="24">
        <f t="shared" si="713"/>
        <v>0</v>
      </c>
      <c r="BU1901" s="24"/>
      <c r="BV1901" s="24"/>
      <c r="BW1901" s="24"/>
      <c r="BX1901" s="24"/>
      <c r="BY1901" s="24"/>
      <c r="BZ1901" s="24"/>
      <c r="CA1901" s="24">
        <f t="shared" si="714"/>
        <v>0</v>
      </c>
      <c r="CB1901" s="24">
        <f t="shared" si="715"/>
        <v>0</v>
      </c>
      <c r="CC1901" s="24"/>
      <c r="CE1901" s="24">
        <f t="shared" si="716"/>
        <v>0</v>
      </c>
      <c r="CG1901" s="24">
        <f t="shared" si="717"/>
        <v>0</v>
      </c>
      <c r="CI1901" s="24">
        <f t="shared" si="718"/>
        <v>0</v>
      </c>
      <c r="CK1901" s="24">
        <f t="shared" si="719"/>
        <v>0</v>
      </c>
      <c r="CM1901" s="24">
        <f t="shared" si="720"/>
        <v>0</v>
      </c>
      <c r="CO1901" s="24">
        <f t="shared" si="721"/>
        <v>0</v>
      </c>
      <c r="CQ1901" s="24">
        <f t="shared" si="722"/>
        <v>0</v>
      </c>
      <c r="CS1901" s="24">
        <f t="shared" si="723"/>
        <v>0</v>
      </c>
    </row>
    <row r="1902" spans="9:97">
      <c r="I1902" s="24">
        <f t="shared" si="703"/>
        <v>0</v>
      </c>
      <c r="J1902" s="24">
        <f t="shared" si="702"/>
        <v>0</v>
      </c>
      <c r="M1902" s="24"/>
      <c r="N1902" s="24"/>
      <c r="O1902" s="24"/>
      <c r="P1902" s="24"/>
      <c r="Q1902" s="24"/>
      <c r="R1902" s="24"/>
      <c r="S1902" s="24">
        <f t="shared" si="704"/>
        <v>0</v>
      </c>
      <c r="T1902" s="24">
        <f t="shared" si="725"/>
        <v>0</v>
      </c>
      <c r="W1902" s="24"/>
      <c r="X1902" s="24"/>
      <c r="Y1902" s="24"/>
      <c r="Z1902" s="24"/>
      <c r="AA1902" s="24"/>
      <c r="AB1902" s="24"/>
      <c r="AC1902" s="24">
        <f t="shared" si="705"/>
        <v>0</v>
      </c>
      <c r="AD1902" s="24">
        <f t="shared" si="706"/>
        <v>0</v>
      </c>
      <c r="AG1902" s="24"/>
      <c r="AH1902" s="24"/>
      <c r="AI1902" s="24"/>
      <c r="AJ1902" s="24"/>
      <c r="AK1902" s="24"/>
      <c r="AL1902" s="24"/>
      <c r="AM1902" s="24">
        <f t="shared" si="707"/>
        <v>0</v>
      </c>
      <c r="AN1902" s="24">
        <f t="shared" si="724"/>
        <v>0</v>
      </c>
      <c r="AQ1902" s="24"/>
      <c r="AR1902" s="24"/>
      <c r="AS1902" s="24"/>
      <c r="AT1902" s="24"/>
      <c r="AU1902" s="24"/>
      <c r="AV1902" s="24"/>
      <c r="AW1902" s="24">
        <f t="shared" si="708"/>
        <v>0</v>
      </c>
      <c r="AX1902" s="24">
        <f t="shared" si="709"/>
        <v>0</v>
      </c>
      <c r="BA1902" s="24"/>
      <c r="BB1902" s="24"/>
      <c r="BC1902" s="24"/>
      <c r="BD1902" s="24"/>
      <c r="BE1902" s="24"/>
      <c r="BF1902" s="24"/>
      <c r="BG1902" s="24">
        <f t="shared" si="710"/>
        <v>0</v>
      </c>
      <c r="BH1902" s="24">
        <f t="shared" si="711"/>
        <v>0</v>
      </c>
      <c r="BK1902" s="24"/>
      <c r="BL1902" s="24"/>
      <c r="BM1902" s="24"/>
      <c r="BN1902" s="24"/>
      <c r="BO1902" s="24"/>
      <c r="BP1902" s="24"/>
      <c r="BQ1902" s="24">
        <f t="shared" si="712"/>
        <v>0</v>
      </c>
      <c r="BR1902" s="24">
        <f t="shared" si="713"/>
        <v>0</v>
      </c>
      <c r="BU1902" s="24"/>
      <c r="BV1902" s="24"/>
      <c r="BW1902" s="24"/>
      <c r="BX1902" s="24"/>
      <c r="BY1902" s="24"/>
      <c r="BZ1902" s="24"/>
      <c r="CA1902" s="24">
        <f t="shared" si="714"/>
        <v>0</v>
      </c>
      <c r="CB1902" s="24">
        <f t="shared" si="715"/>
        <v>0</v>
      </c>
      <c r="CC1902" s="24"/>
      <c r="CE1902" s="24">
        <f t="shared" si="716"/>
        <v>0</v>
      </c>
      <c r="CG1902" s="24">
        <f t="shared" si="717"/>
        <v>0</v>
      </c>
      <c r="CI1902" s="24">
        <f t="shared" si="718"/>
        <v>0</v>
      </c>
      <c r="CK1902" s="24">
        <f t="shared" si="719"/>
        <v>0</v>
      </c>
      <c r="CM1902" s="24">
        <f t="shared" si="720"/>
        <v>0</v>
      </c>
      <c r="CO1902" s="24">
        <f t="shared" si="721"/>
        <v>0</v>
      </c>
      <c r="CQ1902" s="24">
        <f t="shared" si="722"/>
        <v>0</v>
      </c>
      <c r="CS1902" s="24">
        <f t="shared" si="723"/>
        <v>0</v>
      </c>
    </row>
    <row r="1903" spans="9:97">
      <c r="I1903" s="24">
        <f t="shared" si="703"/>
        <v>0</v>
      </c>
      <c r="J1903" s="24">
        <f t="shared" si="702"/>
        <v>0</v>
      </c>
      <c r="M1903" s="24"/>
      <c r="N1903" s="24"/>
      <c r="O1903" s="24"/>
      <c r="P1903" s="24"/>
      <c r="Q1903" s="24"/>
      <c r="R1903" s="24"/>
      <c r="S1903" s="24">
        <f t="shared" si="704"/>
        <v>0</v>
      </c>
      <c r="T1903" s="24">
        <f t="shared" si="725"/>
        <v>0</v>
      </c>
      <c r="W1903" s="24"/>
      <c r="X1903" s="24"/>
      <c r="Y1903" s="24"/>
      <c r="Z1903" s="24"/>
      <c r="AA1903" s="24"/>
      <c r="AB1903" s="24"/>
      <c r="AC1903" s="24">
        <f t="shared" si="705"/>
        <v>0</v>
      </c>
      <c r="AD1903" s="24">
        <f t="shared" si="706"/>
        <v>0</v>
      </c>
      <c r="AG1903" s="24"/>
      <c r="AH1903" s="24"/>
      <c r="AI1903" s="24"/>
      <c r="AJ1903" s="24"/>
      <c r="AK1903" s="24"/>
      <c r="AL1903" s="24"/>
      <c r="AM1903" s="24">
        <f t="shared" si="707"/>
        <v>0</v>
      </c>
      <c r="AN1903" s="24">
        <f t="shared" si="724"/>
        <v>0</v>
      </c>
      <c r="AQ1903" s="24"/>
      <c r="AR1903" s="24"/>
      <c r="AS1903" s="24"/>
      <c r="AT1903" s="24"/>
      <c r="AU1903" s="24"/>
      <c r="AV1903" s="24"/>
      <c r="AW1903" s="24">
        <f t="shared" si="708"/>
        <v>0</v>
      </c>
      <c r="AX1903" s="24">
        <f t="shared" si="709"/>
        <v>0</v>
      </c>
      <c r="BA1903" s="24"/>
      <c r="BB1903" s="24"/>
      <c r="BC1903" s="24"/>
      <c r="BD1903" s="24"/>
      <c r="BE1903" s="24"/>
      <c r="BF1903" s="24"/>
      <c r="BG1903" s="24">
        <f t="shared" si="710"/>
        <v>0</v>
      </c>
      <c r="BH1903" s="24">
        <f t="shared" si="711"/>
        <v>0</v>
      </c>
      <c r="BK1903" s="24"/>
      <c r="BL1903" s="24"/>
      <c r="BM1903" s="24"/>
      <c r="BN1903" s="24"/>
      <c r="BO1903" s="24"/>
      <c r="BP1903" s="24"/>
      <c r="BQ1903" s="24">
        <f t="shared" si="712"/>
        <v>0</v>
      </c>
      <c r="BR1903" s="24">
        <f t="shared" si="713"/>
        <v>0</v>
      </c>
      <c r="BU1903" s="24"/>
      <c r="BV1903" s="24"/>
      <c r="BW1903" s="24"/>
      <c r="BX1903" s="24"/>
      <c r="BY1903" s="24"/>
      <c r="BZ1903" s="24"/>
      <c r="CA1903" s="24">
        <f t="shared" si="714"/>
        <v>0</v>
      </c>
      <c r="CB1903" s="24">
        <f t="shared" si="715"/>
        <v>0</v>
      </c>
      <c r="CC1903" s="24"/>
      <c r="CE1903" s="24">
        <f t="shared" si="716"/>
        <v>0</v>
      </c>
      <c r="CG1903" s="24">
        <f t="shared" si="717"/>
        <v>0</v>
      </c>
      <c r="CI1903" s="24">
        <f t="shared" si="718"/>
        <v>0</v>
      </c>
      <c r="CK1903" s="24">
        <f t="shared" si="719"/>
        <v>0</v>
      </c>
      <c r="CM1903" s="24">
        <f t="shared" si="720"/>
        <v>0</v>
      </c>
      <c r="CO1903" s="24">
        <f t="shared" si="721"/>
        <v>0</v>
      </c>
      <c r="CQ1903" s="24">
        <f t="shared" si="722"/>
        <v>0</v>
      </c>
      <c r="CS1903" s="24">
        <f t="shared" si="723"/>
        <v>0</v>
      </c>
    </row>
    <row r="1904" spans="9:97">
      <c r="I1904" s="24">
        <f t="shared" si="703"/>
        <v>0</v>
      </c>
      <c r="J1904" s="24">
        <f t="shared" si="702"/>
        <v>0</v>
      </c>
      <c r="M1904" s="24"/>
      <c r="N1904" s="24"/>
      <c r="O1904" s="24"/>
      <c r="P1904" s="24"/>
      <c r="Q1904" s="24"/>
      <c r="R1904" s="24"/>
      <c r="S1904" s="24">
        <f t="shared" si="704"/>
        <v>0</v>
      </c>
      <c r="T1904" s="24">
        <f t="shared" si="725"/>
        <v>0</v>
      </c>
      <c r="W1904" s="24"/>
      <c r="X1904" s="24"/>
      <c r="Y1904" s="24"/>
      <c r="Z1904" s="24"/>
      <c r="AA1904" s="24"/>
      <c r="AB1904" s="24"/>
      <c r="AC1904" s="24">
        <f t="shared" si="705"/>
        <v>0</v>
      </c>
      <c r="AD1904" s="24">
        <f t="shared" si="706"/>
        <v>0</v>
      </c>
      <c r="AG1904" s="24"/>
      <c r="AH1904" s="24"/>
      <c r="AI1904" s="24"/>
      <c r="AJ1904" s="24"/>
      <c r="AK1904" s="24"/>
      <c r="AL1904" s="24"/>
      <c r="AM1904" s="24">
        <f t="shared" si="707"/>
        <v>0</v>
      </c>
      <c r="AN1904" s="24">
        <f t="shared" si="724"/>
        <v>0</v>
      </c>
      <c r="AQ1904" s="24"/>
      <c r="AR1904" s="24"/>
      <c r="AS1904" s="24"/>
      <c r="AT1904" s="24"/>
      <c r="AU1904" s="24"/>
      <c r="AV1904" s="24"/>
      <c r="AW1904" s="24">
        <f t="shared" si="708"/>
        <v>0</v>
      </c>
      <c r="AX1904" s="24">
        <f t="shared" si="709"/>
        <v>0</v>
      </c>
      <c r="BA1904" s="24"/>
      <c r="BB1904" s="24"/>
      <c r="BC1904" s="24"/>
      <c r="BD1904" s="24"/>
      <c r="BE1904" s="24"/>
      <c r="BF1904" s="24"/>
      <c r="BG1904" s="24">
        <f t="shared" si="710"/>
        <v>0</v>
      </c>
      <c r="BH1904" s="24">
        <f t="shared" si="711"/>
        <v>0</v>
      </c>
      <c r="BK1904" s="24"/>
      <c r="BL1904" s="24"/>
      <c r="BM1904" s="24"/>
      <c r="BN1904" s="24"/>
      <c r="BO1904" s="24"/>
      <c r="BP1904" s="24"/>
      <c r="BQ1904" s="24">
        <f t="shared" si="712"/>
        <v>0</v>
      </c>
      <c r="BR1904" s="24">
        <f t="shared" si="713"/>
        <v>0</v>
      </c>
      <c r="BU1904" s="24"/>
      <c r="BV1904" s="24"/>
      <c r="BW1904" s="24"/>
      <c r="BX1904" s="24"/>
      <c r="BY1904" s="24"/>
      <c r="BZ1904" s="24"/>
      <c r="CA1904" s="24">
        <f t="shared" si="714"/>
        <v>0</v>
      </c>
      <c r="CB1904" s="24">
        <f t="shared" si="715"/>
        <v>0</v>
      </c>
      <c r="CC1904" s="24"/>
      <c r="CE1904" s="24">
        <f t="shared" si="716"/>
        <v>0</v>
      </c>
      <c r="CG1904" s="24">
        <f t="shared" si="717"/>
        <v>0</v>
      </c>
      <c r="CI1904" s="24">
        <f t="shared" si="718"/>
        <v>0</v>
      </c>
      <c r="CK1904" s="24">
        <f t="shared" si="719"/>
        <v>0</v>
      </c>
      <c r="CM1904" s="24">
        <f t="shared" si="720"/>
        <v>0</v>
      </c>
      <c r="CO1904" s="24">
        <f t="shared" si="721"/>
        <v>0</v>
      </c>
      <c r="CQ1904" s="24">
        <f t="shared" si="722"/>
        <v>0</v>
      </c>
      <c r="CS1904" s="24">
        <f t="shared" si="723"/>
        <v>0</v>
      </c>
    </row>
    <row r="1905" spans="9:97">
      <c r="I1905" s="24">
        <f t="shared" si="703"/>
        <v>0</v>
      </c>
      <c r="J1905" s="24">
        <f t="shared" si="702"/>
        <v>0</v>
      </c>
      <c r="M1905" s="24"/>
      <c r="N1905" s="24"/>
      <c r="O1905" s="24"/>
      <c r="P1905" s="24"/>
      <c r="Q1905" s="24"/>
      <c r="R1905" s="24"/>
      <c r="S1905" s="24">
        <f t="shared" si="704"/>
        <v>0</v>
      </c>
      <c r="T1905" s="24">
        <f t="shared" si="725"/>
        <v>0</v>
      </c>
      <c r="W1905" s="24"/>
      <c r="X1905" s="24"/>
      <c r="Y1905" s="24"/>
      <c r="Z1905" s="24"/>
      <c r="AA1905" s="24"/>
      <c r="AB1905" s="24"/>
      <c r="AC1905" s="24">
        <f t="shared" si="705"/>
        <v>0</v>
      </c>
      <c r="AD1905" s="24">
        <f t="shared" si="706"/>
        <v>0</v>
      </c>
      <c r="AG1905" s="24"/>
      <c r="AH1905" s="24"/>
      <c r="AI1905" s="24"/>
      <c r="AJ1905" s="24"/>
      <c r="AK1905" s="24"/>
      <c r="AL1905" s="24"/>
      <c r="AM1905" s="24">
        <f t="shared" si="707"/>
        <v>0</v>
      </c>
      <c r="AN1905" s="24">
        <f t="shared" si="724"/>
        <v>0</v>
      </c>
      <c r="AQ1905" s="24"/>
      <c r="AR1905" s="24"/>
      <c r="AS1905" s="24"/>
      <c r="AT1905" s="24"/>
      <c r="AU1905" s="24"/>
      <c r="AV1905" s="24"/>
      <c r="AW1905" s="24">
        <f t="shared" si="708"/>
        <v>0</v>
      </c>
      <c r="AX1905" s="24">
        <f t="shared" si="709"/>
        <v>0</v>
      </c>
      <c r="BA1905" s="24"/>
      <c r="BB1905" s="24"/>
      <c r="BC1905" s="24"/>
      <c r="BD1905" s="24"/>
      <c r="BE1905" s="24"/>
      <c r="BF1905" s="24"/>
      <c r="BG1905" s="24">
        <f t="shared" si="710"/>
        <v>0</v>
      </c>
      <c r="BH1905" s="24">
        <f t="shared" si="711"/>
        <v>0</v>
      </c>
      <c r="BK1905" s="24"/>
      <c r="BL1905" s="24"/>
      <c r="BM1905" s="24"/>
      <c r="BN1905" s="24"/>
      <c r="BO1905" s="24"/>
      <c r="BP1905" s="24"/>
      <c r="BQ1905" s="24">
        <f t="shared" si="712"/>
        <v>0</v>
      </c>
      <c r="BR1905" s="24">
        <f t="shared" si="713"/>
        <v>0</v>
      </c>
      <c r="BU1905" s="24"/>
      <c r="BV1905" s="24"/>
      <c r="BW1905" s="24"/>
      <c r="BX1905" s="24"/>
      <c r="BY1905" s="24"/>
      <c r="BZ1905" s="24"/>
      <c r="CA1905" s="24">
        <f t="shared" si="714"/>
        <v>0</v>
      </c>
      <c r="CB1905" s="24">
        <f t="shared" si="715"/>
        <v>0</v>
      </c>
      <c r="CC1905" s="24"/>
      <c r="CE1905" s="24">
        <f t="shared" si="716"/>
        <v>0</v>
      </c>
      <c r="CG1905" s="24">
        <f t="shared" si="717"/>
        <v>0</v>
      </c>
      <c r="CI1905" s="24">
        <f t="shared" si="718"/>
        <v>0</v>
      </c>
      <c r="CK1905" s="24">
        <f t="shared" si="719"/>
        <v>0</v>
      </c>
      <c r="CM1905" s="24">
        <f t="shared" si="720"/>
        <v>0</v>
      </c>
      <c r="CO1905" s="24">
        <f t="shared" si="721"/>
        <v>0</v>
      </c>
      <c r="CQ1905" s="24">
        <f t="shared" si="722"/>
        <v>0</v>
      </c>
      <c r="CS1905" s="24">
        <f t="shared" si="723"/>
        <v>0</v>
      </c>
    </row>
    <row r="1906" spans="9:97">
      <c r="I1906" s="24">
        <f t="shared" si="703"/>
        <v>0</v>
      </c>
      <c r="J1906" s="24">
        <f t="shared" si="702"/>
        <v>0</v>
      </c>
      <c r="M1906" s="24"/>
      <c r="N1906" s="24"/>
      <c r="O1906" s="24"/>
      <c r="P1906" s="24"/>
      <c r="Q1906" s="24"/>
      <c r="R1906" s="24"/>
      <c r="S1906" s="24">
        <f t="shared" si="704"/>
        <v>0</v>
      </c>
      <c r="T1906" s="24">
        <f t="shared" si="725"/>
        <v>0</v>
      </c>
      <c r="W1906" s="24"/>
      <c r="X1906" s="24"/>
      <c r="Y1906" s="24"/>
      <c r="Z1906" s="24"/>
      <c r="AA1906" s="24"/>
      <c r="AB1906" s="24"/>
      <c r="AC1906" s="24">
        <f t="shared" si="705"/>
        <v>0</v>
      </c>
      <c r="AD1906" s="24">
        <f t="shared" si="706"/>
        <v>0</v>
      </c>
      <c r="AG1906" s="24"/>
      <c r="AH1906" s="24"/>
      <c r="AI1906" s="24"/>
      <c r="AJ1906" s="24"/>
      <c r="AK1906" s="24"/>
      <c r="AL1906" s="24"/>
      <c r="AM1906" s="24">
        <f t="shared" si="707"/>
        <v>0</v>
      </c>
      <c r="AN1906" s="24">
        <f t="shared" si="724"/>
        <v>0</v>
      </c>
      <c r="AQ1906" s="24"/>
      <c r="AR1906" s="24"/>
      <c r="AS1906" s="24"/>
      <c r="AT1906" s="24"/>
      <c r="AU1906" s="24"/>
      <c r="AV1906" s="24"/>
      <c r="AW1906" s="24">
        <f t="shared" si="708"/>
        <v>0</v>
      </c>
      <c r="AX1906" s="24">
        <f t="shared" si="709"/>
        <v>0</v>
      </c>
      <c r="BA1906" s="24"/>
      <c r="BB1906" s="24"/>
      <c r="BC1906" s="24"/>
      <c r="BD1906" s="24"/>
      <c r="BE1906" s="24"/>
      <c r="BF1906" s="24"/>
      <c r="BG1906" s="24">
        <f t="shared" si="710"/>
        <v>0</v>
      </c>
      <c r="BH1906" s="24">
        <f t="shared" si="711"/>
        <v>0</v>
      </c>
      <c r="BK1906" s="24"/>
      <c r="BL1906" s="24"/>
      <c r="BM1906" s="24"/>
      <c r="BN1906" s="24"/>
      <c r="BO1906" s="24"/>
      <c r="BP1906" s="24"/>
      <c r="BQ1906" s="24">
        <f t="shared" si="712"/>
        <v>0</v>
      </c>
      <c r="BR1906" s="24">
        <f t="shared" si="713"/>
        <v>0</v>
      </c>
      <c r="BU1906" s="24"/>
      <c r="BV1906" s="24"/>
      <c r="BW1906" s="24"/>
      <c r="BX1906" s="24"/>
      <c r="BY1906" s="24"/>
      <c r="BZ1906" s="24"/>
      <c r="CA1906" s="24">
        <f t="shared" si="714"/>
        <v>0</v>
      </c>
      <c r="CB1906" s="24">
        <f t="shared" si="715"/>
        <v>0</v>
      </c>
      <c r="CC1906" s="24"/>
      <c r="CE1906" s="24">
        <f t="shared" si="716"/>
        <v>0</v>
      </c>
      <c r="CG1906" s="24">
        <f t="shared" si="717"/>
        <v>0</v>
      </c>
      <c r="CI1906" s="24">
        <f t="shared" si="718"/>
        <v>0</v>
      </c>
      <c r="CK1906" s="24">
        <f t="shared" si="719"/>
        <v>0</v>
      </c>
      <c r="CM1906" s="24">
        <f t="shared" si="720"/>
        <v>0</v>
      </c>
      <c r="CO1906" s="24">
        <f t="shared" si="721"/>
        <v>0</v>
      </c>
      <c r="CQ1906" s="24">
        <f t="shared" si="722"/>
        <v>0</v>
      </c>
      <c r="CS1906" s="24">
        <f t="shared" si="723"/>
        <v>0</v>
      </c>
    </row>
    <row r="1907" spans="9:97">
      <c r="I1907" s="24">
        <f t="shared" si="703"/>
        <v>0</v>
      </c>
      <c r="J1907" s="24">
        <f t="shared" si="702"/>
        <v>0</v>
      </c>
      <c r="M1907" s="24"/>
      <c r="N1907" s="24"/>
      <c r="O1907" s="24"/>
      <c r="P1907" s="24"/>
      <c r="Q1907" s="24"/>
      <c r="R1907" s="24"/>
      <c r="S1907" s="24">
        <f t="shared" si="704"/>
        <v>0</v>
      </c>
      <c r="T1907" s="24">
        <f t="shared" si="725"/>
        <v>0</v>
      </c>
      <c r="W1907" s="24"/>
      <c r="X1907" s="24"/>
      <c r="Y1907" s="24"/>
      <c r="Z1907" s="24"/>
      <c r="AA1907" s="24"/>
      <c r="AB1907" s="24"/>
      <c r="AC1907" s="24">
        <f t="shared" si="705"/>
        <v>0</v>
      </c>
      <c r="AD1907" s="24">
        <f t="shared" si="706"/>
        <v>0</v>
      </c>
      <c r="AG1907" s="24"/>
      <c r="AH1907" s="24"/>
      <c r="AI1907" s="24"/>
      <c r="AJ1907" s="24"/>
      <c r="AK1907" s="24"/>
      <c r="AL1907" s="24"/>
      <c r="AM1907" s="24">
        <f t="shared" si="707"/>
        <v>0</v>
      </c>
      <c r="AN1907" s="24">
        <f t="shared" si="724"/>
        <v>0</v>
      </c>
      <c r="AQ1907" s="24"/>
      <c r="AR1907" s="24"/>
      <c r="AS1907" s="24"/>
      <c r="AT1907" s="24"/>
      <c r="AU1907" s="24"/>
      <c r="AV1907" s="24"/>
      <c r="AW1907" s="24">
        <f t="shared" si="708"/>
        <v>0</v>
      </c>
      <c r="AX1907" s="24">
        <f t="shared" si="709"/>
        <v>0</v>
      </c>
      <c r="BA1907" s="24"/>
      <c r="BB1907" s="24"/>
      <c r="BC1907" s="24"/>
      <c r="BD1907" s="24"/>
      <c r="BE1907" s="24"/>
      <c r="BF1907" s="24"/>
      <c r="BG1907" s="24">
        <f t="shared" si="710"/>
        <v>0</v>
      </c>
      <c r="BH1907" s="24">
        <f t="shared" si="711"/>
        <v>0</v>
      </c>
      <c r="BK1907" s="24"/>
      <c r="BL1907" s="24"/>
      <c r="BM1907" s="24"/>
      <c r="BN1907" s="24"/>
      <c r="BO1907" s="24"/>
      <c r="BP1907" s="24"/>
      <c r="BQ1907" s="24">
        <f t="shared" si="712"/>
        <v>0</v>
      </c>
      <c r="BR1907" s="24">
        <f t="shared" si="713"/>
        <v>0</v>
      </c>
      <c r="BU1907" s="24"/>
      <c r="BV1907" s="24"/>
      <c r="BW1907" s="24"/>
      <c r="BX1907" s="24"/>
      <c r="BY1907" s="24"/>
      <c r="BZ1907" s="24"/>
      <c r="CA1907" s="24">
        <f t="shared" si="714"/>
        <v>0</v>
      </c>
      <c r="CB1907" s="24">
        <f t="shared" si="715"/>
        <v>0</v>
      </c>
      <c r="CC1907" s="24"/>
      <c r="CE1907" s="24">
        <f t="shared" si="716"/>
        <v>0</v>
      </c>
      <c r="CG1907" s="24">
        <f t="shared" si="717"/>
        <v>0</v>
      </c>
      <c r="CI1907" s="24">
        <f t="shared" si="718"/>
        <v>0</v>
      </c>
      <c r="CK1907" s="24">
        <f t="shared" si="719"/>
        <v>0</v>
      </c>
      <c r="CM1907" s="24">
        <f t="shared" si="720"/>
        <v>0</v>
      </c>
      <c r="CO1907" s="24">
        <f t="shared" si="721"/>
        <v>0</v>
      </c>
      <c r="CQ1907" s="24">
        <f t="shared" si="722"/>
        <v>0</v>
      </c>
      <c r="CS1907" s="24">
        <f t="shared" si="723"/>
        <v>0</v>
      </c>
    </row>
    <row r="1908" spans="9:97">
      <c r="I1908" s="24">
        <f t="shared" si="703"/>
        <v>0</v>
      </c>
      <c r="J1908" s="24">
        <f t="shared" si="702"/>
        <v>0</v>
      </c>
      <c r="M1908" s="24"/>
      <c r="N1908" s="24"/>
      <c r="O1908" s="24"/>
      <c r="P1908" s="24"/>
      <c r="Q1908" s="24"/>
      <c r="R1908" s="24"/>
      <c r="S1908" s="24">
        <f t="shared" si="704"/>
        <v>0</v>
      </c>
      <c r="T1908" s="24">
        <f t="shared" si="725"/>
        <v>0</v>
      </c>
      <c r="W1908" s="24"/>
      <c r="X1908" s="24"/>
      <c r="Y1908" s="24"/>
      <c r="Z1908" s="24"/>
      <c r="AA1908" s="24"/>
      <c r="AB1908" s="24"/>
      <c r="AC1908" s="24">
        <f t="shared" si="705"/>
        <v>0</v>
      </c>
      <c r="AD1908" s="24">
        <f t="shared" si="706"/>
        <v>0</v>
      </c>
      <c r="AG1908" s="24"/>
      <c r="AH1908" s="24"/>
      <c r="AI1908" s="24"/>
      <c r="AJ1908" s="24"/>
      <c r="AK1908" s="24"/>
      <c r="AL1908" s="24"/>
      <c r="AM1908" s="24">
        <f t="shared" si="707"/>
        <v>0</v>
      </c>
      <c r="AN1908" s="24">
        <f t="shared" si="724"/>
        <v>0</v>
      </c>
      <c r="AQ1908" s="24"/>
      <c r="AR1908" s="24"/>
      <c r="AS1908" s="24"/>
      <c r="AT1908" s="24"/>
      <c r="AU1908" s="24"/>
      <c r="AV1908" s="24"/>
      <c r="AW1908" s="24">
        <f t="shared" si="708"/>
        <v>0</v>
      </c>
      <c r="AX1908" s="24">
        <f t="shared" si="709"/>
        <v>0</v>
      </c>
      <c r="BA1908" s="24"/>
      <c r="BB1908" s="24"/>
      <c r="BC1908" s="24"/>
      <c r="BD1908" s="24"/>
      <c r="BE1908" s="24"/>
      <c r="BF1908" s="24"/>
      <c r="BG1908" s="24">
        <f t="shared" si="710"/>
        <v>0</v>
      </c>
      <c r="BH1908" s="24">
        <f t="shared" si="711"/>
        <v>0</v>
      </c>
      <c r="BK1908" s="24"/>
      <c r="BL1908" s="24"/>
      <c r="BM1908" s="24"/>
      <c r="BN1908" s="24"/>
      <c r="BO1908" s="24"/>
      <c r="BP1908" s="24"/>
      <c r="BQ1908" s="24">
        <f t="shared" si="712"/>
        <v>0</v>
      </c>
      <c r="BR1908" s="24">
        <f t="shared" si="713"/>
        <v>0</v>
      </c>
      <c r="BU1908" s="24"/>
      <c r="BV1908" s="24"/>
      <c r="BW1908" s="24"/>
      <c r="BX1908" s="24"/>
      <c r="BY1908" s="24"/>
      <c r="BZ1908" s="24"/>
      <c r="CA1908" s="24">
        <f t="shared" si="714"/>
        <v>0</v>
      </c>
      <c r="CB1908" s="24">
        <f t="shared" si="715"/>
        <v>0</v>
      </c>
      <c r="CC1908" s="24"/>
      <c r="CE1908" s="24">
        <f t="shared" si="716"/>
        <v>0</v>
      </c>
      <c r="CG1908" s="24">
        <f t="shared" si="717"/>
        <v>0</v>
      </c>
      <c r="CI1908" s="24">
        <f t="shared" si="718"/>
        <v>0</v>
      </c>
      <c r="CK1908" s="24">
        <f t="shared" si="719"/>
        <v>0</v>
      </c>
      <c r="CM1908" s="24">
        <f t="shared" si="720"/>
        <v>0</v>
      </c>
      <c r="CO1908" s="24">
        <f t="shared" si="721"/>
        <v>0</v>
      </c>
      <c r="CQ1908" s="24">
        <f t="shared" si="722"/>
        <v>0</v>
      </c>
      <c r="CS1908" s="24">
        <f t="shared" si="723"/>
        <v>0</v>
      </c>
    </row>
    <row r="1909" spans="9:97">
      <c r="I1909" s="24">
        <f t="shared" si="703"/>
        <v>0</v>
      </c>
      <c r="J1909" s="24">
        <f t="shared" si="702"/>
        <v>0</v>
      </c>
      <c r="M1909" s="24"/>
      <c r="N1909" s="24"/>
      <c r="O1909" s="24"/>
      <c r="P1909" s="24"/>
      <c r="Q1909" s="24"/>
      <c r="R1909" s="24"/>
      <c r="S1909" s="24">
        <f t="shared" si="704"/>
        <v>0</v>
      </c>
      <c r="T1909" s="24">
        <f t="shared" si="725"/>
        <v>0</v>
      </c>
      <c r="W1909" s="24"/>
      <c r="X1909" s="24"/>
      <c r="Y1909" s="24"/>
      <c r="Z1909" s="24"/>
      <c r="AA1909" s="24"/>
      <c r="AB1909" s="24"/>
      <c r="AC1909" s="24">
        <f t="shared" si="705"/>
        <v>0</v>
      </c>
      <c r="AD1909" s="24">
        <f t="shared" si="706"/>
        <v>0</v>
      </c>
      <c r="AG1909" s="24"/>
      <c r="AH1909" s="24"/>
      <c r="AI1909" s="24"/>
      <c r="AJ1909" s="24"/>
      <c r="AK1909" s="24"/>
      <c r="AL1909" s="24"/>
      <c r="AM1909" s="24">
        <f t="shared" si="707"/>
        <v>0</v>
      </c>
      <c r="AN1909" s="24">
        <f t="shared" si="724"/>
        <v>0</v>
      </c>
      <c r="AQ1909" s="24"/>
      <c r="AR1909" s="24"/>
      <c r="AS1909" s="24"/>
      <c r="AT1909" s="24"/>
      <c r="AU1909" s="24"/>
      <c r="AV1909" s="24"/>
      <c r="AW1909" s="24">
        <f t="shared" si="708"/>
        <v>0</v>
      </c>
      <c r="AX1909" s="24">
        <f t="shared" si="709"/>
        <v>0</v>
      </c>
      <c r="BA1909" s="24"/>
      <c r="BB1909" s="24"/>
      <c r="BC1909" s="24"/>
      <c r="BD1909" s="24"/>
      <c r="BE1909" s="24"/>
      <c r="BF1909" s="24"/>
      <c r="BG1909" s="24">
        <f t="shared" si="710"/>
        <v>0</v>
      </c>
      <c r="BH1909" s="24">
        <f t="shared" si="711"/>
        <v>0</v>
      </c>
      <c r="BK1909" s="24"/>
      <c r="BL1909" s="24"/>
      <c r="BM1909" s="24"/>
      <c r="BN1909" s="24"/>
      <c r="BO1909" s="24"/>
      <c r="BP1909" s="24"/>
      <c r="BQ1909" s="24">
        <f t="shared" si="712"/>
        <v>0</v>
      </c>
      <c r="BR1909" s="24">
        <f t="shared" si="713"/>
        <v>0</v>
      </c>
      <c r="BU1909" s="24"/>
      <c r="BV1909" s="24"/>
      <c r="BW1909" s="24"/>
      <c r="BX1909" s="24"/>
      <c r="BY1909" s="24"/>
      <c r="BZ1909" s="24"/>
      <c r="CA1909" s="24">
        <f t="shared" si="714"/>
        <v>0</v>
      </c>
      <c r="CB1909" s="24">
        <f t="shared" si="715"/>
        <v>0</v>
      </c>
      <c r="CC1909" s="24"/>
      <c r="CE1909" s="24">
        <f t="shared" si="716"/>
        <v>0</v>
      </c>
      <c r="CG1909" s="24">
        <f t="shared" si="717"/>
        <v>0</v>
      </c>
      <c r="CI1909" s="24">
        <f t="shared" si="718"/>
        <v>0</v>
      </c>
      <c r="CK1909" s="24">
        <f t="shared" si="719"/>
        <v>0</v>
      </c>
      <c r="CM1909" s="24">
        <f t="shared" si="720"/>
        <v>0</v>
      </c>
      <c r="CO1909" s="24">
        <f t="shared" si="721"/>
        <v>0</v>
      </c>
      <c r="CQ1909" s="24">
        <f t="shared" si="722"/>
        <v>0</v>
      </c>
      <c r="CS1909" s="24">
        <f t="shared" si="723"/>
        <v>0</v>
      </c>
    </row>
    <row r="1910" spans="9:97">
      <c r="I1910" s="24">
        <f t="shared" si="703"/>
        <v>0</v>
      </c>
      <c r="J1910" s="24">
        <f t="shared" si="702"/>
        <v>0</v>
      </c>
      <c r="M1910" s="24"/>
      <c r="N1910" s="24"/>
      <c r="O1910" s="24"/>
      <c r="P1910" s="24"/>
      <c r="Q1910" s="24"/>
      <c r="R1910" s="24"/>
      <c r="S1910" s="24">
        <f t="shared" si="704"/>
        <v>0</v>
      </c>
      <c r="T1910" s="24">
        <f t="shared" si="725"/>
        <v>0</v>
      </c>
      <c r="W1910" s="24"/>
      <c r="X1910" s="24"/>
      <c r="Y1910" s="24"/>
      <c r="Z1910" s="24"/>
      <c r="AA1910" s="24"/>
      <c r="AB1910" s="24"/>
      <c r="AC1910" s="24">
        <f t="shared" si="705"/>
        <v>0</v>
      </c>
      <c r="AD1910" s="24">
        <f t="shared" si="706"/>
        <v>0</v>
      </c>
      <c r="AG1910" s="24"/>
      <c r="AH1910" s="24"/>
      <c r="AI1910" s="24"/>
      <c r="AJ1910" s="24"/>
      <c r="AK1910" s="24"/>
      <c r="AL1910" s="24"/>
      <c r="AM1910" s="24">
        <f t="shared" si="707"/>
        <v>0</v>
      </c>
      <c r="AN1910" s="24">
        <f t="shared" si="724"/>
        <v>0</v>
      </c>
      <c r="AQ1910" s="24"/>
      <c r="AR1910" s="24"/>
      <c r="AS1910" s="24"/>
      <c r="AT1910" s="24"/>
      <c r="AU1910" s="24"/>
      <c r="AV1910" s="24"/>
      <c r="AW1910" s="24">
        <f t="shared" si="708"/>
        <v>0</v>
      </c>
      <c r="AX1910" s="24">
        <f t="shared" si="709"/>
        <v>0</v>
      </c>
      <c r="BA1910" s="24"/>
      <c r="BB1910" s="24"/>
      <c r="BC1910" s="24"/>
      <c r="BD1910" s="24"/>
      <c r="BE1910" s="24"/>
      <c r="BF1910" s="24"/>
      <c r="BG1910" s="24">
        <f t="shared" si="710"/>
        <v>0</v>
      </c>
      <c r="BH1910" s="24">
        <f t="shared" si="711"/>
        <v>0</v>
      </c>
      <c r="BK1910" s="24"/>
      <c r="BL1910" s="24"/>
      <c r="BM1910" s="24"/>
      <c r="BN1910" s="24"/>
      <c r="BO1910" s="24"/>
      <c r="BP1910" s="24"/>
      <c r="BQ1910" s="24">
        <f t="shared" si="712"/>
        <v>0</v>
      </c>
      <c r="BR1910" s="24">
        <f t="shared" si="713"/>
        <v>0</v>
      </c>
      <c r="BU1910" s="24"/>
      <c r="BV1910" s="24"/>
      <c r="BW1910" s="24"/>
      <c r="BX1910" s="24"/>
      <c r="BY1910" s="24"/>
      <c r="BZ1910" s="24"/>
      <c r="CA1910" s="24">
        <f t="shared" si="714"/>
        <v>0</v>
      </c>
      <c r="CB1910" s="24">
        <f t="shared" si="715"/>
        <v>0</v>
      </c>
      <c r="CC1910" s="24"/>
      <c r="CE1910" s="24">
        <f t="shared" si="716"/>
        <v>0</v>
      </c>
      <c r="CG1910" s="24">
        <f t="shared" si="717"/>
        <v>0</v>
      </c>
      <c r="CI1910" s="24">
        <f t="shared" si="718"/>
        <v>0</v>
      </c>
      <c r="CK1910" s="24">
        <f t="shared" si="719"/>
        <v>0</v>
      </c>
      <c r="CM1910" s="24">
        <f t="shared" si="720"/>
        <v>0</v>
      </c>
      <c r="CO1910" s="24">
        <f t="shared" si="721"/>
        <v>0</v>
      </c>
      <c r="CQ1910" s="24">
        <f t="shared" si="722"/>
        <v>0</v>
      </c>
      <c r="CS1910" s="24">
        <f t="shared" si="723"/>
        <v>0</v>
      </c>
    </row>
    <row r="1911" spans="9:97">
      <c r="I1911" s="24">
        <f t="shared" si="703"/>
        <v>0</v>
      </c>
      <c r="J1911" s="24">
        <f t="shared" si="702"/>
        <v>0</v>
      </c>
      <c r="M1911" s="24"/>
      <c r="N1911" s="24"/>
      <c r="O1911" s="24"/>
      <c r="P1911" s="24"/>
      <c r="Q1911" s="24"/>
      <c r="R1911" s="24"/>
      <c r="S1911" s="24">
        <f t="shared" si="704"/>
        <v>0</v>
      </c>
      <c r="T1911" s="24">
        <f t="shared" si="725"/>
        <v>0</v>
      </c>
      <c r="W1911" s="24"/>
      <c r="X1911" s="24"/>
      <c r="Y1911" s="24"/>
      <c r="Z1911" s="24"/>
      <c r="AA1911" s="24"/>
      <c r="AB1911" s="24"/>
      <c r="AC1911" s="24">
        <f t="shared" si="705"/>
        <v>0</v>
      </c>
      <c r="AD1911" s="24">
        <f t="shared" si="706"/>
        <v>0</v>
      </c>
      <c r="AG1911" s="24"/>
      <c r="AH1911" s="24"/>
      <c r="AI1911" s="24"/>
      <c r="AJ1911" s="24"/>
      <c r="AK1911" s="24"/>
      <c r="AL1911" s="24"/>
      <c r="AM1911" s="24">
        <f t="shared" si="707"/>
        <v>0</v>
      </c>
      <c r="AN1911" s="24">
        <f t="shared" si="724"/>
        <v>0</v>
      </c>
      <c r="AQ1911" s="24"/>
      <c r="AR1911" s="24"/>
      <c r="AS1911" s="24"/>
      <c r="AT1911" s="24"/>
      <c r="AU1911" s="24"/>
      <c r="AV1911" s="24"/>
      <c r="AW1911" s="24">
        <f t="shared" si="708"/>
        <v>0</v>
      </c>
      <c r="AX1911" s="24">
        <f t="shared" si="709"/>
        <v>0</v>
      </c>
      <c r="BA1911" s="24"/>
      <c r="BB1911" s="24"/>
      <c r="BC1911" s="24"/>
      <c r="BD1911" s="24"/>
      <c r="BE1911" s="24"/>
      <c r="BF1911" s="24"/>
      <c r="BG1911" s="24">
        <f t="shared" si="710"/>
        <v>0</v>
      </c>
      <c r="BH1911" s="24">
        <f t="shared" si="711"/>
        <v>0</v>
      </c>
      <c r="BK1911" s="24"/>
      <c r="BL1911" s="24"/>
      <c r="BM1911" s="24"/>
      <c r="BN1911" s="24"/>
      <c r="BO1911" s="24"/>
      <c r="BP1911" s="24"/>
      <c r="BQ1911" s="24">
        <f t="shared" si="712"/>
        <v>0</v>
      </c>
      <c r="BR1911" s="24">
        <f t="shared" si="713"/>
        <v>0</v>
      </c>
      <c r="BU1911" s="24"/>
      <c r="BV1911" s="24"/>
      <c r="BW1911" s="24"/>
      <c r="BX1911" s="24"/>
      <c r="BY1911" s="24"/>
      <c r="BZ1911" s="24"/>
      <c r="CA1911" s="24">
        <f t="shared" si="714"/>
        <v>0</v>
      </c>
      <c r="CB1911" s="24">
        <f t="shared" si="715"/>
        <v>0</v>
      </c>
      <c r="CC1911" s="24"/>
      <c r="CE1911" s="24">
        <f t="shared" si="716"/>
        <v>0</v>
      </c>
      <c r="CG1911" s="24">
        <f t="shared" si="717"/>
        <v>0</v>
      </c>
      <c r="CI1911" s="24">
        <f t="shared" si="718"/>
        <v>0</v>
      </c>
      <c r="CK1911" s="24">
        <f t="shared" si="719"/>
        <v>0</v>
      </c>
      <c r="CM1911" s="24">
        <f t="shared" si="720"/>
        <v>0</v>
      </c>
      <c r="CO1911" s="24">
        <f t="shared" si="721"/>
        <v>0</v>
      </c>
      <c r="CQ1911" s="24">
        <f t="shared" si="722"/>
        <v>0</v>
      </c>
      <c r="CS1911" s="24">
        <f t="shared" si="723"/>
        <v>0</v>
      </c>
    </row>
    <row r="1912" spans="9:97">
      <c r="I1912" s="24">
        <f t="shared" si="703"/>
        <v>0</v>
      </c>
      <c r="J1912" s="24">
        <f t="shared" si="702"/>
        <v>0</v>
      </c>
      <c r="M1912" s="24"/>
      <c r="N1912" s="24"/>
      <c r="O1912" s="24"/>
      <c r="P1912" s="24"/>
      <c r="Q1912" s="24"/>
      <c r="R1912" s="24"/>
      <c r="S1912" s="24">
        <f t="shared" si="704"/>
        <v>0</v>
      </c>
      <c r="T1912" s="24">
        <f t="shared" si="725"/>
        <v>0</v>
      </c>
      <c r="W1912" s="24"/>
      <c r="X1912" s="24"/>
      <c r="Y1912" s="24"/>
      <c r="Z1912" s="24"/>
      <c r="AA1912" s="24"/>
      <c r="AB1912" s="24"/>
      <c r="AC1912" s="24">
        <f t="shared" si="705"/>
        <v>0</v>
      </c>
      <c r="AD1912" s="24">
        <f t="shared" si="706"/>
        <v>0</v>
      </c>
      <c r="AG1912" s="24"/>
      <c r="AH1912" s="24"/>
      <c r="AI1912" s="24"/>
      <c r="AJ1912" s="24"/>
      <c r="AK1912" s="24"/>
      <c r="AL1912" s="24"/>
      <c r="AM1912" s="24">
        <f t="shared" si="707"/>
        <v>0</v>
      </c>
      <c r="AN1912" s="24">
        <f t="shared" si="724"/>
        <v>0</v>
      </c>
      <c r="AQ1912" s="24"/>
      <c r="AR1912" s="24"/>
      <c r="AS1912" s="24"/>
      <c r="AT1912" s="24"/>
      <c r="AU1912" s="24"/>
      <c r="AV1912" s="24"/>
      <c r="AW1912" s="24">
        <f t="shared" si="708"/>
        <v>0</v>
      </c>
      <c r="AX1912" s="24">
        <f t="shared" si="709"/>
        <v>0</v>
      </c>
      <c r="BA1912" s="24"/>
      <c r="BB1912" s="24"/>
      <c r="BC1912" s="24"/>
      <c r="BD1912" s="24"/>
      <c r="BE1912" s="24"/>
      <c r="BF1912" s="24"/>
      <c r="BG1912" s="24">
        <f t="shared" si="710"/>
        <v>0</v>
      </c>
      <c r="BH1912" s="24">
        <f t="shared" si="711"/>
        <v>0</v>
      </c>
      <c r="BK1912" s="24"/>
      <c r="BL1912" s="24"/>
      <c r="BM1912" s="24"/>
      <c r="BN1912" s="24"/>
      <c r="BO1912" s="24"/>
      <c r="BP1912" s="24"/>
      <c r="BQ1912" s="24">
        <f t="shared" si="712"/>
        <v>0</v>
      </c>
      <c r="BR1912" s="24">
        <f t="shared" si="713"/>
        <v>0</v>
      </c>
      <c r="BU1912" s="24"/>
      <c r="BV1912" s="24"/>
      <c r="BW1912" s="24"/>
      <c r="BX1912" s="24"/>
      <c r="BY1912" s="24"/>
      <c r="BZ1912" s="24"/>
      <c r="CA1912" s="24">
        <f t="shared" si="714"/>
        <v>0</v>
      </c>
      <c r="CB1912" s="24">
        <f t="shared" si="715"/>
        <v>0</v>
      </c>
      <c r="CC1912" s="24"/>
      <c r="CE1912" s="24">
        <f t="shared" si="716"/>
        <v>0</v>
      </c>
      <c r="CG1912" s="24">
        <f t="shared" si="717"/>
        <v>0</v>
      </c>
      <c r="CI1912" s="24">
        <f t="shared" si="718"/>
        <v>0</v>
      </c>
      <c r="CK1912" s="24">
        <f t="shared" si="719"/>
        <v>0</v>
      </c>
      <c r="CM1912" s="24">
        <f t="shared" si="720"/>
        <v>0</v>
      </c>
      <c r="CO1912" s="24">
        <f t="shared" si="721"/>
        <v>0</v>
      </c>
      <c r="CQ1912" s="24">
        <f t="shared" si="722"/>
        <v>0</v>
      </c>
      <c r="CS1912" s="24">
        <f t="shared" si="723"/>
        <v>0</v>
      </c>
    </row>
    <row r="1913" spans="9:97">
      <c r="I1913" s="24">
        <f t="shared" si="703"/>
        <v>0</v>
      </c>
      <c r="J1913" s="24">
        <f t="shared" si="702"/>
        <v>0</v>
      </c>
      <c r="M1913" s="24"/>
      <c r="N1913" s="24"/>
      <c r="O1913" s="24"/>
      <c r="P1913" s="24"/>
      <c r="Q1913" s="24"/>
      <c r="R1913" s="24"/>
      <c r="S1913" s="24">
        <f t="shared" si="704"/>
        <v>0</v>
      </c>
      <c r="T1913" s="24">
        <f t="shared" si="725"/>
        <v>0</v>
      </c>
      <c r="W1913" s="24"/>
      <c r="X1913" s="24"/>
      <c r="Y1913" s="24"/>
      <c r="Z1913" s="24"/>
      <c r="AA1913" s="24"/>
      <c r="AB1913" s="24"/>
      <c r="AC1913" s="24">
        <f t="shared" si="705"/>
        <v>0</v>
      </c>
      <c r="AD1913" s="24">
        <f t="shared" si="706"/>
        <v>0</v>
      </c>
      <c r="AG1913" s="24"/>
      <c r="AH1913" s="24"/>
      <c r="AI1913" s="24"/>
      <c r="AJ1913" s="24"/>
      <c r="AK1913" s="24"/>
      <c r="AL1913" s="24"/>
      <c r="AM1913" s="24">
        <f t="shared" si="707"/>
        <v>0</v>
      </c>
      <c r="AN1913" s="24">
        <f t="shared" si="724"/>
        <v>0</v>
      </c>
      <c r="AQ1913" s="24"/>
      <c r="AR1913" s="24"/>
      <c r="AS1913" s="24"/>
      <c r="AT1913" s="24"/>
      <c r="AU1913" s="24"/>
      <c r="AV1913" s="24"/>
      <c r="AW1913" s="24">
        <f t="shared" si="708"/>
        <v>0</v>
      </c>
      <c r="AX1913" s="24">
        <f t="shared" si="709"/>
        <v>0</v>
      </c>
      <c r="BA1913" s="24"/>
      <c r="BB1913" s="24"/>
      <c r="BC1913" s="24"/>
      <c r="BD1913" s="24"/>
      <c r="BE1913" s="24"/>
      <c r="BF1913" s="24"/>
      <c r="BG1913" s="24">
        <f t="shared" si="710"/>
        <v>0</v>
      </c>
      <c r="BH1913" s="24">
        <f t="shared" si="711"/>
        <v>0</v>
      </c>
      <c r="BK1913" s="24"/>
      <c r="BL1913" s="24"/>
      <c r="BM1913" s="24"/>
      <c r="BN1913" s="24"/>
      <c r="BO1913" s="24"/>
      <c r="BP1913" s="24"/>
      <c r="BQ1913" s="24">
        <f t="shared" si="712"/>
        <v>0</v>
      </c>
      <c r="BR1913" s="24">
        <f t="shared" si="713"/>
        <v>0</v>
      </c>
      <c r="BU1913" s="24"/>
      <c r="BV1913" s="24"/>
      <c r="BW1913" s="24"/>
      <c r="BX1913" s="24"/>
      <c r="BY1913" s="24"/>
      <c r="BZ1913" s="24"/>
      <c r="CA1913" s="24">
        <f t="shared" si="714"/>
        <v>0</v>
      </c>
      <c r="CB1913" s="24">
        <f t="shared" si="715"/>
        <v>0</v>
      </c>
      <c r="CC1913" s="24"/>
      <c r="CE1913" s="24">
        <f t="shared" si="716"/>
        <v>0</v>
      </c>
      <c r="CG1913" s="24">
        <f t="shared" si="717"/>
        <v>0</v>
      </c>
      <c r="CI1913" s="24">
        <f t="shared" si="718"/>
        <v>0</v>
      </c>
      <c r="CK1913" s="24">
        <f t="shared" si="719"/>
        <v>0</v>
      </c>
      <c r="CM1913" s="24">
        <f t="shared" si="720"/>
        <v>0</v>
      </c>
      <c r="CO1913" s="24">
        <f t="shared" si="721"/>
        <v>0</v>
      </c>
      <c r="CQ1913" s="24">
        <f t="shared" si="722"/>
        <v>0</v>
      </c>
      <c r="CS1913" s="24">
        <f t="shared" si="723"/>
        <v>0</v>
      </c>
    </row>
    <row r="1914" spans="9:97">
      <c r="I1914" s="24">
        <f t="shared" si="703"/>
        <v>0</v>
      </c>
      <c r="J1914" s="24">
        <f t="shared" si="702"/>
        <v>0</v>
      </c>
      <c r="M1914" s="24"/>
      <c r="N1914" s="24"/>
      <c r="O1914" s="24"/>
      <c r="P1914" s="24"/>
      <c r="Q1914" s="24"/>
      <c r="R1914" s="24"/>
      <c r="S1914" s="24">
        <f t="shared" si="704"/>
        <v>0</v>
      </c>
      <c r="T1914" s="24">
        <f t="shared" si="725"/>
        <v>0</v>
      </c>
      <c r="W1914" s="24"/>
      <c r="X1914" s="24"/>
      <c r="Y1914" s="24"/>
      <c r="Z1914" s="24"/>
      <c r="AA1914" s="24"/>
      <c r="AB1914" s="24"/>
      <c r="AC1914" s="24">
        <f t="shared" si="705"/>
        <v>0</v>
      </c>
      <c r="AD1914" s="24">
        <f t="shared" si="706"/>
        <v>0</v>
      </c>
      <c r="AG1914" s="24"/>
      <c r="AH1914" s="24"/>
      <c r="AI1914" s="24"/>
      <c r="AJ1914" s="24"/>
      <c r="AK1914" s="24"/>
      <c r="AL1914" s="24"/>
      <c r="AM1914" s="24">
        <f t="shared" si="707"/>
        <v>0</v>
      </c>
      <c r="AN1914" s="24">
        <f t="shared" si="724"/>
        <v>0</v>
      </c>
      <c r="AQ1914" s="24"/>
      <c r="AR1914" s="24"/>
      <c r="AS1914" s="24"/>
      <c r="AT1914" s="24"/>
      <c r="AU1914" s="24"/>
      <c r="AV1914" s="24"/>
      <c r="AW1914" s="24">
        <f t="shared" si="708"/>
        <v>0</v>
      </c>
      <c r="AX1914" s="24">
        <f t="shared" si="709"/>
        <v>0</v>
      </c>
      <c r="BA1914" s="24"/>
      <c r="BB1914" s="24"/>
      <c r="BC1914" s="24"/>
      <c r="BD1914" s="24"/>
      <c r="BE1914" s="24"/>
      <c r="BF1914" s="24"/>
      <c r="BG1914" s="24">
        <f t="shared" si="710"/>
        <v>0</v>
      </c>
      <c r="BH1914" s="24">
        <f t="shared" si="711"/>
        <v>0</v>
      </c>
      <c r="BK1914" s="24"/>
      <c r="BL1914" s="24"/>
      <c r="BM1914" s="24"/>
      <c r="BN1914" s="24"/>
      <c r="BO1914" s="24"/>
      <c r="BP1914" s="24"/>
      <c r="BQ1914" s="24">
        <f t="shared" si="712"/>
        <v>0</v>
      </c>
      <c r="BR1914" s="24">
        <f t="shared" si="713"/>
        <v>0</v>
      </c>
      <c r="BU1914" s="24"/>
      <c r="BV1914" s="24"/>
      <c r="BW1914" s="24"/>
      <c r="BX1914" s="24"/>
      <c r="BY1914" s="24"/>
      <c r="BZ1914" s="24"/>
      <c r="CA1914" s="24">
        <f t="shared" si="714"/>
        <v>0</v>
      </c>
      <c r="CB1914" s="24">
        <f t="shared" si="715"/>
        <v>0</v>
      </c>
      <c r="CC1914" s="24"/>
      <c r="CE1914" s="24">
        <f t="shared" si="716"/>
        <v>0</v>
      </c>
      <c r="CG1914" s="24">
        <f t="shared" si="717"/>
        <v>0</v>
      </c>
      <c r="CI1914" s="24">
        <f t="shared" si="718"/>
        <v>0</v>
      </c>
      <c r="CK1914" s="24">
        <f t="shared" si="719"/>
        <v>0</v>
      </c>
      <c r="CM1914" s="24">
        <f t="shared" si="720"/>
        <v>0</v>
      </c>
      <c r="CO1914" s="24">
        <f t="shared" si="721"/>
        <v>0</v>
      </c>
      <c r="CQ1914" s="24">
        <f t="shared" si="722"/>
        <v>0</v>
      </c>
      <c r="CS1914" s="24">
        <f t="shared" si="723"/>
        <v>0</v>
      </c>
    </row>
    <row r="1915" spans="9:97">
      <c r="I1915" s="24">
        <f t="shared" si="703"/>
        <v>0</v>
      </c>
      <c r="J1915" s="24">
        <f t="shared" si="702"/>
        <v>0</v>
      </c>
      <c r="M1915" s="24"/>
      <c r="N1915" s="24"/>
      <c r="O1915" s="24"/>
      <c r="P1915" s="24"/>
      <c r="Q1915" s="24"/>
      <c r="R1915" s="24"/>
      <c r="S1915" s="24">
        <f t="shared" si="704"/>
        <v>0</v>
      </c>
      <c r="T1915" s="24">
        <f t="shared" si="725"/>
        <v>0</v>
      </c>
      <c r="W1915" s="24"/>
      <c r="X1915" s="24"/>
      <c r="Y1915" s="24"/>
      <c r="Z1915" s="24"/>
      <c r="AA1915" s="24"/>
      <c r="AB1915" s="24"/>
      <c r="AC1915" s="24">
        <f t="shared" si="705"/>
        <v>0</v>
      </c>
      <c r="AD1915" s="24">
        <f t="shared" si="706"/>
        <v>0</v>
      </c>
      <c r="AG1915" s="24"/>
      <c r="AH1915" s="24"/>
      <c r="AI1915" s="24"/>
      <c r="AJ1915" s="24"/>
      <c r="AK1915" s="24"/>
      <c r="AL1915" s="24"/>
      <c r="AM1915" s="24">
        <f t="shared" si="707"/>
        <v>0</v>
      </c>
      <c r="AN1915" s="24">
        <f t="shared" si="724"/>
        <v>0</v>
      </c>
      <c r="AQ1915" s="24"/>
      <c r="AR1915" s="24"/>
      <c r="AS1915" s="24"/>
      <c r="AT1915" s="24"/>
      <c r="AU1915" s="24"/>
      <c r="AV1915" s="24"/>
      <c r="AW1915" s="24">
        <f t="shared" si="708"/>
        <v>0</v>
      </c>
      <c r="AX1915" s="24">
        <f t="shared" si="709"/>
        <v>0</v>
      </c>
      <c r="BA1915" s="24"/>
      <c r="BB1915" s="24"/>
      <c r="BC1915" s="24"/>
      <c r="BD1915" s="24"/>
      <c r="BE1915" s="24"/>
      <c r="BF1915" s="24"/>
      <c r="BG1915" s="24">
        <f t="shared" si="710"/>
        <v>0</v>
      </c>
      <c r="BH1915" s="24">
        <f t="shared" si="711"/>
        <v>0</v>
      </c>
      <c r="BK1915" s="24"/>
      <c r="BL1915" s="24"/>
      <c r="BM1915" s="24"/>
      <c r="BN1915" s="24"/>
      <c r="BO1915" s="24"/>
      <c r="BP1915" s="24"/>
      <c r="BQ1915" s="24">
        <f t="shared" si="712"/>
        <v>0</v>
      </c>
      <c r="BR1915" s="24">
        <f t="shared" si="713"/>
        <v>0</v>
      </c>
      <c r="BU1915" s="24"/>
      <c r="BV1915" s="24"/>
      <c r="BW1915" s="24"/>
      <c r="BX1915" s="24"/>
      <c r="BY1915" s="24"/>
      <c r="BZ1915" s="24"/>
      <c r="CA1915" s="24">
        <f t="shared" si="714"/>
        <v>0</v>
      </c>
      <c r="CB1915" s="24">
        <f t="shared" si="715"/>
        <v>0</v>
      </c>
      <c r="CC1915" s="24"/>
      <c r="CE1915" s="24">
        <f t="shared" si="716"/>
        <v>0</v>
      </c>
      <c r="CG1915" s="24">
        <f t="shared" si="717"/>
        <v>0</v>
      </c>
      <c r="CI1915" s="24">
        <f t="shared" si="718"/>
        <v>0</v>
      </c>
      <c r="CK1915" s="24">
        <f t="shared" si="719"/>
        <v>0</v>
      </c>
      <c r="CM1915" s="24">
        <f t="shared" si="720"/>
        <v>0</v>
      </c>
      <c r="CO1915" s="24">
        <f t="shared" si="721"/>
        <v>0</v>
      </c>
      <c r="CQ1915" s="24">
        <f t="shared" si="722"/>
        <v>0</v>
      </c>
      <c r="CS1915" s="24">
        <f t="shared" si="723"/>
        <v>0</v>
      </c>
    </row>
    <row r="1916" spans="9:97">
      <c r="I1916" s="24">
        <f t="shared" si="703"/>
        <v>0</v>
      </c>
      <c r="J1916" s="24">
        <f t="shared" si="702"/>
        <v>0</v>
      </c>
      <c r="M1916" s="24"/>
      <c r="N1916" s="24"/>
      <c r="O1916" s="24"/>
      <c r="P1916" s="24"/>
      <c r="Q1916" s="24"/>
      <c r="R1916" s="24"/>
      <c r="S1916" s="24">
        <f t="shared" si="704"/>
        <v>0</v>
      </c>
      <c r="T1916" s="24">
        <f t="shared" si="725"/>
        <v>0</v>
      </c>
      <c r="W1916" s="24"/>
      <c r="X1916" s="24"/>
      <c r="Y1916" s="24"/>
      <c r="Z1916" s="24"/>
      <c r="AA1916" s="24"/>
      <c r="AB1916" s="24"/>
      <c r="AC1916" s="24">
        <f t="shared" si="705"/>
        <v>0</v>
      </c>
      <c r="AD1916" s="24">
        <f t="shared" si="706"/>
        <v>0</v>
      </c>
      <c r="AG1916" s="24"/>
      <c r="AH1916" s="24"/>
      <c r="AI1916" s="24"/>
      <c r="AJ1916" s="24"/>
      <c r="AK1916" s="24"/>
      <c r="AL1916" s="24"/>
      <c r="AM1916" s="24">
        <f t="shared" si="707"/>
        <v>0</v>
      </c>
      <c r="AN1916" s="24">
        <f t="shared" si="724"/>
        <v>0</v>
      </c>
      <c r="AQ1916" s="24"/>
      <c r="AR1916" s="24"/>
      <c r="AS1916" s="24"/>
      <c r="AT1916" s="24"/>
      <c r="AU1916" s="24"/>
      <c r="AV1916" s="24"/>
      <c r="AW1916" s="24">
        <f t="shared" si="708"/>
        <v>0</v>
      </c>
      <c r="AX1916" s="24">
        <f t="shared" si="709"/>
        <v>0</v>
      </c>
      <c r="BA1916" s="24"/>
      <c r="BB1916" s="24"/>
      <c r="BC1916" s="24"/>
      <c r="BD1916" s="24"/>
      <c r="BE1916" s="24"/>
      <c r="BF1916" s="24"/>
      <c r="BG1916" s="24">
        <f t="shared" si="710"/>
        <v>0</v>
      </c>
      <c r="BH1916" s="24">
        <f t="shared" si="711"/>
        <v>0</v>
      </c>
      <c r="BK1916" s="24"/>
      <c r="BL1916" s="24"/>
      <c r="BM1916" s="24"/>
      <c r="BN1916" s="24"/>
      <c r="BO1916" s="24"/>
      <c r="BP1916" s="24"/>
      <c r="BQ1916" s="24">
        <f t="shared" si="712"/>
        <v>0</v>
      </c>
      <c r="BR1916" s="24">
        <f t="shared" si="713"/>
        <v>0</v>
      </c>
      <c r="BU1916" s="24"/>
      <c r="BV1916" s="24"/>
      <c r="BW1916" s="24"/>
      <c r="BX1916" s="24"/>
      <c r="BY1916" s="24"/>
      <c r="BZ1916" s="24"/>
      <c r="CA1916" s="24">
        <f t="shared" si="714"/>
        <v>0</v>
      </c>
      <c r="CB1916" s="24">
        <f t="shared" si="715"/>
        <v>0</v>
      </c>
      <c r="CC1916" s="24"/>
      <c r="CE1916" s="24">
        <f t="shared" si="716"/>
        <v>0</v>
      </c>
      <c r="CG1916" s="24">
        <f t="shared" si="717"/>
        <v>0</v>
      </c>
      <c r="CI1916" s="24">
        <f t="shared" si="718"/>
        <v>0</v>
      </c>
      <c r="CK1916" s="24">
        <f t="shared" si="719"/>
        <v>0</v>
      </c>
      <c r="CM1916" s="24">
        <f t="shared" si="720"/>
        <v>0</v>
      </c>
      <c r="CO1916" s="24">
        <f t="shared" si="721"/>
        <v>0</v>
      </c>
      <c r="CQ1916" s="24">
        <f t="shared" si="722"/>
        <v>0</v>
      </c>
      <c r="CS1916" s="24">
        <f t="shared" si="723"/>
        <v>0</v>
      </c>
    </row>
    <row r="1917" spans="9:97">
      <c r="I1917" s="24">
        <f t="shared" si="703"/>
        <v>0</v>
      </c>
      <c r="J1917" s="24">
        <f t="shared" si="702"/>
        <v>0</v>
      </c>
      <c r="M1917" s="24"/>
      <c r="N1917" s="24"/>
      <c r="O1917" s="24"/>
      <c r="P1917" s="24"/>
      <c r="Q1917" s="24"/>
      <c r="R1917" s="24"/>
      <c r="S1917" s="24">
        <f t="shared" si="704"/>
        <v>0</v>
      </c>
      <c r="T1917" s="24">
        <f t="shared" si="725"/>
        <v>0</v>
      </c>
      <c r="W1917" s="24"/>
      <c r="X1917" s="24"/>
      <c r="Y1917" s="24"/>
      <c r="Z1917" s="24"/>
      <c r="AA1917" s="24"/>
      <c r="AB1917" s="24"/>
      <c r="AC1917" s="24">
        <f t="shared" si="705"/>
        <v>0</v>
      </c>
      <c r="AD1917" s="24">
        <f t="shared" si="706"/>
        <v>0</v>
      </c>
      <c r="AG1917" s="24"/>
      <c r="AH1917" s="24"/>
      <c r="AI1917" s="24"/>
      <c r="AJ1917" s="24"/>
      <c r="AK1917" s="24"/>
      <c r="AL1917" s="24"/>
      <c r="AM1917" s="24">
        <f t="shared" si="707"/>
        <v>0</v>
      </c>
      <c r="AN1917" s="24">
        <f t="shared" si="724"/>
        <v>0</v>
      </c>
      <c r="AQ1917" s="24"/>
      <c r="AR1917" s="24"/>
      <c r="AS1917" s="24"/>
      <c r="AT1917" s="24"/>
      <c r="AU1917" s="24"/>
      <c r="AV1917" s="24"/>
      <c r="AW1917" s="24">
        <f t="shared" si="708"/>
        <v>0</v>
      </c>
      <c r="AX1917" s="24">
        <f t="shared" si="709"/>
        <v>0</v>
      </c>
      <c r="BA1917" s="24"/>
      <c r="BB1917" s="24"/>
      <c r="BC1917" s="24"/>
      <c r="BD1917" s="24"/>
      <c r="BE1917" s="24"/>
      <c r="BF1917" s="24"/>
      <c r="BG1917" s="24">
        <f t="shared" si="710"/>
        <v>0</v>
      </c>
      <c r="BH1917" s="24">
        <f t="shared" si="711"/>
        <v>0</v>
      </c>
      <c r="BK1917" s="24"/>
      <c r="BL1917" s="24"/>
      <c r="BM1917" s="24"/>
      <c r="BN1917" s="24"/>
      <c r="BO1917" s="24"/>
      <c r="BP1917" s="24"/>
      <c r="BQ1917" s="24">
        <f t="shared" si="712"/>
        <v>0</v>
      </c>
      <c r="BR1917" s="24">
        <f t="shared" si="713"/>
        <v>0</v>
      </c>
      <c r="BU1917" s="24"/>
      <c r="BV1917" s="24"/>
      <c r="BW1917" s="24"/>
      <c r="BX1917" s="24"/>
      <c r="BY1917" s="24"/>
      <c r="BZ1917" s="24"/>
      <c r="CA1917" s="24">
        <f t="shared" si="714"/>
        <v>0</v>
      </c>
      <c r="CB1917" s="24">
        <f t="shared" si="715"/>
        <v>0</v>
      </c>
      <c r="CC1917" s="24"/>
      <c r="CE1917" s="24">
        <f t="shared" si="716"/>
        <v>0</v>
      </c>
      <c r="CG1917" s="24">
        <f t="shared" si="717"/>
        <v>0</v>
      </c>
      <c r="CI1917" s="24">
        <f t="shared" si="718"/>
        <v>0</v>
      </c>
      <c r="CK1917" s="24">
        <f t="shared" si="719"/>
        <v>0</v>
      </c>
      <c r="CM1917" s="24">
        <f t="shared" si="720"/>
        <v>0</v>
      </c>
      <c r="CO1917" s="24">
        <f t="shared" si="721"/>
        <v>0</v>
      </c>
      <c r="CQ1917" s="24">
        <f t="shared" si="722"/>
        <v>0</v>
      </c>
      <c r="CS1917" s="24">
        <f t="shared" si="723"/>
        <v>0</v>
      </c>
    </row>
    <row r="1918" spans="9:97">
      <c r="I1918" s="24">
        <f t="shared" si="703"/>
        <v>0</v>
      </c>
      <c r="J1918" s="24">
        <f t="shared" ref="J1918:J1981" si="726">IF(F1918&lt;C1918-D1918,C1918-D1918-F1918,0)</f>
        <v>0</v>
      </c>
      <c r="M1918" s="24"/>
      <c r="N1918" s="24"/>
      <c r="O1918" s="24"/>
      <c r="P1918" s="24"/>
      <c r="Q1918" s="24"/>
      <c r="R1918" s="24"/>
      <c r="S1918" s="24">
        <f t="shared" si="704"/>
        <v>0</v>
      </c>
      <c r="T1918" s="24">
        <f t="shared" si="725"/>
        <v>0</v>
      </c>
      <c r="W1918" s="24"/>
      <c r="X1918" s="24"/>
      <c r="Y1918" s="24"/>
      <c r="Z1918" s="24"/>
      <c r="AA1918" s="24"/>
      <c r="AB1918" s="24"/>
      <c r="AC1918" s="24">
        <f t="shared" si="705"/>
        <v>0</v>
      </c>
      <c r="AD1918" s="24">
        <f t="shared" si="706"/>
        <v>0</v>
      </c>
      <c r="AG1918" s="24"/>
      <c r="AH1918" s="24"/>
      <c r="AI1918" s="24"/>
      <c r="AJ1918" s="24"/>
      <c r="AK1918" s="24"/>
      <c r="AL1918" s="24"/>
      <c r="AM1918" s="24">
        <f t="shared" si="707"/>
        <v>0</v>
      </c>
      <c r="AN1918" s="24">
        <f t="shared" si="724"/>
        <v>0</v>
      </c>
      <c r="AQ1918" s="24"/>
      <c r="AR1918" s="24"/>
      <c r="AS1918" s="24"/>
      <c r="AT1918" s="24"/>
      <c r="AU1918" s="24"/>
      <c r="AV1918" s="24"/>
      <c r="AW1918" s="24">
        <f t="shared" si="708"/>
        <v>0</v>
      </c>
      <c r="AX1918" s="24">
        <f t="shared" si="709"/>
        <v>0</v>
      </c>
      <c r="BA1918" s="24"/>
      <c r="BB1918" s="24"/>
      <c r="BC1918" s="24"/>
      <c r="BD1918" s="24"/>
      <c r="BE1918" s="24"/>
      <c r="BF1918" s="24"/>
      <c r="BG1918" s="24">
        <f t="shared" si="710"/>
        <v>0</v>
      </c>
      <c r="BH1918" s="24">
        <f t="shared" si="711"/>
        <v>0</v>
      </c>
      <c r="BK1918" s="24"/>
      <c r="BL1918" s="24"/>
      <c r="BM1918" s="24"/>
      <c r="BN1918" s="24"/>
      <c r="BO1918" s="24"/>
      <c r="BP1918" s="24"/>
      <c r="BQ1918" s="24">
        <f t="shared" si="712"/>
        <v>0</v>
      </c>
      <c r="BR1918" s="24">
        <f t="shared" si="713"/>
        <v>0</v>
      </c>
      <c r="BU1918" s="24"/>
      <c r="BV1918" s="24"/>
      <c r="BW1918" s="24"/>
      <c r="BX1918" s="24"/>
      <c r="BY1918" s="24"/>
      <c r="BZ1918" s="24"/>
      <c r="CA1918" s="24">
        <f t="shared" si="714"/>
        <v>0</v>
      </c>
      <c r="CB1918" s="24">
        <f t="shared" si="715"/>
        <v>0</v>
      </c>
      <c r="CC1918" s="24"/>
      <c r="CE1918" s="24">
        <f t="shared" si="716"/>
        <v>0</v>
      </c>
      <c r="CG1918" s="24">
        <f t="shared" si="717"/>
        <v>0</v>
      </c>
      <c r="CI1918" s="24">
        <f t="shared" si="718"/>
        <v>0</v>
      </c>
      <c r="CK1918" s="24">
        <f t="shared" si="719"/>
        <v>0</v>
      </c>
      <c r="CM1918" s="24">
        <f t="shared" si="720"/>
        <v>0</v>
      </c>
      <c r="CO1918" s="24">
        <f t="shared" si="721"/>
        <v>0</v>
      </c>
      <c r="CQ1918" s="24">
        <f t="shared" si="722"/>
        <v>0</v>
      </c>
      <c r="CS1918" s="24">
        <f t="shared" si="723"/>
        <v>0</v>
      </c>
    </row>
    <row r="1919" spans="9:97">
      <c r="I1919" s="24">
        <f t="shared" si="703"/>
        <v>0</v>
      </c>
      <c r="J1919" s="24">
        <f t="shared" si="726"/>
        <v>0</v>
      </c>
      <c r="M1919" s="24"/>
      <c r="N1919" s="24"/>
      <c r="O1919" s="24"/>
      <c r="P1919" s="24"/>
      <c r="Q1919" s="24"/>
      <c r="R1919" s="24"/>
      <c r="S1919" s="24">
        <f t="shared" si="704"/>
        <v>0</v>
      </c>
      <c r="T1919" s="24">
        <f t="shared" si="725"/>
        <v>0</v>
      </c>
      <c r="W1919" s="24"/>
      <c r="X1919" s="24"/>
      <c r="Y1919" s="24"/>
      <c r="Z1919" s="24"/>
      <c r="AA1919" s="24"/>
      <c r="AB1919" s="24"/>
      <c r="AC1919" s="24">
        <f t="shared" si="705"/>
        <v>0</v>
      </c>
      <c r="AD1919" s="24">
        <f t="shared" si="706"/>
        <v>0</v>
      </c>
      <c r="AG1919" s="24"/>
      <c r="AH1919" s="24"/>
      <c r="AI1919" s="24"/>
      <c r="AJ1919" s="24"/>
      <c r="AK1919" s="24"/>
      <c r="AL1919" s="24"/>
      <c r="AM1919" s="24">
        <f t="shared" si="707"/>
        <v>0</v>
      </c>
      <c r="AN1919" s="24">
        <f t="shared" si="724"/>
        <v>0</v>
      </c>
      <c r="AQ1919" s="24"/>
      <c r="AR1919" s="24"/>
      <c r="AS1919" s="24"/>
      <c r="AT1919" s="24"/>
      <c r="AU1919" s="24"/>
      <c r="AV1919" s="24"/>
      <c r="AW1919" s="24">
        <f t="shared" si="708"/>
        <v>0</v>
      </c>
      <c r="AX1919" s="24">
        <f t="shared" si="709"/>
        <v>0</v>
      </c>
      <c r="BA1919" s="24"/>
      <c r="BB1919" s="24"/>
      <c r="BC1919" s="24"/>
      <c r="BD1919" s="24"/>
      <c r="BE1919" s="24"/>
      <c r="BF1919" s="24"/>
      <c r="BG1919" s="24">
        <f t="shared" si="710"/>
        <v>0</v>
      </c>
      <c r="BH1919" s="24">
        <f t="shared" si="711"/>
        <v>0</v>
      </c>
      <c r="BK1919" s="24"/>
      <c r="BL1919" s="24"/>
      <c r="BM1919" s="24"/>
      <c r="BN1919" s="24"/>
      <c r="BO1919" s="24"/>
      <c r="BP1919" s="24"/>
      <c r="BQ1919" s="24">
        <f t="shared" si="712"/>
        <v>0</v>
      </c>
      <c r="BR1919" s="24">
        <f t="shared" si="713"/>
        <v>0</v>
      </c>
      <c r="BU1919" s="24"/>
      <c r="BV1919" s="24"/>
      <c r="BW1919" s="24"/>
      <c r="BX1919" s="24"/>
      <c r="BY1919" s="24"/>
      <c r="BZ1919" s="24"/>
      <c r="CA1919" s="24">
        <f t="shared" si="714"/>
        <v>0</v>
      </c>
      <c r="CB1919" s="24">
        <f t="shared" si="715"/>
        <v>0</v>
      </c>
      <c r="CC1919" s="24"/>
      <c r="CE1919" s="24">
        <f t="shared" si="716"/>
        <v>0</v>
      </c>
      <c r="CG1919" s="24">
        <f t="shared" si="717"/>
        <v>0</v>
      </c>
      <c r="CI1919" s="24">
        <f t="shared" si="718"/>
        <v>0</v>
      </c>
      <c r="CK1919" s="24">
        <f t="shared" si="719"/>
        <v>0</v>
      </c>
      <c r="CM1919" s="24">
        <f t="shared" si="720"/>
        <v>0</v>
      </c>
      <c r="CO1919" s="24">
        <f t="shared" si="721"/>
        <v>0</v>
      </c>
      <c r="CQ1919" s="24">
        <f t="shared" si="722"/>
        <v>0</v>
      </c>
      <c r="CS1919" s="24">
        <f t="shared" si="723"/>
        <v>0</v>
      </c>
    </row>
    <row r="1920" spans="9:97">
      <c r="I1920" s="24">
        <f t="shared" si="703"/>
        <v>0</v>
      </c>
      <c r="J1920" s="24">
        <f t="shared" si="726"/>
        <v>0</v>
      </c>
      <c r="M1920" s="24"/>
      <c r="N1920" s="24"/>
      <c r="O1920" s="24"/>
      <c r="P1920" s="24"/>
      <c r="Q1920" s="24"/>
      <c r="R1920" s="24"/>
      <c r="S1920" s="24">
        <f t="shared" si="704"/>
        <v>0</v>
      </c>
      <c r="T1920" s="24">
        <f t="shared" si="725"/>
        <v>0</v>
      </c>
      <c r="W1920" s="24"/>
      <c r="X1920" s="24"/>
      <c r="Y1920" s="24"/>
      <c r="Z1920" s="24"/>
      <c r="AA1920" s="24"/>
      <c r="AB1920" s="24"/>
      <c r="AC1920" s="24">
        <f t="shared" si="705"/>
        <v>0</v>
      </c>
      <c r="AD1920" s="24">
        <f t="shared" si="706"/>
        <v>0</v>
      </c>
      <c r="AG1920" s="24"/>
      <c r="AH1920" s="24"/>
      <c r="AI1920" s="24"/>
      <c r="AJ1920" s="24"/>
      <c r="AK1920" s="24"/>
      <c r="AL1920" s="24"/>
      <c r="AM1920" s="24">
        <f t="shared" si="707"/>
        <v>0</v>
      </c>
      <c r="AN1920" s="24">
        <f t="shared" si="724"/>
        <v>0</v>
      </c>
      <c r="AQ1920" s="24"/>
      <c r="AR1920" s="24"/>
      <c r="AS1920" s="24"/>
      <c r="AT1920" s="24"/>
      <c r="AU1920" s="24"/>
      <c r="AV1920" s="24"/>
      <c r="AW1920" s="24">
        <f t="shared" si="708"/>
        <v>0</v>
      </c>
      <c r="AX1920" s="24">
        <f t="shared" si="709"/>
        <v>0</v>
      </c>
      <c r="BA1920" s="24"/>
      <c r="BB1920" s="24"/>
      <c r="BC1920" s="24"/>
      <c r="BD1920" s="24"/>
      <c r="BE1920" s="24"/>
      <c r="BF1920" s="24"/>
      <c r="BG1920" s="24">
        <f t="shared" si="710"/>
        <v>0</v>
      </c>
      <c r="BH1920" s="24">
        <f t="shared" si="711"/>
        <v>0</v>
      </c>
      <c r="BK1920" s="24"/>
      <c r="BL1920" s="24"/>
      <c r="BM1920" s="24"/>
      <c r="BN1920" s="24"/>
      <c r="BO1920" s="24"/>
      <c r="BP1920" s="24"/>
      <c r="BQ1920" s="24">
        <f t="shared" si="712"/>
        <v>0</v>
      </c>
      <c r="BR1920" s="24">
        <f t="shared" si="713"/>
        <v>0</v>
      </c>
      <c r="BU1920" s="24"/>
      <c r="BV1920" s="24"/>
      <c r="BW1920" s="24"/>
      <c r="BX1920" s="24"/>
      <c r="BY1920" s="24"/>
      <c r="BZ1920" s="24"/>
      <c r="CA1920" s="24">
        <f t="shared" si="714"/>
        <v>0</v>
      </c>
      <c r="CB1920" s="24">
        <f t="shared" si="715"/>
        <v>0</v>
      </c>
      <c r="CC1920" s="24"/>
      <c r="CE1920" s="24">
        <f t="shared" si="716"/>
        <v>0</v>
      </c>
      <c r="CG1920" s="24">
        <f t="shared" si="717"/>
        <v>0</v>
      </c>
      <c r="CI1920" s="24">
        <f t="shared" si="718"/>
        <v>0</v>
      </c>
      <c r="CK1920" s="24">
        <f t="shared" si="719"/>
        <v>0</v>
      </c>
      <c r="CM1920" s="24">
        <f t="shared" si="720"/>
        <v>0</v>
      </c>
      <c r="CO1920" s="24">
        <f t="shared" si="721"/>
        <v>0</v>
      </c>
      <c r="CQ1920" s="24">
        <f t="shared" si="722"/>
        <v>0</v>
      </c>
      <c r="CS1920" s="24">
        <f t="shared" si="723"/>
        <v>0</v>
      </c>
    </row>
    <row r="1921" spans="9:97">
      <c r="I1921" s="24">
        <f t="shared" si="703"/>
        <v>0</v>
      </c>
      <c r="J1921" s="24">
        <f t="shared" si="726"/>
        <v>0</v>
      </c>
      <c r="M1921" s="24"/>
      <c r="N1921" s="24"/>
      <c r="O1921" s="24"/>
      <c r="P1921" s="24"/>
      <c r="Q1921" s="24"/>
      <c r="R1921" s="24"/>
      <c r="S1921" s="24">
        <f t="shared" si="704"/>
        <v>0</v>
      </c>
      <c r="T1921" s="24">
        <f t="shared" si="725"/>
        <v>0</v>
      </c>
      <c r="W1921" s="24"/>
      <c r="X1921" s="24"/>
      <c r="Y1921" s="24"/>
      <c r="Z1921" s="24"/>
      <c r="AA1921" s="24"/>
      <c r="AB1921" s="24"/>
      <c r="AC1921" s="24">
        <f t="shared" si="705"/>
        <v>0</v>
      </c>
      <c r="AD1921" s="24">
        <f t="shared" si="706"/>
        <v>0</v>
      </c>
      <c r="AG1921" s="24"/>
      <c r="AH1921" s="24"/>
      <c r="AI1921" s="24"/>
      <c r="AJ1921" s="24"/>
      <c r="AK1921" s="24"/>
      <c r="AL1921" s="24"/>
      <c r="AM1921" s="24">
        <f t="shared" si="707"/>
        <v>0</v>
      </c>
      <c r="AN1921" s="24">
        <f t="shared" si="724"/>
        <v>0</v>
      </c>
      <c r="AQ1921" s="24"/>
      <c r="AR1921" s="24"/>
      <c r="AS1921" s="24"/>
      <c r="AT1921" s="24"/>
      <c r="AU1921" s="24"/>
      <c r="AV1921" s="24"/>
      <c r="AW1921" s="24">
        <f t="shared" si="708"/>
        <v>0</v>
      </c>
      <c r="AX1921" s="24">
        <f t="shared" si="709"/>
        <v>0</v>
      </c>
      <c r="BA1921" s="24"/>
      <c r="BB1921" s="24"/>
      <c r="BC1921" s="24"/>
      <c r="BD1921" s="24"/>
      <c r="BE1921" s="24"/>
      <c r="BF1921" s="24"/>
      <c r="BG1921" s="24">
        <f t="shared" si="710"/>
        <v>0</v>
      </c>
      <c r="BH1921" s="24">
        <f t="shared" si="711"/>
        <v>0</v>
      </c>
      <c r="BK1921" s="24"/>
      <c r="BL1921" s="24"/>
      <c r="BM1921" s="24"/>
      <c r="BN1921" s="24"/>
      <c r="BO1921" s="24"/>
      <c r="BP1921" s="24"/>
      <c r="BQ1921" s="24">
        <f t="shared" si="712"/>
        <v>0</v>
      </c>
      <c r="BR1921" s="24">
        <f t="shared" si="713"/>
        <v>0</v>
      </c>
      <c r="BU1921" s="24"/>
      <c r="BV1921" s="24"/>
      <c r="BW1921" s="24"/>
      <c r="BX1921" s="24"/>
      <c r="BY1921" s="24"/>
      <c r="BZ1921" s="24"/>
      <c r="CA1921" s="24">
        <f t="shared" si="714"/>
        <v>0</v>
      </c>
      <c r="CB1921" s="24">
        <f t="shared" si="715"/>
        <v>0</v>
      </c>
      <c r="CC1921" s="24"/>
      <c r="CE1921" s="24">
        <f t="shared" si="716"/>
        <v>0</v>
      </c>
      <c r="CG1921" s="24">
        <f t="shared" si="717"/>
        <v>0</v>
      </c>
      <c r="CI1921" s="24">
        <f t="shared" si="718"/>
        <v>0</v>
      </c>
      <c r="CK1921" s="24">
        <f t="shared" si="719"/>
        <v>0</v>
      </c>
      <c r="CM1921" s="24">
        <f t="shared" si="720"/>
        <v>0</v>
      </c>
      <c r="CO1921" s="24">
        <f t="shared" si="721"/>
        <v>0</v>
      </c>
      <c r="CQ1921" s="24">
        <f t="shared" si="722"/>
        <v>0</v>
      </c>
      <c r="CS1921" s="24">
        <f t="shared" si="723"/>
        <v>0</v>
      </c>
    </row>
    <row r="1922" spans="9:97">
      <c r="I1922" s="24">
        <f t="shared" si="703"/>
        <v>0</v>
      </c>
      <c r="J1922" s="24">
        <f t="shared" si="726"/>
        <v>0</v>
      </c>
      <c r="M1922" s="24"/>
      <c r="N1922" s="24"/>
      <c r="O1922" s="24"/>
      <c r="P1922" s="24"/>
      <c r="Q1922" s="24"/>
      <c r="R1922" s="24"/>
      <c r="S1922" s="24">
        <f t="shared" si="704"/>
        <v>0</v>
      </c>
      <c r="T1922" s="24">
        <f t="shared" si="725"/>
        <v>0</v>
      </c>
      <c r="W1922" s="24"/>
      <c r="X1922" s="24"/>
      <c r="Y1922" s="24"/>
      <c r="Z1922" s="24"/>
      <c r="AA1922" s="24"/>
      <c r="AB1922" s="24"/>
      <c r="AC1922" s="24">
        <f t="shared" si="705"/>
        <v>0</v>
      </c>
      <c r="AD1922" s="24">
        <f t="shared" si="706"/>
        <v>0</v>
      </c>
      <c r="AG1922" s="24"/>
      <c r="AH1922" s="24"/>
      <c r="AI1922" s="24"/>
      <c r="AJ1922" s="24"/>
      <c r="AK1922" s="24"/>
      <c r="AL1922" s="24"/>
      <c r="AM1922" s="24">
        <f t="shared" si="707"/>
        <v>0</v>
      </c>
      <c r="AN1922" s="24">
        <f t="shared" si="724"/>
        <v>0</v>
      </c>
      <c r="AQ1922" s="24"/>
      <c r="AR1922" s="24"/>
      <c r="AS1922" s="24"/>
      <c r="AT1922" s="24"/>
      <c r="AU1922" s="24"/>
      <c r="AV1922" s="24"/>
      <c r="AW1922" s="24">
        <f t="shared" si="708"/>
        <v>0</v>
      </c>
      <c r="AX1922" s="24">
        <f t="shared" si="709"/>
        <v>0</v>
      </c>
      <c r="BA1922" s="24"/>
      <c r="BB1922" s="24"/>
      <c r="BC1922" s="24"/>
      <c r="BD1922" s="24"/>
      <c r="BE1922" s="24"/>
      <c r="BF1922" s="24"/>
      <c r="BG1922" s="24">
        <f t="shared" si="710"/>
        <v>0</v>
      </c>
      <c r="BH1922" s="24">
        <f t="shared" si="711"/>
        <v>0</v>
      </c>
      <c r="BK1922" s="24"/>
      <c r="BL1922" s="24"/>
      <c r="BM1922" s="24"/>
      <c r="BN1922" s="24"/>
      <c r="BO1922" s="24"/>
      <c r="BP1922" s="24"/>
      <c r="BQ1922" s="24">
        <f t="shared" si="712"/>
        <v>0</v>
      </c>
      <c r="BR1922" s="24">
        <f t="shared" si="713"/>
        <v>0</v>
      </c>
      <c r="BU1922" s="24"/>
      <c r="BV1922" s="24"/>
      <c r="BW1922" s="24"/>
      <c r="BX1922" s="24"/>
      <c r="BY1922" s="24"/>
      <c r="BZ1922" s="24"/>
      <c r="CA1922" s="24">
        <f t="shared" si="714"/>
        <v>0</v>
      </c>
      <c r="CB1922" s="24">
        <f t="shared" si="715"/>
        <v>0</v>
      </c>
      <c r="CC1922" s="24"/>
      <c r="CE1922" s="24">
        <f t="shared" si="716"/>
        <v>0</v>
      </c>
      <c r="CG1922" s="24">
        <f t="shared" si="717"/>
        <v>0</v>
      </c>
      <c r="CI1922" s="24">
        <f t="shared" si="718"/>
        <v>0</v>
      </c>
      <c r="CK1922" s="24">
        <f t="shared" si="719"/>
        <v>0</v>
      </c>
      <c r="CM1922" s="24">
        <f t="shared" si="720"/>
        <v>0</v>
      </c>
      <c r="CO1922" s="24">
        <f t="shared" si="721"/>
        <v>0</v>
      </c>
      <c r="CQ1922" s="24">
        <f t="shared" si="722"/>
        <v>0</v>
      </c>
      <c r="CS1922" s="24">
        <f t="shared" si="723"/>
        <v>0</v>
      </c>
    </row>
    <row r="1923" spans="9:97">
      <c r="I1923" s="24">
        <f t="shared" si="703"/>
        <v>0</v>
      </c>
      <c r="J1923" s="24">
        <f t="shared" si="726"/>
        <v>0</v>
      </c>
      <c r="M1923" s="24"/>
      <c r="N1923" s="24"/>
      <c r="O1923" s="24"/>
      <c r="P1923" s="24"/>
      <c r="Q1923" s="24"/>
      <c r="R1923" s="24"/>
      <c r="S1923" s="24">
        <f t="shared" si="704"/>
        <v>0</v>
      </c>
      <c r="T1923" s="24">
        <f t="shared" si="725"/>
        <v>0</v>
      </c>
      <c r="W1923" s="24"/>
      <c r="X1923" s="24"/>
      <c r="Y1923" s="24"/>
      <c r="Z1923" s="24"/>
      <c r="AA1923" s="24"/>
      <c r="AB1923" s="24"/>
      <c r="AC1923" s="24">
        <f t="shared" si="705"/>
        <v>0</v>
      </c>
      <c r="AD1923" s="24">
        <f t="shared" si="706"/>
        <v>0</v>
      </c>
      <c r="AG1923" s="24"/>
      <c r="AH1923" s="24"/>
      <c r="AI1923" s="24"/>
      <c r="AJ1923" s="24"/>
      <c r="AK1923" s="24"/>
      <c r="AL1923" s="24"/>
      <c r="AM1923" s="24">
        <f t="shared" si="707"/>
        <v>0</v>
      </c>
      <c r="AN1923" s="24">
        <f t="shared" si="724"/>
        <v>0</v>
      </c>
      <c r="AQ1923" s="24"/>
      <c r="AR1923" s="24"/>
      <c r="AS1923" s="24"/>
      <c r="AT1923" s="24"/>
      <c r="AU1923" s="24"/>
      <c r="AV1923" s="24"/>
      <c r="AW1923" s="24">
        <f t="shared" si="708"/>
        <v>0</v>
      </c>
      <c r="AX1923" s="24">
        <f t="shared" si="709"/>
        <v>0</v>
      </c>
      <c r="BA1923" s="24"/>
      <c r="BB1923" s="24"/>
      <c r="BC1923" s="24"/>
      <c r="BD1923" s="24"/>
      <c r="BE1923" s="24"/>
      <c r="BF1923" s="24"/>
      <c r="BG1923" s="24">
        <f t="shared" si="710"/>
        <v>0</v>
      </c>
      <c r="BH1923" s="24">
        <f t="shared" si="711"/>
        <v>0</v>
      </c>
      <c r="BK1923" s="24"/>
      <c r="BL1923" s="24"/>
      <c r="BM1923" s="24"/>
      <c r="BN1923" s="24"/>
      <c r="BO1923" s="24"/>
      <c r="BP1923" s="24"/>
      <c r="BQ1923" s="24">
        <f t="shared" si="712"/>
        <v>0</v>
      </c>
      <c r="BR1923" s="24">
        <f t="shared" si="713"/>
        <v>0</v>
      </c>
      <c r="BU1923" s="24"/>
      <c r="BV1923" s="24"/>
      <c r="BW1923" s="24"/>
      <c r="BX1923" s="24"/>
      <c r="BY1923" s="24"/>
      <c r="BZ1923" s="24"/>
      <c r="CA1923" s="24">
        <f t="shared" si="714"/>
        <v>0</v>
      </c>
      <c r="CB1923" s="24">
        <f t="shared" si="715"/>
        <v>0</v>
      </c>
      <c r="CC1923" s="24"/>
      <c r="CE1923" s="24">
        <f t="shared" si="716"/>
        <v>0</v>
      </c>
      <c r="CG1923" s="24">
        <f t="shared" si="717"/>
        <v>0</v>
      </c>
      <c r="CI1923" s="24">
        <f t="shared" si="718"/>
        <v>0</v>
      </c>
      <c r="CK1923" s="24">
        <f t="shared" si="719"/>
        <v>0</v>
      </c>
      <c r="CM1923" s="24">
        <f t="shared" si="720"/>
        <v>0</v>
      </c>
      <c r="CO1923" s="24">
        <f t="shared" si="721"/>
        <v>0</v>
      </c>
      <c r="CQ1923" s="24">
        <f t="shared" si="722"/>
        <v>0</v>
      </c>
      <c r="CS1923" s="24">
        <f t="shared" si="723"/>
        <v>0</v>
      </c>
    </row>
    <row r="1924" spans="9:97">
      <c r="I1924" s="24">
        <f t="shared" ref="I1924:I1987" si="727">IF(F1924&gt;=C1924-D1924,G1924-H1924,E1924)</f>
        <v>0</v>
      </c>
      <c r="J1924" s="24">
        <f t="shared" si="726"/>
        <v>0</v>
      </c>
      <c r="M1924" s="24"/>
      <c r="N1924" s="24"/>
      <c r="O1924" s="24"/>
      <c r="P1924" s="24"/>
      <c r="Q1924" s="24"/>
      <c r="R1924" s="24"/>
      <c r="S1924" s="24">
        <f t="shared" ref="S1924:S1987" si="728">IF(P1924&gt;=M1924-N1924,Q1924-R1924,O1924)</f>
        <v>0</v>
      </c>
      <c r="T1924" s="24">
        <f t="shared" si="725"/>
        <v>0</v>
      </c>
      <c r="W1924" s="24"/>
      <c r="X1924" s="24"/>
      <c r="Y1924" s="24"/>
      <c r="Z1924" s="24"/>
      <c r="AA1924" s="24"/>
      <c r="AB1924" s="24"/>
      <c r="AC1924" s="24">
        <f t="shared" ref="AC1924:AC1987" si="729">IF(Z1924&gt;=W1924-X1924,AA1924-AB1924,Y1924)</f>
        <v>0</v>
      </c>
      <c r="AD1924" s="24">
        <f t="shared" ref="AD1924:AD1987" si="730">IF(Z1924&lt;W1924-X1924,W1924-X1924-Z1924,0)</f>
        <v>0</v>
      </c>
      <c r="AG1924" s="24"/>
      <c r="AH1924" s="24"/>
      <c r="AI1924" s="24"/>
      <c r="AJ1924" s="24"/>
      <c r="AK1924" s="24"/>
      <c r="AL1924" s="24"/>
      <c r="AM1924" s="24">
        <f t="shared" ref="AM1924:AM1987" si="731">IF(AJ1924&gt;=AG1924-AH1924,AK1924-AL1924,AI1924)</f>
        <v>0</v>
      </c>
      <c r="AN1924" s="24">
        <f t="shared" si="724"/>
        <v>0</v>
      </c>
      <c r="AQ1924" s="24"/>
      <c r="AR1924" s="24"/>
      <c r="AS1924" s="24"/>
      <c r="AT1924" s="24"/>
      <c r="AU1924" s="24"/>
      <c r="AV1924" s="24"/>
      <c r="AW1924" s="24">
        <f t="shared" ref="AW1924:AW1987" si="732">IF(AS1924&gt;=AR1924-AQ1924,AV1924-AU1924,AT1924)</f>
        <v>0</v>
      </c>
      <c r="AX1924" s="24">
        <f t="shared" ref="AX1924:AX1987" si="733">IF(AS1924&lt;AR1924-AQ1924,AR1924-AQ1924-AS1924,0)</f>
        <v>0</v>
      </c>
      <c r="BA1924" s="24"/>
      <c r="BB1924" s="24"/>
      <c r="BC1924" s="24"/>
      <c r="BD1924" s="24"/>
      <c r="BE1924" s="24"/>
      <c r="BF1924" s="24"/>
      <c r="BG1924" s="24">
        <f t="shared" ref="BG1924:BG1987" si="734">IF(BC1924&gt;=BB1924-BA1924,BF1924-BE1924,BD1924)</f>
        <v>0</v>
      </c>
      <c r="BH1924" s="24">
        <f t="shared" ref="BH1924:BH1987" si="735">IF(BC1924&lt;BB1924-BA1924,BB1924-BA1924-BC1924,0)</f>
        <v>0</v>
      </c>
      <c r="BK1924" s="24"/>
      <c r="BL1924" s="24"/>
      <c r="BM1924" s="24"/>
      <c r="BN1924" s="24"/>
      <c r="BO1924" s="24"/>
      <c r="BP1924" s="24"/>
      <c r="BQ1924" s="24">
        <f t="shared" ref="BQ1924:BQ1987" si="736">IF(BM1924&gt;=BL1924-BK1924,BP1924-BO1924,BN1924)</f>
        <v>0</v>
      </c>
      <c r="BR1924" s="24">
        <f t="shared" ref="BR1924:BR1987" si="737">IF(BM1924&lt;BL1924-BK1924,BL1924-BK1924-BM1924,0)</f>
        <v>0</v>
      </c>
      <c r="BU1924" s="24"/>
      <c r="BV1924" s="24"/>
      <c r="BW1924" s="24"/>
      <c r="BX1924" s="24"/>
      <c r="BY1924" s="24"/>
      <c r="BZ1924" s="24"/>
      <c r="CA1924" s="24">
        <f t="shared" ref="CA1924:CA1987" si="738">IF(BW1924&gt;=BV1924-BU1924,BZ1924-BY1924,BX1924)</f>
        <v>0</v>
      </c>
      <c r="CB1924" s="24">
        <f t="shared" ref="CB1924:CB1987" si="739">IF(BW1924&lt;BV1924-BU1924,BV1924-BU1924-BW1924,0)</f>
        <v>0</v>
      </c>
      <c r="CC1924" s="24"/>
      <c r="CE1924" s="24">
        <f t="shared" si="716"/>
        <v>0</v>
      </c>
      <c r="CG1924" s="24">
        <f t="shared" si="717"/>
        <v>0</v>
      </c>
      <c r="CI1924" s="24">
        <f t="shared" si="718"/>
        <v>0</v>
      </c>
      <c r="CK1924" s="24">
        <f t="shared" si="719"/>
        <v>0</v>
      </c>
      <c r="CM1924" s="24">
        <f t="shared" si="720"/>
        <v>0</v>
      </c>
      <c r="CO1924" s="24">
        <f t="shared" si="721"/>
        <v>0</v>
      </c>
      <c r="CQ1924" s="24">
        <f t="shared" si="722"/>
        <v>0</v>
      </c>
      <c r="CS1924" s="24">
        <f t="shared" si="723"/>
        <v>0</v>
      </c>
    </row>
    <row r="1925" spans="9:97">
      <c r="I1925" s="24">
        <f t="shared" si="727"/>
        <v>0</v>
      </c>
      <c r="J1925" s="24">
        <f t="shared" si="726"/>
        <v>0</v>
      </c>
      <c r="M1925" s="24"/>
      <c r="N1925" s="24"/>
      <c r="O1925" s="24"/>
      <c r="P1925" s="24"/>
      <c r="Q1925" s="24"/>
      <c r="R1925" s="24"/>
      <c r="S1925" s="24">
        <f t="shared" si="728"/>
        <v>0</v>
      </c>
      <c r="T1925" s="24">
        <f t="shared" si="725"/>
        <v>0</v>
      </c>
      <c r="W1925" s="24"/>
      <c r="X1925" s="24"/>
      <c r="Y1925" s="24"/>
      <c r="Z1925" s="24"/>
      <c r="AA1925" s="24"/>
      <c r="AB1925" s="24"/>
      <c r="AC1925" s="24">
        <f t="shared" si="729"/>
        <v>0</v>
      </c>
      <c r="AD1925" s="24">
        <f t="shared" si="730"/>
        <v>0</v>
      </c>
      <c r="AG1925" s="24"/>
      <c r="AH1925" s="24"/>
      <c r="AI1925" s="24"/>
      <c r="AJ1925" s="24"/>
      <c r="AK1925" s="24"/>
      <c r="AL1925" s="24"/>
      <c r="AM1925" s="24">
        <f t="shared" si="731"/>
        <v>0</v>
      </c>
      <c r="AN1925" s="24">
        <f t="shared" si="724"/>
        <v>0</v>
      </c>
      <c r="AQ1925" s="24"/>
      <c r="AR1925" s="24"/>
      <c r="AS1925" s="24"/>
      <c r="AT1925" s="24"/>
      <c r="AU1925" s="24"/>
      <c r="AV1925" s="24"/>
      <c r="AW1925" s="24">
        <f t="shared" si="732"/>
        <v>0</v>
      </c>
      <c r="AX1925" s="24">
        <f t="shared" si="733"/>
        <v>0</v>
      </c>
      <c r="BA1925" s="24"/>
      <c r="BB1925" s="24"/>
      <c r="BC1925" s="24"/>
      <c r="BD1925" s="24"/>
      <c r="BE1925" s="24"/>
      <c r="BF1925" s="24"/>
      <c r="BG1925" s="24">
        <f t="shared" si="734"/>
        <v>0</v>
      </c>
      <c r="BH1925" s="24">
        <f t="shared" si="735"/>
        <v>0</v>
      </c>
      <c r="BK1925" s="24"/>
      <c r="BL1925" s="24"/>
      <c r="BM1925" s="24"/>
      <c r="BN1925" s="24"/>
      <c r="BO1925" s="24"/>
      <c r="BP1925" s="24"/>
      <c r="BQ1925" s="24">
        <f t="shared" si="736"/>
        <v>0</v>
      </c>
      <c r="BR1925" s="24">
        <f t="shared" si="737"/>
        <v>0</v>
      </c>
      <c r="BU1925" s="24"/>
      <c r="BV1925" s="24"/>
      <c r="BW1925" s="24"/>
      <c r="BX1925" s="24"/>
      <c r="BY1925" s="24"/>
      <c r="BZ1925" s="24"/>
      <c r="CA1925" s="24">
        <f t="shared" si="738"/>
        <v>0</v>
      </c>
      <c r="CB1925" s="24">
        <f t="shared" si="739"/>
        <v>0</v>
      </c>
      <c r="CC1925" s="24"/>
      <c r="CE1925" s="24">
        <f t="shared" ref="CE1925:CE1988" si="740">SUMIF(B:B,CD1925,G:G)-SUMIF(B:B,CD1925,H:H)</f>
        <v>0</v>
      </c>
      <c r="CG1925" s="24">
        <f t="shared" ref="CG1925:CG1988" si="741">SUMIF(L:L,CF1925,Q:Q)-SUMIF(L:L,CF1925,R:R)</f>
        <v>0</v>
      </c>
      <c r="CI1925" s="24">
        <f t="shared" ref="CI1925:CI1988" si="742">SUMIF(V:V,CH1925,AA:AA)-SUMIF(V:V,CH1925,AB:AB)</f>
        <v>0</v>
      </c>
      <c r="CK1925" s="24">
        <f t="shared" ref="CK1925:CK1988" si="743">SUMIF(AF:AF,CJ1925,AK:AK)-SUMIF(AF:AF,CJ1925,AL:AL)</f>
        <v>0</v>
      </c>
      <c r="CM1925" s="24">
        <f t="shared" ref="CM1925:CM1988" si="744">SUMIF(AP:AP,CL1925,AV:AV)-SUMIF(AP:AP,CL1925,AU:AU)</f>
        <v>0</v>
      </c>
      <c r="CO1925" s="24">
        <f t="shared" ref="CO1925:CO1988" si="745">SUMIF(AZ:AZ,CN1925,BF:BF)-SUMIF(AZ:AZ,CN1925,BE:BE)</f>
        <v>0</v>
      </c>
      <c r="CQ1925" s="24">
        <f t="shared" ref="CQ1925:CQ1988" si="746">SUMIF(BJ:BJ,CP1925,BP:BP)-SUMIF(BJ:BJ,CP1925,BO:BO)</f>
        <v>0</v>
      </c>
      <c r="CS1925" s="24">
        <f t="shared" ref="CS1925:CS1988" si="747">SUMIF(BT:BT,CR1925,BZ:BZ)-SUMIF(BT:BT,CR1925,BY:BY)</f>
        <v>0</v>
      </c>
    </row>
    <row r="1926" spans="9:97">
      <c r="I1926" s="24">
        <f t="shared" si="727"/>
        <v>0</v>
      </c>
      <c r="J1926" s="24">
        <f t="shared" si="726"/>
        <v>0</v>
      </c>
      <c r="M1926" s="24"/>
      <c r="N1926" s="24"/>
      <c r="O1926" s="24"/>
      <c r="P1926" s="24"/>
      <c r="Q1926" s="24"/>
      <c r="R1926" s="24"/>
      <c r="S1926" s="24">
        <f t="shared" si="728"/>
        <v>0</v>
      </c>
      <c r="T1926" s="24">
        <f t="shared" si="725"/>
        <v>0</v>
      </c>
      <c r="W1926" s="24"/>
      <c r="X1926" s="24"/>
      <c r="Y1926" s="24"/>
      <c r="Z1926" s="24"/>
      <c r="AA1926" s="24"/>
      <c r="AB1926" s="24"/>
      <c r="AC1926" s="24">
        <f t="shared" si="729"/>
        <v>0</v>
      </c>
      <c r="AD1926" s="24">
        <f t="shared" si="730"/>
        <v>0</v>
      </c>
      <c r="AG1926" s="24"/>
      <c r="AH1926" s="24"/>
      <c r="AI1926" s="24"/>
      <c r="AJ1926" s="24"/>
      <c r="AK1926" s="24"/>
      <c r="AL1926" s="24"/>
      <c r="AM1926" s="24">
        <f t="shared" si="731"/>
        <v>0</v>
      </c>
      <c r="AN1926" s="24">
        <f t="shared" si="724"/>
        <v>0</v>
      </c>
      <c r="AQ1926" s="24"/>
      <c r="AR1926" s="24"/>
      <c r="AS1926" s="24"/>
      <c r="AT1926" s="24"/>
      <c r="AU1926" s="24"/>
      <c r="AV1926" s="24"/>
      <c r="AW1926" s="24">
        <f t="shared" si="732"/>
        <v>0</v>
      </c>
      <c r="AX1926" s="24">
        <f t="shared" si="733"/>
        <v>0</v>
      </c>
      <c r="BA1926" s="24"/>
      <c r="BB1926" s="24"/>
      <c r="BC1926" s="24"/>
      <c r="BD1926" s="24"/>
      <c r="BE1926" s="24"/>
      <c r="BF1926" s="24"/>
      <c r="BG1926" s="24">
        <f t="shared" si="734"/>
        <v>0</v>
      </c>
      <c r="BH1926" s="24">
        <f t="shared" si="735"/>
        <v>0</v>
      </c>
      <c r="BK1926" s="24"/>
      <c r="BL1926" s="24"/>
      <c r="BM1926" s="24"/>
      <c r="BN1926" s="24"/>
      <c r="BO1926" s="24"/>
      <c r="BP1926" s="24"/>
      <c r="BQ1926" s="24">
        <f t="shared" si="736"/>
        <v>0</v>
      </c>
      <c r="BR1926" s="24">
        <f t="shared" si="737"/>
        <v>0</v>
      </c>
      <c r="BU1926" s="24"/>
      <c r="BV1926" s="24"/>
      <c r="BW1926" s="24"/>
      <c r="BX1926" s="24"/>
      <c r="BY1926" s="24"/>
      <c r="BZ1926" s="24"/>
      <c r="CA1926" s="24">
        <f t="shared" si="738"/>
        <v>0</v>
      </c>
      <c r="CB1926" s="24">
        <f t="shared" si="739"/>
        <v>0</v>
      </c>
      <c r="CC1926" s="24"/>
      <c r="CE1926" s="24">
        <f t="shared" si="740"/>
        <v>0</v>
      </c>
      <c r="CG1926" s="24">
        <f t="shared" si="741"/>
        <v>0</v>
      </c>
      <c r="CI1926" s="24">
        <f t="shared" si="742"/>
        <v>0</v>
      </c>
      <c r="CK1926" s="24">
        <f t="shared" si="743"/>
        <v>0</v>
      </c>
      <c r="CM1926" s="24">
        <f t="shared" si="744"/>
        <v>0</v>
      </c>
      <c r="CO1926" s="24">
        <f t="shared" si="745"/>
        <v>0</v>
      </c>
      <c r="CQ1926" s="24">
        <f t="shared" si="746"/>
        <v>0</v>
      </c>
      <c r="CS1926" s="24">
        <f t="shared" si="747"/>
        <v>0</v>
      </c>
    </row>
    <row r="1927" spans="9:97">
      <c r="I1927" s="24">
        <f t="shared" si="727"/>
        <v>0</v>
      </c>
      <c r="J1927" s="24">
        <f t="shared" si="726"/>
        <v>0</v>
      </c>
      <c r="M1927" s="24"/>
      <c r="N1927" s="24"/>
      <c r="O1927" s="24"/>
      <c r="P1927" s="24"/>
      <c r="Q1927" s="24"/>
      <c r="R1927" s="24"/>
      <c r="S1927" s="24">
        <f t="shared" si="728"/>
        <v>0</v>
      </c>
      <c r="T1927" s="24">
        <f t="shared" si="725"/>
        <v>0</v>
      </c>
      <c r="W1927" s="24"/>
      <c r="X1927" s="24"/>
      <c r="Y1927" s="24"/>
      <c r="Z1927" s="24"/>
      <c r="AA1927" s="24"/>
      <c r="AB1927" s="24"/>
      <c r="AC1927" s="24">
        <f t="shared" si="729"/>
        <v>0</v>
      </c>
      <c r="AD1927" s="24">
        <f t="shared" si="730"/>
        <v>0</v>
      </c>
      <c r="AG1927" s="24"/>
      <c r="AH1927" s="24"/>
      <c r="AI1927" s="24"/>
      <c r="AJ1927" s="24"/>
      <c r="AK1927" s="24"/>
      <c r="AL1927" s="24"/>
      <c r="AM1927" s="24">
        <f t="shared" si="731"/>
        <v>0</v>
      </c>
      <c r="AN1927" s="24">
        <f t="shared" si="724"/>
        <v>0</v>
      </c>
      <c r="AQ1927" s="24"/>
      <c r="AR1927" s="24"/>
      <c r="AS1927" s="24"/>
      <c r="AT1927" s="24"/>
      <c r="AU1927" s="24"/>
      <c r="AV1927" s="24"/>
      <c r="AW1927" s="24">
        <f t="shared" si="732"/>
        <v>0</v>
      </c>
      <c r="AX1927" s="24">
        <f t="shared" si="733"/>
        <v>0</v>
      </c>
      <c r="BA1927" s="24"/>
      <c r="BB1927" s="24"/>
      <c r="BC1927" s="24"/>
      <c r="BD1927" s="24"/>
      <c r="BE1927" s="24"/>
      <c r="BF1927" s="24"/>
      <c r="BG1927" s="24">
        <f t="shared" si="734"/>
        <v>0</v>
      </c>
      <c r="BH1927" s="24">
        <f t="shared" si="735"/>
        <v>0</v>
      </c>
      <c r="BK1927" s="24"/>
      <c r="BL1927" s="24"/>
      <c r="BM1927" s="24"/>
      <c r="BN1927" s="24"/>
      <c r="BO1927" s="24"/>
      <c r="BP1927" s="24"/>
      <c r="BQ1927" s="24">
        <f t="shared" si="736"/>
        <v>0</v>
      </c>
      <c r="BR1927" s="24">
        <f t="shared" si="737"/>
        <v>0</v>
      </c>
      <c r="BU1927" s="24"/>
      <c r="BV1927" s="24"/>
      <c r="BW1927" s="24"/>
      <c r="BX1927" s="24"/>
      <c r="BY1927" s="24"/>
      <c r="BZ1927" s="24"/>
      <c r="CA1927" s="24">
        <f t="shared" si="738"/>
        <v>0</v>
      </c>
      <c r="CB1927" s="24">
        <f t="shared" si="739"/>
        <v>0</v>
      </c>
      <c r="CC1927" s="24"/>
      <c r="CE1927" s="24">
        <f t="shared" si="740"/>
        <v>0</v>
      </c>
      <c r="CG1927" s="24">
        <f t="shared" si="741"/>
        <v>0</v>
      </c>
      <c r="CI1927" s="24">
        <f t="shared" si="742"/>
        <v>0</v>
      </c>
      <c r="CK1927" s="24">
        <f t="shared" si="743"/>
        <v>0</v>
      </c>
      <c r="CM1927" s="24">
        <f t="shared" si="744"/>
        <v>0</v>
      </c>
      <c r="CO1927" s="24">
        <f t="shared" si="745"/>
        <v>0</v>
      </c>
      <c r="CQ1927" s="24">
        <f t="shared" si="746"/>
        <v>0</v>
      </c>
      <c r="CS1927" s="24">
        <f t="shared" si="747"/>
        <v>0</v>
      </c>
    </row>
    <row r="1928" spans="9:97">
      <c r="I1928" s="24">
        <f t="shared" si="727"/>
        <v>0</v>
      </c>
      <c r="J1928" s="24">
        <f t="shared" si="726"/>
        <v>0</v>
      </c>
      <c r="M1928" s="24"/>
      <c r="N1928" s="24"/>
      <c r="O1928" s="24"/>
      <c r="P1928" s="24"/>
      <c r="Q1928" s="24"/>
      <c r="R1928" s="24"/>
      <c r="S1928" s="24">
        <f t="shared" si="728"/>
        <v>0</v>
      </c>
      <c r="T1928" s="24">
        <f t="shared" si="725"/>
        <v>0</v>
      </c>
      <c r="W1928" s="24"/>
      <c r="X1928" s="24"/>
      <c r="Y1928" s="24"/>
      <c r="Z1928" s="24"/>
      <c r="AA1928" s="24"/>
      <c r="AB1928" s="24"/>
      <c r="AC1928" s="24">
        <f t="shared" si="729"/>
        <v>0</v>
      </c>
      <c r="AD1928" s="24">
        <f t="shared" si="730"/>
        <v>0</v>
      </c>
      <c r="AG1928" s="24"/>
      <c r="AH1928" s="24"/>
      <c r="AI1928" s="24"/>
      <c r="AJ1928" s="24"/>
      <c r="AK1928" s="24"/>
      <c r="AL1928" s="24"/>
      <c r="AM1928" s="24">
        <f t="shared" si="731"/>
        <v>0</v>
      </c>
      <c r="AN1928" s="24">
        <f t="shared" si="724"/>
        <v>0</v>
      </c>
      <c r="AQ1928" s="24"/>
      <c r="AR1928" s="24"/>
      <c r="AS1928" s="24"/>
      <c r="AT1928" s="24"/>
      <c r="AU1928" s="24"/>
      <c r="AV1928" s="24"/>
      <c r="AW1928" s="24">
        <f t="shared" si="732"/>
        <v>0</v>
      </c>
      <c r="AX1928" s="24">
        <f t="shared" si="733"/>
        <v>0</v>
      </c>
      <c r="BA1928" s="24"/>
      <c r="BB1928" s="24"/>
      <c r="BC1928" s="24"/>
      <c r="BD1928" s="24"/>
      <c r="BE1928" s="24"/>
      <c r="BF1928" s="24"/>
      <c r="BG1928" s="24">
        <f t="shared" si="734"/>
        <v>0</v>
      </c>
      <c r="BH1928" s="24">
        <f t="shared" si="735"/>
        <v>0</v>
      </c>
      <c r="BK1928" s="24"/>
      <c r="BL1928" s="24"/>
      <c r="BM1928" s="24"/>
      <c r="BN1928" s="24"/>
      <c r="BO1928" s="24"/>
      <c r="BP1928" s="24"/>
      <c r="BQ1928" s="24">
        <f t="shared" si="736"/>
        <v>0</v>
      </c>
      <c r="BR1928" s="24">
        <f t="shared" si="737"/>
        <v>0</v>
      </c>
      <c r="BU1928" s="24"/>
      <c r="BV1928" s="24"/>
      <c r="BW1928" s="24"/>
      <c r="BX1928" s="24"/>
      <c r="BY1928" s="24"/>
      <c r="BZ1928" s="24"/>
      <c r="CA1928" s="24">
        <f t="shared" si="738"/>
        <v>0</v>
      </c>
      <c r="CB1928" s="24">
        <f t="shared" si="739"/>
        <v>0</v>
      </c>
      <c r="CC1928" s="24"/>
      <c r="CE1928" s="24">
        <f t="shared" si="740"/>
        <v>0</v>
      </c>
      <c r="CG1928" s="24">
        <f t="shared" si="741"/>
        <v>0</v>
      </c>
      <c r="CI1928" s="24">
        <f t="shared" si="742"/>
        <v>0</v>
      </c>
      <c r="CK1928" s="24">
        <f t="shared" si="743"/>
        <v>0</v>
      </c>
      <c r="CM1928" s="24">
        <f t="shared" si="744"/>
        <v>0</v>
      </c>
      <c r="CO1928" s="24">
        <f t="shared" si="745"/>
        <v>0</v>
      </c>
      <c r="CQ1928" s="24">
        <f t="shared" si="746"/>
        <v>0</v>
      </c>
      <c r="CS1928" s="24">
        <f t="shared" si="747"/>
        <v>0</v>
      </c>
    </row>
    <row r="1929" spans="9:97">
      <c r="I1929" s="24">
        <f t="shared" si="727"/>
        <v>0</v>
      </c>
      <c r="J1929" s="24">
        <f t="shared" si="726"/>
        <v>0</v>
      </c>
      <c r="M1929" s="24"/>
      <c r="N1929" s="24"/>
      <c r="O1929" s="24"/>
      <c r="P1929" s="24"/>
      <c r="Q1929" s="24"/>
      <c r="R1929" s="24"/>
      <c r="S1929" s="24">
        <f t="shared" si="728"/>
        <v>0</v>
      </c>
      <c r="T1929" s="24">
        <f t="shared" si="725"/>
        <v>0</v>
      </c>
      <c r="W1929" s="24"/>
      <c r="X1929" s="24"/>
      <c r="Y1929" s="24"/>
      <c r="Z1929" s="24"/>
      <c r="AA1929" s="24"/>
      <c r="AB1929" s="24"/>
      <c r="AC1929" s="24">
        <f t="shared" si="729"/>
        <v>0</v>
      </c>
      <c r="AD1929" s="24">
        <f t="shared" si="730"/>
        <v>0</v>
      </c>
      <c r="AG1929" s="24"/>
      <c r="AH1929" s="24"/>
      <c r="AI1929" s="24"/>
      <c r="AJ1929" s="24"/>
      <c r="AK1929" s="24"/>
      <c r="AL1929" s="24"/>
      <c r="AM1929" s="24">
        <f t="shared" si="731"/>
        <v>0</v>
      </c>
      <c r="AN1929" s="24">
        <f t="shared" si="724"/>
        <v>0</v>
      </c>
      <c r="AQ1929" s="24"/>
      <c r="AR1929" s="24"/>
      <c r="AS1929" s="24"/>
      <c r="AT1929" s="24"/>
      <c r="AU1929" s="24"/>
      <c r="AV1929" s="24"/>
      <c r="AW1929" s="24">
        <f t="shared" si="732"/>
        <v>0</v>
      </c>
      <c r="AX1929" s="24">
        <f t="shared" si="733"/>
        <v>0</v>
      </c>
      <c r="BA1929" s="24"/>
      <c r="BB1929" s="24"/>
      <c r="BC1929" s="24"/>
      <c r="BD1929" s="24"/>
      <c r="BE1929" s="24"/>
      <c r="BF1929" s="24"/>
      <c r="BG1929" s="24">
        <f t="shared" si="734"/>
        <v>0</v>
      </c>
      <c r="BH1929" s="24">
        <f t="shared" si="735"/>
        <v>0</v>
      </c>
      <c r="BK1929" s="24"/>
      <c r="BL1929" s="24"/>
      <c r="BM1929" s="24"/>
      <c r="BN1929" s="24"/>
      <c r="BO1929" s="24"/>
      <c r="BP1929" s="24"/>
      <c r="BQ1929" s="24">
        <f t="shared" si="736"/>
        <v>0</v>
      </c>
      <c r="BR1929" s="24">
        <f t="shared" si="737"/>
        <v>0</v>
      </c>
      <c r="BU1929" s="24"/>
      <c r="BV1929" s="24"/>
      <c r="BW1929" s="24"/>
      <c r="BX1929" s="24"/>
      <c r="BY1929" s="24"/>
      <c r="BZ1929" s="24"/>
      <c r="CA1929" s="24">
        <f t="shared" si="738"/>
        <v>0</v>
      </c>
      <c r="CB1929" s="24">
        <f t="shared" si="739"/>
        <v>0</v>
      </c>
      <c r="CC1929" s="24"/>
      <c r="CE1929" s="24">
        <f t="shared" si="740"/>
        <v>0</v>
      </c>
      <c r="CG1929" s="24">
        <f t="shared" si="741"/>
        <v>0</v>
      </c>
      <c r="CI1929" s="24">
        <f t="shared" si="742"/>
        <v>0</v>
      </c>
      <c r="CK1929" s="24">
        <f t="shared" si="743"/>
        <v>0</v>
      </c>
      <c r="CM1929" s="24">
        <f t="shared" si="744"/>
        <v>0</v>
      </c>
      <c r="CO1929" s="24">
        <f t="shared" si="745"/>
        <v>0</v>
      </c>
      <c r="CQ1929" s="24">
        <f t="shared" si="746"/>
        <v>0</v>
      </c>
      <c r="CS1929" s="24">
        <f t="shared" si="747"/>
        <v>0</v>
      </c>
    </row>
    <row r="1930" spans="9:97">
      <c r="I1930" s="24">
        <f t="shared" si="727"/>
        <v>0</v>
      </c>
      <c r="J1930" s="24">
        <f t="shared" si="726"/>
        <v>0</v>
      </c>
      <c r="M1930" s="24"/>
      <c r="N1930" s="24"/>
      <c r="O1930" s="24"/>
      <c r="P1930" s="24"/>
      <c r="Q1930" s="24"/>
      <c r="R1930" s="24"/>
      <c r="S1930" s="24">
        <f t="shared" si="728"/>
        <v>0</v>
      </c>
      <c r="T1930" s="24">
        <f t="shared" si="725"/>
        <v>0</v>
      </c>
      <c r="W1930" s="24"/>
      <c r="X1930" s="24"/>
      <c r="Y1930" s="24"/>
      <c r="Z1930" s="24"/>
      <c r="AA1930" s="24"/>
      <c r="AB1930" s="24"/>
      <c r="AC1930" s="24">
        <f t="shared" si="729"/>
        <v>0</v>
      </c>
      <c r="AD1930" s="24">
        <f t="shared" si="730"/>
        <v>0</v>
      </c>
      <c r="AG1930" s="24"/>
      <c r="AH1930" s="24"/>
      <c r="AI1930" s="24"/>
      <c r="AJ1930" s="24"/>
      <c r="AK1930" s="24"/>
      <c r="AL1930" s="24"/>
      <c r="AM1930" s="24">
        <f t="shared" si="731"/>
        <v>0</v>
      </c>
      <c r="AN1930" s="24">
        <f t="shared" si="724"/>
        <v>0</v>
      </c>
      <c r="AQ1930" s="24"/>
      <c r="AR1930" s="24"/>
      <c r="AS1930" s="24"/>
      <c r="AT1930" s="24"/>
      <c r="AU1930" s="24"/>
      <c r="AV1930" s="24"/>
      <c r="AW1930" s="24">
        <f t="shared" si="732"/>
        <v>0</v>
      </c>
      <c r="AX1930" s="24">
        <f t="shared" si="733"/>
        <v>0</v>
      </c>
      <c r="BA1930" s="24"/>
      <c r="BB1930" s="24"/>
      <c r="BC1930" s="24"/>
      <c r="BD1930" s="24"/>
      <c r="BE1930" s="24"/>
      <c r="BF1930" s="24"/>
      <c r="BG1930" s="24">
        <f t="shared" si="734"/>
        <v>0</v>
      </c>
      <c r="BH1930" s="24">
        <f t="shared" si="735"/>
        <v>0</v>
      </c>
      <c r="BK1930" s="24"/>
      <c r="BL1930" s="24"/>
      <c r="BM1930" s="24"/>
      <c r="BN1930" s="24"/>
      <c r="BO1930" s="24"/>
      <c r="BP1930" s="24"/>
      <c r="BQ1930" s="24">
        <f t="shared" si="736"/>
        <v>0</v>
      </c>
      <c r="BR1930" s="24">
        <f t="shared" si="737"/>
        <v>0</v>
      </c>
      <c r="BU1930" s="24"/>
      <c r="BV1930" s="24"/>
      <c r="BW1930" s="24"/>
      <c r="BX1930" s="24"/>
      <c r="BY1930" s="24"/>
      <c r="BZ1930" s="24"/>
      <c r="CA1930" s="24">
        <f t="shared" si="738"/>
        <v>0</v>
      </c>
      <c r="CB1930" s="24">
        <f t="shared" si="739"/>
        <v>0</v>
      </c>
      <c r="CC1930" s="24"/>
      <c r="CE1930" s="24">
        <f t="shared" si="740"/>
        <v>0</v>
      </c>
      <c r="CG1930" s="24">
        <f t="shared" si="741"/>
        <v>0</v>
      </c>
      <c r="CI1930" s="24">
        <f t="shared" si="742"/>
        <v>0</v>
      </c>
      <c r="CK1930" s="24">
        <f t="shared" si="743"/>
        <v>0</v>
      </c>
      <c r="CM1930" s="24">
        <f t="shared" si="744"/>
        <v>0</v>
      </c>
      <c r="CO1930" s="24">
        <f t="shared" si="745"/>
        <v>0</v>
      </c>
      <c r="CQ1930" s="24">
        <f t="shared" si="746"/>
        <v>0</v>
      </c>
      <c r="CS1930" s="24">
        <f t="shared" si="747"/>
        <v>0</v>
      </c>
    </row>
    <row r="1931" spans="9:97">
      <c r="I1931" s="24">
        <f t="shared" si="727"/>
        <v>0</v>
      </c>
      <c r="J1931" s="24">
        <f t="shared" si="726"/>
        <v>0</v>
      </c>
      <c r="M1931" s="24"/>
      <c r="N1931" s="24"/>
      <c r="O1931" s="24"/>
      <c r="P1931" s="24"/>
      <c r="Q1931" s="24"/>
      <c r="R1931" s="24"/>
      <c r="S1931" s="24">
        <f t="shared" si="728"/>
        <v>0</v>
      </c>
      <c r="T1931" s="24">
        <f t="shared" si="725"/>
        <v>0</v>
      </c>
      <c r="W1931" s="24"/>
      <c r="X1931" s="24"/>
      <c r="Y1931" s="24"/>
      <c r="Z1931" s="24"/>
      <c r="AA1931" s="24"/>
      <c r="AB1931" s="24"/>
      <c r="AC1931" s="24">
        <f t="shared" si="729"/>
        <v>0</v>
      </c>
      <c r="AD1931" s="24">
        <f t="shared" si="730"/>
        <v>0</v>
      </c>
      <c r="AG1931" s="24"/>
      <c r="AH1931" s="24"/>
      <c r="AI1931" s="24"/>
      <c r="AJ1931" s="24"/>
      <c r="AK1931" s="24"/>
      <c r="AL1931" s="24"/>
      <c r="AM1931" s="24">
        <f t="shared" si="731"/>
        <v>0</v>
      </c>
      <c r="AN1931" s="24">
        <f t="shared" si="724"/>
        <v>0</v>
      </c>
      <c r="AQ1931" s="24"/>
      <c r="AR1931" s="24"/>
      <c r="AS1931" s="24"/>
      <c r="AT1931" s="24"/>
      <c r="AU1931" s="24"/>
      <c r="AV1931" s="24"/>
      <c r="AW1931" s="24">
        <f t="shared" si="732"/>
        <v>0</v>
      </c>
      <c r="AX1931" s="24">
        <f t="shared" si="733"/>
        <v>0</v>
      </c>
      <c r="BA1931" s="24"/>
      <c r="BB1931" s="24"/>
      <c r="BC1931" s="24"/>
      <c r="BD1931" s="24"/>
      <c r="BE1931" s="24"/>
      <c r="BF1931" s="24"/>
      <c r="BG1931" s="24">
        <f t="shared" si="734"/>
        <v>0</v>
      </c>
      <c r="BH1931" s="24">
        <f t="shared" si="735"/>
        <v>0</v>
      </c>
      <c r="BK1931" s="24"/>
      <c r="BL1931" s="24"/>
      <c r="BM1931" s="24"/>
      <c r="BN1931" s="24"/>
      <c r="BO1931" s="24"/>
      <c r="BP1931" s="24"/>
      <c r="BQ1931" s="24">
        <f t="shared" si="736"/>
        <v>0</v>
      </c>
      <c r="BR1931" s="24">
        <f t="shared" si="737"/>
        <v>0</v>
      </c>
      <c r="BU1931" s="24"/>
      <c r="BV1931" s="24"/>
      <c r="BW1931" s="24"/>
      <c r="BX1931" s="24"/>
      <c r="BY1931" s="24"/>
      <c r="BZ1931" s="24"/>
      <c r="CA1931" s="24">
        <f t="shared" si="738"/>
        <v>0</v>
      </c>
      <c r="CB1931" s="24">
        <f t="shared" si="739"/>
        <v>0</v>
      </c>
      <c r="CC1931" s="24"/>
      <c r="CE1931" s="24">
        <f t="shared" si="740"/>
        <v>0</v>
      </c>
      <c r="CG1931" s="24">
        <f t="shared" si="741"/>
        <v>0</v>
      </c>
      <c r="CI1931" s="24">
        <f t="shared" si="742"/>
        <v>0</v>
      </c>
      <c r="CK1931" s="24">
        <f t="shared" si="743"/>
        <v>0</v>
      </c>
      <c r="CM1931" s="24">
        <f t="shared" si="744"/>
        <v>0</v>
      </c>
      <c r="CO1931" s="24">
        <f t="shared" si="745"/>
        <v>0</v>
      </c>
      <c r="CQ1931" s="24">
        <f t="shared" si="746"/>
        <v>0</v>
      </c>
      <c r="CS1931" s="24">
        <f t="shared" si="747"/>
        <v>0</v>
      </c>
    </row>
    <row r="1932" spans="9:97">
      <c r="I1932" s="24">
        <f t="shared" si="727"/>
        <v>0</v>
      </c>
      <c r="J1932" s="24">
        <f t="shared" si="726"/>
        <v>0</v>
      </c>
      <c r="M1932" s="24"/>
      <c r="N1932" s="24"/>
      <c r="O1932" s="24"/>
      <c r="P1932" s="24"/>
      <c r="Q1932" s="24"/>
      <c r="R1932" s="24"/>
      <c r="S1932" s="24">
        <f t="shared" si="728"/>
        <v>0</v>
      </c>
      <c r="T1932" s="24">
        <f t="shared" si="725"/>
        <v>0</v>
      </c>
      <c r="W1932" s="24"/>
      <c r="X1932" s="24"/>
      <c r="Y1932" s="24"/>
      <c r="Z1932" s="24"/>
      <c r="AA1932" s="24"/>
      <c r="AB1932" s="24"/>
      <c r="AC1932" s="24">
        <f t="shared" si="729"/>
        <v>0</v>
      </c>
      <c r="AD1932" s="24">
        <f t="shared" si="730"/>
        <v>0</v>
      </c>
      <c r="AG1932" s="24"/>
      <c r="AH1932" s="24"/>
      <c r="AI1932" s="24"/>
      <c r="AJ1932" s="24"/>
      <c r="AK1932" s="24"/>
      <c r="AL1932" s="24"/>
      <c r="AM1932" s="24">
        <f t="shared" si="731"/>
        <v>0</v>
      </c>
      <c r="AN1932" s="24">
        <f t="shared" si="724"/>
        <v>0</v>
      </c>
      <c r="AQ1932" s="24"/>
      <c r="AR1932" s="24"/>
      <c r="AS1932" s="24"/>
      <c r="AT1932" s="24"/>
      <c r="AU1932" s="24"/>
      <c r="AV1932" s="24"/>
      <c r="AW1932" s="24">
        <f t="shared" si="732"/>
        <v>0</v>
      </c>
      <c r="AX1932" s="24">
        <f t="shared" si="733"/>
        <v>0</v>
      </c>
      <c r="BA1932" s="24"/>
      <c r="BB1932" s="24"/>
      <c r="BC1932" s="24"/>
      <c r="BD1932" s="24"/>
      <c r="BE1932" s="24"/>
      <c r="BF1932" s="24"/>
      <c r="BG1932" s="24">
        <f t="shared" si="734"/>
        <v>0</v>
      </c>
      <c r="BH1932" s="24">
        <f t="shared" si="735"/>
        <v>0</v>
      </c>
      <c r="BK1932" s="24"/>
      <c r="BL1932" s="24"/>
      <c r="BM1932" s="24"/>
      <c r="BN1932" s="24"/>
      <c r="BO1932" s="24"/>
      <c r="BP1932" s="24"/>
      <c r="BQ1932" s="24">
        <f t="shared" si="736"/>
        <v>0</v>
      </c>
      <c r="BR1932" s="24">
        <f t="shared" si="737"/>
        <v>0</v>
      </c>
      <c r="BU1932" s="24"/>
      <c r="BV1932" s="24"/>
      <c r="BW1932" s="24"/>
      <c r="BX1932" s="24"/>
      <c r="BY1932" s="24"/>
      <c r="BZ1932" s="24"/>
      <c r="CA1932" s="24">
        <f t="shared" si="738"/>
        <v>0</v>
      </c>
      <c r="CB1932" s="24">
        <f t="shared" si="739"/>
        <v>0</v>
      </c>
      <c r="CC1932" s="24"/>
      <c r="CE1932" s="24">
        <f t="shared" si="740"/>
        <v>0</v>
      </c>
      <c r="CG1932" s="24">
        <f t="shared" si="741"/>
        <v>0</v>
      </c>
      <c r="CI1932" s="24">
        <f t="shared" si="742"/>
        <v>0</v>
      </c>
      <c r="CK1932" s="24">
        <f t="shared" si="743"/>
        <v>0</v>
      </c>
      <c r="CM1932" s="24">
        <f t="shared" si="744"/>
        <v>0</v>
      </c>
      <c r="CO1932" s="24">
        <f t="shared" si="745"/>
        <v>0</v>
      </c>
      <c r="CQ1932" s="24">
        <f t="shared" si="746"/>
        <v>0</v>
      </c>
      <c r="CS1932" s="24">
        <f t="shared" si="747"/>
        <v>0</v>
      </c>
    </row>
    <row r="1933" spans="9:97">
      <c r="I1933" s="24">
        <f t="shared" si="727"/>
        <v>0</v>
      </c>
      <c r="J1933" s="24">
        <f t="shared" si="726"/>
        <v>0</v>
      </c>
      <c r="M1933" s="24"/>
      <c r="N1933" s="24"/>
      <c r="O1933" s="24"/>
      <c r="P1933" s="24"/>
      <c r="Q1933" s="24"/>
      <c r="R1933" s="24"/>
      <c r="S1933" s="24">
        <f t="shared" si="728"/>
        <v>0</v>
      </c>
      <c r="T1933" s="24">
        <f t="shared" si="725"/>
        <v>0</v>
      </c>
      <c r="W1933" s="24"/>
      <c r="X1933" s="24"/>
      <c r="Y1933" s="24"/>
      <c r="Z1933" s="24"/>
      <c r="AA1933" s="24"/>
      <c r="AB1933" s="24"/>
      <c r="AC1933" s="24">
        <f t="shared" si="729"/>
        <v>0</v>
      </c>
      <c r="AD1933" s="24">
        <f t="shared" si="730"/>
        <v>0</v>
      </c>
      <c r="AG1933" s="24"/>
      <c r="AH1933" s="24"/>
      <c r="AI1933" s="24"/>
      <c r="AJ1933" s="24"/>
      <c r="AK1933" s="24"/>
      <c r="AL1933" s="24"/>
      <c r="AM1933" s="24">
        <f t="shared" si="731"/>
        <v>0</v>
      </c>
      <c r="AN1933" s="24">
        <f t="shared" si="724"/>
        <v>0</v>
      </c>
      <c r="AQ1933" s="24"/>
      <c r="AR1933" s="24"/>
      <c r="AS1933" s="24"/>
      <c r="AT1933" s="24"/>
      <c r="AU1933" s="24"/>
      <c r="AV1933" s="24"/>
      <c r="AW1933" s="24">
        <f t="shared" si="732"/>
        <v>0</v>
      </c>
      <c r="AX1933" s="24">
        <f t="shared" si="733"/>
        <v>0</v>
      </c>
      <c r="BA1933" s="24"/>
      <c r="BB1933" s="24"/>
      <c r="BC1933" s="24"/>
      <c r="BD1933" s="24"/>
      <c r="BE1933" s="24"/>
      <c r="BF1933" s="24"/>
      <c r="BG1933" s="24">
        <f t="shared" si="734"/>
        <v>0</v>
      </c>
      <c r="BH1933" s="24">
        <f t="shared" si="735"/>
        <v>0</v>
      </c>
      <c r="BK1933" s="24"/>
      <c r="BL1933" s="24"/>
      <c r="BM1933" s="24"/>
      <c r="BN1933" s="24"/>
      <c r="BO1933" s="24"/>
      <c r="BP1933" s="24"/>
      <c r="BQ1933" s="24">
        <f t="shared" si="736"/>
        <v>0</v>
      </c>
      <c r="BR1933" s="24">
        <f t="shared" si="737"/>
        <v>0</v>
      </c>
      <c r="BU1933" s="24"/>
      <c r="BV1933" s="24"/>
      <c r="BW1933" s="24"/>
      <c r="BX1933" s="24"/>
      <c r="BY1933" s="24"/>
      <c r="BZ1933" s="24"/>
      <c r="CA1933" s="24">
        <f t="shared" si="738"/>
        <v>0</v>
      </c>
      <c r="CB1933" s="24">
        <f t="shared" si="739"/>
        <v>0</v>
      </c>
      <c r="CC1933" s="24"/>
      <c r="CE1933" s="24">
        <f t="shared" si="740"/>
        <v>0</v>
      </c>
      <c r="CG1933" s="24">
        <f t="shared" si="741"/>
        <v>0</v>
      </c>
      <c r="CI1933" s="24">
        <f t="shared" si="742"/>
        <v>0</v>
      </c>
      <c r="CK1933" s="24">
        <f t="shared" si="743"/>
        <v>0</v>
      </c>
      <c r="CM1933" s="24">
        <f t="shared" si="744"/>
        <v>0</v>
      </c>
      <c r="CO1933" s="24">
        <f t="shared" si="745"/>
        <v>0</v>
      </c>
      <c r="CQ1933" s="24">
        <f t="shared" si="746"/>
        <v>0</v>
      </c>
      <c r="CS1933" s="24">
        <f t="shared" si="747"/>
        <v>0</v>
      </c>
    </row>
    <row r="1934" spans="9:97">
      <c r="I1934" s="24">
        <f t="shared" si="727"/>
        <v>0</v>
      </c>
      <c r="J1934" s="24">
        <f t="shared" si="726"/>
        <v>0</v>
      </c>
      <c r="M1934" s="24"/>
      <c r="N1934" s="24"/>
      <c r="O1934" s="24"/>
      <c r="P1934" s="24"/>
      <c r="Q1934" s="24"/>
      <c r="R1934" s="24"/>
      <c r="S1934" s="24">
        <f t="shared" si="728"/>
        <v>0</v>
      </c>
      <c r="T1934" s="24">
        <f t="shared" si="725"/>
        <v>0</v>
      </c>
      <c r="W1934" s="24"/>
      <c r="X1934" s="24"/>
      <c r="Y1934" s="24"/>
      <c r="Z1934" s="24"/>
      <c r="AA1934" s="24"/>
      <c r="AB1934" s="24"/>
      <c r="AC1934" s="24">
        <f t="shared" si="729"/>
        <v>0</v>
      </c>
      <c r="AD1934" s="24">
        <f t="shared" si="730"/>
        <v>0</v>
      </c>
      <c r="AG1934" s="24"/>
      <c r="AH1934" s="24"/>
      <c r="AI1934" s="24"/>
      <c r="AJ1934" s="24"/>
      <c r="AK1934" s="24"/>
      <c r="AL1934" s="24"/>
      <c r="AM1934" s="24">
        <f t="shared" si="731"/>
        <v>0</v>
      </c>
      <c r="AN1934" s="24">
        <f t="shared" si="724"/>
        <v>0</v>
      </c>
      <c r="AQ1934" s="24"/>
      <c r="AR1934" s="24"/>
      <c r="AS1934" s="24"/>
      <c r="AT1934" s="24"/>
      <c r="AU1934" s="24"/>
      <c r="AV1934" s="24"/>
      <c r="AW1934" s="24">
        <f t="shared" si="732"/>
        <v>0</v>
      </c>
      <c r="AX1934" s="24">
        <f t="shared" si="733"/>
        <v>0</v>
      </c>
      <c r="BA1934" s="24"/>
      <c r="BB1934" s="24"/>
      <c r="BC1934" s="24"/>
      <c r="BD1934" s="24"/>
      <c r="BE1934" s="24"/>
      <c r="BF1934" s="24"/>
      <c r="BG1934" s="24">
        <f t="shared" si="734"/>
        <v>0</v>
      </c>
      <c r="BH1934" s="24">
        <f t="shared" si="735"/>
        <v>0</v>
      </c>
      <c r="BK1934" s="24"/>
      <c r="BL1934" s="24"/>
      <c r="BM1934" s="24"/>
      <c r="BN1934" s="24"/>
      <c r="BO1934" s="24"/>
      <c r="BP1934" s="24"/>
      <c r="BQ1934" s="24">
        <f t="shared" si="736"/>
        <v>0</v>
      </c>
      <c r="BR1934" s="24">
        <f t="shared" si="737"/>
        <v>0</v>
      </c>
      <c r="BU1934" s="24"/>
      <c r="BV1934" s="24"/>
      <c r="BW1934" s="24"/>
      <c r="BX1934" s="24"/>
      <c r="BY1934" s="24"/>
      <c r="BZ1934" s="24"/>
      <c r="CA1934" s="24">
        <f t="shared" si="738"/>
        <v>0</v>
      </c>
      <c r="CB1934" s="24">
        <f t="shared" si="739"/>
        <v>0</v>
      </c>
      <c r="CC1934" s="24"/>
      <c r="CE1934" s="24">
        <f t="shared" si="740"/>
        <v>0</v>
      </c>
      <c r="CG1934" s="24">
        <f t="shared" si="741"/>
        <v>0</v>
      </c>
      <c r="CI1934" s="24">
        <f t="shared" si="742"/>
        <v>0</v>
      </c>
      <c r="CK1934" s="24">
        <f t="shared" si="743"/>
        <v>0</v>
      </c>
      <c r="CM1934" s="24">
        <f t="shared" si="744"/>
        <v>0</v>
      </c>
      <c r="CO1934" s="24">
        <f t="shared" si="745"/>
        <v>0</v>
      </c>
      <c r="CQ1934" s="24">
        <f t="shared" si="746"/>
        <v>0</v>
      </c>
      <c r="CS1934" s="24">
        <f t="shared" si="747"/>
        <v>0</v>
      </c>
    </row>
    <row r="1935" spans="9:97">
      <c r="I1935" s="24">
        <f t="shared" si="727"/>
        <v>0</v>
      </c>
      <c r="J1935" s="24">
        <f t="shared" si="726"/>
        <v>0</v>
      </c>
      <c r="M1935" s="24"/>
      <c r="N1935" s="24"/>
      <c r="O1935" s="24"/>
      <c r="P1935" s="24"/>
      <c r="Q1935" s="24"/>
      <c r="R1935" s="24"/>
      <c r="S1935" s="24">
        <f t="shared" si="728"/>
        <v>0</v>
      </c>
      <c r="T1935" s="24">
        <f t="shared" si="725"/>
        <v>0</v>
      </c>
      <c r="W1935" s="24"/>
      <c r="X1935" s="24"/>
      <c r="Y1935" s="24"/>
      <c r="Z1935" s="24"/>
      <c r="AA1935" s="24"/>
      <c r="AB1935" s="24"/>
      <c r="AC1935" s="24">
        <f t="shared" si="729"/>
        <v>0</v>
      </c>
      <c r="AD1935" s="24">
        <f t="shared" si="730"/>
        <v>0</v>
      </c>
      <c r="AG1935" s="24"/>
      <c r="AH1935" s="24"/>
      <c r="AI1935" s="24"/>
      <c r="AJ1935" s="24"/>
      <c r="AK1935" s="24"/>
      <c r="AL1935" s="24"/>
      <c r="AM1935" s="24">
        <f t="shared" si="731"/>
        <v>0</v>
      </c>
      <c r="AN1935" s="24">
        <f t="shared" si="724"/>
        <v>0</v>
      </c>
      <c r="AQ1935" s="24"/>
      <c r="AR1935" s="24"/>
      <c r="AS1935" s="24"/>
      <c r="AT1935" s="24"/>
      <c r="AU1935" s="24"/>
      <c r="AV1935" s="24"/>
      <c r="AW1935" s="24">
        <f t="shared" si="732"/>
        <v>0</v>
      </c>
      <c r="AX1935" s="24">
        <f t="shared" si="733"/>
        <v>0</v>
      </c>
      <c r="BA1935" s="24"/>
      <c r="BB1935" s="24"/>
      <c r="BC1935" s="24"/>
      <c r="BD1935" s="24"/>
      <c r="BE1935" s="24"/>
      <c r="BF1935" s="24"/>
      <c r="BG1935" s="24">
        <f t="shared" si="734"/>
        <v>0</v>
      </c>
      <c r="BH1935" s="24">
        <f t="shared" si="735"/>
        <v>0</v>
      </c>
      <c r="BK1935" s="24"/>
      <c r="BL1935" s="24"/>
      <c r="BM1935" s="24"/>
      <c r="BN1935" s="24"/>
      <c r="BO1935" s="24"/>
      <c r="BP1935" s="24"/>
      <c r="BQ1935" s="24">
        <f t="shared" si="736"/>
        <v>0</v>
      </c>
      <c r="BR1935" s="24">
        <f t="shared" si="737"/>
        <v>0</v>
      </c>
      <c r="BU1935" s="24"/>
      <c r="BV1935" s="24"/>
      <c r="BW1935" s="24"/>
      <c r="BX1935" s="24"/>
      <c r="BY1935" s="24"/>
      <c r="BZ1935" s="24"/>
      <c r="CA1935" s="24">
        <f t="shared" si="738"/>
        <v>0</v>
      </c>
      <c r="CB1935" s="24">
        <f t="shared" si="739"/>
        <v>0</v>
      </c>
      <c r="CC1935" s="24"/>
      <c r="CE1935" s="24">
        <f t="shared" si="740"/>
        <v>0</v>
      </c>
      <c r="CG1935" s="24">
        <f t="shared" si="741"/>
        <v>0</v>
      </c>
      <c r="CI1935" s="24">
        <f t="shared" si="742"/>
        <v>0</v>
      </c>
      <c r="CK1935" s="24">
        <f t="shared" si="743"/>
        <v>0</v>
      </c>
      <c r="CM1935" s="24">
        <f t="shared" si="744"/>
        <v>0</v>
      </c>
      <c r="CO1935" s="24">
        <f t="shared" si="745"/>
        <v>0</v>
      </c>
      <c r="CQ1935" s="24">
        <f t="shared" si="746"/>
        <v>0</v>
      </c>
      <c r="CS1935" s="24">
        <f t="shared" si="747"/>
        <v>0</v>
      </c>
    </row>
    <row r="1936" spans="9:97">
      <c r="I1936" s="24">
        <f t="shared" si="727"/>
        <v>0</v>
      </c>
      <c r="J1936" s="24">
        <f t="shared" si="726"/>
        <v>0</v>
      </c>
      <c r="M1936" s="24"/>
      <c r="N1936" s="24"/>
      <c r="O1936" s="24"/>
      <c r="P1936" s="24"/>
      <c r="Q1936" s="24"/>
      <c r="R1936" s="24"/>
      <c r="S1936" s="24">
        <f t="shared" si="728"/>
        <v>0</v>
      </c>
      <c r="T1936" s="24">
        <f t="shared" si="725"/>
        <v>0</v>
      </c>
      <c r="W1936" s="24"/>
      <c r="X1936" s="24"/>
      <c r="Y1936" s="24"/>
      <c r="Z1936" s="24"/>
      <c r="AA1936" s="24"/>
      <c r="AB1936" s="24"/>
      <c r="AC1936" s="24">
        <f t="shared" si="729"/>
        <v>0</v>
      </c>
      <c r="AD1936" s="24">
        <f t="shared" si="730"/>
        <v>0</v>
      </c>
      <c r="AG1936" s="24"/>
      <c r="AH1936" s="24"/>
      <c r="AI1936" s="24"/>
      <c r="AJ1936" s="24"/>
      <c r="AK1936" s="24"/>
      <c r="AL1936" s="24"/>
      <c r="AM1936" s="24">
        <f t="shared" si="731"/>
        <v>0</v>
      </c>
      <c r="AN1936" s="24">
        <f t="shared" si="724"/>
        <v>0</v>
      </c>
      <c r="AQ1936" s="24"/>
      <c r="AR1936" s="24"/>
      <c r="AS1936" s="24"/>
      <c r="AT1936" s="24"/>
      <c r="AU1936" s="24"/>
      <c r="AV1936" s="24"/>
      <c r="AW1936" s="24">
        <f t="shared" si="732"/>
        <v>0</v>
      </c>
      <c r="AX1936" s="24">
        <f t="shared" si="733"/>
        <v>0</v>
      </c>
      <c r="BA1936" s="24"/>
      <c r="BB1936" s="24"/>
      <c r="BC1936" s="24"/>
      <c r="BD1936" s="24"/>
      <c r="BE1936" s="24"/>
      <c r="BF1936" s="24"/>
      <c r="BG1936" s="24">
        <f t="shared" si="734"/>
        <v>0</v>
      </c>
      <c r="BH1936" s="24">
        <f t="shared" si="735"/>
        <v>0</v>
      </c>
      <c r="BK1936" s="24"/>
      <c r="BL1936" s="24"/>
      <c r="BM1936" s="24"/>
      <c r="BN1936" s="24"/>
      <c r="BO1936" s="24"/>
      <c r="BP1936" s="24"/>
      <c r="BQ1936" s="24">
        <f t="shared" si="736"/>
        <v>0</v>
      </c>
      <c r="BR1936" s="24">
        <f t="shared" si="737"/>
        <v>0</v>
      </c>
      <c r="BU1936" s="24"/>
      <c r="BV1936" s="24"/>
      <c r="BW1936" s="24"/>
      <c r="BX1936" s="24"/>
      <c r="BY1936" s="24"/>
      <c r="BZ1936" s="24"/>
      <c r="CA1936" s="24">
        <f t="shared" si="738"/>
        <v>0</v>
      </c>
      <c r="CB1936" s="24">
        <f t="shared" si="739"/>
        <v>0</v>
      </c>
      <c r="CC1936" s="24"/>
      <c r="CE1936" s="24">
        <f t="shared" si="740"/>
        <v>0</v>
      </c>
      <c r="CG1936" s="24">
        <f t="shared" si="741"/>
        <v>0</v>
      </c>
      <c r="CI1936" s="24">
        <f t="shared" si="742"/>
        <v>0</v>
      </c>
      <c r="CK1936" s="24">
        <f t="shared" si="743"/>
        <v>0</v>
      </c>
      <c r="CM1936" s="24">
        <f t="shared" si="744"/>
        <v>0</v>
      </c>
      <c r="CO1936" s="24">
        <f t="shared" si="745"/>
        <v>0</v>
      </c>
      <c r="CQ1936" s="24">
        <f t="shared" si="746"/>
        <v>0</v>
      </c>
      <c r="CS1936" s="24">
        <f t="shared" si="747"/>
        <v>0</v>
      </c>
    </row>
    <row r="1937" spans="9:97">
      <c r="I1937" s="24">
        <f t="shared" si="727"/>
        <v>0</v>
      </c>
      <c r="J1937" s="24">
        <f t="shared" si="726"/>
        <v>0</v>
      </c>
      <c r="M1937" s="24"/>
      <c r="N1937" s="24"/>
      <c r="O1937" s="24"/>
      <c r="P1937" s="24"/>
      <c r="Q1937" s="24"/>
      <c r="R1937" s="24"/>
      <c r="S1937" s="24">
        <f t="shared" si="728"/>
        <v>0</v>
      </c>
      <c r="T1937" s="24">
        <f t="shared" si="725"/>
        <v>0</v>
      </c>
      <c r="W1937" s="24"/>
      <c r="X1937" s="24"/>
      <c r="Y1937" s="24"/>
      <c r="Z1937" s="24"/>
      <c r="AA1937" s="24"/>
      <c r="AB1937" s="24"/>
      <c r="AC1937" s="24">
        <f t="shared" si="729"/>
        <v>0</v>
      </c>
      <c r="AD1937" s="24">
        <f t="shared" si="730"/>
        <v>0</v>
      </c>
      <c r="AG1937" s="24"/>
      <c r="AH1937" s="24"/>
      <c r="AI1937" s="24"/>
      <c r="AJ1937" s="24"/>
      <c r="AK1937" s="24"/>
      <c r="AL1937" s="24"/>
      <c r="AM1937" s="24">
        <f t="shared" si="731"/>
        <v>0</v>
      </c>
      <c r="AN1937" s="24">
        <f t="shared" si="724"/>
        <v>0</v>
      </c>
      <c r="AQ1937" s="24"/>
      <c r="AR1937" s="24"/>
      <c r="AS1937" s="24"/>
      <c r="AT1937" s="24"/>
      <c r="AU1937" s="24"/>
      <c r="AV1937" s="24"/>
      <c r="AW1937" s="24">
        <f t="shared" si="732"/>
        <v>0</v>
      </c>
      <c r="AX1937" s="24">
        <f t="shared" si="733"/>
        <v>0</v>
      </c>
      <c r="BA1937" s="24"/>
      <c r="BB1937" s="24"/>
      <c r="BC1937" s="24"/>
      <c r="BD1937" s="24"/>
      <c r="BE1937" s="24"/>
      <c r="BF1937" s="24"/>
      <c r="BG1937" s="24">
        <f t="shared" si="734"/>
        <v>0</v>
      </c>
      <c r="BH1937" s="24">
        <f t="shared" si="735"/>
        <v>0</v>
      </c>
      <c r="BK1937" s="24"/>
      <c r="BL1937" s="24"/>
      <c r="BM1937" s="24"/>
      <c r="BN1937" s="24"/>
      <c r="BO1937" s="24"/>
      <c r="BP1937" s="24"/>
      <c r="BQ1937" s="24">
        <f t="shared" si="736"/>
        <v>0</v>
      </c>
      <c r="BR1937" s="24">
        <f t="shared" si="737"/>
        <v>0</v>
      </c>
      <c r="BU1937" s="24"/>
      <c r="BV1937" s="24"/>
      <c r="BW1937" s="24"/>
      <c r="BX1937" s="24"/>
      <c r="BY1937" s="24"/>
      <c r="BZ1937" s="24"/>
      <c r="CA1937" s="24">
        <f t="shared" si="738"/>
        <v>0</v>
      </c>
      <c r="CB1937" s="24">
        <f t="shared" si="739"/>
        <v>0</v>
      </c>
      <c r="CC1937" s="24"/>
      <c r="CE1937" s="24">
        <f t="shared" si="740"/>
        <v>0</v>
      </c>
      <c r="CG1937" s="24">
        <f t="shared" si="741"/>
        <v>0</v>
      </c>
      <c r="CI1937" s="24">
        <f t="shared" si="742"/>
        <v>0</v>
      </c>
      <c r="CK1937" s="24">
        <f t="shared" si="743"/>
        <v>0</v>
      </c>
      <c r="CM1937" s="24">
        <f t="shared" si="744"/>
        <v>0</v>
      </c>
      <c r="CO1937" s="24">
        <f t="shared" si="745"/>
        <v>0</v>
      </c>
      <c r="CQ1937" s="24">
        <f t="shared" si="746"/>
        <v>0</v>
      </c>
      <c r="CS1937" s="24">
        <f t="shared" si="747"/>
        <v>0</v>
      </c>
    </row>
    <row r="1938" spans="9:97">
      <c r="I1938" s="24">
        <f t="shared" si="727"/>
        <v>0</v>
      </c>
      <c r="J1938" s="24">
        <f t="shared" si="726"/>
        <v>0</v>
      </c>
      <c r="M1938" s="24"/>
      <c r="N1938" s="24"/>
      <c r="O1938" s="24"/>
      <c r="P1938" s="24"/>
      <c r="Q1938" s="24"/>
      <c r="R1938" s="24"/>
      <c r="S1938" s="24">
        <f t="shared" si="728"/>
        <v>0</v>
      </c>
      <c r="T1938" s="24">
        <f t="shared" si="725"/>
        <v>0</v>
      </c>
      <c r="W1938" s="24"/>
      <c r="X1938" s="24"/>
      <c r="Y1938" s="24"/>
      <c r="Z1938" s="24"/>
      <c r="AA1938" s="24"/>
      <c r="AB1938" s="24"/>
      <c r="AC1938" s="24">
        <f t="shared" si="729"/>
        <v>0</v>
      </c>
      <c r="AD1938" s="24">
        <f t="shared" si="730"/>
        <v>0</v>
      </c>
      <c r="AG1938" s="24"/>
      <c r="AH1938" s="24"/>
      <c r="AI1938" s="24"/>
      <c r="AJ1938" s="24"/>
      <c r="AK1938" s="24"/>
      <c r="AL1938" s="24"/>
      <c r="AM1938" s="24">
        <f t="shared" si="731"/>
        <v>0</v>
      </c>
      <c r="AN1938" s="24">
        <f t="shared" si="724"/>
        <v>0</v>
      </c>
      <c r="AQ1938" s="24"/>
      <c r="AR1938" s="24"/>
      <c r="AS1938" s="24"/>
      <c r="AT1938" s="24"/>
      <c r="AU1938" s="24"/>
      <c r="AV1938" s="24"/>
      <c r="AW1938" s="24">
        <f t="shared" si="732"/>
        <v>0</v>
      </c>
      <c r="AX1938" s="24">
        <f t="shared" si="733"/>
        <v>0</v>
      </c>
      <c r="BA1938" s="24"/>
      <c r="BB1938" s="24"/>
      <c r="BC1938" s="24"/>
      <c r="BD1938" s="24"/>
      <c r="BE1938" s="24"/>
      <c r="BF1938" s="24"/>
      <c r="BG1938" s="24">
        <f t="shared" si="734"/>
        <v>0</v>
      </c>
      <c r="BH1938" s="24">
        <f t="shared" si="735"/>
        <v>0</v>
      </c>
      <c r="BK1938" s="24"/>
      <c r="BL1938" s="24"/>
      <c r="BM1938" s="24"/>
      <c r="BN1938" s="24"/>
      <c r="BO1938" s="24"/>
      <c r="BP1938" s="24"/>
      <c r="BQ1938" s="24">
        <f t="shared" si="736"/>
        <v>0</v>
      </c>
      <c r="BR1938" s="24">
        <f t="shared" si="737"/>
        <v>0</v>
      </c>
      <c r="BU1938" s="24"/>
      <c r="BV1938" s="24"/>
      <c r="BW1938" s="24"/>
      <c r="BX1938" s="24"/>
      <c r="BY1938" s="24"/>
      <c r="BZ1938" s="24"/>
      <c r="CA1938" s="24">
        <f t="shared" si="738"/>
        <v>0</v>
      </c>
      <c r="CB1938" s="24">
        <f t="shared" si="739"/>
        <v>0</v>
      </c>
      <c r="CC1938" s="24"/>
      <c r="CE1938" s="24">
        <f t="shared" si="740"/>
        <v>0</v>
      </c>
      <c r="CG1938" s="24">
        <f t="shared" si="741"/>
        <v>0</v>
      </c>
      <c r="CI1938" s="24">
        <f t="shared" si="742"/>
        <v>0</v>
      </c>
      <c r="CK1938" s="24">
        <f t="shared" si="743"/>
        <v>0</v>
      </c>
      <c r="CM1938" s="24">
        <f t="shared" si="744"/>
        <v>0</v>
      </c>
      <c r="CO1938" s="24">
        <f t="shared" si="745"/>
        <v>0</v>
      </c>
      <c r="CQ1938" s="24">
        <f t="shared" si="746"/>
        <v>0</v>
      </c>
      <c r="CS1938" s="24">
        <f t="shared" si="747"/>
        <v>0</v>
      </c>
    </row>
    <row r="1939" spans="9:97">
      <c r="I1939" s="24">
        <f t="shared" si="727"/>
        <v>0</v>
      </c>
      <c r="J1939" s="24">
        <f t="shared" si="726"/>
        <v>0</v>
      </c>
      <c r="M1939" s="24"/>
      <c r="N1939" s="24"/>
      <c r="O1939" s="24"/>
      <c r="P1939" s="24"/>
      <c r="Q1939" s="24"/>
      <c r="R1939" s="24"/>
      <c r="S1939" s="24">
        <f t="shared" si="728"/>
        <v>0</v>
      </c>
      <c r="T1939" s="24">
        <f t="shared" si="725"/>
        <v>0</v>
      </c>
      <c r="W1939" s="24"/>
      <c r="X1939" s="24"/>
      <c r="Y1939" s="24"/>
      <c r="Z1939" s="24"/>
      <c r="AA1939" s="24"/>
      <c r="AB1939" s="24"/>
      <c r="AC1939" s="24">
        <f t="shared" si="729"/>
        <v>0</v>
      </c>
      <c r="AD1939" s="24">
        <f t="shared" si="730"/>
        <v>0</v>
      </c>
      <c r="AG1939" s="24"/>
      <c r="AH1939" s="24"/>
      <c r="AI1939" s="24"/>
      <c r="AJ1939" s="24"/>
      <c r="AK1939" s="24"/>
      <c r="AL1939" s="24"/>
      <c r="AM1939" s="24">
        <f t="shared" si="731"/>
        <v>0</v>
      </c>
      <c r="AN1939" s="24">
        <f t="shared" si="724"/>
        <v>0</v>
      </c>
      <c r="AQ1939" s="24"/>
      <c r="AR1939" s="24"/>
      <c r="AS1939" s="24"/>
      <c r="AT1939" s="24"/>
      <c r="AU1939" s="24"/>
      <c r="AV1939" s="24"/>
      <c r="AW1939" s="24">
        <f t="shared" si="732"/>
        <v>0</v>
      </c>
      <c r="AX1939" s="24">
        <f t="shared" si="733"/>
        <v>0</v>
      </c>
      <c r="BA1939" s="24"/>
      <c r="BB1939" s="24"/>
      <c r="BC1939" s="24"/>
      <c r="BD1939" s="24"/>
      <c r="BE1939" s="24"/>
      <c r="BF1939" s="24"/>
      <c r="BG1939" s="24">
        <f t="shared" si="734"/>
        <v>0</v>
      </c>
      <c r="BH1939" s="24">
        <f t="shared" si="735"/>
        <v>0</v>
      </c>
      <c r="BK1939" s="24"/>
      <c r="BL1939" s="24"/>
      <c r="BM1939" s="24"/>
      <c r="BN1939" s="24"/>
      <c r="BO1939" s="24"/>
      <c r="BP1939" s="24"/>
      <c r="BQ1939" s="24">
        <f t="shared" si="736"/>
        <v>0</v>
      </c>
      <c r="BR1939" s="24">
        <f t="shared" si="737"/>
        <v>0</v>
      </c>
      <c r="BU1939" s="24"/>
      <c r="BV1939" s="24"/>
      <c r="BW1939" s="24"/>
      <c r="BX1939" s="24"/>
      <c r="BY1939" s="24"/>
      <c r="BZ1939" s="24"/>
      <c r="CA1939" s="24">
        <f t="shared" si="738"/>
        <v>0</v>
      </c>
      <c r="CB1939" s="24">
        <f t="shared" si="739"/>
        <v>0</v>
      </c>
      <c r="CC1939" s="24"/>
      <c r="CE1939" s="24">
        <f t="shared" si="740"/>
        <v>0</v>
      </c>
      <c r="CG1939" s="24">
        <f t="shared" si="741"/>
        <v>0</v>
      </c>
      <c r="CI1939" s="24">
        <f t="shared" si="742"/>
        <v>0</v>
      </c>
      <c r="CK1939" s="24">
        <f t="shared" si="743"/>
        <v>0</v>
      </c>
      <c r="CM1939" s="24">
        <f t="shared" si="744"/>
        <v>0</v>
      </c>
      <c r="CO1939" s="24">
        <f t="shared" si="745"/>
        <v>0</v>
      </c>
      <c r="CQ1939" s="24">
        <f t="shared" si="746"/>
        <v>0</v>
      </c>
      <c r="CS1939" s="24">
        <f t="shared" si="747"/>
        <v>0</v>
      </c>
    </row>
    <row r="1940" spans="9:97">
      <c r="I1940" s="24">
        <f t="shared" si="727"/>
        <v>0</v>
      </c>
      <c r="J1940" s="24">
        <f t="shared" si="726"/>
        <v>0</v>
      </c>
      <c r="M1940" s="24"/>
      <c r="N1940" s="24"/>
      <c r="O1940" s="24"/>
      <c r="P1940" s="24"/>
      <c r="Q1940" s="24"/>
      <c r="R1940" s="24"/>
      <c r="S1940" s="24">
        <f t="shared" si="728"/>
        <v>0</v>
      </c>
      <c r="T1940" s="24">
        <f t="shared" si="725"/>
        <v>0</v>
      </c>
      <c r="W1940" s="24"/>
      <c r="X1940" s="24"/>
      <c r="Y1940" s="24"/>
      <c r="Z1940" s="24"/>
      <c r="AA1940" s="24"/>
      <c r="AB1940" s="24"/>
      <c r="AC1940" s="24">
        <f t="shared" si="729"/>
        <v>0</v>
      </c>
      <c r="AD1940" s="24">
        <f t="shared" si="730"/>
        <v>0</v>
      </c>
      <c r="AG1940" s="24"/>
      <c r="AH1940" s="24"/>
      <c r="AI1940" s="24"/>
      <c r="AJ1940" s="24"/>
      <c r="AK1940" s="24"/>
      <c r="AL1940" s="24"/>
      <c r="AM1940" s="24">
        <f t="shared" si="731"/>
        <v>0</v>
      </c>
      <c r="AN1940" s="24">
        <f t="shared" si="724"/>
        <v>0</v>
      </c>
      <c r="AQ1940" s="24"/>
      <c r="AR1940" s="24"/>
      <c r="AS1940" s="24"/>
      <c r="AT1940" s="24"/>
      <c r="AU1940" s="24"/>
      <c r="AV1940" s="24"/>
      <c r="AW1940" s="24">
        <f t="shared" si="732"/>
        <v>0</v>
      </c>
      <c r="AX1940" s="24">
        <f t="shared" si="733"/>
        <v>0</v>
      </c>
      <c r="BA1940" s="24"/>
      <c r="BB1940" s="24"/>
      <c r="BC1940" s="24"/>
      <c r="BD1940" s="24"/>
      <c r="BE1940" s="24"/>
      <c r="BF1940" s="24"/>
      <c r="BG1940" s="24">
        <f t="shared" si="734"/>
        <v>0</v>
      </c>
      <c r="BH1940" s="24">
        <f t="shared" si="735"/>
        <v>0</v>
      </c>
      <c r="BK1940" s="24"/>
      <c r="BL1940" s="24"/>
      <c r="BM1940" s="24"/>
      <c r="BN1940" s="24"/>
      <c r="BO1940" s="24"/>
      <c r="BP1940" s="24"/>
      <c r="BQ1940" s="24">
        <f t="shared" si="736"/>
        <v>0</v>
      </c>
      <c r="BR1940" s="24">
        <f t="shared" si="737"/>
        <v>0</v>
      </c>
      <c r="BU1940" s="24"/>
      <c r="BV1940" s="24"/>
      <c r="BW1940" s="24"/>
      <c r="BX1940" s="24"/>
      <c r="BY1940" s="24"/>
      <c r="BZ1940" s="24"/>
      <c r="CA1940" s="24">
        <f t="shared" si="738"/>
        <v>0</v>
      </c>
      <c r="CB1940" s="24">
        <f t="shared" si="739"/>
        <v>0</v>
      </c>
      <c r="CC1940" s="24"/>
      <c r="CE1940" s="24">
        <f t="shared" si="740"/>
        <v>0</v>
      </c>
      <c r="CG1940" s="24">
        <f t="shared" si="741"/>
        <v>0</v>
      </c>
      <c r="CI1940" s="24">
        <f t="shared" si="742"/>
        <v>0</v>
      </c>
      <c r="CK1940" s="24">
        <f t="shared" si="743"/>
        <v>0</v>
      </c>
      <c r="CM1940" s="24">
        <f t="shared" si="744"/>
        <v>0</v>
      </c>
      <c r="CO1940" s="24">
        <f t="shared" si="745"/>
        <v>0</v>
      </c>
      <c r="CQ1940" s="24">
        <f t="shared" si="746"/>
        <v>0</v>
      </c>
      <c r="CS1940" s="24">
        <f t="shared" si="747"/>
        <v>0</v>
      </c>
    </row>
    <row r="1941" spans="9:97">
      <c r="I1941" s="24">
        <f t="shared" si="727"/>
        <v>0</v>
      </c>
      <c r="J1941" s="24">
        <f t="shared" si="726"/>
        <v>0</v>
      </c>
      <c r="M1941" s="24"/>
      <c r="N1941" s="24"/>
      <c r="O1941" s="24"/>
      <c r="P1941" s="24"/>
      <c r="Q1941" s="24"/>
      <c r="R1941" s="24"/>
      <c r="S1941" s="24">
        <f t="shared" si="728"/>
        <v>0</v>
      </c>
      <c r="T1941" s="24">
        <f t="shared" si="725"/>
        <v>0</v>
      </c>
      <c r="W1941" s="24"/>
      <c r="X1941" s="24"/>
      <c r="Y1941" s="24"/>
      <c r="Z1941" s="24"/>
      <c r="AA1941" s="24"/>
      <c r="AB1941" s="24"/>
      <c r="AC1941" s="24">
        <f t="shared" si="729"/>
        <v>0</v>
      </c>
      <c r="AD1941" s="24">
        <f t="shared" si="730"/>
        <v>0</v>
      </c>
      <c r="AG1941" s="24"/>
      <c r="AH1941" s="24"/>
      <c r="AI1941" s="24"/>
      <c r="AJ1941" s="24"/>
      <c r="AK1941" s="24"/>
      <c r="AL1941" s="24"/>
      <c r="AM1941" s="24">
        <f t="shared" si="731"/>
        <v>0</v>
      </c>
      <c r="AN1941" s="24">
        <f t="shared" si="724"/>
        <v>0</v>
      </c>
      <c r="AQ1941" s="24"/>
      <c r="AR1941" s="24"/>
      <c r="AS1941" s="24"/>
      <c r="AT1941" s="24"/>
      <c r="AU1941" s="24"/>
      <c r="AV1941" s="24"/>
      <c r="AW1941" s="24">
        <f t="shared" si="732"/>
        <v>0</v>
      </c>
      <c r="AX1941" s="24">
        <f t="shared" si="733"/>
        <v>0</v>
      </c>
      <c r="BA1941" s="24"/>
      <c r="BB1941" s="24"/>
      <c r="BC1941" s="24"/>
      <c r="BD1941" s="24"/>
      <c r="BE1941" s="24"/>
      <c r="BF1941" s="24"/>
      <c r="BG1941" s="24">
        <f t="shared" si="734"/>
        <v>0</v>
      </c>
      <c r="BH1941" s="24">
        <f t="shared" si="735"/>
        <v>0</v>
      </c>
      <c r="BK1941" s="24"/>
      <c r="BL1941" s="24"/>
      <c r="BM1941" s="24"/>
      <c r="BN1941" s="24"/>
      <c r="BO1941" s="24"/>
      <c r="BP1941" s="24"/>
      <c r="BQ1941" s="24">
        <f t="shared" si="736"/>
        <v>0</v>
      </c>
      <c r="BR1941" s="24">
        <f t="shared" si="737"/>
        <v>0</v>
      </c>
      <c r="BU1941" s="24"/>
      <c r="BV1941" s="24"/>
      <c r="BW1941" s="24"/>
      <c r="BX1941" s="24"/>
      <c r="BY1941" s="24"/>
      <c r="BZ1941" s="24"/>
      <c r="CA1941" s="24">
        <f t="shared" si="738"/>
        <v>0</v>
      </c>
      <c r="CB1941" s="24">
        <f t="shared" si="739"/>
        <v>0</v>
      </c>
      <c r="CC1941" s="24"/>
      <c r="CE1941" s="24">
        <f t="shared" si="740"/>
        <v>0</v>
      </c>
      <c r="CG1941" s="24">
        <f t="shared" si="741"/>
        <v>0</v>
      </c>
      <c r="CI1941" s="24">
        <f t="shared" si="742"/>
        <v>0</v>
      </c>
      <c r="CK1941" s="24">
        <f t="shared" si="743"/>
        <v>0</v>
      </c>
      <c r="CM1941" s="24">
        <f t="shared" si="744"/>
        <v>0</v>
      </c>
      <c r="CO1941" s="24">
        <f t="shared" si="745"/>
        <v>0</v>
      </c>
      <c r="CQ1941" s="24">
        <f t="shared" si="746"/>
        <v>0</v>
      </c>
      <c r="CS1941" s="24">
        <f t="shared" si="747"/>
        <v>0</v>
      </c>
    </row>
    <row r="1942" spans="9:97">
      <c r="I1942" s="24">
        <f t="shared" si="727"/>
        <v>0</v>
      </c>
      <c r="J1942" s="24">
        <f t="shared" si="726"/>
        <v>0</v>
      </c>
      <c r="M1942" s="24"/>
      <c r="N1942" s="24"/>
      <c r="O1942" s="24"/>
      <c r="P1942" s="24"/>
      <c r="Q1942" s="24"/>
      <c r="R1942" s="24"/>
      <c r="S1942" s="24">
        <f t="shared" si="728"/>
        <v>0</v>
      </c>
      <c r="T1942" s="24">
        <f t="shared" si="725"/>
        <v>0</v>
      </c>
      <c r="W1942" s="24"/>
      <c r="X1942" s="24"/>
      <c r="Y1942" s="24"/>
      <c r="Z1942" s="24"/>
      <c r="AA1942" s="24"/>
      <c r="AB1942" s="24"/>
      <c r="AC1942" s="24">
        <f t="shared" si="729"/>
        <v>0</v>
      </c>
      <c r="AD1942" s="24">
        <f t="shared" si="730"/>
        <v>0</v>
      </c>
      <c r="AG1942" s="24"/>
      <c r="AH1942" s="24"/>
      <c r="AI1942" s="24"/>
      <c r="AJ1942" s="24"/>
      <c r="AK1942" s="24"/>
      <c r="AL1942" s="24"/>
      <c r="AM1942" s="24">
        <f t="shared" si="731"/>
        <v>0</v>
      </c>
      <c r="AN1942" s="24">
        <f t="shared" si="724"/>
        <v>0</v>
      </c>
      <c r="AQ1942" s="24"/>
      <c r="AR1942" s="24"/>
      <c r="AS1942" s="24"/>
      <c r="AT1942" s="24"/>
      <c r="AU1942" s="24"/>
      <c r="AV1942" s="24"/>
      <c r="AW1942" s="24">
        <f t="shared" si="732"/>
        <v>0</v>
      </c>
      <c r="AX1942" s="24">
        <f t="shared" si="733"/>
        <v>0</v>
      </c>
      <c r="BA1942" s="24"/>
      <c r="BB1942" s="24"/>
      <c r="BC1942" s="24"/>
      <c r="BD1942" s="24"/>
      <c r="BE1942" s="24"/>
      <c r="BF1942" s="24"/>
      <c r="BG1942" s="24">
        <f t="shared" si="734"/>
        <v>0</v>
      </c>
      <c r="BH1942" s="24">
        <f t="shared" si="735"/>
        <v>0</v>
      </c>
      <c r="BK1942" s="24"/>
      <c r="BL1942" s="24"/>
      <c r="BM1942" s="24"/>
      <c r="BN1942" s="24"/>
      <c r="BO1942" s="24"/>
      <c r="BP1942" s="24"/>
      <c r="BQ1942" s="24">
        <f t="shared" si="736"/>
        <v>0</v>
      </c>
      <c r="BR1942" s="24">
        <f t="shared" si="737"/>
        <v>0</v>
      </c>
      <c r="BU1942" s="24"/>
      <c r="BV1942" s="24"/>
      <c r="BW1942" s="24"/>
      <c r="BX1942" s="24"/>
      <c r="BY1942" s="24"/>
      <c r="BZ1942" s="24"/>
      <c r="CA1942" s="24">
        <f t="shared" si="738"/>
        <v>0</v>
      </c>
      <c r="CB1942" s="24">
        <f t="shared" si="739"/>
        <v>0</v>
      </c>
      <c r="CC1942" s="24"/>
      <c r="CE1942" s="24">
        <f t="shared" si="740"/>
        <v>0</v>
      </c>
      <c r="CG1942" s="24">
        <f t="shared" si="741"/>
        <v>0</v>
      </c>
      <c r="CI1942" s="24">
        <f t="shared" si="742"/>
        <v>0</v>
      </c>
      <c r="CK1942" s="24">
        <f t="shared" si="743"/>
        <v>0</v>
      </c>
      <c r="CM1942" s="24">
        <f t="shared" si="744"/>
        <v>0</v>
      </c>
      <c r="CO1942" s="24">
        <f t="shared" si="745"/>
        <v>0</v>
      </c>
      <c r="CQ1942" s="24">
        <f t="shared" si="746"/>
        <v>0</v>
      </c>
      <c r="CS1942" s="24">
        <f t="shared" si="747"/>
        <v>0</v>
      </c>
    </row>
    <row r="1943" spans="9:97">
      <c r="I1943" s="24">
        <f t="shared" si="727"/>
        <v>0</v>
      </c>
      <c r="J1943" s="24">
        <f t="shared" si="726"/>
        <v>0</v>
      </c>
      <c r="M1943" s="24"/>
      <c r="N1943" s="24"/>
      <c r="O1943" s="24"/>
      <c r="P1943" s="24"/>
      <c r="Q1943" s="24"/>
      <c r="R1943" s="24"/>
      <c r="S1943" s="24">
        <f t="shared" si="728"/>
        <v>0</v>
      </c>
      <c r="T1943" s="24">
        <f t="shared" si="725"/>
        <v>0</v>
      </c>
      <c r="W1943" s="24"/>
      <c r="X1943" s="24"/>
      <c r="Y1943" s="24"/>
      <c r="Z1943" s="24"/>
      <c r="AA1943" s="24"/>
      <c r="AB1943" s="24"/>
      <c r="AC1943" s="24">
        <f t="shared" si="729"/>
        <v>0</v>
      </c>
      <c r="AD1943" s="24">
        <f t="shared" si="730"/>
        <v>0</v>
      </c>
      <c r="AG1943" s="24"/>
      <c r="AH1943" s="24"/>
      <c r="AI1943" s="24"/>
      <c r="AJ1943" s="24"/>
      <c r="AK1943" s="24"/>
      <c r="AL1943" s="24"/>
      <c r="AM1943" s="24">
        <f t="shared" si="731"/>
        <v>0</v>
      </c>
      <c r="AN1943" s="24">
        <f t="shared" si="724"/>
        <v>0</v>
      </c>
      <c r="AQ1943" s="24"/>
      <c r="AR1943" s="24"/>
      <c r="AS1943" s="24"/>
      <c r="AT1943" s="24"/>
      <c r="AU1943" s="24"/>
      <c r="AV1943" s="24"/>
      <c r="AW1943" s="24">
        <f t="shared" si="732"/>
        <v>0</v>
      </c>
      <c r="AX1943" s="24">
        <f t="shared" si="733"/>
        <v>0</v>
      </c>
      <c r="BA1943" s="24"/>
      <c r="BB1943" s="24"/>
      <c r="BC1943" s="24"/>
      <c r="BD1943" s="24"/>
      <c r="BE1943" s="24"/>
      <c r="BF1943" s="24"/>
      <c r="BG1943" s="24">
        <f t="shared" si="734"/>
        <v>0</v>
      </c>
      <c r="BH1943" s="24">
        <f t="shared" si="735"/>
        <v>0</v>
      </c>
      <c r="BK1943" s="24"/>
      <c r="BL1943" s="24"/>
      <c r="BM1943" s="24"/>
      <c r="BN1943" s="24"/>
      <c r="BO1943" s="24"/>
      <c r="BP1943" s="24"/>
      <c r="BQ1943" s="24">
        <f t="shared" si="736"/>
        <v>0</v>
      </c>
      <c r="BR1943" s="24">
        <f t="shared" si="737"/>
        <v>0</v>
      </c>
      <c r="BU1943" s="24"/>
      <c r="BV1943" s="24"/>
      <c r="BW1943" s="24"/>
      <c r="BX1943" s="24"/>
      <c r="BY1943" s="24"/>
      <c r="BZ1943" s="24"/>
      <c r="CA1943" s="24">
        <f t="shared" si="738"/>
        <v>0</v>
      </c>
      <c r="CB1943" s="24">
        <f t="shared" si="739"/>
        <v>0</v>
      </c>
      <c r="CC1943" s="24"/>
      <c r="CE1943" s="24">
        <f t="shared" si="740"/>
        <v>0</v>
      </c>
      <c r="CG1943" s="24">
        <f t="shared" si="741"/>
        <v>0</v>
      </c>
      <c r="CI1943" s="24">
        <f t="shared" si="742"/>
        <v>0</v>
      </c>
      <c r="CK1943" s="24">
        <f t="shared" si="743"/>
        <v>0</v>
      </c>
      <c r="CM1943" s="24">
        <f t="shared" si="744"/>
        <v>0</v>
      </c>
      <c r="CO1943" s="24">
        <f t="shared" si="745"/>
        <v>0</v>
      </c>
      <c r="CQ1943" s="24">
        <f t="shared" si="746"/>
        <v>0</v>
      </c>
      <c r="CS1943" s="24">
        <f t="shared" si="747"/>
        <v>0</v>
      </c>
    </row>
    <row r="1944" spans="9:97">
      <c r="I1944" s="24">
        <f t="shared" si="727"/>
        <v>0</v>
      </c>
      <c r="J1944" s="24">
        <f t="shared" si="726"/>
        <v>0</v>
      </c>
      <c r="M1944" s="24"/>
      <c r="N1944" s="24"/>
      <c r="O1944" s="24"/>
      <c r="P1944" s="24"/>
      <c r="Q1944" s="24"/>
      <c r="R1944" s="24"/>
      <c r="S1944" s="24">
        <f t="shared" si="728"/>
        <v>0</v>
      </c>
      <c r="T1944" s="24">
        <f t="shared" si="725"/>
        <v>0</v>
      </c>
      <c r="W1944" s="24"/>
      <c r="X1944" s="24"/>
      <c r="Y1944" s="24"/>
      <c r="Z1944" s="24"/>
      <c r="AA1944" s="24"/>
      <c r="AB1944" s="24"/>
      <c r="AC1944" s="24">
        <f t="shared" si="729"/>
        <v>0</v>
      </c>
      <c r="AD1944" s="24">
        <f t="shared" si="730"/>
        <v>0</v>
      </c>
      <c r="AG1944" s="24"/>
      <c r="AH1944" s="24"/>
      <c r="AI1944" s="24"/>
      <c r="AJ1944" s="24"/>
      <c r="AK1944" s="24"/>
      <c r="AL1944" s="24"/>
      <c r="AM1944" s="24">
        <f t="shared" si="731"/>
        <v>0</v>
      </c>
      <c r="AN1944" s="24">
        <f t="shared" si="724"/>
        <v>0</v>
      </c>
      <c r="AQ1944" s="24"/>
      <c r="AR1944" s="24"/>
      <c r="AS1944" s="24"/>
      <c r="AT1944" s="24"/>
      <c r="AU1944" s="24"/>
      <c r="AV1944" s="24"/>
      <c r="AW1944" s="24">
        <f t="shared" si="732"/>
        <v>0</v>
      </c>
      <c r="AX1944" s="24">
        <f t="shared" si="733"/>
        <v>0</v>
      </c>
      <c r="BA1944" s="24"/>
      <c r="BB1944" s="24"/>
      <c r="BC1944" s="24"/>
      <c r="BD1944" s="24"/>
      <c r="BE1944" s="24"/>
      <c r="BF1944" s="24"/>
      <c r="BG1944" s="24">
        <f t="shared" si="734"/>
        <v>0</v>
      </c>
      <c r="BH1944" s="24">
        <f t="shared" si="735"/>
        <v>0</v>
      </c>
      <c r="BK1944" s="24"/>
      <c r="BL1944" s="24"/>
      <c r="BM1944" s="24"/>
      <c r="BN1944" s="24"/>
      <c r="BO1944" s="24"/>
      <c r="BP1944" s="24"/>
      <c r="BQ1944" s="24">
        <f t="shared" si="736"/>
        <v>0</v>
      </c>
      <c r="BR1944" s="24">
        <f t="shared" si="737"/>
        <v>0</v>
      </c>
      <c r="BU1944" s="24"/>
      <c r="BV1944" s="24"/>
      <c r="BW1944" s="24"/>
      <c r="BX1944" s="24"/>
      <c r="BY1944" s="24"/>
      <c r="BZ1944" s="24"/>
      <c r="CA1944" s="24">
        <f t="shared" si="738"/>
        <v>0</v>
      </c>
      <c r="CB1944" s="24">
        <f t="shared" si="739"/>
        <v>0</v>
      </c>
      <c r="CC1944" s="24"/>
      <c r="CE1944" s="24">
        <f t="shared" si="740"/>
        <v>0</v>
      </c>
      <c r="CG1944" s="24">
        <f t="shared" si="741"/>
        <v>0</v>
      </c>
      <c r="CI1944" s="24">
        <f t="shared" si="742"/>
        <v>0</v>
      </c>
      <c r="CK1944" s="24">
        <f t="shared" si="743"/>
        <v>0</v>
      </c>
      <c r="CM1944" s="24">
        <f t="shared" si="744"/>
        <v>0</v>
      </c>
      <c r="CO1944" s="24">
        <f t="shared" si="745"/>
        <v>0</v>
      </c>
      <c r="CQ1944" s="24">
        <f t="shared" si="746"/>
        <v>0</v>
      </c>
      <c r="CS1944" s="24">
        <f t="shared" si="747"/>
        <v>0</v>
      </c>
    </row>
    <row r="1945" spans="9:97">
      <c r="I1945" s="24">
        <f t="shared" si="727"/>
        <v>0</v>
      </c>
      <c r="J1945" s="24">
        <f t="shared" si="726"/>
        <v>0</v>
      </c>
      <c r="M1945" s="24"/>
      <c r="N1945" s="24"/>
      <c r="O1945" s="24"/>
      <c r="P1945" s="24"/>
      <c r="Q1945" s="24"/>
      <c r="R1945" s="24"/>
      <c r="S1945" s="24">
        <f t="shared" si="728"/>
        <v>0</v>
      </c>
      <c r="T1945" s="24">
        <f t="shared" si="725"/>
        <v>0</v>
      </c>
      <c r="W1945" s="24"/>
      <c r="X1945" s="24"/>
      <c r="Y1945" s="24"/>
      <c r="Z1945" s="24"/>
      <c r="AA1945" s="24"/>
      <c r="AB1945" s="24"/>
      <c r="AC1945" s="24">
        <f t="shared" si="729"/>
        <v>0</v>
      </c>
      <c r="AD1945" s="24">
        <f t="shared" si="730"/>
        <v>0</v>
      </c>
      <c r="AG1945" s="24"/>
      <c r="AH1945" s="24"/>
      <c r="AI1945" s="24"/>
      <c r="AJ1945" s="24"/>
      <c r="AK1945" s="24"/>
      <c r="AL1945" s="24"/>
      <c r="AM1945" s="24">
        <f t="shared" si="731"/>
        <v>0</v>
      </c>
      <c r="AN1945" s="24">
        <f t="shared" si="724"/>
        <v>0</v>
      </c>
      <c r="AQ1945" s="24"/>
      <c r="AR1945" s="24"/>
      <c r="AS1945" s="24"/>
      <c r="AT1945" s="24"/>
      <c r="AU1945" s="24"/>
      <c r="AV1945" s="24"/>
      <c r="AW1945" s="24">
        <f t="shared" si="732"/>
        <v>0</v>
      </c>
      <c r="AX1945" s="24">
        <f t="shared" si="733"/>
        <v>0</v>
      </c>
      <c r="BA1945" s="24"/>
      <c r="BB1945" s="24"/>
      <c r="BC1945" s="24"/>
      <c r="BD1945" s="24"/>
      <c r="BE1945" s="24"/>
      <c r="BF1945" s="24"/>
      <c r="BG1945" s="24">
        <f t="shared" si="734"/>
        <v>0</v>
      </c>
      <c r="BH1945" s="24">
        <f t="shared" si="735"/>
        <v>0</v>
      </c>
      <c r="BK1945" s="24"/>
      <c r="BL1945" s="24"/>
      <c r="BM1945" s="24"/>
      <c r="BN1945" s="24"/>
      <c r="BO1945" s="24"/>
      <c r="BP1945" s="24"/>
      <c r="BQ1945" s="24">
        <f t="shared" si="736"/>
        <v>0</v>
      </c>
      <c r="BR1945" s="24">
        <f t="shared" si="737"/>
        <v>0</v>
      </c>
      <c r="BU1945" s="24"/>
      <c r="BV1945" s="24"/>
      <c r="BW1945" s="24"/>
      <c r="BX1945" s="24"/>
      <c r="BY1945" s="24"/>
      <c r="BZ1945" s="24"/>
      <c r="CA1945" s="24">
        <f t="shared" si="738"/>
        <v>0</v>
      </c>
      <c r="CB1945" s="24">
        <f t="shared" si="739"/>
        <v>0</v>
      </c>
      <c r="CC1945" s="24"/>
      <c r="CE1945" s="24">
        <f t="shared" si="740"/>
        <v>0</v>
      </c>
      <c r="CG1945" s="24">
        <f t="shared" si="741"/>
        <v>0</v>
      </c>
      <c r="CI1945" s="24">
        <f t="shared" si="742"/>
        <v>0</v>
      </c>
      <c r="CK1945" s="24">
        <f t="shared" si="743"/>
        <v>0</v>
      </c>
      <c r="CM1945" s="24">
        <f t="shared" si="744"/>
        <v>0</v>
      </c>
      <c r="CO1945" s="24">
        <f t="shared" si="745"/>
        <v>0</v>
      </c>
      <c r="CQ1945" s="24">
        <f t="shared" si="746"/>
        <v>0</v>
      </c>
      <c r="CS1945" s="24">
        <f t="shared" si="747"/>
        <v>0</v>
      </c>
    </row>
    <row r="1946" spans="9:97">
      <c r="I1946" s="24">
        <f t="shared" si="727"/>
        <v>0</v>
      </c>
      <c r="J1946" s="24">
        <f t="shared" si="726"/>
        <v>0</v>
      </c>
      <c r="M1946" s="24"/>
      <c r="N1946" s="24"/>
      <c r="O1946" s="24"/>
      <c r="P1946" s="24"/>
      <c r="Q1946" s="24"/>
      <c r="R1946" s="24"/>
      <c r="S1946" s="24">
        <f t="shared" si="728"/>
        <v>0</v>
      </c>
      <c r="T1946" s="24">
        <f t="shared" si="725"/>
        <v>0</v>
      </c>
      <c r="W1946" s="24"/>
      <c r="X1946" s="24"/>
      <c r="Y1946" s="24"/>
      <c r="Z1946" s="24"/>
      <c r="AA1946" s="24"/>
      <c r="AB1946" s="24"/>
      <c r="AC1946" s="24">
        <f t="shared" si="729"/>
        <v>0</v>
      </c>
      <c r="AD1946" s="24">
        <f t="shared" si="730"/>
        <v>0</v>
      </c>
      <c r="AG1946" s="24"/>
      <c r="AH1946" s="24"/>
      <c r="AI1946" s="24"/>
      <c r="AJ1946" s="24"/>
      <c r="AK1946" s="24"/>
      <c r="AL1946" s="24"/>
      <c r="AM1946" s="24">
        <f t="shared" si="731"/>
        <v>0</v>
      </c>
      <c r="AN1946" s="24">
        <f t="shared" ref="AN1946:AN2009" si="748">IF(AJ1946&lt;AG1946-AH1946,AG1946-AH1946-AJ1946,0)</f>
        <v>0</v>
      </c>
      <c r="AQ1946" s="24"/>
      <c r="AR1946" s="24"/>
      <c r="AS1946" s="24"/>
      <c r="AT1946" s="24"/>
      <c r="AU1946" s="24"/>
      <c r="AV1946" s="24"/>
      <c r="AW1946" s="24">
        <f t="shared" si="732"/>
        <v>0</v>
      </c>
      <c r="AX1946" s="24">
        <f t="shared" si="733"/>
        <v>0</v>
      </c>
      <c r="BA1946" s="24"/>
      <c r="BB1946" s="24"/>
      <c r="BC1946" s="24"/>
      <c r="BD1946" s="24"/>
      <c r="BE1946" s="24"/>
      <c r="BF1946" s="24"/>
      <c r="BG1946" s="24">
        <f t="shared" si="734"/>
        <v>0</v>
      </c>
      <c r="BH1946" s="24">
        <f t="shared" si="735"/>
        <v>0</v>
      </c>
      <c r="BK1946" s="24"/>
      <c r="BL1946" s="24"/>
      <c r="BM1946" s="24"/>
      <c r="BN1946" s="24"/>
      <c r="BO1946" s="24"/>
      <c r="BP1946" s="24"/>
      <c r="BQ1946" s="24">
        <f t="shared" si="736"/>
        <v>0</v>
      </c>
      <c r="BR1946" s="24">
        <f t="shared" si="737"/>
        <v>0</v>
      </c>
      <c r="BU1946" s="24"/>
      <c r="BV1946" s="24"/>
      <c r="BW1946" s="24"/>
      <c r="BX1946" s="24"/>
      <c r="BY1946" s="24"/>
      <c r="BZ1946" s="24"/>
      <c r="CA1946" s="24">
        <f t="shared" si="738"/>
        <v>0</v>
      </c>
      <c r="CB1946" s="24">
        <f t="shared" si="739"/>
        <v>0</v>
      </c>
      <c r="CC1946" s="24"/>
      <c r="CE1946" s="24">
        <f t="shared" si="740"/>
        <v>0</v>
      </c>
      <c r="CG1946" s="24">
        <f t="shared" si="741"/>
        <v>0</v>
      </c>
      <c r="CI1946" s="24">
        <f t="shared" si="742"/>
        <v>0</v>
      </c>
      <c r="CK1946" s="24">
        <f t="shared" si="743"/>
        <v>0</v>
      </c>
      <c r="CM1946" s="24">
        <f t="shared" si="744"/>
        <v>0</v>
      </c>
      <c r="CO1946" s="24">
        <f t="shared" si="745"/>
        <v>0</v>
      </c>
      <c r="CQ1946" s="24">
        <f t="shared" si="746"/>
        <v>0</v>
      </c>
      <c r="CS1946" s="24">
        <f t="shared" si="747"/>
        <v>0</v>
      </c>
    </row>
    <row r="1947" spans="9:97">
      <c r="I1947" s="24">
        <f t="shared" si="727"/>
        <v>0</v>
      </c>
      <c r="J1947" s="24">
        <f t="shared" si="726"/>
        <v>0</v>
      </c>
      <c r="M1947" s="24"/>
      <c r="N1947" s="24"/>
      <c r="O1947" s="24"/>
      <c r="P1947" s="24"/>
      <c r="Q1947" s="24"/>
      <c r="R1947" s="24"/>
      <c r="S1947" s="24">
        <f t="shared" si="728"/>
        <v>0</v>
      </c>
      <c r="T1947" s="24">
        <f t="shared" si="725"/>
        <v>0</v>
      </c>
      <c r="W1947" s="24"/>
      <c r="X1947" s="24"/>
      <c r="Y1947" s="24"/>
      <c r="Z1947" s="24"/>
      <c r="AA1947" s="24"/>
      <c r="AB1947" s="24"/>
      <c r="AC1947" s="24">
        <f t="shared" si="729"/>
        <v>0</v>
      </c>
      <c r="AD1947" s="24">
        <f t="shared" si="730"/>
        <v>0</v>
      </c>
      <c r="AG1947" s="24"/>
      <c r="AH1947" s="24"/>
      <c r="AI1947" s="24"/>
      <c r="AJ1947" s="24"/>
      <c r="AK1947" s="24"/>
      <c r="AL1947" s="24"/>
      <c r="AM1947" s="24">
        <f t="shared" si="731"/>
        <v>0</v>
      </c>
      <c r="AN1947" s="24">
        <f t="shared" si="748"/>
        <v>0</v>
      </c>
      <c r="AQ1947" s="24"/>
      <c r="AR1947" s="24"/>
      <c r="AS1947" s="24"/>
      <c r="AT1947" s="24"/>
      <c r="AU1947" s="24"/>
      <c r="AV1947" s="24"/>
      <c r="AW1947" s="24">
        <f t="shared" si="732"/>
        <v>0</v>
      </c>
      <c r="AX1947" s="24">
        <f t="shared" si="733"/>
        <v>0</v>
      </c>
      <c r="BA1947" s="24"/>
      <c r="BB1947" s="24"/>
      <c r="BC1947" s="24"/>
      <c r="BD1947" s="24"/>
      <c r="BE1947" s="24"/>
      <c r="BF1947" s="24"/>
      <c r="BG1947" s="24">
        <f t="shared" si="734"/>
        <v>0</v>
      </c>
      <c r="BH1947" s="24">
        <f t="shared" si="735"/>
        <v>0</v>
      </c>
      <c r="BK1947" s="24"/>
      <c r="BL1947" s="24"/>
      <c r="BM1947" s="24"/>
      <c r="BN1947" s="24"/>
      <c r="BO1947" s="24"/>
      <c r="BP1947" s="24"/>
      <c r="BQ1947" s="24">
        <f t="shared" si="736"/>
        <v>0</v>
      </c>
      <c r="BR1947" s="24">
        <f t="shared" si="737"/>
        <v>0</v>
      </c>
      <c r="BU1947" s="24"/>
      <c r="BV1947" s="24"/>
      <c r="BW1947" s="24"/>
      <c r="BX1947" s="24"/>
      <c r="BY1947" s="24"/>
      <c r="BZ1947" s="24"/>
      <c r="CA1947" s="24">
        <f t="shared" si="738"/>
        <v>0</v>
      </c>
      <c r="CB1947" s="24">
        <f t="shared" si="739"/>
        <v>0</v>
      </c>
      <c r="CC1947" s="24"/>
      <c r="CE1947" s="24">
        <f t="shared" si="740"/>
        <v>0</v>
      </c>
      <c r="CG1947" s="24">
        <f t="shared" si="741"/>
        <v>0</v>
      </c>
      <c r="CI1947" s="24">
        <f t="shared" si="742"/>
        <v>0</v>
      </c>
      <c r="CK1947" s="24">
        <f t="shared" si="743"/>
        <v>0</v>
      </c>
      <c r="CM1947" s="24">
        <f t="shared" si="744"/>
        <v>0</v>
      </c>
      <c r="CO1947" s="24">
        <f t="shared" si="745"/>
        <v>0</v>
      </c>
      <c r="CQ1947" s="24">
        <f t="shared" si="746"/>
        <v>0</v>
      </c>
      <c r="CS1947" s="24">
        <f t="shared" si="747"/>
        <v>0</v>
      </c>
    </row>
    <row r="1948" spans="9:97">
      <c r="I1948" s="24">
        <f t="shared" si="727"/>
        <v>0</v>
      </c>
      <c r="J1948" s="24">
        <f t="shared" si="726"/>
        <v>0</v>
      </c>
      <c r="M1948" s="24"/>
      <c r="N1948" s="24"/>
      <c r="O1948" s="24"/>
      <c r="P1948" s="24"/>
      <c r="Q1948" s="24"/>
      <c r="R1948" s="24"/>
      <c r="S1948" s="24">
        <f t="shared" si="728"/>
        <v>0</v>
      </c>
      <c r="T1948" s="24">
        <f t="shared" si="725"/>
        <v>0</v>
      </c>
      <c r="W1948" s="24"/>
      <c r="X1948" s="24"/>
      <c r="Y1948" s="24"/>
      <c r="Z1948" s="24"/>
      <c r="AA1948" s="24"/>
      <c r="AB1948" s="24"/>
      <c r="AC1948" s="24">
        <f t="shared" si="729"/>
        <v>0</v>
      </c>
      <c r="AD1948" s="24">
        <f t="shared" si="730"/>
        <v>0</v>
      </c>
      <c r="AG1948" s="24"/>
      <c r="AH1948" s="24"/>
      <c r="AI1948" s="24"/>
      <c r="AJ1948" s="24"/>
      <c r="AK1948" s="24"/>
      <c r="AL1948" s="24"/>
      <c r="AM1948" s="24">
        <f t="shared" si="731"/>
        <v>0</v>
      </c>
      <c r="AN1948" s="24">
        <f t="shared" si="748"/>
        <v>0</v>
      </c>
      <c r="AQ1948" s="24"/>
      <c r="AR1948" s="24"/>
      <c r="AS1948" s="24"/>
      <c r="AT1948" s="24"/>
      <c r="AU1948" s="24"/>
      <c r="AV1948" s="24"/>
      <c r="AW1948" s="24">
        <f t="shared" si="732"/>
        <v>0</v>
      </c>
      <c r="AX1948" s="24">
        <f t="shared" si="733"/>
        <v>0</v>
      </c>
      <c r="BA1948" s="24"/>
      <c r="BB1948" s="24"/>
      <c r="BC1948" s="24"/>
      <c r="BD1948" s="24"/>
      <c r="BE1948" s="24"/>
      <c r="BF1948" s="24"/>
      <c r="BG1948" s="24">
        <f t="shared" si="734"/>
        <v>0</v>
      </c>
      <c r="BH1948" s="24">
        <f t="shared" si="735"/>
        <v>0</v>
      </c>
      <c r="BK1948" s="24"/>
      <c r="BL1948" s="24"/>
      <c r="BM1948" s="24"/>
      <c r="BN1948" s="24"/>
      <c r="BO1948" s="24"/>
      <c r="BP1948" s="24"/>
      <c r="BQ1948" s="24">
        <f t="shared" si="736"/>
        <v>0</v>
      </c>
      <c r="BR1948" s="24">
        <f t="shared" si="737"/>
        <v>0</v>
      </c>
      <c r="BU1948" s="24"/>
      <c r="BV1948" s="24"/>
      <c r="BW1948" s="24"/>
      <c r="BX1948" s="24"/>
      <c r="BY1948" s="24"/>
      <c r="BZ1948" s="24"/>
      <c r="CA1948" s="24">
        <f t="shared" si="738"/>
        <v>0</v>
      </c>
      <c r="CB1948" s="24">
        <f t="shared" si="739"/>
        <v>0</v>
      </c>
      <c r="CC1948" s="24"/>
      <c r="CE1948" s="24">
        <f t="shared" si="740"/>
        <v>0</v>
      </c>
      <c r="CG1948" s="24">
        <f t="shared" si="741"/>
        <v>0</v>
      </c>
      <c r="CI1948" s="24">
        <f t="shared" si="742"/>
        <v>0</v>
      </c>
      <c r="CK1948" s="24">
        <f t="shared" si="743"/>
        <v>0</v>
      </c>
      <c r="CM1948" s="24">
        <f t="shared" si="744"/>
        <v>0</v>
      </c>
      <c r="CO1948" s="24">
        <f t="shared" si="745"/>
        <v>0</v>
      </c>
      <c r="CQ1948" s="24">
        <f t="shared" si="746"/>
        <v>0</v>
      </c>
      <c r="CS1948" s="24">
        <f t="shared" si="747"/>
        <v>0</v>
      </c>
    </row>
    <row r="1949" spans="9:97">
      <c r="I1949" s="24">
        <f t="shared" si="727"/>
        <v>0</v>
      </c>
      <c r="J1949" s="24">
        <f t="shared" si="726"/>
        <v>0</v>
      </c>
      <c r="M1949" s="24"/>
      <c r="N1949" s="24"/>
      <c r="O1949" s="24"/>
      <c r="P1949" s="24"/>
      <c r="Q1949" s="24"/>
      <c r="R1949" s="24"/>
      <c r="S1949" s="24">
        <f t="shared" si="728"/>
        <v>0</v>
      </c>
      <c r="T1949" s="24">
        <f t="shared" si="725"/>
        <v>0</v>
      </c>
      <c r="W1949" s="24"/>
      <c r="X1949" s="24"/>
      <c r="Y1949" s="24"/>
      <c r="Z1949" s="24"/>
      <c r="AA1949" s="24"/>
      <c r="AB1949" s="24"/>
      <c r="AC1949" s="24">
        <f t="shared" si="729"/>
        <v>0</v>
      </c>
      <c r="AD1949" s="24">
        <f t="shared" si="730"/>
        <v>0</v>
      </c>
      <c r="AG1949" s="24"/>
      <c r="AH1949" s="24"/>
      <c r="AI1949" s="24"/>
      <c r="AJ1949" s="24"/>
      <c r="AK1949" s="24"/>
      <c r="AL1949" s="24"/>
      <c r="AM1949" s="24">
        <f t="shared" si="731"/>
        <v>0</v>
      </c>
      <c r="AN1949" s="24">
        <f t="shared" si="748"/>
        <v>0</v>
      </c>
      <c r="AQ1949" s="24"/>
      <c r="AR1949" s="24"/>
      <c r="AS1949" s="24"/>
      <c r="AT1949" s="24"/>
      <c r="AU1949" s="24"/>
      <c r="AV1949" s="24"/>
      <c r="AW1949" s="24">
        <f t="shared" si="732"/>
        <v>0</v>
      </c>
      <c r="AX1949" s="24">
        <f t="shared" si="733"/>
        <v>0</v>
      </c>
      <c r="BA1949" s="24"/>
      <c r="BB1949" s="24"/>
      <c r="BC1949" s="24"/>
      <c r="BD1949" s="24"/>
      <c r="BE1949" s="24"/>
      <c r="BF1949" s="24"/>
      <c r="BG1949" s="24">
        <f t="shared" si="734"/>
        <v>0</v>
      </c>
      <c r="BH1949" s="24">
        <f t="shared" si="735"/>
        <v>0</v>
      </c>
      <c r="BK1949" s="24"/>
      <c r="BL1949" s="24"/>
      <c r="BM1949" s="24"/>
      <c r="BN1949" s="24"/>
      <c r="BO1949" s="24"/>
      <c r="BP1949" s="24"/>
      <c r="BQ1949" s="24">
        <f t="shared" si="736"/>
        <v>0</v>
      </c>
      <c r="BR1949" s="24">
        <f t="shared" si="737"/>
        <v>0</v>
      </c>
      <c r="BU1949" s="24"/>
      <c r="BV1949" s="24"/>
      <c r="BW1949" s="24"/>
      <c r="BX1949" s="24"/>
      <c r="BY1949" s="24"/>
      <c r="BZ1949" s="24"/>
      <c r="CA1949" s="24">
        <f t="shared" si="738"/>
        <v>0</v>
      </c>
      <c r="CB1949" s="24">
        <f t="shared" si="739"/>
        <v>0</v>
      </c>
      <c r="CC1949" s="24"/>
      <c r="CE1949" s="24">
        <f t="shared" si="740"/>
        <v>0</v>
      </c>
      <c r="CG1949" s="24">
        <f t="shared" si="741"/>
        <v>0</v>
      </c>
      <c r="CI1949" s="24">
        <f t="shared" si="742"/>
        <v>0</v>
      </c>
      <c r="CK1949" s="24">
        <f t="shared" si="743"/>
        <v>0</v>
      </c>
      <c r="CM1949" s="24">
        <f t="shared" si="744"/>
        <v>0</v>
      </c>
      <c r="CO1949" s="24">
        <f t="shared" si="745"/>
        <v>0</v>
      </c>
      <c r="CQ1949" s="24">
        <f t="shared" si="746"/>
        <v>0</v>
      </c>
      <c r="CS1949" s="24">
        <f t="shared" si="747"/>
        <v>0</v>
      </c>
    </row>
    <row r="1950" spans="9:97">
      <c r="I1950" s="24">
        <f t="shared" si="727"/>
        <v>0</v>
      </c>
      <c r="J1950" s="24">
        <f t="shared" si="726"/>
        <v>0</v>
      </c>
      <c r="M1950" s="24"/>
      <c r="N1950" s="24"/>
      <c r="O1950" s="24"/>
      <c r="P1950" s="24"/>
      <c r="Q1950" s="24"/>
      <c r="R1950" s="24"/>
      <c r="S1950" s="24">
        <f t="shared" si="728"/>
        <v>0</v>
      </c>
      <c r="T1950" s="24">
        <f t="shared" si="725"/>
        <v>0</v>
      </c>
      <c r="W1950" s="24"/>
      <c r="X1950" s="24"/>
      <c r="Y1950" s="24"/>
      <c r="Z1950" s="24"/>
      <c r="AA1950" s="24"/>
      <c r="AB1950" s="24"/>
      <c r="AC1950" s="24">
        <f t="shared" si="729"/>
        <v>0</v>
      </c>
      <c r="AD1950" s="24">
        <f t="shared" si="730"/>
        <v>0</v>
      </c>
      <c r="AG1950" s="24"/>
      <c r="AH1950" s="24"/>
      <c r="AI1950" s="24"/>
      <c r="AJ1950" s="24"/>
      <c r="AK1950" s="24"/>
      <c r="AL1950" s="24"/>
      <c r="AM1950" s="24">
        <f t="shared" si="731"/>
        <v>0</v>
      </c>
      <c r="AN1950" s="24">
        <f t="shared" si="748"/>
        <v>0</v>
      </c>
      <c r="AQ1950" s="24"/>
      <c r="AR1950" s="24"/>
      <c r="AS1950" s="24"/>
      <c r="AT1950" s="24"/>
      <c r="AU1950" s="24"/>
      <c r="AV1950" s="24"/>
      <c r="AW1950" s="24">
        <f t="shared" si="732"/>
        <v>0</v>
      </c>
      <c r="AX1950" s="24">
        <f t="shared" si="733"/>
        <v>0</v>
      </c>
      <c r="BA1950" s="24"/>
      <c r="BB1950" s="24"/>
      <c r="BC1950" s="24"/>
      <c r="BD1950" s="24"/>
      <c r="BE1950" s="24"/>
      <c r="BF1950" s="24"/>
      <c r="BG1950" s="24">
        <f t="shared" si="734"/>
        <v>0</v>
      </c>
      <c r="BH1950" s="24">
        <f t="shared" si="735"/>
        <v>0</v>
      </c>
      <c r="BK1950" s="24"/>
      <c r="BL1950" s="24"/>
      <c r="BM1950" s="24"/>
      <c r="BN1950" s="24"/>
      <c r="BO1950" s="24"/>
      <c r="BP1950" s="24"/>
      <c r="BQ1950" s="24">
        <f t="shared" si="736"/>
        <v>0</v>
      </c>
      <c r="BR1950" s="24">
        <f t="shared" si="737"/>
        <v>0</v>
      </c>
      <c r="BU1950" s="24"/>
      <c r="BV1950" s="24"/>
      <c r="BW1950" s="24"/>
      <c r="BX1950" s="24"/>
      <c r="BY1950" s="24"/>
      <c r="BZ1950" s="24"/>
      <c r="CA1950" s="24">
        <f t="shared" si="738"/>
        <v>0</v>
      </c>
      <c r="CB1950" s="24">
        <f t="shared" si="739"/>
        <v>0</v>
      </c>
      <c r="CC1950" s="24"/>
      <c r="CE1950" s="24">
        <f t="shared" si="740"/>
        <v>0</v>
      </c>
      <c r="CG1950" s="24">
        <f t="shared" si="741"/>
        <v>0</v>
      </c>
      <c r="CI1950" s="24">
        <f t="shared" si="742"/>
        <v>0</v>
      </c>
      <c r="CK1950" s="24">
        <f t="shared" si="743"/>
        <v>0</v>
      </c>
      <c r="CM1950" s="24">
        <f t="shared" si="744"/>
        <v>0</v>
      </c>
      <c r="CO1950" s="24">
        <f t="shared" si="745"/>
        <v>0</v>
      </c>
      <c r="CQ1950" s="24">
        <f t="shared" si="746"/>
        <v>0</v>
      </c>
      <c r="CS1950" s="24">
        <f t="shared" si="747"/>
        <v>0</v>
      </c>
    </row>
    <row r="1951" spans="9:97">
      <c r="I1951" s="24">
        <f t="shared" si="727"/>
        <v>0</v>
      </c>
      <c r="J1951" s="24">
        <f t="shared" si="726"/>
        <v>0</v>
      </c>
      <c r="M1951" s="24"/>
      <c r="N1951" s="24"/>
      <c r="O1951" s="24"/>
      <c r="P1951" s="24"/>
      <c r="Q1951" s="24"/>
      <c r="R1951" s="24"/>
      <c r="S1951" s="24">
        <f t="shared" si="728"/>
        <v>0</v>
      </c>
      <c r="T1951" s="24">
        <f t="shared" si="725"/>
        <v>0</v>
      </c>
      <c r="W1951" s="24"/>
      <c r="X1951" s="24"/>
      <c r="Y1951" s="24"/>
      <c r="Z1951" s="24"/>
      <c r="AA1951" s="24"/>
      <c r="AB1951" s="24"/>
      <c r="AC1951" s="24">
        <f t="shared" si="729"/>
        <v>0</v>
      </c>
      <c r="AD1951" s="24">
        <f t="shared" si="730"/>
        <v>0</v>
      </c>
      <c r="AG1951" s="24"/>
      <c r="AH1951" s="24"/>
      <c r="AI1951" s="24"/>
      <c r="AJ1951" s="24"/>
      <c r="AK1951" s="24"/>
      <c r="AL1951" s="24"/>
      <c r="AM1951" s="24">
        <f t="shared" si="731"/>
        <v>0</v>
      </c>
      <c r="AN1951" s="24">
        <f t="shared" si="748"/>
        <v>0</v>
      </c>
      <c r="AQ1951" s="24"/>
      <c r="AR1951" s="24"/>
      <c r="AS1951" s="24"/>
      <c r="AT1951" s="24"/>
      <c r="AU1951" s="24"/>
      <c r="AV1951" s="24"/>
      <c r="AW1951" s="24">
        <f t="shared" si="732"/>
        <v>0</v>
      </c>
      <c r="AX1951" s="24">
        <f t="shared" si="733"/>
        <v>0</v>
      </c>
      <c r="BA1951" s="24"/>
      <c r="BB1951" s="24"/>
      <c r="BC1951" s="24"/>
      <c r="BD1951" s="24"/>
      <c r="BE1951" s="24"/>
      <c r="BF1951" s="24"/>
      <c r="BG1951" s="24">
        <f t="shared" si="734"/>
        <v>0</v>
      </c>
      <c r="BH1951" s="24">
        <f t="shared" si="735"/>
        <v>0</v>
      </c>
      <c r="BK1951" s="24"/>
      <c r="BL1951" s="24"/>
      <c r="BM1951" s="24"/>
      <c r="BN1951" s="24"/>
      <c r="BO1951" s="24"/>
      <c r="BP1951" s="24"/>
      <c r="BQ1951" s="24">
        <f t="shared" si="736"/>
        <v>0</v>
      </c>
      <c r="BR1951" s="24">
        <f t="shared" si="737"/>
        <v>0</v>
      </c>
      <c r="BU1951" s="24"/>
      <c r="BV1951" s="24"/>
      <c r="BW1951" s="24"/>
      <c r="BX1951" s="24"/>
      <c r="BY1951" s="24"/>
      <c r="BZ1951" s="24"/>
      <c r="CA1951" s="24">
        <f t="shared" si="738"/>
        <v>0</v>
      </c>
      <c r="CB1951" s="24">
        <f t="shared" si="739"/>
        <v>0</v>
      </c>
      <c r="CC1951" s="24"/>
      <c r="CE1951" s="24">
        <f t="shared" si="740"/>
        <v>0</v>
      </c>
      <c r="CG1951" s="24">
        <f t="shared" si="741"/>
        <v>0</v>
      </c>
      <c r="CI1951" s="24">
        <f t="shared" si="742"/>
        <v>0</v>
      </c>
      <c r="CK1951" s="24">
        <f t="shared" si="743"/>
        <v>0</v>
      </c>
      <c r="CM1951" s="24">
        <f t="shared" si="744"/>
        <v>0</v>
      </c>
      <c r="CO1951" s="24">
        <f t="shared" si="745"/>
        <v>0</v>
      </c>
      <c r="CQ1951" s="24">
        <f t="shared" si="746"/>
        <v>0</v>
      </c>
      <c r="CS1951" s="24">
        <f t="shared" si="747"/>
        <v>0</v>
      </c>
    </row>
    <row r="1952" spans="9:97">
      <c r="I1952" s="24">
        <f t="shared" si="727"/>
        <v>0</v>
      </c>
      <c r="J1952" s="24">
        <f t="shared" si="726"/>
        <v>0</v>
      </c>
      <c r="M1952" s="24"/>
      <c r="N1952" s="24"/>
      <c r="O1952" s="24"/>
      <c r="P1952" s="24"/>
      <c r="Q1952" s="24"/>
      <c r="R1952" s="24"/>
      <c r="S1952" s="24">
        <f t="shared" si="728"/>
        <v>0</v>
      </c>
      <c r="T1952" s="24">
        <f t="shared" si="725"/>
        <v>0</v>
      </c>
      <c r="W1952" s="24"/>
      <c r="X1952" s="24"/>
      <c r="Y1952" s="24"/>
      <c r="Z1952" s="24"/>
      <c r="AA1952" s="24"/>
      <c r="AB1952" s="24"/>
      <c r="AC1952" s="24">
        <f t="shared" si="729"/>
        <v>0</v>
      </c>
      <c r="AD1952" s="24">
        <f t="shared" si="730"/>
        <v>0</v>
      </c>
      <c r="AG1952" s="24"/>
      <c r="AH1952" s="24"/>
      <c r="AI1952" s="24"/>
      <c r="AJ1952" s="24"/>
      <c r="AK1952" s="24"/>
      <c r="AL1952" s="24"/>
      <c r="AM1952" s="24">
        <f t="shared" si="731"/>
        <v>0</v>
      </c>
      <c r="AN1952" s="24">
        <f t="shared" si="748"/>
        <v>0</v>
      </c>
      <c r="AQ1952" s="24"/>
      <c r="AR1952" s="24"/>
      <c r="AS1952" s="24"/>
      <c r="AT1952" s="24"/>
      <c r="AU1952" s="24"/>
      <c r="AV1952" s="24"/>
      <c r="AW1952" s="24">
        <f t="shared" si="732"/>
        <v>0</v>
      </c>
      <c r="AX1952" s="24">
        <f t="shared" si="733"/>
        <v>0</v>
      </c>
      <c r="BA1952" s="24"/>
      <c r="BB1952" s="24"/>
      <c r="BC1952" s="24"/>
      <c r="BD1952" s="24"/>
      <c r="BE1952" s="24"/>
      <c r="BF1952" s="24"/>
      <c r="BG1952" s="24">
        <f t="shared" si="734"/>
        <v>0</v>
      </c>
      <c r="BH1952" s="24">
        <f t="shared" si="735"/>
        <v>0</v>
      </c>
      <c r="BK1952" s="24"/>
      <c r="BL1952" s="24"/>
      <c r="BM1952" s="24"/>
      <c r="BN1952" s="24"/>
      <c r="BO1952" s="24"/>
      <c r="BP1952" s="24"/>
      <c r="BQ1952" s="24">
        <f t="shared" si="736"/>
        <v>0</v>
      </c>
      <c r="BR1952" s="24">
        <f t="shared" si="737"/>
        <v>0</v>
      </c>
      <c r="BU1952" s="24"/>
      <c r="BV1952" s="24"/>
      <c r="BW1952" s="24"/>
      <c r="BX1952" s="24"/>
      <c r="BY1952" s="24"/>
      <c r="BZ1952" s="24"/>
      <c r="CA1952" s="24">
        <f t="shared" si="738"/>
        <v>0</v>
      </c>
      <c r="CB1952" s="24">
        <f t="shared" si="739"/>
        <v>0</v>
      </c>
      <c r="CC1952" s="24"/>
      <c r="CE1952" s="24">
        <f t="shared" si="740"/>
        <v>0</v>
      </c>
      <c r="CG1952" s="24">
        <f t="shared" si="741"/>
        <v>0</v>
      </c>
      <c r="CI1952" s="24">
        <f t="shared" si="742"/>
        <v>0</v>
      </c>
      <c r="CK1952" s="24">
        <f t="shared" si="743"/>
        <v>0</v>
      </c>
      <c r="CM1952" s="24">
        <f t="shared" si="744"/>
        <v>0</v>
      </c>
      <c r="CO1952" s="24">
        <f t="shared" si="745"/>
        <v>0</v>
      </c>
      <c r="CQ1952" s="24">
        <f t="shared" si="746"/>
        <v>0</v>
      </c>
      <c r="CS1952" s="24">
        <f t="shared" si="747"/>
        <v>0</v>
      </c>
    </row>
    <row r="1953" spans="9:97">
      <c r="I1953" s="24">
        <f t="shared" si="727"/>
        <v>0</v>
      </c>
      <c r="J1953" s="24">
        <f t="shared" si="726"/>
        <v>0</v>
      </c>
      <c r="M1953" s="24"/>
      <c r="N1953" s="24"/>
      <c r="O1953" s="24"/>
      <c r="P1953" s="24"/>
      <c r="Q1953" s="24"/>
      <c r="R1953" s="24"/>
      <c r="S1953" s="24">
        <f t="shared" si="728"/>
        <v>0</v>
      </c>
      <c r="T1953" s="24">
        <f t="shared" si="725"/>
        <v>0</v>
      </c>
      <c r="W1953" s="24"/>
      <c r="X1953" s="24"/>
      <c r="Y1953" s="24"/>
      <c r="Z1953" s="24"/>
      <c r="AA1953" s="24"/>
      <c r="AB1953" s="24"/>
      <c r="AC1953" s="24">
        <f t="shared" si="729"/>
        <v>0</v>
      </c>
      <c r="AD1953" s="24">
        <f t="shared" si="730"/>
        <v>0</v>
      </c>
      <c r="AG1953" s="24"/>
      <c r="AH1953" s="24"/>
      <c r="AI1953" s="24"/>
      <c r="AJ1953" s="24"/>
      <c r="AK1953" s="24"/>
      <c r="AL1953" s="24"/>
      <c r="AM1953" s="24">
        <f t="shared" si="731"/>
        <v>0</v>
      </c>
      <c r="AN1953" s="24">
        <f t="shared" si="748"/>
        <v>0</v>
      </c>
      <c r="AQ1953" s="24"/>
      <c r="AR1953" s="24"/>
      <c r="AS1953" s="24"/>
      <c r="AT1953" s="24"/>
      <c r="AU1953" s="24"/>
      <c r="AV1953" s="24"/>
      <c r="AW1953" s="24">
        <f t="shared" si="732"/>
        <v>0</v>
      </c>
      <c r="AX1953" s="24">
        <f t="shared" si="733"/>
        <v>0</v>
      </c>
      <c r="BA1953" s="24"/>
      <c r="BB1953" s="24"/>
      <c r="BC1953" s="24"/>
      <c r="BD1953" s="24"/>
      <c r="BE1953" s="24"/>
      <c r="BF1953" s="24"/>
      <c r="BG1953" s="24">
        <f t="shared" si="734"/>
        <v>0</v>
      </c>
      <c r="BH1953" s="24">
        <f t="shared" si="735"/>
        <v>0</v>
      </c>
      <c r="BK1953" s="24"/>
      <c r="BL1953" s="24"/>
      <c r="BM1953" s="24"/>
      <c r="BN1953" s="24"/>
      <c r="BO1953" s="24"/>
      <c r="BP1953" s="24"/>
      <c r="BQ1953" s="24">
        <f t="shared" si="736"/>
        <v>0</v>
      </c>
      <c r="BR1953" s="24">
        <f t="shared" si="737"/>
        <v>0</v>
      </c>
      <c r="BU1953" s="24"/>
      <c r="BV1953" s="24"/>
      <c r="BW1953" s="24"/>
      <c r="BX1953" s="24"/>
      <c r="BY1953" s="24"/>
      <c r="BZ1953" s="24"/>
      <c r="CA1953" s="24">
        <f t="shared" si="738"/>
        <v>0</v>
      </c>
      <c r="CB1953" s="24">
        <f t="shared" si="739"/>
        <v>0</v>
      </c>
      <c r="CC1953" s="24"/>
      <c r="CE1953" s="24">
        <f t="shared" si="740"/>
        <v>0</v>
      </c>
      <c r="CG1953" s="24">
        <f t="shared" si="741"/>
        <v>0</v>
      </c>
      <c r="CI1953" s="24">
        <f t="shared" si="742"/>
        <v>0</v>
      </c>
      <c r="CK1953" s="24">
        <f t="shared" si="743"/>
        <v>0</v>
      </c>
      <c r="CM1953" s="24">
        <f t="shared" si="744"/>
        <v>0</v>
      </c>
      <c r="CO1953" s="24">
        <f t="shared" si="745"/>
        <v>0</v>
      </c>
      <c r="CQ1953" s="24">
        <f t="shared" si="746"/>
        <v>0</v>
      </c>
      <c r="CS1953" s="24">
        <f t="shared" si="747"/>
        <v>0</v>
      </c>
    </row>
    <row r="1954" spans="9:97">
      <c r="I1954" s="24">
        <f t="shared" si="727"/>
        <v>0</v>
      </c>
      <c r="J1954" s="24">
        <f t="shared" si="726"/>
        <v>0</v>
      </c>
      <c r="M1954" s="24"/>
      <c r="N1954" s="24"/>
      <c r="O1954" s="24"/>
      <c r="P1954" s="24"/>
      <c r="Q1954" s="24"/>
      <c r="R1954" s="24"/>
      <c r="S1954" s="24">
        <f t="shared" si="728"/>
        <v>0</v>
      </c>
      <c r="T1954" s="24">
        <f t="shared" si="725"/>
        <v>0</v>
      </c>
      <c r="W1954" s="24"/>
      <c r="X1954" s="24"/>
      <c r="Y1954" s="24"/>
      <c r="Z1954" s="24"/>
      <c r="AA1954" s="24"/>
      <c r="AB1954" s="24"/>
      <c r="AC1954" s="24">
        <f t="shared" si="729"/>
        <v>0</v>
      </c>
      <c r="AD1954" s="24">
        <f t="shared" si="730"/>
        <v>0</v>
      </c>
      <c r="AG1954" s="24"/>
      <c r="AH1954" s="24"/>
      <c r="AI1954" s="24"/>
      <c r="AJ1954" s="24"/>
      <c r="AK1954" s="24"/>
      <c r="AL1954" s="24"/>
      <c r="AM1954" s="24">
        <f t="shared" si="731"/>
        <v>0</v>
      </c>
      <c r="AN1954" s="24">
        <f t="shared" si="748"/>
        <v>0</v>
      </c>
      <c r="AQ1954" s="24"/>
      <c r="AR1954" s="24"/>
      <c r="AS1954" s="24"/>
      <c r="AT1954" s="24"/>
      <c r="AU1954" s="24"/>
      <c r="AV1954" s="24"/>
      <c r="AW1954" s="24">
        <f t="shared" si="732"/>
        <v>0</v>
      </c>
      <c r="AX1954" s="24">
        <f t="shared" si="733"/>
        <v>0</v>
      </c>
      <c r="BA1954" s="24"/>
      <c r="BB1954" s="24"/>
      <c r="BC1954" s="24"/>
      <c r="BD1954" s="24"/>
      <c r="BE1954" s="24"/>
      <c r="BF1954" s="24"/>
      <c r="BG1954" s="24">
        <f t="shared" si="734"/>
        <v>0</v>
      </c>
      <c r="BH1954" s="24">
        <f t="shared" si="735"/>
        <v>0</v>
      </c>
      <c r="BK1954" s="24"/>
      <c r="BL1954" s="24"/>
      <c r="BM1954" s="24"/>
      <c r="BN1954" s="24"/>
      <c r="BO1954" s="24"/>
      <c r="BP1954" s="24"/>
      <c r="BQ1954" s="24">
        <f t="shared" si="736"/>
        <v>0</v>
      </c>
      <c r="BR1954" s="24">
        <f t="shared" si="737"/>
        <v>0</v>
      </c>
      <c r="BU1954" s="24"/>
      <c r="BV1954" s="24"/>
      <c r="BW1954" s="24"/>
      <c r="BX1954" s="24"/>
      <c r="BY1954" s="24"/>
      <c r="BZ1954" s="24"/>
      <c r="CA1954" s="24">
        <f t="shared" si="738"/>
        <v>0</v>
      </c>
      <c r="CB1954" s="24">
        <f t="shared" si="739"/>
        <v>0</v>
      </c>
      <c r="CC1954" s="24"/>
      <c r="CE1954" s="24">
        <f t="shared" si="740"/>
        <v>0</v>
      </c>
      <c r="CG1954" s="24">
        <f t="shared" si="741"/>
        <v>0</v>
      </c>
      <c r="CI1954" s="24">
        <f t="shared" si="742"/>
        <v>0</v>
      </c>
      <c r="CK1954" s="24">
        <f t="shared" si="743"/>
        <v>0</v>
      </c>
      <c r="CM1954" s="24">
        <f t="shared" si="744"/>
        <v>0</v>
      </c>
      <c r="CO1954" s="24">
        <f t="shared" si="745"/>
        <v>0</v>
      </c>
      <c r="CQ1954" s="24">
        <f t="shared" si="746"/>
        <v>0</v>
      </c>
      <c r="CS1954" s="24">
        <f t="shared" si="747"/>
        <v>0</v>
      </c>
    </row>
    <row r="1955" spans="9:97">
      <c r="I1955" s="24">
        <f t="shared" si="727"/>
        <v>0</v>
      </c>
      <c r="J1955" s="24">
        <f t="shared" si="726"/>
        <v>0</v>
      </c>
      <c r="M1955" s="24"/>
      <c r="N1955" s="24"/>
      <c r="O1955" s="24"/>
      <c r="P1955" s="24"/>
      <c r="Q1955" s="24"/>
      <c r="R1955" s="24"/>
      <c r="S1955" s="24">
        <f t="shared" si="728"/>
        <v>0</v>
      </c>
      <c r="T1955" s="24">
        <f t="shared" si="725"/>
        <v>0</v>
      </c>
      <c r="W1955" s="24"/>
      <c r="X1955" s="24"/>
      <c r="Y1955" s="24"/>
      <c r="Z1955" s="24"/>
      <c r="AA1955" s="24"/>
      <c r="AB1955" s="24"/>
      <c r="AC1955" s="24">
        <f t="shared" si="729"/>
        <v>0</v>
      </c>
      <c r="AD1955" s="24">
        <f t="shared" si="730"/>
        <v>0</v>
      </c>
      <c r="AG1955" s="24"/>
      <c r="AH1955" s="24"/>
      <c r="AI1955" s="24"/>
      <c r="AJ1955" s="24"/>
      <c r="AK1955" s="24"/>
      <c r="AL1955" s="24"/>
      <c r="AM1955" s="24">
        <f t="shared" si="731"/>
        <v>0</v>
      </c>
      <c r="AN1955" s="24">
        <f t="shared" si="748"/>
        <v>0</v>
      </c>
      <c r="AQ1955" s="24"/>
      <c r="AR1955" s="24"/>
      <c r="AS1955" s="24"/>
      <c r="AT1955" s="24"/>
      <c r="AU1955" s="24"/>
      <c r="AV1955" s="24"/>
      <c r="AW1955" s="24">
        <f t="shared" si="732"/>
        <v>0</v>
      </c>
      <c r="AX1955" s="24">
        <f t="shared" si="733"/>
        <v>0</v>
      </c>
      <c r="BA1955" s="24"/>
      <c r="BB1955" s="24"/>
      <c r="BC1955" s="24"/>
      <c r="BD1955" s="24"/>
      <c r="BE1955" s="24"/>
      <c r="BF1955" s="24"/>
      <c r="BG1955" s="24">
        <f t="shared" si="734"/>
        <v>0</v>
      </c>
      <c r="BH1955" s="24">
        <f t="shared" si="735"/>
        <v>0</v>
      </c>
      <c r="BK1955" s="24"/>
      <c r="BL1955" s="24"/>
      <c r="BM1955" s="24"/>
      <c r="BN1955" s="24"/>
      <c r="BO1955" s="24"/>
      <c r="BP1955" s="24"/>
      <c r="BQ1955" s="24">
        <f t="shared" si="736"/>
        <v>0</v>
      </c>
      <c r="BR1955" s="24">
        <f t="shared" si="737"/>
        <v>0</v>
      </c>
      <c r="BU1955" s="24"/>
      <c r="BV1955" s="24"/>
      <c r="BW1955" s="24"/>
      <c r="BX1955" s="24"/>
      <c r="BY1955" s="24"/>
      <c r="BZ1955" s="24"/>
      <c r="CA1955" s="24">
        <f t="shared" si="738"/>
        <v>0</v>
      </c>
      <c r="CB1955" s="24">
        <f t="shared" si="739"/>
        <v>0</v>
      </c>
      <c r="CC1955" s="24"/>
      <c r="CE1955" s="24">
        <f t="shared" si="740"/>
        <v>0</v>
      </c>
      <c r="CG1955" s="24">
        <f t="shared" si="741"/>
        <v>0</v>
      </c>
      <c r="CI1955" s="24">
        <f t="shared" si="742"/>
        <v>0</v>
      </c>
      <c r="CK1955" s="24">
        <f t="shared" si="743"/>
        <v>0</v>
      </c>
      <c r="CM1955" s="24">
        <f t="shared" si="744"/>
        <v>0</v>
      </c>
      <c r="CO1955" s="24">
        <f t="shared" si="745"/>
        <v>0</v>
      </c>
      <c r="CQ1955" s="24">
        <f t="shared" si="746"/>
        <v>0</v>
      </c>
      <c r="CS1955" s="24">
        <f t="shared" si="747"/>
        <v>0</v>
      </c>
    </row>
    <row r="1956" spans="9:97">
      <c r="I1956" s="24">
        <f t="shared" si="727"/>
        <v>0</v>
      </c>
      <c r="J1956" s="24">
        <f t="shared" si="726"/>
        <v>0</v>
      </c>
      <c r="M1956" s="24"/>
      <c r="N1956" s="24"/>
      <c r="O1956" s="24"/>
      <c r="P1956" s="24"/>
      <c r="Q1956" s="24"/>
      <c r="R1956" s="24"/>
      <c r="S1956" s="24">
        <f t="shared" si="728"/>
        <v>0</v>
      </c>
      <c r="T1956" s="24">
        <f t="shared" si="725"/>
        <v>0</v>
      </c>
      <c r="W1956" s="24"/>
      <c r="X1956" s="24"/>
      <c r="Y1956" s="24"/>
      <c r="Z1956" s="24"/>
      <c r="AA1956" s="24"/>
      <c r="AB1956" s="24"/>
      <c r="AC1956" s="24">
        <f t="shared" si="729"/>
        <v>0</v>
      </c>
      <c r="AD1956" s="24">
        <f t="shared" si="730"/>
        <v>0</v>
      </c>
      <c r="AG1956" s="24"/>
      <c r="AH1956" s="24"/>
      <c r="AI1956" s="24"/>
      <c r="AJ1956" s="24"/>
      <c r="AK1956" s="24"/>
      <c r="AL1956" s="24"/>
      <c r="AM1956" s="24">
        <f t="shared" si="731"/>
        <v>0</v>
      </c>
      <c r="AN1956" s="24">
        <f t="shared" si="748"/>
        <v>0</v>
      </c>
      <c r="AQ1956" s="24"/>
      <c r="AR1956" s="24"/>
      <c r="AS1956" s="24"/>
      <c r="AT1956" s="24"/>
      <c r="AU1956" s="24"/>
      <c r="AV1956" s="24"/>
      <c r="AW1956" s="24">
        <f t="shared" si="732"/>
        <v>0</v>
      </c>
      <c r="AX1956" s="24">
        <f t="shared" si="733"/>
        <v>0</v>
      </c>
      <c r="BA1956" s="24"/>
      <c r="BB1956" s="24"/>
      <c r="BC1956" s="24"/>
      <c r="BD1956" s="24"/>
      <c r="BE1956" s="24"/>
      <c r="BF1956" s="24"/>
      <c r="BG1956" s="24">
        <f t="shared" si="734"/>
        <v>0</v>
      </c>
      <c r="BH1956" s="24">
        <f t="shared" si="735"/>
        <v>0</v>
      </c>
      <c r="BK1956" s="24"/>
      <c r="BL1956" s="24"/>
      <c r="BM1956" s="24"/>
      <c r="BN1956" s="24"/>
      <c r="BO1956" s="24"/>
      <c r="BP1956" s="24"/>
      <c r="BQ1956" s="24">
        <f t="shared" si="736"/>
        <v>0</v>
      </c>
      <c r="BR1956" s="24">
        <f t="shared" si="737"/>
        <v>0</v>
      </c>
      <c r="BU1956" s="24"/>
      <c r="BV1956" s="24"/>
      <c r="BW1956" s="24"/>
      <c r="BX1956" s="24"/>
      <c r="BY1956" s="24"/>
      <c r="BZ1956" s="24"/>
      <c r="CA1956" s="24">
        <f t="shared" si="738"/>
        <v>0</v>
      </c>
      <c r="CB1956" s="24">
        <f t="shared" si="739"/>
        <v>0</v>
      </c>
      <c r="CC1956" s="24"/>
      <c r="CE1956" s="24">
        <f t="shared" si="740"/>
        <v>0</v>
      </c>
      <c r="CG1956" s="24">
        <f t="shared" si="741"/>
        <v>0</v>
      </c>
      <c r="CI1956" s="24">
        <f t="shared" si="742"/>
        <v>0</v>
      </c>
      <c r="CK1956" s="24">
        <f t="shared" si="743"/>
        <v>0</v>
      </c>
      <c r="CM1956" s="24">
        <f t="shared" si="744"/>
        <v>0</v>
      </c>
      <c r="CO1956" s="24">
        <f t="shared" si="745"/>
        <v>0</v>
      </c>
      <c r="CQ1956" s="24">
        <f t="shared" si="746"/>
        <v>0</v>
      </c>
      <c r="CS1956" s="24">
        <f t="shared" si="747"/>
        <v>0</v>
      </c>
    </row>
    <row r="1957" spans="9:97">
      <c r="I1957" s="24">
        <f t="shared" si="727"/>
        <v>0</v>
      </c>
      <c r="J1957" s="24">
        <f t="shared" si="726"/>
        <v>0</v>
      </c>
      <c r="M1957" s="24"/>
      <c r="N1957" s="24"/>
      <c r="O1957" s="24"/>
      <c r="P1957" s="24"/>
      <c r="Q1957" s="24"/>
      <c r="R1957" s="24"/>
      <c r="S1957" s="24">
        <f t="shared" si="728"/>
        <v>0</v>
      </c>
      <c r="T1957" s="24">
        <f t="shared" si="725"/>
        <v>0</v>
      </c>
      <c r="W1957" s="24"/>
      <c r="X1957" s="24"/>
      <c r="Y1957" s="24"/>
      <c r="Z1957" s="24"/>
      <c r="AA1957" s="24"/>
      <c r="AB1957" s="24"/>
      <c r="AC1957" s="24">
        <f t="shared" si="729"/>
        <v>0</v>
      </c>
      <c r="AD1957" s="24">
        <f t="shared" si="730"/>
        <v>0</v>
      </c>
      <c r="AG1957" s="24"/>
      <c r="AH1957" s="24"/>
      <c r="AI1957" s="24"/>
      <c r="AJ1957" s="24"/>
      <c r="AK1957" s="24"/>
      <c r="AL1957" s="24"/>
      <c r="AM1957" s="24">
        <f t="shared" si="731"/>
        <v>0</v>
      </c>
      <c r="AN1957" s="24">
        <f t="shared" si="748"/>
        <v>0</v>
      </c>
      <c r="AQ1957" s="24"/>
      <c r="AR1957" s="24"/>
      <c r="AS1957" s="24"/>
      <c r="AT1957" s="24"/>
      <c r="AU1957" s="24"/>
      <c r="AV1957" s="24"/>
      <c r="AW1957" s="24">
        <f t="shared" si="732"/>
        <v>0</v>
      </c>
      <c r="AX1957" s="24">
        <f t="shared" si="733"/>
        <v>0</v>
      </c>
      <c r="BA1957" s="24"/>
      <c r="BB1957" s="24"/>
      <c r="BC1957" s="24"/>
      <c r="BD1957" s="24"/>
      <c r="BE1957" s="24"/>
      <c r="BF1957" s="24"/>
      <c r="BG1957" s="24">
        <f t="shared" si="734"/>
        <v>0</v>
      </c>
      <c r="BH1957" s="24">
        <f t="shared" si="735"/>
        <v>0</v>
      </c>
      <c r="BK1957" s="24"/>
      <c r="BL1957" s="24"/>
      <c r="BM1957" s="24"/>
      <c r="BN1957" s="24"/>
      <c r="BO1957" s="24"/>
      <c r="BP1957" s="24"/>
      <c r="BQ1957" s="24">
        <f t="shared" si="736"/>
        <v>0</v>
      </c>
      <c r="BR1957" s="24">
        <f t="shared" si="737"/>
        <v>0</v>
      </c>
      <c r="BU1957" s="24"/>
      <c r="BV1957" s="24"/>
      <c r="BW1957" s="24"/>
      <c r="BX1957" s="24"/>
      <c r="BY1957" s="24"/>
      <c r="BZ1957" s="24"/>
      <c r="CA1957" s="24">
        <f t="shared" si="738"/>
        <v>0</v>
      </c>
      <c r="CB1957" s="24">
        <f t="shared" si="739"/>
        <v>0</v>
      </c>
      <c r="CC1957" s="24"/>
      <c r="CE1957" s="24">
        <f t="shared" si="740"/>
        <v>0</v>
      </c>
      <c r="CG1957" s="24">
        <f t="shared" si="741"/>
        <v>0</v>
      </c>
      <c r="CI1957" s="24">
        <f t="shared" si="742"/>
        <v>0</v>
      </c>
      <c r="CK1957" s="24">
        <f t="shared" si="743"/>
        <v>0</v>
      </c>
      <c r="CM1957" s="24">
        <f t="shared" si="744"/>
        <v>0</v>
      </c>
      <c r="CO1957" s="24">
        <f t="shared" si="745"/>
        <v>0</v>
      </c>
      <c r="CQ1957" s="24">
        <f t="shared" si="746"/>
        <v>0</v>
      </c>
      <c r="CS1957" s="24">
        <f t="shared" si="747"/>
        <v>0</v>
      </c>
    </row>
    <row r="1958" spans="9:97">
      <c r="I1958" s="24">
        <f t="shared" si="727"/>
        <v>0</v>
      </c>
      <c r="J1958" s="24">
        <f t="shared" si="726"/>
        <v>0</v>
      </c>
      <c r="M1958" s="24"/>
      <c r="N1958" s="24"/>
      <c r="O1958" s="24"/>
      <c r="P1958" s="24"/>
      <c r="Q1958" s="24"/>
      <c r="R1958" s="24"/>
      <c r="S1958" s="24">
        <f t="shared" si="728"/>
        <v>0</v>
      </c>
      <c r="T1958" s="24">
        <f t="shared" si="725"/>
        <v>0</v>
      </c>
      <c r="W1958" s="24"/>
      <c r="X1958" s="24"/>
      <c r="Y1958" s="24"/>
      <c r="Z1958" s="24"/>
      <c r="AA1958" s="24"/>
      <c r="AB1958" s="24"/>
      <c r="AC1958" s="24">
        <f t="shared" si="729"/>
        <v>0</v>
      </c>
      <c r="AD1958" s="24">
        <f t="shared" si="730"/>
        <v>0</v>
      </c>
      <c r="AG1958" s="24"/>
      <c r="AH1958" s="24"/>
      <c r="AI1958" s="24"/>
      <c r="AJ1958" s="24"/>
      <c r="AK1958" s="24"/>
      <c r="AL1958" s="24"/>
      <c r="AM1958" s="24">
        <f t="shared" si="731"/>
        <v>0</v>
      </c>
      <c r="AN1958" s="24">
        <f t="shared" si="748"/>
        <v>0</v>
      </c>
      <c r="AQ1958" s="24"/>
      <c r="AR1958" s="24"/>
      <c r="AS1958" s="24"/>
      <c r="AT1958" s="24"/>
      <c r="AU1958" s="24"/>
      <c r="AV1958" s="24"/>
      <c r="AW1958" s="24">
        <f t="shared" si="732"/>
        <v>0</v>
      </c>
      <c r="AX1958" s="24">
        <f t="shared" si="733"/>
        <v>0</v>
      </c>
      <c r="BA1958" s="24"/>
      <c r="BB1958" s="24"/>
      <c r="BC1958" s="24"/>
      <c r="BD1958" s="24"/>
      <c r="BE1958" s="24"/>
      <c r="BF1958" s="24"/>
      <c r="BG1958" s="24">
        <f t="shared" si="734"/>
        <v>0</v>
      </c>
      <c r="BH1958" s="24">
        <f t="shared" si="735"/>
        <v>0</v>
      </c>
      <c r="BK1958" s="24"/>
      <c r="BL1958" s="24"/>
      <c r="BM1958" s="24"/>
      <c r="BN1958" s="24"/>
      <c r="BO1958" s="24"/>
      <c r="BP1958" s="24"/>
      <c r="BQ1958" s="24">
        <f t="shared" si="736"/>
        <v>0</v>
      </c>
      <c r="BR1958" s="24">
        <f t="shared" si="737"/>
        <v>0</v>
      </c>
      <c r="BU1958" s="24"/>
      <c r="BV1958" s="24"/>
      <c r="BW1958" s="24"/>
      <c r="BX1958" s="24"/>
      <c r="BY1958" s="24"/>
      <c r="BZ1958" s="24"/>
      <c r="CA1958" s="24">
        <f t="shared" si="738"/>
        <v>0</v>
      </c>
      <c r="CB1958" s="24">
        <f t="shared" si="739"/>
        <v>0</v>
      </c>
      <c r="CC1958" s="24"/>
      <c r="CE1958" s="24">
        <f t="shared" si="740"/>
        <v>0</v>
      </c>
      <c r="CG1958" s="24">
        <f t="shared" si="741"/>
        <v>0</v>
      </c>
      <c r="CI1958" s="24">
        <f t="shared" si="742"/>
        <v>0</v>
      </c>
      <c r="CK1958" s="24">
        <f t="shared" si="743"/>
        <v>0</v>
      </c>
      <c r="CM1958" s="24">
        <f t="shared" si="744"/>
        <v>0</v>
      </c>
      <c r="CO1958" s="24">
        <f t="shared" si="745"/>
        <v>0</v>
      </c>
      <c r="CQ1958" s="24">
        <f t="shared" si="746"/>
        <v>0</v>
      </c>
      <c r="CS1958" s="24">
        <f t="shared" si="747"/>
        <v>0</v>
      </c>
    </row>
    <row r="1959" spans="9:97">
      <c r="I1959" s="24">
        <f t="shared" si="727"/>
        <v>0</v>
      </c>
      <c r="J1959" s="24">
        <f t="shared" si="726"/>
        <v>0</v>
      </c>
      <c r="M1959" s="24"/>
      <c r="N1959" s="24"/>
      <c r="O1959" s="24"/>
      <c r="P1959" s="24"/>
      <c r="Q1959" s="24"/>
      <c r="R1959" s="24"/>
      <c r="S1959" s="24">
        <f t="shared" si="728"/>
        <v>0</v>
      </c>
      <c r="T1959" s="24">
        <f t="shared" ref="T1959:T2022" si="749">IF(P1959&lt;M1959-N1959,M1959-N1959-P1959,0)</f>
        <v>0</v>
      </c>
      <c r="W1959" s="24"/>
      <c r="X1959" s="24"/>
      <c r="Y1959" s="24"/>
      <c r="Z1959" s="24"/>
      <c r="AA1959" s="24"/>
      <c r="AB1959" s="24"/>
      <c r="AC1959" s="24">
        <f t="shared" si="729"/>
        <v>0</v>
      </c>
      <c r="AD1959" s="24">
        <f t="shared" si="730"/>
        <v>0</v>
      </c>
      <c r="AG1959" s="24"/>
      <c r="AH1959" s="24"/>
      <c r="AI1959" s="24"/>
      <c r="AJ1959" s="24"/>
      <c r="AK1959" s="24"/>
      <c r="AL1959" s="24"/>
      <c r="AM1959" s="24">
        <f t="shared" si="731"/>
        <v>0</v>
      </c>
      <c r="AN1959" s="24">
        <f t="shared" si="748"/>
        <v>0</v>
      </c>
      <c r="AQ1959" s="24"/>
      <c r="AR1959" s="24"/>
      <c r="AS1959" s="24"/>
      <c r="AT1959" s="24"/>
      <c r="AU1959" s="24"/>
      <c r="AV1959" s="24"/>
      <c r="AW1959" s="24">
        <f t="shared" si="732"/>
        <v>0</v>
      </c>
      <c r="AX1959" s="24">
        <f t="shared" si="733"/>
        <v>0</v>
      </c>
      <c r="BA1959" s="24"/>
      <c r="BB1959" s="24"/>
      <c r="BC1959" s="24"/>
      <c r="BD1959" s="24"/>
      <c r="BE1959" s="24"/>
      <c r="BF1959" s="24"/>
      <c r="BG1959" s="24">
        <f t="shared" si="734"/>
        <v>0</v>
      </c>
      <c r="BH1959" s="24">
        <f t="shared" si="735"/>
        <v>0</v>
      </c>
      <c r="BK1959" s="24"/>
      <c r="BL1959" s="24"/>
      <c r="BM1959" s="24"/>
      <c r="BN1959" s="24"/>
      <c r="BO1959" s="24"/>
      <c r="BP1959" s="24"/>
      <c r="BQ1959" s="24">
        <f t="shared" si="736"/>
        <v>0</v>
      </c>
      <c r="BR1959" s="24">
        <f t="shared" si="737"/>
        <v>0</v>
      </c>
      <c r="BU1959" s="24"/>
      <c r="BV1959" s="24"/>
      <c r="BW1959" s="24"/>
      <c r="BX1959" s="24"/>
      <c r="BY1959" s="24"/>
      <c r="BZ1959" s="24"/>
      <c r="CA1959" s="24">
        <f t="shared" si="738"/>
        <v>0</v>
      </c>
      <c r="CB1959" s="24">
        <f t="shared" si="739"/>
        <v>0</v>
      </c>
      <c r="CC1959" s="24"/>
      <c r="CE1959" s="24">
        <f t="shared" si="740"/>
        <v>0</v>
      </c>
      <c r="CG1959" s="24">
        <f t="shared" si="741"/>
        <v>0</v>
      </c>
      <c r="CI1959" s="24">
        <f t="shared" si="742"/>
        <v>0</v>
      </c>
      <c r="CK1959" s="24">
        <f t="shared" si="743"/>
        <v>0</v>
      </c>
      <c r="CM1959" s="24">
        <f t="shared" si="744"/>
        <v>0</v>
      </c>
      <c r="CO1959" s="24">
        <f t="shared" si="745"/>
        <v>0</v>
      </c>
      <c r="CQ1959" s="24">
        <f t="shared" si="746"/>
        <v>0</v>
      </c>
      <c r="CS1959" s="24">
        <f t="shared" si="747"/>
        <v>0</v>
      </c>
    </row>
    <row r="1960" spans="9:97">
      <c r="I1960" s="24">
        <f t="shared" si="727"/>
        <v>0</v>
      </c>
      <c r="J1960" s="24">
        <f t="shared" si="726"/>
        <v>0</v>
      </c>
      <c r="M1960" s="24"/>
      <c r="N1960" s="24"/>
      <c r="O1960" s="24"/>
      <c r="P1960" s="24"/>
      <c r="Q1960" s="24"/>
      <c r="R1960" s="24"/>
      <c r="S1960" s="24">
        <f t="shared" si="728"/>
        <v>0</v>
      </c>
      <c r="T1960" s="24">
        <f t="shared" si="749"/>
        <v>0</v>
      </c>
      <c r="W1960" s="24"/>
      <c r="X1960" s="24"/>
      <c r="Y1960" s="24"/>
      <c r="Z1960" s="24"/>
      <c r="AA1960" s="24"/>
      <c r="AB1960" s="24"/>
      <c r="AC1960" s="24">
        <f t="shared" si="729"/>
        <v>0</v>
      </c>
      <c r="AD1960" s="24">
        <f t="shared" si="730"/>
        <v>0</v>
      </c>
      <c r="AG1960" s="24"/>
      <c r="AH1960" s="24"/>
      <c r="AI1960" s="24"/>
      <c r="AJ1960" s="24"/>
      <c r="AK1960" s="24"/>
      <c r="AL1960" s="24"/>
      <c r="AM1960" s="24">
        <f t="shared" si="731"/>
        <v>0</v>
      </c>
      <c r="AN1960" s="24">
        <f t="shared" si="748"/>
        <v>0</v>
      </c>
      <c r="AQ1960" s="24"/>
      <c r="AR1960" s="24"/>
      <c r="AS1960" s="24"/>
      <c r="AT1960" s="24"/>
      <c r="AU1960" s="24"/>
      <c r="AV1960" s="24"/>
      <c r="AW1960" s="24">
        <f t="shared" si="732"/>
        <v>0</v>
      </c>
      <c r="AX1960" s="24">
        <f t="shared" si="733"/>
        <v>0</v>
      </c>
      <c r="BA1960" s="24"/>
      <c r="BB1960" s="24"/>
      <c r="BC1960" s="24"/>
      <c r="BD1960" s="24"/>
      <c r="BE1960" s="24"/>
      <c r="BF1960" s="24"/>
      <c r="BG1960" s="24">
        <f t="shared" si="734"/>
        <v>0</v>
      </c>
      <c r="BH1960" s="24">
        <f t="shared" si="735"/>
        <v>0</v>
      </c>
      <c r="BK1960" s="24"/>
      <c r="BL1960" s="24"/>
      <c r="BM1960" s="24"/>
      <c r="BN1960" s="24"/>
      <c r="BO1960" s="24"/>
      <c r="BP1960" s="24"/>
      <c r="BQ1960" s="24">
        <f t="shared" si="736"/>
        <v>0</v>
      </c>
      <c r="BR1960" s="24">
        <f t="shared" si="737"/>
        <v>0</v>
      </c>
      <c r="BU1960" s="24"/>
      <c r="BV1960" s="24"/>
      <c r="BW1960" s="24"/>
      <c r="BX1960" s="24"/>
      <c r="BY1960" s="24"/>
      <c r="BZ1960" s="24"/>
      <c r="CA1960" s="24">
        <f t="shared" si="738"/>
        <v>0</v>
      </c>
      <c r="CB1960" s="24">
        <f t="shared" si="739"/>
        <v>0</v>
      </c>
      <c r="CC1960" s="24"/>
      <c r="CE1960" s="24">
        <f t="shared" si="740"/>
        <v>0</v>
      </c>
      <c r="CG1960" s="24">
        <f t="shared" si="741"/>
        <v>0</v>
      </c>
      <c r="CI1960" s="24">
        <f t="shared" si="742"/>
        <v>0</v>
      </c>
      <c r="CK1960" s="24">
        <f t="shared" si="743"/>
        <v>0</v>
      </c>
      <c r="CM1960" s="24">
        <f t="shared" si="744"/>
        <v>0</v>
      </c>
      <c r="CO1960" s="24">
        <f t="shared" si="745"/>
        <v>0</v>
      </c>
      <c r="CQ1960" s="24">
        <f t="shared" si="746"/>
        <v>0</v>
      </c>
      <c r="CS1960" s="24">
        <f t="shared" si="747"/>
        <v>0</v>
      </c>
    </row>
    <row r="1961" spans="9:97">
      <c r="I1961" s="24">
        <f t="shared" si="727"/>
        <v>0</v>
      </c>
      <c r="J1961" s="24">
        <f t="shared" si="726"/>
        <v>0</v>
      </c>
      <c r="M1961" s="24"/>
      <c r="N1961" s="24"/>
      <c r="O1961" s="24"/>
      <c r="P1961" s="24"/>
      <c r="Q1961" s="24"/>
      <c r="R1961" s="24"/>
      <c r="S1961" s="24">
        <f t="shared" si="728"/>
        <v>0</v>
      </c>
      <c r="T1961" s="24">
        <f t="shared" si="749"/>
        <v>0</v>
      </c>
      <c r="W1961" s="24"/>
      <c r="X1961" s="24"/>
      <c r="Y1961" s="24"/>
      <c r="Z1961" s="24"/>
      <c r="AA1961" s="24"/>
      <c r="AB1961" s="24"/>
      <c r="AC1961" s="24">
        <f t="shared" si="729"/>
        <v>0</v>
      </c>
      <c r="AD1961" s="24">
        <f t="shared" si="730"/>
        <v>0</v>
      </c>
      <c r="AG1961" s="24"/>
      <c r="AH1961" s="24"/>
      <c r="AI1961" s="24"/>
      <c r="AJ1961" s="24"/>
      <c r="AK1961" s="24"/>
      <c r="AL1961" s="24"/>
      <c r="AM1961" s="24">
        <f t="shared" si="731"/>
        <v>0</v>
      </c>
      <c r="AN1961" s="24">
        <f t="shared" si="748"/>
        <v>0</v>
      </c>
      <c r="AQ1961" s="24"/>
      <c r="AR1961" s="24"/>
      <c r="AS1961" s="24"/>
      <c r="AT1961" s="24"/>
      <c r="AU1961" s="24"/>
      <c r="AV1961" s="24"/>
      <c r="AW1961" s="24">
        <f t="shared" si="732"/>
        <v>0</v>
      </c>
      <c r="AX1961" s="24">
        <f t="shared" si="733"/>
        <v>0</v>
      </c>
      <c r="BA1961" s="24"/>
      <c r="BB1961" s="24"/>
      <c r="BC1961" s="24"/>
      <c r="BD1961" s="24"/>
      <c r="BE1961" s="24"/>
      <c r="BF1961" s="24"/>
      <c r="BG1961" s="24">
        <f t="shared" si="734"/>
        <v>0</v>
      </c>
      <c r="BH1961" s="24">
        <f t="shared" si="735"/>
        <v>0</v>
      </c>
      <c r="BK1961" s="24"/>
      <c r="BL1961" s="24"/>
      <c r="BM1961" s="24"/>
      <c r="BN1961" s="24"/>
      <c r="BO1961" s="24"/>
      <c r="BP1961" s="24"/>
      <c r="BQ1961" s="24">
        <f t="shared" si="736"/>
        <v>0</v>
      </c>
      <c r="BR1961" s="24">
        <f t="shared" si="737"/>
        <v>0</v>
      </c>
      <c r="BU1961" s="24"/>
      <c r="BV1961" s="24"/>
      <c r="BW1961" s="24"/>
      <c r="BX1961" s="24"/>
      <c r="BY1961" s="24"/>
      <c r="BZ1961" s="24"/>
      <c r="CA1961" s="24">
        <f t="shared" si="738"/>
        <v>0</v>
      </c>
      <c r="CB1961" s="24">
        <f t="shared" si="739"/>
        <v>0</v>
      </c>
      <c r="CC1961" s="24"/>
      <c r="CE1961" s="24">
        <f t="shared" si="740"/>
        <v>0</v>
      </c>
      <c r="CG1961" s="24">
        <f t="shared" si="741"/>
        <v>0</v>
      </c>
      <c r="CI1961" s="24">
        <f t="shared" si="742"/>
        <v>0</v>
      </c>
      <c r="CK1961" s="24">
        <f t="shared" si="743"/>
        <v>0</v>
      </c>
      <c r="CM1961" s="24">
        <f t="shared" si="744"/>
        <v>0</v>
      </c>
      <c r="CO1961" s="24">
        <f t="shared" si="745"/>
        <v>0</v>
      </c>
      <c r="CQ1961" s="24">
        <f t="shared" si="746"/>
        <v>0</v>
      </c>
      <c r="CS1961" s="24">
        <f t="shared" si="747"/>
        <v>0</v>
      </c>
    </row>
    <row r="1962" spans="9:97">
      <c r="I1962" s="24">
        <f t="shared" si="727"/>
        <v>0</v>
      </c>
      <c r="J1962" s="24">
        <f t="shared" si="726"/>
        <v>0</v>
      </c>
      <c r="M1962" s="24"/>
      <c r="N1962" s="24"/>
      <c r="O1962" s="24"/>
      <c r="P1962" s="24"/>
      <c r="Q1962" s="24"/>
      <c r="R1962" s="24"/>
      <c r="S1962" s="24">
        <f t="shared" si="728"/>
        <v>0</v>
      </c>
      <c r="T1962" s="24">
        <f t="shared" si="749"/>
        <v>0</v>
      </c>
      <c r="W1962" s="24"/>
      <c r="X1962" s="24"/>
      <c r="Y1962" s="24"/>
      <c r="Z1962" s="24"/>
      <c r="AA1962" s="24"/>
      <c r="AB1962" s="24"/>
      <c r="AC1962" s="24">
        <f t="shared" si="729"/>
        <v>0</v>
      </c>
      <c r="AD1962" s="24">
        <f t="shared" si="730"/>
        <v>0</v>
      </c>
      <c r="AG1962" s="24"/>
      <c r="AH1962" s="24"/>
      <c r="AI1962" s="24"/>
      <c r="AJ1962" s="24"/>
      <c r="AK1962" s="24"/>
      <c r="AL1962" s="24"/>
      <c r="AM1962" s="24">
        <f t="shared" si="731"/>
        <v>0</v>
      </c>
      <c r="AN1962" s="24">
        <f t="shared" si="748"/>
        <v>0</v>
      </c>
      <c r="AQ1962" s="24"/>
      <c r="AR1962" s="24"/>
      <c r="AS1962" s="24"/>
      <c r="AT1962" s="24"/>
      <c r="AU1962" s="24"/>
      <c r="AV1962" s="24"/>
      <c r="AW1962" s="24">
        <f t="shared" si="732"/>
        <v>0</v>
      </c>
      <c r="AX1962" s="24">
        <f t="shared" si="733"/>
        <v>0</v>
      </c>
      <c r="BA1962" s="24"/>
      <c r="BB1962" s="24"/>
      <c r="BC1962" s="24"/>
      <c r="BD1962" s="24"/>
      <c r="BE1962" s="24"/>
      <c r="BF1962" s="24"/>
      <c r="BG1962" s="24">
        <f t="shared" si="734"/>
        <v>0</v>
      </c>
      <c r="BH1962" s="24">
        <f t="shared" si="735"/>
        <v>0</v>
      </c>
      <c r="BK1962" s="24"/>
      <c r="BL1962" s="24"/>
      <c r="BM1962" s="24"/>
      <c r="BN1962" s="24"/>
      <c r="BO1962" s="24"/>
      <c r="BP1962" s="24"/>
      <c r="BQ1962" s="24">
        <f t="shared" si="736"/>
        <v>0</v>
      </c>
      <c r="BR1962" s="24">
        <f t="shared" si="737"/>
        <v>0</v>
      </c>
      <c r="BU1962" s="24"/>
      <c r="BV1962" s="24"/>
      <c r="BW1962" s="24"/>
      <c r="BX1962" s="24"/>
      <c r="BY1962" s="24"/>
      <c r="BZ1962" s="24"/>
      <c r="CA1962" s="24">
        <f t="shared" si="738"/>
        <v>0</v>
      </c>
      <c r="CB1962" s="24">
        <f t="shared" si="739"/>
        <v>0</v>
      </c>
      <c r="CC1962" s="24"/>
      <c r="CE1962" s="24">
        <f t="shared" si="740"/>
        <v>0</v>
      </c>
      <c r="CG1962" s="24">
        <f t="shared" si="741"/>
        <v>0</v>
      </c>
      <c r="CI1962" s="24">
        <f t="shared" si="742"/>
        <v>0</v>
      </c>
      <c r="CK1962" s="24">
        <f t="shared" si="743"/>
        <v>0</v>
      </c>
      <c r="CM1962" s="24">
        <f t="shared" si="744"/>
        <v>0</v>
      </c>
      <c r="CO1962" s="24">
        <f t="shared" si="745"/>
        <v>0</v>
      </c>
      <c r="CQ1962" s="24">
        <f t="shared" si="746"/>
        <v>0</v>
      </c>
      <c r="CS1962" s="24">
        <f t="shared" si="747"/>
        <v>0</v>
      </c>
    </row>
    <row r="1963" spans="9:97">
      <c r="I1963" s="24">
        <f t="shared" si="727"/>
        <v>0</v>
      </c>
      <c r="J1963" s="24">
        <f t="shared" si="726"/>
        <v>0</v>
      </c>
      <c r="M1963" s="24"/>
      <c r="N1963" s="24"/>
      <c r="O1963" s="24"/>
      <c r="P1963" s="24"/>
      <c r="Q1963" s="24"/>
      <c r="R1963" s="24"/>
      <c r="S1963" s="24">
        <f t="shared" si="728"/>
        <v>0</v>
      </c>
      <c r="T1963" s="24">
        <f t="shared" si="749"/>
        <v>0</v>
      </c>
      <c r="W1963" s="24"/>
      <c r="X1963" s="24"/>
      <c r="Y1963" s="24"/>
      <c r="Z1963" s="24"/>
      <c r="AA1963" s="24"/>
      <c r="AB1963" s="24"/>
      <c r="AC1963" s="24">
        <f t="shared" si="729"/>
        <v>0</v>
      </c>
      <c r="AD1963" s="24">
        <f t="shared" si="730"/>
        <v>0</v>
      </c>
      <c r="AG1963" s="24"/>
      <c r="AH1963" s="24"/>
      <c r="AI1963" s="24"/>
      <c r="AJ1963" s="24"/>
      <c r="AK1963" s="24"/>
      <c r="AL1963" s="24"/>
      <c r="AM1963" s="24">
        <f t="shared" si="731"/>
        <v>0</v>
      </c>
      <c r="AN1963" s="24">
        <f t="shared" si="748"/>
        <v>0</v>
      </c>
      <c r="AQ1963" s="24"/>
      <c r="AR1963" s="24"/>
      <c r="AS1963" s="24"/>
      <c r="AT1963" s="24"/>
      <c r="AU1963" s="24"/>
      <c r="AV1963" s="24"/>
      <c r="AW1963" s="24">
        <f t="shared" si="732"/>
        <v>0</v>
      </c>
      <c r="AX1963" s="24">
        <f t="shared" si="733"/>
        <v>0</v>
      </c>
      <c r="BA1963" s="24"/>
      <c r="BB1963" s="24"/>
      <c r="BC1963" s="24"/>
      <c r="BD1963" s="24"/>
      <c r="BE1963" s="24"/>
      <c r="BF1963" s="24"/>
      <c r="BG1963" s="24">
        <f t="shared" si="734"/>
        <v>0</v>
      </c>
      <c r="BH1963" s="24">
        <f t="shared" si="735"/>
        <v>0</v>
      </c>
      <c r="BK1963" s="24"/>
      <c r="BL1963" s="24"/>
      <c r="BM1963" s="24"/>
      <c r="BN1963" s="24"/>
      <c r="BO1963" s="24"/>
      <c r="BP1963" s="24"/>
      <c r="BQ1963" s="24">
        <f t="shared" si="736"/>
        <v>0</v>
      </c>
      <c r="BR1963" s="24">
        <f t="shared" si="737"/>
        <v>0</v>
      </c>
      <c r="BU1963" s="24"/>
      <c r="BV1963" s="24"/>
      <c r="BW1963" s="24"/>
      <c r="BX1963" s="24"/>
      <c r="BY1963" s="24"/>
      <c r="BZ1963" s="24"/>
      <c r="CA1963" s="24">
        <f t="shared" si="738"/>
        <v>0</v>
      </c>
      <c r="CB1963" s="24">
        <f t="shared" si="739"/>
        <v>0</v>
      </c>
      <c r="CC1963" s="24"/>
      <c r="CE1963" s="24">
        <f t="shared" si="740"/>
        <v>0</v>
      </c>
      <c r="CG1963" s="24">
        <f t="shared" si="741"/>
        <v>0</v>
      </c>
      <c r="CI1963" s="24">
        <f t="shared" si="742"/>
        <v>0</v>
      </c>
      <c r="CK1963" s="24">
        <f t="shared" si="743"/>
        <v>0</v>
      </c>
      <c r="CM1963" s="24">
        <f t="shared" si="744"/>
        <v>0</v>
      </c>
      <c r="CO1963" s="24">
        <f t="shared" si="745"/>
        <v>0</v>
      </c>
      <c r="CQ1963" s="24">
        <f t="shared" si="746"/>
        <v>0</v>
      </c>
      <c r="CS1963" s="24">
        <f t="shared" si="747"/>
        <v>0</v>
      </c>
    </row>
    <row r="1964" spans="9:97">
      <c r="I1964" s="24">
        <f t="shared" si="727"/>
        <v>0</v>
      </c>
      <c r="J1964" s="24">
        <f t="shared" si="726"/>
        <v>0</v>
      </c>
      <c r="M1964" s="24"/>
      <c r="N1964" s="24"/>
      <c r="O1964" s="24"/>
      <c r="P1964" s="24"/>
      <c r="Q1964" s="24"/>
      <c r="R1964" s="24"/>
      <c r="S1964" s="24">
        <f t="shared" si="728"/>
        <v>0</v>
      </c>
      <c r="T1964" s="24">
        <f t="shared" si="749"/>
        <v>0</v>
      </c>
      <c r="W1964" s="24"/>
      <c r="X1964" s="24"/>
      <c r="Y1964" s="24"/>
      <c r="Z1964" s="24"/>
      <c r="AA1964" s="24"/>
      <c r="AB1964" s="24"/>
      <c r="AC1964" s="24">
        <f t="shared" si="729"/>
        <v>0</v>
      </c>
      <c r="AD1964" s="24">
        <f t="shared" si="730"/>
        <v>0</v>
      </c>
      <c r="AG1964" s="24"/>
      <c r="AH1964" s="24"/>
      <c r="AI1964" s="24"/>
      <c r="AJ1964" s="24"/>
      <c r="AK1964" s="24"/>
      <c r="AL1964" s="24"/>
      <c r="AM1964" s="24">
        <f t="shared" si="731"/>
        <v>0</v>
      </c>
      <c r="AN1964" s="24">
        <f t="shared" si="748"/>
        <v>0</v>
      </c>
      <c r="AQ1964" s="24"/>
      <c r="AR1964" s="24"/>
      <c r="AS1964" s="24"/>
      <c r="AT1964" s="24"/>
      <c r="AU1964" s="24"/>
      <c r="AV1964" s="24"/>
      <c r="AW1964" s="24">
        <f t="shared" si="732"/>
        <v>0</v>
      </c>
      <c r="AX1964" s="24">
        <f t="shared" si="733"/>
        <v>0</v>
      </c>
      <c r="BA1964" s="24"/>
      <c r="BB1964" s="24"/>
      <c r="BC1964" s="24"/>
      <c r="BD1964" s="24"/>
      <c r="BE1964" s="24"/>
      <c r="BF1964" s="24"/>
      <c r="BG1964" s="24">
        <f t="shared" si="734"/>
        <v>0</v>
      </c>
      <c r="BH1964" s="24">
        <f t="shared" si="735"/>
        <v>0</v>
      </c>
      <c r="BK1964" s="24"/>
      <c r="BL1964" s="24"/>
      <c r="BM1964" s="24"/>
      <c r="BN1964" s="24"/>
      <c r="BO1964" s="24"/>
      <c r="BP1964" s="24"/>
      <c r="BQ1964" s="24">
        <f t="shared" si="736"/>
        <v>0</v>
      </c>
      <c r="BR1964" s="24">
        <f t="shared" si="737"/>
        <v>0</v>
      </c>
      <c r="BU1964" s="24"/>
      <c r="BV1964" s="24"/>
      <c r="BW1964" s="24"/>
      <c r="BX1964" s="24"/>
      <c r="BY1964" s="24"/>
      <c r="BZ1964" s="24"/>
      <c r="CA1964" s="24">
        <f t="shared" si="738"/>
        <v>0</v>
      </c>
      <c r="CB1964" s="24">
        <f t="shared" si="739"/>
        <v>0</v>
      </c>
      <c r="CC1964" s="24"/>
      <c r="CE1964" s="24">
        <f t="shared" si="740"/>
        <v>0</v>
      </c>
      <c r="CG1964" s="24">
        <f t="shared" si="741"/>
        <v>0</v>
      </c>
      <c r="CI1964" s="24">
        <f t="shared" si="742"/>
        <v>0</v>
      </c>
      <c r="CK1964" s="24">
        <f t="shared" si="743"/>
        <v>0</v>
      </c>
      <c r="CM1964" s="24">
        <f t="shared" si="744"/>
        <v>0</v>
      </c>
      <c r="CO1964" s="24">
        <f t="shared" si="745"/>
        <v>0</v>
      </c>
      <c r="CQ1964" s="24">
        <f t="shared" si="746"/>
        <v>0</v>
      </c>
      <c r="CS1964" s="24">
        <f t="shared" si="747"/>
        <v>0</v>
      </c>
    </row>
    <row r="1965" spans="9:97">
      <c r="I1965" s="24">
        <f t="shared" si="727"/>
        <v>0</v>
      </c>
      <c r="J1965" s="24">
        <f t="shared" si="726"/>
        <v>0</v>
      </c>
      <c r="M1965" s="24"/>
      <c r="N1965" s="24"/>
      <c r="O1965" s="24"/>
      <c r="P1965" s="24"/>
      <c r="Q1965" s="24"/>
      <c r="R1965" s="24"/>
      <c r="S1965" s="24">
        <f t="shared" si="728"/>
        <v>0</v>
      </c>
      <c r="T1965" s="24">
        <f t="shared" si="749"/>
        <v>0</v>
      </c>
      <c r="W1965" s="24"/>
      <c r="X1965" s="24"/>
      <c r="Y1965" s="24"/>
      <c r="Z1965" s="24"/>
      <c r="AA1965" s="24"/>
      <c r="AB1965" s="24"/>
      <c r="AC1965" s="24">
        <f t="shared" si="729"/>
        <v>0</v>
      </c>
      <c r="AD1965" s="24">
        <f t="shared" si="730"/>
        <v>0</v>
      </c>
      <c r="AG1965" s="24"/>
      <c r="AH1965" s="24"/>
      <c r="AI1965" s="24"/>
      <c r="AJ1965" s="24"/>
      <c r="AK1965" s="24"/>
      <c r="AL1965" s="24"/>
      <c r="AM1965" s="24">
        <f t="shared" si="731"/>
        <v>0</v>
      </c>
      <c r="AN1965" s="24">
        <f t="shared" si="748"/>
        <v>0</v>
      </c>
      <c r="AQ1965" s="24"/>
      <c r="AR1965" s="24"/>
      <c r="AS1965" s="24"/>
      <c r="AT1965" s="24"/>
      <c r="AU1965" s="24"/>
      <c r="AV1965" s="24"/>
      <c r="AW1965" s="24">
        <f t="shared" si="732"/>
        <v>0</v>
      </c>
      <c r="AX1965" s="24">
        <f t="shared" si="733"/>
        <v>0</v>
      </c>
      <c r="BA1965" s="24"/>
      <c r="BB1965" s="24"/>
      <c r="BC1965" s="24"/>
      <c r="BD1965" s="24"/>
      <c r="BE1965" s="24"/>
      <c r="BF1965" s="24"/>
      <c r="BG1965" s="24">
        <f t="shared" si="734"/>
        <v>0</v>
      </c>
      <c r="BH1965" s="24">
        <f t="shared" si="735"/>
        <v>0</v>
      </c>
      <c r="BK1965" s="24"/>
      <c r="BL1965" s="24"/>
      <c r="BM1965" s="24"/>
      <c r="BN1965" s="24"/>
      <c r="BO1965" s="24"/>
      <c r="BP1965" s="24"/>
      <c r="BQ1965" s="24">
        <f t="shared" si="736"/>
        <v>0</v>
      </c>
      <c r="BR1965" s="24">
        <f t="shared" si="737"/>
        <v>0</v>
      </c>
      <c r="BU1965" s="24"/>
      <c r="BV1965" s="24"/>
      <c r="BW1965" s="24"/>
      <c r="BX1965" s="24"/>
      <c r="BY1965" s="24"/>
      <c r="BZ1965" s="24"/>
      <c r="CA1965" s="24">
        <f t="shared" si="738"/>
        <v>0</v>
      </c>
      <c r="CB1965" s="24">
        <f t="shared" si="739"/>
        <v>0</v>
      </c>
      <c r="CC1965" s="24"/>
      <c r="CE1965" s="24">
        <f t="shared" si="740"/>
        <v>0</v>
      </c>
      <c r="CG1965" s="24">
        <f t="shared" si="741"/>
        <v>0</v>
      </c>
      <c r="CI1965" s="24">
        <f t="shared" si="742"/>
        <v>0</v>
      </c>
      <c r="CK1965" s="24">
        <f t="shared" si="743"/>
        <v>0</v>
      </c>
      <c r="CM1965" s="24">
        <f t="shared" si="744"/>
        <v>0</v>
      </c>
      <c r="CO1965" s="24">
        <f t="shared" si="745"/>
        <v>0</v>
      </c>
      <c r="CQ1965" s="24">
        <f t="shared" si="746"/>
        <v>0</v>
      </c>
      <c r="CS1965" s="24">
        <f t="shared" si="747"/>
        <v>0</v>
      </c>
    </row>
    <row r="1966" spans="9:97">
      <c r="I1966" s="24">
        <f t="shared" si="727"/>
        <v>0</v>
      </c>
      <c r="J1966" s="24">
        <f t="shared" si="726"/>
        <v>0</v>
      </c>
      <c r="M1966" s="24"/>
      <c r="N1966" s="24"/>
      <c r="O1966" s="24"/>
      <c r="P1966" s="24"/>
      <c r="Q1966" s="24"/>
      <c r="R1966" s="24"/>
      <c r="S1966" s="24">
        <f t="shared" si="728"/>
        <v>0</v>
      </c>
      <c r="T1966" s="24">
        <f t="shared" si="749"/>
        <v>0</v>
      </c>
      <c r="W1966" s="24"/>
      <c r="X1966" s="24"/>
      <c r="Y1966" s="24"/>
      <c r="Z1966" s="24"/>
      <c r="AA1966" s="24"/>
      <c r="AB1966" s="24"/>
      <c r="AC1966" s="24">
        <f t="shared" si="729"/>
        <v>0</v>
      </c>
      <c r="AD1966" s="24">
        <f t="shared" si="730"/>
        <v>0</v>
      </c>
      <c r="AG1966" s="24"/>
      <c r="AH1966" s="24"/>
      <c r="AI1966" s="24"/>
      <c r="AJ1966" s="24"/>
      <c r="AK1966" s="24"/>
      <c r="AL1966" s="24"/>
      <c r="AM1966" s="24">
        <f t="shared" si="731"/>
        <v>0</v>
      </c>
      <c r="AN1966" s="24">
        <f t="shared" si="748"/>
        <v>0</v>
      </c>
      <c r="AQ1966" s="24"/>
      <c r="AR1966" s="24"/>
      <c r="AS1966" s="24"/>
      <c r="AT1966" s="24"/>
      <c r="AU1966" s="24"/>
      <c r="AV1966" s="24"/>
      <c r="AW1966" s="24">
        <f t="shared" si="732"/>
        <v>0</v>
      </c>
      <c r="AX1966" s="24">
        <f t="shared" si="733"/>
        <v>0</v>
      </c>
      <c r="BA1966" s="24"/>
      <c r="BB1966" s="24"/>
      <c r="BC1966" s="24"/>
      <c r="BD1966" s="24"/>
      <c r="BE1966" s="24"/>
      <c r="BF1966" s="24"/>
      <c r="BG1966" s="24">
        <f t="shared" si="734"/>
        <v>0</v>
      </c>
      <c r="BH1966" s="24">
        <f t="shared" si="735"/>
        <v>0</v>
      </c>
      <c r="BK1966" s="24"/>
      <c r="BL1966" s="24"/>
      <c r="BM1966" s="24"/>
      <c r="BN1966" s="24"/>
      <c r="BO1966" s="24"/>
      <c r="BP1966" s="24"/>
      <c r="BQ1966" s="24">
        <f t="shared" si="736"/>
        <v>0</v>
      </c>
      <c r="BR1966" s="24">
        <f t="shared" si="737"/>
        <v>0</v>
      </c>
      <c r="BU1966" s="24"/>
      <c r="BV1966" s="24"/>
      <c r="BW1966" s="24"/>
      <c r="BX1966" s="24"/>
      <c r="BY1966" s="24"/>
      <c r="BZ1966" s="24"/>
      <c r="CA1966" s="24">
        <f t="shared" si="738"/>
        <v>0</v>
      </c>
      <c r="CB1966" s="24">
        <f t="shared" si="739"/>
        <v>0</v>
      </c>
      <c r="CC1966" s="24"/>
      <c r="CE1966" s="24">
        <f t="shared" si="740"/>
        <v>0</v>
      </c>
      <c r="CG1966" s="24">
        <f t="shared" si="741"/>
        <v>0</v>
      </c>
      <c r="CI1966" s="24">
        <f t="shared" si="742"/>
        <v>0</v>
      </c>
      <c r="CK1966" s="24">
        <f t="shared" si="743"/>
        <v>0</v>
      </c>
      <c r="CM1966" s="24">
        <f t="shared" si="744"/>
        <v>0</v>
      </c>
      <c r="CO1966" s="24">
        <f t="shared" si="745"/>
        <v>0</v>
      </c>
      <c r="CQ1966" s="24">
        <f t="shared" si="746"/>
        <v>0</v>
      </c>
      <c r="CS1966" s="24">
        <f t="shared" si="747"/>
        <v>0</v>
      </c>
    </row>
    <row r="1967" spans="9:97">
      <c r="I1967" s="24">
        <f t="shared" si="727"/>
        <v>0</v>
      </c>
      <c r="J1967" s="24">
        <f t="shared" si="726"/>
        <v>0</v>
      </c>
      <c r="M1967" s="24"/>
      <c r="N1967" s="24"/>
      <c r="O1967" s="24"/>
      <c r="P1967" s="24"/>
      <c r="Q1967" s="24"/>
      <c r="R1967" s="24"/>
      <c r="S1967" s="24">
        <f t="shared" si="728"/>
        <v>0</v>
      </c>
      <c r="T1967" s="24">
        <f t="shared" si="749"/>
        <v>0</v>
      </c>
      <c r="W1967" s="24"/>
      <c r="X1967" s="24"/>
      <c r="Y1967" s="24"/>
      <c r="Z1967" s="24"/>
      <c r="AA1967" s="24"/>
      <c r="AB1967" s="24"/>
      <c r="AC1967" s="24">
        <f t="shared" si="729"/>
        <v>0</v>
      </c>
      <c r="AD1967" s="24">
        <f t="shared" si="730"/>
        <v>0</v>
      </c>
      <c r="AG1967" s="24"/>
      <c r="AH1967" s="24"/>
      <c r="AI1967" s="24"/>
      <c r="AJ1967" s="24"/>
      <c r="AK1967" s="24"/>
      <c r="AL1967" s="24"/>
      <c r="AM1967" s="24">
        <f t="shared" si="731"/>
        <v>0</v>
      </c>
      <c r="AN1967" s="24">
        <f t="shared" si="748"/>
        <v>0</v>
      </c>
      <c r="AQ1967" s="24"/>
      <c r="AR1967" s="24"/>
      <c r="AS1967" s="24"/>
      <c r="AT1967" s="24"/>
      <c r="AU1967" s="24"/>
      <c r="AV1967" s="24"/>
      <c r="AW1967" s="24">
        <f t="shared" si="732"/>
        <v>0</v>
      </c>
      <c r="AX1967" s="24">
        <f t="shared" si="733"/>
        <v>0</v>
      </c>
      <c r="BA1967" s="24"/>
      <c r="BB1967" s="24"/>
      <c r="BC1967" s="24"/>
      <c r="BD1967" s="24"/>
      <c r="BE1967" s="24"/>
      <c r="BF1967" s="24"/>
      <c r="BG1967" s="24">
        <f t="shared" si="734"/>
        <v>0</v>
      </c>
      <c r="BH1967" s="24">
        <f t="shared" si="735"/>
        <v>0</v>
      </c>
      <c r="BK1967" s="24"/>
      <c r="BL1967" s="24"/>
      <c r="BM1967" s="24"/>
      <c r="BN1967" s="24"/>
      <c r="BO1967" s="24"/>
      <c r="BP1967" s="24"/>
      <c r="BQ1967" s="24">
        <f t="shared" si="736"/>
        <v>0</v>
      </c>
      <c r="BR1967" s="24">
        <f t="shared" si="737"/>
        <v>0</v>
      </c>
      <c r="BU1967" s="24"/>
      <c r="BV1967" s="24"/>
      <c r="BW1967" s="24"/>
      <c r="BX1967" s="24"/>
      <c r="BY1967" s="24"/>
      <c r="BZ1967" s="24"/>
      <c r="CA1967" s="24">
        <f t="shared" si="738"/>
        <v>0</v>
      </c>
      <c r="CB1967" s="24">
        <f t="shared" si="739"/>
        <v>0</v>
      </c>
      <c r="CC1967" s="24"/>
      <c r="CE1967" s="24">
        <f t="shared" si="740"/>
        <v>0</v>
      </c>
      <c r="CG1967" s="24">
        <f t="shared" si="741"/>
        <v>0</v>
      </c>
      <c r="CI1967" s="24">
        <f t="shared" si="742"/>
        <v>0</v>
      </c>
      <c r="CK1967" s="24">
        <f t="shared" si="743"/>
        <v>0</v>
      </c>
      <c r="CM1967" s="24">
        <f t="shared" si="744"/>
        <v>0</v>
      </c>
      <c r="CO1967" s="24">
        <f t="shared" si="745"/>
        <v>0</v>
      </c>
      <c r="CQ1967" s="24">
        <f t="shared" si="746"/>
        <v>0</v>
      </c>
      <c r="CS1967" s="24">
        <f t="shared" si="747"/>
        <v>0</v>
      </c>
    </row>
    <row r="1968" spans="9:97">
      <c r="I1968" s="24">
        <f t="shared" si="727"/>
        <v>0</v>
      </c>
      <c r="J1968" s="24">
        <f t="shared" si="726"/>
        <v>0</v>
      </c>
      <c r="M1968" s="24"/>
      <c r="N1968" s="24"/>
      <c r="O1968" s="24"/>
      <c r="P1968" s="24"/>
      <c r="Q1968" s="24"/>
      <c r="R1968" s="24"/>
      <c r="S1968" s="24">
        <f t="shared" si="728"/>
        <v>0</v>
      </c>
      <c r="T1968" s="24">
        <f t="shared" si="749"/>
        <v>0</v>
      </c>
      <c r="W1968" s="24"/>
      <c r="X1968" s="24"/>
      <c r="Y1968" s="24"/>
      <c r="Z1968" s="24"/>
      <c r="AA1968" s="24"/>
      <c r="AB1968" s="24"/>
      <c r="AC1968" s="24">
        <f t="shared" si="729"/>
        <v>0</v>
      </c>
      <c r="AD1968" s="24">
        <f t="shared" si="730"/>
        <v>0</v>
      </c>
      <c r="AG1968" s="24"/>
      <c r="AH1968" s="24"/>
      <c r="AI1968" s="24"/>
      <c r="AJ1968" s="24"/>
      <c r="AK1968" s="24"/>
      <c r="AL1968" s="24"/>
      <c r="AM1968" s="24">
        <f t="shared" si="731"/>
        <v>0</v>
      </c>
      <c r="AN1968" s="24">
        <f t="shared" si="748"/>
        <v>0</v>
      </c>
      <c r="AQ1968" s="24"/>
      <c r="AR1968" s="24"/>
      <c r="AS1968" s="24"/>
      <c r="AT1968" s="24"/>
      <c r="AU1968" s="24"/>
      <c r="AV1968" s="24"/>
      <c r="AW1968" s="24">
        <f t="shared" si="732"/>
        <v>0</v>
      </c>
      <c r="AX1968" s="24">
        <f t="shared" si="733"/>
        <v>0</v>
      </c>
      <c r="BA1968" s="24"/>
      <c r="BB1968" s="24"/>
      <c r="BC1968" s="24"/>
      <c r="BD1968" s="24"/>
      <c r="BE1968" s="24"/>
      <c r="BF1968" s="24"/>
      <c r="BG1968" s="24">
        <f t="shared" si="734"/>
        <v>0</v>
      </c>
      <c r="BH1968" s="24">
        <f t="shared" si="735"/>
        <v>0</v>
      </c>
      <c r="BK1968" s="24"/>
      <c r="BL1968" s="24"/>
      <c r="BM1968" s="24"/>
      <c r="BN1968" s="24"/>
      <c r="BO1968" s="24"/>
      <c r="BP1968" s="24"/>
      <c r="BQ1968" s="24">
        <f t="shared" si="736"/>
        <v>0</v>
      </c>
      <c r="BR1968" s="24">
        <f t="shared" si="737"/>
        <v>0</v>
      </c>
      <c r="BU1968" s="24"/>
      <c r="BV1968" s="24"/>
      <c r="BW1968" s="24"/>
      <c r="BX1968" s="24"/>
      <c r="BY1968" s="24"/>
      <c r="BZ1968" s="24"/>
      <c r="CA1968" s="24">
        <f t="shared" si="738"/>
        <v>0</v>
      </c>
      <c r="CB1968" s="24">
        <f t="shared" si="739"/>
        <v>0</v>
      </c>
      <c r="CC1968" s="24"/>
      <c r="CE1968" s="24">
        <f t="shared" si="740"/>
        <v>0</v>
      </c>
      <c r="CG1968" s="24">
        <f t="shared" si="741"/>
        <v>0</v>
      </c>
      <c r="CI1968" s="24">
        <f t="shared" si="742"/>
        <v>0</v>
      </c>
      <c r="CK1968" s="24">
        <f t="shared" si="743"/>
        <v>0</v>
      </c>
      <c r="CM1968" s="24">
        <f t="shared" si="744"/>
        <v>0</v>
      </c>
      <c r="CO1968" s="24">
        <f t="shared" si="745"/>
        <v>0</v>
      </c>
      <c r="CQ1968" s="24">
        <f t="shared" si="746"/>
        <v>0</v>
      </c>
      <c r="CS1968" s="24">
        <f t="shared" si="747"/>
        <v>0</v>
      </c>
    </row>
    <row r="1969" spans="9:97">
      <c r="I1969" s="24">
        <f t="shared" si="727"/>
        <v>0</v>
      </c>
      <c r="J1969" s="24">
        <f t="shared" si="726"/>
        <v>0</v>
      </c>
      <c r="M1969" s="24"/>
      <c r="N1969" s="24"/>
      <c r="O1969" s="24"/>
      <c r="P1969" s="24"/>
      <c r="Q1969" s="24"/>
      <c r="R1969" s="24"/>
      <c r="S1969" s="24">
        <f t="shared" si="728"/>
        <v>0</v>
      </c>
      <c r="T1969" s="24">
        <f t="shared" si="749"/>
        <v>0</v>
      </c>
      <c r="W1969" s="24"/>
      <c r="X1969" s="24"/>
      <c r="Y1969" s="24"/>
      <c r="Z1969" s="24"/>
      <c r="AA1969" s="24"/>
      <c r="AB1969" s="24"/>
      <c r="AC1969" s="24">
        <f t="shared" si="729"/>
        <v>0</v>
      </c>
      <c r="AD1969" s="24">
        <f t="shared" si="730"/>
        <v>0</v>
      </c>
      <c r="AG1969" s="24"/>
      <c r="AH1969" s="24"/>
      <c r="AI1969" s="24"/>
      <c r="AJ1969" s="24"/>
      <c r="AK1969" s="24"/>
      <c r="AL1969" s="24"/>
      <c r="AM1969" s="24">
        <f t="shared" si="731"/>
        <v>0</v>
      </c>
      <c r="AN1969" s="24">
        <f t="shared" si="748"/>
        <v>0</v>
      </c>
      <c r="AQ1969" s="24"/>
      <c r="AR1969" s="24"/>
      <c r="AS1969" s="24"/>
      <c r="AT1969" s="24"/>
      <c r="AU1969" s="24"/>
      <c r="AV1969" s="24"/>
      <c r="AW1969" s="24">
        <f t="shared" si="732"/>
        <v>0</v>
      </c>
      <c r="AX1969" s="24">
        <f t="shared" si="733"/>
        <v>0</v>
      </c>
      <c r="BA1969" s="24"/>
      <c r="BB1969" s="24"/>
      <c r="BC1969" s="24"/>
      <c r="BD1969" s="24"/>
      <c r="BE1969" s="24"/>
      <c r="BF1969" s="24"/>
      <c r="BG1969" s="24">
        <f t="shared" si="734"/>
        <v>0</v>
      </c>
      <c r="BH1969" s="24">
        <f t="shared" si="735"/>
        <v>0</v>
      </c>
      <c r="BK1969" s="24"/>
      <c r="BL1969" s="24"/>
      <c r="BM1969" s="24"/>
      <c r="BN1969" s="24"/>
      <c r="BO1969" s="24"/>
      <c r="BP1969" s="24"/>
      <c r="BQ1969" s="24">
        <f t="shared" si="736"/>
        <v>0</v>
      </c>
      <c r="BR1969" s="24">
        <f t="shared" si="737"/>
        <v>0</v>
      </c>
      <c r="BU1969" s="24"/>
      <c r="BV1969" s="24"/>
      <c r="BW1969" s="24"/>
      <c r="BX1969" s="24"/>
      <c r="BY1969" s="24"/>
      <c r="BZ1969" s="24"/>
      <c r="CA1969" s="24">
        <f t="shared" si="738"/>
        <v>0</v>
      </c>
      <c r="CB1969" s="24">
        <f t="shared" si="739"/>
        <v>0</v>
      </c>
      <c r="CC1969" s="24"/>
      <c r="CE1969" s="24">
        <f t="shared" si="740"/>
        <v>0</v>
      </c>
      <c r="CG1969" s="24">
        <f t="shared" si="741"/>
        <v>0</v>
      </c>
      <c r="CI1969" s="24">
        <f t="shared" si="742"/>
        <v>0</v>
      </c>
      <c r="CK1969" s="24">
        <f t="shared" si="743"/>
        <v>0</v>
      </c>
      <c r="CM1969" s="24">
        <f t="shared" si="744"/>
        <v>0</v>
      </c>
      <c r="CO1969" s="24">
        <f t="shared" si="745"/>
        <v>0</v>
      </c>
      <c r="CQ1969" s="24">
        <f t="shared" si="746"/>
        <v>0</v>
      </c>
      <c r="CS1969" s="24">
        <f t="shared" si="747"/>
        <v>0</v>
      </c>
    </row>
    <row r="1970" spans="9:97">
      <c r="I1970" s="24">
        <f t="shared" si="727"/>
        <v>0</v>
      </c>
      <c r="J1970" s="24">
        <f t="shared" si="726"/>
        <v>0</v>
      </c>
      <c r="M1970" s="24"/>
      <c r="N1970" s="24"/>
      <c r="O1970" s="24"/>
      <c r="P1970" s="24"/>
      <c r="Q1970" s="24"/>
      <c r="R1970" s="24"/>
      <c r="S1970" s="24">
        <f t="shared" si="728"/>
        <v>0</v>
      </c>
      <c r="T1970" s="24">
        <f t="shared" si="749"/>
        <v>0</v>
      </c>
      <c r="W1970" s="24"/>
      <c r="X1970" s="24"/>
      <c r="Y1970" s="24"/>
      <c r="Z1970" s="24"/>
      <c r="AA1970" s="24"/>
      <c r="AB1970" s="24"/>
      <c r="AC1970" s="24">
        <f t="shared" si="729"/>
        <v>0</v>
      </c>
      <c r="AD1970" s="24">
        <f t="shared" si="730"/>
        <v>0</v>
      </c>
      <c r="AG1970" s="24"/>
      <c r="AH1970" s="24"/>
      <c r="AI1970" s="24"/>
      <c r="AJ1970" s="24"/>
      <c r="AK1970" s="24"/>
      <c r="AL1970" s="24"/>
      <c r="AM1970" s="24">
        <f t="shared" si="731"/>
        <v>0</v>
      </c>
      <c r="AN1970" s="24">
        <f t="shared" si="748"/>
        <v>0</v>
      </c>
      <c r="AQ1970" s="24"/>
      <c r="AR1970" s="24"/>
      <c r="AS1970" s="24"/>
      <c r="AT1970" s="24"/>
      <c r="AU1970" s="24"/>
      <c r="AV1970" s="24"/>
      <c r="AW1970" s="24">
        <f t="shared" si="732"/>
        <v>0</v>
      </c>
      <c r="AX1970" s="24">
        <f t="shared" si="733"/>
        <v>0</v>
      </c>
      <c r="BA1970" s="24"/>
      <c r="BB1970" s="24"/>
      <c r="BC1970" s="24"/>
      <c r="BD1970" s="24"/>
      <c r="BE1970" s="24"/>
      <c r="BF1970" s="24"/>
      <c r="BG1970" s="24">
        <f t="shared" si="734"/>
        <v>0</v>
      </c>
      <c r="BH1970" s="24">
        <f t="shared" si="735"/>
        <v>0</v>
      </c>
      <c r="BK1970" s="24"/>
      <c r="BL1970" s="24"/>
      <c r="BM1970" s="24"/>
      <c r="BN1970" s="24"/>
      <c r="BO1970" s="24"/>
      <c r="BP1970" s="24"/>
      <c r="BQ1970" s="24">
        <f t="shared" si="736"/>
        <v>0</v>
      </c>
      <c r="BR1970" s="24">
        <f t="shared" si="737"/>
        <v>0</v>
      </c>
      <c r="BU1970" s="24"/>
      <c r="BV1970" s="24"/>
      <c r="BW1970" s="24"/>
      <c r="BX1970" s="24"/>
      <c r="BY1970" s="24"/>
      <c r="BZ1970" s="24"/>
      <c r="CA1970" s="24">
        <f t="shared" si="738"/>
        <v>0</v>
      </c>
      <c r="CB1970" s="24">
        <f t="shared" si="739"/>
        <v>0</v>
      </c>
      <c r="CC1970" s="24"/>
      <c r="CE1970" s="24">
        <f t="shared" si="740"/>
        <v>0</v>
      </c>
      <c r="CG1970" s="24">
        <f t="shared" si="741"/>
        <v>0</v>
      </c>
      <c r="CI1970" s="24">
        <f t="shared" si="742"/>
        <v>0</v>
      </c>
      <c r="CK1970" s="24">
        <f t="shared" si="743"/>
        <v>0</v>
      </c>
      <c r="CM1970" s="24">
        <f t="shared" si="744"/>
        <v>0</v>
      </c>
      <c r="CO1970" s="24">
        <f t="shared" si="745"/>
        <v>0</v>
      </c>
      <c r="CQ1970" s="24">
        <f t="shared" si="746"/>
        <v>0</v>
      </c>
      <c r="CS1970" s="24">
        <f t="shared" si="747"/>
        <v>0</v>
      </c>
    </row>
    <row r="1971" spans="9:97">
      <c r="I1971" s="24">
        <f t="shared" si="727"/>
        <v>0</v>
      </c>
      <c r="J1971" s="24">
        <f t="shared" si="726"/>
        <v>0</v>
      </c>
      <c r="M1971" s="24"/>
      <c r="N1971" s="24"/>
      <c r="O1971" s="24"/>
      <c r="P1971" s="24"/>
      <c r="Q1971" s="24"/>
      <c r="R1971" s="24"/>
      <c r="S1971" s="24">
        <f t="shared" si="728"/>
        <v>0</v>
      </c>
      <c r="T1971" s="24">
        <f t="shared" si="749"/>
        <v>0</v>
      </c>
      <c r="W1971" s="24"/>
      <c r="X1971" s="24"/>
      <c r="Y1971" s="24"/>
      <c r="Z1971" s="24"/>
      <c r="AA1971" s="24"/>
      <c r="AB1971" s="24"/>
      <c r="AC1971" s="24">
        <f t="shared" si="729"/>
        <v>0</v>
      </c>
      <c r="AD1971" s="24">
        <f t="shared" si="730"/>
        <v>0</v>
      </c>
      <c r="AG1971" s="24"/>
      <c r="AH1971" s="24"/>
      <c r="AI1971" s="24"/>
      <c r="AJ1971" s="24"/>
      <c r="AK1971" s="24"/>
      <c r="AL1971" s="24"/>
      <c r="AM1971" s="24">
        <f t="shared" si="731"/>
        <v>0</v>
      </c>
      <c r="AN1971" s="24">
        <f t="shared" si="748"/>
        <v>0</v>
      </c>
      <c r="AQ1971" s="24"/>
      <c r="AR1971" s="24"/>
      <c r="AS1971" s="24"/>
      <c r="AT1971" s="24"/>
      <c r="AU1971" s="24"/>
      <c r="AV1971" s="24"/>
      <c r="AW1971" s="24">
        <f t="shared" si="732"/>
        <v>0</v>
      </c>
      <c r="AX1971" s="24">
        <f t="shared" si="733"/>
        <v>0</v>
      </c>
      <c r="BA1971" s="24"/>
      <c r="BB1971" s="24"/>
      <c r="BC1971" s="24"/>
      <c r="BD1971" s="24"/>
      <c r="BE1971" s="24"/>
      <c r="BF1971" s="24"/>
      <c r="BG1971" s="24">
        <f t="shared" si="734"/>
        <v>0</v>
      </c>
      <c r="BH1971" s="24">
        <f t="shared" si="735"/>
        <v>0</v>
      </c>
      <c r="BK1971" s="24"/>
      <c r="BL1971" s="24"/>
      <c r="BM1971" s="24"/>
      <c r="BN1971" s="24"/>
      <c r="BO1971" s="24"/>
      <c r="BP1971" s="24"/>
      <c r="BQ1971" s="24">
        <f t="shared" si="736"/>
        <v>0</v>
      </c>
      <c r="BR1971" s="24">
        <f t="shared" si="737"/>
        <v>0</v>
      </c>
      <c r="BU1971" s="24"/>
      <c r="BV1971" s="24"/>
      <c r="BW1971" s="24"/>
      <c r="BX1971" s="24"/>
      <c r="BY1971" s="24"/>
      <c r="BZ1971" s="24"/>
      <c r="CA1971" s="24">
        <f t="shared" si="738"/>
        <v>0</v>
      </c>
      <c r="CB1971" s="24">
        <f t="shared" si="739"/>
        <v>0</v>
      </c>
      <c r="CC1971" s="24"/>
      <c r="CE1971" s="24">
        <f t="shared" si="740"/>
        <v>0</v>
      </c>
      <c r="CG1971" s="24">
        <f t="shared" si="741"/>
        <v>0</v>
      </c>
      <c r="CI1971" s="24">
        <f t="shared" si="742"/>
        <v>0</v>
      </c>
      <c r="CK1971" s="24">
        <f t="shared" si="743"/>
        <v>0</v>
      </c>
      <c r="CM1971" s="24">
        <f t="shared" si="744"/>
        <v>0</v>
      </c>
      <c r="CO1971" s="24">
        <f t="shared" si="745"/>
        <v>0</v>
      </c>
      <c r="CQ1971" s="24">
        <f t="shared" si="746"/>
        <v>0</v>
      </c>
      <c r="CS1971" s="24">
        <f t="shared" si="747"/>
        <v>0</v>
      </c>
    </row>
    <row r="1972" spans="9:97">
      <c r="I1972" s="24">
        <f t="shared" si="727"/>
        <v>0</v>
      </c>
      <c r="J1972" s="24">
        <f t="shared" si="726"/>
        <v>0</v>
      </c>
      <c r="M1972" s="24"/>
      <c r="N1972" s="24"/>
      <c r="O1972" s="24"/>
      <c r="P1972" s="24"/>
      <c r="Q1972" s="24"/>
      <c r="R1972" s="24"/>
      <c r="S1972" s="24">
        <f t="shared" si="728"/>
        <v>0</v>
      </c>
      <c r="T1972" s="24">
        <f t="shared" si="749"/>
        <v>0</v>
      </c>
      <c r="W1972" s="24"/>
      <c r="X1972" s="24"/>
      <c r="Y1972" s="24"/>
      <c r="Z1972" s="24"/>
      <c r="AA1972" s="24"/>
      <c r="AB1972" s="24"/>
      <c r="AC1972" s="24">
        <f t="shared" si="729"/>
        <v>0</v>
      </c>
      <c r="AD1972" s="24">
        <f t="shared" si="730"/>
        <v>0</v>
      </c>
      <c r="AG1972" s="24"/>
      <c r="AH1972" s="24"/>
      <c r="AI1972" s="24"/>
      <c r="AJ1972" s="24"/>
      <c r="AK1972" s="24"/>
      <c r="AL1972" s="24"/>
      <c r="AM1972" s="24">
        <f t="shared" si="731"/>
        <v>0</v>
      </c>
      <c r="AN1972" s="24">
        <f t="shared" si="748"/>
        <v>0</v>
      </c>
      <c r="AQ1972" s="24"/>
      <c r="AR1972" s="24"/>
      <c r="AS1972" s="24"/>
      <c r="AT1972" s="24"/>
      <c r="AU1972" s="24"/>
      <c r="AV1972" s="24"/>
      <c r="AW1972" s="24">
        <f t="shared" si="732"/>
        <v>0</v>
      </c>
      <c r="AX1972" s="24">
        <f t="shared" si="733"/>
        <v>0</v>
      </c>
      <c r="BA1972" s="24"/>
      <c r="BB1972" s="24"/>
      <c r="BC1972" s="24"/>
      <c r="BD1972" s="24"/>
      <c r="BE1972" s="24"/>
      <c r="BF1972" s="24"/>
      <c r="BG1972" s="24">
        <f t="shared" si="734"/>
        <v>0</v>
      </c>
      <c r="BH1972" s="24">
        <f t="shared" si="735"/>
        <v>0</v>
      </c>
      <c r="BK1972" s="24"/>
      <c r="BL1972" s="24"/>
      <c r="BM1972" s="24"/>
      <c r="BN1972" s="24"/>
      <c r="BO1972" s="24"/>
      <c r="BP1972" s="24"/>
      <c r="BQ1972" s="24">
        <f t="shared" si="736"/>
        <v>0</v>
      </c>
      <c r="BR1972" s="24">
        <f t="shared" si="737"/>
        <v>0</v>
      </c>
      <c r="BU1972" s="24"/>
      <c r="BV1972" s="24"/>
      <c r="BW1972" s="24"/>
      <c r="BX1972" s="24"/>
      <c r="BY1972" s="24"/>
      <c r="BZ1972" s="24"/>
      <c r="CA1972" s="24">
        <f t="shared" si="738"/>
        <v>0</v>
      </c>
      <c r="CB1972" s="24">
        <f t="shared" si="739"/>
        <v>0</v>
      </c>
      <c r="CC1972" s="24"/>
      <c r="CE1972" s="24">
        <f t="shared" si="740"/>
        <v>0</v>
      </c>
      <c r="CG1972" s="24">
        <f t="shared" si="741"/>
        <v>0</v>
      </c>
      <c r="CI1972" s="24">
        <f t="shared" si="742"/>
        <v>0</v>
      </c>
      <c r="CK1972" s="24">
        <f t="shared" si="743"/>
        <v>0</v>
      </c>
      <c r="CM1972" s="24">
        <f t="shared" si="744"/>
        <v>0</v>
      </c>
      <c r="CO1972" s="24">
        <f t="shared" si="745"/>
        <v>0</v>
      </c>
      <c r="CQ1972" s="24">
        <f t="shared" si="746"/>
        <v>0</v>
      </c>
      <c r="CS1972" s="24">
        <f t="shared" si="747"/>
        <v>0</v>
      </c>
    </row>
    <row r="1973" spans="9:97">
      <c r="I1973" s="24">
        <f t="shared" si="727"/>
        <v>0</v>
      </c>
      <c r="J1973" s="24">
        <f t="shared" si="726"/>
        <v>0</v>
      </c>
      <c r="M1973" s="24"/>
      <c r="N1973" s="24"/>
      <c r="O1973" s="24"/>
      <c r="P1973" s="24"/>
      <c r="Q1973" s="24"/>
      <c r="R1973" s="24"/>
      <c r="S1973" s="24">
        <f t="shared" si="728"/>
        <v>0</v>
      </c>
      <c r="T1973" s="24">
        <f t="shared" si="749"/>
        <v>0</v>
      </c>
      <c r="W1973" s="24"/>
      <c r="X1973" s="24"/>
      <c r="Y1973" s="24"/>
      <c r="Z1973" s="24"/>
      <c r="AA1973" s="24"/>
      <c r="AB1973" s="24"/>
      <c r="AC1973" s="24">
        <f t="shared" si="729"/>
        <v>0</v>
      </c>
      <c r="AD1973" s="24">
        <f t="shared" si="730"/>
        <v>0</v>
      </c>
      <c r="AG1973" s="24"/>
      <c r="AH1973" s="24"/>
      <c r="AI1973" s="24"/>
      <c r="AJ1973" s="24"/>
      <c r="AK1973" s="24"/>
      <c r="AL1973" s="24"/>
      <c r="AM1973" s="24">
        <f t="shared" si="731"/>
        <v>0</v>
      </c>
      <c r="AN1973" s="24">
        <f t="shared" si="748"/>
        <v>0</v>
      </c>
      <c r="AQ1973" s="24"/>
      <c r="AR1973" s="24"/>
      <c r="AS1973" s="24"/>
      <c r="AT1973" s="24"/>
      <c r="AU1973" s="24"/>
      <c r="AV1973" s="24"/>
      <c r="AW1973" s="24">
        <f t="shared" si="732"/>
        <v>0</v>
      </c>
      <c r="AX1973" s="24">
        <f t="shared" si="733"/>
        <v>0</v>
      </c>
      <c r="BA1973" s="24"/>
      <c r="BB1973" s="24"/>
      <c r="BC1973" s="24"/>
      <c r="BD1973" s="24"/>
      <c r="BE1973" s="24"/>
      <c r="BF1973" s="24"/>
      <c r="BG1973" s="24">
        <f t="shared" si="734"/>
        <v>0</v>
      </c>
      <c r="BH1973" s="24">
        <f t="shared" si="735"/>
        <v>0</v>
      </c>
      <c r="BK1973" s="24"/>
      <c r="BL1973" s="24"/>
      <c r="BM1973" s="24"/>
      <c r="BN1973" s="24"/>
      <c r="BO1973" s="24"/>
      <c r="BP1973" s="24"/>
      <c r="BQ1973" s="24">
        <f t="shared" si="736"/>
        <v>0</v>
      </c>
      <c r="BR1973" s="24">
        <f t="shared" si="737"/>
        <v>0</v>
      </c>
      <c r="BU1973" s="24"/>
      <c r="BV1973" s="24"/>
      <c r="BW1973" s="24"/>
      <c r="BX1973" s="24"/>
      <c r="BY1973" s="24"/>
      <c r="BZ1973" s="24"/>
      <c r="CA1973" s="24">
        <f t="shared" si="738"/>
        <v>0</v>
      </c>
      <c r="CB1973" s="24">
        <f t="shared" si="739"/>
        <v>0</v>
      </c>
      <c r="CC1973" s="24"/>
      <c r="CE1973" s="24">
        <f t="shared" si="740"/>
        <v>0</v>
      </c>
      <c r="CG1973" s="24">
        <f t="shared" si="741"/>
        <v>0</v>
      </c>
      <c r="CI1973" s="24">
        <f t="shared" si="742"/>
        <v>0</v>
      </c>
      <c r="CK1973" s="24">
        <f t="shared" si="743"/>
        <v>0</v>
      </c>
      <c r="CM1973" s="24">
        <f t="shared" si="744"/>
        <v>0</v>
      </c>
      <c r="CO1973" s="24">
        <f t="shared" si="745"/>
        <v>0</v>
      </c>
      <c r="CQ1973" s="24">
        <f t="shared" si="746"/>
        <v>0</v>
      </c>
      <c r="CS1973" s="24">
        <f t="shared" si="747"/>
        <v>0</v>
      </c>
    </row>
    <row r="1974" spans="9:97">
      <c r="I1974" s="24">
        <f t="shared" si="727"/>
        <v>0</v>
      </c>
      <c r="J1974" s="24">
        <f t="shared" si="726"/>
        <v>0</v>
      </c>
      <c r="M1974" s="24"/>
      <c r="N1974" s="24"/>
      <c r="O1974" s="24"/>
      <c r="P1974" s="24"/>
      <c r="Q1974" s="24"/>
      <c r="R1974" s="24"/>
      <c r="S1974" s="24">
        <f t="shared" si="728"/>
        <v>0</v>
      </c>
      <c r="T1974" s="24">
        <f t="shared" si="749"/>
        <v>0</v>
      </c>
      <c r="W1974" s="24"/>
      <c r="X1974" s="24"/>
      <c r="Y1974" s="24"/>
      <c r="Z1974" s="24"/>
      <c r="AA1974" s="24"/>
      <c r="AB1974" s="24"/>
      <c r="AC1974" s="24">
        <f t="shared" si="729"/>
        <v>0</v>
      </c>
      <c r="AD1974" s="24">
        <f t="shared" si="730"/>
        <v>0</v>
      </c>
      <c r="AG1974" s="24"/>
      <c r="AH1974" s="24"/>
      <c r="AI1974" s="24"/>
      <c r="AJ1974" s="24"/>
      <c r="AK1974" s="24"/>
      <c r="AL1974" s="24"/>
      <c r="AM1974" s="24">
        <f t="shared" si="731"/>
        <v>0</v>
      </c>
      <c r="AN1974" s="24">
        <f t="shared" si="748"/>
        <v>0</v>
      </c>
      <c r="AQ1974" s="24"/>
      <c r="AR1974" s="24"/>
      <c r="AS1974" s="24"/>
      <c r="AT1974" s="24"/>
      <c r="AU1974" s="24"/>
      <c r="AV1974" s="24"/>
      <c r="AW1974" s="24">
        <f t="shared" si="732"/>
        <v>0</v>
      </c>
      <c r="AX1974" s="24">
        <f t="shared" si="733"/>
        <v>0</v>
      </c>
      <c r="BA1974" s="24"/>
      <c r="BB1974" s="24"/>
      <c r="BC1974" s="24"/>
      <c r="BD1974" s="24"/>
      <c r="BE1974" s="24"/>
      <c r="BF1974" s="24"/>
      <c r="BG1974" s="24">
        <f t="shared" si="734"/>
        <v>0</v>
      </c>
      <c r="BH1974" s="24">
        <f t="shared" si="735"/>
        <v>0</v>
      </c>
      <c r="BK1974" s="24"/>
      <c r="BL1974" s="24"/>
      <c r="BM1974" s="24"/>
      <c r="BN1974" s="24"/>
      <c r="BO1974" s="24"/>
      <c r="BP1974" s="24"/>
      <c r="BQ1974" s="24">
        <f t="shared" si="736"/>
        <v>0</v>
      </c>
      <c r="BR1974" s="24">
        <f t="shared" si="737"/>
        <v>0</v>
      </c>
      <c r="BU1974" s="24"/>
      <c r="BV1974" s="24"/>
      <c r="BW1974" s="24"/>
      <c r="BX1974" s="24"/>
      <c r="BY1974" s="24"/>
      <c r="BZ1974" s="24"/>
      <c r="CA1974" s="24">
        <f t="shared" si="738"/>
        <v>0</v>
      </c>
      <c r="CB1974" s="24">
        <f t="shared" si="739"/>
        <v>0</v>
      </c>
      <c r="CC1974" s="24"/>
      <c r="CE1974" s="24">
        <f t="shared" si="740"/>
        <v>0</v>
      </c>
      <c r="CG1974" s="24">
        <f t="shared" si="741"/>
        <v>0</v>
      </c>
      <c r="CI1974" s="24">
        <f t="shared" si="742"/>
        <v>0</v>
      </c>
      <c r="CK1974" s="24">
        <f t="shared" si="743"/>
        <v>0</v>
      </c>
      <c r="CM1974" s="24">
        <f t="shared" si="744"/>
        <v>0</v>
      </c>
      <c r="CO1974" s="24">
        <f t="shared" si="745"/>
        <v>0</v>
      </c>
      <c r="CQ1974" s="24">
        <f t="shared" si="746"/>
        <v>0</v>
      </c>
      <c r="CS1974" s="24">
        <f t="shared" si="747"/>
        <v>0</v>
      </c>
    </row>
    <row r="1975" spans="9:97">
      <c r="I1975" s="24">
        <f t="shared" si="727"/>
        <v>0</v>
      </c>
      <c r="J1975" s="24">
        <f t="shared" si="726"/>
        <v>0</v>
      </c>
      <c r="M1975" s="24"/>
      <c r="N1975" s="24"/>
      <c r="O1975" s="24"/>
      <c r="P1975" s="24"/>
      <c r="Q1975" s="24"/>
      <c r="R1975" s="24"/>
      <c r="S1975" s="24">
        <f t="shared" si="728"/>
        <v>0</v>
      </c>
      <c r="T1975" s="24">
        <f t="shared" si="749"/>
        <v>0</v>
      </c>
      <c r="W1975" s="24"/>
      <c r="X1975" s="24"/>
      <c r="Y1975" s="24"/>
      <c r="Z1975" s="24"/>
      <c r="AA1975" s="24"/>
      <c r="AB1975" s="24"/>
      <c r="AC1975" s="24">
        <f t="shared" si="729"/>
        <v>0</v>
      </c>
      <c r="AD1975" s="24">
        <f t="shared" si="730"/>
        <v>0</v>
      </c>
      <c r="AG1975" s="24"/>
      <c r="AH1975" s="24"/>
      <c r="AI1975" s="24"/>
      <c r="AJ1975" s="24"/>
      <c r="AK1975" s="24"/>
      <c r="AL1975" s="24"/>
      <c r="AM1975" s="24">
        <f t="shared" si="731"/>
        <v>0</v>
      </c>
      <c r="AN1975" s="24">
        <f t="shared" si="748"/>
        <v>0</v>
      </c>
      <c r="AQ1975" s="24"/>
      <c r="AR1975" s="24"/>
      <c r="AS1975" s="24"/>
      <c r="AT1975" s="24"/>
      <c r="AU1975" s="24"/>
      <c r="AV1975" s="24"/>
      <c r="AW1975" s="24">
        <f t="shared" si="732"/>
        <v>0</v>
      </c>
      <c r="AX1975" s="24">
        <f t="shared" si="733"/>
        <v>0</v>
      </c>
      <c r="BA1975" s="24"/>
      <c r="BB1975" s="24"/>
      <c r="BC1975" s="24"/>
      <c r="BD1975" s="24"/>
      <c r="BE1975" s="24"/>
      <c r="BF1975" s="24"/>
      <c r="BG1975" s="24">
        <f t="shared" si="734"/>
        <v>0</v>
      </c>
      <c r="BH1975" s="24">
        <f t="shared" si="735"/>
        <v>0</v>
      </c>
      <c r="BK1975" s="24"/>
      <c r="BL1975" s="24"/>
      <c r="BM1975" s="24"/>
      <c r="BN1975" s="24"/>
      <c r="BO1975" s="24"/>
      <c r="BP1975" s="24"/>
      <c r="BQ1975" s="24">
        <f t="shared" si="736"/>
        <v>0</v>
      </c>
      <c r="BR1975" s="24">
        <f t="shared" si="737"/>
        <v>0</v>
      </c>
      <c r="BU1975" s="24"/>
      <c r="BV1975" s="24"/>
      <c r="BW1975" s="24"/>
      <c r="BX1975" s="24"/>
      <c r="BY1975" s="24"/>
      <c r="BZ1975" s="24"/>
      <c r="CA1975" s="24">
        <f t="shared" si="738"/>
        <v>0</v>
      </c>
      <c r="CB1975" s="24">
        <f t="shared" si="739"/>
        <v>0</v>
      </c>
      <c r="CC1975" s="24"/>
      <c r="CE1975" s="24">
        <f t="shared" si="740"/>
        <v>0</v>
      </c>
      <c r="CG1975" s="24">
        <f t="shared" si="741"/>
        <v>0</v>
      </c>
      <c r="CI1975" s="24">
        <f t="shared" si="742"/>
        <v>0</v>
      </c>
      <c r="CK1975" s="24">
        <f t="shared" si="743"/>
        <v>0</v>
      </c>
      <c r="CM1975" s="24">
        <f t="shared" si="744"/>
        <v>0</v>
      </c>
      <c r="CO1975" s="24">
        <f t="shared" si="745"/>
        <v>0</v>
      </c>
      <c r="CQ1975" s="24">
        <f t="shared" si="746"/>
        <v>0</v>
      </c>
      <c r="CS1975" s="24">
        <f t="shared" si="747"/>
        <v>0</v>
      </c>
    </row>
    <row r="1976" spans="9:97">
      <c r="I1976" s="24">
        <f t="shared" si="727"/>
        <v>0</v>
      </c>
      <c r="J1976" s="24">
        <f t="shared" si="726"/>
        <v>0</v>
      </c>
      <c r="M1976" s="24"/>
      <c r="N1976" s="24"/>
      <c r="O1976" s="24"/>
      <c r="P1976" s="24"/>
      <c r="Q1976" s="24"/>
      <c r="R1976" s="24"/>
      <c r="S1976" s="24">
        <f t="shared" si="728"/>
        <v>0</v>
      </c>
      <c r="T1976" s="24">
        <f t="shared" si="749"/>
        <v>0</v>
      </c>
      <c r="W1976" s="24"/>
      <c r="X1976" s="24"/>
      <c r="Y1976" s="24"/>
      <c r="Z1976" s="24"/>
      <c r="AA1976" s="24"/>
      <c r="AB1976" s="24"/>
      <c r="AC1976" s="24">
        <f t="shared" si="729"/>
        <v>0</v>
      </c>
      <c r="AD1976" s="24">
        <f t="shared" si="730"/>
        <v>0</v>
      </c>
      <c r="AG1976" s="24"/>
      <c r="AH1976" s="24"/>
      <c r="AI1976" s="24"/>
      <c r="AJ1976" s="24"/>
      <c r="AK1976" s="24"/>
      <c r="AL1976" s="24"/>
      <c r="AM1976" s="24">
        <f t="shared" si="731"/>
        <v>0</v>
      </c>
      <c r="AN1976" s="24">
        <f t="shared" si="748"/>
        <v>0</v>
      </c>
      <c r="AQ1976" s="24"/>
      <c r="AR1976" s="24"/>
      <c r="AS1976" s="24"/>
      <c r="AT1976" s="24"/>
      <c r="AU1976" s="24"/>
      <c r="AV1976" s="24"/>
      <c r="AW1976" s="24">
        <f t="shared" si="732"/>
        <v>0</v>
      </c>
      <c r="AX1976" s="24">
        <f t="shared" si="733"/>
        <v>0</v>
      </c>
      <c r="BA1976" s="24"/>
      <c r="BB1976" s="24"/>
      <c r="BC1976" s="24"/>
      <c r="BD1976" s="24"/>
      <c r="BE1976" s="24"/>
      <c r="BF1976" s="24"/>
      <c r="BG1976" s="24">
        <f t="shared" si="734"/>
        <v>0</v>
      </c>
      <c r="BH1976" s="24">
        <f t="shared" si="735"/>
        <v>0</v>
      </c>
      <c r="BK1976" s="24"/>
      <c r="BL1976" s="24"/>
      <c r="BM1976" s="24"/>
      <c r="BN1976" s="24"/>
      <c r="BO1976" s="24"/>
      <c r="BP1976" s="24"/>
      <c r="BQ1976" s="24">
        <f t="shared" si="736"/>
        <v>0</v>
      </c>
      <c r="BR1976" s="24">
        <f t="shared" si="737"/>
        <v>0</v>
      </c>
      <c r="BU1976" s="24"/>
      <c r="BV1976" s="24"/>
      <c r="BW1976" s="24"/>
      <c r="BX1976" s="24"/>
      <c r="BY1976" s="24"/>
      <c r="BZ1976" s="24"/>
      <c r="CA1976" s="24">
        <f t="shared" si="738"/>
        <v>0</v>
      </c>
      <c r="CB1976" s="24">
        <f t="shared" si="739"/>
        <v>0</v>
      </c>
      <c r="CC1976" s="24"/>
      <c r="CE1976" s="24">
        <f t="shared" si="740"/>
        <v>0</v>
      </c>
      <c r="CG1976" s="24">
        <f t="shared" si="741"/>
        <v>0</v>
      </c>
      <c r="CI1976" s="24">
        <f t="shared" si="742"/>
        <v>0</v>
      </c>
      <c r="CK1976" s="24">
        <f t="shared" si="743"/>
        <v>0</v>
      </c>
      <c r="CM1976" s="24">
        <f t="shared" si="744"/>
        <v>0</v>
      </c>
      <c r="CO1976" s="24">
        <f t="shared" si="745"/>
        <v>0</v>
      </c>
      <c r="CQ1976" s="24">
        <f t="shared" si="746"/>
        <v>0</v>
      </c>
      <c r="CS1976" s="24">
        <f t="shared" si="747"/>
        <v>0</v>
      </c>
    </row>
    <row r="1977" spans="9:97">
      <c r="I1977" s="24">
        <f t="shared" si="727"/>
        <v>0</v>
      </c>
      <c r="J1977" s="24">
        <f t="shared" si="726"/>
        <v>0</v>
      </c>
      <c r="M1977" s="24"/>
      <c r="N1977" s="24"/>
      <c r="O1977" s="24"/>
      <c r="P1977" s="24"/>
      <c r="Q1977" s="24"/>
      <c r="R1977" s="24"/>
      <c r="S1977" s="24">
        <f t="shared" si="728"/>
        <v>0</v>
      </c>
      <c r="T1977" s="24">
        <f t="shared" si="749"/>
        <v>0</v>
      </c>
      <c r="W1977" s="24"/>
      <c r="X1977" s="24"/>
      <c r="Y1977" s="24"/>
      <c r="Z1977" s="24"/>
      <c r="AA1977" s="24"/>
      <c r="AB1977" s="24"/>
      <c r="AC1977" s="24">
        <f t="shared" si="729"/>
        <v>0</v>
      </c>
      <c r="AD1977" s="24">
        <f t="shared" si="730"/>
        <v>0</v>
      </c>
      <c r="AG1977" s="24"/>
      <c r="AH1977" s="24"/>
      <c r="AI1977" s="24"/>
      <c r="AJ1977" s="24"/>
      <c r="AK1977" s="24"/>
      <c r="AL1977" s="24"/>
      <c r="AM1977" s="24">
        <f t="shared" si="731"/>
        <v>0</v>
      </c>
      <c r="AN1977" s="24">
        <f t="shared" si="748"/>
        <v>0</v>
      </c>
      <c r="AQ1977" s="24"/>
      <c r="AR1977" s="24"/>
      <c r="AS1977" s="24"/>
      <c r="AT1977" s="24"/>
      <c r="AU1977" s="24"/>
      <c r="AV1977" s="24"/>
      <c r="AW1977" s="24">
        <f t="shared" si="732"/>
        <v>0</v>
      </c>
      <c r="AX1977" s="24">
        <f t="shared" si="733"/>
        <v>0</v>
      </c>
      <c r="BA1977" s="24"/>
      <c r="BB1977" s="24"/>
      <c r="BC1977" s="24"/>
      <c r="BD1977" s="24"/>
      <c r="BE1977" s="24"/>
      <c r="BF1977" s="24"/>
      <c r="BG1977" s="24">
        <f t="shared" si="734"/>
        <v>0</v>
      </c>
      <c r="BH1977" s="24">
        <f t="shared" si="735"/>
        <v>0</v>
      </c>
      <c r="BK1977" s="24"/>
      <c r="BL1977" s="24"/>
      <c r="BM1977" s="24"/>
      <c r="BN1977" s="24"/>
      <c r="BO1977" s="24"/>
      <c r="BP1977" s="24"/>
      <c r="BQ1977" s="24">
        <f t="shared" si="736"/>
        <v>0</v>
      </c>
      <c r="BR1977" s="24">
        <f t="shared" si="737"/>
        <v>0</v>
      </c>
      <c r="BU1977" s="24"/>
      <c r="BV1977" s="24"/>
      <c r="BW1977" s="24"/>
      <c r="BX1977" s="24"/>
      <c r="BY1977" s="24"/>
      <c r="BZ1977" s="24"/>
      <c r="CA1977" s="24">
        <f t="shared" si="738"/>
        <v>0</v>
      </c>
      <c r="CB1977" s="24">
        <f t="shared" si="739"/>
        <v>0</v>
      </c>
      <c r="CC1977" s="24"/>
      <c r="CE1977" s="24">
        <f t="shared" si="740"/>
        <v>0</v>
      </c>
      <c r="CG1977" s="24">
        <f t="shared" si="741"/>
        <v>0</v>
      </c>
      <c r="CI1977" s="24">
        <f t="shared" si="742"/>
        <v>0</v>
      </c>
      <c r="CK1977" s="24">
        <f t="shared" si="743"/>
        <v>0</v>
      </c>
      <c r="CM1977" s="24">
        <f t="shared" si="744"/>
        <v>0</v>
      </c>
      <c r="CO1977" s="24">
        <f t="shared" si="745"/>
        <v>0</v>
      </c>
      <c r="CQ1977" s="24">
        <f t="shared" si="746"/>
        <v>0</v>
      </c>
      <c r="CS1977" s="24">
        <f t="shared" si="747"/>
        <v>0</v>
      </c>
    </row>
    <row r="1978" spans="9:97">
      <c r="I1978" s="24">
        <f t="shared" si="727"/>
        <v>0</v>
      </c>
      <c r="J1978" s="24">
        <f t="shared" si="726"/>
        <v>0</v>
      </c>
      <c r="M1978" s="24"/>
      <c r="N1978" s="24"/>
      <c r="O1978" s="24"/>
      <c r="P1978" s="24"/>
      <c r="Q1978" s="24"/>
      <c r="R1978" s="24"/>
      <c r="S1978" s="24">
        <f t="shared" si="728"/>
        <v>0</v>
      </c>
      <c r="T1978" s="24">
        <f t="shared" si="749"/>
        <v>0</v>
      </c>
      <c r="W1978" s="24"/>
      <c r="X1978" s="24"/>
      <c r="Y1978" s="24"/>
      <c r="Z1978" s="24"/>
      <c r="AA1978" s="24"/>
      <c r="AB1978" s="24"/>
      <c r="AC1978" s="24">
        <f t="shared" si="729"/>
        <v>0</v>
      </c>
      <c r="AD1978" s="24">
        <f t="shared" si="730"/>
        <v>0</v>
      </c>
      <c r="AG1978" s="24"/>
      <c r="AH1978" s="24"/>
      <c r="AI1978" s="24"/>
      <c r="AJ1978" s="24"/>
      <c r="AK1978" s="24"/>
      <c r="AL1978" s="24"/>
      <c r="AM1978" s="24">
        <f t="shared" si="731"/>
        <v>0</v>
      </c>
      <c r="AN1978" s="24">
        <f t="shared" si="748"/>
        <v>0</v>
      </c>
      <c r="AQ1978" s="24"/>
      <c r="AR1978" s="24"/>
      <c r="AS1978" s="24"/>
      <c r="AT1978" s="24"/>
      <c r="AU1978" s="24"/>
      <c r="AV1978" s="24"/>
      <c r="AW1978" s="24">
        <f t="shared" si="732"/>
        <v>0</v>
      </c>
      <c r="AX1978" s="24">
        <f t="shared" si="733"/>
        <v>0</v>
      </c>
      <c r="BA1978" s="24"/>
      <c r="BB1978" s="24"/>
      <c r="BC1978" s="24"/>
      <c r="BD1978" s="24"/>
      <c r="BE1978" s="24"/>
      <c r="BF1978" s="24"/>
      <c r="BG1978" s="24">
        <f t="shared" si="734"/>
        <v>0</v>
      </c>
      <c r="BH1978" s="24">
        <f t="shared" si="735"/>
        <v>0</v>
      </c>
      <c r="BK1978" s="24"/>
      <c r="BL1978" s="24"/>
      <c r="BM1978" s="24"/>
      <c r="BN1978" s="24"/>
      <c r="BO1978" s="24"/>
      <c r="BP1978" s="24"/>
      <c r="BQ1978" s="24">
        <f t="shared" si="736"/>
        <v>0</v>
      </c>
      <c r="BR1978" s="24">
        <f t="shared" si="737"/>
        <v>0</v>
      </c>
      <c r="BU1978" s="24"/>
      <c r="BV1978" s="24"/>
      <c r="BW1978" s="24"/>
      <c r="BX1978" s="24"/>
      <c r="BY1978" s="24"/>
      <c r="BZ1978" s="24"/>
      <c r="CA1978" s="24">
        <f t="shared" si="738"/>
        <v>0</v>
      </c>
      <c r="CB1978" s="24">
        <f t="shared" si="739"/>
        <v>0</v>
      </c>
      <c r="CC1978" s="24"/>
      <c r="CE1978" s="24">
        <f t="shared" si="740"/>
        <v>0</v>
      </c>
      <c r="CG1978" s="24">
        <f t="shared" si="741"/>
        <v>0</v>
      </c>
      <c r="CI1978" s="24">
        <f t="shared" si="742"/>
        <v>0</v>
      </c>
      <c r="CK1978" s="24">
        <f t="shared" si="743"/>
        <v>0</v>
      </c>
      <c r="CM1978" s="24">
        <f t="shared" si="744"/>
        <v>0</v>
      </c>
      <c r="CO1978" s="24">
        <f t="shared" si="745"/>
        <v>0</v>
      </c>
      <c r="CQ1978" s="24">
        <f t="shared" si="746"/>
        <v>0</v>
      </c>
      <c r="CS1978" s="24">
        <f t="shared" si="747"/>
        <v>0</v>
      </c>
    </row>
    <row r="1979" spans="9:97">
      <c r="I1979" s="24">
        <f t="shared" si="727"/>
        <v>0</v>
      </c>
      <c r="J1979" s="24">
        <f t="shared" si="726"/>
        <v>0</v>
      </c>
      <c r="M1979" s="24"/>
      <c r="N1979" s="24"/>
      <c r="O1979" s="24"/>
      <c r="P1979" s="24"/>
      <c r="Q1979" s="24"/>
      <c r="R1979" s="24"/>
      <c r="S1979" s="24">
        <f t="shared" si="728"/>
        <v>0</v>
      </c>
      <c r="T1979" s="24">
        <f t="shared" si="749"/>
        <v>0</v>
      </c>
      <c r="W1979" s="24"/>
      <c r="X1979" s="24"/>
      <c r="Y1979" s="24"/>
      <c r="Z1979" s="24"/>
      <c r="AA1979" s="24"/>
      <c r="AB1979" s="24"/>
      <c r="AC1979" s="24">
        <f t="shared" si="729"/>
        <v>0</v>
      </c>
      <c r="AD1979" s="24">
        <f t="shared" si="730"/>
        <v>0</v>
      </c>
      <c r="AG1979" s="24"/>
      <c r="AH1979" s="24"/>
      <c r="AI1979" s="24"/>
      <c r="AJ1979" s="24"/>
      <c r="AK1979" s="24"/>
      <c r="AL1979" s="24"/>
      <c r="AM1979" s="24">
        <f t="shared" si="731"/>
        <v>0</v>
      </c>
      <c r="AN1979" s="24">
        <f t="shared" si="748"/>
        <v>0</v>
      </c>
      <c r="AQ1979" s="24"/>
      <c r="AR1979" s="24"/>
      <c r="AS1979" s="24"/>
      <c r="AT1979" s="24"/>
      <c r="AU1979" s="24"/>
      <c r="AV1979" s="24"/>
      <c r="AW1979" s="24">
        <f t="shared" si="732"/>
        <v>0</v>
      </c>
      <c r="AX1979" s="24">
        <f t="shared" si="733"/>
        <v>0</v>
      </c>
      <c r="BA1979" s="24"/>
      <c r="BB1979" s="24"/>
      <c r="BC1979" s="24"/>
      <c r="BD1979" s="24"/>
      <c r="BE1979" s="24"/>
      <c r="BF1979" s="24"/>
      <c r="BG1979" s="24">
        <f t="shared" si="734"/>
        <v>0</v>
      </c>
      <c r="BH1979" s="24">
        <f t="shared" si="735"/>
        <v>0</v>
      </c>
      <c r="BK1979" s="24"/>
      <c r="BL1979" s="24"/>
      <c r="BM1979" s="24"/>
      <c r="BN1979" s="24"/>
      <c r="BO1979" s="24"/>
      <c r="BP1979" s="24"/>
      <c r="BQ1979" s="24">
        <f t="shared" si="736"/>
        <v>0</v>
      </c>
      <c r="BR1979" s="24">
        <f t="shared" si="737"/>
        <v>0</v>
      </c>
      <c r="BU1979" s="24"/>
      <c r="BV1979" s="24"/>
      <c r="BW1979" s="24"/>
      <c r="BX1979" s="24"/>
      <c r="BY1979" s="24"/>
      <c r="BZ1979" s="24"/>
      <c r="CA1979" s="24">
        <f t="shared" si="738"/>
        <v>0</v>
      </c>
      <c r="CB1979" s="24">
        <f t="shared" si="739"/>
        <v>0</v>
      </c>
      <c r="CC1979" s="24"/>
      <c r="CE1979" s="24">
        <f t="shared" si="740"/>
        <v>0</v>
      </c>
      <c r="CG1979" s="24">
        <f t="shared" si="741"/>
        <v>0</v>
      </c>
      <c r="CI1979" s="24">
        <f t="shared" si="742"/>
        <v>0</v>
      </c>
      <c r="CK1979" s="24">
        <f t="shared" si="743"/>
        <v>0</v>
      </c>
      <c r="CM1979" s="24">
        <f t="shared" si="744"/>
        <v>0</v>
      </c>
      <c r="CO1979" s="24">
        <f t="shared" si="745"/>
        <v>0</v>
      </c>
      <c r="CQ1979" s="24">
        <f t="shared" si="746"/>
        <v>0</v>
      </c>
      <c r="CS1979" s="24">
        <f t="shared" si="747"/>
        <v>0</v>
      </c>
    </row>
    <row r="1980" spans="9:97">
      <c r="I1980" s="24">
        <f t="shared" si="727"/>
        <v>0</v>
      </c>
      <c r="J1980" s="24">
        <f t="shared" si="726"/>
        <v>0</v>
      </c>
      <c r="M1980" s="24"/>
      <c r="N1980" s="24"/>
      <c r="O1980" s="24"/>
      <c r="P1980" s="24"/>
      <c r="Q1980" s="24"/>
      <c r="R1980" s="24"/>
      <c r="S1980" s="24">
        <f t="shared" si="728"/>
        <v>0</v>
      </c>
      <c r="T1980" s="24">
        <f t="shared" si="749"/>
        <v>0</v>
      </c>
      <c r="W1980" s="24"/>
      <c r="X1980" s="24"/>
      <c r="Y1980" s="24"/>
      <c r="Z1980" s="24"/>
      <c r="AA1980" s="24"/>
      <c r="AB1980" s="24"/>
      <c r="AC1980" s="24">
        <f t="shared" si="729"/>
        <v>0</v>
      </c>
      <c r="AD1980" s="24">
        <f t="shared" si="730"/>
        <v>0</v>
      </c>
      <c r="AG1980" s="24"/>
      <c r="AH1980" s="24"/>
      <c r="AI1980" s="24"/>
      <c r="AJ1980" s="24"/>
      <c r="AK1980" s="24"/>
      <c r="AL1980" s="24"/>
      <c r="AM1980" s="24">
        <f t="shared" si="731"/>
        <v>0</v>
      </c>
      <c r="AN1980" s="24">
        <f t="shared" si="748"/>
        <v>0</v>
      </c>
      <c r="AQ1980" s="24"/>
      <c r="AR1980" s="24"/>
      <c r="AS1980" s="24"/>
      <c r="AT1980" s="24"/>
      <c r="AU1980" s="24"/>
      <c r="AV1980" s="24"/>
      <c r="AW1980" s="24">
        <f t="shared" si="732"/>
        <v>0</v>
      </c>
      <c r="AX1980" s="24">
        <f t="shared" si="733"/>
        <v>0</v>
      </c>
      <c r="BA1980" s="24"/>
      <c r="BB1980" s="24"/>
      <c r="BC1980" s="24"/>
      <c r="BD1980" s="24"/>
      <c r="BE1980" s="24"/>
      <c r="BF1980" s="24"/>
      <c r="BG1980" s="24">
        <f t="shared" si="734"/>
        <v>0</v>
      </c>
      <c r="BH1980" s="24">
        <f t="shared" si="735"/>
        <v>0</v>
      </c>
      <c r="BK1980" s="24"/>
      <c r="BL1980" s="24"/>
      <c r="BM1980" s="24"/>
      <c r="BN1980" s="24"/>
      <c r="BO1980" s="24"/>
      <c r="BP1980" s="24"/>
      <c r="BQ1980" s="24">
        <f t="shared" si="736"/>
        <v>0</v>
      </c>
      <c r="BR1980" s="24">
        <f t="shared" si="737"/>
        <v>0</v>
      </c>
      <c r="BU1980" s="24"/>
      <c r="BV1980" s="24"/>
      <c r="BW1980" s="24"/>
      <c r="BX1980" s="24"/>
      <c r="BY1980" s="24"/>
      <c r="BZ1980" s="24"/>
      <c r="CA1980" s="24">
        <f t="shared" si="738"/>
        <v>0</v>
      </c>
      <c r="CB1980" s="24">
        <f t="shared" si="739"/>
        <v>0</v>
      </c>
      <c r="CC1980" s="24"/>
      <c r="CE1980" s="24">
        <f t="shared" si="740"/>
        <v>0</v>
      </c>
      <c r="CG1980" s="24">
        <f t="shared" si="741"/>
        <v>0</v>
      </c>
      <c r="CI1980" s="24">
        <f t="shared" si="742"/>
        <v>0</v>
      </c>
      <c r="CK1980" s="24">
        <f t="shared" si="743"/>
        <v>0</v>
      </c>
      <c r="CM1980" s="24">
        <f t="shared" si="744"/>
        <v>0</v>
      </c>
      <c r="CO1980" s="24">
        <f t="shared" si="745"/>
        <v>0</v>
      </c>
      <c r="CQ1980" s="24">
        <f t="shared" si="746"/>
        <v>0</v>
      </c>
      <c r="CS1980" s="24">
        <f t="shared" si="747"/>
        <v>0</v>
      </c>
    </row>
    <row r="1981" spans="9:97">
      <c r="I1981" s="24">
        <f t="shared" si="727"/>
        <v>0</v>
      </c>
      <c r="J1981" s="24">
        <f t="shared" si="726"/>
        <v>0</v>
      </c>
      <c r="M1981" s="24"/>
      <c r="N1981" s="24"/>
      <c r="O1981" s="24"/>
      <c r="P1981" s="24"/>
      <c r="Q1981" s="24"/>
      <c r="R1981" s="24"/>
      <c r="S1981" s="24">
        <f t="shared" si="728"/>
        <v>0</v>
      </c>
      <c r="T1981" s="24">
        <f t="shared" si="749"/>
        <v>0</v>
      </c>
      <c r="W1981" s="24"/>
      <c r="X1981" s="24"/>
      <c r="Y1981" s="24"/>
      <c r="Z1981" s="24"/>
      <c r="AA1981" s="24"/>
      <c r="AB1981" s="24"/>
      <c r="AC1981" s="24">
        <f t="shared" si="729"/>
        <v>0</v>
      </c>
      <c r="AD1981" s="24">
        <f t="shared" si="730"/>
        <v>0</v>
      </c>
      <c r="AG1981" s="24"/>
      <c r="AH1981" s="24"/>
      <c r="AI1981" s="24"/>
      <c r="AJ1981" s="24"/>
      <c r="AK1981" s="24"/>
      <c r="AL1981" s="24"/>
      <c r="AM1981" s="24">
        <f t="shared" si="731"/>
        <v>0</v>
      </c>
      <c r="AN1981" s="24">
        <f t="shared" si="748"/>
        <v>0</v>
      </c>
      <c r="AQ1981" s="24"/>
      <c r="AR1981" s="24"/>
      <c r="AS1981" s="24"/>
      <c r="AT1981" s="24"/>
      <c r="AU1981" s="24"/>
      <c r="AV1981" s="24"/>
      <c r="AW1981" s="24">
        <f t="shared" si="732"/>
        <v>0</v>
      </c>
      <c r="AX1981" s="24">
        <f t="shared" si="733"/>
        <v>0</v>
      </c>
      <c r="BA1981" s="24"/>
      <c r="BB1981" s="24"/>
      <c r="BC1981" s="24"/>
      <c r="BD1981" s="24"/>
      <c r="BE1981" s="24"/>
      <c r="BF1981" s="24"/>
      <c r="BG1981" s="24">
        <f t="shared" si="734"/>
        <v>0</v>
      </c>
      <c r="BH1981" s="24">
        <f t="shared" si="735"/>
        <v>0</v>
      </c>
      <c r="BK1981" s="24"/>
      <c r="BL1981" s="24"/>
      <c r="BM1981" s="24"/>
      <c r="BN1981" s="24"/>
      <c r="BO1981" s="24"/>
      <c r="BP1981" s="24"/>
      <c r="BQ1981" s="24">
        <f t="shared" si="736"/>
        <v>0</v>
      </c>
      <c r="BR1981" s="24">
        <f t="shared" si="737"/>
        <v>0</v>
      </c>
      <c r="BU1981" s="24"/>
      <c r="BV1981" s="24"/>
      <c r="BW1981" s="24"/>
      <c r="BX1981" s="24"/>
      <c r="BY1981" s="24"/>
      <c r="BZ1981" s="24"/>
      <c r="CA1981" s="24">
        <f t="shared" si="738"/>
        <v>0</v>
      </c>
      <c r="CB1981" s="24">
        <f t="shared" si="739"/>
        <v>0</v>
      </c>
      <c r="CC1981" s="24"/>
      <c r="CE1981" s="24">
        <f t="shared" si="740"/>
        <v>0</v>
      </c>
      <c r="CG1981" s="24">
        <f t="shared" si="741"/>
        <v>0</v>
      </c>
      <c r="CI1981" s="24">
        <f t="shared" si="742"/>
        <v>0</v>
      </c>
      <c r="CK1981" s="24">
        <f t="shared" si="743"/>
        <v>0</v>
      </c>
      <c r="CM1981" s="24">
        <f t="shared" si="744"/>
        <v>0</v>
      </c>
      <c r="CO1981" s="24">
        <f t="shared" si="745"/>
        <v>0</v>
      </c>
      <c r="CQ1981" s="24">
        <f t="shared" si="746"/>
        <v>0</v>
      </c>
      <c r="CS1981" s="24">
        <f t="shared" si="747"/>
        <v>0</v>
      </c>
    </row>
    <row r="1982" spans="9:97">
      <c r="I1982" s="24">
        <f t="shared" si="727"/>
        <v>0</v>
      </c>
      <c r="J1982" s="24">
        <f t="shared" ref="J1982:J2045" si="750">IF(F1982&lt;C1982-D1982,C1982-D1982-F1982,0)</f>
        <v>0</v>
      </c>
      <c r="M1982" s="24"/>
      <c r="N1982" s="24"/>
      <c r="O1982" s="24"/>
      <c r="P1982" s="24"/>
      <c r="Q1982" s="24"/>
      <c r="R1982" s="24"/>
      <c r="S1982" s="24">
        <f t="shared" si="728"/>
        <v>0</v>
      </c>
      <c r="T1982" s="24">
        <f t="shared" si="749"/>
        <v>0</v>
      </c>
      <c r="W1982" s="24"/>
      <c r="X1982" s="24"/>
      <c r="Y1982" s="24"/>
      <c r="Z1982" s="24"/>
      <c r="AA1982" s="24"/>
      <c r="AB1982" s="24"/>
      <c r="AC1982" s="24">
        <f t="shared" si="729"/>
        <v>0</v>
      </c>
      <c r="AD1982" s="24">
        <f t="shared" si="730"/>
        <v>0</v>
      </c>
      <c r="AG1982" s="24"/>
      <c r="AH1982" s="24"/>
      <c r="AI1982" s="24"/>
      <c r="AJ1982" s="24"/>
      <c r="AK1982" s="24"/>
      <c r="AL1982" s="24"/>
      <c r="AM1982" s="24">
        <f t="shared" si="731"/>
        <v>0</v>
      </c>
      <c r="AN1982" s="24">
        <f t="shared" si="748"/>
        <v>0</v>
      </c>
      <c r="AQ1982" s="24"/>
      <c r="AR1982" s="24"/>
      <c r="AS1982" s="24"/>
      <c r="AT1982" s="24"/>
      <c r="AU1982" s="24"/>
      <c r="AV1982" s="24"/>
      <c r="AW1982" s="24">
        <f t="shared" si="732"/>
        <v>0</v>
      </c>
      <c r="AX1982" s="24">
        <f t="shared" si="733"/>
        <v>0</v>
      </c>
      <c r="BA1982" s="24"/>
      <c r="BB1982" s="24"/>
      <c r="BC1982" s="24"/>
      <c r="BD1982" s="24"/>
      <c r="BE1982" s="24"/>
      <c r="BF1982" s="24"/>
      <c r="BG1982" s="24">
        <f t="shared" si="734"/>
        <v>0</v>
      </c>
      <c r="BH1982" s="24">
        <f t="shared" si="735"/>
        <v>0</v>
      </c>
      <c r="BK1982" s="24"/>
      <c r="BL1982" s="24"/>
      <c r="BM1982" s="24"/>
      <c r="BN1982" s="24"/>
      <c r="BO1982" s="24"/>
      <c r="BP1982" s="24"/>
      <c r="BQ1982" s="24">
        <f t="shared" si="736"/>
        <v>0</v>
      </c>
      <c r="BR1982" s="24">
        <f t="shared" si="737"/>
        <v>0</v>
      </c>
      <c r="BU1982" s="24"/>
      <c r="BV1982" s="24"/>
      <c r="BW1982" s="24"/>
      <c r="BX1982" s="24"/>
      <c r="BY1982" s="24"/>
      <c r="BZ1982" s="24"/>
      <c r="CA1982" s="24">
        <f t="shared" si="738"/>
        <v>0</v>
      </c>
      <c r="CB1982" s="24">
        <f t="shared" si="739"/>
        <v>0</v>
      </c>
      <c r="CC1982" s="24"/>
      <c r="CE1982" s="24">
        <f t="shared" si="740"/>
        <v>0</v>
      </c>
      <c r="CG1982" s="24">
        <f t="shared" si="741"/>
        <v>0</v>
      </c>
      <c r="CI1982" s="24">
        <f t="shared" si="742"/>
        <v>0</v>
      </c>
      <c r="CK1982" s="24">
        <f t="shared" si="743"/>
        <v>0</v>
      </c>
      <c r="CM1982" s="24">
        <f t="shared" si="744"/>
        <v>0</v>
      </c>
      <c r="CO1982" s="24">
        <f t="shared" si="745"/>
        <v>0</v>
      </c>
      <c r="CQ1982" s="24">
        <f t="shared" si="746"/>
        <v>0</v>
      </c>
      <c r="CS1982" s="24">
        <f t="shared" si="747"/>
        <v>0</v>
      </c>
    </row>
    <row r="1983" spans="9:97">
      <c r="I1983" s="24">
        <f t="shared" si="727"/>
        <v>0</v>
      </c>
      <c r="J1983" s="24">
        <f t="shared" si="750"/>
        <v>0</v>
      </c>
      <c r="M1983" s="24"/>
      <c r="N1983" s="24"/>
      <c r="O1983" s="24"/>
      <c r="P1983" s="24"/>
      <c r="Q1983" s="24"/>
      <c r="R1983" s="24"/>
      <c r="S1983" s="24">
        <f t="shared" si="728"/>
        <v>0</v>
      </c>
      <c r="T1983" s="24">
        <f t="shared" si="749"/>
        <v>0</v>
      </c>
      <c r="W1983" s="24"/>
      <c r="X1983" s="24"/>
      <c r="Y1983" s="24"/>
      <c r="Z1983" s="24"/>
      <c r="AA1983" s="24"/>
      <c r="AB1983" s="24"/>
      <c r="AC1983" s="24">
        <f t="shared" si="729"/>
        <v>0</v>
      </c>
      <c r="AD1983" s="24">
        <f t="shared" si="730"/>
        <v>0</v>
      </c>
      <c r="AG1983" s="24"/>
      <c r="AH1983" s="24"/>
      <c r="AI1983" s="24"/>
      <c r="AJ1983" s="24"/>
      <c r="AK1983" s="24"/>
      <c r="AL1983" s="24"/>
      <c r="AM1983" s="24">
        <f t="shared" si="731"/>
        <v>0</v>
      </c>
      <c r="AN1983" s="24">
        <f t="shared" si="748"/>
        <v>0</v>
      </c>
      <c r="AQ1983" s="24"/>
      <c r="AR1983" s="24"/>
      <c r="AS1983" s="24"/>
      <c r="AT1983" s="24"/>
      <c r="AU1983" s="24"/>
      <c r="AV1983" s="24"/>
      <c r="AW1983" s="24">
        <f t="shared" si="732"/>
        <v>0</v>
      </c>
      <c r="AX1983" s="24">
        <f t="shared" si="733"/>
        <v>0</v>
      </c>
      <c r="BA1983" s="24"/>
      <c r="BB1983" s="24"/>
      <c r="BC1983" s="24"/>
      <c r="BD1983" s="24"/>
      <c r="BE1983" s="24"/>
      <c r="BF1983" s="24"/>
      <c r="BG1983" s="24">
        <f t="shared" si="734"/>
        <v>0</v>
      </c>
      <c r="BH1983" s="24">
        <f t="shared" si="735"/>
        <v>0</v>
      </c>
      <c r="BK1983" s="24"/>
      <c r="BL1983" s="24"/>
      <c r="BM1983" s="24"/>
      <c r="BN1983" s="24"/>
      <c r="BO1983" s="24"/>
      <c r="BP1983" s="24"/>
      <c r="BQ1983" s="24">
        <f t="shared" si="736"/>
        <v>0</v>
      </c>
      <c r="BR1983" s="24">
        <f t="shared" si="737"/>
        <v>0</v>
      </c>
      <c r="BU1983" s="24"/>
      <c r="BV1983" s="24"/>
      <c r="BW1983" s="24"/>
      <c r="BX1983" s="24"/>
      <c r="BY1983" s="24"/>
      <c r="BZ1983" s="24"/>
      <c r="CA1983" s="24">
        <f t="shared" si="738"/>
        <v>0</v>
      </c>
      <c r="CB1983" s="24">
        <f t="shared" si="739"/>
        <v>0</v>
      </c>
      <c r="CC1983" s="24"/>
      <c r="CE1983" s="24">
        <f t="shared" si="740"/>
        <v>0</v>
      </c>
      <c r="CG1983" s="24">
        <f t="shared" si="741"/>
        <v>0</v>
      </c>
      <c r="CI1983" s="24">
        <f t="shared" si="742"/>
        <v>0</v>
      </c>
      <c r="CK1983" s="24">
        <f t="shared" si="743"/>
        <v>0</v>
      </c>
      <c r="CM1983" s="24">
        <f t="shared" si="744"/>
        <v>0</v>
      </c>
      <c r="CO1983" s="24">
        <f t="shared" si="745"/>
        <v>0</v>
      </c>
      <c r="CQ1983" s="24">
        <f t="shared" si="746"/>
        <v>0</v>
      </c>
      <c r="CS1983" s="24">
        <f t="shared" si="747"/>
        <v>0</v>
      </c>
    </row>
    <row r="1984" spans="9:97">
      <c r="I1984" s="24">
        <f t="shared" si="727"/>
        <v>0</v>
      </c>
      <c r="J1984" s="24">
        <f t="shared" si="750"/>
        <v>0</v>
      </c>
      <c r="M1984" s="24"/>
      <c r="N1984" s="24"/>
      <c r="O1984" s="24"/>
      <c r="P1984" s="24"/>
      <c r="Q1984" s="24"/>
      <c r="R1984" s="24"/>
      <c r="S1984" s="24">
        <f t="shared" si="728"/>
        <v>0</v>
      </c>
      <c r="T1984" s="24">
        <f t="shared" si="749"/>
        <v>0</v>
      </c>
      <c r="W1984" s="24"/>
      <c r="X1984" s="24"/>
      <c r="Y1984" s="24"/>
      <c r="Z1984" s="24"/>
      <c r="AA1984" s="24"/>
      <c r="AB1984" s="24"/>
      <c r="AC1984" s="24">
        <f t="shared" si="729"/>
        <v>0</v>
      </c>
      <c r="AD1984" s="24">
        <f t="shared" si="730"/>
        <v>0</v>
      </c>
      <c r="AG1984" s="24"/>
      <c r="AH1984" s="24"/>
      <c r="AI1984" s="24"/>
      <c r="AJ1984" s="24"/>
      <c r="AK1984" s="24"/>
      <c r="AL1984" s="24"/>
      <c r="AM1984" s="24">
        <f t="shared" si="731"/>
        <v>0</v>
      </c>
      <c r="AN1984" s="24">
        <f t="shared" si="748"/>
        <v>0</v>
      </c>
      <c r="AQ1984" s="24"/>
      <c r="AR1984" s="24"/>
      <c r="AS1984" s="24"/>
      <c r="AT1984" s="24"/>
      <c r="AU1984" s="24"/>
      <c r="AV1984" s="24"/>
      <c r="AW1984" s="24">
        <f t="shared" si="732"/>
        <v>0</v>
      </c>
      <c r="AX1984" s="24">
        <f t="shared" si="733"/>
        <v>0</v>
      </c>
      <c r="BA1984" s="24"/>
      <c r="BB1984" s="24"/>
      <c r="BC1984" s="24"/>
      <c r="BD1984" s="24"/>
      <c r="BE1984" s="24"/>
      <c r="BF1984" s="24"/>
      <c r="BG1984" s="24">
        <f t="shared" si="734"/>
        <v>0</v>
      </c>
      <c r="BH1984" s="24">
        <f t="shared" si="735"/>
        <v>0</v>
      </c>
      <c r="BK1984" s="24"/>
      <c r="BL1984" s="24"/>
      <c r="BM1984" s="24"/>
      <c r="BN1984" s="24"/>
      <c r="BO1984" s="24"/>
      <c r="BP1984" s="24"/>
      <c r="BQ1984" s="24">
        <f t="shared" si="736"/>
        <v>0</v>
      </c>
      <c r="BR1984" s="24">
        <f t="shared" si="737"/>
        <v>0</v>
      </c>
      <c r="BU1984" s="24"/>
      <c r="BV1984" s="24"/>
      <c r="BW1984" s="24"/>
      <c r="BX1984" s="24"/>
      <c r="BY1984" s="24"/>
      <c r="BZ1984" s="24"/>
      <c r="CA1984" s="24">
        <f t="shared" si="738"/>
        <v>0</v>
      </c>
      <c r="CB1984" s="24">
        <f t="shared" si="739"/>
        <v>0</v>
      </c>
      <c r="CC1984" s="24"/>
      <c r="CE1984" s="24">
        <f t="shared" si="740"/>
        <v>0</v>
      </c>
      <c r="CG1984" s="24">
        <f t="shared" si="741"/>
        <v>0</v>
      </c>
      <c r="CI1984" s="24">
        <f t="shared" si="742"/>
        <v>0</v>
      </c>
      <c r="CK1984" s="24">
        <f t="shared" si="743"/>
        <v>0</v>
      </c>
      <c r="CM1984" s="24">
        <f t="shared" si="744"/>
        <v>0</v>
      </c>
      <c r="CO1984" s="24">
        <f t="shared" si="745"/>
        <v>0</v>
      </c>
      <c r="CQ1984" s="24">
        <f t="shared" si="746"/>
        <v>0</v>
      </c>
      <c r="CS1984" s="24">
        <f t="shared" si="747"/>
        <v>0</v>
      </c>
    </row>
    <row r="1985" spans="9:97">
      <c r="I1985" s="24">
        <f t="shared" si="727"/>
        <v>0</v>
      </c>
      <c r="J1985" s="24">
        <f t="shared" si="750"/>
        <v>0</v>
      </c>
      <c r="M1985" s="24"/>
      <c r="N1985" s="24"/>
      <c r="O1985" s="24"/>
      <c r="P1985" s="24"/>
      <c r="Q1985" s="24"/>
      <c r="R1985" s="24"/>
      <c r="S1985" s="24">
        <f t="shared" si="728"/>
        <v>0</v>
      </c>
      <c r="T1985" s="24">
        <f t="shared" si="749"/>
        <v>0</v>
      </c>
      <c r="W1985" s="24"/>
      <c r="X1985" s="24"/>
      <c r="Y1985" s="24"/>
      <c r="Z1985" s="24"/>
      <c r="AA1985" s="24"/>
      <c r="AB1985" s="24"/>
      <c r="AC1985" s="24">
        <f t="shared" si="729"/>
        <v>0</v>
      </c>
      <c r="AD1985" s="24">
        <f t="shared" si="730"/>
        <v>0</v>
      </c>
      <c r="AG1985" s="24"/>
      <c r="AH1985" s="24"/>
      <c r="AI1985" s="24"/>
      <c r="AJ1985" s="24"/>
      <c r="AK1985" s="24"/>
      <c r="AL1985" s="24"/>
      <c r="AM1985" s="24">
        <f t="shared" si="731"/>
        <v>0</v>
      </c>
      <c r="AN1985" s="24">
        <f t="shared" si="748"/>
        <v>0</v>
      </c>
      <c r="AQ1985" s="24"/>
      <c r="AR1985" s="24"/>
      <c r="AS1985" s="24"/>
      <c r="AT1985" s="24"/>
      <c r="AU1985" s="24"/>
      <c r="AV1985" s="24"/>
      <c r="AW1985" s="24">
        <f t="shared" si="732"/>
        <v>0</v>
      </c>
      <c r="AX1985" s="24">
        <f t="shared" si="733"/>
        <v>0</v>
      </c>
      <c r="BA1985" s="24"/>
      <c r="BB1985" s="24"/>
      <c r="BC1985" s="24"/>
      <c r="BD1985" s="24"/>
      <c r="BE1985" s="24"/>
      <c r="BF1985" s="24"/>
      <c r="BG1985" s="24">
        <f t="shared" si="734"/>
        <v>0</v>
      </c>
      <c r="BH1985" s="24">
        <f t="shared" si="735"/>
        <v>0</v>
      </c>
      <c r="BK1985" s="24"/>
      <c r="BL1985" s="24"/>
      <c r="BM1985" s="24"/>
      <c r="BN1985" s="24"/>
      <c r="BO1985" s="24"/>
      <c r="BP1985" s="24"/>
      <c r="BQ1985" s="24">
        <f t="shared" si="736"/>
        <v>0</v>
      </c>
      <c r="BR1985" s="24">
        <f t="shared" si="737"/>
        <v>0</v>
      </c>
      <c r="BU1985" s="24"/>
      <c r="BV1985" s="24"/>
      <c r="BW1985" s="24"/>
      <c r="BX1985" s="24"/>
      <c r="BY1985" s="24"/>
      <c r="BZ1985" s="24"/>
      <c r="CA1985" s="24">
        <f t="shared" si="738"/>
        <v>0</v>
      </c>
      <c r="CB1985" s="24">
        <f t="shared" si="739"/>
        <v>0</v>
      </c>
      <c r="CC1985" s="24"/>
      <c r="CE1985" s="24">
        <f t="shared" si="740"/>
        <v>0</v>
      </c>
      <c r="CG1985" s="24">
        <f t="shared" si="741"/>
        <v>0</v>
      </c>
      <c r="CI1985" s="24">
        <f t="shared" si="742"/>
        <v>0</v>
      </c>
      <c r="CK1985" s="24">
        <f t="shared" si="743"/>
        <v>0</v>
      </c>
      <c r="CM1985" s="24">
        <f t="shared" si="744"/>
        <v>0</v>
      </c>
      <c r="CO1985" s="24">
        <f t="shared" si="745"/>
        <v>0</v>
      </c>
      <c r="CQ1985" s="24">
        <f t="shared" si="746"/>
        <v>0</v>
      </c>
      <c r="CS1985" s="24">
        <f t="shared" si="747"/>
        <v>0</v>
      </c>
    </row>
    <row r="1986" spans="9:97">
      <c r="I1986" s="24">
        <f t="shared" si="727"/>
        <v>0</v>
      </c>
      <c r="J1986" s="24">
        <f t="shared" si="750"/>
        <v>0</v>
      </c>
      <c r="M1986" s="24"/>
      <c r="N1986" s="24"/>
      <c r="O1986" s="24"/>
      <c r="P1986" s="24"/>
      <c r="Q1986" s="24"/>
      <c r="R1986" s="24"/>
      <c r="S1986" s="24">
        <f t="shared" si="728"/>
        <v>0</v>
      </c>
      <c r="T1986" s="24">
        <f t="shared" si="749"/>
        <v>0</v>
      </c>
      <c r="W1986" s="24"/>
      <c r="X1986" s="24"/>
      <c r="Y1986" s="24"/>
      <c r="Z1986" s="24"/>
      <c r="AA1986" s="24"/>
      <c r="AB1986" s="24"/>
      <c r="AC1986" s="24">
        <f t="shared" si="729"/>
        <v>0</v>
      </c>
      <c r="AD1986" s="24">
        <f t="shared" si="730"/>
        <v>0</v>
      </c>
      <c r="AG1986" s="24"/>
      <c r="AH1986" s="24"/>
      <c r="AI1986" s="24"/>
      <c r="AJ1986" s="24"/>
      <c r="AK1986" s="24"/>
      <c r="AL1986" s="24"/>
      <c r="AM1986" s="24">
        <f t="shared" si="731"/>
        <v>0</v>
      </c>
      <c r="AN1986" s="24">
        <f t="shared" si="748"/>
        <v>0</v>
      </c>
      <c r="AQ1986" s="24"/>
      <c r="AR1986" s="24"/>
      <c r="AS1986" s="24"/>
      <c r="AT1986" s="24"/>
      <c r="AU1986" s="24"/>
      <c r="AV1986" s="24"/>
      <c r="AW1986" s="24">
        <f t="shared" si="732"/>
        <v>0</v>
      </c>
      <c r="AX1986" s="24">
        <f t="shared" si="733"/>
        <v>0</v>
      </c>
      <c r="BA1986" s="24"/>
      <c r="BB1986" s="24"/>
      <c r="BC1986" s="24"/>
      <c r="BD1986" s="24"/>
      <c r="BE1986" s="24"/>
      <c r="BF1986" s="24"/>
      <c r="BG1986" s="24">
        <f t="shared" si="734"/>
        <v>0</v>
      </c>
      <c r="BH1986" s="24">
        <f t="shared" si="735"/>
        <v>0</v>
      </c>
      <c r="BK1986" s="24"/>
      <c r="BL1986" s="24"/>
      <c r="BM1986" s="24"/>
      <c r="BN1986" s="24"/>
      <c r="BO1986" s="24"/>
      <c r="BP1986" s="24"/>
      <c r="BQ1986" s="24">
        <f t="shared" si="736"/>
        <v>0</v>
      </c>
      <c r="BR1986" s="24">
        <f t="shared" si="737"/>
        <v>0</v>
      </c>
      <c r="BU1986" s="24"/>
      <c r="BV1986" s="24"/>
      <c r="BW1986" s="24"/>
      <c r="BX1986" s="24"/>
      <c r="BY1986" s="24"/>
      <c r="BZ1986" s="24"/>
      <c r="CA1986" s="24">
        <f t="shared" si="738"/>
        <v>0</v>
      </c>
      <c r="CB1986" s="24">
        <f t="shared" si="739"/>
        <v>0</v>
      </c>
      <c r="CC1986" s="24"/>
      <c r="CE1986" s="24">
        <f t="shared" si="740"/>
        <v>0</v>
      </c>
      <c r="CG1986" s="24">
        <f t="shared" si="741"/>
        <v>0</v>
      </c>
      <c r="CI1986" s="24">
        <f t="shared" si="742"/>
        <v>0</v>
      </c>
      <c r="CK1986" s="24">
        <f t="shared" si="743"/>
        <v>0</v>
      </c>
      <c r="CM1986" s="24">
        <f t="shared" si="744"/>
        <v>0</v>
      </c>
      <c r="CO1986" s="24">
        <f t="shared" si="745"/>
        <v>0</v>
      </c>
      <c r="CQ1986" s="24">
        <f t="shared" si="746"/>
        <v>0</v>
      </c>
      <c r="CS1986" s="24">
        <f t="shared" si="747"/>
        <v>0</v>
      </c>
    </row>
    <row r="1987" spans="9:97">
      <c r="I1987" s="24">
        <f t="shared" si="727"/>
        <v>0</v>
      </c>
      <c r="J1987" s="24">
        <f t="shared" si="750"/>
        <v>0</v>
      </c>
      <c r="M1987" s="24"/>
      <c r="N1987" s="24"/>
      <c r="O1987" s="24"/>
      <c r="P1987" s="24"/>
      <c r="Q1987" s="24"/>
      <c r="R1987" s="24"/>
      <c r="S1987" s="24">
        <f t="shared" si="728"/>
        <v>0</v>
      </c>
      <c r="T1987" s="24">
        <f t="shared" si="749"/>
        <v>0</v>
      </c>
      <c r="W1987" s="24"/>
      <c r="X1987" s="24"/>
      <c r="Y1987" s="24"/>
      <c r="Z1987" s="24"/>
      <c r="AA1987" s="24"/>
      <c r="AB1987" s="24"/>
      <c r="AC1987" s="24">
        <f t="shared" si="729"/>
        <v>0</v>
      </c>
      <c r="AD1987" s="24">
        <f t="shared" si="730"/>
        <v>0</v>
      </c>
      <c r="AG1987" s="24"/>
      <c r="AH1987" s="24"/>
      <c r="AI1987" s="24"/>
      <c r="AJ1987" s="24"/>
      <c r="AK1987" s="24"/>
      <c r="AL1987" s="24"/>
      <c r="AM1987" s="24">
        <f t="shared" si="731"/>
        <v>0</v>
      </c>
      <c r="AN1987" s="24">
        <f t="shared" si="748"/>
        <v>0</v>
      </c>
      <c r="AQ1987" s="24"/>
      <c r="AR1987" s="24"/>
      <c r="AS1987" s="24"/>
      <c r="AT1987" s="24"/>
      <c r="AU1987" s="24"/>
      <c r="AV1987" s="24"/>
      <c r="AW1987" s="24">
        <f t="shared" si="732"/>
        <v>0</v>
      </c>
      <c r="AX1987" s="24">
        <f t="shared" si="733"/>
        <v>0</v>
      </c>
      <c r="BA1987" s="24"/>
      <c r="BB1987" s="24"/>
      <c r="BC1987" s="24"/>
      <c r="BD1987" s="24"/>
      <c r="BE1987" s="24"/>
      <c r="BF1987" s="24"/>
      <c r="BG1987" s="24">
        <f t="shared" si="734"/>
        <v>0</v>
      </c>
      <c r="BH1987" s="24">
        <f t="shared" si="735"/>
        <v>0</v>
      </c>
      <c r="BK1987" s="24"/>
      <c r="BL1987" s="24"/>
      <c r="BM1987" s="24"/>
      <c r="BN1987" s="24"/>
      <c r="BO1987" s="24"/>
      <c r="BP1987" s="24"/>
      <c r="BQ1987" s="24">
        <f t="shared" si="736"/>
        <v>0</v>
      </c>
      <c r="BR1987" s="24">
        <f t="shared" si="737"/>
        <v>0</v>
      </c>
      <c r="BU1987" s="24"/>
      <c r="BV1987" s="24"/>
      <c r="BW1987" s="24"/>
      <c r="BX1987" s="24"/>
      <c r="BY1987" s="24"/>
      <c r="BZ1987" s="24"/>
      <c r="CA1987" s="24">
        <f t="shared" si="738"/>
        <v>0</v>
      </c>
      <c r="CB1987" s="24">
        <f t="shared" si="739"/>
        <v>0</v>
      </c>
      <c r="CC1987" s="24"/>
      <c r="CE1987" s="24">
        <f t="shared" si="740"/>
        <v>0</v>
      </c>
      <c r="CG1987" s="24">
        <f t="shared" si="741"/>
        <v>0</v>
      </c>
      <c r="CI1987" s="24">
        <f t="shared" si="742"/>
        <v>0</v>
      </c>
      <c r="CK1987" s="24">
        <f t="shared" si="743"/>
        <v>0</v>
      </c>
      <c r="CM1987" s="24">
        <f t="shared" si="744"/>
        <v>0</v>
      </c>
      <c r="CO1987" s="24">
        <f t="shared" si="745"/>
        <v>0</v>
      </c>
      <c r="CQ1987" s="24">
        <f t="shared" si="746"/>
        <v>0</v>
      </c>
      <c r="CS1987" s="24">
        <f t="shared" si="747"/>
        <v>0</v>
      </c>
    </row>
    <row r="1988" spans="9:97">
      <c r="I1988" s="24">
        <f t="shared" ref="I1988:I2051" si="751">IF(F1988&gt;=C1988-D1988,G1988-H1988,E1988)</f>
        <v>0</v>
      </c>
      <c r="J1988" s="24">
        <f t="shared" si="750"/>
        <v>0</v>
      </c>
      <c r="M1988" s="24"/>
      <c r="N1988" s="24"/>
      <c r="O1988" s="24"/>
      <c r="P1988" s="24"/>
      <c r="Q1988" s="24"/>
      <c r="R1988" s="24"/>
      <c r="S1988" s="24">
        <f t="shared" ref="S1988:S2051" si="752">IF(P1988&gt;=M1988-N1988,Q1988-R1988,O1988)</f>
        <v>0</v>
      </c>
      <c r="T1988" s="24">
        <f t="shared" si="749"/>
        <v>0</v>
      </c>
      <c r="W1988" s="24"/>
      <c r="X1988" s="24"/>
      <c r="Y1988" s="24"/>
      <c r="Z1988" s="24"/>
      <c r="AA1988" s="24"/>
      <c r="AB1988" s="24"/>
      <c r="AC1988" s="24">
        <f t="shared" ref="AC1988:AC2051" si="753">IF(Z1988&gt;=W1988-X1988,AA1988-AB1988,Y1988)</f>
        <v>0</v>
      </c>
      <c r="AD1988" s="24">
        <f t="shared" ref="AD1988:AD2051" si="754">IF(Z1988&lt;W1988-X1988,W1988-X1988-Z1988,0)</f>
        <v>0</v>
      </c>
      <c r="AG1988" s="24"/>
      <c r="AH1988" s="24"/>
      <c r="AI1988" s="24"/>
      <c r="AJ1988" s="24"/>
      <c r="AK1988" s="24"/>
      <c r="AL1988" s="24"/>
      <c r="AM1988" s="24">
        <f t="shared" ref="AM1988:AM2051" si="755">IF(AJ1988&gt;=AG1988-AH1988,AK1988-AL1988,AI1988)</f>
        <v>0</v>
      </c>
      <c r="AN1988" s="24">
        <f t="shared" si="748"/>
        <v>0</v>
      </c>
      <c r="AQ1988" s="24"/>
      <c r="AR1988" s="24"/>
      <c r="AS1988" s="24"/>
      <c r="AT1988" s="24"/>
      <c r="AU1988" s="24"/>
      <c r="AV1988" s="24"/>
      <c r="AW1988" s="24">
        <f t="shared" ref="AW1988:AW2051" si="756">IF(AS1988&gt;=AR1988-AQ1988,AV1988-AU1988,AT1988)</f>
        <v>0</v>
      </c>
      <c r="AX1988" s="24">
        <f t="shared" ref="AX1988:AX2051" si="757">IF(AS1988&lt;AR1988-AQ1988,AR1988-AQ1988-AS1988,0)</f>
        <v>0</v>
      </c>
      <c r="BA1988" s="24"/>
      <c r="BB1988" s="24"/>
      <c r="BC1988" s="24"/>
      <c r="BD1988" s="24"/>
      <c r="BE1988" s="24"/>
      <c r="BF1988" s="24"/>
      <c r="BG1988" s="24">
        <f t="shared" ref="BG1988:BG2051" si="758">IF(BC1988&gt;=BB1988-BA1988,BF1988-BE1988,BD1988)</f>
        <v>0</v>
      </c>
      <c r="BH1988" s="24">
        <f t="shared" ref="BH1988:BH2051" si="759">IF(BC1988&lt;BB1988-BA1988,BB1988-BA1988-BC1988,0)</f>
        <v>0</v>
      </c>
      <c r="BK1988" s="24"/>
      <c r="BL1988" s="24"/>
      <c r="BM1988" s="24"/>
      <c r="BN1988" s="24"/>
      <c r="BO1988" s="24"/>
      <c r="BP1988" s="24"/>
      <c r="BQ1988" s="24">
        <f t="shared" ref="BQ1988:BQ2051" si="760">IF(BM1988&gt;=BL1988-BK1988,BP1988-BO1988,BN1988)</f>
        <v>0</v>
      </c>
      <c r="BR1988" s="24">
        <f t="shared" ref="BR1988:BR2051" si="761">IF(BM1988&lt;BL1988-BK1988,BL1988-BK1988-BM1988,0)</f>
        <v>0</v>
      </c>
      <c r="BU1988" s="24"/>
      <c r="BV1988" s="24"/>
      <c r="BW1988" s="24"/>
      <c r="BX1988" s="24"/>
      <c r="BY1988" s="24"/>
      <c r="BZ1988" s="24"/>
      <c r="CA1988" s="24">
        <f t="shared" ref="CA1988:CA2051" si="762">IF(BW1988&gt;=BV1988-BU1988,BZ1988-BY1988,BX1988)</f>
        <v>0</v>
      </c>
      <c r="CB1988" s="24">
        <f t="shared" ref="CB1988:CB2051" si="763">IF(BW1988&lt;BV1988-BU1988,BV1988-BU1988-BW1988,0)</f>
        <v>0</v>
      </c>
      <c r="CC1988" s="24"/>
      <c r="CE1988" s="24">
        <f t="shared" si="740"/>
        <v>0</v>
      </c>
      <c r="CG1988" s="24">
        <f t="shared" si="741"/>
        <v>0</v>
      </c>
      <c r="CI1988" s="24">
        <f t="shared" si="742"/>
        <v>0</v>
      </c>
      <c r="CK1988" s="24">
        <f t="shared" si="743"/>
        <v>0</v>
      </c>
      <c r="CM1988" s="24">
        <f t="shared" si="744"/>
        <v>0</v>
      </c>
      <c r="CO1988" s="24">
        <f t="shared" si="745"/>
        <v>0</v>
      </c>
      <c r="CQ1988" s="24">
        <f t="shared" si="746"/>
        <v>0</v>
      </c>
      <c r="CS1988" s="24">
        <f t="shared" si="747"/>
        <v>0</v>
      </c>
    </row>
    <row r="1989" spans="9:97">
      <c r="I1989" s="24">
        <f t="shared" si="751"/>
        <v>0</v>
      </c>
      <c r="J1989" s="24">
        <f t="shared" si="750"/>
        <v>0</v>
      </c>
      <c r="M1989" s="24"/>
      <c r="N1989" s="24"/>
      <c r="O1989" s="24"/>
      <c r="P1989" s="24"/>
      <c r="Q1989" s="24"/>
      <c r="R1989" s="24"/>
      <c r="S1989" s="24">
        <f t="shared" si="752"/>
        <v>0</v>
      </c>
      <c r="T1989" s="24">
        <f t="shared" si="749"/>
        <v>0</v>
      </c>
      <c r="W1989" s="24"/>
      <c r="X1989" s="24"/>
      <c r="Y1989" s="24"/>
      <c r="Z1989" s="24"/>
      <c r="AA1989" s="24"/>
      <c r="AB1989" s="24"/>
      <c r="AC1989" s="24">
        <f t="shared" si="753"/>
        <v>0</v>
      </c>
      <c r="AD1989" s="24">
        <f t="shared" si="754"/>
        <v>0</v>
      </c>
      <c r="AG1989" s="24"/>
      <c r="AH1989" s="24"/>
      <c r="AI1989" s="24"/>
      <c r="AJ1989" s="24"/>
      <c r="AK1989" s="24"/>
      <c r="AL1989" s="24"/>
      <c r="AM1989" s="24">
        <f t="shared" si="755"/>
        <v>0</v>
      </c>
      <c r="AN1989" s="24">
        <f t="shared" si="748"/>
        <v>0</v>
      </c>
      <c r="AQ1989" s="24"/>
      <c r="AR1989" s="24"/>
      <c r="AS1989" s="24"/>
      <c r="AT1989" s="24"/>
      <c r="AU1989" s="24"/>
      <c r="AV1989" s="24"/>
      <c r="AW1989" s="24">
        <f t="shared" si="756"/>
        <v>0</v>
      </c>
      <c r="AX1989" s="24">
        <f t="shared" si="757"/>
        <v>0</v>
      </c>
      <c r="BA1989" s="24"/>
      <c r="BB1989" s="24"/>
      <c r="BC1989" s="24"/>
      <c r="BD1989" s="24"/>
      <c r="BE1989" s="24"/>
      <c r="BF1989" s="24"/>
      <c r="BG1989" s="24">
        <f t="shared" si="758"/>
        <v>0</v>
      </c>
      <c r="BH1989" s="24">
        <f t="shared" si="759"/>
        <v>0</v>
      </c>
      <c r="BK1989" s="24"/>
      <c r="BL1989" s="24"/>
      <c r="BM1989" s="24"/>
      <c r="BN1989" s="24"/>
      <c r="BO1989" s="24"/>
      <c r="BP1989" s="24"/>
      <c r="BQ1989" s="24">
        <f t="shared" si="760"/>
        <v>0</v>
      </c>
      <c r="BR1989" s="24">
        <f t="shared" si="761"/>
        <v>0</v>
      </c>
      <c r="BU1989" s="24"/>
      <c r="BV1989" s="24"/>
      <c r="BW1989" s="24"/>
      <c r="BX1989" s="24"/>
      <c r="BY1989" s="24"/>
      <c r="BZ1989" s="24"/>
      <c r="CA1989" s="24">
        <f t="shared" si="762"/>
        <v>0</v>
      </c>
      <c r="CB1989" s="24">
        <f t="shared" si="763"/>
        <v>0</v>
      </c>
      <c r="CC1989" s="24"/>
      <c r="CE1989" s="24">
        <f t="shared" ref="CE1989:CE2052" si="764">SUMIF(B:B,CD1989,G:G)-SUMIF(B:B,CD1989,H:H)</f>
        <v>0</v>
      </c>
      <c r="CG1989" s="24">
        <f t="shared" ref="CG1989:CG2052" si="765">SUMIF(L:L,CF1989,Q:Q)-SUMIF(L:L,CF1989,R:R)</f>
        <v>0</v>
      </c>
      <c r="CI1989" s="24">
        <f t="shared" ref="CI1989:CI2052" si="766">SUMIF(V:V,CH1989,AA:AA)-SUMIF(V:V,CH1989,AB:AB)</f>
        <v>0</v>
      </c>
      <c r="CK1989" s="24">
        <f t="shared" ref="CK1989:CK2052" si="767">SUMIF(AF:AF,CJ1989,AK:AK)-SUMIF(AF:AF,CJ1989,AL:AL)</f>
        <v>0</v>
      </c>
      <c r="CM1989" s="24">
        <f t="shared" ref="CM1989:CM2052" si="768">SUMIF(AP:AP,CL1989,AV:AV)-SUMIF(AP:AP,CL1989,AU:AU)</f>
        <v>0</v>
      </c>
      <c r="CO1989" s="24">
        <f t="shared" ref="CO1989:CO2052" si="769">SUMIF(AZ:AZ,CN1989,BF:BF)-SUMIF(AZ:AZ,CN1989,BE:BE)</f>
        <v>0</v>
      </c>
      <c r="CQ1989" s="24">
        <f t="shared" ref="CQ1989:CQ2052" si="770">SUMIF(BJ:BJ,CP1989,BP:BP)-SUMIF(BJ:BJ,CP1989,BO:BO)</f>
        <v>0</v>
      </c>
      <c r="CS1989" s="24">
        <f t="shared" ref="CS1989:CS2052" si="771">SUMIF(BT:BT,CR1989,BZ:BZ)-SUMIF(BT:BT,CR1989,BY:BY)</f>
        <v>0</v>
      </c>
    </row>
    <row r="1990" spans="9:97">
      <c r="I1990" s="24">
        <f t="shared" si="751"/>
        <v>0</v>
      </c>
      <c r="J1990" s="24">
        <f t="shared" si="750"/>
        <v>0</v>
      </c>
      <c r="M1990" s="24"/>
      <c r="N1990" s="24"/>
      <c r="O1990" s="24"/>
      <c r="P1990" s="24"/>
      <c r="Q1990" s="24"/>
      <c r="R1990" s="24"/>
      <c r="S1990" s="24">
        <f t="shared" si="752"/>
        <v>0</v>
      </c>
      <c r="T1990" s="24">
        <f t="shared" si="749"/>
        <v>0</v>
      </c>
      <c r="W1990" s="24"/>
      <c r="X1990" s="24"/>
      <c r="Y1990" s="24"/>
      <c r="Z1990" s="24"/>
      <c r="AA1990" s="24"/>
      <c r="AB1990" s="24"/>
      <c r="AC1990" s="24">
        <f t="shared" si="753"/>
        <v>0</v>
      </c>
      <c r="AD1990" s="24">
        <f t="shared" si="754"/>
        <v>0</v>
      </c>
      <c r="AG1990" s="24"/>
      <c r="AH1990" s="24"/>
      <c r="AI1990" s="24"/>
      <c r="AJ1990" s="24"/>
      <c r="AK1990" s="24"/>
      <c r="AL1990" s="24"/>
      <c r="AM1990" s="24">
        <f t="shared" si="755"/>
        <v>0</v>
      </c>
      <c r="AN1990" s="24">
        <f t="shared" si="748"/>
        <v>0</v>
      </c>
      <c r="AQ1990" s="24"/>
      <c r="AR1990" s="24"/>
      <c r="AS1990" s="24"/>
      <c r="AT1990" s="24"/>
      <c r="AU1990" s="24"/>
      <c r="AV1990" s="24"/>
      <c r="AW1990" s="24">
        <f t="shared" si="756"/>
        <v>0</v>
      </c>
      <c r="AX1990" s="24">
        <f t="shared" si="757"/>
        <v>0</v>
      </c>
      <c r="BA1990" s="24"/>
      <c r="BB1990" s="24"/>
      <c r="BC1990" s="24"/>
      <c r="BD1990" s="24"/>
      <c r="BE1990" s="24"/>
      <c r="BF1990" s="24"/>
      <c r="BG1990" s="24">
        <f t="shared" si="758"/>
        <v>0</v>
      </c>
      <c r="BH1990" s="24">
        <f t="shared" si="759"/>
        <v>0</v>
      </c>
      <c r="BK1990" s="24"/>
      <c r="BL1990" s="24"/>
      <c r="BM1990" s="24"/>
      <c r="BN1990" s="24"/>
      <c r="BO1990" s="24"/>
      <c r="BP1990" s="24"/>
      <c r="BQ1990" s="24">
        <f t="shared" si="760"/>
        <v>0</v>
      </c>
      <c r="BR1990" s="24">
        <f t="shared" si="761"/>
        <v>0</v>
      </c>
      <c r="BU1990" s="24"/>
      <c r="BV1990" s="24"/>
      <c r="BW1990" s="24"/>
      <c r="BX1990" s="24"/>
      <c r="BY1990" s="24"/>
      <c r="BZ1990" s="24"/>
      <c r="CA1990" s="24">
        <f t="shared" si="762"/>
        <v>0</v>
      </c>
      <c r="CB1990" s="24">
        <f t="shared" si="763"/>
        <v>0</v>
      </c>
      <c r="CC1990" s="24"/>
      <c r="CE1990" s="24">
        <f t="shared" si="764"/>
        <v>0</v>
      </c>
      <c r="CG1990" s="24">
        <f t="shared" si="765"/>
        <v>0</v>
      </c>
      <c r="CI1990" s="24">
        <f t="shared" si="766"/>
        <v>0</v>
      </c>
      <c r="CK1990" s="24">
        <f t="shared" si="767"/>
        <v>0</v>
      </c>
      <c r="CM1990" s="24">
        <f t="shared" si="768"/>
        <v>0</v>
      </c>
      <c r="CO1990" s="24">
        <f t="shared" si="769"/>
        <v>0</v>
      </c>
      <c r="CQ1990" s="24">
        <f t="shared" si="770"/>
        <v>0</v>
      </c>
      <c r="CS1990" s="24">
        <f t="shared" si="771"/>
        <v>0</v>
      </c>
    </row>
    <row r="1991" spans="9:97">
      <c r="I1991" s="24">
        <f t="shared" si="751"/>
        <v>0</v>
      </c>
      <c r="J1991" s="24">
        <f t="shared" si="750"/>
        <v>0</v>
      </c>
      <c r="M1991" s="24"/>
      <c r="N1991" s="24"/>
      <c r="O1991" s="24"/>
      <c r="P1991" s="24"/>
      <c r="Q1991" s="24"/>
      <c r="R1991" s="24"/>
      <c r="S1991" s="24">
        <f t="shared" si="752"/>
        <v>0</v>
      </c>
      <c r="T1991" s="24">
        <f t="shared" si="749"/>
        <v>0</v>
      </c>
      <c r="W1991" s="24"/>
      <c r="X1991" s="24"/>
      <c r="Y1991" s="24"/>
      <c r="Z1991" s="24"/>
      <c r="AA1991" s="24"/>
      <c r="AB1991" s="24"/>
      <c r="AC1991" s="24">
        <f t="shared" si="753"/>
        <v>0</v>
      </c>
      <c r="AD1991" s="24">
        <f t="shared" si="754"/>
        <v>0</v>
      </c>
      <c r="AG1991" s="24"/>
      <c r="AH1991" s="24"/>
      <c r="AI1991" s="24"/>
      <c r="AJ1991" s="24"/>
      <c r="AK1991" s="24"/>
      <c r="AL1991" s="24"/>
      <c r="AM1991" s="24">
        <f t="shared" si="755"/>
        <v>0</v>
      </c>
      <c r="AN1991" s="24">
        <f t="shared" si="748"/>
        <v>0</v>
      </c>
      <c r="AQ1991" s="24"/>
      <c r="AR1991" s="24"/>
      <c r="AS1991" s="24"/>
      <c r="AT1991" s="24"/>
      <c r="AU1991" s="24"/>
      <c r="AV1991" s="24"/>
      <c r="AW1991" s="24">
        <f t="shared" si="756"/>
        <v>0</v>
      </c>
      <c r="AX1991" s="24">
        <f t="shared" si="757"/>
        <v>0</v>
      </c>
      <c r="BA1991" s="24"/>
      <c r="BB1991" s="24"/>
      <c r="BC1991" s="24"/>
      <c r="BD1991" s="24"/>
      <c r="BE1991" s="24"/>
      <c r="BF1991" s="24"/>
      <c r="BG1991" s="24">
        <f t="shared" si="758"/>
        <v>0</v>
      </c>
      <c r="BH1991" s="24">
        <f t="shared" si="759"/>
        <v>0</v>
      </c>
      <c r="BK1991" s="24"/>
      <c r="BL1991" s="24"/>
      <c r="BM1991" s="24"/>
      <c r="BN1991" s="24"/>
      <c r="BO1991" s="24"/>
      <c r="BP1991" s="24"/>
      <c r="BQ1991" s="24">
        <f t="shared" si="760"/>
        <v>0</v>
      </c>
      <c r="BR1991" s="24">
        <f t="shared" si="761"/>
        <v>0</v>
      </c>
      <c r="BU1991" s="24"/>
      <c r="BV1991" s="24"/>
      <c r="BW1991" s="24"/>
      <c r="BX1991" s="24"/>
      <c r="BY1991" s="24"/>
      <c r="BZ1991" s="24"/>
      <c r="CA1991" s="24">
        <f t="shared" si="762"/>
        <v>0</v>
      </c>
      <c r="CB1991" s="24">
        <f t="shared" si="763"/>
        <v>0</v>
      </c>
      <c r="CC1991" s="24"/>
      <c r="CE1991" s="24">
        <f t="shared" si="764"/>
        <v>0</v>
      </c>
      <c r="CG1991" s="24">
        <f t="shared" si="765"/>
        <v>0</v>
      </c>
      <c r="CI1991" s="24">
        <f t="shared" si="766"/>
        <v>0</v>
      </c>
      <c r="CK1991" s="24">
        <f t="shared" si="767"/>
        <v>0</v>
      </c>
      <c r="CM1991" s="24">
        <f t="shared" si="768"/>
        <v>0</v>
      </c>
      <c r="CO1991" s="24">
        <f t="shared" si="769"/>
        <v>0</v>
      </c>
      <c r="CQ1991" s="24">
        <f t="shared" si="770"/>
        <v>0</v>
      </c>
      <c r="CS1991" s="24">
        <f t="shared" si="771"/>
        <v>0</v>
      </c>
    </row>
    <row r="1992" spans="9:97">
      <c r="I1992" s="24">
        <f t="shared" si="751"/>
        <v>0</v>
      </c>
      <c r="J1992" s="24">
        <f t="shared" si="750"/>
        <v>0</v>
      </c>
      <c r="M1992" s="24"/>
      <c r="N1992" s="24"/>
      <c r="O1992" s="24"/>
      <c r="P1992" s="24"/>
      <c r="Q1992" s="24"/>
      <c r="R1992" s="24"/>
      <c r="S1992" s="24">
        <f t="shared" si="752"/>
        <v>0</v>
      </c>
      <c r="T1992" s="24">
        <f t="shared" si="749"/>
        <v>0</v>
      </c>
      <c r="W1992" s="24"/>
      <c r="X1992" s="24"/>
      <c r="Y1992" s="24"/>
      <c r="Z1992" s="24"/>
      <c r="AA1992" s="24"/>
      <c r="AB1992" s="24"/>
      <c r="AC1992" s="24">
        <f t="shared" si="753"/>
        <v>0</v>
      </c>
      <c r="AD1992" s="24">
        <f t="shared" si="754"/>
        <v>0</v>
      </c>
      <c r="AG1992" s="24"/>
      <c r="AH1992" s="24"/>
      <c r="AI1992" s="24"/>
      <c r="AJ1992" s="24"/>
      <c r="AK1992" s="24"/>
      <c r="AL1992" s="24"/>
      <c r="AM1992" s="24">
        <f t="shared" si="755"/>
        <v>0</v>
      </c>
      <c r="AN1992" s="24">
        <f t="shared" si="748"/>
        <v>0</v>
      </c>
      <c r="AQ1992" s="24"/>
      <c r="AR1992" s="24"/>
      <c r="AS1992" s="24"/>
      <c r="AT1992" s="24"/>
      <c r="AU1992" s="24"/>
      <c r="AV1992" s="24"/>
      <c r="AW1992" s="24">
        <f t="shared" si="756"/>
        <v>0</v>
      </c>
      <c r="AX1992" s="24">
        <f t="shared" si="757"/>
        <v>0</v>
      </c>
      <c r="BA1992" s="24"/>
      <c r="BB1992" s="24"/>
      <c r="BC1992" s="24"/>
      <c r="BD1992" s="24"/>
      <c r="BE1992" s="24"/>
      <c r="BF1992" s="24"/>
      <c r="BG1992" s="24">
        <f t="shared" si="758"/>
        <v>0</v>
      </c>
      <c r="BH1992" s="24">
        <f t="shared" si="759"/>
        <v>0</v>
      </c>
      <c r="BK1992" s="24"/>
      <c r="BL1992" s="24"/>
      <c r="BM1992" s="24"/>
      <c r="BN1992" s="24"/>
      <c r="BO1992" s="24"/>
      <c r="BP1992" s="24"/>
      <c r="BQ1992" s="24">
        <f t="shared" si="760"/>
        <v>0</v>
      </c>
      <c r="BR1992" s="24">
        <f t="shared" si="761"/>
        <v>0</v>
      </c>
      <c r="BU1992" s="24"/>
      <c r="BV1992" s="24"/>
      <c r="BW1992" s="24"/>
      <c r="BX1992" s="24"/>
      <c r="BY1992" s="24"/>
      <c r="BZ1992" s="24"/>
      <c r="CA1992" s="24">
        <f t="shared" si="762"/>
        <v>0</v>
      </c>
      <c r="CB1992" s="24">
        <f t="shared" si="763"/>
        <v>0</v>
      </c>
      <c r="CC1992" s="24"/>
      <c r="CE1992" s="24">
        <f t="shared" si="764"/>
        <v>0</v>
      </c>
      <c r="CG1992" s="24">
        <f t="shared" si="765"/>
        <v>0</v>
      </c>
      <c r="CI1992" s="24">
        <f t="shared" si="766"/>
        <v>0</v>
      </c>
      <c r="CK1992" s="24">
        <f t="shared" si="767"/>
        <v>0</v>
      </c>
      <c r="CM1992" s="24">
        <f t="shared" si="768"/>
        <v>0</v>
      </c>
      <c r="CO1992" s="24">
        <f t="shared" si="769"/>
        <v>0</v>
      </c>
      <c r="CQ1992" s="24">
        <f t="shared" si="770"/>
        <v>0</v>
      </c>
      <c r="CS1992" s="24">
        <f t="shared" si="771"/>
        <v>0</v>
      </c>
    </row>
    <row r="1993" spans="9:97">
      <c r="I1993" s="24">
        <f t="shared" si="751"/>
        <v>0</v>
      </c>
      <c r="J1993" s="24">
        <f t="shared" si="750"/>
        <v>0</v>
      </c>
      <c r="M1993" s="24"/>
      <c r="N1993" s="24"/>
      <c r="O1993" s="24"/>
      <c r="P1993" s="24"/>
      <c r="Q1993" s="24"/>
      <c r="R1993" s="24"/>
      <c r="S1993" s="24">
        <f t="shared" si="752"/>
        <v>0</v>
      </c>
      <c r="T1993" s="24">
        <f t="shared" si="749"/>
        <v>0</v>
      </c>
      <c r="W1993" s="24"/>
      <c r="X1993" s="24"/>
      <c r="Y1993" s="24"/>
      <c r="Z1993" s="24"/>
      <c r="AA1993" s="24"/>
      <c r="AB1993" s="24"/>
      <c r="AC1993" s="24">
        <f t="shared" si="753"/>
        <v>0</v>
      </c>
      <c r="AD1993" s="24">
        <f t="shared" si="754"/>
        <v>0</v>
      </c>
      <c r="AG1993" s="24"/>
      <c r="AH1993" s="24"/>
      <c r="AI1993" s="24"/>
      <c r="AJ1993" s="24"/>
      <c r="AK1993" s="24"/>
      <c r="AL1993" s="24"/>
      <c r="AM1993" s="24">
        <f t="shared" si="755"/>
        <v>0</v>
      </c>
      <c r="AN1993" s="24">
        <f t="shared" si="748"/>
        <v>0</v>
      </c>
      <c r="AQ1993" s="24"/>
      <c r="AR1993" s="24"/>
      <c r="AS1993" s="24"/>
      <c r="AT1993" s="24"/>
      <c r="AU1993" s="24"/>
      <c r="AV1993" s="24"/>
      <c r="AW1993" s="24">
        <f t="shared" si="756"/>
        <v>0</v>
      </c>
      <c r="AX1993" s="24">
        <f t="shared" si="757"/>
        <v>0</v>
      </c>
      <c r="BA1993" s="24"/>
      <c r="BB1993" s="24"/>
      <c r="BC1993" s="24"/>
      <c r="BD1993" s="24"/>
      <c r="BE1993" s="24"/>
      <c r="BF1993" s="24"/>
      <c r="BG1993" s="24">
        <f t="shared" si="758"/>
        <v>0</v>
      </c>
      <c r="BH1993" s="24">
        <f t="shared" si="759"/>
        <v>0</v>
      </c>
      <c r="BK1993" s="24"/>
      <c r="BL1993" s="24"/>
      <c r="BM1993" s="24"/>
      <c r="BN1993" s="24"/>
      <c r="BO1993" s="24"/>
      <c r="BP1993" s="24"/>
      <c r="BQ1993" s="24">
        <f t="shared" si="760"/>
        <v>0</v>
      </c>
      <c r="BR1993" s="24">
        <f t="shared" si="761"/>
        <v>0</v>
      </c>
      <c r="BU1993" s="24"/>
      <c r="BV1993" s="24"/>
      <c r="BW1993" s="24"/>
      <c r="BX1993" s="24"/>
      <c r="BY1993" s="24"/>
      <c r="BZ1993" s="24"/>
      <c r="CA1993" s="24">
        <f t="shared" si="762"/>
        <v>0</v>
      </c>
      <c r="CB1993" s="24">
        <f t="shared" si="763"/>
        <v>0</v>
      </c>
      <c r="CC1993" s="24"/>
      <c r="CE1993" s="24">
        <f t="shared" si="764"/>
        <v>0</v>
      </c>
      <c r="CG1993" s="24">
        <f t="shared" si="765"/>
        <v>0</v>
      </c>
      <c r="CI1993" s="24">
        <f t="shared" si="766"/>
        <v>0</v>
      </c>
      <c r="CK1993" s="24">
        <f t="shared" si="767"/>
        <v>0</v>
      </c>
      <c r="CM1993" s="24">
        <f t="shared" si="768"/>
        <v>0</v>
      </c>
      <c r="CO1993" s="24">
        <f t="shared" si="769"/>
        <v>0</v>
      </c>
      <c r="CQ1993" s="24">
        <f t="shared" si="770"/>
        <v>0</v>
      </c>
      <c r="CS1993" s="24">
        <f t="shared" si="771"/>
        <v>0</v>
      </c>
    </row>
    <row r="1994" spans="9:97">
      <c r="I1994" s="24">
        <f t="shared" si="751"/>
        <v>0</v>
      </c>
      <c r="J1994" s="24">
        <f t="shared" si="750"/>
        <v>0</v>
      </c>
      <c r="M1994" s="24"/>
      <c r="N1994" s="24"/>
      <c r="O1994" s="24"/>
      <c r="P1994" s="24"/>
      <c r="Q1994" s="24"/>
      <c r="R1994" s="24"/>
      <c r="S1994" s="24">
        <f t="shared" si="752"/>
        <v>0</v>
      </c>
      <c r="T1994" s="24">
        <f t="shared" si="749"/>
        <v>0</v>
      </c>
      <c r="W1994" s="24"/>
      <c r="X1994" s="24"/>
      <c r="Y1994" s="24"/>
      <c r="Z1994" s="24"/>
      <c r="AA1994" s="24"/>
      <c r="AB1994" s="24"/>
      <c r="AC1994" s="24">
        <f t="shared" si="753"/>
        <v>0</v>
      </c>
      <c r="AD1994" s="24">
        <f t="shared" si="754"/>
        <v>0</v>
      </c>
      <c r="AG1994" s="24"/>
      <c r="AH1994" s="24"/>
      <c r="AI1994" s="24"/>
      <c r="AJ1994" s="24"/>
      <c r="AK1994" s="24"/>
      <c r="AL1994" s="24"/>
      <c r="AM1994" s="24">
        <f t="shared" si="755"/>
        <v>0</v>
      </c>
      <c r="AN1994" s="24">
        <f t="shared" si="748"/>
        <v>0</v>
      </c>
      <c r="AQ1994" s="24"/>
      <c r="AR1994" s="24"/>
      <c r="AS1994" s="24"/>
      <c r="AT1994" s="24"/>
      <c r="AU1994" s="24"/>
      <c r="AV1994" s="24"/>
      <c r="AW1994" s="24">
        <f t="shared" si="756"/>
        <v>0</v>
      </c>
      <c r="AX1994" s="24">
        <f t="shared" si="757"/>
        <v>0</v>
      </c>
      <c r="BA1994" s="24"/>
      <c r="BB1994" s="24"/>
      <c r="BC1994" s="24"/>
      <c r="BD1994" s="24"/>
      <c r="BE1994" s="24"/>
      <c r="BF1994" s="24"/>
      <c r="BG1994" s="24">
        <f t="shared" si="758"/>
        <v>0</v>
      </c>
      <c r="BH1994" s="24">
        <f t="shared" si="759"/>
        <v>0</v>
      </c>
      <c r="BK1994" s="24"/>
      <c r="BL1994" s="24"/>
      <c r="BM1994" s="24"/>
      <c r="BN1994" s="24"/>
      <c r="BO1994" s="24"/>
      <c r="BP1994" s="24"/>
      <c r="BQ1994" s="24">
        <f t="shared" si="760"/>
        <v>0</v>
      </c>
      <c r="BR1994" s="24">
        <f t="shared" si="761"/>
        <v>0</v>
      </c>
      <c r="BU1994" s="24"/>
      <c r="BV1994" s="24"/>
      <c r="BW1994" s="24"/>
      <c r="BX1994" s="24"/>
      <c r="BY1994" s="24"/>
      <c r="BZ1994" s="24"/>
      <c r="CA1994" s="24">
        <f t="shared" si="762"/>
        <v>0</v>
      </c>
      <c r="CB1994" s="24">
        <f t="shared" si="763"/>
        <v>0</v>
      </c>
      <c r="CC1994" s="24"/>
      <c r="CE1994" s="24">
        <f t="shared" si="764"/>
        <v>0</v>
      </c>
      <c r="CG1994" s="24">
        <f t="shared" si="765"/>
        <v>0</v>
      </c>
      <c r="CI1994" s="24">
        <f t="shared" si="766"/>
        <v>0</v>
      </c>
      <c r="CK1994" s="24">
        <f t="shared" si="767"/>
        <v>0</v>
      </c>
      <c r="CM1994" s="24">
        <f t="shared" si="768"/>
        <v>0</v>
      </c>
      <c r="CO1994" s="24">
        <f t="shared" si="769"/>
        <v>0</v>
      </c>
      <c r="CQ1994" s="24">
        <f t="shared" si="770"/>
        <v>0</v>
      </c>
      <c r="CS1994" s="24">
        <f t="shared" si="771"/>
        <v>0</v>
      </c>
    </row>
    <row r="1995" spans="9:97">
      <c r="I1995" s="24">
        <f t="shared" si="751"/>
        <v>0</v>
      </c>
      <c r="J1995" s="24">
        <f t="shared" si="750"/>
        <v>0</v>
      </c>
      <c r="M1995" s="24"/>
      <c r="N1995" s="24"/>
      <c r="O1995" s="24"/>
      <c r="P1995" s="24"/>
      <c r="Q1995" s="24"/>
      <c r="R1995" s="24"/>
      <c r="S1995" s="24">
        <f t="shared" si="752"/>
        <v>0</v>
      </c>
      <c r="T1995" s="24">
        <f t="shared" si="749"/>
        <v>0</v>
      </c>
      <c r="W1995" s="24"/>
      <c r="X1995" s="24"/>
      <c r="Y1995" s="24"/>
      <c r="Z1995" s="24"/>
      <c r="AA1995" s="24"/>
      <c r="AB1995" s="24"/>
      <c r="AC1995" s="24">
        <f t="shared" si="753"/>
        <v>0</v>
      </c>
      <c r="AD1995" s="24">
        <f t="shared" si="754"/>
        <v>0</v>
      </c>
      <c r="AG1995" s="24"/>
      <c r="AH1995" s="24"/>
      <c r="AI1995" s="24"/>
      <c r="AJ1995" s="24"/>
      <c r="AK1995" s="24"/>
      <c r="AL1995" s="24"/>
      <c r="AM1995" s="24">
        <f t="shared" si="755"/>
        <v>0</v>
      </c>
      <c r="AN1995" s="24">
        <f t="shared" si="748"/>
        <v>0</v>
      </c>
      <c r="AQ1995" s="24"/>
      <c r="AR1995" s="24"/>
      <c r="AS1995" s="24"/>
      <c r="AT1995" s="24"/>
      <c r="AU1995" s="24"/>
      <c r="AV1995" s="24"/>
      <c r="AW1995" s="24">
        <f t="shared" si="756"/>
        <v>0</v>
      </c>
      <c r="AX1995" s="24">
        <f t="shared" si="757"/>
        <v>0</v>
      </c>
      <c r="BA1995" s="24"/>
      <c r="BB1995" s="24"/>
      <c r="BC1995" s="24"/>
      <c r="BD1995" s="24"/>
      <c r="BE1995" s="24"/>
      <c r="BF1995" s="24"/>
      <c r="BG1995" s="24">
        <f t="shared" si="758"/>
        <v>0</v>
      </c>
      <c r="BH1995" s="24">
        <f t="shared" si="759"/>
        <v>0</v>
      </c>
      <c r="BK1995" s="24"/>
      <c r="BL1995" s="24"/>
      <c r="BM1995" s="24"/>
      <c r="BN1995" s="24"/>
      <c r="BO1995" s="24"/>
      <c r="BP1995" s="24"/>
      <c r="BQ1995" s="24">
        <f t="shared" si="760"/>
        <v>0</v>
      </c>
      <c r="BR1995" s="24">
        <f t="shared" si="761"/>
        <v>0</v>
      </c>
      <c r="BU1995" s="24"/>
      <c r="BV1995" s="24"/>
      <c r="BW1995" s="24"/>
      <c r="BX1995" s="24"/>
      <c r="BY1995" s="24"/>
      <c r="BZ1995" s="24"/>
      <c r="CA1995" s="24">
        <f t="shared" si="762"/>
        <v>0</v>
      </c>
      <c r="CB1995" s="24">
        <f t="shared" si="763"/>
        <v>0</v>
      </c>
      <c r="CC1995" s="24"/>
      <c r="CE1995" s="24">
        <f t="shared" si="764"/>
        <v>0</v>
      </c>
      <c r="CG1995" s="24">
        <f t="shared" si="765"/>
        <v>0</v>
      </c>
      <c r="CI1995" s="24">
        <f t="shared" si="766"/>
        <v>0</v>
      </c>
      <c r="CK1995" s="24">
        <f t="shared" si="767"/>
        <v>0</v>
      </c>
      <c r="CM1995" s="24">
        <f t="shared" si="768"/>
        <v>0</v>
      </c>
      <c r="CO1995" s="24">
        <f t="shared" si="769"/>
        <v>0</v>
      </c>
      <c r="CQ1995" s="24">
        <f t="shared" si="770"/>
        <v>0</v>
      </c>
      <c r="CS1995" s="24">
        <f t="shared" si="771"/>
        <v>0</v>
      </c>
    </row>
    <row r="1996" spans="9:97">
      <c r="I1996" s="24">
        <f t="shared" si="751"/>
        <v>0</v>
      </c>
      <c r="J1996" s="24">
        <f t="shared" si="750"/>
        <v>0</v>
      </c>
      <c r="M1996" s="24"/>
      <c r="N1996" s="24"/>
      <c r="O1996" s="24"/>
      <c r="P1996" s="24"/>
      <c r="Q1996" s="24"/>
      <c r="R1996" s="24"/>
      <c r="S1996" s="24">
        <f t="shared" si="752"/>
        <v>0</v>
      </c>
      <c r="T1996" s="24">
        <f t="shared" si="749"/>
        <v>0</v>
      </c>
      <c r="W1996" s="24"/>
      <c r="X1996" s="24"/>
      <c r="Y1996" s="24"/>
      <c r="Z1996" s="24"/>
      <c r="AA1996" s="24"/>
      <c r="AB1996" s="24"/>
      <c r="AC1996" s="24">
        <f t="shared" si="753"/>
        <v>0</v>
      </c>
      <c r="AD1996" s="24">
        <f t="shared" si="754"/>
        <v>0</v>
      </c>
      <c r="AG1996" s="24"/>
      <c r="AH1996" s="24"/>
      <c r="AI1996" s="24"/>
      <c r="AJ1996" s="24"/>
      <c r="AK1996" s="24"/>
      <c r="AL1996" s="24"/>
      <c r="AM1996" s="24">
        <f t="shared" si="755"/>
        <v>0</v>
      </c>
      <c r="AN1996" s="24">
        <f t="shared" si="748"/>
        <v>0</v>
      </c>
      <c r="AQ1996" s="24"/>
      <c r="AR1996" s="24"/>
      <c r="AS1996" s="24"/>
      <c r="AT1996" s="24"/>
      <c r="AU1996" s="24"/>
      <c r="AV1996" s="24"/>
      <c r="AW1996" s="24">
        <f t="shared" si="756"/>
        <v>0</v>
      </c>
      <c r="AX1996" s="24">
        <f t="shared" si="757"/>
        <v>0</v>
      </c>
      <c r="BA1996" s="24"/>
      <c r="BB1996" s="24"/>
      <c r="BC1996" s="24"/>
      <c r="BD1996" s="24"/>
      <c r="BE1996" s="24"/>
      <c r="BF1996" s="24"/>
      <c r="BG1996" s="24">
        <f t="shared" si="758"/>
        <v>0</v>
      </c>
      <c r="BH1996" s="24">
        <f t="shared" si="759"/>
        <v>0</v>
      </c>
      <c r="BK1996" s="24"/>
      <c r="BL1996" s="24"/>
      <c r="BM1996" s="24"/>
      <c r="BN1996" s="24"/>
      <c r="BO1996" s="24"/>
      <c r="BP1996" s="24"/>
      <c r="BQ1996" s="24">
        <f t="shared" si="760"/>
        <v>0</v>
      </c>
      <c r="BR1996" s="24">
        <f t="shared" si="761"/>
        <v>0</v>
      </c>
      <c r="BU1996" s="24"/>
      <c r="BV1996" s="24"/>
      <c r="BW1996" s="24"/>
      <c r="BX1996" s="24"/>
      <c r="BY1996" s="24"/>
      <c r="BZ1996" s="24"/>
      <c r="CA1996" s="24">
        <f t="shared" si="762"/>
        <v>0</v>
      </c>
      <c r="CB1996" s="24">
        <f t="shared" si="763"/>
        <v>0</v>
      </c>
      <c r="CC1996" s="24"/>
      <c r="CE1996" s="24">
        <f t="shared" si="764"/>
        <v>0</v>
      </c>
      <c r="CG1996" s="24">
        <f t="shared" si="765"/>
        <v>0</v>
      </c>
      <c r="CI1996" s="24">
        <f t="shared" si="766"/>
        <v>0</v>
      </c>
      <c r="CK1996" s="24">
        <f t="shared" si="767"/>
        <v>0</v>
      </c>
      <c r="CM1996" s="24">
        <f t="shared" si="768"/>
        <v>0</v>
      </c>
      <c r="CO1996" s="24">
        <f t="shared" si="769"/>
        <v>0</v>
      </c>
      <c r="CQ1996" s="24">
        <f t="shared" si="770"/>
        <v>0</v>
      </c>
      <c r="CS1996" s="24">
        <f t="shared" si="771"/>
        <v>0</v>
      </c>
    </row>
    <row r="1997" spans="9:97">
      <c r="I1997" s="24">
        <f t="shared" si="751"/>
        <v>0</v>
      </c>
      <c r="J1997" s="24">
        <f t="shared" si="750"/>
        <v>0</v>
      </c>
      <c r="M1997" s="24"/>
      <c r="N1997" s="24"/>
      <c r="O1997" s="24"/>
      <c r="P1997" s="24"/>
      <c r="Q1997" s="24"/>
      <c r="R1997" s="24"/>
      <c r="S1997" s="24">
        <f t="shared" si="752"/>
        <v>0</v>
      </c>
      <c r="T1997" s="24">
        <f t="shared" si="749"/>
        <v>0</v>
      </c>
      <c r="W1997" s="24"/>
      <c r="X1997" s="24"/>
      <c r="Y1997" s="24"/>
      <c r="Z1997" s="24"/>
      <c r="AA1997" s="24"/>
      <c r="AB1997" s="24"/>
      <c r="AC1997" s="24">
        <f t="shared" si="753"/>
        <v>0</v>
      </c>
      <c r="AD1997" s="24">
        <f t="shared" si="754"/>
        <v>0</v>
      </c>
      <c r="AG1997" s="24"/>
      <c r="AH1997" s="24"/>
      <c r="AI1997" s="24"/>
      <c r="AJ1997" s="24"/>
      <c r="AK1997" s="24"/>
      <c r="AL1997" s="24"/>
      <c r="AM1997" s="24">
        <f t="shared" si="755"/>
        <v>0</v>
      </c>
      <c r="AN1997" s="24">
        <f t="shared" si="748"/>
        <v>0</v>
      </c>
      <c r="AQ1997" s="24"/>
      <c r="AR1997" s="24"/>
      <c r="AS1997" s="24"/>
      <c r="AT1997" s="24"/>
      <c r="AU1997" s="24"/>
      <c r="AV1997" s="24"/>
      <c r="AW1997" s="24">
        <f t="shared" si="756"/>
        <v>0</v>
      </c>
      <c r="AX1997" s="24">
        <f t="shared" si="757"/>
        <v>0</v>
      </c>
      <c r="BA1997" s="24"/>
      <c r="BB1997" s="24"/>
      <c r="BC1997" s="24"/>
      <c r="BD1997" s="24"/>
      <c r="BE1997" s="24"/>
      <c r="BF1997" s="24"/>
      <c r="BG1997" s="24">
        <f t="shared" si="758"/>
        <v>0</v>
      </c>
      <c r="BH1997" s="24">
        <f t="shared" si="759"/>
        <v>0</v>
      </c>
      <c r="BK1997" s="24"/>
      <c r="BL1997" s="24"/>
      <c r="BM1997" s="24"/>
      <c r="BN1997" s="24"/>
      <c r="BO1997" s="24"/>
      <c r="BP1997" s="24"/>
      <c r="BQ1997" s="24">
        <f t="shared" si="760"/>
        <v>0</v>
      </c>
      <c r="BR1997" s="24">
        <f t="shared" si="761"/>
        <v>0</v>
      </c>
      <c r="BU1997" s="24"/>
      <c r="BV1997" s="24"/>
      <c r="BW1997" s="24"/>
      <c r="BX1997" s="24"/>
      <c r="BY1997" s="24"/>
      <c r="BZ1997" s="24"/>
      <c r="CA1997" s="24">
        <f t="shared" si="762"/>
        <v>0</v>
      </c>
      <c r="CB1997" s="24">
        <f t="shared" si="763"/>
        <v>0</v>
      </c>
      <c r="CC1997" s="24"/>
      <c r="CE1997" s="24">
        <f t="shared" si="764"/>
        <v>0</v>
      </c>
      <c r="CG1997" s="24">
        <f t="shared" si="765"/>
        <v>0</v>
      </c>
      <c r="CI1997" s="24">
        <f t="shared" si="766"/>
        <v>0</v>
      </c>
      <c r="CK1997" s="24">
        <f t="shared" si="767"/>
        <v>0</v>
      </c>
      <c r="CM1997" s="24">
        <f t="shared" si="768"/>
        <v>0</v>
      </c>
      <c r="CO1997" s="24">
        <f t="shared" si="769"/>
        <v>0</v>
      </c>
      <c r="CQ1997" s="24">
        <f t="shared" si="770"/>
        <v>0</v>
      </c>
      <c r="CS1997" s="24">
        <f t="shared" si="771"/>
        <v>0</v>
      </c>
    </row>
    <row r="1998" spans="9:97">
      <c r="I1998" s="24">
        <f t="shared" si="751"/>
        <v>0</v>
      </c>
      <c r="J1998" s="24">
        <f t="shared" si="750"/>
        <v>0</v>
      </c>
      <c r="M1998" s="24"/>
      <c r="N1998" s="24"/>
      <c r="O1998" s="24"/>
      <c r="P1998" s="24"/>
      <c r="Q1998" s="24"/>
      <c r="R1998" s="24"/>
      <c r="S1998" s="24">
        <f t="shared" si="752"/>
        <v>0</v>
      </c>
      <c r="T1998" s="24">
        <f t="shared" si="749"/>
        <v>0</v>
      </c>
      <c r="W1998" s="24"/>
      <c r="X1998" s="24"/>
      <c r="Y1998" s="24"/>
      <c r="Z1998" s="24"/>
      <c r="AA1998" s="24"/>
      <c r="AB1998" s="24"/>
      <c r="AC1998" s="24">
        <f t="shared" si="753"/>
        <v>0</v>
      </c>
      <c r="AD1998" s="24">
        <f t="shared" si="754"/>
        <v>0</v>
      </c>
      <c r="AG1998" s="24"/>
      <c r="AH1998" s="24"/>
      <c r="AI1998" s="24"/>
      <c r="AJ1998" s="24"/>
      <c r="AK1998" s="24"/>
      <c r="AL1998" s="24"/>
      <c r="AM1998" s="24">
        <f t="shared" si="755"/>
        <v>0</v>
      </c>
      <c r="AN1998" s="24">
        <f t="shared" si="748"/>
        <v>0</v>
      </c>
      <c r="AQ1998" s="24"/>
      <c r="AR1998" s="24"/>
      <c r="AS1998" s="24"/>
      <c r="AT1998" s="24"/>
      <c r="AU1998" s="24"/>
      <c r="AV1998" s="24"/>
      <c r="AW1998" s="24">
        <f t="shared" si="756"/>
        <v>0</v>
      </c>
      <c r="AX1998" s="24">
        <f t="shared" si="757"/>
        <v>0</v>
      </c>
      <c r="BA1998" s="24"/>
      <c r="BB1998" s="24"/>
      <c r="BC1998" s="24"/>
      <c r="BD1998" s="24"/>
      <c r="BE1998" s="24"/>
      <c r="BF1998" s="24"/>
      <c r="BG1998" s="24">
        <f t="shared" si="758"/>
        <v>0</v>
      </c>
      <c r="BH1998" s="24">
        <f t="shared" si="759"/>
        <v>0</v>
      </c>
      <c r="BK1998" s="24"/>
      <c r="BL1998" s="24"/>
      <c r="BM1998" s="24"/>
      <c r="BN1998" s="24"/>
      <c r="BO1998" s="24"/>
      <c r="BP1998" s="24"/>
      <c r="BQ1998" s="24">
        <f t="shared" si="760"/>
        <v>0</v>
      </c>
      <c r="BR1998" s="24">
        <f t="shared" si="761"/>
        <v>0</v>
      </c>
      <c r="BU1998" s="24"/>
      <c r="BV1998" s="24"/>
      <c r="BW1998" s="24"/>
      <c r="BX1998" s="24"/>
      <c r="BY1998" s="24"/>
      <c r="BZ1998" s="24"/>
      <c r="CA1998" s="24">
        <f t="shared" si="762"/>
        <v>0</v>
      </c>
      <c r="CB1998" s="24">
        <f t="shared" si="763"/>
        <v>0</v>
      </c>
      <c r="CC1998" s="24"/>
      <c r="CE1998" s="24">
        <f t="shared" si="764"/>
        <v>0</v>
      </c>
      <c r="CG1998" s="24">
        <f t="shared" si="765"/>
        <v>0</v>
      </c>
      <c r="CI1998" s="24">
        <f t="shared" si="766"/>
        <v>0</v>
      </c>
      <c r="CK1998" s="24">
        <f t="shared" si="767"/>
        <v>0</v>
      </c>
      <c r="CM1998" s="24">
        <f t="shared" si="768"/>
        <v>0</v>
      </c>
      <c r="CO1998" s="24">
        <f t="shared" si="769"/>
        <v>0</v>
      </c>
      <c r="CQ1998" s="24">
        <f t="shared" si="770"/>
        <v>0</v>
      </c>
      <c r="CS1998" s="24">
        <f t="shared" si="771"/>
        <v>0</v>
      </c>
    </row>
    <row r="1999" spans="9:97">
      <c r="I1999" s="24">
        <f t="shared" si="751"/>
        <v>0</v>
      </c>
      <c r="J1999" s="24">
        <f t="shared" si="750"/>
        <v>0</v>
      </c>
      <c r="M1999" s="24"/>
      <c r="N1999" s="24"/>
      <c r="O1999" s="24"/>
      <c r="P1999" s="24"/>
      <c r="Q1999" s="24"/>
      <c r="R1999" s="24"/>
      <c r="S1999" s="24">
        <f t="shared" si="752"/>
        <v>0</v>
      </c>
      <c r="T1999" s="24">
        <f t="shared" si="749"/>
        <v>0</v>
      </c>
      <c r="W1999" s="24"/>
      <c r="X1999" s="24"/>
      <c r="Y1999" s="24"/>
      <c r="Z1999" s="24"/>
      <c r="AA1999" s="24"/>
      <c r="AB1999" s="24"/>
      <c r="AC1999" s="24">
        <f t="shared" si="753"/>
        <v>0</v>
      </c>
      <c r="AD1999" s="24">
        <f t="shared" si="754"/>
        <v>0</v>
      </c>
      <c r="AG1999" s="24"/>
      <c r="AH1999" s="24"/>
      <c r="AI1999" s="24"/>
      <c r="AJ1999" s="24"/>
      <c r="AK1999" s="24"/>
      <c r="AL1999" s="24"/>
      <c r="AM1999" s="24">
        <f t="shared" si="755"/>
        <v>0</v>
      </c>
      <c r="AN1999" s="24">
        <f t="shared" si="748"/>
        <v>0</v>
      </c>
      <c r="AQ1999" s="24"/>
      <c r="AR1999" s="24"/>
      <c r="AS1999" s="24"/>
      <c r="AT1999" s="24"/>
      <c r="AU1999" s="24"/>
      <c r="AV1999" s="24"/>
      <c r="AW1999" s="24">
        <f t="shared" si="756"/>
        <v>0</v>
      </c>
      <c r="AX1999" s="24">
        <f t="shared" si="757"/>
        <v>0</v>
      </c>
      <c r="BA1999" s="24"/>
      <c r="BB1999" s="24"/>
      <c r="BC1999" s="24"/>
      <c r="BD1999" s="24"/>
      <c r="BE1999" s="24"/>
      <c r="BF1999" s="24"/>
      <c r="BG1999" s="24">
        <f t="shared" si="758"/>
        <v>0</v>
      </c>
      <c r="BH1999" s="24">
        <f t="shared" si="759"/>
        <v>0</v>
      </c>
      <c r="BK1999" s="24"/>
      <c r="BL1999" s="24"/>
      <c r="BM1999" s="24"/>
      <c r="BN1999" s="24"/>
      <c r="BO1999" s="24"/>
      <c r="BP1999" s="24"/>
      <c r="BQ1999" s="24">
        <f t="shared" si="760"/>
        <v>0</v>
      </c>
      <c r="BR1999" s="24">
        <f t="shared" si="761"/>
        <v>0</v>
      </c>
      <c r="BU1999" s="24"/>
      <c r="BV1999" s="24"/>
      <c r="BW1999" s="24"/>
      <c r="BX1999" s="24"/>
      <c r="BY1999" s="24"/>
      <c r="BZ1999" s="24"/>
      <c r="CA1999" s="24">
        <f t="shared" si="762"/>
        <v>0</v>
      </c>
      <c r="CB1999" s="24">
        <f t="shared" si="763"/>
        <v>0</v>
      </c>
      <c r="CC1999" s="24"/>
      <c r="CE1999" s="24">
        <f t="shared" si="764"/>
        <v>0</v>
      </c>
      <c r="CG1999" s="24">
        <f t="shared" si="765"/>
        <v>0</v>
      </c>
      <c r="CI1999" s="24">
        <f t="shared" si="766"/>
        <v>0</v>
      </c>
      <c r="CK1999" s="24">
        <f t="shared" si="767"/>
        <v>0</v>
      </c>
      <c r="CM1999" s="24">
        <f t="shared" si="768"/>
        <v>0</v>
      </c>
      <c r="CO1999" s="24">
        <f t="shared" si="769"/>
        <v>0</v>
      </c>
      <c r="CQ1999" s="24">
        <f t="shared" si="770"/>
        <v>0</v>
      </c>
      <c r="CS1999" s="24">
        <f t="shared" si="771"/>
        <v>0</v>
      </c>
    </row>
    <row r="2000" spans="9:97">
      <c r="I2000" s="24">
        <f t="shared" si="751"/>
        <v>0</v>
      </c>
      <c r="J2000" s="24">
        <f t="shared" si="750"/>
        <v>0</v>
      </c>
      <c r="M2000" s="24"/>
      <c r="N2000" s="24"/>
      <c r="O2000" s="24"/>
      <c r="P2000" s="24"/>
      <c r="Q2000" s="24"/>
      <c r="R2000" s="24"/>
      <c r="S2000" s="24">
        <f t="shared" si="752"/>
        <v>0</v>
      </c>
      <c r="T2000" s="24">
        <f t="shared" si="749"/>
        <v>0</v>
      </c>
      <c r="W2000" s="24"/>
      <c r="X2000" s="24"/>
      <c r="Y2000" s="24"/>
      <c r="Z2000" s="24"/>
      <c r="AA2000" s="24"/>
      <c r="AB2000" s="24"/>
      <c r="AC2000" s="24">
        <f t="shared" si="753"/>
        <v>0</v>
      </c>
      <c r="AD2000" s="24">
        <f t="shared" si="754"/>
        <v>0</v>
      </c>
      <c r="AG2000" s="24"/>
      <c r="AH2000" s="24"/>
      <c r="AI2000" s="24"/>
      <c r="AJ2000" s="24"/>
      <c r="AK2000" s="24"/>
      <c r="AL2000" s="24"/>
      <c r="AM2000" s="24">
        <f t="shared" si="755"/>
        <v>0</v>
      </c>
      <c r="AN2000" s="24">
        <f t="shared" si="748"/>
        <v>0</v>
      </c>
      <c r="AQ2000" s="24"/>
      <c r="AR2000" s="24"/>
      <c r="AS2000" s="24"/>
      <c r="AT2000" s="24"/>
      <c r="AU2000" s="24"/>
      <c r="AV2000" s="24"/>
      <c r="AW2000" s="24">
        <f t="shared" si="756"/>
        <v>0</v>
      </c>
      <c r="AX2000" s="24">
        <f t="shared" si="757"/>
        <v>0</v>
      </c>
      <c r="BA2000" s="24"/>
      <c r="BB2000" s="24"/>
      <c r="BC2000" s="24"/>
      <c r="BD2000" s="24"/>
      <c r="BE2000" s="24"/>
      <c r="BF2000" s="24"/>
      <c r="BG2000" s="24">
        <f t="shared" si="758"/>
        <v>0</v>
      </c>
      <c r="BH2000" s="24">
        <f t="shared" si="759"/>
        <v>0</v>
      </c>
      <c r="BK2000" s="24"/>
      <c r="BL2000" s="24"/>
      <c r="BM2000" s="24"/>
      <c r="BN2000" s="24"/>
      <c r="BO2000" s="24"/>
      <c r="BP2000" s="24"/>
      <c r="BQ2000" s="24">
        <f t="shared" si="760"/>
        <v>0</v>
      </c>
      <c r="BR2000" s="24">
        <f t="shared" si="761"/>
        <v>0</v>
      </c>
      <c r="BU2000" s="24"/>
      <c r="BV2000" s="24"/>
      <c r="BW2000" s="24"/>
      <c r="BX2000" s="24"/>
      <c r="BY2000" s="24"/>
      <c r="BZ2000" s="24"/>
      <c r="CA2000" s="24">
        <f t="shared" si="762"/>
        <v>0</v>
      </c>
      <c r="CB2000" s="24">
        <f t="shared" si="763"/>
        <v>0</v>
      </c>
      <c r="CC2000" s="24"/>
      <c r="CE2000" s="24">
        <f t="shared" si="764"/>
        <v>0</v>
      </c>
      <c r="CG2000" s="24">
        <f t="shared" si="765"/>
        <v>0</v>
      </c>
      <c r="CI2000" s="24">
        <f t="shared" si="766"/>
        <v>0</v>
      </c>
      <c r="CK2000" s="24">
        <f t="shared" si="767"/>
        <v>0</v>
      </c>
      <c r="CM2000" s="24">
        <f t="shared" si="768"/>
        <v>0</v>
      </c>
      <c r="CO2000" s="24">
        <f t="shared" si="769"/>
        <v>0</v>
      </c>
      <c r="CQ2000" s="24">
        <f t="shared" si="770"/>
        <v>0</v>
      </c>
      <c r="CS2000" s="24">
        <f t="shared" si="771"/>
        <v>0</v>
      </c>
    </row>
    <row r="2001" spans="9:97">
      <c r="I2001" s="24">
        <f t="shared" si="751"/>
        <v>0</v>
      </c>
      <c r="J2001" s="24">
        <f t="shared" si="750"/>
        <v>0</v>
      </c>
      <c r="M2001" s="24"/>
      <c r="N2001" s="24"/>
      <c r="O2001" s="24"/>
      <c r="P2001" s="24"/>
      <c r="Q2001" s="24"/>
      <c r="R2001" s="24"/>
      <c r="S2001" s="24">
        <f t="shared" si="752"/>
        <v>0</v>
      </c>
      <c r="T2001" s="24">
        <f t="shared" si="749"/>
        <v>0</v>
      </c>
      <c r="W2001" s="24"/>
      <c r="X2001" s="24"/>
      <c r="Y2001" s="24"/>
      <c r="Z2001" s="24"/>
      <c r="AA2001" s="24"/>
      <c r="AB2001" s="24"/>
      <c r="AC2001" s="24">
        <f t="shared" si="753"/>
        <v>0</v>
      </c>
      <c r="AD2001" s="24">
        <f t="shared" si="754"/>
        <v>0</v>
      </c>
      <c r="AG2001" s="24"/>
      <c r="AH2001" s="24"/>
      <c r="AI2001" s="24"/>
      <c r="AJ2001" s="24"/>
      <c r="AK2001" s="24"/>
      <c r="AL2001" s="24"/>
      <c r="AM2001" s="24">
        <f t="shared" si="755"/>
        <v>0</v>
      </c>
      <c r="AN2001" s="24">
        <f t="shared" si="748"/>
        <v>0</v>
      </c>
      <c r="AQ2001" s="24"/>
      <c r="AR2001" s="24"/>
      <c r="AS2001" s="24"/>
      <c r="AT2001" s="24"/>
      <c r="AU2001" s="24"/>
      <c r="AV2001" s="24"/>
      <c r="AW2001" s="24">
        <f t="shared" si="756"/>
        <v>0</v>
      </c>
      <c r="AX2001" s="24">
        <f t="shared" si="757"/>
        <v>0</v>
      </c>
      <c r="BA2001" s="24"/>
      <c r="BB2001" s="24"/>
      <c r="BC2001" s="24"/>
      <c r="BD2001" s="24"/>
      <c r="BE2001" s="24"/>
      <c r="BF2001" s="24"/>
      <c r="BG2001" s="24">
        <f t="shared" si="758"/>
        <v>0</v>
      </c>
      <c r="BH2001" s="24">
        <f t="shared" si="759"/>
        <v>0</v>
      </c>
      <c r="BK2001" s="24"/>
      <c r="BL2001" s="24"/>
      <c r="BM2001" s="24"/>
      <c r="BN2001" s="24"/>
      <c r="BO2001" s="24"/>
      <c r="BP2001" s="24"/>
      <c r="BQ2001" s="24">
        <f t="shared" si="760"/>
        <v>0</v>
      </c>
      <c r="BR2001" s="24">
        <f t="shared" si="761"/>
        <v>0</v>
      </c>
      <c r="BU2001" s="24"/>
      <c r="BV2001" s="24"/>
      <c r="BW2001" s="24"/>
      <c r="BX2001" s="24"/>
      <c r="BY2001" s="24"/>
      <c r="BZ2001" s="24"/>
      <c r="CA2001" s="24">
        <f t="shared" si="762"/>
        <v>0</v>
      </c>
      <c r="CB2001" s="24">
        <f t="shared" si="763"/>
        <v>0</v>
      </c>
      <c r="CC2001" s="24"/>
      <c r="CE2001" s="24">
        <f t="shared" si="764"/>
        <v>0</v>
      </c>
      <c r="CG2001" s="24">
        <f t="shared" si="765"/>
        <v>0</v>
      </c>
      <c r="CI2001" s="24">
        <f t="shared" si="766"/>
        <v>0</v>
      </c>
      <c r="CK2001" s="24">
        <f t="shared" si="767"/>
        <v>0</v>
      </c>
      <c r="CM2001" s="24">
        <f t="shared" si="768"/>
        <v>0</v>
      </c>
      <c r="CO2001" s="24">
        <f t="shared" si="769"/>
        <v>0</v>
      </c>
      <c r="CQ2001" s="24">
        <f t="shared" si="770"/>
        <v>0</v>
      </c>
      <c r="CS2001" s="24">
        <f t="shared" si="771"/>
        <v>0</v>
      </c>
    </row>
    <row r="2002" spans="9:97">
      <c r="I2002" s="24">
        <f t="shared" si="751"/>
        <v>0</v>
      </c>
      <c r="J2002" s="24">
        <f t="shared" si="750"/>
        <v>0</v>
      </c>
      <c r="M2002" s="24"/>
      <c r="N2002" s="24"/>
      <c r="O2002" s="24"/>
      <c r="P2002" s="24"/>
      <c r="Q2002" s="24"/>
      <c r="R2002" s="24"/>
      <c r="S2002" s="24">
        <f t="shared" si="752"/>
        <v>0</v>
      </c>
      <c r="T2002" s="24">
        <f t="shared" si="749"/>
        <v>0</v>
      </c>
      <c r="W2002" s="24"/>
      <c r="X2002" s="24"/>
      <c r="Y2002" s="24"/>
      <c r="Z2002" s="24"/>
      <c r="AA2002" s="24"/>
      <c r="AB2002" s="24"/>
      <c r="AC2002" s="24">
        <f t="shared" si="753"/>
        <v>0</v>
      </c>
      <c r="AD2002" s="24">
        <f t="shared" si="754"/>
        <v>0</v>
      </c>
      <c r="AG2002" s="24"/>
      <c r="AH2002" s="24"/>
      <c r="AI2002" s="24"/>
      <c r="AJ2002" s="24"/>
      <c r="AK2002" s="24"/>
      <c r="AL2002" s="24"/>
      <c r="AM2002" s="24">
        <f t="shared" si="755"/>
        <v>0</v>
      </c>
      <c r="AN2002" s="24">
        <f t="shared" si="748"/>
        <v>0</v>
      </c>
      <c r="AQ2002" s="24"/>
      <c r="AR2002" s="24"/>
      <c r="AS2002" s="24"/>
      <c r="AT2002" s="24"/>
      <c r="AU2002" s="24"/>
      <c r="AV2002" s="24"/>
      <c r="AW2002" s="24">
        <f t="shared" si="756"/>
        <v>0</v>
      </c>
      <c r="AX2002" s="24">
        <f t="shared" si="757"/>
        <v>0</v>
      </c>
      <c r="BA2002" s="24"/>
      <c r="BB2002" s="24"/>
      <c r="BC2002" s="24"/>
      <c r="BD2002" s="24"/>
      <c r="BE2002" s="24"/>
      <c r="BF2002" s="24"/>
      <c r="BG2002" s="24">
        <f t="shared" si="758"/>
        <v>0</v>
      </c>
      <c r="BH2002" s="24">
        <f t="shared" si="759"/>
        <v>0</v>
      </c>
      <c r="BK2002" s="24"/>
      <c r="BL2002" s="24"/>
      <c r="BM2002" s="24"/>
      <c r="BN2002" s="24"/>
      <c r="BO2002" s="24"/>
      <c r="BP2002" s="24"/>
      <c r="BQ2002" s="24">
        <f t="shared" si="760"/>
        <v>0</v>
      </c>
      <c r="BR2002" s="24">
        <f t="shared" si="761"/>
        <v>0</v>
      </c>
      <c r="BU2002" s="24"/>
      <c r="BV2002" s="24"/>
      <c r="BW2002" s="24"/>
      <c r="BX2002" s="24"/>
      <c r="BY2002" s="24"/>
      <c r="BZ2002" s="24"/>
      <c r="CA2002" s="24">
        <f t="shared" si="762"/>
        <v>0</v>
      </c>
      <c r="CB2002" s="24">
        <f t="shared" si="763"/>
        <v>0</v>
      </c>
      <c r="CC2002" s="24"/>
      <c r="CE2002" s="24">
        <f t="shared" si="764"/>
        <v>0</v>
      </c>
      <c r="CG2002" s="24">
        <f t="shared" si="765"/>
        <v>0</v>
      </c>
      <c r="CI2002" s="24">
        <f t="shared" si="766"/>
        <v>0</v>
      </c>
      <c r="CK2002" s="24">
        <f t="shared" si="767"/>
        <v>0</v>
      </c>
      <c r="CM2002" s="24">
        <f t="shared" si="768"/>
        <v>0</v>
      </c>
      <c r="CO2002" s="24">
        <f t="shared" si="769"/>
        <v>0</v>
      </c>
      <c r="CQ2002" s="24">
        <f t="shared" si="770"/>
        <v>0</v>
      </c>
      <c r="CS2002" s="24">
        <f t="shared" si="771"/>
        <v>0</v>
      </c>
    </row>
    <row r="2003" spans="9:97">
      <c r="I2003" s="24">
        <f t="shared" si="751"/>
        <v>0</v>
      </c>
      <c r="J2003" s="24">
        <f t="shared" si="750"/>
        <v>0</v>
      </c>
      <c r="M2003" s="24"/>
      <c r="N2003" s="24"/>
      <c r="O2003" s="24"/>
      <c r="P2003" s="24"/>
      <c r="Q2003" s="24"/>
      <c r="R2003" s="24"/>
      <c r="S2003" s="24">
        <f t="shared" si="752"/>
        <v>0</v>
      </c>
      <c r="T2003" s="24">
        <f t="shared" si="749"/>
        <v>0</v>
      </c>
      <c r="W2003" s="24"/>
      <c r="X2003" s="24"/>
      <c r="Y2003" s="24"/>
      <c r="Z2003" s="24"/>
      <c r="AA2003" s="24"/>
      <c r="AB2003" s="24"/>
      <c r="AC2003" s="24">
        <f t="shared" si="753"/>
        <v>0</v>
      </c>
      <c r="AD2003" s="24">
        <f t="shared" si="754"/>
        <v>0</v>
      </c>
      <c r="AG2003" s="24"/>
      <c r="AH2003" s="24"/>
      <c r="AI2003" s="24"/>
      <c r="AJ2003" s="24"/>
      <c r="AK2003" s="24"/>
      <c r="AL2003" s="24"/>
      <c r="AM2003" s="24">
        <f t="shared" si="755"/>
        <v>0</v>
      </c>
      <c r="AN2003" s="24">
        <f t="shared" si="748"/>
        <v>0</v>
      </c>
      <c r="AQ2003" s="24"/>
      <c r="AR2003" s="24"/>
      <c r="AS2003" s="24"/>
      <c r="AT2003" s="24"/>
      <c r="AU2003" s="24"/>
      <c r="AV2003" s="24"/>
      <c r="AW2003" s="24">
        <f t="shared" si="756"/>
        <v>0</v>
      </c>
      <c r="AX2003" s="24">
        <f t="shared" si="757"/>
        <v>0</v>
      </c>
      <c r="BA2003" s="24"/>
      <c r="BB2003" s="24"/>
      <c r="BC2003" s="24"/>
      <c r="BD2003" s="24"/>
      <c r="BE2003" s="24"/>
      <c r="BF2003" s="24"/>
      <c r="BG2003" s="24">
        <f t="shared" si="758"/>
        <v>0</v>
      </c>
      <c r="BH2003" s="24">
        <f t="shared" si="759"/>
        <v>0</v>
      </c>
      <c r="BK2003" s="24"/>
      <c r="BL2003" s="24"/>
      <c r="BM2003" s="24"/>
      <c r="BN2003" s="24"/>
      <c r="BO2003" s="24"/>
      <c r="BP2003" s="24"/>
      <c r="BQ2003" s="24">
        <f t="shared" si="760"/>
        <v>0</v>
      </c>
      <c r="BR2003" s="24">
        <f t="shared" si="761"/>
        <v>0</v>
      </c>
      <c r="BU2003" s="24"/>
      <c r="BV2003" s="24"/>
      <c r="BW2003" s="24"/>
      <c r="BX2003" s="24"/>
      <c r="BY2003" s="24"/>
      <c r="BZ2003" s="24"/>
      <c r="CA2003" s="24">
        <f t="shared" si="762"/>
        <v>0</v>
      </c>
      <c r="CB2003" s="24">
        <f t="shared" si="763"/>
        <v>0</v>
      </c>
      <c r="CC2003" s="24"/>
      <c r="CE2003" s="24">
        <f t="shared" si="764"/>
        <v>0</v>
      </c>
      <c r="CG2003" s="24">
        <f t="shared" si="765"/>
        <v>0</v>
      </c>
      <c r="CI2003" s="24">
        <f t="shared" si="766"/>
        <v>0</v>
      </c>
      <c r="CK2003" s="24">
        <f t="shared" si="767"/>
        <v>0</v>
      </c>
      <c r="CM2003" s="24">
        <f t="shared" si="768"/>
        <v>0</v>
      </c>
      <c r="CO2003" s="24">
        <f t="shared" si="769"/>
        <v>0</v>
      </c>
      <c r="CQ2003" s="24">
        <f t="shared" si="770"/>
        <v>0</v>
      </c>
      <c r="CS2003" s="24">
        <f t="shared" si="771"/>
        <v>0</v>
      </c>
    </row>
    <row r="2004" spans="9:97">
      <c r="I2004" s="24">
        <f t="shared" si="751"/>
        <v>0</v>
      </c>
      <c r="J2004" s="24">
        <f t="shared" si="750"/>
        <v>0</v>
      </c>
      <c r="M2004" s="24"/>
      <c r="N2004" s="24"/>
      <c r="O2004" s="24"/>
      <c r="P2004" s="24"/>
      <c r="Q2004" s="24"/>
      <c r="R2004" s="24"/>
      <c r="S2004" s="24">
        <f t="shared" si="752"/>
        <v>0</v>
      </c>
      <c r="T2004" s="24">
        <f t="shared" si="749"/>
        <v>0</v>
      </c>
      <c r="W2004" s="24"/>
      <c r="X2004" s="24"/>
      <c r="Y2004" s="24"/>
      <c r="Z2004" s="24"/>
      <c r="AA2004" s="24"/>
      <c r="AB2004" s="24"/>
      <c r="AC2004" s="24">
        <f t="shared" si="753"/>
        <v>0</v>
      </c>
      <c r="AD2004" s="24">
        <f t="shared" si="754"/>
        <v>0</v>
      </c>
      <c r="AG2004" s="24"/>
      <c r="AH2004" s="24"/>
      <c r="AI2004" s="24"/>
      <c r="AJ2004" s="24"/>
      <c r="AK2004" s="24"/>
      <c r="AL2004" s="24"/>
      <c r="AM2004" s="24">
        <f t="shared" si="755"/>
        <v>0</v>
      </c>
      <c r="AN2004" s="24">
        <f t="shared" si="748"/>
        <v>0</v>
      </c>
      <c r="AQ2004" s="24"/>
      <c r="AR2004" s="24"/>
      <c r="AS2004" s="24"/>
      <c r="AT2004" s="24"/>
      <c r="AU2004" s="24"/>
      <c r="AV2004" s="24"/>
      <c r="AW2004" s="24">
        <f t="shared" si="756"/>
        <v>0</v>
      </c>
      <c r="AX2004" s="24">
        <f t="shared" si="757"/>
        <v>0</v>
      </c>
      <c r="BA2004" s="24"/>
      <c r="BB2004" s="24"/>
      <c r="BC2004" s="24"/>
      <c r="BD2004" s="24"/>
      <c r="BE2004" s="24"/>
      <c r="BF2004" s="24"/>
      <c r="BG2004" s="24">
        <f t="shared" si="758"/>
        <v>0</v>
      </c>
      <c r="BH2004" s="24">
        <f t="shared" si="759"/>
        <v>0</v>
      </c>
      <c r="BK2004" s="24"/>
      <c r="BL2004" s="24"/>
      <c r="BM2004" s="24"/>
      <c r="BN2004" s="24"/>
      <c r="BO2004" s="24"/>
      <c r="BP2004" s="24"/>
      <c r="BQ2004" s="24">
        <f t="shared" si="760"/>
        <v>0</v>
      </c>
      <c r="BR2004" s="24">
        <f t="shared" si="761"/>
        <v>0</v>
      </c>
      <c r="BU2004" s="24"/>
      <c r="BV2004" s="24"/>
      <c r="BW2004" s="24"/>
      <c r="BX2004" s="24"/>
      <c r="BY2004" s="24"/>
      <c r="BZ2004" s="24"/>
      <c r="CA2004" s="24">
        <f t="shared" si="762"/>
        <v>0</v>
      </c>
      <c r="CB2004" s="24">
        <f t="shared" si="763"/>
        <v>0</v>
      </c>
      <c r="CC2004" s="24"/>
      <c r="CE2004" s="24">
        <f t="shared" si="764"/>
        <v>0</v>
      </c>
      <c r="CG2004" s="24">
        <f t="shared" si="765"/>
        <v>0</v>
      </c>
      <c r="CI2004" s="24">
        <f t="shared" si="766"/>
        <v>0</v>
      </c>
      <c r="CK2004" s="24">
        <f t="shared" si="767"/>
        <v>0</v>
      </c>
      <c r="CM2004" s="24">
        <f t="shared" si="768"/>
        <v>0</v>
      </c>
      <c r="CO2004" s="24">
        <f t="shared" si="769"/>
        <v>0</v>
      </c>
      <c r="CQ2004" s="24">
        <f t="shared" si="770"/>
        <v>0</v>
      </c>
      <c r="CS2004" s="24">
        <f t="shared" si="771"/>
        <v>0</v>
      </c>
    </row>
    <row r="2005" spans="9:97">
      <c r="I2005" s="24">
        <f t="shared" si="751"/>
        <v>0</v>
      </c>
      <c r="J2005" s="24">
        <f t="shared" si="750"/>
        <v>0</v>
      </c>
      <c r="M2005" s="24"/>
      <c r="N2005" s="24"/>
      <c r="O2005" s="24"/>
      <c r="P2005" s="24"/>
      <c r="Q2005" s="24"/>
      <c r="R2005" s="24"/>
      <c r="S2005" s="24">
        <f t="shared" si="752"/>
        <v>0</v>
      </c>
      <c r="T2005" s="24">
        <f t="shared" si="749"/>
        <v>0</v>
      </c>
      <c r="W2005" s="24"/>
      <c r="X2005" s="24"/>
      <c r="Y2005" s="24"/>
      <c r="Z2005" s="24"/>
      <c r="AA2005" s="24"/>
      <c r="AB2005" s="24"/>
      <c r="AC2005" s="24">
        <f t="shared" si="753"/>
        <v>0</v>
      </c>
      <c r="AD2005" s="24">
        <f t="shared" si="754"/>
        <v>0</v>
      </c>
      <c r="AG2005" s="24"/>
      <c r="AH2005" s="24"/>
      <c r="AI2005" s="24"/>
      <c r="AJ2005" s="24"/>
      <c r="AK2005" s="24"/>
      <c r="AL2005" s="24"/>
      <c r="AM2005" s="24">
        <f t="shared" si="755"/>
        <v>0</v>
      </c>
      <c r="AN2005" s="24">
        <f t="shared" si="748"/>
        <v>0</v>
      </c>
      <c r="AQ2005" s="24"/>
      <c r="AR2005" s="24"/>
      <c r="AS2005" s="24"/>
      <c r="AT2005" s="24"/>
      <c r="AU2005" s="24"/>
      <c r="AV2005" s="24"/>
      <c r="AW2005" s="24">
        <f t="shared" si="756"/>
        <v>0</v>
      </c>
      <c r="AX2005" s="24">
        <f t="shared" si="757"/>
        <v>0</v>
      </c>
      <c r="BA2005" s="24"/>
      <c r="BB2005" s="24"/>
      <c r="BC2005" s="24"/>
      <c r="BD2005" s="24"/>
      <c r="BE2005" s="24"/>
      <c r="BF2005" s="24"/>
      <c r="BG2005" s="24">
        <f t="shared" si="758"/>
        <v>0</v>
      </c>
      <c r="BH2005" s="24">
        <f t="shared" si="759"/>
        <v>0</v>
      </c>
      <c r="BK2005" s="24"/>
      <c r="BL2005" s="24"/>
      <c r="BM2005" s="24"/>
      <c r="BN2005" s="24"/>
      <c r="BO2005" s="24"/>
      <c r="BP2005" s="24"/>
      <c r="BQ2005" s="24">
        <f t="shared" si="760"/>
        <v>0</v>
      </c>
      <c r="BR2005" s="24">
        <f t="shared" si="761"/>
        <v>0</v>
      </c>
      <c r="BU2005" s="24"/>
      <c r="BV2005" s="24"/>
      <c r="BW2005" s="24"/>
      <c r="BX2005" s="24"/>
      <c r="BY2005" s="24"/>
      <c r="BZ2005" s="24"/>
      <c r="CA2005" s="24">
        <f t="shared" si="762"/>
        <v>0</v>
      </c>
      <c r="CB2005" s="24">
        <f t="shared" si="763"/>
        <v>0</v>
      </c>
      <c r="CC2005" s="24"/>
      <c r="CE2005" s="24">
        <f t="shared" si="764"/>
        <v>0</v>
      </c>
      <c r="CG2005" s="24">
        <f t="shared" si="765"/>
        <v>0</v>
      </c>
      <c r="CI2005" s="24">
        <f t="shared" si="766"/>
        <v>0</v>
      </c>
      <c r="CK2005" s="24">
        <f t="shared" si="767"/>
        <v>0</v>
      </c>
      <c r="CM2005" s="24">
        <f t="shared" si="768"/>
        <v>0</v>
      </c>
      <c r="CO2005" s="24">
        <f t="shared" si="769"/>
        <v>0</v>
      </c>
      <c r="CQ2005" s="24">
        <f t="shared" si="770"/>
        <v>0</v>
      </c>
      <c r="CS2005" s="24">
        <f t="shared" si="771"/>
        <v>0</v>
      </c>
    </row>
    <row r="2006" spans="9:97">
      <c r="I2006" s="24">
        <f t="shared" si="751"/>
        <v>0</v>
      </c>
      <c r="J2006" s="24">
        <f t="shared" si="750"/>
        <v>0</v>
      </c>
      <c r="M2006" s="24"/>
      <c r="N2006" s="24"/>
      <c r="O2006" s="24"/>
      <c r="P2006" s="24"/>
      <c r="Q2006" s="24"/>
      <c r="R2006" s="24"/>
      <c r="S2006" s="24">
        <f t="shared" si="752"/>
        <v>0</v>
      </c>
      <c r="T2006" s="24">
        <f t="shared" si="749"/>
        <v>0</v>
      </c>
      <c r="W2006" s="24"/>
      <c r="X2006" s="24"/>
      <c r="Y2006" s="24"/>
      <c r="Z2006" s="24"/>
      <c r="AA2006" s="24"/>
      <c r="AB2006" s="24"/>
      <c r="AC2006" s="24">
        <f t="shared" si="753"/>
        <v>0</v>
      </c>
      <c r="AD2006" s="24">
        <f t="shared" si="754"/>
        <v>0</v>
      </c>
      <c r="AG2006" s="24"/>
      <c r="AH2006" s="24"/>
      <c r="AI2006" s="24"/>
      <c r="AJ2006" s="24"/>
      <c r="AK2006" s="24"/>
      <c r="AL2006" s="24"/>
      <c r="AM2006" s="24">
        <f t="shared" si="755"/>
        <v>0</v>
      </c>
      <c r="AN2006" s="24">
        <f t="shared" si="748"/>
        <v>0</v>
      </c>
      <c r="AQ2006" s="24"/>
      <c r="AR2006" s="24"/>
      <c r="AS2006" s="24"/>
      <c r="AT2006" s="24"/>
      <c r="AU2006" s="24"/>
      <c r="AV2006" s="24"/>
      <c r="AW2006" s="24">
        <f t="shared" si="756"/>
        <v>0</v>
      </c>
      <c r="AX2006" s="24">
        <f t="shared" si="757"/>
        <v>0</v>
      </c>
      <c r="BA2006" s="24"/>
      <c r="BB2006" s="24"/>
      <c r="BC2006" s="24"/>
      <c r="BD2006" s="24"/>
      <c r="BE2006" s="24"/>
      <c r="BF2006" s="24"/>
      <c r="BG2006" s="24">
        <f t="shared" si="758"/>
        <v>0</v>
      </c>
      <c r="BH2006" s="24">
        <f t="shared" si="759"/>
        <v>0</v>
      </c>
      <c r="BK2006" s="24"/>
      <c r="BL2006" s="24"/>
      <c r="BM2006" s="24"/>
      <c r="BN2006" s="24"/>
      <c r="BO2006" s="24"/>
      <c r="BP2006" s="24"/>
      <c r="BQ2006" s="24">
        <f t="shared" si="760"/>
        <v>0</v>
      </c>
      <c r="BR2006" s="24">
        <f t="shared" si="761"/>
        <v>0</v>
      </c>
      <c r="BU2006" s="24"/>
      <c r="BV2006" s="24"/>
      <c r="BW2006" s="24"/>
      <c r="BX2006" s="24"/>
      <c r="BY2006" s="24"/>
      <c r="BZ2006" s="24"/>
      <c r="CA2006" s="24">
        <f t="shared" si="762"/>
        <v>0</v>
      </c>
      <c r="CB2006" s="24">
        <f t="shared" si="763"/>
        <v>0</v>
      </c>
      <c r="CC2006" s="24"/>
      <c r="CE2006" s="24">
        <f t="shared" si="764"/>
        <v>0</v>
      </c>
      <c r="CG2006" s="24">
        <f t="shared" si="765"/>
        <v>0</v>
      </c>
      <c r="CI2006" s="24">
        <f t="shared" si="766"/>
        <v>0</v>
      </c>
      <c r="CK2006" s="24">
        <f t="shared" si="767"/>
        <v>0</v>
      </c>
      <c r="CM2006" s="24">
        <f t="shared" si="768"/>
        <v>0</v>
      </c>
      <c r="CO2006" s="24">
        <f t="shared" si="769"/>
        <v>0</v>
      </c>
      <c r="CQ2006" s="24">
        <f t="shared" si="770"/>
        <v>0</v>
      </c>
      <c r="CS2006" s="24">
        <f t="shared" si="771"/>
        <v>0</v>
      </c>
    </row>
    <row r="2007" spans="9:97">
      <c r="I2007" s="24">
        <f t="shared" si="751"/>
        <v>0</v>
      </c>
      <c r="J2007" s="24">
        <f t="shared" si="750"/>
        <v>0</v>
      </c>
      <c r="M2007" s="24"/>
      <c r="N2007" s="24"/>
      <c r="O2007" s="24"/>
      <c r="P2007" s="24"/>
      <c r="Q2007" s="24"/>
      <c r="R2007" s="24"/>
      <c r="S2007" s="24">
        <f t="shared" si="752"/>
        <v>0</v>
      </c>
      <c r="T2007" s="24">
        <f t="shared" si="749"/>
        <v>0</v>
      </c>
      <c r="W2007" s="24"/>
      <c r="X2007" s="24"/>
      <c r="Y2007" s="24"/>
      <c r="Z2007" s="24"/>
      <c r="AA2007" s="24"/>
      <c r="AB2007" s="24"/>
      <c r="AC2007" s="24">
        <f t="shared" si="753"/>
        <v>0</v>
      </c>
      <c r="AD2007" s="24">
        <f t="shared" si="754"/>
        <v>0</v>
      </c>
      <c r="AG2007" s="24"/>
      <c r="AH2007" s="24"/>
      <c r="AI2007" s="24"/>
      <c r="AJ2007" s="24"/>
      <c r="AK2007" s="24"/>
      <c r="AL2007" s="24"/>
      <c r="AM2007" s="24">
        <f t="shared" si="755"/>
        <v>0</v>
      </c>
      <c r="AN2007" s="24">
        <f t="shared" si="748"/>
        <v>0</v>
      </c>
      <c r="AQ2007" s="24"/>
      <c r="AR2007" s="24"/>
      <c r="AS2007" s="24"/>
      <c r="AT2007" s="24"/>
      <c r="AU2007" s="24"/>
      <c r="AV2007" s="24"/>
      <c r="AW2007" s="24">
        <f t="shared" si="756"/>
        <v>0</v>
      </c>
      <c r="AX2007" s="24">
        <f t="shared" si="757"/>
        <v>0</v>
      </c>
      <c r="BA2007" s="24"/>
      <c r="BB2007" s="24"/>
      <c r="BC2007" s="24"/>
      <c r="BD2007" s="24"/>
      <c r="BE2007" s="24"/>
      <c r="BF2007" s="24"/>
      <c r="BG2007" s="24">
        <f t="shared" si="758"/>
        <v>0</v>
      </c>
      <c r="BH2007" s="24">
        <f t="shared" si="759"/>
        <v>0</v>
      </c>
      <c r="BK2007" s="24"/>
      <c r="BL2007" s="24"/>
      <c r="BM2007" s="24"/>
      <c r="BN2007" s="24"/>
      <c r="BO2007" s="24"/>
      <c r="BP2007" s="24"/>
      <c r="BQ2007" s="24">
        <f t="shared" si="760"/>
        <v>0</v>
      </c>
      <c r="BR2007" s="24">
        <f t="shared" si="761"/>
        <v>0</v>
      </c>
      <c r="BU2007" s="24"/>
      <c r="BV2007" s="24"/>
      <c r="BW2007" s="24"/>
      <c r="BX2007" s="24"/>
      <c r="BY2007" s="24"/>
      <c r="BZ2007" s="24"/>
      <c r="CA2007" s="24">
        <f t="shared" si="762"/>
        <v>0</v>
      </c>
      <c r="CB2007" s="24">
        <f t="shared" si="763"/>
        <v>0</v>
      </c>
      <c r="CC2007" s="24"/>
      <c r="CE2007" s="24">
        <f t="shared" si="764"/>
        <v>0</v>
      </c>
      <c r="CG2007" s="24">
        <f t="shared" si="765"/>
        <v>0</v>
      </c>
      <c r="CI2007" s="24">
        <f t="shared" si="766"/>
        <v>0</v>
      </c>
      <c r="CK2007" s="24">
        <f t="shared" si="767"/>
        <v>0</v>
      </c>
      <c r="CM2007" s="24">
        <f t="shared" si="768"/>
        <v>0</v>
      </c>
      <c r="CO2007" s="24">
        <f t="shared" si="769"/>
        <v>0</v>
      </c>
      <c r="CQ2007" s="24">
        <f t="shared" si="770"/>
        <v>0</v>
      </c>
      <c r="CS2007" s="24">
        <f t="shared" si="771"/>
        <v>0</v>
      </c>
    </row>
    <row r="2008" spans="9:97">
      <c r="I2008" s="24">
        <f t="shared" si="751"/>
        <v>0</v>
      </c>
      <c r="J2008" s="24">
        <f t="shared" si="750"/>
        <v>0</v>
      </c>
      <c r="M2008" s="24"/>
      <c r="N2008" s="24"/>
      <c r="O2008" s="24"/>
      <c r="P2008" s="24"/>
      <c r="Q2008" s="24"/>
      <c r="R2008" s="24"/>
      <c r="S2008" s="24">
        <f t="shared" si="752"/>
        <v>0</v>
      </c>
      <c r="T2008" s="24">
        <f t="shared" si="749"/>
        <v>0</v>
      </c>
      <c r="W2008" s="24"/>
      <c r="X2008" s="24"/>
      <c r="Y2008" s="24"/>
      <c r="Z2008" s="24"/>
      <c r="AA2008" s="24"/>
      <c r="AB2008" s="24"/>
      <c r="AC2008" s="24">
        <f t="shared" si="753"/>
        <v>0</v>
      </c>
      <c r="AD2008" s="24">
        <f t="shared" si="754"/>
        <v>0</v>
      </c>
      <c r="AG2008" s="24"/>
      <c r="AH2008" s="24"/>
      <c r="AI2008" s="24"/>
      <c r="AJ2008" s="24"/>
      <c r="AK2008" s="24"/>
      <c r="AL2008" s="24"/>
      <c r="AM2008" s="24">
        <f t="shared" si="755"/>
        <v>0</v>
      </c>
      <c r="AN2008" s="24">
        <f t="shared" si="748"/>
        <v>0</v>
      </c>
      <c r="AQ2008" s="24"/>
      <c r="AR2008" s="24"/>
      <c r="AS2008" s="24"/>
      <c r="AT2008" s="24"/>
      <c r="AU2008" s="24"/>
      <c r="AV2008" s="24"/>
      <c r="AW2008" s="24">
        <f t="shared" si="756"/>
        <v>0</v>
      </c>
      <c r="AX2008" s="24">
        <f t="shared" si="757"/>
        <v>0</v>
      </c>
      <c r="BA2008" s="24"/>
      <c r="BB2008" s="24"/>
      <c r="BC2008" s="24"/>
      <c r="BD2008" s="24"/>
      <c r="BE2008" s="24"/>
      <c r="BF2008" s="24"/>
      <c r="BG2008" s="24">
        <f t="shared" si="758"/>
        <v>0</v>
      </c>
      <c r="BH2008" s="24">
        <f t="shared" si="759"/>
        <v>0</v>
      </c>
      <c r="BK2008" s="24"/>
      <c r="BL2008" s="24"/>
      <c r="BM2008" s="24"/>
      <c r="BN2008" s="24"/>
      <c r="BO2008" s="24"/>
      <c r="BP2008" s="24"/>
      <c r="BQ2008" s="24">
        <f t="shared" si="760"/>
        <v>0</v>
      </c>
      <c r="BR2008" s="24">
        <f t="shared" si="761"/>
        <v>0</v>
      </c>
      <c r="BU2008" s="24"/>
      <c r="BV2008" s="24"/>
      <c r="BW2008" s="24"/>
      <c r="BX2008" s="24"/>
      <c r="BY2008" s="24"/>
      <c r="BZ2008" s="24"/>
      <c r="CA2008" s="24">
        <f t="shared" si="762"/>
        <v>0</v>
      </c>
      <c r="CB2008" s="24">
        <f t="shared" si="763"/>
        <v>0</v>
      </c>
      <c r="CC2008" s="24"/>
      <c r="CE2008" s="24">
        <f t="shared" si="764"/>
        <v>0</v>
      </c>
      <c r="CG2008" s="24">
        <f t="shared" si="765"/>
        <v>0</v>
      </c>
      <c r="CI2008" s="24">
        <f t="shared" si="766"/>
        <v>0</v>
      </c>
      <c r="CK2008" s="24">
        <f t="shared" si="767"/>
        <v>0</v>
      </c>
      <c r="CM2008" s="24">
        <f t="shared" si="768"/>
        <v>0</v>
      </c>
      <c r="CO2008" s="24">
        <f t="shared" si="769"/>
        <v>0</v>
      </c>
      <c r="CQ2008" s="24">
        <f t="shared" si="770"/>
        <v>0</v>
      </c>
      <c r="CS2008" s="24">
        <f t="shared" si="771"/>
        <v>0</v>
      </c>
    </row>
    <row r="2009" spans="9:97">
      <c r="I2009" s="24">
        <f t="shared" si="751"/>
        <v>0</v>
      </c>
      <c r="J2009" s="24">
        <f t="shared" si="750"/>
        <v>0</v>
      </c>
      <c r="M2009" s="24"/>
      <c r="N2009" s="24"/>
      <c r="O2009" s="24"/>
      <c r="P2009" s="24"/>
      <c r="Q2009" s="24"/>
      <c r="R2009" s="24"/>
      <c r="S2009" s="24">
        <f t="shared" si="752"/>
        <v>0</v>
      </c>
      <c r="T2009" s="24">
        <f t="shared" si="749"/>
        <v>0</v>
      </c>
      <c r="W2009" s="24"/>
      <c r="X2009" s="24"/>
      <c r="Y2009" s="24"/>
      <c r="Z2009" s="24"/>
      <c r="AA2009" s="24"/>
      <c r="AB2009" s="24"/>
      <c r="AC2009" s="24">
        <f t="shared" si="753"/>
        <v>0</v>
      </c>
      <c r="AD2009" s="24">
        <f t="shared" si="754"/>
        <v>0</v>
      </c>
      <c r="AG2009" s="24"/>
      <c r="AH2009" s="24"/>
      <c r="AI2009" s="24"/>
      <c r="AJ2009" s="24"/>
      <c r="AK2009" s="24"/>
      <c r="AL2009" s="24"/>
      <c r="AM2009" s="24">
        <f t="shared" si="755"/>
        <v>0</v>
      </c>
      <c r="AN2009" s="24">
        <f t="shared" si="748"/>
        <v>0</v>
      </c>
      <c r="AQ2009" s="24"/>
      <c r="AR2009" s="24"/>
      <c r="AS2009" s="24"/>
      <c r="AT2009" s="24"/>
      <c r="AU2009" s="24"/>
      <c r="AV2009" s="24"/>
      <c r="AW2009" s="24">
        <f t="shared" si="756"/>
        <v>0</v>
      </c>
      <c r="AX2009" s="24">
        <f t="shared" si="757"/>
        <v>0</v>
      </c>
      <c r="BA2009" s="24"/>
      <c r="BB2009" s="24"/>
      <c r="BC2009" s="24"/>
      <c r="BD2009" s="24"/>
      <c r="BE2009" s="24"/>
      <c r="BF2009" s="24"/>
      <c r="BG2009" s="24">
        <f t="shared" si="758"/>
        <v>0</v>
      </c>
      <c r="BH2009" s="24">
        <f t="shared" si="759"/>
        <v>0</v>
      </c>
      <c r="BK2009" s="24"/>
      <c r="BL2009" s="24"/>
      <c r="BM2009" s="24"/>
      <c r="BN2009" s="24"/>
      <c r="BO2009" s="24"/>
      <c r="BP2009" s="24"/>
      <c r="BQ2009" s="24">
        <f t="shared" si="760"/>
        <v>0</v>
      </c>
      <c r="BR2009" s="24">
        <f t="shared" si="761"/>
        <v>0</v>
      </c>
      <c r="BU2009" s="24"/>
      <c r="BV2009" s="24"/>
      <c r="BW2009" s="24"/>
      <c r="BX2009" s="24"/>
      <c r="BY2009" s="24"/>
      <c r="BZ2009" s="24"/>
      <c r="CA2009" s="24">
        <f t="shared" si="762"/>
        <v>0</v>
      </c>
      <c r="CB2009" s="24">
        <f t="shared" si="763"/>
        <v>0</v>
      </c>
      <c r="CC2009" s="24"/>
      <c r="CE2009" s="24">
        <f t="shared" si="764"/>
        <v>0</v>
      </c>
      <c r="CG2009" s="24">
        <f t="shared" si="765"/>
        <v>0</v>
      </c>
      <c r="CI2009" s="24">
        <f t="shared" si="766"/>
        <v>0</v>
      </c>
      <c r="CK2009" s="24">
        <f t="shared" si="767"/>
        <v>0</v>
      </c>
      <c r="CM2009" s="24">
        <f t="shared" si="768"/>
        <v>0</v>
      </c>
      <c r="CO2009" s="24">
        <f t="shared" si="769"/>
        <v>0</v>
      </c>
      <c r="CQ2009" s="24">
        <f t="shared" si="770"/>
        <v>0</v>
      </c>
      <c r="CS2009" s="24">
        <f t="shared" si="771"/>
        <v>0</v>
      </c>
    </row>
    <row r="2010" spans="9:97">
      <c r="I2010" s="24">
        <f t="shared" si="751"/>
        <v>0</v>
      </c>
      <c r="J2010" s="24">
        <f t="shared" si="750"/>
        <v>0</v>
      </c>
      <c r="M2010" s="24"/>
      <c r="N2010" s="24"/>
      <c r="O2010" s="24"/>
      <c r="P2010" s="24"/>
      <c r="Q2010" s="24"/>
      <c r="R2010" s="24"/>
      <c r="S2010" s="24">
        <f t="shared" si="752"/>
        <v>0</v>
      </c>
      <c r="T2010" s="24">
        <f t="shared" si="749"/>
        <v>0</v>
      </c>
      <c r="W2010" s="24"/>
      <c r="X2010" s="24"/>
      <c r="Y2010" s="24"/>
      <c r="Z2010" s="24"/>
      <c r="AA2010" s="24"/>
      <c r="AB2010" s="24"/>
      <c r="AC2010" s="24">
        <f t="shared" si="753"/>
        <v>0</v>
      </c>
      <c r="AD2010" s="24">
        <f t="shared" si="754"/>
        <v>0</v>
      </c>
      <c r="AG2010" s="24"/>
      <c r="AH2010" s="24"/>
      <c r="AI2010" s="24"/>
      <c r="AJ2010" s="24"/>
      <c r="AK2010" s="24"/>
      <c r="AL2010" s="24"/>
      <c r="AM2010" s="24">
        <f t="shared" si="755"/>
        <v>0</v>
      </c>
      <c r="AN2010" s="24">
        <f t="shared" ref="AN2010:AN2073" si="772">IF(AJ2010&lt;AG2010-AH2010,AG2010-AH2010-AJ2010,0)</f>
        <v>0</v>
      </c>
      <c r="AQ2010" s="24"/>
      <c r="AR2010" s="24"/>
      <c r="AS2010" s="24"/>
      <c r="AT2010" s="24"/>
      <c r="AU2010" s="24"/>
      <c r="AV2010" s="24"/>
      <c r="AW2010" s="24">
        <f t="shared" si="756"/>
        <v>0</v>
      </c>
      <c r="AX2010" s="24">
        <f t="shared" si="757"/>
        <v>0</v>
      </c>
      <c r="BA2010" s="24"/>
      <c r="BB2010" s="24"/>
      <c r="BC2010" s="24"/>
      <c r="BD2010" s="24"/>
      <c r="BE2010" s="24"/>
      <c r="BF2010" s="24"/>
      <c r="BG2010" s="24">
        <f t="shared" si="758"/>
        <v>0</v>
      </c>
      <c r="BH2010" s="24">
        <f t="shared" si="759"/>
        <v>0</v>
      </c>
      <c r="BK2010" s="24"/>
      <c r="BL2010" s="24"/>
      <c r="BM2010" s="24"/>
      <c r="BN2010" s="24"/>
      <c r="BO2010" s="24"/>
      <c r="BP2010" s="24"/>
      <c r="BQ2010" s="24">
        <f t="shared" si="760"/>
        <v>0</v>
      </c>
      <c r="BR2010" s="24">
        <f t="shared" si="761"/>
        <v>0</v>
      </c>
      <c r="BU2010" s="24"/>
      <c r="BV2010" s="24"/>
      <c r="BW2010" s="24"/>
      <c r="BX2010" s="24"/>
      <c r="BY2010" s="24"/>
      <c r="BZ2010" s="24"/>
      <c r="CA2010" s="24">
        <f t="shared" si="762"/>
        <v>0</v>
      </c>
      <c r="CB2010" s="24">
        <f t="shared" si="763"/>
        <v>0</v>
      </c>
      <c r="CC2010" s="24"/>
      <c r="CE2010" s="24">
        <f t="shared" si="764"/>
        <v>0</v>
      </c>
      <c r="CG2010" s="24">
        <f t="shared" si="765"/>
        <v>0</v>
      </c>
      <c r="CI2010" s="24">
        <f t="shared" si="766"/>
        <v>0</v>
      </c>
      <c r="CK2010" s="24">
        <f t="shared" si="767"/>
        <v>0</v>
      </c>
      <c r="CM2010" s="24">
        <f t="shared" si="768"/>
        <v>0</v>
      </c>
      <c r="CO2010" s="24">
        <f t="shared" si="769"/>
        <v>0</v>
      </c>
      <c r="CQ2010" s="24">
        <f t="shared" si="770"/>
        <v>0</v>
      </c>
      <c r="CS2010" s="24">
        <f t="shared" si="771"/>
        <v>0</v>
      </c>
    </row>
    <row r="2011" spans="9:97">
      <c r="I2011" s="24">
        <f t="shared" si="751"/>
        <v>0</v>
      </c>
      <c r="J2011" s="24">
        <f t="shared" si="750"/>
        <v>0</v>
      </c>
      <c r="M2011" s="24"/>
      <c r="N2011" s="24"/>
      <c r="O2011" s="24"/>
      <c r="P2011" s="24"/>
      <c r="Q2011" s="24"/>
      <c r="R2011" s="24"/>
      <c r="S2011" s="24">
        <f t="shared" si="752"/>
        <v>0</v>
      </c>
      <c r="T2011" s="24">
        <f t="shared" si="749"/>
        <v>0</v>
      </c>
      <c r="W2011" s="24"/>
      <c r="X2011" s="24"/>
      <c r="Y2011" s="24"/>
      <c r="Z2011" s="24"/>
      <c r="AA2011" s="24"/>
      <c r="AB2011" s="24"/>
      <c r="AC2011" s="24">
        <f t="shared" si="753"/>
        <v>0</v>
      </c>
      <c r="AD2011" s="24">
        <f t="shared" si="754"/>
        <v>0</v>
      </c>
      <c r="AG2011" s="24"/>
      <c r="AH2011" s="24"/>
      <c r="AI2011" s="24"/>
      <c r="AJ2011" s="24"/>
      <c r="AK2011" s="24"/>
      <c r="AL2011" s="24"/>
      <c r="AM2011" s="24">
        <f t="shared" si="755"/>
        <v>0</v>
      </c>
      <c r="AN2011" s="24">
        <f t="shared" si="772"/>
        <v>0</v>
      </c>
      <c r="AQ2011" s="24"/>
      <c r="AR2011" s="24"/>
      <c r="AS2011" s="24"/>
      <c r="AT2011" s="24"/>
      <c r="AU2011" s="24"/>
      <c r="AV2011" s="24"/>
      <c r="AW2011" s="24">
        <f t="shared" si="756"/>
        <v>0</v>
      </c>
      <c r="AX2011" s="24">
        <f t="shared" si="757"/>
        <v>0</v>
      </c>
      <c r="BA2011" s="24"/>
      <c r="BB2011" s="24"/>
      <c r="BC2011" s="24"/>
      <c r="BD2011" s="24"/>
      <c r="BE2011" s="24"/>
      <c r="BF2011" s="24"/>
      <c r="BG2011" s="24">
        <f t="shared" si="758"/>
        <v>0</v>
      </c>
      <c r="BH2011" s="24">
        <f t="shared" si="759"/>
        <v>0</v>
      </c>
      <c r="BK2011" s="24"/>
      <c r="BL2011" s="24"/>
      <c r="BM2011" s="24"/>
      <c r="BN2011" s="24"/>
      <c r="BO2011" s="24"/>
      <c r="BP2011" s="24"/>
      <c r="BQ2011" s="24">
        <f t="shared" si="760"/>
        <v>0</v>
      </c>
      <c r="BR2011" s="24">
        <f t="shared" si="761"/>
        <v>0</v>
      </c>
      <c r="BU2011" s="24"/>
      <c r="BV2011" s="24"/>
      <c r="BW2011" s="24"/>
      <c r="BX2011" s="24"/>
      <c r="BY2011" s="24"/>
      <c r="BZ2011" s="24"/>
      <c r="CA2011" s="24">
        <f t="shared" si="762"/>
        <v>0</v>
      </c>
      <c r="CB2011" s="24">
        <f t="shared" si="763"/>
        <v>0</v>
      </c>
      <c r="CC2011" s="24"/>
      <c r="CE2011" s="24">
        <f t="shared" si="764"/>
        <v>0</v>
      </c>
      <c r="CG2011" s="24">
        <f t="shared" si="765"/>
        <v>0</v>
      </c>
      <c r="CI2011" s="24">
        <f t="shared" si="766"/>
        <v>0</v>
      </c>
      <c r="CK2011" s="24">
        <f t="shared" si="767"/>
        <v>0</v>
      </c>
      <c r="CM2011" s="24">
        <f t="shared" si="768"/>
        <v>0</v>
      </c>
      <c r="CO2011" s="24">
        <f t="shared" si="769"/>
        <v>0</v>
      </c>
      <c r="CQ2011" s="24">
        <f t="shared" si="770"/>
        <v>0</v>
      </c>
      <c r="CS2011" s="24">
        <f t="shared" si="771"/>
        <v>0</v>
      </c>
    </row>
    <row r="2012" spans="9:97">
      <c r="I2012" s="24">
        <f t="shared" si="751"/>
        <v>0</v>
      </c>
      <c r="J2012" s="24">
        <f t="shared" si="750"/>
        <v>0</v>
      </c>
      <c r="M2012" s="24"/>
      <c r="N2012" s="24"/>
      <c r="O2012" s="24"/>
      <c r="P2012" s="24"/>
      <c r="Q2012" s="24"/>
      <c r="R2012" s="24"/>
      <c r="S2012" s="24">
        <f t="shared" si="752"/>
        <v>0</v>
      </c>
      <c r="T2012" s="24">
        <f t="shared" si="749"/>
        <v>0</v>
      </c>
      <c r="W2012" s="24"/>
      <c r="X2012" s="24"/>
      <c r="Y2012" s="24"/>
      <c r="Z2012" s="24"/>
      <c r="AA2012" s="24"/>
      <c r="AB2012" s="24"/>
      <c r="AC2012" s="24">
        <f t="shared" si="753"/>
        <v>0</v>
      </c>
      <c r="AD2012" s="24">
        <f t="shared" si="754"/>
        <v>0</v>
      </c>
      <c r="AG2012" s="24"/>
      <c r="AH2012" s="24"/>
      <c r="AI2012" s="24"/>
      <c r="AJ2012" s="24"/>
      <c r="AK2012" s="24"/>
      <c r="AL2012" s="24"/>
      <c r="AM2012" s="24">
        <f t="shared" si="755"/>
        <v>0</v>
      </c>
      <c r="AN2012" s="24">
        <f t="shared" si="772"/>
        <v>0</v>
      </c>
      <c r="AQ2012" s="24"/>
      <c r="AR2012" s="24"/>
      <c r="AS2012" s="24"/>
      <c r="AT2012" s="24"/>
      <c r="AU2012" s="24"/>
      <c r="AV2012" s="24"/>
      <c r="AW2012" s="24">
        <f t="shared" si="756"/>
        <v>0</v>
      </c>
      <c r="AX2012" s="24">
        <f t="shared" si="757"/>
        <v>0</v>
      </c>
      <c r="BA2012" s="24"/>
      <c r="BB2012" s="24"/>
      <c r="BC2012" s="24"/>
      <c r="BD2012" s="24"/>
      <c r="BE2012" s="24"/>
      <c r="BF2012" s="24"/>
      <c r="BG2012" s="24">
        <f t="shared" si="758"/>
        <v>0</v>
      </c>
      <c r="BH2012" s="24">
        <f t="shared" si="759"/>
        <v>0</v>
      </c>
      <c r="BK2012" s="24"/>
      <c r="BL2012" s="24"/>
      <c r="BM2012" s="24"/>
      <c r="BN2012" s="24"/>
      <c r="BO2012" s="24"/>
      <c r="BP2012" s="24"/>
      <c r="BQ2012" s="24">
        <f t="shared" si="760"/>
        <v>0</v>
      </c>
      <c r="BR2012" s="24">
        <f t="shared" si="761"/>
        <v>0</v>
      </c>
      <c r="BU2012" s="24"/>
      <c r="BV2012" s="24"/>
      <c r="BW2012" s="24"/>
      <c r="BX2012" s="24"/>
      <c r="BY2012" s="24"/>
      <c r="BZ2012" s="24"/>
      <c r="CA2012" s="24">
        <f t="shared" si="762"/>
        <v>0</v>
      </c>
      <c r="CB2012" s="24">
        <f t="shared" si="763"/>
        <v>0</v>
      </c>
      <c r="CC2012" s="24"/>
      <c r="CE2012" s="24">
        <f t="shared" si="764"/>
        <v>0</v>
      </c>
      <c r="CG2012" s="24">
        <f t="shared" si="765"/>
        <v>0</v>
      </c>
      <c r="CI2012" s="24">
        <f t="shared" si="766"/>
        <v>0</v>
      </c>
      <c r="CK2012" s="24">
        <f t="shared" si="767"/>
        <v>0</v>
      </c>
      <c r="CM2012" s="24">
        <f t="shared" si="768"/>
        <v>0</v>
      </c>
      <c r="CO2012" s="24">
        <f t="shared" si="769"/>
        <v>0</v>
      </c>
      <c r="CQ2012" s="24">
        <f t="shared" si="770"/>
        <v>0</v>
      </c>
      <c r="CS2012" s="24">
        <f t="shared" si="771"/>
        <v>0</v>
      </c>
    </row>
    <row r="2013" spans="9:97">
      <c r="I2013" s="24">
        <f t="shared" si="751"/>
        <v>0</v>
      </c>
      <c r="J2013" s="24">
        <f t="shared" si="750"/>
        <v>0</v>
      </c>
      <c r="M2013" s="24"/>
      <c r="N2013" s="24"/>
      <c r="O2013" s="24"/>
      <c r="P2013" s="24"/>
      <c r="Q2013" s="24"/>
      <c r="R2013" s="24"/>
      <c r="S2013" s="24">
        <f t="shared" si="752"/>
        <v>0</v>
      </c>
      <c r="T2013" s="24">
        <f t="shared" si="749"/>
        <v>0</v>
      </c>
      <c r="W2013" s="24"/>
      <c r="X2013" s="24"/>
      <c r="Y2013" s="24"/>
      <c r="Z2013" s="24"/>
      <c r="AA2013" s="24"/>
      <c r="AB2013" s="24"/>
      <c r="AC2013" s="24">
        <f t="shared" si="753"/>
        <v>0</v>
      </c>
      <c r="AD2013" s="24">
        <f t="shared" si="754"/>
        <v>0</v>
      </c>
      <c r="AG2013" s="24"/>
      <c r="AH2013" s="24"/>
      <c r="AI2013" s="24"/>
      <c r="AJ2013" s="24"/>
      <c r="AK2013" s="24"/>
      <c r="AL2013" s="24"/>
      <c r="AM2013" s="24">
        <f t="shared" si="755"/>
        <v>0</v>
      </c>
      <c r="AN2013" s="24">
        <f t="shared" si="772"/>
        <v>0</v>
      </c>
      <c r="AQ2013" s="24"/>
      <c r="AR2013" s="24"/>
      <c r="AS2013" s="24"/>
      <c r="AT2013" s="24"/>
      <c r="AU2013" s="24"/>
      <c r="AV2013" s="24"/>
      <c r="AW2013" s="24">
        <f t="shared" si="756"/>
        <v>0</v>
      </c>
      <c r="AX2013" s="24">
        <f t="shared" si="757"/>
        <v>0</v>
      </c>
      <c r="BA2013" s="24"/>
      <c r="BB2013" s="24"/>
      <c r="BC2013" s="24"/>
      <c r="BD2013" s="24"/>
      <c r="BE2013" s="24"/>
      <c r="BF2013" s="24"/>
      <c r="BG2013" s="24">
        <f t="shared" si="758"/>
        <v>0</v>
      </c>
      <c r="BH2013" s="24">
        <f t="shared" si="759"/>
        <v>0</v>
      </c>
      <c r="BK2013" s="24"/>
      <c r="BL2013" s="24"/>
      <c r="BM2013" s="24"/>
      <c r="BN2013" s="24"/>
      <c r="BO2013" s="24"/>
      <c r="BP2013" s="24"/>
      <c r="BQ2013" s="24">
        <f t="shared" si="760"/>
        <v>0</v>
      </c>
      <c r="BR2013" s="24">
        <f t="shared" si="761"/>
        <v>0</v>
      </c>
      <c r="BU2013" s="24"/>
      <c r="BV2013" s="24"/>
      <c r="BW2013" s="24"/>
      <c r="BX2013" s="24"/>
      <c r="BY2013" s="24"/>
      <c r="BZ2013" s="24"/>
      <c r="CA2013" s="24">
        <f t="shared" si="762"/>
        <v>0</v>
      </c>
      <c r="CB2013" s="24">
        <f t="shared" si="763"/>
        <v>0</v>
      </c>
      <c r="CC2013" s="24"/>
      <c r="CE2013" s="24">
        <f t="shared" si="764"/>
        <v>0</v>
      </c>
      <c r="CG2013" s="24">
        <f t="shared" si="765"/>
        <v>0</v>
      </c>
      <c r="CI2013" s="24">
        <f t="shared" si="766"/>
        <v>0</v>
      </c>
      <c r="CK2013" s="24">
        <f t="shared" si="767"/>
        <v>0</v>
      </c>
      <c r="CM2013" s="24">
        <f t="shared" si="768"/>
        <v>0</v>
      </c>
      <c r="CO2013" s="24">
        <f t="shared" si="769"/>
        <v>0</v>
      </c>
      <c r="CQ2013" s="24">
        <f t="shared" si="770"/>
        <v>0</v>
      </c>
      <c r="CS2013" s="24">
        <f t="shared" si="771"/>
        <v>0</v>
      </c>
    </row>
    <row r="2014" spans="9:97">
      <c r="I2014" s="24">
        <f t="shared" si="751"/>
        <v>0</v>
      </c>
      <c r="J2014" s="24">
        <f t="shared" si="750"/>
        <v>0</v>
      </c>
      <c r="M2014" s="24"/>
      <c r="N2014" s="24"/>
      <c r="O2014" s="24"/>
      <c r="P2014" s="24"/>
      <c r="Q2014" s="24"/>
      <c r="R2014" s="24"/>
      <c r="S2014" s="24">
        <f t="shared" si="752"/>
        <v>0</v>
      </c>
      <c r="T2014" s="24">
        <f t="shared" si="749"/>
        <v>0</v>
      </c>
      <c r="W2014" s="24"/>
      <c r="X2014" s="24"/>
      <c r="Y2014" s="24"/>
      <c r="Z2014" s="24"/>
      <c r="AA2014" s="24"/>
      <c r="AB2014" s="24"/>
      <c r="AC2014" s="24">
        <f t="shared" si="753"/>
        <v>0</v>
      </c>
      <c r="AD2014" s="24">
        <f t="shared" si="754"/>
        <v>0</v>
      </c>
      <c r="AG2014" s="24"/>
      <c r="AH2014" s="24"/>
      <c r="AI2014" s="24"/>
      <c r="AJ2014" s="24"/>
      <c r="AK2014" s="24"/>
      <c r="AL2014" s="24"/>
      <c r="AM2014" s="24">
        <f t="shared" si="755"/>
        <v>0</v>
      </c>
      <c r="AN2014" s="24">
        <f t="shared" si="772"/>
        <v>0</v>
      </c>
      <c r="AQ2014" s="24"/>
      <c r="AR2014" s="24"/>
      <c r="AS2014" s="24"/>
      <c r="AT2014" s="24"/>
      <c r="AU2014" s="24"/>
      <c r="AV2014" s="24"/>
      <c r="AW2014" s="24">
        <f t="shared" si="756"/>
        <v>0</v>
      </c>
      <c r="AX2014" s="24">
        <f t="shared" si="757"/>
        <v>0</v>
      </c>
      <c r="BA2014" s="24"/>
      <c r="BB2014" s="24"/>
      <c r="BC2014" s="24"/>
      <c r="BD2014" s="24"/>
      <c r="BE2014" s="24"/>
      <c r="BF2014" s="24"/>
      <c r="BG2014" s="24">
        <f t="shared" si="758"/>
        <v>0</v>
      </c>
      <c r="BH2014" s="24">
        <f t="shared" si="759"/>
        <v>0</v>
      </c>
      <c r="BK2014" s="24"/>
      <c r="BL2014" s="24"/>
      <c r="BM2014" s="24"/>
      <c r="BN2014" s="24"/>
      <c r="BO2014" s="24"/>
      <c r="BP2014" s="24"/>
      <c r="BQ2014" s="24">
        <f t="shared" si="760"/>
        <v>0</v>
      </c>
      <c r="BR2014" s="24">
        <f t="shared" si="761"/>
        <v>0</v>
      </c>
      <c r="BU2014" s="24"/>
      <c r="BV2014" s="24"/>
      <c r="BW2014" s="24"/>
      <c r="BX2014" s="24"/>
      <c r="BY2014" s="24"/>
      <c r="BZ2014" s="24"/>
      <c r="CA2014" s="24">
        <f t="shared" si="762"/>
        <v>0</v>
      </c>
      <c r="CB2014" s="24">
        <f t="shared" si="763"/>
        <v>0</v>
      </c>
      <c r="CC2014" s="24"/>
      <c r="CE2014" s="24">
        <f t="shared" si="764"/>
        <v>0</v>
      </c>
      <c r="CG2014" s="24">
        <f t="shared" si="765"/>
        <v>0</v>
      </c>
      <c r="CI2014" s="24">
        <f t="shared" si="766"/>
        <v>0</v>
      </c>
      <c r="CK2014" s="24">
        <f t="shared" si="767"/>
        <v>0</v>
      </c>
      <c r="CM2014" s="24">
        <f t="shared" si="768"/>
        <v>0</v>
      </c>
      <c r="CO2014" s="24">
        <f t="shared" si="769"/>
        <v>0</v>
      </c>
      <c r="CQ2014" s="24">
        <f t="shared" si="770"/>
        <v>0</v>
      </c>
      <c r="CS2014" s="24">
        <f t="shared" si="771"/>
        <v>0</v>
      </c>
    </row>
    <row r="2015" spans="9:97">
      <c r="I2015" s="24">
        <f t="shared" si="751"/>
        <v>0</v>
      </c>
      <c r="J2015" s="24">
        <f t="shared" si="750"/>
        <v>0</v>
      </c>
      <c r="M2015" s="24"/>
      <c r="N2015" s="24"/>
      <c r="O2015" s="24"/>
      <c r="P2015" s="24"/>
      <c r="Q2015" s="24"/>
      <c r="R2015" s="24"/>
      <c r="S2015" s="24">
        <f t="shared" si="752"/>
        <v>0</v>
      </c>
      <c r="T2015" s="24">
        <f t="shared" si="749"/>
        <v>0</v>
      </c>
      <c r="W2015" s="24"/>
      <c r="X2015" s="24"/>
      <c r="Y2015" s="24"/>
      <c r="Z2015" s="24"/>
      <c r="AA2015" s="24"/>
      <c r="AB2015" s="24"/>
      <c r="AC2015" s="24">
        <f t="shared" si="753"/>
        <v>0</v>
      </c>
      <c r="AD2015" s="24">
        <f t="shared" si="754"/>
        <v>0</v>
      </c>
      <c r="AG2015" s="24"/>
      <c r="AH2015" s="24"/>
      <c r="AI2015" s="24"/>
      <c r="AJ2015" s="24"/>
      <c r="AK2015" s="24"/>
      <c r="AL2015" s="24"/>
      <c r="AM2015" s="24">
        <f t="shared" si="755"/>
        <v>0</v>
      </c>
      <c r="AN2015" s="24">
        <f t="shared" si="772"/>
        <v>0</v>
      </c>
      <c r="AQ2015" s="24"/>
      <c r="AR2015" s="24"/>
      <c r="AS2015" s="24"/>
      <c r="AT2015" s="24"/>
      <c r="AU2015" s="24"/>
      <c r="AV2015" s="24"/>
      <c r="AW2015" s="24">
        <f t="shared" si="756"/>
        <v>0</v>
      </c>
      <c r="AX2015" s="24">
        <f t="shared" si="757"/>
        <v>0</v>
      </c>
      <c r="BA2015" s="24"/>
      <c r="BB2015" s="24"/>
      <c r="BC2015" s="24"/>
      <c r="BD2015" s="24"/>
      <c r="BE2015" s="24"/>
      <c r="BF2015" s="24"/>
      <c r="BG2015" s="24">
        <f t="shared" si="758"/>
        <v>0</v>
      </c>
      <c r="BH2015" s="24">
        <f t="shared" si="759"/>
        <v>0</v>
      </c>
      <c r="BK2015" s="24"/>
      <c r="BL2015" s="24"/>
      <c r="BM2015" s="24"/>
      <c r="BN2015" s="24"/>
      <c r="BO2015" s="24"/>
      <c r="BP2015" s="24"/>
      <c r="BQ2015" s="24">
        <f t="shared" si="760"/>
        <v>0</v>
      </c>
      <c r="BR2015" s="24">
        <f t="shared" si="761"/>
        <v>0</v>
      </c>
      <c r="BU2015" s="24"/>
      <c r="BV2015" s="24"/>
      <c r="BW2015" s="24"/>
      <c r="BX2015" s="24"/>
      <c r="BY2015" s="24"/>
      <c r="BZ2015" s="24"/>
      <c r="CA2015" s="24">
        <f t="shared" si="762"/>
        <v>0</v>
      </c>
      <c r="CB2015" s="24">
        <f t="shared" si="763"/>
        <v>0</v>
      </c>
      <c r="CC2015" s="24"/>
      <c r="CE2015" s="24">
        <f t="shared" si="764"/>
        <v>0</v>
      </c>
      <c r="CG2015" s="24">
        <f t="shared" si="765"/>
        <v>0</v>
      </c>
      <c r="CI2015" s="24">
        <f t="shared" si="766"/>
        <v>0</v>
      </c>
      <c r="CK2015" s="24">
        <f t="shared" si="767"/>
        <v>0</v>
      </c>
      <c r="CM2015" s="24">
        <f t="shared" si="768"/>
        <v>0</v>
      </c>
      <c r="CO2015" s="24">
        <f t="shared" si="769"/>
        <v>0</v>
      </c>
      <c r="CQ2015" s="24">
        <f t="shared" si="770"/>
        <v>0</v>
      </c>
      <c r="CS2015" s="24">
        <f t="shared" si="771"/>
        <v>0</v>
      </c>
    </row>
    <row r="2016" spans="9:97">
      <c r="I2016" s="24">
        <f t="shared" si="751"/>
        <v>0</v>
      </c>
      <c r="J2016" s="24">
        <f t="shared" si="750"/>
        <v>0</v>
      </c>
      <c r="M2016" s="24"/>
      <c r="N2016" s="24"/>
      <c r="O2016" s="24"/>
      <c r="P2016" s="24"/>
      <c r="Q2016" s="24"/>
      <c r="R2016" s="24"/>
      <c r="S2016" s="24">
        <f t="shared" si="752"/>
        <v>0</v>
      </c>
      <c r="T2016" s="24">
        <f t="shared" si="749"/>
        <v>0</v>
      </c>
      <c r="W2016" s="24"/>
      <c r="X2016" s="24"/>
      <c r="Y2016" s="24"/>
      <c r="Z2016" s="24"/>
      <c r="AA2016" s="24"/>
      <c r="AB2016" s="24"/>
      <c r="AC2016" s="24">
        <f t="shared" si="753"/>
        <v>0</v>
      </c>
      <c r="AD2016" s="24">
        <f t="shared" si="754"/>
        <v>0</v>
      </c>
      <c r="AG2016" s="24"/>
      <c r="AH2016" s="24"/>
      <c r="AI2016" s="24"/>
      <c r="AJ2016" s="24"/>
      <c r="AK2016" s="24"/>
      <c r="AL2016" s="24"/>
      <c r="AM2016" s="24">
        <f t="shared" si="755"/>
        <v>0</v>
      </c>
      <c r="AN2016" s="24">
        <f t="shared" si="772"/>
        <v>0</v>
      </c>
      <c r="AQ2016" s="24"/>
      <c r="AR2016" s="24"/>
      <c r="AS2016" s="24"/>
      <c r="AT2016" s="24"/>
      <c r="AU2016" s="24"/>
      <c r="AV2016" s="24"/>
      <c r="AW2016" s="24">
        <f t="shared" si="756"/>
        <v>0</v>
      </c>
      <c r="AX2016" s="24">
        <f t="shared" si="757"/>
        <v>0</v>
      </c>
      <c r="BA2016" s="24"/>
      <c r="BB2016" s="24"/>
      <c r="BC2016" s="24"/>
      <c r="BD2016" s="24"/>
      <c r="BE2016" s="24"/>
      <c r="BF2016" s="24"/>
      <c r="BG2016" s="24">
        <f t="shared" si="758"/>
        <v>0</v>
      </c>
      <c r="BH2016" s="24">
        <f t="shared" si="759"/>
        <v>0</v>
      </c>
      <c r="BK2016" s="24"/>
      <c r="BL2016" s="24"/>
      <c r="BM2016" s="24"/>
      <c r="BN2016" s="24"/>
      <c r="BO2016" s="24"/>
      <c r="BP2016" s="24"/>
      <c r="BQ2016" s="24">
        <f t="shared" si="760"/>
        <v>0</v>
      </c>
      <c r="BR2016" s="24">
        <f t="shared" si="761"/>
        <v>0</v>
      </c>
      <c r="BU2016" s="24"/>
      <c r="BV2016" s="24"/>
      <c r="BW2016" s="24"/>
      <c r="BX2016" s="24"/>
      <c r="BY2016" s="24"/>
      <c r="BZ2016" s="24"/>
      <c r="CA2016" s="24">
        <f t="shared" si="762"/>
        <v>0</v>
      </c>
      <c r="CB2016" s="24">
        <f t="shared" si="763"/>
        <v>0</v>
      </c>
      <c r="CC2016" s="24"/>
      <c r="CE2016" s="24">
        <f t="shared" si="764"/>
        <v>0</v>
      </c>
      <c r="CG2016" s="24">
        <f t="shared" si="765"/>
        <v>0</v>
      </c>
      <c r="CI2016" s="24">
        <f t="shared" si="766"/>
        <v>0</v>
      </c>
      <c r="CK2016" s="24">
        <f t="shared" si="767"/>
        <v>0</v>
      </c>
      <c r="CM2016" s="24">
        <f t="shared" si="768"/>
        <v>0</v>
      </c>
      <c r="CO2016" s="24">
        <f t="shared" si="769"/>
        <v>0</v>
      </c>
      <c r="CQ2016" s="24">
        <f t="shared" si="770"/>
        <v>0</v>
      </c>
      <c r="CS2016" s="24">
        <f t="shared" si="771"/>
        <v>0</v>
      </c>
    </row>
    <row r="2017" spans="9:97">
      <c r="I2017" s="24">
        <f t="shared" si="751"/>
        <v>0</v>
      </c>
      <c r="J2017" s="24">
        <f t="shared" si="750"/>
        <v>0</v>
      </c>
      <c r="M2017" s="24"/>
      <c r="N2017" s="24"/>
      <c r="O2017" s="24"/>
      <c r="P2017" s="24"/>
      <c r="Q2017" s="24"/>
      <c r="R2017" s="24"/>
      <c r="S2017" s="24">
        <f t="shared" si="752"/>
        <v>0</v>
      </c>
      <c r="T2017" s="24">
        <f t="shared" si="749"/>
        <v>0</v>
      </c>
      <c r="W2017" s="24"/>
      <c r="X2017" s="24"/>
      <c r="Y2017" s="24"/>
      <c r="Z2017" s="24"/>
      <c r="AA2017" s="24"/>
      <c r="AB2017" s="24"/>
      <c r="AC2017" s="24">
        <f t="shared" si="753"/>
        <v>0</v>
      </c>
      <c r="AD2017" s="24">
        <f t="shared" si="754"/>
        <v>0</v>
      </c>
      <c r="AG2017" s="24"/>
      <c r="AH2017" s="24"/>
      <c r="AI2017" s="24"/>
      <c r="AJ2017" s="24"/>
      <c r="AK2017" s="24"/>
      <c r="AL2017" s="24"/>
      <c r="AM2017" s="24">
        <f t="shared" si="755"/>
        <v>0</v>
      </c>
      <c r="AN2017" s="24">
        <f t="shared" si="772"/>
        <v>0</v>
      </c>
      <c r="AQ2017" s="24"/>
      <c r="AR2017" s="24"/>
      <c r="AS2017" s="24"/>
      <c r="AT2017" s="24"/>
      <c r="AU2017" s="24"/>
      <c r="AV2017" s="24"/>
      <c r="AW2017" s="24">
        <f t="shared" si="756"/>
        <v>0</v>
      </c>
      <c r="AX2017" s="24">
        <f t="shared" si="757"/>
        <v>0</v>
      </c>
      <c r="BA2017" s="24"/>
      <c r="BB2017" s="24"/>
      <c r="BC2017" s="24"/>
      <c r="BD2017" s="24"/>
      <c r="BE2017" s="24"/>
      <c r="BF2017" s="24"/>
      <c r="BG2017" s="24">
        <f t="shared" si="758"/>
        <v>0</v>
      </c>
      <c r="BH2017" s="24">
        <f t="shared" si="759"/>
        <v>0</v>
      </c>
      <c r="BK2017" s="24"/>
      <c r="BL2017" s="24"/>
      <c r="BM2017" s="24"/>
      <c r="BN2017" s="24"/>
      <c r="BO2017" s="24"/>
      <c r="BP2017" s="24"/>
      <c r="BQ2017" s="24">
        <f t="shared" si="760"/>
        <v>0</v>
      </c>
      <c r="BR2017" s="24">
        <f t="shared" si="761"/>
        <v>0</v>
      </c>
      <c r="BU2017" s="24"/>
      <c r="BV2017" s="24"/>
      <c r="BW2017" s="24"/>
      <c r="BX2017" s="24"/>
      <c r="BY2017" s="24"/>
      <c r="BZ2017" s="24"/>
      <c r="CA2017" s="24">
        <f t="shared" si="762"/>
        <v>0</v>
      </c>
      <c r="CB2017" s="24">
        <f t="shared" si="763"/>
        <v>0</v>
      </c>
      <c r="CC2017" s="24"/>
      <c r="CE2017" s="24">
        <f t="shared" si="764"/>
        <v>0</v>
      </c>
      <c r="CG2017" s="24">
        <f t="shared" si="765"/>
        <v>0</v>
      </c>
      <c r="CI2017" s="24">
        <f t="shared" si="766"/>
        <v>0</v>
      </c>
      <c r="CK2017" s="24">
        <f t="shared" si="767"/>
        <v>0</v>
      </c>
      <c r="CM2017" s="24">
        <f t="shared" si="768"/>
        <v>0</v>
      </c>
      <c r="CO2017" s="24">
        <f t="shared" si="769"/>
        <v>0</v>
      </c>
      <c r="CQ2017" s="24">
        <f t="shared" si="770"/>
        <v>0</v>
      </c>
      <c r="CS2017" s="24">
        <f t="shared" si="771"/>
        <v>0</v>
      </c>
    </row>
    <row r="2018" spans="9:97">
      <c r="I2018" s="24">
        <f t="shared" si="751"/>
        <v>0</v>
      </c>
      <c r="J2018" s="24">
        <f t="shared" si="750"/>
        <v>0</v>
      </c>
      <c r="M2018" s="24"/>
      <c r="N2018" s="24"/>
      <c r="O2018" s="24"/>
      <c r="P2018" s="24"/>
      <c r="Q2018" s="24"/>
      <c r="R2018" s="24"/>
      <c r="S2018" s="24">
        <f t="shared" si="752"/>
        <v>0</v>
      </c>
      <c r="T2018" s="24">
        <f t="shared" si="749"/>
        <v>0</v>
      </c>
      <c r="W2018" s="24"/>
      <c r="X2018" s="24"/>
      <c r="Y2018" s="24"/>
      <c r="Z2018" s="24"/>
      <c r="AA2018" s="24"/>
      <c r="AB2018" s="24"/>
      <c r="AC2018" s="24">
        <f t="shared" si="753"/>
        <v>0</v>
      </c>
      <c r="AD2018" s="24">
        <f t="shared" si="754"/>
        <v>0</v>
      </c>
      <c r="AG2018" s="24"/>
      <c r="AH2018" s="24"/>
      <c r="AI2018" s="24"/>
      <c r="AJ2018" s="24"/>
      <c r="AK2018" s="24"/>
      <c r="AL2018" s="24"/>
      <c r="AM2018" s="24">
        <f t="shared" si="755"/>
        <v>0</v>
      </c>
      <c r="AN2018" s="24">
        <f t="shared" si="772"/>
        <v>0</v>
      </c>
      <c r="AQ2018" s="24"/>
      <c r="AR2018" s="24"/>
      <c r="AS2018" s="24"/>
      <c r="AT2018" s="24"/>
      <c r="AU2018" s="24"/>
      <c r="AV2018" s="24"/>
      <c r="AW2018" s="24">
        <f t="shared" si="756"/>
        <v>0</v>
      </c>
      <c r="AX2018" s="24">
        <f t="shared" si="757"/>
        <v>0</v>
      </c>
      <c r="BA2018" s="24"/>
      <c r="BB2018" s="24"/>
      <c r="BC2018" s="24"/>
      <c r="BD2018" s="24"/>
      <c r="BE2018" s="24"/>
      <c r="BF2018" s="24"/>
      <c r="BG2018" s="24">
        <f t="shared" si="758"/>
        <v>0</v>
      </c>
      <c r="BH2018" s="24">
        <f t="shared" si="759"/>
        <v>0</v>
      </c>
      <c r="BK2018" s="24"/>
      <c r="BL2018" s="24"/>
      <c r="BM2018" s="24"/>
      <c r="BN2018" s="24"/>
      <c r="BO2018" s="24"/>
      <c r="BP2018" s="24"/>
      <c r="BQ2018" s="24">
        <f t="shared" si="760"/>
        <v>0</v>
      </c>
      <c r="BR2018" s="24">
        <f t="shared" si="761"/>
        <v>0</v>
      </c>
      <c r="BU2018" s="24"/>
      <c r="BV2018" s="24"/>
      <c r="BW2018" s="24"/>
      <c r="BX2018" s="24"/>
      <c r="BY2018" s="24"/>
      <c r="BZ2018" s="24"/>
      <c r="CA2018" s="24">
        <f t="shared" si="762"/>
        <v>0</v>
      </c>
      <c r="CB2018" s="24">
        <f t="shared" si="763"/>
        <v>0</v>
      </c>
      <c r="CC2018" s="24"/>
      <c r="CE2018" s="24">
        <f t="shared" si="764"/>
        <v>0</v>
      </c>
      <c r="CG2018" s="24">
        <f t="shared" si="765"/>
        <v>0</v>
      </c>
      <c r="CI2018" s="24">
        <f t="shared" si="766"/>
        <v>0</v>
      </c>
      <c r="CK2018" s="24">
        <f t="shared" si="767"/>
        <v>0</v>
      </c>
      <c r="CM2018" s="24">
        <f t="shared" si="768"/>
        <v>0</v>
      </c>
      <c r="CO2018" s="24">
        <f t="shared" si="769"/>
        <v>0</v>
      </c>
      <c r="CQ2018" s="24">
        <f t="shared" si="770"/>
        <v>0</v>
      </c>
      <c r="CS2018" s="24">
        <f t="shared" si="771"/>
        <v>0</v>
      </c>
    </row>
    <row r="2019" spans="9:97">
      <c r="I2019" s="24">
        <f t="shared" si="751"/>
        <v>0</v>
      </c>
      <c r="J2019" s="24">
        <f t="shared" si="750"/>
        <v>0</v>
      </c>
      <c r="M2019" s="24"/>
      <c r="N2019" s="24"/>
      <c r="O2019" s="24"/>
      <c r="P2019" s="24"/>
      <c r="Q2019" s="24"/>
      <c r="R2019" s="24"/>
      <c r="S2019" s="24">
        <f t="shared" si="752"/>
        <v>0</v>
      </c>
      <c r="T2019" s="24">
        <f t="shared" si="749"/>
        <v>0</v>
      </c>
      <c r="W2019" s="24"/>
      <c r="X2019" s="24"/>
      <c r="Y2019" s="24"/>
      <c r="Z2019" s="24"/>
      <c r="AA2019" s="24"/>
      <c r="AB2019" s="24"/>
      <c r="AC2019" s="24">
        <f t="shared" si="753"/>
        <v>0</v>
      </c>
      <c r="AD2019" s="24">
        <f t="shared" si="754"/>
        <v>0</v>
      </c>
      <c r="AG2019" s="24"/>
      <c r="AH2019" s="24"/>
      <c r="AI2019" s="24"/>
      <c r="AJ2019" s="24"/>
      <c r="AK2019" s="24"/>
      <c r="AL2019" s="24"/>
      <c r="AM2019" s="24">
        <f t="shared" si="755"/>
        <v>0</v>
      </c>
      <c r="AN2019" s="24">
        <f t="shared" si="772"/>
        <v>0</v>
      </c>
      <c r="AQ2019" s="24"/>
      <c r="AR2019" s="24"/>
      <c r="AS2019" s="24"/>
      <c r="AT2019" s="24"/>
      <c r="AU2019" s="24"/>
      <c r="AV2019" s="24"/>
      <c r="AW2019" s="24">
        <f t="shared" si="756"/>
        <v>0</v>
      </c>
      <c r="AX2019" s="24">
        <f t="shared" si="757"/>
        <v>0</v>
      </c>
      <c r="BA2019" s="24"/>
      <c r="BB2019" s="24"/>
      <c r="BC2019" s="24"/>
      <c r="BD2019" s="24"/>
      <c r="BE2019" s="24"/>
      <c r="BF2019" s="24"/>
      <c r="BG2019" s="24">
        <f t="shared" si="758"/>
        <v>0</v>
      </c>
      <c r="BH2019" s="24">
        <f t="shared" si="759"/>
        <v>0</v>
      </c>
      <c r="BK2019" s="24"/>
      <c r="BL2019" s="24"/>
      <c r="BM2019" s="24"/>
      <c r="BN2019" s="24"/>
      <c r="BO2019" s="24"/>
      <c r="BP2019" s="24"/>
      <c r="BQ2019" s="24">
        <f t="shared" si="760"/>
        <v>0</v>
      </c>
      <c r="BR2019" s="24">
        <f t="shared" si="761"/>
        <v>0</v>
      </c>
      <c r="BU2019" s="24"/>
      <c r="BV2019" s="24"/>
      <c r="BW2019" s="24"/>
      <c r="BX2019" s="24"/>
      <c r="BY2019" s="24"/>
      <c r="BZ2019" s="24"/>
      <c r="CA2019" s="24">
        <f t="shared" si="762"/>
        <v>0</v>
      </c>
      <c r="CB2019" s="24">
        <f t="shared" si="763"/>
        <v>0</v>
      </c>
      <c r="CC2019" s="24"/>
      <c r="CE2019" s="24">
        <f t="shared" si="764"/>
        <v>0</v>
      </c>
      <c r="CG2019" s="24">
        <f t="shared" si="765"/>
        <v>0</v>
      </c>
      <c r="CI2019" s="24">
        <f t="shared" si="766"/>
        <v>0</v>
      </c>
      <c r="CK2019" s="24">
        <f t="shared" si="767"/>
        <v>0</v>
      </c>
      <c r="CM2019" s="24">
        <f t="shared" si="768"/>
        <v>0</v>
      </c>
      <c r="CO2019" s="24">
        <f t="shared" si="769"/>
        <v>0</v>
      </c>
      <c r="CQ2019" s="24">
        <f t="shared" si="770"/>
        <v>0</v>
      </c>
      <c r="CS2019" s="24">
        <f t="shared" si="771"/>
        <v>0</v>
      </c>
    </row>
    <row r="2020" spans="9:97">
      <c r="I2020" s="24">
        <f t="shared" si="751"/>
        <v>0</v>
      </c>
      <c r="J2020" s="24">
        <f t="shared" si="750"/>
        <v>0</v>
      </c>
      <c r="M2020" s="24"/>
      <c r="N2020" s="24"/>
      <c r="O2020" s="24"/>
      <c r="P2020" s="24"/>
      <c r="Q2020" s="24"/>
      <c r="R2020" s="24"/>
      <c r="S2020" s="24">
        <f t="shared" si="752"/>
        <v>0</v>
      </c>
      <c r="T2020" s="24">
        <f t="shared" si="749"/>
        <v>0</v>
      </c>
      <c r="W2020" s="24"/>
      <c r="X2020" s="24"/>
      <c r="Y2020" s="24"/>
      <c r="Z2020" s="24"/>
      <c r="AA2020" s="24"/>
      <c r="AB2020" s="24"/>
      <c r="AC2020" s="24">
        <f t="shared" si="753"/>
        <v>0</v>
      </c>
      <c r="AD2020" s="24">
        <f t="shared" si="754"/>
        <v>0</v>
      </c>
      <c r="AG2020" s="24"/>
      <c r="AH2020" s="24"/>
      <c r="AI2020" s="24"/>
      <c r="AJ2020" s="24"/>
      <c r="AK2020" s="24"/>
      <c r="AL2020" s="24"/>
      <c r="AM2020" s="24">
        <f t="shared" si="755"/>
        <v>0</v>
      </c>
      <c r="AN2020" s="24">
        <f t="shared" si="772"/>
        <v>0</v>
      </c>
      <c r="AQ2020" s="24"/>
      <c r="AR2020" s="24"/>
      <c r="AS2020" s="24"/>
      <c r="AT2020" s="24"/>
      <c r="AU2020" s="24"/>
      <c r="AV2020" s="24"/>
      <c r="AW2020" s="24">
        <f t="shared" si="756"/>
        <v>0</v>
      </c>
      <c r="AX2020" s="24">
        <f t="shared" si="757"/>
        <v>0</v>
      </c>
      <c r="BA2020" s="24"/>
      <c r="BB2020" s="24"/>
      <c r="BC2020" s="24"/>
      <c r="BD2020" s="24"/>
      <c r="BE2020" s="24"/>
      <c r="BF2020" s="24"/>
      <c r="BG2020" s="24">
        <f t="shared" si="758"/>
        <v>0</v>
      </c>
      <c r="BH2020" s="24">
        <f t="shared" si="759"/>
        <v>0</v>
      </c>
      <c r="BK2020" s="24"/>
      <c r="BL2020" s="24"/>
      <c r="BM2020" s="24"/>
      <c r="BN2020" s="24"/>
      <c r="BO2020" s="24"/>
      <c r="BP2020" s="24"/>
      <c r="BQ2020" s="24">
        <f t="shared" si="760"/>
        <v>0</v>
      </c>
      <c r="BR2020" s="24">
        <f t="shared" si="761"/>
        <v>0</v>
      </c>
      <c r="BU2020" s="24"/>
      <c r="BV2020" s="24"/>
      <c r="BW2020" s="24"/>
      <c r="BX2020" s="24"/>
      <c r="BY2020" s="24"/>
      <c r="BZ2020" s="24"/>
      <c r="CA2020" s="24">
        <f t="shared" si="762"/>
        <v>0</v>
      </c>
      <c r="CB2020" s="24">
        <f t="shared" si="763"/>
        <v>0</v>
      </c>
      <c r="CC2020" s="24"/>
      <c r="CE2020" s="24">
        <f t="shared" si="764"/>
        <v>0</v>
      </c>
      <c r="CG2020" s="24">
        <f t="shared" si="765"/>
        <v>0</v>
      </c>
      <c r="CI2020" s="24">
        <f t="shared" si="766"/>
        <v>0</v>
      </c>
      <c r="CK2020" s="24">
        <f t="shared" si="767"/>
        <v>0</v>
      </c>
      <c r="CM2020" s="24">
        <f t="shared" si="768"/>
        <v>0</v>
      </c>
      <c r="CO2020" s="24">
        <f t="shared" si="769"/>
        <v>0</v>
      </c>
      <c r="CQ2020" s="24">
        <f t="shared" si="770"/>
        <v>0</v>
      </c>
      <c r="CS2020" s="24">
        <f t="shared" si="771"/>
        <v>0</v>
      </c>
    </row>
    <row r="2021" spans="9:97">
      <c r="I2021" s="24">
        <f t="shared" si="751"/>
        <v>0</v>
      </c>
      <c r="J2021" s="24">
        <f t="shared" si="750"/>
        <v>0</v>
      </c>
      <c r="M2021" s="24"/>
      <c r="N2021" s="24"/>
      <c r="O2021" s="24"/>
      <c r="P2021" s="24"/>
      <c r="Q2021" s="24"/>
      <c r="R2021" s="24"/>
      <c r="S2021" s="24">
        <f t="shared" si="752"/>
        <v>0</v>
      </c>
      <c r="T2021" s="24">
        <f t="shared" si="749"/>
        <v>0</v>
      </c>
      <c r="W2021" s="24"/>
      <c r="X2021" s="24"/>
      <c r="Y2021" s="24"/>
      <c r="Z2021" s="24"/>
      <c r="AA2021" s="24"/>
      <c r="AB2021" s="24"/>
      <c r="AC2021" s="24">
        <f t="shared" si="753"/>
        <v>0</v>
      </c>
      <c r="AD2021" s="24">
        <f t="shared" si="754"/>
        <v>0</v>
      </c>
      <c r="AG2021" s="24"/>
      <c r="AH2021" s="24"/>
      <c r="AI2021" s="24"/>
      <c r="AJ2021" s="24"/>
      <c r="AK2021" s="24"/>
      <c r="AL2021" s="24"/>
      <c r="AM2021" s="24">
        <f t="shared" si="755"/>
        <v>0</v>
      </c>
      <c r="AN2021" s="24">
        <f t="shared" si="772"/>
        <v>0</v>
      </c>
      <c r="AQ2021" s="24"/>
      <c r="AR2021" s="24"/>
      <c r="AS2021" s="24"/>
      <c r="AT2021" s="24"/>
      <c r="AU2021" s="24"/>
      <c r="AV2021" s="24"/>
      <c r="AW2021" s="24">
        <f t="shared" si="756"/>
        <v>0</v>
      </c>
      <c r="AX2021" s="24">
        <f t="shared" si="757"/>
        <v>0</v>
      </c>
      <c r="BA2021" s="24"/>
      <c r="BB2021" s="24"/>
      <c r="BC2021" s="24"/>
      <c r="BD2021" s="24"/>
      <c r="BE2021" s="24"/>
      <c r="BF2021" s="24"/>
      <c r="BG2021" s="24">
        <f t="shared" si="758"/>
        <v>0</v>
      </c>
      <c r="BH2021" s="24">
        <f t="shared" si="759"/>
        <v>0</v>
      </c>
      <c r="BK2021" s="24"/>
      <c r="BL2021" s="24"/>
      <c r="BM2021" s="24"/>
      <c r="BN2021" s="24"/>
      <c r="BO2021" s="24"/>
      <c r="BP2021" s="24"/>
      <c r="BQ2021" s="24">
        <f t="shared" si="760"/>
        <v>0</v>
      </c>
      <c r="BR2021" s="24">
        <f t="shared" si="761"/>
        <v>0</v>
      </c>
      <c r="BU2021" s="24"/>
      <c r="BV2021" s="24"/>
      <c r="BW2021" s="24"/>
      <c r="BX2021" s="24"/>
      <c r="BY2021" s="24"/>
      <c r="BZ2021" s="24"/>
      <c r="CA2021" s="24">
        <f t="shared" si="762"/>
        <v>0</v>
      </c>
      <c r="CB2021" s="24">
        <f t="shared" si="763"/>
        <v>0</v>
      </c>
      <c r="CC2021" s="24"/>
      <c r="CE2021" s="24">
        <f t="shared" si="764"/>
        <v>0</v>
      </c>
      <c r="CG2021" s="24">
        <f t="shared" si="765"/>
        <v>0</v>
      </c>
      <c r="CI2021" s="24">
        <f t="shared" si="766"/>
        <v>0</v>
      </c>
      <c r="CK2021" s="24">
        <f t="shared" si="767"/>
        <v>0</v>
      </c>
      <c r="CM2021" s="24">
        <f t="shared" si="768"/>
        <v>0</v>
      </c>
      <c r="CO2021" s="24">
        <f t="shared" si="769"/>
        <v>0</v>
      </c>
      <c r="CQ2021" s="24">
        <f t="shared" si="770"/>
        <v>0</v>
      </c>
      <c r="CS2021" s="24">
        <f t="shared" si="771"/>
        <v>0</v>
      </c>
    </row>
    <row r="2022" spans="9:97">
      <c r="I2022" s="24">
        <f t="shared" si="751"/>
        <v>0</v>
      </c>
      <c r="J2022" s="24">
        <f t="shared" si="750"/>
        <v>0</v>
      </c>
      <c r="M2022" s="24"/>
      <c r="N2022" s="24"/>
      <c r="O2022" s="24"/>
      <c r="P2022" s="24"/>
      <c r="Q2022" s="24"/>
      <c r="R2022" s="24"/>
      <c r="S2022" s="24">
        <f t="shared" si="752"/>
        <v>0</v>
      </c>
      <c r="T2022" s="24">
        <f t="shared" si="749"/>
        <v>0</v>
      </c>
      <c r="W2022" s="24"/>
      <c r="X2022" s="24"/>
      <c r="Y2022" s="24"/>
      <c r="Z2022" s="24"/>
      <c r="AA2022" s="24"/>
      <c r="AB2022" s="24"/>
      <c r="AC2022" s="24">
        <f t="shared" si="753"/>
        <v>0</v>
      </c>
      <c r="AD2022" s="24">
        <f t="shared" si="754"/>
        <v>0</v>
      </c>
      <c r="AG2022" s="24"/>
      <c r="AH2022" s="24"/>
      <c r="AI2022" s="24"/>
      <c r="AJ2022" s="24"/>
      <c r="AK2022" s="24"/>
      <c r="AL2022" s="24"/>
      <c r="AM2022" s="24">
        <f t="shared" si="755"/>
        <v>0</v>
      </c>
      <c r="AN2022" s="24">
        <f t="shared" si="772"/>
        <v>0</v>
      </c>
      <c r="AQ2022" s="24"/>
      <c r="AR2022" s="24"/>
      <c r="AS2022" s="24"/>
      <c r="AT2022" s="24"/>
      <c r="AU2022" s="24"/>
      <c r="AV2022" s="24"/>
      <c r="AW2022" s="24">
        <f t="shared" si="756"/>
        <v>0</v>
      </c>
      <c r="AX2022" s="24">
        <f t="shared" si="757"/>
        <v>0</v>
      </c>
      <c r="BA2022" s="24"/>
      <c r="BB2022" s="24"/>
      <c r="BC2022" s="24"/>
      <c r="BD2022" s="24"/>
      <c r="BE2022" s="24"/>
      <c r="BF2022" s="24"/>
      <c r="BG2022" s="24">
        <f t="shared" si="758"/>
        <v>0</v>
      </c>
      <c r="BH2022" s="24">
        <f t="shared" si="759"/>
        <v>0</v>
      </c>
      <c r="BK2022" s="24"/>
      <c r="BL2022" s="24"/>
      <c r="BM2022" s="24"/>
      <c r="BN2022" s="24"/>
      <c r="BO2022" s="24"/>
      <c r="BP2022" s="24"/>
      <c r="BQ2022" s="24">
        <f t="shared" si="760"/>
        <v>0</v>
      </c>
      <c r="BR2022" s="24">
        <f t="shared" si="761"/>
        <v>0</v>
      </c>
      <c r="BU2022" s="24"/>
      <c r="BV2022" s="24"/>
      <c r="BW2022" s="24"/>
      <c r="BX2022" s="24"/>
      <c r="BY2022" s="24"/>
      <c r="BZ2022" s="24"/>
      <c r="CA2022" s="24">
        <f t="shared" si="762"/>
        <v>0</v>
      </c>
      <c r="CB2022" s="24">
        <f t="shared" si="763"/>
        <v>0</v>
      </c>
      <c r="CC2022" s="24"/>
      <c r="CE2022" s="24">
        <f t="shared" si="764"/>
        <v>0</v>
      </c>
      <c r="CG2022" s="24">
        <f t="shared" si="765"/>
        <v>0</v>
      </c>
      <c r="CI2022" s="24">
        <f t="shared" si="766"/>
        <v>0</v>
      </c>
      <c r="CK2022" s="24">
        <f t="shared" si="767"/>
        <v>0</v>
      </c>
      <c r="CM2022" s="24">
        <f t="shared" si="768"/>
        <v>0</v>
      </c>
      <c r="CO2022" s="24">
        <f t="shared" si="769"/>
        <v>0</v>
      </c>
      <c r="CQ2022" s="24">
        <f t="shared" si="770"/>
        <v>0</v>
      </c>
      <c r="CS2022" s="24">
        <f t="shared" si="771"/>
        <v>0</v>
      </c>
    </row>
    <row r="2023" spans="9:97">
      <c r="I2023" s="24">
        <f t="shared" si="751"/>
        <v>0</v>
      </c>
      <c r="J2023" s="24">
        <f t="shared" si="750"/>
        <v>0</v>
      </c>
      <c r="M2023" s="24"/>
      <c r="N2023" s="24"/>
      <c r="O2023" s="24"/>
      <c r="P2023" s="24"/>
      <c r="Q2023" s="24"/>
      <c r="R2023" s="24"/>
      <c r="S2023" s="24">
        <f t="shared" si="752"/>
        <v>0</v>
      </c>
      <c r="T2023" s="24">
        <f t="shared" ref="T2023:T2086" si="773">IF(P2023&lt;M2023-N2023,M2023-N2023-P2023,0)</f>
        <v>0</v>
      </c>
      <c r="W2023" s="24"/>
      <c r="X2023" s="24"/>
      <c r="Y2023" s="24"/>
      <c r="Z2023" s="24"/>
      <c r="AA2023" s="24"/>
      <c r="AB2023" s="24"/>
      <c r="AC2023" s="24">
        <f t="shared" si="753"/>
        <v>0</v>
      </c>
      <c r="AD2023" s="24">
        <f t="shared" si="754"/>
        <v>0</v>
      </c>
      <c r="AG2023" s="24"/>
      <c r="AH2023" s="24"/>
      <c r="AI2023" s="24"/>
      <c r="AJ2023" s="24"/>
      <c r="AK2023" s="24"/>
      <c r="AL2023" s="24"/>
      <c r="AM2023" s="24">
        <f t="shared" si="755"/>
        <v>0</v>
      </c>
      <c r="AN2023" s="24">
        <f t="shared" si="772"/>
        <v>0</v>
      </c>
      <c r="AQ2023" s="24"/>
      <c r="AR2023" s="24"/>
      <c r="AS2023" s="24"/>
      <c r="AT2023" s="24"/>
      <c r="AU2023" s="24"/>
      <c r="AV2023" s="24"/>
      <c r="AW2023" s="24">
        <f t="shared" si="756"/>
        <v>0</v>
      </c>
      <c r="AX2023" s="24">
        <f t="shared" si="757"/>
        <v>0</v>
      </c>
      <c r="BA2023" s="24"/>
      <c r="BB2023" s="24"/>
      <c r="BC2023" s="24"/>
      <c r="BD2023" s="24"/>
      <c r="BE2023" s="24"/>
      <c r="BF2023" s="24"/>
      <c r="BG2023" s="24">
        <f t="shared" si="758"/>
        <v>0</v>
      </c>
      <c r="BH2023" s="24">
        <f t="shared" si="759"/>
        <v>0</v>
      </c>
      <c r="BK2023" s="24"/>
      <c r="BL2023" s="24"/>
      <c r="BM2023" s="24"/>
      <c r="BN2023" s="24"/>
      <c r="BO2023" s="24"/>
      <c r="BP2023" s="24"/>
      <c r="BQ2023" s="24">
        <f t="shared" si="760"/>
        <v>0</v>
      </c>
      <c r="BR2023" s="24">
        <f t="shared" si="761"/>
        <v>0</v>
      </c>
      <c r="BU2023" s="24"/>
      <c r="BV2023" s="24"/>
      <c r="BW2023" s="24"/>
      <c r="BX2023" s="24"/>
      <c r="BY2023" s="24"/>
      <c r="BZ2023" s="24"/>
      <c r="CA2023" s="24">
        <f t="shared" si="762"/>
        <v>0</v>
      </c>
      <c r="CB2023" s="24">
        <f t="shared" si="763"/>
        <v>0</v>
      </c>
      <c r="CC2023" s="24"/>
      <c r="CE2023" s="24">
        <f t="shared" si="764"/>
        <v>0</v>
      </c>
      <c r="CG2023" s="24">
        <f t="shared" si="765"/>
        <v>0</v>
      </c>
      <c r="CI2023" s="24">
        <f t="shared" si="766"/>
        <v>0</v>
      </c>
      <c r="CK2023" s="24">
        <f t="shared" si="767"/>
        <v>0</v>
      </c>
      <c r="CM2023" s="24">
        <f t="shared" si="768"/>
        <v>0</v>
      </c>
      <c r="CO2023" s="24">
        <f t="shared" si="769"/>
        <v>0</v>
      </c>
      <c r="CQ2023" s="24">
        <f t="shared" si="770"/>
        <v>0</v>
      </c>
      <c r="CS2023" s="24">
        <f t="shared" si="771"/>
        <v>0</v>
      </c>
    </row>
    <row r="2024" spans="9:97">
      <c r="I2024" s="24">
        <f t="shared" si="751"/>
        <v>0</v>
      </c>
      <c r="J2024" s="24">
        <f t="shared" si="750"/>
        <v>0</v>
      </c>
      <c r="M2024" s="24"/>
      <c r="N2024" s="24"/>
      <c r="O2024" s="24"/>
      <c r="P2024" s="24"/>
      <c r="Q2024" s="24"/>
      <c r="R2024" s="24"/>
      <c r="S2024" s="24">
        <f t="shared" si="752"/>
        <v>0</v>
      </c>
      <c r="T2024" s="24">
        <f t="shared" si="773"/>
        <v>0</v>
      </c>
      <c r="W2024" s="24"/>
      <c r="X2024" s="24"/>
      <c r="Y2024" s="24"/>
      <c r="Z2024" s="24"/>
      <c r="AA2024" s="24"/>
      <c r="AB2024" s="24"/>
      <c r="AC2024" s="24">
        <f t="shared" si="753"/>
        <v>0</v>
      </c>
      <c r="AD2024" s="24">
        <f t="shared" si="754"/>
        <v>0</v>
      </c>
      <c r="AG2024" s="24"/>
      <c r="AH2024" s="24"/>
      <c r="AI2024" s="24"/>
      <c r="AJ2024" s="24"/>
      <c r="AK2024" s="24"/>
      <c r="AL2024" s="24"/>
      <c r="AM2024" s="24">
        <f t="shared" si="755"/>
        <v>0</v>
      </c>
      <c r="AN2024" s="24">
        <f t="shared" si="772"/>
        <v>0</v>
      </c>
      <c r="AQ2024" s="24"/>
      <c r="AR2024" s="24"/>
      <c r="AS2024" s="24"/>
      <c r="AT2024" s="24"/>
      <c r="AU2024" s="24"/>
      <c r="AV2024" s="24"/>
      <c r="AW2024" s="24">
        <f t="shared" si="756"/>
        <v>0</v>
      </c>
      <c r="AX2024" s="24">
        <f t="shared" si="757"/>
        <v>0</v>
      </c>
      <c r="BA2024" s="24"/>
      <c r="BB2024" s="24"/>
      <c r="BC2024" s="24"/>
      <c r="BD2024" s="24"/>
      <c r="BE2024" s="24"/>
      <c r="BF2024" s="24"/>
      <c r="BG2024" s="24">
        <f t="shared" si="758"/>
        <v>0</v>
      </c>
      <c r="BH2024" s="24">
        <f t="shared" si="759"/>
        <v>0</v>
      </c>
      <c r="BK2024" s="24"/>
      <c r="BL2024" s="24"/>
      <c r="BM2024" s="24"/>
      <c r="BN2024" s="24"/>
      <c r="BO2024" s="24"/>
      <c r="BP2024" s="24"/>
      <c r="BQ2024" s="24">
        <f t="shared" si="760"/>
        <v>0</v>
      </c>
      <c r="BR2024" s="24">
        <f t="shared" si="761"/>
        <v>0</v>
      </c>
      <c r="BU2024" s="24"/>
      <c r="BV2024" s="24"/>
      <c r="BW2024" s="24"/>
      <c r="BX2024" s="24"/>
      <c r="BY2024" s="24"/>
      <c r="BZ2024" s="24"/>
      <c r="CA2024" s="24">
        <f t="shared" si="762"/>
        <v>0</v>
      </c>
      <c r="CB2024" s="24">
        <f t="shared" si="763"/>
        <v>0</v>
      </c>
      <c r="CC2024" s="24"/>
      <c r="CE2024" s="24">
        <f t="shared" si="764"/>
        <v>0</v>
      </c>
      <c r="CG2024" s="24">
        <f t="shared" si="765"/>
        <v>0</v>
      </c>
      <c r="CI2024" s="24">
        <f t="shared" si="766"/>
        <v>0</v>
      </c>
      <c r="CK2024" s="24">
        <f t="shared" si="767"/>
        <v>0</v>
      </c>
      <c r="CM2024" s="24">
        <f t="shared" si="768"/>
        <v>0</v>
      </c>
      <c r="CO2024" s="24">
        <f t="shared" si="769"/>
        <v>0</v>
      </c>
      <c r="CQ2024" s="24">
        <f t="shared" si="770"/>
        <v>0</v>
      </c>
      <c r="CS2024" s="24">
        <f t="shared" si="771"/>
        <v>0</v>
      </c>
    </row>
    <row r="2025" spans="9:97">
      <c r="I2025" s="24">
        <f t="shared" si="751"/>
        <v>0</v>
      </c>
      <c r="J2025" s="24">
        <f t="shared" si="750"/>
        <v>0</v>
      </c>
      <c r="M2025" s="24"/>
      <c r="N2025" s="24"/>
      <c r="O2025" s="24"/>
      <c r="P2025" s="24"/>
      <c r="Q2025" s="24"/>
      <c r="R2025" s="24"/>
      <c r="S2025" s="24">
        <f t="shared" si="752"/>
        <v>0</v>
      </c>
      <c r="T2025" s="24">
        <f t="shared" si="773"/>
        <v>0</v>
      </c>
      <c r="W2025" s="24"/>
      <c r="X2025" s="24"/>
      <c r="Y2025" s="24"/>
      <c r="Z2025" s="24"/>
      <c r="AA2025" s="24"/>
      <c r="AB2025" s="24"/>
      <c r="AC2025" s="24">
        <f t="shared" si="753"/>
        <v>0</v>
      </c>
      <c r="AD2025" s="24">
        <f t="shared" si="754"/>
        <v>0</v>
      </c>
      <c r="AG2025" s="24"/>
      <c r="AH2025" s="24"/>
      <c r="AI2025" s="24"/>
      <c r="AJ2025" s="24"/>
      <c r="AK2025" s="24"/>
      <c r="AL2025" s="24"/>
      <c r="AM2025" s="24">
        <f t="shared" si="755"/>
        <v>0</v>
      </c>
      <c r="AN2025" s="24">
        <f t="shared" si="772"/>
        <v>0</v>
      </c>
      <c r="AQ2025" s="24"/>
      <c r="AR2025" s="24"/>
      <c r="AS2025" s="24"/>
      <c r="AT2025" s="24"/>
      <c r="AU2025" s="24"/>
      <c r="AV2025" s="24"/>
      <c r="AW2025" s="24">
        <f t="shared" si="756"/>
        <v>0</v>
      </c>
      <c r="AX2025" s="24">
        <f t="shared" si="757"/>
        <v>0</v>
      </c>
      <c r="BA2025" s="24"/>
      <c r="BB2025" s="24"/>
      <c r="BC2025" s="24"/>
      <c r="BD2025" s="24"/>
      <c r="BE2025" s="24"/>
      <c r="BF2025" s="24"/>
      <c r="BG2025" s="24">
        <f t="shared" si="758"/>
        <v>0</v>
      </c>
      <c r="BH2025" s="24">
        <f t="shared" si="759"/>
        <v>0</v>
      </c>
      <c r="BK2025" s="24"/>
      <c r="BL2025" s="24"/>
      <c r="BM2025" s="24"/>
      <c r="BN2025" s="24"/>
      <c r="BO2025" s="24"/>
      <c r="BP2025" s="24"/>
      <c r="BQ2025" s="24">
        <f t="shared" si="760"/>
        <v>0</v>
      </c>
      <c r="BR2025" s="24">
        <f t="shared" si="761"/>
        <v>0</v>
      </c>
      <c r="BU2025" s="24"/>
      <c r="BV2025" s="24"/>
      <c r="BW2025" s="24"/>
      <c r="BX2025" s="24"/>
      <c r="BY2025" s="24"/>
      <c r="BZ2025" s="24"/>
      <c r="CA2025" s="24">
        <f t="shared" si="762"/>
        <v>0</v>
      </c>
      <c r="CB2025" s="24">
        <f t="shared" si="763"/>
        <v>0</v>
      </c>
      <c r="CC2025" s="24"/>
      <c r="CE2025" s="24">
        <f t="shared" si="764"/>
        <v>0</v>
      </c>
      <c r="CG2025" s="24">
        <f t="shared" si="765"/>
        <v>0</v>
      </c>
      <c r="CI2025" s="24">
        <f t="shared" si="766"/>
        <v>0</v>
      </c>
      <c r="CK2025" s="24">
        <f t="shared" si="767"/>
        <v>0</v>
      </c>
      <c r="CM2025" s="24">
        <f t="shared" si="768"/>
        <v>0</v>
      </c>
      <c r="CO2025" s="24">
        <f t="shared" si="769"/>
        <v>0</v>
      </c>
      <c r="CQ2025" s="24">
        <f t="shared" si="770"/>
        <v>0</v>
      </c>
      <c r="CS2025" s="24">
        <f t="shared" si="771"/>
        <v>0</v>
      </c>
    </row>
    <row r="2026" spans="9:97">
      <c r="I2026" s="24">
        <f t="shared" si="751"/>
        <v>0</v>
      </c>
      <c r="J2026" s="24">
        <f t="shared" si="750"/>
        <v>0</v>
      </c>
      <c r="M2026" s="24"/>
      <c r="N2026" s="24"/>
      <c r="O2026" s="24"/>
      <c r="P2026" s="24"/>
      <c r="Q2026" s="24"/>
      <c r="R2026" s="24"/>
      <c r="S2026" s="24">
        <f t="shared" si="752"/>
        <v>0</v>
      </c>
      <c r="T2026" s="24">
        <f t="shared" si="773"/>
        <v>0</v>
      </c>
      <c r="W2026" s="24"/>
      <c r="X2026" s="24"/>
      <c r="Y2026" s="24"/>
      <c r="Z2026" s="24"/>
      <c r="AA2026" s="24"/>
      <c r="AB2026" s="24"/>
      <c r="AC2026" s="24">
        <f t="shared" si="753"/>
        <v>0</v>
      </c>
      <c r="AD2026" s="24">
        <f t="shared" si="754"/>
        <v>0</v>
      </c>
      <c r="AG2026" s="24"/>
      <c r="AH2026" s="24"/>
      <c r="AI2026" s="24"/>
      <c r="AJ2026" s="24"/>
      <c r="AK2026" s="24"/>
      <c r="AL2026" s="24"/>
      <c r="AM2026" s="24">
        <f t="shared" si="755"/>
        <v>0</v>
      </c>
      <c r="AN2026" s="24">
        <f t="shared" si="772"/>
        <v>0</v>
      </c>
      <c r="AQ2026" s="24"/>
      <c r="AR2026" s="24"/>
      <c r="AS2026" s="24"/>
      <c r="AT2026" s="24"/>
      <c r="AU2026" s="24"/>
      <c r="AV2026" s="24"/>
      <c r="AW2026" s="24">
        <f t="shared" si="756"/>
        <v>0</v>
      </c>
      <c r="AX2026" s="24">
        <f t="shared" si="757"/>
        <v>0</v>
      </c>
      <c r="BA2026" s="24"/>
      <c r="BB2026" s="24"/>
      <c r="BC2026" s="24"/>
      <c r="BD2026" s="24"/>
      <c r="BE2026" s="24"/>
      <c r="BF2026" s="24"/>
      <c r="BG2026" s="24">
        <f t="shared" si="758"/>
        <v>0</v>
      </c>
      <c r="BH2026" s="24">
        <f t="shared" si="759"/>
        <v>0</v>
      </c>
      <c r="BK2026" s="24"/>
      <c r="BL2026" s="24"/>
      <c r="BM2026" s="24"/>
      <c r="BN2026" s="24"/>
      <c r="BO2026" s="24"/>
      <c r="BP2026" s="24"/>
      <c r="BQ2026" s="24">
        <f t="shared" si="760"/>
        <v>0</v>
      </c>
      <c r="BR2026" s="24">
        <f t="shared" si="761"/>
        <v>0</v>
      </c>
      <c r="BU2026" s="24"/>
      <c r="BV2026" s="24"/>
      <c r="BW2026" s="24"/>
      <c r="BX2026" s="24"/>
      <c r="BY2026" s="24"/>
      <c r="BZ2026" s="24"/>
      <c r="CA2026" s="24">
        <f t="shared" si="762"/>
        <v>0</v>
      </c>
      <c r="CB2026" s="24">
        <f t="shared" si="763"/>
        <v>0</v>
      </c>
      <c r="CC2026" s="24"/>
      <c r="CE2026" s="24">
        <f t="shared" si="764"/>
        <v>0</v>
      </c>
      <c r="CG2026" s="24">
        <f t="shared" si="765"/>
        <v>0</v>
      </c>
      <c r="CI2026" s="24">
        <f t="shared" si="766"/>
        <v>0</v>
      </c>
      <c r="CK2026" s="24">
        <f t="shared" si="767"/>
        <v>0</v>
      </c>
      <c r="CM2026" s="24">
        <f t="shared" si="768"/>
        <v>0</v>
      </c>
      <c r="CO2026" s="24">
        <f t="shared" si="769"/>
        <v>0</v>
      </c>
      <c r="CQ2026" s="24">
        <f t="shared" si="770"/>
        <v>0</v>
      </c>
      <c r="CS2026" s="24">
        <f t="shared" si="771"/>
        <v>0</v>
      </c>
    </row>
    <row r="2027" spans="9:97">
      <c r="I2027" s="24">
        <f t="shared" si="751"/>
        <v>0</v>
      </c>
      <c r="J2027" s="24">
        <f t="shared" si="750"/>
        <v>0</v>
      </c>
      <c r="M2027" s="24"/>
      <c r="N2027" s="24"/>
      <c r="O2027" s="24"/>
      <c r="P2027" s="24"/>
      <c r="Q2027" s="24"/>
      <c r="R2027" s="24"/>
      <c r="S2027" s="24">
        <f t="shared" si="752"/>
        <v>0</v>
      </c>
      <c r="T2027" s="24">
        <f t="shared" si="773"/>
        <v>0</v>
      </c>
      <c r="W2027" s="24"/>
      <c r="X2027" s="24"/>
      <c r="Y2027" s="24"/>
      <c r="Z2027" s="24"/>
      <c r="AA2027" s="24"/>
      <c r="AB2027" s="24"/>
      <c r="AC2027" s="24">
        <f t="shared" si="753"/>
        <v>0</v>
      </c>
      <c r="AD2027" s="24">
        <f t="shared" si="754"/>
        <v>0</v>
      </c>
      <c r="AG2027" s="24"/>
      <c r="AH2027" s="24"/>
      <c r="AI2027" s="24"/>
      <c r="AJ2027" s="24"/>
      <c r="AK2027" s="24"/>
      <c r="AL2027" s="24"/>
      <c r="AM2027" s="24">
        <f t="shared" si="755"/>
        <v>0</v>
      </c>
      <c r="AN2027" s="24">
        <f t="shared" si="772"/>
        <v>0</v>
      </c>
      <c r="AQ2027" s="24"/>
      <c r="AR2027" s="24"/>
      <c r="AS2027" s="24"/>
      <c r="AT2027" s="24"/>
      <c r="AU2027" s="24"/>
      <c r="AV2027" s="24"/>
      <c r="AW2027" s="24">
        <f t="shared" si="756"/>
        <v>0</v>
      </c>
      <c r="AX2027" s="24">
        <f t="shared" si="757"/>
        <v>0</v>
      </c>
      <c r="BA2027" s="24"/>
      <c r="BB2027" s="24"/>
      <c r="BC2027" s="24"/>
      <c r="BD2027" s="24"/>
      <c r="BE2027" s="24"/>
      <c r="BF2027" s="24"/>
      <c r="BG2027" s="24">
        <f t="shared" si="758"/>
        <v>0</v>
      </c>
      <c r="BH2027" s="24">
        <f t="shared" si="759"/>
        <v>0</v>
      </c>
      <c r="BK2027" s="24"/>
      <c r="BL2027" s="24"/>
      <c r="BM2027" s="24"/>
      <c r="BN2027" s="24"/>
      <c r="BO2027" s="24"/>
      <c r="BP2027" s="24"/>
      <c r="BQ2027" s="24">
        <f t="shared" si="760"/>
        <v>0</v>
      </c>
      <c r="BR2027" s="24">
        <f t="shared" si="761"/>
        <v>0</v>
      </c>
      <c r="BU2027" s="24"/>
      <c r="BV2027" s="24"/>
      <c r="BW2027" s="24"/>
      <c r="BX2027" s="24"/>
      <c r="BY2027" s="24"/>
      <c r="BZ2027" s="24"/>
      <c r="CA2027" s="24">
        <f t="shared" si="762"/>
        <v>0</v>
      </c>
      <c r="CB2027" s="24">
        <f t="shared" si="763"/>
        <v>0</v>
      </c>
      <c r="CC2027" s="24"/>
      <c r="CE2027" s="24">
        <f t="shared" si="764"/>
        <v>0</v>
      </c>
      <c r="CG2027" s="24">
        <f t="shared" si="765"/>
        <v>0</v>
      </c>
      <c r="CI2027" s="24">
        <f t="shared" si="766"/>
        <v>0</v>
      </c>
      <c r="CK2027" s="24">
        <f t="shared" si="767"/>
        <v>0</v>
      </c>
      <c r="CM2027" s="24">
        <f t="shared" si="768"/>
        <v>0</v>
      </c>
      <c r="CO2027" s="24">
        <f t="shared" si="769"/>
        <v>0</v>
      </c>
      <c r="CQ2027" s="24">
        <f t="shared" si="770"/>
        <v>0</v>
      </c>
      <c r="CS2027" s="24">
        <f t="shared" si="771"/>
        <v>0</v>
      </c>
    </row>
    <row r="2028" spans="9:97">
      <c r="I2028" s="24">
        <f t="shared" si="751"/>
        <v>0</v>
      </c>
      <c r="J2028" s="24">
        <f t="shared" si="750"/>
        <v>0</v>
      </c>
      <c r="M2028" s="24"/>
      <c r="N2028" s="24"/>
      <c r="O2028" s="24"/>
      <c r="P2028" s="24"/>
      <c r="Q2028" s="24"/>
      <c r="R2028" s="24"/>
      <c r="S2028" s="24">
        <f t="shared" si="752"/>
        <v>0</v>
      </c>
      <c r="T2028" s="24">
        <f t="shared" si="773"/>
        <v>0</v>
      </c>
      <c r="W2028" s="24"/>
      <c r="X2028" s="24"/>
      <c r="Y2028" s="24"/>
      <c r="Z2028" s="24"/>
      <c r="AA2028" s="24"/>
      <c r="AB2028" s="24"/>
      <c r="AC2028" s="24">
        <f t="shared" si="753"/>
        <v>0</v>
      </c>
      <c r="AD2028" s="24">
        <f t="shared" si="754"/>
        <v>0</v>
      </c>
      <c r="AG2028" s="24"/>
      <c r="AH2028" s="24"/>
      <c r="AI2028" s="24"/>
      <c r="AJ2028" s="24"/>
      <c r="AK2028" s="24"/>
      <c r="AL2028" s="24"/>
      <c r="AM2028" s="24">
        <f t="shared" si="755"/>
        <v>0</v>
      </c>
      <c r="AN2028" s="24">
        <f t="shared" si="772"/>
        <v>0</v>
      </c>
      <c r="AQ2028" s="24"/>
      <c r="AR2028" s="24"/>
      <c r="AS2028" s="24"/>
      <c r="AT2028" s="24"/>
      <c r="AU2028" s="24"/>
      <c r="AV2028" s="24"/>
      <c r="AW2028" s="24">
        <f t="shared" si="756"/>
        <v>0</v>
      </c>
      <c r="AX2028" s="24">
        <f t="shared" si="757"/>
        <v>0</v>
      </c>
      <c r="BA2028" s="24"/>
      <c r="BB2028" s="24"/>
      <c r="BC2028" s="24"/>
      <c r="BD2028" s="24"/>
      <c r="BE2028" s="24"/>
      <c r="BF2028" s="24"/>
      <c r="BG2028" s="24">
        <f t="shared" si="758"/>
        <v>0</v>
      </c>
      <c r="BH2028" s="24">
        <f t="shared" si="759"/>
        <v>0</v>
      </c>
      <c r="BK2028" s="24"/>
      <c r="BL2028" s="24"/>
      <c r="BM2028" s="24"/>
      <c r="BN2028" s="24"/>
      <c r="BO2028" s="24"/>
      <c r="BP2028" s="24"/>
      <c r="BQ2028" s="24">
        <f t="shared" si="760"/>
        <v>0</v>
      </c>
      <c r="BR2028" s="24">
        <f t="shared" si="761"/>
        <v>0</v>
      </c>
      <c r="BU2028" s="24"/>
      <c r="BV2028" s="24"/>
      <c r="BW2028" s="24"/>
      <c r="BX2028" s="24"/>
      <c r="BY2028" s="24"/>
      <c r="BZ2028" s="24"/>
      <c r="CA2028" s="24">
        <f t="shared" si="762"/>
        <v>0</v>
      </c>
      <c r="CB2028" s="24">
        <f t="shared" si="763"/>
        <v>0</v>
      </c>
      <c r="CC2028" s="24"/>
      <c r="CE2028" s="24">
        <f t="shared" si="764"/>
        <v>0</v>
      </c>
      <c r="CG2028" s="24">
        <f t="shared" si="765"/>
        <v>0</v>
      </c>
      <c r="CI2028" s="24">
        <f t="shared" si="766"/>
        <v>0</v>
      </c>
      <c r="CK2028" s="24">
        <f t="shared" si="767"/>
        <v>0</v>
      </c>
      <c r="CM2028" s="24">
        <f t="shared" si="768"/>
        <v>0</v>
      </c>
      <c r="CO2028" s="24">
        <f t="shared" si="769"/>
        <v>0</v>
      </c>
      <c r="CQ2028" s="24">
        <f t="shared" si="770"/>
        <v>0</v>
      </c>
      <c r="CS2028" s="24">
        <f t="shared" si="771"/>
        <v>0</v>
      </c>
    </row>
    <row r="2029" spans="9:97">
      <c r="I2029" s="24">
        <f t="shared" si="751"/>
        <v>0</v>
      </c>
      <c r="J2029" s="24">
        <f t="shared" si="750"/>
        <v>0</v>
      </c>
      <c r="M2029" s="24"/>
      <c r="N2029" s="24"/>
      <c r="O2029" s="24"/>
      <c r="P2029" s="24"/>
      <c r="Q2029" s="24"/>
      <c r="R2029" s="24"/>
      <c r="S2029" s="24">
        <f t="shared" si="752"/>
        <v>0</v>
      </c>
      <c r="T2029" s="24">
        <f t="shared" si="773"/>
        <v>0</v>
      </c>
      <c r="W2029" s="24"/>
      <c r="X2029" s="24"/>
      <c r="Y2029" s="24"/>
      <c r="Z2029" s="24"/>
      <c r="AA2029" s="24"/>
      <c r="AB2029" s="24"/>
      <c r="AC2029" s="24">
        <f t="shared" si="753"/>
        <v>0</v>
      </c>
      <c r="AD2029" s="24">
        <f t="shared" si="754"/>
        <v>0</v>
      </c>
      <c r="AG2029" s="24"/>
      <c r="AH2029" s="24"/>
      <c r="AI2029" s="24"/>
      <c r="AJ2029" s="24"/>
      <c r="AK2029" s="24"/>
      <c r="AL2029" s="24"/>
      <c r="AM2029" s="24">
        <f t="shared" si="755"/>
        <v>0</v>
      </c>
      <c r="AN2029" s="24">
        <f t="shared" si="772"/>
        <v>0</v>
      </c>
      <c r="AQ2029" s="24"/>
      <c r="AR2029" s="24"/>
      <c r="AS2029" s="24"/>
      <c r="AT2029" s="24"/>
      <c r="AU2029" s="24"/>
      <c r="AV2029" s="24"/>
      <c r="AW2029" s="24">
        <f t="shared" si="756"/>
        <v>0</v>
      </c>
      <c r="AX2029" s="24">
        <f t="shared" si="757"/>
        <v>0</v>
      </c>
      <c r="BA2029" s="24"/>
      <c r="BB2029" s="24"/>
      <c r="BC2029" s="24"/>
      <c r="BD2029" s="24"/>
      <c r="BE2029" s="24"/>
      <c r="BF2029" s="24"/>
      <c r="BG2029" s="24">
        <f t="shared" si="758"/>
        <v>0</v>
      </c>
      <c r="BH2029" s="24">
        <f t="shared" si="759"/>
        <v>0</v>
      </c>
      <c r="BK2029" s="24"/>
      <c r="BL2029" s="24"/>
      <c r="BM2029" s="24"/>
      <c r="BN2029" s="24"/>
      <c r="BO2029" s="24"/>
      <c r="BP2029" s="24"/>
      <c r="BQ2029" s="24">
        <f t="shared" si="760"/>
        <v>0</v>
      </c>
      <c r="BR2029" s="24">
        <f t="shared" si="761"/>
        <v>0</v>
      </c>
      <c r="BU2029" s="24"/>
      <c r="BV2029" s="24"/>
      <c r="BW2029" s="24"/>
      <c r="BX2029" s="24"/>
      <c r="BY2029" s="24"/>
      <c r="BZ2029" s="24"/>
      <c r="CA2029" s="24">
        <f t="shared" si="762"/>
        <v>0</v>
      </c>
      <c r="CB2029" s="24">
        <f t="shared" si="763"/>
        <v>0</v>
      </c>
      <c r="CC2029" s="24"/>
      <c r="CE2029" s="24">
        <f t="shared" si="764"/>
        <v>0</v>
      </c>
      <c r="CG2029" s="24">
        <f t="shared" si="765"/>
        <v>0</v>
      </c>
      <c r="CI2029" s="24">
        <f t="shared" si="766"/>
        <v>0</v>
      </c>
      <c r="CK2029" s="24">
        <f t="shared" si="767"/>
        <v>0</v>
      </c>
      <c r="CM2029" s="24">
        <f t="shared" si="768"/>
        <v>0</v>
      </c>
      <c r="CO2029" s="24">
        <f t="shared" si="769"/>
        <v>0</v>
      </c>
      <c r="CQ2029" s="24">
        <f t="shared" si="770"/>
        <v>0</v>
      </c>
      <c r="CS2029" s="24">
        <f t="shared" si="771"/>
        <v>0</v>
      </c>
    </row>
    <row r="2030" spans="9:97">
      <c r="I2030" s="24">
        <f t="shared" si="751"/>
        <v>0</v>
      </c>
      <c r="J2030" s="24">
        <f t="shared" si="750"/>
        <v>0</v>
      </c>
      <c r="M2030" s="24"/>
      <c r="N2030" s="24"/>
      <c r="O2030" s="24"/>
      <c r="P2030" s="24"/>
      <c r="Q2030" s="24"/>
      <c r="R2030" s="24"/>
      <c r="S2030" s="24">
        <f t="shared" si="752"/>
        <v>0</v>
      </c>
      <c r="T2030" s="24">
        <f t="shared" si="773"/>
        <v>0</v>
      </c>
      <c r="W2030" s="24"/>
      <c r="X2030" s="24"/>
      <c r="Y2030" s="24"/>
      <c r="Z2030" s="24"/>
      <c r="AA2030" s="24"/>
      <c r="AB2030" s="24"/>
      <c r="AC2030" s="24">
        <f t="shared" si="753"/>
        <v>0</v>
      </c>
      <c r="AD2030" s="24">
        <f t="shared" si="754"/>
        <v>0</v>
      </c>
      <c r="AG2030" s="24"/>
      <c r="AH2030" s="24"/>
      <c r="AI2030" s="24"/>
      <c r="AJ2030" s="24"/>
      <c r="AK2030" s="24"/>
      <c r="AL2030" s="24"/>
      <c r="AM2030" s="24">
        <f t="shared" si="755"/>
        <v>0</v>
      </c>
      <c r="AN2030" s="24">
        <f t="shared" si="772"/>
        <v>0</v>
      </c>
      <c r="AQ2030" s="24"/>
      <c r="AR2030" s="24"/>
      <c r="AS2030" s="24"/>
      <c r="AT2030" s="24"/>
      <c r="AU2030" s="24"/>
      <c r="AV2030" s="24"/>
      <c r="AW2030" s="24">
        <f t="shared" si="756"/>
        <v>0</v>
      </c>
      <c r="AX2030" s="24">
        <f t="shared" si="757"/>
        <v>0</v>
      </c>
      <c r="BA2030" s="24"/>
      <c r="BB2030" s="24"/>
      <c r="BC2030" s="24"/>
      <c r="BD2030" s="24"/>
      <c r="BE2030" s="24"/>
      <c r="BF2030" s="24"/>
      <c r="BG2030" s="24">
        <f t="shared" si="758"/>
        <v>0</v>
      </c>
      <c r="BH2030" s="24">
        <f t="shared" si="759"/>
        <v>0</v>
      </c>
      <c r="BK2030" s="24"/>
      <c r="BL2030" s="24"/>
      <c r="BM2030" s="24"/>
      <c r="BN2030" s="24"/>
      <c r="BO2030" s="24"/>
      <c r="BP2030" s="24"/>
      <c r="BQ2030" s="24">
        <f t="shared" si="760"/>
        <v>0</v>
      </c>
      <c r="BR2030" s="24">
        <f t="shared" si="761"/>
        <v>0</v>
      </c>
      <c r="BU2030" s="24"/>
      <c r="BV2030" s="24"/>
      <c r="BW2030" s="24"/>
      <c r="BX2030" s="24"/>
      <c r="BY2030" s="24"/>
      <c r="BZ2030" s="24"/>
      <c r="CA2030" s="24">
        <f t="shared" si="762"/>
        <v>0</v>
      </c>
      <c r="CB2030" s="24">
        <f t="shared" si="763"/>
        <v>0</v>
      </c>
      <c r="CC2030" s="24"/>
      <c r="CE2030" s="24">
        <f t="shared" si="764"/>
        <v>0</v>
      </c>
      <c r="CG2030" s="24">
        <f t="shared" si="765"/>
        <v>0</v>
      </c>
      <c r="CI2030" s="24">
        <f t="shared" si="766"/>
        <v>0</v>
      </c>
      <c r="CK2030" s="24">
        <f t="shared" si="767"/>
        <v>0</v>
      </c>
      <c r="CM2030" s="24">
        <f t="shared" si="768"/>
        <v>0</v>
      </c>
      <c r="CO2030" s="24">
        <f t="shared" si="769"/>
        <v>0</v>
      </c>
      <c r="CQ2030" s="24">
        <f t="shared" si="770"/>
        <v>0</v>
      </c>
      <c r="CS2030" s="24">
        <f t="shared" si="771"/>
        <v>0</v>
      </c>
    </row>
    <row r="2031" spans="9:97">
      <c r="I2031" s="24">
        <f t="shared" si="751"/>
        <v>0</v>
      </c>
      <c r="J2031" s="24">
        <f t="shared" si="750"/>
        <v>0</v>
      </c>
      <c r="M2031" s="24"/>
      <c r="N2031" s="24"/>
      <c r="O2031" s="24"/>
      <c r="P2031" s="24"/>
      <c r="Q2031" s="24"/>
      <c r="R2031" s="24"/>
      <c r="S2031" s="24">
        <f t="shared" si="752"/>
        <v>0</v>
      </c>
      <c r="T2031" s="24">
        <f t="shared" si="773"/>
        <v>0</v>
      </c>
      <c r="W2031" s="24"/>
      <c r="X2031" s="24"/>
      <c r="Y2031" s="24"/>
      <c r="Z2031" s="24"/>
      <c r="AA2031" s="24"/>
      <c r="AB2031" s="24"/>
      <c r="AC2031" s="24">
        <f t="shared" si="753"/>
        <v>0</v>
      </c>
      <c r="AD2031" s="24">
        <f t="shared" si="754"/>
        <v>0</v>
      </c>
      <c r="AG2031" s="24"/>
      <c r="AH2031" s="24"/>
      <c r="AI2031" s="24"/>
      <c r="AJ2031" s="24"/>
      <c r="AK2031" s="24"/>
      <c r="AL2031" s="24"/>
      <c r="AM2031" s="24">
        <f t="shared" si="755"/>
        <v>0</v>
      </c>
      <c r="AN2031" s="24">
        <f t="shared" si="772"/>
        <v>0</v>
      </c>
      <c r="AQ2031" s="24"/>
      <c r="AR2031" s="24"/>
      <c r="AS2031" s="24"/>
      <c r="AT2031" s="24"/>
      <c r="AU2031" s="24"/>
      <c r="AV2031" s="24"/>
      <c r="AW2031" s="24">
        <f t="shared" si="756"/>
        <v>0</v>
      </c>
      <c r="AX2031" s="24">
        <f t="shared" si="757"/>
        <v>0</v>
      </c>
      <c r="BA2031" s="24"/>
      <c r="BB2031" s="24"/>
      <c r="BC2031" s="24"/>
      <c r="BD2031" s="24"/>
      <c r="BE2031" s="24"/>
      <c r="BF2031" s="24"/>
      <c r="BG2031" s="24">
        <f t="shared" si="758"/>
        <v>0</v>
      </c>
      <c r="BH2031" s="24">
        <f t="shared" si="759"/>
        <v>0</v>
      </c>
      <c r="BK2031" s="24"/>
      <c r="BL2031" s="24"/>
      <c r="BM2031" s="24"/>
      <c r="BN2031" s="24"/>
      <c r="BO2031" s="24"/>
      <c r="BP2031" s="24"/>
      <c r="BQ2031" s="24">
        <f t="shared" si="760"/>
        <v>0</v>
      </c>
      <c r="BR2031" s="24">
        <f t="shared" si="761"/>
        <v>0</v>
      </c>
      <c r="BU2031" s="24"/>
      <c r="BV2031" s="24"/>
      <c r="BW2031" s="24"/>
      <c r="BX2031" s="24"/>
      <c r="BY2031" s="24"/>
      <c r="BZ2031" s="24"/>
      <c r="CA2031" s="24">
        <f t="shared" si="762"/>
        <v>0</v>
      </c>
      <c r="CB2031" s="24">
        <f t="shared" si="763"/>
        <v>0</v>
      </c>
      <c r="CC2031" s="24"/>
      <c r="CE2031" s="24">
        <f t="shared" si="764"/>
        <v>0</v>
      </c>
      <c r="CG2031" s="24">
        <f t="shared" si="765"/>
        <v>0</v>
      </c>
      <c r="CI2031" s="24">
        <f t="shared" si="766"/>
        <v>0</v>
      </c>
      <c r="CK2031" s="24">
        <f t="shared" si="767"/>
        <v>0</v>
      </c>
      <c r="CM2031" s="24">
        <f t="shared" si="768"/>
        <v>0</v>
      </c>
      <c r="CO2031" s="24">
        <f t="shared" si="769"/>
        <v>0</v>
      </c>
      <c r="CQ2031" s="24">
        <f t="shared" si="770"/>
        <v>0</v>
      </c>
      <c r="CS2031" s="24">
        <f t="shared" si="771"/>
        <v>0</v>
      </c>
    </row>
    <row r="2032" spans="9:97">
      <c r="I2032" s="24">
        <f t="shared" si="751"/>
        <v>0</v>
      </c>
      <c r="J2032" s="24">
        <f t="shared" si="750"/>
        <v>0</v>
      </c>
      <c r="M2032" s="24"/>
      <c r="N2032" s="24"/>
      <c r="O2032" s="24"/>
      <c r="P2032" s="24"/>
      <c r="Q2032" s="24"/>
      <c r="R2032" s="24"/>
      <c r="S2032" s="24">
        <f t="shared" si="752"/>
        <v>0</v>
      </c>
      <c r="T2032" s="24">
        <f t="shared" si="773"/>
        <v>0</v>
      </c>
      <c r="W2032" s="24"/>
      <c r="X2032" s="24"/>
      <c r="Y2032" s="24"/>
      <c r="Z2032" s="24"/>
      <c r="AA2032" s="24"/>
      <c r="AB2032" s="24"/>
      <c r="AC2032" s="24">
        <f t="shared" si="753"/>
        <v>0</v>
      </c>
      <c r="AD2032" s="24">
        <f t="shared" si="754"/>
        <v>0</v>
      </c>
      <c r="AG2032" s="24"/>
      <c r="AH2032" s="24"/>
      <c r="AI2032" s="24"/>
      <c r="AJ2032" s="24"/>
      <c r="AK2032" s="24"/>
      <c r="AL2032" s="24"/>
      <c r="AM2032" s="24">
        <f t="shared" si="755"/>
        <v>0</v>
      </c>
      <c r="AN2032" s="24">
        <f t="shared" si="772"/>
        <v>0</v>
      </c>
      <c r="AQ2032" s="24"/>
      <c r="AR2032" s="24"/>
      <c r="AS2032" s="24"/>
      <c r="AT2032" s="24"/>
      <c r="AU2032" s="24"/>
      <c r="AV2032" s="24"/>
      <c r="AW2032" s="24">
        <f t="shared" si="756"/>
        <v>0</v>
      </c>
      <c r="AX2032" s="24">
        <f t="shared" si="757"/>
        <v>0</v>
      </c>
      <c r="BA2032" s="24"/>
      <c r="BB2032" s="24"/>
      <c r="BC2032" s="24"/>
      <c r="BD2032" s="24"/>
      <c r="BE2032" s="24"/>
      <c r="BF2032" s="24"/>
      <c r="BG2032" s="24">
        <f t="shared" si="758"/>
        <v>0</v>
      </c>
      <c r="BH2032" s="24">
        <f t="shared" si="759"/>
        <v>0</v>
      </c>
      <c r="BK2032" s="24"/>
      <c r="BL2032" s="24"/>
      <c r="BM2032" s="24"/>
      <c r="BN2032" s="24"/>
      <c r="BO2032" s="24"/>
      <c r="BP2032" s="24"/>
      <c r="BQ2032" s="24">
        <f t="shared" si="760"/>
        <v>0</v>
      </c>
      <c r="BR2032" s="24">
        <f t="shared" si="761"/>
        <v>0</v>
      </c>
      <c r="BU2032" s="24"/>
      <c r="BV2032" s="24"/>
      <c r="BW2032" s="24"/>
      <c r="BX2032" s="24"/>
      <c r="BY2032" s="24"/>
      <c r="BZ2032" s="24"/>
      <c r="CA2032" s="24">
        <f t="shared" si="762"/>
        <v>0</v>
      </c>
      <c r="CB2032" s="24">
        <f t="shared" si="763"/>
        <v>0</v>
      </c>
      <c r="CC2032" s="24"/>
      <c r="CE2032" s="24">
        <f t="shared" si="764"/>
        <v>0</v>
      </c>
      <c r="CG2032" s="24">
        <f t="shared" si="765"/>
        <v>0</v>
      </c>
      <c r="CI2032" s="24">
        <f t="shared" si="766"/>
        <v>0</v>
      </c>
      <c r="CK2032" s="24">
        <f t="shared" si="767"/>
        <v>0</v>
      </c>
      <c r="CM2032" s="24">
        <f t="shared" si="768"/>
        <v>0</v>
      </c>
      <c r="CO2032" s="24">
        <f t="shared" si="769"/>
        <v>0</v>
      </c>
      <c r="CQ2032" s="24">
        <f t="shared" si="770"/>
        <v>0</v>
      </c>
      <c r="CS2032" s="24">
        <f t="shared" si="771"/>
        <v>0</v>
      </c>
    </row>
    <row r="2033" spans="9:97">
      <c r="I2033" s="24">
        <f t="shared" si="751"/>
        <v>0</v>
      </c>
      <c r="J2033" s="24">
        <f t="shared" si="750"/>
        <v>0</v>
      </c>
      <c r="M2033" s="24"/>
      <c r="N2033" s="24"/>
      <c r="O2033" s="24"/>
      <c r="P2033" s="24"/>
      <c r="Q2033" s="24"/>
      <c r="R2033" s="24"/>
      <c r="S2033" s="24">
        <f t="shared" si="752"/>
        <v>0</v>
      </c>
      <c r="T2033" s="24">
        <f t="shared" si="773"/>
        <v>0</v>
      </c>
      <c r="W2033" s="24"/>
      <c r="X2033" s="24"/>
      <c r="Y2033" s="24"/>
      <c r="Z2033" s="24"/>
      <c r="AA2033" s="24"/>
      <c r="AB2033" s="24"/>
      <c r="AC2033" s="24">
        <f t="shared" si="753"/>
        <v>0</v>
      </c>
      <c r="AD2033" s="24">
        <f t="shared" si="754"/>
        <v>0</v>
      </c>
      <c r="AG2033" s="24"/>
      <c r="AH2033" s="24"/>
      <c r="AI2033" s="24"/>
      <c r="AJ2033" s="24"/>
      <c r="AK2033" s="24"/>
      <c r="AL2033" s="24"/>
      <c r="AM2033" s="24">
        <f t="shared" si="755"/>
        <v>0</v>
      </c>
      <c r="AN2033" s="24">
        <f t="shared" si="772"/>
        <v>0</v>
      </c>
      <c r="AQ2033" s="24"/>
      <c r="AR2033" s="24"/>
      <c r="AS2033" s="24"/>
      <c r="AT2033" s="24"/>
      <c r="AU2033" s="24"/>
      <c r="AV2033" s="24"/>
      <c r="AW2033" s="24">
        <f t="shared" si="756"/>
        <v>0</v>
      </c>
      <c r="AX2033" s="24">
        <f t="shared" si="757"/>
        <v>0</v>
      </c>
      <c r="BA2033" s="24"/>
      <c r="BB2033" s="24"/>
      <c r="BC2033" s="24"/>
      <c r="BD2033" s="24"/>
      <c r="BE2033" s="24"/>
      <c r="BF2033" s="24"/>
      <c r="BG2033" s="24">
        <f t="shared" si="758"/>
        <v>0</v>
      </c>
      <c r="BH2033" s="24">
        <f t="shared" si="759"/>
        <v>0</v>
      </c>
      <c r="BK2033" s="24"/>
      <c r="BL2033" s="24"/>
      <c r="BM2033" s="24"/>
      <c r="BN2033" s="24"/>
      <c r="BO2033" s="24"/>
      <c r="BP2033" s="24"/>
      <c r="BQ2033" s="24">
        <f t="shared" si="760"/>
        <v>0</v>
      </c>
      <c r="BR2033" s="24">
        <f t="shared" si="761"/>
        <v>0</v>
      </c>
      <c r="BU2033" s="24"/>
      <c r="BV2033" s="24"/>
      <c r="BW2033" s="24"/>
      <c r="BX2033" s="24"/>
      <c r="BY2033" s="24"/>
      <c r="BZ2033" s="24"/>
      <c r="CA2033" s="24">
        <f t="shared" si="762"/>
        <v>0</v>
      </c>
      <c r="CB2033" s="24">
        <f t="shared" si="763"/>
        <v>0</v>
      </c>
      <c r="CC2033" s="24"/>
      <c r="CE2033" s="24">
        <f t="shared" si="764"/>
        <v>0</v>
      </c>
      <c r="CG2033" s="24">
        <f t="shared" si="765"/>
        <v>0</v>
      </c>
      <c r="CI2033" s="24">
        <f t="shared" si="766"/>
        <v>0</v>
      </c>
      <c r="CK2033" s="24">
        <f t="shared" si="767"/>
        <v>0</v>
      </c>
      <c r="CM2033" s="24">
        <f t="shared" si="768"/>
        <v>0</v>
      </c>
      <c r="CO2033" s="24">
        <f t="shared" si="769"/>
        <v>0</v>
      </c>
      <c r="CQ2033" s="24">
        <f t="shared" si="770"/>
        <v>0</v>
      </c>
      <c r="CS2033" s="24">
        <f t="shared" si="771"/>
        <v>0</v>
      </c>
    </row>
    <row r="2034" spans="9:97">
      <c r="I2034" s="24">
        <f t="shared" si="751"/>
        <v>0</v>
      </c>
      <c r="J2034" s="24">
        <f t="shared" si="750"/>
        <v>0</v>
      </c>
      <c r="M2034" s="24"/>
      <c r="N2034" s="24"/>
      <c r="O2034" s="24"/>
      <c r="P2034" s="24"/>
      <c r="Q2034" s="24"/>
      <c r="R2034" s="24"/>
      <c r="S2034" s="24">
        <f t="shared" si="752"/>
        <v>0</v>
      </c>
      <c r="T2034" s="24">
        <f t="shared" si="773"/>
        <v>0</v>
      </c>
      <c r="W2034" s="24"/>
      <c r="X2034" s="24"/>
      <c r="Y2034" s="24"/>
      <c r="Z2034" s="24"/>
      <c r="AA2034" s="24"/>
      <c r="AB2034" s="24"/>
      <c r="AC2034" s="24">
        <f t="shared" si="753"/>
        <v>0</v>
      </c>
      <c r="AD2034" s="24">
        <f t="shared" si="754"/>
        <v>0</v>
      </c>
      <c r="AG2034" s="24"/>
      <c r="AH2034" s="24"/>
      <c r="AI2034" s="24"/>
      <c r="AJ2034" s="24"/>
      <c r="AK2034" s="24"/>
      <c r="AL2034" s="24"/>
      <c r="AM2034" s="24">
        <f t="shared" si="755"/>
        <v>0</v>
      </c>
      <c r="AN2034" s="24">
        <f t="shared" si="772"/>
        <v>0</v>
      </c>
      <c r="AQ2034" s="24"/>
      <c r="AR2034" s="24"/>
      <c r="AS2034" s="24"/>
      <c r="AT2034" s="24"/>
      <c r="AU2034" s="24"/>
      <c r="AV2034" s="24"/>
      <c r="AW2034" s="24">
        <f t="shared" si="756"/>
        <v>0</v>
      </c>
      <c r="AX2034" s="24">
        <f t="shared" si="757"/>
        <v>0</v>
      </c>
      <c r="BA2034" s="24"/>
      <c r="BB2034" s="24"/>
      <c r="BC2034" s="24"/>
      <c r="BD2034" s="24"/>
      <c r="BE2034" s="24"/>
      <c r="BF2034" s="24"/>
      <c r="BG2034" s="24">
        <f t="shared" si="758"/>
        <v>0</v>
      </c>
      <c r="BH2034" s="24">
        <f t="shared" si="759"/>
        <v>0</v>
      </c>
      <c r="BK2034" s="24"/>
      <c r="BL2034" s="24"/>
      <c r="BM2034" s="24"/>
      <c r="BN2034" s="24"/>
      <c r="BO2034" s="24"/>
      <c r="BP2034" s="24"/>
      <c r="BQ2034" s="24">
        <f t="shared" si="760"/>
        <v>0</v>
      </c>
      <c r="BR2034" s="24">
        <f t="shared" si="761"/>
        <v>0</v>
      </c>
      <c r="BU2034" s="24"/>
      <c r="BV2034" s="24"/>
      <c r="BW2034" s="24"/>
      <c r="BX2034" s="24"/>
      <c r="BY2034" s="24"/>
      <c r="BZ2034" s="24"/>
      <c r="CA2034" s="24">
        <f t="shared" si="762"/>
        <v>0</v>
      </c>
      <c r="CB2034" s="24">
        <f t="shared" si="763"/>
        <v>0</v>
      </c>
      <c r="CC2034" s="24"/>
      <c r="CE2034" s="24">
        <f t="shared" si="764"/>
        <v>0</v>
      </c>
      <c r="CG2034" s="24">
        <f t="shared" si="765"/>
        <v>0</v>
      </c>
      <c r="CI2034" s="24">
        <f t="shared" si="766"/>
        <v>0</v>
      </c>
      <c r="CK2034" s="24">
        <f t="shared" si="767"/>
        <v>0</v>
      </c>
      <c r="CM2034" s="24">
        <f t="shared" si="768"/>
        <v>0</v>
      </c>
      <c r="CO2034" s="24">
        <f t="shared" si="769"/>
        <v>0</v>
      </c>
      <c r="CQ2034" s="24">
        <f t="shared" si="770"/>
        <v>0</v>
      </c>
      <c r="CS2034" s="24">
        <f t="shared" si="771"/>
        <v>0</v>
      </c>
    </row>
    <row r="2035" spans="9:97">
      <c r="I2035" s="24">
        <f t="shared" si="751"/>
        <v>0</v>
      </c>
      <c r="J2035" s="24">
        <f t="shared" si="750"/>
        <v>0</v>
      </c>
      <c r="M2035" s="24"/>
      <c r="N2035" s="24"/>
      <c r="O2035" s="24"/>
      <c r="P2035" s="24"/>
      <c r="Q2035" s="24"/>
      <c r="R2035" s="24"/>
      <c r="S2035" s="24">
        <f t="shared" si="752"/>
        <v>0</v>
      </c>
      <c r="T2035" s="24">
        <f t="shared" si="773"/>
        <v>0</v>
      </c>
      <c r="W2035" s="24"/>
      <c r="X2035" s="24"/>
      <c r="Y2035" s="24"/>
      <c r="Z2035" s="24"/>
      <c r="AA2035" s="24"/>
      <c r="AB2035" s="24"/>
      <c r="AC2035" s="24">
        <f t="shared" si="753"/>
        <v>0</v>
      </c>
      <c r="AD2035" s="24">
        <f t="shared" si="754"/>
        <v>0</v>
      </c>
      <c r="AG2035" s="24"/>
      <c r="AH2035" s="24"/>
      <c r="AI2035" s="24"/>
      <c r="AJ2035" s="24"/>
      <c r="AK2035" s="24"/>
      <c r="AL2035" s="24"/>
      <c r="AM2035" s="24">
        <f t="shared" si="755"/>
        <v>0</v>
      </c>
      <c r="AN2035" s="24">
        <f t="shared" si="772"/>
        <v>0</v>
      </c>
      <c r="AQ2035" s="24"/>
      <c r="AR2035" s="24"/>
      <c r="AS2035" s="24"/>
      <c r="AT2035" s="24"/>
      <c r="AU2035" s="24"/>
      <c r="AV2035" s="24"/>
      <c r="AW2035" s="24">
        <f t="shared" si="756"/>
        <v>0</v>
      </c>
      <c r="AX2035" s="24">
        <f t="shared" si="757"/>
        <v>0</v>
      </c>
      <c r="BA2035" s="24"/>
      <c r="BB2035" s="24"/>
      <c r="BC2035" s="24"/>
      <c r="BD2035" s="24"/>
      <c r="BE2035" s="24"/>
      <c r="BF2035" s="24"/>
      <c r="BG2035" s="24">
        <f t="shared" si="758"/>
        <v>0</v>
      </c>
      <c r="BH2035" s="24">
        <f t="shared" si="759"/>
        <v>0</v>
      </c>
      <c r="BK2035" s="24"/>
      <c r="BL2035" s="24"/>
      <c r="BM2035" s="24"/>
      <c r="BN2035" s="24"/>
      <c r="BO2035" s="24"/>
      <c r="BP2035" s="24"/>
      <c r="BQ2035" s="24">
        <f t="shared" si="760"/>
        <v>0</v>
      </c>
      <c r="BR2035" s="24">
        <f t="shared" si="761"/>
        <v>0</v>
      </c>
      <c r="BU2035" s="24"/>
      <c r="BV2035" s="24"/>
      <c r="BW2035" s="24"/>
      <c r="BX2035" s="24"/>
      <c r="BY2035" s="24"/>
      <c r="BZ2035" s="24"/>
      <c r="CA2035" s="24">
        <f t="shared" si="762"/>
        <v>0</v>
      </c>
      <c r="CB2035" s="24">
        <f t="shared" si="763"/>
        <v>0</v>
      </c>
      <c r="CC2035" s="24"/>
      <c r="CE2035" s="24">
        <f t="shared" si="764"/>
        <v>0</v>
      </c>
      <c r="CG2035" s="24">
        <f t="shared" si="765"/>
        <v>0</v>
      </c>
      <c r="CI2035" s="24">
        <f t="shared" si="766"/>
        <v>0</v>
      </c>
      <c r="CK2035" s="24">
        <f t="shared" si="767"/>
        <v>0</v>
      </c>
      <c r="CM2035" s="24">
        <f t="shared" si="768"/>
        <v>0</v>
      </c>
      <c r="CO2035" s="24">
        <f t="shared" si="769"/>
        <v>0</v>
      </c>
      <c r="CQ2035" s="24">
        <f t="shared" si="770"/>
        <v>0</v>
      </c>
      <c r="CS2035" s="24">
        <f t="shared" si="771"/>
        <v>0</v>
      </c>
    </row>
    <row r="2036" spans="9:97">
      <c r="I2036" s="24">
        <f t="shared" si="751"/>
        <v>0</v>
      </c>
      <c r="J2036" s="24">
        <f t="shared" si="750"/>
        <v>0</v>
      </c>
      <c r="M2036" s="24"/>
      <c r="N2036" s="24"/>
      <c r="O2036" s="24"/>
      <c r="P2036" s="24"/>
      <c r="Q2036" s="24"/>
      <c r="R2036" s="24"/>
      <c r="S2036" s="24">
        <f t="shared" si="752"/>
        <v>0</v>
      </c>
      <c r="T2036" s="24">
        <f t="shared" si="773"/>
        <v>0</v>
      </c>
      <c r="W2036" s="24"/>
      <c r="X2036" s="24"/>
      <c r="Y2036" s="24"/>
      <c r="Z2036" s="24"/>
      <c r="AA2036" s="24"/>
      <c r="AB2036" s="24"/>
      <c r="AC2036" s="24">
        <f t="shared" si="753"/>
        <v>0</v>
      </c>
      <c r="AD2036" s="24">
        <f t="shared" si="754"/>
        <v>0</v>
      </c>
      <c r="AG2036" s="24"/>
      <c r="AH2036" s="24"/>
      <c r="AI2036" s="24"/>
      <c r="AJ2036" s="24"/>
      <c r="AK2036" s="24"/>
      <c r="AL2036" s="24"/>
      <c r="AM2036" s="24">
        <f t="shared" si="755"/>
        <v>0</v>
      </c>
      <c r="AN2036" s="24">
        <f t="shared" si="772"/>
        <v>0</v>
      </c>
      <c r="AQ2036" s="24"/>
      <c r="AR2036" s="24"/>
      <c r="AS2036" s="24"/>
      <c r="AT2036" s="24"/>
      <c r="AU2036" s="24"/>
      <c r="AV2036" s="24"/>
      <c r="AW2036" s="24">
        <f t="shared" si="756"/>
        <v>0</v>
      </c>
      <c r="AX2036" s="24">
        <f t="shared" si="757"/>
        <v>0</v>
      </c>
      <c r="BA2036" s="24"/>
      <c r="BB2036" s="24"/>
      <c r="BC2036" s="24"/>
      <c r="BD2036" s="24"/>
      <c r="BE2036" s="24"/>
      <c r="BF2036" s="24"/>
      <c r="BG2036" s="24">
        <f t="shared" si="758"/>
        <v>0</v>
      </c>
      <c r="BH2036" s="24">
        <f t="shared" si="759"/>
        <v>0</v>
      </c>
      <c r="BK2036" s="24"/>
      <c r="BL2036" s="24"/>
      <c r="BM2036" s="24"/>
      <c r="BN2036" s="24"/>
      <c r="BO2036" s="24"/>
      <c r="BP2036" s="24"/>
      <c r="BQ2036" s="24">
        <f t="shared" si="760"/>
        <v>0</v>
      </c>
      <c r="BR2036" s="24">
        <f t="shared" si="761"/>
        <v>0</v>
      </c>
      <c r="BU2036" s="24"/>
      <c r="BV2036" s="24"/>
      <c r="BW2036" s="24"/>
      <c r="BX2036" s="24"/>
      <c r="BY2036" s="24"/>
      <c r="BZ2036" s="24"/>
      <c r="CA2036" s="24">
        <f t="shared" si="762"/>
        <v>0</v>
      </c>
      <c r="CB2036" s="24">
        <f t="shared" si="763"/>
        <v>0</v>
      </c>
      <c r="CC2036" s="24"/>
      <c r="CE2036" s="24">
        <f t="shared" si="764"/>
        <v>0</v>
      </c>
      <c r="CG2036" s="24">
        <f t="shared" si="765"/>
        <v>0</v>
      </c>
      <c r="CI2036" s="24">
        <f t="shared" si="766"/>
        <v>0</v>
      </c>
      <c r="CK2036" s="24">
        <f t="shared" si="767"/>
        <v>0</v>
      </c>
      <c r="CM2036" s="24">
        <f t="shared" si="768"/>
        <v>0</v>
      </c>
      <c r="CO2036" s="24">
        <f t="shared" si="769"/>
        <v>0</v>
      </c>
      <c r="CQ2036" s="24">
        <f t="shared" si="770"/>
        <v>0</v>
      </c>
      <c r="CS2036" s="24">
        <f t="shared" si="771"/>
        <v>0</v>
      </c>
    </row>
    <row r="2037" spans="9:97">
      <c r="I2037" s="24">
        <f t="shared" si="751"/>
        <v>0</v>
      </c>
      <c r="J2037" s="24">
        <f t="shared" si="750"/>
        <v>0</v>
      </c>
      <c r="M2037" s="24"/>
      <c r="N2037" s="24"/>
      <c r="O2037" s="24"/>
      <c r="P2037" s="24"/>
      <c r="Q2037" s="24"/>
      <c r="R2037" s="24"/>
      <c r="S2037" s="24">
        <f t="shared" si="752"/>
        <v>0</v>
      </c>
      <c r="T2037" s="24">
        <f t="shared" si="773"/>
        <v>0</v>
      </c>
      <c r="W2037" s="24"/>
      <c r="X2037" s="24"/>
      <c r="Y2037" s="24"/>
      <c r="Z2037" s="24"/>
      <c r="AA2037" s="24"/>
      <c r="AB2037" s="24"/>
      <c r="AC2037" s="24">
        <f t="shared" si="753"/>
        <v>0</v>
      </c>
      <c r="AD2037" s="24">
        <f t="shared" si="754"/>
        <v>0</v>
      </c>
      <c r="AG2037" s="24"/>
      <c r="AH2037" s="24"/>
      <c r="AI2037" s="24"/>
      <c r="AJ2037" s="24"/>
      <c r="AK2037" s="24"/>
      <c r="AL2037" s="24"/>
      <c r="AM2037" s="24">
        <f t="shared" si="755"/>
        <v>0</v>
      </c>
      <c r="AN2037" s="24">
        <f t="shared" si="772"/>
        <v>0</v>
      </c>
      <c r="AQ2037" s="24"/>
      <c r="AR2037" s="24"/>
      <c r="AS2037" s="24"/>
      <c r="AT2037" s="24"/>
      <c r="AU2037" s="24"/>
      <c r="AV2037" s="24"/>
      <c r="AW2037" s="24">
        <f t="shared" si="756"/>
        <v>0</v>
      </c>
      <c r="AX2037" s="24">
        <f t="shared" si="757"/>
        <v>0</v>
      </c>
      <c r="BA2037" s="24"/>
      <c r="BB2037" s="24"/>
      <c r="BC2037" s="24"/>
      <c r="BD2037" s="24"/>
      <c r="BE2037" s="24"/>
      <c r="BF2037" s="24"/>
      <c r="BG2037" s="24">
        <f t="shared" si="758"/>
        <v>0</v>
      </c>
      <c r="BH2037" s="24">
        <f t="shared" si="759"/>
        <v>0</v>
      </c>
      <c r="BK2037" s="24"/>
      <c r="BL2037" s="24"/>
      <c r="BM2037" s="24"/>
      <c r="BN2037" s="24"/>
      <c r="BO2037" s="24"/>
      <c r="BP2037" s="24"/>
      <c r="BQ2037" s="24">
        <f t="shared" si="760"/>
        <v>0</v>
      </c>
      <c r="BR2037" s="24">
        <f t="shared" si="761"/>
        <v>0</v>
      </c>
      <c r="BU2037" s="24"/>
      <c r="BV2037" s="24"/>
      <c r="BW2037" s="24"/>
      <c r="BX2037" s="24"/>
      <c r="BY2037" s="24"/>
      <c r="BZ2037" s="24"/>
      <c r="CA2037" s="24">
        <f t="shared" si="762"/>
        <v>0</v>
      </c>
      <c r="CB2037" s="24">
        <f t="shared" si="763"/>
        <v>0</v>
      </c>
      <c r="CC2037" s="24"/>
      <c r="CE2037" s="24">
        <f t="shared" si="764"/>
        <v>0</v>
      </c>
      <c r="CG2037" s="24">
        <f t="shared" si="765"/>
        <v>0</v>
      </c>
      <c r="CI2037" s="24">
        <f t="shared" si="766"/>
        <v>0</v>
      </c>
      <c r="CK2037" s="24">
        <f t="shared" si="767"/>
        <v>0</v>
      </c>
      <c r="CM2037" s="24">
        <f t="shared" si="768"/>
        <v>0</v>
      </c>
      <c r="CO2037" s="24">
        <f t="shared" si="769"/>
        <v>0</v>
      </c>
      <c r="CQ2037" s="24">
        <f t="shared" si="770"/>
        <v>0</v>
      </c>
      <c r="CS2037" s="24">
        <f t="shared" si="771"/>
        <v>0</v>
      </c>
    </row>
    <row r="2038" spans="9:97">
      <c r="I2038" s="24">
        <f t="shared" si="751"/>
        <v>0</v>
      </c>
      <c r="J2038" s="24">
        <f t="shared" si="750"/>
        <v>0</v>
      </c>
      <c r="M2038" s="24"/>
      <c r="N2038" s="24"/>
      <c r="O2038" s="24"/>
      <c r="P2038" s="24"/>
      <c r="Q2038" s="24"/>
      <c r="R2038" s="24"/>
      <c r="S2038" s="24">
        <f t="shared" si="752"/>
        <v>0</v>
      </c>
      <c r="T2038" s="24">
        <f t="shared" si="773"/>
        <v>0</v>
      </c>
      <c r="W2038" s="24"/>
      <c r="X2038" s="24"/>
      <c r="Y2038" s="24"/>
      <c r="Z2038" s="24"/>
      <c r="AA2038" s="24"/>
      <c r="AB2038" s="24"/>
      <c r="AC2038" s="24">
        <f t="shared" si="753"/>
        <v>0</v>
      </c>
      <c r="AD2038" s="24">
        <f t="shared" si="754"/>
        <v>0</v>
      </c>
      <c r="AG2038" s="24"/>
      <c r="AH2038" s="24"/>
      <c r="AI2038" s="24"/>
      <c r="AJ2038" s="24"/>
      <c r="AK2038" s="24"/>
      <c r="AL2038" s="24"/>
      <c r="AM2038" s="24">
        <f t="shared" si="755"/>
        <v>0</v>
      </c>
      <c r="AN2038" s="24">
        <f t="shared" si="772"/>
        <v>0</v>
      </c>
      <c r="AQ2038" s="24"/>
      <c r="AR2038" s="24"/>
      <c r="AS2038" s="24"/>
      <c r="AT2038" s="24"/>
      <c r="AU2038" s="24"/>
      <c r="AV2038" s="24"/>
      <c r="AW2038" s="24">
        <f t="shared" si="756"/>
        <v>0</v>
      </c>
      <c r="AX2038" s="24">
        <f t="shared" si="757"/>
        <v>0</v>
      </c>
      <c r="BA2038" s="24"/>
      <c r="BB2038" s="24"/>
      <c r="BC2038" s="24"/>
      <c r="BD2038" s="24"/>
      <c r="BE2038" s="24"/>
      <c r="BF2038" s="24"/>
      <c r="BG2038" s="24">
        <f t="shared" si="758"/>
        <v>0</v>
      </c>
      <c r="BH2038" s="24">
        <f t="shared" si="759"/>
        <v>0</v>
      </c>
      <c r="BK2038" s="24"/>
      <c r="BL2038" s="24"/>
      <c r="BM2038" s="24"/>
      <c r="BN2038" s="24"/>
      <c r="BO2038" s="24"/>
      <c r="BP2038" s="24"/>
      <c r="BQ2038" s="24">
        <f t="shared" si="760"/>
        <v>0</v>
      </c>
      <c r="BR2038" s="24">
        <f t="shared" si="761"/>
        <v>0</v>
      </c>
      <c r="BU2038" s="24"/>
      <c r="BV2038" s="24"/>
      <c r="BW2038" s="24"/>
      <c r="BX2038" s="24"/>
      <c r="BY2038" s="24"/>
      <c r="BZ2038" s="24"/>
      <c r="CA2038" s="24">
        <f t="shared" si="762"/>
        <v>0</v>
      </c>
      <c r="CB2038" s="24">
        <f t="shared" si="763"/>
        <v>0</v>
      </c>
      <c r="CC2038" s="24"/>
      <c r="CE2038" s="24">
        <f t="shared" si="764"/>
        <v>0</v>
      </c>
      <c r="CG2038" s="24">
        <f t="shared" si="765"/>
        <v>0</v>
      </c>
      <c r="CI2038" s="24">
        <f t="shared" si="766"/>
        <v>0</v>
      </c>
      <c r="CK2038" s="24">
        <f t="shared" si="767"/>
        <v>0</v>
      </c>
      <c r="CM2038" s="24">
        <f t="shared" si="768"/>
        <v>0</v>
      </c>
      <c r="CO2038" s="24">
        <f t="shared" si="769"/>
        <v>0</v>
      </c>
      <c r="CQ2038" s="24">
        <f t="shared" si="770"/>
        <v>0</v>
      </c>
      <c r="CS2038" s="24">
        <f t="shared" si="771"/>
        <v>0</v>
      </c>
    </row>
    <row r="2039" spans="9:97">
      <c r="I2039" s="24">
        <f t="shared" si="751"/>
        <v>0</v>
      </c>
      <c r="J2039" s="24">
        <f t="shared" si="750"/>
        <v>0</v>
      </c>
      <c r="M2039" s="24"/>
      <c r="N2039" s="24"/>
      <c r="O2039" s="24"/>
      <c r="P2039" s="24"/>
      <c r="Q2039" s="24"/>
      <c r="R2039" s="24"/>
      <c r="S2039" s="24">
        <f t="shared" si="752"/>
        <v>0</v>
      </c>
      <c r="T2039" s="24">
        <f t="shared" si="773"/>
        <v>0</v>
      </c>
      <c r="W2039" s="24"/>
      <c r="X2039" s="24"/>
      <c r="Y2039" s="24"/>
      <c r="Z2039" s="24"/>
      <c r="AA2039" s="24"/>
      <c r="AB2039" s="24"/>
      <c r="AC2039" s="24">
        <f t="shared" si="753"/>
        <v>0</v>
      </c>
      <c r="AD2039" s="24">
        <f t="shared" si="754"/>
        <v>0</v>
      </c>
      <c r="AG2039" s="24"/>
      <c r="AH2039" s="24"/>
      <c r="AI2039" s="24"/>
      <c r="AJ2039" s="24"/>
      <c r="AK2039" s="24"/>
      <c r="AL2039" s="24"/>
      <c r="AM2039" s="24">
        <f t="shared" si="755"/>
        <v>0</v>
      </c>
      <c r="AN2039" s="24">
        <f t="shared" si="772"/>
        <v>0</v>
      </c>
      <c r="AQ2039" s="24"/>
      <c r="AR2039" s="24"/>
      <c r="AS2039" s="24"/>
      <c r="AT2039" s="24"/>
      <c r="AU2039" s="24"/>
      <c r="AV2039" s="24"/>
      <c r="AW2039" s="24">
        <f t="shared" si="756"/>
        <v>0</v>
      </c>
      <c r="AX2039" s="24">
        <f t="shared" si="757"/>
        <v>0</v>
      </c>
      <c r="BA2039" s="24"/>
      <c r="BB2039" s="24"/>
      <c r="BC2039" s="24"/>
      <c r="BD2039" s="24"/>
      <c r="BE2039" s="24"/>
      <c r="BF2039" s="24"/>
      <c r="BG2039" s="24">
        <f t="shared" si="758"/>
        <v>0</v>
      </c>
      <c r="BH2039" s="24">
        <f t="shared" si="759"/>
        <v>0</v>
      </c>
      <c r="BK2039" s="24"/>
      <c r="BL2039" s="24"/>
      <c r="BM2039" s="24"/>
      <c r="BN2039" s="24"/>
      <c r="BO2039" s="24"/>
      <c r="BP2039" s="24"/>
      <c r="BQ2039" s="24">
        <f t="shared" si="760"/>
        <v>0</v>
      </c>
      <c r="BR2039" s="24">
        <f t="shared" si="761"/>
        <v>0</v>
      </c>
      <c r="BU2039" s="24"/>
      <c r="BV2039" s="24"/>
      <c r="BW2039" s="24"/>
      <c r="BX2039" s="24"/>
      <c r="BY2039" s="24"/>
      <c r="BZ2039" s="24"/>
      <c r="CA2039" s="24">
        <f t="shared" si="762"/>
        <v>0</v>
      </c>
      <c r="CB2039" s="24">
        <f t="shared" si="763"/>
        <v>0</v>
      </c>
      <c r="CC2039" s="24"/>
      <c r="CE2039" s="24">
        <f t="shared" si="764"/>
        <v>0</v>
      </c>
      <c r="CG2039" s="24">
        <f t="shared" si="765"/>
        <v>0</v>
      </c>
      <c r="CI2039" s="24">
        <f t="shared" si="766"/>
        <v>0</v>
      </c>
      <c r="CK2039" s="24">
        <f t="shared" si="767"/>
        <v>0</v>
      </c>
      <c r="CM2039" s="24">
        <f t="shared" si="768"/>
        <v>0</v>
      </c>
      <c r="CO2039" s="24">
        <f t="shared" si="769"/>
        <v>0</v>
      </c>
      <c r="CQ2039" s="24">
        <f t="shared" si="770"/>
        <v>0</v>
      </c>
      <c r="CS2039" s="24">
        <f t="shared" si="771"/>
        <v>0</v>
      </c>
    </row>
    <row r="2040" spans="9:97">
      <c r="I2040" s="24">
        <f t="shared" si="751"/>
        <v>0</v>
      </c>
      <c r="J2040" s="24">
        <f t="shared" si="750"/>
        <v>0</v>
      </c>
      <c r="M2040" s="24"/>
      <c r="N2040" s="24"/>
      <c r="O2040" s="24"/>
      <c r="P2040" s="24"/>
      <c r="Q2040" s="24"/>
      <c r="R2040" s="24"/>
      <c r="S2040" s="24">
        <f t="shared" si="752"/>
        <v>0</v>
      </c>
      <c r="T2040" s="24">
        <f t="shared" si="773"/>
        <v>0</v>
      </c>
      <c r="W2040" s="24"/>
      <c r="X2040" s="24"/>
      <c r="Y2040" s="24"/>
      <c r="Z2040" s="24"/>
      <c r="AA2040" s="24"/>
      <c r="AB2040" s="24"/>
      <c r="AC2040" s="24">
        <f t="shared" si="753"/>
        <v>0</v>
      </c>
      <c r="AD2040" s="24">
        <f t="shared" si="754"/>
        <v>0</v>
      </c>
      <c r="AG2040" s="24"/>
      <c r="AH2040" s="24"/>
      <c r="AI2040" s="24"/>
      <c r="AJ2040" s="24"/>
      <c r="AK2040" s="24"/>
      <c r="AL2040" s="24"/>
      <c r="AM2040" s="24">
        <f t="shared" si="755"/>
        <v>0</v>
      </c>
      <c r="AN2040" s="24">
        <f t="shared" si="772"/>
        <v>0</v>
      </c>
      <c r="AQ2040" s="24"/>
      <c r="AR2040" s="24"/>
      <c r="AS2040" s="24"/>
      <c r="AT2040" s="24"/>
      <c r="AU2040" s="24"/>
      <c r="AV2040" s="24"/>
      <c r="AW2040" s="24">
        <f t="shared" si="756"/>
        <v>0</v>
      </c>
      <c r="AX2040" s="24">
        <f t="shared" si="757"/>
        <v>0</v>
      </c>
      <c r="BA2040" s="24"/>
      <c r="BB2040" s="24"/>
      <c r="BC2040" s="24"/>
      <c r="BD2040" s="24"/>
      <c r="BE2040" s="24"/>
      <c r="BF2040" s="24"/>
      <c r="BG2040" s="24">
        <f t="shared" si="758"/>
        <v>0</v>
      </c>
      <c r="BH2040" s="24">
        <f t="shared" si="759"/>
        <v>0</v>
      </c>
      <c r="BK2040" s="24"/>
      <c r="BL2040" s="24"/>
      <c r="BM2040" s="24"/>
      <c r="BN2040" s="24"/>
      <c r="BO2040" s="24"/>
      <c r="BP2040" s="24"/>
      <c r="BQ2040" s="24">
        <f t="shared" si="760"/>
        <v>0</v>
      </c>
      <c r="BR2040" s="24">
        <f t="shared" si="761"/>
        <v>0</v>
      </c>
      <c r="BU2040" s="24"/>
      <c r="BV2040" s="24"/>
      <c r="BW2040" s="24"/>
      <c r="BX2040" s="24"/>
      <c r="BY2040" s="24"/>
      <c r="BZ2040" s="24"/>
      <c r="CA2040" s="24">
        <f t="shared" si="762"/>
        <v>0</v>
      </c>
      <c r="CB2040" s="24">
        <f t="shared" si="763"/>
        <v>0</v>
      </c>
      <c r="CC2040" s="24"/>
      <c r="CE2040" s="24">
        <f t="shared" si="764"/>
        <v>0</v>
      </c>
      <c r="CG2040" s="24">
        <f t="shared" si="765"/>
        <v>0</v>
      </c>
      <c r="CI2040" s="24">
        <f t="shared" si="766"/>
        <v>0</v>
      </c>
      <c r="CK2040" s="24">
        <f t="shared" si="767"/>
        <v>0</v>
      </c>
      <c r="CM2040" s="24">
        <f t="shared" si="768"/>
        <v>0</v>
      </c>
      <c r="CO2040" s="24">
        <f t="shared" si="769"/>
        <v>0</v>
      </c>
      <c r="CQ2040" s="24">
        <f t="shared" si="770"/>
        <v>0</v>
      </c>
      <c r="CS2040" s="24">
        <f t="shared" si="771"/>
        <v>0</v>
      </c>
    </row>
    <row r="2041" spans="9:97">
      <c r="I2041" s="24">
        <f t="shared" si="751"/>
        <v>0</v>
      </c>
      <c r="J2041" s="24">
        <f t="shared" si="750"/>
        <v>0</v>
      </c>
      <c r="M2041" s="24"/>
      <c r="N2041" s="24"/>
      <c r="O2041" s="24"/>
      <c r="P2041" s="24"/>
      <c r="Q2041" s="24"/>
      <c r="R2041" s="24"/>
      <c r="S2041" s="24">
        <f t="shared" si="752"/>
        <v>0</v>
      </c>
      <c r="T2041" s="24">
        <f t="shared" si="773"/>
        <v>0</v>
      </c>
      <c r="W2041" s="24"/>
      <c r="X2041" s="24"/>
      <c r="Y2041" s="24"/>
      <c r="Z2041" s="24"/>
      <c r="AA2041" s="24"/>
      <c r="AB2041" s="24"/>
      <c r="AC2041" s="24">
        <f t="shared" si="753"/>
        <v>0</v>
      </c>
      <c r="AD2041" s="24">
        <f t="shared" si="754"/>
        <v>0</v>
      </c>
      <c r="AG2041" s="24"/>
      <c r="AH2041" s="24"/>
      <c r="AI2041" s="24"/>
      <c r="AJ2041" s="24"/>
      <c r="AK2041" s="24"/>
      <c r="AL2041" s="24"/>
      <c r="AM2041" s="24">
        <f t="shared" si="755"/>
        <v>0</v>
      </c>
      <c r="AN2041" s="24">
        <f t="shared" si="772"/>
        <v>0</v>
      </c>
      <c r="AQ2041" s="24"/>
      <c r="AR2041" s="24"/>
      <c r="AS2041" s="24"/>
      <c r="AT2041" s="24"/>
      <c r="AU2041" s="24"/>
      <c r="AV2041" s="24"/>
      <c r="AW2041" s="24">
        <f t="shared" si="756"/>
        <v>0</v>
      </c>
      <c r="AX2041" s="24">
        <f t="shared" si="757"/>
        <v>0</v>
      </c>
      <c r="BA2041" s="24"/>
      <c r="BB2041" s="24"/>
      <c r="BC2041" s="24"/>
      <c r="BD2041" s="24"/>
      <c r="BE2041" s="24"/>
      <c r="BF2041" s="24"/>
      <c r="BG2041" s="24">
        <f t="shared" si="758"/>
        <v>0</v>
      </c>
      <c r="BH2041" s="24">
        <f t="shared" si="759"/>
        <v>0</v>
      </c>
      <c r="BK2041" s="24"/>
      <c r="BL2041" s="24"/>
      <c r="BM2041" s="24"/>
      <c r="BN2041" s="24"/>
      <c r="BO2041" s="24"/>
      <c r="BP2041" s="24"/>
      <c r="BQ2041" s="24">
        <f t="shared" si="760"/>
        <v>0</v>
      </c>
      <c r="BR2041" s="24">
        <f t="shared" si="761"/>
        <v>0</v>
      </c>
      <c r="BU2041" s="24"/>
      <c r="BV2041" s="24"/>
      <c r="BW2041" s="24"/>
      <c r="BX2041" s="24"/>
      <c r="BY2041" s="24"/>
      <c r="BZ2041" s="24"/>
      <c r="CA2041" s="24">
        <f t="shared" si="762"/>
        <v>0</v>
      </c>
      <c r="CB2041" s="24">
        <f t="shared" si="763"/>
        <v>0</v>
      </c>
      <c r="CC2041" s="24"/>
      <c r="CE2041" s="24">
        <f t="shared" si="764"/>
        <v>0</v>
      </c>
      <c r="CG2041" s="24">
        <f t="shared" si="765"/>
        <v>0</v>
      </c>
      <c r="CI2041" s="24">
        <f t="shared" si="766"/>
        <v>0</v>
      </c>
      <c r="CK2041" s="24">
        <f t="shared" si="767"/>
        <v>0</v>
      </c>
      <c r="CM2041" s="24">
        <f t="shared" si="768"/>
        <v>0</v>
      </c>
      <c r="CO2041" s="24">
        <f t="shared" si="769"/>
        <v>0</v>
      </c>
      <c r="CQ2041" s="24">
        <f t="shared" si="770"/>
        <v>0</v>
      </c>
      <c r="CS2041" s="24">
        <f t="shared" si="771"/>
        <v>0</v>
      </c>
    </row>
    <row r="2042" spans="9:97">
      <c r="I2042" s="24">
        <f t="shared" si="751"/>
        <v>0</v>
      </c>
      <c r="J2042" s="24">
        <f t="shared" si="750"/>
        <v>0</v>
      </c>
      <c r="M2042" s="24"/>
      <c r="N2042" s="24"/>
      <c r="O2042" s="24"/>
      <c r="P2042" s="24"/>
      <c r="Q2042" s="24"/>
      <c r="R2042" s="24"/>
      <c r="S2042" s="24">
        <f t="shared" si="752"/>
        <v>0</v>
      </c>
      <c r="T2042" s="24">
        <f t="shared" si="773"/>
        <v>0</v>
      </c>
      <c r="W2042" s="24"/>
      <c r="X2042" s="24"/>
      <c r="Y2042" s="24"/>
      <c r="Z2042" s="24"/>
      <c r="AA2042" s="24"/>
      <c r="AB2042" s="24"/>
      <c r="AC2042" s="24">
        <f t="shared" si="753"/>
        <v>0</v>
      </c>
      <c r="AD2042" s="24">
        <f t="shared" si="754"/>
        <v>0</v>
      </c>
      <c r="AG2042" s="24"/>
      <c r="AH2042" s="24"/>
      <c r="AI2042" s="24"/>
      <c r="AJ2042" s="24"/>
      <c r="AK2042" s="24"/>
      <c r="AL2042" s="24"/>
      <c r="AM2042" s="24">
        <f t="shared" si="755"/>
        <v>0</v>
      </c>
      <c r="AN2042" s="24">
        <f t="shared" si="772"/>
        <v>0</v>
      </c>
      <c r="AQ2042" s="24"/>
      <c r="AR2042" s="24"/>
      <c r="AS2042" s="24"/>
      <c r="AT2042" s="24"/>
      <c r="AU2042" s="24"/>
      <c r="AV2042" s="24"/>
      <c r="AW2042" s="24">
        <f t="shared" si="756"/>
        <v>0</v>
      </c>
      <c r="AX2042" s="24">
        <f t="shared" si="757"/>
        <v>0</v>
      </c>
      <c r="BA2042" s="24"/>
      <c r="BB2042" s="24"/>
      <c r="BC2042" s="24"/>
      <c r="BD2042" s="24"/>
      <c r="BE2042" s="24"/>
      <c r="BF2042" s="24"/>
      <c r="BG2042" s="24">
        <f t="shared" si="758"/>
        <v>0</v>
      </c>
      <c r="BH2042" s="24">
        <f t="shared" si="759"/>
        <v>0</v>
      </c>
      <c r="BK2042" s="24"/>
      <c r="BL2042" s="24"/>
      <c r="BM2042" s="24"/>
      <c r="BN2042" s="24"/>
      <c r="BO2042" s="24"/>
      <c r="BP2042" s="24"/>
      <c r="BQ2042" s="24">
        <f t="shared" si="760"/>
        <v>0</v>
      </c>
      <c r="BR2042" s="24">
        <f t="shared" si="761"/>
        <v>0</v>
      </c>
      <c r="BU2042" s="24"/>
      <c r="BV2042" s="24"/>
      <c r="BW2042" s="24"/>
      <c r="BX2042" s="24"/>
      <c r="BY2042" s="24"/>
      <c r="BZ2042" s="24"/>
      <c r="CA2042" s="24">
        <f t="shared" si="762"/>
        <v>0</v>
      </c>
      <c r="CB2042" s="24">
        <f t="shared" si="763"/>
        <v>0</v>
      </c>
      <c r="CC2042" s="24"/>
      <c r="CE2042" s="24">
        <f t="shared" si="764"/>
        <v>0</v>
      </c>
      <c r="CG2042" s="24">
        <f t="shared" si="765"/>
        <v>0</v>
      </c>
      <c r="CI2042" s="24">
        <f t="shared" si="766"/>
        <v>0</v>
      </c>
      <c r="CK2042" s="24">
        <f t="shared" si="767"/>
        <v>0</v>
      </c>
      <c r="CM2042" s="24">
        <f t="shared" si="768"/>
        <v>0</v>
      </c>
      <c r="CO2042" s="24">
        <f t="shared" si="769"/>
        <v>0</v>
      </c>
      <c r="CQ2042" s="24">
        <f t="shared" si="770"/>
        <v>0</v>
      </c>
      <c r="CS2042" s="24">
        <f t="shared" si="771"/>
        <v>0</v>
      </c>
    </row>
    <row r="2043" spans="9:97">
      <c r="I2043" s="24">
        <f t="shared" si="751"/>
        <v>0</v>
      </c>
      <c r="J2043" s="24">
        <f t="shared" si="750"/>
        <v>0</v>
      </c>
      <c r="M2043" s="24"/>
      <c r="N2043" s="24"/>
      <c r="O2043" s="24"/>
      <c r="P2043" s="24"/>
      <c r="Q2043" s="24"/>
      <c r="R2043" s="24"/>
      <c r="S2043" s="24">
        <f t="shared" si="752"/>
        <v>0</v>
      </c>
      <c r="T2043" s="24">
        <f t="shared" si="773"/>
        <v>0</v>
      </c>
      <c r="W2043" s="24"/>
      <c r="X2043" s="24"/>
      <c r="Y2043" s="24"/>
      <c r="Z2043" s="24"/>
      <c r="AA2043" s="24"/>
      <c r="AB2043" s="24"/>
      <c r="AC2043" s="24">
        <f t="shared" si="753"/>
        <v>0</v>
      </c>
      <c r="AD2043" s="24">
        <f t="shared" si="754"/>
        <v>0</v>
      </c>
      <c r="AG2043" s="24"/>
      <c r="AH2043" s="24"/>
      <c r="AI2043" s="24"/>
      <c r="AJ2043" s="24"/>
      <c r="AK2043" s="24"/>
      <c r="AL2043" s="24"/>
      <c r="AM2043" s="24">
        <f t="shared" si="755"/>
        <v>0</v>
      </c>
      <c r="AN2043" s="24">
        <f t="shared" si="772"/>
        <v>0</v>
      </c>
      <c r="AQ2043" s="24"/>
      <c r="AR2043" s="24"/>
      <c r="AS2043" s="24"/>
      <c r="AT2043" s="24"/>
      <c r="AU2043" s="24"/>
      <c r="AV2043" s="24"/>
      <c r="AW2043" s="24">
        <f t="shared" si="756"/>
        <v>0</v>
      </c>
      <c r="AX2043" s="24">
        <f t="shared" si="757"/>
        <v>0</v>
      </c>
      <c r="BA2043" s="24"/>
      <c r="BB2043" s="24"/>
      <c r="BC2043" s="24"/>
      <c r="BD2043" s="24"/>
      <c r="BE2043" s="24"/>
      <c r="BF2043" s="24"/>
      <c r="BG2043" s="24">
        <f t="shared" si="758"/>
        <v>0</v>
      </c>
      <c r="BH2043" s="24">
        <f t="shared" si="759"/>
        <v>0</v>
      </c>
      <c r="BK2043" s="24"/>
      <c r="BL2043" s="24"/>
      <c r="BM2043" s="24"/>
      <c r="BN2043" s="24"/>
      <c r="BO2043" s="24"/>
      <c r="BP2043" s="24"/>
      <c r="BQ2043" s="24">
        <f t="shared" si="760"/>
        <v>0</v>
      </c>
      <c r="BR2043" s="24">
        <f t="shared" si="761"/>
        <v>0</v>
      </c>
      <c r="BU2043" s="24"/>
      <c r="BV2043" s="24"/>
      <c r="BW2043" s="24"/>
      <c r="BX2043" s="24"/>
      <c r="BY2043" s="24"/>
      <c r="BZ2043" s="24"/>
      <c r="CA2043" s="24">
        <f t="shared" si="762"/>
        <v>0</v>
      </c>
      <c r="CB2043" s="24">
        <f t="shared" si="763"/>
        <v>0</v>
      </c>
      <c r="CC2043" s="24"/>
      <c r="CE2043" s="24">
        <f t="shared" si="764"/>
        <v>0</v>
      </c>
      <c r="CG2043" s="24">
        <f t="shared" si="765"/>
        <v>0</v>
      </c>
      <c r="CI2043" s="24">
        <f t="shared" si="766"/>
        <v>0</v>
      </c>
      <c r="CK2043" s="24">
        <f t="shared" si="767"/>
        <v>0</v>
      </c>
      <c r="CM2043" s="24">
        <f t="shared" si="768"/>
        <v>0</v>
      </c>
      <c r="CO2043" s="24">
        <f t="shared" si="769"/>
        <v>0</v>
      </c>
      <c r="CQ2043" s="24">
        <f t="shared" si="770"/>
        <v>0</v>
      </c>
      <c r="CS2043" s="24">
        <f t="shared" si="771"/>
        <v>0</v>
      </c>
    </row>
    <row r="2044" spans="9:97">
      <c r="I2044" s="24">
        <f t="shared" si="751"/>
        <v>0</v>
      </c>
      <c r="J2044" s="24">
        <f t="shared" si="750"/>
        <v>0</v>
      </c>
      <c r="M2044" s="24"/>
      <c r="N2044" s="24"/>
      <c r="O2044" s="24"/>
      <c r="P2044" s="24"/>
      <c r="Q2044" s="24"/>
      <c r="R2044" s="24"/>
      <c r="S2044" s="24">
        <f t="shared" si="752"/>
        <v>0</v>
      </c>
      <c r="T2044" s="24">
        <f t="shared" si="773"/>
        <v>0</v>
      </c>
      <c r="W2044" s="24"/>
      <c r="X2044" s="24"/>
      <c r="Y2044" s="24"/>
      <c r="Z2044" s="24"/>
      <c r="AA2044" s="24"/>
      <c r="AB2044" s="24"/>
      <c r="AC2044" s="24">
        <f t="shared" si="753"/>
        <v>0</v>
      </c>
      <c r="AD2044" s="24">
        <f t="shared" si="754"/>
        <v>0</v>
      </c>
      <c r="AG2044" s="24"/>
      <c r="AH2044" s="24"/>
      <c r="AI2044" s="24"/>
      <c r="AJ2044" s="24"/>
      <c r="AK2044" s="24"/>
      <c r="AL2044" s="24"/>
      <c r="AM2044" s="24">
        <f t="shared" si="755"/>
        <v>0</v>
      </c>
      <c r="AN2044" s="24">
        <f t="shared" si="772"/>
        <v>0</v>
      </c>
      <c r="AQ2044" s="24"/>
      <c r="AR2044" s="24"/>
      <c r="AS2044" s="24"/>
      <c r="AT2044" s="24"/>
      <c r="AU2044" s="24"/>
      <c r="AV2044" s="24"/>
      <c r="AW2044" s="24">
        <f t="shared" si="756"/>
        <v>0</v>
      </c>
      <c r="AX2044" s="24">
        <f t="shared" si="757"/>
        <v>0</v>
      </c>
      <c r="BA2044" s="24"/>
      <c r="BB2044" s="24"/>
      <c r="BC2044" s="24"/>
      <c r="BD2044" s="24"/>
      <c r="BE2044" s="24"/>
      <c r="BF2044" s="24"/>
      <c r="BG2044" s="24">
        <f t="shared" si="758"/>
        <v>0</v>
      </c>
      <c r="BH2044" s="24">
        <f t="shared" si="759"/>
        <v>0</v>
      </c>
      <c r="BK2044" s="24"/>
      <c r="BL2044" s="24"/>
      <c r="BM2044" s="24"/>
      <c r="BN2044" s="24"/>
      <c r="BO2044" s="24"/>
      <c r="BP2044" s="24"/>
      <c r="BQ2044" s="24">
        <f t="shared" si="760"/>
        <v>0</v>
      </c>
      <c r="BR2044" s="24">
        <f t="shared" si="761"/>
        <v>0</v>
      </c>
      <c r="BU2044" s="24"/>
      <c r="BV2044" s="24"/>
      <c r="BW2044" s="24"/>
      <c r="BX2044" s="24"/>
      <c r="BY2044" s="24"/>
      <c r="BZ2044" s="24"/>
      <c r="CA2044" s="24">
        <f t="shared" si="762"/>
        <v>0</v>
      </c>
      <c r="CB2044" s="24">
        <f t="shared" si="763"/>
        <v>0</v>
      </c>
      <c r="CC2044" s="24"/>
      <c r="CE2044" s="24">
        <f t="shared" si="764"/>
        <v>0</v>
      </c>
      <c r="CG2044" s="24">
        <f t="shared" si="765"/>
        <v>0</v>
      </c>
      <c r="CI2044" s="24">
        <f t="shared" si="766"/>
        <v>0</v>
      </c>
      <c r="CK2044" s="24">
        <f t="shared" si="767"/>
        <v>0</v>
      </c>
      <c r="CM2044" s="24">
        <f t="shared" si="768"/>
        <v>0</v>
      </c>
      <c r="CO2044" s="24">
        <f t="shared" si="769"/>
        <v>0</v>
      </c>
      <c r="CQ2044" s="24">
        <f t="shared" si="770"/>
        <v>0</v>
      </c>
      <c r="CS2044" s="24">
        <f t="shared" si="771"/>
        <v>0</v>
      </c>
    </row>
    <row r="2045" spans="9:97">
      <c r="I2045" s="24">
        <f t="shared" si="751"/>
        <v>0</v>
      </c>
      <c r="J2045" s="24">
        <f t="shared" si="750"/>
        <v>0</v>
      </c>
      <c r="M2045" s="24"/>
      <c r="N2045" s="24"/>
      <c r="O2045" s="24"/>
      <c r="P2045" s="24"/>
      <c r="Q2045" s="24"/>
      <c r="R2045" s="24"/>
      <c r="S2045" s="24">
        <f t="shared" si="752"/>
        <v>0</v>
      </c>
      <c r="T2045" s="24">
        <f t="shared" si="773"/>
        <v>0</v>
      </c>
      <c r="W2045" s="24"/>
      <c r="X2045" s="24"/>
      <c r="Y2045" s="24"/>
      <c r="Z2045" s="24"/>
      <c r="AA2045" s="24"/>
      <c r="AB2045" s="24"/>
      <c r="AC2045" s="24">
        <f t="shared" si="753"/>
        <v>0</v>
      </c>
      <c r="AD2045" s="24">
        <f t="shared" si="754"/>
        <v>0</v>
      </c>
      <c r="AG2045" s="24"/>
      <c r="AH2045" s="24"/>
      <c r="AI2045" s="24"/>
      <c r="AJ2045" s="24"/>
      <c r="AK2045" s="24"/>
      <c r="AL2045" s="24"/>
      <c r="AM2045" s="24">
        <f t="shared" si="755"/>
        <v>0</v>
      </c>
      <c r="AN2045" s="24">
        <f t="shared" si="772"/>
        <v>0</v>
      </c>
      <c r="AQ2045" s="24"/>
      <c r="AR2045" s="24"/>
      <c r="AS2045" s="24"/>
      <c r="AT2045" s="24"/>
      <c r="AU2045" s="24"/>
      <c r="AV2045" s="24"/>
      <c r="AW2045" s="24">
        <f t="shared" si="756"/>
        <v>0</v>
      </c>
      <c r="AX2045" s="24">
        <f t="shared" si="757"/>
        <v>0</v>
      </c>
      <c r="BA2045" s="24"/>
      <c r="BB2045" s="24"/>
      <c r="BC2045" s="24"/>
      <c r="BD2045" s="24"/>
      <c r="BE2045" s="24"/>
      <c r="BF2045" s="24"/>
      <c r="BG2045" s="24">
        <f t="shared" si="758"/>
        <v>0</v>
      </c>
      <c r="BH2045" s="24">
        <f t="shared" si="759"/>
        <v>0</v>
      </c>
      <c r="BK2045" s="24"/>
      <c r="BL2045" s="24"/>
      <c r="BM2045" s="24"/>
      <c r="BN2045" s="24"/>
      <c r="BO2045" s="24"/>
      <c r="BP2045" s="24"/>
      <c r="BQ2045" s="24">
        <f t="shared" si="760"/>
        <v>0</v>
      </c>
      <c r="BR2045" s="24">
        <f t="shared" si="761"/>
        <v>0</v>
      </c>
      <c r="BU2045" s="24"/>
      <c r="BV2045" s="24"/>
      <c r="BW2045" s="24"/>
      <c r="BX2045" s="24"/>
      <c r="BY2045" s="24"/>
      <c r="BZ2045" s="24"/>
      <c r="CA2045" s="24">
        <f t="shared" si="762"/>
        <v>0</v>
      </c>
      <c r="CB2045" s="24">
        <f t="shared" si="763"/>
        <v>0</v>
      </c>
      <c r="CC2045" s="24"/>
      <c r="CE2045" s="24">
        <f t="shared" si="764"/>
        <v>0</v>
      </c>
      <c r="CG2045" s="24">
        <f t="shared" si="765"/>
        <v>0</v>
      </c>
      <c r="CI2045" s="24">
        <f t="shared" si="766"/>
        <v>0</v>
      </c>
      <c r="CK2045" s="24">
        <f t="shared" si="767"/>
        <v>0</v>
      </c>
      <c r="CM2045" s="24">
        <f t="shared" si="768"/>
        <v>0</v>
      </c>
      <c r="CO2045" s="24">
        <f t="shared" si="769"/>
        <v>0</v>
      </c>
      <c r="CQ2045" s="24">
        <f t="shared" si="770"/>
        <v>0</v>
      </c>
      <c r="CS2045" s="24">
        <f t="shared" si="771"/>
        <v>0</v>
      </c>
    </row>
    <row r="2046" spans="9:97">
      <c r="I2046" s="24">
        <f t="shared" si="751"/>
        <v>0</v>
      </c>
      <c r="J2046" s="24">
        <f t="shared" ref="J2046:J2109" si="774">IF(F2046&lt;C2046-D2046,C2046-D2046-F2046,0)</f>
        <v>0</v>
      </c>
      <c r="M2046" s="24"/>
      <c r="N2046" s="24"/>
      <c r="O2046" s="24"/>
      <c r="P2046" s="24"/>
      <c r="Q2046" s="24"/>
      <c r="R2046" s="24"/>
      <c r="S2046" s="24">
        <f t="shared" si="752"/>
        <v>0</v>
      </c>
      <c r="T2046" s="24">
        <f t="shared" si="773"/>
        <v>0</v>
      </c>
      <c r="W2046" s="24"/>
      <c r="X2046" s="24"/>
      <c r="Y2046" s="24"/>
      <c r="Z2046" s="24"/>
      <c r="AA2046" s="24"/>
      <c r="AB2046" s="24"/>
      <c r="AC2046" s="24">
        <f t="shared" si="753"/>
        <v>0</v>
      </c>
      <c r="AD2046" s="24">
        <f t="shared" si="754"/>
        <v>0</v>
      </c>
      <c r="AG2046" s="24"/>
      <c r="AH2046" s="24"/>
      <c r="AI2046" s="24"/>
      <c r="AJ2046" s="24"/>
      <c r="AK2046" s="24"/>
      <c r="AL2046" s="24"/>
      <c r="AM2046" s="24">
        <f t="shared" si="755"/>
        <v>0</v>
      </c>
      <c r="AN2046" s="24">
        <f t="shared" si="772"/>
        <v>0</v>
      </c>
      <c r="AQ2046" s="24"/>
      <c r="AR2046" s="24"/>
      <c r="AS2046" s="24"/>
      <c r="AT2046" s="24"/>
      <c r="AU2046" s="24"/>
      <c r="AV2046" s="24"/>
      <c r="AW2046" s="24">
        <f t="shared" si="756"/>
        <v>0</v>
      </c>
      <c r="AX2046" s="24">
        <f t="shared" si="757"/>
        <v>0</v>
      </c>
      <c r="BA2046" s="24"/>
      <c r="BB2046" s="24"/>
      <c r="BC2046" s="24"/>
      <c r="BD2046" s="24"/>
      <c r="BE2046" s="24"/>
      <c r="BF2046" s="24"/>
      <c r="BG2046" s="24">
        <f t="shared" si="758"/>
        <v>0</v>
      </c>
      <c r="BH2046" s="24">
        <f t="shared" si="759"/>
        <v>0</v>
      </c>
      <c r="BK2046" s="24"/>
      <c r="BL2046" s="24"/>
      <c r="BM2046" s="24"/>
      <c r="BN2046" s="24"/>
      <c r="BO2046" s="24"/>
      <c r="BP2046" s="24"/>
      <c r="BQ2046" s="24">
        <f t="shared" si="760"/>
        <v>0</v>
      </c>
      <c r="BR2046" s="24">
        <f t="shared" si="761"/>
        <v>0</v>
      </c>
      <c r="BU2046" s="24"/>
      <c r="BV2046" s="24"/>
      <c r="BW2046" s="24"/>
      <c r="BX2046" s="24"/>
      <c r="BY2046" s="24"/>
      <c r="BZ2046" s="24"/>
      <c r="CA2046" s="24">
        <f t="shared" si="762"/>
        <v>0</v>
      </c>
      <c r="CB2046" s="24">
        <f t="shared" si="763"/>
        <v>0</v>
      </c>
      <c r="CC2046" s="24"/>
      <c r="CE2046" s="24">
        <f t="shared" si="764"/>
        <v>0</v>
      </c>
      <c r="CG2046" s="24">
        <f t="shared" si="765"/>
        <v>0</v>
      </c>
      <c r="CI2046" s="24">
        <f t="shared" si="766"/>
        <v>0</v>
      </c>
      <c r="CK2046" s="24">
        <f t="shared" si="767"/>
        <v>0</v>
      </c>
      <c r="CM2046" s="24">
        <f t="shared" si="768"/>
        <v>0</v>
      </c>
      <c r="CO2046" s="24">
        <f t="shared" si="769"/>
        <v>0</v>
      </c>
      <c r="CQ2046" s="24">
        <f t="shared" si="770"/>
        <v>0</v>
      </c>
      <c r="CS2046" s="24">
        <f t="shared" si="771"/>
        <v>0</v>
      </c>
    </row>
    <row r="2047" spans="9:97">
      <c r="I2047" s="24">
        <f t="shared" si="751"/>
        <v>0</v>
      </c>
      <c r="J2047" s="24">
        <f t="shared" si="774"/>
        <v>0</v>
      </c>
      <c r="M2047" s="24"/>
      <c r="N2047" s="24"/>
      <c r="O2047" s="24"/>
      <c r="P2047" s="24"/>
      <c r="Q2047" s="24"/>
      <c r="R2047" s="24"/>
      <c r="S2047" s="24">
        <f t="shared" si="752"/>
        <v>0</v>
      </c>
      <c r="T2047" s="24">
        <f t="shared" si="773"/>
        <v>0</v>
      </c>
      <c r="W2047" s="24"/>
      <c r="X2047" s="24"/>
      <c r="Y2047" s="24"/>
      <c r="Z2047" s="24"/>
      <c r="AA2047" s="24"/>
      <c r="AB2047" s="24"/>
      <c r="AC2047" s="24">
        <f t="shared" si="753"/>
        <v>0</v>
      </c>
      <c r="AD2047" s="24">
        <f t="shared" si="754"/>
        <v>0</v>
      </c>
      <c r="AG2047" s="24"/>
      <c r="AH2047" s="24"/>
      <c r="AI2047" s="24"/>
      <c r="AJ2047" s="24"/>
      <c r="AK2047" s="24"/>
      <c r="AL2047" s="24"/>
      <c r="AM2047" s="24">
        <f t="shared" si="755"/>
        <v>0</v>
      </c>
      <c r="AN2047" s="24">
        <f t="shared" si="772"/>
        <v>0</v>
      </c>
      <c r="AQ2047" s="24"/>
      <c r="AR2047" s="24"/>
      <c r="AS2047" s="24"/>
      <c r="AT2047" s="24"/>
      <c r="AU2047" s="24"/>
      <c r="AV2047" s="24"/>
      <c r="AW2047" s="24">
        <f t="shared" si="756"/>
        <v>0</v>
      </c>
      <c r="AX2047" s="24">
        <f t="shared" si="757"/>
        <v>0</v>
      </c>
      <c r="BA2047" s="24"/>
      <c r="BB2047" s="24"/>
      <c r="BC2047" s="24"/>
      <c r="BD2047" s="24"/>
      <c r="BE2047" s="24"/>
      <c r="BF2047" s="24"/>
      <c r="BG2047" s="24">
        <f t="shared" si="758"/>
        <v>0</v>
      </c>
      <c r="BH2047" s="24">
        <f t="shared" si="759"/>
        <v>0</v>
      </c>
      <c r="BK2047" s="24"/>
      <c r="BL2047" s="24"/>
      <c r="BM2047" s="24"/>
      <c r="BN2047" s="24"/>
      <c r="BO2047" s="24"/>
      <c r="BP2047" s="24"/>
      <c r="BQ2047" s="24">
        <f t="shared" si="760"/>
        <v>0</v>
      </c>
      <c r="BR2047" s="24">
        <f t="shared" si="761"/>
        <v>0</v>
      </c>
      <c r="BU2047" s="24"/>
      <c r="BV2047" s="24"/>
      <c r="BW2047" s="24"/>
      <c r="BX2047" s="24"/>
      <c r="BY2047" s="24"/>
      <c r="BZ2047" s="24"/>
      <c r="CA2047" s="24">
        <f t="shared" si="762"/>
        <v>0</v>
      </c>
      <c r="CB2047" s="24">
        <f t="shared" si="763"/>
        <v>0</v>
      </c>
      <c r="CC2047" s="24"/>
      <c r="CE2047" s="24">
        <f t="shared" si="764"/>
        <v>0</v>
      </c>
      <c r="CG2047" s="24">
        <f t="shared" si="765"/>
        <v>0</v>
      </c>
      <c r="CI2047" s="24">
        <f t="shared" si="766"/>
        <v>0</v>
      </c>
      <c r="CK2047" s="24">
        <f t="shared" si="767"/>
        <v>0</v>
      </c>
      <c r="CM2047" s="24">
        <f t="shared" si="768"/>
        <v>0</v>
      </c>
      <c r="CO2047" s="24">
        <f t="shared" si="769"/>
        <v>0</v>
      </c>
      <c r="CQ2047" s="24">
        <f t="shared" si="770"/>
        <v>0</v>
      </c>
      <c r="CS2047" s="24">
        <f t="shared" si="771"/>
        <v>0</v>
      </c>
    </row>
    <row r="2048" spans="9:97">
      <c r="I2048" s="24">
        <f t="shared" si="751"/>
        <v>0</v>
      </c>
      <c r="J2048" s="24">
        <f t="shared" si="774"/>
        <v>0</v>
      </c>
      <c r="M2048" s="24"/>
      <c r="N2048" s="24"/>
      <c r="O2048" s="24"/>
      <c r="P2048" s="24"/>
      <c r="Q2048" s="24"/>
      <c r="R2048" s="24"/>
      <c r="S2048" s="24">
        <f t="shared" si="752"/>
        <v>0</v>
      </c>
      <c r="T2048" s="24">
        <f t="shared" si="773"/>
        <v>0</v>
      </c>
      <c r="W2048" s="24"/>
      <c r="X2048" s="24"/>
      <c r="Y2048" s="24"/>
      <c r="Z2048" s="24"/>
      <c r="AA2048" s="24"/>
      <c r="AB2048" s="24"/>
      <c r="AC2048" s="24">
        <f t="shared" si="753"/>
        <v>0</v>
      </c>
      <c r="AD2048" s="24">
        <f t="shared" si="754"/>
        <v>0</v>
      </c>
      <c r="AG2048" s="24"/>
      <c r="AH2048" s="24"/>
      <c r="AI2048" s="24"/>
      <c r="AJ2048" s="24"/>
      <c r="AK2048" s="24"/>
      <c r="AL2048" s="24"/>
      <c r="AM2048" s="24">
        <f t="shared" si="755"/>
        <v>0</v>
      </c>
      <c r="AN2048" s="24">
        <f t="shared" si="772"/>
        <v>0</v>
      </c>
      <c r="AQ2048" s="24"/>
      <c r="AR2048" s="24"/>
      <c r="AS2048" s="24"/>
      <c r="AT2048" s="24"/>
      <c r="AU2048" s="24"/>
      <c r="AV2048" s="24"/>
      <c r="AW2048" s="24">
        <f t="shared" si="756"/>
        <v>0</v>
      </c>
      <c r="AX2048" s="24">
        <f t="shared" si="757"/>
        <v>0</v>
      </c>
      <c r="BA2048" s="24"/>
      <c r="BB2048" s="24"/>
      <c r="BC2048" s="24"/>
      <c r="BD2048" s="24"/>
      <c r="BE2048" s="24"/>
      <c r="BF2048" s="24"/>
      <c r="BG2048" s="24">
        <f t="shared" si="758"/>
        <v>0</v>
      </c>
      <c r="BH2048" s="24">
        <f t="shared" si="759"/>
        <v>0</v>
      </c>
      <c r="BK2048" s="24"/>
      <c r="BL2048" s="24"/>
      <c r="BM2048" s="24"/>
      <c r="BN2048" s="24"/>
      <c r="BO2048" s="24"/>
      <c r="BP2048" s="24"/>
      <c r="BQ2048" s="24">
        <f t="shared" si="760"/>
        <v>0</v>
      </c>
      <c r="BR2048" s="24">
        <f t="shared" si="761"/>
        <v>0</v>
      </c>
      <c r="BU2048" s="24"/>
      <c r="BV2048" s="24"/>
      <c r="BW2048" s="24"/>
      <c r="BX2048" s="24"/>
      <c r="BY2048" s="24"/>
      <c r="BZ2048" s="24"/>
      <c r="CA2048" s="24">
        <f t="shared" si="762"/>
        <v>0</v>
      </c>
      <c r="CB2048" s="24">
        <f t="shared" si="763"/>
        <v>0</v>
      </c>
      <c r="CC2048" s="24"/>
      <c r="CE2048" s="24">
        <f t="shared" si="764"/>
        <v>0</v>
      </c>
      <c r="CG2048" s="24">
        <f t="shared" si="765"/>
        <v>0</v>
      </c>
      <c r="CI2048" s="24">
        <f t="shared" si="766"/>
        <v>0</v>
      </c>
      <c r="CK2048" s="24">
        <f t="shared" si="767"/>
        <v>0</v>
      </c>
      <c r="CM2048" s="24">
        <f t="shared" si="768"/>
        <v>0</v>
      </c>
      <c r="CO2048" s="24">
        <f t="shared" si="769"/>
        <v>0</v>
      </c>
      <c r="CQ2048" s="24">
        <f t="shared" si="770"/>
        <v>0</v>
      </c>
      <c r="CS2048" s="24">
        <f t="shared" si="771"/>
        <v>0</v>
      </c>
    </row>
    <row r="2049" spans="9:97">
      <c r="I2049" s="24">
        <f t="shared" si="751"/>
        <v>0</v>
      </c>
      <c r="J2049" s="24">
        <f t="shared" si="774"/>
        <v>0</v>
      </c>
      <c r="M2049" s="24"/>
      <c r="N2049" s="24"/>
      <c r="O2049" s="24"/>
      <c r="P2049" s="24"/>
      <c r="Q2049" s="24"/>
      <c r="R2049" s="24"/>
      <c r="S2049" s="24">
        <f t="shared" si="752"/>
        <v>0</v>
      </c>
      <c r="T2049" s="24">
        <f t="shared" si="773"/>
        <v>0</v>
      </c>
      <c r="W2049" s="24"/>
      <c r="X2049" s="24"/>
      <c r="Y2049" s="24"/>
      <c r="Z2049" s="24"/>
      <c r="AA2049" s="24"/>
      <c r="AB2049" s="24"/>
      <c r="AC2049" s="24">
        <f t="shared" si="753"/>
        <v>0</v>
      </c>
      <c r="AD2049" s="24">
        <f t="shared" si="754"/>
        <v>0</v>
      </c>
      <c r="AG2049" s="24"/>
      <c r="AH2049" s="24"/>
      <c r="AI2049" s="24"/>
      <c r="AJ2049" s="24"/>
      <c r="AK2049" s="24"/>
      <c r="AL2049" s="24"/>
      <c r="AM2049" s="24">
        <f t="shared" si="755"/>
        <v>0</v>
      </c>
      <c r="AN2049" s="24">
        <f t="shared" si="772"/>
        <v>0</v>
      </c>
      <c r="AQ2049" s="24"/>
      <c r="AR2049" s="24"/>
      <c r="AS2049" s="24"/>
      <c r="AT2049" s="24"/>
      <c r="AU2049" s="24"/>
      <c r="AV2049" s="24"/>
      <c r="AW2049" s="24">
        <f t="shared" si="756"/>
        <v>0</v>
      </c>
      <c r="AX2049" s="24">
        <f t="shared" si="757"/>
        <v>0</v>
      </c>
      <c r="BA2049" s="24"/>
      <c r="BB2049" s="24"/>
      <c r="BC2049" s="24"/>
      <c r="BD2049" s="24"/>
      <c r="BE2049" s="24"/>
      <c r="BF2049" s="24"/>
      <c r="BG2049" s="24">
        <f t="shared" si="758"/>
        <v>0</v>
      </c>
      <c r="BH2049" s="24">
        <f t="shared" si="759"/>
        <v>0</v>
      </c>
      <c r="BK2049" s="24"/>
      <c r="BL2049" s="24"/>
      <c r="BM2049" s="24"/>
      <c r="BN2049" s="24"/>
      <c r="BO2049" s="24"/>
      <c r="BP2049" s="24"/>
      <c r="BQ2049" s="24">
        <f t="shared" si="760"/>
        <v>0</v>
      </c>
      <c r="BR2049" s="24">
        <f t="shared" si="761"/>
        <v>0</v>
      </c>
      <c r="BU2049" s="24"/>
      <c r="BV2049" s="24"/>
      <c r="BW2049" s="24"/>
      <c r="BX2049" s="24"/>
      <c r="BY2049" s="24"/>
      <c r="BZ2049" s="24"/>
      <c r="CA2049" s="24">
        <f t="shared" si="762"/>
        <v>0</v>
      </c>
      <c r="CB2049" s="24">
        <f t="shared" si="763"/>
        <v>0</v>
      </c>
      <c r="CC2049" s="24"/>
      <c r="CE2049" s="24">
        <f t="shared" si="764"/>
        <v>0</v>
      </c>
      <c r="CG2049" s="24">
        <f t="shared" si="765"/>
        <v>0</v>
      </c>
      <c r="CI2049" s="24">
        <f t="shared" si="766"/>
        <v>0</v>
      </c>
      <c r="CK2049" s="24">
        <f t="shared" si="767"/>
        <v>0</v>
      </c>
      <c r="CM2049" s="24">
        <f t="shared" si="768"/>
        <v>0</v>
      </c>
      <c r="CO2049" s="24">
        <f t="shared" si="769"/>
        <v>0</v>
      </c>
      <c r="CQ2049" s="24">
        <f t="shared" si="770"/>
        <v>0</v>
      </c>
      <c r="CS2049" s="24">
        <f t="shared" si="771"/>
        <v>0</v>
      </c>
    </row>
    <row r="2050" spans="9:97">
      <c r="I2050" s="24">
        <f t="shared" si="751"/>
        <v>0</v>
      </c>
      <c r="J2050" s="24">
        <f t="shared" si="774"/>
        <v>0</v>
      </c>
      <c r="M2050" s="24"/>
      <c r="N2050" s="24"/>
      <c r="O2050" s="24"/>
      <c r="P2050" s="24"/>
      <c r="Q2050" s="24"/>
      <c r="R2050" s="24"/>
      <c r="S2050" s="24">
        <f t="shared" si="752"/>
        <v>0</v>
      </c>
      <c r="T2050" s="24">
        <f t="shared" si="773"/>
        <v>0</v>
      </c>
      <c r="W2050" s="24"/>
      <c r="X2050" s="24"/>
      <c r="Y2050" s="24"/>
      <c r="Z2050" s="24"/>
      <c r="AA2050" s="24"/>
      <c r="AB2050" s="24"/>
      <c r="AC2050" s="24">
        <f t="shared" si="753"/>
        <v>0</v>
      </c>
      <c r="AD2050" s="24">
        <f t="shared" si="754"/>
        <v>0</v>
      </c>
      <c r="AG2050" s="24"/>
      <c r="AH2050" s="24"/>
      <c r="AI2050" s="24"/>
      <c r="AJ2050" s="24"/>
      <c r="AK2050" s="24"/>
      <c r="AL2050" s="24"/>
      <c r="AM2050" s="24">
        <f t="shared" si="755"/>
        <v>0</v>
      </c>
      <c r="AN2050" s="24">
        <f t="shared" si="772"/>
        <v>0</v>
      </c>
      <c r="AQ2050" s="24"/>
      <c r="AR2050" s="24"/>
      <c r="AS2050" s="24"/>
      <c r="AT2050" s="24"/>
      <c r="AU2050" s="24"/>
      <c r="AV2050" s="24"/>
      <c r="AW2050" s="24">
        <f t="shared" si="756"/>
        <v>0</v>
      </c>
      <c r="AX2050" s="24">
        <f t="shared" si="757"/>
        <v>0</v>
      </c>
      <c r="BA2050" s="24"/>
      <c r="BB2050" s="24"/>
      <c r="BC2050" s="24"/>
      <c r="BD2050" s="24"/>
      <c r="BE2050" s="24"/>
      <c r="BF2050" s="24"/>
      <c r="BG2050" s="24">
        <f t="shared" si="758"/>
        <v>0</v>
      </c>
      <c r="BH2050" s="24">
        <f t="shared" si="759"/>
        <v>0</v>
      </c>
      <c r="BK2050" s="24"/>
      <c r="BL2050" s="24"/>
      <c r="BM2050" s="24"/>
      <c r="BN2050" s="24"/>
      <c r="BO2050" s="24"/>
      <c r="BP2050" s="24"/>
      <c r="BQ2050" s="24">
        <f t="shared" si="760"/>
        <v>0</v>
      </c>
      <c r="BR2050" s="24">
        <f t="shared" si="761"/>
        <v>0</v>
      </c>
      <c r="BU2050" s="24"/>
      <c r="BV2050" s="24"/>
      <c r="BW2050" s="24"/>
      <c r="BX2050" s="24"/>
      <c r="BY2050" s="24"/>
      <c r="BZ2050" s="24"/>
      <c r="CA2050" s="24">
        <f t="shared" si="762"/>
        <v>0</v>
      </c>
      <c r="CB2050" s="24">
        <f t="shared" si="763"/>
        <v>0</v>
      </c>
      <c r="CC2050" s="24"/>
      <c r="CE2050" s="24">
        <f t="shared" si="764"/>
        <v>0</v>
      </c>
      <c r="CG2050" s="24">
        <f t="shared" si="765"/>
        <v>0</v>
      </c>
      <c r="CI2050" s="24">
        <f t="shared" si="766"/>
        <v>0</v>
      </c>
      <c r="CK2050" s="24">
        <f t="shared" si="767"/>
        <v>0</v>
      </c>
      <c r="CM2050" s="24">
        <f t="shared" si="768"/>
        <v>0</v>
      </c>
      <c r="CO2050" s="24">
        <f t="shared" si="769"/>
        <v>0</v>
      </c>
      <c r="CQ2050" s="24">
        <f t="shared" si="770"/>
        <v>0</v>
      </c>
      <c r="CS2050" s="24">
        <f t="shared" si="771"/>
        <v>0</v>
      </c>
    </row>
    <row r="2051" spans="9:97">
      <c r="I2051" s="24">
        <f t="shared" si="751"/>
        <v>0</v>
      </c>
      <c r="J2051" s="24">
        <f t="shared" si="774"/>
        <v>0</v>
      </c>
      <c r="M2051" s="24"/>
      <c r="N2051" s="24"/>
      <c r="O2051" s="24"/>
      <c r="P2051" s="24"/>
      <c r="Q2051" s="24"/>
      <c r="R2051" s="24"/>
      <c r="S2051" s="24">
        <f t="shared" si="752"/>
        <v>0</v>
      </c>
      <c r="T2051" s="24">
        <f t="shared" si="773"/>
        <v>0</v>
      </c>
      <c r="W2051" s="24"/>
      <c r="X2051" s="24"/>
      <c r="Y2051" s="24"/>
      <c r="Z2051" s="24"/>
      <c r="AA2051" s="24"/>
      <c r="AB2051" s="24"/>
      <c r="AC2051" s="24">
        <f t="shared" si="753"/>
        <v>0</v>
      </c>
      <c r="AD2051" s="24">
        <f t="shared" si="754"/>
        <v>0</v>
      </c>
      <c r="AG2051" s="24"/>
      <c r="AH2051" s="24"/>
      <c r="AI2051" s="24"/>
      <c r="AJ2051" s="24"/>
      <c r="AK2051" s="24"/>
      <c r="AL2051" s="24"/>
      <c r="AM2051" s="24">
        <f t="shared" si="755"/>
        <v>0</v>
      </c>
      <c r="AN2051" s="24">
        <f t="shared" si="772"/>
        <v>0</v>
      </c>
      <c r="AQ2051" s="24"/>
      <c r="AR2051" s="24"/>
      <c r="AS2051" s="24"/>
      <c r="AT2051" s="24"/>
      <c r="AU2051" s="24"/>
      <c r="AV2051" s="24"/>
      <c r="AW2051" s="24">
        <f t="shared" si="756"/>
        <v>0</v>
      </c>
      <c r="AX2051" s="24">
        <f t="shared" si="757"/>
        <v>0</v>
      </c>
      <c r="BA2051" s="24"/>
      <c r="BB2051" s="24"/>
      <c r="BC2051" s="24"/>
      <c r="BD2051" s="24"/>
      <c r="BE2051" s="24"/>
      <c r="BF2051" s="24"/>
      <c r="BG2051" s="24">
        <f t="shared" si="758"/>
        <v>0</v>
      </c>
      <c r="BH2051" s="24">
        <f t="shared" si="759"/>
        <v>0</v>
      </c>
      <c r="BK2051" s="24"/>
      <c r="BL2051" s="24"/>
      <c r="BM2051" s="24"/>
      <c r="BN2051" s="24"/>
      <c r="BO2051" s="24"/>
      <c r="BP2051" s="24"/>
      <c r="BQ2051" s="24">
        <f t="shared" si="760"/>
        <v>0</v>
      </c>
      <c r="BR2051" s="24">
        <f t="shared" si="761"/>
        <v>0</v>
      </c>
      <c r="BU2051" s="24"/>
      <c r="BV2051" s="24"/>
      <c r="BW2051" s="24"/>
      <c r="BX2051" s="24"/>
      <c r="BY2051" s="24"/>
      <c r="BZ2051" s="24"/>
      <c r="CA2051" s="24">
        <f t="shared" si="762"/>
        <v>0</v>
      </c>
      <c r="CB2051" s="24">
        <f t="shared" si="763"/>
        <v>0</v>
      </c>
      <c r="CC2051" s="24"/>
      <c r="CE2051" s="24">
        <f t="shared" si="764"/>
        <v>0</v>
      </c>
      <c r="CG2051" s="24">
        <f t="shared" si="765"/>
        <v>0</v>
      </c>
      <c r="CI2051" s="24">
        <f t="shared" si="766"/>
        <v>0</v>
      </c>
      <c r="CK2051" s="24">
        <f t="shared" si="767"/>
        <v>0</v>
      </c>
      <c r="CM2051" s="24">
        <f t="shared" si="768"/>
        <v>0</v>
      </c>
      <c r="CO2051" s="24">
        <f t="shared" si="769"/>
        <v>0</v>
      </c>
      <c r="CQ2051" s="24">
        <f t="shared" si="770"/>
        <v>0</v>
      </c>
      <c r="CS2051" s="24">
        <f t="shared" si="771"/>
        <v>0</v>
      </c>
    </row>
    <row r="2052" spans="9:97">
      <c r="I2052" s="24">
        <f t="shared" ref="I2052:I2115" si="775">IF(F2052&gt;=C2052-D2052,G2052-H2052,E2052)</f>
        <v>0</v>
      </c>
      <c r="J2052" s="24">
        <f t="shared" si="774"/>
        <v>0</v>
      </c>
      <c r="M2052" s="24"/>
      <c r="N2052" s="24"/>
      <c r="O2052" s="24"/>
      <c r="P2052" s="24"/>
      <c r="Q2052" s="24"/>
      <c r="R2052" s="24"/>
      <c r="S2052" s="24">
        <f t="shared" ref="S2052:S2115" si="776">IF(P2052&gt;=M2052-N2052,Q2052-R2052,O2052)</f>
        <v>0</v>
      </c>
      <c r="T2052" s="24">
        <f t="shared" si="773"/>
        <v>0</v>
      </c>
      <c r="W2052" s="24"/>
      <c r="X2052" s="24"/>
      <c r="Y2052" s="24"/>
      <c r="Z2052" s="24"/>
      <c r="AA2052" s="24"/>
      <c r="AB2052" s="24"/>
      <c r="AC2052" s="24">
        <f t="shared" ref="AC2052:AC2115" si="777">IF(Z2052&gt;=W2052-X2052,AA2052-AB2052,Y2052)</f>
        <v>0</v>
      </c>
      <c r="AD2052" s="24">
        <f t="shared" ref="AD2052:AD2115" si="778">IF(Z2052&lt;W2052-X2052,W2052-X2052-Z2052,0)</f>
        <v>0</v>
      </c>
      <c r="AG2052" s="24"/>
      <c r="AH2052" s="24"/>
      <c r="AI2052" s="24"/>
      <c r="AJ2052" s="24"/>
      <c r="AK2052" s="24"/>
      <c r="AL2052" s="24"/>
      <c r="AM2052" s="24">
        <f t="shared" ref="AM2052:AM2115" si="779">IF(AJ2052&gt;=AG2052-AH2052,AK2052-AL2052,AI2052)</f>
        <v>0</v>
      </c>
      <c r="AN2052" s="24">
        <f t="shared" si="772"/>
        <v>0</v>
      </c>
      <c r="AQ2052" s="24"/>
      <c r="AR2052" s="24"/>
      <c r="AS2052" s="24"/>
      <c r="AT2052" s="24"/>
      <c r="AU2052" s="24"/>
      <c r="AV2052" s="24"/>
      <c r="AW2052" s="24">
        <f t="shared" ref="AW2052:AW2115" si="780">IF(AS2052&gt;=AR2052-AQ2052,AV2052-AU2052,AT2052)</f>
        <v>0</v>
      </c>
      <c r="AX2052" s="24">
        <f t="shared" ref="AX2052:AX2115" si="781">IF(AS2052&lt;AR2052-AQ2052,AR2052-AQ2052-AS2052,0)</f>
        <v>0</v>
      </c>
      <c r="BA2052" s="24"/>
      <c r="BB2052" s="24"/>
      <c r="BC2052" s="24"/>
      <c r="BD2052" s="24"/>
      <c r="BE2052" s="24"/>
      <c r="BF2052" s="24"/>
      <c r="BG2052" s="24">
        <f t="shared" ref="BG2052:BG2115" si="782">IF(BC2052&gt;=BB2052-BA2052,BF2052-BE2052,BD2052)</f>
        <v>0</v>
      </c>
      <c r="BH2052" s="24">
        <f t="shared" ref="BH2052:BH2115" si="783">IF(BC2052&lt;BB2052-BA2052,BB2052-BA2052-BC2052,0)</f>
        <v>0</v>
      </c>
      <c r="BK2052" s="24"/>
      <c r="BL2052" s="24"/>
      <c r="BM2052" s="24"/>
      <c r="BN2052" s="24"/>
      <c r="BO2052" s="24"/>
      <c r="BP2052" s="24"/>
      <c r="BQ2052" s="24">
        <f t="shared" ref="BQ2052:BQ2115" si="784">IF(BM2052&gt;=BL2052-BK2052,BP2052-BO2052,BN2052)</f>
        <v>0</v>
      </c>
      <c r="BR2052" s="24">
        <f t="shared" ref="BR2052:BR2115" si="785">IF(BM2052&lt;BL2052-BK2052,BL2052-BK2052-BM2052,0)</f>
        <v>0</v>
      </c>
      <c r="BU2052" s="24"/>
      <c r="BV2052" s="24"/>
      <c r="BW2052" s="24"/>
      <c r="BX2052" s="24"/>
      <c r="BY2052" s="24"/>
      <c r="BZ2052" s="24"/>
      <c r="CA2052" s="24">
        <f t="shared" ref="CA2052:CA2115" si="786">IF(BW2052&gt;=BV2052-BU2052,BZ2052-BY2052,BX2052)</f>
        <v>0</v>
      </c>
      <c r="CB2052" s="24">
        <f t="shared" ref="CB2052:CB2115" si="787">IF(BW2052&lt;BV2052-BU2052,BV2052-BU2052-BW2052,0)</f>
        <v>0</v>
      </c>
      <c r="CC2052" s="24"/>
      <c r="CE2052" s="24">
        <f t="shared" si="764"/>
        <v>0</v>
      </c>
      <c r="CG2052" s="24">
        <f t="shared" si="765"/>
        <v>0</v>
      </c>
      <c r="CI2052" s="24">
        <f t="shared" si="766"/>
        <v>0</v>
      </c>
      <c r="CK2052" s="24">
        <f t="shared" si="767"/>
        <v>0</v>
      </c>
      <c r="CM2052" s="24">
        <f t="shared" si="768"/>
        <v>0</v>
      </c>
      <c r="CO2052" s="24">
        <f t="shared" si="769"/>
        <v>0</v>
      </c>
      <c r="CQ2052" s="24">
        <f t="shared" si="770"/>
        <v>0</v>
      </c>
      <c r="CS2052" s="24">
        <f t="shared" si="771"/>
        <v>0</v>
      </c>
    </row>
    <row r="2053" spans="9:97">
      <c r="I2053" s="24">
        <f t="shared" si="775"/>
        <v>0</v>
      </c>
      <c r="J2053" s="24">
        <f t="shared" si="774"/>
        <v>0</v>
      </c>
      <c r="M2053" s="24"/>
      <c r="N2053" s="24"/>
      <c r="O2053" s="24"/>
      <c r="P2053" s="24"/>
      <c r="Q2053" s="24"/>
      <c r="R2053" s="24"/>
      <c r="S2053" s="24">
        <f t="shared" si="776"/>
        <v>0</v>
      </c>
      <c r="T2053" s="24">
        <f t="shared" si="773"/>
        <v>0</v>
      </c>
      <c r="W2053" s="24"/>
      <c r="X2053" s="24"/>
      <c r="Y2053" s="24"/>
      <c r="Z2053" s="24"/>
      <c r="AA2053" s="24"/>
      <c r="AB2053" s="24"/>
      <c r="AC2053" s="24">
        <f t="shared" si="777"/>
        <v>0</v>
      </c>
      <c r="AD2053" s="24">
        <f t="shared" si="778"/>
        <v>0</v>
      </c>
      <c r="AG2053" s="24"/>
      <c r="AH2053" s="24"/>
      <c r="AI2053" s="24"/>
      <c r="AJ2053" s="24"/>
      <c r="AK2053" s="24"/>
      <c r="AL2053" s="24"/>
      <c r="AM2053" s="24">
        <f t="shared" si="779"/>
        <v>0</v>
      </c>
      <c r="AN2053" s="24">
        <f t="shared" si="772"/>
        <v>0</v>
      </c>
      <c r="AQ2053" s="24"/>
      <c r="AR2053" s="24"/>
      <c r="AS2053" s="24"/>
      <c r="AT2053" s="24"/>
      <c r="AU2053" s="24"/>
      <c r="AV2053" s="24"/>
      <c r="AW2053" s="24">
        <f t="shared" si="780"/>
        <v>0</v>
      </c>
      <c r="AX2053" s="24">
        <f t="shared" si="781"/>
        <v>0</v>
      </c>
      <c r="BA2053" s="24"/>
      <c r="BB2053" s="24"/>
      <c r="BC2053" s="24"/>
      <c r="BD2053" s="24"/>
      <c r="BE2053" s="24"/>
      <c r="BF2053" s="24"/>
      <c r="BG2053" s="24">
        <f t="shared" si="782"/>
        <v>0</v>
      </c>
      <c r="BH2053" s="24">
        <f t="shared" si="783"/>
        <v>0</v>
      </c>
      <c r="BK2053" s="24"/>
      <c r="BL2053" s="24"/>
      <c r="BM2053" s="24"/>
      <c r="BN2053" s="24"/>
      <c r="BO2053" s="24"/>
      <c r="BP2053" s="24"/>
      <c r="BQ2053" s="24">
        <f t="shared" si="784"/>
        <v>0</v>
      </c>
      <c r="BR2053" s="24">
        <f t="shared" si="785"/>
        <v>0</v>
      </c>
      <c r="BU2053" s="24"/>
      <c r="BV2053" s="24"/>
      <c r="BW2053" s="24"/>
      <c r="BX2053" s="24"/>
      <c r="BY2053" s="24"/>
      <c r="BZ2053" s="24"/>
      <c r="CA2053" s="24">
        <f t="shared" si="786"/>
        <v>0</v>
      </c>
      <c r="CB2053" s="24">
        <f t="shared" si="787"/>
        <v>0</v>
      </c>
      <c r="CC2053" s="24"/>
      <c r="CE2053" s="24">
        <f t="shared" ref="CE2053:CE2116" si="788">SUMIF(B:B,CD2053,G:G)-SUMIF(B:B,CD2053,H:H)</f>
        <v>0</v>
      </c>
      <c r="CG2053" s="24">
        <f t="shared" ref="CG2053:CG2116" si="789">SUMIF(L:L,CF2053,Q:Q)-SUMIF(L:L,CF2053,R:R)</f>
        <v>0</v>
      </c>
      <c r="CI2053" s="24">
        <f t="shared" ref="CI2053:CI2116" si="790">SUMIF(V:V,CH2053,AA:AA)-SUMIF(V:V,CH2053,AB:AB)</f>
        <v>0</v>
      </c>
      <c r="CK2053" s="24">
        <f t="shared" ref="CK2053:CK2116" si="791">SUMIF(AF:AF,CJ2053,AK:AK)-SUMIF(AF:AF,CJ2053,AL:AL)</f>
        <v>0</v>
      </c>
      <c r="CM2053" s="24">
        <f t="shared" ref="CM2053:CM2116" si="792">SUMIF(AP:AP,CL2053,AV:AV)-SUMIF(AP:AP,CL2053,AU:AU)</f>
        <v>0</v>
      </c>
      <c r="CO2053" s="24">
        <f t="shared" ref="CO2053:CO2116" si="793">SUMIF(AZ:AZ,CN2053,BF:BF)-SUMIF(AZ:AZ,CN2053,BE:BE)</f>
        <v>0</v>
      </c>
      <c r="CQ2053" s="24">
        <f t="shared" ref="CQ2053:CQ2116" si="794">SUMIF(BJ:BJ,CP2053,BP:BP)-SUMIF(BJ:BJ,CP2053,BO:BO)</f>
        <v>0</v>
      </c>
      <c r="CS2053" s="24">
        <f t="shared" ref="CS2053:CS2116" si="795">SUMIF(BT:BT,CR2053,BZ:BZ)-SUMIF(BT:BT,CR2053,BY:BY)</f>
        <v>0</v>
      </c>
    </row>
    <row r="2054" spans="9:97">
      <c r="I2054" s="24">
        <f t="shared" si="775"/>
        <v>0</v>
      </c>
      <c r="J2054" s="24">
        <f t="shared" si="774"/>
        <v>0</v>
      </c>
      <c r="M2054" s="24"/>
      <c r="N2054" s="24"/>
      <c r="O2054" s="24"/>
      <c r="P2054" s="24"/>
      <c r="Q2054" s="24"/>
      <c r="R2054" s="24"/>
      <c r="S2054" s="24">
        <f t="shared" si="776"/>
        <v>0</v>
      </c>
      <c r="T2054" s="24">
        <f t="shared" si="773"/>
        <v>0</v>
      </c>
      <c r="W2054" s="24"/>
      <c r="X2054" s="24"/>
      <c r="Y2054" s="24"/>
      <c r="Z2054" s="24"/>
      <c r="AA2054" s="24"/>
      <c r="AB2054" s="24"/>
      <c r="AC2054" s="24">
        <f t="shared" si="777"/>
        <v>0</v>
      </c>
      <c r="AD2054" s="24">
        <f t="shared" si="778"/>
        <v>0</v>
      </c>
      <c r="AG2054" s="24"/>
      <c r="AH2054" s="24"/>
      <c r="AI2054" s="24"/>
      <c r="AJ2054" s="24"/>
      <c r="AK2054" s="24"/>
      <c r="AL2054" s="24"/>
      <c r="AM2054" s="24">
        <f t="shared" si="779"/>
        <v>0</v>
      </c>
      <c r="AN2054" s="24">
        <f t="shared" si="772"/>
        <v>0</v>
      </c>
      <c r="AQ2054" s="24"/>
      <c r="AR2054" s="24"/>
      <c r="AS2054" s="24"/>
      <c r="AT2054" s="24"/>
      <c r="AU2054" s="24"/>
      <c r="AV2054" s="24"/>
      <c r="AW2054" s="24">
        <f t="shared" si="780"/>
        <v>0</v>
      </c>
      <c r="AX2054" s="24">
        <f t="shared" si="781"/>
        <v>0</v>
      </c>
      <c r="BA2054" s="24"/>
      <c r="BB2054" s="24"/>
      <c r="BC2054" s="24"/>
      <c r="BD2054" s="24"/>
      <c r="BE2054" s="24"/>
      <c r="BF2054" s="24"/>
      <c r="BG2054" s="24">
        <f t="shared" si="782"/>
        <v>0</v>
      </c>
      <c r="BH2054" s="24">
        <f t="shared" si="783"/>
        <v>0</v>
      </c>
      <c r="BK2054" s="24"/>
      <c r="BL2054" s="24"/>
      <c r="BM2054" s="24"/>
      <c r="BN2054" s="24"/>
      <c r="BO2054" s="24"/>
      <c r="BP2054" s="24"/>
      <c r="BQ2054" s="24">
        <f t="shared" si="784"/>
        <v>0</v>
      </c>
      <c r="BR2054" s="24">
        <f t="shared" si="785"/>
        <v>0</v>
      </c>
      <c r="BU2054" s="24"/>
      <c r="BV2054" s="24"/>
      <c r="BW2054" s="24"/>
      <c r="BX2054" s="24"/>
      <c r="BY2054" s="24"/>
      <c r="BZ2054" s="24"/>
      <c r="CA2054" s="24">
        <f t="shared" si="786"/>
        <v>0</v>
      </c>
      <c r="CB2054" s="24">
        <f t="shared" si="787"/>
        <v>0</v>
      </c>
      <c r="CC2054" s="24"/>
      <c r="CE2054" s="24">
        <f t="shared" si="788"/>
        <v>0</v>
      </c>
      <c r="CG2054" s="24">
        <f t="shared" si="789"/>
        <v>0</v>
      </c>
      <c r="CI2054" s="24">
        <f t="shared" si="790"/>
        <v>0</v>
      </c>
      <c r="CK2054" s="24">
        <f t="shared" si="791"/>
        <v>0</v>
      </c>
      <c r="CM2054" s="24">
        <f t="shared" si="792"/>
        <v>0</v>
      </c>
      <c r="CO2054" s="24">
        <f t="shared" si="793"/>
        <v>0</v>
      </c>
      <c r="CQ2054" s="24">
        <f t="shared" si="794"/>
        <v>0</v>
      </c>
      <c r="CS2054" s="24">
        <f t="shared" si="795"/>
        <v>0</v>
      </c>
    </row>
    <row r="2055" spans="9:97">
      <c r="I2055" s="24">
        <f t="shared" si="775"/>
        <v>0</v>
      </c>
      <c r="J2055" s="24">
        <f t="shared" si="774"/>
        <v>0</v>
      </c>
      <c r="M2055" s="24"/>
      <c r="N2055" s="24"/>
      <c r="O2055" s="24"/>
      <c r="P2055" s="24"/>
      <c r="Q2055" s="24"/>
      <c r="R2055" s="24"/>
      <c r="S2055" s="24">
        <f t="shared" si="776"/>
        <v>0</v>
      </c>
      <c r="T2055" s="24">
        <f t="shared" si="773"/>
        <v>0</v>
      </c>
      <c r="W2055" s="24"/>
      <c r="X2055" s="24"/>
      <c r="Y2055" s="24"/>
      <c r="Z2055" s="24"/>
      <c r="AA2055" s="24"/>
      <c r="AB2055" s="24"/>
      <c r="AC2055" s="24">
        <f t="shared" si="777"/>
        <v>0</v>
      </c>
      <c r="AD2055" s="24">
        <f t="shared" si="778"/>
        <v>0</v>
      </c>
      <c r="AG2055" s="24"/>
      <c r="AH2055" s="24"/>
      <c r="AI2055" s="24"/>
      <c r="AJ2055" s="24"/>
      <c r="AK2055" s="24"/>
      <c r="AL2055" s="24"/>
      <c r="AM2055" s="24">
        <f t="shared" si="779"/>
        <v>0</v>
      </c>
      <c r="AN2055" s="24">
        <f t="shared" si="772"/>
        <v>0</v>
      </c>
      <c r="AQ2055" s="24"/>
      <c r="AR2055" s="24"/>
      <c r="AS2055" s="24"/>
      <c r="AT2055" s="24"/>
      <c r="AU2055" s="24"/>
      <c r="AV2055" s="24"/>
      <c r="AW2055" s="24">
        <f t="shared" si="780"/>
        <v>0</v>
      </c>
      <c r="AX2055" s="24">
        <f t="shared" si="781"/>
        <v>0</v>
      </c>
      <c r="BA2055" s="24"/>
      <c r="BB2055" s="24"/>
      <c r="BC2055" s="24"/>
      <c r="BD2055" s="24"/>
      <c r="BE2055" s="24"/>
      <c r="BF2055" s="24"/>
      <c r="BG2055" s="24">
        <f t="shared" si="782"/>
        <v>0</v>
      </c>
      <c r="BH2055" s="24">
        <f t="shared" si="783"/>
        <v>0</v>
      </c>
      <c r="BK2055" s="24"/>
      <c r="BL2055" s="24"/>
      <c r="BM2055" s="24"/>
      <c r="BN2055" s="24"/>
      <c r="BO2055" s="24"/>
      <c r="BP2055" s="24"/>
      <c r="BQ2055" s="24">
        <f t="shared" si="784"/>
        <v>0</v>
      </c>
      <c r="BR2055" s="24">
        <f t="shared" si="785"/>
        <v>0</v>
      </c>
      <c r="BU2055" s="24"/>
      <c r="BV2055" s="24"/>
      <c r="BW2055" s="24"/>
      <c r="BX2055" s="24"/>
      <c r="BY2055" s="24"/>
      <c r="BZ2055" s="24"/>
      <c r="CA2055" s="24">
        <f t="shared" si="786"/>
        <v>0</v>
      </c>
      <c r="CB2055" s="24">
        <f t="shared" si="787"/>
        <v>0</v>
      </c>
      <c r="CC2055" s="24"/>
      <c r="CE2055" s="24">
        <f t="shared" si="788"/>
        <v>0</v>
      </c>
      <c r="CG2055" s="24">
        <f t="shared" si="789"/>
        <v>0</v>
      </c>
      <c r="CI2055" s="24">
        <f t="shared" si="790"/>
        <v>0</v>
      </c>
      <c r="CK2055" s="24">
        <f t="shared" si="791"/>
        <v>0</v>
      </c>
      <c r="CM2055" s="24">
        <f t="shared" si="792"/>
        <v>0</v>
      </c>
      <c r="CO2055" s="24">
        <f t="shared" si="793"/>
        <v>0</v>
      </c>
      <c r="CQ2055" s="24">
        <f t="shared" si="794"/>
        <v>0</v>
      </c>
      <c r="CS2055" s="24">
        <f t="shared" si="795"/>
        <v>0</v>
      </c>
    </row>
    <row r="2056" spans="9:97">
      <c r="I2056" s="24">
        <f t="shared" si="775"/>
        <v>0</v>
      </c>
      <c r="J2056" s="24">
        <f t="shared" si="774"/>
        <v>0</v>
      </c>
      <c r="M2056" s="24"/>
      <c r="N2056" s="24"/>
      <c r="O2056" s="24"/>
      <c r="P2056" s="24"/>
      <c r="Q2056" s="24"/>
      <c r="R2056" s="24"/>
      <c r="S2056" s="24">
        <f t="shared" si="776"/>
        <v>0</v>
      </c>
      <c r="T2056" s="24">
        <f t="shared" si="773"/>
        <v>0</v>
      </c>
      <c r="W2056" s="24"/>
      <c r="X2056" s="24"/>
      <c r="Y2056" s="24"/>
      <c r="Z2056" s="24"/>
      <c r="AA2056" s="24"/>
      <c r="AB2056" s="24"/>
      <c r="AC2056" s="24">
        <f t="shared" si="777"/>
        <v>0</v>
      </c>
      <c r="AD2056" s="24">
        <f t="shared" si="778"/>
        <v>0</v>
      </c>
      <c r="AG2056" s="24"/>
      <c r="AH2056" s="24"/>
      <c r="AI2056" s="24"/>
      <c r="AJ2056" s="24"/>
      <c r="AK2056" s="24"/>
      <c r="AL2056" s="24"/>
      <c r="AM2056" s="24">
        <f t="shared" si="779"/>
        <v>0</v>
      </c>
      <c r="AN2056" s="24">
        <f t="shared" si="772"/>
        <v>0</v>
      </c>
      <c r="AQ2056" s="24"/>
      <c r="AR2056" s="24"/>
      <c r="AS2056" s="24"/>
      <c r="AT2056" s="24"/>
      <c r="AU2056" s="24"/>
      <c r="AV2056" s="24"/>
      <c r="AW2056" s="24">
        <f t="shared" si="780"/>
        <v>0</v>
      </c>
      <c r="AX2056" s="24">
        <f t="shared" si="781"/>
        <v>0</v>
      </c>
      <c r="BA2056" s="24"/>
      <c r="BB2056" s="24"/>
      <c r="BC2056" s="24"/>
      <c r="BD2056" s="24"/>
      <c r="BE2056" s="24"/>
      <c r="BF2056" s="24"/>
      <c r="BG2056" s="24">
        <f t="shared" si="782"/>
        <v>0</v>
      </c>
      <c r="BH2056" s="24">
        <f t="shared" si="783"/>
        <v>0</v>
      </c>
      <c r="BK2056" s="24"/>
      <c r="BL2056" s="24"/>
      <c r="BM2056" s="24"/>
      <c r="BN2056" s="24"/>
      <c r="BO2056" s="24"/>
      <c r="BP2056" s="24"/>
      <c r="BQ2056" s="24">
        <f t="shared" si="784"/>
        <v>0</v>
      </c>
      <c r="BR2056" s="24">
        <f t="shared" si="785"/>
        <v>0</v>
      </c>
      <c r="BU2056" s="24"/>
      <c r="BV2056" s="24"/>
      <c r="BW2056" s="24"/>
      <c r="BX2056" s="24"/>
      <c r="BY2056" s="24"/>
      <c r="BZ2056" s="24"/>
      <c r="CA2056" s="24">
        <f t="shared" si="786"/>
        <v>0</v>
      </c>
      <c r="CB2056" s="24">
        <f t="shared" si="787"/>
        <v>0</v>
      </c>
      <c r="CC2056" s="24"/>
      <c r="CE2056" s="24">
        <f t="shared" si="788"/>
        <v>0</v>
      </c>
      <c r="CG2056" s="24">
        <f t="shared" si="789"/>
        <v>0</v>
      </c>
      <c r="CI2056" s="24">
        <f t="shared" si="790"/>
        <v>0</v>
      </c>
      <c r="CK2056" s="24">
        <f t="shared" si="791"/>
        <v>0</v>
      </c>
      <c r="CM2056" s="24">
        <f t="shared" si="792"/>
        <v>0</v>
      </c>
      <c r="CO2056" s="24">
        <f t="shared" si="793"/>
        <v>0</v>
      </c>
      <c r="CQ2056" s="24">
        <f t="shared" si="794"/>
        <v>0</v>
      </c>
      <c r="CS2056" s="24">
        <f t="shared" si="795"/>
        <v>0</v>
      </c>
    </row>
    <row r="2057" spans="9:97">
      <c r="I2057" s="24">
        <f t="shared" si="775"/>
        <v>0</v>
      </c>
      <c r="J2057" s="24">
        <f t="shared" si="774"/>
        <v>0</v>
      </c>
      <c r="M2057" s="24"/>
      <c r="N2057" s="24"/>
      <c r="O2057" s="24"/>
      <c r="P2057" s="24"/>
      <c r="Q2057" s="24"/>
      <c r="R2057" s="24"/>
      <c r="S2057" s="24">
        <f t="shared" si="776"/>
        <v>0</v>
      </c>
      <c r="T2057" s="24">
        <f t="shared" si="773"/>
        <v>0</v>
      </c>
      <c r="W2057" s="24"/>
      <c r="X2057" s="24"/>
      <c r="Y2057" s="24"/>
      <c r="Z2057" s="24"/>
      <c r="AA2057" s="24"/>
      <c r="AB2057" s="24"/>
      <c r="AC2057" s="24">
        <f t="shared" si="777"/>
        <v>0</v>
      </c>
      <c r="AD2057" s="24">
        <f t="shared" si="778"/>
        <v>0</v>
      </c>
      <c r="AG2057" s="24"/>
      <c r="AH2057" s="24"/>
      <c r="AI2057" s="24"/>
      <c r="AJ2057" s="24"/>
      <c r="AK2057" s="24"/>
      <c r="AL2057" s="24"/>
      <c r="AM2057" s="24">
        <f t="shared" si="779"/>
        <v>0</v>
      </c>
      <c r="AN2057" s="24">
        <f t="shared" si="772"/>
        <v>0</v>
      </c>
      <c r="AQ2057" s="24"/>
      <c r="AR2057" s="24"/>
      <c r="AS2057" s="24"/>
      <c r="AT2057" s="24"/>
      <c r="AU2057" s="24"/>
      <c r="AV2057" s="24"/>
      <c r="AW2057" s="24">
        <f t="shared" si="780"/>
        <v>0</v>
      </c>
      <c r="AX2057" s="24">
        <f t="shared" si="781"/>
        <v>0</v>
      </c>
      <c r="BA2057" s="24"/>
      <c r="BB2057" s="24"/>
      <c r="BC2057" s="24"/>
      <c r="BD2057" s="24"/>
      <c r="BE2057" s="24"/>
      <c r="BF2057" s="24"/>
      <c r="BG2057" s="24">
        <f t="shared" si="782"/>
        <v>0</v>
      </c>
      <c r="BH2057" s="24">
        <f t="shared" si="783"/>
        <v>0</v>
      </c>
      <c r="BK2057" s="24"/>
      <c r="BL2057" s="24"/>
      <c r="BM2057" s="24"/>
      <c r="BN2057" s="24"/>
      <c r="BO2057" s="24"/>
      <c r="BP2057" s="24"/>
      <c r="BQ2057" s="24">
        <f t="shared" si="784"/>
        <v>0</v>
      </c>
      <c r="BR2057" s="24">
        <f t="shared" si="785"/>
        <v>0</v>
      </c>
      <c r="BU2057" s="24"/>
      <c r="BV2057" s="24"/>
      <c r="BW2057" s="24"/>
      <c r="BX2057" s="24"/>
      <c r="BY2057" s="24"/>
      <c r="BZ2057" s="24"/>
      <c r="CA2057" s="24">
        <f t="shared" si="786"/>
        <v>0</v>
      </c>
      <c r="CB2057" s="24">
        <f t="shared" si="787"/>
        <v>0</v>
      </c>
      <c r="CC2057" s="24"/>
      <c r="CE2057" s="24">
        <f t="shared" si="788"/>
        <v>0</v>
      </c>
      <c r="CG2057" s="24">
        <f t="shared" si="789"/>
        <v>0</v>
      </c>
      <c r="CI2057" s="24">
        <f t="shared" si="790"/>
        <v>0</v>
      </c>
      <c r="CK2057" s="24">
        <f t="shared" si="791"/>
        <v>0</v>
      </c>
      <c r="CM2057" s="24">
        <f t="shared" si="792"/>
        <v>0</v>
      </c>
      <c r="CO2057" s="24">
        <f t="shared" si="793"/>
        <v>0</v>
      </c>
      <c r="CQ2057" s="24">
        <f t="shared" si="794"/>
        <v>0</v>
      </c>
      <c r="CS2057" s="24">
        <f t="shared" si="795"/>
        <v>0</v>
      </c>
    </row>
    <row r="2058" spans="9:97">
      <c r="I2058" s="24">
        <f t="shared" si="775"/>
        <v>0</v>
      </c>
      <c r="J2058" s="24">
        <f t="shared" si="774"/>
        <v>0</v>
      </c>
      <c r="M2058" s="24"/>
      <c r="N2058" s="24"/>
      <c r="O2058" s="24"/>
      <c r="P2058" s="24"/>
      <c r="Q2058" s="24"/>
      <c r="R2058" s="24"/>
      <c r="S2058" s="24">
        <f t="shared" si="776"/>
        <v>0</v>
      </c>
      <c r="T2058" s="24">
        <f t="shared" si="773"/>
        <v>0</v>
      </c>
      <c r="W2058" s="24"/>
      <c r="X2058" s="24"/>
      <c r="Y2058" s="24"/>
      <c r="Z2058" s="24"/>
      <c r="AA2058" s="24"/>
      <c r="AB2058" s="24"/>
      <c r="AC2058" s="24">
        <f t="shared" si="777"/>
        <v>0</v>
      </c>
      <c r="AD2058" s="24">
        <f t="shared" si="778"/>
        <v>0</v>
      </c>
      <c r="AG2058" s="24"/>
      <c r="AH2058" s="24"/>
      <c r="AI2058" s="24"/>
      <c r="AJ2058" s="24"/>
      <c r="AK2058" s="24"/>
      <c r="AL2058" s="24"/>
      <c r="AM2058" s="24">
        <f t="shared" si="779"/>
        <v>0</v>
      </c>
      <c r="AN2058" s="24">
        <f t="shared" si="772"/>
        <v>0</v>
      </c>
      <c r="AQ2058" s="24"/>
      <c r="AR2058" s="24"/>
      <c r="AS2058" s="24"/>
      <c r="AT2058" s="24"/>
      <c r="AU2058" s="24"/>
      <c r="AV2058" s="24"/>
      <c r="AW2058" s="24">
        <f t="shared" si="780"/>
        <v>0</v>
      </c>
      <c r="AX2058" s="24">
        <f t="shared" si="781"/>
        <v>0</v>
      </c>
      <c r="BA2058" s="24"/>
      <c r="BB2058" s="24"/>
      <c r="BC2058" s="24"/>
      <c r="BD2058" s="24"/>
      <c r="BE2058" s="24"/>
      <c r="BF2058" s="24"/>
      <c r="BG2058" s="24">
        <f t="shared" si="782"/>
        <v>0</v>
      </c>
      <c r="BH2058" s="24">
        <f t="shared" si="783"/>
        <v>0</v>
      </c>
      <c r="BK2058" s="24"/>
      <c r="BL2058" s="24"/>
      <c r="BM2058" s="24"/>
      <c r="BN2058" s="24"/>
      <c r="BO2058" s="24"/>
      <c r="BP2058" s="24"/>
      <c r="BQ2058" s="24">
        <f t="shared" si="784"/>
        <v>0</v>
      </c>
      <c r="BR2058" s="24">
        <f t="shared" si="785"/>
        <v>0</v>
      </c>
      <c r="BU2058" s="24"/>
      <c r="BV2058" s="24"/>
      <c r="BW2058" s="24"/>
      <c r="BX2058" s="24"/>
      <c r="BY2058" s="24"/>
      <c r="BZ2058" s="24"/>
      <c r="CA2058" s="24">
        <f t="shared" si="786"/>
        <v>0</v>
      </c>
      <c r="CB2058" s="24">
        <f t="shared" si="787"/>
        <v>0</v>
      </c>
      <c r="CC2058" s="24"/>
      <c r="CE2058" s="24">
        <f t="shared" si="788"/>
        <v>0</v>
      </c>
      <c r="CG2058" s="24">
        <f t="shared" si="789"/>
        <v>0</v>
      </c>
      <c r="CI2058" s="24">
        <f t="shared" si="790"/>
        <v>0</v>
      </c>
      <c r="CK2058" s="24">
        <f t="shared" si="791"/>
        <v>0</v>
      </c>
      <c r="CM2058" s="24">
        <f t="shared" si="792"/>
        <v>0</v>
      </c>
      <c r="CO2058" s="24">
        <f t="shared" si="793"/>
        <v>0</v>
      </c>
      <c r="CQ2058" s="24">
        <f t="shared" si="794"/>
        <v>0</v>
      </c>
      <c r="CS2058" s="24">
        <f t="shared" si="795"/>
        <v>0</v>
      </c>
    </row>
    <row r="2059" spans="9:97">
      <c r="I2059" s="24">
        <f t="shared" si="775"/>
        <v>0</v>
      </c>
      <c r="J2059" s="24">
        <f t="shared" si="774"/>
        <v>0</v>
      </c>
      <c r="M2059" s="24"/>
      <c r="N2059" s="24"/>
      <c r="O2059" s="24"/>
      <c r="P2059" s="24"/>
      <c r="Q2059" s="24"/>
      <c r="R2059" s="24"/>
      <c r="S2059" s="24">
        <f t="shared" si="776"/>
        <v>0</v>
      </c>
      <c r="T2059" s="24">
        <f t="shared" si="773"/>
        <v>0</v>
      </c>
      <c r="W2059" s="24"/>
      <c r="X2059" s="24"/>
      <c r="Y2059" s="24"/>
      <c r="Z2059" s="24"/>
      <c r="AA2059" s="24"/>
      <c r="AB2059" s="24"/>
      <c r="AC2059" s="24">
        <f t="shared" si="777"/>
        <v>0</v>
      </c>
      <c r="AD2059" s="24">
        <f t="shared" si="778"/>
        <v>0</v>
      </c>
      <c r="AG2059" s="24"/>
      <c r="AH2059" s="24"/>
      <c r="AI2059" s="24"/>
      <c r="AJ2059" s="24"/>
      <c r="AK2059" s="24"/>
      <c r="AL2059" s="24"/>
      <c r="AM2059" s="24">
        <f t="shared" si="779"/>
        <v>0</v>
      </c>
      <c r="AN2059" s="24">
        <f t="shared" si="772"/>
        <v>0</v>
      </c>
      <c r="AQ2059" s="24"/>
      <c r="AR2059" s="24"/>
      <c r="AS2059" s="24"/>
      <c r="AT2059" s="24"/>
      <c r="AU2059" s="24"/>
      <c r="AV2059" s="24"/>
      <c r="AW2059" s="24">
        <f t="shared" si="780"/>
        <v>0</v>
      </c>
      <c r="AX2059" s="24">
        <f t="shared" si="781"/>
        <v>0</v>
      </c>
      <c r="BA2059" s="24"/>
      <c r="BB2059" s="24"/>
      <c r="BC2059" s="24"/>
      <c r="BD2059" s="24"/>
      <c r="BE2059" s="24"/>
      <c r="BF2059" s="24"/>
      <c r="BG2059" s="24">
        <f t="shared" si="782"/>
        <v>0</v>
      </c>
      <c r="BH2059" s="24">
        <f t="shared" si="783"/>
        <v>0</v>
      </c>
      <c r="BK2059" s="24"/>
      <c r="BL2059" s="24"/>
      <c r="BM2059" s="24"/>
      <c r="BN2059" s="24"/>
      <c r="BO2059" s="24"/>
      <c r="BP2059" s="24"/>
      <c r="BQ2059" s="24">
        <f t="shared" si="784"/>
        <v>0</v>
      </c>
      <c r="BR2059" s="24">
        <f t="shared" si="785"/>
        <v>0</v>
      </c>
      <c r="BU2059" s="24"/>
      <c r="BV2059" s="24"/>
      <c r="BW2059" s="24"/>
      <c r="BX2059" s="24"/>
      <c r="BY2059" s="24"/>
      <c r="BZ2059" s="24"/>
      <c r="CA2059" s="24">
        <f t="shared" si="786"/>
        <v>0</v>
      </c>
      <c r="CB2059" s="24">
        <f t="shared" si="787"/>
        <v>0</v>
      </c>
      <c r="CC2059" s="24"/>
      <c r="CE2059" s="24">
        <f t="shared" si="788"/>
        <v>0</v>
      </c>
      <c r="CG2059" s="24">
        <f t="shared" si="789"/>
        <v>0</v>
      </c>
      <c r="CI2059" s="24">
        <f t="shared" si="790"/>
        <v>0</v>
      </c>
      <c r="CK2059" s="24">
        <f t="shared" si="791"/>
        <v>0</v>
      </c>
      <c r="CM2059" s="24">
        <f t="shared" si="792"/>
        <v>0</v>
      </c>
      <c r="CO2059" s="24">
        <f t="shared" si="793"/>
        <v>0</v>
      </c>
      <c r="CQ2059" s="24">
        <f t="shared" si="794"/>
        <v>0</v>
      </c>
      <c r="CS2059" s="24">
        <f t="shared" si="795"/>
        <v>0</v>
      </c>
    </row>
    <row r="2060" spans="9:97">
      <c r="I2060" s="24">
        <f t="shared" si="775"/>
        <v>0</v>
      </c>
      <c r="J2060" s="24">
        <f t="shared" si="774"/>
        <v>0</v>
      </c>
      <c r="M2060" s="24"/>
      <c r="N2060" s="24"/>
      <c r="O2060" s="24"/>
      <c r="P2060" s="24"/>
      <c r="Q2060" s="24"/>
      <c r="R2060" s="24"/>
      <c r="S2060" s="24">
        <f t="shared" si="776"/>
        <v>0</v>
      </c>
      <c r="T2060" s="24">
        <f t="shared" si="773"/>
        <v>0</v>
      </c>
      <c r="W2060" s="24"/>
      <c r="X2060" s="24"/>
      <c r="Y2060" s="24"/>
      <c r="Z2060" s="24"/>
      <c r="AA2060" s="24"/>
      <c r="AB2060" s="24"/>
      <c r="AC2060" s="24">
        <f t="shared" si="777"/>
        <v>0</v>
      </c>
      <c r="AD2060" s="24">
        <f t="shared" si="778"/>
        <v>0</v>
      </c>
      <c r="AG2060" s="24"/>
      <c r="AH2060" s="24"/>
      <c r="AI2060" s="24"/>
      <c r="AJ2060" s="24"/>
      <c r="AK2060" s="24"/>
      <c r="AL2060" s="24"/>
      <c r="AM2060" s="24">
        <f t="shared" si="779"/>
        <v>0</v>
      </c>
      <c r="AN2060" s="24">
        <f t="shared" si="772"/>
        <v>0</v>
      </c>
      <c r="AQ2060" s="24"/>
      <c r="AR2060" s="24"/>
      <c r="AS2060" s="24"/>
      <c r="AT2060" s="24"/>
      <c r="AU2060" s="24"/>
      <c r="AV2060" s="24"/>
      <c r="AW2060" s="24">
        <f t="shared" si="780"/>
        <v>0</v>
      </c>
      <c r="AX2060" s="24">
        <f t="shared" si="781"/>
        <v>0</v>
      </c>
      <c r="BA2060" s="24"/>
      <c r="BB2060" s="24"/>
      <c r="BC2060" s="24"/>
      <c r="BD2060" s="24"/>
      <c r="BE2060" s="24"/>
      <c r="BF2060" s="24"/>
      <c r="BG2060" s="24">
        <f t="shared" si="782"/>
        <v>0</v>
      </c>
      <c r="BH2060" s="24">
        <f t="shared" si="783"/>
        <v>0</v>
      </c>
      <c r="BK2060" s="24"/>
      <c r="BL2060" s="24"/>
      <c r="BM2060" s="24"/>
      <c r="BN2060" s="24"/>
      <c r="BO2060" s="24"/>
      <c r="BP2060" s="24"/>
      <c r="BQ2060" s="24">
        <f t="shared" si="784"/>
        <v>0</v>
      </c>
      <c r="BR2060" s="24">
        <f t="shared" si="785"/>
        <v>0</v>
      </c>
      <c r="BU2060" s="24"/>
      <c r="BV2060" s="24"/>
      <c r="BW2060" s="24"/>
      <c r="BX2060" s="24"/>
      <c r="BY2060" s="24"/>
      <c r="BZ2060" s="24"/>
      <c r="CA2060" s="24">
        <f t="shared" si="786"/>
        <v>0</v>
      </c>
      <c r="CB2060" s="24">
        <f t="shared" si="787"/>
        <v>0</v>
      </c>
      <c r="CC2060" s="24"/>
      <c r="CE2060" s="24">
        <f t="shared" si="788"/>
        <v>0</v>
      </c>
      <c r="CG2060" s="24">
        <f t="shared" si="789"/>
        <v>0</v>
      </c>
      <c r="CI2060" s="24">
        <f t="shared" si="790"/>
        <v>0</v>
      </c>
      <c r="CK2060" s="24">
        <f t="shared" si="791"/>
        <v>0</v>
      </c>
      <c r="CM2060" s="24">
        <f t="shared" si="792"/>
        <v>0</v>
      </c>
      <c r="CO2060" s="24">
        <f t="shared" si="793"/>
        <v>0</v>
      </c>
      <c r="CQ2060" s="24">
        <f t="shared" si="794"/>
        <v>0</v>
      </c>
      <c r="CS2060" s="24">
        <f t="shared" si="795"/>
        <v>0</v>
      </c>
    </row>
    <row r="2061" spans="9:97">
      <c r="I2061" s="24">
        <f t="shared" si="775"/>
        <v>0</v>
      </c>
      <c r="J2061" s="24">
        <f t="shared" si="774"/>
        <v>0</v>
      </c>
      <c r="M2061" s="24"/>
      <c r="N2061" s="24"/>
      <c r="O2061" s="24"/>
      <c r="P2061" s="24"/>
      <c r="Q2061" s="24"/>
      <c r="R2061" s="24"/>
      <c r="S2061" s="24">
        <f t="shared" si="776"/>
        <v>0</v>
      </c>
      <c r="T2061" s="24">
        <f t="shared" si="773"/>
        <v>0</v>
      </c>
      <c r="W2061" s="24"/>
      <c r="X2061" s="24"/>
      <c r="Y2061" s="24"/>
      <c r="Z2061" s="24"/>
      <c r="AA2061" s="24"/>
      <c r="AB2061" s="24"/>
      <c r="AC2061" s="24">
        <f t="shared" si="777"/>
        <v>0</v>
      </c>
      <c r="AD2061" s="24">
        <f t="shared" si="778"/>
        <v>0</v>
      </c>
      <c r="AG2061" s="24"/>
      <c r="AH2061" s="24"/>
      <c r="AI2061" s="24"/>
      <c r="AJ2061" s="24"/>
      <c r="AK2061" s="24"/>
      <c r="AL2061" s="24"/>
      <c r="AM2061" s="24">
        <f t="shared" si="779"/>
        <v>0</v>
      </c>
      <c r="AN2061" s="24">
        <f t="shared" si="772"/>
        <v>0</v>
      </c>
      <c r="AQ2061" s="24"/>
      <c r="AR2061" s="24"/>
      <c r="AS2061" s="24"/>
      <c r="AT2061" s="24"/>
      <c r="AU2061" s="24"/>
      <c r="AV2061" s="24"/>
      <c r="AW2061" s="24">
        <f t="shared" si="780"/>
        <v>0</v>
      </c>
      <c r="AX2061" s="24">
        <f t="shared" si="781"/>
        <v>0</v>
      </c>
      <c r="BA2061" s="24"/>
      <c r="BB2061" s="24"/>
      <c r="BC2061" s="24"/>
      <c r="BD2061" s="24"/>
      <c r="BE2061" s="24"/>
      <c r="BF2061" s="24"/>
      <c r="BG2061" s="24">
        <f t="shared" si="782"/>
        <v>0</v>
      </c>
      <c r="BH2061" s="24">
        <f t="shared" si="783"/>
        <v>0</v>
      </c>
      <c r="BK2061" s="24"/>
      <c r="BL2061" s="24"/>
      <c r="BM2061" s="24"/>
      <c r="BN2061" s="24"/>
      <c r="BO2061" s="24"/>
      <c r="BP2061" s="24"/>
      <c r="BQ2061" s="24">
        <f t="shared" si="784"/>
        <v>0</v>
      </c>
      <c r="BR2061" s="24">
        <f t="shared" si="785"/>
        <v>0</v>
      </c>
      <c r="BU2061" s="24"/>
      <c r="BV2061" s="24"/>
      <c r="BW2061" s="24"/>
      <c r="BX2061" s="24"/>
      <c r="BY2061" s="24"/>
      <c r="BZ2061" s="24"/>
      <c r="CA2061" s="24">
        <f t="shared" si="786"/>
        <v>0</v>
      </c>
      <c r="CB2061" s="24">
        <f t="shared" si="787"/>
        <v>0</v>
      </c>
      <c r="CC2061" s="24"/>
      <c r="CE2061" s="24">
        <f t="shared" si="788"/>
        <v>0</v>
      </c>
      <c r="CG2061" s="24">
        <f t="shared" si="789"/>
        <v>0</v>
      </c>
      <c r="CI2061" s="24">
        <f t="shared" si="790"/>
        <v>0</v>
      </c>
      <c r="CK2061" s="24">
        <f t="shared" si="791"/>
        <v>0</v>
      </c>
      <c r="CM2061" s="24">
        <f t="shared" si="792"/>
        <v>0</v>
      </c>
      <c r="CO2061" s="24">
        <f t="shared" si="793"/>
        <v>0</v>
      </c>
      <c r="CQ2061" s="24">
        <f t="shared" si="794"/>
        <v>0</v>
      </c>
      <c r="CS2061" s="24">
        <f t="shared" si="795"/>
        <v>0</v>
      </c>
    </row>
    <row r="2062" spans="9:97">
      <c r="I2062" s="24">
        <f t="shared" si="775"/>
        <v>0</v>
      </c>
      <c r="J2062" s="24">
        <f t="shared" si="774"/>
        <v>0</v>
      </c>
      <c r="M2062" s="24"/>
      <c r="N2062" s="24"/>
      <c r="O2062" s="24"/>
      <c r="P2062" s="24"/>
      <c r="Q2062" s="24"/>
      <c r="R2062" s="24"/>
      <c r="S2062" s="24">
        <f t="shared" si="776"/>
        <v>0</v>
      </c>
      <c r="T2062" s="24">
        <f t="shared" si="773"/>
        <v>0</v>
      </c>
      <c r="W2062" s="24"/>
      <c r="X2062" s="24"/>
      <c r="Y2062" s="24"/>
      <c r="Z2062" s="24"/>
      <c r="AA2062" s="24"/>
      <c r="AB2062" s="24"/>
      <c r="AC2062" s="24">
        <f t="shared" si="777"/>
        <v>0</v>
      </c>
      <c r="AD2062" s="24">
        <f t="shared" si="778"/>
        <v>0</v>
      </c>
      <c r="AG2062" s="24"/>
      <c r="AH2062" s="24"/>
      <c r="AI2062" s="24"/>
      <c r="AJ2062" s="24"/>
      <c r="AK2062" s="24"/>
      <c r="AL2062" s="24"/>
      <c r="AM2062" s="24">
        <f t="shared" si="779"/>
        <v>0</v>
      </c>
      <c r="AN2062" s="24">
        <f t="shared" si="772"/>
        <v>0</v>
      </c>
      <c r="AQ2062" s="24"/>
      <c r="AR2062" s="24"/>
      <c r="AS2062" s="24"/>
      <c r="AT2062" s="24"/>
      <c r="AU2062" s="24"/>
      <c r="AV2062" s="24"/>
      <c r="AW2062" s="24">
        <f t="shared" si="780"/>
        <v>0</v>
      </c>
      <c r="AX2062" s="24">
        <f t="shared" si="781"/>
        <v>0</v>
      </c>
      <c r="BA2062" s="24"/>
      <c r="BB2062" s="24"/>
      <c r="BC2062" s="24"/>
      <c r="BD2062" s="24"/>
      <c r="BE2062" s="24"/>
      <c r="BF2062" s="24"/>
      <c r="BG2062" s="24">
        <f t="shared" si="782"/>
        <v>0</v>
      </c>
      <c r="BH2062" s="24">
        <f t="shared" si="783"/>
        <v>0</v>
      </c>
      <c r="BK2062" s="24"/>
      <c r="BL2062" s="24"/>
      <c r="BM2062" s="24"/>
      <c r="BN2062" s="24"/>
      <c r="BO2062" s="24"/>
      <c r="BP2062" s="24"/>
      <c r="BQ2062" s="24">
        <f t="shared" si="784"/>
        <v>0</v>
      </c>
      <c r="BR2062" s="24">
        <f t="shared" si="785"/>
        <v>0</v>
      </c>
      <c r="BU2062" s="24"/>
      <c r="BV2062" s="24"/>
      <c r="BW2062" s="24"/>
      <c r="BX2062" s="24"/>
      <c r="BY2062" s="24"/>
      <c r="BZ2062" s="24"/>
      <c r="CA2062" s="24">
        <f t="shared" si="786"/>
        <v>0</v>
      </c>
      <c r="CB2062" s="24">
        <f t="shared" si="787"/>
        <v>0</v>
      </c>
      <c r="CC2062" s="24"/>
      <c r="CE2062" s="24">
        <f t="shared" si="788"/>
        <v>0</v>
      </c>
      <c r="CG2062" s="24">
        <f t="shared" si="789"/>
        <v>0</v>
      </c>
      <c r="CI2062" s="24">
        <f t="shared" si="790"/>
        <v>0</v>
      </c>
      <c r="CK2062" s="24">
        <f t="shared" si="791"/>
        <v>0</v>
      </c>
      <c r="CM2062" s="24">
        <f t="shared" si="792"/>
        <v>0</v>
      </c>
      <c r="CO2062" s="24">
        <f t="shared" si="793"/>
        <v>0</v>
      </c>
      <c r="CQ2062" s="24">
        <f t="shared" si="794"/>
        <v>0</v>
      </c>
      <c r="CS2062" s="24">
        <f t="shared" si="795"/>
        <v>0</v>
      </c>
    </row>
    <row r="2063" spans="9:97">
      <c r="I2063" s="24">
        <f t="shared" si="775"/>
        <v>0</v>
      </c>
      <c r="J2063" s="24">
        <f t="shared" si="774"/>
        <v>0</v>
      </c>
      <c r="M2063" s="24"/>
      <c r="N2063" s="24"/>
      <c r="O2063" s="24"/>
      <c r="P2063" s="24"/>
      <c r="Q2063" s="24"/>
      <c r="R2063" s="24"/>
      <c r="S2063" s="24">
        <f t="shared" si="776"/>
        <v>0</v>
      </c>
      <c r="T2063" s="24">
        <f t="shared" si="773"/>
        <v>0</v>
      </c>
      <c r="W2063" s="24"/>
      <c r="X2063" s="24"/>
      <c r="Y2063" s="24"/>
      <c r="Z2063" s="24"/>
      <c r="AA2063" s="24"/>
      <c r="AB2063" s="24"/>
      <c r="AC2063" s="24">
        <f t="shared" si="777"/>
        <v>0</v>
      </c>
      <c r="AD2063" s="24">
        <f t="shared" si="778"/>
        <v>0</v>
      </c>
      <c r="AG2063" s="24"/>
      <c r="AH2063" s="24"/>
      <c r="AI2063" s="24"/>
      <c r="AJ2063" s="24"/>
      <c r="AK2063" s="24"/>
      <c r="AL2063" s="24"/>
      <c r="AM2063" s="24">
        <f t="shared" si="779"/>
        <v>0</v>
      </c>
      <c r="AN2063" s="24">
        <f t="shared" si="772"/>
        <v>0</v>
      </c>
      <c r="AQ2063" s="24"/>
      <c r="AR2063" s="24"/>
      <c r="AS2063" s="24"/>
      <c r="AT2063" s="24"/>
      <c r="AU2063" s="24"/>
      <c r="AV2063" s="24"/>
      <c r="AW2063" s="24">
        <f t="shared" si="780"/>
        <v>0</v>
      </c>
      <c r="AX2063" s="24">
        <f t="shared" si="781"/>
        <v>0</v>
      </c>
      <c r="BA2063" s="24"/>
      <c r="BB2063" s="24"/>
      <c r="BC2063" s="24"/>
      <c r="BD2063" s="24"/>
      <c r="BE2063" s="24"/>
      <c r="BF2063" s="24"/>
      <c r="BG2063" s="24">
        <f t="shared" si="782"/>
        <v>0</v>
      </c>
      <c r="BH2063" s="24">
        <f t="shared" si="783"/>
        <v>0</v>
      </c>
      <c r="BK2063" s="24"/>
      <c r="BL2063" s="24"/>
      <c r="BM2063" s="24"/>
      <c r="BN2063" s="24"/>
      <c r="BO2063" s="24"/>
      <c r="BP2063" s="24"/>
      <c r="BQ2063" s="24">
        <f t="shared" si="784"/>
        <v>0</v>
      </c>
      <c r="BR2063" s="24">
        <f t="shared" si="785"/>
        <v>0</v>
      </c>
      <c r="BU2063" s="24"/>
      <c r="BV2063" s="24"/>
      <c r="BW2063" s="24"/>
      <c r="BX2063" s="24"/>
      <c r="BY2063" s="24"/>
      <c r="BZ2063" s="24"/>
      <c r="CA2063" s="24">
        <f t="shared" si="786"/>
        <v>0</v>
      </c>
      <c r="CB2063" s="24">
        <f t="shared" si="787"/>
        <v>0</v>
      </c>
      <c r="CC2063" s="24"/>
      <c r="CE2063" s="24">
        <f t="shared" si="788"/>
        <v>0</v>
      </c>
      <c r="CG2063" s="24">
        <f t="shared" si="789"/>
        <v>0</v>
      </c>
      <c r="CI2063" s="24">
        <f t="shared" si="790"/>
        <v>0</v>
      </c>
      <c r="CK2063" s="24">
        <f t="shared" si="791"/>
        <v>0</v>
      </c>
      <c r="CM2063" s="24">
        <f t="shared" si="792"/>
        <v>0</v>
      </c>
      <c r="CO2063" s="24">
        <f t="shared" si="793"/>
        <v>0</v>
      </c>
      <c r="CQ2063" s="24">
        <f t="shared" si="794"/>
        <v>0</v>
      </c>
      <c r="CS2063" s="24">
        <f t="shared" si="795"/>
        <v>0</v>
      </c>
    </row>
    <row r="2064" spans="9:97">
      <c r="I2064" s="24">
        <f t="shared" si="775"/>
        <v>0</v>
      </c>
      <c r="J2064" s="24">
        <f t="shared" si="774"/>
        <v>0</v>
      </c>
      <c r="M2064" s="24"/>
      <c r="N2064" s="24"/>
      <c r="O2064" s="24"/>
      <c r="P2064" s="24"/>
      <c r="Q2064" s="24"/>
      <c r="R2064" s="24"/>
      <c r="S2064" s="24">
        <f t="shared" si="776"/>
        <v>0</v>
      </c>
      <c r="T2064" s="24">
        <f t="shared" si="773"/>
        <v>0</v>
      </c>
      <c r="W2064" s="24"/>
      <c r="X2064" s="24"/>
      <c r="Y2064" s="24"/>
      <c r="Z2064" s="24"/>
      <c r="AA2064" s="24"/>
      <c r="AB2064" s="24"/>
      <c r="AC2064" s="24">
        <f t="shared" si="777"/>
        <v>0</v>
      </c>
      <c r="AD2064" s="24">
        <f t="shared" si="778"/>
        <v>0</v>
      </c>
      <c r="AG2064" s="24"/>
      <c r="AH2064" s="24"/>
      <c r="AI2064" s="24"/>
      <c r="AJ2064" s="24"/>
      <c r="AK2064" s="24"/>
      <c r="AL2064" s="24"/>
      <c r="AM2064" s="24">
        <f t="shared" si="779"/>
        <v>0</v>
      </c>
      <c r="AN2064" s="24">
        <f t="shared" si="772"/>
        <v>0</v>
      </c>
      <c r="AQ2064" s="24"/>
      <c r="AR2064" s="24"/>
      <c r="AS2064" s="24"/>
      <c r="AT2064" s="24"/>
      <c r="AU2064" s="24"/>
      <c r="AV2064" s="24"/>
      <c r="AW2064" s="24">
        <f t="shared" si="780"/>
        <v>0</v>
      </c>
      <c r="AX2064" s="24">
        <f t="shared" si="781"/>
        <v>0</v>
      </c>
      <c r="BA2064" s="24"/>
      <c r="BB2064" s="24"/>
      <c r="BC2064" s="24"/>
      <c r="BD2064" s="24"/>
      <c r="BE2064" s="24"/>
      <c r="BF2064" s="24"/>
      <c r="BG2064" s="24">
        <f t="shared" si="782"/>
        <v>0</v>
      </c>
      <c r="BH2064" s="24">
        <f t="shared" si="783"/>
        <v>0</v>
      </c>
      <c r="BK2064" s="24"/>
      <c r="BL2064" s="24"/>
      <c r="BM2064" s="24"/>
      <c r="BN2064" s="24"/>
      <c r="BO2064" s="24"/>
      <c r="BP2064" s="24"/>
      <c r="BQ2064" s="24">
        <f t="shared" si="784"/>
        <v>0</v>
      </c>
      <c r="BR2064" s="24">
        <f t="shared" si="785"/>
        <v>0</v>
      </c>
      <c r="BU2064" s="24"/>
      <c r="BV2064" s="24"/>
      <c r="BW2064" s="24"/>
      <c r="BX2064" s="24"/>
      <c r="BY2064" s="24"/>
      <c r="BZ2064" s="24"/>
      <c r="CA2064" s="24">
        <f t="shared" si="786"/>
        <v>0</v>
      </c>
      <c r="CB2064" s="24">
        <f t="shared" si="787"/>
        <v>0</v>
      </c>
      <c r="CC2064" s="24"/>
      <c r="CE2064" s="24">
        <f t="shared" si="788"/>
        <v>0</v>
      </c>
      <c r="CG2064" s="24">
        <f t="shared" si="789"/>
        <v>0</v>
      </c>
      <c r="CI2064" s="24">
        <f t="shared" si="790"/>
        <v>0</v>
      </c>
      <c r="CK2064" s="24">
        <f t="shared" si="791"/>
        <v>0</v>
      </c>
      <c r="CM2064" s="24">
        <f t="shared" si="792"/>
        <v>0</v>
      </c>
      <c r="CO2064" s="24">
        <f t="shared" si="793"/>
        <v>0</v>
      </c>
      <c r="CQ2064" s="24">
        <f t="shared" si="794"/>
        <v>0</v>
      </c>
      <c r="CS2064" s="24">
        <f t="shared" si="795"/>
        <v>0</v>
      </c>
    </row>
    <row r="2065" spans="9:97">
      <c r="I2065" s="24">
        <f t="shared" si="775"/>
        <v>0</v>
      </c>
      <c r="J2065" s="24">
        <f t="shared" si="774"/>
        <v>0</v>
      </c>
      <c r="M2065" s="24"/>
      <c r="N2065" s="24"/>
      <c r="O2065" s="24"/>
      <c r="P2065" s="24"/>
      <c r="Q2065" s="24"/>
      <c r="R2065" s="24"/>
      <c r="S2065" s="24">
        <f t="shared" si="776"/>
        <v>0</v>
      </c>
      <c r="T2065" s="24">
        <f t="shared" si="773"/>
        <v>0</v>
      </c>
      <c r="W2065" s="24"/>
      <c r="X2065" s="24"/>
      <c r="Y2065" s="24"/>
      <c r="Z2065" s="24"/>
      <c r="AA2065" s="24"/>
      <c r="AB2065" s="24"/>
      <c r="AC2065" s="24">
        <f t="shared" si="777"/>
        <v>0</v>
      </c>
      <c r="AD2065" s="24">
        <f t="shared" si="778"/>
        <v>0</v>
      </c>
      <c r="AG2065" s="24"/>
      <c r="AH2065" s="24"/>
      <c r="AI2065" s="24"/>
      <c r="AJ2065" s="24"/>
      <c r="AK2065" s="24"/>
      <c r="AL2065" s="24"/>
      <c r="AM2065" s="24">
        <f t="shared" si="779"/>
        <v>0</v>
      </c>
      <c r="AN2065" s="24">
        <f t="shared" si="772"/>
        <v>0</v>
      </c>
      <c r="AQ2065" s="24"/>
      <c r="AR2065" s="24"/>
      <c r="AS2065" s="24"/>
      <c r="AT2065" s="24"/>
      <c r="AU2065" s="24"/>
      <c r="AV2065" s="24"/>
      <c r="AW2065" s="24">
        <f t="shared" si="780"/>
        <v>0</v>
      </c>
      <c r="AX2065" s="24">
        <f t="shared" si="781"/>
        <v>0</v>
      </c>
      <c r="BA2065" s="24"/>
      <c r="BB2065" s="24"/>
      <c r="BC2065" s="24"/>
      <c r="BD2065" s="24"/>
      <c r="BE2065" s="24"/>
      <c r="BF2065" s="24"/>
      <c r="BG2065" s="24">
        <f t="shared" si="782"/>
        <v>0</v>
      </c>
      <c r="BH2065" s="24">
        <f t="shared" si="783"/>
        <v>0</v>
      </c>
      <c r="BK2065" s="24"/>
      <c r="BL2065" s="24"/>
      <c r="BM2065" s="24"/>
      <c r="BN2065" s="24"/>
      <c r="BO2065" s="24"/>
      <c r="BP2065" s="24"/>
      <c r="BQ2065" s="24">
        <f t="shared" si="784"/>
        <v>0</v>
      </c>
      <c r="BR2065" s="24">
        <f t="shared" si="785"/>
        <v>0</v>
      </c>
      <c r="BU2065" s="24"/>
      <c r="BV2065" s="24"/>
      <c r="BW2065" s="24"/>
      <c r="BX2065" s="24"/>
      <c r="BY2065" s="24"/>
      <c r="BZ2065" s="24"/>
      <c r="CA2065" s="24">
        <f t="shared" si="786"/>
        <v>0</v>
      </c>
      <c r="CB2065" s="24">
        <f t="shared" si="787"/>
        <v>0</v>
      </c>
      <c r="CC2065" s="24"/>
      <c r="CE2065" s="24">
        <f t="shared" si="788"/>
        <v>0</v>
      </c>
      <c r="CG2065" s="24">
        <f t="shared" si="789"/>
        <v>0</v>
      </c>
      <c r="CI2065" s="24">
        <f t="shared" si="790"/>
        <v>0</v>
      </c>
      <c r="CK2065" s="24">
        <f t="shared" si="791"/>
        <v>0</v>
      </c>
      <c r="CM2065" s="24">
        <f t="shared" si="792"/>
        <v>0</v>
      </c>
      <c r="CO2065" s="24">
        <f t="shared" si="793"/>
        <v>0</v>
      </c>
      <c r="CQ2065" s="24">
        <f t="shared" si="794"/>
        <v>0</v>
      </c>
      <c r="CS2065" s="24">
        <f t="shared" si="795"/>
        <v>0</v>
      </c>
    </row>
    <row r="2066" spans="9:97">
      <c r="I2066" s="24">
        <f t="shared" si="775"/>
        <v>0</v>
      </c>
      <c r="J2066" s="24">
        <f t="shared" si="774"/>
        <v>0</v>
      </c>
      <c r="M2066" s="24"/>
      <c r="N2066" s="24"/>
      <c r="O2066" s="24"/>
      <c r="P2066" s="24"/>
      <c r="Q2066" s="24"/>
      <c r="R2066" s="24"/>
      <c r="S2066" s="24">
        <f t="shared" si="776"/>
        <v>0</v>
      </c>
      <c r="T2066" s="24">
        <f t="shared" si="773"/>
        <v>0</v>
      </c>
      <c r="W2066" s="24"/>
      <c r="X2066" s="24"/>
      <c r="Y2066" s="24"/>
      <c r="Z2066" s="24"/>
      <c r="AA2066" s="24"/>
      <c r="AB2066" s="24"/>
      <c r="AC2066" s="24">
        <f t="shared" si="777"/>
        <v>0</v>
      </c>
      <c r="AD2066" s="24">
        <f t="shared" si="778"/>
        <v>0</v>
      </c>
      <c r="AG2066" s="24"/>
      <c r="AH2066" s="24"/>
      <c r="AI2066" s="24"/>
      <c r="AJ2066" s="24"/>
      <c r="AK2066" s="24"/>
      <c r="AL2066" s="24"/>
      <c r="AM2066" s="24">
        <f t="shared" si="779"/>
        <v>0</v>
      </c>
      <c r="AN2066" s="24">
        <f t="shared" si="772"/>
        <v>0</v>
      </c>
      <c r="AQ2066" s="24"/>
      <c r="AR2066" s="24"/>
      <c r="AS2066" s="24"/>
      <c r="AT2066" s="24"/>
      <c r="AU2066" s="24"/>
      <c r="AV2066" s="24"/>
      <c r="AW2066" s="24">
        <f t="shared" si="780"/>
        <v>0</v>
      </c>
      <c r="AX2066" s="24">
        <f t="shared" si="781"/>
        <v>0</v>
      </c>
      <c r="BA2066" s="24"/>
      <c r="BB2066" s="24"/>
      <c r="BC2066" s="24"/>
      <c r="BD2066" s="24"/>
      <c r="BE2066" s="24"/>
      <c r="BF2066" s="24"/>
      <c r="BG2066" s="24">
        <f t="shared" si="782"/>
        <v>0</v>
      </c>
      <c r="BH2066" s="24">
        <f t="shared" si="783"/>
        <v>0</v>
      </c>
      <c r="BK2066" s="24"/>
      <c r="BL2066" s="24"/>
      <c r="BM2066" s="24"/>
      <c r="BN2066" s="24"/>
      <c r="BO2066" s="24"/>
      <c r="BP2066" s="24"/>
      <c r="BQ2066" s="24">
        <f t="shared" si="784"/>
        <v>0</v>
      </c>
      <c r="BR2066" s="24">
        <f t="shared" si="785"/>
        <v>0</v>
      </c>
      <c r="BU2066" s="24"/>
      <c r="BV2066" s="24"/>
      <c r="BW2066" s="24"/>
      <c r="BX2066" s="24"/>
      <c r="BY2066" s="24"/>
      <c r="BZ2066" s="24"/>
      <c r="CA2066" s="24">
        <f t="shared" si="786"/>
        <v>0</v>
      </c>
      <c r="CB2066" s="24">
        <f t="shared" si="787"/>
        <v>0</v>
      </c>
      <c r="CC2066" s="24"/>
      <c r="CE2066" s="24">
        <f t="shared" si="788"/>
        <v>0</v>
      </c>
      <c r="CG2066" s="24">
        <f t="shared" si="789"/>
        <v>0</v>
      </c>
      <c r="CI2066" s="24">
        <f t="shared" si="790"/>
        <v>0</v>
      </c>
      <c r="CK2066" s="24">
        <f t="shared" si="791"/>
        <v>0</v>
      </c>
      <c r="CM2066" s="24">
        <f t="shared" si="792"/>
        <v>0</v>
      </c>
      <c r="CO2066" s="24">
        <f t="shared" si="793"/>
        <v>0</v>
      </c>
      <c r="CQ2066" s="24">
        <f t="shared" si="794"/>
        <v>0</v>
      </c>
      <c r="CS2066" s="24">
        <f t="shared" si="795"/>
        <v>0</v>
      </c>
    </row>
    <row r="2067" spans="9:97">
      <c r="I2067" s="24">
        <f t="shared" si="775"/>
        <v>0</v>
      </c>
      <c r="J2067" s="24">
        <f t="shared" si="774"/>
        <v>0</v>
      </c>
      <c r="M2067" s="24"/>
      <c r="N2067" s="24"/>
      <c r="O2067" s="24"/>
      <c r="P2067" s="24"/>
      <c r="Q2067" s="24"/>
      <c r="R2067" s="24"/>
      <c r="S2067" s="24">
        <f t="shared" si="776"/>
        <v>0</v>
      </c>
      <c r="T2067" s="24">
        <f t="shared" si="773"/>
        <v>0</v>
      </c>
      <c r="W2067" s="24"/>
      <c r="X2067" s="24"/>
      <c r="Y2067" s="24"/>
      <c r="Z2067" s="24"/>
      <c r="AA2067" s="24"/>
      <c r="AB2067" s="24"/>
      <c r="AC2067" s="24">
        <f t="shared" si="777"/>
        <v>0</v>
      </c>
      <c r="AD2067" s="24">
        <f t="shared" si="778"/>
        <v>0</v>
      </c>
      <c r="AG2067" s="24"/>
      <c r="AH2067" s="24"/>
      <c r="AI2067" s="24"/>
      <c r="AJ2067" s="24"/>
      <c r="AK2067" s="24"/>
      <c r="AL2067" s="24"/>
      <c r="AM2067" s="24">
        <f t="shared" si="779"/>
        <v>0</v>
      </c>
      <c r="AN2067" s="24">
        <f t="shared" si="772"/>
        <v>0</v>
      </c>
      <c r="AQ2067" s="24"/>
      <c r="AR2067" s="24"/>
      <c r="AS2067" s="24"/>
      <c r="AT2067" s="24"/>
      <c r="AU2067" s="24"/>
      <c r="AV2067" s="24"/>
      <c r="AW2067" s="24">
        <f t="shared" si="780"/>
        <v>0</v>
      </c>
      <c r="AX2067" s="24">
        <f t="shared" si="781"/>
        <v>0</v>
      </c>
      <c r="BA2067" s="24"/>
      <c r="BB2067" s="24"/>
      <c r="BC2067" s="24"/>
      <c r="BD2067" s="24"/>
      <c r="BE2067" s="24"/>
      <c r="BF2067" s="24"/>
      <c r="BG2067" s="24">
        <f t="shared" si="782"/>
        <v>0</v>
      </c>
      <c r="BH2067" s="24">
        <f t="shared" si="783"/>
        <v>0</v>
      </c>
      <c r="BK2067" s="24"/>
      <c r="BL2067" s="24"/>
      <c r="BM2067" s="24"/>
      <c r="BN2067" s="24"/>
      <c r="BO2067" s="24"/>
      <c r="BP2067" s="24"/>
      <c r="BQ2067" s="24">
        <f t="shared" si="784"/>
        <v>0</v>
      </c>
      <c r="BR2067" s="24">
        <f t="shared" si="785"/>
        <v>0</v>
      </c>
      <c r="BU2067" s="24"/>
      <c r="BV2067" s="24"/>
      <c r="BW2067" s="24"/>
      <c r="BX2067" s="24"/>
      <c r="BY2067" s="24"/>
      <c r="BZ2067" s="24"/>
      <c r="CA2067" s="24">
        <f t="shared" si="786"/>
        <v>0</v>
      </c>
      <c r="CB2067" s="24">
        <f t="shared" si="787"/>
        <v>0</v>
      </c>
      <c r="CC2067" s="24"/>
      <c r="CE2067" s="24">
        <f t="shared" si="788"/>
        <v>0</v>
      </c>
      <c r="CG2067" s="24">
        <f t="shared" si="789"/>
        <v>0</v>
      </c>
      <c r="CI2067" s="24">
        <f t="shared" si="790"/>
        <v>0</v>
      </c>
      <c r="CK2067" s="24">
        <f t="shared" si="791"/>
        <v>0</v>
      </c>
      <c r="CM2067" s="24">
        <f t="shared" si="792"/>
        <v>0</v>
      </c>
      <c r="CO2067" s="24">
        <f t="shared" si="793"/>
        <v>0</v>
      </c>
      <c r="CQ2067" s="24">
        <f t="shared" si="794"/>
        <v>0</v>
      </c>
      <c r="CS2067" s="24">
        <f t="shared" si="795"/>
        <v>0</v>
      </c>
    </row>
    <row r="2068" spans="9:97">
      <c r="I2068" s="24">
        <f t="shared" si="775"/>
        <v>0</v>
      </c>
      <c r="J2068" s="24">
        <f t="shared" si="774"/>
        <v>0</v>
      </c>
      <c r="M2068" s="24"/>
      <c r="N2068" s="24"/>
      <c r="O2068" s="24"/>
      <c r="P2068" s="24"/>
      <c r="Q2068" s="24"/>
      <c r="R2068" s="24"/>
      <c r="S2068" s="24">
        <f t="shared" si="776"/>
        <v>0</v>
      </c>
      <c r="T2068" s="24">
        <f t="shared" si="773"/>
        <v>0</v>
      </c>
      <c r="W2068" s="24"/>
      <c r="X2068" s="24"/>
      <c r="Y2068" s="24"/>
      <c r="Z2068" s="24"/>
      <c r="AA2068" s="24"/>
      <c r="AB2068" s="24"/>
      <c r="AC2068" s="24">
        <f t="shared" si="777"/>
        <v>0</v>
      </c>
      <c r="AD2068" s="24">
        <f t="shared" si="778"/>
        <v>0</v>
      </c>
      <c r="AG2068" s="24"/>
      <c r="AH2068" s="24"/>
      <c r="AI2068" s="24"/>
      <c r="AJ2068" s="24"/>
      <c r="AK2068" s="24"/>
      <c r="AL2068" s="24"/>
      <c r="AM2068" s="24">
        <f t="shared" si="779"/>
        <v>0</v>
      </c>
      <c r="AN2068" s="24">
        <f t="shared" si="772"/>
        <v>0</v>
      </c>
      <c r="AQ2068" s="24"/>
      <c r="AR2068" s="24"/>
      <c r="AS2068" s="24"/>
      <c r="AT2068" s="24"/>
      <c r="AU2068" s="24"/>
      <c r="AV2068" s="24"/>
      <c r="AW2068" s="24">
        <f t="shared" si="780"/>
        <v>0</v>
      </c>
      <c r="AX2068" s="24">
        <f t="shared" si="781"/>
        <v>0</v>
      </c>
      <c r="BA2068" s="24"/>
      <c r="BB2068" s="24"/>
      <c r="BC2068" s="24"/>
      <c r="BD2068" s="24"/>
      <c r="BE2068" s="24"/>
      <c r="BF2068" s="24"/>
      <c r="BG2068" s="24">
        <f t="shared" si="782"/>
        <v>0</v>
      </c>
      <c r="BH2068" s="24">
        <f t="shared" si="783"/>
        <v>0</v>
      </c>
      <c r="BK2068" s="24"/>
      <c r="BL2068" s="24"/>
      <c r="BM2068" s="24"/>
      <c r="BN2068" s="24"/>
      <c r="BO2068" s="24"/>
      <c r="BP2068" s="24"/>
      <c r="BQ2068" s="24">
        <f t="shared" si="784"/>
        <v>0</v>
      </c>
      <c r="BR2068" s="24">
        <f t="shared" si="785"/>
        <v>0</v>
      </c>
      <c r="BU2068" s="24"/>
      <c r="BV2068" s="24"/>
      <c r="BW2068" s="24"/>
      <c r="BX2068" s="24"/>
      <c r="BY2068" s="24"/>
      <c r="BZ2068" s="24"/>
      <c r="CA2068" s="24">
        <f t="shared" si="786"/>
        <v>0</v>
      </c>
      <c r="CB2068" s="24">
        <f t="shared" si="787"/>
        <v>0</v>
      </c>
      <c r="CC2068" s="24"/>
      <c r="CE2068" s="24">
        <f t="shared" si="788"/>
        <v>0</v>
      </c>
      <c r="CG2068" s="24">
        <f t="shared" si="789"/>
        <v>0</v>
      </c>
      <c r="CI2068" s="24">
        <f t="shared" si="790"/>
        <v>0</v>
      </c>
      <c r="CK2068" s="24">
        <f t="shared" si="791"/>
        <v>0</v>
      </c>
      <c r="CM2068" s="24">
        <f t="shared" si="792"/>
        <v>0</v>
      </c>
      <c r="CO2068" s="24">
        <f t="shared" si="793"/>
        <v>0</v>
      </c>
      <c r="CQ2068" s="24">
        <f t="shared" si="794"/>
        <v>0</v>
      </c>
      <c r="CS2068" s="24">
        <f t="shared" si="795"/>
        <v>0</v>
      </c>
    </row>
    <row r="2069" spans="9:97">
      <c r="I2069" s="24">
        <f t="shared" si="775"/>
        <v>0</v>
      </c>
      <c r="J2069" s="24">
        <f t="shared" si="774"/>
        <v>0</v>
      </c>
      <c r="M2069" s="24"/>
      <c r="N2069" s="24"/>
      <c r="O2069" s="24"/>
      <c r="P2069" s="24"/>
      <c r="Q2069" s="24"/>
      <c r="R2069" s="24"/>
      <c r="S2069" s="24">
        <f t="shared" si="776"/>
        <v>0</v>
      </c>
      <c r="T2069" s="24">
        <f t="shared" si="773"/>
        <v>0</v>
      </c>
      <c r="W2069" s="24"/>
      <c r="X2069" s="24"/>
      <c r="Y2069" s="24"/>
      <c r="Z2069" s="24"/>
      <c r="AA2069" s="24"/>
      <c r="AB2069" s="24"/>
      <c r="AC2069" s="24">
        <f t="shared" si="777"/>
        <v>0</v>
      </c>
      <c r="AD2069" s="24">
        <f t="shared" si="778"/>
        <v>0</v>
      </c>
      <c r="AG2069" s="24"/>
      <c r="AH2069" s="24"/>
      <c r="AI2069" s="24"/>
      <c r="AJ2069" s="24"/>
      <c r="AK2069" s="24"/>
      <c r="AL2069" s="24"/>
      <c r="AM2069" s="24">
        <f t="shared" si="779"/>
        <v>0</v>
      </c>
      <c r="AN2069" s="24">
        <f t="shared" si="772"/>
        <v>0</v>
      </c>
      <c r="AQ2069" s="24"/>
      <c r="AR2069" s="24"/>
      <c r="AS2069" s="24"/>
      <c r="AT2069" s="24"/>
      <c r="AU2069" s="24"/>
      <c r="AV2069" s="24"/>
      <c r="AW2069" s="24">
        <f t="shared" si="780"/>
        <v>0</v>
      </c>
      <c r="AX2069" s="24">
        <f t="shared" si="781"/>
        <v>0</v>
      </c>
      <c r="BA2069" s="24"/>
      <c r="BB2069" s="24"/>
      <c r="BC2069" s="24"/>
      <c r="BD2069" s="24"/>
      <c r="BE2069" s="24"/>
      <c r="BF2069" s="24"/>
      <c r="BG2069" s="24">
        <f t="shared" si="782"/>
        <v>0</v>
      </c>
      <c r="BH2069" s="24">
        <f t="shared" si="783"/>
        <v>0</v>
      </c>
      <c r="BK2069" s="24"/>
      <c r="BL2069" s="24"/>
      <c r="BM2069" s="24"/>
      <c r="BN2069" s="24"/>
      <c r="BO2069" s="24"/>
      <c r="BP2069" s="24"/>
      <c r="BQ2069" s="24">
        <f t="shared" si="784"/>
        <v>0</v>
      </c>
      <c r="BR2069" s="24">
        <f t="shared" si="785"/>
        <v>0</v>
      </c>
      <c r="BU2069" s="24"/>
      <c r="BV2069" s="24"/>
      <c r="BW2069" s="24"/>
      <c r="BX2069" s="24"/>
      <c r="BY2069" s="24"/>
      <c r="BZ2069" s="24"/>
      <c r="CA2069" s="24">
        <f t="shared" si="786"/>
        <v>0</v>
      </c>
      <c r="CB2069" s="24">
        <f t="shared" si="787"/>
        <v>0</v>
      </c>
      <c r="CC2069" s="24"/>
      <c r="CE2069" s="24">
        <f t="shared" si="788"/>
        <v>0</v>
      </c>
      <c r="CG2069" s="24">
        <f t="shared" si="789"/>
        <v>0</v>
      </c>
      <c r="CI2069" s="24">
        <f t="shared" si="790"/>
        <v>0</v>
      </c>
      <c r="CK2069" s="24">
        <f t="shared" si="791"/>
        <v>0</v>
      </c>
      <c r="CM2069" s="24">
        <f t="shared" si="792"/>
        <v>0</v>
      </c>
      <c r="CO2069" s="24">
        <f t="shared" si="793"/>
        <v>0</v>
      </c>
      <c r="CQ2069" s="24">
        <f t="shared" si="794"/>
        <v>0</v>
      </c>
      <c r="CS2069" s="24">
        <f t="shared" si="795"/>
        <v>0</v>
      </c>
    </row>
    <row r="2070" spans="9:97">
      <c r="I2070" s="24">
        <f t="shared" si="775"/>
        <v>0</v>
      </c>
      <c r="J2070" s="24">
        <f t="shared" si="774"/>
        <v>0</v>
      </c>
      <c r="M2070" s="24"/>
      <c r="N2070" s="24"/>
      <c r="O2070" s="24"/>
      <c r="P2070" s="24"/>
      <c r="Q2070" s="24"/>
      <c r="R2070" s="24"/>
      <c r="S2070" s="24">
        <f t="shared" si="776"/>
        <v>0</v>
      </c>
      <c r="T2070" s="24">
        <f t="shared" si="773"/>
        <v>0</v>
      </c>
      <c r="W2070" s="24"/>
      <c r="X2070" s="24"/>
      <c r="Y2070" s="24"/>
      <c r="Z2070" s="24"/>
      <c r="AA2070" s="24"/>
      <c r="AB2070" s="24"/>
      <c r="AC2070" s="24">
        <f t="shared" si="777"/>
        <v>0</v>
      </c>
      <c r="AD2070" s="24">
        <f t="shared" si="778"/>
        <v>0</v>
      </c>
      <c r="AG2070" s="24"/>
      <c r="AH2070" s="24"/>
      <c r="AI2070" s="24"/>
      <c r="AJ2070" s="24"/>
      <c r="AK2070" s="24"/>
      <c r="AL2070" s="24"/>
      <c r="AM2070" s="24">
        <f t="shared" si="779"/>
        <v>0</v>
      </c>
      <c r="AN2070" s="24">
        <f t="shared" si="772"/>
        <v>0</v>
      </c>
      <c r="AQ2070" s="24"/>
      <c r="AR2070" s="24"/>
      <c r="AS2070" s="24"/>
      <c r="AT2070" s="24"/>
      <c r="AU2070" s="24"/>
      <c r="AV2070" s="24"/>
      <c r="AW2070" s="24">
        <f t="shared" si="780"/>
        <v>0</v>
      </c>
      <c r="AX2070" s="24">
        <f t="shared" si="781"/>
        <v>0</v>
      </c>
      <c r="BA2070" s="24"/>
      <c r="BB2070" s="24"/>
      <c r="BC2070" s="24"/>
      <c r="BD2070" s="24"/>
      <c r="BE2070" s="24"/>
      <c r="BF2070" s="24"/>
      <c r="BG2070" s="24">
        <f t="shared" si="782"/>
        <v>0</v>
      </c>
      <c r="BH2070" s="24">
        <f t="shared" si="783"/>
        <v>0</v>
      </c>
      <c r="BK2070" s="24"/>
      <c r="BL2070" s="24"/>
      <c r="BM2070" s="24"/>
      <c r="BN2070" s="24"/>
      <c r="BO2070" s="24"/>
      <c r="BP2070" s="24"/>
      <c r="BQ2070" s="24">
        <f t="shared" si="784"/>
        <v>0</v>
      </c>
      <c r="BR2070" s="24">
        <f t="shared" si="785"/>
        <v>0</v>
      </c>
      <c r="BU2070" s="24"/>
      <c r="BV2070" s="24"/>
      <c r="BW2070" s="24"/>
      <c r="BX2070" s="24"/>
      <c r="BY2070" s="24"/>
      <c r="BZ2070" s="24"/>
      <c r="CA2070" s="24">
        <f t="shared" si="786"/>
        <v>0</v>
      </c>
      <c r="CB2070" s="24">
        <f t="shared" si="787"/>
        <v>0</v>
      </c>
      <c r="CC2070" s="24"/>
      <c r="CE2070" s="24">
        <f t="shared" si="788"/>
        <v>0</v>
      </c>
      <c r="CG2070" s="24">
        <f t="shared" si="789"/>
        <v>0</v>
      </c>
      <c r="CI2070" s="24">
        <f t="shared" si="790"/>
        <v>0</v>
      </c>
      <c r="CK2070" s="24">
        <f t="shared" si="791"/>
        <v>0</v>
      </c>
      <c r="CM2070" s="24">
        <f t="shared" si="792"/>
        <v>0</v>
      </c>
      <c r="CO2070" s="24">
        <f t="shared" si="793"/>
        <v>0</v>
      </c>
      <c r="CQ2070" s="24">
        <f t="shared" si="794"/>
        <v>0</v>
      </c>
      <c r="CS2070" s="24">
        <f t="shared" si="795"/>
        <v>0</v>
      </c>
    </row>
    <row r="2071" spans="9:97">
      <c r="I2071" s="24">
        <f t="shared" si="775"/>
        <v>0</v>
      </c>
      <c r="J2071" s="24">
        <f t="shared" si="774"/>
        <v>0</v>
      </c>
      <c r="M2071" s="24"/>
      <c r="N2071" s="24"/>
      <c r="O2071" s="24"/>
      <c r="P2071" s="24"/>
      <c r="Q2071" s="24"/>
      <c r="R2071" s="24"/>
      <c r="S2071" s="24">
        <f t="shared" si="776"/>
        <v>0</v>
      </c>
      <c r="T2071" s="24">
        <f t="shared" si="773"/>
        <v>0</v>
      </c>
      <c r="W2071" s="24"/>
      <c r="X2071" s="24"/>
      <c r="Y2071" s="24"/>
      <c r="Z2071" s="24"/>
      <c r="AA2071" s="24"/>
      <c r="AB2071" s="24"/>
      <c r="AC2071" s="24">
        <f t="shared" si="777"/>
        <v>0</v>
      </c>
      <c r="AD2071" s="24">
        <f t="shared" si="778"/>
        <v>0</v>
      </c>
      <c r="AG2071" s="24"/>
      <c r="AH2071" s="24"/>
      <c r="AI2071" s="24"/>
      <c r="AJ2071" s="24"/>
      <c r="AK2071" s="24"/>
      <c r="AL2071" s="24"/>
      <c r="AM2071" s="24">
        <f t="shared" si="779"/>
        <v>0</v>
      </c>
      <c r="AN2071" s="24">
        <f t="shared" si="772"/>
        <v>0</v>
      </c>
      <c r="AQ2071" s="24"/>
      <c r="AR2071" s="24"/>
      <c r="AS2071" s="24"/>
      <c r="AT2071" s="24"/>
      <c r="AU2071" s="24"/>
      <c r="AV2071" s="24"/>
      <c r="AW2071" s="24">
        <f t="shared" si="780"/>
        <v>0</v>
      </c>
      <c r="AX2071" s="24">
        <f t="shared" si="781"/>
        <v>0</v>
      </c>
      <c r="BA2071" s="24"/>
      <c r="BB2071" s="24"/>
      <c r="BC2071" s="24"/>
      <c r="BD2071" s="24"/>
      <c r="BE2071" s="24"/>
      <c r="BF2071" s="24"/>
      <c r="BG2071" s="24">
        <f t="shared" si="782"/>
        <v>0</v>
      </c>
      <c r="BH2071" s="24">
        <f t="shared" si="783"/>
        <v>0</v>
      </c>
      <c r="BK2071" s="24"/>
      <c r="BL2071" s="24"/>
      <c r="BM2071" s="24"/>
      <c r="BN2071" s="24"/>
      <c r="BO2071" s="24"/>
      <c r="BP2071" s="24"/>
      <c r="BQ2071" s="24">
        <f t="shared" si="784"/>
        <v>0</v>
      </c>
      <c r="BR2071" s="24">
        <f t="shared" si="785"/>
        <v>0</v>
      </c>
      <c r="BU2071" s="24"/>
      <c r="BV2071" s="24"/>
      <c r="BW2071" s="24"/>
      <c r="BX2071" s="24"/>
      <c r="BY2071" s="24"/>
      <c r="BZ2071" s="24"/>
      <c r="CA2071" s="24">
        <f t="shared" si="786"/>
        <v>0</v>
      </c>
      <c r="CB2071" s="24">
        <f t="shared" si="787"/>
        <v>0</v>
      </c>
      <c r="CC2071" s="24"/>
      <c r="CE2071" s="24">
        <f t="shared" si="788"/>
        <v>0</v>
      </c>
      <c r="CG2071" s="24">
        <f t="shared" si="789"/>
        <v>0</v>
      </c>
      <c r="CI2071" s="24">
        <f t="shared" si="790"/>
        <v>0</v>
      </c>
      <c r="CK2071" s="24">
        <f t="shared" si="791"/>
        <v>0</v>
      </c>
      <c r="CM2071" s="24">
        <f t="shared" si="792"/>
        <v>0</v>
      </c>
      <c r="CO2071" s="24">
        <f t="shared" si="793"/>
        <v>0</v>
      </c>
      <c r="CQ2071" s="24">
        <f t="shared" si="794"/>
        <v>0</v>
      </c>
      <c r="CS2071" s="24">
        <f t="shared" si="795"/>
        <v>0</v>
      </c>
    </row>
    <row r="2072" spans="9:97">
      <c r="I2072" s="24">
        <f t="shared" si="775"/>
        <v>0</v>
      </c>
      <c r="J2072" s="24">
        <f t="shared" si="774"/>
        <v>0</v>
      </c>
      <c r="M2072" s="24"/>
      <c r="N2072" s="24"/>
      <c r="O2072" s="24"/>
      <c r="P2072" s="24"/>
      <c r="Q2072" s="24"/>
      <c r="R2072" s="24"/>
      <c r="S2072" s="24">
        <f t="shared" si="776"/>
        <v>0</v>
      </c>
      <c r="T2072" s="24">
        <f t="shared" si="773"/>
        <v>0</v>
      </c>
      <c r="W2072" s="24"/>
      <c r="X2072" s="24"/>
      <c r="Y2072" s="24"/>
      <c r="Z2072" s="24"/>
      <c r="AA2072" s="24"/>
      <c r="AB2072" s="24"/>
      <c r="AC2072" s="24">
        <f t="shared" si="777"/>
        <v>0</v>
      </c>
      <c r="AD2072" s="24">
        <f t="shared" si="778"/>
        <v>0</v>
      </c>
      <c r="AG2072" s="24"/>
      <c r="AH2072" s="24"/>
      <c r="AI2072" s="24"/>
      <c r="AJ2072" s="24"/>
      <c r="AK2072" s="24"/>
      <c r="AL2072" s="24"/>
      <c r="AM2072" s="24">
        <f t="shared" si="779"/>
        <v>0</v>
      </c>
      <c r="AN2072" s="24">
        <f t="shared" si="772"/>
        <v>0</v>
      </c>
      <c r="AQ2072" s="24"/>
      <c r="AR2072" s="24"/>
      <c r="AS2072" s="24"/>
      <c r="AT2072" s="24"/>
      <c r="AU2072" s="24"/>
      <c r="AV2072" s="24"/>
      <c r="AW2072" s="24">
        <f t="shared" si="780"/>
        <v>0</v>
      </c>
      <c r="AX2072" s="24">
        <f t="shared" si="781"/>
        <v>0</v>
      </c>
      <c r="BA2072" s="24"/>
      <c r="BB2072" s="24"/>
      <c r="BC2072" s="24"/>
      <c r="BD2072" s="24"/>
      <c r="BE2072" s="24"/>
      <c r="BF2072" s="24"/>
      <c r="BG2072" s="24">
        <f t="shared" si="782"/>
        <v>0</v>
      </c>
      <c r="BH2072" s="24">
        <f t="shared" si="783"/>
        <v>0</v>
      </c>
      <c r="BK2072" s="24"/>
      <c r="BL2072" s="24"/>
      <c r="BM2072" s="24"/>
      <c r="BN2072" s="24"/>
      <c r="BO2072" s="24"/>
      <c r="BP2072" s="24"/>
      <c r="BQ2072" s="24">
        <f t="shared" si="784"/>
        <v>0</v>
      </c>
      <c r="BR2072" s="24">
        <f t="shared" si="785"/>
        <v>0</v>
      </c>
      <c r="BU2072" s="24"/>
      <c r="BV2072" s="24"/>
      <c r="BW2072" s="24"/>
      <c r="BX2072" s="24"/>
      <c r="BY2072" s="24"/>
      <c r="BZ2072" s="24"/>
      <c r="CA2072" s="24">
        <f t="shared" si="786"/>
        <v>0</v>
      </c>
      <c r="CB2072" s="24">
        <f t="shared" si="787"/>
        <v>0</v>
      </c>
      <c r="CC2072" s="24"/>
      <c r="CE2072" s="24">
        <f t="shared" si="788"/>
        <v>0</v>
      </c>
      <c r="CG2072" s="24">
        <f t="shared" si="789"/>
        <v>0</v>
      </c>
      <c r="CI2072" s="24">
        <f t="shared" si="790"/>
        <v>0</v>
      </c>
      <c r="CK2072" s="24">
        <f t="shared" si="791"/>
        <v>0</v>
      </c>
      <c r="CM2072" s="24">
        <f t="shared" si="792"/>
        <v>0</v>
      </c>
      <c r="CO2072" s="24">
        <f t="shared" si="793"/>
        <v>0</v>
      </c>
      <c r="CQ2072" s="24">
        <f t="shared" si="794"/>
        <v>0</v>
      </c>
      <c r="CS2072" s="24">
        <f t="shared" si="795"/>
        <v>0</v>
      </c>
    </row>
    <row r="2073" spans="9:97">
      <c r="I2073" s="24">
        <f t="shared" si="775"/>
        <v>0</v>
      </c>
      <c r="J2073" s="24">
        <f t="shared" si="774"/>
        <v>0</v>
      </c>
      <c r="M2073" s="24"/>
      <c r="N2073" s="24"/>
      <c r="O2073" s="24"/>
      <c r="P2073" s="24"/>
      <c r="Q2073" s="24"/>
      <c r="R2073" s="24"/>
      <c r="S2073" s="24">
        <f t="shared" si="776"/>
        <v>0</v>
      </c>
      <c r="T2073" s="24">
        <f t="shared" si="773"/>
        <v>0</v>
      </c>
      <c r="W2073" s="24"/>
      <c r="X2073" s="24"/>
      <c r="Y2073" s="24"/>
      <c r="Z2073" s="24"/>
      <c r="AA2073" s="24"/>
      <c r="AB2073" s="24"/>
      <c r="AC2073" s="24">
        <f t="shared" si="777"/>
        <v>0</v>
      </c>
      <c r="AD2073" s="24">
        <f t="shared" si="778"/>
        <v>0</v>
      </c>
      <c r="AG2073" s="24"/>
      <c r="AH2073" s="24"/>
      <c r="AI2073" s="24"/>
      <c r="AJ2073" s="24"/>
      <c r="AK2073" s="24"/>
      <c r="AL2073" s="24"/>
      <c r="AM2073" s="24">
        <f t="shared" si="779"/>
        <v>0</v>
      </c>
      <c r="AN2073" s="24">
        <f t="shared" si="772"/>
        <v>0</v>
      </c>
      <c r="AQ2073" s="24"/>
      <c r="AR2073" s="24"/>
      <c r="AS2073" s="24"/>
      <c r="AT2073" s="24"/>
      <c r="AU2073" s="24"/>
      <c r="AV2073" s="24"/>
      <c r="AW2073" s="24">
        <f t="shared" si="780"/>
        <v>0</v>
      </c>
      <c r="AX2073" s="24">
        <f t="shared" si="781"/>
        <v>0</v>
      </c>
      <c r="BA2073" s="24"/>
      <c r="BB2073" s="24"/>
      <c r="BC2073" s="24"/>
      <c r="BD2073" s="24"/>
      <c r="BE2073" s="24"/>
      <c r="BF2073" s="24"/>
      <c r="BG2073" s="24">
        <f t="shared" si="782"/>
        <v>0</v>
      </c>
      <c r="BH2073" s="24">
        <f t="shared" si="783"/>
        <v>0</v>
      </c>
      <c r="BK2073" s="24"/>
      <c r="BL2073" s="24"/>
      <c r="BM2073" s="24"/>
      <c r="BN2073" s="24"/>
      <c r="BO2073" s="24"/>
      <c r="BP2073" s="24"/>
      <c r="BQ2073" s="24">
        <f t="shared" si="784"/>
        <v>0</v>
      </c>
      <c r="BR2073" s="24">
        <f t="shared" si="785"/>
        <v>0</v>
      </c>
      <c r="BU2073" s="24"/>
      <c r="BV2073" s="24"/>
      <c r="BW2073" s="24"/>
      <c r="BX2073" s="24"/>
      <c r="BY2073" s="24"/>
      <c r="BZ2073" s="24"/>
      <c r="CA2073" s="24">
        <f t="shared" si="786"/>
        <v>0</v>
      </c>
      <c r="CB2073" s="24">
        <f t="shared" si="787"/>
        <v>0</v>
      </c>
      <c r="CC2073" s="24"/>
      <c r="CE2073" s="24">
        <f t="shared" si="788"/>
        <v>0</v>
      </c>
      <c r="CG2073" s="24">
        <f t="shared" si="789"/>
        <v>0</v>
      </c>
      <c r="CI2073" s="24">
        <f t="shared" si="790"/>
        <v>0</v>
      </c>
      <c r="CK2073" s="24">
        <f t="shared" si="791"/>
        <v>0</v>
      </c>
      <c r="CM2073" s="24">
        <f t="shared" si="792"/>
        <v>0</v>
      </c>
      <c r="CO2073" s="24">
        <f t="shared" si="793"/>
        <v>0</v>
      </c>
      <c r="CQ2073" s="24">
        <f t="shared" si="794"/>
        <v>0</v>
      </c>
      <c r="CS2073" s="24">
        <f t="shared" si="795"/>
        <v>0</v>
      </c>
    </row>
    <row r="2074" spans="9:97">
      <c r="I2074" s="24">
        <f t="shared" si="775"/>
        <v>0</v>
      </c>
      <c r="J2074" s="24">
        <f t="shared" si="774"/>
        <v>0</v>
      </c>
      <c r="M2074" s="24"/>
      <c r="N2074" s="24"/>
      <c r="O2074" s="24"/>
      <c r="P2074" s="24"/>
      <c r="Q2074" s="24"/>
      <c r="R2074" s="24"/>
      <c r="S2074" s="24">
        <f t="shared" si="776"/>
        <v>0</v>
      </c>
      <c r="T2074" s="24">
        <f t="shared" si="773"/>
        <v>0</v>
      </c>
      <c r="W2074" s="24"/>
      <c r="X2074" s="24"/>
      <c r="Y2074" s="24"/>
      <c r="Z2074" s="24"/>
      <c r="AA2074" s="24"/>
      <c r="AB2074" s="24"/>
      <c r="AC2074" s="24">
        <f t="shared" si="777"/>
        <v>0</v>
      </c>
      <c r="AD2074" s="24">
        <f t="shared" si="778"/>
        <v>0</v>
      </c>
      <c r="AG2074" s="24"/>
      <c r="AH2074" s="24"/>
      <c r="AI2074" s="24"/>
      <c r="AJ2074" s="24"/>
      <c r="AK2074" s="24"/>
      <c r="AL2074" s="24"/>
      <c r="AM2074" s="24">
        <f t="shared" si="779"/>
        <v>0</v>
      </c>
      <c r="AN2074" s="24">
        <f t="shared" ref="AN2074:AN2137" si="796">IF(AJ2074&lt;AG2074-AH2074,AG2074-AH2074-AJ2074,0)</f>
        <v>0</v>
      </c>
      <c r="AQ2074" s="24"/>
      <c r="AR2074" s="24"/>
      <c r="AS2074" s="24"/>
      <c r="AT2074" s="24"/>
      <c r="AU2074" s="24"/>
      <c r="AV2074" s="24"/>
      <c r="AW2074" s="24">
        <f t="shared" si="780"/>
        <v>0</v>
      </c>
      <c r="AX2074" s="24">
        <f t="shared" si="781"/>
        <v>0</v>
      </c>
      <c r="BA2074" s="24"/>
      <c r="BB2074" s="24"/>
      <c r="BC2074" s="24"/>
      <c r="BD2074" s="24"/>
      <c r="BE2074" s="24"/>
      <c r="BF2074" s="24"/>
      <c r="BG2074" s="24">
        <f t="shared" si="782"/>
        <v>0</v>
      </c>
      <c r="BH2074" s="24">
        <f t="shared" si="783"/>
        <v>0</v>
      </c>
      <c r="BK2074" s="24"/>
      <c r="BL2074" s="24"/>
      <c r="BM2074" s="24"/>
      <c r="BN2074" s="24"/>
      <c r="BO2074" s="24"/>
      <c r="BP2074" s="24"/>
      <c r="BQ2074" s="24">
        <f t="shared" si="784"/>
        <v>0</v>
      </c>
      <c r="BR2074" s="24">
        <f t="shared" si="785"/>
        <v>0</v>
      </c>
      <c r="BU2074" s="24"/>
      <c r="BV2074" s="24"/>
      <c r="BW2074" s="24"/>
      <c r="BX2074" s="24"/>
      <c r="BY2074" s="24"/>
      <c r="BZ2074" s="24"/>
      <c r="CA2074" s="24">
        <f t="shared" si="786"/>
        <v>0</v>
      </c>
      <c r="CB2074" s="24">
        <f t="shared" si="787"/>
        <v>0</v>
      </c>
      <c r="CC2074" s="24"/>
      <c r="CE2074" s="24">
        <f t="shared" si="788"/>
        <v>0</v>
      </c>
      <c r="CG2074" s="24">
        <f t="shared" si="789"/>
        <v>0</v>
      </c>
      <c r="CI2074" s="24">
        <f t="shared" si="790"/>
        <v>0</v>
      </c>
      <c r="CK2074" s="24">
        <f t="shared" si="791"/>
        <v>0</v>
      </c>
      <c r="CM2074" s="24">
        <f t="shared" si="792"/>
        <v>0</v>
      </c>
      <c r="CO2074" s="24">
        <f t="shared" si="793"/>
        <v>0</v>
      </c>
      <c r="CQ2074" s="24">
        <f t="shared" si="794"/>
        <v>0</v>
      </c>
      <c r="CS2074" s="24">
        <f t="shared" si="795"/>
        <v>0</v>
      </c>
    </row>
    <row r="2075" spans="9:97">
      <c r="I2075" s="24">
        <f t="shared" si="775"/>
        <v>0</v>
      </c>
      <c r="J2075" s="24">
        <f t="shared" si="774"/>
        <v>0</v>
      </c>
      <c r="M2075" s="24"/>
      <c r="N2075" s="24"/>
      <c r="O2075" s="24"/>
      <c r="P2075" s="24"/>
      <c r="Q2075" s="24"/>
      <c r="R2075" s="24"/>
      <c r="S2075" s="24">
        <f t="shared" si="776"/>
        <v>0</v>
      </c>
      <c r="T2075" s="24">
        <f t="shared" si="773"/>
        <v>0</v>
      </c>
      <c r="W2075" s="24"/>
      <c r="X2075" s="24"/>
      <c r="Y2075" s="24"/>
      <c r="Z2075" s="24"/>
      <c r="AA2075" s="24"/>
      <c r="AB2075" s="24"/>
      <c r="AC2075" s="24">
        <f t="shared" si="777"/>
        <v>0</v>
      </c>
      <c r="AD2075" s="24">
        <f t="shared" si="778"/>
        <v>0</v>
      </c>
      <c r="AG2075" s="24"/>
      <c r="AH2075" s="24"/>
      <c r="AI2075" s="24"/>
      <c r="AJ2075" s="24"/>
      <c r="AK2075" s="24"/>
      <c r="AL2075" s="24"/>
      <c r="AM2075" s="24">
        <f t="shared" si="779"/>
        <v>0</v>
      </c>
      <c r="AN2075" s="24">
        <f t="shared" si="796"/>
        <v>0</v>
      </c>
      <c r="AQ2075" s="24"/>
      <c r="AR2075" s="24"/>
      <c r="AS2075" s="24"/>
      <c r="AT2075" s="24"/>
      <c r="AU2075" s="24"/>
      <c r="AV2075" s="24"/>
      <c r="AW2075" s="24">
        <f t="shared" si="780"/>
        <v>0</v>
      </c>
      <c r="AX2075" s="24">
        <f t="shared" si="781"/>
        <v>0</v>
      </c>
      <c r="BA2075" s="24"/>
      <c r="BB2075" s="24"/>
      <c r="BC2075" s="24"/>
      <c r="BD2075" s="24"/>
      <c r="BE2075" s="24"/>
      <c r="BF2075" s="24"/>
      <c r="BG2075" s="24">
        <f t="shared" si="782"/>
        <v>0</v>
      </c>
      <c r="BH2075" s="24">
        <f t="shared" si="783"/>
        <v>0</v>
      </c>
      <c r="BK2075" s="24"/>
      <c r="BL2075" s="24"/>
      <c r="BM2075" s="24"/>
      <c r="BN2075" s="24"/>
      <c r="BO2075" s="24"/>
      <c r="BP2075" s="24"/>
      <c r="BQ2075" s="24">
        <f t="shared" si="784"/>
        <v>0</v>
      </c>
      <c r="BR2075" s="24">
        <f t="shared" si="785"/>
        <v>0</v>
      </c>
      <c r="BU2075" s="24"/>
      <c r="BV2075" s="24"/>
      <c r="BW2075" s="24"/>
      <c r="BX2075" s="24"/>
      <c r="BY2075" s="24"/>
      <c r="BZ2075" s="24"/>
      <c r="CA2075" s="24">
        <f t="shared" si="786"/>
        <v>0</v>
      </c>
      <c r="CB2075" s="24">
        <f t="shared" si="787"/>
        <v>0</v>
      </c>
      <c r="CC2075" s="24"/>
      <c r="CE2075" s="24">
        <f t="shared" si="788"/>
        <v>0</v>
      </c>
      <c r="CG2075" s="24">
        <f t="shared" si="789"/>
        <v>0</v>
      </c>
      <c r="CI2075" s="24">
        <f t="shared" si="790"/>
        <v>0</v>
      </c>
      <c r="CK2075" s="24">
        <f t="shared" si="791"/>
        <v>0</v>
      </c>
      <c r="CM2075" s="24">
        <f t="shared" si="792"/>
        <v>0</v>
      </c>
      <c r="CO2075" s="24">
        <f t="shared" si="793"/>
        <v>0</v>
      </c>
      <c r="CQ2075" s="24">
        <f t="shared" si="794"/>
        <v>0</v>
      </c>
      <c r="CS2075" s="24">
        <f t="shared" si="795"/>
        <v>0</v>
      </c>
    </row>
    <row r="2076" spans="9:97">
      <c r="I2076" s="24">
        <f t="shared" si="775"/>
        <v>0</v>
      </c>
      <c r="J2076" s="24">
        <f t="shared" si="774"/>
        <v>0</v>
      </c>
      <c r="M2076" s="24"/>
      <c r="N2076" s="24"/>
      <c r="O2076" s="24"/>
      <c r="P2076" s="24"/>
      <c r="Q2076" s="24"/>
      <c r="R2076" s="24"/>
      <c r="S2076" s="24">
        <f t="shared" si="776"/>
        <v>0</v>
      </c>
      <c r="T2076" s="24">
        <f t="shared" si="773"/>
        <v>0</v>
      </c>
      <c r="W2076" s="24"/>
      <c r="X2076" s="24"/>
      <c r="Y2076" s="24"/>
      <c r="Z2076" s="24"/>
      <c r="AA2076" s="24"/>
      <c r="AB2076" s="24"/>
      <c r="AC2076" s="24">
        <f t="shared" si="777"/>
        <v>0</v>
      </c>
      <c r="AD2076" s="24">
        <f t="shared" si="778"/>
        <v>0</v>
      </c>
      <c r="AG2076" s="24"/>
      <c r="AH2076" s="24"/>
      <c r="AI2076" s="24"/>
      <c r="AJ2076" s="24"/>
      <c r="AK2076" s="24"/>
      <c r="AL2076" s="24"/>
      <c r="AM2076" s="24">
        <f t="shared" si="779"/>
        <v>0</v>
      </c>
      <c r="AN2076" s="24">
        <f t="shared" si="796"/>
        <v>0</v>
      </c>
      <c r="AQ2076" s="24"/>
      <c r="AR2076" s="24"/>
      <c r="AS2076" s="24"/>
      <c r="AT2076" s="24"/>
      <c r="AU2076" s="24"/>
      <c r="AV2076" s="24"/>
      <c r="AW2076" s="24">
        <f t="shared" si="780"/>
        <v>0</v>
      </c>
      <c r="AX2076" s="24">
        <f t="shared" si="781"/>
        <v>0</v>
      </c>
      <c r="BA2076" s="24"/>
      <c r="BB2076" s="24"/>
      <c r="BC2076" s="24"/>
      <c r="BD2076" s="24"/>
      <c r="BE2076" s="24"/>
      <c r="BF2076" s="24"/>
      <c r="BG2076" s="24">
        <f t="shared" si="782"/>
        <v>0</v>
      </c>
      <c r="BH2076" s="24">
        <f t="shared" si="783"/>
        <v>0</v>
      </c>
      <c r="BK2076" s="24"/>
      <c r="BL2076" s="24"/>
      <c r="BM2076" s="24"/>
      <c r="BN2076" s="24"/>
      <c r="BO2076" s="24"/>
      <c r="BP2076" s="24"/>
      <c r="BQ2076" s="24">
        <f t="shared" si="784"/>
        <v>0</v>
      </c>
      <c r="BR2076" s="24">
        <f t="shared" si="785"/>
        <v>0</v>
      </c>
      <c r="BU2076" s="24"/>
      <c r="BV2076" s="24"/>
      <c r="BW2076" s="24"/>
      <c r="BX2076" s="24"/>
      <c r="BY2076" s="24"/>
      <c r="BZ2076" s="24"/>
      <c r="CA2076" s="24">
        <f t="shared" si="786"/>
        <v>0</v>
      </c>
      <c r="CB2076" s="24">
        <f t="shared" si="787"/>
        <v>0</v>
      </c>
      <c r="CC2076" s="24"/>
      <c r="CE2076" s="24">
        <f t="shared" si="788"/>
        <v>0</v>
      </c>
      <c r="CG2076" s="24">
        <f t="shared" si="789"/>
        <v>0</v>
      </c>
      <c r="CI2076" s="24">
        <f t="shared" si="790"/>
        <v>0</v>
      </c>
      <c r="CK2076" s="24">
        <f t="shared" si="791"/>
        <v>0</v>
      </c>
      <c r="CM2076" s="24">
        <f t="shared" si="792"/>
        <v>0</v>
      </c>
      <c r="CO2076" s="24">
        <f t="shared" si="793"/>
        <v>0</v>
      </c>
      <c r="CQ2076" s="24">
        <f t="shared" si="794"/>
        <v>0</v>
      </c>
      <c r="CS2076" s="24">
        <f t="shared" si="795"/>
        <v>0</v>
      </c>
    </row>
    <row r="2077" spans="9:97">
      <c r="I2077" s="24">
        <f t="shared" si="775"/>
        <v>0</v>
      </c>
      <c r="J2077" s="24">
        <f t="shared" si="774"/>
        <v>0</v>
      </c>
      <c r="M2077" s="24"/>
      <c r="N2077" s="24"/>
      <c r="O2077" s="24"/>
      <c r="P2077" s="24"/>
      <c r="Q2077" s="24"/>
      <c r="R2077" s="24"/>
      <c r="S2077" s="24">
        <f t="shared" si="776"/>
        <v>0</v>
      </c>
      <c r="T2077" s="24">
        <f t="shared" si="773"/>
        <v>0</v>
      </c>
      <c r="W2077" s="24"/>
      <c r="X2077" s="24"/>
      <c r="Y2077" s="24"/>
      <c r="Z2077" s="24"/>
      <c r="AA2077" s="24"/>
      <c r="AB2077" s="24"/>
      <c r="AC2077" s="24">
        <f t="shared" si="777"/>
        <v>0</v>
      </c>
      <c r="AD2077" s="24">
        <f t="shared" si="778"/>
        <v>0</v>
      </c>
      <c r="AG2077" s="24"/>
      <c r="AH2077" s="24"/>
      <c r="AI2077" s="24"/>
      <c r="AJ2077" s="24"/>
      <c r="AK2077" s="24"/>
      <c r="AL2077" s="24"/>
      <c r="AM2077" s="24">
        <f t="shared" si="779"/>
        <v>0</v>
      </c>
      <c r="AN2077" s="24">
        <f t="shared" si="796"/>
        <v>0</v>
      </c>
      <c r="AQ2077" s="24"/>
      <c r="AR2077" s="24"/>
      <c r="AS2077" s="24"/>
      <c r="AT2077" s="24"/>
      <c r="AU2077" s="24"/>
      <c r="AV2077" s="24"/>
      <c r="AW2077" s="24">
        <f t="shared" si="780"/>
        <v>0</v>
      </c>
      <c r="AX2077" s="24">
        <f t="shared" si="781"/>
        <v>0</v>
      </c>
      <c r="BA2077" s="24"/>
      <c r="BB2077" s="24"/>
      <c r="BC2077" s="24"/>
      <c r="BD2077" s="24"/>
      <c r="BE2077" s="24"/>
      <c r="BF2077" s="24"/>
      <c r="BG2077" s="24">
        <f t="shared" si="782"/>
        <v>0</v>
      </c>
      <c r="BH2077" s="24">
        <f t="shared" si="783"/>
        <v>0</v>
      </c>
      <c r="BK2077" s="24"/>
      <c r="BL2077" s="24"/>
      <c r="BM2077" s="24"/>
      <c r="BN2077" s="24"/>
      <c r="BO2077" s="24"/>
      <c r="BP2077" s="24"/>
      <c r="BQ2077" s="24">
        <f t="shared" si="784"/>
        <v>0</v>
      </c>
      <c r="BR2077" s="24">
        <f t="shared" si="785"/>
        <v>0</v>
      </c>
      <c r="BU2077" s="24"/>
      <c r="BV2077" s="24"/>
      <c r="BW2077" s="24"/>
      <c r="BX2077" s="24"/>
      <c r="BY2077" s="24"/>
      <c r="BZ2077" s="24"/>
      <c r="CA2077" s="24">
        <f t="shared" si="786"/>
        <v>0</v>
      </c>
      <c r="CB2077" s="24">
        <f t="shared" si="787"/>
        <v>0</v>
      </c>
      <c r="CC2077" s="24"/>
      <c r="CE2077" s="24">
        <f t="shared" si="788"/>
        <v>0</v>
      </c>
      <c r="CG2077" s="24">
        <f t="shared" si="789"/>
        <v>0</v>
      </c>
      <c r="CI2077" s="24">
        <f t="shared" si="790"/>
        <v>0</v>
      </c>
      <c r="CK2077" s="24">
        <f t="shared" si="791"/>
        <v>0</v>
      </c>
      <c r="CM2077" s="24">
        <f t="shared" si="792"/>
        <v>0</v>
      </c>
      <c r="CO2077" s="24">
        <f t="shared" si="793"/>
        <v>0</v>
      </c>
      <c r="CQ2077" s="24">
        <f t="shared" si="794"/>
        <v>0</v>
      </c>
      <c r="CS2077" s="24">
        <f t="shared" si="795"/>
        <v>0</v>
      </c>
    </row>
    <row r="2078" spans="9:97">
      <c r="I2078" s="24">
        <f t="shared" si="775"/>
        <v>0</v>
      </c>
      <c r="J2078" s="24">
        <f t="shared" si="774"/>
        <v>0</v>
      </c>
      <c r="M2078" s="24"/>
      <c r="N2078" s="24"/>
      <c r="O2078" s="24"/>
      <c r="P2078" s="24"/>
      <c r="Q2078" s="24"/>
      <c r="R2078" s="24"/>
      <c r="S2078" s="24">
        <f t="shared" si="776"/>
        <v>0</v>
      </c>
      <c r="T2078" s="24">
        <f t="shared" si="773"/>
        <v>0</v>
      </c>
      <c r="W2078" s="24"/>
      <c r="X2078" s="24"/>
      <c r="Y2078" s="24"/>
      <c r="Z2078" s="24"/>
      <c r="AA2078" s="24"/>
      <c r="AB2078" s="24"/>
      <c r="AC2078" s="24">
        <f t="shared" si="777"/>
        <v>0</v>
      </c>
      <c r="AD2078" s="24">
        <f t="shared" si="778"/>
        <v>0</v>
      </c>
      <c r="AG2078" s="24"/>
      <c r="AH2078" s="24"/>
      <c r="AI2078" s="24"/>
      <c r="AJ2078" s="24"/>
      <c r="AK2078" s="24"/>
      <c r="AL2078" s="24"/>
      <c r="AM2078" s="24">
        <f t="shared" si="779"/>
        <v>0</v>
      </c>
      <c r="AN2078" s="24">
        <f t="shared" si="796"/>
        <v>0</v>
      </c>
      <c r="AQ2078" s="24"/>
      <c r="AR2078" s="24"/>
      <c r="AS2078" s="24"/>
      <c r="AT2078" s="24"/>
      <c r="AU2078" s="24"/>
      <c r="AV2078" s="24"/>
      <c r="AW2078" s="24">
        <f t="shared" si="780"/>
        <v>0</v>
      </c>
      <c r="AX2078" s="24">
        <f t="shared" si="781"/>
        <v>0</v>
      </c>
      <c r="BA2078" s="24"/>
      <c r="BB2078" s="24"/>
      <c r="BC2078" s="24"/>
      <c r="BD2078" s="24"/>
      <c r="BE2078" s="24"/>
      <c r="BF2078" s="24"/>
      <c r="BG2078" s="24">
        <f t="shared" si="782"/>
        <v>0</v>
      </c>
      <c r="BH2078" s="24">
        <f t="shared" si="783"/>
        <v>0</v>
      </c>
      <c r="BK2078" s="24"/>
      <c r="BL2078" s="24"/>
      <c r="BM2078" s="24"/>
      <c r="BN2078" s="24"/>
      <c r="BO2078" s="24"/>
      <c r="BP2078" s="24"/>
      <c r="BQ2078" s="24">
        <f t="shared" si="784"/>
        <v>0</v>
      </c>
      <c r="BR2078" s="24">
        <f t="shared" si="785"/>
        <v>0</v>
      </c>
      <c r="BU2078" s="24"/>
      <c r="BV2078" s="24"/>
      <c r="BW2078" s="24"/>
      <c r="BX2078" s="24"/>
      <c r="BY2078" s="24"/>
      <c r="BZ2078" s="24"/>
      <c r="CA2078" s="24">
        <f t="shared" si="786"/>
        <v>0</v>
      </c>
      <c r="CB2078" s="24">
        <f t="shared" si="787"/>
        <v>0</v>
      </c>
      <c r="CC2078" s="24"/>
      <c r="CE2078" s="24">
        <f t="shared" si="788"/>
        <v>0</v>
      </c>
      <c r="CG2078" s="24">
        <f t="shared" si="789"/>
        <v>0</v>
      </c>
      <c r="CI2078" s="24">
        <f t="shared" si="790"/>
        <v>0</v>
      </c>
      <c r="CK2078" s="24">
        <f t="shared" si="791"/>
        <v>0</v>
      </c>
      <c r="CM2078" s="24">
        <f t="shared" si="792"/>
        <v>0</v>
      </c>
      <c r="CO2078" s="24">
        <f t="shared" si="793"/>
        <v>0</v>
      </c>
      <c r="CQ2078" s="24">
        <f t="shared" si="794"/>
        <v>0</v>
      </c>
      <c r="CS2078" s="24">
        <f t="shared" si="795"/>
        <v>0</v>
      </c>
    </row>
    <row r="2079" spans="9:97">
      <c r="I2079" s="24">
        <f t="shared" si="775"/>
        <v>0</v>
      </c>
      <c r="J2079" s="24">
        <f t="shared" si="774"/>
        <v>0</v>
      </c>
      <c r="M2079" s="24"/>
      <c r="N2079" s="24"/>
      <c r="O2079" s="24"/>
      <c r="P2079" s="24"/>
      <c r="Q2079" s="24"/>
      <c r="R2079" s="24"/>
      <c r="S2079" s="24">
        <f t="shared" si="776"/>
        <v>0</v>
      </c>
      <c r="T2079" s="24">
        <f t="shared" si="773"/>
        <v>0</v>
      </c>
      <c r="W2079" s="24"/>
      <c r="X2079" s="24"/>
      <c r="Y2079" s="24"/>
      <c r="Z2079" s="24"/>
      <c r="AA2079" s="24"/>
      <c r="AB2079" s="24"/>
      <c r="AC2079" s="24">
        <f t="shared" si="777"/>
        <v>0</v>
      </c>
      <c r="AD2079" s="24">
        <f t="shared" si="778"/>
        <v>0</v>
      </c>
      <c r="AG2079" s="24"/>
      <c r="AH2079" s="24"/>
      <c r="AI2079" s="24"/>
      <c r="AJ2079" s="24"/>
      <c r="AK2079" s="24"/>
      <c r="AL2079" s="24"/>
      <c r="AM2079" s="24">
        <f t="shared" si="779"/>
        <v>0</v>
      </c>
      <c r="AN2079" s="24">
        <f t="shared" si="796"/>
        <v>0</v>
      </c>
      <c r="AQ2079" s="24"/>
      <c r="AR2079" s="24"/>
      <c r="AS2079" s="24"/>
      <c r="AT2079" s="24"/>
      <c r="AU2079" s="24"/>
      <c r="AV2079" s="24"/>
      <c r="AW2079" s="24">
        <f t="shared" si="780"/>
        <v>0</v>
      </c>
      <c r="AX2079" s="24">
        <f t="shared" si="781"/>
        <v>0</v>
      </c>
      <c r="BA2079" s="24"/>
      <c r="BB2079" s="24"/>
      <c r="BC2079" s="24"/>
      <c r="BD2079" s="24"/>
      <c r="BE2079" s="24"/>
      <c r="BF2079" s="24"/>
      <c r="BG2079" s="24">
        <f t="shared" si="782"/>
        <v>0</v>
      </c>
      <c r="BH2079" s="24">
        <f t="shared" si="783"/>
        <v>0</v>
      </c>
      <c r="BK2079" s="24"/>
      <c r="BL2079" s="24"/>
      <c r="BM2079" s="24"/>
      <c r="BN2079" s="24"/>
      <c r="BO2079" s="24"/>
      <c r="BP2079" s="24"/>
      <c r="BQ2079" s="24">
        <f t="shared" si="784"/>
        <v>0</v>
      </c>
      <c r="BR2079" s="24">
        <f t="shared" si="785"/>
        <v>0</v>
      </c>
      <c r="BU2079" s="24"/>
      <c r="BV2079" s="24"/>
      <c r="BW2079" s="24"/>
      <c r="BX2079" s="24"/>
      <c r="BY2079" s="24"/>
      <c r="BZ2079" s="24"/>
      <c r="CA2079" s="24">
        <f t="shared" si="786"/>
        <v>0</v>
      </c>
      <c r="CB2079" s="24">
        <f t="shared" si="787"/>
        <v>0</v>
      </c>
      <c r="CC2079" s="24"/>
      <c r="CE2079" s="24">
        <f t="shared" si="788"/>
        <v>0</v>
      </c>
      <c r="CG2079" s="24">
        <f t="shared" si="789"/>
        <v>0</v>
      </c>
      <c r="CI2079" s="24">
        <f t="shared" si="790"/>
        <v>0</v>
      </c>
      <c r="CK2079" s="24">
        <f t="shared" si="791"/>
        <v>0</v>
      </c>
      <c r="CM2079" s="24">
        <f t="shared" si="792"/>
        <v>0</v>
      </c>
      <c r="CO2079" s="24">
        <f t="shared" si="793"/>
        <v>0</v>
      </c>
      <c r="CQ2079" s="24">
        <f t="shared" si="794"/>
        <v>0</v>
      </c>
      <c r="CS2079" s="24">
        <f t="shared" si="795"/>
        <v>0</v>
      </c>
    </row>
    <row r="2080" spans="9:97">
      <c r="I2080" s="24">
        <f t="shared" si="775"/>
        <v>0</v>
      </c>
      <c r="J2080" s="24">
        <f t="shared" si="774"/>
        <v>0</v>
      </c>
      <c r="M2080" s="24"/>
      <c r="N2080" s="24"/>
      <c r="O2080" s="24"/>
      <c r="P2080" s="24"/>
      <c r="Q2080" s="24"/>
      <c r="R2080" s="24"/>
      <c r="S2080" s="24">
        <f t="shared" si="776"/>
        <v>0</v>
      </c>
      <c r="T2080" s="24">
        <f t="shared" si="773"/>
        <v>0</v>
      </c>
      <c r="W2080" s="24"/>
      <c r="X2080" s="24"/>
      <c r="Y2080" s="24"/>
      <c r="Z2080" s="24"/>
      <c r="AA2080" s="24"/>
      <c r="AB2080" s="24"/>
      <c r="AC2080" s="24">
        <f t="shared" si="777"/>
        <v>0</v>
      </c>
      <c r="AD2080" s="24">
        <f t="shared" si="778"/>
        <v>0</v>
      </c>
      <c r="AG2080" s="24"/>
      <c r="AH2080" s="24"/>
      <c r="AI2080" s="24"/>
      <c r="AJ2080" s="24"/>
      <c r="AK2080" s="24"/>
      <c r="AL2080" s="24"/>
      <c r="AM2080" s="24">
        <f t="shared" si="779"/>
        <v>0</v>
      </c>
      <c r="AN2080" s="24">
        <f t="shared" si="796"/>
        <v>0</v>
      </c>
      <c r="AQ2080" s="24"/>
      <c r="AR2080" s="24"/>
      <c r="AS2080" s="24"/>
      <c r="AT2080" s="24"/>
      <c r="AU2080" s="24"/>
      <c r="AV2080" s="24"/>
      <c r="AW2080" s="24">
        <f t="shared" si="780"/>
        <v>0</v>
      </c>
      <c r="AX2080" s="24">
        <f t="shared" si="781"/>
        <v>0</v>
      </c>
      <c r="BA2080" s="24"/>
      <c r="BB2080" s="24"/>
      <c r="BC2080" s="24"/>
      <c r="BD2080" s="24"/>
      <c r="BE2080" s="24"/>
      <c r="BF2080" s="24"/>
      <c r="BG2080" s="24">
        <f t="shared" si="782"/>
        <v>0</v>
      </c>
      <c r="BH2080" s="24">
        <f t="shared" si="783"/>
        <v>0</v>
      </c>
      <c r="BK2080" s="24"/>
      <c r="BL2080" s="24"/>
      <c r="BM2080" s="24"/>
      <c r="BN2080" s="24"/>
      <c r="BO2080" s="24"/>
      <c r="BP2080" s="24"/>
      <c r="BQ2080" s="24">
        <f t="shared" si="784"/>
        <v>0</v>
      </c>
      <c r="BR2080" s="24">
        <f t="shared" si="785"/>
        <v>0</v>
      </c>
      <c r="BU2080" s="24"/>
      <c r="BV2080" s="24"/>
      <c r="BW2080" s="24"/>
      <c r="BX2080" s="24"/>
      <c r="BY2080" s="24"/>
      <c r="BZ2080" s="24"/>
      <c r="CA2080" s="24">
        <f t="shared" si="786"/>
        <v>0</v>
      </c>
      <c r="CB2080" s="24">
        <f t="shared" si="787"/>
        <v>0</v>
      </c>
      <c r="CC2080" s="24"/>
      <c r="CE2080" s="24">
        <f t="shared" si="788"/>
        <v>0</v>
      </c>
      <c r="CG2080" s="24">
        <f t="shared" si="789"/>
        <v>0</v>
      </c>
      <c r="CI2080" s="24">
        <f t="shared" si="790"/>
        <v>0</v>
      </c>
      <c r="CK2080" s="24">
        <f t="shared" si="791"/>
        <v>0</v>
      </c>
      <c r="CM2080" s="24">
        <f t="shared" si="792"/>
        <v>0</v>
      </c>
      <c r="CO2080" s="24">
        <f t="shared" si="793"/>
        <v>0</v>
      </c>
      <c r="CQ2080" s="24">
        <f t="shared" si="794"/>
        <v>0</v>
      </c>
      <c r="CS2080" s="24">
        <f t="shared" si="795"/>
        <v>0</v>
      </c>
    </row>
    <row r="2081" spans="9:97">
      <c r="I2081" s="24">
        <f t="shared" si="775"/>
        <v>0</v>
      </c>
      <c r="J2081" s="24">
        <f t="shared" si="774"/>
        <v>0</v>
      </c>
      <c r="M2081" s="24"/>
      <c r="N2081" s="24"/>
      <c r="O2081" s="24"/>
      <c r="P2081" s="24"/>
      <c r="Q2081" s="24"/>
      <c r="R2081" s="24"/>
      <c r="S2081" s="24">
        <f t="shared" si="776"/>
        <v>0</v>
      </c>
      <c r="T2081" s="24">
        <f t="shared" si="773"/>
        <v>0</v>
      </c>
      <c r="W2081" s="24"/>
      <c r="X2081" s="24"/>
      <c r="Y2081" s="24"/>
      <c r="Z2081" s="24"/>
      <c r="AA2081" s="24"/>
      <c r="AB2081" s="24"/>
      <c r="AC2081" s="24">
        <f t="shared" si="777"/>
        <v>0</v>
      </c>
      <c r="AD2081" s="24">
        <f t="shared" si="778"/>
        <v>0</v>
      </c>
      <c r="AG2081" s="24"/>
      <c r="AH2081" s="24"/>
      <c r="AI2081" s="24"/>
      <c r="AJ2081" s="24"/>
      <c r="AK2081" s="24"/>
      <c r="AL2081" s="24"/>
      <c r="AM2081" s="24">
        <f t="shared" si="779"/>
        <v>0</v>
      </c>
      <c r="AN2081" s="24">
        <f t="shared" si="796"/>
        <v>0</v>
      </c>
      <c r="AQ2081" s="24"/>
      <c r="AR2081" s="24"/>
      <c r="AS2081" s="24"/>
      <c r="AT2081" s="24"/>
      <c r="AU2081" s="24"/>
      <c r="AV2081" s="24"/>
      <c r="AW2081" s="24">
        <f t="shared" si="780"/>
        <v>0</v>
      </c>
      <c r="AX2081" s="24">
        <f t="shared" si="781"/>
        <v>0</v>
      </c>
      <c r="BA2081" s="24"/>
      <c r="BB2081" s="24"/>
      <c r="BC2081" s="24"/>
      <c r="BD2081" s="24"/>
      <c r="BE2081" s="24"/>
      <c r="BF2081" s="24"/>
      <c r="BG2081" s="24">
        <f t="shared" si="782"/>
        <v>0</v>
      </c>
      <c r="BH2081" s="24">
        <f t="shared" si="783"/>
        <v>0</v>
      </c>
      <c r="BK2081" s="24"/>
      <c r="BL2081" s="24"/>
      <c r="BM2081" s="24"/>
      <c r="BN2081" s="24"/>
      <c r="BO2081" s="24"/>
      <c r="BP2081" s="24"/>
      <c r="BQ2081" s="24">
        <f t="shared" si="784"/>
        <v>0</v>
      </c>
      <c r="BR2081" s="24">
        <f t="shared" si="785"/>
        <v>0</v>
      </c>
      <c r="BU2081" s="24"/>
      <c r="BV2081" s="24"/>
      <c r="BW2081" s="24"/>
      <c r="BX2081" s="24"/>
      <c r="BY2081" s="24"/>
      <c r="BZ2081" s="24"/>
      <c r="CA2081" s="24">
        <f t="shared" si="786"/>
        <v>0</v>
      </c>
      <c r="CB2081" s="24">
        <f t="shared" si="787"/>
        <v>0</v>
      </c>
      <c r="CC2081" s="24"/>
      <c r="CE2081" s="24">
        <f t="shared" si="788"/>
        <v>0</v>
      </c>
      <c r="CG2081" s="24">
        <f t="shared" si="789"/>
        <v>0</v>
      </c>
      <c r="CI2081" s="24">
        <f t="shared" si="790"/>
        <v>0</v>
      </c>
      <c r="CK2081" s="24">
        <f t="shared" si="791"/>
        <v>0</v>
      </c>
      <c r="CM2081" s="24">
        <f t="shared" si="792"/>
        <v>0</v>
      </c>
      <c r="CO2081" s="24">
        <f t="shared" si="793"/>
        <v>0</v>
      </c>
      <c r="CQ2081" s="24">
        <f t="shared" si="794"/>
        <v>0</v>
      </c>
      <c r="CS2081" s="24">
        <f t="shared" si="795"/>
        <v>0</v>
      </c>
    </row>
    <row r="2082" spans="9:97">
      <c r="I2082" s="24">
        <f t="shared" si="775"/>
        <v>0</v>
      </c>
      <c r="J2082" s="24">
        <f t="shared" si="774"/>
        <v>0</v>
      </c>
      <c r="M2082" s="24"/>
      <c r="N2082" s="24"/>
      <c r="O2082" s="24"/>
      <c r="P2082" s="24"/>
      <c r="Q2082" s="24"/>
      <c r="R2082" s="24"/>
      <c r="S2082" s="24">
        <f t="shared" si="776"/>
        <v>0</v>
      </c>
      <c r="T2082" s="24">
        <f t="shared" si="773"/>
        <v>0</v>
      </c>
      <c r="W2082" s="24"/>
      <c r="X2082" s="24"/>
      <c r="Y2082" s="24"/>
      <c r="Z2082" s="24"/>
      <c r="AA2082" s="24"/>
      <c r="AB2082" s="24"/>
      <c r="AC2082" s="24">
        <f t="shared" si="777"/>
        <v>0</v>
      </c>
      <c r="AD2082" s="24">
        <f t="shared" si="778"/>
        <v>0</v>
      </c>
      <c r="AG2082" s="24"/>
      <c r="AH2082" s="24"/>
      <c r="AI2082" s="24"/>
      <c r="AJ2082" s="24"/>
      <c r="AK2082" s="24"/>
      <c r="AL2082" s="24"/>
      <c r="AM2082" s="24">
        <f t="shared" si="779"/>
        <v>0</v>
      </c>
      <c r="AN2082" s="24">
        <f t="shared" si="796"/>
        <v>0</v>
      </c>
      <c r="AQ2082" s="24"/>
      <c r="AR2082" s="24"/>
      <c r="AS2082" s="24"/>
      <c r="AT2082" s="24"/>
      <c r="AU2082" s="24"/>
      <c r="AV2082" s="24"/>
      <c r="AW2082" s="24">
        <f t="shared" si="780"/>
        <v>0</v>
      </c>
      <c r="AX2082" s="24">
        <f t="shared" si="781"/>
        <v>0</v>
      </c>
      <c r="BA2082" s="24"/>
      <c r="BB2082" s="24"/>
      <c r="BC2082" s="24"/>
      <c r="BD2082" s="24"/>
      <c r="BE2082" s="24"/>
      <c r="BF2082" s="24"/>
      <c r="BG2082" s="24">
        <f t="shared" si="782"/>
        <v>0</v>
      </c>
      <c r="BH2082" s="24">
        <f t="shared" si="783"/>
        <v>0</v>
      </c>
      <c r="BK2082" s="24"/>
      <c r="BL2082" s="24"/>
      <c r="BM2082" s="24"/>
      <c r="BN2082" s="24"/>
      <c r="BO2082" s="24"/>
      <c r="BP2082" s="24"/>
      <c r="BQ2082" s="24">
        <f t="shared" si="784"/>
        <v>0</v>
      </c>
      <c r="BR2082" s="24">
        <f t="shared" si="785"/>
        <v>0</v>
      </c>
      <c r="BU2082" s="24"/>
      <c r="BV2082" s="24"/>
      <c r="BW2082" s="24"/>
      <c r="BX2082" s="24"/>
      <c r="BY2082" s="24"/>
      <c r="BZ2082" s="24"/>
      <c r="CA2082" s="24">
        <f t="shared" si="786"/>
        <v>0</v>
      </c>
      <c r="CB2082" s="24">
        <f t="shared" si="787"/>
        <v>0</v>
      </c>
      <c r="CC2082" s="24"/>
      <c r="CE2082" s="24">
        <f t="shared" si="788"/>
        <v>0</v>
      </c>
      <c r="CG2082" s="24">
        <f t="shared" si="789"/>
        <v>0</v>
      </c>
      <c r="CI2082" s="24">
        <f t="shared" si="790"/>
        <v>0</v>
      </c>
      <c r="CK2082" s="24">
        <f t="shared" si="791"/>
        <v>0</v>
      </c>
      <c r="CM2082" s="24">
        <f t="shared" si="792"/>
        <v>0</v>
      </c>
      <c r="CO2082" s="24">
        <f t="shared" si="793"/>
        <v>0</v>
      </c>
      <c r="CQ2082" s="24">
        <f t="shared" si="794"/>
        <v>0</v>
      </c>
      <c r="CS2082" s="24">
        <f t="shared" si="795"/>
        <v>0</v>
      </c>
    </row>
    <row r="2083" spans="9:97">
      <c r="I2083" s="24">
        <f t="shared" si="775"/>
        <v>0</v>
      </c>
      <c r="J2083" s="24">
        <f t="shared" si="774"/>
        <v>0</v>
      </c>
      <c r="M2083" s="24"/>
      <c r="N2083" s="24"/>
      <c r="O2083" s="24"/>
      <c r="P2083" s="24"/>
      <c r="Q2083" s="24"/>
      <c r="R2083" s="24"/>
      <c r="S2083" s="24">
        <f t="shared" si="776"/>
        <v>0</v>
      </c>
      <c r="T2083" s="24">
        <f t="shared" si="773"/>
        <v>0</v>
      </c>
      <c r="W2083" s="24"/>
      <c r="X2083" s="24"/>
      <c r="Y2083" s="24"/>
      <c r="Z2083" s="24"/>
      <c r="AA2083" s="24"/>
      <c r="AB2083" s="24"/>
      <c r="AC2083" s="24">
        <f t="shared" si="777"/>
        <v>0</v>
      </c>
      <c r="AD2083" s="24">
        <f t="shared" si="778"/>
        <v>0</v>
      </c>
      <c r="AG2083" s="24"/>
      <c r="AH2083" s="24"/>
      <c r="AI2083" s="24"/>
      <c r="AJ2083" s="24"/>
      <c r="AK2083" s="24"/>
      <c r="AL2083" s="24"/>
      <c r="AM2083" s="24">
        <f t="shared" si="779"/>
        <v>0</v>
      </c>
      <c r="AN2083" s="24">
        <f t="shared" si="796"/>
        <v>0</v>
      </c>
      <c r="AQ2083" s="24"/>
      <c r="AR2083" s="24"/>
      <c r="AS2083" s="24"/>
      <c r="AT2083" s="24"/>
      <c r="AU2083" s="24"/>
      <c r="AV2083" s="24"/>
      <c r="AW2083" s="24">
        <f t="shared" si="780"/>
        <v>0</v>
      </c>
      <c r="AX2083" s="24">
        <f t="shared" si="781"/>
        <v>0</v>
      </c>
      <c r="BA2083" s="24"/>
      <c r="BB2083" s="24"/>
      <c r="BC2083" s="24"/>
      <c r="BD2083" s="24"/>
      <c r="BE2083" s="24"/>
      <c r="BF2083" s="24"/>
      <c r="BG2083" s="24">
        <f t="shared" si="782"/>
        <v>0</v>
      </c>
      <c r="BH2083" s="24">
        <f t="shared" si="783"/>
        <v>0</v>
      </c>
      <c r="BK2083" s="24"/>
      <c r="BL2083" s="24"/>
      <c r="BM2083" s="24"/>
      <c r="BN2083" s="24"/>
      <c r="BO2083" s="24"/>
      <c r="BP2083" s="24"/>
      <c r="BQ2083" s="24">
        <f t="shared" si="784"/>
        <v>0</v>
      </c>
      <c r="BR2083" s="24">
        <f t="shared" si="785"/>
        <v>0</v>
      </c>
      <c r="BU2083" s="24"/>
      <c r="BV2083" s="24"/>
      <c r="BW2083" s="24"/>
      <c r="BX2083" s="24"/>
      <c r="BY2083" s="24"/>
      <c r="BZ2083" s="24"/>
      <c r="CA2083" s="24">
        <f t="shared" si="786"/>
        <v>0</v>
      </c>
      <c r="CB2083" s="24">
        <f t="shared" si="787"/>
        <v>0</v>
      </c>
      <c r="CC2083" s="24"/>
      <c r="CE2083" s="24">
        <f t="shared" si="788"/>
        <v>0</v>
      </c>
      <c r="CG2083" s="24">
        <f t="shared" si="789"/>
        <v>0</v>
      </c>
      <c r="CI2083" s="24">
        <f t="shared" si="790"/>
        <v>0</v>
      </c>
      <c r="CK2083" s="24">
        <f t="shared" si="791"/>
        <v>0</v>
      </c>
      <c r="CM2083" s="24">
        <f t="shared" si="792"/>
        <v>0</v>
      </c>
      <c r="CO2083" s="24">
        <f t="shared" si="793"/>
        <v>0</v>
      </c>
      <c r="CQ2083" s="24">
        <f t="shared" si="794"/>
        <v>0</v>
      </c>
      <c r="CS2083" s="24">
        <f t="shared" si="795"/>
        <v>0</v>
      </c>
    </row>
    <row r="2084" spans="9:97">
      <c r="I2084" s="24">
        <f t="shared" si="775"/>
        <v>0</v>
      </c>
      <c r="J2084" s="24">
        <f t="shared" si="774"/>
        <v>0</v>
      </c>
      <c r="M2084" s="24"/>
      <c r="N2084" s="24"/>
      <c r="O2084" s="24"/>
      <c r="P2084" s="24"/>
      <c r="Q2084" s="24"/>
      <c r="R2084" s="24"/>
      <c r="S2084" s="24">
        <f t="shared" si="776"/>
        <v>0</v>
      </c>
      <c r="T2084" s="24">
        <f t="shared" si="773"/>
        <v>0</v>
      </c>
      <c r="W2084" s="24"/>
      <c r="X2084" s="24"/>
      <c r="Y2084" s="24"/>
      <c r="Z2084" s="24"/>
      <c r="AA2084" s="24"/>
      <c r="AB2084" s="24"/>
      <c r="AC2084" s="24">
        <f t="shared" si="777"/>
        <v>0</v>
      </c>
      <c r="AD2084" s="24">
        <f t="shared" si="778"/>
        <v>0</v>
      </c>
      <c r="AG2084" s="24"/>
      <c r="AH2084" s="24"/>
      <c r="AI2084" s="24"/>
      <c r="AJ2084" s="24"/>
      <c r="AK2084" s="24"/>
      <c r="AL2084" s="24"/>
      <c r="AM2084" s="24">
        <f t="shared" si="779"/>
        <v>0</v>
      </c>
      <c r="AN2084" s="24">
        <f t="shared" si="796"/>
        <v>0</v>
      </c>
      <c r="AQ2084" s="24"/>
      <c r="AR2084" s="24"/>
      <c r="AS2084" s="24"/>
      <c r="AT2084" s="24"/>
      <c r="AU2084" s="24"/>
      <c r="AV2084" s="24"/>
      <c r="AW2084" s="24">
        <f t="shared" si="780"/>
        <v>0</v>
      </c>
      <c r="AX2084" s="24">
        <f t="shared" si="781"/>
        <v>0</v>
      </c>
      <c r="BA2084" s="24"/>
      <c r="BB2084" s="24"/>
      <c r="BC2084" s="24"/>
      <c r="BD2084" s="24"/>
      <c r="BE2084" s="24"/>
      <c r="BF2084" s="24"/>
      <c r="BG2084" s="24">
        <f t="shared" si="782"/>
        <v>0</v>
      </c>
      <c r="BH2084" s="24">
        <f t="shared" si="783"/>
        <v>0</v>
      </c>
      <c r="BK2084" s="24"/>
      <c r="BL2084" s="24"/>
      <c r="BM2084" s="24"/>
      <c r="BN2084" s="24"/>
      <c r="BO2084" s="24"/>
      <c r="BP2084" s="24"/>
      <c r="BQ2084" s="24">
        <f t="shared" si="784"/>
        <v>0</v>
      </c>
      <c r="BR2084" s="24">
        <f t="shared" si="785"/>
        <v>0</v>
      </c>
      <c r="BU2084" s="24"/>
      <c r="BV2084" s="24"/>
      <c r="BW2084" s="24"/>
      <c r="BX2084" s="24"/>
      <c r="BY2084" s="24"/>
      <c r="BZ2084" s="24"/>
      <c r="CA2084" s="24">
        <f t="shared" si="786"/>
        <v>0</v>
      </c>
      <c r="CB2084" s="24">
        <f t="shared" si="787"/>
        <v>0</v>
      </c>
      <c r="CC2084" s="24"/>
      <c r="CE2084" s="24">
        <f t="shared" si="788"/>
        <v>0</v>
      </c>
      <c r="CG2084" s="24">
        <f t="shared" si="789"/>
        <v>0</v>
      </c>
      <c r="CI2084" s="24">
        <f t="shared" si="790"/>
        <v>0</v>
      </c>
      <c r="CK2084" s="24">
        <f t="shared" si="791"/>
        <v>0</v>
      </c>
      <c r="CM2084" s="24">
        <f t="shared" si="792"/>
        <v>0</v>
      </c>
      <c r="CO2084" s="24">
        <f t="shared" si="793"/>
        <v>0</v>
      </c>
      <c r="CQ2084" s="24">
        <f t="shared" si="794"/>
        <v>0</v>
      </c>
      <c r="CS2084" s="24">
        <f t="shared" si="795"/>
        <v>0</v>
      </c>
    </row>
    <row r="2085" spans="9:97">
      <c r="I2085" s="24">
        <f t="shared" si="775"/>
        <v>0</v>
      </c>
      <c r="J2085" s="24">
        <f t="shared" si="774"/>
        <v>0</v>
      </c>
      <c r="M2085" s="24"/>
      <c r="N2085" s="24"/>
      <c r="O2085" s="24"/>
      <c r="P2085" s="24"/>
      <c r="Q2085" s="24"/>
      <c r="R2085" s="24"/>
      <c r="S2085" s="24">
        <f t="shared" si="776"/>
        <v>0</v>
      </c>
      <c r="T2085" s="24">
        <f t="shared" si="773"/>
        <v>0</v>
      </c>
      <c r="W2085" s="24"/>
      <c r="X2085" s="24"/>
      <c r="Y2085" s="24"/>
      <c r="Z2085" s="24"/>
      <c r="AA2085" s="24"/>
      <c r="AB2085" s="24"/>
      <c r="AC2085" s="24">
        <f t="shared" si="777"/>
        <v>0</v>
      </c>
      <c r="AD2085" s="24">
        <f t="shared" si="778"/>
        <v>0</v>
      </c>
      <c r="AG2085" s="24"/>
      <c r="AH2085" s="24"/>
      <c r="AI2085" s="24"/>
      <c r="AJ2085" s="24"/>
      <c r="AK2085" s="24"/>
      <c r="AL2085" s="24"/>
      <c r="AM2085" s="24">
        <f t="shared" si="779"/>
        <v>0</v>
      </c>
      <c r="AN2085" s="24">
        <f t="shared" si="796"/>
        <v>0</v>
      </c>
      <c r="AQ2085" s="24"/>
      <c r="AR2085" s="24"/>
      <c r="AS2085" s="24"/>
      <c r="AT2085" s="24"/>
      <c r="AU2085" s="24"/>
      <c r="AV2085" s="24"/>
      <c r="AW2085" s="24">
        <f t="shared" si="780"/>
        <v>0</v>
      </c>
      <c r="AX2085" s="24">
        <f t="shared" si="781"/>
        <v>0</v>
      </c>
      <c r="BA2085" s="24"/>
      <c r="BB2085" s="24"/>
      <c r="BC2085" s="24"/>
      <c r="BD2085" s="24"/>
      <c r="BE2085" s="24"/>
      <c r="BF2085" s="24"/>
      <c r="BG2085" s="24">
        <f t="shared" si="782"/>
        <v>0</v>
      </c>
      <c r="BH2085" s="24">
        <f t="shared" si="783"/>
        <v>0</v>
      </c>
      <c r="BK2085" s="24"/>
      <c r="BL2085" s="24"/>
      <c r="BM2085" s="24"/>
      <c r="BN2085" s="24"/>
      <c r="BO2085" s="24"/>
      <c r="BP2085" s="24"/>
      <c r="BQ2085" s="24">
        <f t="shared" si="784"/>
        <v>0</v>
      </c>
      <c r="BR2085" s="24">
        <f t="shared" si="785"/>
        <v>0</v>
      </c>
      <c r="BU2085" s="24"/>
      <c r="BV2085" s="24"/>
      <c r="BW2085" s="24"/>
      <c r="BX2085" s="24"/>
      <c r="BY2085" s="24"/>
      <c r="BZ2085" s="24"/>
      <c r="CA2085" s="24">
        <f t="shared" si="786"/>
        <v>0</v>
      </c>
      <c r="CB2085" s="24">
        <f t="shared" si="787"/>
        <v>0</v>
      </c>
      <c r="CC2085" s="24"/>
      <c r="CE2085" s="24">
        <f t="shared" si="788"/>
        <v>0</v>
      </c>
      <c r="CG2085" s="24">
        <f t="shared" si="789"/>
        <v>0</v>
      </c>
      <c r="CI2085" s="24">
        <f t="shared" si="790"/>
        <v>0</v>
      </c>
      <c r="CK2085" s="24">
        <f t="shared" si="791"/>
        <v>0</v>
      </c>
      <c r="CM2085" s="24">
        <f t="shared" si="792"/>
        <v>0</v>
      </c>
      <c r="CO2085" s="24">
        <f t="shared" si="793"/>
        <v>0</v>
      </c>
      <c r="CQ2085" s="24">
        <f t="shared" si="794"/>
        <v>0</v>
      </c>
      <c r="CS2085" s="24">
        <f t="shared" si="795"/>
        <v>0</v>
      </c>
    </row>
    <row r="2086" spans="9:97">
      <c r="I2086" s="24">
        <f t="shared" si="775"/>
        <v>0</v>
      </c>
      <c r="J2086" s="24">
        <f t="shared" si="774"/>
        <v>0</v>
      </c>
      <c r="M2086" s="24"/>
      <c r="N2086" s="24"/>
      <c r="O2086" s="24"/>
      <c r="P2086" s="24"/>
      <c r="Q2086" s="24"/>
      <c r="R2086" s="24"/>
      <c r="S2086" s="24">
        <f t="shared" si="776"/>
        <v>0</v>
      </c>
      <c r="T2086" s="24">
        <f t="shared" si="773"/>
        <v>0</v>
      </c>
      <c r="W2086" s="24"/>
      <c r="X2086" s="24"/>
      <c r="Y2086" s="24"/>
      <c r="Z2086" s="24"/>
      <c r="AA2086" s="24"/>
      <c r="AB2086" s="24"/>
      <c r="AC2086" s="24">
        <f t="shared" si="777"/>
        <v>0</v>
      </c>
      <c r="AD2086" s="24">
        <f t="shared" si="778"/>
        <v>0</v>
      </c>
      <c r="AG2086" s="24"/>
      <c r="AH2086" s="24"/>
      <c r="AI2086" s="24"/>
      <c r="AJ2086" s="24"/>
      <c r="AK2086" s="24"/>
      <c r="AL2086" s="24"/>
      <c r="AM2086" s="24">
        <f t="shared" si="779"/>
        <v>0</v>
      </c>
      <c r="AN2086" s="24">
        <f t="shared" si="796"/>
        <v>0</v>
      </c>
      <c r="AQ2086" s="24"/>
      <c r="AR2086" s="24"/>
      <c r="AS2086" s="24"/>
      <c r="AT2086" s="24"/>
      <c r="AU2086" s="24"/>
      <c r="AV2086" s="24"/>
      <c r="AW2086" s="24">
        <f t="shared" si="780"/>
        <v>0</v>
      </c>
      <c r="AX2086" s="24">
        <f t="shared" si="781"/>
        <v>0</v>
      </c>
      <c r="BA2086" s="24"/>
      <c r="BB2086" s="24"/>
      <c r="BC2086" s="24"/>
      <c r="BD2086" s="24"/>
      <c r="BE2086" s="24"/>
      <c r="BF2086" s="24"/>
      <c r="BG2086" s="24">
        <f t="shared" si="782"/>
        <v>0</v>
      </c>
      <c r="BH2086" s="24">
        <f t="shared" si="783"/>
        <v>0</v>
      </c>
      <c r="BK2086" s="24"/>
      <c r="BL2086" s="24"/>
      <c r="BM2086" s="24"/>
      <c r="BN2086" s="24"/>
      <c r="BO2086" s="24"/>
      <c r="BP2086" s="24"/>
      <c r="BQ2086" s="24">
        <f t="shared" si="784"/>
        <v>0</v>
      </c>
      <c r="BR2086" s="24">
        <f t="shared" si="785"/>
        <v>0</v>
      </c>
      <c r="BU2086" s="24"/>
      <c r="BV2086" s="24"/>
      <c r="BW2086" s="24"/>
      <c r="BX2086" s="24"/>
      <c r="BY2086" s="24"/>
      <c r="BZ2086" s="24"/>
      <c r="CA2086" s="24">
        <f t="shared" si="786"/>
        <v>0</v>
      </c>
      <c r="CB2086" s="24">
        <f t="shared" si="787"/>
        <v>0</v>
      </c>
      <c r="CC2086" s="24"/>
      <c r="CE2086" s="24">
        <f t="shared" si="788"/>
        <v>0</v>
      </c>
      <c r="CG2086" s="24">
        <f t="shared" si="789"/>
        <v>0</v>
      </c>
      <c r="CI2086" s="24">
        <f t="shared" si="790"/>
        <v>0</v>
      </c>
      <c r="CK2086" s="24">
        <f t="shared" si="791"/>
        <v>0</v>
      </c>
      <c r="CM2086" s="24">
        <f t="shared" si="792"/>
        <v>0</v>
      </c>
      <c r="CO2086" s="24">
        <f t="shared" si="793"/>
        <v>0</v>
      </c>
      <c r="CQ2086" s="24">
        <f t="shared" si="794"/>
        <v>0</v>
      </c>
      <c r="CS2086" s="24">
        <f t="shared" si="795"/>
        <v>0</v>
      </c>
    </row>
    <row r="2087" spans="9:97">
      <c r="I2087" s="24">
        <f t="shared" si="775"/>
        <v>0</v>
      </c>
      <c r="J2087" s="24">
        <f t="shared" si="774"/>
        <v>0</v>
      </c>
      <c r="M2087" s="24"/>
      <c r="N2087" s="24"/>
      <c r="O2087" s="24"/>
      <c r="P2087" s="24"/>
      <c r="Q2087" s="24"/>
      <c r="R2087" s="24"/>
      <c r="S2087" s="24">
        <f t="shared" si="776"/>
        <v>0</v>
      </c>
      <c r="T2087" s="24">
        <f t="shared" ref="T2087:T2150" si="797">IF(P2087&lt;M2087-N2087,M2087-N2087-P2087,0)</f>
        <v>0</v>
      </c>
      <c r="W2087" s="24"/>
      <c r="X2087" s="24"/>
      <c r="Y2087" s="24"/>
      <c r="Z2087" s="24"/>
      <c r="AA2087" s="24"/>
      <c r="AB2087" s="24"/>
      <c r="AC2087" s="24">
        <f t="shared" si="777"/>
        <v>0</v>
      </c>
      <c r="AD2087" s="24">
        <f t="shared" si="778"/>
        <v>0</v>
      </c>
      <c r="AG2087" s="24"/>
      <c r="AH2087" s="24"/>
      <c r="AI2087" s="24"/>
      <c r="AJ2087" s="24"/>
      <c r="AK2087" s="24"/>
      <c r="AL2087" s="24"/>
      <c r="AM2087" s="24">
        <f t="shared" si="779"/>
        <v>0</v>
      </c>
      <c r="AN2087" s="24">
        <f t="shared" si="796"/>
        <v>0</v>
      </c>
      <c r="AQ2087" s="24"/>
      <c r="AR2087" s="24"/>
      <c r="AS2087" s="24"/>
      <c r="AT2087" s="24"/>
      <c r="AU2087" s="24"/>
      <c r="AV2087" s="24"/>
      <c r="AW2087" s="24">
        <f t="shared" si="780"/>
        <v>0</v>
      </c>
      <c r="AX2087" s="24">
        <f t="shared" si="781"/>
        <v>0</v>
      </c>
      <c r="BA2087" s="24"/>
      <c r="BB2087" s="24"/>
      <c r="BC2087" s="24"/>
      <c r="BD2087" s="24"/>
      <c r="BE2087" s="24"/>
      <c r="BF2087" s="24"/>
      <c r="BG2087" s="24">
        <f t="shared" si="782"/>
        <v>0</v>
      </c>
      <c r="BH2087" s="24">
        <f t="shared" si="783"/>
        <v>0</v>
      </c>
      <c r="BK2087" s="24"/>
      <c r="BL2087" s="24"/>
      <c r="BM2087" s="24"/>
      <c r="BN2087" s="24"/>
      <c r="BO2087" s="24"/>
      <c r="BP2087" s="24"/>
      <c r="BQ2087" s="24">
        <f t="shared" si="784"/>
        <v>0</v>
      </c>
      <c r="BR2087" s="24">
        <f t="shared" si="785"/>
        <v>0</v>
      </c>
      <c r="BU2087" s="24"/>
      <c r="BV2087" s="24"/>
      <c r="BW2087" s="24"/>
      <c r="BX2087" s="24"/>
      <c r="BY2087" s="24"/>
      <c r="BZ2087" s="24"/>
      <c r="CA2087" s="24">
        <f t="shared" si="786"/>
        <v>0</v>
      </c>
      <c r="CB2087" s="24">
        <f t="shared" si="787"/>
        <v>0</v>
      </c>
      <c r="CC2087" s="24"/>
      <c r="CE2087" s="24">
        <f t="shared" si="788"/>
        <v>0</v>
      </c>
      <c r="CG2087" s="24">
        <f t="shared" si="789"/>
        <v>0</v>
      </c>
      <c r="CI2087" s="24">
        <f t="shared" si="790"/>
        <v>0</v>
      </c>
      <c r="CK2087" s="24">
        <f t="shared" si="791"/>
        <v>0</v>
      </c>
      <c r="CM2087" s="24">
        <f t="shared" si="792"/>
        <v>0</v>
      </c>
      <c r="CO2087" s="24">
        <f t="shared" si="793"/>
        <v>0</v>
      </c>
      <c r="CQ2087" s="24">
        <f t="shared" si="794"/>
        <v>0</v>
      </c>
      <c r="CS2087" s="24">
        <f t="shared" si="795"/>
        <v>0</v>
      </c>
    </row>
    <row r="2088" spans="9:97">
      <c r="I2088" s="24">
        <f t="shared" si="775"/>
        <v>0</v>
      </c>
      <c r="J2088" s="24">
        <f t="shared" si="774"/>
        <v>0</v>
      </c>
      <c r="M2088" s="24"/>
      <c r="N2088" s="24"/>
      <c r="O2088" s="24"/>
      <c r="P2088" s="24"/>
      <c r="Q2088" s="24"/>
      <c r="R2088" s="24"/>
      <c r="S2088" s="24">
        <f t="shared" si="776"/>
        <v>0</v>
      </c>
      <c r="T2088" s="24">
        <f t="shared" si="797"/>
        <v>0</v>
      </c>
      <c r="W2088" s="24"/>
      <c r="X2088" s="24"/>
      <c r="Y2088" s="24"/>
      <c r="Z2088" s="24"/>
      <c r="AA2088" s="24"/>
      <c r="AB2088" s="24"/>
      <c r="AC2088" s="24">
        <f t="shared" si="777"/>
        <v>0</v>
      </c>
      <c r="AD2088" s="24">
        <f t="shared" si="778"/>
        <v>0</v>
      </c>
      <c r="AG2088" s="24"/>
      <c r="AH2088" s="24"/>
      <c r="AI2088" s="24"/>
      <c r="AJ2088" s="24"/>
      <c r="AK2088" s="24"/>
      <c r="AL2088" s="24"/>
      <c r="AM2088" s="24">
        <f t="shared" si="779"/>
        <v>0</v>
      </c>
      <c r="AN2088" s="24">
        <f t="shared" si="796"/>
        <v>0</v>
      </c>
      <c r="AQ2088" s="24"/>
      <c r="AR2088" s="24"/>
      <c r="AS2088" s="24"/>
      <c r="AT2088" s="24"/>
      <c r="AU2088" s="24"/>
      <c r="AV2088" s="24"/>
      <c r="AW2088" s="24">
        <f t="shared" si="780"/>
        <v>0</v>
      </c>
      <c r="AX2088" s="24">
        <f t="shared" si="781"/>
        <v>0</v>
      </c>
      <c r="BA2088" s="24"/>
      <c r="BB2088" s="24"/>
      <c r="BC2088" s="24"/>
      <c r="BD2088" s="24"/>
      <c r="BE2088" s="24"/>
      <c r="BF2088" s="24"/>
      <c r="BG2088" s="24">
        <f t="shared" si="782"/>
        <v>0</v>
      </c>
      <c r="BH2088" s="24">
        <f t="shared" si="783"/>
        <v>0</v>
      </c>
      <c r="BK2088" s="24"/>
      <c r="BL2088" s="24"/>
      <c r="BM2088" s="24"/>
      <c r="BN2088" s="24"/>
      <c r="BO2088" s="24"/>
      <c r="BP2088" s="24"/>
      <c r="BQ2088" s="24">
        <f t="shared" si="784"/>
        <v>0</v>
      </c>
      <c r="BR2088" s="24">
        <f t="shared" si="785"/>
        <v>0</v>
      </c>
      <c r="BU2088" s="24"/>
      <c r="BV2088" s="24"/>
      <c r="BW2088" s="24"/>
      <c r="BX2088" s="24"/>
      <c r="BY2088" s="24"/>
      <c r="BZ2088" s="24"/>
      <c r="CA2088" s="24">
        <f t="shared" si="786"/>
        <v>0</v>
      </c>
      <c r="CB2088" s="24">
        <f t="shared" si="787"/>
        <v>0</v>
      </c>
      <c r="CC2088" s="24"/>
      <c r="CE2088" s="24">
        <f t="shared" si="788"/>
        <v>0</v>
      </c>
      <c r="CG2088" s="24">
        <f t="shared" si="789"/>
        <v>0</v>
      </c>
      <c r="CI2088" s="24">
        <f t="shared" si="790"/>
        <v>0</v>
      </c>
      <c r="CK2088" s="24">
        <f t="shared" si="791"/>
        <v>0</v>
      </c>
      <c r="CM2088" s="24">
        <f t="shared" si="792"/>
        <v>0</v>
      </c>
      <c r="CO2088" s="24">
        <f t="shared" si="793"/>
        <v>0</v>
      </c>
      <c r="CQ2088" s="24">
        <f t="shared" si="794"/>
        <v>0</v>
      </c>
      <c r="CS2088" s="24">
        <f t="shared" si="795"/>
        <v>0</v>
      </c>
    </row>
    <row r="2089" spans="9:97">
      <c r="I2089" s="24">
        <f t="shared" si="775"/>
        <v>0</v>
      </c>
      <c r="J2089" s="24">
        <f t="shared" si="774"/>
        <v>0</v>
      </c>
      <c r="M2089" s="24"/>
      <c r="N2089" s="24"/>
      <c r="O2089" s="24"/>
      <c r="P2089" s="24"/>
      <c r="Q2089" s="24"/>
      <c r="R2089" s="24"/>
      <c r="S2089" s="24">
        <f t="shared" si="776"/>
        <v>0</v>
      </c>
      <c r="T2089" s="24">
        <f t="shared" si="797"/>
        <v>0</v>
      </c>
      <c r="W2089" s="24"/>
      <c r="X2089" s="24"/>
      <c r="Y2089" s="24"/>
      <c r="Z2089" s="24"/>
      <c r="AA2089" s="24"/>
      <c r="AB2089" s="24"/>
      <c r="AC2089" s="24">
        <f t="shared" si="777"/>
        <v>0</v>
      </c>
      <c r="AD2089" s="24">
        <f t="shared" si="778"/>
        <v>0</v>
      </c>
      <c r="AG2089" s="24"/>
      <c r="AH2089" s="24"/>
      <c r="AI2089" s="24"/>
      <c r="AJ2089" s="24"/>
      <c r="AK2089" s="24"/>
      <c r="AL2089" s="24"/>
      <c r="AM2089" s="24">
        <f t="shared" si="779"/>
        <v>0</v>
      </c>
      <c r="AN2089" s="24">
        <f t="shared" si="796"/>
        <v>0</v>
      </c>
      <c r="AQ2089" s="24"/>
      <c r="AR2089" s="24"/>
      <c r="AS2089" s="24"/>
      <c r="AT2089" s="24"/>
      <c r="AU2089" s="24"/>
      <c r="AV2089" s="24"/>
      <c r="AW2089" s="24">
        <f t="shared" si="780"/>
        <v>0</v>
      </c>
      <c r="AX2089" s="24">
        <f t="shared" si="781"/>
        <v>0</v>
      </c>
      <c r="BA2089" s="24"/>
      <c r="BB2089" s="24"/>
      <c r="BC2089" s="24"/>
      <c r="BD2089" s="24"/>
      <c r="BE2089" s="24"/>
      <c r="BF2089" s="24"/>
      <c r="BG2089" s="24">
        <f t="shared" si="782"/>
        <v>0</v>
      </c>
      <c r="BH2089" s="24">
        <f t="shared" si="783"/>
        <v>0</v>
      </c>
      <c r="BK2089" s="24"/>
      <c r="BL2089" s="24"/>
      <c r="BM2089" s="24"/>
      <c r="BN2089" s="24"/>
      <c r="BO2089" s="24"/>
      <c r="BP2089" s="24"/>
      <c r="BQ2089" s="24">
        <f t="shared" si="784"/>
        <v>0</v>
      </c>
      <c r="BR2089" s="24">
        <f t="shared" si="785"/>
        <v>0</v>
      </c>
      <c r="BU2089" s="24"/>
      <c r="BV2089" s="24"/>
      <c r="BW2089" s="24"/>
      <c r="BX2089" s="24"/>
      <c r="BY2089" s="24"/>
      <c r="BZ2089" s="24"/>
      <c r="CA2089" s="24">
        <f t="shared" si="786"/>
        <v>0</v>
      </c>
      <c r="CB2089" s="24">
        <f t="shared" si="787"/>
        <v>0</v>
      </c>
      <c r="CC2089" s="24"/>
      <c r="CE2089" s="24">
        <f t="shared" si="788"/>
        <v>0</v>
      </c>
      <c r="CG2089" s="24">
        <f t="shared" si="789"/>
        <v>0</v>
      </c>
      <c r="CI2089" s="24">
        <f t="shared" si="790"/>
        <v>0</v>
      </c>
      <c r="CK2089" s="24">
        <f t="shared" si="791"/>
        <v>0</v>
      </c>
      <c r="CM2089" s="24">
        <f t="shared" si="792"/>
        <v>0</v>
      </c>
      <c r="CO2089" s="24">
        <f t="shared" si="793"/>
        <v>0</v>
      </c>
      <c r="CQ2089" s="24">
        <f t="shared" si="794"/>
        <v>0</v>
      </c>
      <c r="CS2089" s="24">
        <f t="shared" si="795"/>
        <v>0</v>
      </c>
    </row>
    <row r="2090" spans="9:97">
      <c r="I2090" s="24">
        <f t="shared" si="775"/>
        <v>0</v>
      </c>
      <c r="J2090" s="24">
        <f t="shared" si="774"/>
        <v>0</v>
      </c>
      <c r="M2090" s="24"/>
      <c r="N2090" s="24"/>
      <c r="O2090" s="24"/>
      <c r="P2090" s="24"/>
      <c r="Q2090" s="24"/>
      <c r="R2090" s="24"/>
      <c r="S2090" s="24">
        <f t="shared" si="776"/>
        <v>0</v>
      </c>
      <c r="T2090" s="24">
        <f t="shared" si="797"/>
        <v>0</v>
      </c>
      <c r="W2090" s="24"/>
      <c r="X2090" s="24"/>
      <c r="Y2090" s="24"/>
      <c r="Z2090" s="24"/>
      <c r="AA2090" s="24"/>
      <c r="AB2090" s="24"/>
      <c r="AC2090" s="24">
        <f t="shared" si="777"/>
        <v>0</v>
      </c>
      <c r="AD2090" s="24">
        <f t="shared" si="778"/>
        <v>0</v>
      </c>
      <c r="AG2090" s="24"/>
      <c r="AH2090" s="24"/>
      <c r="AI2090" s="24"/>
      <c r="AJ2090" s="24"/>
      <c r="AK2090" s="24"/>
      <c r="AL2090" s="24"/>
      <c r="AM2090" s="24">
        <f t="shared" si="779"/>
        <v>0</v>
      </c>
      <c r="AN2090" s="24">
        <f t="shared" si="796"/>
        <v>0</v>
      </c>
      <c r="AQ2090" s="24"/>
      <c r="AR2090" s="24"/>
      <c r="AS2090" s="24"/>
      <c r="AT2090" s="24"/>
      <c r="AU2090" s="24"/>
      <c r="AV2090" s="24"/>
      <c r="AW2090" s="24">
        <f t="shared" si="780"/>
        <v>0</v>
      </c>
      <c r="AX2090" s="24">
        <f t="shared" si="781"/>
        <v>0</v>
      </c>
      <c r="BA2090" s="24"/>
      <c r="BB2090" s="24"/>
      <c r="BC2090" s="24"/>
      <c r="BD2090" s="24"/>
      <c r="BE2090" s="24"/>
      <c r="BF2090" s="24"/>
      <c r="BG2090" s="24">
        <f t="shared" si="782"/>
        <v>0</v>
      </c>
      <c r="BH2090" s="24">
        <f t="shared" si="783"/>
        <v>0</v>
      </c>
      <c r="BK2090" s="24"/>
      <c r="BL2090" s="24"/>
      <c r="BM2090" s="24"/>
      <c r="BN2090" s="24"/>
      <c r="BO2090" s="24"/>
      <c r="BP2090" s="24"/>
      <c r="BQ2090" s="24">
        <f t="shared" si="784"/>
        <v>0</v>
      </c>
      <c r="BR2090" s="24">
        <f t="shared" si="785"/>
        <v>0</v>
      </c>
      <c r="BU2090" s="24"/>
      <c r="BV2090" s="24"/>
      <c r="BW2090" s="24"/>
      <c r="BX2090" s="24"/>
      <c r="BY2090" s="24"/>
      <c r="BZ2090" s="24"/>
      <c r="CA2090" s="24">
        <f t="shared" si="786"/>
        <v>0</v>
      </c>
      <c r="CB2090" s="24">
        <f t="shared" si="787"/>
        <v>0</v>
      </c>
      <c r="CC2090" s="24"/>
      <c r="CE2090" s="24">
        <f t="shared" si="788"/>
        <v>0</v>
      </c>
      <c r="CG2090" s="24">
        <f t="shared" si="789"/>
        <v>0</v>
      </c>
      <c r="CI2090" s="24">
        <f t="shared" si="790"/>
        <v>0</v>
      </c>
      <c r="CK2090" s="24">
        <f t="shared" si="791"/>
        <v>0</v>
      </c>
      <c r="CM2090" s="24">
        <f t="shared" si="792"/>
        <v>0</v>
      </c>
      <c r="CO2090" s="24">
        <f t="shared" si="793"/>
        <v>0</v>
      </c>
      <c r="CQ2090" s="24">
        <f t="shared" si="794"/>
        <v>0</v>
      </c>
      <c r="CS2090" s="24">
        <f t="shared" si="795"/>
        <v>0</v>
      </c>
    </row>
    <row r="2091" spans="9:97">
      <c r="I2091" s="24">
        <f t="shared" si="775"/>
        <v>0</v>
      </c>
      <c r="J2091" s="24">
        <f t="shared" si="774"/>
        <v>0</v>
      </c>
      <c r="M2091" s="24"/>
      <c r="N2091" s="24"/>
      <c r="O2091" s="24"/>
      <c r="P2091" s="24"/>
      <c r="Q2091" s="24"/>
      <c r="R2091" s="24"/>
      <c r="S2091" s="24">
        <f t="shared" si="776"/>
        <v>0</v>
      </c>
      <c r="T2091" s="24">
        <f t="shared" si="797"/>
        <v>0</v>
      </c>
      <c r="W2091" s="24"/>
      <c r="X2091" s="24"/>
      <c r="Y2091" s="24"/>
      <c r="Z2091" s="24"/>
      <c r="AA2091" s="24"/>
      <c r="AB2091" s="24"/>
      <c r="AC2091" s="24">
        <f t="shared" si="777"/>
        <v>0</v>
      </c>
      <c r="AD2091" s="24">
        <f t="shared" si="778"/>
        <v>0</v>
      </c>
      <c r="AG2091" s="24"/>
      <c r="AH2091" s="24"/>
      <c r="AI2091" s="24"/>
      <c r="AJ2091" s="24"/>
      <c r="AK2091" s="24"/>
      <c r="AL2091" s="24"/>
      <c r="AM2091" s="24">
        <f t="shared" si="779"/>
        <v>0</v>
      </c>
      <c r="AN2091" s="24">
        <f t="shared" si="796"/>
        <v>0</v>
      </c>
      <c r="AQ2091" s="24"/>
      <c r="AR2091" s="24"/>
      <c r="AS2091" s="24"/>
      <c r="AT2091" s="24"/>
      <c r="AU2091" s="24"/>
      <c r="AV2091" s="24"/>
      <c r="AW2091" s="24">
        <f t="shared" si="780"/>
        <v>0</v>
      </c>
      <c r="AX2091" s="24">
        <f t="shared" si="781"/>
        <v>0</v>
      </c>
      <c r="BA2091" s="24"/>
      <c r="BB2091" s="24"/>
      <c r="BC2091" s="24"/>
      <c r="BD2091" s="24"/>
      <c r="BE2091" s="24"/>
      <c r="BF2091" s="24"/>
      <c r="BG2091" s="24">
        <f t="shared" si="782"/>
        <v>0</v>
      </c>
      <c r="BH2091" s="24">
        <f t="shared" si="783"/>
        <v>0</v>
      </c>
      <c r="BK2091" s="24"/>
      <c r="BL2091" s="24"/>
      <c r="BM2091" s="24"/>
      <c r="BN2091" s="24"/>
      <c r="BO2091" s="24"/>
      <c r="BP2091" s="24"/>
      <c r="BQ2091" s="24">
        <f t="shared" si="784"/>
        <v>0</v>
      </c>
      <c r="BR2091" s="24">
        <f t="shared" si="785"/>
        <v>0</v>
      </c>
      <c r="BU2091" s="24"/>
      <c r="BV2091" s="24"/>
      <c r="BW2091" s="24"/>
      <c r="BX2091" s="24"/>
      <c r="BY2091" s="24"/>
      <c r="BZ2091" s="24"/>
      <c r="CA2091" s="24">
        <f t="shared" si="786"/>
        <v>0</v>
      </c>
      <c r="CB2091" s="24">
        <f t="shared" si="787"/>
        <v>0</v>
      </c>
      <c r="CC2091" s="24"/>
      <c r="CE2091" s="24">
        <f t="shared" si="788"/>
        <v>0</v>
      </c>
      <c r="CG2091" s="24">
        <f t="shared" si="789"/>
        <v>0</v>
      </c>
      <c r="CI2091" s="24">
        <f t="shared" si="790"/>
        <v>0</v>
      </c>
      <c r="CK2091" s="24">
        <f t="shared" si="791"/>
        <v>0</v>
      </c>
      <c r="CM2091" s="24">
        <f t="shared" si="792"/>
        <v>0</v>
      </c>
      <c r="CO2091" s="24">
        <f t="shared" si="793"/>
        <v>0</v>
      </c>
      <c r="CQ2091" s="24">
        <f t="shared" si="794"/>
        <v>0</v>
      </c>
      <c r="CS2091" s="24">
        <f t="shared" si="795"/>
        <v>0</v>
      </c>
    </row>
    <row r="2092" spans="9:97">
      <c r="I2092" s="24">
        <f t="shared" si="775"/>
        <v>0</v>
      </c>
      <c r="J2092" s="24">
        <f t="shared" si="774"/>
        <v>0</v>
      </c>
      <c r="M2092" s="24"/>
      <c r="N2092" s="24"/>
      <c r="O2092" s="24"/>
      <c r="P2092" s="24"/>
      <c r="Q2092" s="24"/>
      <c r="R2092" s="24"/>
      <c r="S2092" s="24">
        <f t="shared" si="776"/>
        <v>0</v>
      </c>
      <c r="T2092" s="24">
        <f t="shared" si="797"/>
        <v>0</v>
      </c>
      <c r="W2092" s="24"/>
      <c r="X2092" s="24"/>
      <c r="Y2092" s="24"/>
      <c r="Z2092" s="24"/>
      <c r="AA2092" s="24"/>
      <c r="AB2092" s="24"/>
      <c r="AC2092" s="24">
        <f t="shared" si="777"/>
        <v>0</v>
      </c>
      <c r="AD2092" s="24">
        <f t="shared" si="778"/>
        <v>0</v>
      </c>
      <c r="AG2092" s="24"/>
      <c r="AH2092" s="24"/>
      <c r="AI2092" s="24"/>
      <c r="AJ2092" s="24"/>
      <c r="AK2092" s="24"/>
      <c r="AL2092" s="24"/>
      <c r="AM2092" s="24">
        <f t="shared" si="779"/>
        <v>0</v>
      </c>
      <c r="AN2092" s="24">
        <f t="shared" si="796"/>
        <v>0</v>
      </c>
      <c r="AQ2092" s="24"/>
      <c r="AR2092" s="24"/>
      <c r="AS2092" s="24"/>
      <c r="AT2092" s="24"/>
      <c r="AU2092" s="24"/>
      <c r="AV2092" s="24"/>
      <c r="AW2092" s="24">
        <f t="shared" si="780"/>
        <v>0</v>
      </c>
      <c r="AX2092" s="24">
        <f t="shared" si="781"/>
        <v>0</v>
      </c>
      <c r="BA2092" s="24"/>
      <c r="BB2092" s="24"/>
      <c r="BC2092" s="24"/>
      <c r="BD2092" s="24"/>
      <c r="BE2092" s="24"/>
      <c r="BF2092" s="24"/>
      <c r="BG2092" s="24">
        <f t="shared" si="782"/>
        <v>0</v>
      </c>
      <c r="BH2092" s="24">
        <f t="shared" si="783"/>
        <v>0</v>
      </c>
      <c r="BK2092" s="24"/>
      <c r="BL2092" s="24"/>
      <c r="BM2092" s="24"/>
      <c r="BN2092" s="24"/>
      <c r="BO2092" s="24"/>
      <c r="BP2092" s="24"/>
      <c r="BQ2092" s="24">
        <f t="shared" si="784"/>
        <v>0</v>
      </c>
      <c r="BR2092" s="24">
        <f t="shared" si="785"/>
        <v>0</v>
      </c>
      <c r="BU2092" s="24"/>
      <c r="BV2092" s="24"/>
      <c r="BW2092" s="24"/>
      <c r="BX2092" s="24"/>
      <c r="BY2092" s="24"/>
      <c r="BZ2092" s="24"/>
      <c r="CA2092" s="24">
        <f t="shared" si="786"/>
        <v>0</v>
      </c>
      <c r="CB2092" s="24">
        <f t="shared" si="787"/>
        <v>0</v>
      </c>
      <c r="CC2092" s="24"/>
      <c r="CE2092" s="24">
        <f t="shared" si="788"/>
        <v>0</v>
      </c>
      <c r="CG2092" s="24">
        <f t="shared" si="789"/>
        <v>0</v>
      </c>
      <c r="CI2092" s="24">
        <f t="shared" si="790"/>
        <v>0</v>
      </c>
      <c r="CK2092" s="24">
        <f t="shared" si="791"/>
        <v>0</v>
      </c>
      <c r="CM2092" s="24">
        <f t="shared" si="792"/>
        <v>0</v>
      </c>
      <c r="CO2092" s="24">
        <f t="shared" si="793"/>
        <v>0</v>
      </c>
      <c r="CQ2092" s="24">
        <f t="shared" si="794"/>
        <v>0</v>
      </c>
      <c r="CS2092" s="24">
        <f t="shared" si="795"/>
        <v>0</v>
      </c>
    </row>
    <row r="2093" spans="9:97">
      <c r="I2093" s="24">
        <f t="shared" si="775"/>
        <v>0</v>
      </c>
      <c r="J2093" s="24">
        <f t="shared" si="774"/>
        <v>0</v>
      </c>
      <c r="M2093" s="24"/>
      <c r="N2093" s="24"/>
      <c r="O2093" s="24"/>
      <c r="P2093" s="24"/>
      <c r="Q2093" s="24"/>
      <c r="R2093" s="24"/>
      <c r="S2093" s="24">
        <f t="shared" si="776"/>
        <v>0</v>
      </c>
      <c r="T2093" s="24">
        <f t="shared" si="797"/>
        <v>0</v>
      </c>
      <c r="W2093" s="24"/>
      <c r="X2093" s="24"/>
      <c r="Y2093" s="24"/>
      <c r="Z2093" s="24"/>
      <c r="AA2093" s="24"/>
      <c r="AB2093" s="24"/>
      <c r="AC2093" s="24">
        <f t="shared" si="777"/>
        <v>0</v>
      </c>
      <c r="AD2093" s="24">
        <f t="shared" si="778"/>
        <v>0</v>
      </c>
      <c r="AG2093" s="24"/>
      <c r="AH2093" s="24"/>
      <c r="AI2093" s="24"/>
      <c r="AJ2093" s="24"/>
      <c r="AK2093" s="24"/>
      <c r="AL2093" s="24"/>
      <c r="AM2093" s="24">
        <f t="shared" si="779"/>
        <v>0</v>
      </c>
      <c r="AN2093" s="24">
        <f t="shared" si="796"/>
        <v>0</v>
      </c>
      <c r="AQ2093" s="24"/>
      <c r="AR2093" s="24"/>
      <c r="AS2093" s="24"/>
      <c r="AT2093" s="24"/>
      <c r="AU2093" s="24"/>
      <c r="AV2093" s="24"/>
      <c r="AW2093" s="24">
        <f t="shared" si="780"/>
        <v>0</v>
      </c>
      <c r="AX2093" s="24">
        <f t="shared" si="781"/>
        <v>0</v>
      </c>
      <c r="BA2093" s="24"/>
      <c r="BB2093" s="24"/>
      <c r="BC2093" s="24"/>
      <c r="BD2093" s="24"/>
      <c r="BE2093" s="24"/>
      <c r="BF2093" s="24"/>
      <c r="BG2093" s="24">
        <f t="shared" si="782"/>
        <v>0</v>
      </c>
      <c r="BH2093" s="24">
        <f t="shared" si="783"/>
        <v>0</v>
      </c>
      <c r="BK2093" s="24"/>
      <c r="BL2093" s="24"/>
      <c r="BM2093" s="24"/>
      <c r="BN2093" s="24"/>
      <c r="BO2093" s="24"/>
      <c r="BP2093" s="24"/>
      <c r="BQ2093" s="24">
        <f t="shared" si="784"/>
        <v>0</v>
      </c>
      <c r="BR2093" s="24">
        <f t="shared" si="785"/>
        <v>0</v>
      </c>
      <c r="BU2093" s="24"/>
      <c r="BV2093" s="24"/>
      <c r="BW2093" s="24"/>
      <c r="BX2093" s="24"/>
      <c r="BY2093" s="24"/>
      <c r="BZ2093" s="24"/>
      <c r="CA2093" s="24">
        <f t="shared" si="786"/>
        <v>0</v>
      </c>
      <c r="CB2093" s="24">
        <f t="shared" si="787"/>
        <v>0</v>
      </c>
      <c r="CC2093" s="24"/>
      <c r="CE2093" s="24">
        <f t="shared" si="788"/>
        <v>0</v>
      </c>
      <c r="CG2093" s="24">
        <f t="shared" si="789"/>
        <v>0</v>
      </c>
      <c r="CI2093" s="24">
        <f t="shared" si="790"/>
        <v>0</v>
      </c>
      <c r="CK2093" s="24">
        <f t="shared" si="791"/>
        <v>0</v>
      </c>
      <c r="CM2093" s="24">
        <f t="shared" si="792"/>
        <v>0</v>
      </c>
      <c r="CO2093" s="24">
        <f t="shared" si="793"/>
        <v>0</v>
      </c>
      <c r="CQ2093" s="24">
        <f t="shared" si="794"/>
        <v>0</v>
      </c>
      <c r="CS2093" s="24">
        <f t="shared" si="795"/>
        <v>0</v>
      </c>
    </row>
    <row r="2094" spans="9:97">
      <c r="I2094" s="24">
        <f t="shared" si="775"/>
        <v>0</v>
      </c>
      <c r="J2094" s="24">
        <f t="shared" si="774"/>
        <v>0</v>
      </c>
      <c r="M2094" s="24"/>
      <c r="N2094" s="24"/>
      <c r="O2094" s="24"/>
      <c r="P2094" s="24"/>
      <c r="Q2094" s="24"/>
      <c r="R2094" s="24"/>
      <c r="S2094" s="24">
        <f t="shared" si="776"/>
        <v>0</v>
      </c>
      <c r="T2094" s="24">
        <f t="shared" si="797"/>
        <v>0</v>
      </c>
      <c r="W2094" s="24"/>
      <c r="X2094" s="24"/>
      <c r="Y2094" s="24"/>
      <c r="Z2094" s="24"/>
      <c r="AA2094" s="24"/>
      <c r="AB2094" s="24"/>
      <c r="AC2094" s="24">
        <f t="shared" si="777"/>
        <v>0</v>
      </c>
      <c r="AD2094" s="24">
        <f t="shared" si="778"/>
        <v>0</v>
      </c>
      <c r="AG2094" s="24"/>
      <c r="AH2094" s="24"/>
      <c r="AI2094" s="24"/>
      <c r="AJ2094" s="24"/>
      <c r="AK2094" s="24"/>
      <c r="AL2094" s="24"/>
      <c r="AM2094" s="24">
        <f t="shared" si="779"/>
        <v>0</v>
      </c>
      <c r="AN2094" s="24">
        <f t="shared" si="796"/>
        <v>0</v>
      </c>
      <c r="AQ2094" s="24"/>
      <c r="AR2094" s="24"/>
      <c r="AS2094" s="24"/>
      <c r="AT2094" s="24"/>
      <c r="AU2094" s="24"/>
      <c r="AV2094" s="24"/>
      <c r="AW2094" s="24">
        <f t="shared" si="780"/>
        <v>0</v>
      </c>
      <c r="AX2094" s="24">
        <f t="shared" si="781"/>
        <v>0</v>
      </c>
      <c r="BA2094" s="24"/>
      <c r="BB2094" s="24"/>
      <c r="BC2094" s="24"/>
      <c r="BD2094" s="24"/>
      <c r="BE2094" s="24"/>
      <c r="BF2094" s="24"/>
      <c r="BG2094" s="24">
        <f t="shared" si="782"/>
        <v>0</v>
      </c>
      <c r="BH2094" s="24">
        <f t="shared" si="783"/>
        <v>0</v>
      </c>
      <c r="BK2094" s="24"/>
      <c r="BL2094" s="24"/>
      <c r="BM2094" s="24"/>
      <c r="BN2094" s="24"/>
      <c r="BO2094" s="24"/>
      <c r="BP2094" s="24"/>
      <c r="BQ2094" s="24">
        <f t="shared" si="784"/>
        <v>0</v>
      </c>
      <c r="BR2094" s="24">
        <f t="shared" si="785"/>
        <v>0</v>
      </c>
      <c r="BU2094" s="24"/>
      <c r="BV2094" s="24"/>
      <c r="BW2094" s="24"/>
      <c r="BX2094" s="24"/>
      <c r="BY2094" s="24"/>
      <c r="BZ2094" s="24"/>
      <c r="CA2094" s="24">
        <f t="shared" si="786"/>
        <v>0</v>
      </c>
      <c r="CB2094" s="24">
        <f t="shared" si="787"/>
        <v>0</v>
      </c>
      <c r="CC2094" s="24"/>
      <c r="CE2094" s="24">
        <f t="shared" si="788"/>
        <v>0</v>
      </c>
      <c r="CG2094" s="24">
        <f t="shared" si="789"/>
        <v>0</v>
      </c>
      <c r="CI2094" s="24">
        <f t="shared" si="790"/>
        <v>0</v>
      </c>
      <c r="CK2094" s="24">
        <f t="shared" si="791"/>
        <v>0</v>
      </c>
      <c r="CM2094" s="24">
        <f t="shared" si="792"/>
        <v>0</v>
      </c>
      <c r="CO2094" s="24">
        <f t="shared" si="793"/>
        <v>0</v>
      </c>
      <c r="CQ2094" s="24">
        <f t="shared" si="794"/>
        <v>0</v>
      </c>
      <c r="CS2094" s="24">
        <f t="shared" si="795"/>
        <v>0</v>
      </c>
    </row>
    <row r="2095" spans="9:97">
      <c r="I2095" s="24">
        <f t="shared" si="775"/>
        <v>0</v>
      </c>
      <c r="J2095" s="24">
        <f t="shared" si="774"/>
        <v>0</v>
      </c>
      <c r="M2095" s="24"/>
      <c r="N2095" s="24"/>
      <c r="O2095" s="24"/>
      <c r="P2095" s="24"/>
      <c r="Q2095" s="24"/>
      <c r="R2095" s="24"/>
      <c r="S2095" s="24">
        <f t="shared" si="776"/>
        <v>0</v>
      </c>
      <c r="T2095" s="24">
        <f t="shared" si="797"/>
        <v>0</v>
      </c>
      <c r="W2095" s="24"/>
      <c r="X2095" s="24"/>
      <c r="Y2095" s="24"/>
      <c r="Z2095" s="24"/>
      <c r="AA2095" s="24"/>
      <c r="AB2095" s="24"/>
      <c r="AC2095" s="24">
        <f t="shared" si="777"/>
        <v>0</v>
      </c>
      <c r="AD2095" s="24">
        <f t="shared" si="778"/>
        <v>0</v>
      </c>
      <c r="AG2095" s="24"/>
      <c r="AH2095" s="24"/>
      <c r="AI2095" s="24"/>
      <c r="AJ2095" s="24"/>
      <c r="AK2095" s="24"/>
      <c r="AL2095" s="24"/>
      <c r="AM2095" s="24">
        <f t="shared" si="779"/>
        <v>0</v>
      </c>
      <c r="AN2095" s="24">
        <f t="shared" si="796"/>
        <v>0</v>
      </c>
      <c r="AQ2095" s="24"/>
      <c r="AR2095" s="24"/>
      <c r="AS2095" s="24"/>
      <c r="AT2095" s="24"/>
      <c r="AU2095" s="24"/>
      <c r="AV2095" s="24"/>
      <c r="AW2095" s="24">
        <f t="shared" si="780"/>
        <v>0</v>
      </c>
      <c r="AX2095" s="24">
        <f t="shared" si="781"/>
        <v>0</v>
      </c>
      <c r="BA2095" s="24"/>
      <c r="BB2095" s="24"/>
      <c r="BC2095" s="24"/>
      <c r="BD2095" s="24"/>
      <c r="BE2095" s="24"/>
      <c r="BF2095" s="24"/>
      <c r="BG2095" s="24">
        <f t="shared" si="782"/>
        <v>0</v>
      </c>
      <c r="BH2095" s="24">
        <f t="shared" si="783"/>
        <v>0</v>
      </c>
      <c r="BK2095" s="24"/>
      <c r="BL2095" s="24"/>
      <c r="BM2095" s="24"/>
      <c r="BN2095" s="24"/>
      <c r="BO2095" s="24"/>
      <c r="BP2095" s="24"/>
      <c r="BQ2095" s="24">
        <f t="shared" si="784"/>
        <v>0</v>
      </c>
      <c r="BR2095" s="24">
        <f t="shared" si="785"/>
        <v>0</v>
      </c>
      <c r="BU2095" s="24"/>
      <c r="BV2095" s="24"/>
      <c r="BW2095" s="24"/>
      <c r="BX2095" s="24"/>
      <c r="BY2095" s="24"/>
      <c r="BZ2095" s="24"/>
      <c r="CA2095" s="24">
        <f t="shared" si="786"/>
        <v>0</v>
      </c>
      <c r="CB2095" s="24">
        <f t="shared" si="787"/>
        <v>0</v>
      </c>
      <c r="CC2095" s="24"/>
      <c r="CE2095" s="24">
        <f t="shared" si="788"/>
        <v>0</v>
      </c>
      <c r="CG2095" s="24">
        <f t="shared" si="789"/>
        <v>0</v>
      </c>
      <c r="CI2095" s="24">
        <f t="shared" si="790"/>
        <v>0</v>
      </c>
      <c r="CK2095" s="24">
        <f t="shared" si="791"/>
        <v>0</v>
      </c>
      <c r="CM2095" s="24">
        <f t="shared" si="792"/>
        <v>0</v>
      </c>
      <c r="CO2095" s="24">
        <f t="shared" si="793"/>
        <v>0</v>
      </c>
      <c r="CQ2095" s="24">
        <f t="shared" si="794"/>
        <v>0</v>
      </c>
      <c r="CS2095" s="24">
        <f t="shared" si="795"/>
        <v>0</v>
      </c>
    </row>
    <row r="2096" spans="9:97">
      <c r="I2096" s="24">
        <f t="shared" si="775"/>
        <v>0</v>
      </c>
      <c r="J2096" s="24">
        <f t="shared" si="774"/>
        <v>0</v>
      </c>
      <c r="M2096" s="24"/>
      <c r="N2096" s="24"/>
      <c r="O2096" s="24"/>
      <c r="P2096" s="24"/>
      <c r="Q2096" s="24"/>
      <c r="R2096" s="24"/>
      <c r="S2096" s="24">
        <f t="shared" si="776"/>
        <v>0</v>
      </c>
      <c r="T2096" s="24">
        <f t="shared" si="797"/>
        <v>0</v>
      </c>
      <c r="W2096" s="24"/>
      <c r="X2096" s="24"/>
      <c r="Y2096" s="24"/>
      <c r="Z2096" s="24"/>
      <c r="AA2096" s="24"/>
      <c r="AB2096" s="24"/>
      <c r="AC2096" s="24">
        <f t="shared" si="777"/>
        <v>0</v>
      </c>
      <c r="AD2096" s="24">
        <f t="shared" si="778"/>
        <v>0</v>
      </c>
      <c r="AG2096" s="24"/>
      <c r="AH2096" s="24"/>
      <c r="AI2096" s="24"/>
      <c r="AJ2096" s="24"/>
      <c r="AK2096" s="24"/>
      <c r="AL2096" s="24"/>
      <c r="AM2096" s="24">
        <f t="shared" si="779"/>
        <v>0</v>
      </c>
      <c r="AN2096" s="24">
        <f t="shared" si="796"/>
        <v>0</v>
      </c>
      <c r="AQ2096" s="24"/>
      <c r="AR2096" s="24"/>
      <c r="AS2096" s="24"/>
      <c r="AT2096" s="24"/>
      <c r="AU2096" s="24"/>
      <c r="AV2096" s="24"/>
      <c r="AW2096" s="24">
        <f t="shared" si="780"/>
        <v>0</v>
      </c>
      <c r="AX2096" s="24">
        <f t="shared" si="781"/>
        <v>0</v>
      </c>
      <c r="BA2096" s="24"/>
      <c r="BB2096" s="24"/>
      <c r="BC2096" s="24"/>
      <c r="BD2096" s="24"/>
      <c r="BE2096" s="24"/>
      <c r="BF2096" s="24"/>
      <c r="BG2096" s="24">
        <f t="shared" si="782"/>
        <v>0</v>
      </c>
      <c r="BH2096" s="24">
        <f t="shared" si="783"/>
        <v>0</v>
      </c>
      <c r="BK2096" s="24"/>
      <c r="BL2096" s="24"/>
      <c r="BM2096" s="24"/>
      <c r="BN2096" s="24"/>
      <c r="BO2096" s="24"/>
      <c r="BP2096" s="24"/>
      <c r="BQ2096" s="24">
        <f t="shared" si="784"/>
        <v>0</v>
      </c>
      <c r="BR2096" s="24">
        <f t="shared" si="785"/>
        <v>0</v>
      </c>
      <c r="BU2096" s="24"/>
      <c r="BV2096" s="24"/>
      <c r="BW2096" s="24"/>
      <c r="BX2096" s="24"/>
      <c r="BY2096" s="24"/>
      <c r="BZ2096" s="24"/>
      <c r="CA2096" s="24">
        <f t="shared" si="786"/>
        <v>0</v>
      </c>
      <c r="CB2096" s="24">
        <f t="shared" si="787"/>
        <v>0</v>
      </c>
      <c r="CC2096" s="24"/>
      <c r="CE2096" s="24">
        <f t="shared" si="788"/>
        <v>0</v>
      </c>
      <c r="CG2096" s="24">
        <f t="shared" si="789"/>
        <v>0</v>
      </c>
      <c r="CI2096" s="24">
        <f t="shared" si="790"/>
        <v>0</v>
      </c>
      <c r="CK2096" s="24">
        <f t="shared" si="791"/>
        <v>0</v>
      </c>
      <c r="CM2096" s="24">
        <f t="shared" si="792"/>
        <v>0</v>
      </c>
      <c r="CO2096" s="24">
        <f t="shared" si="793"/>
        <v>0</v>
      </c>
      <c r="CQ2096" s="24">
        <f t="shared" si="794"/>
        <v>0</v>
      </c>
      <c r="CS2096" s="24">
        <f t="shared" si="795"/>
        <v>0</v>
      </c>
    </row>
    <row r="2097" spans="9:97">
      <c r="I2097" s="24">
        <f t="shared" si="775"/>
        <v>0</v>
      </c>
      <c r="J2097" s="24">
        <f t="shared" si="774"/>
        <v>0</v>
      </c>
      <c r="M2097" s="24"/>
      <c r="N2097" s="24"/>
      <c r="O2097" s="24"/>
      <c r="P2097" s="24"/>
      <c r="Q2097" s="24"/>
      <c r="R2097" s="24"/>
      <c r="S2097" s="24">
        <f t="shared" si="776"/>
        <v>0</v>
      </c>
      <c r="T2097" s="24">
        <f t="shared" si="797"/>
        <v>0</v>
      </c>
      <c r="W2097" s="24"/>
      <c r="X2097" s="24"/>
      <c r="Y2097" s="24"/>
      <c r="Z2097" s="24"/>
      <c r="AA2097" s="24"/>
      <c r="AB2097" s="24"/>
      <c r="AC2097" s="24">
        <f t="shared" si="777"/>
        <v>0</v>
      </c>
      <c r="AD2097" s="24">
        <f t="shared" si="778"/>
        <v>0</v>
      </c>
      <c r="AG2097" s="24"/>
      <c r="AH2097" s="24"/>
      <c r="AI2097" s="24"/>
      <c r="AJ2097" s="24"/>
      <c r="AK2097" s="24"/>
      <c r="AL2097" s="24"/>
      <c r="AM2097" s="24">
        <f t="shared" si="779"/>
        <v>0</v>
      </c>
      <c r="AN2097" s="24">
        <f t="shared" si="796"/>
        <v>0</v>
      </c>
      <c r="AQ2097" s="24"/>
      <c r="AR2097" s="24"/>
      <c r="AS2097" s="24"/>
      <c r="AT2097" s="24"/>
      <c r="AU2097" s="24"/>
      <c r="AV2097" s="24"/>
      <c r="AW2097" s="24">
        <f t="shared" si="780"/>
        <v>0</v>
      </c>
      <c r="AX2097" s="24">
        <f t="shared" si="781"/>
        <v>0</v>
      </c>
      <c r="BA2097" s="24"/>
      <c r="BB2097" s="24"/>
      <c r="BC2097" s="24"/>
      <c r="BD2097" s="24"/>
      <c r="BE2097" s="24"/>
      <c r="BF2097" s="24"/>
      <c r="BG2097" s="24">
        <f t="shared" si="782"/>
        <v>0</v>
      </c>
      <c r="BH2097" s="24">
        <f t="shared" si="783"/>
        <v>0</v>
      </c>
      <c r="BK2097" s="24"/>
      <c r="BL2097" s="24"/>
      <c r="BM2097" s="24"/>
      <c r="BN2097" s="24"/>
      <c r="BO2097" s="24"/>
      <c r="BP2097" s="24"/>
      <c r="BQ2097" s="24">
        <f t="shared" si="784"/>
        <v>0</v>
      </c>
      <c r="BR2097" s="24">
        <f t="shared" si="785"/>
        <v>0</v>
      </c>
      <c r="BU2097" s="24"/>
      <c r="BV2097" s="24"/>
      <c r="BW2097" s="24"/>
      <c r="BX2097" s="24"/>
      <c r="BY2097" s="24"/>
      <c r="BZ2097" s="24"/>
      <c r="CA2097" s="24">
        <f t="shared" si="786"/>
        <v>0</v>
      </c>
      <c r="CB2097" s="24">
        <f t="shared" si="787"/>
        <v>0</v>
      </c>
      <c r="CC2097" s="24"/>
      <c r="CE2097" s="24">
        <f t="shared" si="788"/>
        <v>0</v>
      </c>
      <c r="CG2097" s="24">
        <f t="shared" si="789"/>
        <v>0</v>
      </c>
      <c r="CI2097" s="24">
        <f t="shared" si="790"/>
        <v>0</v>
      </c>
      <c r="CK2097" s="24">
        <f t="shared" si="791"/>
        <v>0</v>
      </c>
      <c r="CM2097" s="24">
        <f t="shared" si="792"/>
        <v>0</v>
      </c>
      <c r="CO2097" s="24">
        <f t="shared" si="793"/>
        <v>0</v>
      </c>
      <c r="CQ2097" s="24">
        <f t="shared" si="794"/>
        <v>0</v>
      </c>
      <c r="CS2097" s="24">
        <f t="shared" si="795"/>
        <v>0</v>
      </c>
    </row>
    <row r="2098" spans="9:97">
      <c r="I2098" s="24">
        <f t="shared" si="775"/>
        <v>0</v>
      </c>
      <c r="J2098" s="24">
        <f t="shared" si="774"/>
        <v>0</v>
      </c>
      <c r="M2098" s="24"/>
      <c r="N2098" s="24"/>
      <c r="O2098" s="24"/>
      <c r="P2098" s="24"/>
      <c r="Q2098" s="24"/>
      <c r="R2098" s="24"/>
      <c r="S2098" s="24">
        <f t="shared" si="776"/>
        <v>0</v>
      </c>
      <c r="T2098" s="24">
        <f t="shared" si="797"/>
        <v>0</v>
      </c>
      <c r="W2098" s="24"/>
      <c r="X2098" s="24"/>
      <c r="Y2098" s="24"/>
      <c r="Z2098" s="24"/>
      <c r="AA2098" s="24"/>
      <c r="AB2098" s="24"/>
      <c r="AC2098" s="24">
        <f t="shared" si="777"/>
        <v>0</v>
      </c>
      <c r="AD2098" s="24">
        <f t="shared" si="778"/>
        <v>0</v>
      </c>
      <c r="AG2098" s="24"/>
      <c r="AH2098" s="24"/>
      <c r="AI2098" s="24"/>
      <c r="AJ2098" s="24"/>
      <c r="AK2098" s="24"/>
      <c r="AL2098" s="24"/>
      <c r="AM2098" s="24">
        <f t="shared" si="779"/>
        <v>0</v>
      </c>
      <c r="AN2098" s="24">
        <f t="shared" si="796"/>
        <v>0</v>
      </c>
      <c r="AQ2098" s="24"/>
      <c r="AR2098" s="24"/>
      <c r="AS2098" s="24"/>
      <c r="AT2098" s="24"/>
      <c r="AU2098" s="24"/>
      <c r="AV2098" s="24"/>
      <c r="AW2098" s="24">
        <f t="shared" si="780"/>
        <v>0</v>
      </c>
      <c r="AX2098" s="24">
        <f t="shared" si="781"/>
        <v>0</v>
      </c>
      <c r="BA2098" s="24"/>
      <c r="BB2098" s="24"/>
      <c r="BC2098" s="24"/>
      <c r="BD2098" s="24"/>
      <c r="BE2098" s="24"/>
      <c r="BF2098" s="24"/>
      <c r="BG2098" s="24">
        <f t="shared" si="782"/>
        <v>0</v>
      </c>
      <c r="BH2098" s="24">
        <f t="shared" si="783"/>
        <v>0</v>
      </c>
      <c r="BK2098" s="24"/>
      <c r="BL2098" s="24"/>
      <c r="BM2098" s="24"/>
      <c r="BN2098" s="24"/>
      <c r="BO2098" s="24"/>
      <c r="BP2098" s="24"/>
      <c r="BQ2098" s="24">
        <f t="shared" si="784"/>
        <v>0</v>
      </c>
      <c r="BR2098" s="24">
        <f t="shared" si="785"/>
        <v>0</v>
      </c>
      <c r="BU2098" s="24"/>
      <c r="BV2098" s="24"/>
      <c r="BW2098" s="24"/>
      <c r="BX2098" s="24"/>
      <c r="BY2098" s="24"/>
      <c r="BZ2098" s="24"/>
      <c r="CA2098" s="24">
        <f t="shared" si="786"/>
        <v>0</v>
      </c>
      <c r="CB2098" s="24">
        <f t="shared" si="787"/>
        <v>0</v>
      </c>
      <c r="CC2098" s="24"/>
      <c r="CE2098" s="24">
        <f t="shared" si="788"/>
        <v>0</v>
      </c>
      <c r="CG2098" s="24">
        <f t="shared" si="789"/>
        <v>0</v>
      </c>
      <c r="CI2098" s="24">
        <f t="shared" si="790"/>
        <v>0</v>
      </c>
      <c r="CK2098" s="24">
        <f t="shared" si="791"/>
        <v>0</v>
      </c>
      <c r="CM2098" s="24">
        <f t="shared" si="792"/>
        <v>0</v>
      </c>
      <c r="CO2098" s="24">
        <f t="shared" si="793"/>
        <v>0</v>
      </c>
      <c r="CQ2098" s="24">
        <f t="shared" si="794"/>
        <v>0</v>
      </c>
      <c r="CS2098" s="24">
        <f t="shared" si="795"/>
        <v>0</v>
      </c>
    </row>
    <row r="2099" spans="9:97">
      <c r="I2099" s="24">
        <f t="shared" si="775"/>
        <v>0</v>
      </c>
      <c r="J2099" s="24">
        <f t="shared" si="774"/>
        <v>0</v>
      </c>
      <c r="M2099" s="24"/>
      <c r="N2099" s="24"/>
      <c r="O2099" s="24"/>
      <c r="P2099" s="24"/>
      <c r="Q2099" s="24"/>
      <c r="R2099" s="24"/>
      <c r="S2099" s="24">
        <f t="shared" si="776"/>
        <v>0</v>
      </c>
      <c r="T2099" s="24">
        <f t="shared" si="797"/>
        <v>0</v>
      </c>
      <c r="W2099" s="24"/>
      <c r="X2099" s="24"/>
      <c r="Y2099" s="24"/>
      <c r="Z2099" s="24"/>
      <c r="AA2099" s="24"/>
      <c r="AB2099" s="24"/>
      <c r="AC2099" s="24">
        <f t="shared" si="777"/>
        <v>0</v>
      </c>
      <c r="AD2099" s="24">
        <f t="shared" si="778"/>
        <v>0</v>
      </c>
      <c r="AG2099" s="24"/>
      <c r="AH2099" s="24"/>
      <c r="AI2099" s="24"/>
      <c r="AJ2099" s="24"/>
      <c r="AK2099" s="24"/>
      <c r="AL2099" s="24"/>
      <c r="AM2099" s="24">
        <f t="shared" si="779"/>
        <v>0</v>
      </c>
      <c r="AN2099" s="24">
        <f t="shared" si="796"/>
        <v>0</v>
      </c>
      <c r="AQ2099" s="24"/>
      <c r="AR2099" s="24"/>
      <c r="AS2099" s="24"/>
      <c r="AT2099" s="24"/>
      <c r="AU2099" s="24"/>
      <c r="AV2099" s="24"/>
      <c r="AW2099" s="24">
        <f t="shared" si="780"/>
        <v>0</v>
      </c>
      <c r="AX2099" s="24">
        <f t="shared" si="781"/>
        <v>0</v>
      </c>
      <c r="BA2099" s="24"/>
      <c r="BB2099" s="24"/>
      <c r="BC2099" s="24"/>
      <c r="BD2099" s="24"/>
      <c r="BE2099" s="24"/>
      <c r="BF2099" s="24"/>
      <c r="BG2099" s="24">
        <f t="shared" si="782"/>
        <v>0</v>
      </c>
      <c r="BH2099" s="24">
        <f t="shared" si="783"/>
        <v>0</v>
      </c>
      <c r="BK2099" s="24"/>
      <c r="BL2099" s="24"/>
      <c r="BM2099" s="24"/>
      <c r="BN2099" s="24"/>
      <c r="BO2099" s="24"/>
      <c r="BP2099" s="24"/>
      <c r="BQ2099" s="24">
        <f t="shared" si="784"/>
        <v>0</v>
      </c>
      <c r="BR2099" s="24">
        <f t="shared" si="785"/>
        <v>0</v>
      </c>
      <c r="BU2099" s="24"/>
      <c r="BV2099" s="24"/>
      <c r="BW2099" s="24"/>
      <c r="BX2099" s="24"/>
      <c r="BY2099" s="24"/>
      <c r="BZ2099" s="24"/>
      <c r="CA2099" s="24">
        <f t="shared" si="786"/>
        <v>0</v>
      </c>
      <c r="CB2099" s="24">
        <f t="shared" si="787"/>
        <v>0</v>
      </c>
      <c r="CC2099" s="24"/>
      <c r="CE2099" s="24">
        <f t="shared" si="788"/>
        <v>0</v>
      </c>
      <c r="CG2099" s="24">
        <f t="shared" si="789"/>
        <v>0</v>
      </c>
      <c r="CI2099" s="24">
        <f t="shared" si="790"/>
        <v>0</v>
      </c>
      <c r="CK2099" s="24">
        <f t="shared" si="791"/>
        <v>0</v>
      </c>
      <c r="CM2099" s="24">
        <f t="shared" si="792"/>
        <v>0</v>
      </c>
      <c r="CO2099" s="24">
        <f t="shared" si="793"/>
        <v>0</v>
      </c>
      <c r="CQ2099" s="24">
        <f t="shared" si="794"/>
        <v>0</v>
      </c>
      <c r="CS2099" s="24">
        <f t="shared" si="795"/>
        <v>0</v>
      </c>
    </row>
    <row r="2100" spans="9:97">
      <c r="I2100" s="24">
        <f t="shared" si="775"/>
        <v>0</v>
      </c>
      <c r="J2100" s="24">
        <f t="shared" si="774"/>
        <v>0</v>
      </c>
      <c r="M2100" s="24"/>
      <c r="N2100" s="24"/>
      <c r="O2100" s="24"/>
      <c r="P2100" s="24"/>
      <c r="Q2100" s="24"/>
      <c r="R2100" s="24"/>
      <c r="S2100" s="24">
        <f t="shared" si="776"/>
        <v>0</v>
      </c>
      <c r="T2100" s="24">
        <f t="shared" si="797"/>
        <v>0</v>
      </c>
      <c r="W2100" s="24"/>
      <c r="X2100" s="24"/>
      <c r="Y2100" s="24"/>
      <c r="Z2100" s="24"/>
      <c r="AA2100" s="24"/>
      <c r="AB2100" s="24"/>
      <c r="AC2100" s="24">
        <f t="shared" si="777"/>
        <v>0</v>
      </c>
      <c r="AD2100" s="24">
        <f t="shared" si="778"/>
        <v>0</v>
      </c>
      <c r="AG2100" s="24"/>
      <c r="AH2100" s="24"/>
      <c r="AI2100" s="24"/>
      <c r="AJ2100" s="24"/>
      <c r="AK2100" s="24"/>
      <c r="AL2100" s="24"/>
      <c r="AM2100" s="24">
        <f t="shared" si="779"/>
        <v>0</v>
      </c>
      <c r="AN2100" s="24">
        <f t="shared" si="796"/>
        <v>0</v>
      </c>
      <c r="AQ2100" s="24"/>
      <c r="AR2100" s="24"/>
      <c r="AS2100" s="24"/>
      <c r="AT2100" s="24"/>
      <c r="AU2100" s="24"/>
      <c r="AV2100" s="24"/>
      <c r="AW2100" s="24">
        <f t="shared" si="780"/>
        <v>0</v>
      </c>
      <c r="AX2100" s="24">
        <f t="shared" si="781"/>
        <v>0</v>
      </c>
      <c r="BA2100" s="24"/>
      <c r="BB2100" s="24"/>
      <c r="BC2100" s="24"/>
      <c r="BD2100" s="24"/>
      <c r="BE2100" s="24"/>
      <c r="BF2100" s="24"/>
      <c r="BG2100" s="24">
        <f t="shared" si="782"/>
        <v>0</v>
      </c>
      <c r="BH2100" s="24">
        <f t="shared" si="783"/>
        <v>0</v>
      </c>
      <c r="BK2100" s="24"/>
      <c r="BL2100" s="24"/>
      <c r="BM2100" s="24"/>
      <c r="BN2100" s="24"/>
      <c r="BO2100" s="24"/>
      <c r="BP2100" s="24"/>
      <c r="BQ2100" s="24">
        <f t="shared" si="784"/>
        <v>0</v>
      </c>
      <c r="BR2100" s="24">
        <f t="shared" si="785"/>
        <v>0</v>
      </c>
      <c r="BU2100" s="24"/>
      <c r="BV2100" s="24"/>
      <c r="BW2100" s="24"/>
      <c r="BX2100" s="24"/>
      <c r="BY2100" s="24"/>
      <c r="BZ2100" s="24"/>
      <c r="CA2100" s="24">
        <f t="shared" si="786"/>
        <v>0</v>
      </c>
      <c r="CB2100" s="24">
        <f t="shared" si="787"/>
        <v>0</v>
      </c>
      <c r="CC2100" s="24"/>
      <c r="CE2100" s="24">
        <f t="shared" si="788"/>
        <v>0</v>
      </c>
      <c r="CG2100" s="24">
        <f t="shared" si="789"/>
        <v>0</v>
      </c>
      <c r="CI2100" s="24">
        <f t="shared" si="790"/>
        <v>0</v>
      </c>
      <c r="CK2100" s="24">
        <f t="shared" si="791"/>
        <v>0</v>
      </c>
      <c r="CM2100" s="24">
        <f t="shared" si="792"/>
        <v>0</v>
      </c>
      <c r="CO2100" s="24">
        <f t="shared" si="793"/>
        <v>0</v>
      </c>
      <c r="CQ2100" s="24">
        <f t="shared" si="794"/>
        <v>0</v>
      </c>
      <c r="CS2100" s="24">
        <f t="shared" si="795"/>
        <v>0</v>
      </c>
    </row>
    <row r="2101" spans="9:97">
      <c r="I2101" s="24">
        <f t="shared" si="775"/>
        <v>0</v>
      </c>
      <c r="J2101" s="24">
        <f t="shared" si="774"/>
        <v>0</v>
      </c>
      <c r="M2101" s="24"/>
      <c r="N2101" s="24"/>
      <c r="O2101" s="24"/>
      <c r="P2101" s="24"/>
      <c r="Q2101" s="24"/>
      <c r="R2101" s="24"/>
      <c r="S2101" s="24">
        <f t="shared" si="776"/>
        <v>0</v>
      </c>
      <c r="T2101" s="24">
        <f t="shared" si="797"/>
        <v>0</v>
      </c>
      <c r="W2101" s="24"/>
      <c r="X2101" s="24"/>
      <c r="Y2101" s="24"/>
      <c r="Z2101" s="24"/>
      <c r="AA2101" s="24"/>
      <c r="AB2101" s="24"/>
      <c r="AC2101" s="24">
        <f t="shared" si="777"/>
        <v>0</v>
      </c>
      <c r="AD2101" s="24">
        <f t="shared" si="778"/>
        <v>0</v>
      </c>
      <c r="AG2101" s="24"/>
      <c r="AH2101" s="24"/>
      <c r="AI2101" s="24"/>
      <c r="AJ2101" s="24"/>
      <c r="AK2101" s="24"/>
      <c r="AL2101" s="24"/>
      <c r="AM2101" s="24">
        <f t="shared" si="779"/>
        <v>0</v>
      </c>
      <c r="AN2101" s="24">
        <f t="shared" si="796"/>
        <v>0</v>
      </c>
      <c r="AQ2101" s="24"/>
      <c r="AR2101" s="24"/>
      <c r="AS2101" s="24"/>
      <c r="AT2101" s="24"/>
      <c r="AU2101" s="24"/>
      <c r="AV2101" s="24"/>
      <c r="AW2101" s="24">
        <f t="shared" si="780"/>
        <v>0</v>
      </c>
      <c r="AX2101" s="24">
        <f t="shared" si="781"/>
        <v>0</v>
      </c>
      <c r="BA2101" s="24"/>
      <c r="BB2101" s="24"/>
      <c r="BC2101" s="24"/>
      <c r="BD2101" s="24"/>
      <c r="BE2101" s="24"/>
      <c r="BF2101" s="24"/>
      <c r="BG2101" s="24">
        <f t="shared" si="782"/>
        <v>0</v>
      </c>
      <c r="BH2101" s="24">
        <f t="shared" si="783"/>
        <v>0</v>
      </c>
      <c r="BK2101" s="24"/>
      <c r="BL2101" s="24"/>
      <c r="BM2101" s="24"/>
      <c r="BN2101" s="24"/>
      <c r="BO2101" s="24"/>
      <c r="BP2101" s="24"/>
      <c r="BQ2101" s="24">
        <f t="shared" si="784"/>
        <v>0</v>
      </c>
      <c r="BR2101" s="24">
        <f t="shared" si="785"/>
        <v>0</v>
      </c>
      <c r="BU2101" s="24"/>
      <c r="BV2101" s="24"/>
      <c r="BW2101" s="24"/>
      <c r="BX2101" s="24"/>
      <c r="BY2101" s="24"/>
      <c r="BZ2101" s="24"/>
      <c r="CA2101" s="24">
        <f t="shared" si="786"/>
        <v>0</v>
      </c>
      <c r="CB2101" s="24">
        <f t="shared" si="787"/>
        <v>0</v>
      </c>
      <c r="CC2101" s="24"/>
      <c r="CE2101" s="24">
        <f t="shared" si="788"/>
        <v>0</v>
      </c>
      <c r="CG2101" s="24">
        <f t="shared" si="789"/>
        <v>0</v>
      </c>
      <c r="CI2101" s="24">
        <f t="shared" si="790"/>
        <v>0</v>
      </c>
      <c r="CK2101" s="24">
        <f t="shared" si="791"/>
        <v>0</v>
      </c>
      <c r="CM2101" s="24">
        <f t="shared" si="792"/>
        <v>0</v>
      </c>
      <c r="CO2101" s="24">
        <f t="shared" si="793"/>
        <v>0</v>
      </c>
      <c r="CQ2101" s="24">
        <f t="shared" si="794"/>
        <v>0</v>
      </c>
      <c r="CS2101" s="24">
        <f t="shared" si="795"/>
        <v>0</v>
      </c>
    </row>
    <row r="2102" spans="9:97">
      <c r="I2102" s="24">
        <f t="shared" si="775"/>
        <v>0</v>
      </c>
      <c r="J2102" s="24">
        <f t="shared" si="774"/>
        <v>0</v>
      </c>
      <c r="M2102" s="24"/>
      <c r="N2102" s="24"/>
      <c r="O2102" s="24"/>
      <c r="P2102" s="24"/>
      <c r="Q2102" s="24"/>
      <c r="R2102" s="24"/>
      <c r="S2102" s="24">
        <f t="shared" si="776"/>
        <v>0</v>
      </c>
      <c r="T2102" s="24">
        <f t="shared" si="797"/>
        <v>0</v>
      </c>
      <c r="W2102" s="24"/>
      <c r="X2102" s="24"/>
      <c r="Y2102" s="24"/>
      <c r="Z2102" s="24"/>
      <c r="AA2102" s="24"/>
      <c r="AB2102" s="24"/>
      <c r="AC2102" s="24">
        <f t="shared" si="777"/>
        <v>0</v>
      </c>
      <c r="AD2102" s="24">
        <f t="shared" si="778"/>
        <v>0</v>
      </c>
      <c r="AG2102" s="24"/>
      <c r="AH2102" s="24"/>
      <c r="AI2102" s="24"/>
      <c r="AJ2102" s="24"/>
      <c r="AK2102" s="24"/>
      <c r="AL2102" s="24"/>
      <c r="AM2102" s="24">
        <f t="shared" si="779"/>
        <v>0</v>
      </c>
      <c r="AN2102" s="24">
        <f t="shared" si="796"/>
        <v>0</v>
      </c>
      <c r="AQ2102" s="24"/>
      <c r="AR2102" s="24"/>
      <c r="AS2102" s="24"/>
      <c r="AT2102" s="24"/>
      <c r="AU2102" s="24"/>
      <c r="AV2102" s="24"/>
      <c r="AW2102" s="24">
        <f t="shared" si="780"/>
        <v>0</v>
      </c>
      <c r="AX2102" s="24">
        <f t="shared" si="781"/>
        <v>0</v>
      </c>
      <c r="BA2102" s="24"/>
      <c r="BB2102" s="24"/>
      <c r="BC2102" s="24"/>
      <c r="BD2102" s="24"/>
      <c r="BE2102" s="24"/>
      <c r="BF2102" s="24"/>
      <c r="BG2102" s="24">
        <f t="shared" si="782"/>
        <v>0</v>
      </c>
      <c r="BH2102" s="24">
        <f t="shared" si="783"/>
        <v>0</v>
      </c>
      <c r="BK2102" s="24"/>
      <c r="BL2102" s="24"/>
      <c r="BM2102" s="24"/>
      <c r="BN2102" s="24"/>
      <c r="BO2102" s="24"/>
      <c r="BP2102" s="24"/>
      <c r="BQ2102" s="24">
        <f t="shared" si="784"/>
        <v>0</v>
      </c>
      <c r="BR2102" s="24">
        <f t="shared" si="785"/>
        <v>0</v>
      </c>
      <c r="BU2102" s="24"/>
      <c r="BV2102" s="24"/>
      <c r="BW2102" s="24"/>
      <c r="BX2102" s="24"/>
      <c r="BY2102" s="24"/>
      <c r="BZ2102" s="24"/>
      <c r="CA2102" s="24">
        <f t="shared" si="786"/>
        <v>0</v>
      </c>
      <c r="CB2102" s="24">
        <f t="shared" si="787"/>
        <v>0</v>
      </c>
      <c r="CC2102" s="24"/>
      <c r="CE2102" s="24">
        <f t="shared" si="788"/>
        <v>0</v>
      </c>
      <c r="CG2102" s="24">
        <f t="shared" si="789"/>
        <v>0</v>
      </c>
      <c r="CI2102" s="24">
        <f t="shared" si="790"/>
        <v>0</v>
      </c>
      <c r="CK2102" s="24">
        <f t="shared" si="791"/>
        <v>0</v>
      </c>
      <c r="CM2102" s="24">
        <f t="shared" si="792"/>
        <v>0</v>
      </c>
      <c r="CO2102" s="24">
        <f t="shared" si="793"/>
        <v>0</v>
      </c>
      <c r="CQ2102" s="24">
        <f t="shared" si="794"/>
        <v>0</v>
      </c>
      <c r="CS2102" s="24">
        <f t="shared" si="795"/>
        <v>0</v>
      </c>
    </row>
    <row r="2103" spans="9:97">
      <c r="I2103" s="24">
        <f t="shared" si="775"/>
        <v>0</v>
      </c>
      <c r="J2103" s="24">
        <f t="shared" si="774"/>
        <v>0</v>
      </c>
      <c r="M2103" s="24"/>
      <c r="N2103" s="24"/>
      <c r="O2103" s="24"/>
      <c r="P2103" s="24"/>
      <c r="Q2103" s="24"/>
      <c r="R2103" s="24"/>
      <c r="S2103" s="24">
        <f t="shared" si="776"/>
        <v>0</v>
      </c>
      <c r="T2103" s="24">
        <f t="shared" si="797"/>
        <v>0</v>
      </c>
      <c r="W2103" s="24"/>
      <c r="X2103" s="24"/>
      <c r="Y2103" s="24"/>
      <c r="Z2103" s="24"/>
      <c r="AA2103" s="24"/>
      <c r="AB2103" s="24"/>
      <c r="AC2103" s="24">
        <f t="shared" si="777"/>
        <v>0</v>
      </c>
      <c r="AD2103" s="24">
        <f t="shared" si="778"/>
        <v>0</v>
      </c>
      <c r="AG2103" s="24"/>
      <c r="AH2103" s="24"/>
      <c r="AI2103" s="24"/>
      <c r="AJ2103" s="24"/>
      <c r="AK2103" s="24"/>
      <c r="AL2103" s="24"/>
      <c r="AM2103" s="24">
        <f t="shared" si="779"/>
        <v>0</v>
      </c>
      <c r="AN2103" s="24">
        <f t="shared" si="796"/>
        <v>0</v>
      </c>
      <c r="AQ2103" s="24"/>
      <c r="AR2103" s="24"/>
      <c r="AS2103" s="24"/>
      <c r="AT2103" s="24"/>
      <c r="AU2103" s="24"/>
      <c r="AV2103" s="24"/>
      <c r="AW2103" s="24">
        <f t="shared" si="780"/>
        <v>0</v>
      </c>
      <c r="AX2103" s="24">
        <f t="shared" si="781"/>
        <v>0</v>
      </c>
      <c r="BA2103" s="24"/>
      <c r="BB2103" s="24"/>
      <c r="BC2103" s="24"/>
      <c r="BD2103" s="24"/>
      <c r="BE2103" s="24"/>
      <c r="BF2103" s="24"/>
      <c r="BG2103" s="24">
        <f t="shared" si="782"/>
        <v>0</v>
      </c>
      <c r="BH2103" s="24">
        <f t="shared" si="783"/>
        <v>0</v>
      </c>
      <c r="BK2103" s="24"/>
      <c r="BL2103" s="24"/>
      <c r="BM2103" s="24"/>
      <c r="BN2103" s="24"/>
      <c r="BO2103" s="24"/>
      <c r="BP2103" s="24"/>
      <c r="BQ2103" s="24">
        <f t="shared" si="784"/>
        <v>0</v>
      </c>
      <c r="BR2103" s="24">
        <f t="shared" si="785"/>
        <v>0</v>
      </c>
      <c r="BU2103" s="24"/>
      <c r="BV2103" s="24"/>
      <c r="BW2103" s="24"/>
      <c r="BX2103" s="24"/>
      <c r="BY2103" s="24"/>
      <c r="BZ2103" s="24"/>
      <c r="CA2103" s="24">
        <f t="shared" si="786"/>
        <v>0</v>
      </c>
      <c r="CB2103" s="24">
        <f t="shared" si="787"/>
        <v>0</v>
      </c>
      <c r="CC2103" s="24"/>
      <c r="CE2103" s="24">
        <f t="shared" si="788"/>
        <v>0</v>
      </c>
      <c r="CG2103" s="24">
        <f t="shared" si="789"/>
        <v>0</v>
      </c>
      <c r="CI2103" s="24">
        <f t="shared" si="790"/>
        <v>0</v>
      </c>
      <c r="CK2103" s="24">
        <f t="shared" si="791"/>
        <v>0</v>
      </c>
      <c r="CM2103" s="24">
        <f t="shared" si="792"/>
        <v>0</v>
      </c>
      <c r="CO2103" s="24">
        <f t="shared" si="793"/>
        <v>0</v>
      </c>
      <c r="CQ2103" s="24">
        <f t="shared" si="794"/>
        <v>0</v>
      </c>
      <c r="CS2103" s="24">
        <f t="shared" si="795"/>
        <v>0</v>
      </c>
    </row>
    <row r="2104" spans="9:97">
      <c r="I2104" s="24">
        <f t="shared" si="775"/>
        <v>0</v>
      </c>
      <c r="J2104" s="24">
        <f t="shared" si="774"/>
        <v>0</v>
      </c>
      <c r="M2104" s="24"/>
      <c r="N2104" s="24"/>
      <c r="O2104" s="24"/>
      <c r="P2104" s="24"/>
      <c r="Q2104" s="24"/>
      <c r="R2104" s="24"/>
      <c r="S2104" s="24">
        <f t="shared" si="776"/>
        <v>0</v>
      </c>
      <c r="T2104" s="24">
        <f t="shared" si="797"/>
        <v>0</v>
      </c>
      <c r="W2104" s="24"/>
      <c r="X2104" s="24"/>
      <c r="Y2104" s="24"/>
      <c r="Z2104" s="24"/>
      <c r="AA2104" s="24"/>
      <c r="AB2104" s="24"/>
      <c r="AC2104" s="24">
        <f t="shared" si="777"/>
        <v>0</v>
      </c>
      <c r="AD2104" s="24">
        <f t="shared" si="778"/>
        <v>0</v>
      </c>
      <c r="AG2104" s="24"/>
      <c r="AH2104" s="24"/>
      <c r="AI2104" s="24"/>
      <c r="AJ2104" s="24"/>
      <c r="AK2104" s="24"/>
      <c r="AL2104" s="24"/>
      <c r="AM2104" s="24">
        <f t="shared" si="779"/>
        <v>0</v>
      </c>
      <c r="AN2104" s="24">
        <f t="shared" si="796"/>
        <v>0</v>
      </c>
      <c r="AQ2104" s="24"/>
      <c r="AR2104" s="24"/>
      <c r="AS2104" s="24"/>
      <c r="AT2104" s="24"/>
      <c r="AU2104" s="24"/>
      <c r="AV2104" s="24"/>
      <c r="AW2104" s="24">
        <f t="shared" si="780"/>
        <v>0</v>
      </c>
      <c r="AX2104" s="24">
        <f t="shared" si="781"/>
        <v>0</v>
      </c>
      <c r="BA2104" s="24"/>
      <c r="BB2104" s="24"/>
      <c r="BC2104" s="24"/>
      <c r="BD2104" s="24"/>
      <c r="BE2104" s="24"/>
      <c r="BF2104" s="24"/>
      <c r="BG2104" s="24">
        <f t="shared" si="782"/>
        <v>0</v>
      </c>
      <c r="BH2104" s="24">
        <f t="shared" si="783"/>
        <v>0</v>
      </c>
      <c r="BK2104" s="24"/>
      <c r="BL2104" s="24"/>
      <c r="BM2104" s="24"/>
      <c r="BN2104" s="24"/>
      <c r="BO2104" s="24"/>
      <c r="BP2104" s="24"/>
      <c r="BQ2104" s="24">
        <f t="shared" si="784"/>
        <v>0</v>
      </c>
      <c r="BR2104" s="24">
        <f t="shared" si="785"/>
        <v>0</v>
      </c>
      <c r="BU2104" s="24"/>
      <c r="BV2104" s="24"/>
      <c r="BW2104" s="24"/>
      <c r="BX2104" s="24"/>
      <c r="BY2104" s="24"/>
      <c r="BZ2104" s="24"/>
      <c r="CA2104" s="24">
        <f t="shared" si="786"/>
        <v>0</v>
      </c>
      <c r="CB2104" s="24">
        <f t="shared" si="787"/>
        <v>0</v>
      </c>
      <c r="CC2104" s="24"/>
      <c r="CE2104" s="24">
        <f t="shared" si="788"/>
        <v>0</v>
      </c>
      <c r="CG2104" s="24">
        <f t="shared" si="789"/>
        <v>0</v>
      </c>
      <c r="CI2104" s="24">
        <f t="shared" si="790"/>
        <v>0</v>
      </c>
      <c r="CK2104" s="24">
        <f t="shared" si="791"/>
        <v>0</v>
      </c>
      <c r="CM2104" s="24">
        <f t="shared" si="792"/>
        <v>0</v>
      </c>
      <c r="CO2104" s="24">
        <f t="shared" si="793"/>
        <v>0</v>
      </c>
      <c r="CQ2104" s="24">
        <f t="shared" si="794"/>
        <v>0</v>
      </c>
      <c r="CS2104" s="24">
        <f t="shared" si="795"/>
        <v>0</v>
      </c>
    </row>
    <row r="2105" spans="9:97">
      <c r="I2105" s="24">
        <f t="shared" si="775"/>
        <v>0</v>
      </c>
      <c r="J2105" s="24">
        <f t="shared" si="774"/>
        <v>0</v>
      </c>
      <c r="M2105" s="24"/>
      <c r="N2105" s="24"/>
      <c r="O2105" s="24"/>
      <c r="P2105" s="24"/>
      <c r="Q2105" s="24"/>
      <c r="R2105" s="24"/>
      <c r="S2105" s="24">
        <f t="shared" si="776"/>
        <v>0</v>
      </c>
      <c r="T2105" s="24">
        <f t="shared" si="797"/>
        <v>0</v>
      </c>
      <c r="W2105" s="24"/>
      <c r="X2105" s="24"/>
      <c r="Y2105" s="24"/>
      <c r="Z2105" s="24"/>
      <c r="AA2105" s="24"/>
      <c r="AB2105" s="24"/>
      <c r="AC2105" s="24">
        <f t="shared" si="777"/>
        <v>0</v>
      </c>
      <c r="AD2105" s="24">
        <f t="shared" si="778"/>
        <v>0</v>
      </c>
      <c r="AG2105" s="24"/>
      <c r="AH2105" s="24"/>
      <c r="AI2105" s="24"/>
      <c r="AJ2105" s="24"/>
      <c r="AK2105" s="24"/>
      <c r="AL2105" s="24"/>
      <c r="AM2105" s="24">
        <f t="shared" si="779"/>
        <v>0</v>
      </c>
      <c r="AN2105" s="24">
        <f t="shared" si="796"/>
        <v>0</v>
      </c>
      <c r="AQ2105" s="24"/>
      <c r="AR2105" s="24"/>
      <c r="AS2105" s="24"/>
      <c r="AT2105" s="24"/>
      <c r="AU2105" s="24"/>
      <c r="AV2105" s="24"/>
      <c r="AW2105" s="24">
        <f t="shared" si="780"/>
        <v>0</v>
      </c>
      <c r="AX2105" s="24">
        <f t="shared" si="781"/>
        <v>0</v>
      </c>
      <c r="BA2105" s="24"/>
      <c r="BB2105" s="24"/>
      <c r="BC2105" s="24"/>
      <c r="BD2105" s="24"/>
      <c r="BE2105" s="24"/>
      <c r="BF2105" s="24"/>
      <c r="BG2105" s="24">
        <f t="shared" si="782"/>
        <v>0</v>
      </c>
      <c r="BH2105" s="24">
        <f t="shared" si="783"/>
        <v>0</v>
      </c>
      <c r="BK2105" s="24"/>
      <c r="BL2105" s="24"/>
      <c r="BM2105" s="24"/>
      <c r="BN2105" s="24"/>
      <c r="BO2105" s="24"/>
      <c r="BP2105" s="24"/>
      <c r="BQ2105" s="24">
        <f t="shared" si="784"/>
        <v>0</v>
      </c>
      <c r="BR2105" s="24">
        <f t="shared" si="785"/>
        <v>0</v>
      </c>
      <c r="BU2105" s="24"/>
      <c r="BV2105" s="24"/>
      <c r="BW2105" s="24"/>
      <c r="BX2105" s="24"/>
      <c r="BY2105" s="24"/>
      <c r="BZ2105" s="24"/>
      <c r="CA2105" s="24">
        <f t="shared" si="786"/>
        <v>0</v>
      </c>
      <c r="CB2105" s="24">
        <f t="shared" si="787"/>
        <v>0</v>
      </c>
      <c r="CC2105" s="24"/>
      <c r="CE2105" s="24">
        <f t="shared" si="788"/>
        <v>0</v>
      </c>
      <c r="CG2105" s="24">
        <f t="shared" si="789"/>
        <v>0</v>
      </c>
      <c r="CI2105" s="24">
        <f t="shared" si="790"/>
        <v>0</v>
      </c>
      <c r="CK2105" s="24">
        <f t="shared" si="791"/>
        <v>0</v>
      </c>
      <c r="CM2105" s="24">
        <f t="shared" si="792"/>
        <v>0</v>
      </c>
      <c r="CO2105" s="24">
        <f t="shared" si="793"/>
        <v>0</v>
      </c>
      <c r="CQ2105" s="24">
        <f t="shared" si="794"/>
        <v>0</v>
      </c>
      <c r="CS2105" s="24">
        <f t="shared" si="795"/>
        <v>0</v>
      </c>
    </row>
    <row r="2106" spans="9:97">
      <c r="I2106" s="24">
        <f t="shared" si="775"/>
        <v>0</v>
      </c>
      <c r="J2106" s="24">
        <f t="shared" si="774"/>
        <v>0</v>
      </c>
      <c r="M2106" s="24"/>
      <c r="N2106" s="24"/>
      <c r="O2106" s="24"/>
      <c r="P2106" s="24"/>
      <c r="Q2106" s="24"/>
      <c r="R2106" s="24"/>
      <c r="S2106" s="24">
        <f t="shared" si="776"/>
        <v>0</v>
      </c>
      <c r="T2106" s="24">
        <f t="shared" si="797"/>
        <v>0</v>
      </c>
      <c r="W2106" s="24"/>
      <c r="X2106" s="24"/>
      <c r="Y2106" s="24"/>
      <c r="Z2106" s="24"/>
      <c r="AA2106" s="24"/>
      <c r="AB2106" s="24"/>
      <c r="AC2106" s="24">
        <f t="shared" si="777"/>
        <v>0</v>
      </c>
      <c r="AD2106" s="24">
        <f t="shared" si="778"/>
        <v>0</v>
      </c>
      <c r="AG2106" s="24"/>
      <c r="AH2106" s="24"/>
      <c r="AI2106" s="24"/>
      <c r="AJ2106" s="24"/>
      <c r="AK2106" s="24"/>
      <c r="AL2106" s="24"/>
      <c r="AM2106" s="24">
        <f t="shared" si="779"/>
        <v>0</v>
      </c>
      <c r="AN2106" s="24">
        <f t="shared" si="796"/>
        <v>0</v>
      </c>
      <c r="AQ2106" s="24"/>
      <c r="AR2106" s="24"/>
      <c r="AS2106" s="24"/>
      <c r="AT2106" s="24"/>
      <c r="AU2106" s="24"/>
      <c r="AV2106" s="24"/>
      <c r="AW2106" s="24">
        <f t="shared" si="780"/>
        <v>0</v>
      </c>
      <c r="AX2106" s="24">
        <f t="shared" si="781"/>
        <v>0</v>
      </c>
      <c r="BA2106" s="24"/>
      <c r="BB2106" s="24"/>
      <c r="BC2106" s="24"/>
      <c r="BD2106" s="24"/>
      <c r="BE2106" s="24"/>
      <c r="BF2106" s="24"/>
      <c r="BG2106" s="24">
        <f t="shared" si="782"/>
        <v>0</v>
      </c>
      <c r="BH2106" s="24">
        <f t="shared" si="783"/>
        <v>0</v>
      </c>
      <c r="BK2106" s="24"/>
      <c r="BL2106" s="24"/>
      <c r="BM2106" s="24"/>
      <c r="BN2106" s="24"/>
      <c r="BO2106" s="24"/>
      <c r="BP2106" s="24"/>
      <c r="BQ2106" s="24">
        <f t="shared" si="784"/>
        <v>0</v>
      </c>
      <c r="BR2106" s="24">
        <f t="shared" si="785"/>
        <v>0</v>
      </c>
      <c r="BU2106" s="24"/>
      <c r="BV2106" s="24"/>
      <c r="BW2106" s="24"/>
      <c r="BX2106" s="24"/>
      <c r="BY2106" s="24"/>
      <c r="BZ2106" s="24"/>
      <c r="CA2106" s="24">
        <f t="shared" si="786"/>
        <v>0</v>
      </c>
      <c r="CB2106" s="24">
        <f t="shared" si="787"/>
        <v>0</v>
      </c>
      <c r="CC2106" s="24"/>
      <c r="CE2106" s="24">
        <f t="shared" si="788"/>
        <v>0</v>
      </c>
      <c r="CG2106" s="24">
        <f t="shared" si="789"/>
        <v>0</v>
      </c>
      <c r="CI2106" s="24">
        <f t="shared" si="790"/>
        <v>0</v>
      </c>
      <c r="CK2106" s="24">
        <f t="shared" si="791"/>
        <v>0</v>
      </c>
      <c r="CM2106" s="24">
        <f t="shared" si="792"/>
        <v>0</v>
      </c>
      <c r="CO2106" s="24">
        <f t="shared" si="793"/>
        <v>0</v>
      </c>
      <c r="CQ2106" s="24">
        <f t="shared" si="794"/>
        <v>0</v>
      </c>
      <c r="CS2106" s="24">
        <f t="shared" si="795"/>
        <v>0</v>
      </c>
    </row>
    <row r="2107" spans="9:97">
      <c r="I2107" s="24">
        <f t="shared" si="775"/>
        <v>0</v>
      </c>
      <c r="J2107" s="24">
        <f t="shared" si="774"/>
        <v>0</v>
      </c>
      <c r="M2107" s="24"/>
      <c r="N2107" s="24"/>
      <c r="O2107" s="24"/>
      <c r="P2107" s="24"/>
      <c r="Q2107" s="24"/>
      <c r="R2107" s="24"/>
      <c r="S2107" s="24">
        <f t="shared" si="776"/>
        <v>0</v>
      </c>
      <c r="T2107" s="24">
        <f t="shared" si="797"/>
        <v>0</v>
      </c>
      <c r="W2107" s="24"/>
      <c r="X2107" s="24"/>
      <c r="Y2107" s="24"/>
      <c r="Z2107" s="24"/>
      <c r="AA2107" s="24"/>
      <c r="AB2107" s="24"/>
      <c r="AC2107" s="24">
        <f t="shared" si="777"/>
        <v>0</v>
      </c>
      <c r="AD2107" s="24">
        <f t="shared" si="778"/>
        <v>0</v>
      </c>
      <c r="AG2107" s="24"/>
      <c r="AH2107" s="24"/>
      <c r="AI2107" s="24"/>
      <c r="AJ2107" s="24"/>
      <c r="AK2107" s="24"/>
      <c r="AL2107" s="24"/>
      <c r="AM2107" s="24">
        <f t="shared" si="779"/>
        <v>0</v>
      </c>
      <c r="AN2107" s="24">
        <f t="shared" si="796"/>
        <v>0</v>
      </c>
      <c r="AQ2107" s="24"/>
      <c r="AR2107" s="24"/>
      <c r="AS2107" s="24"/>
      <c r="AT2107" s="24"/>
      <c r="AU2107" s="24"/>
      <c r="AV2107" s="24"/>
      <c r="AW2107" s="24">
        <f t="shared" si="780"/>
        <v>0</v>
      </c>
      <c r="AX2107" s="24">
        <f t="shared" si="781"/>
        <v>0</v>
      </c>
      <c r="BA2107" s="24"/>
      <c r="BB2107" s="24"/>
      <c r="BC2107" s="24"/>
      <c r="BD2107" s="24"/>
      <c r="BE2107" s="24"/>
      <c r="BF2107" s="24"/>
      <c r="BG2107" s="24">
        <f t="shared" si="782"/>
        <v>0</v>
      </c>
      <c r="BH2107" s="24">
        <f t="shared" si="783"/>
        <v>0</v>
      </c>
      <c r="BK2107" s="24"/>
      <c r="BL2107" s="24"/>
      <c r="BM2107" s="24"/>
      <c r="BN2107" s="24"/>
      <c r="BO2107" s="24"/>
      <c r="BP2107" s="24"/>
      <c r="BQ2107" s="24">
        <f t="shared" si="784"/>
        <v>0</v>
      </c>
      <c r="BR2107" s="24">
        <f t="shared" si="785"/>
        <v>0</v>
      </c>
      <c r="BU2107" s="24"/>
      <c r="BV2107" s="24"/>
      <c r="BW2107" s="24"/>
      <c r="BX2107" s="24"/>
      <c r="BY2107" s="24"/>
      <c r="BZ2107" s="24"/>
      <c r="CA2107" s="24">
        <f t="shared" si="786"/>
        <v>0</v>
      </c>
      <c r="CB2107" s="24">
        <f t="shared" si="787"/>
        <v>0</v>
      </c>
      <c r="CC2107" s="24"/>
      <c r="CE2107" s="24">
        <f t="shared" si="788"/>
        <v>0</v>
      </c>
      <c r="CG2107" s="24">
        <f t="shared" si="789"/>
        <v>0</v>
      </c>
      <c r="CI2107" s="24">
        <f t="shared" si="790"/>
        <v>0</v>
      </c>
      <c r="CK2107" s="24">
        <f t="shared" si="791"/>
        <v>0</v>
      </c>
      <c r="CM2107" s="24">
        <f t="shared" si="792"/>
        <v>0</v>
      </c>
      <c r="CO2107" s="24">
        <f t="shared" si="793"/>
        <v>0</v>
      </c>
      <c r="CQ2107" s="24">
        <f t="shared" si="794"/>
        <v>0</v>
      </c>
      <c r="CS2107" s="24">
        <f t="shared" si="795"/>
        <v>0</v>
      </c>
    </row>
    <row r="2108" spans="9:97">
      <c r="I2108" s="24">
        <f t="shared" si="775"/>
        <v>0</v>
      </c>
      <c r="J2108" s="24">
        <f t="shared" si="774"/>
        <v>0</v>
      </c>
      <c r="M2108" s="24"/>
      <c r="N2108" s="24"/>
      <c r="O2108" s="24"/>
      <c r="P2108" s="24"/>
      <c r="Q2108" s="24"/>
      <c r="R2108" s="24"/>
      <c r="S2108" s="24">
        <f t="shared" si="776"/>
        <v>0</v>
      </c>
      <c r="T2108" s="24">
        <f t="shared" si="797"/>
        <v>0</v>
      </c>
      <c r="W2108" s="24"/>
      <c r="X2108" s="24"/>
      <c r="Y2108" s="24"/>
      <c r="Z2108" s="24"/>
      <c r="AA2108" s="24"/>
      <c r="AB2108" s="24"/>
      <c r="AC2108" s="24">
        <f t="shared" si="777"/>
        <v>0</v>
      </c>
      <c r="AD2108" s="24">
        <f t="shared" si="778"/>
        <v>0</v>
      </c>
      <c r="AG2108" s="24"/>
      <c r="AH2108" s="24"/>
      <c r="AI2108" s="24"/>
      <c r="AJ2108" s="24"/>
      <c r="AK2108" s="24"/>
      <c r="AL2108" s="24"/>
      <c r="AM2108" s="24">
        <f t="shared" si="779"/>
        <v>0</v>
      </c>
      <c r="AN2108" s="24">
        <f t="shared" si="796"/>
        <v>0</v>
      </c>
      <c r="AQ2108" s="24"/>
      <c r="AR2108" s="24"/>
      <c r="AS2108" s="24"/>
      <c r="AT2108" s="24"/>
      <c r="AU2108" s="24"/>
      <c r="AV2108" s="24"/>
      <c r="AW2108" s="24">
        <f t="shared" si="780"/>
        <v>0</v>
      </c>
      <c r="AX2108" s="24">
        <f t="shared" si="781"/>
        <v>0</v>
      </c>
      <c r="BA2108" s="24"/>
      <c r="BB2108" s="24"/>
      <c r="BC2108" s="24"/>
      <c r="BD2108" s="24"/>
      <c r="BE2108" s="24"/>
      <c r="BF2108" s="24"/>
      <c r="BG2108" s="24">
        <f t="shared" si="782"/>
        <v>0</v>
      </c>
      <c r="BH2108" s="24">
        <f t="shared" si="783"/>
        <v>0</v>
      </c>
      <c r="BK2108" s="24"/>
      <c r="BL2108" s="24"/>
      <c r="BM2108" s="24"/>
      <c r="BN2108" s="24"/>
      <c r="BO2108" s="24"/>
      <c r="BP2108" s="24"/>
      <c r="BQ2108" s="24">
        <f t="shared" si="784"/>
        <v>0</v>
      </c>
      <c r="BR2108" s="24">
        <f t="shared" si="785"/>
        <v>0</v>
      </c>
      <c r="BU2108" s="24"/>
      <c r="BV2108" s="24"/>
      <c r="BW2108" s="24"/>
      <c r="BX2108" s="24"/>
      <c r="BY2108" s="24"/>
      <c r="BZ2108" s="24"/>
      <c r="CA2108" s="24">
        <f t="shared" si="786"/>
        <v>0</v>
      </c>
      <c r="CB2108" s="24">
        <f t="shared" si="787"/>
        <v>0</v>
      </c>
      <c r="CC2108" s="24"/>
      <c r="CE2108" s="24">
        <f t="shared" si="788"/>
        <v>0</v>
      </c>
      <c r="CG2108" s="24">
        <f t="shared" si="789"/>
        <v>0</v>
      </c>
      <c r="CI2108" s="24">
        <f t="shared" si="790"/>
        <v>0</v>
      </c>
      <c r="CK2108" s="24">
        <f t="shared" si="791"/>
        <v>0</v>
      </c>
      <c r="CM2108" s="24">
        <f t="shared" si="792"/>
        <v>0</v>
      </c>
      <c r="CO2108" s="24">
        <f t="shared" si="793"/>
        <v>0</v>
      </c>
      <c r="CQ2108" s="24">
        <f t="shared" si="794"/>
        <v>0</v>
      </c>
      <c r="CS2108" s="24">
        <f t="shared" si="795"/>
        <v>0</v>
      </c>
    </row>
    <row r="2109" spans="9:97">
      <c r="I2109" s="24">
        <f t="shared" si="775"/>
        <v>0</v>
      </c>
      <c r="J2109" s="24">
        <f t="shared" si="774"/>
        <v>0</v>
      </c>
      <c r="M2109" s="24"/>
      <c r="N2109" s="24"/>
      <c r="O2109" s="24"/>
      <c r="P2109" s="24"/>
      <c r="Q2109" s="24"/>
      <c r="R2109" s="24"/>
      <c r="S2109" s="24">
        <f t="shared" si="776"/>
        <v>0</v>
      </c>
      <c r="T2109" s="24">
        <f t="shared" si="797"/>
        <v>0</v>
      </c>
      <c r="W2109" s="24"/>
      <c r="X2109" s="24"/>
      <c r="Y2109" s="24"/>
      <c r="Z2109" s="24"/>
      <c r="AA2109" s="24"/>
      <c r="AB2109" s="24"/>
      <c r="AC2109" s="24">
        <f t="shared" si="777"/>
        <v>0</v>
      </c>
      <c r="AD2109" s="24">
        <f t="shared" si="778"/>
        <v>0</v>
      </c>
      <c r="AG2109" s="24"/>
      <c r="AH2109" s="24"/>
      <c r="AI2109" s="24"/>
      <c r="AJ2109" s="24"/>
      <c r="AK2109" s="24"/>
      <c r="AL2109" s="24"/>
      <c r="AM2109" s="24">
        <f t="shared" si="779"/>
        <v>0</v>
      </c>
      <c r="AN2109" s="24">
        <f t="shared" si="796"/>
        <v>0</v>
      </c>
      <c r="AQ2109" s="24"/>
      <c r="AR2109" s="24"/>
      <c r="AS2109" s="24"/>
      <c r="AT2109" s="24"/>
      <c r="AU2109" s="24"/>
      <c r="AV2109" s="24"/>
      <c r="AW2109" s="24">
        <f t="shared" si="780"/>
        <v>0</v>
      </c>
      <c r="AX2109" s="24">
        <f t="shared" si="781"/>
        <v>0</v>
      </c>
      <c r="BA2109" s="24"/>
      <c r="BB2109" s="24"/>
      <c r="BC2109" s="24"/>
      <c r="BD2109" s="24"/>
      <c r="BE2109" s="24"/>
      <c r="BF2109" s="24"/>
      <c r="BG2109" s="24">
        <f t="shared" si="782"/>
        <v>0</v>
      </c>
      <c r="BH2109" s="24">
        <f t="shared" si="783"/>
        <v>0</v>
      </c>
      <c r="BK2109" s="24"/>
      <c r="BL2109" s="24"/>
      <c r="BM2109" s="24"/>
      <c r="BN2109" s="24"/>
      <c r="BO2109" s="24"/>
      <c r="BP2109" s="24"/>
      <c r="BQ2109" s="24">
        <f t="shared" si="784"/>
        <v>0</v>
      </c>
      <c r="BR2109" s="24">
        <f t="shared" si="785"/>
        <v>0</v>
      </c>
      <c r="BU2109" s="24"/>
      <c r="BV2109" s="24"/>
      <c r="BW2109" s="24"/>
      <c r="BX2109" s="24"/>
      <c r="BY2109" s="24"/>
      <c r="BZ2109" s="24"/>
      <c r="CA2109" s="24">
        <f t="shared" si="786"/>
        <v>0</v>
      </c>
      <c r="CB2109" s="24">
        <f t="shared" si="787"/>
        <v>0</v>
      </c>
      <c r="CC2109" s="24"/>
      <c r="CE2109" s="24">
        <f t="shared" si="788"/>
        <v>0</v>
      </c>
      <c r="CG2109" s="24">
        <f t="shared" si="789"/>
        <v>0</v>
      </c>
      <c r="CI2109" s="24">
        <f t="shared" si="790"/>
        <v>0</v>
      </c>
      <c r="CK2109" s="24">
        <f t="shared" si="791"/>
        <v>0</v>
      </c>
      <c r="CM2109" s="24">
        <f t="shared" si="792"/>
        <v>0</v>
      </c>
      <c r="CO2109" s="24">
        <f t="shared" si="793"/>
        <v>0</v>
      </c>
      <c r="CQ2109" s="24">
        <f t="shared" si="794"/>
        <v>0</v>
      </c>
      <c r="CS2109" s="24">
        <f t="shared" si="795"/>
        <v>0</v>
      </c>
    </row>
    <row r="2110" spans="9:97">
      <c r="I2110" s="24">
        <f t="shared" si="775"/>
        <v>0</v>
      </c>
      <c r="J2110" s="24">
        <f t="shared" ref="J2110:J2173" si="798">IF(F2110&lt;C2110-D2110,C2110-D2110-F2110,0)</f>
        <v>0</v>
      </c>
      <c r="M2110" s="24"/>
      <c r="N2110" s="24"/>
      <c r="O2110" s="24"/>
      <c r="P2110" s="24"/>
      <c r="Q2110" s="24"/>
      <c r="R2110" s="24"/>
      <c r="S2110" s="24">
        <f t="shared" si="776"/>
        <v>0</v>
      </c>
      <c r="T2110" s="24">
        <f t="shared" si="797"/>
        <v>0</v>
      </c>
      <c r="W2110" s="24"/>
      <c r="X2110" s="24"/>
      <c r="Y2110" s="24"/>
      <c r="Z2110" s="24"/>
      <c r="AA2110" s="24"/>
      <c r="AB2110" s="24"/>
      <c r="AC2110" s="24">
        <f t="shared" si="777"/>
        <v>0</v>
      </c>
      <c r="AD2110" s="24">
        <f t="shared" si="778"/>
        <v>0</v>
      </c>
      <c r="AG2110" s="24"/>
      <c r="AH2110" s="24"/>
      <c r="AI2110" s="24"/>
      <c r="AJ2110" s="24"/>
      <c r="AK2110" s="24"/>
      <c r="AL2110" s="24"/>
      <c r="AM2110" s="24">
        <f t="shared" si="779"/>
        <v>0</v>
      </c>
      <c r="AN2110" s="24">
        <f t="shared" si="796"/>
        <v>0</v>
      </c>
      <c r="AQ2110" s="24"/>
      <c r="AR2110" s="24"/>
      <c r="AS2110" s="24"/>
      <c r="AT2110" s="24"/>
      <c r="AU2110" s="24"/>
      <c r="AV2110" s="24"/>
      <c r="AW2110" s="24">
        <f t="shared" si="780"/>
        <v>0</v>
      </c>
      <c r="AX2110" s="24">
        <f t="shared" si="781"/>
        <v>0</v>
      </c>
      <c r="BA2110" s="24"/>
      <c r="BB2110" s="24"/>
      <c r="BC2110" s="24"/>
      <c r="BD2110" s="24"/>
      <c r="BE2110" s="24"/>
      <c r="BF2110" s="24"/>
      <c r="BG2110" s="24">
        <f t="shared" si="782"/>
        <v>0</v>
      </c>
      <c r="BH2110" s="24">
        <f t="shared" si="783"/>
        <v>0</v>
      </c>
      <c r="BK2110" s="24"/>
      <c r="BL2110" s="24"/>
      <c r="BM2110" s="24"/>
      <c r="BN2110" s="24"/>
      <c r="BO2110" s="24"/>
      <c r="BP2110" s="24"/>
      <c r="BQ2110" s="24">
        <f t="shared" si="784"/>
        <v>0</v>
      </c>
      <c r="BR2110" s="24">
        <f t="shared" si="785"/>
        <v>0</v>
      </c>
      <c r="BU2110" s="24"/>
      <c r="BV2110" s="24"/>
      <c r="BW2110" s="24"/>
      <c r="BX2110" s="24"/>
      <c r="BY2110" s="24"/>
      <c r="BZ2110" s="24"/>
      <c r="CA2110" s="24">
        <f t="shared" si="786"/>
        <v>0</v>
      </c>
      <c r="CB2110" s="24">
        <f t="shared" si="787"/>
        <v>0</v>
      </c>
      <c r="CC2110" s="24"/>
      <c r="CE2110" s="24">
        <f t="shared" si="788"/>
        <v>0</v>
      </c>
      <c r="CG2110" s="24">
        <f t="shared" si="789"/>
        <v>0</v>
      </c>
      <c r="CI2110" s="24">
        <f t="shared" si="790"/>
        <v>0</v>
      </c>
      <c r="CK2110" s="24">
        <f t="shared" si="791"/>
        <v>0</v>
      </c>
      <c r="CM2110" s="24">
        <f t="shared" si="792"/>
        <v>0</v>
      </c>
      <c r="CO2110" s="24">
        <f t="shared" si="793"/>
        <v>0</v>
      </c>
      <c r="CQ2110" s="24">
        <f t="shared" si="794"/>
        <v>0</v>
      </c>
      <c r="CS2110" s="24">
        <f t="shared" si="795"/>
        <v>0</v>
      </c>
    </row>
    <row r="2111" spans="9:97">
      <c r="I2111" s="24">
        <f t="shared" si="775"/>
        <v>0</v>
      </c>
      <c r="J2111" s="24">
        <f t="shared" si="798"/>
        <v>0</v>
      </c>
      <c r="M2111" s="24"/>
      <c r="N2111" s="24"/>
      <c r="O2111" s="24"/>
      <c r="P2111" s="24"/>
      <c r="Q2111" s="24"/>
      <c r="R2111" s="24"/>
      <c r="S2111" s="24">
        <f t="shared" si="776"/>
        <v>0</v>
      </c>
      <c r="T2111" s="24">
        <f t="shared" si="797"/>
        <v>0</v>
      </c>
      <c r="W2111" s="24"/>
      <c r="X2111" s="24"/>
      <c r="Y2111" s="24"/>
      <c r="Z2111" s="24"/>
      <c r="AA2111" s="24"/>
      <c r="AB2111" s="24"/>
      <c r="AC2111" s="24">
        <f t="shared" si="777"/>
        <v>0</v>
      </c>
      <c r="AD2111" s="24">
        <f t="shared" si="778"/>
        <v>0</v>
      </c>
      <c r="AG2111" s="24"/>
      <c r="AH2111" s="24"/>
      <c r="AI2111" s="24"/>
      <c r="AJ2111" s="24"/>
      <c r="AK2111" s="24"/>
      <c r="AL2111" s="24"/>
      <c r="AM2111" s="24">
        <f t="shared" si="779"/>
        <v>0</v>
      </c>
      <c r="AN2111" s="24">
        <f t="shared" si="796"/>
        <v>0</v>
      </c>
      <c r="AQ2111" s="24"/>
      <c r="AR2111" s="24"/>
      <c r="AS2111" s="24"/>
      <c r="AT2111" s="24"/>
      <c r="AU2111" s="24"/>
      <c r="AV2111" s="24"/>
      <c r="AW2111" s="24">
        <f t="shared" si="780"/>
        <v>0</v>
      </c>
      <c r="AX2111" s="24">
        <f t="shared" si="781"/>
        <v>0</v>
      </c>
      <c r="BA2111" s="24"/>
      <c r="BB2111" s="24"/>
      <c r="BC2111" s="24"/>
      <c r="BD2111" s="24"/>
      <c r="BE2111" s="24"/>
      <c r="BF2111" s="24"/>
      <c r="BG2111" s="24">
        <f t="shared" si="782"/>
        <v>0</v>
      </c>
      <c r="BH2111" s="24">
        <f t="shared" si="783"/>
        <v>0</v>
      </c>
      <c r="BK2111" s="24"/>
      <c r="BL2111" s="24"/>
      <c r="BM2111" s="24"/>
      <c r="BN2111" s="24"/>
      <c r="BO2111" s="24"/>
      <c r="BP2111" s="24"/>
      <c r="BQ2111" s="24">
        <f t="shared" si="784"/>
        <v>0</v>
      </c>
      <c r="BR2111" s="24">
        <f t="shared" si="785"/>
        <v>0</v>
      </c>
      <c r="BU2111" s="24"/>
      <c r="BV2111" s="24"/>
      <c r="BW2111" s="24"/>
      <c r="BX2111" s="24"/>
      <c r="BY2111" s="24"/>
      <c r="BZ2111" s="24"/>
      <c r="CA2111" s="24">
        <f t="shared" si="786"/>
        <v>0</v>
      </c>
      <c r="CB2111" s="24">
        <f t="shared" si="787"/>
        <v>0</v>
      </c>
      <c r="CC2111" s="24"/>
      <c r="CE2111" s="24">
        <f t="shared" si="788"/>
        <v>0</v>
      </c>
      <c r="CG2111" s="24">
        <f t="shared" si="789"/>
        <v>0</v>
      </c>
      <c r="CI2111" s="24">
        <f t="shared" si="790"/>
        <v>0</v>
      </c>
      <c r="CK2111" s="24">
        <f t="shared" si="791"/>
        <v>0</v>
      </c>
      <c r="CM2111" s="24">
        <f t="shared" si="792"/>
        <v>0</v>
      </c>
      <c r="CO2111" s="24">
        <f t="shared" si="793"/>
        <v>0</v>
      </c>
      <c r="CQ2111" s="24">
        <f t="shared" si="794"/>
        <v>0</v>
      </c>
      <c r="CS2111" s="24">
        <f t="shared" si="795"/>
        <v>0</v>
      </c>
    </row>
    <row r="2112" spans="9:97">
      <c r="I2112" s="24">
        <f t="shared" si="775"/>
        <v>0</v>
      </c>
      <c r="J2112" s="24">
        <f t="shared" si="798"/>
        <v>0</v>
      </c>
      <c r="M2112" s="24"/>
      <c r="N2112" s="24"/>
      <c r="O2112" s="24"/>
      <c r="P2112" s="24"/>
      <c r="Q2112" s="24"/>
      <c r="R2112" s="24"/>
      <c r="S2112" s="24">
        <f t="shared" si="776"/>
        <v>0</v>
      </c>
      <c r="T2112" s="24">
        <f t="shared" si="797"/>
        <v>0</v>
      </c>
      <c r="W2112" s="24"/>
      <c r="X2112" s="24"/>
      <c r="Y2112" s="24"/>
      <c r="Z2112" s="24"/>
      <c r="AA2112" s="24"/>
      <c r="AB2112" s="24"/>
      <c r="AC2112" s="24">
        <f t="shared" si="777"/>
        <v>0</v>
      </c>
      <c r="AD2112" s="24">
        <f t="shared" si="778"/>
        <v>0</v>
      </c>
      <c r="AG2112" s="24"/>
      <c r="AH2112" s="24"/>
      <c r="AI2112" s="24"/>
      <c r="AJ2112" s="24"/>
      <c r="AK2112" s="24"/>
      <c r="AL2112" s="24"/>
      <c r="AM2112" s="24">
        <f t="shared" si="779"/>
        <v>0</v>
      </c>
      <c r="AN2112" s="24">
        <f t="shared" si="796"/>
        <v>0</v>
      </c>
      <c r="AQ2112" s="24"/>
      <c r="AR2112" s="24"/>
      <c r="AS2112" s="24"/>
      <c r="AT2112" s="24"/>
      <c r="AU2112" s="24"/>
      <c r="AV2112" s="24"/>
      <c r="AW2112" s="24">
        <f t="shared" si="780"/>
        <v>0</v>
      </c>
      <c r="AX2112" s="24">
        <f t="shared" si="781"/>
        <v>0</v>
      </c>
      <c r="BA2112" s="24"/>
      <c r="BB2112" s="24"/>
      <c r="BC2112" s="24"/>
      <c r="BD2112" s="24"/>
      <c r="BE2112" s="24"/>
      <c r="BF2112" s="24"/>
      <c r="BG2112" s="24">
        <f t="shared" si="782"/>
        <v>0</v>
      </c>
      <c r="BH2112" s="24">
        <f t="shared" si="783"/>
        <v>0</v>
      </c>
      <c r="BK2112" s="24"/>
      <c r="BL2112" s="24"/>
      <c r="BM2112" s="24"/>
      <c r="BN2112" s="24"/>
      <c r="BO2112" s="24"/>
      <c r="BP2112" s="24"/>
      <c r="BQ2112" s="24">
        <f t="shared" si="784"/>
        <v>0</v>
      </c>
      <c r="BR2112" s="24">
        <f t="shared" si="785"/>
        <v>0</v>
      </c>
      <c r="BU2112" s="24"/>
      <c r="BV2112" s="24"/>
      <c r="BW2112" s="24"/>
      <c r="BX2112" s="24"/>
      <c r="BY2112" s="24"/>
      <c r="BZ2112" s="24"/>
      <c r="CA2112" s="24">
        <f t="shared" si="786"/>
        <v>0</v>
      </c>
      <c r="CB2112" s="24">
        <f t="shared" si="787"/>
        <v>0</v>
      </c>
      <c r="CC2112" s="24"/>
      <c r="CE2112" s="24">
        <f t="shared" si="788"/>
        <v>0</v>
      </c>
      <c r="CG2112" s="24">
        <f t="shared" si="789"/>
        <v>0</v>
      </c>
      <c r="CI2112" s="24">
        <f t="shared" si="790"/>
        <v>0</v>
      </c>
      <c r="CK2112" s="24">
        <f t="shared" si="791"/>
        <v>0</v>
      </c>
      <c r="CM2112" s="24">
        <f t="shared" si="792"/>
        <v>0</v>
      </c>
      <c r="CO2112" s="24">
        <f t="shared" si="793"/>
        <v>0</v>
      </c>
      <c r="CQ2112" s="24">
        <f t="shared" si="794"/>
        <v>0</v>
      </c>
      <c r="CS2112" s="24">
        <f t="shared" si="795"/>
        <v>0</v>
      </c>
    </row>
    <row r="2113" spans="9:97">
      <c r="I2113" s="24">
        <f t="shared" si="775"/>
        <v>0</v>
      </c>
      <c r="J2113" s="24">
        <f t="shared" si="798"/>
        <v>0</v>
      </c>
      <c r="M2113" s="24"/>
      <c r="N2113" s="24"/>
      <c r="O2113" s="24"/>
      <c r="P2113" s="24"/>
      <c r="Q2113" s="24"/>
      <c r="R2113" s="24"/>
      <c r="S2113" s="24">
        <f t="shared" si="776"/>
        <v>0</v>
      </c>
      <c r="T2113" s="24">
        <f t="shared" si="797"/>
        <v>0</v>
      </c>
      <c r="W2113" s="24"/>
      <c r="X2113" s="24"/>
      <c r="Y2113" s="24"/>
      <c r="Z2113" s="24"/>
      <c r="AA2113" s="24"/>
      <c r="AB2113" s="24"/>
      <c r="AC2113" s="24">
        <f t="shared" si="777"/>
        <v>0</v>
      </c>
      <c r="AD2113" s="24">
        <f t="shared" si="778"/>
        <v>0</v>
      </c>
      <c r="AG2113" s="24"/>
      <c r="AH2113" s="24"/>
      <c r="AI2113" s="24"/>
      <c r="AJ2113" s="24"/>
      <c r="AK2113" s="24"/>
      <c r="AL2113" s="24"/>
      <c r="AM2113" s="24">
        <f t="shared" si="779"/>
        <v>0</v>
      </c>
      <c r="AN2113" s="24">
        <f t="shared" si="796"/>
        <v>0</v>
      </c>
      <c r="AQ2113" s="24"/>
      <c r="AR2113" s="24"/>
      <c r="AS2113" s="24"/>
      <c r="AT2113" s="24"/>
      <c r="AU2113" s="24"/>
      <c r="AV2113" s="24"/>
      <c r="AW2113" s="24">
        <f t="shared" si="780"/>
        <v>0</v>
      </c>
      <c r="AX2113" s="24">
        <f t="shared" si="781"/>
        <v>0</v>
      </c>
      <c r="BA2113" s="24"/>
      <c r="BB2113" s="24"/>
      <c r="BC2113" s="24"/>
      <c r="BD2113" s="24"/>
      <c r="BE2113" s="24"/>
      <c r="BF2113" s="24"/>
      <c r="BG2113" s="24">
        <f t="shared" si="782"/>
        <v>0</v>
      </c>
      <c r="BH2113" s="24">
        <f t="shared" si="783"/>
        <v>0</v>
      </c>
      <c r="BK2113" s="24"/>
      <c r="BL2113" s="24"/>
      <c r="BM2113" s="24"/>
      <c r="BN2113" s="24"/>
      <c r="BO2113" s="24"/>
      <c r="BP2113" s="24"/>
      <c r="BQ2113" s="24">
        <f t="shared" si="784"/>
        <v>0</v>
      </c>
      <c r="BR2113" s="24">
        <f t="shared" si="785"/>
        <v>0</v>
      </c>
      <c r="BU2113" s="24"/>
      <c r="BV2113" s="24"/>
      <c r="BW2113" s="24"/>
      <c r="BX2113" s="24"/>
      <c r="BY2113" s="24"/>
      <c r="BZ2113" s="24"/>
      <c r="CA2113" s="24">
        <f t="shared" si="786"/>
        <v>0</v>
      </c>
      <c r="CB2113" s="24">
        <f t="shared" si="787"/>
        <v>0</v>
      </c>
      <c r="CC2113" s="24"/>
      <c r="CE2113" s="24">
        <f t="shared" si="788"/>
        <v>0</v>
      </c>
      <c r="CG2113" s="24">
        <f t="shared" si="789"/>
        <v>0</v>
      </c>
      <c r="CI2113" s="24">
        <f t="shared" si="790"/>
        <v>0</v>
      </c>
      <c r="CK2113" s="24">
        <f t="shared" si="791"/>
        <v>0</v>
      </c>
      <c r="CM2113" s="24">
        <f t="shared" si="792"/>
        <v>0</v>
      </c>
      <c r="CO2113" s="24">
        <f t="shared" si="793"/>
        <v>0</v>
      </c>
      <c r="CQ2113" s="24">
        <f t="shared" si="794"/>
        <v>0</v>
      </c>
      <c r="CS2113" s="24">
        <f t="shared" si="795"/>
        <v>0</v>
      </c>
    </row>
    <row r="2114" spans="9:97">
      <c r="I2114" s="24">
        <f t="shared" si="775"/>
        <v>0</v>
      </c>
      <c r="J2114" s="24">
        <f t="shared" si="798"/>
        <v>0</v>
      </c>
      <c r="M2114" s="24"/>
      <c r="N2114" s="24"/>
      <c r="O2114" s="24"/>
      <c r="P2114" s="24"/>
      <c r="Q2114" s="24"/>
      <c r="R2114" s="24"/>
      <c r="S2114" s="24">
        <f t="shared" si="776"/>
        <v>0</v>
      </c>
      <c r="T2114" s="24">
        <f t="shared" si="797"/>
        <v>0</v>
      </c>
      <c r="W2114" s="24"/>
      <c r="X2114" s="24"/>
      <c r="Y2114" s="24"/>
      <c r="Z2114" s="24"/>
      <c r="AA2114" s="24"/>
      <c r="AB2114" s="24"/>
      <c r="AC2114" s="24">
        <f t="shared" si="777"/>
        <v>0</v>
      </c>
      <c r="AD2114" s="24">
        <f t="shared" si="778"/>
        <v>0</v>
      </c>
      <c r="AG2114" s="24"/>
      <c r="AH2114" s="24"/>
      <c r="AI2114" s="24"/>
      <c r="AJ2114" s="24"/>
      <c r="AK2114" s="24"/>
      <c r="AL2114" s="24"/>
      <c r="AM2114" s="24">
        <f t="shared" si="779"/>
        <v>0</v>
      </c>
      <c r="AN2114" s="24">
        <f t="shared" si="796"/>
        <v>0</v>
      </c>
      <c r="AQ2114" s="24"/>
      <c r="AR2114" s="24"/>
      <c r="AS2114" s="24"/>
      <c r="AT2114" s="24"/>
      <c r="AU2114" s="24"/>
      <c r="AV2114" s="24"/>
      <c r="AW2114" s="24">
        <f t="shared" si="780"/>
        <v>0</v>
      </c>
      <c r="AX2114" s="24">
        <f t="shared" si="781"/>
        <v>0</v>
      </c>
      <c r="BA2114" s="24"/>
      <c r="BB2114" s="24"/>
      <c r="BC2114" s="24"/>
      <c r="BD2114" s="24"/>
      <c r="BE2114" s="24"/>
      <c r="BF2114" s="24"/>
      <c r="BG2114" s="24">
        <f t="shared" si="782"/>
        <v>0</v>
      </c>
      <c r="BH2114" s="24">
        <f t="shared" si="783"/>
        <v>0</v>
      </c>
      <c r="BK2114" s="24"/>
      <c r="BL2114" s="24"/>
      <c r="BM2114" s="24"/>
      <c r="BN2114" s="24"/>
      <c r="BO2114" s="24"/>
      <c r="BP2114" s="24"/>
      <c r="BQ2114" s="24">
        <f t="shared" si="784"/>
        <v>0</v>
      </c>
      <c r="BR2114" s="24">
        <f t="shared" si="785"/>
        <v>0</v>
      </c>
      <c r="BU2114" s="24"/>
      <c r="BV2114" s="24"/>
      <c r="BW2114" s="24"/>
      <c r="BX2114" s="24"/>
      <c r="BY2114" s="24"/>
      <c r="BZ2114" s="24"/>
      <c r="CA2114" s="24">
        <f t="shared" si="786"/>
        <v>0</v>
      </c>
      <c r="CB2114" s="24">
        <f t="shared" si="787"/>
        <v>0</v>
      </c>
      <c r="CC2114" s="24"/>
      <c r="CE2114" s="24">
        <f t="shared" si="788"/>
        <v>0</v>
      </c>
      <c r="CG2114" s="24">
        <f t="shared" si="789"/>
        <v>0</v>
      </c>
      <c r="CI2114" s="24">
        <f t="shared" si="790"/>
        <v>0</v>
      </c>
      <c r="CK2114" s="24">
        <f t="shared" si="791"/>
        <v>0</v>
      </c>
      <c r="CM2114" s="24">
        <f t="shared" si="792"/>
        <v>0</v>
      </c>
      <c r="CO2114" s="24">
        <f t="shared" si="793"/>
        <v>0</v>
      </c>
      <c r="CQ2114" s="24">
        <f t="shared" si="794"/>
        <v>0</v>
      </c>
      <c r="CS2114" s="24">
        <f t="shared" si="795"/>
        <v>0</v>
      </c>
    </row>
    <row r="2115" spans="9:97">
      <c r="I2115" s="24">
        <f t="shared" si="775"/>
        <v>0</v>
      </c>
      <c r="J2115" s="24">
        <f t="shared" si="798"/>
        <v>0</v>
      </c>
      <c r="M2115" s="24"/>
      <c r="N2115" s="24"/>
      <c r="O2115" s="24"/>
      <c r="P2115" s="24"/>
      <c r="Q2115" s="24"/>
      <c r="R2115" s="24"/>
      <c r="S2115" s="24">
        <f t="shared" si="776"/>
        <v>0</v>
      </c>
      <c r="T2115" s="24">
        <f t="shared" si="797"/>
        <v>0</v>
      </c>
      <c r="W2115" s="24"/>
      <c r="X2115" s="24"/>
      <c r="Y2115" s="24"/>
      <c r="Z2115" s="24"/>
      <c r="AA2115" s="24"/>
      <c r="AB2115" s="24"/>
      <c r="AC2115" s="24">
        <f t="shared" si="777"/>
        <v>0</v>
      </c>
      <c r="AD2115" s="24">
        <f t="shared" si="778"/>
        <v>0</v>
      </c>
      <c r="AG2115" s="24"/>
      <c r="AH2115" s="24"/>
      <c r="AI2115" s="24"/>
      <c r="AJ2115" s="24"/>
      <c r="AK2115" s="24"/>
      <c r="AL2115" s="24"/>
      <c r="AM2115" s="24">
        <f t="shared" si="779"/>
        <v>0</v>
      </c>
      <c r="AN2115" s="24">
        <f t="shared" si="796"/>
        <v>0</v>
      </c>
      <c r="AQ2115" s="24"/>
      <c r="AR2115" s="24"/>
      <c r="AS2115" s="24"/>
      <c r="AT2115" s="24"/>
      <c r="AU2115" s="24"/>
      <c r="AV2115" s="24"/>
      <c r="AW2115" s="24">
        <f t="shared" si="780"/>
        <v>0</v>
      </c>
      <c r="AX2115" s="24">
        <f t="shared" si="781"/>
        <v>0</v>
      </c>
      <c r="BA2115" s="24"/>
      <c r="BB2115" s="24"/>
      <c r="BC2115" s="24"/>
      <c r="BD2115" s="24"/>
      <c r="BE2115" s="24"/>
      <c r="BF2115" s="24"/>
      <c r="BG2115" s="24">
        <f t="shared" si="782"/>
        <v>0</v>
      </c>
      <c r="BH2115" s="24">
        <f t="shared" si="783"/>
        <v>0</v>
      </c>
      <c r="BK2115" s="24"/>
      <c r="BL2115" s="24"/>
      <c r="BM2115" s="24"/>
      <c r="BN2115" s="24"/>
      <c r="BO2115" s="24"/>
      <c r="BP2115" s="24"/>
      <c r="BQ2115" s="24">
        <f t="shared" si="784"/>
        <v>0</v>
      </c>
      <c r="BR2115" s="24">
        <f t="shared" si="785"/>
        <v>0</v>
      </c>
      <c r="BU2115" s="24"/>
      <c r="BV2115" s="24"/>
      <c r="BW2115" s="24"/>
      <c r="BX2115" s="24"/>
      <c r="BY2115" s="24"/>
      <c r="BZ2115" s="24"/>
      <c r="CA2115" s="24">
        <f t="shared" si="786"/>
        <v>0</v>
      </c>
      <c r="CB2115" s="24">
        <f t="shared" si="787"/>
        <v>0</v>
      </c>
      <c r="CC2115" s="24"/>
      <c r="CE2115" s="24">
        <f t="shared" si="788"/>
        <v>0</v>
      </c>
      <c r="CG2115" s="24">
        <f t="shared" si="789"/>
        <v>0</v>
      </c>
      <c r="CI2115" s="24">
        <f t="shared" si="790"/>
        <v>0</v>
      </c>
      <c r="CK2115" s="24">
        <f t="shared" si="791"/>
        <v>0</v>
      </c>
      <c r="CM2115" s="24">
        <f t="shared" si="792"/>
        <v>0</v>
      </c>
      <c r="CO2115" s="24">
        <f t="shared" si="793"/>
        <v>0</v>
      </c>
      <c r="CQ2115" s="24">
        <f t="shared" si="794"/>
        <v>0</v>
      </c>
      <c r="CS2115" s="24">
        <f t="shared" si="795"/>
        <v>0</v>
      </c>
    </row>
    <row r="2116" spans="9:97">
      <c r="I2116" s="24">
        <f t="shared" ref="I2116:I2179" si="799">IF(F2116&gt;=C2116-D2116,G2116-H2116,E2116)</f>
        <v>0</v>
      </c>
      <c r="J2116" s="24">
        <f t="shared" si="798"/>
        <v>0</v>
      </c>
      <c r="M2116" s="24"/>
      <c r="N2116" s="24"/>
      <c r="O2116" s="24"/>
      <c r="P2116" s="24"/>
      <c r="Q2116" s="24"/>
      <c r="R2116" s="24"/>
      <c r="S2116" s="24">
        <f t="shared" ref="S2116:S2179" si="800">IF(P2116&gt;=M2116-N2116,Q2116-R2116,O2116)</f>
        <v>0</v>
      </c>
      <c r="T2116" s="24">
        <f t="shared" si="797"/>
        <v>0</v>
      </c>
      <c r="W2116" s="24"/>
      <c r="X2116" s="24"/>
      <c r="Y2116" s="24"/>
      <c r="Z2116" s="24"/>
      <c r="AA2116" s="24"/>
      <c r="AB2116" s="24"/>
      <c r="AC2116" s="24">
        <f t="shared" ref="AC2116:AC2179" si="801">IF(Z2116&gt;=W2116-X2116,AA2116-AB2116,Y2116)</f>
        <v>0</v>
      </c>
      <c r="AD2116" s="24">
        <f t="shared" ref="AD2116:AD2179" si="802">IF(Z2116&lt;W2116-X2116,W2116-X2116-Z2116,0)</f>
        <v>0</v>
      </c>
      <c r="AG2116" s="24"/>
      <c r="AH2116" s="24"/>
      <c r="AI2116" s="24"/>
      <c r="AJ2116" s="24"/>
      <c r="AK2116" s="24"/>
      <c r="AL2116" s="24"/>
      <c r="AM2116" s="24">
        <f t="shared" ref="AM2116:AM2179" si="803">IF(AJ2116&gt;=AG2116-AH2116,AK2116-AL2116,AI2116)</f>
        <v>0</v>
      </c>
      <c r="AN2116" s="24">
        <f t="shared" si="796"/>
        <v>0</v>
      </c>
      <c r="AQ2116" s="24"/>
      <c r="AR2116" s="24"/>
      <c r="AS2116" s="24"/>
      <c r="AT2116" s="24"/>
      <c r="AU2116" s="24"/>
      <c r="AV2116" s="24"/>
      <c r="AW2116" s="24">
        <f t="shared" ref="AW2116:AW2179" si="804">IF(AS2116&gt;=AR2116-AQ2116,AV2116-AU2116,AT2116)</f>
        <v>0</v>
      </c>
      <c r="AX2116" s="24">
        <f t="shared" ref="AX2116:AX2179" si="805">IF(AS2116&lt;AR2116-AQ2116,AR2116-AQ2116-AS2116,0)</f>
        <v>0</v>
      </c>
      <c r="BA2116" s="24"/>
      <c r="BB2116" s="24"/>
      <c r="BC2116" s="24"/>
      <c r="BD2116" s="24"/>
      <c r="BE2116" s="24"/>
      <c r="BF2116" s="24"/>
      <c r="BG2116" s="24">
        <f t="shared" ref="BG2116:BG2179" si="806">IF(BC2116&gt;=BB2116-BA2116,BF2116-BE2116,BD2116)</f>
        <v>0</v>
      </c>
      <c r="BH2116" s="24">
        <f t="shared" ref="BH2116:BH2179" si="807">IF(BC2116&lt;BB2116-BA2116,BB2116-BA2116-BC2116,0)</f>
        <v>0</v>
      </c>
      <c r="BK2116" s="24"/>
      <c r="BL2116" s="24"/>
      <c r="BM2116" s="24"/>
      <c r="BN2116" s="24"/>
      <c r="BO2116" s="24"/>
      <c r="BP2116" s="24"/>
      <c r="BQ2116" s="24">
        <f t="shared" ref="BQ2116:BQ2179" si="808">IF(BM2116&gt;=BL2116-BK2116,BP2116-BO2116,BN2116)</f>
        <v>0</v>
      </c>
      <c r="BR2116" s="24">
        <f t="shared" ref="BR2116:BR2179" si="809">IF(BM2116&lt;BL2116-BK2116,BL2116-BK2116-BM2116,0)</f>
        <v>0</v>
      </c>
      <c r="BU2116" s="24"/>
      <c r="BV2116" s="24"/>
      <c r="BW2116" s="24"/>
      <c r="BX2116" s="24"/>
      <c r="BY2116" s="24"/>
      <c r="BZ2116" s="24"/>
      <c r="CA2116" s="24">
        <f t="shared" ref="CA2116:CA2179" si="810">IF(BW2116&gt;=BV2116-BU2116,BZ2116-BY2116,BX2116)</f>
        <v>0</v>
      </c>
      <c r="CB2116" s="24">
        <f t="shared" ref="CB2116:CB2179" si="811">IF(BW2116&lt;BV2116-BU2116,BV2116-BU2116-BW2116,0)</f>
        <v>0</v>
      </c>
      <c r="CC2116" s="24"/>
      <c r="CE2116" s="24">
        <f t="shared" si="788"/>
        <v>0</v>
      </c>
      <c r="CG2116" s="24">
        <f t="shared" si="789"/>
        <v>0</v>
      </c>
      <c r="CI2116" s="24">
        <f t="shared" si="790"/>
        <v>0</v>
      </c>
      <c r="CK2116" s="24">
        <f t="shared" si="791"/>
        <v>0</v>
      </c>
      <c r="CM2116" s="24">
        <f t="shared" si="792"/>
        <v>0</v>
      </c>
      <c r="CO2116" s="24">
        <f t="shared" si="793"/>
        <v>0</v>
      </c>
      <c r="CQ2116" s="24">
        <f t="shared" si="794"/>
        <v>0</v>
      </c>
      <c r="CS2116" s="24">
        <f t="shared" si="795"/>
        <v>0</v>
      </c>
    </row>
    <row r="2117" spans="9:97">
      <c r="I2117" s="24">
        <f t="shared" si="799"/>
        <v>0</v>
      </c>
      <c r="J2117" s="24">
        <f t="shared" si="798"/>
        <v>0</v>
      </c>
      <c r="M2117" s="24"/>
      <c r="N2117" s="24"/>
      <c r="O2117" s="24"/>
      <c r="P2117" s="24"/>
      <c r="Q2117" s="24"/>
      <c r="R2117" s="24"/>
      <c r="S2117" s="24">
        <f t="shared" si="800"/>
        <v>0</v>
      </c>
      <c r="T2117" s="24">
        <f t="shared" si="797"/>
        <v>0</v>
      </c>
      <c r="W2117" s="24"/>
      <c r="X2117" s="24"/>
      <c r="Y2117" s="24"/>
      <c r="Z2117" s="24"/>
      <c r="AA2117" s="24"/>
      <c r="AB2117" s="24"/>
      <c r="AC2117" s="24">
        <f t="shared" si="801"/>
        <v>0</v>
      </c>
      <c r="AD2117" s="24">
        <f t="shared" si="802"/>
        <v>0</v>
      </c>
      <c r="AG2117" s="24"/>
      <c r="AH2117" s="24"/>
      <c r="AI2117" s="24"/>
      <c r="AJ2117" s="24"/>
      <c r="AK2117" s="24"/>
      <c r="AL2117" s="24"/>
      <c r="AM2117" s="24">
        <f t="shared" si="803"/>
        <v>0</v>
      </c>
      <c r="AN2117" s="24">
        <f t="shared" si="796"/>
        <v>0</v>
      </c>
      <c r="AQ2117" s="24"/>
      <c r="AR2117" s="24"/>
      <c r="AS2117" s="24"/>
      <c r="AT2117" s="24"/>
      <c r="AU2117" s="24"/>
      <c r="AV2117" s="24"/>
      <c r="AW2117" s="24">
        <f t="shared" si="804"/>
        <v>0</v>
      </c>
      <c r="AX2117" s="24">
        <f t="shared" si="805"/>
        <v>0</v>
      </c>
      <c r="BA2117" s="24"/>
      <c r="BB2117" s="24"/>
      <c r="BC2117" s="24"/>
      <c r="BD2117" s="24"/>
      <c r="BE2117" s="24"/>
      <c r="BF2117" s="24"/>
      <c r="BG2117" s="24">
        <f t="shared" si="806"/>
        <v>0</v>
      </c>
      <c r="BH2117" s="24">
        <f t="shared" si="807"/>
        <v>0</v>
      </c>
      <c r="BK2117" s="24"/>
      <c r="BL2117" s="24"/>
      <c r="BM2117" s="24"/>
      <c r="BN2117" s="24"/>
      <c r="BO2117" s="24"/>
      <c r="BP2117" s="24"/>
      <c r="BQ2117" s="24">
        <f t="shared" si="808"/>
        <v>0</v>
      </c>
      <c r="BR2117" s="24">
        <f t="shared" si="809"/>
        <v>0</v>
      </c>
      <c r="BU2117" s="24"/>
      <c r="BV2117" s="24"/>
      <c r="BW2117" s="24"/>
      <c r="BX2117" s="24"/>
      <c r="BY2117" s="24"/>
      <c r="BZ2117" s="24"/>
      <c r="CA2117" s="24">
        <f t="shared" si="810"/>
        <v>0</v>
      </c>
      <c r="CB2117" s="24">
        <f t="shared" si="811"/>
        <v>0</v>
      </c>
      <c r="CC2117" s="24"/>
      <c r="CE2117" s="24">
        <f t="shared" ref="CE2117:CE2180" si="812">SUMIF(B:B,CD2117,G:G)-SUMIF(B:B,CD2117,H:H)</f>
        <v>0</v>
      </c>
      <c r="CG2117" s="24">
        <f t="shared" ref="CG2117:CG2180" si="813">SUMIF(L:L,CF2117,Q:Q)-SUMIF(L:L,CF2117,R:R)</f>
        <v>0</v>
      </c>
      <c r="CI2117" s="24">
        <f t="shared" ref="CI2117:CI2180" si="814">SUMIF(V:V,CH2117,AA:AA)-SUMIF(V:V,CH2117,AB:AB)</f>
        <v>0</v>
      </c>
      <c r="CK2117" s="24">
        <f t="shared" ref="CK2117:CK2180" si="815">SUMIF(AF:AF,CJ2117,AK:AK)-SUMIF(AF:AF,CJ2117,AL:AL)</f>
        <v>0</v>
      </c>
      <c r="CM2117" s="24">
        <f t="shared" ref="CM2117:CM2180" si="816">SUMIF(AP:AP,CL2117,AV:AV)-SUMIF(AP:AP,CL2117,AU:AU)</f>
        <v>0</v>
      </c>
      <c r="CO2117" s="24">
        <f t="shared" ref="CO2117:CO2180" si="817">SUMIF(AZ:AZ,CN2117,BF:BF)-SUMIF(AZ:AZ,CN2117,BE:BE)</f>
        <v>0</v>
      </c>
      <c r="CQ2117" s="24">
        <f t="shared" ref="CQ2117:CQ2180" si="818">SUMIF(BJ:BJ,CP2117,BP:BP)-SUMIF(BJ:BJ,CP2117,BO:BO)</f>
        <v>0</v>
      </c>
      <c r="CS2117" s="24">
        <f t="shared" ref="CS2117:CS2180" si="819">SUMIF(BT:BT,CR2117,BZ:BZ)-SUMIF(BT:BT,CR2117,BY:BY)</f>
        <v>0</v>
      </c>
    </row>
    <row r="2118" spans="9:97">
      <c r="I2118" s="24">
        <f t="shared" si="799"/>
        <v>0</v>
      </c>
      <c r="J2118" s="24">
        <f t="shared" si="798"/>
        <v>0</v>
      </c>
      <c r="M2118" s="24"/>
      <c r="N2118" s="24"/>
      <c r="O2118" s="24"/>
      <c r="P2118" s="24"/>
      <c r="Q2118" s="24"/>
      <c r="R2118" s="24"/>
      <c r="S2118" s="24">
        <f t="shared" si="800"/>
        <v>0</v>
      </c>
      <c r="T2118" s="24">
        <f t="shared" si="797"/>
        <v>0</v>
      </c>
      <c r="W2118" s="24"/>
      <c r="X2118" s="24"/>
      <c r="Y2118" s="24"/>
      <c r="Z2118" s="24"/>
      <c r="AA2118" s="24"/>
      <c r="AB2118" s="24"/>
      <c r="AC2118" s="24">
        <f t="shared" si="801"/>
        <v>0</v>
      </c>
      <c r="AD2118" s="24">
        <f t="shared" si="802"/>
        <v>0</v>
      </c>
      <c r="AG2118" s="24"/>
      <c r="AH2118" s="24"/>
      <c r="AI2118" s="24"/>
      <c r="AJ2118" s="24"/>
      <c r="AK2118" s="24"/>
      <c r="AL2118" s="24"/>
      <c r="AM2118" s="24">
        <f t="shared" si="803"/>
        <v>0</v>
      </c>
      <c r="AN2118" s="24">
        <f t="shared" si="796"/>
        <v>0</v>
      </c>
      <c r="AQ2118" s="24"/>
      <c r="AR2118" s="24"/>
      <c r="AS2118" s="24"/>
      <c r="AT2118" s="24"/>
      <c r="AU2118" s="24"/>
      <c r="AV2118" s="24"/>
      <c r="AW2118" s="24">
        <f t="shared" si="804"/>
        <v>0</v>
      </c>
      <c r="AX2118" s="24">
        <f t="shared" si="805"/>
        <v>0</v>
      </c>
      <c r="BA2118" s="24"/>
      <c r="BB2118" s="24"/>
      <c r="BC2118" s="24"/>
      <c r="BD2118" s="24"/>
      <c r="BE2118" s="24"/>
      <c r="BF2118" s="24"/>
      <c r="BG2118" s="24">
        <f t="shared" si="806"/>
        <v>0</v>
      </c>
      <c r="BH2118" s="24">
        <f t="shared" si="807"/>
        <v>0</v>
      </c>
      <c r="BK2118" s="24"/>
      <c r="BL2118" s="24"/>
      <c r="BM2118" s="24"/>
      <c r="BN2118" s="24"/>
      <c r="BO2118" s="24"/>
      <c r="BP2118" s="24"/>
      <c r="BQ2118" s="24">
        <f t="shared" si="808"/>
        <v>0</v>
      </c>
      <c r="BR2118" s="24">
        <f t="shared" si="809"/>
        <v>0</v>
      </c>
      <c r="BU2118" s="24"/>
      <c r="BV2118" s="24"/>
      <c r="BW2118" s="24"/>
      <c r="BX2118" s="24"/>
      <c r="BY2118" s="24"/>
      <c r="BZ2118" s="24"/>
      <c r="CA2118" s="24">
        <f t="shared" si="810"/>
        <v>0</v>
      </c>
      <c r="CB2118" s="24">
        <f t="shared" si="811"/>
        <v>0</v>
      </c>
      <c r="CC2118" s="24"/>
      <c r="CE2118" s="24">
        <f t="shared" si="812"/>
        <v>0</v>
      </c>
      <c r="CG2118" s="24">
        <f t="shared" si="813"/>
        <v>0</v>
      </c>
      <c r="CI2118" s="24">
        <f t="shared" si="814"/>
        <v>0</v>
      </c>
      <c r="CK2118" s="24">
        <f t="shared" si="815"/>
        <v>0</v>
      </c>
      <c r="CM2118" s="24">
        <f t="shared" si="816"/>
        <v>0</v>
      </c>
      <c r="CO2118" s="24">
        <f t="shared" si="817"/>
        <v>0</v>
      </c>
      <c r="CQ2118" s="24">
        <f t="shared" si="818"/>
        <v>0</v>
      </c>
      <c r="CS2118" s="24">
        <f t="shared" si="819"/>
        <v>0</v>
      </c>
    </row>
    <row r="2119" spans="9:97">
      <c r="I2119" s="24">
        <f t="shared" si="799"/>
        <v>0</v>
      </c>
      <c r="J2119" s="24">
        <f t="shared" si="798"/>
        <v>0</v>
      </c>
      <c r="M2119" s="24"/>
      <c r="N2119" s="24"/>
      <c r="O2119" s="24"/>
      <c r="P2119" s="24"/>
      <c r="Q2119" s="24"/>
      <c r="R2119" s="24"/>
      <c r="S2119" s="24">
        <f t="shared" si="800"/>
        <v>0</v>
      </c>
      <c r="T2119" s="24">
        <f t="shared" si="797"/>
        <v>0</v>
      </c>
      <c r="W2119" s="24"/>
      <c r="X2119" s="24"/>
      <c r="Y2119" s="24"/>
      <c r="Z2119" s="24"/>
      <c r="AA2119" s="24"/>
      <c r="AB2119" s="24"/>
      <c r="AC2119" s="24">
        <f t="shared" si="801"/>
        <v>0</v>
      </c>
      <c r="AD2119" s="24">
        <f t="shared" si="802"/>
        <v>0</v>
      </c>
      <c r="AG2119" s="24"/>
      <c r="AH2119" s="24"/>
      <c r="AI2119" s="24"/>
      <c r="AJ2119" s="24"/>
      <c r="AK2119" s="24"/>
      <c r="AL2119" s="24"/>
      <c r="AM2119" s="24">
        <f t="shared" si="803"/>
        <v>0</v>
      </c>
      <c r="AN2119" s="24">
        <f t="shared" si="796"/>
        <v>0</v>
      </c>
      <c r="AQ2119" s="24"/>
      <c r="AR2119" s="24"/>
      <c r="AS2119" s="24"/>
      <c r="AT2119" s="24"/>
      <c r="AU2119" s="24"/>
      <c r="AV2119" s="24"/>
      <c r="AW2119" s="24">
        <f t="shared" si="804"/>
        <v>0</v>
      </c>
      <c r="AX2119" s="24">
        <f t="shared" si="805"/>
        <v>0</v>
      </c>
      <c r="BA2119" s="24"/>
      <c r="BB2119" s="24"/>
      <c r="BC2119" s="24"/>
      <c r="BD2119" s="24"/>
      <c r="BE2119" s="24"/>
      <c r="BF2119" s="24"/>
      <c r="BG2119" s="24">
        <f t="shared" si="806"/>
        <v>0</v>
      </c>
      <c r="BH2119" s="24">
        <f t="shared" si="807"/>
        <v>0</v>
      </c>
      <c r="BK2119" s="24"/>
      <c r="BL2119" s="24"/>
      <c r="BM2119" s="24"/>
      <c r="BN2119" s="24"/>
      <c r="BO2119" s="24"/>
      <c r="BP2119" s="24"/>
      <c r="BQ2119" s="24">
        <f t="shared" si="808"/>
        <v>0</v>
      </c>
      <c r="BR2119" s="24">
        <f t="shared" si="809"/>
        <v>0</v>
      </c>
      <c r="BU2119" s="24"/>
      <c r="BV2119" s="24"/>
      <c r="BW2119" s="24"/>
      <c r="BX2119" s="24"/>
      <c r="BY2119" s="24"/>
      <c r="BZ2119" s="24"/>
      <c r="CA2119" s="24">
        <f t="shared" si="810"/>
        <v>0</v>
      </c>
      <c r="CB2119" s="24">
        <f t="shared" si="811"/>
        <v>0</v>
      </c>
      <c r="CC2119" s="24"/>
      <c r="CE2119" s="24">
        <f t="shared" si="812"/>
        <v>0</v>
      </c>
      <c r="CG2119" s="24">
        <f t="shared" si="813"/>
        <v>0</v>
      </c>
      <c r="CI2119" s="24">
        <f t="shared" si="814"/>
        <v>0</v>
      </c>
      <c r="CK2119" s="24">
        <f t="shared" si="815"/>
        <v>0</v>
      </c>
      <c r="CM2119" s="24">
        <f t="shared" si="816"/>
        <v>0</v>
      </c>
      <c r="CO2119" s="24">
        <f t="shared" si="817"/>
        <v>0</v>
      </c>
      <c r="CQ2119" s="24">
        <f t="shared" si="818"/>
        <v>0</v>
      </c>
      <c r="CS2119" s="24">
        <f t="shared" si="819"/>
        <v>0</v>
      </c>
    </row>
    <row r="2120" spans="9:97">
      <c r="I2120" s="24">
        <f t="shared" si="799"/>
        <v>0</v>
      </c>
      <c r="J2120" s="24">
        <f t="shared" si="798"/>
        <v>0</v>
      </c>
      <c r="M2120" s="24"/>
      <c r="N2120" s="24"/>
      <c r="O2120" s="24"/>
      <c r="P2120" s="24"/>
      <c r="Q2120" s="24"/>
      <c r="R2120" s="24"/>
      <c r="S2120" s="24">
        <f t="shared" si="800"/>
        <v>0</v>
      </c>
      <c r="T2120" s="24">
        <f t="shared" si="797"/>
        <v>0</v>
      </c>
      <c r="W2120" s="24"/>
      <c r="X2120" s="24"/>
      <c r="Y2120" s="24"/>
      <c r="Z2120" s="24"/>
      <c r="AA2120" s="24"/>
      <c r="AB2120" s="24"/>
      <c r="AC2120" s="24">
        <f t="shared" si="801"/>
        <v>0</v>
      </c>
      <c r="AD2120" s="24">
        <f t="shared" si="802"/>
        <v>0</v>
      </c>
      <c r="AG2120" s="24"/>
      <c r="AH2120" s="24"/>
      <c r="AI2120" s="24"/>
      <c r="AJ2120" s="24"/>
      <c r="AK2120" s="24"/>
      <c r="AL2120" s="24"/>
      <c r="AM2120" s="24">
        <f t="shared" si="803"/>
        <v>0</v>
      </c>
      <c r="AN2120" s="24">
        <f t="shared" si="796"/>
        <v>0</v>
      </c>
      <c r="AQ2120" s="24"/>
      <c r="AR2120" s="24"/>
      <c r="AS2120" s="24"/>
      <c r="AT2120" s="24"/>
      <c r="AU2120" s="24"/>
      <c r="AV2120" s="24"/>
      <c r="AW2120" s="24">
        <f t="shared" si="804"/>
        <v>0</v>
      </c>
      <c r="AX2120" s="24">
        <f t="shared" si="805"/>
        <v>0</v>
      </c>
      <c r="BA2120" s="24"/>
      <c r="BB2120" s="24"/>
      <c r="BC2120" s="24"/>
      <c r="BD2120" s="24"/>
      <c r="BE2120" s="24"/>
      <c r="BF2120" s="24"/>
      <c r="BG2120" s="24">
        <f t="shared" si="806"/>
        <v>0</v>
      </c>
      <c r="BH2120" s="24">
        <f t="shared" si="807"/>
        <v>0</v>
      </c>
      <c r="BK2120" s="24"/>
      <c r="BL2120" s="24"/>
      <c r="BM2120" s="24"/>
      <c r="BN2120" s="24"/>
      <c r="BO2120" s="24"/>
      <c r="BP2120" s="24"/>
      <c r="BQ2120" s="24">
        <f t="shared" si="808"/>
        <v>0</v>
      </c>
      <c r="BR2120" s="24">
        <f t="shared" si="809"/>
        <v>0</v>
      </c>
      <c r="BU2120" s="24"/>
      <c r="BV2120" s="24"/>
      <c r="BW2120" s="24"/>
      <c r="BX2120" s="24"/>
      <c r="BY2120" s="24"/>
      <c r="BZ2120" s="24"/>
      <c r="CA2120" s="24">
        <f t="shared" si="810"/>
        <v>0</v>
      </c>
      <c r="CB2120" s="24">
        <f t="shared" si="811"/>
        <v>0</v>
      </c>
      <c r="CC2120" s="24"/>
      <c r="CE2120" s="24">
        <f t="shared" si="812"/>
        <v>0</v>
      </c>
      <c r="CG2120" s="24">
        <f t="shared" si="813"/>
        <v>0</v>
      </c>
      <c r="CI2120" s="24">
        <f t="shared" si="814"/>
        <v>0</v>
      </c>
      <c r="CK2120" s="24">
        <f t="shared" si="815"/>
        <v>0</v>
      </c>
      <c r="CM2120" s="24">
        <f t="shared" si="816"/>
        <v>0</v>
      </c>
      <c r="CO2120" s="24">
        <f t="shared" si="817"/>
        <v>0</v>
      </c>
      <c r="CQ2120" s="24">
        <f t="shared" si="818"/>
        <v>0</v>
      </c>
      <c r="CS2120" s="24">
        <f t="shared" si="819"/>
        <v>0</v>
      </c>
    </row>
    <row r="2121" spans="9:97">
      <c r="I2121" s="24">
        <f t="shared" si="799"/>
        <v>0</v>
      </c>
      <c r="J2121" s="24">
        <f t="shared" si="798"/>
        <v>0</v>
      </c>
      <c r="M2121" s="24"/>
      <c r="N2121" s="24"/>
      <c r="O2121" s="24"/>
      <c r="P2121" s="24"/>
      <c r="Q2121" s="24"/>
      <c r="R2121" s="24"/>
      <c r="S2121" s="24">
        <f t="shared" si="800"/>
        <v>0</v>
      </c>
      <c r="T2121" s="24">
        <f t="shared" si="797"/>
        <v>0</v>
      </c>
      <c r="W2121" s="24"/>
      <c r="X2121" s="24"/>
      <c r="Y2121" s="24"/>
      <c r="Z2121" s="24"/>
      <c r="AA2121" s="24"/>
      <c r="AB2121" s="24"/>
      <c r="AC2121" s="24">
        <f t="shared" si="801"/>
        <v>0</v>
      </c>
      <c r="AD2121" s="24">
        <f t="shared" si="802"/>
        <v>0</v>
      </c>
      <c r="AG2121" s="24"/>
      <c r="AH2121" s="24"/>
      <c r="AI2121" s="24"/>
      <c r="AJ2121" s="24"/>
      <c r="AK2121" s="24"/>
      <c r="AL2121" s="24"/>
      <c r="AM2121" s="24">
        <f t="shared" si="803"/>
        <v>0</v>
      </c>
      <c r="AN2121" s="24">
        <f t="shared" si="796"/>
        <v>0</v>
      </c>
      <c r="AQ2121" s="24"/>
      <c r="AR2121" s="24"/>
      <c r="AS2121" s="24"/>
      <c r="AT2121" s="24"/>
      <c r="AU2121" s="24"/>
      <c r="AV2121" s="24"/>
      <c r="AW2121" s="24">
        <f t="shared" si="804"/>
        <v>0</v>
      </c>
      <c r="AX2121" s="24">
        <f t="shared" si="805"/>
        <v>0</v>
      </c>
      <c r="BA2121" s="24"/>
      <c r="BB2121" s="24"/>
      <c r="BC2121" s="24"/>
      <c r="BD2121" s="24"/>
      <c r="BE2121" s="24"/>
      <c r="BF2121" s="24"/>
      <c r="BG2121" s="24">
        <f t="shared" si="806"/>
        <v>0</v>
      </c>
      <c r="BH2121" s="24">
        <f t="shared" si="807"/>
        <v>0</v>
      </c>
      <c r="BK2121" s="24"/>
      <c r="BL2121" s="24"/>
      <c r="BM2121" s="24"/>
      <c r="BN2121" s="24"/>
      <c r="BO2121" s="24"/>
      <c r="BP2121" s="24"/>
      <c r="BQ2121" s="24">
        <f t="shared" si="808"/>
        <v>0</v>
      </c>
      <c r="BR2121" s="24">
        <f t="shared" si="809"/>
        <v>0</v>
      </c>
      <c r="BU2121" s="24"/>
      <c r="BV2121" s="24"/>
      <c r="BW2121" s="24"/>
      <c r="BX2121" s="24"/>
      <c r="BY2121" s="24"/>
      <c r="BZ2121" s="24"/>
      <c r="CA2121" s="24">
        <f t="shared" si="810"/>
        <v>0</v>
      </c>
      <c r="CB2121" s="24">
        <f t="shared" si="811"/>
        <v>0</v>
      </c>
      <c r="CC2121" s="24"/>
      <c r="CE2121" s="24">
        <f t="shared" si="812"/>
        <v>0</v>
      </c>
      <c r="CG2121" s="24">
        <f t="shared" si="813"/>
        <v>0</v>
      </c>
      <c r="CI2121" s="24">
        <f t="shared" si="814"/>
        <v>0</v>
      </c>
      <c r="CK2121" s="24">
        <f t="shared" si="815"/>
        <v>0</v>
      </c>
      <c r="CM2121" s="24">
        <f t="shared" si="816"/>
        <v>0</v>
      </c>
      <c r="CO2121" s="24">
        <f t="shared" si="817"/>
        <v>0</v>
      </c>
      <c r="CQ2121" s="24">
        <f t="shared" si="818"/>
        <v>0</v>
      </c>
      <c r="CS2121" s="24">
        <f t="shared" si="819"/>
        <v>0</v>
      </c>
    </row>
    <row r="2122" spans="9:97">
      <c r="I2122" s="24">
        <f t="shared" si="799"/>
        <v>0</v>
      </c>
      <c r="J2122" s="24">
        <f t="shared" si="798"/>
        <v>0</v>
      </c>
      <c r="M2122" s="24"/>
      <c r="N2122" s="24"/>
      <c r="O2122" s="24"/>
      <c r="P2122" s="24"/>
      <c r="Q2122" s="24"/>
      <c r="R2122" s="24"/>
      <c r="S2122" s="24">
        <f t="shared" si="800"/>
        <v>0</v>
      </c>
      <c r="T2122" s="24">
        <f t="shared" si="797"/>
        <v>0</v>
      </c>
      <c r="W2122" s="24"/>
      <c r="X2122" s="24"/>
      <c r="Y2122" s="24"/>
      <c r="Z2122" s="24"/>
      <c r="AA2122" s="24"/>
      <c r="AB2122" s="24"/>
      <c r="AC2122" s="24">
        <f t="shared" si="801"/>
        <v>0</v>
      </c>
      <c r="AD2122" s="24">
        <f t="shared" si="802"/>
        <v>0</v>
      </c>
      <c r="AG2122" s="24"/>
      <c r="AH2122" s="24"/>
      <c r="AI2122" s="24"/>
      <c r="AJ2122" s="24"/>
      <c r="AK2122" s="24"/>
      <c r="AL2122" s="24"/>
      <c r="AM2122" s="24">
        <f t="shared" si="803"/>
        <v>0</v>
      </c>
      <c r="AN2122" s="24">
        <f t="shared" si="796"/>
        <v>0</v>
      </c>
      <c r="AQ2122" s="24"/>
      <c r="AR2122" s="24"/>
      <c r="AS2122" s="24"/>
      <c r="AT2122" s="24"/>
      <c r="AU2122" s="24"/>
      <c r="AV2122" s="24"/>
      <c r="AW2122" s="24">
        <f t="shared" si="804"/>
        <v>0</v>
      </c>
      <c r="AX2122" s="24">
        <f t="shared" si="805"/>
        <v>0</v>
      </c>
      <c r="BA2122" s="24"/>
      <c r="BB2122" s="24"/>
      <c r="BC2122" s="24"/>
      <c r="BD2122" s="24"/>
      <c r="BE2122" s="24"/>
      <c r="BF2122" s="24"/>
      <c r="BG2122" s="24">
        <f t="shared" si="806"/>
        <v>0</v>
      </c>
      <c r="BH2122" s="24">
        <f t="shared" si="807"/>
        <v>0</v>
      </c>
      <c r="BK2122" s="24"/>
      <c r="BL2122" s="24"/>
      <c r="BM2122" s="24"/>
      <c r="BN2122" s="24"/>
      <c r="BO2122" s="24"/>
      <c r="BP2122" s="24"/>
      <c r="BQ2122" s="24">
        <f t="shared" si="808"/>
        <v>0</v>
      </c>
      <c r="BR2122" s="24">
        <f t="shared" si="809"/>
        <v>0</v>
      </c>
      <c r="BU2122" s="24"/>
      <c r="BV2122" s="24"/>
      <c r="BW2122" s="24"/>
      <c r="BX2122" s="24"/>
      <c r="BY2122" s="24"/>
      <c r="BZ2122" s="24"/>
      <c r="CA2122" s="24">
        <f t="shared" si="810"/>
        <v>0</v>
      </c>
      <c r="CB2122" s="24">
        <f t="shared" si="811"/>
        <v>0</v>
      </c>
      <c r="CC2122" s="24"/>
      <c r="CE2122" s="24">
        <f t="shared" si="812"/>
        <v>0</v>
      </c>
      <c r="CG2122" s="24">
        <f t="shared" si="813"/>
        <v>0</v>
      </c>
      <c r="CI2122" s="24">
        <f t="shared" si="814"/>
        <v>0</v>
      </c>
      <c r="CK2122" s="24">
        <f t="shared" si="815"/>
        <v>0</v>
      </c>
      <c r="CM2122" s="24">
        <f t="shared" si="816"/>
        <v>0</v>
      </c>
      <c r="CO2122" s="24">
        <f t="shared" si="817"/>
        <v>0</v>
      </c>
      <c r="CQ2122" s="24">
        <f t="shared" si="818"/>
        <v>0</v>
      </c>
      <c r="CS2122" s="24">
        <f t="shared" si="819"/>
        <v>0</v>
      </c>
    </row>
    <row r="2123" spans="9:97">
      <c r="I2123" s="24">
        <f t="shared" si="799"/>
        <v>0</v>
      </c>
      <c r="J2123" s="24">
        <f t="shared" si="798"/>
        <v>0</v>
      </c>
      <c r="M2123" s="24"/>
      <c r="N2123" s="24"/>
      <c r="O2123" s="24"/>
      <c r="P2123" s="24"/>
      <c r="Q2123" s="24"/>
      <c r="R2123" s="24"/>
      <c r="S2123" s="24">
        <f t="shared" si="800"/>
        <v>0</v>
      </c>
      <c r="T2123" s="24">
        <f t="shared" si="797"/>
        <v>0</v>
      </c>
      <c r="W2123" s="24"/>
      <c r="X2123" s="24"/>
      <c r="Y2123" s="24"/>
      <c r="Z2123" s="24"/>
      <c r="AA2123" s="24"/>
      <c r="AB2123" s="24"/>
      <c r="AC2123" s="24">
        <f t="shared" si="801"/>
        <v>0</v>
      </c>
      <c r="AD2123" s="24">
        <f t="shared" si="802"/>
        <v>0</v>
      </c>
      <c r="AG2123" s="24"/>
      <c r="AH2123" s="24"/>
      <c r="AI2123" s="24"/>
      <c r="AJ2123" s="24"/>
      <c r="AK2123" s="24"/>
      <c r="AL2123" s="24"/>
      <c r="AM2123" s="24">
        <f t="shared" si="803"/>
        <v>0</v>
      </c>
      <c r="AN2123" s="24">
        <f t="shared" si="796"/>
        <v>0</v>
      </c>
      <c r="AQ2123" s="24"/>
      <c r="AR2123" s="24"/>
      <c r="AS2123" s="24"/>
      <c r="AT2123" s="24"/>
      <c r="AU2123" s="24"/>
      <c r="AV2123" s="24"/>
      <c r="AW2123" s="24">
        <f t="shared" si="804"/>
        <v>0</v>
      </c>
      <c r="AX2123" s="24">
        <f t="shared" si="805"/>
        <v>0</v>
      </c>
      <c r="BA2123" s="24"/>
      <c r="BB2123" s="24"/>
      <c r="BC2123" s="24"/>
      <c r="BD2123" s="24"/>
      <c r="BE2123" s="24"/>
      <c r="BF2123" s="24"/>
      <c r="BG2123" s="24">
        <f t="shared" si="806"/>
        <v>0</v>
      </c>
      <c r="BH2123" s="24">
        <f t="shared" si="807"/>
        <v>0</v>
      </c>
      <c r="BK2123" s="24"/>
      <c r="BL2123" s="24"/>
      <c r="BM2123" s="24"/>
      <c r="BN2123" s="24"/>
      <c r="BO2123" s="24"/>
      <c r="BP2123" s="24"/>
      <c r="BQ2123" s="24">
        <f t="shared" si="808"/>
        <v>0</v>
      </c>
      <c r="BR2123" s="24">
        <f t="shared" si="809"/>
        <v>0</v>
      </c>
      <c r="BU2123" s="24"/>
      <c r="BV2123" s="24"/>
      <c r="BW2123" s="24"/>
      <c r="BX2123" s="24"/>
      <c r="BY2123" s="24"/>
      <c r="BZ2123" s="24"/>
      <c r="CA2123" s="24">
        <f t="shared" si="810"/>
        <v>0</v>
      </c>
      <c r="CB2123" s="24">
        <f t="shared" si="811"/>
        <v>0</v>
      </c>
      <c r="CC2123" s="24"/>
      <c r="CE2123" s="24">
        <f t="shared" si="812"/>
        <v>0</v>
      </c>
      <c r="CG2123" s="24">
        <f t="shared" si="813"/>
        <v>0</v>
      </c>
      <c r="CI2123" s="24">
        <f t="shared" si="814"/>
        <v>0</v>
      </c>
      <c r="CK2123" s="24">
        <f t="shared" si="815"/>
        <v>0</v>
      </c>
      <c r="CM2123" s="24">
        <f t="shared" si="816"/>
        <v>0</v>
      </c>
      <c r="CO2123" s="24">
        <f t="shared" si="817"/>
        <v>0</v>
      </c>
      <c r="CQ2123" s="24">
        <f t="shared" si="818"/>
        <v>0</v>
      </c>
      <c r="CS2123" s="24">
        <f t="shared" si="819"/>
        <v>0</v>
      </c>
    </row>
    <row r="2124" spans="9:97">
      <c r="I2124" s="24">
        <f t="shared" si="799"/>
        <v>0</v>
      </c>
      <c r="J2124" s="24">
        <f t="shared" si="798"/>
        <v>0</v>
      </c>
      <c r="M2124" s="24"/>
      <c r="N2124" s="24"/>
      <c r="O2124" s="24"/>
      <c r="P2124" s="24"/>
      <c r="Q2124" s="24"/>
      <c r="R2124" s="24"/>
      <c r="S2124" s="24">
        <f t="shared" si="800"/>
        <v>0</v>
      </c>
      <c r="T2124" s="24">
        <f t="shared" si="797"/>
        <v>0</v>
      </c>
      <c r="W2124" s="24"/>
      <c r="X2124" s="24"/>
      <c r="Y2124" s="24"/>
      <c r="Z2124" s="24"/>
      <c r="AA2124" s="24"/>
      <c r="AB2124" s="24"/>
      <c r="AC2124" s="24">
        <f t="shared" si="801"/>
        <v>0</v>
      </c>
      <c r="AD2124" s="24">
        <f t="shared" si="802"/>
        <v>0</v>
      </c>
      <c r="AG2124" s="24"/>
      <c r="AH2124" s="24"/>
      <c r="AI2124" s="24"/>
      <c r="AJ2124" s="24"/>
      <c r="AK2124" s="24"/>
      <c r="AL2124" s="24"/>
      <c r="AM2124" s="24">
        <f t="shared" si="803"/>
        <v>0</v>
      </c>
      <c r="AN2124" s="24">
        <f t="shared" si="796"/>
        <v>0</v>
      </c>
      <c r="AQ2124" s="24"/>
      <c r="AR2124" s="24"/>
      <c r="AS2124" s="24"/>
      <c r="AT2124" s="24"/>
      <c r="AU2124" s="24"/>
      <c r="AV2124" s="24"/>
      <c r="AW2124" s="24">
        <f t="shared" si="804"/>
        <v>0</v>
      </c>
      <c r="AX2124" s="24">
        <f t="shared" si="805"/>
        <v>0</v>
      </c>
      <c r="BA2124" s="24"/>
      <c r="BB2124" s="24"/>
      <c r="BC2124" s="24"/>
      <c r="BD2124" s="24"/>
      <c r="BE2124" s="24"/>
      <c r="BF2124" s="24"/>
      <c r="BG2124" s="24">
        <f t="shared" si="806"/>
        <v>0</v>
      </c>
      <c r="BH2124" s="24">
        <f t="shared" si="807"/>
        <v>0</v>
      </c>
      <c r="BK2124" s="24"/>
      <c r="BL2124" s="24"/>
      <c r="BM2124" s="24"/>
      <c r="BN2124" s="24"/>
      <c r="BO2124" s="24"/>
      <c r="BP2124" s="24"/>
      <c r="BQ2124" s="24">
        <f t="shared" si="808"/>
        <v>0</v>
      </c>
      <c r="BR2124" s="24">
        <f t="shared" si="809"/>
        <v>0</v>
      </c>
      <c r="BU2124" s="24"/>
      <c r="BV2124" s="24"/>
      <c r="BW2124" s="24"/>
      <c r="BX2124" s="24"/>
      <c r="BY2124" s="24"/>
      <c r="BZ2124" s="24"/>
      <c r="CA2124" s="24">
        <f t="shared" si="810"/>
        <v>0</v>
      </c>
      <c r="CB2124" s="24">
        <f t="shared" si="811"/>
        <v>0</v>
      </c>
      <c r="CC2124" s="24"/>
      <c r="CE2124" s="24">
        <f t="shared" si="812"/>
        <v>0</v>
      </c>
      <c r="CG2124" s="24">
        <f t="shared" si="813"/>
        <v>0</v>
      </c>
      <c r="CI2124" s="24">
        <f t="shared" si="814"/>
        <v>0</v>
      </c>
      <c r="CK2124" s="24">
        <f t="shared" si="815"/>
        <v>0</v>
      </c>
      <c r="CM2124" s="24">
        <f t="shared" si="816"/>
        <v>0</v>
      </c>
      <c r="CO2124" s="24">
        <f t="shared" si="817"/>
        <v>0</v>
      </c>
      <c r="CQ2124" s="24">
        <f t="shared" si="818"/>
        <v>0</v>
      </c>
      <c r="CS2124" s="24">
        <f t="shared" si="819"/>
        <v>0</v>
      </c>
    </row>
    <row r="2125" spans="9:97">
      <c r="I2125" s="24">
        <f t="shared" si="799"/>
        <v>0</v>
      </c>
      <c r="J2125" s="24">
        <f t="shared" si="798"/>
        <v>0</v>
      </c>
      <c r="M2125" s="24"/>
      <c r="N2125" s="24"/>
      <c r="O2125" s="24"/>
      <c r="P2125" s="24"/>
      <c r="Q2125" s="24"/>
      <c r="R2125" s="24"/>
      <c r="S2125" s="24">
        <f t="shared" si="800"/>
        <v>0</v>
      </c>
      <c r="T2125" s="24">
        <f t="shared" si="797"/>
        <v>0</v>
      </c>
      <c r="W2125" s="24"/>
      <c r="X2125" s="24"/>
      <c r="Y2125" s="24"/>
      <c r="Z2125" s="24"/>
      <c r="AA2125" s="24"/>
      <c r="AB2125" s="24"/>
      <c r="AC2125" s="24">
        <f t="shared" si="801"/>
        <v>0</v>
      </c>
      <c r="AD2125" s="24">
        <f t="shared" si="802"/>
        <v>0</v>
      </c>
      <c r="AG2125" s="24"/>
      <c r="AH2125" s="24"/>
      <c r="AI2125" s="24"/>
      <c r="AJ2125" s="24"/>
      <c r="AK2125" s="24"/>
      <c r="AL2125" s="24"/>
      <c r="AM2125" s="24">
        <f t="shared" si="803"/>
        <v>0</v>
      </c>
      <c r="AN2125" s="24">
        <f t="shared" si="796"/>
        <v>0</v>
      </c>
      <c r="AQ2125" s="24"/>
      <c r="AR2125" s="24"/>
      <c r="AS2125" s="24"/>
      <c r="AT2125" s="24"/>
      <c r="AU2125" s="24"/>
      <c r="AV2125" s="24"/>
      <c r="AW2125" s="24">
        <f t="shared" si="804"/>
        <v>0</v>
      </c>
      <c r="AX2125" s="24">
        <f t="shared" si="805"/>
        <v>0</v>
      </c>
      <c r="BA2125" s="24"/>
      <c r="BB2125" s="24"/>
      <c r="BC2125" s="24"/>
      <c r="BD2125" s="24"/>
      <c r="BE2125" s="24"/>
      <c r="BF2125" s="24"/>
      <c r="BG2125" s="24">
        <f t="shared" si="806"/>
        <v>0</v>
      </c>
      <c r="BH2125" s="24">
        <f t="shared" si="807"/>
        <v>0</v>
      </c>
      <c r="BK2125" s="24"/>
      <c r="BL2125" s="24"/>
      <c r="BM2125" s="24"/>
      <c r="BN2125" s="24"/>
      <c r="BO2125" s="24"/>
      <c r="BP2125" s="24"/>
      <c r="BQ2125" s="24">
        <f t="shared" si="808"/>
        <v>0</v>
      </c>
      <c r="BR2125" s="24">
        <f t="shared" si="809"/>
        <v>0</v>
      </c>
      <c r="BU2125" s="24"/>
      <c r="BV2125" s="24"/>
      <c r="BW2125" s="24"/>
      <c r="BX2125" s="24"/>
      <c r="BY2125" s="24"/>
      <c r="BZ2125" s="24"/>
      <c r="CA2125" s="24">
        <f t="shared" si="810"/>
        <v>0</v>
      </c>
      <c r="CB2125" s="24">
        <f t="shared" si="811"/>
        <v>0</v>
      </c>
      <c r="CC2125" s="24"/>
      <c r="CE2125" s="24">
        <f t="shared" si="812"/>
        <v>0</v>
      </c>
      <c r="CG2125" s="24">
        <f t="shared" si="813"/>
        <v>0</v>
      </c>
      <c r="CI2125" s="24">
        <f t="shared" si="814"/>
        <v>0</v>
      </c>
      <c r="CK2125" s="24">
        <f t="shared" si="815"/>
        <v>0</v>
      </c>
      <c r="CM2125" s="24">
        <f t="shared" si="816"/>
        <v>0</v>
      </c>
      <c r="CO2125" s="24">
        <f t="shared" si="817"/>
        <v>0</v>
      </c>
      <c r="CQ2125" s="24">
        <f t="shared" si="818"/>
        <v>0</v>
      </c>
      <c r="CS2125" s="24">
        <f t="shared" si="819"/>
        <v>0</v>
      </c>
    </row>
    <row r="2126" spans="9:97">
      <c r="I2126" s="24">
        <f t="shared" si="799"/>
        <v>0</v>
      </c>
      <c r="J2126" s="24">
        <f t="shared" si="798"/>
        <v>0</v>
      </c>
      <c r="M2126" s="24"/>
      <c r="N2126" s="24"/>
      <c r="O2126" s="24"/>
      <c r="P2126" s="24"/>
      <c r="Q2126" s="24"/>
      <c r="R2126" s="24"/>
      <c r="S2126" s="24">
        <f t="shared" si="800"/>
        <v>0</v>
      </c>
      <c r="T2126" s="24">
        <f t="shared" si="797"/>
        <v>0</v>
      </c>
      <c r="W2126" s="24"/>
      <c r="X2126" s="24"/>
      <c r="Y2126" s="24"/>
      <c r="Z2126" s="24"/>
      <c r="AA2126" s="24"/>
      <c r="AB2126" s="24"/>
      <c r="AC2126" s="24">
        <f t="shared" si="801"/>
        <v>0</v>
      </c>
      <c r="AD2126" s="24">
        <f t="shared" si="802"/>
        <v>0</v>
      </c>
      <c r="AG2126" s="24"/>
      <c r="AH2126" s="24"/>
      <c r="AI2126" s="24"/>
      <c r="AJ2126" s="24"/>
      <c r="AK2126" s="24"/>
      <c r="AL2126" s="24"/>
      <c r="AM2126" s="24">
        <f t="shared" si="803"/>
        <v>0</v>
      </c>
      <c r="AN2126" s="24">
        <f t="shared" si="796"/>
        <v>0</v>
      </c>
      <c r="AQ2126" s="24"/>
      <c r="AR2126" s="24"/>
      <c r="AS2126" s="24"/>
      <c r="AT2126" s="24"/>
      <c r="AU2126" s="24"/>
      <c r="AV2126" s="24"/>
      <c r="AW2126" s="24">
        <f t="shared" si="804"/>
        <v>0</v>
      </c>
      <c r="AX2126" s="24">
        <f t="shared" si="805"/>
        <v>0</v>
      </c>
      <c r="BA2126" s="24"/>
      <c r="BB2126" s="24"/>
      <c r="BC2126" s="24"/>
      <c r="BD2126" s="24"/>
      <c r="BE2126" s="24"/>
      <c r="BF2126" s="24"/>
      <c r="BG2126" s="24">
        <f t="shared" si="806"/>
        <v>0</v>
      </c>
      <c r="BH2126" s="24">
        <f t="shared" si="807"/>
        <v>0</v>
      </c>
      <c r="BK2126" s="24"/>
      <c r="BL2126" s="24"/>
      <c r="BM2126" s="24"/>
      <c r="BN2126" s="24"/>
      <c r="BO2126" s="24"/>
      <c r="BP2126" s="24"/>
      <c r="BQ2126" s="24">
        <f t="shared" si="808"/>
        <v>0</v>
      </c>
      <c r="BR2126" s="24">
        <f t="shared" si="809"/>
        <v>0</v>
      </c>
      <c r="BU2126" s="24"/>
      <c r="BV2126" s="24"/>
      <c r="BW2126" s="24"/>
      <c r="BX2126" s="24"/>
      <c r="BY2126" s="24"/>
      <c r="BZ2126" s="24"/>
      <c r="CA2126" s="24">
        <f t="shared" si="810"/>
        <v>0</v>
      </c>
      <c r="CB2126" s="24">
        <f t="shared" si="811"/>
        <v>0</v>
      </c>
      <c r="CC2126" s="24"/>
      <c r="CE2126" s="24">
        <f t="shared" si="812"/>
        <v>0</v>
      </c>
      <c r="CG2126" s="24">
        <f t="shared" si="813"/>
        <v>0</v>
      </c>
      <c r="CI2126" s="24">
        <f t="shared" si="814"/>
        <v>0</v>
      </c>
      <c r="CK2126" s="24">
        <f t="shared" si="815"/>
        <v>0</v>
      </c>
      <c r="CM2126" s="24">
        <f t="shared" si="816"/>
        <v>0</v>
      </c>
      <c r="CO2126" s="24">
        <f t="shared" si="817"/>
        <v>0</v>
      </c>
      <c r="CQ2126" s="24">
        <f t="shared" si="818"/>
        <v>0</v>
      </c>
      <c r="CS2126" s="24">
        <f t="shared" si="819"/>
        <v>0</v>
      </c>
    </row>
    <row r="2127" spans="9:97">
      <c r="I2127" s="24">
        <f t="shared" si="799"/>
        <v>0</v>
      </c>
      <c r="J2127" s="24">
        <f t="shared" si="798"/>
        <v>0</v>
      </c>
      <c r="M2127" s="24"/>
      <c r="N2127" s="24"/>
      <c r="O2127" s="24"/>
      <c r="P2127" s="24"/>
      <c r="Q2127" s="24"/>
      <c r="R2127" s="24"/>
      <c r="S2127" s="24">
        <f t="shared" si="800"/>
        <v>0</v>
      </c>
      <c r="T2127" s="24">
        <f t="shared" si="797"/>
        <v>0</v>
      </c>
      <c r="W2127" s="24"/>
      <c r="X2127" s="24"/>
      <c r="Y2127" s="24"/>
      <c r="Z2127" s="24"/>
      <c r="AA2127" s="24"/>
      <c r="AB2127" s="24"/>
      <c r="AC2127" s="24">
        <f t="shared" si="801"/>
        <v>0</v>
      </c>
      <c r="AD2127" s="24">
        <f t="shared" si="802"/>
        <v>0</v>
      </c>
      <c r="AG2127" s="24"/>
      <c r="AH2127" s="24"/>
      <c r="AI2127" s="24"/>
      <c r="AJ2127" s="24"/>
      <c r="AK2127" s="24"/>
      <c r="AL2127" s="24"/>
      <c r="AM2127" s="24">
        <f t="shared" si="803"/>
        <v>0</v>
      </c>
      <c r="AN2127" s="24">
        <f t="shared" si="796"/>
        <v>0</v>
      </c>
      <c r="AQ2127" s="24"/>
      <c r="AR2127" s="24"/>
      <c r="AS2127" s="24"/>
      <c r="AT2127" s="24"/>
      <c r="AU2127" s="24"/>
      <c r="AV2127" s="24"/>
      <c r="AW2127" s="24">
        <f t="shared" si="804"/>
        <v>0</v>
      </c>
      <c r="AX2127" s="24">
        <f t="shared" si="805"/>
        <v>0</v>
      </c>
      <c r="BA2127" s="24"/>
      <c r="BB2127" s="24"/>
      <c r="BC2127" s="24"/>
      <c r="BD2127" s="24"/>
      <c r="BE2127" s="24"/>
      <c r="BF2127" s="24"/>
      <c r="BG2127" s="24">
        <f t="shared" si="806"/>
        <v>0</v>
      </c>
      <c r="BH2127" s="24">
        <f t="shared" si="807"/>
        <v>0</v>
      </c>
      <c r="BK2127" s="24"/>
      <c r="BL2127" s="24"/>
      <c r="BM2127" s="24"/>
      <c r="BN2127" s="24"/>
      <c r="BO2127" s="24"/>
      <c r="BP2127" s="24"/>
      <c r="BQ2127" s="24">
        <f t="shared" si="808"/>
        <v>0</v>
      </c>
      <c r="BR2127" s="24">
        <f t="shared" si="809"/>
        <v>0</v>
      </c>
      <c r="BU2127" s="24"/>
      <c r="BV2127" s="24"/>
      <c r="BW2127" s="24"/>
      <c r="BX2127" s="24"/>
      <c r="BY2127" s="24"/>
      <c r="BZ2127" s="24"/>
      <c r="CA2127" s="24">
        <f t="shared" si="810"/>
        <v>0</v>
      </c>
      <c r="CB2127" s="24">
        <f t="shared" si="811"/>
        <v>0</v>
      </c>
      <c r="CC2127" s="24"/>
      <c r="CE2127" s="24">
        <f t="shared" si="812"/>
        <v>0</v>
      </c>
      <c r="CG2127" s="24">
        <f t="shared" si="813"/>
        <v>0</v>
      </c>
      <c r="CI2127" s="24">
        <f t="shared" si="814"/>
        <v>0</v>
      </c>
      <c r="CK2127" s="24">
        <f t="shared" si="815"/>
        <v>0</v>
      </c>
      <c r="CM2127" s="24">
        <f t="shared" si="816"/>
        <v>0</v>
      </c>
      <c r="CO2127" s="24">
        <f t="shared" si="817"/>
        <v>0</v>
      </c>
      <c r="CQ2127" s="24">
        <f t="shared" si="818"/>
        <v>0</v>
      </c>
      <c r="CS2127" s="24">
        <f t="shared" si="819"/>
        <v>0</v>
      </c>
    </row>
    <row r="2128" spans="9:97">
      <c r="I2128" s="24">
        <f t="shared" si="799"/>
        <v>0</v>
      </c>
      <c r="J2128" s="24">
        <f t="shared" si="798"/>
        <v>0</v>
      </c>
      <c r="M2128" s="24"/>
      <c r="N2128" s="24"/>
      <c r="O2128" s="24"/>
      <c r="P2128" s="24"/>
      <c r="Q2128" s="24"/>
      <c r="R2128" s="24"/>
      <c r="S2128" s="24">
        <f t="shared" si="800"/>
        <v>0</v>
      </c>
      <c r="T2128" s="24">
        <f t="shared" si="797"/>
        <v>0</v>
      </c>
      <c r="W2128" s="24"/>
      <c r="X2128" s="24"/>
      <c r="Y2128" s="24"/>
      <c r="Z2128" s="24"/>
      <c r="AA2128" s="24"/>
      <c r="AB2128" s="24"/>
      <c r="AC2128" s="24">
        <f t="shared" si="801"/>
        <v>0</v>
      </c>
      <c r="AD2128" s="24">
        <f t="shared" si="802"/>
        <v>0</v>
      </c>
      <c r="AG2128" s="24"/>
      <c r="AH2128" s="24"/>
      <c r="AI2128" s="24"/>
      <c r="AJ2128" s="24"/>
      <c r="AK2128" s="24"/>
      <c r="AL2128" s="24"/>
      <c r="AM2128" s="24">
        <f t="shared" si="803"/>
        <v>0</v>
      </c>
      <c r="AN2128" s="24">
        <f t="shared" si="796"/>
        <v>0</v>
      </c>
      <c r="AQ2128" s="24"/>
      <c r="AR2128" s="24"/>
      <c r="AS2128" s="24"/>
      <c r="AT2128" s="24"/>
      <c r="AU2128" s="24"/>
      <c r="AV2128" s="24"/>
      <c r="AW2128" s="24">
        <f t="shared" si="804"/>
        <v>0</v>
      </c>
      <c r="AX2128" s="24">
        <f t="shared" si="805"/>
        <v>0</v>
      </c>
      <c r="BA2128" s="24"/>
      <c r="BB2128" s="24"/>
      <c r="BC2128" s="24"/>
      <c r="BD2128" s="24"/>
      <c r="BE2128" s="24"/>
      <c r="BF2128" s="24"/>
      <c r="BG2128" s="24">
        <f t="shared" si="806"/>
        <v>0</v>
      </c>
      <c r="BH2128" s="24">
        <f t="shared" si="807"/>
        <v>0</v>
      </c>
      <c r="BK2128" s="24"/>
      <c r="BL2128" s="24"/>
      <c r="BM2128" s="24"/>
      <c r="BN2128" s="24"/>
      <c r="BO2128" s="24"/>
      <c r="BP2128" s="24"/>
      <c r="BQ2128" s="24">
        <f t="shared" si="808"/>
        <v>0</v>
      </c>
      <c r="BR2128" s="24">
        <f t="shared" si="809"/>
        <v>0</v>
      </c>
      <c r="BU2128" s="24"/>
      <c r="BV2128" s="24"/>
      <c r="BW2128" s="24"/>
      <c r="BX2128" s="24"/>
      <c r="BY2128" s="24"/>
      <c r="BZ2128" s="24"/>
      <c r="CA2128" s="24">
        <f t="shared" si="810"/>
        <v>0</v>
      </c>
      <c r="CB2128" s="24">
        <f t="shared" si="811"/>
        <v>0</v>
      </c>
      <c r="CC2128" s="24"/>
      <c r="CE2128" s="24">
        <f t="shared" si="812"/>
        <v>0</v>
      </c>
      <c r="CG2128" s="24">
        <f t="shared" si="813"/>
        <v>0</v>
      </c>
      <c r="CI2128" s="24">
        <f t="shared" si="814"/>
        <v>0</v>
      </c>
      <c r="CK2128" s="24">
        <f t="shared" si="815"/>
        <v>0</v>
      </c>
      <c r="CM2128" s="24">
        <f t="shared" si="816"/>
        <v>0</v>
      </c>
      <c r="CO2128" s="24">
        <f t="shared" si="817"/>
        <v>0</v>
      </c>
      <c r="CQ2128" s="24">
        <f t="shared" si="818"/>
        <v>0</v>
      </c>
      <c r="CS2128" s="24">
        <f t="shared" si="819"/>
        <v>0</v>
      </c>
    </row>
    <row r="2129" spans="9:97">
      <c r="I2129" s="24">
        <f t="shared" si="799"/>
        <v>0</v>
      </c>
      <c r="J2129" s="24">
        <f t="shared" si="798"/>
        <v>0</v>
      </c>
      <c r="M2129" s="24"/>
      <c r="N2129" s="24"/>
      <c r="O2129" s="24"/>
      <c r="P2129" s="24"/>
      <c r="Q2129" s="24"/>
      <c r="R2129" s="24"/>
      <c r="S2129" s="24">
        <f t="shared" si="800"/>
        <v>0</v>
      </c>
      <c r="T2129" s="24">
        <f t="shared" si="797"/>
        <v>0</v>
      </c>
      <c r="W2129" s="24"/>
      <c r="X2129" s="24"/>
      <c r="Y2129" s="24"/>
      <c r="Z2129" s="24"/>
      <c r="AA2129" s="24"/>
      <c r="AB2129" s="24"/>
      <c r="AC2129" s="24">
        <f t="shared" si="801"/>
        <v>0</v>
      </c>
      <c r="AD2129" s="24">
        <f t="shared" si="802"/>
        <v>0</v>
      </c>
      <c r="AG2129" s="24"/>
      <c r="AH2129" s="24"/>
      <c r="AI2129" s="24"/>
      <c r="AJ2129" s="24"/>
      <c r="AK2129" s="24"/>
      <c r="AL2129" s="24"/>
      <c r="AM2129" s="24">
        <f t="shared" si="803"/>
        <v>0</v>
      </c>
      <c r="AN2129" s="24">
        <f t="shared" si="796"/>
        <v>0</v>
      </c>
      <c r="AQ2129" s="24"/>
      <c r="AR2129" s="24"/>
      <c r="AS2129" s="24"/>
      <c r="AT2129" s="24"/>
      <c r="AU2129" s="24"/>
      <c r="AV2129" s="24"/>
      <c r="AW2129" s="24">
        <f t="shared" si="804"/>
        <v>0</v>
      </c>
      <c r="AX2129" s="24">
        <f t="shared" si="805"/>
        <v>0</v>
      </c>
      <c r="BA2129" s="24"/>
      <c r="BB2129" s="24"/>
      <c r="BC2129" s="24"/>
      <c r="BD2129" s="24"/>
      <c r="BE2129" s="24"/>
      <c r="BF2129" s="24"/>
      <c r="BG2129" s="24">
        <f t="shared" si="806"/>
        <v>0</v>
      </c>
      <c r="BH2129" s="24">
        <f t="shared" si="807"/>
        <v>0</v>
      </c>
      <c r="BK2129" s="24"/>
      <c r="BL2129" s="24"/>
      <c r="BM2129" s="24"/>
      <c r="BN2129" s="24"/>
      <c r="BO2129" s="24"/>
      <c r="BP2129" s="24"/>
      <c r="BQ2129" s="24">
        <f t="shared" si="808"/>
        <v>0</v>
      </c>
      <c r="BR2129" s="24">
        <f t="shared" si="809"/>
        <v>0</v>
      </c>
      <c r="BU2129" s="24"/>
      <c r="BV2129" s="24"/>
      <c r="BW2129" s="24"/>
      <c r="BX2129" s="24"/>
      <c r="BY2129" s="24"/>
      <c r="BZ2129" s="24"/>
      <c r="CA2129" s="24">
        <f t="shared" si="810"/>
        <v>0</v>
      </c>
      <c r="CB2129" s="24">
        <f t="shared" si="811"/>
        <v>0</v>
      </c>
      <c r="CC2129" s="24"/>
      <c r="CE2129" s="24">
        <f t="shared" si="812"/>
        <v>0</v>
      </c>
      <c r="CG2129" s="24">
        <f t="shared" si="813"/>
        <v>0</v>
      </c>
      <c r="CI2129" s="24">
        <f t="shared" si="814"/>
        <v>0</v>
      </c>
      <c r="CK2129" s="24">
        <f t="shared" si="815"/>
        <v>0</v>
      </c>
      <c r="CM2129" s="24">
        <f t="shared" si="816"/>
        <v>0</v>
      </c>
      <c r="CO2129" s="24">
        <f t="shared" si="817"/>
        <v>0</v>
      </c>
      <c r="CQ2129" s="24">
        <f t="shared" si="818"/>
        <v>0</v>
      </c>
      <c r="CS2129" s="24">
        <f t="shared" si="819"/>
        <v>0</v>
      </c>
    </row>
    <row r="2130" spans="9:97">
      <c r="I2130" s="24">
        <f t="shared" si="799"/>
        <v>0</v>
      </c>
      <c r="J2130" s="24">
        <f t="shared" si="798"/>
        <v>0</v>
      </c>
      <c r="M2130" s="24"/>
      <c r="N2130" s="24"/>
      <c r="O2130" s="24"/>
      <c r="P2130" s="24"/>
      <c r="Q2130" s="24"/>
      <c r="R2130" s="24"/>
      <c r="S2130" s="24">
        <f t="shared" si="800"/>
        <v>0</v>
      </c>
      <c r="T2130" s="24">
        <f t="shared" si="797"/>
        <v>0</v>
      </c>
      <c r="W2130" s="24"/>
      <c r="X2130" s="24"/>
      <c r="Y2130" s="24"/>
      <c r="Z2130" s="24"/>
      <c r="AA2130" s="24"/>
      <c r="AB2130" s="24"/>
      <c r="AC2130" s="24">
        <f t="shared" si="801"/>
        <v>0</v>
      </c>
      <c r="AD2130" s="24">
        <f t="shared" si="802"/>
        <v>0</v>
      </c>
      <c r="AG2130" s="24"/>
      <c r="AH2130" s="24"/>
      <c r="AI2130" s="24"/>
      <c r="AJ2130" s="24"/>
      <c r="AK2130" s="24"/>
      <c r="AL2130" s="24"/>
      <c r="AM2130" s="24">
        <f t="shared" si="803"/>
        <v>0</v>
      </c>
      <c r="AN2130" s="24">
        <f t="shared" si="796"/>
        <v>0</v>
      </c>
      <c r="AQ2130" s="24"/>
      <c r="AR2130" s="24"/>
      <c r="AS2130" s="24"/>
      <c r="AT2130" s="24"/>
      <c r="AU2130" s="24"/>
      <c r="AV2130" s="24"/>
      <c r="AW2130" s="24">
        <f t="shared" si="804"/>
        <v>0</v>
      </c>
      <c r="AX2130" s="24">
        <f t="shared" si="805"/>
        <v>0</v>
      </c>
      <c r="BA2130" s="24"/>
      <c r="BB2130" s="24"/>
      <c r="BC2130" s="24"/>
      <c r="BD2130" s="24"/>
      <c r="BE2130" s="24"/>
      <c r="BF2130" s="24"/>
      <c r="BG2130" s="24">
        <f t="shared" si="806"/>
        <v>0</v>
      </c>
      <c r="BH2130" s="24">
        <f t="shared" si="807"/>
        <v>0</v>
      </c>
      <c r="BK2130" s="24"/>
      <c r="BL2130" s="24"/>
      <c r="BM2130" s="24"/>
      <c r="BN2130" s="24"/>
      <c r="BO2130" s="24"/>
      <c r="BP2130" s="24"/>
      <c r="BQ2130" s="24">
        <f t="shared" si="808"/>
        <v>0</v>
      </c>
      <c r="BR2130" s="24">
        <f t="shared" si="809"/>
        <v>0</v>
      </c>
      <c r="BU2130" s="24"/>
      <c r="BV2130" s="24"/>
      <c r="BW2130" s="24"/>
      <c r="BX2130" s="24"/>
      <c r="BY2130" s="24"/>
      <c r="BZ2130" s="24"/>
      <c r="CA2130" s="24">
        <f t="shared" si="810"/>
        <v>0</v>
      </c>
      <c r="CB2130" s="24">
        <f t="shared" si="811"/>
        <v>0</v>
      </c>
      <c r="CC2130" s="24"/>
      <c r="CE2130" s="24">
        <f t="shared" si="812"/>
        <v>0</v>
      </c>
      <c r="CG2130" s="24">
        <f t="shared" si="813"/>
        <v>0</v>
      </c>
      <c r="CI2130" s="24">
        <f t="shared" si="814"/>
        <v>0</v>
      </c>
      <c r="CK2130" s="24">
        <f t="shared" si="815"/>
        <v>0</v>
      </c>
      <c r="CM2130" s="24">
        <f t="shared" si="816"/>
        <v>0</v>
      </c>
      <c r="CO2130" s="24">
        <f t="shared" si="817"/>
        <v>0</v>
      </c>
      <c r="CQ2130" s="24">
        <f t="shared" si="818"/>
        <v>0</v>
      </c>
      <c r="CS2130" s="24">
        <f t="shared" si="819"/>
        <v>0</v>
      </c>
    </row>
    <row r="2131" spans="9:97">
      <c r="I2131" s="24">
        <f t="shared" si="799"/>
        <v>0</v>
      </c>
      <c r="J2131" s="24">
        <f t="shared" si="798"/>
        <v>0</v>
      </c>
      <c r="M2131" s="24"/>
      <c r="N2131" s="24"/>
      <c r="O2131" s="24"/>
      <c r="P2131" s="24"/>
      <c r="Q2131" s="24"/>
      <c r="R2131" s="24"/>
      <c r="S2131" s="24">
        <f t="shared" si="800"/>
        <v>0</v>
      </c>
      <c r="T2131" s="24">
        <f t="shared" si="797"/>
        <v>0</v>
      </c>
      <c r="W2131" s="24"/>
      <c r="X2131" s="24"/>
      <c r="Y2131" s="24"/>
      <c r="Z2131" s="24"/>
      <c r="AA2131" s="24"/>
      <c r="AB2131" s="24"/>
      <c r="AC2131" s="24">
        <f t="shared" si="801"/>
        <v>0</v>
      </c>
      <c r="AD2131" s="24">
        <f t="shared" si="802"/>
        <v>0</v>
      </c>
      <c r="AG2131" s="24"/>
      <c r="AH2131" s="24"/>
      <c r="AI2131" s="24"/>
      <c r="AJ2131" s="24"/>
      <c r="AK2131" s="24"/>
      <c r="AL2131" s="24"/>
      <c r="AM2131" s="24">
        <f t="shared" si="803"/>
        <v>0</v>
      </c>
      <c r="AN2131" s="24">
        <f t="shared" si="796"/>
        <v>0</v>
      </c>
      <c r="AQ2131" s="24"/>
      <c r="AR2131" s="24"/>
      <c r="AS2131" s="24"/>
      <c r="AT2131" s="24"/>
      <c r="AU2131" s="24"/>
      <c r="AV2131" s="24"/>
      <c r="AW2131" s="24">
        <f t="shared" si="804"/>
        <v>0</v>
      </c>
      <c r="AX2131" s="24">
        <f t="shared" si="805"/>
        <v>0</v>
      </c>
      <c r="BA2131" s="24"/>
      <c r="BB2131" s="24"/>
      <c r="BC2131" s="24"/>
      <c r="BD2131" s="24"/>
      <c r="BE2131" s="24"/>
      <c r="BF2131" s="24"/>
      <c r="BG2131" s="24">
        <f t="shared" si="806"/>
        <v>0</v>
      </c>
      <c r="BH2131" s="24">
        <f t="shared" si="807"/>
        <v>0</v>
      </c>
      <c r="BK2131" s="24"/>
      <c r="BL2131" s="24"/>
      <c r="BM2131" s="24"/>
      <c r="BN2131" s="24"/>
      <c r="BO2131" s="24"/>
      <c r="BP2131" s="24"/>
      <c r="BQ2131" s="24">
        <f t="shared" si="808"/>
        <v>0</v>
      </c>
      <c r="BR2131" s="24">
        <f t="shared" si="809"/>
        <v>0</v>
      </c>
      <c r="BU2131" s="24"/>
      <c r="BV2131" s="24"/>
      <c r="BW2131" s="24"/>
      <c r="BX2131" s="24"/>
      <c r="BY2131" s="24"/>
      <c r="BZ2131" s="24"/>
      <c r="CA2131" s="24">
        <f t="shared" si="810"/>
        <v>0</v>
      </c>
      <c r="CB2131" s="24">
        <f t="shared" si="811"/>
        <v>0</v>
      </c>
      <c r="CC2131" s="24"/>
      <c r="CE2131" s="24">
        <f t="shared" si="812"/>
        <v>0</v>
      </c>
      <c r="CG2131" s="24">
        <f t="shared" si="813"/>
        <v>0</v>
      </c>
      <c r="CI2131" s="24">
        <f t="shared" si="814"/>
        <v>0</v>
      </c>
      <c r="CK2131" s="24">
        <f t="shared" si="815"/>
        <v>0</v>
      </c>
      <c r="CM2131" s="24">
        <f t="shared" si="816"/>
        <v>0</v>
      </c>
      <c r="CO2131" s="24">
        <f t="shared" si="817"/>
        <v>0</v>
      </c>
      <c r="CQ2131" s="24">
        <f t="shared" si="818"/>
        <v>0</v>
      </c>
      <c r="CS2131" s="24">
        <f t="shared" si="819"/>
        <v>0</v>
      </c>
    </row>
    <row r="2132" spans="9:97">
      <c r="I2132" s="24">
        <f t="shared" si="799"/>
        <v>0</v>
      </c>
      <c r="J2132" s="24">
        <f t="shared" si="798"/>
        <v>0</v>
      </c>
      <c r="M2132" s="24"/>
      <c r="N2132" s="24"/>
      <c r="O2132" s="24"/>
      <c r="P2132" s="24"/>
      <c r="Q2132" s="24"/>
      <c r="R2132" s="24"/>
      <c r="S2132" s="24">
        <f t="shared" si="800"/>
        <v>0</v>
      </c>
      <c r="T2132" s="24">
        <f t="shared" si="797"/>
        <v>0</v>
      </c>
      <c r="W2132" s="24"/>
      <c r="X2132" s="24"/>
      <c r="Y2132" s="24"/>
      <c r="Z2132" s="24"/>
      <c r="AA2132" s="24"/>
      <c r="AB2132" s="24"/>
      <c r="AC2132" s="24">
        <f t="shared" si="801"/>
        <v>0</v>
      </c>
      <c r="AD2132" s="24">
        <f t="shared" si="802"/>
        <v>0</v>
      </c>
      <c r="AG2132" s="24"/>
      <c r="AH2132" s="24"/>
      <c r="AI2132" s="24"/>
      <c r="AJ2132" s="24"/>
      <c r="AK2132" s="24"/>
      <c r="AL2132" s="24"/>
      <c r="AM2132" s="24">
        <f t="shared" si="803"/>
        <v>0</v>
      </c>
      <c r="AN2132" s="24">
        <f t="shared" si="796"/>
        <v>0</v>
      </c>
      <c r="AQ2132" s="24"/>
      <c r="AR2132" s="24"/>
      <c r="AS2132" s="24"/>
      <c r="AT2132" s="24"/>
      <c r="AU2132" s="24"/>
      <c r="AV2132" s="24"/>
      <c r="AW2132" s="24">
        <f t="shared" si="804"/>
        <v>0</v>
      </c>
      <c r="AX2132" s="24">
        <f t="shared" si="805"/>
        <v>0</v>
      </c>
      <c r="BA2132" s="24"/>
      <c r="BB2132" s="24"/>
      <c r="BC2132" s="24"/>
      <c r="BD2132" s="24"/>
      <c r="BE2132" s="24"/>
      <c r="BF2132" s="24"/>
      <c r="BG2132" s="24">
        <f t="shared" si="806"/>
        <v>0</v>
      </c>
      <c r="BH2132" s="24">
        <f t="shared" si="807"/>
        <v>0</v>
      </c>
      <c r="BK2132" s="24"/>
      <c r="BL2132" s="24"/>
      <c r="BM2132" s="24"/>
      <c r="BN2132" s="24"/>
      <c r="BO2132" s="24"/>
      <c r="BP2132" s="24"/>
      <c r="BQ2132" s="24">
        <f t="shared" si="808"/>
        <v>0</v>
      </c>
      <c r="BR2132" s="24">
        <f t="shared" si="809"/>
        <v>0</v>
      </c>
      <c r="BU2132" s="24"/>
      <c r="BV2132" s="24"/>
      <c r="BW2132" s="24"/>
      <c r="BX2132" s="24"/>
      <c r="BY2132" s="24"/>
      <c r="BZ2132" s="24"/>
      <c r="CA2132" s="24">
        <f t="shared" si="810"/>
        <v>0</v>
      </c>
      <c r="CB2132" s="24">
        <f t="shared" si="811"/>
        <v>0</v>
      </c>
      <c r="CC2132" s="24"/>
      <c r="CE2132" s="24">
        <f t="shared" si="812"/>
        <v>0</v>
      </c>
      <c r="CG2132" s="24">
        <f t="shared" si="813"/>
        <v>0</v>
      </c>
      <c r="CI2132" s="24">
        <f t="shared" si="814"/>
        <v>0</v>
      </c>
      <c r="CK2132" s="24">
        <f t="shared" si="815"/>
        <v>0</v>
      </c>
      <c r="CM2132" s="24">
        <f t="shared" si="816"/>
        <v>0</v>
      </c>
      <c r="CO2132" s="24">
        <f t="shared" si="817"/>
        <v>0</v>
      </c>
      <c r="CQ2132" s="24">
        <f t="shared" si="818"/>
        <v>0</v>
      </c>
      <c r="CS2132" s="24">
        <f t="shared" si="819"/>
        <v>0</v>
      </c>
    </row>
    <row r="2133" spans="9:97">
      <c r="I2133" s="24">
        <f t="shared" si="799"/>
        <v>0</v>
      </c>
      <c r="J2133" s="24">
        <f t="shared" si="798"/>
        <v>0</v>
      </c>
      <c r="M2133" s="24"/>
      <c r="N2133" s="24"/>
      <c r="O2133" s="24"/>
      <c r="P2133" s="24"/>
      <c r="Q2133" s="24"/>
      <c r="R2133" s="24"/>
      <c r="S2133" s="24">
        <f t="shared" si="800"/>
        <v>0</v>
      </c>
      <c r="T2133" s="24">
        <f t="shared" si="797"/>
        <v>0</v>
      </c>
      <c r="W2133" s="24"/>
      <c r="X2133" s="24"/>
      <c r="Y2133" s="24"/>
      <c r="Z2133" s="24"/>
      <c r="AA2133" s="24"/>
      <c r="AB2133" s="24"/>
      <c r="AC2133" s="24">
        <f t="shared" si="801"/>
        <v>0</v>
      </c>
      <c r="AD2133" s="24">
        <f t="shared" si="802"/>
        <v>0</v>
      </c>
      <c r="AG2133" s="24"/>
      <c r="AH2133" s="24"/>
      <c r="AI2133" s="24"/>
      <c r="AJ2133" s="24"/>
      <c r="AK2133" s="24"/>
      <c r="AL2133" s="24"/>
      <c r="AM2133" s="24">
        <f t="shared" si="803"/>
        <v>0</v>
      </c>
      <c r="AN2133" s="24">
        <f t="shared" si="796"/>
        <v>0</v>
      </c>
      <c r="AQ2133" s="24"/>
      <c r="AR2133" s="24"/>
      <c r="AS2133" s="24"/>
      <c r="AT2133" s="24"/>
      <c r="AU2133" s="24"/>
      <c r="AV2133" s="24"/>
      <c r="AW2133" s="24">
        <f t="shared" si="804"/>
        <v>0</v>
      </c>
      <c r="AX2133" s="24">
        <f t="shared" si="805"/>
        <v>0</v>
      </c>
      <c r="BA2133" s="24"/>
      <c r="BB2133" s="24"/>
      <c r="BC2133" s="24"/>
      <c r="BD2133" s="24"/>
      <c r="BE2133" s="24"/>
      <c r="BF2133" s="24"/>
      <c r="BG2133" s="24">
        <f t="shared" si="806"/>
        <v>0</v>
      </c>
      <c r="BH2133" s="24">
        <f t="shared" si="807"/>
        <v>0</v>
      </c>
      <c r="BK2133" s="24"/>
      <c r="BL2133" s="24"/>
      <c r="BM2133" s="24"/>
      <c r="BN2133" s="24"/>
      <c r="BO2133" s="24"/>
      <c r="BP2133" s="24"/>
      <c r="BQ2133" s="24">
        <f t="shared" si="808"/>
        <v>0</v>
      </c>
      <c r="BR2133" s="24">
        <f t="shared" si="809"/>
        <v>0</v>
      </c>
      <c r="BU2133" s="24"/>
      <c r="BV2133" s="24"/>
      <c r="BW2133" s="24"/>
      <c r="BX2133" s="24"/>
      <c r="BY2133" s="24"/>
      <c r="BZ2133" s="24"/>
      <c r="CA2133" s="24">
        <f t="shared" si="810"/>
        <v>0</v>
      </c>
      <c r="CB2133" s="24">
        <f t="shared" si="811"/>
        <v>0</v>
      </c>
      <c r="CC2133" s="24"/>
      <c r="CE2133" s="24">
        <f t="shared" si="812"/>
        <v>0</v>
      </c>
      <c r="CG2133" s="24">
        <f t="shared" si="813"/>
        <v>0</v>
      </c>
      <c r="CI2133" s="24">
        <f t="shared" si="814"/>
        <v>0</v>
      </c>
      <c r="CK2133" s="24">
        <f t="shared" si="815"/>
        <v>0</v>
      </c>
      <c r="CM2133" s="24">
        <f t="shared" si="816"/>
        <v>0</v>
      </c>
      <c r="CO2133" s="24">
        <f t="shared" si="817"/>
        <v>0</v>
      </c>
      <c r="CQ2133" s="24">
        <f t="shared" si="818"/>
        <v>0</v>
      </c>
      <c r="CS2133" s="24">
        <f t="shared" si="819"/>
        <v>0</v>
      </c>
    </row>
    <row r="2134" spans="9:97">
      <c r="I2134" s="24">
        <f t="shared" si="799"/>
        <v>0</v>
      </c>
      <c r="J2134" s="24">
        <f t="shared" si="798"/>
        <v>0</v>
      </c>
      <c r="M2134" s="24"/>
      <c r="N2134" s="24"/>
      <c r="O2134" s="24"/>
      <c r="P2134" s="24"/>
      <c r="Q2134" s="24"/>
      <c r="R2134" s="24"/>
      <c r="S2134" s="24">
        <f t="shared" si="800"/>
        <v>0</v>
      </c>
      <c r="T2134" s="24">
        <f t="shared" si="797"/>
        <v>0</v>
      </c>
      <c r="W2134" s="24"/>
      <c r="X2134" s="24"/>
      <c r="Y2134" s="24"/>
      <c r="Z2134" s="24"/>
      <c r="AA2134" s="24"/>
      <c r="AB2134" s="24"/>
      <c r="AC2134" s="24">
        <f t="shared" si="801"/>
        <v>0</v>
      </c>
      <c r="AD2134" s="24">
        <f t="shared" si="802"/>
        <v>0</v>
      </c>
      <c r="AG2134" s="24"/>
      <c r="AH2134" s="24"/>
      <c r="AI2134" s="24"/>
      <c r="AJ2134" s="24"/>
      <c r="AK2134" s="24"/>
      <c r="AL2134" s="24"/>
      <c r="AM2134" s="24">
        <f t="shared" si="803"/>
        <v>0</v>
      </c>
      <c r="AN2134" s="24">
        <f t="shared" si="796"/>
        <v>0</v>
      </c>
      <c r="AQ2134" s="24"/>
      <c r="AR2134" s="24"/>
      <c r="AS2134" s="24"/>
      <c r="AT2134" s="24"/>
      <c r="AU2134" s="24"/>
      <c r="AV2134" s="24"/>
      <c r="AW2134" s="24">
        <f t="shared" si="804"/>
        <v>0</v>
      </c>
      <c r="AX2134" s="24">
        <f t="shared" si="805"/>
        <v>0</v>
      </c>
      <c r="BA2134" s="24"/>
      <c r="BB2134" s="24"/>
      <c r="BC2134" s="24"/>
      <c r="BD2134" s="24"/>
      <c r="BE2134" s="24"/>
      <c r="BF2134" s="24"/>
      <c r="BG2134" s="24">
        <f t="shared" si="806"/>
        <v>0</v>
      </c>
      <c r="BH2134" s="24">
        <f t="shared" si="807"/>
        <v>0</v>
      </c>
      <c r="BK2134" s="24"/>
      <c r="BL2134" s="24"/>
      <c r="BM2134" s="24"/>
      <c r="BN2134" s="24"/>
      <c r="BO2134" s="24"/>
      <c r="BP2134" s="24"/>
      <c r="BQ2134" s="24">
        <f t="shared" si="808"/>
        <v>0</v>
      </c>
      <c r="BR2134" s="24">
        <f t="shared" si="809"/>
        <v>0</v>
      </c>
      <c r="BU2134" s="24"/>
      <c r="BV2134" s="24"/>
      <c r="BW2134" s="24"/>
      <c r="BX2134" s="24"/>
      <c r="BY2134" s="24"/>
      <c r="BZ2134" s="24"/>
      <c r="CA2134" s="24">
        <f t="shared" si="810"/>
        <v>0</v>
      </c>
      <c r="CB2134" s="24">
        <f t="shared" si="811"/>
        <v>0</v>
      </c>
      <c r="CC2134" s="24"/>
      <c r="CE2134" s="24">
        <f t="shared" si="812"/>
        <v>0</v>
      </c>
      <c r="CG2134" s="24">
        <f t="shared" si="813"/>
        <v>0</v>
      </c>
      <c r="CI2134" s="24">
        <f t="shared" si="814"/>
        <v>0</v>
      </c>
      <c r="CK2134" s="24">
        <f t="shared" si="815"/>
        <v>0</v>
      </c>
      <c r="CM2134" s="24">
        <f t="shared" si="816"/>
        <v>0</v>
      </c>
      <c r="CO2134" s="24">
        <f t="shared" si="817"/>
        <v>0</v>
      </c>
      <c r="CQ2134" s="24">
        <f t="shared" si="818"/>
        <v>0</v>
      </c>
      <c r="CS2134" s="24">
        <f t="shared" si="819"/>
        <v>0</v>
      </c>
    </row>
    <row r="2135" spans="9:97">
      <c r="I2135" s="24">
        <f t="shared" si="799"/>
        <v>0</v>
      </c>
      <c r="J2135" s="24">
        <f t="shared" si="798"/>
        <v>0</v>
      </c>
      <c r="M2135" s="24"/>
      <c r="N2135" s="24"/>
      <c r="O2135" s="24"/>
      <c r="P2135" s="24"/>
      <c r="Q2135" s="24"/>
      <c r="R2135" s="24"/>
      <c r="S2135" s="24">
        <f t="shared" si="800"/>
        <v>0</v>
      </c>
      <c r="T2135" s="24">
        <f t="shared" si="797"/>
        <v>0</v>
      </c>
      <c r="W2135" s="24"/>
      <c r="X2135" s="24"/>
      <c r="Y2135" s="24"/>
      <c r="Z2135" s="24"/>
      <c r="AA2135" s="24"/>
      <c r="AB2135" s="24"/>
      <c r="AC2135" s="24">
        <f t="shared" si="801"/>
        <v>0</v>
      </c>
      <c r="AD2135" s="24">
        <f t="shared" si="802"/>
        <v>0</v>
      </c>
      <c r="AG2135" s="24"/>
      <c r="AH2135" s="24"/>
      <c r="AI2135" s="24"/>
      <c r="AJ2135" s="24"/>
      <c r="AK2135" s="24"/>
      <c r="AL2135" s="24"/>
      <c r="AM2135" s="24">
        <f t="shared" si="803"/>
        <v>0</v>
      </c>
      <c r="AN2135" s="24">
        <f t="shared" si="796"/>
        <v>0</v>
      </c>
      <c r="AQ2135" s="24"/>
      <c r="AR2135" s="24"/>
      <c r="AS2135" s="24"/>
      <c r="AT2135" s="24"/>
      <c r="AU2135" s="24"/>
      <c r="AV2135" s="24"/>
      <c r="AW2135" s="24">
        <f t="shared" si="804"/>
        <v>0</v>
      </c>
      <c r="AX2135" s="24">
        <f t="shared" si="805"/>
        <v>0</v>
      </c>
      <c r="BA2135" s="24"/>
      <c r="BB2135" s="24"/>
      <c r="BC2135" s="24"/>
      <c r="BD2135" s="24"/>
      <c r="BE2135" s="24"/>
      <c r="BF2135" s="24"/>
      <c r="BG2135" s="24">
        <f t="shared" si="806"/>
        <v>0</v>
      </c>
      <c r="BH2135" s="24">
        <f t="shared" si="807"/>
        <v>0</v>
      </c>
      <c r="BK2135" s="24"/>
      <c r="BL2135" s="24"/>
      <c r="BM2135" s="24"/>
      <c r="BN2135" s="24"/>
      <c r="BO2135" s="24"/>
      <c r="BP2135" s="24"/>
      <c r="BQ2135" s="24">
        <f t="shared" si="808"/>
        <v>0</v>
      </c>
      <c r="BR2135" s="24">
        <f t="shared" si="809"/>
        <v>0</v>
      </c>
      <c r="BU2135" s="24"/>
      <c r="BV2135" s="24"/>
      <c r="BW2135" s="24"/>
      <c r="BX2135" s="24"/>
      <c r="BY2135" s="24"/>
      <c r="BZ2135" s="24"/>
      <c r="CA2135" s="24">
        <f t="shared" si="810"/>
        <v>0</v>
      </c>
      <c r="CB2135" s="24">
        <f t="shared" si="811"/>
        <v>0</v>
      </c>
      <c r="CC2135" s="24"/>
      <c r="CE2135" s="24">
        <f t="shared" si="812"/>
        <v>0</v>
      </c>
      <c r="CG2135" s="24">
        <f t="shared" si="813"/>
        <v>0</v>
      </c>
      <c r="CI2135" s="24">
        <f t="shared" si="814"/>
        <v>0</v>
      </c>
      <c r="CK2135" s="24">
        <f t="shared" si="815"/>
        <v>0</v>
      </c>
      <c r="CM2135" s="24">
        <f t="shared" si="816"/>
        <v>0</v>
      </c>
      <c r="CO2135" s="24">
        <f t="shared" si="817"/>
        <v>0</v>
      </c>
      <c r="CQ2135" s="24">
        <f t="shared" si="818"/>
        <v>0</v>
      </c>
      <c r="CS2135" s="24">
        <f t="shared" si="819"/>
        <v>0</v>
      </c>
    </row>
    <row r="2136" spans="9:97">
      <c r="I2136" s="24">
        <f t="shared" si="799"/>
        <v>0</v>
      </c>
      <c r="J2136" s="24">
        <f t="shared" si="798"/>
        <v>0</v>
      </c>
      <c r="M2136" s="24"/>
      <c r="N2136" s="24"/>
      <c r="O2136" s="24"/>
      <c r="P2136" s="24"/>
      <c r="Q2136" s="24"/>
      <c r="R2136" s="24"/>
      <c r="S2136" s="24">
        <f t="shared" si="800"/>
        <v>0</v>
      </c>
      <c r="T2136" s="24">
        <f t="shared" si="797"/>
        <v>0</v>
      </c>
      <c r="W2136" s="24"/>
      <c r="X2136" s="24"/>
      <c r="Y2136" s="24"/>
      <c r="Z2136" s="24"/>
      <c r="AA2136" s="24"/>
      <c r="AB2136" s="24"/>
      <c r="AC2136" s="24">
        <f t="shared" si="801"/>
        <v>0</v>
      </c>
      <c r="AD2136" s="24">
        <f t="shared" si="802"/>
        <v>0</v>
      </c>
      <c r="AG2136" s="24"/>
      <c r="AH2136" s="24"/>
      <c r="AI2136" s="24"/>
      <c r="AJ2136" s="24"/>
      <c r="AK2136" s="24"/>
      <c r="AL2136" s="24"/>
      <c r="AM2136" s="24">
        <f t="shared" si="803"/>
        <v>0</v>
      </c>
      <c r="AN2136" s="24">
        <f t="shared" si="796"/>
        <v>0</v>
      </c>
      <c r="AQ2136" s="24"/>
      <c r="AR2136" s="24"/>
      <c r="AS2136" s="24"/>
      <c r="AT2136" s="24"/>
      <c r="AU2136" s="24"/>
      <c r="AV2136" s="24"/>
      <c r="AW2136" s="24">
        <f t="shared" si="804"/>
        <v>0</v>
      </c>
      <c r="AX2136" s="24">
        <f t="shared" si="805"/>
        <v>0</v>
      </c>
      <c r="BA2136" s="24"/>
      <c r="BB2136" s="24"/>
      <c r="BC2136" s="24"/>
      <c r="BD2136" s="24"/>
      <c r="BE2136" s="24"/>
      <c r="BF2136" s="24"/>
      <c r="BG2136" s="24">
        <f t="shared" si="806"/>
        <v>0</v>
      </c>
      <c r="BH2136" s="24">
        <f t="shared" si="807"/>
        <v>0</v>
      </c>
      <c r="BK2136" s="24"/>
      <c r="BL2136" s="24"/>
      <c r="BM2136" s="24"/>
      <c r="BN2136" s="24"/>
      <c r="BO2136" s="24"/>
      <c r="BP2136" s="24"/>
      <c r="BQ2136" s="24">
        <f t="shared" si="808"/>
        <v>0</v>
      </c>
      <c r="BR2136" s="24">
        <f t="shared" si="809"/>
        <v>0</v>
      </c>
      <c r="BU2136" s="24"/>
      <c r="BV2136" s="24"/>
      <c r="BW2136" s="24"/>
      <c r="BX2136" s="24"/>
      <c r="BY2136" s="24"/>
      <c r="BZ2136" s="24"/>
      <c r="CA2136" s="24">
        <f t="shared" si="810"/>
        <v>0</v>
      </c>
      <c r="CB2136" s="24">
        <f t="shared" si="811"/>
        <v>0</v>
      </c>
      <c r="CC2136" s="24"/>
      <c r="CE2136" s="24">
        <f t="shared" si="812"/>
        <v>0</v>
      </c>
      <c r="CG2136" s="24">
        <f t="shared" si="813"/>
        <v>0</v>
      </c>
      <c r="CI2136" s="24">
        <f t="shared" si="814"/>
        <v>0</v>
      </c>
      <c r="CK2136" s="24">
        <f t="shared" si="815"/>
        <v>0</v>
      </c>
      <c r="CM2136" s="24">
        <f t="shared" si="816"/>
        <v>0</v>
      </c>
      <c r="CO2136" s="24">
        <f t="shared" si="817"/>
        <v>0</v>
      </c>
      <c r="CQ2136" s="24">
        <f t="shared" si="818"/>
        <v>0</v>
      </c>
      <c r="CS2136" s="24">
        <f t="shared" si="819"/>
        <v>0</v>
      </c>
    </row>
    <row r="2137" spans="9:97">
      <c r="I2137" s="24">
        <f t="shared" si="799"/>
        <v>0</v>
      </c>
      <c r="J2137" s="24">
        <f t="shared" si="798"/>
        <v>0</v>
      </c>
      <c r="M2137" s="24"/>
      <c r="N2137" s="24"/>
      <c r="O2137" s="24"/>
      <c r="P2137" s="24"/>
      <c r="Q2137" s="24"/>
      <c r="R2137" s="24"/>
      <c r="S2137" s="24">
        <f t="shared" si="800"/>
        <v>0</v>
      </c>
      <c r="T2137" s="24">
        <f t="shared" si="797"/>
        <v>0</v>
      </c>
      <c r="W2137" s="24"/>
      <c r="X2137" s="24"/>
      <c r="Y2137" s="24"/>
      <c r="Z2137" s="24"/>
      <c r="AA2137" s="24"/>
      <c r="AB2137" s="24"/>
      <c r="AC2137" s="24">
        <f t="shared" si="801"/>
        <v>0</v>
      </c>
      <c r="AD2137" s="24">
        <f t="shared" si="802"/>
        <v>0</v>
      </c>
      <c r="AG2137" s="24"/>
      <c r="AH2137" s="24"/>
      <c r="AI2137" s="24"/>
      <c r="AJ2137" s="24"/>
      <c r="AK2137" s="24"/>
      <c r="AL2137" s="24"/>
      <c r="AM2137" s="24">
        <f t="shared" si="803"/>
        <v>0</v>
      </c>
      <c r="AN2137" s="24">
        <f t="shared" si="796"/>
        <v>0</v>
      </c>
      <c r="AQ2137" s="24"/>
      <c r="AR2137" s="24"/>
      <c r="AS2137" s="24"/>
      <c r="AT2137" s="24"/>
      <c r="AU2137" s="24"/>
      <c r="AV2137" s="24"/>
      <c r="AW2137" s="24">
        <f t="shared" si="804"/>
        <v>0</v>
      </c>
      <c r="AX2137" s="24">
        <f t="shared" si="805"/>
        <v>0</v>
      </c>
      <c r="BA2137" s="24"/>
      <c r="BB2137" s="24"/>
      <c r="BC2137" s="24"/>
      <c r="BD2137" s="24"/>
      <c r="BE2137" s="24"/>
      <c r="BF2137" s="24"/>
      <c r="BG2137" s="24">
        <f t="shared" si="806"/>
        <v>0</v>
      </c>
      <c r="BH2137" s="24">
        <f t="shared" si="807"/>
        <v>0</v>
      </c>
      <c r="BK2137" s="24"/>
      <c r="BL2137" s="24"/>
      <c r="BM2137" s="24"/>
      <c r="BN2137" s="24"/>
      <c r="BO2137" s="24"/>
      <c r="BP2137" s="24"/>
      <c r="BQ2137" s="24">
        <f t="shared" si="808"/>
        <v>0</v>
      </c>
      <c r="BR2137" s="24">
        <f t="shared" si="809"/>
        <v>0</v>
      </c>
      <c r="BU2137" s="24"/>
      <c r="BV2137" s="24"/>
      <c r="BW2137" s="24"/>
      <c r="BX2137" s="24"/>
      <c r="BY2137" s="24"/>
      <c r="BZ2137" s="24"/>
      <c r="CA2137" s="24">
        <f t="shared" si="810"/>
        <v>0</v>
      </c>
      <c r="CB2137" s="24">
        <f t="shared" si="811"/>
        <v>0</v>
      </c>
      <c r="CC2137" s="24"/>
      <c r="CE2137" s="24">
        <f t="shared" si="812"/>
        <v>0</v>
      </c>
      <c r="CG2137" s="24">
        <f t="shared" si="813"/>
        <v>0</v>
      </c>
      <c r="CI2137" s="24">
        <f t="shared" si="814"/>
        <v>0</v>
      </c>
      <c r="CK2137" s="24">
        <f t="shared" si="815"/>
        <v>0</v>
      </c>
      <c r="CM2137" s="24">
        <f t="shared" si="816"/>
        <v>0</v>
      </c>
      <c r="CO2137" s="24">
        <f t="shared" si="817"/>
        <v>0</v>
      </c>
      <c r="CQ2137" s="24">
        <f t="shared" si="818"/>
        <v>0</v>
      </c>
      <c r="CS2137" s="24">
        <f t="shared" si="819"/>
        <v>0</v>
      </c>
    </row>
    <row r="2138" spans="9:97">
      <c r="I2138" s="24">
        <f t="shared" si="799"/>
        <v>0</v>
      </c>
      <c r="J2138" s="24">
        <f t="shared" si="798"/>
        <v>0</v>
      </c>
      <c r="M2138" s="24"/>
      <c r="N2138" s="24"/>
      <c r="O2138" s="24"/>
      <c r="P2138" s="24"/>
      <c r="Q2138" s="24"/>
      <c r="R2138" s="24"/>
      <c r="S2138" s="24">
        <f t="shared" si="800"/>
        <v>0</v>
      </c>
      <c r="T2138" s="24">
        <f t="shared" si="797"/>
        <v>0</v>
      </c>
      <c r="W2138" s="24"/>
      <c r="X2138" s="24"/>
      <c r="Y2138" s="24"/>
      <c r="Z2138" s="24"/>
      <c r="AA2138" s="24"/>
      <c r="AB2138" s="24"/>
      <c r="AC2138" s="24">
        <f t="shared" si="801"/>
        <v>0</v>
      </c>
      <c r="AD2138" s="24">
        <f t="shared" si="802"/>
        <v>0</v>
      </c>
      <c r="AG2138" s="24"/>
      <c r="AH2138" s="24"/>
      <c r="AI2138" s="24"/>
      <c r="AJ2138" s="24"/>
      <c r="AK2138" s="24"/>
      <c r="AL2138" s="24"/>
      <c r="AM2138" s="24">
        <f t="shared" si="803"/>
        <v>0</v>
      </c>
      <c r="AN2138" s="24">
        <f t="shared" ref="AN2138:AN2201" si="820">IF(AJ2138&lt;AG2138-AH2138,AG2138-AH2138-AJ2138,0)</f>
        <v>0</v>
      </c>
      <c r="AQ2138" s="24"/>
      <c r="AR2138" s="24"/>
      <c r="AS2138" s="24"/>
      <c r="AT2138" s="24"/>
      <c r="AU2138" s="24"/>
      <c r="AV2138" s="24"/>
      <c r="AW2138" s="24">
        <f t="shared" si="804"/>
        <v>0</v>
      </c>
      <c r="AX2138" s="24">
        <f t="shared" si="805"/>
        <v>0</v>
      </c>
      <c r="BA2138" s="24"/>
      <c r="BB2138" s="24"/>
      <c r="BC2138" s="24"/>
      <c r="BD2138" s="24"/>
      <c r="BE2138" s="24"/>
      <c r="BF2138" s="24"/>
      <c r="BG2138" s="24">
        <f t="shared" si="806"/>
        <v>0</v>
      </c>
      <c r="BH2138" s="24">
        <f t="shared" si="807"/>
        <v>0</v>
      </c>
      <c r="BK2138" s="24"/>
      <c r="BL2138" s="24"/>
      <c r="BM2138" s="24"/>
      <c r="BN2138" s="24"/>
      <c r="BO2138" s="24"/>
      <c r="BP2138" s="24"/>
      <c r="BQ2138" s="24">
        <f t="shared" si="808"/>
        <v>0</v>
      </c>
      <c r="BR2138" s="24">
        <f t="shared" si="809"/>
        <v>0</v>
      </c>
      <c r="BU2138" s="24"/>
      <c r="BV2138" s="24"/>
      <c r="BW2138" s="24"/>
      <c r="BX2138" s="24"/>
      <c r="BY2138" s="24"/>
      <c r="BZ2138" s="24"/>
      <c r="CA2138" s="24">
        <f t="shared" si="810"/>
        <v>0</v>
      </c>
      <c r="CB2138" s="24">
        <f t="shared" si="811"/>
        <v>0</v>
      </c>
      <c r="CC2138" s="24"/>
      <c r="CE2138" s="24">
        <f t="shared" si="812"/>
        <v>0</v>
      </c>
      <c r="CG2138" s="24">
        <f t="shared" si="813"/>
        <v>0</v>
      </c>
      <c r="CI2138" s="24">
        <f t="shared" si="814"/>
        <v>0</v>
      </c>
      <c r="CK2138" s="24">
        <f t="shared" si="815"/>
        <v>0</v>
      </c>
      <c r="CM2138" s="24">
        <f t="shared" si="816"/>
        <v>0</v>
      </c>
      <c r="CO2138" s="24">
        <f t="shared" si="817"/>
        <v>0</v>
      </c>
      <c r="CQ2138" s="24">
        <f t="shared" si="818"/>
        <v>0</v>
      </c>
      <c r="CS2138" s="24">
        <f t="shared" si="819"/>
        <v>0</v>
      </c>
    </row>
    <row r="2139" spans="9:97">
      <c r="I2139" s="24">
        <f t="shared" si="799"/>
        <v>0</v>
      </c>
      <c r="J2139" s="24">
        <f t="shared" si="798"/>
        <v>0</v>
      </c>
      <c r="M2139" s="24"/>
      <c r="N2139" s="24"/>
      <c r="O2139" s="24"/>
      <c r="P2139" s="24"/>
      <c r="Q2139" s="24"/>
      <c r="R2139" s="24"/>
      <c r="S2139" s="24">
        <f t="shared" si="800"/>
        <v>0</v>
      </c>
      <c r="T2139" s="24">
        <f t="shared" si="797"/>
        <v>0</v>
      </c>
      <c r="W2139" s="24"/>
      <c r="X2139" s="24"/>
      <c r="Y2139" s="24"/>
      <c r="Z2139" s="24"/>
      <c r="AA2139" s="24"/>
      <c r="AB2139" s="24"/>
      <c r="AC2139" s="24">
        <f t="shared" si="801"/>
        <v>0</v>
      </c>
      <c r="AD2139" s="24">
        <f t="shared" si="802"/>
        <v>0</v>
      </c>
      <c r="AG2139" s="24"/>
      <c r="AH2139" s="24"/>
      <c r="AI2139" s="24"/>
      <c r="AJ2139" s="24"/>
      <c r="AK2139" s="24"/>
      <c r="AL2139" s="24"/>
      <c r="AM2139" s="24">
        <f t="shared" si="803"/>
        <v>0</v>
      </c>
      <c r="AN2139" s="24">
        <f t="shared" si="820"/>
        <v>0</v>
      </c>
      <c r="AQ2139" s="24"/>
      <c r="AR2139" s="24"/>
      <c r="AS2139" s="24"/>
      <c r="AT2139" s="24"/>
      <c r="AU2139" s="24"/>
      <c r="AV2139" s="24"/>
      <c r="AW2139" s="24">
        <f t="shared" si="804"/>
        <v>0</v>
      </c>
      <c r="AX2139" s="24">
        <f t="shared" si="805"/>
        <v>0</v>
      </c>
      <c r="BA2139" s="24"/>
      <c r="BB2139" s="24"/>
      <c r="BC2139" s="24"/>
      <c r="BD2139" s="24"/>
      <c r="BE2139" s="24"/>
      <c r="BF2139" s="24"/>
      <c r="BG2139" s="24">
        <f t="shared" si="806"/>
        <v>0</v>
      </c>
      <c r="BH2139" s="24">
        <f t="shared" si="807"/>
        <v>0</v>
      </c>
      <c r="BK2139" s="24"/>
      <c r="BL2139" s="24"/>
      <c r="BM2139" s="24"/>
      <c r="BN2139" s="24"/>
      <c r="BO2139" s="24"/>
      <c r="BP2139" s="24"/>
      <c r="BQ2139" s="24">
        <f t="shared" si="808"/>
        <v>0</v>
      </c>
      <c r="BR2139" s="24">
        <f t="shared" si="809"/>
        <v>0</v>
      </c>
      <c r="BU2139" s="24"/>
      <c r="BV2139" s="24"/>
      <c r="BW2139" s="24"/>
      <c r="BX2139" s="24"/>
      <c r="BY2139" s="24"/>
      <c r="BZ2139" s="24"/>
      <c r="CA2139" s="24">
        <f t="shared" si="810"/>
        <v>0</v>
      </c>
      <c r="CB2139" s="24">
        <f t="shared" si="811"/>
        <v>0</v>
      </c>
      <c r="CC2139" s="24"/>
      <c r="CE2139" s="24">
        <f t="shared" si="812"/>
        <v>0</v>
      </c>
      <c r="CG2139" s="24">
        <f t="shared" si="813"/>
        <v>0</v>
      </c>
      <c r="CI2139" s="24">
        <f t="shared" si="814"/>
        <v>0</v>
      </c>
      <c r="CK2139" s="24">
        <f t="shared" si="815"/>
        <v>0</v>
      </c>
      <c r="CM2139" s="24">
        <f t="shared" si="816"/>
        <v>0</v>
      </c>
      <c r="CO2139" s="24">
        <f t="shared" si="817"/>
        <v>0</v>
      </c>
      <c r="CQ2139" s="24">
        <f t="shared" si="818"/>
        <v>0</v>
      </c>
      <c r="CS2139" s="24">
        <f t="shared" si="819"/>
        <v>0</v>
      </c>
    </row>
    <row r="2140" spans="9:97">
      <c r="I2140" s="24">
        <f t="shared" si="799"/>
        <v>0</v>
      </c>
      <c r="J2140" s="24">
        <f t="shared" si="798"/>
        <v>0</v>
      </c>
      <c r="M2140" s="24"/>
      <c r="N2140" s="24"/>
      <c r="O2140" s="24"/>
      <c r="P2140" s="24"/>
      <c r="Q2140" s="24"/>
      <c r="R2140" s="24"/>
      <c r="S2140" s="24">
        <f t="shared" si="800"/>
        <v>0</v>
      </c>
      <c r="T2140" s="24">
        <f t="shared" si="797"/>
        <v>0</v>
      </c>
      <c r="W2140" s="24"/>
      <c r="X2140" s="24"/>
      <c r="Y2140" s="24"/>
      <c r="Z2140" s="24"/>
      <c r="AA2140" s="24"/>
      <c r="AB2140" s="24"/>
      <c r="AC2140" s="24">
        <f t="shared" si="801"/>
        <v>0</v>
      </c>
      <c r="AD2140" s="24">
        <f t="shared" si="802"/>
        <v>0</v>
      </c>
      <c r="AG2140" s="24"/>
      <c r="AH2140" s="24"/>
      <c r="AI2140" s="24"/>
      <c r="AJ2140" s="24"/>
      <c r="AK2140" s="24"/>
      <c r="AL2140" s="24"/>
      <c r="AM2140" s="24">
        <f t="shared" si="803"/>
        <v>0</v>
      </c>
      <c r="AN2140" s="24">
        <f t="shared" si="820"/>
        <v>0</v>
      </c>
      <c r="AQ2140" s="24"/>
      <c r="AR2140" s="24"/>
      <c r="AS2140" s="24"/>
      <c r="AT2140" s="24"/>
      <c r="AU2140" s="24"/>
      <c r="AV2140" s="24"/>
      <c r="AW2140" s="24">
        <f t="shared" si="804"/>
        <v>0</v>
      </c>
      <c r="AX2140" s="24">
        <f t="shared" si="805"/>
        <v>0</v>
      </c>
      <c r="BA2140" s="24"/>
      <c r="BB2140" s="24"/>
      <c r="BC2140" s="24"/>
      <c r="BD2140" s="24"/>
      <c r="BE2140" s="24"/>
      <c r="BF2140" s="24"/>
      <c r="BG2140" s="24">
        <f t="shared" si="806"/>
        <v>0</v>
      </c>
      <c r="BH2140" s="24">
        <f t="shared" si="807"/>
        <v>0</v>
      </c>
      <c r="BK2140" s="24"/>
      <c r="BL2140" s="24"/>
      <c r="BM2140" s="24"/>
      <c r="BN2140" s="24"/>
      <c r="BO2140" s="24"/>
      <c r="BP2140" s="24"/>
      <c r="BQ2140" s="24">
        <f t="shared" si="808"/>
        <v>0</v>
      </c>
      <c r="BR2140" s="24">
        <f t="shared" si="809"/>
        <v>0</v>
      </c>
      <c r="BU2140" s="24"/>
      <c r="BV2140" s="24"/>
      <c r="BW2140" s="24"/>
      <c r="BX2140" s="24"/>
      <c r="BY2140" s="24"/>
      <c r="BZ2140" s="24"/>
      <c r="CA2140" s="24">
        <f t="shared" si="810"/>
        <v>0</v>
      </c>
      <c r="CB2140" s="24">
        <f t="shared" si="811"/>
        <v>0</v>
      </c>
      <c r="CC2140" s="24"/>
      <c r="CE2140" s="24">
        <f t="shared" si="812"/>
        <v>0</v>
      </c>
      <c r="CG2140" s="24">
        <f t="shared" si="813"/>
        <v>0</v>
      </c>
      <c r="CI2140" s="24">
        <f t="shared" si="814"/>
        <v>0</v>
      </c>
      <c r="CK2140" s="24">
        <f t="shared" si="815"/>
        <v>0</v>
      </c>
      <c r="CM2140" s="24">
        <f t="shared" si="816"/>
        <v>0</v>
      </c>
      <c r="CO2140" s="24">
        <f t="shared" si="817"/>
        <v>0</v>
      </c>
      <c r="CQ2140" s="24">
        <f t="shared" si="818"/>
        <v>0</v>
      </c>
      <c r="CS2140" s="24">
        <f t="shared" si="819"/>
        <v>0</v>
      </c>
    </row>
    <row r="2141" spans="9:97">
      <c r="I2141" s="24">
        <f t="shared" si="799"/>
        <v>0</v>
      </c>
      <c r="J2141" s="24">
        <f t="shared" si="798"/>
        <v>0</v>
      </c>
      <c r="M2141" s="24"/>
      <c r="N2141" s="24"/>
      <c r="O2141" s="24"/>
      <c r="P2141" s="24"/>
      <c r="Q2141" s="24"/>
      <c r="R2141" s="24"/>
      <c r="S2141" s="24">
        <f t="shared" si="800"/>
        <v>0</v>
      </c>
      <c r="T2141" s="24">
        <f t="shared" si="797"/>
        <v>0</v>
      </c>
      <c r="W2141" s="24"/>
      <c r="X2141" s="24"/>
      <c r="Y2141" s="24"/>
      <c r="Z2141" s="24"/>
      <c r="AA2141" s="24"/>
      <c r="AB2141" s="24"/>
      <c r="AC2141" s="24">
        <f t="shared" si="801"/>
        <v>0</v>
      </c>
      <c r="AD2141" s="24">
        <f t="shared" si="802"/>
        <v>0</v>
      </c>
      <c r="AG2141" s="24"/>
      <c r="AH2141" s="24"/>
      <c r="AI2141" s="24"/>
      <c r="AJ2141" s="24"/>
      <c r="AK2141" s="24"/>
      <c r="AL2141" s="24"/>
      <c r="AM2141" s="24">
        <f t="shared" si="803"/>
        <v>0</v>
      </c>
      <c r="AN2141" s="24">
        <f t="shared" si="820"/>
        <v>0</v>
      </c>
      <c r="AQ2141" s="24"/>
      <c r="AR2141" s="24"/>
      <c r="AS2141" s="24"/>
      <c r="AT2141" s="24"/>
      <c r="AU2141" s="24"/>
      <c r="AV2141" s="24"/>
      <c r="AW2141" s="24">
        <f t="shared" si="804"/>
        <v>0</v>
      </c>
      <c r="AX2141" s="24">
        <f t="shared" si="805"/>
        <v>0</v>
      </c>
      <c r="BA2141" s="24"/>
      <c r="BB2141" s="24"/>
      <c r="BC2141" s="24"/>
      <c r="BD2141" s="24"/>
      <c r="BE2141" s="24"/>
      <c r="BF2141" s="24"/>
      <c r="BG2141" s="24">
        <f t="shared" si="806"/>
        <v>0</v>
      </c>
      <c r="BH2141" s="24">
        <f t="shared" si="807"/>
        <v>0</v>
      </c>
      <c r="BK2141" s="24"/>
      <c r="BL2141" s="24"/>
      <c r="BM2141" s="24"/>
      <c r="BN2141" s="24"/>
      <c r="BO2141" s="24"/>
      <c r="BP2141" s="24"/>
      <c r="BQ2141" s="24">
        <f t="shared" si="808"/>
        <v>0</v>
      </c>
      <c r="BR2141" s="24">
        <f t="shared" si="809"/>
        <v>0</v>
      </c>
      <c r="BU2141" s="24"/>
      <c r="BV2141" s="24"/>
      <c r="BW2141" s="24"/>
      <c r="BX2141" s="24"/>
      <c r="BY2141" s="24"/>
      <c r="BZ2141" s="24"/>
      <c r="CA2141" s="24">
        <f t="shared" si="810"/>
        <v>0</v>
      </c>
      <c r="CB2141" s="24">
        <f t="shared" si="811"/>
        <v>0</v>
      </c>
      <c r="CC2141" s="24"/>
      <c r="CE2141" s="24">
        <f t="shared" si="812"/>
        <v>0</v>
      </c>
      <c r="CG2141" s="24">
        <f t="shared" si="813"/>
        <v>0</v>
      </c>
      <c r="CI2141" s="24">
        <f t="shared" si="814"/>
        <v>0</v>
      </c>
      <c r="CK2141" s="24">
        <f t="shared" si="815"/>
        <v>0</v>
      </c>
      <c r="CM2141" s="24">
        <f t="shared" si="816"/>
        <v>0</v>
      </c>
      <c r="CO2141" s="24">
        <f t="shared" si="817"/>
        <v>0</v>
      </c>
      <c r="CQ2141" s="24">
        <f t="shared" si="818"/>
        <v>0</v>
      </c>
      <c r="CS2141" s="24">
        <f t="shared" si="819"/>
        <v>0</v>
      </c>
    </row>
    <row r="2142" spans="9:97">
      <c r="I2142" s="24">
        <f t="shared" si="799"/>
        <v>0</v>
      </c>
      <c r="J2142" s="24">
        <f t="shared" si="798"/>
        <v>0</v>
      </c>
      <c r="M2142" s="24"/>
      <c r="N2142" s="24"/>
      <c r="O2142" s="24"/>
      <c r="P2142" s="24"/>
      <c r="Q2142" s="24"/>
      <c r="R2142" s="24"/>
      <c r="S2142" s="24">
        <f t="shared" si="800"/>
        <v>0</v>
      </c>
      <c r="T2142" s="24">
        <f t="shared" si="797"/>
        <v>0</v>
      </c>
      <c r="W2142" s="24"/>
      <c r="X2142" s="24"/>
      <c r="Y2142" s="24"/>
      <c r="Z2142" s="24"/>
      <c r="AA2142" s="24"/>
      <c r="AB2142" s="24"/>
      <c r="AC2142" s="24">
        <f t="shared" si="801"/>
        <v>0</v>
      </c>
      <c r="AD2142" s="24">
        <f t="shared" si="802"/>
        <v>0</v>
      </c>
      <c r="AG2142" s="24"/>
      <c r="AH2142" s="24"/>
      <c r="AI2142" s="24"/>
      <c r="AJ2142" s="24"/>
      <c r="AK2142" s="24"/>
      <c r="AL2142" s="24"/>
      <c r="AM2142" s="24">
        <f t="shared" si="803"/>
        <v>0</v>
      </c>
      <c r="AN2142" s="24">
        <f t="shared" si="820"/>
        <v>0</v>
      </c>
      <c r="AQ2142" s="24"/>
      <c r="AR2142" s="24"/>
      <c r="AS2142" s="24"/>
      <c r="AT2142" s="24"/>
      <c r="AU2142" s="24"/>
      <c r="AV2142" s="24"/>
      <c r="AW2142" s="24">
        <f t="shared" si="804"/>
        <v>0</v>
      </c>
      <c r="AX2142" s="24">
        <f t="shared" si="805"/>
        <v>0</v>
      </c>
      <c r="BA2142" s="24"/>
      <c r="BB2142" s="24"/>
      <c r="BC2142" s="24"/>
      <c r="BD2142" s="24"/>
      <c r="BE2142" s="24"/>
      <c r="BF2142" s="24"/>
      <c r="BG2142" s="24">
        <f t="shared" si="806"/>
        <v>0</v>
      </c>
      <c r="BH2142" s="24">
        <f t="shared" si="807"/>
        <v>0</v>
      </c>
      <c r="BK2142" s="24"/>
      <c r="BL2142" s="24"/>
      <c r="BM2142" s="24"/>
      <c r="BN2142" s="24"/>
      <c r="BO2142" s="24"/>
      <c r="BP2142" s="24"/>
      <c r="BQ2142" s="24">
        <f t="shared" si="808"/>
        <v>0</v>
      </c>
      <c r="BR2142" s="24">
        <f t="shared" si="809"/>
        <v>0</v>
      </c>
      <c r="BU2142" s="24"/>
      <c r="BV2142" s="24"/>
      <c r="BW2142" s="24"/>
      <c r="BX2142" s="24"/>
      <c r="BY2142" s="24"/>
      <c r="BZ2142" s="24"/>
      <c r="CA2142" s="24">
        <f t="shared" si="810"/>
        <v>0</v>
      </c>
      <c r="CB2142" s="24">
        <f t="shared" si="811"/>
        <v>0</v>
      </c>
      <c r="CC2142" s="24"/>
      <c r="CE2142" s="24">
        <f t="shared" si="812"/>
        <v>0</v>
      </c>
      <c r="CG2142" s="24">
        <f t="shared" si="813"/>
        <v>0</v>
      </c>
      <c r="CI2142" s="24">
        <f t="shared" si="814"/>
        <v>0</v>
      </c>
      <c r="CK2142" s="24">
        <f t="shared" si="815"/>
        <v>0</v>
      </c>
      <c r="CM2142" s="24">
        <f t="shared" si="816"/>
        <v>0</v>
      </c>
      <c r="CO2142" s="24">
        <f t="shared" si="817"/>
        <v>0</v>
      </c>
      <c r="CQ2142" s="24">
        <f t="shared" si="818"/>
        <v>0</v>
      </c>
      <c r="CS2142" s="24">
        <f t="shared" si="819"/>
        <v>0</v>
      </c>
    </row>
    <row r="2143" spans="9:97">
      <c r="I2143" s="24">
        <f t="shared" si="799"/>
        <v>0</v>
      </c>
      <c r="J2143" s="24">
        <f t="shared" si="798"/>
        <v>0</v>
      </c>
      <c r="M2143" s="24"/>
      <c r="N2143" s="24"/>
      <c r="O2143" s="24"/>
      <c r="P2143" s="24"/>
      <c r="Q2143" s="24"/>
      <c r="R2143" s="24"/>
      <c r="S2143" s="24">
        <f t="shared" si="800"/>
        <v>0</v>
      </c>
      <c r="T2143" s="24">
        <f t="shared" si="797"/>
        <v>0</v>
      </c>
      <c r="W2143" s="24"/>
      <c r="X2143" s="24"/>
      <c r="Y2143" s="24"/>
      <c r="Z2143" s="24"/>
      <c r="AA2143" s="24"/>
      <c r="AB2143" s="24"/>
      <c r="AC2143" s="24">
        <f t="shared" si="801"/>
        <v>0</v>
      </c>
      <c r="AD2143" s="24">
        <f t="shared" si="802"/>
        <v>0</v>
      </c>
      <c r="AG2143" s="24"/>
      <c r="AH2143" s="24"/>
      <c r="AI2143" s="24"/>
      <c r="AJ2143" s="24"/>
      <c r="AK2143" s="24"/>
      <c r="AL2143" s="24"/>
      <c r="AM2143" s="24">
        <f t="shared" si="803"/>
        <v>0</v>
      </c>
      <c r="AN2143" s="24">
        <f t="shared" si="820"/>
        <v>0</v>
      </c>
      <c r="AQ2143" s="24"/>
      <c r="AR2143" s="24"/>
      <c r="AS2143" s="24"/>
      <c r="AT2143" s="24"/>
      <c r="AU2143" s="24"/>
      <c r="AV2143" s="24"/>
      <c r="AW2143" s="24">
        <f t="shared" si="804"/>
        <v>0</v>
      </c>
      <c r="AX2143" s="24">
        <f t="shared" si="805"/>
        <v>0</v>
      </c>
      <c r="BA2143" s="24"/>
      <c r="BB2143" s="24"/>
      <c r="BC2143" s="24"/>
      <c r="BD2143" s="24"/>
      <c r="BE2143" s="24"/>
      <c r="BF2143" s="24"/>
      <c r="BG2143" s="24">
        <f t="shared" si="806"/>
        <v>0</v>
      </c>
      <c r="BH2143" s="24">
        <f t="shared" si="807"/>
        <v>0</v>
      </c>
      <c r="BK2143" s="24"/>
      <c r="BL2143" s="24"/>
      <c r="BM2143" s="24"/>
      <c r="BN2143" s="24"/>
      <c r="BO2143" s="24"/>
      <c r="BP2143" s="24"/>
      <c r="BQ2143" s="24">
        <f t="shared" si="808"/>
        <v>0</v>
      </c>
      <c r="BR2143" s="24">
        <f t="shared" si="809"/>
        <v>0</v>
      </c>
      <c r="BU2143" s="24"/>
      <c r="BV2143" s="24"/>
      <c r="BW2143" s="24"/>
      <c r="BX2143" s="24"/>
      <c r="BY2143" s="24"/>
      <c r="BZ2143" s="24"/>
      <c r="CA2143" s="24">
        <f t="shared" si="810"/>
        <v>0</v>
      </c>
      <c r="CB2143" s="24">
        <f t="shared" si="811"/>
        <v>0</v>
      </c>
      <c r="CC2143" s="24"/>
      <c r="CE2143" s="24">
        <f t="shared" si="812"/>
        <v>0</v>
      </c>
      <c r="CG2143" s="24">
        <f t="shared" si="813"/>
        <v>0</v>
      </c>
      <c r="CI2143" s="24">
        <f t="shared" si="814"/>
        <v>0</v>
      </c>
      <c r="CK2143" s="24">
        <f t="shared" si="815"/>
        <v>0</v>
      </c>
      <c r="CM2143" s="24">
        <f t="shared" si="816"/>
        <v>0</v>
      </c>
      <c r="CO2143" s="24">
        <f t="shared" si="817"/>
        <v>0</v>
      </c>
      <c r="CQ2143" s="24">
        <f t="shared" si="818"/>
        <v>0</v>
      </c>
      <c r="CS2143" s="24">
        <f t="shared" si="819"/>
        <v>0</v>
      </c>
    </row>
    <row r="2144" spans="9:97">
      <c r="I2144" s="24">
        <f t="shared" si="799"/>
        <v>0</v>
      </c>
      <c r="J2144" s="24">
        <f t="shared" si="798"/>
        <v>0</v>
      </c>
      <c r="M2144" s="24"/>
      <c r="N2144" s="24"/>
      <c r="O2144" s="24"/>
      <c r="P2144" s="24"/>
      <c r="Q2144" s="24"/>
      <c r="R2144" s="24"/>
      <c r="S2144" s="24">
        <f t="shared" si="800"/>
        <v>0</v>
      </c>
      <c r="T2144" s="24">
        <f t="shared" si="797"/>
        <v>0</v>
      </c>
      <c r="W2144" s="24"/>
      <c r="X2144" s="24"/>
      <c r="Y2144" s="24"/>
      <c r="Z2144" s="24"/>
      <c r="AA2144" s="24"/>
      <c r="AB2144" s="24"/>
      <c r="AC2144" s="24">
        <f t="shared" si="801"/>
        <v>0</v>
      </c>
      <c r="AD2144" s="24">
        <f t="shared" si="802"/>
        <v>0</v>
      </c>
      <c r="AG2144" s="24"/>
      <c r="AH2144" s="24"/>
      <c r="AI2144" s="24"/>
      <c r="AJ2144" s="24"/>
      <c r="AK2144" s="24"/>
      <c r="AL2144" s="24"/>
      <c r="AM2144" s="24">
        <f t="shared" si="803"/>
        <v>0</v>
      </c>
      <c r="AN2144" s="24">
        <f t="shared" si="820"/>
        <v>0</v>
      </c>
      <c r="AQ2144" s="24"/>
      <c r="AR2144" s="24"/>
      <c r="AS2144" s="24"/>
      <c r="AT2144" s="24"/>
      <c r="AU2144" s="24"/>
      <c r="AV2144" s="24"/>
      <c r="AW2144" s="24">
        <f t="shared" si="804"/>
        <v>0</v>
      </c>
      <c r="AX2144" s="24">
        <f t="shared" si="805"/>
        <v>0</v>
      </c>
      <c r="BA2144" s="24"/>
      <c r="BB2144" s="24"/>
      <c r="BC2144" s="24"/>
      <c r="BD2144" s="24"/>
      <c r="BE2144" s="24"/>
      <c r="BF2144" s="24"/>
      <c r="BG2144" s="24">
        <f t="shared" si="806"/>
        <v>0</v>
      </c>
      <c r="BH2144" s="24">
        <f t="shared" si="807"/>
        <v>0</v>
      </c>
      <c r="BK2144" s="24"/>
      <c r="BL2144" s="24"/>
      <c r="BM2144" s="24"/>
      <c r="BN2144" s="24"/>
      <c r="BO2144" s="24"/>
      <c r="BP2144" s="24"/>
      <c r="BQ2144" s="24">
        <f t="shared" si="808"/>
        <v>0</v>
      </c>
      <c r="BR2144" s="24">
        <f t="shared" si="809"/>
        <v>0</v>
      </c>
      <c r="BU2144" s="24"/>
      <c r="BV2144" s="24"/>
      <c r="BW2144" s="24"/>
      <c r="BX2144" s="24"/>
      <c r="BY2144" s="24"/>
      <c r="BZ2144" s="24"/>
      <c r="CA2144" s="24">
        <f t="shared" si="810"/>
        <v>0</v>
      </c>
      <c r="CB2144" s="24">
        <f t="shared" si="811"/>
        <v>0</v>
      </c>
      <c r="CC2144" s="24"/>
      <c r="CE2144" s="24">
        <f t="shared" si="812"/>
        <v>0</v>
      </c>
      <c r="CG2144" s="24">
        <f t="shared" si="813"/>
        <v>0</v>
      </c>
      <c r="CI2144" s="24">
        <f t="shared" si="814"/>
        <v>0</v>
      </c>
      <c r="CK2144" s="24">
        <f t="shared" si="815"/>
        <v>0</v>
      </c>
      <c r="CM2144" s="24">
        <f t="shared" si="816"/>
        <v>0</v>
      </c>
      <c r="CO2144" s="24">
        <f t="shared" si="817"/>
        <v>0</v>
      </c>
      <c r="CQ2144" s="24">
        <f t="shared" si="818"/>
        <v>0</v>
      </c>
      <c r="CS2144" s="24">
        <f t="shared" si="819"/>
        <v>0</v>
      </c>
    </row>
    <row r="2145" spans="9:97">
      <c r="I2145" s="24">
        <f t="shared" si="799"/>
        <v>0</v>
      </c>
      <c r="J2145" s="24">
        <f t="shared" si="798"/>
        <v>0</v>
      </c>
      <c r="M2145" s="24"/>
      <c r="N2145" s="24"/>
      <c r="O2145" s="24"/>
      <c r="P2145" s="24"/>
      <c r="Q2145" s="24"/>
      <c r="R2145" s="24"/>
      <c r="S2145" s="24">
        <f t="shared" si="800"/>
        <v>0</v>
      </c>
      <c r="T2145" s="24">
        <f t="shared" si="797"/>
        <v>0</v>
      </c>
      <c r="W2145" s="24"/>
      <c r="X2145" s="24"/>
      <c r="Y2145" s="24"/>
      <c r="Z2145" s="24"/>
      <c r="AA2145" s="24"/>
      <c r="AB2145" s="24"/>
      <c r="AC2145" s="24">
        <f t="shared" si="801"/>
        <v>0</v>
      </c>
      <c r="AD2145" s="24">
        <f t="shared" si="802"/>
        <v>0</v>
      </c>
      <c r="AG2145" s="24"/>
      <c r="AH2145" s="24"/>
      <c r="AI2145" s="24"/>
      <c r="AJ2145" s="24"/>
      <c r="AK2145" s="24"/>
      <c r="AL2145" s="24"/>
      <c r="AM2145" s="24">
        <f t="shared" si="803"/>
        <v>0</v>
      </c>
      <c r="AN2145" s="24">
        <f t="shared" si="820"/>
        <v>0</v>
      </c>
      <c r="AQ2145" s="24"/>
      <c r="AR2145" s="24"/>
      <c r="AS2145" s="24"/>
      <c r="AT2145" s="24"/>
      <c r="AU2145" s="24"/>
      <c r="AV2145" s="24"/>
      <c r="AW2145" s="24">
        <f t="shared" si="804"/>
        <v>0</v>
      </c>
      <c r="AX2145" s="24">
        <f t="shared" si="805"/>
        <v>0</v>
      </c>
      <c r="BA2145" s="24"/>
      <c r="BB2145" s="24"/>
      <c r="BC2145" s="24"/>
      <c r="BD2145" s="24"/>
      <c r="BE2145" s="24"/>
      <c r="BF2145" s="24"/>
      <c r="BG2145" s="24">
        <f t="shared" si="806"/>
        <v>0</v>
      </c>
      <c r="BH2145" s="24">
        <f t="shared" si="807"/>
        <v>0</v>
      </c>
      <c r="BK2145" s="24"/>
      <c r="BL2145" s="24"/>
      <c r="BM2145" s="24"/>
      <c r="BN2145" s="24"/>
      <c r="BO2145" s="24"/>
      <c r="BP2145" s="24"/>
      <c r="BQ2145" s="24">
        <f t="shared" si="808"/>
        <v>0</v>
      </c>
      <c r="BR2145" s="24">
        <f t="shared" si="809"/>
        <v>0</v>
      </c>
      <c r="BU2145" s="24"/>
      <c r="BV2145" s="24"/>
      <c r="BW2145" s="24"/>
      <c r="BX2145" s="24"/>
      <c r="BY2145" s="24"/>
      <c r="BZ2145" s="24"/>
      <c r="CA2145" s="24">
        <f t="shared" si="810"/>
        <v>0</v>
      </c>
      <c r="CB2145" s="24">
        <f t="shared" si="811"/>
        <v>0</v>
      </c>
      <c r="CC2145" s="24"/>
      <c r="CE2145" s="24">
        <f t="shared" si="812"/>
        <v>0</v>
      </c>
      <c r="CG2145" s="24">
        <f t="shared" si="813"/>
        <v>0</v>
      </c>
      <c r="CI2145" s="24">
        <f t="shared" si="814"/>
        <v>0</v>
      </c>
      <c r="CK2145" s="24">
        <f t="shared" si="815"/>
        <v>0</v>
      </c>
      <c r="CM2145" s="24">
        <f t="shared" si="816"/>
        <v>0</v>
      </c>
      <c r="CO2145" s="24">
        <f t="shared" si="817"/>
        <v>0</v>
      </c>
      <c r="CQ2145" s="24">
        <f t="shared" si="818"/>
        <v>0</v>
      </c>
      <c r="CS2145" s="24">
        <f t="shared" si="819"/>
        <v>0</v>
      </c>
    </row>
    <row r="2146" spans="9:97">
      <c r="I2146" s="24">
        <f t="shared" si="799"/>
        <v>0</v>
      </c>
      <c r="J2146" s="24">
        <f t="shared" si="798"/>
        <v>0</v>
      </c>
      <c r="M2146" s="24"/>
      <c r="N2146" s="24"/>
      <c r="O2146" s="24"/>
      <c r="P2146" s="24"/>
      <c r="Q2146" s="24"/>
      <c r="R2146" s="24"/>
      <c r="S2146" s="24">
        <f t="shared" si="800"/>
        <v>0</v>
      </c>
      <c r="T2146" s="24">
        <f t="shared" si="797"/>
        <v>0</v>
      </c>
      <c r="W2146" s="24"/>
      <c r="X2146" s="24"/>
      <c r="Y2146" s="24"/>
      <c r="Z2146" s="24"/>
      <c r="AA2146" s="24"/>
      <c r="AB2146" s="24"/>
      <c r="AC2146" s="24">
        <f t="shared" si="801"/>
        <v>0</v>
      </c>
      <c r="AD2146" s="24">
        <f t="shared" si="802"/>
        <v>0</v>
      </c>
      <c r="AG2146" s="24"/>
      <c r="AH2146" s="24"/>
      <c r="AI2146" s="24"/>
      <c r="AJ2146" s="24"/>
      <c r="AK2146" s="24"/>
      <c r="AL2146" s="24"/>
      <c r="AM2146" s="24">
        <f t="shared" si="803"/>
        <v>0</v>
      </c>
      <c r="AN2146" s="24">
        <f t="shared" si="820"/>
        <v>0</v>
      </c>
      <c r="AQ2146" s="24"/>
      <c r="AR2146" s="24"/>
      <c r="AS2146" s="24"/>
      <c r="AT2146" s="24"/>
      <c r="AU2146" s="24"/>
      <c r="AV2146" s="24"/>
      <c r="AW2146" s="24">
        <f t="shared" si="804"/>
        <v>0</v>
      </c>
      <c r="AX2146" s="24">
        <f t="shared" si="805"/>
        <v>0</v>
      </c>
      <c r="BA2146" s="24"/>
      <c r="BB2146" s="24"/>
      <c r="BC2146" s="24"/>
      <c r="BD2146" s="24"/>
      <c r="BE2146" s="24"/>
      <c r="BF2146" s="24"/>
      <c r="BG2146" s="24">
        <f t="shared" si="806"/>
        <v>0</v>
      </c>
      <c r="BH2146" s="24">
        <f t="shared" si="807"/>
        <v>0</v>
      </c>
      <c r="BK2146" s="24"/>
      <c r="BL2146" s="24"/>
      <c r="BM2146" s="24"/>
      <c r="BN2146" s="24"/>
      <c r="BO2146" s="24"/>
      <c r="BP2146" s="24"/>
      <c r="BQ2146" s="24">
        <f t="shared" si="808"/>
        <v>0</v>
      </c>
      <c r="BR2146" s="24">
        <f t="shared" si="809"/>
        <v>0</v>
      </c>
      <c r="BU2146" s="24"/>
      <c r="BV2146" s="24"/>
      <c r="BW2146" s="24"/>
      <c r="BX2146" s="24"/>
      <c r="BY2146" s="24"/>
      <c r="BZ2146" s="24"/>
      <c r="CA2146" s="24">
        <f t="shared" si="810"/>
        <v>0</v>
      </c>
      <c r="CB2146" s="24">
        <f t="shared" si="811"/>
        <v>0</v>
      </c>
      <c r="CC2146" s="24"/>
      <c r="CE2146" s="24">
        <f t="shared" si="812"/>
        <v>0</v>
      </c>
      <c r="CG2146" s="24">
        <f t="shared" si="813"/>
        <v>0</v>
      </c>
      <c r="CI2146" s="24">
        <f t="shared" si="814"/>
        <v>0</v>
      </c>
      <c r="CK2146" s="24">
        <f t="shared" si="815"/>
        <v>0</v>
      </c>
      <c r="CM2146" s="24">
        <f t="shared" si="816"/>
        <v>0</v>
      </c>
      <c r="CO2146" s="24">
        <f t="shared" si="817"/>
        <v>0</v>
      </c>
      <c r="CQ2146" s="24">
        <f t="shared" si="818"/>
        <v>0</v>
      </c>
      <c r="CS2146" s="24">
        <f t="shared" si="819"/>
        <v>0</v>
      </c>
    </row>
    <row r="2147" spans="9:97">
      <c r="I2147" s="24">
        <f t="shared" si="799"/>
        <v>0</v>
      </c>
      <c r="J2147" s="24">
        <f t="shared" si="798"/>
        <v>0</v>
      </c>
      <c r="M2147" s="24"/>
      <c r="N2147" s="24"/>
      <c r="O2147" s="24"/>
      <c r="P2147" s="24"/>
      <c r="Q2147" s="24"/>
      <c r="R2147" s="24"/>
      <c r="S2147" s="24">
        <f t="shared" si="800"/>
        <v>0</v>
      </c>
      <c r="T2147" s="24">
        <f t="shared" si="797"/>
        <v>0</v>
      </c>
      <c r="W2147" s="24"/>
      <c r="X2147" s="24"/>
      <c r="Y2147" s="24"/>
      <c r="Z2147" s="24"/>
      <c r="AA2147" s="24"/>
      <c r="AB2147" s="24"/>
      <c r="AC2147" s="24">
        <f t="shared" si="801"/>
        <v>0</v>
      </c>
      <c r="AD2147" s="24">
        <f t="shared" si="802"/>
        <v>0</v>
      </c>
      <c r="AG2147" s="24"/>
      <c r="AH2147" s="24"/>
      <c r="AI2147" s="24"/>
      <c r="AJ2147" s="24"/>
      <c r="AK2147" s="24"/>
      <c r="AL2147" s="24"/>
      <c r="AM2147" s="24">
        <f t="shared" si="803"/>
        <v>0</v>
      </c>
      <c r="AN2147" s="24">
        <f t="shared" si="820"/>
        <v>0</v>
      </c>
      <c r="AQ2147" s="24"/>
      <c r="AR2147" s="24"/>
      <c r="AS2147" s="24"/>
      <c r="AT2147" s="24"/>
      <c r="AU2147" s="24"/>
      <c r="AV2147" s="24"/>
      <c r="AW2147" s="24">
        <f t="shared" si="804"/>
        <v>0</v>
      </c>
      <c r="AX2147" s="24">
        <f t="shared" si="805"/>
        <v>0</v>
      </c>
      <c r="BA2147" s="24"/>
      <c r="BB2147" s="24"/>
      <c r="BC2147" s="24"/>
      <c r="BD2147" s="24"/>
      <c r="BE2147" s="24"/>
      <c r="BF2147" s="24"/>
      <c r="BG2147" s="24">
        <f t="shared" si="806"/>
        <v>0</v>
      </c>
      <c r="BH2147" s="24">
        <f t="shared" si="807"/>
        <v>0</v>
      </c>
      <c r="BK2147" s="24"/>
      <c r="BL2147" s="24"/>
      <c r="BM2147" s="24"/>
      <c r="BN2147" s="24"/>
      <c r="BO2147" s="24"/>
      <c r="BP2147" s="24"/>
      <c r="BQ2147" s="24">
        <f t="shared" si="808"/>
        <v>0</v>
      </c>
      <c r="BR2147" s="24">
        <f t="shared" si="809"/>
        <v>0</v>
      </c>
      <c r="BU2147" s="24"/>
      <c r="BV2147" s="24"/>
      <c r="BW2147" s="24"/>
      <c r="BX2147" s="24"/>
      <c r="BY2147" s="24"/>
      <c r="BZ2147" s="24"/>
      <c r="CA2147" s="24">
        <f t="shared" si="810"/>
        <v>0</v>
      </c>
      <c r="CB2147" s="24">
        <f t="shared" si="811"/>
        <v>0</v>
      </c>
      <c r="CC2147" s="24"/>
      <c r="CE2147" s="24">
        <f t="shared" si="812"/>
        <v>0</v>
      </c>
      <c r="CG2147" s="24">
        <f t="shared" si="813"/>
        <v>0</v>
      </c>
      <c r="CI2147" s="24">
        <f t="shared" si="814"/>
        <v>0</v>
      </c>
      <c r="CK2147" s="24">
        <f t="shared" si="815"/>
        <v>0</v>
      </c>
      <c r="CM2147" s="24">
        <f t="shared" si="816"/>
        <v>0</v>
      </c>
      <c r="CO2147" s="24">
        <f t="shared" si="817"/>
        <v>0</v>
      </c>
      <c r="CQ2147" s="24">
        <f t="shared" si="818"/>
        <v>0</v>
      </c>
      <c r="CS2147" s="24">
        <f t="shared" si="819"/>
        <v>0</v>
      </c>
    </row>
    <row r="2148" spans="9:97">
      <c r="I2148" s="24">
        <f t="shared" si="799"/>
        <v>0</v>
      </c>
      <c r="J2148" s="24">
        <f t="shared" si="798"/>
        <v>0</v>
      </c>
      <c r="M2148" s="24"/>
      <c r="N2148" s="24"/>
      <c r="O2148" s="24"/>
      <c r="P2148" s="24"/>
      <c r="Q2148" s="24"/>
      <c r="R2148" s="24"/>
      <c r="S2148" s="24">
        <f t="shared" si="800"/>
        <v>0</v>
      </c>
      <c r="T2148" s="24">
        <f t="shared" si="797"/>
        <v>0</v>
      </c>
      <c r="W2148" s="24"/>
      <c r="X2148" s="24"/>
      <c r="Y2148" s="24"/>
      <c r="Z2148" s="24"/>
      <c r="AA2148" s="24"/>
      <c r="AB2148" s="24"/>
      <c r="AC2148" s="24">
        <f t="shared" si="801"/>
        <v>0</v>
      </c>
      <c r="AD2148" s="24">
        <f t="shared" si="802"/>
        <v>0</v>
      </c>
      <c r="AG2148" s="24"/>
      <c r="AH2148" s="24"/>
      <c r="AI2148" s="24"/>
      <c r="AJ2148" s="24"/>
      <c r="AK2148" s="24"/>
      <c r="AL2148" s="24"/>
      <c r="AM2148" s="24">
        <f t="shared" si="803"/>
        <v>0</v>
      </c>
      <c r="AN2148" s="24">
        <f t="shared" si="820"/>
        <v>0</v>
      </c>
      <c r="AQ2148" s="24"/>
      <c r="AR2148" s="24"/>
      <c r="AS2148" s="24"/>
      <c r="AT2148" s="24"/>
      <c r="AU2148" s="24"/>
      <c r="AV2148" s="24"/>
      <c r="AW2148" s="24">
        <f t="shared" si="804"/>
        <v>0</v>
      </c>
      <c r="AX2148" s="24">
        <f t="shared" si="805"/>
        <v>0</v>
      </c>
      <c r="BA2148" s="24"/>
      <c r="BB2148" s="24"/>
      <c r="BC2148" s="24"/>
      <c r="BD2148" s="24"/>
      <c r="BE2148" s="24"/>
      <c r="BF2148" s="24"/>
      <c r="BG2148" s="24">
        <f t="shared" si="806"/>
        <v>0</v>
      </c>
      <c r="BH2148" s="24">
        <f t="shared" si="807"/>
        <v>0</v>
      </c>
      <c r="BK2148" s="24"/>
      <c r="BL2148" s="24"/>
      <c r="BM2148" s="24"/>
      <c r="BN2148" s="24"/>
      <c r="BO2148" s="24"/>
      <c r="BP2148" s="24"/>
      <c r="BQ2148" s="24">
        <f t="shared" si="808"/>
        <v>0</v>
      </c>
      <c r="BR2148" s="24">
        <f t="shared" si="809"/>
        <v>0</v>
      </c>
      <c r="BU2148" s="24"/>
      <c r="BV2148" s="24"/>
      <c r="BW2148" s="24"/>
      <c r="BX2148" s="24"/>
      <c r="BY2148" s="24"/>
      <c r="BZ2148" s="24"/>
      <c r="CA2148" s="24">
        <f t="shared" si="810"/>
        <v>0</v>
      </c>
      <c r="CB2148" s="24">
        <f t="shared" si="811"/>
        <v>0</v>
      </c>
      <c r="CC2148" s="24"/>
      <c r="CE2148" s="24">
        <f t="shared" si="812"/>
        <v>0</v>
      </c>
      <c r="CG2148" s="24">
        <f t="shared" si="813"/>
        <v>0</v>
      </c>
      <c r="CI2148" s="24">
        <f t="shared" si="814"/>
        <v>0</v>
      </c>
      <c r="CK2148" s="24">
        <f t="shared" si="815"/>
        <v>0</v>
      </c>
      <c r="CM2148" s="24">
        <f t="shared" si="816"/>
        <v>0</v>
      </c>
      <c r="CO2148" s="24">
        <f t="shared" si="817"/>
        <v>0</v>
      </c>
      <c r="CQ2148" s="24">
        <f t="shared" si="818"/>
        <v>0</v>
      </c>
      <c r="CS2148" s="24">
        <f t="shared" si="819"/>
        <v>0</v>
      </c>
    </row>
    <row r="2149" spans="9:97">
      <c r="I2149" s="24">
        <f t="shared" si="799"/>
        <v>0</v>
      </c>
      <c r="J2149" s="24">
        <f t="shared" si="798"/>
        <v>0</v>
      </c>
      <c r="M2149" s="24"/>
      <c r="N2149" s="24"/>
      <c r="O2149" s="24"/>
      <c r="P2149" s="24"/>
      <c r="Q2149" s="24"/>
      <c r="R2149" s="24"/>
      <c r="S2149" s="24">
        <f t="shared" si="800"/>
        <v>0</v>
      </c>
      <c r="T2149" s="24">
        <f t="shared" si="797"/>
        <v>0</v>
      </c>
      <c r="W2149" s="24"/>
      <c r="X2149" s="24"/>
      <c r="Y2149" s="24"/>
      <c r="Z2149" s="24"/>
      <c r="AA2149" s="24"/>
      <c r="AB2149" s="24"/>
      <c r="AC2149" s="24">
        <f t="shared" si="801"/>
        <v>0</v>
      </c>
      <c r="AD2149" s="24">
        <f t="shared" si="802"/>
        <v>0</v>
      </c>
      <c r="AG2149" s="24"/>
      <c r="AH2149" s="24"/>
      <c r="AI2149" s="24"/>
      <c r="AJ2149" s="24"/>
      <c r="AK2149" s="24"/>
      <c r="AL2149" s="24"/>
      <c r="AM2149" s="24">
        <f t="shared" si="803"/>
        <v>0</v>
      </c>
      <c r="AN2149" s="24">
        <f t="shared" si="820"/>
        <v>0</v>
      </c>
      <c r="AQ2149" s="24"/>
      <c r="AR2149" s="24"/>
      <c r="AS2149" s="24"/>
      <c r="AT2149" s="24"/>
      <c r="AU2149" s="24"/>
      <c r="AV2149" s="24"/>
      <c r="AW2149" s="24">
        <f t="shared" si="804"/>
        <v>0</v>
      </c>
      <c r="AX2149" s="24">
        <f t="shared" si="805"/>
        <v>0</v>
      </c>
      <c r="BA2149" s="24"/>
      <c r="BB2149" s="24"/>
      <c r="BC2149" s="24"/>
      <c r="BD2149" s="24"/>
      <c r="BE2149" s="24"/>
      <c r="BF2149" s="24"/>
      <c r="BG2149" s="24">
        <f t="shared" si="806"/>
        <v>0</v>
      </c>
      <c r="BH2149" s="24">
        <f t="shared" si="807"/>
        <v>0</v>
      </c>
      <c r="BK2149" s="24"/>
      <c r="BL2149" s="24"/>
      <c r="BM2149" s="24"/>
      <c r="BN2149" s="24"/>
      <c r="BO2149" s="24"/>
      <c r="BP2149" s="24"/>
      <c r="BQ2149" s="24">
        <f t="shared" si="808"/>
        <v>0</v>
      </c>
      <c r="BR2149" s="24">
        <f t="shared" si="809"/>
        <v>0</v>
      </c>
      <c r="BU2149" s="24"/>
      <c r="BV2149" s="24"/>
      <c r="BW2149" s="24"/>
      <c r="BX2149" s="24"/>
      <c r="BY2149" s="24"/>
      <c r="BZ2149" s="24"/>
      <c r="CA2149" s="24">
        <f t="shared" si="810"/>
        <v>0</v>
      </c>
      <c r="CB2149" s="24">
        <f t="shared" si="811"/>
        <v>0</v>
      </c>
      <c r="CC2149" s="24"/>
      <c r="CE2149" s="24">
        <f t="shared" si="812"/>
        <v>0</v>
      </c>
      <c r="CG2149" s="24">
        <f t="shared" si="813"/>
        <v>0</v>
      </c>
      <c r="CI2149" s="24">
        <f t="shared" si="814"/>
        <v>0</v>
      </c>
      <c r="CK2149" s="24">
        <f t="shared" si="815"/>
        <v>0</v>
      </c>
      <c r="CM2149" s="24">
        <f t="shared" si="816"/>
        <v>0</v>
      </c>
      <c r="CO2149" s="24">
        <f t="shared" si="817"/>
        <v>0</v>
      </c>
      <c r="CQ2149" s="24">
        <f t="shared" si="818"/>
        <v>0</v>
      </c>
      <c r="CS2149" s="24">
        <f t="shared" si="819"/>
        <v>0</v>
      </c>
    </row>
    <row r="2150" spans="9:97">
      <c r="I2150" s="24">
        <f t="shared" si="799"/>
        <v>0</v>
      </c>
      <c r="J2150" s="24">
        <f t="shared" si="798"/>
        <v>0</v>
      </c>
      <c r="M2150" s="24"/>
      <c r="N2150" s="24"/>
      <c r="O2150" s="24"/>
      <c r="P2150" s="24"/>
      <c r="Q2150" s="24"/>
      <c r="R2150" s="24"/>
      <c r="S2150" s="24">
        <f t="shared" si="800"/>
        <v>0</v>
      </c>
      <c r="T2150" s="24">
        <f t="shared" si="797"/>
        <v>0</v>
      </c>
      <c r="W2150" s="24"/>
      <c r="X2150" s="24"/>
      <c r="Y2150" s="24"/>
      <c r="Z2150" s="24"/>
      <c r="AA2150" s="24"/>
      <c r="AB2150" s="24"/>
      <c r="AC2150" s="24">
        <f t="shared" si="801"/>
        <v>0</v>
      </c>
      <c r="AD2150" s="24">
        <f t="shared" si="802"/>
        <v>0</v>
      </c>
      <c r="AG2150" s="24"/>
      <c r="AH2150" s="24"/>
      <c r="AI2150" s="24"/>
      <c r="AJ2150" s="24"/>
      <c r="AK2150" s="24"/>
      <c r="AL2150" s="24"/>
      <c r="AM2150" s="24">
        <f t="shared" si="803"/>
        <v>0</v>
      </c>
      <c r="AN2150" s="24">
        <f t="shared" si="820"/>
        <v>0</v>
      </c>
      <c r="AQ2150" s="24"/>
      <c r="AR2150" s="24"/>
      <c r="AS2150" s="24"/>
      <c r="AT2150" s="24"/>
      <c r="AU2150" s="24"/>
      <c r="AV2150" s="24"/>
      <c r="AW2150" s="24">
        <f t="shared" si="804"/>
        <v>0</v>
      </c>
      <c r="AX2150" s="24">
        <f t="shared" si="805"/>
        <v>0</v>
      </c>
      <c r="BA2150" s="24"/>
      <c r="BB2150" s="24"/>
      <c r="BC2150" s="24"/>
      <c r="BD2150" s="24"/>
      <c r="BE2150" s="24"/>
      <c r="BF2150" s="24"/>
      <c r="BG2150" s="24">
        <f t="shared" si="806"/>
        <v>0</v>
      </c>
      <c r="BH2150" s="24">
        <f t="shared" si="807"/>
        <v>0</v>
      </c>
      <c r="BK2150" s="24"/>
      <c r="BL2150" s="24"/>
      <c r="BM2150" s="24"/>
      <c r="BN2150" s="24"/>
      <c r="BO2150" s="24"/>
      <c r="BP2150" s="24"/>
      <c r="BQ2150" s="24">
        <f t="shared" si="808"/>
        <v>0</v>
      </c>
      <c r="BR2150" s="24">
        <f t="shared" si="809"/>
        <v>0</v>
      </c>
      <c r="BU2150" s="24"/>
      <c r="BV2150" s="24"/>
      <c r="BW2150" s="24"/>
      <c r="BX2150" s="24"/>
      <c r="BY2150" s="24"/>
      <c r="BZ2150" s="24"/>
      <c r="CA2150" s="24">
        <f t="shared" si="810"/>
        <v>0</v>
      </c>
      <c r="CB2150" s="24">
        <f t="shared" si="811"/>
        <v>0</v>
      </c>
      <c r="CC2150" s="24"/>
      <c r="CE2150" s="24">
        <f t="shared" si="812"/>
        <v>0</v>
      </c>
      <c r="CG2150" s="24">
        <f t="shared" si="813"/>
        <v>0</v>
      </c>
      <c r="CI2150" s="24">
        <f t="shared" si="814"/>
        <v>0</v>
      </c>
      <c r="CK2150" s="24">
        <f t="shared" si="815"/>
        <v>0</v>
      </c>
      <c r="CM2150" s="24">
        <f t="shared" si="816"/>
        <v>0</v>
      </c>
      <c r="CO2150" s="24">
        <f t="shared" si="817"/>
        <v>0</v>
      </c>
      <c r="CQ2150" s="24">
        <f t="shared" si="818"/>
        <v>0</v>
      </c>
      <c r="CS2150" s="24">
        <f t="shared" si="819"/>
        <v>0</v>
      </c>
    </row>
    <row r="2151" spans="9:97">
      <c r="I2151" s="24">
        <f t="shared" si="799"/>
        <v>0</v>
      </c>
      <c r="J2151" s="24">
        <f t="shared" si="798"/>
        <v>0</v>
      </c>
      <c r="M2151" s="24"/>
      <c r="N2151" s="24"/>
      <c r="O2151" s="24"/>
      <c r="P2151" s="24"/>
      <c r="Q2151" s="24"/>
      <c r="R2151" s="24"/>
      <c r="S2151" s="24">
        <f t="shared" si="800"/>
        <v>0</v>
      </c>
      <c r="T2151" s="24">
        <f t="shared" ref="T2151:T2214" si="821">IF(P2151&lt;M2151-N2151,M2151-N2151-P2151,0)</f>
        <v>0</v>
      </c>
      <c r="W2151" s="24"/>
      <c r="X2151" s="24"/>
      <c r="Y2151" s="24"/>
      <c r="Z2151" s="24"/>
      <c r="AA2151" s="24"/>
      <c r="AB2151" s="24"/>
      <c r="AC2151" s="24">
        <f t="shared" si="801"/>
        <v>0</v>
      </c>
      <c r="AD2151" s="24">
        <f t="shared" si="802"/>
        <v>0</v>
      </c>
      <c r="AG2151" s="24"/>
      <c r="AH2151" s="24"/>
      <c r="AI2151" s="24"/>
      <c r="AJ2151" s="24"/>
      <c r="AK2151" s="24"/>
      <c r="AL2151" s="24"/>
      <c r="AM2151" s="24">
        <f t="shared" si="803"/>
        <v>0</v>
      </c>
      <c r="AN2151" s="24">
        <f t="shared" si="820"/>
        <v>0</v>
      </c>
      <c r="AQ2151" s="24"/>
      <c r="AR2151" s="24"/>
      <c r="AS2151" s="24"/>
      <c r="AT2151" s="24"/>
      <c r="AU2151" s="24"/>
      <c r="AV2151" s="24"/>
      <c r="AW2151" s="24">
        <f t="shared" si="804"/>
        <v>0</v>
      </c>
      <c r="AX2151" s="24">
        <f t="shared" si="805"/>
        <v>0</v>
      </c>
      <c r="BA2151" s="24"/>
      <c r="BB2151" s="24"/>
      <c r="BC2151" s="24"/>
      <c r="BD2151" s="24"/>
      <c r="BE2151" s="24"/>
      <c r="BF2151" s="24"/>
      <c r="BG2151" s="24">
        <f t="shared" si="806"/>
        <v>0</v>
      </c>
      <c r="BH2151" s="24">
        <f t="shared" si="807"/>
        <v>0</v>
      </c>
      <c r="BK2151" s="24"/>
      <c r="BL2151" s="24"/>
      <c r="BM2151" s="24"/>
      <c r="BN2151" s="24"/>
      <c r="BO2151" s="24"/>
      <c r="BP2151" s="24"/>
      <c r="BQ2151" s="24">
        <f t="shared" si="808"/>
        <v>0</v>
      </c>
      <c r="BR2151" s="24">
        <f t="shared" si="809"/>
        <v>0</v>
      </c>
      <c r="BU2151" s="24"/>
      <c r="BV2151" s="24"/>
      <c r="BW2151" s="24"/>
      <c r="BX2151" s="24"/>
      <c r="BY2151" s="24"/>
      <c r="BZ2151" s="24"/>
      <c r="CA2151" s="24">
        <f t="shared" si="810"/>
        <v>0</v>
      </c>
      <c r="CB2151" s="24">
        <f t="shared" si="811"/>
        <v>0</v>
      </c>
      <c r="CC2151" s="24"/>
      <c r="CE2151" s="24">
        <f t="shared" si="812"/>
        <v>0</v>
      </c>
      <c r="CG2151" s="24">
        <f t="shared" si="813"/>
        <v>0</v>
      </c>
      <c r="CI2151" s="24">
        <f t="shared" si="814"/>
        <v>0</v>
      </c>
      <c r="CK2151" s="24">
        <f t="shared" si="815"/>
        <v>0</v>
      </c>
      <c r="CM2151" s="24">
        <f t="shared" si="816"/>
        <v>0</v>
      </c>
      <c r="CO2151" s="24">
        <f t="shared" si="817"/>
        <v>0</v>
      </c>
      <c r="CQ2151" s="24">
        <f t="shared" si="818"/>
        <v>0</v>
      </c>
      <c r="CS2151" s="24">
        <f t="shared" si="819"/>
        <v>0</v>
      </c>
    </row>
    <row r="2152" spans="9:97">
      <c r="I2152" s="24">
        <f t="shared" si="799"/>
        <v>0</v>
      </c>
      <c r="J2152" s="24">
        <f t="shared" si="798"/>
        <v>0</v>
      </c>
      <c r="M2152" s="24"/>
      <c r="N2152" s="24"/>
      <c r="O2152" s="24"/>
      <c r="P2152" s="24"/>
      <c r="Q2152" s="24"/>
      <c r="R2152" s="24"/>
      <c r="S2152" s="24">
        <f t="shared" si="800"/>
        <v>0</v>
      </c>
      <c r="T2152" s="24">
        <f t="shared" si="821"/>
        <v>0</v>
      </c>
      <c r="W2152" s="24"/>
      <c r="X2152" s="24"/>
      <c r="Y2152" s="24"/>
      <c r="Z2152" s="24"/>
      <c r="AA2152" s="24"/>
      <c r="AB2152" s="24"/>
      <c r="AC2152" s="24">
        <f t="shared" si="801"/>
        <v>0</v>
      </c>
      <c r="AD2152" s="24">
        <f t="shared" si="802"/>
        <v>0</v>
      </c>
      <c r="AG2152" s="24"/>
      <c r="AH2152" s="24"/>
      <c r="AI2152" s="24"/>
      <c r="AJ2152" s="24"/>
      <c r="AK2152" s="24"/>
      <c r="AL2152" s="24"/>
      <c r="AM2152" s="24">
        <f t="shared" si="803"/>
        <v>0</v>
      </c>
      <c r="AN2152" s="24">
        <f t="shared" si="820"/>
        <v>0</v>
      </c>
      <c r="AQ2152" s="24"/>
      <c r="AR2152" s="24"/>
      <c r="AS2152" s="24"/>
      <c r="AT2152" s="24"/>
      <c r="AU2152" s="24"/>
      <c r="AV2152" s="24"/>
      <c r="AW2152" s="24">
        <f t="shared" si="804"/>
        <v>0</v>
      </c>
      <c r="AX2152" s="24">
        <f t="shared" si="805"/>
        <v>0</v>
      </c>
      <c r="BA2152" s="24"/>
      <c r="BB2152" s="24"/>
      <c r="BC2152" s="24"/>
      <c r="BD2152" s="24"/>
      <c r="BE2152" s="24"/>
      <c r="BF2152" s="24"/>
      <c r="BG2152" s="24">
        <f t="shared" si="806"/>
        <v>0</v>
      </c>
      <c r="BH2152" s="24">
        <f t="shared" si="807"/>
        <v>0</v>
      </c>
      <c r="BK2152" s="24"/>
      <c r="BL2152" s="24"/>
      <c r="BM2152" s="24"/>
      <c r="BN2152" s="24"/>
      <c r="BO2152" s="24"/>
      <c r="BP2152" s="24"/>
      <c r="BQ2152" s="24">
        <f t="shared" si="808"/>
        <v>0</v>
      </c>
      <c r="BR2152" s="24">
        <f t="shared" si="809"/>
        <v>0</v>
      </c>
      <c r="BU2152" s="24"/>
      <c r="BV2152" s="24"/>
      <c r="BW2152" s="24"/>
      <c r="BX2152" s="24"/>
      <c r="BY2152" s="24"/>
      <c r="BZ2152" s="24"/>
      <c r="CA2152" s="24">
        <f t="shared" si="810"/>
        <v>0</v>
      </c>
      <c r="CB2152" s="24">
        <f t="shared" si="811"/>
        <v>0</v>
      </c>
      <c r="CC2152" s="24"/>
      <c r="CE2152" s="24">
        <f t="shared" si="812"/>
        <v>0</v>
      </c>
      <c r="CG2152" s="24">
        <f t="shared" si="813"/>
        <v>0</v>
      </c>
      <c r="CI2152" s="24">
        <f t="shared" si="814"/>
        <v>0</v>
      </c>
      <c r="CK2152" s="24">
        <f t="shared" si="815"/>
        <v>0</v>
      </c>
      <c r="CM2152" s="24">
        <f t="shared" si="816"/>
        <v>0</v>
      </c>
      <c r="CO2152" s="24">
        <f t="shared" si="817"/>
        <v>0</v>
      </c>
      <c r="CQ2152" s="24">
        <f t="shared" si="818"/>
        <v>0</v>
      </c>
      <c r="CS2152" s="24">
        <f t="shared" si="819"/>
        <v>0</v>
      </c>
    </row>
    <row r="2153" spans="9:97">
      <c r="I2153" s="24">
        <f t="shared" si="799"/>
        <v>0</v>
      </c>
      <c r="J2153" s="24">
        <f t="shared" si="798"/>
        <v>0</v>
      </c>
      <c r="M2153" s="24"/>
      <c r="N2153" s="24"/>
      <c r="O2153" s="24"/>
      <c r="P2153" s="24"/>
      <c r="Q2153" s="24"/>
      <c r="R2153" s="24"/>
      <c r="S2153" s="24">
        <f t="shared" si="800"/>
        <v>0</v>
      </c>
      <c r="T2153" s="24">
        <f t="shared" si="821"/>
        <v>0</v>
      </c>
      <c r="W2153" s="24"/>
      <c r="X2153" s="24"/>
      <c r="Y2153" s="24"/>
      <c r="Z2153" s="24"/>
      <c r="AA2153" s="24"/>
      <c r="AB2153" s="24"/>
      <c r="AC2153" s="24">
        <f t="shared" si="801"/>
        <v>0</v>
      </c>
      <c r="AD2153" s="24">
        <f t="shared" si="802"/>
        <v>0</v>
      </c>
      <c r="AG2153" s="24"/>
      <c r="AH2153" s="24"/>
      <c r="AI2153" s="24"/>
      <c r="AJ2153" s="24"/>
      <c r="AK2153" s="24"/>
      <c r="AL2153" s="24"/>
      <c r="AM2153" s="24">
        <f t="shared" si="803"/>
        <v>0</v>
      </c>
      <c r="AN2153" s="24">
        <f t="shared" si="820"/>
        <v>0</v>
      </c>
      <c r="AQ2153" s="24"/>
      <c r="AR2153" s="24"/>
      <c r="AS2153" s="24"/>
      <c r="AT2153" s="24"/>
      <c r="AU2153" s="24"/>
      <c r="AV2153" s="24"/>
      <c r="AW2153" s="24">
        <f t="shared" si="804"/>
        <v>0</v>
      </c>
      <c r="AX2153" s="24">
        <f t="shared" si="805"/>
        <v>0</v>
      </c>
      <c r="BA2153" s="24"/>
      <c r="BB2153" s="24"/>
      <c r="BC2153" s="24"/>
      <c r="BD2153" s="24"/>
      <c r="BE2153" s="24"/>
      <c r="BF2153" s="24"/>
      <c r="BG2153" s="24">
        <f t="shared" si="806"/>
        <v>0</v>
      </c>
      <c r="BH2153" s="24">
        <f t="shared" si="807"/>
        <v>0</v>
      </c>
      <c r="BK2153" s="24"/>
      <c r="BL2153" s="24"/>
      <c r="BM2153" s="24"/>
      <c r="BN2153" s="24"/>
      <c r="BO2153" s="24"/>
      <c r="BP2153" s="24"/>
      <c r="BQ2153" s="24">
        <f t="shared" si="808"/>
        <v>0</v>
      </c>
      <c r="BR2153" s="24">
        <f t="shared" si="809"/>
        <v>0</v>
      </c>
      <c r="BU2153" s="24"/>
      <c r="BV2153" s="24"/>
      <c r="BW2153" s="24"/>
      <c r="BX2153" s="24"/>
      <c r="BY2153" s="24"/>
      <c r="BZ2153" s="24"/>
      <c r="CA2153" s="24">
        <f t="shared" si="810"/>
        <v>0</v>
      </c>
      <c r="CB2153" s="24">
        <f t="shared" si="811"/>
        <v>0</v>
      </c>
      <c r="CC2153" s="24"/>
      <c r="CE2153" s="24">
        <f t="shared" si="812"/>
        <v>0</v>
      </c>
      <c r="CG2153" s="24">
        <f t="shared" si="813"/>
        <v>0</v>
      </c>
      <c r="CI2153" s="24">
        <f t="shared" si="814"/>
        <v>0</v>
      </c>
      <c r="CK2153" s="24">
        <f t="shared" si="815"/>
        <v>0</v>
      </c>
      <c r="CM2153" s="24">
        <f t="shared" si="816"/>
        <v>0</v>
      </c>
      <c r="CO2153" s="24">
        <f t="shared" si="817"/>
        <v>0</v>
      </c>
      <c r="CQ2153" s="24">
        <f t="shared" si="818"/>
        <v>0</v>
      </c>
      <c r="CS2153" s="24">
        <f t="shared" si="819"/>
        <v>0</v>
      </c>
    </row>
    <row r="2154" spans="9:97">
      <c r="I2154" s="24">
        <f t="shared" si="799"/>
        <v>0</v>
      </c>
      <c r="J2154" s="24">
        <f t="shared" si="798"/>
        <v>0</v>
      </c>
      <c r="M2154" s="24"/>
      <c r="N2154" s="24"/>
      <c r="O2154" s="24"/>
      <c r="P2154" s="24"/>
      <c r="Q2154" s="24"/>
      <c r="R2154" s="24"/>
      <c r="S2154" s="24">
        <f t="shared" si="800"/>
        <v>0</v>
      </c>
      <c r="T2154" s="24">
        <f t="shared" si="821"/>
        <v>0</v>
      </c>
      <c r="W2154" s="24"/>
      <c r="X2154" s="24"/>
      <c r="Y2154" s="24"/>
      <c r="Z2154" s="24"/>
      <c r="AA2154" s="24"/>
      <c r="AB2154" s="24"/>
      <c r="AC2154" s="24">
        <f t="shared" si="801"/>
        <v>0</v>
      </c>
      <c r="AD2154" s="24">
        <f t="shared" si="802"/>
        <v>0</v>
      </c>
      <c r="AG2154" s="24"/>
      <c r="AH2154" s="24"/>
      <c r="AI2154" s="24"/>
      <c r="AJ2154" s="24"/>
      <c r="AK2154" s="24"/>
      <c r="AL2154" s="24"/>
      <c r="AM2154" s="24">
        <f t="shared" si="803"/>
        <v>0</v>
      </c>
      <c r="AN2154" s="24">
        <f t="shared" si="820"/>
        <v>0</v>
      </c>
      <c r="AQ2154" s="24"/>
      <c r="AR2154" s="24"/>
      <c r="AS2154" s="24"/>
      <c r="AT2154" s="24"/>
      <c r="AU2154" s="24"/>
      <c r="AV2154" s="24"/>
      <c r="AW2154" s="24">
        <f t="shared" si="804"/>
        <v>0</v>
      </c>
      <c r="AX2154" s="24">
        <f t="shared" si="805"/>
        <v>0</v>
      </c>
      <c r="BA2154" s="24"/>
      <c r="BB2154" s="24"/>
      <c r="BC2154" s="24"/>
      <c r="BD2154" s="24"/>
      <c r="BE2154" s="24"/>
      <c r="BF2154" s="24"/>
      <c r="BG2154" s="24">
        <f t="shared" si="806"/>
        <v>0</v>
      </c>
      <c r="BH2154" s="24">
        <f t="shared" si="807"/>
        <v>0</v>
      </c>
      <c r="BK2154" s="24"/>
      <c r="BL2154" s="24"/>
      <c r="BM2154" s="24"/>
      <c r="BN2154" s="24"/>
      <c r="BO2154" s="24"/>
      <c r="BP2154" s="24"/>
      <c r="BQ2154" s="24">
        <f t="shared" si="808"/>
        <v>0</v>
      </c>
      <c r="BR2154" s="24">
        <f t="shared" si="809"/>
        <v>0</v>
      </c>
      <c r="BU2154" s="24"/>
      <c r="BV2154" s="24"/>
      <c r="BW2154" s="24"/>
      <c r="BX2154" s="24"/>
      <c r="BY2154" s="24"/>
      <c r="BZ2154" s="24"/>
      <c r="CA2154" s="24">
        <f t="shared" si="810"/>
        <v>0</v>
      </c>
      <c r="CB2154" s="24">
        <f t="shared" si="811"/>
        <v>0</v>
      </c>
      <c r="CC2154" s="24"/>
      <c r="CE2154" s="24">
        <f t="shared" si="812"/>
        <v>0</v>
      </c>
      <c r="CG2154" s="24">
        <f t="shared" si="813"/>
        <v>0</v>
      </c>
      <c r="CI2154" s="24">
        <f t="shared" si="814"/>
        <v>0</v>
      </c>
      <c r="CK2154" s="24">
        <f t="shared" si="815"/>
        <v>0</v>
      </c>
      <c r="CM2154" s="24">
        <f t="shared" si="816"/>
        <v>0</v>
      </c>
      <c r="CO2154" s="24">
        <f t="shared" si="817"/>
        <v>0</v>
      </c>
      <c r="CQ2154" s="24">
        <f t="shared" si="818"/>
        <v>0</v>
      </c>
      <c r="CS2154" s="24">
        <f t="shared" si="819"/>
        <v>0</v>
      </c>
    </row>
    <row r="2155" spans="9:97">
      <c r="I2155" s="24">
        <f t="shared" si="799"/>
        <v>0</v>
      </c>
      <c r="J2155" s="24">
        <f t="shared" si="798"/>
        <v>0</v>
      </c>
      <c r="M2155" s="24"/>
      <c r="N2155" s="24"/>
      <c r="O2155" s="24"/>
      <c r="P2155" s="24"/>
      <c r="Q2155" s="24"/>
      <c r="R2155" s="24"/>
      <c r="S2155" s="24">
        <f t="shared" si="800"/>
        <v>0</v>
      </c>
      <c r="T2155" s="24">
        <f t="shared" si="821"/>
        <v>0</v>
      </c>
      <c r="W2155" s="24"/>
      <c r="X2155" s="24"/>
      <c r="Y2155" s="24"/>
      <c r="Z2155" s="24"/>
      <c r="AA2155" s="24"/>
      <c r="AB2155" s="24"/>
      <c r="AC2155" s="24">
        <f t="shared" si="801"/>
        <v>0</v>
      </c>
      <c r="AD2155" s="24">
        <f t="shared" si="802"/>
        <v>0</v>
      </c>
      <c r="AG2155" s="24"/>
      <c r="AH2155" s="24"/>
      <c r="AI2155" s="24"/>
      <c r="AJ2155" s="24"/>
      <c r="AK2155" s="24"/>
      <c r="AL2155" s="24"/>
      <c r="AM2155" s="24">
        <f t="shared" si="803"/>
        <v>0</v>
      </c>
      <c r="AN2155" s="24">
        <f t="shared" si="820"/>
        <v>0</v>
      </c>
      <c r="AQ2155" s="24"/>
      <c r="AR2155" s="24"/>
      <c r="AS2155" s="24"/>
      <c r="AT2155" s="24"/>
      <c r="AU2155" s="24"/>
      <c r="AV2155" s="24"/>
      <c r="AW2155" s="24">
        <f t="shared" si="804"/>
        <v>0</v>
      </c>
      <c r="AX2155" s="24">
        <f t="shared" si="805"/>
        <v>0</v>
      </c>
      <c r="BA2155" s="24"/>
      <c r="BB2155" s="24"/>
      <c r="BC2155" s="24"/>
      <c r="BD2155" s="24"/>
      <c r="BE2155" s="24"/>
      <c r="BF2155" s="24"/>
      <c r="BG2155" s="24">
        <f t="shared" si="806"/>
        <v>0</v>
      </c>
      <c r="BH2155" s="24">
        <f t="shared" si="807"/>
        <v>0</v>
      </c>
      <c r="BK2155" s="24"/>
      <c r="BL2155" s="24"/>
      <c r="BM2155" s="24"/>
      <c r="BN2155" s="24"/>
      <c r="BO2155" s="24"/>
      <c r="BP2155" s="24"/>
      <c r="BQ2155" s="24">
        <f t="shared" si="808"/>
        <v>0</v>
      </c>
      <c r="BR2155" s="24">
        <f t="shared" si="809"/>
        <v>0</v>
      </c>
      <c r="BU2155" s="24"/>
      <c r="BV2155" s="24"/>
      <c r="BW2155" s="24"/>
      <c r="BX2155" s="24"/>
      <c r="BY2155" s="24"/>
      <c r="BZ2155" s="24"/>
      <c r="CA2155" s="24">
        <f t="shared" si="810"/>
        <v>0</v>
      </c>
      <c r="CB2155" s="24">
        <f t="shared" si="811"/>
        <v>0</v>
      </c>
      <c r="CC2155" s="24"/>
      <c r="CE2155" s="24">
        <f t="shared" si="812"/>
        <v>0</v>
      </c>
      <c r="CG2155" s="24">
        <f t="shared" si="813"/>
        <v>0</v>
      </c>
      <c r="CI2155" s="24">
        <f t="shared" si="814"/>
        <v>0</v>
      </c>
      <c r="CK2155" s="24">
        <f t="shared" si="815"/>
        <v>0</v>
      </c>
      <c r="CM2155" s="24">
        <f t="shared" si="816"/>
        <v>0</v>
      </c>
      <c r="CO2155" s="24">
        <f t="shared" si="817"/>
        <v>0</v>
      </c>
      <c r="CQ2155" s="24">
        <f t="shared" si="818"/>
        <v>0</v>
      </c>
      <c r="CS2155" s="24">
        <f t="shared" si="819"/>
        <v>0</v>
      </c>
    </row>
    <row r="2156" spans="9:97">
      <c r="I2156" s="24">
        <f t="shared" si="799"/>
        <v>0</v>
      </c>
      <c r="J2156" s="24">
        <f t="shared" si="798"/>
        <v>0</v>
      </c>
      <c r="M2156" s="24"/>
      <c r="N2156" s="24"/>
      <c r="O2156" s="24"/>
      <c r="P2156" s="24"/>
      <c r="Q2156" s="24"/>
      <c r="R2156" s="24"/>
      <c r="S2156" s="24">
        <f t="shared" si="800"/>
        <v>0</v>
      </c>
      <c r="T2156" s="24">
        <f t="shared" si="821"/>
        <v>0</v>
      </c>
      <c r="W2156" s="24"/>
      <c r="X2156" s="24"/>
      <c r="Y2156" s="24"/>
      <c r="Z2156" s="24"/>
      <c r="AA2156" s="24"/>
      <c r="AB2156" s="24"/>
      <c r="AC2156" s="24">
        <f t="shared" si="801"/>
        <v>0</v>
      </c>
      <c r="AD2156" s="24">
        <f t="shared" si="802"/>
        <v>0</v>
      </c>
      <c r="AG2156" s="24"/>
      <c r="AH2156" s="24"/>
      <c r="AI2156" s="24"/>
      <c r="AJ2156" s="24"/>
      <c r="AK2156" s="24"/>
      <c r="AL2156" s="24"/>
      <c r="AM2156" s="24">
        <f t="shared" si="803"/>
        <v>0</v>
      </c>
      <c r="AN2156" s="24">
        <f t="shared" si="820"/>
        <v>0</v>
      </c>
      <c r="AQ2156" s="24"/>
      <c r="AR2156" s="24"/>
      <c r="AS2156" s="24"/>
      <c r="AT2156" s="24"/>
      <c r="AU2156" s="24"/>
      <c r="AV2156" s="24"/>
      <c r="AW2156" s="24">
        <f t="shared" si="804"/>
        <v>0</v>
      </c>
      <c r="AX2156" s="24">
        <f t="shared" si="805"/>
        <v>0</v>
      </c>
      <c r="BA2156" s="24"/>
      <c r="BB2156" s="24"/>
      <c r="BC2156" s="24"/>
      <c r="BD2156" s="24"/>
      <c r="BE2156" s="24"/>
      <c r="BF2156" s="24"/>
      <c r="BG2156" s="24">
        <f t="shared" si="806"/>
        <v>0</v>
      </c>
      <c r="BH2156" s="24">
        <f t="shared" si="807"/>
        <v>0</v>
      </c>
      <c r="BK2156" s="24"/>
      <c r="BL2156" s="24"/>
      <c r="BM2156" s="24"/>
      <c r="BN2156" s="24"/>
      <c r="BO2156" s="24"/>
      <c r="BP2156" s="24"/>
      <c r="BQ2156" s="24">
        <f t="shared" si="808"/>
        <v>0</v>
      </c>
      <c r="BR2156" s="24">
        <f t="shared" si="809"/>
        <v>0</v>
      </c>
      <c r="BU2156" s="24"/>
      <c r="BV2156" s="24"/>
      <c r="BW2156" s="24"/>
      <c r="BX2156" s="24"/>
      <c r="BY2156" s="24"/>
      <c r="BZ2156" s="24"/>
      <c r="CA2156" s="24">
        <f t="shared" si="810"/>
        <v>0</v>
      </c>
      <c r="CB2156" s="24">
        <f t="shared" si="811"/>
        <v>0</v>
      </c>
      <c r="CC2156" s="24"/>
      <c r="CE2156" s="24">
        <f t="shared" si="812"/>
        <v>0</v>
      </c>
      <c r="CG2156" s="24">
        <f t="shared" si="813"/>
        <v>0</v>
      </c>
      <c r="CI2156" s="24">
        <f t="shared" si="814"/>
        <v>0</v>
      </c>
      <c r="CK2156" s="24">
        <f t="shared" si="815"/>
        <v>0</v>
      </c>
      <c r="CM2156" s="24">
        <f t="shared" si="816"/>
        <v>0</v>
      </c>
      <c r="CO2156" s="24">
        <f t="shared" si="817"/>
        <v>0</v>
      </c>
      <c r="CQ2156" s="24">
        <f t="shared" si="818"/>
        <v>0</v>
      </c>
      <c r="CS2156" s="24">
        <f t="shared" si="819"/>
        <v>0</v>
      </c>
    </row>
    <row r="2157" spans="9:97">
      <c r="I2157" s="24">
        <f t="shared" si="799"/>
        <v>0</v>
      </c>
      <c r="J2157" s="24">
        <f t="shared" si="798"/>
        <v>0</v>
      </c>
      <c r="M2157" s="24"/>
      <c r="N2157" s="24"/>
      <c r="O2157" s="24"/>
      <c r="P2157" s="24"/>
      <c r="Q2157" s="24"/>
      <c r="R2157" s="24"/>
      <c r="S2157" s="24">
        <f t="shared" si="800"/>
        <v>0</v>
      </c>
      <c r="T2157" s="24">
        <f t="shared" si="821"/>
        <v>0</v>
      </c>
      <c r="W2157" s="24"/>
      <c r="X2157" s="24"/>
      <c r="Y2157" s="24"/>
      <c r="Z2157" s="24"/>
      <c r="AA2157" s="24"/>
      <c r="AB2157" s="24"/>
      <c r="AC2157" s="24">
        <f t="shared" si="801"/>
        <v>0</v>
      </c>
      <c r="AD2157" s="24">
        <f t="shared" si="802"/>
        <v>0</v>
      </c>
      <c r="AG2157" s="24"/>
      <c r="AH2157" s="24"/>
      <c r="AI2157" s="24"/>
      <c r="AJ2157" s="24"/>
      <c r="AK2157" s="24"/>
      <c r="AL2157" s="24"/>
      <c r="AM2157" s="24">
        <f t="shared" si="803"/>
        <v>0</v>
      </c>
      <c r="AN2157" s="24">
        <f t="shared" si="820"/>
        <v>0</v>
      </c>
      <c r="AQ2157" s="24"/>
      <c r="AR2157" s="24"/>
      <c r="AS2157" s="24"/>
      <c r="AT2157" s="24"/>
      <c r="AU2157" s="24"/>
      <c r="AV2157" s="24"/>
      <c r="AW2157" s="24">
        <f t="shared" si="804"/>
        <v>0</v>
      </c>
      <c r="AX2157" s="24">
        <f t="shared" si="805"/>
        <v>0</v>
      </c>
      <c r="BA2157" s="24"/>
      <c r="BB2157" s="24"/>
      <c r="BC2157" s="24"/>
      <c r="BD2157" s="24"/>
      <c r="BE2157" s="24"/>
      <c r="BF2157" s="24"/>
      <c r="BG2157" s="24">
        <f t="shared" si="806"/>
        <v>0</v>
      </c>
      <c r="BH2157" s="24">
        <f t="shared" si="807"/>
        <v>0</v>
      </c>
      <c r="BK2157" s="24"/>
      <c r="BL2157" s="24"/>
      <c r="BM2157" s="24"/>
      <c r="BN2157" s="24"/>
      <c r="BO2157" s="24"/>
      <c r="BP2157" s="24"/>
      <c r="BQ2157" s="24">
        <f t="shared" si="808"/>
        <v>0</v>
      </c>
      <c r="BR2157" s="24">
        <f t="shared" si="809"/>
        <v>0</v>
      </c>
      <c r="BU2157" s="24"/>
      <c r="BV2157" s="24"/>
      <c r="BW2157" s="24"/>
      <c r="BX2157" s="24"/>
      <c r="BY2157" s="24"/>
      <c r="BZ2157" s="24"/>
      <c r="CA2157" s="24">
        <f t="shared" si="810"/>
        <v>0</v>
      </c>
      <c r="CB2157" s="24">
        <f t="shared" si="811"/>
        <v>0</v>
      </c>
      <c r="CC2157" s="24"/>
      <c r="CE2157" s="24">
        <f t="shared" si="812"/>
        <v>0</v>
      </c>
      <c r="CG2157" s="24">
        <f t="shared" si="813"/>
        <v>0</v>
      </c>
      <c r="CI2157" s="24">
        <f t="shared" si="814"/>
        <v>0</v>
      </c>
      <c r="CK2157" s="24">
        <f t="shared" si="815"/>
        <v>0</v>
      </c>
      <c r="CM2157" s="24">
        <f t="shared" si="816"/>
        <v>0</v>
      </c>
      <c r="CO2157" s="24">
        <f t="shared" si="817"/>
        <v>0</v>
      </c>
      <c r="CQ2157" s="24">
        <f t="shared" si="818"/>
        <v>0</v>
      </c>
      <c r="CS2157" s="24">
        <f t="shared" si="819"/>
        <v>0</v>
      </c>
    </row>
    <row r="2158" spans="9:97">
      <c r="I2158" s="24">
        <f t="shared" si="799"/>
        <v>0</v>
      </c>
      <c r="J2158" s="24">
        <f t="shared" si="798"/>
        <v>0</v>
      </c>
      <c r="M2158" s="24"/>
      <c r="N2158" s="24"/>
      <c r="O2158" s="24"/>
      <c r="P2158" s="24"/>
      <c r="Q2158" s="24"/>
      <c r="R2158" s="24"/>
      <c r="S2158" s="24">
        <f t="shared" si="800"/>
        <v>0</v>
      </c>
      <c r="T2158" s="24">
        <f t="shared" si="821"/>
        <v>0</v>
      </c>
      <c r="W2158" s="24"/>
      <c r="X2158" s="24"/>
      <c r="Y2158" s="24"/>
      <c r="Z2158" s="24"/>
      <c r="AA2158" s="24"/>
      <c r="AB2158" s="24"/>
      <c r="AC2158" s="24">
        <f t="shared" si="801"/>
        <v>0</v>
      </c>
      <c r="AD2158" s="24">
        <f t="shared" si="802"/>
        <v>0</v>
      </c>
      <c r="AG2158" s="24"/>
      <c r="AH2158" s="24"/>
      <c r="AI2158" s="24"/>
      <c r="AJ2158" s="24"/>
      <c r="AK2158" s="24"/>
      <c r="AL2158" s="24"/>
      <c r="AM2158" s="24">
        <f t="shared" si="803"/>
        <v>0</v>
      </c>
      <c r="AN2158" s="24">
        <f t="shared" si="820"/>
        <v>0</v>
      </c>
      <c r="AQ2158" s="24"/>
      <c r="AR2158" s="24"/>
      <c r="AS2158" s="24"/>
      <c r="AT2158" s="24"/>
      <c r="AU2158" s="24"/>
      <c r="AV2158" s="24"/>
      <c r="AW2158" s="24">
        <f t="shared" si="804"/>
        <v>0</v>
      </c>
      <c r="AX2158" s="24">
        <f t="shared" si="805"/>
        <v>0</v>
      </c>
      <c r="BA2158" s="24"/>
      <c r="BB2158" s="24"/>
      <c r="BC2158" s="24"/>
      <c r="BD2158" s="24"/>
      <c r="BE2158" s="24"/>
      <c r="BF2158" s="24"/>
      <c r="BG2158" s="24">
        <f t="shared" si="806"/>
        <v>0</v>
      </c>
      <c r="BH2158" s="24">
        <f t="shared" si="807"/>
        <v>0</v>
      </c>
      <c r="BK2158" s="24"/>
      <c r="BL2158" s="24"/>
      <c r="BM2158" s="24"/>
      <c r="BN2158" s="24"/>
      <c r="BO2158" s="24"/>
      <c r="BP2158" s="24"/>
      <c r="BQ2158" s="24">
        <f t="shared" si="808"/>
        <v>0</v>
      </c>
      <c r="BR2158" s="24">
        <f t="shared" si="809"/>
        <v>0</v>
      </c>
      <c r="BU2158" s="24"/>
      <c r="BV2158" s="24"/>
      <c r="BW2158" s="24"/>
      <c r="BX2158" s="24"/>
      <c r="BY2158" s="24"/>
      <c r="BZ2158" s="24"/>
      <c r="CA2158" s="24">
        <f t="shared" si="810"/>
        <v>0</v>
      </c>
      <c r="CB2158" s="24">
        <f t="shared" si="811"/>
        <v>0</v>
      </c>
      <c r="CC2158" s="24"/>
      <c r="CE2158" s="24">
        <f t="shared" si="812"/>
        <v>0</v>
      </c>
      <c r="CG2158" s="24">
        <f t="shared" si="813"/>
        <v>0</v>
      </c>
      <c r="CI2158" s="24">
        <f t="shared" si="814"/>
        <v>0</v>
      </c>
      <c r="CK2158" s="24">
        <f t="shared" si="815"/>
        <v>0</v>
      </c>
      <c r="CM2158" s="24">
        <f t="shared" si="816"/>
        <v>0</v>
      </c>
      <c r="CO2158" s="24">
        <f t="shared" si="817"/>
        <v>0</v>
      </c>
      <c r="CQ2158" s="24">
        <f t="shared" si="818"/>
        <v>0</v>
      </c>
      <c r="CS2158" s="24">
        <f t="shared" si="819"/>
        <v>0</v>
      </c>
    </row>
    <row r="2159" spans="9:97">
      <c r="I2159" s="24">
        <f t="shared" si="799"/>
        <v>0</v>
      </c>
      <c r="J2159" s="24">
        <f t="shared" si="798"/>
        <v>0</v>
      </c>
      <c r="M2159" s="24"/>
      <c r="N2159" s="24"/>
      <c r="O2159" s="24"/>
      <c r="P2159" s="24"/>
      <c r="Q2159" s="24"/>
      <c r="R2159" s="24"/>
      <c r="S2159" s="24">
        <f t="shared" si="800"/>
        <v>0</v>
      </c>
      <c r="T2159" s="24">
        <f t="shared" si="821"/>
        <v>0</v>
      </c>
      <c r="W2159" s="24"/>
      <c r="X2159" s="24"/>
      <c r="Y2159" s="24"/>
      <c r="Z2159" s="24"/>
      <c r="AA2159" s="24"/>
      <c r="AB2159" s="24"/>
      <c r="AC2159" s="24">
        <f t="shared" si="801"/>
        <v>0</v>
      </c>
      <c r="AD2159" s="24">
        <f t="shared" si="802"/>
        <v>0</v>
      </c>
      <c r="AG2159" s="24"/>
      <c r="AH2159" s="24"/>
      <c r="AI2159" s="24"/>
      <c r="AJ2159" s="24"/>
      <c r="AK2159" s="24"/>
      <c r="AL2159" s="24"/>
      <c r="AM2159" s="24">
        <f t="shared" si="803"/>
        <v>0</v>
      </c>
      <c r="AN2159" s="24">
        <f t="shared" si="820"/>
        <v>0</v>
      </c>
      <c r="AQ2159" s="24"/>
      <c r="AR2159" s="24"/>
      <c r="AS2159" s="24"/>
      <c r="AT2159" s="24"/>
      <c r="AU2159" s="24"/>
      <c r="AV2159" s="24"/>
      <c r="AW2159" s="24">
        <f t="shared" si="804"/>
        <v>0</v>
      </c>
      <c r="AX2159" s="24">
        <f t="shared" si="805"/>
        <v>0</v>
      </c>
      <c r="BA2159" s="24"/>
      <c r="BB2159" s="24"/>
      <c r="BC2159" s="24"/>
      <c r="BD2159" s="24"/>
      <c r="BE2159" s="24"/>
      <c r="BF2159" s="24"/>
      <c r="BG2159" s="24">
        <f t="shared" si="806"/>
        <v>0</v>
      </c>
      <c r="BH2159" s="24">
        <f t="shared" si="807"/>
        <v>0</v>
      </c>
      <c r="BK2159" s="24"/>
      <c r="BL2159" s="24"/>
      <c r="BM2159" s="24"/>
      <c r="BN2159" s="24"/>
      <c r="BO2159" s="24"/>
      <c r="BP2159" s="24"/>
      <c r="BQ2159" s="24">
        <f t="shared" si="808"/>
        <v>0</v>
      </c>
      <c r="BR2159" s="24">
        <f t="shared" si="809"/>
        <v>0</v>
      </c>
      <c r="BU2159" s="24"/>
      <c r="BV2159" s="24"/>
      <c r="BW2159" s="24"/>
      <c r="BX2159" s="24"/>
      <c r="BY2159" s="24"/>
      <c r="BZ2159" s="24"/>
      <c r="CA2159" s="24">
        <f t="shared" si="810"/>
        <v>0</v>
      </c>
      <c r="CB2159" s="24">
        <f t="shared" si="811"/>
        <v>0</v>
      </c>
      <c r="CC2159" s="24"/>
      <c r="CE2159" s="24">
        <f t="shared" si="812"/>
        <v>0</v>
      </c>
      <c r="CG2159" s="24">
        <f t="shared" si="813"/>
        <v>0</v>
      </c>
      <c r="CI2159" s="24">
        <f t="shared" si="814"/>
        <v>0</v>
      </c>
      <c r="CK2159" s="24">
        <f t="shared" si="815"/>
        <v>0</v>
      </c>
      <c r="CM2159" s="24">
        <f t="shared" si="816"/>
        <v>0</v>
      </c>
      <c r="CO2159" s="24">
        <f t="shared" si="817"/>
        <v>0</v>
      </c>
      <c r="CQ2159" s="24">
        <f t="shared" si="818"/>
        <v>0</v>
      </c>
      <c r="CS2159" s="24">
        <f t="shared" si="819"/>
        <v>0</v>
      </c>
    </row>
    <row r="2160" spans="9:97">
      <c r="I2160" s="24">
        <f t="shared" si="799"/>
        <v>0</v>
      </c>
      <c r="J2160" s="24">
        <f t="shared" si="798"/>
        <v>0</v>
      </c>
      <c r="M2160" s="24"/>
      <c r="N2160" s="24"/>
      <c r="O2160" s="24"/>
      <c r="P2160" s="24"/>
      <c r="Q2160" s="24"/>
      <c r="R2160" s="24"/>
      <c r="S2160" s="24">
        <f t="shared" si="800"/>
        <v>0</v>
      </c>
      <c r="T2160" s="24">
        <f t="shared" si="821"/>
        <v>0</v>
      </c>
      <c r="W2160" s="24"/>
      <c r="X2160" s="24"/>
      <c r="Y2160" s="24"/>
      <c r="Z2160" s="24"/>
      <c r="AA2160" s="24"/>
      <c r="AB2160" s="24"/>
      <c r="AC2160" s="24">
        <f t="shared" si="801"/>
        <v>0</v>
      </c>
      <c r="AD2160" s="24">
        <f t="shared" si="802"/>
        <v>0</v>
      </c>
      <c r="AG2160" s="24"/>
      <c r="AH2160" s="24"/>
      <c r="AI2160" s="24"/>
      <c r="AJ2160" s="24"/>
      <c r="AK2160" s="24"/>
      <c r="AL2160" s="24"/>
      <c r="AM2160" s="24">
        <f t="shared" si="803"/>
        <v>0</v>
      </c>
      <c r="AN2160" s="24">
        <f t="shared" si="820"/>
        <v>0</v>
      </c>
      <c r="AQ2160" s="24"/>
      <c r="AR2160" s="24"/>
      <c r="AS2160" s="24"/>
      <c r="AT2160" s="24"/>
      <c r="AU2160" s="24"/>
      <c r="AV2160" s="24"/>
      <c r="AW2160" s="24">
        <f t="shared" si="804"/>
        <v>0</v>
      </c>
      <c r="AX2160" s="24">
        <f t="shared" si="805"/>
        <v>0</v>
      </c>
      <c r="BA2160" s="24"/>
      <c r="BB2160" s="24"/>
      <c r="BC2160" s="24"/>
      <c r="BD2160" s="24"/>
      <c r="BE2160" s="24"/>
      <c r="BF2160" s="24"/>
      <c r="BG2160" s="24">
        <f t="shared" si="806"/>
        <v>0</v>
      </c>
      <c r="BH2160" s="24">
        <f t="shared" si="807"/>
        <v>0</v>
      </c>
      <c r="BK2160" s="24"/>
      <c r="BL2160" s="24"/>
      <c r="BM2160" s="24"/>
      <c r="BN2160" s="24"/>
      <c r="BO2160" s="24"/>
      <c r="BP2160" s="24"/>
      <c r="BQ2160" s="24">
        <f t="shared" si="808"/>
        <v>0</v>
      </c>
      <c r="BR2160" s="24">
        <f t="shared" si="809"/>
        <v>0</v>
      </c>
      <c r="BU2160" s="24"/>
      <c r="BV2160" s="24"/>
      <c r="BW2160" s="24"/>
      <c r="BX2160" s="24"/>
      <c r="BY2160" s="24"/>
      <c r="BZ2160" s="24"/>
      <c r="CA2160" s="24">
        <f t="shared" si="810"/>
        <v>0</v>
      </c>
      <c r="CB2160" s="24">
        <f t="shared" si="811"/>
        <v>0</v>
      </c>
      <c r="CC2160" s="24"/>
      <c r="CE2160" s="24">
        <f t="shared" si="812"/>
        <v>0</v>
      </c>
      <c r="CG2160" s="24">
        <f t="shared" si="813"/>
        <v>0</v>
      </c>
      <c r="CI2160" s="24">
        <f t="shared" si="814"/>
        <v>0</v>
      </c>
      <c r="CK2160" s="24">
        <f t="shared" si="815"/>
        <v>0</v>
      </c>
      <c r="CM2160" s="24">
        <f t="shared" si="816"/>
        <v>0</v>
      </c>
      <c r="CO2160" s="24">
        <f t="shared" si="817"/>
        <v>0</v>
      </c>
      <c r="CQ2160" s="24">
        <f t="shared" si="818"/>
        <v>0</v>
      </c>
      <c r="CS2160" s="24">
        <f t="shared" si="819"/>
        <v>0</v>
      </c>
    </row>
    <row r="2161" spans="9:97">
      <c r="I2161" s="24">
        <f t="shared" si="799"/>
        <v>0</v>
      </c>
      <c r="J2161" s="24">
        <f t="shared" si="798"/>
        <v>0</v>
      </c>
      <c r="M2161" s="24"/>
      <c r="N2161" s="24"/>
      <c r="O2161" s="24"/>
      <c r="P2161" s="24"/>
      <c r="Q2161" s="24"/>
      <c r="R2161" s="24"/>
      <c r="S2161" s="24">
        <f t="shared" si="800"/>
        <v>0</v>
      </c>
      <c r="T2161" s="24">
        <f t="shared" si="821"/>
        <v>0</v>
      </c>
      <c r="W2161" s="24"/>
      <c r="X2161" s="24"/>
      <c r="Y2161" s="24"/>
      <c r="Z2161" s="24"/>
      <c r="AA2161" s="24"/>
      <c r="AB2161" s="24"/>
      <c r="AC2161" s="24">
        <f t="shared" si="801"/>
        <v>0</v>
      </c>
      <c r="AD2161" s="24">
        <f t="shared" si="802"/>
        <v>0</v>
      </c>
      <c r="AG2161" s="24"/>
      <c r="AH2161" s="24"/>
      <c r="AI2161" s="24"/>
      <c r="AJ2161" s="24"/>
      <c r="AK2161" s="24"/>
      <c r="AL2161" s="24"/>
      <c r="AM2161" s="24">
        <f t="shared" si="803"/>
        <v>0</v>
      </c>
      <c r="AN2161" s="24">
        <f t="shared" si="820"/>
        <v>0</v>
      </c>
      <c r="AQ2161" s="24"/>
      <c r="AR2161" s="24"/>
      <c r="AS2161" s="24"/>
      <c r="AT2161" s="24"/>
      <c r="AU2161" s="24"/>
      <c r="AV2161" s="24"/>
      <c r="AW2161" s="24">
        <f t="shared" si="804"/>
        <v>0</v>
      </c>
      <c r="AX2161" s="24">
        <f t="shared" si="805"/>
        <v>0</v>
      </c>
      <c r="BA2161" s="24"/>
      <c r="BB2161" s="24"/>
      <c r="BC2161" s="24"/>
      <c r="BD2161" s="24"/>
      <c r="BE2161" s="24"/>
      <c r="BF2161" s="24"/>
      <c r="BG2161" s="24">
        <f t="shared" si="806"/>
        <v>0</v>
      </c>
      <c r="BH2161" s="24">
        <f t="shared" si="807"/>
        <v>0</v>
      </c>
      <c r="BK2161" s="24"/>
      <c r="BL2161" s="24"/>
      <c r="BM2161" s="24"/>
      <c r="BN2161" s="24"/>
      <c r="BO2161" s="24"/>
      <c r="BP2161" s="24"/>
      <c r="BQ2161" s="24">
        <f t="shared" si="808"/>
        <v>0</v>
      </c>
      <c r="BR2161" s="24">
        <f t="shared" si="809"/>
        <v>0</v>
      </c>
      <c r="BU2161" s="24"/>
      <c r="BV2161" s="24"/>
      <c r="BW2161" s="24"/>
      <c r="BX2161" s="24"/>
      <c r="BY2161" s="24"/>
      <c r="BZ2161" s="24"/>
      <c r="CA2161" s="24">
        <f t="shared" si="810"/>
        <v>0</v>
      </c>
      <c r="CB2161" s="24">
        <f t="shared" si="811"/>
        <v>0</v>
      </c>
      <c r="CC2161" s="24"/>
      <c r="CE2161" s="24">
        <f t="shared" si="812"/>
        <v>0</v>
      </c>
      <c r="CG2161" s="24">
        <f t="shared" si="813"/>
        <v>0</v>
      </c>
      <c r="CI2161" s="24">
        <f t="shared" si="814"/>
        <v>0</v>
      </c>
      <c r="CK2161" s="24">
        <f t="shared" si="815"/>
        <v>0</v>
      </c>
      <c r="CM2161" s="24">
        <f t="shared" si="816"/>
        <v>0</v>
      </c>
      <c r="CO2161" s="24">
        <f t="shared" si="817"/>
        <v>0</v>
      </c>
      <c r="CQ2161" s="24">
        <f t="shared" si="818"/>
        <v>0</v>
      </c>
      <c r="CS2161" s="24">
        <f t="shared" si="819"/>
        <v>0</v>
      </c>
    </row>
    <row r="2162" spans="9:97">
      <c r="I2162" s="24">
        <f t="shared" si="799"/>
        <v>0</v>
      </c>
      <c r="J2162" s="24">
        <f t="shared" si="798"/>
        <v>0</v>
      </c>
      <c r="M2162" s="24"/>
      <c r="N2162" s="24"/>
      <c r="O2162" s="24"/>
      <c r="P2162" s="24"/>
      <c r="Q2162" s="24"/>
      <c r="R2162" s="24"/>
      <c r="S2162" s="24">
        <f t="shared" si="800"/>
        <v>0</v>
      </c>
      <c r="T2162" s="24">
        <f t="shared" si="821"/>
        <v>0</v>
      </c>
      <c r="W2162" s="24"/>
      <c r="X2162" s="24"/>
      <c r="Y2162" s="24"/>
      <c r="Z2162" s="24"/>
      <c r="AA2162" s="24"/>
      <c r="AB2162" s="24"/>
      <c r="AC2162" s="24">
        <f t="shared" si="801"/>
        <v>0</v>
      </c>
      <c r="AD2162" s="24">
        <f t="shared" si="802"/>
        <v>0</v>
      </c>
      <c r="AG2162" s="24"/>
      <c r="AH2162" s="24"/>
      <c r="AI2162" s="24"/>
      <c r="AJ2162" s="24"/>
      <c r="AK2162" s="24"/>
      <c r="AL2162" s="24"/>
      <c r="AM2162" s="24">
        <f t="shared" si="803"/>
        <v>0</v>
      </c>
      <c r="AN2162" s="24">
        <f t="shared" si="820"/>
        <v>0</v>
      </c>
      <c r="AQ2162" s="24"/>
      <c r="AR2162" s="24"/>
      <c r="AS2162" s="24"/>
      <c r="AT2162" s="24"/>
      <c r="AU2162" s="24"/>
      <c r="AV2162" s="24"/>
      <c r="AW2162" s="24">
        <f t="shared" si="804"/>
        <v>0</v>
      </c>
      <c r="AX2162" s="24">
        <f t="shared" si="805"/>
        <v>0</v>
      </c>
      <c r="BA2162" s="24"/>
      <c r="BB2162" s="24"/>
      <c r="BC2162" s="24"/>
      <c r="BD2162" s="24"/>
      <c r="BE2162" s="24"/>
      <c r="BF2162" s="24"/>
      <c r="BG2162" s="24">
        <f t="shared" si="806"/>
        <v>0</v>
      </c>
      <c r="BH2162" s="24">
        <f t="shared" si="807"/>
        <v>0</v>
      </c>
      <c r="BK2162" s="24"/>
      <c r="BL2162" s="24"/>
      <c r="BM2162" s="24"/>
      <c r="BN2162" s="24"/>
      <c r="BO2162" s="24"/>
      <c r="BP2162" s="24"/>
      <c r="BQ2162" s="24">
        <f t="shared" si="808"/>
        <v>0</v>
      </c>
      <c r="BR2162" s="24">
        <f t="shared" si="809"/>
        <v>0</v>
      </c>
      <c r="BU2162" s="24"/>
      <c r="BV2162" s="24"/>
      <c r="BW2162" s="24"/>
      <c r="BX2162" s="24"/>
      <c r="BY2162" s="24"/>
      <c r="BZ2162" s="24"/>
      <c r="CA2162" s="24">
        <f t="shared" si="810"/>
        <v>0</v>
      </c>
      <c r="CB2162" s="24">
        <f t="shared" si="811"/>
        <v>0</v>
      </c>
      <c r="CC2162" s="24"/>
      <c r="CE2162" s="24">
        <f t="shared" si="812"/>
        <v>0</v>
      </c>
      <c r="CG2162" s="24">
        <f t="shared" si="813"/>
        <v>0</v>
      </c>
      <c r="CI2162" s="24">
        <f t="shared" si="814"/>
        <v>0</v>
      </c>
      <c r="CK2162" s="24">
        <f t="shared" si="815"/>
        <v>0</v>
      </c>
      <c r="CM2162" s="24">
        <f t="shared" si="816"/>
        <v>0</v>
      </c>
      <c r="CO2162" s="24">
        <f t="shared" si="817"/>
        <v>0</v>
      </c>
      <c r="CQ2162" s="24">
        <f t="shared" si="818"/>
        <v>0</v>
      </c>
      <c r="CS2162" s="24">
        <f t="shared" si="819"/>
        <v>0</v>
      </c>
    </row>
    <row r="2163" spans="9:97">
      <c r="I2163" s="24">
        <f t="shared" si="799"/>
        <v>0</v>
      </c>
      <c r="J2163" s="24">
        <f t="shared" si="798"/>
        <v>0</v>
      </c>
      <c r="M2163" s="24"/>
      <c r="N2163" s="24"/>
      <c r="O2163" s="24"/>
      <c r="P2163" s="24"/>
      <c r="Q2163" s="24"/>
      <c r="R2163" s="24"/>
      <c r="S2163" s="24">
        <f t="shared" si="800"/>
        <v>0</v>
      </c>
      <c r="T2163" s="24">
        <f t="shared" si="821"/>
        <v>0</v>
      </c>
      <c r="W2163" s="24"/>
      <c r="X2163" s="24"/>
      <c r="Y2163" s="24"/>
      <c r="Z2163" s="24"/>
      <c r="AA2163" s="24"/>
      <c r="AB2163" s="24"/>
      <c r="AC2163" s="24">
        <f t="shared" si="801"/>
        <v>0</v>
      </c>
      <c r="AD2163" s="24">
        <f t="shared" si="802"/>
        <v>0</v>
      </c>
      <c r="AG2163" s="24"/>
      <c r="AH2163" s="24"/>
      <c r="AI2163" s="24"/>
      <c r="AJ2163" s="24"/>
      <c r="AK2163" s="24"/>
      <c r="AL2163" s="24"/>
      <c r="AM2163" s="24">
        <f t="shared" si="803"/>
        <v>0</v>
      </c>
      <c r="AN2163" s="24">
        <f t="shared" si="820"/>
        <v>0</v>
      </c>
      <c r="AQ2163" s="24"/>
      <c r="AR2163" s="24"/>
      <c r="AS2163" s="24"/>
      <c r="AT2163" s="24"/>
      <c r="AU2163" s="24"/>
      <c r="AV2163" s="24"/>
      <c r="AW2163" s="24">
        <f t="shared" si="804"/>
        <v>0</v>
      </c>
      <c r="AX2163" s="24">
        <f t="shared" si="805"/>
        <v>0</v>
      </c>
      <c r="BA2163" s="24"/>
      <c r="BB2163" s="24"/>
      <c r="BC2163" s="24"/>
      <c r="BD2163" s="24"/>
      <c r="BE2163" s="24"/>
      <c r="BF2163" s="24"/>
      <c r="BG2163" s="24">
        <f t="shared" si="806"/>
        <v>0</v>
      </c>
      <c r="BH2163" s="24">
        <f t="shared" si="807"/>
        <v>0</v>
      </c>
      <c r="BK2163" s="24"/>
      <c r="BL2163" s="24"/>
      <c r="BM2163" s="24"/>
      <c r="BN2163" s="24"/>
      <c r="BO2163" s="24"/>
      <c r="BP2163" s="24"/>
      <c r="BQ2163" s="24">
        <f t="shared" si="808"/>
        <v>0</v>
      </c>
      <c r="BR2163" s="24">
        <f t="shared" si="809"/>
        <v>0</v>
      </c>
      <c r="BU2163" s="24"/>
      <c r="BV2163" s="24"/>
      <c r="BW2163" s="24"/>
      <c r="BX2163" s="24"/>
      <c r="BY2163" s="24"/>
      <c r="BZ2163" s="24"/>
      <c r="CA2163" s="24">
        <f t="shared" si="810"/>
        <v>0</v>
      </c>
      <c r="CB2163" s="24">
        <f t="shared" si="811"/>
        <v>0</v>
      </c>
      <c r="CC2163" s="24"/>
      <c r="CE2163" s="24">
        <f t="shared" si="812"/>
        <v>0</v>
      </c>
      <c r="CG2163" s="24">
        <f t="shared" si="813"/>
        <v>0</v>
      </c>
      <c r="CI2163" s="24">
        <f t="shared" si="814"/>
        <v>0</v>
      </c>
      <c r="CK2163" s="24">
        <f t="shared" si="815"/>
        <v>0</v>
      </c>
      <c r="CM2163" s="24">
        <f t="shared" si="816"/>
        <v>0</v>
      </c>
      <c r="CO2163" s="24">
        <f t="shared" si="817"/>
        <v>0</v>
      </c>
      <c r="CQ2163" s="24">
        <f t="shared" si="818"/>
        <v>0</v>
      </c>
      <c r="CS2163" s="24">
        <f t="shared" si="819"/>
        <v>0</v>
      </c>
    </row>
    <row r="2164" spans="9:97">
      <c r="I2164" s="24">
        <f t="shared" si="799"/>
        <v>0</v>
      </c>
      <c r="J2164" s="24">
        <f t="shared" si="798"/>
        <v>0</v>
      </c>
      <c r="M2164" s="24"/>
      <c r="N2164" s="24"/>
      <c r="O2164" s="24"/>
      <c r="P2164" s="24"/>
      <c r="Q2164" s="24"/>
      <c r="R2164" s="24"/>
      <c r="S2164" s="24">
        <f t="shared" si="800"/>
        <v>0</v>
      </c>
      <c r="T2164" s="24">
        <f t="shared" si="821"/>
        <v>0</v>
      </c>
      <c r="W2164" s="24"/>
      <c r="X2164" s="24"/>
      <c r="Y2164" s="24"/>
      <c r="Z2164" s="24"/>
      <c r="AA2164" s="24"/>
      <c r="AB2164" s="24"/>
      <c r="AC2164" s="24">
        <f t="shared" si="801"/>
        <v>0</v>
      </c>
      <c r="AD2164" s="24">
        <f t="shared" si="802"/>
        <v>0</v>
      </c>
      <c r="AG2164" s="24"/>
      <c r="AH2164" s="24"/>
      <c r="AI2164" s="24"/>
      <c r="AJ2164" s="24"/>
      <c r="AK2164" s="24"/>
      <c r="AL2164" s="24"/>
      <c r="AM2164" s="24">
        <f t="shared" si="803"/>
        <v>0</v>
      </c>
      <c r="AN2164" s="24">
        <f t="shared" si="820"/>
        <v>0</v>
      </c>
      <c r="AQ2164" s="24"/>
      <c r="AR2164" s="24"/>
      <c r="AS2164" s="24"/>
      <c r="AT2164" s="24"/>
      <c r="AU2164" s="24"/>
      <c r="AV2164" s="24"/>
      <c r="AW2164" s="24">
        <f t="shared" si="804"/>
        <v>0</v>
      </c>
      <c r="AX2164" s="24">
        <f t="shared" si="805"/>
        <v>0</v>
      </c>
      <c r="BA2164" s="24"/>
      <c r="BB2164" s="24"/>
      <c r="BC2164" s="24"/>
      <c r="BD2164" s="24"/>
      <c r="BE2164" s="24"/>
      <c r="BF2164" s="24"/>
      <c r="BG2164" s="24">
        <f t="shared" si="806"/>
        <v>0</v>
      </c>
      <c r="BH2164" s="24">
        <f t="shared" si="807"/>
        <v>0</v>
      </c>
      <c r="BK2164" s="24"/>
      <c r="BL2164" s="24"/>
      <c r="BM2164" s="24"/>
      <c r="BN2164" s="24"/>
      <c r="BO2164" s="24"/>
      <c r="BP2164" s="24"/>
      <c r="BQ2164" s="24">
        <f t="shared" si="808"/>
        <v>0</v>
      </c>
      <c r="BR2164" s="24">
        <f t="shared" si="809"/>
        <v>0</v>
      </c>
      <c r="BU2164" s="24"/>
      <c r="BV2164" s="24"/>
      <c r="BW2164" s="24"/>
      <c r="BX2164" s="24"/>
      <c r="BY2164" s="24"/>
      <c r="BZ2164" s="24"/>
      <c r="CA2164" s="24">
        <f t="shared" si="810"/>
        <v>0</v>
      </c>
      <c r="CB2164" s="24">
        <f t="shared" si="811"/>
        <v>0</v>
      </c>
      <c r="CC2164" s="24"/>
      <c r="CE2164" s="24">
        <f t="shared" si="812"/>
        <v>0</v>
      </c>
      <c r="CG2164" s="24">
        <f t="shared" si="813"/>
        <v>0</v>
      </c>
      <c r="CI2164" s="24">
        <f t="shared" si="814"/>
        <v>0</v>
      </c>
      <c r="CK2164" s="24">
        <f t="shared" si="815"/>
        <v>0</v>
      </c>
      <c r="CM2164" s="24">
        <f t="shared" si="816"/>
        <v>0</v>
      </c>
      <c r="CO2164" s="24">
        <f t="shared" si="817"/>
        <v>0</v>
      </c>
      <c r="CQ2164" s="24">
        <f t="shared" si="818"/>
        <v>0</v>
      </c>
      <c r="CS2164" s="24">
        <f t="shared" si="819"/>
        <v>0</v>
      </c>
    </row>
    <row r="2165" spans="9:97">
      <c r="I2165" s="24">
        <f t="shared" si="799"/>
        <v>0</v>
      </c>
      <c r="J2165" s="24">
        <f t="shared" si="798"/>
        <v>0</v>
      </c>
      <c r="M2165" s="24"/>
      <c r="N2165" s="24"/>
      <c r="O2165" s="24"/>
      <c r="P2165" s="24"/>
      <c r="Q2165" s="24"/>
      <c r="R2165" s="24"/>
      <c r="S2165" s="24">
        <f t="shared" si="800"/>
        <v>0</v>
      </c>
      <c r="T2165" s="24">
        <f t="shared" si="821"/>
        <v>0</v>
      </c>
      <c r="W2165" s="24"/>
      <c r="X2165" s="24"/>
      <c r="Y2165" s="24"/>
      <c r="Z2165" s="24"/>
      <c r="AA2165" s="24"/>
      <c r="AB2165" s="24"/>
      <c r="AC2165" s="24">
        <f t="shared" si="801"/>
        <v>0</v>
      </c>
      <c r="AD2165" s="24">
        <f t="shared" si="802"/>
        <v>0</v>
      </c>
      <c r="AG2165" s="24"/>
      <c r="AH2165" s="24"/>
      <c r="AI2165" s="24"/>
      <c r="AJ2165" s="24"/>
      <c r="AK2165" s="24"/>
      <c r="AL2165" s="24"/>
      <c r="AM2165" s="24">
        <f t="shared" si="803"/>
        <v>0</v>
      </c>
      <c r="AN2165" s="24">
        <f t="shared" si="820"/>
        <v>0</v>
      </c>
      <c r="AQ2165" s="24"/>
      <c r="AR2165" s="24"/>
      <c r="AS2165" s="24"/>
      <c r="AT2165" s="24"/>
      <c r="AU2165" s="24"/>
      <c r="AV2165" s="24"/>
      <c r="AW2165" s="24">
        <f t="shared" si="804"/>
        <v>0</v>
      </c>
      <c r="AX2165" s="24">
        <f t="shared" si="805"/>
        <v>0</v>
      </c>
      <c r="BA2165" s="24"/>
      <c r="BB2165" s="24"/>
      <c r="BC2165" s="24"/>
      <c r="BD2165" s="24"/>
      <c r="BE2165" s="24"/>
      <c r="BF2165" s="24"/>
      <c r="BG2165" s="24">
        <f t="shared" si="806"/>
        <v>0</v>
      </c>
      <c r="BH2165" s="24">
        <f t="shared" si="807"/>
        <v>0</v>
      </c>
      <c r="BK2165" s="24"/>
      <c r="BL2165" s="24"/>
      <c r="BM2165" s="24"/>
      <c r="BN2165" s="24"/>
      <c r="BO2165" s="24"/>
      <c r="BP2165" s="24"/>
      <c r="BQ2165" s="24">
        <f t="shared" si="808"/>
        <v>0</v>
      </c>
      <c r="BR2165" s="24">
        <f t="shared" si="809"/>
        <v>0</v>
      </c>
      <c r="BU2165" s="24"/>
      <c r="BV2165" s="24"/>
      <c r="BW2165" s="24"/>
      <c r="BX2165" s="24"/>
      <c r="BY2165" s="24"/>
      <c r="BZ2165" s="24"/>
      <c r="CA2165" s="24">
        <f t="shared" si="810"/>
        <v>0</v>
      </c>
      <c r="CB2165" s="24">
        <f t="shared" si="811"/>
        <v>0</v>
      </c>
      <c r="CC2165" s="24"/>
      <c r="CE2165" s="24">
        <f t="shared" si="812"/>
        <v>0</v>
      </c>
      <c r="CG2165" s="24">
        <f t="shared" si="813"/>
        <v>0</v>
      </c>
      <c r="CI2165" s="24">
        <f t="shared" si="814"/>
        <v>0</v>
      </c>
      <c r="CK2165" s="24">
        <f t="shared" si="815"/>
        <v>0</v>
      </c>
      <c r="CM2165" s="24">
        <f t="shared" si="816"/>
        <v>0</v>
      </c>
      <c r="CO2165" s="24">
        <f t="shared" si="817"/>
        <v>0</v>
      </c>
      <c r="CQ2165" s="24">
        <f t="shared" si="818"/>
        <v>0</v>
      </c>
      <c r="CS2165" s="24">
        <f t="shared" si="819"/>
        <v>0</v>
      </c>
    </row>
    <row r="2166" spans="9:97">
      <c r="I2166" s="24">
        <f t="shared" si="799"/>
        <v>0</v>
      </c>
      <c r="J2166" s="24">
        <f t="shared" si="798"/>
        <v>0</v>
      </c>
      <c r="M2166" s="24"/>
      <c r="N2166" s="24"/>
      <c r="O2166" s="24"/>
      <c r="P2166" s="24"/>
      <c r="Q2166" s="24"/>
      <c r="R2166" s="24"/>
      <c r="S2166" s="24">
        <f t="shared" si="800"/>
        <v>0</v>
      </c>
      <c r="T2166" s="24">
        <f t="shared" si="821"/>
        <v>0</v>
      </c>
      <c r="W2166" s="24"/>
      <c r="X2166" s="24"/>
      <c r="Y2166" s="24"/>
      <c r="Z2166" s="24"/>
      <c r="AA2166" s="24"/>
      <c r="AB2166" s="24"/>
      <c r="AC2166" s="24">
        <f t="shared" si="801"/>
        <v>0</v>
      </c>
      <c r="AD2166" s="24">
        <f t="shared" si="802"/>
        <v>0</v>
      </c>
      <c r="AG2166" s="24"/>
      <c r="AH2166" s="24"/>
      <c r="AI2166" s="24"/>
      <c r="AJ2166" s="24"/>
      <c r="AK2166" s="24"/>
      <c r="AL2166" s="24"/>
      <c r="AM2166" s="24">
        <f t="shared" si="803"/>
        <v>0</v>
      </c>
      <c r="AN2166" s="24">
        <f t="shared" si="820"/>
        <v>0</v>
      </c>
      <c r="AQ2166" s="24"/>
      <c r="AR2166" s="24"/>
      <c r="AS2166" s="24"/>
      <c r="AT2166" s="24"/>
      <c r="AU2166" s="24"/>
      <c r="AV2166" s="24"/>
      <c r="AW2166" s="24">
        <f t="shared" si="804"/>
        <v>0</v>
      </c>
      <c r="AX2166" s="24">
        <f t="shared" si="805"/>
        <v>0</v>
      </c>
      <c r="BA2166" s="24"/>
      <c r="BB2166" s="24"/>
      <c r="BC2166" s="24"/>
      <c r="BD2166" s="24"/>
      <c r="BE2166" s="24"/>
      <c r="BF2166" s="24"/>
      <c r="BG2166" s="24">
        <f t="shared" si="806"/>
        <v>0</v>
      </c>
      <c r="BH2166" s="24">
        <f t="shared" si="807"/>
        <v>0</v>
      </c>
      <c r="BK2166" s="24"/>
      <c r="BL2166" s="24"/>
      <c r="BM2166" s="24"/>
      <c r="BN2166" s="24"/>
      <c r="BO2166" s="24"/>
      <c r="BP2166" s="24"/>
      <c r="BQ2166" s="24">
        <f t="shared" si="808"/>
        <v>0</v>
      </c>
      <c r="BR2166" s="24">
        <f t="shared" si="809"/>
        <v>0</v>
      </c>
      <c r="BU2166" s="24"/>
      <c r="BV2166" s="24"/>
      <c r="BW2166" s="24"/>
      <c r="BX2166" s="24"/>
      <c r="BY2166" s="24"/>
      <c r="BZ2166" s="24"/>
      <c r="CA2166" s="24">
        <f t="shared" si="810"/>
        <v>0</v>
      </c>
      <c r="CB2166" s="24">
        <f t="shared" si="811"/>
        <v>0</v>
      </c>
      <c r="CC2166" s="24"/>
      <c r="CE2166" s="24">
        <f t="shared" si="812"/>
        <v>0</v>
      </c>
      <c r="CG2166" s="24">
        <f t="shared" si="813"/>
        <v>0</v>
      </c>
      <c r="CI2166" s="24">
        <f t="shared" si="814"/>
        <v>0</v>
      </c>
      <c r="CK2166" s="24">
        <f t="shared" si="815"/>
        <v>0</v>
      </c>
      <c r="CM2166" s="24">
        <f t="shared" si="816"/>
        <v>0</v>
      </c>
      <c r="CO2166" s="24">
        <f t="shared" si="817"/>
        <v>0</v>
      </c>
      <c r="CQ2166" s="24">
        <f t="shared" si="818"/>
        <v>0</v>
      </c>
      <c r="CS2166" s="24">
        <f t="shared" si="819"/>
        <v>0</v>
      </c>
    </row>
    <row r="2167" spans="9:97">
      <c r="I2167" s="24">
        <f t="shared" si="799"/>
        <v>0</v>
      </c>
      <c r="J2167" s="24">
        <f t="shared" si="798"/>
        <v>0</v>
      </c>
      <c r="M2167" s="24"/>
      <c r="N2167" s="24"/>
      <c r="O2167" s="24"/>
      <c r="P2167" s="24"/>
      <c r="Q2167" s="24"/>
      <c r="R2167" s="24"/>
      <c r="S2167" s="24">
        <f t="shared" si="800"/>
        <v>0</v>
      </c>
      <c r="T2167" s="24">
        <f t="shared" si="821"/>
        <v>0</v>
      </c>
      <c r="W2167" s="24"/>
      <c r="X2167" s="24"/>
      <c r="Y2167" s="24"/>
      <c r="Z2167" s="24"/>
      <c r="AA2167" s="24"/>
      <c r="AB2167" s="24"/>
      <c r="AC2167" s="24">
        <f t="shared" si="801"/>
        <v>0</v>
      </c>
      <c r="AD2167" s="24">
        <f t="shared" si="802"/>
        <v>0</v>
      </c>
      <c r="AG2167" s="24"/>
      <c r="AH2167" s="24"/>
      <c r="AI2167" s="24"/>
      <c r="AJ2167" s="24"/>
      <c r="AK2167" s="24"/>
      <c r="AL2167" s="24"/>
      <c r="AM2167" s="24">
        <f t="shared" si="803"/>
        <v>0</v>
      </c>
      <c r="AN2167" s="24">
        <f t="shared" si="820"/>
        <v>0</v>
      </c>
      <c r="AQ2167" s="24"/>
      <c r="AR2167" s="24"/>
      <c r="AS2167" s="24"/>
      <c r="AT2167" s="24"/>
      <c r="AU2167" s="24"/>
      <c r="AV2167" s="24"/>
      <c r="AW2167" s="24">
        <f t="shared" si="804"/>
        <v>0</v>
      </c>
      <c r="AX2167" s="24">
        <f t="shared" si="805"/>
        <v>0</v>
      </c>
      <c r="BA2167" s="24"/>
      <c r="BB2167" s="24"/>
      <c r="BC2167" s="24"/>
      <c r="BD2167" s="24"/>
      <c r="BE2167" s="24"/>
      <c r="BF2167" s="24"/>
      <c r="BG2167" s="24">
        <f t="shared" si="806"/>
        <v>0</v>
      </c>
      <c r="BH2167" s="24">
        <f t="shared" si="807"/>
        <v>0</v>
      </c>
      <c r="BK2167" s="24"/>
      <c r="BL2167" s="24"/>
      <c r="BM2167" s="24"/>
      <c r="BN2167" s="24"/>
      <c r="BO2167" s="24"/>
      <c r="BP2167" s="24"/>
      <c r="BQ2167" s="24">
        <f t="shared" si="808"/>
        <v>0</v>
      </c>
      <c r="BR2167" s="24">
        <f t="shared" si="809"/>
        <v>0</v>
      </c>
      <c r="BU2167" s="24"/>
      <c r="BV2167" s="24"/>
      <c r="BW2167" s="24"/>
      <c r="BX2167" s="24"/>
      <c r="BY2167" s="24"/>
      <c r="BZ2167" s="24"/>
      <c r="CA2167" s="24">
        <f t="shared" si="810"/>
        <v>0</v>
      </c>
      <c r="CB2167" s="24">
        <f t="shared" si="811"/>
        <v>0</v>
      </c>
      <c r="CC2167" s="24"/>
      <c r="CE2167" s="24">
        <f t="shared" si="812"/>
        <v>0</v>
      </c>
      <c r="CG2167" s="24">
        <f t="shared" si="813"/>
        <v>0</v>
      </c>
      <c r="CI2167" s="24">
        <f t="shared" si="814"/>
        <v>0</v>
      </c>
      <c r="CK2167" s="24">
        <f t="shared" si="815"/>
        <v>0</v>
      </c>
      <c r="CM2167" s="24">
        <f t="shared" si="816"/>
        <v>0</v>
      </c>
      <c r="CO2167" s="24">
        <f t="shared" si="817"/>
        <v>0</v>
      </c>
      <c r="CQ2167" s="24">
        <f t="shared" si="818"/>
        <v>0</v>
      </c>
      <c r="CS2167" s="24">
        <f t="shared" si="819"/>
        <v>0</v>
      </c>
    </row>
    <row r="2168" spans="9:97">
      <c r="I2168" s="24">
        <f t="shared" si="799"/>
        <v>0</v>
      </c>
      <c r="J2168" s="24">
        <f t="shared" si="798"/>
        <v>0</v>
      </c>
      <c r="M2168" s="24"/>
      <c r="N2168" s="24"/>
      <c r="O2168" s="24"/>
      <c r="P2168" s="24"/>
      <c r="Q2168" s="24"/>
      <c r="R2168" s="24"/>
      <c r="S2168" s="24">
        <f t="shared" si="800"/>
        <v>0</v>
      </c>
      <c r="T2168" s="24">
        <f t="shared" si="821"/>
        <v>0</v>
      </c>
      <c r="W2168" s="24"/>
      <c r="X2168" s="24"/>
      <c r="Y2168" s="24"/>
      <c r="Z2168" s="24"/>
      <c r="AA2168" s="24"/>
      <c r="AB2168" s="24"/>
      <c r="AC2168" s="24">
        <f t="shared" si="801"/>
        <v>0</v>
      </c>
      <c r="AD2168" s="24">
        <f t="shared" si="802"/>
        <v>0</v>
      </c>
      <c r="AG2168" s="24"/>
      <c r="AH2168" s="24"/>
      <c r="AI2168" s="24"/>
      <c r="AJ2168" s="24"/>
      <c r="AK2168" s="24"/>
      <c r="AL2168" s="24"/>
      <c r="AM2168" s="24">
        <f t="shared" si="803"/>
        <v>0</v>
      </c>
      <c r="AN2168" s="24">
        <f t="shared" si="820"/>
        <v>0</v>
      </c>
      <c r="AQ2168" s="24"/>
      <c r="AR2168" s="24"/>
      <c r="AS2168" s="24"/>
      <c r="AT2168" s="24"/>
      <c r="AU2168" s="24"/>
      <c r="AV2168" s="24"/>
      <c r="AW2168" s="24">
        <f t="shared" si="804"/>
        <v>0</v>
      </c>
      <c r="AX2168" s="24">
        <f t="shared" si="805"/>
        <v>0</v>
      </c>
      <c r="BA2168" s="24"/>
      <c r="BB2168" s="24"/>
      <c r="BC2168" s="24"/>
      <c r="BD2168" s="24"/>
      <c r="BE2168" s="24"/>
      <c r="BF2168" s="24"/>
      <c r="BG2168" s="24">
        <f t="shared" si="806"/>
        <v>0</v>
      </c>
      <c r="BH2168" s="24">
        <f t="shared" si="807"/>
        <v>0</v>
      </c>
      <c r="BK2168" s="24"/>
      <c r="BL2168" s="24"/>
      <c r="BM2168" s="24"/>
      <c r="BN2168" s="24"/>
      <c r="BO2168" s="24"/>
      <c r="BP2168" s="24"/>
      <c r="BQ2168" s="24">
        <f t="shared" si="808"/>
        <v>0</v>
      </c>
      <c r="BR2168" s="24">
        <f t="shared" si="809"/>
        <v>0</v>
      </c>
      <c r="BU2168" s="24"/>
      <c r="BV2168" s="24"/>
      <c r="BW2168" s="24"/>
      <c r="BX2168" s="24"/>
      <c r="BY2168" s="24"/>
      <c r="BZ2168" s="24"/>
      <c r="CA2168" s="24">
        <f t="shared" si="810"/>
        <v>0</v>
      </c>
      <c r="CB2168" s="24">
        <f t="shared" si="811"/>
        <v>0</v>
      </c>
      <c r="CC2168" s="24"/>
      <c r="CE2168" s="24">
        <f t="shared" si="812"/>
        <v>0</v>
      </c>
      <c r="CG2168" s="24">
        <f t="shared" si="813"/>
        <v>0</v>
      </c>
      <c r="CI2168" s="24">
        <f t="shared" si="814"/>
        <v>0</v>
      </c>
      <c r="CK2168" s="24">
        <f t="shared" si="815"/>
        <v>0</v>
      </c>
      <c r="CM2168" s="24">
        <f t="shared" si="816"/>
        <v>0</v>
      </c>
      <c r="CO2168" s="24">
        <f t="shared" si="817"/>
        <v>0</v>
      </c>
      <c r="CQ2168" s="24">
        <f t="shared" si="818"/>
        <v>0</v>
      </c>
      <c r="CS2168" s="24">
        <f t="shared" si="819"/>
        <v>0</v>
      </c>
    </row>
    <row r="2169" spans="9:97">
      <c r="I2169" s="24">
        <f t="shared" si="799"/>
        <v>0</v>
      </c>
      <c r="J2169" s="24">
        <f t="shared" si="798"/>
        <v>0</v>
      </c>
      <c r="M2169" s="24"/>
      <c r="N2169" s="24"/>
      <c r="O2169" s="24"/>
      <c r="P2169" s="24"/>
      <c r="Q2169" s="24"/>
      <c r="R2169" s="24"/>
      <c r="S2169" s="24">
        <f t="shared" si="800"/>
        <v>0</v>
      </c>
      <c r="T2169" s="24">
        <f t="shared" si="821"/>
        <v>0</v>
      </c>
      <c r="W2169" s="24"/>
      <c r="X2169" s="24"/>
      <c r="Y2169" s="24"/>
      <c r="Z2169" s="24"/>
      <c r="AA2169" s="24"/>
      <c r="AB2169" s="24"/>
      <c r="AC2169" s="24">
        <f t="shared" si="801"/>
        <v>0</v>
      </c>
      <c r="AD2169" s="24">
        <f t="shared" si="802"/>
        <v>0</v>
      </c>
      <c r="AG2169" s="24"/>
      <c r="AH2169" s="24"/>
      <c r="AI2169" s="24"/>
      <c r="AJ2169" s="24"/>
      <c r="AK2169" s="24"/>
      <c r="AL2169" s="24"/>
      <c r="AM2169" s="24">
        <f t="shared" si="803"/>
        <v>0</v>
      </c>
      <c r="AN2169" s="24">
        <f t="shared" si="820"/>
        <v>0</v>
      </c>
      <c r="AQ2169" s="24"/>
      <c r="AR2169" s="24"/>
      <c r="AS2169" s="24"/>
      <c r="AT2169" s="24"/>
      <c r="AU2169" s="24"/>
      <c r="AV2169" s="24"/>
      <c r="AW2169" s="24">
        <f t="shared" si="804"/>
        <v>0</v>
      </c>
      <c r="AX2169" s="24">
        <f t="shared" si="805"/>
        <v>0</v>
      </c>
      <c r="BA2169" s="24"/>
      <c r="BB2169" s="24"/>
      <c r="BC2169" s="24"/>
      <c r="BD2169" s="24"/>
      <c r="BE2169" s="24"/>
      <c r="BF2169" s="24"/>
      <c r="BG2169" s="24">
        <f t="shared" si="806"/>
        <v>0</v>
      </c>
      <c r="BH2169" s="24">
        <f t="shared" si="807"/>
        <v>0</v>
      </c>
      <c r="BK2169" s="24"/>
      <c r="BL2169" s="24"/>
      <c r="BM2169" s="24"/>
      <c r="BN2169" s="24"/>
      <c r="BO2169" s="24"/>
      <c r="BP2169" s="24"/>
      <c r="BQ2169" s="24">
        <f t="shared" si="808"/>
        <v>0</v>
      </c>
      <c r="BR2169" s="24">
        <f t="shared" si="809"/>
        <v>0</v>
      </c>
      <c r="BU2169" s="24"/>
      <c r="BV2169" s="24"/>
      <c r="BW2169" s="24"/>
      <c r="BX2169" s="24"/>
      <c r="BY2169" s="24"/>
      <c r="BZ2169" s="24"/>
      <c r="CA2169" s="24">
        <f t="shared" si="810"/>
        <v>0</v>
      </c>
      <c r="CB2169" s="24">
        <f t="shared" si="811"/>
        <v>0</v>
      </c>
      <c r="CC2169" s="24"/>
      <c r="CE2169" s="24">
        <f t="shared" si="812"/>
        <v>0</v>
      </c>
      <c r="CG2169" s="24">
        <f t="shared" si="813"/>
        <v>0</v>
      </c>
      <c r="CI2169" s="24">
        <f t="shared" si="814"/>
        <v>0</v>
      </c>
      <c r="CK2169" s="24">
        <f t="shared" si="815"/>
        <v>0</v>
      </c>
      <c r="CM2169" s="24">
        <f t="shared" si="816"/>
        <v>0</v>
      </c>
      <c r="CO2169" s="24">
        <f t="shared" si="817"/>
        <v>0</v>
      </c>
      <c r="CQ2169" s="24">
        <f t="shared" si="818"/>
        <v>0</v>
      </c>
      <c r="CS2169" s="24">
        <f t="shared" si="819"/>
        <v>0</v>
      </c>
    </row>
    <row r="2170" spans="9:97">
      <c r="I2170" s="24">
        <f t="shared" si="799"/>
        <v>0</v>
      </c>
      <c r="J2170" s="24">
        <f t="shared" si="798"/>
        <v>0</v>
      </c>
      <c r="M2170" s="24"/>
      <c r="N2170" s="24"/>
      <c r="O2170" s="24"/>
      <c r="P2170" s="24"/>
      <c r="Q2170" s="24"/>
      <c r="R2170" s="24"/>
      <c r="S2170" s="24">
        <f t="shared" si="800"/>
        <v>0</v>
      </c>
      <c r="T2170" s="24">
        <f t="shared" si="821"/>
        <v>0</v>
      </c>
      <c r="W2170" s="24"/>
      <c r="X2170" s="24"/>
      <c r="Y2170" s="24"/>
      <c r="Z2170" s="24"/>
      <c r="AA2170" s="24"/>
      <c r="AB2170" s="24"/>
      <c r="AC2170" s="24">
        <f t="shared" si="801"/>
        <v>0</v>
      </c>
      <c r="AD2170" s="24">
        <f t="shared" si="802"/>
        <v>0</v>
      </c>
      <c r="AG2170" s="24"/>
      <c r="AH2170" s="24"/>
      <c r="AI2170" s="24"/>
      <c r="AJ2170" s="24"/>
      <c r="AK2170" s="24"/>
      <c r="AL2170" s="24"/>
      <c r="AM2170" s="24">
        <f t="shared" si="803"/>
        <v>0</v>
      </c>
      <c r="AN2170" s="24">
        <f t="shared" si="820"/>
        <v>0</v>
      </c>
      <c r="AQ2170" s="24"/>
      <c r="AR2170" s="24"/>
      <c r="AS2170" s="24"/>
      <c r="AT2170" s="24"/>
      <c r="AU2170" s="24"/>
      <c r="AV2170" s="24"/>
      <c r="AW2170" s="24">
        <f t="shared" si="804"/>
        <v>0</v>
      </c>
      <c r="AX2170" s="24">
        <f t="shared" si="805"/>
        <v>0</v>
      </c>
      <c r="BA2170" s="24"/>
      <c r="BB2170" s="24"/>
      <c r="BC2170" s="24"/>
      <c r="BD2170" s="24"/>
      <c r="BE2170" s="24"/>
      <c r="BF2170" s="24"/>
      <c r="BG2170" s="24">
        <f t="shared" si="806"/>
        <v>0</v>
      </c>
      <c r="BH2170" s="24">
        <f t="shared" si="807"/>
        <v>0</v>
      </c>
      <c r="BK2170" s="24"/>
      <c r="BL2170" s="24"/>
      <c r="BM2170" s="24"/>
      <c r="BN2170" s="24"/>
      <c r="BO2170" s="24"/>
      <c r="BP2170" s="24"/>
      <c r="BQ2170" s="24">
        <f t="shared" si="808"/>
        <v>0</v>
      </c>
      <c r="BR2170" s="24">
        <f t="shared" si="809"/>
        <v>0</v>
      </c>
      <c r="BU2170" s="24"/>
      <c r="BV2170" s="24"/>
      <c r="BW2170" s="24"/>
      <c r="BX2170" s="24"/>
      <c r="BY2170" s="24"/>
      <c r="BZ2170" s="24"/>
      <c r="CA2170" s="24">
        <f t="shared" si="810"/>
        <v>0</v>
      </c>
      <c r="CB2170" s="24">
        <f t="shared" si="811"/>
        <v>0</v>
      </c>
      <c r="CC2170" s="24"/>
      <c r="CE2170" s="24">
        <f t="shared" si="812"/>
        <v>0</v>
      </c>
      <c r="CG2170" s="24">
        <f t="shared" si="813"/>
        <v>0</v>
      </c>
      <c r="CI2170" s="24">
        <f t="shared" si="814"/>
        <v>0</v>
      </c>
      <c r="CK2170" s="24">
        <f t="shared" si="815"/>
        <v>0</v>
      </c>
      <c r="CM2170" s="24">
        <f t="shared" si="816"/>
        <v>0</v>
      </c>
      <c r="CO2170" s="24">
        <f t="shared" si="817"/>
        <v>0</v>
      </c>
      <c r="CQ2170" s="24">
        <f t="shared" si="818"/>
        <v>0</v>
      </c>
      <c r="CS2170" s="24">
        <f t="shared" si="819"/>
        <v>0</v>
      </c>
    </row>
    <row r="2171" spans="9:97">
      <c r="I2171" s="24">
        <f t="shared" si="799"/>
        <v>0</v>
      </c>
      <c r="J2171" s="24">
        <f t="shared" si="798"/>
        <v>0</v>
      </c>
      <c r="M2171" s="24"/>
      <c r="N2171" s="24"/>
      <c r="O2171" s="24"/>
      <c r="P2171" s="24"/>
      <c r="Q2171" s="24"/>
      <c r="R2171" s="24"/>
      <c r="S2171" s="24">
        <f t="shared" si="800"/>
        <v>0</v>
      </c>
      <c r="T2171" s="24">
        <f t="shared" si="821"/>
        <v>0</v>
      </c>
      <c r="W2171" s="24"/>
      <c r="X2171" s="24"/>
      <c r="Y2171" s="24"/>
      <c r="Z2171" s="24"/>
      <c r="AA2171" s="24"/>
      <c r="AB2171" s="24"/>
      <c r="AC2171" s="24">
        <f t="shared" si="801"/>
        <v>0</v>
      </c>
      <c r="AD2171" s="24">
        <f t="shared" si="802"/>
        <v>0</v>
      </c>
      <c r="AG2171" s="24"/>
      <c r="AH2171" s="24"/>
      <c r="AI2171" s="24"/>
      <c r="AJ2171" s="24"/>
      <c r="AK2171" s="24"/>
      <c r="AL2171" s="24"/>
      <c r="AM2171" s="24">
        <f t="shared" si="803"/>
        <v>0</v>
      </c>
      <c r="AN2171" s="24">
        <f t="shared" si="820"/>
        <v>0</v>
      </c>
      <c r="AQ2171" s="24"/>
      <c r="AR2171" s="24"/>
      <c r="AS2171" s="24"/>
      <c r="AT2171" s="24"/>
      <c r="AU2171" s="24"/>
      <c r="AV2171" s="24"/>
      <c r="AW2171" s="24">
        <f t="shared" si="804"/>
        <v>0</v>
      </c>
      <c r="AX2171" s="24">
        <f t="shared" si="805"/>
        <v>0</v>
      </c>
      <c r="BA2171" s="24"/>
      <c r="BB2171" s="24"/>
      <c r="BC2171" s="24"/>
      <c r="BD2171" s="24"/>
      <c r="BE2171" s="24"/>
      <c r="BF2171" s="24"/>
      <c r="BG2171" s="24">
        <f t="shared" si="806"/>
        <v>0</v>
      </c>
      <c r="BH2171" s="24">
        <f t="shared" si="807"/>
        <v>0</v>
      </c>
      <c r="BK2171" s="24"/>
      <c r="BL2171" s="24"/>
      <c r="BM2171" s="24"/>
      <c r="BN2171" s="24"/>
      <c r="BO2171" s="24"/>
      <c r="BP2171" s="24"/>
      <c r="BQ2171" s="24">
        <f t="shared" si="808"/>
        <v>0</v>
      </c>
      <c r="BR2171" s="24">
        <f t="shared" si="809"/>
        <v>0</v>
      </c>
      <c r="BU2171" s="24"/>
      <c r="BV2171" s="24"/>
      <c r="BW2171" s="24"/>
      <c r="BX2171" s="24"/>
      <c r="BY2171" s="24"/>
      <c r="BZ2171" s="24"/>
      <c r="CA2171" s="24">
        <f t="shared" si="810"/>
        <v>0</v>
      </c>
      <c r="CB2171" s="24">
        <f t="shared" si="811"/>
        <v>0</v>
      </c>
      <c r="CC2171" s="24"/>
      <c r="CE2171" s="24">
        <f t="shared" si="812"/>
        <v>0</v>
      </c>
      <c r="CG2171" s="24">
        <f t="shared" si="813"/>
        <v>0</v>
      </c>
      <c r="CI2171" s="24">
        <f t="shared" si="814"/>
        <v>0</v>
      </c>
      <c r="CK2171" s="24">
        <f t="shared" si="815"/>
        <v>0</v>
      </c>
      <c r="CM2171" s="24">
        <f t="shared" si="816"/>
        <v>0</v>
      </c>
      <c r="CO2171" s="24">
        <f t="shared" si="817"/>
        <v>0</v>
      </c>
      <c r="CQ2171" s="24">
        <f t="shared" si="818"/>
        <v>0</v>
      </c>
      <c r="CS2171" s="24">
        <f t="shared" si="819"/>
        <v>0</v>
      </c>
    </row>
    <row r="2172" spans="9:97">
      <c r="I2172" s="24">
        <f t="shared" si="799"/>
        <v>0</v>
      </c>
      <c r="J2172" s="24">
        <f t="shared" si="798"/>
        <v>0</v>
      </c>
      <c r="M2172" s="24"/>
      <c r="N2172" s="24"/>
      <c r="O2172" s="24"/>
      <c r="P2172" s="24"/>
      <c r="Q2172" s="24"/>
      <c r="R2172" s="24"/>
      <c r="S2172" s="24">
        <f t="shared" si="800"/>
        <v>0</v>
      </c>
      <c r="T2172" s="24">
        <f t="shared" si="821"/>
        <v>0</v>
      </c>
      <c r="W2172" s="24"/>
      <c r="X2172" s="24"/>
      <c r="Y2172" s="24"/>
      <c r="Z2172" s="24"/>
      <c r="AA2172" s="24"/>
      <c r="AB2172" s="24"/>
      <c r="AC2172" s="24">
        <f t="shared" si="801"/>
        <v>0</v>
      </c>
      <c r="AD2172" s="24">
        <f t="shared" si="802"/>
        <v>0</v>
      </c>
      <c r="AG2172" s="24"/>
      <c r="AH2172" s="24"/>
      <c r="AI2172" s="24"/>
      <c r="AJ2172" s="24"/>
      <c r="AK2172" s="24"/>
      <c r="AL2172" s="24"/>
      <c r="AM2172" s="24">
        <f t="shared" si="803"/>
        <v>0</v>
      </c>
      <c r="AN2172" s="24">
        <f t="shared" si="820"/>
        <v>0</v>
      </c>
      <c r="AQ2172" s="24"/>
      <c r="AR2172" s="24"/>
      <c r="AS2172" s="24"/>
      <c r="AT2172" s="24"/>
      <c r="AU2172" s="24"/>
      <c r="AV2172" s="24"/>
      <c r="AW2172" s="24">
        <f t="shared" si="804"/>
        <v>0</v>
      </c>
      <c r="AX2172" s="24">
        <f t="shared" si="805"/>
        <v>0</v>
      </c>
      <c r="BA2172" s="24"/>
      <c r="BB2172" s="24"/>
      <c r="BC2172" s="24"/>
      <c r="BD2172" s="24"/>
      <c r="BE2172" s="24"/>
      <c r="BF2172" s="24"/>
      <c r="BG2172" s="24">
        <f t="shared" si="806"/>
        <v>0</v>
      </c>
      <c r="BH2172" s="24">
        <f t="shared" si="807"/>
        <v>0</v>
      </c>
      <c r="BK2172" s="24"/>
      <c r="BL2172" s="24"/>
      <c r="BM2172" s="24"/>
      <c r="BN2172" s="24"/>
      <c r="BO2172" s="24"/>
      <c r="BP2172" s="24"/>
      <c r="BQ2172" s="24">
        <f t="shared" si="808"/>
        <v>0</v>
      </c>
      <c r="BR2172" s="24">
        <f t="shared" si="809"/>
        <v>0</v>
      </c>
      <c r="BU2172" s="24"/>
      <c r="BV2172" s="24"/>
      <c r="BW2172" s="24"/>
      <c r="BX2172" s="24"/>
      <c r="BY2172" s="24"/>
      <c r="BZ2172" s="24"/>
      <c r="CA2172" s="24">
        <f t="shared" si="810"/>
        <v>0</v>
      </c>
      <c r="CB2172" s="24">
        <f t="shared" si="811"/>
        <v>0</v>
      </c>
      <c r="CC2172" s="24"/>
      <c r="CE2172" s="24">
        <f t="shared" si="812"/>
        <v>0</v>
      </c>
      <c r="CG2172" s="24">
        <f t="shared" si="813"/>
        <v>0</v>
      </c>
      <c r="CI2172" s="24">
        <f t="shared" si="814"/>
        <v>0</v>
      </c>
      <c r="CK2172" s="24">
        <f t="shared" si="815"/>
        <v>0</v>
      </c>
      <c r="CM2172" s="24">
        <f t="shared" si="816"/>
        <v>0</v>
      </c>
      <c r="CO2172" s="24">
        <f t="shared" si="817"/>
        <v>0</v>
      </c>
      <c r="CQ2172" s="24">
        <f t="shared" si="818"/>
        <v>0</v>
      </c>
      <c r="CS2172" s="24">
        <f t="shared" si="819"/>
        <v>0</v>
      </c>
    </row>
    <row r="2173" spans="9:97">
      <c r="I2173" s="24">
        <f t="shared" si="799"/>
        <v>0</v>
      </c>
      <c r="J2173" s="24">
        <f t="shared" si="798"/>
        <v>0</v>
      </c>
      <c r="M2173" s="24"/>
      <c r="N2173" s="24"/>
      <c r="O2173" s="24"/>
      <c r="P2173" s="24"/>
      <c r="Q2173" s="24"/>
      <c r="R2173" s="24"/>
      <c r="S2173" s="24">
        <f t="shared" si="800"/>
        <v>0</v>
      </c>
      <c r="T2173" s="24">
        <f t="shared" si="821"/>
        <v>0</v>
      </c>
      <c r="W2173" s="24"/>
      <c r="X2173" s="24"/>
      <c r="Y2173" s="24"/>
      <c r="Z2173" s="24"/>
      <c r="AA2173" s="24"/>
      <c r="AB2173" s="24"/>
      <c r="AC2173" s="24">
        <f t="shared" si="801"/>
        <v>0</v>
      </c>
      <c r="AD2173" s="24">
        <f t="shared" si="802"/>
        <v>0</v>
      </c>
      <c r="AG2173" s="24"/>
      <c r="AH2173" s="24"/>
      <c r="AI2173" s="24"/>
      <c r="AJ2173" s="24"/>
      <c r="AK2173" s="24"/>
      <c r="AL2173" s="24"/>
      <c r="AM2173" s="24">
        <f t="shared" si="803"/>
        <v>0</v>
      </c>
      <c r="AN2173" s="24">
        <f t="shared" si="820"/>
        <v>0</v>
      </c>
      <c r="AQ2173" s="24"/>
      <c r="AR2173" s="24"/>
      <c r="AS2173" s="24"/>
      <c r="AT2173" s="24"/>
      <c r="AU2173" s="24"/>
      <c r="AV2173" s="24"/>
      <c r="AW2173" s="24">
        <f t="shared" si="804"/>
        <v>0</v>
      </c>
      <c r="AX2173" s="24">
        <f t="shared" si="805"/>
        <v>0</v>
      </c>
      <c r="BA2173" s="24"/>
      <c r="BB2173" s="24"/>
      <c r="BC2173" s="24"/>
      <c r="BD2173" s="24"/>
      <c r="BE2173" s="24"/>
      <c r="BF2173" s="24"/>
      <c r="BG2173" s="24">
        <f t="shared" si="806"/>
        <v>0</v>
      </c>
      <c r="BH2173" s="24">
        <f t="shared" si="807"/>
        <v>0</v>
      </c>
      <c r="BK2173" s="24"/>
      <c r="BL2173" s="24"/>
      <c r="BM2173" s="24"/>
      <c r="BN2173" s="24"/>
      <c r="BO2173" s="24"/>
      <c r="BP2173" s="24"/>
      <c r="BQ2173" s="24">
        <f t="shared" si="808"/>
        <v>0</v>
      </c>
      <c r="BR2173" s="24">
        <f t="shared" si="809"/>
        <v>0</v>
      </c>
      <c r="BU2173" s="24"/>
      <c r="BV2173" s="24"/>
      <c r="BW2173" s="24"/>
      <c r="BX2173" s="24"/>
      <c r="BY2173" s="24"/>
      <c r="BZ2173" s="24"/>
      <c r="CA2173" s="24">
        <f t="shared" si="810"/>
        <v>0</v>
      </c>
      <c r="CB2173" s="24">
        <f t="shared" si="811"/>
        <v>0</v>
      </c>
      <c r="CC2173" s="24"/>
      <c r="CE2173" s="24">
        <f t="shared" si="812"/>
        <v>0</v>
      </c>
      <c r="CG2173" s="24">
        <f t="shared" si="813"/>
        <v>0</v>
      </c>
      <c r="CI2173" s="24">
        <f t="shared" si="814"/>
        <v>0</v>
      </c>
      <c r="CK2173" s="24">
        <f t="shared" si="815"/>
        <v>0</v>
      </c>
      <c r="CM2173" s="24">
        <f t="shared" si="816"/>
        <v>0</v>
      </c>
      <c r="CO2173" s="24">
        <f t="shared" si="817"/>
        <v>0</v>
      </c>
      <c r="CQ2173" s="24">
        <f t="shared" si="818"/>
        <v>0</v>
      </c>
      <c r="CS2173" s="24">
        <f t="shared" si="819"/>
        <v>0</v>
      </c>
    </row>
    <row r="2174" spans="9:97">
      <c r="I2174" s="24">
        <f t="shared" si="799"/>
        <v>0</v>
      </c>
      <c r="J2174" s="24">
        <f t="shared" ref="J2174:J2237" si="822">IF(F2174&lt;C2174-D2174,C2174-D2174-F2174,0)</f>
        <v>0</v>
      </c>
      <c r="M2174" s="24"/>
      <c r="N2174" s="24"/>
      <c r="O2174" s="24"/>
      <c r="P2174" s="24"/>
      <c r="Q2174" s="24"/>
      <c r="R2174" s="24"/>
      <c r="S2174" s="24">
        <f t="shared" si="800"/>
        <v>0</v>
      </c>
      <c r="T2174" s="24">
        <f t="shared" si="821"/>
        <v>0</v>
      </c>
      <c r="W2174" s="24"/>
      <c r="X2174" s="24"/>
      <c r="Y2174" s="24"/>
      <c r="Z2174" s="24"/>
      <c r="AA2174" s="24"/>
      <c r="AB2174" s="24"/>
      <c r="AC2174" s="24">
        <f t="shared" si="801"/>
        <v>0</v>
      </c>
      <c r="AD2174" s="24">
        <f t="shared" si="802"/>
        <v>0</v>
      </c>
      <c r="AG2174" s="24"/>
      <c r="AH2174" s="24"/>
      <c r="AI2174" s="24"/>
      <c r="AJ2174" s="24"/>
      <c r="AK2174" s="24"/>
      <c r="AL2174" s="24"/>
      <c r="AM2174" s="24">
        <f t="shared" si="803"/>
        <v>0</v>
      </c>
      <c r="AN2174" s="24">
        <f t="shared" si="820"/>
        <v>0</v>
      </c>
      <c r="AQ2174" s="24"/>
      <c r="AR2174" s="24"/>
      <c r="AS2174" s="24"/>
      <c r="AT2174" s="24"/>
      <c r="AU2174" s="24"/>
      <c r="AV2174" s="24"/>
      <c r="AW2174" s="24">
        <f t="shared" si="804"/>
        <v>0</v>
      </c>
      <c r="AX2174" s="24">
        <f t="shared" si="805"/>
        <v>0</v>
      </c>
      <c r="BA2174" s="24"/>
      <c r="BB2174" s="24"/>
      <c r="BC2174" s="24"/>
      <c r="BD2174" s="24"/>
      <c r="BE2174" s="24"/>
      <c r="BF2174" s="24"/>
      <c r="BG2174" s="24">
        <f t="shared" si="806"/>
        <v>0</v>
      </c>
      <c r="BH2174" s="24">
        <f t="shared" si="807"/>
        <v>0</v>
      </c>
      <c r="BK2174" s="24"/>
      <c r="BL2174" s="24"/>
      <c r="BM2174" s="24"/>
      <c r="BN2174" s="24"/>
      <c r="BO2174" s="24"/>
      <c r="BP2174" s="24"/>
      <c r="BQ2174" s="24">
        <f t="shared" si="808"/>
        <v>0</v>
      </c>
      <c r="BR2174" s="24">
        <f t="shared" si="809"/>
        <v>0</v>
      </c>
      <c r="BU2174" s="24"/>
      <c r="BV2174" s="24"/>
      <c r="BW2174" s="24"/>
      <c r="BX2174" s="24"/>
      <c r="BY2174" s="24"/>
      <c r="BZ2174" s="24"/>
      <c r="CA2174" s="24">
        <f t="shared" si="810"/>
        <v>0</v>
      </c>
      <c r="CB2174" s="24">
        <f t="shared" si="811"/>
        <v>0</v>
      </c>
      <c r="CC2174" s="24"/>
      <c r="CE2174" s="24">
        <f t="shared" si="812"/>
        <v>0</v>
      </c>
      <c r="CG2174" s="24">
        <f t="shared" si="813"/>
        <v>0</v>
      </c>
      <c r="CI2174" s="24">
        <f t="shared" si="814"/>
        <v>0</v>
      </c>
      <c r="CK2174" s="24">
        <f t="shared" si="815"/>
        <v>0</v>
      </c>
      <c r="CM2174" s="24">
        <f t="shared" si="816"/>
        <v>0</v>
      </c>
      <c r="CO2174" s="24">
        <f t="shared" si="817"/>
        <v>0</v>
      </c>
      <c r="CQ2174" s="24">
        <f t="shared" si="818"/>
        <v>0</v>
      </c>
      <c r="CS2174" s="24">
        <f t="shared" si="819"/>
        <v>0</v>
      </c>
    </row>
    <row r="2175" spans="9:97">
      <c r="I2175" s="24">
        <f t="shared" si="799"/>
        <v>0</v>
      </c>
      <c r="J2175" s="24">
        <f t="shared" si="822"/>
        <v>0</v>
      </c>
      <c r="M2175" s="24"/>
      <c r="N2175" s="24"/>
      <c r="O2175" s="24"/>
      <c r="P2175" s="24"/>
      <c r="Q2175" s="24"/>
      <c r="R2175" s="24"/>
      <c r="S2175" s="24">
        <f t="shared" si="800"/>
        <v>0</v>
      </c>
      <c r="T2175" s="24">
        <f t="shared" si="821"/>
        <v>0</v>
      </c>
      <c r="W2175" s="24"/>
      <c r="X2175" s="24"/>
      <c r="Y2175" s="24"/>
      <c r="Z2175" s="24"/>
      <c r="AA2175" s="24"/>
      <c r="AB2175" s="24"/>
      <c r="AC2175" s="24">
        <f t="shared" si="801"/>
        <v>0</v>
      </c>
      <c r="AD2175" s="24">
        <f t="shared" si="802"/>
        <v>0</v>
      </c>
      <c r="AG2175" s="24"/>
      <c r="AH2175" s="24"/>
      <c r="AI2175" s="24"/>
      <c r="AJ2175" s="24"/>
      <c r="AK2175" s="24"/>
      <c r="AL2175" s="24"/>
      <c r="AM2175" s="24">
        <f t="shared" si="803"/>
        <v>0</v>
      </c>
      <c r="AN2175" s="24">
        <f t="shared" si="820"/>
        <v>0</v>
      </c>
      <c r="AQ2175" s="24"/>
      <c r="AR2175" s="24"/>
      <c r="AS2175" s="24"/>
      <c r="AT2175" s="24"/>
      <c r="AU2175" s="24"/>
      <c r="AV2175" s="24"/>
      <c r="AW2175" s="24">
        <f t="shared" si="804"/>
        <v>0</v>
      </c>
      <c r="AX2175" s="24">
        <f t="shared" si="805"/>
        <v>0</v>
      </c>
      <c r="BA2175" s="24"/>
      <c r="BB2175" s="24"/>
      <c r="BC2175" s="24"/>
      <c r="BD2175" s="24"/>
      <c r="BE2175" s="24"/>
      <c r="BF2175" s="24"/>
      <c r="BG2175" s="24">
        <f t="shared" si="806"/>
        <v>0</v>
      </c>
      <c r="BH2175" s="24">
        <f t="shared" si="807"/>
        <v>0</v>
      </c>
      <c r="BK2175" s="24"/>
      <c r="BL2175" s="24"/>
      <c r="BM2175" s="24"/>
      <c r="BN2175" s="24"/>
      <c r="BO2175" s="24"/>
      <c r="BP2175" s="24"/>
      <c r="BQ2175" s="24">
        <f t="shared" si="808"/>
        <v>0</v>
      </c>
      <c r="BR2175" s="24">
        <f t="shared" si="809"/>
        <v>0</v>
      </c>
      <c r="BU2175" s="24"/>
      <c r="BV2175" s="24"/>
      <c r="BW2175" s="24"/>
      <c r="BX2175" s="24"/>
      <c r="BY2175" s="24"/>
      <c r="BZ2175" s="24"/>
      <c r="CA2175" s="24">
        <f t="shared" si="810"/>
        <v>0</v>
      </c>
      <c r="CB2175" s="24">
        <f t="shared" si="811"/>
        <v>0</v>
      </c>
      <c r="CC2175" s="24"/>
      <c r="CE2175" s="24">
        <f t="shared" si="812"/>
        <v>0</v>
      </c>
      <c r="CG2175" s="24">
        <f t="shared" si="813"/>
        <v>0</v>
      </c>
      <c r="CI2175" s="24">
        <f t="shared" si="814"/>
        <v>0</v>
      </c>
      <c r="CK2175" s="24">
        <f t="shared" si="815"/>
        <v>0</v>
      </c>
      <c r="CM2175" s="24">
        <f t="shared" si="816"/>
        <v>0</v>
      </c>
      <c r="CO2175" s="24">
        <f t="shared" si="817"/>
        <v>0</v>
      </c>
      <c r="CQ2175" s="24">
        <f t="shared" si="818"/>
        <v>0</v>
      </c>
      <c r="CS2175" s="24">
        <f t="shared" si="819"/>
        <v>0</v>
      </c>
    </row>
    <row r="2176" spans="9:97">
      <c r="I2176" s="24">
        <f t="shared" si="799"/>
        <v>0</v>
      </c>
      <c r="J2176" s="24">
        <f t="shared" si="822"/>
        <v>0</v>
      </c>
      <c r="M2176" s="24"/>
      <c r="N2176" s="24"/>
      <c r="O2176" s="24"/>
      <c r="P2176" s="24"/>
      <c r="Q2176" s="24"/>
      <c r="R2176" s="24"/>
      <c r="S2176" s="24">
        <f t="shared" si="800"/>
        <v>0</v>
      </c>
      <c r="T2176" s="24">
        <f t="shared" si="821"/>
        <v>0</v>
      </c>
      <c r="W2176" s="24"/>
      <c r="X2176" s="24"/>
      <c r="Y2176" s="24"/>
      <c r="Z2176" s="24"/>
      <c r="AA2176" s="24"/>
      <c r="AB2176" s="24"/>
      <c r="AC2176" s="24">
        <f t="shared" si="801"/>
        <v>0</v>
      </c>
      <c r="AD2176" s="24">
        <f t="shared" si="802"/>
        <v>0</v>
      </c>
      <c r="AG2176" s="24"/>
      <c r="AH2176" s="24"/>
      <c r="AI2176" s="24"/>
      <c r="AJ2176" s="24"/>
      <c r="AK2176" s="24"/>
      <c r="AL2176" s="24"/>
      <c r="AM2176" s="24">
        <f t="shared" si="803"/>
        <v>0</v>
      </c>
      <c r="AN2176" s="24">
        <f t="shared" si="820"/>
        <v>0</v>
      </c>
      <c r="AQ2176" s="24"/>
      <c r="AR2176" s="24"/>
      <c r="AS2176" s="24"/>
      <c r="AT2176" s="24"/>
      <c r="AU2176" s="24"/>
      <c r="AV2176" s="24"/>
      <c r="AW2176" s="24">
        <f t="shared" si="804"/>
        <v>0</v>
      </c>
      <c r="AX2176" s="24">
        <f t="shared" si="805"/>
        <v>0</v>
      </c>
      <c r="BA2176" s="24"/>
      <c r="BB2176" s="24"/>
      <c r="BC2176" s="24"/>
      <c r="BD2176" s="24"/>
      <c r="BE2176" s="24"/>
      <c r="BF2176" s="24"/>
      <c r="BG2176" s="24">
        <f t="shared" si="806"/>
        <v>0</v>
      </c>
      <c r="BH2176" s="24">
        <f t="shared" si="807"/>
        <v>0</v>
      </c>
      <c r="BK2176" s="24"/>
      <c r="BL2176" s="24"/>
      <c r="BM2176" s="24"/>
      <c r="BN2176" s="24"/>
      <c r="BO2176" s="24"/>
      <c r="BP2176" s="24"/>
      <c r="BQ2176" s="24">
        <f t="shared" si="808"/>
        <v>0</v>
      </c>
      <c r="BR2176" s="24">
        <f t="shared" si="809"/>
        <v>0</v>
      </c>
      <c r="BU2176" s="24"/>
      <c r="BV2176" s="24"/>
      <c r="BW2176" s="24"/>
      <c r="BX2176" s="24"/>
      <c r="BY2176" s="24"/>
      <c r="BZ2176" s="24"/>
      <c r="CA2176" s="24">
        <f t="shared" si="810"/>
        <v>0</v>
      </c>
      <c r="CB2176" s="24">
        <f t="shared" si="811"/>
        <v>0</v>
      </c>
      <c r="CC2176" s="24"/>
      <c r="CE2176" s="24">
        <f t="shared" si="812"/>
        <v>0</v>
      </c>
      <c r="CG2176" s="24">
        <f t="shared" si="813"/>
        <v>0</v>
      </c>
      <c r="CI2176" s="24">
        <f t="shared" si="814"/>
        <v>0</v>
      </c>
      <c r="CK2176" s="24">
        <f t="shared" si="815"/>
        <v>0</v>
      </c>
      <c r="CM2176" s="24">
        <f t="shared" si="816"/>
        <v>0</v>
      </c>
      <c r="CO2176" s="24">
        <f t="shared" si="817"/>
        <v>0</v>
      </c>
      <c r="CQ2176" s="24">
        <f t="shared" si="818"/>
        <v>0</v>
      </c>
      <c r="CS2176" s="24">
        <f t="shared" si="819"/>
        <v>0</v>
      </c>
    </row>
    <row r="2177" spans="9:97">
      <c r="I2177" s="24">
        <f t="shared" si="799"/>
        <v>0</v>
      </c>
      <c r="J2177" s="24">
        <f t="shared" si="822"/>
        <v>0</v>
      </c>
      <c r="M2177" s="24"/>
      <c r="N2177" s="24"/>
      <c r="O2177" s="24"/>
      <c r="P2177" s="24"/>
      <c r="Q2177" s="24"/>
      <c r="R2177" s="24"/>
      <c r="S2177" s="24">
        <f t="shared" si="800"/>
        <v>0</v>
      </c>
      <c r="T2177" s="24">
        <f t="shared" si="821"/>
        <v>0</v>
      </c>
      <c r="W2177" s="24"/>
      <c r="X2177" s="24"/>
      <c r="Y2177" s="24"/>
      <c r="Z2177" s="24"/>
      <c r="AA2177" s="24"/>
      <c r="AB2177" s="24"/>
      <c r="AC2177" s="24">
        <f t="shared" si="801"/>
        <v>0</v>
      </c>
      <c r="AD2177" s="24">
        <f t="shared" si="802"/>
        <v>0</v>
      </c>
      <c r="AG2177" s="24"/>
      <c r="AH2177" s="24"/>
      <c r="AI2177" s="24"/>
      <c r="AJ2177" s="24"/>
      <c r="AK2177" s="24"/>
      <c r="AL2177" s="24"/>
      <c r="AM2177" s="24">
        <f t="shared" si="803"/>
        <v>0</v>
      </c>
      <c r="AN2177" s="24">
        <f t="shared" si="820"/>
        <v>0</v>
      </c>
      <c r="AQ2177" s="24"/>
      <c r="AR2177" s="24"/>
      <c r="AS2177" s="24"/>
      <c r="AT2177" s="24"/>
      <c r="AU2177" s="24"/>
      <c r="AV2177" s="24"/>
      <c r="AW2177" s="24">
        <f t="shared" si="804"/>
        <v>0</v>
      </c>
      <c r="AX2177" s="24">
        <f t="shared" si="805"/>
        <v>0</v>
      </c>
      <c r="BA2177" s="24"/>
      <c r="BB2177" s="24"/>
      <c r="BC2177" s="24"/>
      <c r="BD2177" s="24"/>
      <c r="BE2177" s="24"/>
      <c r="BF2177" s="24"/>
      <c r="BG2177" s="24">
        <f t="shared" si="806"/>
        <v>0</v>
      </c>
      <c r="BH2177" s="24">
        <f t="shared" si="807"/>
        <v>0</v>
      </c>
      <c r="BK2177" s="24"/>
      <c r="BL2177" s="24"/>
      <c r="BM2177" s="24"/>
      <c r="BN2177" s="24"/>
      <c r="BO2177" s="24"/>
      <c r="BP2177" s="24"/>
      <c r="BQ2177" s="24">
        <f t="shared" si="808"/>
        <v>0</v>
      </c>
      <c r="BR2177" s="24">
        <f t="shared" si="809"/>
        <v>0</v>
      </c>
      <c r="BU2177" s="24"/>
      <c r="BV2177" s="24"/>
      <c r="BW2177" s="24"/>
      <c r="BX2177" s="24"/>
      <c r="BY2177" s="24"/>
      <c r="BZ2177" s="24"/>
      <c r="CA2177" s="24">
        <f t="shared" si="810"/>
        <v>0</v>
      </c>
      <c r="CB2177" s="24">
        <f t="shared" si="811"/>
        <v>0</v>
      </c>
      <c r="CC2177" s="24"/>
      <c r="CE2177" s="24">
        <f t="shared" si="812"/>
        <v>0</v>
      </c>
      <c r="CG2177" s="24">
        <f t="shared" si="813"/>
        <v>0</v>
      </c>
      <c r="CI2177" s="24">
        <f t="shared" si="814"/>
        <v>0</v>
      </c>
      <c r="CK2177" s="24">
        <f t="shared" si="815"/>
        <v>0</v>
      </c>
      <c r="CM2177" s="24">
        <f t="shared" si="816"/>
        <v>0</v>
      </c>
      <c r="CO2177" s="24">
        <f t="shared" si="817"/>
        <v>0</v>
      </c>
      <c r="CQ2177" s="24">
        <f t="shared" si="818"/>
        <v>0</v>
      </c>
      <c r="CS2177" s="24">
        <f t="shared" si="819"/>
        <v>0</v>
      </c>
    </row>
    <row r="2178" spans="9:97">
      <c r="I2178" s="24">
        <f t="shared" si="799"/>
        <v>0</v>
      </c>
      <c r="J2178" s="24">
        <f t="shared" si="822"/>
        <v>0</v>
      </c>
      <c r="M2178" s="24"/>
      <c r="N2178" s="24"/>
      <c r="O2178" s="24"/>
      <c r="P2178" s="24"/>
      <c r="Q2178" s="24"/>
      <c r="R2178" s="24"/>
      <c r="S2178" s="24">
        <f t="shared" si="800"/>
        <v>0</v>
      </c>
      <c r="T2178" s="24">
        <f t="shared" si="821"/>
        <v>0</v>
      </c>
      <c r="W2178" s="24"/>
      <c r="X2178" s="24"/>
      <c r="Y2178" s="24"/>
      <c r="Z2178" s="24"/>
      <c r="AA2178" s="24"/>
      <c r="AB2178" s="24"/>
      <c r="AC2178" s="24">
        <f t="shared" si="801"/>
        <v>0</v>
      </c>
      <c r="AD2178" s="24">
        <f t="shared" si="802"/>
        <v>0</v>
      </c>
      <c r="AG2178" s="24"/>
      <c r="AH2178" s="24"/>
      <c r="AI2178" s="24"/>
      <c r="AJ2178" s="24"/>
      <c r="AK2178" s="24"/>
      <c r="AL2178" s="24"/>
      <c r="AM2178" s="24">
        <f t="shared" si="803"/>
        <v>0</v>
      </c>
      <c r="AN2178" s="24">
        <f t="shared" si="820"/>
        <v>0</v>
      </c>
      <c r="AQ2178" s="24"/>
      <c r="AR2178" s="24"/>
      <c r="AS2178" s="24"/>
      <c r="AT2178" s="24"/>
      <c r="AU2178" s="24"/>
      <c r="AV2178" s="24"/>
      <c r="AW2178" s="24">
        <f t="shared" si="804"/>
        <v>0</v>
      </c>
      <c r="AX2178" s="24">
        <f t="shared" si="805"/>
        <v>0</v>
      </c>
      <c r="BA2178" s="24"/>
      <c r="BB2178" s="24"/>
      <c r="BC2178" s="24"/>
      <c r="BD2178" s="24"/>
      <c r="BE2178" s="24"/>
      <c r="BF2178" s="24"/>
      <c r="BG2178" s="24">
        <f t="shared" si="806"/>
        <v>0</v>
      </c>
      <c r="BH2178" s="24">
        <f t="shared" si="807"/>
        <v>0</v>
      </c>
      <c r="BK2178" s="24"/>
      <c r="BL2178" s="24"/>
      <c r="BM2178" s="24"/>
      <c r="BN2178" s="24"/>
      <c r="BO2178" s="24"/>
      <c r="BP2178" s="24"/>
      <c r="BQ2178" s="24">
        <f t="shared" si="808"/>
        <v>0</v>
      </c>
      <c r="BR2178" s="24">
        <f t="shared" si="809"/>
        <v>0</v>
      </c>
      <c r="BU2178" s="24"/>
      <c r="BV2178" s="24"/>
      <c r="BW2178" s="24"/>
      <c r="BX2178" s="24"/>
      <c r="BY2178" s="24"/>
      <c r="BZ2178" s="24"/>
      <c r="CA2178" s="24">
        <f t="shared" si="810"/>
        <v>0</v>
      </c>
      <c r="CB2178" s="24">
        <f t="shared" si="811"/>
        <v>0</v>
      </c>
      <c r="CC2178" s="24"/>
      <c r="CE2178" s="24">
        <f t="shared" si="812"/>
        <v>0</v>
      </c>
      <c r="CG2178" s="24">
        <f t="shared" si="813"/>
        <v>0</v>
      </c>
      <c r="CI2178" s="24">
        <f t="shared" si="814"/>
        <v>0</v>
      </c>
      <c r="CK2178" s="24">
        <f t="shared" si="815"/>
        <v>0</v>
      </c>
      <c r="CM2178" s="24">
        <f t="shared" si="816"/>
        <v>0</v>
      </c>
      <c r="CO2178" s="24">
        <f t="shared" si="817"/>
        <v>0</v>
      </c>
      <c r="CQ2178" s="24">
        <f t="shared" si="818"/>
        <v>0</v>
      </c>
      <c r="CS2178" s="24">
        <f t="shared" si="819"/>
        <v>0</v>
      </c>
    </row>
    <row r="2179" spans="9:97">
      <c r="I2179" s="24">
        <f t="shared" si="799"/>
        <v>0</v>
      </c>
      <c r="J2179" s="24">
        <f t="shared" si="822"/>
        <v>0</v>
      </c>
      <c r="M2179" s="24"/>
      <c r="N2179" s="24"/>
      <c r="O2179" s="24"/>
      <c r="P2179" s="24"/>
      <c r="Q2179" s="24"/>
      <c r="R2179" s="24"/>
      <c r="S2179" s="24">
        <f t="shared" si="800"/>
        <v>0</v>
      </c>
      <c r="T2179" s="24">
        <f t="shared" si="821"/>
        <v>0</v>
      </c>
      <c r="W2179" s="24"/>
      <c r="X2179" s="24"/>
      <c r="Y2179" s="24"/>
      <c r="Z2179" s="24"/>
      <c r="AA2179" s="24"/>
      <c r="AB2179" s="24"/>
      <c r="AC2179" s="24">
        <f t="shared" si="801"/>
        <v>0</v>
      </c>
      <c r="AD2179" s="24">
        <f t="shared" si="802"/>
        <v>0</v>
      </c>
      <c r="AG2179" s="24"/>
      <c r="AH2179" s="24"/>
      <c r="AI2179" s="24"/>
      <c r="AJ2179" s="24"/>
      <c r="AK2179" s="24"/>
      <c r="AL2179" s="24"/>
      <c r="AM2179" s="24">
        <f t="shared" si="803"/>
        <v>0</v>
      </c>
      <c r="AN2179" s="24">
        <f t="shared" si="820"/>
        <v>0</v>
      </c>
      <c r="AQ2179" s="24"/>
      <c r="AR2179" s="24"/>
      <c r="AS2179" s="24"/>
      <c r="AT2179" s="24"/>
      <c r="AU2179" s="24"/>
      <c r="AV2179" s="24"/>
      <c r="AW2179" s="24">
        <f t="shared" si="804"/>
        <v>0</v>
      </c>
      <c r="AX2179" s="24">
        <f t="shared" si="805"/>
        <v>0</v>
      </c>
      <c r="BA2179" s="24"/>
      <c r="BB2179" s="24"/>
      <c r="BC2179" s="24"/>
      <c r="BD2179" s="24"/>
      <c r="BE2179" s="24"/>
      <c r="BF2179" s="24"/>
      <c r="BG2179" s="24">
        <f t="shared" si="806"/>
        <v>0</v>
      </c>
      <c r="BH2179" s="24">
        <f t="shared" si="807"/>
        <v>0</v>
      </c>
      <c r="BK2179" s="24"/>
      <c r="BL2179" s="24"/>
      <c r="BM2179" s="24"/>
      <c r="BN2179" s="24"/>
      <c r="BO2179" s="24"/>
      <c r="BP2179" s="24"/>
      <c r="BQ2179" s="24">
        <f t="shared" si="808"/>
        <v>0</v>
      </c>
      <c r="BR2179" s="24">
        <f t="shared" si="809"/>
        <v>0</v>
      </c>
      <c r="BU2179" s="24"/>
      <c r="BV2179" s="24"/>
      <c r="BW2179" s="24"/>
      <c r="BX2179" s="24"/>
      <c r="BY2179" s="24"/>
      <c r="BZ2179" s="24"/>
      <c r="CA2179" s="24">
        <f t="shared" si="810"/>
        <v>0</v>
      </c>
      <c r="CB2179" s="24">
        <f t="shared" si="811"/>
        <v>0</v>
      </c>
      <c r="CC2179" s="24"/>
      <c r="CE2179" s="24">
        <f t="shared" si="812"/>
        <v>0</v>
      </c>
      <c r="CG2179" s="24">
        <f t="shared" si="813"/>
        <v>0</v>
      </c>
      <c r="CI2179" s="24">
        <f t="shared" si="814"/>
        <v>0</v>
      </c>
      <c r="CK2179" s="24">
        <f t="shared" si="815"/>
        <v>0</v>
      </c>
      <c r="CM2179" s="24">
        <f t="shared" si="816"/>
        <v>0</v>
      </c>
      <c r="CO2179" s="24">
        <f t="shared" si="817"/>
        <v>0</v>
      </c>
      <c r="CQ2179" s="24">
        <f t="shared" si="818"/>
        <v>0</v>
      </c>
      <c r="CS2179" s="24">
        <f t="shared" si="819"/>
        <v>0</v>
      </c>
    </row>
    <row r="2180" spans="9:97">
      <c r="I2180" s="24">
        <f t="shared" ref="I2180:I2243" si="823">IF(F2180&gt;=C2180-D2180,G2180-H2180,E2180)</f>
        <v>0</v>
      </c>
      <c r="J2180" s="24">
        <f t="shared" si="822"/>
        <v>0</v>
      </c>
      <c r="M2180" s="24"/>
      <c r="N2180" s="24"/>
      <c r="O2180" s="24"/>
      <c r="P2180" s="24"/>
      <c r="Q2180" s="24"/>
      <c r="R2180" s="24"/>
      <c r="S2180" s="24">
        <f t="shared" ref="S2180:S2243" si="824">IF(P2180&gt;=M2180-N2180,Q2180-R2180,O2180)</f>
        <v>0</v>
      </c>
      <c r="T2180" s="24">
        <f t="shared" si="821"/>
        <v>0</v>
      </c>
      <c r="W2180" s="24"/>
      <c r="X2180" s="24"/>
      <c r="Y2180" s="24"/>
      <c r="Z2180" s="24"/>
      <c r="AA2180" s="24"/>
      <c r="AB2180" s="24"/>
      <c r="AC2180" s="24">
        <f t="shared" ref="AC2180:AC2243" si="825">IF(Z2180&gt;=W2180-X2180,AA2180-AB2180,Y2180)</f>
        <v>0</v>
      </c>
      <c r="AD2180" s="24">
        <f t="shared" ref="AD2180:AD2243" si="826">IF(Z2180&lt;W2180-X2180,W2180-X2180-Z2180,0)</f>
        <v>0</v>
      </c>
      <c r="AG2180" s="24"/>
      <c r="AH2180" s="24"/>
      <c r="AI2180" s="24"/>
      <c r="AJ2180" s="24"/>
      <c r="AK2180" s="24"/>
      <c r="AL2180" s="24"/>
      <c r="AM2180" s="24">
        <f t="shared" ref="AM2180:AM2243" si="827">IF(AJ2180&gt;=AG2180-AH2180,AK2180-AL2180,AI2180)</f>
        <v>0</v>
      </c>
      <c r="AN2180" s="24">
        <f t="shared" si="820"/>
        <v>0</v>
      </c>
      <c r="AQ2180" s="24"/>
      <c r="AR2180" s="24"/>
      <c r="AS2180" s="24"/>
      <c r="AT2180" s="24"/>
      <c r="AU2180" s="24"/>
      <c r="AV2180" s="24"/>
      <c r="AW2180" s="24">
        <f t="shared" ref="AW2180:AW2243" si="828">IF(AS2180&gt;=AR2180-AQ2180,AV2180-AU2180,AT2180)</f>
        <v>0</v>
      </c>
      <c r="AX2180" s="24">
        <f t="shared" ref="AX2180:AX2243" si="829">IF(AS2180&lt;AR2180-AQ2180,AR2180-AQ2180-AS2180,0)</f>
        <v>0</v>
      </c>
      <c r="BA2180" s="24"/>
      <c r="BB2180" s="24"/>
      <c r="BC2180" s="24"/>
      <c r="BD2180" s="24"/>
      <c r="BE2180" s="24"/>
      <c r="BF2180" s="24"/>
      <c r="BG2180" s="24">
        <f t="shared" ref="BG2180:BG2243" si="830">IF(BC2180&gt;=BB2180-BA2180,BF2180-BE2180,BD2180)</f>
        <v>0</v>
      </c>
      <c r="BH2180" s="24">
        <f t="shared" ref="BH2180:BH2243" si="831">IF(BC2180&lt;BB2180-BA2180,BB2180-BA2180-BC2180,0)</f>
        <v>0</v>
      </c>
      <c r="BK2180" s="24"/>
      <c r="BL2180" s="24"/>
      <c r="BM2180" s="24"/>
      <c r="BN2180" s="24"/>
      <c r="BO2180" s="24"/>
      <c r="BP2180" s="24"/>
      <c r="BQ2180" s="24">
        <f t="shared" ref="BQ2180:BQ2243" si="832">IF(BM2180&gt;=BL2180-BK2180,BP2180-BO2180,BN2180)</f>
        <v>0</v>
      </c>
      <c r="BR2180" s="24">
        <f t="shared" ref="BR2180:BR2243" si="833">IF(BM2180&lt;BL2180-BK2180,BL2180-BK2180-BM2180,0)</f>
        <v>0</v>
      </c>
      <c r="BU2180" s="24"/>
      <c r="BV2180" s="24"/>
      <c r="BW2180" s="24"/>
      <c r="BX2180" s="24"/>
      <c r="BY2180" s="24"/>
      <c r="BZ2180" s="24"/>
      <c r="CA2180" s="24">
        <f t="shared" ref="CA2180:CA2243" si="834">IF(BW2180&gt;=BV2180-BU2180,BZ2180-BY2180,BX2180)</f>
        <v>0</v>
      </c>
      <c r="CB2180" s="24">
        <f t="shared" ref="CB2180:CB2243" si="835">IF(BW2180&lt;BV2180-BU2180,BV2180-BU2180-BW2180,0)</f>
        <v>0</v>
      </c>
      <c r="CC2180" s="24"/>
      <c r="CE2180" s="24">
        <f t="shared" si="812"/>
        <v>0</v>
      </c>
      <c r="CG2180" s="24">
        <f t="shared" si="813"/>
        <v>0</v>
      </c>
      <c r="CI2180" s="24">
        <f t="shared" si="814"/>
        <v>0</v>
      </c>
      <c r="CK2180" s="24">
        <f t="shared" si="815"/>
        <v>0</v>
      </c>
      <c r="CM2180" s="24">
        <f t="shared" si="816"/>
        <v>0</v>
      </c>
      <c r="CO2180" s="24">
        <f t="shared" si="817"/>
        <v>0</v>
      </c>
      <c r="CQ2180" s="24">
        <f t="shared" si="818"/>
        <v>0</v>
      </c>
      <c r="CS2180" s="24">
        <f t="shared" si="819"/>
        <v>0</v>
      </c>
    </row>
    <row r="2181" spans="9:97">
      <c r="I2181" s="24">
        <f t="shared" si="823"/>
        <v>0</v>
      </c>
      <c r="J2181" s="24">
        <f t="shared" si="822"/>
        <v>0</v>
      </c>
      <c r="M2181" s="24"/>
      <c r="N2181" s="24"/>
      <c r="O2181" s="24"/>
      <c r="P2181" s="24"/>
      <c r="Q2181" s="24"/>
      <c r="R2181" s="24"/>
      <c r="S2181" s="24">
        <f t="shared" si="824"/>
        <v>0</v>
      </c>
      <c r="T2181" s="24">
        <f t="shared" si="821"/>
        <v>0</v>
      </c>
      <c r="W2181" s="24"/>
      <c r="X2181" s="24"/>
      <c r="Y2181" s="24"/>
      <c r="Z2181" s="24"/>
      <c r="AA2181" s="24"/>
      <c r="AB2181" s="24"/>
      <c r="AC2181" s="24">
        <f t="shared" si="825"/>
        <v>0</v>
      </c>
      <c r="AD2181" s="24">
        <f t="shared" si="826"/>
        <v>0</v>
      </c>
      <c r="AG2181" s="24"/>
      <c r="AH2181" s="24"/>
      <c r="AI2181" s="24"/>
      <c r="AJ2181" s="24"/>
      <c r="AK2181" s="24"/>
      <c r="AL2181" s="24"/>
      <c r="AM2181" s="24">
        <f t="shared" si="827"/>
        <v>0</v>
      </c>
      <c r="AN2181" s="24">
        <f t="shared" si="820"/>
        <v>0</v>
      </c>
      <c r="AQ2181" s="24"/>
      <c r="AR2181" s="24"/>
      <c r="AS2181" s="24"/>
      <c r="AT2181" s="24"/>
      <c r="AU2181" s="24"/>
      <c r="AV2181" s="24"/>
      <c r="AW2181" s="24">
        <f t="shared" si="828"/>
        <v>0</v>
      </c>
      <c r="AX2181" s="24">
        <f t="shared" si="829"/>
        <v>0</v>
      </c>
      <c r="BA2181" s="24"/>
      <c r="BB2181" s="24"/>
      <c r="BC2181" s="24"/>
      <c r="BD2181" s="24"/>
      <c r="BE2181" s="24"/>
      <c r="BF2181" s="24"/>
      <c r="BG2181" s="24">
        <f t="shared" si="830"/>
        <v>0</v>
      </c>
      <c r="BH2181" s="24">
        <f t="shared" si="831"/>
        <v>0</v>
      </c>
      <c r="BK2181" s="24"/>
      <c r="BL2181" s="24"/>
      <c r="BM2181" s="24"/>
      <c r="BN2181" s="24"/>
      <c r="BO2181" s="24"/>
      <c r="BP2181" s="24"/>
      <c r="BQ2181" s="24">
        <f t="shared" si="832"/>
        <v>0</v>
      </c>
      <c r="BR2181" s="24">
        <f t="shared" si="833"/>
        <v>0</v>
      </c>
      <c r="BU2181" s="24"/>
      <c r="BV2181" s="24"/>
      <c r="BW2181" s="24"/>
      <c r="BX2181" s="24"/>
      <c r="BY2181" s="24"/>
      <c r="BZ2181" s="24"/>
      <c r="CA2181" s="24">
        <f t="shared" si="834"/>
        <v>0</v>
      </c>
      <c r="CB2181" s="24">
        <f t="shared" si="835"/>
        <v>0</v>
      </c>
      <c r="CC2181" s="24"/>
      <c r="CE2181" s="24">
        <f t="shared" ref="CE2181:CE2244" si="836">SUMIF(B:B,CD2181,G:G)-SUMIF(B:B,CD2181,H:H)</f>
        <v>0</v>
      </c>
      <c r="CG2181" s="24">
        <f t="shared" ref="CG2181:CG2244" si="837">SUMIF(L:L,CF2181,Q:Q)-SUMIF(L:L,CF2181,R:R)</f>
        <v>0</v>
      </c>
      <c r="CI2181" s="24">
        <f t="shared" ref="CI2181:CI2244" si="838">SUMIF(V:V,CH2181,AA:AA)-SUMIF(V:V,CH2181,AB:AB)</f>
        <v>0</v>
      </c>
      <c r="CK2181" s="24">
        <f t="shared" ref="CK2181:CK2244" si="839">SUMIF(AF:AF,CJ2181,AK:AK)-SUMIF(AF:AF,CJ2181,AL:AL)</f>
        <v>0</v>
      </c>
      <c r="CM2181" s="24">
        <f t="shared" ref="CM2181:CM2244" si="840">SUMIF(AP:AP,CL2181,AV:AV)-SUMIF(AP:AP,CL2181,AU:AU)</f>
        <v>0</v>
      </c>
      <c r="CO2181" s="24">
        <f t="shared" ref="CO2181:CO2244" si="841">SUMIF(AZ:AZ,CN2181,BF:BF)-SUMIF(AZ:AZ,CN2181,BE:BE)</f>
        <v>0</v>
      </c>
      <c r="CQ2181" s="24">
        <f t="shared" ref="CQ2181:CQ2244" si="842">SUMIF(BJ:BJ,CP2181,BP:BP)-SUMIF(BJ:BJ,CP2181,BO:BO)</f>
        <v>0</v>
      </c>
      <c r="CS2181" s="24">
        <f t="shared" ref="CS2181:CS2244" si="843">SUMIF(BT:BT,CR2181,BZ:BZ)-SUMIF(BT:BT,CR2181,BY:BY)</f>
        <v>0</v>
      </c>
    </row>
    <row r="2182" spans="9:97">
      <c r="I2182" s="24">
        <f t="shared" si="823"/>
        <v>0</v>
      </c>
      <c r="J2182" s="24">
        <f t="shared" si="822"/>
        <v>0</v>
      </c>
      <c r="M2182" s="24"/>
      <c r="N2182" s="24"/>
      <c r="O2182" s="24"/>
      <c r="P2182" s="24"/>
      <c r="Q2182" s="24"/>
      <c r="R2182" s="24"/>
      <c r="S2182" s="24">
        <f t="shared" si="824"/>
        <v>0</v>
      </c>
      <c r="T2182" s="24">
        <f t="shared" si="821"/>
        <v>0</v>
      </c>
      <c r="W2182" s="24"/>
      <c r="X2182" s="24"/>
      <c r="Y2182" s="24"/>
      <c r="Z2182" s="24"/>
      <c r="AA2182" s="24"/>
      <c r="AB2182" s="24"/>
      <c r="AC2182" s="24">
        <f t="shared" si="825"/>
        <v>0</v>
      </c>
      <c r="AD2182" s="24">
        <f t="shared" si="826"/>
        <v>0</v>
      </c>
      <c r="AG2182" s="24"/>
      <c r="AH2182" s="24"/>
      <c r="AI2182" s="24"/>
      <c r="AJ2182" s="24"/>
      <c r="AK2182" s="24"/>
      <c r="AL2182" s="24"/>
      <c r="AM2182" s="24">
        <f t="shared" si="827"/>
        <v>0</v>
      </c>
      <c r="AN2182" s="24">
        <f t="shared" si="820"/>
        <v>0</v>
      </c>
      <c r="AQ2182" s="24"/>
      <c r="AR2182" s="24"/>
      <c r="AS2182" s="24"/>
      <c r="AT2182" s="24"/>
      <c r="AU2182" s="24"/>
      <c r="AV2182" s="24"/>
      <c r="AW2182" s="24">
        <f t="shared" si="828"/>
        <v>0</v>
      </c>
      <c r="AX2182" s="24">
        <f t="shared" si="829"/>
        <v>0</v>
      </c>
      <c r="BA2182" s="24"/>
      <c r="BB2182" s="24"/>
      <c r="BC2182" s="24"/>
      <c r="BD2182" s="24"/>
      <c r="BE2182" s="24"/>
      <c r="BF2182" s="24"/>
      <c r="BG2182" s="24">
        <f t="shared" si="830"/>
        <v>0</v>
      </c>
      <c r="BH2182" s="24">
        <f t="shared" si="831"/>
        <v>0</v>
      </c>
      <c r="BK2182" s="24"/>
      <c r="BL2182" s="24"/>
      <c r="BM2182" s="24"/>
      <c r="BN2182" s="24"/>
      <c r="BO2182" s="24"/>
      <c r="BP2182" s="24"/>
      <c r="BQ2182" s="24">
        <f t="shared" si="832"/>
        <v>0</v>
      </c>
      <c r="BR2182" s="24">
        <f t="shared" si="833"/>
        <v>0</v>
      </c>
      <c r="BU2182" s="24"/>
      <c r="BV2182" s="24"/>
      <c r="BW2182" s="24"/>
      <c r="BX2182" s="24"/>
      <c r="BY2182" s="24"/>
      <c r="BZ2182" s="24"/>
      <c r="CA2182" s="24">
        <f t="shared" si="834"/>
        <v>0</v>
      </c>
      <c r="CB2182" s="24">
        <f t="shared" si="835"/>
        <v>0</v>
      </c>
      <c r="CC2182" s="24"/>
      <c r="CE2182" s="24">
        <f t="shared" si="836"/>
        <v>0</v>
      </c>
      <c r="CG2182" s="24">
        <f t="shared" si="837"/>
        <v>0</v>
      </c>
      <c r="CI2182" s="24">
        <f t="shared" si="838"/>
        <v>0</v>
      </c>
      <c r="CK2182" s="24">
        <f t="shared" si="839"/>
        <v>0</v>
      </c>
      <c r="CM2182" s="24">
        <f t="shared" si="840"/>
        <v>0</v>
      </c>
      <c r="CO2182" s="24">
        <f t="shared" si="841"/>
        <v>0</v>
      </c>
      <c r="CQ2182" s="24">
        <f t="shared" si="842"/>
        <v>0</v>
      </c>
      <c r="CS2182" s="24">
        <f t="shared" si="843"/>
        <v>0</v>
      </c>
    </row>
    <row r="2183" spans="9:97">
      <c r="I2183" s="24">
        <f t="shared" si="823"/>
        <v>0</v>
      </c>
      <c r="J2183" s="24">
        <f t="shared" si="822"/>
        <v>0</v>
      </c>
      <c r="M2183" s="24"/>
      <c r="N2183" s="24"/>
      <c r="O2183" s="24"/>
      <c r="P2183" s="24"/>
      <c r="Q2183" s="24"/>
      <c r="R2183" s="24"/>
      <c r="S2183" s="24">
        <f t="shared" si="824"/>
        <v>0</v>
      </c>
      <c r="T2183" s="24">
        <f t="shared" si="821"/>
        <v>0</v>
      </c>
      <c r="W2183" s="24"/>
      <c r="X2183" s="24"/>
      <c r="Y2183" s="24"/>
      <c r="Z2183" s="24"/>
      <c r="AA2183" s="24"/>
      <c r="AB2183" s="24"/>
      <c r="AC2183" s="24">
        <f t="shared" si="825"/>
        <v>0</v>
      </c>
      <c r="AD2183" s="24">
        <f t="shared" si="826"/>
        <v>0</v>
      </c>
      <c r="AG2183" s="24"/>
      <c r="AH2183" s="24"/>
      <c r="AI2183" s="24"/>
      <c r="AJ2183" s="24"/>
      <c r="AK2183" s="24"/>
      <c r="AL2183" s="24"/>
      <c r="AM2183" s="24">
        <f t="shared" si="827"/>
        <v>0</v>
      </c>
      <c r="AN2183" s="24">
        <f t="shared" si="820"/>
        <v>0</v>
      </c>
      <c r="AQ2183" s="24"/>
      <c r="AR2183" s="24"/>
      <c r="AS2183" s="24"/>
      <c r="AT2183" s="24"/>
      <c r="AU2183" s="24"/>
      <c r="AV2183" s="24"/>
      <c r="AW2183" s="24">
        <f t="shared" si="828"/>
        <v>0</v>
      </c>
      <c r="AX2183" s="24">
        <f t="shared" si="829"/>
        <v>0</v>
      </c>
      <c r="BA2183" s="24"/>
      <c r="BB2183" s="24"/>
      <c r="BC2183" s="24"/>
      <c r="BD2183" s="24"/>
      <c r="BE2183" s="24"/>
      <c r="BF2183" s="24"/>
      <c r="BG2183" s="24">
        <f t="shared" si="830"/>
        <v>0</v>
      </c>
      <c r="BH2183" s="24">
        <f t="shared" si="831"/>
        <v>0</v>
      </c>
      <c r="BK2183" s="24"/>
      <c r="BL2183" s="24"/>
      <c r="BM2183" s="24"/>
      <c r="BN2183" s="24"/>
      <c r="BO2183" s="24"/>
      <c r="BP2183" s="24"/>
      <c r="BQ2183" s="24">
        <f t="shared" si="832"/>
        <v>0</v>
      </c>
      <c r="BR2183" s="24">
        <f t="shared" si="833"/>
        <v>0</v>
      </c>
      <c r="BU2183" s="24"/>
      <c r="BV2183" s="24"/>
      <c r="BW2183" s="24"/>
      <c r="BX2183" s="24"/>
      <c r="BY2183" s="24"/>
      <c r="BZ2183" s="24"/>
      <c r="CA2183" s="24">
        <f t="shared" si="834"/>
        <v>0</v>
      </c>
      <c r="CB2183" s="24">
        <f t="shared" si="835"/>
        <v>0</v>
      </c>
      <c r="CC2183" s="24"/>
      <c r="CE2183" s="24">
        <f t="shared" si="836"/>
        <v>0</v>
      </c>
      <c r="CG2183" s="24">
        <f t="shared" si="837"/>
        <v>0</v>
      </c>
      <c r="CI2183" s="24">
        <f t="shared" si="838"/>
        <v>0</v>
      </c>
      <c r="CK2183" s="24">
        <f t="shared" si="839"/>
        <v>0</v>
      </c>
      <c r="CM2183" s="24">
        <f t="shared" si="840"/>
        <v>0</v>
      </c>
      <c r="CO2183" s="24">
        <f t="shared" si="841"/>
        <v>0</v>
      </c>
      <c r="CQ2183" s="24">
        <f t="shared" si="842"/>
        <v>0</v>
      </c>
      <c r="CS2183" s="24">
        <f t="shared" si="843"/>
        <v>0</v>
      </c>
    </row>
    <row r="2184" spans="9:97">
      <c r="I2184" s="24">
        <f t="shared" si="823"/>
        <v>0</v>
      </c>
      <c r="J2184" s="24">
        <f t="shared" si="822"/>
        <v>0</v>
      </c>
      <c r="M2184" s="24"/>
      <c r="N2184" s="24"/>
      <c r="O2184" s="24"/>
      <c r="P2184" s="24"/>
      <c r="Q2184" s="24"/>
      <c r="R2184" s="24"/>
      <c r="S2184" s="24">
        <f t="shared" si="824"/>
        <v>0</v>
      </c>
      <c r="T2184" s="24">
        <f t="shared" si="821"/>
        <v>0</v>
      </c>
      <c r="W2184" s="24"/>
      <c r="X2184" s="24"/>
      <c r="Y2184" s="24"/>
      <c r="Z2184" s="24"/>
      <c r="AA2184" s="24"/>
      <c r="AB2184" s="24"/>
      <c r="AC2184" s="24">
        <f t="shared" si="825"/>
        <v>0</v>
      </c>
      <c r="AD2184" s="24">
        <f t="shared" si="826"/>
        <v>0</v>
      </c>
      <c r="AG2184" s="24"/>
      <c r="AH2184" s="24"/>
      <c r="AI2184" s="24"/>
      <c r="AJ2184" s="24"/>
      <c r="AK2184" s="24"/>
      <c r="AL2184" s="24"/>
      <c r="AM2184" s="24">
        <f t="shared" si="827"/>
        <v>0</v>
      </c>
      <c r="AN2184" s="24">
        <f t="shared" si="820"/>
        <v>0</v>
      </c>
      <c r="AQ2184" s="24"/>
      <c r="AR2184" s="24"/>
      <c r="AS2184" s="24"/>
      <c r="AT2184" s="24"/>
      <c r="AU2184" s="24"/>
      <c r="AV2184" s="24"/>
      <c r="AW2184" s="24">
        <f t="shared" si="828"/>
        <v>0</v>
      </c>
      <c r="AX2184" s="24">
        <f t="shared" si="829"/>
        <v>0</v>
      </c>
      <c r="BA2184" s="24"/>
      <c r="BB2184" s="24"/>
      <c r="BC2184" s="24"/>
      <c r="BD2184" s="24"/>
      <c r="BE2184" s="24"/>
      <c r="BF2184" s="24"/>
      <c r="BG2184" s="24">
        <f t="shared" si="830"/>
        <v>0</v>
      </c>
      <c r="BH2184" s="24">
        <f t="shared" si="831"/>
        <v>0</v>
      </c>
      <c r="BK2184" s="24"/>
      <c r="BL2184" s="24"/>
      <c r="BM2184" s="24"/>
      <c r="BN2184" s="24"/>
      <c r="BO2184" s="24"/>
      <c r="BP2184" s="24"/>
      <c r="BQ2184" s="24">
        <f t="shared" si="832"/>
        <v>0</v>
      </c>
      <c r="BR2184" s="24">
        <f t="shared" si="833"/>
        <v>0</v>
      </c>
      <c r="BU2184" s="24"/>
      <c r="BV2184" s="24"/>
      <c r="BW2184" s="24"/>
      <c r="BX2184" s="24"/>
      <c r="BY2184" s="24"/>
      <c r="BZ2184" s="24"/>
      <c r="CA2184" s="24">
        <f t="shared" si="834"/>
        <v>0</v>
      </c>
      <c r="CB2184" s="24">
        <f t="shared" si="835"/>
        <v>0</v>
      </c>
      <c r="CC2184" s="24"/>
      <c r="CE2184" s="24">
        <f t="shared" si="836"/>
        <v>0</v>
      </c>
      <c r="CG2184" s="24">
        <f t="shared" si="837"/>
        <v>0</v>
      </c>
      <c r="CI2184" s="24">
        <f t="shared" si="838"/>
        <v>0</v>
      </c>
      <c r="CK2184" s="24">
        <f t="shared" si="839"/>
        <v>0</v>
      </c>
      <c r="CM2184" s="24">
        <f t="shared" si="840"/>
        <v>0</v>
      </c>
      <c r="CO2184" s="24">
        <f t="shared" si="841"/>
        <v>0</v>
      </c>
      <c r="CQ2184" s="24">
        <f t="shared" si="842"/>
        <v>0</v>
      </c>
      <c r="CS2184" s="24">
        <f t="shared" si="843"/>
        <v>0</v>
      </c>
    </row>
    <row r="2185" spans="9:97">
      <c r="I2185" s="24">
        <f t="shared" si="823"/>
        <v>0</v>
      </c>
      <c r="J2185" s="24">
        <f t="shared" si="822"/>
        <v>0</v>
      </c>
      <c r="M2185" s="24"/>
      <c r="N2185" s="24"/>
      <c r="O2185" s="24"/>
      <c r="P2185" s="24"/>
      <c r="Q2185" s="24"/>
      <c r="R2185" s="24"/>
      <c r="S2185" s="24">
        <f t="shared" si="824"/>
        <v>0</v>
      </c>
      <c r="T2185" s="24">
        <f t="shared" si="821"/>
        <v>0</v>
      </c>
      <c r="W2185" s="24"/>
      <c r="X2185" s="24"/>
      <c r="Y2185" s="24"/>
      <c r="Z2185" s="24"/>
      <c r="AA2185" s="24"/>
      <c r="AB2185" s="24"/>
      <c r="AC2185" s="24">
        <f t="shared" si="825"/>
        <v>0</v>
      </c>
      <c r="AD2185" s="24">
        <f t="shared" si="826"/>
        <v>0</v>
      </c>
      <c r="AG2185" s="24"/>
      <c r="AH2185" s="24"/>
      <c r="AI2185" s="24"/>
      <c r="AJ2185" s="24"/>
      <c r="AK2185" s="24"/>
      <c r="AL2185" s="24"/>
      <c r="AM2185" s="24">
        <f t="shared" si="827"/>
        <v>0</v>
      </c>
      <c r="AN2185" s="24">
        <f t="shared" si="820"/>
        <v>0</v>
      </c>
      <c r="AQ2185" s="24"/>
      <c r="AR2185" s="24"/>
      <c r="AS2185" s="24"/>
      <c r="AT2185" s="24"/>
      <c r="AU2185" s="24"/>
      <c r="AV2185" s="24"/>
      <c r="AW2185" s="24">
        <f t="shared" si="828"/>
        <v>0</v>
      </c>
      <c r="AX2185" s="24">
        <f t="shared" si="829"/>
        <v>0</v>
      </c>
      <c r="BA2185" s="24"/>
      <c r="BB2185" s="24"/>
      <c r="BC2185" s="24"/>
      <c r="BD2185" s="24"/>
      <c r="BE2185" s="24"/>
      <c r="BF2185" s="24"/>
      <c r="BG2185" s="24">
        <f t="shared" si="830"/>
        <v>0</v>
      </c>
      <c r="BH2185" s="24">
        <f t="shared" si="831"/>
        <v>0</v>
      </c>
      <c r="BK2185" s="24"/>
      <c r="BL2185" s="24"/>
      <c r="BM2185" s="24"/>
      <c r="BN2185" s="24"/>
      <c r="BO2185" s="24"/>
      <c r="BP2185" s="24"/>
      <c r="BQ2185" s="24">
        <f t="shared" si="832"/>
        <v>0</v>
      </c>
      <c r="BR2185" s="24">
        <f t="shared" si="833"/>
        <v>0</v>
      </c>
      <c r="BU2185" s="24"/>
      <c r="BV2185" s="24"/>
      <c r="BW2185" s="24"/>
      <c r="BX2185" s="24"/>
      <c r="BY2185" s="24"/>
      <c r="BZ2185" s="24"/>
      <c r="CA2185" s="24">
        <f t="shared" si="834"/>
        <v>0</v>
      </c>
      <c r="CB2185" s="24">
        <f t="shared" si="835"/>
        <v>0</v>
      </c>
      <c r="CC2185" s="24"/>
      <c r="CE2185" s="24">
        <f t="shared" si="836"/>
        <v>0</v>
      </c>
      <c r="CG2185" s="24">
        <f t="shared" si="837"/>
        <v>0</v>
      </c>
      <c r="CI2185" s="24">
        <f t="shared" si="838"/>
        <v>0</v>
      </c>
      <c r="CK2185" s="24">
        <f t="shared" si="839"/>
        <v>0</v>
      </c>
      <c r="CM2185" s="24">
        <f t="shared" si="840"/>
        <v>0</v>
      </c>
      <c r="CO2185" s="24">
        <f t="shared" si="841"/>
        <v>0</v>
      </c>
      <c r="CQ2185" s="24">
        <f t="shared" si="842"/>
        <v>0</v>
      </c>
      <c r="CS2185" s="24">
        <f t="shared" si="843"/>
        <v>0</v>
      </c>
    </row>
    <row r="2186" spans="9:97">
      <c r="I2186" s="24">
        <f t="shared" si="823"/>
        <v>0</v>
      </c>
      <c r="J2186" s="24">
        <f t="shared" si="822"/>
        <v>0</v>
      </c>
      <c r="M2186" s="24"/>
      <c r="N2186" s="24"/>
      <c r="O2186" s="24"/>
      <c r="P2186" s="24"/>
      <c r="Q2186" s="24"/>
      <c r="R2186" s="24"/>
      <c r="S2186" s="24">
        <f t="shared" si="824"/>
        <v>0</v>
      </c>
      <c r="T2186" s="24">
        <f t="shared" si="821"/>
        <v>0</v>
      </c>
      <c r="W2186" s="24"/>
      <c r="X2186" s="24"/>
      <c r="Y2186" s="24"/>
      <c r="Z2186" s="24"/>
      <c r="AA2186" s="24"/>
      <c r="AB2186" s="24"/>
      <c r="AC2186" s="24">
        <f t="shared" si="825"/>
        <v>0</v>
      </c>
      <c r="AD2186" s="24">
        <f t="shared" si="826"/>
        <v>0</v>
      </c>
      <c r="AG2186" s="24"/>
      <c r="AH2186" s="24"/>
      <c r="AI2186" s="24"/>
      <c r="AJ2186" s="24"/>
      <c r="AK2186" s="24"/>
      <c r="AL2186" s="24"/>
      <c r="AM2186" s="24">
        <f t="shared" si="827"/>
        <v>0</v>
      </c>
      <c r="AN2186" s="24">
        <f t="shared" si="820"/>
        <v>0</v>
      </c>
      <c r="AQ2186" s="24"/>
      <c r="AR2186" s="24"/>
      <c r="AS2186" s="24"/>
      <c r="AT2186" s="24"/>
      <c r="AU2186" s="24"/>
      <c r="AV2186" s="24"/>
      <c r="AW2186" s="24">
        <f t="shared" si="828"/>
        <v>0</v>
      </c>
      <c r="AX2186" s="24">
        <f t="shared" si="829"/>
        <v>0</v>
      </c>
      <c r="BA2186" s="24"/>
      <c r="BB2186" s="24"/>
      <c r="BC2186" s="24"/>
      <c r="BD2186" s="24"/>
      <c r="BE2186" s="24"/>
      <c r="BF2186" s="24"/>
      <c r="BG2186" s="24">
        <f t="shared" si="830"/>
        <v>0</v>
      </c>
      <c r="BH2186" s="24">
        <f t="shared" si="831"/>
        <v>0</v>
      </c>
      <c r="BK2186" s="24"/>
      <c r="BL2186" s="24"/>
      <c r="BM2186" s="24"/>
      <c r="BN2186" s="24"/>
      <c r="BO2186" s="24"/>
      <c r="BP2186" s="24"/>
      <c r="BQ2186" s="24">
        <f t="shared" si="832"/>
        <v>0</v>
      </c>
      <c r="BR2186" s="24">
        <f t="shared" si="833"/>
        <v>0</v>
      </c>
      <c r="BU2186" s="24"/>
      <c r="BV2186" s="24"/>
      <c r="BW2186" s="24"/>
      <c r="BX2186" s="24"/>
      <c r="BY2186" s="24"/>
      <c r="BZ2186" s="24"/>
      <c r="CA2186" s="24">
        <f t="shared" si="834"/>
        <v>0</v>
      </c>
      <c r="CB2186" s="24">
        <f t="shared" si="835"/>
        <v>0</v>
      </c>
      <c r="CC2186" s="24"/>
      <c r="CE2186" s="24">
        <f t="shared" si="836"/>
        <v>0</v>
      </c>
      <c r="CG2186" s="24">
        <f t="shared" si="837"/>
        <v>0</v>
      </c>
      <c r="CI2186" s="24">
        <f t="shared" si="838"/>
        <v>0</v>
      </c>
      <c r="CK2186" s="24">
        <f t="shared" si="839"/>
        <v>0</v>
      </c>
      <c r="CM2186" s="24">
        <f t="shared" si="840"/>
        <v>0</v>
      </c>
      <c r="CO2186" s="24">
        <f t="shared" si="841"/>
        <v>0</v>
      </c>
      <c r="CQ2186" s="24">
        <f t="shared" si="842"/>
        <v>0</v>
      </c>
      <c r="CS2186" s="24">
        <f t="shared" si="843"/>
        <v>0</v>
      </c>
    </row>
    <row r="2187" spans="9:97">
      <c r="I2187" s="24">
        <f t="shared" si="823"/>
        <v>0</v>
      </c>
      <c r="J2187" s="24">
        <f t="shared" si="822"/>
        <v>0</v>
      </c>
      <c r="M2187" s="24"/>
      <c r="N2187" s="24"/>
      <c r="O2187" s="24"/>
      <c r="P2187" s="24"/>
      <c r="Q2187" s="24"/>
      <c r="R2187" s="24"/>
      <c r="S2187" s="24">
        <f t="shared" si="824"/>
        <v>0</v>
      </c>
      <c r="T2187" s="24">
        <f t="shared" si="821"/>
        <v>0</v>
      </c>
      <c r="W2187" s="24"/>
      <c r="X2187" s="24"/>
      <c r="Y2187" s="24"/>
      <c r="Z2187" s="24"/>
      <c r="AA2187" s="24"/>
      <c r="AB2187" s="24"/>
      <c r="AC2187" s="24">
        <f t="shared" si="825"/>
        <v>0</v>
      </c>
      <c r="AD2187" s="24">
        <f t="shared" si="826"/>
        <v>0</v>
      </c>
      <c r="AG2187" s="24"/>
      <c r="AH2187" s="24"/>
      <c r="AI2187" s="24"/>
      <c r="AJ2187" s="24"/>
      <c r="AK2187" s="24"/>
      <c r="AL2187" s="24"/>
      <c r="AM2187" s="24">
        <f t="shared" si="827"/>
        <v>0</v>
      </c>
      <c r="AN2187" s="24">
        <f t="shared" si="820"/>
        <v>0</v>
      </c>
      <c r="AQ2187" s="24"/>
      <c r="AR2187" s="24"/>
      <c r="AS2187" s="24"/>
      <c r="AT2187" s="24"/>
      <c r="AU2187" s="24"/>
      <c r="AV2187" s="24"/>
      <c r="AW2187" s="24">
        <f t="shared" si="828"/>
        <v>0</v>
      </c>
      <c r="AX2187" s="24">
        <f t="shared" si="829"/>
        <v>0</v>
      </c>
      <c r="BA2187" s="24"/>
      <c r="BB2187" s="24"/>
      <c r="BC2187" s="24"/>
      <c r="BD2187" s="24"/>
      <c r="BE2187" s="24"/>
      <c r="BF2187" s="24"/>
      <c r="BG2187" s="24">
        <f t="shared" si="830"/>
        <v>0</v>
      </c>
      <c r="BH2187" s="24">
        <f t="shared" si="831"/>
        <v>0</v>
      </c>
      <c r="BK2187" s="24"/>
      <c r="BL2187" s="24"/>
      <c r="BM2187" s="24"/>
      <c r="BN2187" s="24"/>
      <c r="BO2187" s="24"/>
      <c r="BP2187" s="24"/>
      <c r="BQ2187" s="24">
        <f t="shared" si="832"/>
        <v>0</v>
      </c>
      <c r="BR2187" s="24">
        <f t="shared" si="833"/>
        <v>0</v>
      </c>
      <c r="BU2187" s="24"/>
      <c r="BV2187" s="24"/>
      <c r="BW2187" s="24"/>
      <c r="BX2187" s="24"/>
      <c r="BY2187" s="24"/>
      <c r="BZ2187" s="24"/>
      <c r="CA2187" s="24">
        <f t="shared" si="834"/>
        <v>0</v>
      </c>
      <c r="CB2187" s="24">
        <f t="shared" si="835"/>
        <v>0</v>
      </c>
      <c r="CC2187" s="24"/>
      <c r="CE2187" s="24">
        <f t="shared" si="836"/>
        <v>0</v>
      </c>
      <c r="CG2187" s="24">
        <f t="shared" si="837"/>
        <v>0</v>
      </c>
      <c r="CI2187" s="24">
        <f t="shared" si="838"/>
        <v>0</v>
      </c>
      <c r="CK2187" s="24">
        <f t="shared" si="839"/>
        <v>0</v>
      </c>
      <c r="CM2187" s="24">
        <f t="shared" si="840"/>
        <v>0</v>
      </c>
      <c r="CO2187" s="24">
        <f t="shared" si="841"/>
        <v>0</v>
      </c>
      <c r="CQ2187" s="24">
        <f t="shared" si="842"/>
        <v>0</v>
      </c>
      <c r="CS2187" s="24">
        <f t="shared" si="843"/>
        <v>0</v>
      </c>
    </row>
    <row r="2188" spans="9:97">
      <c r="I2188" s="24">
        <f t="shared" si="823"/>
        <v>0</v>
      </c>
      <c r="J2188" s="24">
        <f t="shared" si="822"/>
        <v>0</v>
      </c>
      <c r="M2188" s="24"/>
      <c r="N2188" s="24"/>
      <c r="O2188" s="24"/>
      <c r="P2188" s="24"/>
      <c r="Q2188" s="24"/>
      <c r="R2188" s="24"/>
      <c r="S2188" s="24">
        <f t="shared" si="824"/>
        <v>0</v>
      </c>
      <c r="T2188" s="24">
        <f t="shared" si="821"/>
        <v>0</v>
      </c>
      <c r="W2188" s="24"/>
      <c r="X2188" s="24"/>
      <c r="Y2188" s="24"/>
      <c r="Z2188" s="24"/>
      <c r="AA2188" s="24"/>
      <c r="AB2188" s="24"/>
      <c r="AC2188" s="24">
        <f t="shared" si="825"/>
        <v>0</v>
      </c>
      <c r="AD2188" s="24">
        <f t="shared" si="826"/>
        <v>0</v>
      </c>
      <c r="AG2188" s="24"/>
      <c r="AH2188" s="24"/>
      <c r="AI2188" s="24"/>
      <c r="AJ2188" s="24"/>
      <c r="AK2188" s="24"/>
      <c r="AL2188" s="24"/>
      <c r="AM2188" s="24">
        <f t="shared" si="827"/>
        <v>0</v>
      </c>
      <c r="AN2188" s="24">
        <f t="shared" si="820"/>
        <v>0</v>
      </c>
      <c r="AQ2188" s="24"/>
      <c r="AR2188" s="24"/>
      <c r="AS2188" s="24"/>
      <c r="AT2188" s="24"/>
      <c r="AU2188" s="24"/>
      <c r="AV2188" s="24"/>
      <c r="AW2188" s="24">
        <f t="shared" si="828"/>
        <v>0</v>
      </c>
      <c r="AX2188" s="24">
        <f t="shared" si="829"/>
        <v>0</v>
      </c>
      <c r="BA2188" s="24"/>
      <c r="BB2188" s="24"/>
      <c r="BC2188" s="24"/>
      <c r="BD2188" s="24"/>
      <c r="BE2188" s="24"/>
      <c r="BF2188" s="24"/>
      <c r="BG2188" s="24">
        <f t="shared" si="830"/>
        <v>0</v>
      </c>
      <c r="BH2188" s="24">
        <f t="shared" si="831"/>
        <v>0</v>
      </c>
      <c r="BK2188" s="24"/>
      <c r="BL2188" s="24"/>
      <c r="BM2188" s="24"/>
      <c r="BN2188" s="24"/>
      <c r="BO2188" s="24"/>
      <c r="BP2188" s="24"/>
      <c r="BQ2188" s="24">
        <f t="shared" si="832"/>
        <v>0</v>
      </c>
      <c r="BR2188" s="24">
        <f t="shared" si="833"/>
        <v>0</v>
      </c>
      <c r="BU2188" s="24"/>
      <c r="BV2188" s="24"/>
      <c r="BW2188" s="24"/>
      <c r="BX2188" s="24"/>
      <c r="BY2188" s="24"/>
      <c r="BZ2188" s="24"/>
      <c r="CA2188" s="24">
        <f t="shared" si="834"/>
        <v>0</v>
      </c>
      <c r="CB2188" s="24">
        <f t="shared" si="835"/>
        <v>0</v>
      </c>
      <c r="CC2188" s="24"/>
      <c r="CE2188" s="24">
        <f t="shared" si="836"/>
        <v>0</v>
      </c>
      <c r="CG2188" s="24">
        <f t="shared" si="837"/>
        <v>0</v>
      </c>
      <c r="CI2188" s="24">
        <f t="shared" si="838"/>
        <v>0</v>
      </c>
      <c r="CK2188" s="24">
        <f t="shared" si="839"/>
        <v>0</v>
      </c>
      <c r="CM2188" s="24">
        <f t="shared" si="840"/>
        <v>0</v>
      </c>
      <c r="CO2188" s="24">
        <f t="shared" si="841"/>
        <v>0</v>
      </c>
      <c r="CQ2188" s="24">
        <f t="shared" si="842"/>
        <v>0</v>
      </c>
      <c r="CS2188" s="24">
        <f t="shared" si="843"/>
        <v>0</v>
      </c>
    </row>
    <row r="2189" spans="9:97">
      <c r="I2189" s="24">
        <f t="shared" si="823"/>
        <v>0</v>
      </c>
      <c r="J2189" s="24">
        <f t="shared" si="822"/>
        <v>0</v>
      </c>
      <c r="M2189" s="24"/>
      <c r="N2189" s="24"/>
      <c r="O2189" s="24"/>
      <c r="P2189" s="24"/>
      <c r="Q2189" s="24"/>
      <c r="R2189" s="24"/>
      <c r="S2189" s="24">
        <f t="shared" si="824"/>
        <v>0</v>
      </c>
      <c r="T2189" s="24">
        <f t="shared" si="821"/>
        <v>0</v>
      </c>
      <c r="W2189" s="24"/>
      <c r="X2189" s="24"/>
      <c r="Y2189" s="24"/>
      <c r="Z2189" s="24"/>
      <c r="AA2189" s="24"/>
      <c r="AB2189" s="24"/>
      <c r="AC2189" s="24">
        <f t="shared" si="825"/>
        <v>0</v>
      </c>
      <c r="AD2189" s="24">
        <f t="shared" si="826"/>
        <v>0</v>
      </c>
      <c r="AG2189" s="24"/>
      <c r="AH2189" s="24"/>
      <c r="AI2189" s="24"/>
      <c r="AJ2189" s="24"/>
      <c r="AK2189" s="24"/>
      <c r="AL2189" s="24"/>
      <c r="AM2189" s="24">
        <f t="shared" si="827"/>
        <v>0</v>
      </c>
      <c r="AN2189" s="24">
        <f t="shared" si="820"/>
        <v>0</v>
      </c>
      <c r="AQ2189" s="24"/>
      <c r="AR2189" s="24"/>
      <c r="AS2189" s="24"/>
      <c r="AT2189" s="24"/>
      <c r="AU2189" s="24"/>
      <c r="AV2189" s="24"/>
      <c r="AW2189" s="24">
        <f t="shared" si="828"/>
        <v>0</v>
      </c>
      <c r="AX2189" s="24">
        <f t="shared" si="829"/>
        <v>0</v>
      </c>
      <c r="BA2189" s="24"/>
      <c r="BB2189" s="24"/>
      <c r="BC2189" s="24"/>
      <c r="BD2189" s="24"/>
      <c r="BE2189" s="24"/>
      <c r="BF2189" s="24"/>
      <c r="BG2189" s="24">
        <f t="shared" si="830"/>
        <v>0</v>
      </c>
      <c r="BH2189" s="24">
        <f t="shared" si="831"/>
        <v>0</v>
      </c>
      <c r="BK2189" s="24"/>
      <c r="BL2189" s="24"/>
      <c r="BM2189" s="24"/>
      <c r="BN2189" s="24"/>
      <c r="BO2189" s="24"/>
      <c r="BP2189" s="24"/>
      <c r="BQ2189" s="24">
        <f t="shared" si="832"/>
        <v>0</v>
      </c>
      <c r="BR2189" s="24">
        <f t="shared" si="833"/>
        <v>0</v>
      </c>
      <c r="BU2189" s="24"/>
      <c r="BV2189" s="24"/>
      <c r="BW2189" s="24"/>
      <c r="BX2189" s="24"/>
      <c r="BY2189" s="24"/>
      <c r="BZ2189" s="24"/>
      <c r="CA2189" s="24">
        <f t="shared" si="834"/>
        <v>0</v>
      </c>
      <c r="CB2189" s="24">
        <f t="shared" si="835"/>
        <v>0</v>
      </c>
      <c r="CC2189" s="24"/>
      <c r="CE2189" s="24">
        <f t="shared" si="836"/>
        <v>0</v>
      </c>
      <c r="CG2189" s="24">
        <f t="shared" si="837"/>
        <v>0</v>
      </c>
      <c r="CI2189" s="24">
        <f t="shared" si="838"/>
        <v>0</v>
      </c>
      <c r="CK2189" s="24">
        <f t="shared" si="839"/>
        <v>0</v>
      </c>
      <c r="CM2189" s="24">
        <f t="shared" si="840"/>
        <v>0</v>
      </c>
      <c r="CO2189" s="24">
        <f t="shared" si="841"/>
        <v>0</v>
      </c>
      <c r="CQ2189" s="24">
        <f t="shared" si="842"/>
        <v>0</v>
      </c>
      <c r="CS2189" s="24">
        <f t="shared" si="843"/>
        <v>0</v>
      </c>
    </row>
    <row r="2190" spans="9:97">
      <c r="I2190" s="24">
        <f t="shared" si="823"/>
        <v>0</v>
      </c>
      <c r="J2190" s="24">
        <f t="shared" si="822"/>
        <v>0</v>
      </c>
      <c r="M2190" s="24"/>
      <c r="N2190" s="24"/>
      <c r="O2190" s="24"/>
      <c r="P2190" s="24"/>
      <c r="Q2190" s="24"/>
      <c r="R2190" s="24"/>
      <c r="S2190" s="24">
        <f t="shared" si="824"/>
        <v>0</v>
      </c>
      <c r="T2190" s="24">
        <f t="shared" si="821"/>
        <v>0</v>
      </c>
      <c r="W2190" s="24"/>
      <c r="X2190" s="24"/>
      <c r="Y2190" s="24"/>
      <c r="Z2190" s="24"/>
      <c r="AA2190" s="24"/>
      <c r="AB2190" s="24"/>
      <c r="AC2190" s="24">
        <f t="shared" si="825"/>
        <v>0</v>
      </c>
      <c r="AD2190" s="24">
        <f t="shared" si="826"/>
        <v>0</v>
      </c>
      <c r="AG2190" s="24"/>
      <c r="AH2190" s="24"/>
      <c r="AI2190" s="24"/>
      <c r="AJ2190" s="24"/>
      <c r="AK2190" s="24"/>
      <c r="AL2190" s="24"/>
      <c r="AM2190" s="24">
        <f t="shared" si="827"/>
        <v>0</v>
      </c>
      <c r="AN2190" s="24">
        <f t="shared" si="820"/>
        <v>0</v>
      </c>
      <c r="AQ2190" s="24"/>
      <c r="AR2190" s="24"/>
      <c r="AS2190" s="24"/>
      <c r="AT2190" s="24"/>
      <c r="AU2190" s="24"/>
      <c r="AV2190" s="24"/>
      <c r="AW2190" s="24">
        <f t="shared" si="828"/>
        <v>0</v>
      </c>
      <c r="AX2190" s="24">
        <f t="shared" si="829"/>
        <v>0</v>
      </c>
      <c r="BA2190" s="24"/>
      <c r="BB2190" s="24"/>
      <c r="BC2190" s="24"/>
      <c r="BD2190" s="24"/>
      <c r="BE2190" s="24"/>
      <c r="BF2190" s="24"/>
      <c r="BG2190" s="24">
        <f t="shared" si="830"/>
        <v>0</v>
      </c>
      <c r="BH2190" s="24">
        <f t="shared" si="831"/>
        <v>0</v>
      </c>
      <c r="BK2190" s="24"/>
      <c r="BL2190" s="24"/>
      <c r="BM2190" s="24"/>
      <c r="BN2190" s="24"/>
      <c r="BO2190" s="24"/>
      <c r="BP2190" s="24"/>
      <c r="BQ2190" s="24">
        <f t="shared" si="832"/>
        <v>0</v>
      </c>
      <c r="BR2190" s="24">
        <f t="shared" si="833"/>
        <v>0</v>
      </c>
      <c r="BU2190" s="24"/>
      <c r="BV2190" s="24"/>
      <c r="BW2190" s="24"/>
      <c r="BX2190" s="24"/>
      <c r="BY2190" s="24"/>
      <c r="BZ2190" s="24"/>
      <c r="CA2190" s="24">
        <f t="shared" si="834"/>
        <v>0</v>
      </c>
      <c r="CB2190" s="24">
        <f t="shared" si="835"/>
        <v>0</v>
      </c>
      <c r="CC2190" s="24"/>
      <c r="CE2190" s="24">
        <f t="shared" si="836"/>
        <v>0</v>
      </c>
      <c r="CG2190" s="24">
        <f t="shared" si="837"/>
        <v>0</v>
      </c>
      <c r="CI2190" s="24">
        <f t="shared" si="838"/>
        <v>0</v>
      </c>
      <c r="CK2190" s="24">
        <f t="shared" si="839"/>
        <v>0</v>
      </c>
      <c r="CM2190" s="24">
        <f t="shared" si="840"/>
        <v>0</v>
      </c>
      <c r="CO2190" s="24">
        <f t="shared" si="841"/>
        <v>0</v>
      </c>
      <c r="CQ2190" s="24">
        <f t="shared" si="842"/>
        <v>0</v>
      </c>
      <c r="CS2190" s="24">
        <f t="shared" si="843"/>
        <v>0</v>
      </c>
    </row>
    <row r="2191" spans="9:97">
      <c r="I2191" s="24">
        <f t="shared" si="823"/>
        <v>0</v>
      </c>
      <c r="J2191" s="24">
        <f t="shared" si="822"/>
        <v>0</v>
      </c>
      <c r="M2191" s="24"/>
      <c r="N2191" s="24"/>
      <c r="O2191" s="24"/>
      <c r="P2191" s="24"/>
      <c r="Q2191" s="24"/>
      <c r="R2191" s="24"/>
      <c r="S2191" s="24">
        <f t="shared" si="824"/>
        <v>0</v>
      </c>
      <c r="T2191" s="24">
        <f t="shared" si="821"/>
        <v>0</v>
      </c>
      <c r="W2191" s="24"/>
      <c r="X2191" s="24"/>
      <c r="Y2191" s="24"/>
      <c r="Z2191" s="24"/>
      <c r="AA2191" s="24"/>
      <c r="AB2191" s="24"/>
      <c r="AC2191" s="24">
        <f t="shared" si="825"/>
        <v>0</v>
      </c>
      <c r="AD2191" s="24">
        <f t="shared" si="826"/>
        <v>0</v>
      </c>
      <c r="AG2191" s="24"/>
      <c r="AH2191" s="24"/>
      <c r="AI2191" s="24"/>
      <c r="AJ2191" s="24"/>
      <c r="AK2191" s="24"/>
      <c r="AL2191" s="24"/>
      <c r="AM2191" s="24">
        <f t="shared" si="827"/>
        <v>0</v>
      </c>
      <c r="AN2191" s="24">
        <f t="shared" si="820"/>
        <v>0</v>
      </c>
      <c r="AQ2191" s="24"/>
      <c r="AR2191" s="24"/>
      <c r="AS2191" s="24"/>
      <c r="AT2191" s="24"/>
      <c r="AU2191" s="24"/>
      <c r="AV2191" s="24"/>
      <c r="AW2191" s="24">
        <f t="shared" si="828"/>
        <v>0</v>
      </c>
      <c r="AX2191" s="24">
        <f t="shared" si="829"/>
        <v>0</v>
      </c>
      <c r="BA2191" s="24"/>
      <c r="BB2191" s="24"/>
      <c r="BC2191" s="24"/>
      <c r="BD2191" s="24"/>
      <c r="BE2191" s="24"/>
      <c r="BF2191" s="24"/>
      <c r="BG2191" s="24">
        <f t="shared" si="830"/>
        <v>0</v>
      </c>
      <c r="BH2191" s="24">
        <f t="shared" si="831"/>
        <v>0</v>
      </c>
      <c r="BK2191" s="24"/>
      <c r="BL2191" s="24"/>
      <c r="BM2191" s="24"/>
      <c r="BN2191" s="24"/>
      <c r="BO2191" s="24"/>
      <c r="BP2191" s="24"/>
      <c r="BQ2191" s="24">
        <f t="shared" si="832"/>
        <v>0</v>
      </c>
      <c r="BR2191" s="24">
        <f t="shared" si="833"/>
        <v>0</v>
      </c>
      <c r="BU2191" s="24"/>
      <c r="BV2191" s="24"/>
      <c r="BW2191" s="24"/>
      <c r="BX2191" s="24"/>
      <c r="BY2191" s="24"/>
      <c r="BZ2191" s="24"/>
      <c r="CA2191" s="24">
        <f t="shared" si="834"/>
        <v>0</v>
      </c>
      <c r="CB2191" s="24">
        <f t="shared" si="835"/>
        <v>0</v>
      </c>
      <c r="CC2191" s="24"/>
      <c r="CE2191" s="24">
        <f t="shared" si="836"/>
        <v>0</v>
      </c>
      <c r="CG2191" s="24">
        <f t="shared" si="837"/>
        <v>0</v>
      </c>
      <c r="CI2191" s="24">
        <f t="shared" si="838"/>
        <v>0</v>
      </c>
      <c r="CK2191" s="24">
        <f t="shared" si="839"/>
        <v>0</v>
      </c>
      <c r="CM2191" s="24">
        <f t="shared" si="840"/>
        <v>0</v>
      </c>
      <c r="CO2191" s="24">
        <f t="shared" si="841"/>
        <v>0</v>
      </c>
      <c r="CQ2191" s="24">
        <f t="shared" si="842"/>
        <v>0</v>
      </c>
      <c r="CS2191" s="24">
        <f t="shared" si="843"/>
        <v>0</v>
      </c>
    </row>
    <row r="2192" spans="9:97">
      <c r="I2192" s="24">
        <f t="shared" si="823"/>
        <v>0</v>
      </c>
      <c r="J2192" s="24">
        <f t="shared" si="822"/>
        <v>0</v>
      </c>
      <c r="M2192" s="24"/>
      <c r="N2192" s="24"/>
      <c r="O2192" s="24"/>
      <c r="P2192" s="24"/>
      <c r="Q2192" s="24"/>
      <c r="R2192" s="24"/>
      <c r="S2192" s="24">
        <f t="shared" si="824"/>
        <v>0</v>
      </c>
      <c r="T2192" s="24">
        <f t="shared" si="821"/>
        <v>0</v>
      </c>
      <c r="W2192" s="24"/>
      <c r="X2192" s="24"/>
      <c r="Y2192" s="24"/>
      <c r="Z2192" s="24"/>
      <c r="AA2192" s="24"/>
      <c r="AB2192" s="24"/>
      <c r="AC2192" s="24">
        <f t="shared" si="825"/>
        <v>0</v>
      </c>
      <c r="AD2192" s="24">
        <f t="shared" si="826"/>
        <v>0</v>
      </c>
      <c r="AG2192" s="24"/>
      <c r="AH2192" s="24"/>
      <c r="AI2192" s="24"/>
      <c r="AJ2192" s="24"/>
      <c r="AK2192" s="24"/>
      <c r="AL2192" s="24"/>
      <c r="AM2192" s="24">
        <f t="shared" si="827"/>
        <v>0</v>
      </c>
      <c r="AN2192" s="24">
        <f t="shared" si="820"/>
        <v>0</v>
      </c>
      <c r="AQ2192" s="24"/>
      <c r="AR2192" s="24"/>
      <c r="AS2192" s="24"/>
      <c r="AT2192" s="24"/>
      <c r="AU2192" s="24"/>
      <c r="AV2192" s="24"/>
      <c r="AW2192" s="24">
        <f t="shared" si="828"/>
        <v>0</v>
      </c>
      <c r="AX2192" s="24">
        <f t="shared" si="829"/>
        <v>0</v>
      </c>
      <c r="BA2192" s="24"/>
      <c r="BB2192" s="24"/>
      <c r="BC2192" s="24"/>
      <c r="BD2192" s="24"/>
      <c r="BE2192" s="24"/>
      <c r="BF2192" s="24"/>
      <c r="BG2192" s="24">
        <f t="shared" si="830"/>
        <v>0</v>
      </c>
      <c r="BH2192" s="24">
        <f t="shared" si="831"/>
        <v>0</v>
      </c>
      <c r="BK2192" s="24"/>
      <c r="BL2192" s="24"/>
      <c r="BM2192" s="24"/>
      <c r="BN2192" s="24"/>
      <c r="BO2192" s="24"/>
      <c r="BP2192" s="24"/>
      <c r="BQ2192" s="24">
        <f t="shared" si="832"/>
        <v>0</v>
      </c>
      <c r="BR2192" s="24">
        <f t="shared" si="833"/>
        <v>0</v>
      </c>
      <c r="BU2192" s="24"/>
      <c r="BV2192" s="24"/>
      <c r="BW2192" s="24"/>
      <c r="BX2192" s="24"/>
      <c r="BY2192" s="24"/>
      <c r="BZ2192" s="24"/>
      <c r="CA2192" s="24">
        <f t="shared" si="834"/>
        <v>0</v>
      </c>
      <c r="CB2192" s="24">
        <f t="shared" si="835"/>
        <v>0</v>
      </c>
      <c r="CC2192" s="24"/>
      <c r="CE2192" s="24">
        <f t="shared" si="836"/>
        <v>0</v>
      </c>
      <c r="CG2192" s="24">
        <f t="shared" si="837"/>
        <v>0</v>
      </c>
      <c r="CI2192" s="24">
        <f t="shared" si="838"/>
        <v>0</v>
      </c>
      <c r="CK2192" s="24">
        <f t="shared" si="839"/>
        <v>0</v>
      </c>
      <c r="CM2192" s="24">
        <f t="shared" si="840"/>
        <v>0</v>
      </c>
      <c r="CO2192" s="24">
        <f t="shared" si="841"/>
        <v>0</v>
      </c>
      <c r="CQ2192" s="24">
        <f t="shared" si="842"/>
        <v>0</v>
      </c>
      <c r="CS2192" s="24">
        <f t="shared" si="843"/>
        <v>0</v>
      </c>
    </row>
    <row r="2193" spans="9:97">
      <c r="I2193" s="24">
        <f t="shared" si="823"/>
        <v>0</v>
      </c>
      <c r="J2193" s="24">
        <f t="shared" si="822"/>
        <v>0</v>
      </c>
      <c r="M2193" s="24"/>
      <c r="N2193" s="24"/>
      <c r="O2193" s="24"/>
      <c r="P2193" s="24"/>
      <c r="Q2193" s="24"/>
      <c r="R2193" s="24"/>
      <c r="S2193" s="24">
        <f t="shared" si="824"/>
        <v>0</v>
      </c>
      <c r="T2193" s="24">
        <f t="shared" si="821"/>
        <v>0</v>
      </c>
      <c r="W2193" s="24"/>
      <c r="X2193" s="24"/>
      <c r="Y2193" s="24"/>
      <c r="Z2193" s="24"/>
      <c r="AA2193" s="24"/>
      <c r="AB2193" s="24"/>
      <c r="AC2193" s="24">
        <f t="shared" si="825"/>
        <v>0</v>
      </c>
      <c r="AD2193" s="24">
        <f t="shared" si="826"/>
        <v>0</v>
      </c>
      <c r="AG2193" s="24"/>
      <c r="AH2193" s="24"/>
      <c r="AI2193" s="24"/>
      <c r="AJ2193" s="24"/>
      <c r="AK2193" s="24"/>
      <c r="AL2193" s="24"/>
      <c r="AM2193" s="24">
        <f t="shared" si="827"/>
        <v>0</v>
      </c>
      <c r="AN2193" s="24">
        <f t="shared" si="820"/>
        <v>0</v>
      </c>
      <c r="AQ2193" s="24"/>
      <c r="AR2193" s="24"/>
      <c r="AS2193" s="24"/>
      <c r="AT2193" s="24"/>
      <c r="AU2193" s="24"/>
      <c r="AV2193" s="24"/>
      <c r="AW2193" s="24">
        <f t="shared" si="828"/>
        <v>0</v>
      </c>
      <c r="AX2193" s="24">
        <f t="shared" si="829"/>
        <v>0</v>
      </c>
      <c r="BA2193" s="24"/>
      <c r="BB2193" s="24"/>
      <c r="BC2193" s="24"/>
      <c r="BD2193" s="24"/>
      <c r="BE2193" s="24"/>
      <c r="BF2193" s="24"/>
      <c r="BG2193" s="24">
        <f t="shared" si="830"/>
        <v>0</v>
      </c>
      <c r="BH2193" s="24">
        <f t="shared" si="831"/>
        <v>0</v>
      </c>
      <c r="BK2193" s="24"/>
      <c r="BL2193" s="24"/>
      <c r="BM2193" s="24"/>
      <c r="BN2193" s="24"/>
      <c r="BO2193" s="24"/>
      <c r="BP2193" s="24"/>
      <c r="BQ2193" s="24">
        <f t="shared" si="832"/>
        <v>0</v>
      </c>
      <c r="BR2193" s="24">
        <f t="shared" si="833"/>
        <v>0</v>
      </c>
      <c r="BU2193" s="24"/>
      <c r="BV2193" s="24"/>
      <c r="BW2193" s="24"/>
      <c r="BX2193" s="24"/>
      <c r="BY2193" s="24"/>
      <c r="BZ2193" s="24"/>
      <c r="CA2193" s="24">
        <f t="shared" si="834"/>
        <v>0</v>
      </c>
      <c r="CB2193" s="24">
        <f t="shared" si="835"/>
        <v>0</v>
      </c>
      <c r="CC2193" s="24"/>
      <c r="CE2193" s="24">
        <f t="shared" si="836"/>
        <v>0</v>
      </c>
      <c r="CG2193" s="24">
        <f t="shared" si="837"/>
        <v>0</v>
      </c>
      <c r="CI2193" s="24">
        <f t="shared" si="838"/>
        <v>0</v>
      </c>
      <c r="CK2193" s="24">
        <f t="shared" si="839"/>
        <v>0</v>
      </c>
      <c r="CM2193" s="24">
        <f t="shared" si="840"/>
        <v>0</v>
      </c>
      <c r="CO2193" s="24">
        <f t="shared" si="841"/>
        <v>0</v>
      </c>
      <c r="CQ2193" s="24">
        <f t="shared" si="842"/>
        <v>0</v>
      </c>
      <c r="CS2193" s="24">
        <f t="shared" si="843"/>
        <v>0</v>
      </c>
    </row>
    <row r="2194" spans="9:97">
      <c r="I2194" s="24">
        <f t="shared" si="823"/>
        <v>0</v>
      </c>
      <c r="J2194" s="24">
        <f t="shared" si="822"/>
        <v>0</v>
      </c>
      <c r="M2194" s="24"/>
      <c r="N2194" s="24"/>
      <c r="O2194" s="24"/>
      <c r="P2194" s="24"/>
      <c r="Q2194" s="24"/>
      <c r="R2194" s="24"/>
      <c r="S2194" s="24">
        <f t="shared" si="824"/>
        <v>0</v>
      </c>
      <c r="T2194" s="24">
        <f t="shared" si="821"/>
        <v>0</v>
      </c>
      <c r="W2194" s="24"/>
      <c r="X2194" s="24"/>
      <c r="Y2194" s="24"/>
      <c r="Z2194" s="24"/>
      <c r="AA2194" s="24"/>
      <c r="AB2194" s="24"/>
      <c r="AC2194" s="24">
        <f t="shared" si="825"/>
        <v>0</v>
      </c>
      <c r="AD2194" s="24">
        <f t="shared" si="826"/>
        <v>0</v>
      </c>
      <c r="AG2194" s="24"/>
      <c r="AH2194" s="24"/>
      <c r="AI2194" s="24"/>
      <c r="AJ2194" s="24"/>
      <c r="AK2194" s="24"/>
      <c r="AL2194" s="24"/>
      <c r="AM2194" s="24">
        <f t="shared" si="827"/>
        <v>0</v>
      </c>
      <c r="AN2194" s="24">
        <f t="shared" si="820"/>
        <v>0</v>
      </c>
      <c r="AQ2194" s="24"/>
      <c r="AR2194" s="24"/>
      <c r="AS2194" s="24"/>
      <c r="AT2194" s="24"/>
      <c r="AU2194" s="24"/>
      <c r="AV2194" s="24"/>
      <c r="AW2194" s="24">
        <f t="shared" si="828"/>
        <v>0</v>
      </c>
      <c r="AX2194" s="24">
        <f t="shared" si="829"/>
        <v>0</v>
      </c>
      <c r="BA2194" s="24"/>
      <c r="BB2194" s="24"/>
      <c r="BC2194" s="24"/>
      <c r="BD2194" s="24"/>
      <c r="BE2194" s="24"/>
      <c r="BF2194" s="24"/>
      <c r="BG2194" s="24">
        <f t="shared" si="830"/>
        <v>0</v>
      </c>
      <c r="BH2194" s="24">
        <f t="shared" si="831"/>
        <v>0</v>
      </c>
      <c r="BK2194" s="24"/>
      <c r="BL2194" s="24"/>
      <c r="BM2194" s="24"/>
      <c r="BN2194" s="24"/>
      <c r="BO2194" s="24"/>
      <c r="BP2194" s="24"/>
      <c r="BQ2194" s="24">
        <f t="shared" si="832"/>
        <v>0</v>
      </c>
      <c r="BR2194" s="24">
        <f t="shared" si="833"/>
        <v>0</v>
      </c>
      <c r="BU2194" s="24"/>
      <c r="BV2194" s="24"/>
      <c r="BW2194" s="24"/>
      <c r="BX2194" s="24"/>
      <c r="BY2194" s="24"/>
      <c r="BZ2194" s="24"/>
      <c r="CA2194" s="24">
        <f t="shared" si="834"/>
        <v>0</v>
      </c>
      <c r="CB2194" s="24">
        <f t="shared" si="835"/>
        <v>0</v>
      </c>
      <c r="CC2194" s="24"/>
      <c r="CE2194" s="24">
        <f t="shared" si="836"/>
        <v>0</v>
      </c>
      <c r="CG2194" s="24">
        <f t="shared" si="837"/>
        <v>0</v>
      </c>
      <c r="CI2194" s="24">
        <f t="shared" si="838"/>
        <v>0</v>
      </c>
      <c r="CK2194" s="24">
        <f t="shared" si="839"/>
        <v>0</v>
      </c>
      <c r="CM2194" s="24">
        <f t="shared" si="840"/>
        <v>0</v>
      </c>
      <c r="CO2194" s="24">
        <f t="shared" si="841"/>
        <v>0</v>
      </c>
      <c r="CQ2194" s="24">
        <f t="shared" si="842"/>
        <v>0</v>
      </c>
      <c r="CS2194" s="24">
        <f t="shared" si="843"/>
        <v>0</v>
      </c>
    </row>
    <row r="2195" spans="9:97">
      <c r="I2195" s="24">
        <f t="shared" si="823"/>
        <v>0</v>
      </c>
      <c r="J2195" s="24">
        <f t="shared" si="822"/>
        <v>0</v>
      </c>
      <c r="M2195" s="24"/>
      <c r="N2195" s="24"/>
      <c r="O2195" s="24"/>
      <c r="P2195" s="24"/>
      <c r="Q2195" s="24"/>
      <c r="R2195" s="24"/>
      <c r="S2195" s="24">
        <f t="shared" si="824"/>
        <v>0</v>
      </c>
      <c r="T2195" s="24">
        <f t="shared" si="821"/>
        <v>0</v>
      </c>
      <c r="W2195" s="24"/>
      <c r="X2195" s="24"/>
      <c r="Y2195" s="24"/>
      <c r="Z2195" s="24"/>
      <c r="AA2195" s="24"/>
      <c r="AB2195" s="24"/>
      <c r="AC2195" s="24">
        <f t="shared" si="825"/>
        <v>0</v>
      </c>
      <c r="AD2195" s="24">
        <f t="shared" si="826"/>
        <v>0</v>
      </c>
      <c r="AG2195" s="24"/>
      <c r="AH2195" s="24"/>
      <c r="AI2195" s="24"/>
      <c r="AJ2195" s="24"/>
      <c r="AK2195" s="24"/>
      <c r="AL2195" s="24"/>
      <c r="AM2195" s="24">
        <f t="shared" si="827"/>
        <v>0</v>
      </c>
      <c r="AN2195" s="24">
        <f t="shared" si="820"/>
        <v>0</v>
      </c>
      <c r="AQ2195" s="24"/>
      <c r="AR2195" s="24"/>
      <c r="AS2195" s="24"/>
      <c r="AT2195" s="24"/>
      <c r="AU2195" s="24"/>
      <c r="AV2195" s="24"/>
      <c r="AW2195" s="24">
        <f t="shared" si="828"/>
        <v>0</v>
      </c>
      <c r="AX2195" s="24">
        <f t="shared" si="829"/>
        <v>0</v>
      </c>
      <c r="BA2195" s="24"/>
      <c r="BB2195" s="24"/>
      <c r="BC2195" s="24"/>
      <c r="BD2195" s="24"/>
      <c r="BE2195" s="24"/>
      <c r="BF2195" s="24"/>
      <c r="BG2195" s="24">
        <f t="shared" si="830"/>
        <v>0</v>
      </c>
      <c r="BH2195" s="24">
        <f t="shared" si="831"/>
        <v>0</v>
      </c>
      <c r="BK2195" s="24"/>
      <c r="BL2195" s="24"/>
      <c r="BM2195" s="24"/>
      <c r="BN2195" s="24"/>
      <c r="BO2195" s="24"/>
      <c r="BP2195" s="24"/>
      <c r="BQ2195" s="24">
        <f t="shared" si="832"/>
        <v>0</v>
      </c>
      <c r="BR2195" s="24">
        <f t="shared" si="833"/>
        <v>0</v>
      </c>
      <c r="BU2195" s="24"/>
      <c r="BV2195" s="24"/>
      <c r="BW2195" s="24"/>
      <c r="BX2195" s="24"/>
      <c r="BY2195" s="24"/>
      <c r="BZ2195" s="24"/>
      <c r="CA2195" s="24">
        <f t="shared" si="834"/>
        <v>0</v>
      </c>
      <c r="CB2195" s="24">
        <f t="shared" si="835"/>
        <v>0</v>
      </c>
      <c r="CC2195" s="24"/>
      <c r="CE2195" s="24">
        <f t="shared" si="836"/>
        <v>0</v>
      </c>
      <c r="CG2195" s="24">
        <f t="shared" si="837"/>
        <v>0</v>
      </c>
      <c r="CI2195" s="24">
        <f t="shared" si="838"/>
        <v>0</v>
      </c>
      <c r="CK2195" s="24">
        <f t="shared" si="839"/>
        <v>0</v>
      </c>
      <c r="CM2195" s="24">
        <f t="shared" si="840"/>
        <v>0</v>
      </c>
      <c r="CO2195" s="24">
        <f t="shared" si="841"/>
        <v>0</v>
      </c>
      <c r="CQ2195" s="24">
        <f t="shared" si="842"/>
        <v>0</v>
      </c>
      <c r="CS2195" s="24">
        <f t="shared" si="843"/>
        <v>0</v>
      </c>
    </row>
    <row r="2196" spans="9:97">
      <c r="I2196" s="24">
        <f t="shared" si="823"/>
        <v>0</v>
      </c>
      <c r="J2196" s="24">
        <f t="shared" si="822"/>
        <v>0</v>
      </c>
      <c r="M2196" s="24"/>
      <c r="N2196" s="24"/>
      <c r="O2196" s="24"/>
      <c r="P2196" s="24"/>
      <c r="Q2196" s="24"/>
      <c r="R2196" s="24"/>
      <c r="S2196" s="24">
        <f t="shared" si="824"/>
        <v>0</v>
      </c>
      <c r="T2196" s="24">
        <f t="shared" si="821"/>
        <v>0</v>
      </c>
      <c r="W2196" s="24"/>
      <c r="X2196" s="24"/>
      <c r="Y2196" s="24"/>
      <c r="Z2196" s="24"/>
      <c r="AA2196" s="24"/>
      <c r="AB2196" s="24"/>
      <c r="AC2196" s="24">
        <f t="shared" si="825"/>
        <v>0</v>
      </c>
      <c r="AD2196" s="24">
        <f t="shared" si="826"/>
        <v>0</v>
      </c>
      <c r="AG2196" s="24"/>
      <c r="AH2196" s="24"/>
      <c r="AI2196" s="24"/>
      <c r="AJ2196" s="24"/>
      <c r="AK2196" s="24"/>
      <c r="AL2196" s="24"/>
      <c r="AM2196" s="24">
        <f t="shared" si="827"/>
        <v>0</v>
      </c>
      <c r="AN2196" s="24">
        <f t="shared" si="820"/>
        <v>0</v>
      </c>
      <c r="AQ2196" s="24"/>
      <c r="AR2196" s="24"/>
      <c r="AS2196" s="24"/>
      <c r="AT2196" s="24"/>
      <c r="AU2196" s="24"/>
      <c r="AV2196" s="24"/>
      <c r="AW2196" s="24">
        <f t="shared" si="828"/>
        <v>0</v>
      </c>
      <c r="AX2196" s="24">
        <f t="shared" si="829"/>
        <v>0</v>
      </c>
      <c r="BA2196" s="24"/>
      <c r="BB2196" s="24"/>
      <c r="BC2196" s="24"/>
      <c r="BD2196" s="24"/>
      <c r="BE2196" s="24"/>
      <c r="BF2196" s="24"/>
      <c r="BG2196" s="24">
        <f t="shared" si="830"/>
        <v>0</v>
      </c>
      <c r="BH2196" s="24">
        <f t="shared" si="831"/>
        <v>0</v>
      </c>
      <c r="BK2196" s="24"/>
      <c r="BL2196" s="24"/>
      <c r="BM2196" s="24"/>
      <c r="BN2196" s="24"/>
      <c r="BO2196" s="24"/>
      <c r="BP2196" s="24"/>
      <c r="BQ2196" s="24">
        <f t="shared" si="832"/>
        <v>0</v>
      </c>
      <c r="BR2196" s="24">
        <f t="shared" si="833"/>
        <v>0</v>
      </c>
      <c r="BU2196" s="24"/>
      <c r="BV2196" s="24"/>
      <c r="BW2196" s="24"/>
      <c r="BX2196" s="24"/>
      <c r="BY2196" s="24"/>
      <c r="BZ2196" s="24"/>
      <c r="CA2196" s="24">
        <f t="shared" si="834"/>
        <v>0</v>
      </c>
      <c r="CB2196" s="24">
        <f t="shared" si="835"/>
        <v>0</v>
      </c>
      <c r="CC2196" s="24"/>
      <c r="CE2196" s="24">
        <f t="shared" si="836"/>
        <v>0</v>
      </c>
      <c r="CG2196" s="24">
        <f t="shared" si="837"/>
        <v>0</v>
      </c>
      <c r="CI2196" s="24">
        <f t="shared" si="838"/>
        <v>0</v>
      </c>
      <c r="CK2196" s="24">
        <f t="shared" si="839"/>
        <v>0</v>
      </c>
      <c r="CM2196" s="24">
        <f t="shared" si="840"/>
        <v>0</v>
      </c>
      <c r="CO2196" s="24">
        <f t="shared" si="841"/>
        <v>0</v>
      </c>
      <c r="CQ2196" s="24">
        <f t="shared" si="842"/>
        <v>0</v>
      </c>
      <c r="CS2196" s="24">
        <f t="shared" si="843"/>
        <v>0</v>
      </c>
    </row>
    <row r="2197" spans="9:97">
      <c r="I2197" s="24">
        <f t="shared" si="823"/>
        <v>0</v>
      </c>
      <c r="J2197" s="24">
        <f t="shared" si="822"/>
        <v>0</v>
      </c>
      <c r="M2197" s="24"/>
      <c r="N2197" s="24"/>
      <c r="O2197" s="24"/>
      <c r="P2197" s="24"/>
      <c r="Q2197" s="24"/>
      <c r="R2197" s="24"/>
      <c r="S2197" s="24">
        <f t="shared" si="824"/>
        <v>0</v>
      </c>
      <c r="T2197" s="24">
        <f t="shared" si="821"/>
        <v>0</v>
      </c>
      <c r="W2197" s="24"/>
      <c r="X2197" s="24"/>
      <c r="Y2197" s="24"/>
      <c r="Z2197" s="24"/>
      <c r="AA2197" s="24"/>
      <c r="AB2197" s="24"/>
      <c r="AC2197" s="24">
        <f t="shared" si="825"/>
        <v>0</v>
      </c>
      <c r="AD2197" s="24">
        <f t="shared" si="826"/>
        <v>0</v>
      </c>
      <c r="AG2197" s="24"/>
      <c r="AH2197" s="24"/>
      <c r="AI2197" s="24"/>
      <c r="AJ2197" s="24"/>
      <c r="AK2197" s="24"/>
      <c r="AL2197" s="24"/>
      <c r="AM2197" s="24">
        <f t="shared" si="827"/>
        <v>0</v>
      </c>
      <c r="AN2197" s="24">
        <f t="shared" si="820"/>
        <v>0</v>
      </c>
      <c r="AQ2197" s="24"/>
      <c r="AR2197" s="24"/>
      <c r="AS2197" s="24"/>
      <c r="AT2197" s="24"/>
      <c r="AU2197" s="24"/>
      <c r="AV2197" s="24"/>
      <c r="AW2197" s="24">
        <f t="shared" si="828"/>
        <v>0</v>
      </c>
      <c r="AX2197" s="24">
        <f t="shared" si="829"/>
        <v>0</v>
      </c>
      <c r="BA2197" s="24"/>
      <c r="BB2197" s="24"/>
      <c r="BC2197" s="24"/>
      <c r="BD2197" s="24"/>
      <c r="BE2197" s="24"/>
      <c r="BF2197" s="24"/>
      <c r="BG2197" s="24">
        <f t="shared" si="830"/>
        <v>0</v>
      </c>
      <c r="BH2197" s="24">
        <f t="shared" si="831"/>
        <v>0</v>
      </c>
      <c r="BK2197" s="24"/>
      <c r="BL2197" s="24"/>
      <c r="BM2197" s="24"/>
      <c r="BN2197" s="24"/>
      <c r="BO2197" s="24"/>
      <c r="BP2197" s="24"/>
      <c r="BQ2197" s="24">
        <f t="shared" si="832"/>
        <v>0</v>
      </c>
      <c r="BR2197" s="24">
        <f t="shared" si="833"/>
        <v>0</v>
      </c>
      <c r="BU2197" s="24"/>
      <c r="BV2197" s="24"/>
      <c r="BW2197" s="24"/>
      <c r="BX2197" s="24"/>
      <c r="BY2197" s="24"/>
      <c r="BZ2197" s="24"/>
      <c r="CA2197" s="24">
        <f t="shared" si="834"/>
        <v>0</v>
      </c>
      <c r="CB2197" s="24">
        <f t="shared" si="835"/>
        <v>0</v>
      </c>
      <c r="CC2197" s="24"/>
      <c r="CE2197" s="24">
        <f t="shared" si="836"/>
        <v>0</v>
      </c>
      <c r="CG2197" s="24">
        <f t="shared" si="837"/>
        <v>0</v>
      </c>
      <c r="CI2197" s="24">
        <f t="shared" si="838"/>
        <v>0</v>
      </c>
      <c r="CK2197" s="24">
        <f t="shared" si="839"/>
        <v>0</v>
      </c>
      <c r="CM2197" s="24">
        <f t="shared" si="840"/>
        <v>0</v>
      </c>
      <c r="CO2197" s="24">
        <f t="shared" si="841"/>
        <v>0</v>
      </c>
      <c r="CQ2197" s="24">
        <f t="shared" si="842"/>
        <v>0</v>
      </c>
      <c r="CS2197" s="24">
        <f t="shared" si="843"/>
        <v>0</v>
      </c>
    </row>
    <row r="2198" spans="9:97">
      <c r="I2198" s="24">
        <f t="shared" si="823"/>
        <v>0</v>
      </c>
      <c r="J2198" s="24">
        <f t="shared" si="822"/>
        <v>0</v>
      </c>
      <c r="M2198" s="24"/>
      <c r="N2198" s="24"/>
      <c r="O2198" s="24"/>
      <c r="P2198" s="24"/>
      <c r="Q2198" s="24"/>
      <c r="R2198" s="24"/>
      <c r="S2198" s="24">
        <f t="shared" si="824"/>
        <v>0</v>
      </c>
      <c r="T2198" s="24">
        <f t="shared" si="821"/>
        <v>0</v>
      </c>
      <c r="W2198" s="24"/>
      <c r="X2198" s="24"/>
      <c r="Y2198" s="24"/>
      <c r="Z2198" s="24"/>
      <c r="AA2198" s="24"/>
      <c r="AB2198" s="24"/>
      <c r="AC2198" s="24">
        <f t="shared" si="825"/>
        <v>0</v>
      </c>
      <c r="AD2198" s="24">
        <f t="shared" si="826"/>
        <v>0</v>
      </c>
      <c r="AG2198" s="24"/>
      <c r="AH2198" s="24"/>
      <c r="AI2198" s="24"/>
      <c r="AJ2198" s="24"/>
      <c r="AK2198" s="24"/>
      <c r="AL2198" s="24"/>
      <c r="AM2198" s="24">
        <f t="shared" si="827"/>
        <v>0</v>
      </c>
      <c r="AN2198" s="24">
        <f t="shared" si="820"/>
        <v>0</v>
      </c>
      <c r="AQ2198" s="24"/>
      <c r="AR2198" s="24"/>
      <c r="AS2198" s="24"/>
      <c r="AT2198" s="24"/>
      <c r="AU2198" s="24"/>
      <c r="AV2198" s="24"/>
      <c r="AW2198" s="24">
        <f t="shared" si="828"/>
        <v>0</v>
      </c>
      <c r="AX2198" s="24">
        <f t="shared" si="829"/>
        <v>0</v>
      </c>
      <c r="BA2198" s="24"/>
      <c r="BB2198" s="24"/>
      <c r="BC2198" s="24"/>
      <c r="BD2198" s="24"/>
      <c r="BE2198" s="24"/>
      <c r="BF2198" s="24"/>
      <c r="BG2198" s="24">
        <f t="shared" si="830"/>
        <v>0</v>
      </c>
      <c r="BH2198" s="24">
        <f t="shared" si="831"/>
        <v>0</v>
      </c>
      <c r="BK2198" s="24"/>
      <c r="BL2198" s="24"/>
      <c r="BM2198" s="24"/>
      <c r="BN2198" s="24"/>
      <c r="BO2198" s="24"/>
      <c r="BP2198" s="24"/>
      <c r="BQ2198" s="24">
        <f t="shared" si="832"/>
        <v>0</v>
      </c>
      <c r="BR2198" s="24">
        <f t="shared" si="833"/>
        <v>0</v>
      </c>
      <c r="BU2198" s="24"/>
      <c r="BV2198" s="24"/>
      <c r="BW2198" s="24"/>
      <c r="BX2198" s="24"/>
      <c r="BY2198" s="24"/>
      <c r="BZ2198" s="24"/>
      <c r="CA2198" s="24">
        <f t="shared" si="834"/>
        <v>0</v>
      </c>
      <c r="CB2198" s="24">
        <f t="shared" si="835"/>
        <v>0</v>
      </c>
      <c r="CC2198" s="24"/>
      <c r="CE2198" s="24">
        <f t="shared" si="836"/>
        <v>0</v>
      </c>
      <c r="CG2198" s="24">
        <f t="shared" si="837"/>
        <v>0</v>
      </c>
      <c r="CI2198" s="24">
        <f t="shared" si="838"/>
        <v>0</v>
      </c>
      <c r="CK2198" s="24">
        <f t="shared" si="839"/>
        <v>0</v>
      </c>
      <c r="CM2198" s="24">
        <f t="shared" si="840"/>
        <v>0</v>
      </c>
      <c r="CO2198" s="24">
        <f t="shared" si="841"/>
        <v>0</v>
      </c>
      <c r="CQ2198" s="24">
        <f t="shared" si="842"/>
        <v>0</v>
      </c>
      <c r="CS2198" s="24">
        <f t="shared" si="843"/>
        <v>0</v>
      </c>
    </row>
    <row r="2199" spans="9:97">
      <c r="I2199" s="24">
        <f t="shared" si="823"/>
        <v>0</v>
      </c>
      <c r="J2199" s="24">
        <f t="shared" si="822"/>
        <v>0</v>
      </c>
      <c r="M2199" s="24"/>
      <c r="N2199" s="24"/>
      <c r="O2199" s="24"/>
      <c r="P2199" s="24"/>
      <c r="Q2199" s="24"/>
      <c r="R2199" s="24"/>
      <c r="S2199" s="24">
        <f t="shared" si="824"/>
        <v>0</v>
      </c>
      <c r="T2199" s="24">
        <f t="shared" si="821"/>
        <v>0</v>
      </c>
      <c r="W2199" s="24"/>
      <c r="X2199" s="24"/>
      <c r="Y2199" s="24"/>
      <c r="Z2199" s="24"/>
      <c r="AA2199" s="24"/>
      <c r="AB2199" s="24"/>
      <c r="AC2199" s="24">
        <f t="shared" si="825"/>
        <v>0</v>
      </c>
      <c r="AD2199" s="24">
        <f t="shared" si="826"/>
        <v>0</v>
      </c>
      <c r="AG2199" s="24"/>
      <c r="AH2199" s="24"/>
      <c r="AI2199" s="24"/>
      <c r="AJ2199" s="24"/>
      <c r="AK2199" s="24"/>
      <c r="AL2199" s="24"/>
      <c r="AM2199" s="24">
        <f t="shared" si="827"/>
        <v>0</v>
      </c>
      <c r="AN2199" s="24">
        <f t="shared" si="820"/>
        <v>0</v>
      </c>
      <c r="AQ2199" s="24"/>
      <c r="AR2199" s="24"/>
      <c r="AS2199" s="24"/>
      <c r="AT2199" s="24"/>
      <c r="AU2199" s="24"/>
      <c r="AV2199" s="24"/>
      <c r="AW2199" s="24">
        <f t="shared" si="828"/>
        <v>0</v>
      </c>
      <c r="AX2199" s="24">
        <f t="shared" si="829"/>
        <v>0</v>
      </c>
      <c r="BA2199" s="24"/>
      <c r="BB2199" s="24"/>
      <c r="BC2199" s="24"/>
      <c r="BD2199" s="24"/>
      <c r="BE2199" s="24"/>
      <c r="BF2199" s="24"/>
      <c r="BG2199" s="24">
        <f t="shared" si="830"/>
        <v>0</v>
      </c>
      <c r="BH2199" s="24">
        <f t="shared" si="831"/>
        <v>0</v>
      </c>
      <c r="BK2199" s="24"/>
      <c r="BL2199" s="24"/>
      <c r="BM2199" s="24"/>
      <c r="BN2199" s="24"/>
      <c r="BO2199" s="24"/>
      <c r="BP2199" s="24"/>
      <c r="BQ2199" s="24">
        <f t="shared" si="832"/>
        <v>0</v>
      </c>
      <c r="BR2199" s="24">
        <f t="shared" si="833"/>
        <v>0</v>
      </c>
      <c r="BU2199" s="24"/>
      <c r="BV2199" s="24"/>
      <c r="BW2199" s="24"/>
      <c r="BX2199" s="24"/>
      <c r="BY2199" s="24"/>
      <c r="BZ2199" s="24"/>
      <c r="CA2199" s="24">
        <f t="shared" si="834"/>
        <v>0</v>
      </c>
      <c r="CB2199" s="24">
        <f t="shared" si="835"/>
        <v>0</v>
      </c>
      <c r="CC2199" s="24"/>
      <c r="CE2199" s="24">
        <f t="shared" si="836"/>
        <v>0</v>
      </c>
      <c r="CG2199" s="24">
        <f t="shared" si="837"/>
        <v>0</v>
      </c>
      <c r="CI2199" s="24">
        <f t="shared" si="838"/>
        <v>0</v>
      </c>
      <c r="CK2199" s="24">
        <f t="shared" si="839"/>
        <v>0</v>
      </c>
      <c r="CM2199" s="24">
        <f t="shared" si="840"/>
        <v>0</v>
      </c>
      <c r="CO2199" s="24">
        <f t="shared" si="841"/>
        <v>0</v>
      </c>
      <c r="CQ2199" s="24">
        <f t="shared" si="842"/>
        <v>0</v>
      </c>
      <c r="CS2199" s="24">
        <f t="shared" si="843"/>
        <v>0</v>
      </c>
    </row>
    <row r="2200" spans="9:97">
      <c r="I2200" s="24">
        <f t="shared" si="823"/>
        <v>0</v>
      </c>
      <c r="J2200" s="24">
        <f t="shared" si="822"/>
        <v>0</v>
      </c>
      <c r="M2200" s="24"/>
      <c r="N2200" s="24"/>
      <c r="O2200" s="24"/>
      <c r="P2200" s="24"/>
      <c r="Q2200" s="24"/>
      <c r="R2200" s="24"/>
      <c r="S2200" s="24">
        <f t="shared" si="824"/>
        <v>0</v>
      </c>
      <c r="T2200" s="24">
        <f t="shared" si="821"/>
        <v>0</v>
      </c>
      <c r="W2200" s="24"/>
      <c r="X2200" s="24"/>
      <c r="Y2200" s="24"/>
      <c r="Z2200" s="24"/>
      <c r="AA2200" s="24"/>
      <c r="AB2200" s="24"/>
      <c r="AC2200" s="24">
        <f t="shared" si="825"/>
        <v>0</v>
      </c>
      <c r="AD2200" s="24">
        <f t="shared" si="826"/>
        <v>0</v>
      </c>
      <c r="AG2200" s="24"/>
      <c r="AH2200" s="24"/>
      <c r="AI2200" s="24"/>
      <c r="AJ2200" s="24"/>
      <c r="AK2200" s="24"/>
      <c r="AL2200" s="24"/>
      <c r="AM2200" s="24">
        <f t="shared" si="827"/>
        <v>0</v>
      </c>
      <c r="AN2200" s="24">
        <f t="shared" si="820"/>
        <v>0</v>
      </c>
      <c r="AQ2200" s="24"/>
      <c r="AR2200" s="24"/>
      <c r="AS2200" s="24"/>
      <c r="AT2200" s="24"/>
      <c r="AU2200" s="24"/>
      <c r="AV2200" s="24"/>
      <c r="AW2200" s="24">
        <f t="shared" si="828"/>
        <v>0</v>
      </c>
      <c r="AX2200" s="24">
        <f t="shared" si="829"/>
        <v>0</v>
      </c>
      <c r="BA2200" s="24"/>
      <c r="BB2200" s="24"/>
      <c r="BC2200" s="24"/>
      <c r="BD2200" s="24"/>
      <c r="BE2200" s="24"/>
      <c r="BF2200" s="24"/>
      <c r="BG2200" s="24">
        <f t="shared" si="830"/>
        <v>0</v>
      </c>
      <c r="BH2200" s="24">
        <f t="shared" si="831"/>
        <v>0</v>
      </c>
      <c r="BK2200" s="24"/>
      <c r="BL2200" s="24"/>
      <c r="BM2200" s="24"/>
      <c r="BN2200" s="24"/>
      <c r="BO2200" s="24"/>
      <c r="BP2200" s="24"/>
      <c r="BQ2200" s="24">
        <f t="shared" si="832"/>
        <v>0</v>
      </c>
      <c r="BR2200" s="24">
        <f t="shared" si="833"/>
        <v>0</v>
      </c>
      <c r="BU2200" s="24"/>
      <c r="BV2200" s="24"/>
      <c r="BW2200" s="24"/>
      <c r="BX2200" s="24"/>
      <c r="BY2200" s="24"/>
      <c r="BZ2200" s="24"/>
      <c r="CA2200" s="24">
        <f t="shared" si="834"/>
        <v>0</v>
      </c>
      <c r="CB2200" s="24">
        <f t="shared" si="835"/>
        <v>0</v>
      </c>
      <c r="CC2200" s="24"/>
      <c r="CE2200" s="24">
        <f t="shared" si="836"/>
        <v>0</v>
      </c>
      <c r="CG2200" s="24">
        <f t="shared" si="837"/>
        <v>0</v>
      </c>
      <c r="CI2200" s="24">
        <f t="shared" si="838"/>
        <v>0</v>
      </c>
      <c r="CK2200" s="24">
        <f t="shared" si="839"/>
        <v>0</v>
      </c>
      <c r="CM2200" s="24">
        <f t="shared" si="840"/>
        <v>0</v>
      </c>
      <c r="CO2200" s="24">
        <f t="shared" si="841"/>
        <v>0</v>
      </c>
      <c r="CQ2200" s="24">
        <f t="shared" si="842"/>
        <v>0</v>
      </c>
      <c r="CS2200" s="24">
        <f t="shared" si="843"/>
        <v>0</v>
      </c>
    </row>
    <row r="2201" spans="9:97">
      <c r="I2201" s="24">
        <f t="shared" si="823"/>
        <v>0</v>
      </c>
      <c r="J2201" s="24">
        <f t="shared" si="822"/>
        <v>0</v>
      </c>
      <c r="M2201" s="24"/>
      <c r="N2201" s="24"/>
      <c r="O2201" s="24"/>
      <c r="P2201" s="24"/>
      <c r="Q2201" s="24"/>
      <c r="R2201" s="24"/>
      <c r="S2201" s="24">
        <f t="shared" si="824"/>
        <v>0</v>
      </c>
      <c r="T2201" s="24">
        <f t="shared" si="821"/>
        <v>0</v>
      </c>
      <c r="W2201" s="24"/>
      <c r="X2201" s="24"/>
      <c r="Y2201" s="24"/>
      <c r="Z2201" s="24"/>
      <c r="AA2201" s="24"/>
      <c r="AB2201" s="24"/>
      <c r="AC2201" s="24">
        <f t="shared" si="825"/>
        <v>0</v>
      </c>
      <c r="AD2201" s="24">
        <f t="shared" si="826"/>
        <v>0</v>
      </c>
      <c r="AG2201" s="24"/>
      <c r="AH2201" s="24"/>
      <c r="AI2201" s="24"/>
      <c r="AJ2201" s="24"/>
      <c r="AK2201" s="24"/>
      <c r="AL2201" s="24"/>
      <c r="AM2201" s="24">
        <f t="shared" si="827"/>
        <v>0</v>
      </c>
      <c r="AN2201" s="24">
        <f t="shared" si="820"/>
        <v>0</v>
      </c>
      <c r="AQ2201" s="24"/>
      <c r="AR2201" s="24"/>
      <c r="AS2201" s="24"/>
      <c r="AT2201" s="24"/>
      <c r="AU2201" s="24"/>
      <c r="AV2201" s="24"/>
      <c r="AW2201" s="24">
        <f t="shared" si="828"/>
        <v>0</v>
      </c>
      <c r="AX2201" s="24">
        <f t="shared" si="829"/>
        <v>0</v>
      </c>
      <c r="BA2201" s="24"/>
      <c r="BB2201" s="24"/>
      <c r="BC2201" s="24"/>
      <c r="BD2201" s="24"/>
      <c r="BE2201" s="24"/>
      <c r="BF2201" s="24"/>
      <c r="BG2201" s="24">
        <f t="shared" si="830"/>
        <v>0</v>
      </c>
      <c r="BH2201" s="24">
        <f t="shared" si="831"/>
        <v>0</v>
      </c>
      <c r="BK2201" s="24"/>
      <c r="BL2201" s="24"/>
      <c r="BM2201" s="24"/>
      <c r="BN2201" s="24"/>
      <c r="BO2201" s="24"/>
      <c r="BP2201" s="24"/>
      <c r="BQ2201" s="24">
        <f t="shared" si="832"/>
        <v>0</v>
      </c>
      <c r="BR2201" s="24">
        <f t="shared" si="833"/>
        <v>0</v>
      </c>
      <c r="BU2201" s="24"/>
      <c r="BV2201" s="24"/>
      <c r="BW2201" s="24"/>
      <c r="BX2201" s="24"/>
      <c r="BY2201" s="24"/>
      <c r="BZ2201" s="24"/>
      <c r="CA2201" s="24">
        <f t="shared" si="834"/>
        <v>0</v>
      </c>
      <c r="CB2201" s="24">
        <f t="shared" si="835"/>
        <v>0</v>
      </c>
      <c r="CC2201" s="24"/>
      <c r="CE2201" s="24">
        <f t="shared" si="836"/>
        <v>0</v>
      </c>
      <c r="CG2201" s="24">
        <f t="shared" si="837"/>
        <v>0</v>
      </c>
      <c r="CI2201" s="24">
        <f t="shared" si="838"/>
        <v>0</v>
      </c>
      <c r="CK2201" s="24">
        <f t="shared" si="839"/>
        <v>0</v>
      </c>
      <c r="CM2201" s="24">
        <f t="shared" si="840"/>
        <v>0</v>
      </c>
      <c r="CO2201" s="24">
        <f t="shared" si="841"/>
        <v>0</v>
      </c>
      <c r="CQ2201" s="24">
        <f t="shared" si="842"/>
        <v>0</v>
      </c>
      <c r="CS2201" s="24">
        <f t="shared" si="843"/>
        <v>0</v>
      </c>
    </row>
    <row r="2202" spans="9:97">
      <c r="I2202" s="24">
        <f t="shared" si="823"/>
        <v>0</v>
      </c>
      <c r="J2202" s="24">
        <f t="shared" si="822"/>
        <v>0</v>
      </c>
      <c r="M2202" s="24"/>
      <c r="N2202" s="24"/>
      <c r="O2202" s="24"/>
      <c r="P2202" s="24"/>
      <c r="Q2202" s="24"/>
      <c r="R2202" s="24"/>
      <c r="S2202" s="24">
        <f t="shared" si="824"/>
        <v>0</v>
      </c>
      <c r="T2202" s="24">
        <f t="shared" si="821"/>
        <v>0</v>
      </c>
      <c r="W2202" s="24"/>
      <c r="X2202" s="24"/>
      <c r="Y2202" s="24"/>
      <c r="Z2202" s="24"/>
      <c r="AA2202" s="24"/>
      <c r="AB2202" s="24"/>
      <c r="AC2202" s="24">
        <f t="shared" si="825"/>
        <v>0</v>
      </c>
      <c r="AD2202" s="24">
        <f t="shared" si="826"/>
        <v>0</v>
      </c>
      <c r="AG2202" s="24"/>
      <c r="AH2202" s="24"/>
      <c r="AI2202" s="24"/>
      <c r="AJ2202" s="24"/>
      <c r="AK2202" s="24"/>
      <c r="AL2202" s="24"/>
      <c r="AM2202" s="24">
        <f t="shared" si="827"/>
        <v>0</v>
      </c>
      <c r="AN2202" s="24">
        <f t="shared" ref="AN2202:AN2265" si="844">IF(AJ2202&lt;AG2202-AH2202,AG2202-AH2202-AJ2202,0)</f>
        <v>0</v>
      </c>
      <c r="AQ2202" s="24"/>
      <c r="AR2202" s="24"/>
      <c r="AS2202" s="24"/>
      <c r="AT2202" s="24"/>
      <c r="AU2202" s="24"/>
      <c r="AV2202" s="24"/>
      <c r="AW2202" s="24">
        <f t="shared" si="828"/>
        <v>0</v>
      </c>
      <c r="AX2202" s="24">
        <f t="shared" si="829"/>
        <v>0</v>
      </c>
      <c r="BA2202" s="24"/>
      <c r="BB2202" s="24"/>
      <c r="BC2202" s="24"/>
      <c r="BD2202" s="24"/>
      <c r="BE2202" s="24"/>
      <c r="BF2202" s="24"/>
      <c r="BG2202" s="24">
        <f t="shared" si="830"/>
        <v>0</v>
      </c>
      <c r="BH2202" s="24">
        <f t="shared" si="831"/>
        <v>0</v>
      </c>
      <c r="BK2202" s="24"/>
      <c r="BL2202" s="24"/>
      <c r="BM2202" s="24"/>
      <c r="BN2202" s="24"/>
      <c r="BO2202" s="24"/>
      <c r="BP2202" s="24"/>
      <c r="BQ2202" s="24">
        <f t="shared" si="832"/>
        <v>0</v>
      </c>
      <c r="BR2202" s="24">
        <f t="shared" si="833"/>
        <v>0</v>
      </c>
      <c r="BU2202" s="24"/>
      <c r="BV2202" s="24"/>
      <c r="BW2202" s="24"/>
      <c r="BX2202" s="24"/>
      <c r="BY2202" s="24"/>
      <c r="BZ2202" s="24"/>
      <c r="CA2202" s="24">
        <f t="shared" si="834"/>
        <v>0</v>
      </c>
      <c r="CB2202" s="24">
        <f t="shared" si="835"/>
        <v>0</v>
      </c>
      <c r="CC2202" s="24"/>
      <c r="CE2202" s="24">
        <f t="shared" si="836"/>
        <v>0</v>
      </c>
      <c r="CG2202" s="24">
        <f t="shared" si="837"/>
        <v>0</v>
      </c>
      <c r="CI2202" s="24">
        <f t="shared" si="838"/>
        <v>0</v>
      </c>
      <c r="CK2202" s="24">
        <f t="shared" si="839"/>
        <v>0</v>
      </c>
      <c r="CM2202" s="24">
        <f t="shared" si="840"/>
        <v>0</v>
      </c>
      <c r="CO2202" s="24">
        <f t="shared" si="841"/>
        <v>0</v>
      </c>
      <c r="CQ2202" s="24">
        <f t="shared" si="842"/>
        <v>0</v>
      </c>
      <c r="CS2202" s="24">
        <f t="shared" si="843"/>
        <v>0</v>
      </c>
    </row>
    <row r="2203" spans="9:97">
      <c r="I2203" s="24">
        <f t="shared" si="823"/>
        <v>0</v>
      </c>
      <c r="J2203" s="24">
        <f t="shared" si="822"/>
        <v>0</v>
      </c>
      <c r="M2203" s="24"/>
      <c r="N2203" s="24"/>
      <c r="O2203" s="24"/>
      <c r="P2203" s="24"/>
      <c r="Q2203" s="24"/>
      <c r="R2203" s="24"/>
      <c r="S2203" s="24">
        <f t="shared" si="824"/>
        <v>0</v>
      </c>
      <c r="T2203" s="24">
        <f t="shared" si="821"/>
        <v>0</v>
      </c>
      <c r="W2203" s="24"/>
      <c r="X2203" s="24"/>
      <c r="Y2203" s="24"/>
      <c r="Z2203" s="24"/>
      <c r="AA2203" s="24"/>
      <c r="AB2203" s="24"/>
      <c r="AC2203" s="24">
        <f t="shared" si="825"/>
        <v>0</v>
      </c>
      <c r="AD2203" s="24">
        <f t="shared" si="826"/>
        <v>0</v>
      </c>
      <c r="AG2203" s="24"/>
      <c r="AH2203" s="24"/>
      <c r="AI2203" s="24"/>
      <c r="AJ2203" s="24"/>
      <c r="AK2203" s="24"/>
      <c r="AL2203" s="24"/>
      <c r="AM2203" s="24">
        <f t="shared" si="827"/>
        <v>0</v>
      </c>
      <c r="AN2203" s="24">
        <f t="shared" si="844"/>
        <v>0</v>
      </c>
      <c r="AQ2203" s="24"/>
      <c r="AR2203" s="24"/>
      <c r="AS2203" s="24"/>
      <c r="AT2203" s="24"/>
      <c r="AU2203" s="24"/>
      <c r="AV2203" s="24"/>
      <c r="AW2203" s="24">
        <f t="shared" si="828"/>
        <v>0</v>
      </c>
      <c r="AX2203" s="24">
        <f t="shared" si="829"/>
        <v>0</v>
      </c>
      <c r="BA2203" s="24"/>
      <c r="BB2203" s="24"/>
      <c r="BC2203" s="24"/>
      <c r="BD2203" s="24"/>
      <c r="BE2203" s="24"/>
      <c r="BF2203" s="24"/>
      <c r="BG2203" s="24">
        <f t="shared" si="830"/>
        <v>0</v>
      </c>
      <c r="BH2203" s="24">
        <f t="shared" si="831"/>
        <v>0</v>
      </c>
      <c r="BK2203" s="24"/>
      <c r="BL2203" s="24"/>
      <c r="BM2203" s="24"/>
      <c r="BN2203" s="24"/>
      <c r="BO2203" s="24"/>
      <c r="BP2203" s="24"/>
      <c r="BQ2203" s="24">
        <f t="shared" si="832"/>
        <v>0</v>
      </c>
      <c r="BR2203" s="24">
        <f t="shared" si="833"/>
        <v>0</v>
      </c>
      <c r="BU2203" s="24"/>
      <c r="BV2203" s="24"/>
      <c r="BW2203" s="24"/>
      <c r="BX2203" s="24"/>
      <c r="BY2203" s="24"/>
      <c r="BZ2203" s="24"/>
      <c r="CA2203" s="24">
        <f t="shared" si="834"/>
        <v>0</v>
      </c>
      <c r="CB2203" s="24">
        <f t="shared" si="835"/>
        <v>0</v>
      </c>
      <c r="CC2203" s="24"/>
      <c r="CE2203" s="24">
        <f t="shared" si="836"/>
        <v>0</v>
      </c>
      <c r="CG2203" s="24">
        <f t="shared" si="837"/>
        <v>0</v>
      </c>
      <c r="CI2203" s="24">
        <f t="shared" si="838"/>
        <v>0</v>
      </c>
      <c r="CK2203" s="24">
        <f t="shared" si="839"/>
        <v>0</v>
      </c>
      <c r="CM2203" s="24">
        <f t="shared" si="840"/>
        <v>0</v>
      </c>
      <c r="CO2203" s="24">
        <f t="shared" si="841"/>
        <v>0</v>
      </c>
      <c r="CQ2203" s="24">
        <f t="shared" si="842"/>
        <v>0</v>
      </c>
      <c r="CS2203" s="24">
        <f t="shared" si="843"/>
        <v>0</v>
      </c>
    </row>
    <row r="2204" spans="9:97">
      <c r="I2204" s="24">
        <f t="shared" si="823"/>
        <v>0</v>
      </c>
      <c r="J2204" s="24">
        <f t="shared" si="822"/>
        <v>0</v>
      </c>
      <c r="M2204" s="24"/>
      <c r="N2204" s="24"/>
      <c r="O2204" s="24"/>
      <c r="P2204" s="24"/>
      <c r="Q2204" s="24"/>
      <c r="R2204" s="24"/>
      <c r="S2204" s="24">
        <f t="shared" si="824"/>
        <v>0</v>
      </c>
      <c r="T2204" s="24">
        <f t="shared" si="821"/>
        <v>0</v>
      </c>
      <c r="W2204" s="24"/>
      <c r="X2204" s="24"/>
      <c r="Y2204" s="24"/>
      <c r="Z2204" s="24"/>
      <c r="AA2204" s="24"/>
      <c r="AB2204" s="24"/>
      <c r="AC2204" s="24">
        <f t="shared" si="825"/>
        <v>0</v>
      </c>
      <c r="AD2204" s="24">
        <f t="shared" si="826"/>
        <v>0</v>
      </c>
      <c r="AG2204" s="24"/>
      <c r="AH2204" s="24"/>
      <c r="AI2204" s="24"/>
      <c r="AJ2204" s="24"/>
      <c r="AK2204" s="24"/>
      <c r="AL2204" s="24"/>
      <c r="AM2204" s="24">
        <f t="shared" si="827"/>
        <v>0</v>
      </c>
      <c r="AN2204" s="24">
        <f t="shared" si="844"/>
        <v>0</v>
      </c>
      <c r="AQ2204" s="24"/>
      <c r="AR2204" s="24"/>
      <c r="AS2204" s="24"/>
      <c r="AT2204" s="24"/>
      <c r="AU2204" s="24"/>
      <c r="AV2204" s="24"/>
      <c r="AW2204" s="24">
        <f t="shared" si="828"/>
        <v>0</v>
      </c>
      <c r="AX2204" s="24">
        <f t="shared" si="829"/>
        <v>0</v>
      </c>
      <c r="BA2204" s="24"/>
      <c r="BB2204" s="24"/>
      <c r="BC2204" s="24"/>
      <c r="BD2204" s="24"/>
      <c r="BE2204" s="24"/>
      <c r="BF2204" s="24"/>
      <c r="BG2204" s="24">
        <f t="shared" si="830"/>
        <v>0</v>
      </c>
      <c r="BH2204" s="24">
        <f t="shared" si="831"/>
        <v>0</v>
      </c>
      <c r="BK2204" s="24"/>
      <c r="BL2204" s="24"/>
      <c r="BM2204" s="24"/>
      <c r="BN2204" s="24"/>
      <c r="BO2204" s="24"/>
      <c r="BP2204" s="24"/>
      <c r="BQ2204" s="24">
        <f t="shared" si="832"/>
        <v>0</v>
      </c>
      <c r="BR2204" s="24">
        <f t="shared" si="833"/>
        <v>0</v>
      </c>
      <c r="BU2204" s="24"/>
      <c r="BV2204" s="24"/>
      <c r="BW2204" s="24"/>
      <c r="BX2204" s="24"/>
      <c r="BY2204" s="24"/>
      <c r="BZ2204" s="24"/>
      <c r="CA2204" s="24">
        <f t="shared" si="834"/>
        <v>0</v>
      </c>
      <c r="CB2204" s="24">
        <f t="shared" si="835"/>
        <v>0</v>
      </c>
      <c r="CC2204" s="24"/>
      <c r="CE2204" s="24">
        <f t="shared" si="836"/>
        <v>0</v>
      </c>
      <c r="CG2204" s="24">
        <f t="shared" si="837"/>
        <v>0</v>
      </c>
      <c r="CI2204" s="24">
        <f t="shared" si="838"/>
        <v>0</v>
      </c>
      <c r="CK2204" s="24">
        <f t="shared" si="839"/>
        <v>0</v>
      </c>
      <c r="CM2204" s="24">
        <f t="shared" si="840"/>
        <v>0</v>
      </c>
      <c r="CO2204" s="24">
        <f t="shared" si="841"/>
        <v>0</v>
      </c>
      <c r="CQ2204" s="24">
        <f t="shared" si="842"/>
        <v>0</v>
      </c>
      <c r="CS2204" s="24">
        <f t="shared" si="843"/>
        <v>0</v>
      </c>
    </row>
    <row r="2205" spans="9:97">
      <c r="I2205" s="24">
        <f t="shared" si="823"/>
        <v>0</v>
      </c>
      <c r="J2205" s="24">
        <f t="shared" si="822"/>
        <v>0</v>
      </c>
      <c r="M2205" s="24"/>
      <c r="N2205" s="24"/>
      <c r="O2205" s="24"/>
      <c r="P2205" s="24"/>
      <c r="Q2205" s="24"/>
      <c r="R2205" s="24"/>
      <c r="S2205" s="24">
        <f t="shared" si="824"/>
        <v>0</v>
      </c>
      <c r="T2205" s="24">
        <f t="shared" si="821"/>
        <v>0</v>
      </c>
      <c r="W2205" s="24"/>
      <c r="X2205" s="24"/>
      <c r="Y2205" s="24"/>
      <c r="Z2205" s="24"/>
      <c r="AA2205" s="24"/>
      <c r="AB2205" s="24"/>
      <c r="AC2205" s="24">
        <f t="shared" si="825"/>
        <v>0</v>
      </c>
      <c r="AD2205" s="24">
        <f t="shared" si="826"/>
        <v>0</v>
      </c>
      <c r="AG2205" s="24"/>
      <c r="AH2205" s="24"/>
      <c r="AI2205" s="24"/>
      <c r="AJ2205" s="24"/>
      <c r="AK2205" s="24"/>
      <c r="AL2205" s="24"/>
      <c r="AM2205" s="24">
        <f t="shared" si="827"/>
        <v>0</v>
      </c>
      <c r="AN2205" s="24">
        <f t="shared" si="844"/>
        <v>0</v>
      </c>
      <c r="AQ2205" s="24"/>
      <c r="AR2205" s="24"/>
      <c r="AS2205" s="24"/>
      <c r="AT2205" s="24"/>
      <c r="AU2205" s="24"/>
      <c r="AV2205" s="24"/>
      <c r="AW2205" s="24">
        <f t="shared" si="828"/>
        <v>0</v>
      </c>
      <c r="AX2205" s="24">
        <f t="shared" si="829"/>
        <v>0</v>
      </c>
      <c r="BA2205" s="24"/>
      <c r="BB2205" s="24"/>
      <c r="BC2205" s="24"/>
      <c r="BD2205" s="24"/>
      <c r="BE2205" s="24"/>
      <c r="BF2205" s="24"/>
      <c r="BG2205" s="24">
        <f t="shared" si="830"/>
        <v>0</v>
      </c>
      <c r="BH2205" s="24">
        <f t="shared" si="831"/>
        <v>0</v>
      </c>
      <c r="BK2205" s="24"/>
      <c r="BL2205" s="24"/>
      <c r="BM2205" s="24"/>
      <c r="BN2205" s="24"/>
      <c r="BO2205" s="24"/>
      <c r="BP2205" s="24"/>
      <c r="BQ2205" s="24">
        <f t="shared" si="832"/>
        <v>0</v>
      </c>
      <c r="BR2205" s="24">
        <f t="shared" si="833"/>
        <v>0</v>
      </c>
      <c r="BU2205" s="24"/>
      <c r="BV2205" s="24"/>
      <c r="BW2205" s="24"/>
      <c r="BX2205" s="24"/>
      <c r="BY2205" s="24"/>
      <c r="BZ2205" s="24"/>
      <c r="CA2205" s="24">
        <f t="shared" si="834"/>
        <v>0</v>
      </c>
      <c r="CB2205" s="24">
        <f t="shared" si="835"/>
        <v>0</v>
      </c>
      <c r="CC2205" s="24"/>
      <c r="CE2205" s="24">
        <f t="shared" si="836"/>
        <v>0</v>
      </c>
      <c r="CG2205" s="24">
        <f t="shared" si="837"/>
        <v>0</v>
      </c>
      <c r="CI2205" s="24">
        <f t="shared" si="838"/>
        <v>0</v>
      </c>
      <c r="CK2205" s="24">
        <f t="shared" si="839"/>
        <v>0</v>
      </c>
      <c r="CM2205" s="24">
        <f t="shared" si="840"/>
        <v>0</v>
      </c>
      <c r="CO2205" s="24">
        <f t="shared" si="841"/>
        <v>0</v>
      </c>
      <c r="CQ2205" s="24">
        <f t="shared" si="842"/>
        <v>0</v>
      </c>
      <c r="CS2205" s="24">
        <f t="shared" si="843"/>
        <v>0</v>
      </c>
    </row>
    <row r="2206" spans="9:97">
      <c r="I2206" s="24">
        <f t="shared" si="823"/>
        <v>0</v>
      </c>
      <c r="J2206" s="24">
        <f t="shared" si="822"/>
        <v>0</v>
      </c>
      <c r="M2206" s="24"/>
      <c r="N2206" s="24"/>
      <c r="O2206" s="24"/>
      <c r="P2206" s="24"/>
      <c r="Q2206" s="24"/>
      <c r="R2206" s="24"/>
      <c r="S2206" s="24">
        <f t="shared" si="824"/>
        <v>0</v>
      </c>
      <c r="T2206" s="24">
        <f t="shared" si="821"/>
        <v>0</v>
      </c>
      <c r="W2206" s="24"/>
      <c r="X2206" s="24"/>
      <c r="Y2206" s="24"/>
      <c r="Z2206" s="24"/>
      <c r="AA2206" s="24"/>
      <c r="AB2206" s="24"/>
      <c r="AC2206" s="24">
        <f t="shared" si="825"/>
        <v>0</v>
      </c>
      <c r="AD2206" s="24">
        <f t="shared" si="826"/>
        <v>0</v>
      </c>
      <c r="AG2206" s="24"/>
      <c r="AH2206" s="24"/>
      <c r="AI2206" s="24"/>
      <c r="AJ2206" s="24"/>
      <c r="AK2206" s="24"/>
      <c r="AL2206" s="24"/>
      <c r="AM2206" s="24">
        <f t="shared" si="827"/>
        <v>0</v>
      </c>
      <c r="AN2206" s="24">
        <f t="shared" si="844"/>
        <v>0</v>
      </c>
      <c r="AQ2206" s="24"/>
      <c r="AR2206" s="24"/>
      <c r="AS2206" s="24"/>
      <c r="AT2206" s="24"/>
      <c r="AU2206" s="24"/>
      <c r="AV2206" s="24"/>
      <c r="AW2206" s="24">
        <f t="shared" si="828"/>
        <v>0</v>
      </c>
      <c r="AX2206" s="24">
        <f t="shared" si="829"/>
        <v>0</v>
      </c>
      <c r="BA2206" s="24"/>
      <c r="BB2206" s="24"/>
      <c r="BC2206" s="24"/>
      <c r="BD2206" s="24"/>
      <c r="BE2206" s="24"/>
      <c r="BF2206" s="24"/>
      <c r="BG2206" s="24">
        <f t="shared" si="830"/>
        <v>0</v>
      </c>
      <c r="BH2206" s="24">
        <f t="shared" si="831"/>
        <v>0</v>
      </c>
      <c r="BK2206" s="24"/>
      <c r="BL2206" s="24"/>
      <c r="BM2206" s="24"/>
      <c r="BN2206" s="24"/>
      <c r="BO2206" s="24"/>
      <c r="BP2206" s="24"/>
      <c r="BQ2206" s="24">
        <f t="shared" si="832"/>
        <v>0</v>
      </c>
      <c r="BR2206" s="24">
        <f t="shared" si="833"/>
        <v>0</v>
      </c>
      <c r="BU2206" s="24"/>
      <c r="BV2206" s="24"/>
      <c r="BW2206" s="24"/>
      <c r="BX2206" s="24"/>
      <c r="BY2206" s="24"/>
      <c r="BZ2206" s="24"/>
      <c r="CA2206" s="24">
        <f t="shared" si="834"/>
        <v>0</v>
      </c>
      <c r="CB2206" s="24">
        <f t="shared" si="835"/>
        <v>0</v>
      </c>
      <c r="CC2206" s="24"/>
      <c r="CE2206" s="24">
        <f t="shared" si="836"/>
        <v>0</v>
      </c>
      <c r="CG2206" s="24">
        <f t="shared" si="837"/>
        <v>0</v>
      </c>
      <c r="CI2206" s="24">
        <f t="shared" si="838"/>
        <v>0</v>
      </c>
      <c r="CK2206" s="24">
        <f t="shared" si="839"/>
        <v>0</v>
      </c>
      <c r="CM2206" s="24">
        <f t="shared" si="840"/>
        <v>0</v>
      </c>
      <c r="CO2206" s="24">
        <f t="shared" si="841"/>
        <v>0</v>
      </c>
      <c r="CQ2206" s="24">
        <f t="shared" si="842"/>
        <v>0</v>
      </c>
      <c r="CS2206" s="24">
        <f t="shared" si="843"/>
        <v>0</v>
      </c>
    </row>
    <row r="2207" spans="9:97">
      <c r="I2207" s="24">
        <f t="shared" si="823"/>
        <v>0</v>
      </c>
      <c r="J2207" s="24">
        <f t="shared" si="822"/>
        <v>0</v>
      </c>
      <c r="M2207" s="24"/>
      <c r="N2207" s="24"/>
      <c r="O2207" s="24"/>
      <c r="P2207" s="24"/>
      <c r="Q2207" s="24"/>
      <c r="R2207" s="24"/>
      <c r="S2207" s="24">
        <f t="shared" si="824"/>
        <v>0</v>
      </c>
      <c r="T2207" s="24">
        <f t="shared" si="821"/>
        <v>0</v>
      </c>
      <c r="W2207" s="24"/>
      <c r="X2207" s="24"/>
      <c r="Y2207" s="24"/>
      <c r="Z2207" s="24"/>
      <c r="AA2207" s="24"/>
      <c r="AB2207" s="24"/>
      <c r="AC2207" s="24">
        <f t="shared" si="825"/>
        <v>0</v>
      </c>
      <c r="AD2207" s="24">
        <f t="shared" si="826"/>
        <v>0</v>
      </c>
      <c r="AG2207" s="24"/>
      <c r="AH2207" s="24"/>
      <c r="AI2207" s="24"/>
      <c r="AJ2207" s="24"/>
      <c r="AK2207" s="24"/>
      <c r="AL2207" s="24"/>
      <c r="AM2207" s="24">
        <f t="shared" si="827"/>
        <v>0</v>
      </c>
      <c r="AN2207" s="24">
        <f t="shared" si="844"/>
        <v>0</v>
      </c>
      <c r="AQ2207" s="24"/>
      <c r="AR2207" s="24"/>
      <c r="AS2207" s="24"/>
      <c r="AT2207" s="24"/>
      <c r="AU2207" s="24"/>
      <c r="AV2207" s="24"/>
      <c r="AW2207" s="24">
        <f t="shared" si="828"/>
        <v>0</v>
      </c>
      <c r="AX2207" s="24">
        <f t="shared" si="829"/>
        <v>0</v>
      </c>
      <c r="BA2207" s="24"/>
      <c r="BB2207" s="24"/>
      <c r="BC2207" s="24"/>
      <c r="BD2207" s="24"/>
      <c r="BE2207" s="24"/>
      <c r="BF2207" s="24"/>
      <c r="BG2207" s="24">
        <f t="shared" si="830"/>
        <v>0</v>
      </c>
      <c r="BH2207" s="24">
        <f t="shared" si="831"/>
        <v>0</v>
      </c>
      <c r="BK2207" s="24"/>
      <c r="BL2207" s="24"/>
      <c r="BM2207" s="24"/>
      <c r="BN2207" s="24"/>
      <c r="BO2207" s="24"/>
      <c r="BP2207" s="24"/>
      <c r="BQ2207" s="24">
        <f t="shared" si="832"/>
        <v>0</v>
      </c>
      <c r="BR2207" s="24">
        <f t="shared" si="833"/>
        <v>0</v>
      </c>
      <c r="BU2207" s="24"/>
      <c r="BV2207" s="24"/>
      <c r="BW2207" s="24"/>
      <c r="BX2207" s="24"/>
      <c r="BY2207" s="24"/>
      <c r="BZ2207" s="24"/>
      <c r="CA2207" s="24">
        <f t="shared" si="834"/>
        <v>0</v>
      </c>
      <c r="CB2207" s="24">
        <f t="shared" si="835"/>
        <v>0</v>
      </c>
      <c r="CC2207" s="24"/>
      <c r="CE2207" s="24">
        <f t="shared" si="836"/>
        <v>0</v>
      </c>
      <c r="CG2207" s="24">
        <f t="shared" si="837"/>
        <v>0</v>
      </c>
      <c r="CI2207" s="24">
        <f t="shared" si="838"/>
        <v>0</v>
      </c>
      <c r="CK2207" s="24">
        <f t="shared" si="839"/>
        <v>0</v>
      </c>
      <c r="CM2207" s="24">
        <f t="shared" si="840"/>
        <v>0</v>
      </c>
      <c r="CO2207" s="24">
        <f t="shared" si="841"/>
        <v>0</v>
      </c>
      <c r="CQ2207" s="24">
        <f t="shared" si="842"/>
        <v>0</v>
      </c>
      <c r="CS2207" s="24">
        <f t="shared" si="843"/>
        <v>0</v>
      </c>
    </row>
    <row r="2208" spans="9:97">
      <c r="I2208" s="24">
        <f t="shared" si="823"/>
        <v>0</v>
      </c>
      <c r="J2208" s="24">
        <f t="shared" si="822"/>
        <v>0</v>
      </c>
      <c r="M2208" s="24"/>
      <c r="N2208" s="24"/>
      <c r="O2208" s="24"/>
      <c r="P2208" s="24"/>
      <c r="Q2208" s="24"/>
      <c r="R2208" s="24"/>
      <c r="S2208" s="24">
        <f t="shared" si="824"/>
        <v>0</v>
      </c>
      <c r="T2208" s="24">
        <f t="shared" si="821"/>
        <v>0</v>
      </c>
      <c r="W2208" s="24"/>
      <c r="X2208" s="24"/>
      <c r="Y2208" s="24"/>
      <c r="Z2208" s="24"/>
      <c r="AA2208" s="24"/>
      <c r="AB2208" s="24"/>
      <c r="AC2208" s="24">
        <f t="shared" si="825"/>
        <v>0</v>
      </c>
      <c r="AD2208" s="24">
        <f t="shared" si="826"/>
        <v>0</v>
      </c>
      <c r="AG2208" s="24"/>
      <c r="AH2208" s="24"/>
      <c r="AI2208" s="24"/>
      <c r="AJ2208" s="24"/>
      <c r="AK2208" s="24"/>
      <c r="AL2208" s="24"/>
      <c r="AM2208" s="24">
        <f t="shared" si="827"/>
        <v>0</v>
      </c>
      <c r="AN2208" s="24">
        <f t="shared" si="844"/>
        <v>0</v>
      </c>
      <c r="AQ2208" s="24"/>
      <c r="AR2208" s="24"/>
      <c r="AS2208" s="24"/>
      <c r="AT2208" s="24"/>
      <c r="AU2208" s="24"/>
      <c r="AV2208" s="24"/>
      <c r="AW2208" s="24">
        <f t="shared" si="828"/>
        <v>0</v>
      </c>
      <c r="AX2208" s="24">
        <f t="shared" si="829"/>
        <v>0</v>
      </c>
      <c r="BA2208" s="24"/>
      <c r="BB2208" s="24"/>
      <c r="BC2208" s="24"/>
      <c r="BD2208" s="24"/>
      <c r="BE2208" s="24"/>
      <c r="BF2208" s="24"/>
      <c r="BG2208" s="24">
        <f t="shared" si="830"/>
        <v>0</v>
      </c>
      <c r="BH2208" s="24">
        <f t="shared" si="831"/>
        <v>0</v>
      </c>
      <c r="BK2208" s="24"/>
      <c r="BL2208" s="24"/>
      <c r="BM2208" s="24"/>
      <c r="BN2208" s="24"/>
      <c r="BO2208" s="24"/>
      <c r="BP2208" s="24"/>
      <c r="BQ2208" s="24">
        <f t="shared" si="832"/>
        <v>0</v>
      </c>
      <c r="BR2208" s="24">
        <f t="shared" si="833"/>
        <v>0</v>
      </c>
      <c r="BU2208" s="24"/>
      <c r="BV2208" s="24"/>
      <c r="BW2208" s="24"/>
      <c r="BX2208" s="24"/>
      <c r="BY2208" s="24"/>
      <c r="BZ2208" s="24"/>
      <c r="CA2208" s="24">
        <f t="shared" si="834"/>
        <v>0</v>
      </c>
      <c r="CB2208" s="24">
        <f t="shared" si="835"/>
        <v>0</v>
      </c>
      <c r="CC2208" s="24"/>
      <c r="CE2208" s="24">
        <f t="shared" si="836"/>
        <v>0</v>
      </c>
      <c r="CG2208" s="24">
        <f t="shared" si="837"/>
        <v>0</v>
      </c>
      <c r="CI2208" s="24">
        <f t="shared" si="838"/>
        <v>0</v>
      </c>
      <c r="CK2208" s="24">
        <f t="shared" si="839"/>
        <v>0</v>
      </c>
      <c r="CM2208" s="24">
        <f t="shared" si="840"/>
        <v>0</v>
      </c>
      <c r="CO2208" s="24">
        <f t="shared" si="841"/>
        <v>0</v>
      </c>
      <c r="CQ2208" s="24">
        <f t="shared" si="842"/>
        <v>0</v>
      </c>
      <c r="CS2208" s="24">
        <f t="shared" si="843"/>
        <v>0</v>
      </c>
    </row>
    <row r="2209" spans="9:97">
      <c r="I2209" s="24">
        <f t="shared" si="823"/>
        <v>0</v>
      </c>
      <c r="J2209" s="24">
        <f t="shared" si="822"/>
        <v>0</v>
      </c>
      <c r="M2209" s="24"/>
      <c r="N2209" s="24"/>
      <c r="O2209" s="24"/>
      <c r="P2209" s="24"/>
      <c r="Q2209" s="24"/>
      <c r="R2209" s="24"/>
      <c r="S2209" s="24">
        <f t="shared" si="824"/>
        <v>0</v>
      </c>
      <c r="T2209" s="24">
        <f t="shared" si="821"/>
        <v>0</v>
      </c>
      <c r="W2209" s="24"/>
      <c r="X2209" s="24"/>
      <c r="Y2209" s="24"/>
      <c r="Z2209" s="24"/>
      <c r="AA2209" s="24"/>
      <c r="AB2209" s="24"/>
      <c r="AC2209" s="24">
        <f t="shared" si="825"/>
        <v>0</v>
      </c>
      <c r="AD2209" s="24">
        <f t="shared" si="826"/>
        <v>0</v>
      </c>
      <c r="AG2209" s="24"/>
      <c r="AH2209" s="24"/>
      <c r="AI2209" s="24"/>
      <c r="AJ2209" s="24"/>
      <c r="AK2209" s="24"/>
      <c r="AL2209" s="24"/>
      <c r="AM2209" s="24">
        <f t="shared" si="827"/>
        <v>0</v>
      </c>
      <c r="AN2209" s="24">
        <f t="shared" si="844"/>
        <v>0</v>
      </c>
      <c r="AQ2209" s="24"/>
      <c r="AR2209" s="24"/>
      <c r="AS2209" s="24"/>
      <c r="AT2209" s="24"/>
      <c r="AU2209" s="24"/>
      <c r="AV2209" s="24"/>
      <c r="AW2209" s="24">
        <f t="shared" si="828"/>
        <v>0</v>
      </c>
      <c r="AX2209" s="24">
        <f t="shared" si="829"/>
        <v>0</v>
      </c>
      <c r="BA2209" s="24"/>
      <c r="BB2209" s="24"/>
      <c r="BC2209" s="24"/>
      <c r="BD2209" s="24"/>
      <c r="BE2209" s="24"/>
      <c r="BF2209" s="24"/>
      <c r="BG2209" s="24">
        <f t="shared" si="830"/>
        <v>0</v>
      </c>
      <c r="BH2209" s="24">
        <f t="shared" si="831"/>
        <v>0</v>
      </c>
      <c r="BK2209" s="24"/>
      <c r="BL2209" s="24"/>
      <c r="BM2209" s="24"/>
      <c r="BN2209" s="24"/>
      <c r="BO2209" s="24"/>
      <c r="BP2209" s="24"/>
      <c r="BQ2209" s="24">
        <f t="shared" si="832"/>
        <v>0</v>
      </c>
      <c r="BR2209" s="24">
        <f t="shared" si="833"/>
        <v>0</v>
      </c>
      <c r="BU2209" s="24"/>
      <c r="BV2209" s="24"/>
      <c r="BW2209" s="24"/>
      <c r="BX2209" s="24"/>
      <c r="BY2209" s="24"/>
      <c r="BZ2209" s="24"/>
      <c r="CA2209" s="24">
        <f t="shared" si="834"/>
        <v>0</v>
      </c>
      <c r="CB2209" s="24">
        <f t="shared" si="835"/>
        <v>0</v>
      </c>
      <c r="CC2209" s="24"/>
      <c r="CE2209" s="24">
        <f t="shared" si="836"/>
        <v>0</v>
      </c>
      <c r="CG2209" s="24">
        <f t="shared" si="837"/>
        <v>0</v>
      </c>
      <c r="CI2209" s="24">
        <f t="shared" si="838"/>
        <v>0</v>
      </c>
      <c r="CK2209" s="24">
        <f t="shared" si="839"/>
        <v>0</v>
      </c>
      <c r="CM2209" s="24">
        <f t="shared" si="840"/>
        <v>0</v>
      </c>
      <c r="CO2209" s="24">
        <f t="shared" si="841"/>
        <v>0</v>
      </c>
      <c r="CQ2209" s="24">
        <f t="shared" si="842"/>
        <v>0</v>
      </c>
      <c r="CS2209" s="24">
        <f t="shared" si="843"/>
        <v>0</v>
      </c>
    </row>
    <row r="2210" spans="9:97">
      <c r="I2210" s="24">
        <f t="shared" si="823"/>
        <v>0</v>
      </c>
      <c r="J2210" s="24">
        <f t="shared" si="822"/>
        <v>0</v>
      </c>
      <c r="M2210" s="24"/>
      <c r="N2210" s="24"/>
      <c r="O2210" s="24"/>
      <c r="P2210" s="24"/>
      <c r="Q2210" s="24"/>
      <c r="R2210" s="24"/>
      <c r="S2210" s="24">
        <f t="shared" si="824"/>
        <v>0</v>
      </c>
      <c r="T2210" s="24">
        <f t="shared" si="821"/>
        <v>0</v>
      </c>
      <c r="W2210" s="24"/>
      <c r="X2210" s="24"/>
      <c r="Y2210" s="24"/>
      <c r="Z2210" s="24"/>
      <c r="AA2210" s="24"/>
      <c r="AB2210" s="24"/>
      <c r="AC2210" s="24">
        <f t="shared" si="825"/>
        <v>0</v>
      </c>
      <c r="AD2210" s="24">
        <f t="shared" si="826"/>
        <v>0</v>
      </c>
      <c r="AG2210" s="24"/>
      <c r="AH2210" s="24"/>
      <c r="AI2210" s="24"/>
      <c r="AJ2210" s="24"/>
      <c r="AK2210" s="24"/>
      <c r="AL2210" s="24"/>
      <c r="AM2210" s="24">
        <f t="shared" si="827"/>
        <v>0</v>
      </c>
      <c r="AN2210" s="24">
        <f t="shared" si="844"/>
        <v>0</v>
      </c>
      <c r="AQ2210" s="24"/>
      <c r="AR2210" s="24"/>
      <c r="AS2210" s="24"/>
      <c r="AT2210" s="24"/>
      <c r="AU2210" s="24"/>
      <c r="AV2210" s="24"/>
      <c r="AW2210" s="24">
        <f t="shared" si="828"/>
        <v>0</v>
      </c>
      <c r="AX2210" s="24">
        <f t="shared" si="829"/>
        <v>0</v>
      </c>
      <c r="BA2210" s="24"/>
      <c r="BB2210" s="24"/>
      <c r="BC2210" s="24"/>
      <c r="BD2210" s="24"/>
      <c r="BE2210" s="24"/>
      <c r="BF2210" s="24"/>
      <c r="BG2210" s="24">
        <f t="shared" si="830"/>
        <v>0</v>
      </c>
      <c r="BH2210" s="24">
        <f t="shared" si="831"/>
        <v>0</v>
      </c>
      <c r="BK2210" s="24"/>
      <c r="BL2210" s="24"/>
      <c r="BM2210" s="24"/>
      <c r="BN2210" s="24"/>
      <c r="BO2210" s="24"/>
      <c r="BP2210" s="24"/>
      <c r="BQ2210" s="24">
        <f t="shared" si="832"/>
        <v>0</v>
      </c>
      <c r="BR2210" s="24">
        <f t="shared" si="833"/>
        <v>0</v>
      </c>
      <c r="BU2210" s="24"/>
      <c r="BV2210" s="24"/>
      <c r="BW2210" s="24"/>
      <c r="BX2210" s="24"/>
      <c r="BY2210" s="24"/>
      <c r="BZ2210" s="24"/>
      <c r="CA2210" s="24">
        <f t="shared" si="834"/>
        <v>0</v>
      </c>
      <c r="CB2210" s="24">
        <f t="shared" si="835"/>
        <v>0</v>
      </c>
      <c r="CC2210" s="24"/>
      <c r="CE2210" s="24">
        <f t="shared" si="836"/>
        <v>0</v>
      </c>
      <c r="CG2210" s="24">
        <f t="shared" si="837"/>
        <v>0</v>
      </c>
      <c r="CI2210" s="24">
        <f t="shared" si="838"/>
        <v>0</v>
      </c>
      <c r="CK2210" s="24">
        <f t="shared" si="839"/>
        <v>0</v>
      </c>
      <c r="CM2210" s="24">
        <f t="shared" si="840"/>
        <v>0</v>
      </c>
      <c r="CO2210" s="24">
        <f t="shared" si="841"/>
        <v>0</v>
      </c>
      <c r="CQ2210" s="24">
        <f t="shared" si="842"/>
        <v>0</v>
      </c>
      <c r="CS2210" s="24">
        <f t="shared" si="843"/>
        <v>0</v>
      </c>
    </row>
    <row r="2211" spans="9:97">
      <c r="I2211" s="24">
        <f t="shared" si="823"/>
        <v>0</v>
      </c>
      <c r="J2211" s="24">
        <f t="shared" si="822"/>
        <v>0</v>
      </c>
      <c r="M2211" s="24"/>
      <c r="N2211" s="24"/>
      <c r="O2211" s="24"/>
      <c r="P2211" s="24"/>
      <c r="Q2211" s="24"/>
      <c r="R2211" s="24"/>
      <c r="S2211" s="24">
        <f t="shared" si="824"/>
        <v>0</v>
      </c>
      <c r="T2211" s="24">
        <f t="shared" si="821"/>
        <v>0</v>
      </c>
      <c r="W2211" s="24"/>
      <c r="X2211" s="24"/>
      <c r="Y2211" s="24"/>
      <c r="Z2211" s="24"/>
      <c r="AA2211" s="24"/>
      <c r="AB2211" s="24"/>
      <c r="AC2211" s="24">
        <f t="shared" si="825"/>
        <v>0</v>
      </c>
      <c r="AD2211" s="24">
        <f t="shared" si="826"/>
        <v>0</v>
      </c>
      <c r="AG2211" s="24"/>
      <c r="AH2211" s="24"/>
      <c r="AI2211" s="24"/>
      <c r="AJ2211" s="24"/>
      <c r="AK2211" s="24"/>
      <c r="AL2211" s="24"/>
      <c r="AM2211" s="24">
        <f t="shared" si="827"/>
        <v>0</v>
      </c>
      <c r="AN2211" s="24">
        <f t="shared" si="844"/>
        <v>0</v>
      </c>
      <c r="AQ2211" s="24"/>
      <c r="AR2211" s="24"/>
      <c r="AS2211" s="24"/>
      <c r="AT2211" s="24"/>
      <c r="AU2211" s="24"/>
      <c r="AV2211" s="24"/>
      <c r="AW2211" s="24">
        <f t="shared" si="828"/>
        <v>0</v>
      </c>
      <c r="AX2211" s="24">
        <f t="shared" si="829"/>
        <v>0</v>
      </c>
      <c r="BA2211" s="24"/>
      <c r="BB2211" s="24"/>
      <c r="BC2211" s="24"/>
      <c r="BD2211" s="24"/>
      <c r="BE2211" s="24"/>
      <c r="BF2211" s="24"/>
      <c r="BG2211" s="24">
        <f t="shared" si="830"/>
        <v>0</v>
      </c>
      <c r="BH2211" s="24">
        <f t="shared" si="831"/>
        <v>0</v>
      </c>
      <c r="BK2211" s="24"/>
      <c r="BL2211" s="24"/>
      <c r="BM2211" s="24"/>
      <c r="BN2211" s="24"/>
      <c r="BO2211" s="24"/>
      <c r="BP2211" s="24"/>
      <c r="BQ2211" s="24">
        <f t="shared" si="832"/>
        <v>0</v>
      </c>
      <c r="BR2211" s="24">
        <f t="shared" si="833"/>
        <v>0</v>
      </c>
      <c r="BU2211" s="24"/>
      <c r="BV2211" s="24"/>
      <c r="BW2211" s="24"/>
      <c r="BX2211" s="24"/>
      <c r="BY2211" s="24"/>
      <c r="BZ2211" s="24"/>
      <c r="CA2211" s="24">
        <f t="shared" si="834"/>
        <v>0</v>
      </c>
      <c r="CB2211" s="24">
        <f t="shared" si="835"/>
        <v>0</v>
      </c>
      <c r="CC2211" s="24"/>
      <c r="CE2211" s="24">
        <f t="shared" si="836"/>
        <v>0</v>
      </c>
      <c r="CG2211" s="24">
        <f t="shared" si="837"/>
        <v>0</v>
      </c>
      <c r="CI2211" s="24">
        <f t="shared" si="838"/>
        <v>0</v>
      </c>
      <c r="CK2211" s="24">
        <f t="shared" si="839"/>
        <v>0</v>
      </c>
      <c r="CM2211" s="24">
        <f t="shared" si="840"/>
        <v>0</v>
      </c>
      <c r="CO2211" s="24">
        <f t="shared" si="841"/>
        <v>0</v>
      </c>
      <c r="CQ2211" s="24">
        <f t="shared" si="842"/>
        <v>0</v>
      </c>
      <c r="CS2211" s="24">
        <f t="shared" si="843"/>
        <v>0</v>
      </c>
    </row>
    <row r="2212" spans="9:97">
      <c r="I2212" s="24">
        <f t="shared" si="823"/>
        <v>0</v>
      </c>
      <c r="J2212" s="24">
        <f t="shared" si="822"/>
        <v>0</v>
      </c>
      <c r="M2212" s="24"/>
      <c r="N2212" s="24"/>
      <c r="O2212" s="24"/>
      <c r="P2212" s="24"/>
      <c r="Q2212" s="24"/>
      <c r="R2212" s="24"/>
      <c r="S2212" s="24">
        <f t="shared" si="824"/>
        <v>0</v>
      </c>
      <c r="T2212" s="24">
        <f t="shared" si="821"/>
        <v>0</v>
      </c>
      <c r="W2212" s="24"/>
      <c r="X2212" s="24"/>
      <c r="Y2212" s="24"/>
      <c r="Z2212" s="24"/>
      <c r="AA2212" s="24"/>
      <c r="AB2212" s="24"/>
      <c r="AC2212" s="24">
        <f t="shared" si="825"/>
        <v>0</v>
      </c>
      <c r="AD2212" s="24">
        <f t="shared" si="826"/>
        <v>0</v>
      </c>
      <c r="AG2212" s="24"/>
      <c r="AH2212" s="24"/>
      <c r="AI2212" s="24"/>
      <c r="AJ2212" s="24"/>
      <c r="AK2212" s="24"/>
      <c r="AL2212" s="24"/>
      <c r="AM2212" s="24">
        <f t="shared" si="827"/>
        <v>0</v>
      </c>
      <c r="AN2212" s="24">
        <f t="shared" si="844"/>
        <v>0</v>
      </c>
      <c r="AQ2212" s="24"/>
      <c r="AR2212" s="24"/>
      <c r="AS2212" s="24"/>
      <c r="AT2212" s="24"/>
      <c r="AU2212" s="24"/>
      <c r="AV2212" s="24"/>
      <c r="AW2212" s="24">
        <f t="shared" si="828"/>
        <v>0</v>
      </c>
      <c r="AX2212" s="24">
        <f t="shared" si="829"/>
        <v>0</v>
      </c>
      <c r="BA2212" s="24"/>
      <c r="BB2212" s="24"/>
      <c r="BC2212" s="24"/>
      <c r="BD2212" s="24"/>
      <c r="BE2212" s="24"/>
      <c r="BF2212" s="24"/>
      <c r="BG2212" s="24">
        <f t="shared" si="830"/>
        <v>0</v>
      </c>
      <c r="BH2212" s="24">
        <f t="shared" si="831"/>
        <v>0</v>
      </c>
      <c r="BK2212" s="24"/>
      <c r="BL2212" s="24"/>
      <c r="BM2212" s="24"/>
      <c r="BN2212" s="24"/>
      <c r="BO2212" s="24"/>
      <c r="BP2212" s="24"/>
      <c r="BQ2212" s="24">
        <f t="shared" si="832"/>
        <v>0</v>
      </c>
      <c r="BR2212" s="24">
        <f t="shared" si="833"/>
        <v>0</v>
      </c>
      <c r="BU2212" s="24"/>
      <c r="BV2212" s="24"/>
      <c r="BW2212" s="24"/>
      <c r="BX2212" s="24"/>
      <c r="BY2212" s="24"/>
      <c r="BZ2212" s="24"/>
      <c r="CA2212" s="24">
        <f t="shared" si="834"/>
        <v>0</v>
      </c>
      <c r="CB2212" s="24">
        <f t="shared" si="835"/>
        <v>0</v>
      </c>
      <c r="CC2212" s="24"/>
      <c r="CE2212" s="24">
        <f t="shared" si="836"/>
        <v>0</v>
      </c>
      <c r="CG2212" s="24">
        <f t="shared" si="837"/>
        <v>0</v>
      </c>
      <c r="CI2212" s="24">
        <f t="shared" si="838"/>
        <v>0</v>
      </c>
      <c r="CK2212" s="24">
        <f t="shared" si="839"/>
        <v>0</v>
      </c>
      <c r="CM2212" s="24">
        <f t="shared" si="840"/>
        <v>0</v>
      </c>
      <c r="CO2212" s="24">
        <f t="shared" si="841"/>
        <v>0</v>
      </c>
      <c r="CQ2212" s="24">
        <f t="shared" si="842"/>
        <v>0</v>
      </c>
      <c r="CS2212" s="24">
        <f t="shared" si="843"/>
        <v>0</v>
      </c>
    </row>
    <row r="2213" spans="9:97">
      <c r="I2213" s="24">
        <f t="shared" si="823"/>
        <v>0</v>
      </c>
      <c r="J2213" s="24">
        <f t="shared" si="822"/>
        <v>0</v>
      </c>
      <c r="M2213" s="24"/>
      <c r="N2213" s="24"/>
      <c r="O2213" s="24"/>
      <c r="P2213" s="24"/>
      <c r="Q2213" s="24"/>
      <c r="R2213" s="24"/>
      <c r="S2213" s="24">
        <f t="shared" si="824"/>
        <v>0</v>
      </c>
      <c r="T2213" s="24">
        <f t="shared" si="821"/>
        <v>0</v>
      </c>
      <c r="W2213" s="24"/>
      <c r="X2213" s="24"/>
      <c r="Y2213" s="24"/>
      <c r="Z2213" s="24"/>
      <c r="AA2213" s="24"/>
      <c r="AB2213" s="24"/>
      <c r="AC2213" s="24">
        <f t="shared" si="825"/>
        <v>0</v>
      </c>
      <c r="AD2213" s="24">
        <f t="shared" si="826"/>
        <v>0</v>
      </c>
      <c r="AG2213" s="24"/>
      <c r="AH2213" s="24"/>
      <c r="AI2213" s="24"/>
      <c r="AJ2213" s="24"/>
      <c r="AK2213" s="24"/>
      <c r="AL2213" s="24"/>
      <c r="AM2213" s="24">
        <f t="shared" si="827"/>
        <v>0</v>
      </c>
      <c r="AN2213" s="24">
        <f t="shared" si="844"/>
        <v>0</v>
      </c>
      <c r="AQ2213" s="24"/>
      <c r="AR2213" s="24"/>
      <c r="AS2213" s="24"/>
      <c r="AT2213" s="24"/>
      <c r="AU2213" s="24"/>
      <c r="AV2213" s="24"/>
      <c r="AW2213" s="24">
        <f t="shared" si="828"/>
        <v>0</v>
      </c>
      <c r="AX2213" s="24">
        <f t="shared" si="829"/>
        <v>0</v>
      </c>
      <c r="BA2213" s="24"/>
      <c r="BB2213" s="24"/>
      <c r="BC2213" s="24"/>
      <c r="BD2213" s="24"/>
      <c r="BE2213" s="24"/>
      <c r="BF2213" s="24"/>
      <c r="BG2213" s="24">
        <f t="shared" si="830"/>
        <v>0</v>
      </c>
      <c r="BH2213" s="24">
        <f t="shared" si="831"/>
        <v>0</v>
      </c>
      <c r="BK2213" s="24"/>
      <c r="BL2213" s="24"/>
      <c r="BM2213" s="24"/>
      <c r="BN2213" s="24"/>
      <c r="BO2213" s="24"/>
      <c r="BP2213" s="24"/>
      <c r="BQ2213" s="24">
        <f t="shared" si="832"/>
        <v>0</v>
      </c>
      <c r="BR2213" s="24">
        <f t="shared" si="833"/>
        <v>0</v>
      </c>
      <c r="BU2213" s="24"/>
      <c r="BV2213" s="24"/>
      <c r="BW2213" s="24"/>
      <c r="BX2213" s="24"/>
      <c r="BY2213" s="24"/>
      <c r="BZ2213" s="24"/>
      <c r="CA2213" s="24">
        <f t="shared" si="834"/>
        <v>0</v>
      </c>
      <c r="CB2213" s="24">
        <f t="shared" si="835"/>
        <v>0</v>
      </c>
      <c r="CC2213" s="24"/>
      <c r="CE2213" s="24">
        <f t="shared" si="836"/>
        <v>0</v>
      </c>
      <c r="CG2213" s="24">
        <f t="shared" si="837"/>
        <v>0</v>
      </c>
      <c r="CI2213" s="24">
        <f t="shared" si="838"/>
        <v>0</v>
      </c>
      <c r="CK2213" s="24">
        <f t="shared" si="839"/>
        <v>0</v>
      </c>
      <c r="CM2213" s="24">
        <f t="shared" si="840"/>
        <v>0</v>
      </c>
      <c r="CO2213" s="24">
        <f t="shared" si="841"/>
        <v>0</v>
      </c>
      <c r="CQ2213" s="24">
        <f t="shared" si="842"/>
        <v>0</v>
      </c>
      <c r="CS2213" s="24">
        <f t="shared" si="843"/>
        <v>0</v>
      </c>
    </row>
    <row r="2214" spans="9:97">
      <c r="I2214" s="24">
        <f t="shared" si="823"/>
        <v>0</v>
      </c>
      <c r="J2214" s="24">
        <f t="shared" si="822"/>
        <v>0</v>
      </c>
      <c r="M2214" s="24"/>
      <c r="N2214" s="24"/>
      <c r="O2214" s="24"/>
      <c r="P2214" s="24"/>
      <c r="Q2214" s="24"/>
      <c r="R2214" s="24"/>
      <c r="S2214" s="24">
        <f t="shared" si="824"/>
        <v>0</v>
      </c>
      <c r="T2214" s="24">
        <f t="shared" si="821"/>
        <v>0</v>
      </c>
      <c r="W2214" s="24"/>
      <c r="X2214" s="24"/>
      <c r="Y2214" s="24"/>
      <c r="Z2214" s="24"/>
      <c r="AA2214" s="24"/>
      <c r="AB2214" s="24"/>
      <c r="AC2214" s="24">
        <f t="shared" si="825"/>
        <v>0</v>
      </c>
      <c r="AD2214" s="24">
        <f t="shared" si="826"/>
        <v>0</v>
      </c>
      <c r="AG2214" s="24"/>
      <c r="AH2214" s="24"/>
      <c r="AI2214" s="24"/>
      <c r="AJ2214" s="24"/>
      <c r="AK2214" s="24"/>
      <c r="AL2214" s="24"/>
      <c r="AM2214" s="24">
        <f t="shared" si="827"/>
        <v>0</v>
      </c>
      <c r="AN2214" s="24">
        <f t="shared" si="844"/>
        <v>0</v>
      </c>
      <c r="AQ2214" s="24"/>
      <c r="AR2214" s="24"/>
      <c r="AS2214" s="24"/>
      <c r="AT2214" s="24"/>
      <c r="AU2214" s="24"/>
      <c r="AV2214" s="24"/>
      <c r="AW2214" s="24">
        <f t="shared" si="828"/>
        <v>0</v>
      </c>
      <c r="AX2214" s="24">
        <f t="shared" si="829"/>
        <v>0</v>
      </c>
      <c r="BA2214" s="24"/>
      <c r="BB2214" s="24"/>
      <c r="BC2214" s="24"/>
      <c r="BD2214" s="24"/>
      <c r="BE2214" s="24"/>
      <c r="BF2214" s="24"/>
      <c r="BG2214" s="24">
        <f t="shared" si="830"/>
        <v>0</v>
      </c>
      <c r="BH2214" s="24">
        <f t="shared" si="831"/>
        <v>0</v>
      </c>
      <c r="BK2214" s="24"/>
      <c r="BL2214" s="24"/>
      <c r="BM2214" s="24"/>
      <c r="BN2214" s="24"/>
      <c r="BO2214" s="24"/>
      <c r="BP2214" s="24"/>
      <c r="BQ2214" s="24">
        <f t="shared" si="832"/>
        <v>0</v>
      </c>
      <c r="BR2214" s="24">
        <f t="shared" si="833"/>
        <v>0</v>
      </c>
      <c r="BU2214" s="24"/>
      <c r="BV2214" s="24"/>
      <c r="BW2214" s="24"/>
      <c r="BX2214" s="24"/>
      <c r="BY2214" s="24"/>
      <c r="BZ2214" s="24"/>
      <c r="CA2214" s="24">
        <f t="shared" si="834"/>
        <v>0</v>
      </c>
      <c r="CB2214" s="24">
        <f t="shared" si="835"/>
        <v>0</v>
      </c>
      <c r="CC2214" s="24"/>
      <c r="CE2214" s="24">
        <f t="shared" si="836"/>
        <v>0</v>
      </c>
      <c r="CG2214" s="24">
        <f t="shared" si="837"/>
        <v>0</v>
      </c>
      <c r="CI2214" s="24">
        <f t="shared" si="838"/>
        <v>0</v>
      </c>
      <c r="CK2214" s="24">
        <f t="shared" si="839"/>
        <v>0</v>
      </c>
      <c r="CM2214" s="24">
        <f t="shared" si="840"/>
        <v>0</v>
      </c>
      <c r="CO2214" s="24">
        <f t="shared" si="841"/>
        <v>0</v>
      </c>
      <c r="CQ2214" s="24">
        <f t="shared" si="842"/>
        <v>0</v>
      </c>
      <c r="CS2214" s="24">
        <f t="shared" si="843"/>
        <v>0</v>
      </c>
    </row>
    <row r="2215" spans="9:97">
      <c r="I2215" s="24">
        <f t="shared" si="823"/>
        <v>0</v>
      </c>
      <c r="J2215" s="24">
        <f t="shared" si="822"/>
        <v>0</v>
      </c>
      <c r="M2215" s="24"/>
      <c r="N2215" s="24"/>
      <c r="O2215" s="24"/>
      <c r="P2215" s="24"/>
      <c r="Q2215" s="24"/>
      <c r="R2215" s="24"/>
      <c r="S2215" s="24">
        <f t="shared" si="824"/>
        <v>0</v>
      </c>
      <c r="T2215" s="24">
        <f t="shared" ref="T2215:T2278" si="845">IF(P2215&lt;M2215-N2215,M2215-N2215-P2215,0)</f>
        <v>0</v>
      </c>
      <c r="W2215" s="24"/>
      <c r="X2215" s="24"/>
      <c r="Y2215" s="24"/>
      <c r="Z2215" s="24"/>
      <c r="AA2215" s="24"/>
      <c r="AB2215" s="24"/>
      <c r="AC2215" s="24">
        <f t="shared" si="825"/>
        <v>0</v>
      </c>
      <c r="AD2215" s="24">
        <f t="shared" si="826"/>
        <v>0</v>
      </c>
      <c r="AG2215" s="24"/>
      <c r="AH2215" s="24"/>
      <c r="AI2215" s="24"/>
      <c r="AJ2215" s="24"/>
      <c r="AK2215" s="24"/>
      <c r="AL2215" s="24"/>
      <c r="AM2215" s="24">
        <f t="shared" si="827"/>
        <v>0</v>
      </c>
      <c r="AN2215" s="24">
        <f t="shared" si="844"/>
        <v>0</v>
      </c>
      <c r="AQ2215" s="24"/>
      <c r="AR2215" s="24"/>
      <c r="AS2215" s="24"/>
      <c r="AT2215" s="24"/>
      <c r="AU2215" s="24"/>
      <c r="AV2215" s="24"/>
      <c r="AW2215" s="24">
        <f t="shared" si="828"/>
        <v>0</v>
      </c>
      <c r="AX2215" s="24">
        <f t="shared" si="829"/>
        <v>0</v>
      </c>
      <c r="BA2215" s="24"/>
      <c r="BB2215" s="24"/>
      <c r="BC2215" s="24"/>
      <c r="BD2215" s="24"/>
      <c r="BE2215" s="24"/>
      <c r="BF2215" s="24"/>
      <c r="BG2215" s="24">
        <f t="shared" si="830"/>
        <v>0</v>
      </c>
      <c r="BH2215" s="24">
        <f t="shared" si="831"/>
        <v>0</v>
      </c>
      <c r="BK2215" s="24"/>
      <c r="BL2215" s="24"/>
      <c r="BM2215" s="24"/>
      <c r="BN2215" s="24"/>
      <c r="BO2215" s="24"/>
      <c r="BP2215" s="24"/>
      <c r="BQ2215" s="24">
        <f t="shared" si="832"/>
        <v>0</v>
      </c>
      <c r="BR2215" s="24">
        <f t="shared" si="833"/>
        <v>0</v>
      </c>
      <c r="BU2215" s="24"/>
      <c r="BV2215" s="24"/>
      <c r="BW2215" s="24"/>
      <c r="BX2215" s="24"/>
      <c r="BY2215" s="24"/>
      <c r="BZ2215" s="24"/>
      <c r="CA2215" s="24">
        <f t="shared" si="834"/>
        <v>0</v>
      </c>
      <c r="CB2215" s="24">
        <f t="shared" si="835"/>
        <v>0</v>
      </c>
      <c r="CC2215" s="24"/>
      <c r="CE2215" s="24">
        <f t="shared" si="836"/>
        <v>0</v>
      </c>
      <c r="CG2215" s="24">
        <f t="shared" si="837"/>
        <v>0</v>
      </c>
      <c r="CI2215" s="24">
        <f t="shared" si="838"/>
        <v>0</v>
      </c>
      <c r="CK2215" s="24">
        <f t="shared" si="839"/>
        <v>0</v>
      </c>
      <c r="CM2215" s="24">
        <f t="shared" si="840"/>
        <v>0</v>
      </c>
      <c r="CO2215" s="24">
        <f t="shared" si="841"/>
        <v>0</v>
      </c>
      <c r="CQ2215" s="24">
        <f t="shared" si="842"/>
        <v>0</v>
      </c>
      <c r="CS2215" s="24">
        <f t="shared" si="843"/>
        <v>0</v>
      </c>
    </row>
    <row r="2216" spans="9:97">
      <c r="I2216" s="24">
        <f t="shared" si="823"/>
        <v>0</v>
      </c>
      <c r="J2216" s="24">
        <f t="shared" si="822"/>
        <v>0</v>
      </c>
      <c r="M2216" s="24"/>
      <c r="N2216" s="24"/>
      <c r="O2216" s="24"/>
      <c r="P2216" s="24"/>
      <c r="Q2216" s="24"/>
      <c r="R2216" s="24"/>
      <c r="S2216" s="24">
        <f t="shared" si="824"/>
        <v>0</v>
      </c>
      <c r="T2216" s="24">
        <f t="shared" si="845"/>
        <v>0</v>
      </c>
      <c r="W2216" s="24"/>
      <c r="X2216" s="24"/>
      <c r="Y2216" s="24"/>
      <c r="Z2216" s="24"/>
      <c r="AA2216" s="24"/>
      <c r="AB2216" s="24"/>
      <c r="AC2216" s="24">
        <f t="shared" si="825"/>
        <v>0</v>
      </c>
      <c r="AD2216" s="24">
        <f t="shared" si="826"/>
        <v>0</v>
      </c>
      <c r="AG2216" s="24"/>
      <c r="AH2216" s="24"/>
      <c r="AI2216" s="24"/>
      <c r="AJ2216" s="24"/>
      <c r="AK2216" s="24"/>
      <c r="AL2216" s="24"/>
      <c r="AM2216" s="24">
        <f t="shared" si="827"/>
        <v>0</v>
      </c>
      <c r="AN2216" s="24">
        <f t="shared" si="844"/>
        <v>0</v>
      </c>
      <c r="AQ2216" s="24"/>
      <c r="AR2216" s="24"/>
      <c r="AS2216" s="24"/>
      <c r="AT2216" s="24"/>
      <c r="AU2216" s="24"/>
      <c r="AV2216" s="24"/>
      <c r="AW2216" s="24">
        <f t="shared" si="828"/>
        <v>0</v>
      </c>
      <c r="AX2216" s="24">
        <f t="shared" si="829"/>
        <v>0</v>
      </c>
      <c r="BA2216" s="24"/>
      <c r="BB2216" s="24"/>
      <c r="BC2216" s="24"/>
      <c r="BD2216" s="24"/>
      <c r="BE2216" s="24"/>
      <c r="BF2216" s="24"/>
      <c r="BG2216" s="24">
        <f t="shared" si="830"/>
        <v>0</v>
      </c>
      <c r="BH2216" s="24">
        <f t="shared" si="831"/>
        <v>0</v>
      </c>
      <c r="BK2216" s="24"/>
      <c r="BL2216" s="24"/>
      <c r="BM2216" s="24"/>
      <c r="BN2216" s="24"/>
      <c r="BO2216" s="24"/>
      <c r="BP2216" s="24"/>
      <c r="BQ2216" s="24">
        <f t="shared" si="832"/>
        <v>0</v>
      </c>
      <c r="BR2216" s="24">
        <f t="shared" si="833"/>
        <v>0</v>
      </c>
      <c r="BU2216" s="24"/>
      <c r="BV2216" s="24"/>
      <c r="BW2216" s="24"/>
      <c r="BX2216" s="24"/>
      <c r="BY2216" s="24"/>
      <c r="BZ2216" s="24"/>
      <c r="CA2216" s="24">
        <f t="shared" si="834"/>
        <v>0</v>
      </c>
      <c r="CB2216" s="24">
        <f t="shared" si="835"/>
        <v>0</v>
      </c>
      <c r="CC2216" s="24"/>
      <c r="CE2216" s="24">
        <f t="shared" si="836"/>
        <v>0</v>
      </c>
      <c r="CG2216" s="24">
        <f t="shared" si="837"/>
        <v>0</v>
      </c>
      <c r="CI2216" s="24">
        <f t="shared" si="838"/>
        <v>0</v>
      </c>
      <c r="CK2216" s="24">
        <f t="shared" si="839"/>
        <v>0</v>
      </c>
      <c r="CM2216" s="24">
        <f t="shared" si="840"/>
        <v>0</v>
      </c>
      <c r="CO2216" s="24">
        <f t="shared" si="841"/>
        <v>0</v>
      </c>
      <c r="CQ2216" s="24">
        <f t="shared" si="842"/>
        <v>0</v>
      </c>
      <c r="CS2216" s="24">
        <f t="shared" si="843"/>
        <v>0</v>
      </c>
    </row>
    <row r="2217" spans="9:97">
      <c r="I2217" s="24">
        <f t="shared" si="823"/>
        <v>0</v>
      </c>
      <c r="J2217" s="24">
        <f t="shared" si="822"/>
        <v>0</v>
      </c>
      <c r="M2217" s="24"/>
      <c r="N2217" s="24"/>
      <c r="O2217" s="24"/>
      <c r="P2217" s="24"/>
      <c r="Q2217" s="24"/>
      <c r="R2217" s="24"/>
      <c r="S2217" s="24">
        <f t="shared" si="824"/>
        <v>0</v>
      </c>
      <c r="T2217" s="24">
        <f t="shared" si="845"/>
        <v>0</v>
      </c>
      <c r="W2217" s="24"/>
      <c r="X2217" s="24"/>
      <c r="Y2217" s="24"/>
      <c r="Z2217" s="24"/>
      <c r="AA2217" s="24"/>
      <c r="AB2217" s="24"/>
      <c r="AC2217" s="24">
        <f t="shared" si="825"/>
        <v>0</v>
      </c>
      <c r="AD2217" s="24">
        <f t="shared" si="826"/>
        <v>0</v>
      </c>
      <c r="AG2217" s="24"/>
      <c r="AH2217" s="24"/>
      <c r="AI2217" s="24"/>
      <c r="AJ2217" s="24"/>
      <c r="AK2217" s="24"/>
      <c r="AL2217" s="24"/>
      <c r="AM2217" s="24">
        <f t="shared" si="827"/>
        <v>0</v>
      </c>
      <c r="AN2217" s="24">
        <f t="shared" si="844"/>
        <v>0</v>
      </c>
      <c r="AQ2217" s="24"/>
      <c r="AR2217" s="24"/>
      <c r="AS2217" s="24"/>
      <c r="AT2217" s="24"/>
      <c r="AU2217" s="24"/>
      <c r="AV2217" s="24"/>
      <c r="AW2217" s="24">
        <f t="shared" si="828"/>
        <v>0</v>
      </c>
      <c r="AX2217" s="24">
        <f t="shared" si="829"/>
        <v>0</v>
      </c>
      <c r="BA2217" s="24"/>
      <c r="BB2217" s="24"/>
      <c r="BC2217" s="24"/>
      <c r="BD2217" s="24"/>
      <c r="BE2217" s="24"/>
      <c r="BF2217" s="24"/>
      <c r="BG2217" s="24">
        <f t="shared" si="830"/>
        <v>0</v>
      </c>
      <c r="BH2217" s="24">
        <f t="shared" si="831"/>
        <v>0</v>
      </c>
      <c r="BK2217" s="24"/>
      <c r="BL2217" s="24"/>
      <c r="BM2217" s="24"/>
      <c r="BN2217" s="24"/>
      <c r="BO2217" s="24"/>
      <c r="BP2217" s="24"/>
      <c r="BQ2217" s="24">
        <f t="shared" si="832"/>
        <v>0</v>
      </c>
      <c r="BR2217" s="24">
        <f t="shared" si="833"/>
        <v>0</v>
      </c>
      <c r="BU2217" s="24"/>
      <c r="BV2217" s="24"/>
      <c r="BW2217" s="24"/>
      <c r="BX2217" s="24"/>
      <c r="BY2217" s="24"/>
      <c r="BZ2217" s="24"/>
      <c r="CA2217" s="24">
        <f t="shared" si="834"/>
        <v>0</v>
      </c>
      <c r="CB2217" s="24">
        <f t="shared" si="835"/>
        <v>0</v>
      </c>
      <c r="CC2217" s="24"/>
      <c r="CE2217" s="24">
        <f t="shared" si="836"/>
        <v>0</v>
      </c>
      <c r="CG2217" s="24">
        <f t="shared" si="837"/>
        <v>0</v>
      </c>
      <c r="CI2217" s="24">
        <f t="shared" si="838"/>
        <v>0</v>
      </c>
      <c r="CK2217" s="24">
        <f t="shared" si="839"/>
        <v>0</v>
      </c>
      <c r="CM2217" s="24">
        <f t="shared" si="840"/>
        <v>0</v>
      </c>
      <c r="CO2217" s="24">
        <f t="shared" si="841"/>
        <v>0</v>
      </c>
      <c r="CQ2217" s="24">
        <f t="shared" si="842"/>
        <v>0</v>
      </c>
      <c r="CS2217" s="24">
        <f t="shared" si="843"/>
        <v>0</v>
      </c>
    </row>
    <row r="2218" spans="9:97">
      <c r="I2218" s="24">
        <f t="shared" si="823"/>
        <v>0</v>
      </c>
      <c r="J2218" s="24">
        <f t="shared" si="822"/>
        <v>0</v>
      </c>
      <c r="M2218" s="24"/>
      <c r="N2218" s="24"/>
      <c r="O2218" s="24"/>
      <c r="P2218" s="24"/>
      <c r="Q2218" s="24"/>
      <c r="R2218" s="24"/>
      <c r="S2218" s="24">
        <f t="shared" si="824"/>
        <v>0</v>
      </c>
      <c r="T2218" s="24">
        <f t="shared" si="845"/>
        <v>0</v>
      </c>
      <c r="W2218" s="24"/>
      <c r="X2218" s="24"/>
      <c r="Y2218" s="24"/>
      <c r="Z2218" s="24"/>
      <c r="AA2218" s="24"/>
      <c r="AB2218" s="24"/>
      <c r="AC2218" s="24">
        <f t="shared" si="825"/>
        <v>0</v>
      </c>
      <c r="AD2218" s="24">
        <f t="shared" si="826"/>
        <v>0</v>
      </c>
      <c r="AG2218" s="24"/>
      <c r="AH2218" s="24"/>
      <c r="AI2218" s="24"/>
      <c r="AJ2218" s="24"/>
      <c r="AK2218" s="24"/>
      <c r="AL2218" s="24"/>
      <c r="AM2218" s="24">
        <f t="shared" si="827"/>
        <v>0</v>
      </c>
      <c r="AN2218" s="24">
        <f t="shared" si="844"/>
        <v>0</v>
      </c>
      <c r="AQ2218" s="24"/>
      <c r="AR2218" s="24"/>
      <c r="AS2218" s="24"/>
      <c r="AT2218" s="24"/>
      <c r="AU2218" s="24"/>
      <c r="AV2218" s="24"/>
      <c r="AW2218" s="24">
        <f t="shared" si="828"/>
        <v>0</v>
      </c>
      <c r="AX2218" s="24">
        <f t="shared" si="829"/>
        <v>0</v>
      </c>
      <c r="BA2218" s="24"/>
      <c r="BB2218" s="24"/>
      <c r="BC2218" s="24"/>
      <c r="BD2218" s="24"/>
      <c r="BE2218" s="24"/>
      <c r="BF2218" s="24"/>
      <c r="BG2218" s="24">
        <f t="shared" si="830"/>
        <v>0</v>
      </c>
      <c r="BH2218" s="24">
        <f t="shared" si="831"/>
        <v>0</v>
      </c>
      <c r="BK2218" s="24"/>
      <c r="BL2218" s="24"/>
      <c r="BM2218" s="24"/>
      <c r="BN2218" s="24"/>
      <c r="BO2218" s="24"/>
      <c r="BP2218" s="24"/>
      <c r="BQ2218" s="24">
        <f t="shared" si="832"/>
        <v>0</v>
      </c>
      <c r="BR2218" s="24">
        <f t="shared" si="833"/>
        <v>0</v>
      </c>
      <c r="BU2218" s="24"/>
      <c r="BV2218" s="24"/>
      <c r="BW2218" s="24"/>
      <c r="BX2218" s="24"/>
      <c r="BY2218" s="24"/>
      <c r="BZ2218" s="24"/>
      <c r="CA2218" s="24">
        <f t="shared" si="834"/>
        <v>0</v>
      </c>
      <c r="CB2218" s="24">
        <f t="shared" si="835"/>
        <v>0</v>
      </c>
      <c r="CC2218" s="24"/>
      <c r="CE2218" s="24">
        <f t="shared" si="836"/>
        <v>0</v>
      </c>
      <c r="CG2218" s="24">
        <f t="shared" si="837"/>
        <v>0</v>
      </c>
      <c r="CI2218" s="24">
        <f t="shared" si="838"/>
        <v>0</v>
      </c>
      <c r="CK2218" s="24">
        <f t="shared" si="839"/>
        <v>0</v>
      </c>
      <c r="CM2218" s="24">
        <f t="shared" si="840"/>
        <v>0</v>
      </c>
      <c r="CO2218" s="24">
        <f t="shared" si="841"/>
        <v>0</v>
      </c>
      <c r="CQ2218" s="24">
        <f t="shared" si="842"/>
        <v>0</v>
      </c>
      <c r="CS2218" s="24">
        <f t="shared" si="843"/>
        <v>0</v>
      </c>
    </row>
    <row r="2219" spans="9:97">
      <c r="I2219" s="24">
        <f t="shared" si="823"/>
        <v>0</v>
      </c>
      <c r="J2219" s="24">
        <f t="shared" si="822"/>
        <v>0</v>
      </c>
      <c r="M2219" s="24"/>
      <c r="N2219" s="24"/>
      <c r="O2219" s="24"/>
      <c r="P2219" s="24"/>
      <c r="Q2219" s="24"/>
      <c r="R2219" s="24"/>
      <c r="S2219" s="24">
        <f t="shared" si="824"/>
        <v>0</v>
      </c>
      <c r="T2219" s="24">
        <f t="shared" si="845"/>
        <v>0</v>
      </c>
      <c r="W2219" s="24"/>
      <c r="X2219" s="24"/>
      <c r="Y2219" s="24"/>
      <c r="Z2219" s="24"/>
      <c r="AA2219" s="24"/>
      <c r="AB2219" s="24"/>
      <c r="AC2219" s="24">
        <f t="shared" si="825"/>
        <v>0</v>
      </c>
      <c r="AD2219" s="24">
        <f t="shared" si="826"/>
        <v>0</v>
      </c>
      <c r="AG2219" s="24"/>
      <c r="AH2219" s="24"/>
      <c r="AI2219" s="24"/>
      <c r="AJ2219" s="24"/>
      <c r="AK2219" s="24"/>
      <c r="AL2219" s="24"/>
      <c r="AM2219" s="24">
        <f t="shared" si="827"/>
        <v>0</v>
      </c>
      <c r="AN2219" s="24">
        <f t="shared" si="844"/>
        <v>0</v>
      </c>
      <c r="AQ2219" s="24"/>
      <c r="AR2219" s="24"/>
      <c r="AS2219" s="24"/>
      <c r="AT2219" s="24"/>
      <c r="AU2219" s="24"/>
      <c r="AV2219" s="24"/>
      <c r="AW2219" s="24">
        <f t="shared" si="828"/>
        <v>0</v>
      </c>
      <c r="AX2219" s="24">
        <f t="shared" si="829"/>
        <v>0</v>
      </c>
      <c r="BA2219" s="24"/>
      <c r="BB2219" s="24"/>
      <c r="BC2219" s="24"/>
      <c r="BD2219" s="24"/>
      <c r="BE2219" s="24"/>
      <c r="BF2219" s="24"/>
      <c r="BG2219" s="24">
        <f t="shared" si="830"/>
        <v>0</v>
      </c>
      <c r="BH2219" s="24">
        <f t="shared" si="831"/>
        <v>0</v>
      </c>
      <c r="BK2219" s="24"/>
      <c r="BL2219" s="24"/>
      <c r="BM2219" s="24"/>
      <c r="BN2219" s="24"/>
      <c r="BO2219" s="24"/>
      <c r="BP2219" s="24"/>
      <c r="BQ2219" s="24">
        <f t="shared" si="832"/>
        <v>0</v>
      </c>
      <c r="BR2219" s="24">
        <f t="shared" si="833"/>
        <v>0</v>
      </c>
      <c r="BU2219" s="24"/>
      <c r="BV2219" s="24"/>
      <c r="BW2219" s="24"/>
      <c r="BX2219" s="24"/>
      <c r="BY2219" s="24"/>
      <c r="BZ2219" s="24"/>
      <c r="CA2219" s="24">
        <f t="shared" si="834"/>
        <v>0</v>
      </c>
      <c r="CB2219" s="24">
        <f t="shared" si="835"/>
        <v>0</v>
      </c>
      <c r="CC2219" s="24"/>
      <c r="CE2219" s="24">
        <f t="shared" si="836"/>
        <v>0</v>
      </c>
      <c r="CG2219" s="24">
        <f t="shared" si="837"/>
        <v>0</v>
      </c>
      <c r="CI2219" s="24">
        <f t="shared" si="838"/>
        <v>0</v>
      </c>
      <c r="CK2219" s="24">
        <f t="shared" si="839"/>
        <v>0</v>
      </c>
      <c r="CM2219" s="24">
        <f t="shared" si="840"/>
        <v>0</v>
      </c>
      <c r="CO2219" s="24">
        <f t="shared" si="841"/>
        <v>0</v>
      </c>
      <c r="CQ2219" s="24">
        <f t="shared" si="842"/>
        <v>0</v>
      </c>
      <c r="CS2219" s="24">
        <f t="shared" si="843"/>
        <v>0</v>
      </c>
    </row>
    <row r="2220" spans="9:97">
      <c r="I2220" s="24">
        <f t="shared" si="823"/>
        <v>0</v>
      </c>
      <c r="J2220" s="24">
        <f t="shared" si="822"/>
        <v>0</v>
      </c>
      <c r="M2220" s="24"/>
      <c r="N2220" s="24"/>
      <c r="O2220" s="24"/>
      <c r="P2220" s="24"/>
      <c r="Q2220" s="24"/>
      <c r="R2220" s="24"/>
      <c r="S2220" s="24">
        <f t="shared" si="824"/>
        <v>0</v>
      </c>
      <c r="T2220" s="24">
        <f t="shared" si="845"/>
        <v>0</v>
      </c>
      <c r="W2220" s="24"/>
      <c r="X2220" s="24"/>
      <c r="Y2220" s="24"/>
      <c r="Z2220" s="24"/>
      <c r="AA2220" s="24"/>
      <c r="AB2220" s="24"/>
      <c r="AC2220" s="24">
        <f t="shared" si="825"/>
        <v>0</v>
      </c>
      <c r="AD2220" s="24">
        <f t="shared" si="826"/>
        <v>0</v>
      </c>
      <c r="AG2220" s="24"/>
      <c r="AH2220" s="24"/>
      <c r="AI2220" s="24"/>
      <c r="AJ2220" s="24"/>
      <c r="AK2220" s="24"/>
      <c r="AL2220" s="24"/>
      <c r="AM2220" s="24">
        <f t="shared" si="827"/>
        <v>0</v>
      </c>
      <c r="AN2220" s="24">
        <f t="shared" si="844"/>
        <v>0</v>
      </c>
      <c r="AQ2220" s="24"/>
      <c r="AR2220" s="24"/>
      <c r="AS2220" s="24"/>
      <c r="AT2220" s="24"/>
      <c r="AU2220" s="24"/>
      <c r="AV2220" s="24"/>
      <c r="AW2220" s="24">
        <f t="shared" si="828"/>
        <v>0</v>
      </c>
      <c r="AX2220" s="24">
        <f t="shared" si="829"/>
        <v>0</v>
      </c>
      <c r="BA2220" s="24"/>
      <c r="BB2220" s="24"/>
      <c r="BC2220" s="24"/>
      <c r="BD2220" s="24"/>
      <c r="BE2220" s="24"/>
      <c r="BF2220" s="24"/>
      <c r="BG2220" s="24">
        <f t="shared" si="830"/>
        <v>0</v>
      </c>
      <c r="BH2220" s="24">
        <f t="shared" si="831"/>
        <v>0</v>
      </c>
      <c r="BK2220" s="24"/>
      <c r="BL2220" s="24"/>
      <c r="BM2220" s="24"/>
      <c r="BN2220" s="24"/>
      <c r="BO2220" s="24"/>
      <c r="BP2220" s="24"/>
      <c r="BQ2220" s="24">
        <f t="shared" si="832"/>
        <v>0</v>
      </c>
      <c r="BR2220" s="24">
        <f t="shared" si="833"/>
        <v>0</v>
      </c>
      <c r="BU2220" s="24"/>
      <c r="BV2220" s="24"/>
      <c r="BW2220" s="24"/>
      <c r="BX2220" s="24"/>
      <c r="BY2220" s="24"/>
      <c r="BZ2220" s="24"/>
      <c r="CA2220" s="24">
        <f t="shared" si="834"/>
        <v>0</v>
      </c>
      <c r="CB2220" s="24">
        <f t="shared" si="835"/>
        <v>0</v>
      </c>
      <c r="CC2220" s="24"/>
      <c r="CE2220" s="24">
        <f t="shared" si="836"/>
        <v>0</v>
      </c>
      <c r="CG2220" s="24">
        <f t="shared" si="837"/>
        <v>0</v>
      </c>
      <c r="CI2220" s="24">
        <f t="shared" si="838"/>
        <v>0</v>
      </c>
      <c r="CK2220" s="24">
        <f t="shared" si="839"/>
        <v>0</v>
      </c>
      <c r="CM2220" s="24">
        <f t="shared" si="840"/>
        <v>0</v>
      </c>
      <c r="CO2220" s="24">
        <f t="shared" si="841"/>
        <v>0</v>
      </c>
      <c r="CQ2220" s="24">
        <f t="shared" si="842"/>
        <v>0</v>
      </c>
      <c r="CS2220" s="24">
        <f t="shared" si="843"/>
        <v>0</v>
      </c>
    </row>
    <row r="2221" spans="9:97">
      <c r="I2221" s="24">
        <f t="shared" si="823"/>
        <v>0</v>
      </c>
      <c r="J2221" s="24">
        <f t="shared" si="822"/>
        <v>0</v>
      </c>
      <c r="M2221" s="24"/>
      <c r="N2221" s="24"/>
      <c r="O2221" s="24"/>
      <c r="P2221" s="24"/>
      <c r="Q2221" s="24"/>
      <c r="R2221" s="24"/>
      <c r="S2221" s="24">
        <f t="shared" si="824"/>
        <v>0</v>
      </c>
      <c r="T2221" s="24">
        <f t="shared" si="845"/>
        <v>0</v>
      </c>
      <c r="W2221" s="24"/>
      <c r="X2221" s="24"/>
      <c r="Y2221" s="24"/>
      <c r="Z2221" s="24"/>
      <c r="AA2221" s="24"/>
      <c r="AB2221" s="24"/>
      <c r="AC2221" s="24">
        <f t="shared" si="825"/>
        <v>0</v>
      </c>
      <c r="AD2221" s="24">
        <f t="shared" si="826"/>
        <v>0</v>
      </c>
      <c r="AG2221" s="24"/>
      <c r="AH2221" s="24"/>
      <c r="AI2221" s="24"/>
      <c r="AJ2221" s="24"/>
      <c r="AK2221" s="24"/>
      <c r="AL2221" s="24"/>
      <c r="AM2221" s="24">
        <f t="shared" si="827"/>
        <v>0</v>
      </c>
      <c r="AN2221" s="24">
        <f t="shared" si="844"/>
        <v>0</v>
      </c>
      <c r="AQ2221" s="24"/>
      <c r="AR2221" s="24"/>
      <c r="AS2221" s="24"/>
      <c r="AT2221" s="24"/>
      <c r="AU2221" s="24"/>
      <c r="AV2221" s="24"/>
      <c r="AW2221" s="24">
        <f t="shared" si="828"/>
        <v>0</v>
      </c>
      <c r="AX2221" s="24">
        <f t="shared" si="829"/>
        <v>0</v>
      </c>
      <c r="BA2221" s="24"/>
      <c r="BB2221" s="24"/>
      <c r="BC2221" s="24"/>
      <c r="BD2221" s="24"/>
      <c r="BE2221" s="24"/>
      <c r="BF2221" s="24"/>
      <c r="BG2221" s="24">
        <f t="shared" si="830"/>
        <v>0</v>
      </c>
      <c r="BH2221" s="24">
        <f t="shared" si="831"/>
        <v>0</v>
      </c>
      <c r="BK2221" s="24"/>
      <c r="BL2221" s="24"/>
      <c r="BM2221" s="24"/>
      <c r="BN2221" s="24"/>
      <c r="BO2221" s="24"/>
      <c r="BP2221" s="24"/>
      <c r="BQ2221" s="24">
        <f t="shared" si="832"/>
        <v>0</v>
      </c>
      <c r="BR2221" s="24">
        <f t="shared" si="833"/>
        <v>0</v>
      </c>
      <c r="BU2221" s="24"/>
      <c r="BV2221" s="24"/>
      <c r="BW2221" s="24"/>
      <c r="BX2221" s="24"/>
      <c r="BY2221" s="24"/>
      <c r="BZ2221" s="24"/>
      <c r="CA2221" s="24">
        <f t="shared" si="834"/>
        <v>0</v>
      </c>
      <c r="CB2221" s="24">
        <f t="shared" si="835"/>
        <v>0</v>
      </c>
      <c r="CC2221" s="24"/>
      <c r="CE2221" s="24">
        <f t="shared" si="836"/>
        <v>0</v>
      </c>
      <c r="CG2221" s="24">
        <f t="shared" si="837"/>
        <v>0</v>
      </c>
      <c r="CI2221" s="24">
        <f t="shared" si="838"/>
        <v>0</v>
      </c>
      <c r="CK2221" s="24">
        <f t="shared" si="839"/>
        <v>0</v>
      </c>
      <c r="CM2221" s="24">
        <f t="shared" si="840"/>
        <v>0</v>
      </c>
      <c r="CO2221" s="24">
        <f t="shared" si="841"/>
        <v>0</v>
      </c>
      <c r="CQ2221" s="24">
        <f t="shared" si="842"/>
        <v>0</v>
      </c>
      <c r="CS2221" s="24">
        <f t="shared" si="843"/>
        <v>0</v>
      </c>
    </row>
    <row r="2222" spans="9:97">
      <c r="I2222" s="24">
        <f t="shared" si="823"/>
        <v>0</v>
      </c>
      <c r="J2222" s="24">
        <f t="shared" si="822"/>
        <v>0</v>
      </c>
      <c r="M2222" s="24"/>
      <c r="N2222" s="24"/>
      <c r="O2222" s="24"/>
      <c r="P2222" s="24"/>
      <c r="Q2222" s="24"/>
      <c r="R2222" s="24"/>
      <c r="S2222" s="24">
        <f t="shared" si="824"/>
        <v>0</v>
      </c>
      <c r="T2222" s="24">
        <f t="shared" si="845"/>
        <v>0</v>
      </c>
      <c r="W2222" s="24"/>
      <c r="X2222" s="24"/>
      <c r="Y2222" s="24"/>
      <c r="Z2222" s="24"/>
      <c r="AA2222" s="24"/>
      <c r="AB2222" s="24"/>
      <c r="AC2222" s="24">
        <f t="shared" si="825"/>
        <v>0</v>
      </c>
      <c r="AD2222" s="24">
        <f t="shared" si="826"/>
        <v>0</v>
      </c>
      <c r="AG2222" s="24"/>
      <c r="AH2222" s="24"/>
      <c r="AI2222" s="24"/>
      <c r="AJ2222" s="24"/>
      <c r="AK2222" s="24"/>
      <c r="AL2222" s="24"/>
      <c r="AM2222" s="24">
        <f t="shared" si="827"/>
        <v>0</v>
      </c>
      <c r="AN2222" s="24">
        <f t="shared" si="844"/>
        <v>0</v>
      </c>
      <c r="AQ2222" s="24"/>
      <c r="AR2222" s="24"/>
      <c r="AS2222" s="24"/>
      <c r="AT2222" s="24"/>
      <c r="AU2222" s="24"/>
      <c r="AV2222" s="24"/>
      <c r="AW2222" s="24">
        <f t="shared" si="828"/>
        <v>0</v>
      </c>
      <c r="AX2222" s="24">
        <f t="shared" si="829"/>
        <v>0</v>
      </c>
      <c r="BA2222" s="24"/>
      <c r="BB2222" s="24"/>
      <c r="BC2222" s="24"/>
      <c r="BD2222" s="24"/>
      <c r="BE2222" s="24"/>
      <c r="BF2222" s="24"/>
      <c r="BG2222" s="24">
        <f t="shared" si="830"/>
        <v>0</v>
      </c>
      <c r="BH2222" s="24">
        <f t="shared" si="831"/>
        <v>0</v>
      </c>
      <c r="BK2222" s="24"/>
      <c r="BL2222" s="24"/>
      <c r="BM2222" s="24"/>
      <c r="BN2222" s="24"/>
      <c r="BO2222" s="24"/>
      <c r="BP2222" s="24"/>
      <c r="BQ2222" s="24">
        <f t="shared" si="832"/>
        <v>0</v>
      </c>
      <c r="BR2222" s="24">
        <f t="shared" si="833"/>
        <v>0</v>
      </c>
      <c r="BU2222" s="24"/>
      <c r="BV2222" s="24"/>
      <c r="BW2222" s="24"/>
      <c r="BX2222" s="24"/>
      <c r="BY2222" s="24"/>
      <c r="BZ2222" s="24"/>
      <c r="CA2222" s="24">
        <f t="shared" si="834"/>
        <v>0</v>
      </c>
      <c r="CB2222" s="24">
        <f t="shared" si="835"/>
        <v>0</v>
      </c>
      <c r="CC2222" s="24"/>
      <c r="CE2222" s="24">
        <f t="shared" si="836"/>
        <v>0</v>
      </c>
      <c r="CG2222" s="24">
        <f t="shared" si="837"/>
        <v>0</v>
      </c>
      <c r="CI2222" s="24">
        <f t="shared" si="838"/>
        <v>0</v>
      </c>
      <c r="CK2222" s="24">
        <f t="shared" si="839"/>
        <v>0</v>
      </c>
      <c r="CM2222" s="24">
        <f t="shared" si="840"/>
        <v>0</v>
      </c>
      <c r="CO2222" s="24">
        <f t="shared" si="841"/>
        <v>0</v>
      </c>
      <c r="CQ2222" s="24">
        <f t="shared" si="842"/>
        <v>0</v>
      </c>
      <c r="CS2222" s="24">
        <f t="shared" si="843"/>
        <v>0</v>
      </c>
    </row>
    <row r="2223" spans="9:97">
      <c r="I2223" s="24">
        <f t="shared" si="823"/>
        <v>0</v>
      </c>
      <c r="J2223" s="24">
        <f t="shared" si="822"/>
        <v>0</v>
      </c>
      <c r="M2223" s="24"/>
      <c r="N2223" s="24"/>
      <c r="O2223" s="24"/>
      <c r="P2223" s="24"/>
      <c r="Q2223" s="24"/>
      <c r="R2223" s="24"/>
      <c r="S2223" s="24">
        <f t="shared" si="824"/>
        <v>0</v>
      </c>
      <c r="T2223" s="24">
        <f t="shared" si="845"/>
        <v>0</v>
      </c>
      <c r="W2223" s="24"/>
      <c r="X2223" s="24"/>
      <c r="Y2223" s="24"/>
      <c r="Z2223" s="24"/>
      <c r="AA2223" s="24"/>
      <c r="AB2223" s="24"/>
      <c r="AC2223" s="24">
        <f t="shared" si="825"/>
        <v>0</v>
      </c>
      <c r="AD2223" s="24">
        <f t="shared" si="826"/>
        <v>0</v>
      </c>
      <c r="AG2223" s="24"/>
      <c r="AH2223" s="24"/>
      <c r="AI2223" s="24"/>
      <c r="AJ2223" s="24"/>
      <c r="AK2223" s="24"/>
      <c r="AL2223" s="24"/>
      <c r="AM2223" s="24">
        <f t="shared" si="827"/>
        <v>0</v>
      </c>
      <c r="AN2223" s="24">
        <f t="shared" si="844"/>
        <v>0</v>
      </c>
      <c r="AQ2223" s="24"/>
      <c r="AR2223" s="24"/>
      <c r="AS2223" s="24"/>
      <c r="AT2223" s="24"/>
      <c r="AU2223" s="24"/>
      <c r="AV2223" s="24"/>
      <c r="AW2223" s="24">
        <f t="shared" si="828"/>
        <v>0</v>
      </c>
      <c r="AX2223" s="24">
        <f t="shared" si="829"/>
        <v>0</v>
      </c>
      <c r="BA2223" s="24"/>
      <c r="BB2223" s="24"/>
      <c r="BC2223" s="24"/>
      <c r="BD2223" s="24"/>
      <c r="BE2223" s="24"/>
      <c r="BF2223" s="24"/>
      <c r="BG2223" s="24">
        <f t="shared" si="830"/>
        <v>0</v>
      </c>
      <c r="BH2223" s="24">
        <f t="shared" si="831"/>
        <v>0</v>
      </c>
      <c r="BK2223" s="24"/>
      <c r="BL2223" s="24"/>
      <c r="BM2223" s="24"/>
      <c r="BN2223" s="24"/>
      <c r="BO2223" s="24"/>
      <c r="BP2223" s="24"/>
      <c r="BQ2223" s="24">
        <f t="shared" si="832"/>
        <v>0</v>
      </c>
      <c r="BR2223" s="24">
        <f t="shared" si="833"/>
        <v>0</v>
      </c>
      <c r="BU2223" s="24"/>
      <c r="BV2223" s="24"/>
      <c r="BW2223" s="24"/>
      <c r="BX2223" s="24"/>
      <c r="BY2223" s="24"/>
      <c r="BZ2223" s="24"/>
      <c r="CA2223" s="24">
        <f t="shared" si="834"/>
        <v>0</v>
      </c>
      <c r="CB2223" s="24">
        <f t="shared" si="835"/>
        <v>0</v>
      </c>
      <c r="CC2223" s="24"/>
      <c r="CE2223" s="24">
        <f t="shared" si="836"/>
        <v>0</v>
      </c>
      <c r="CG2223" s="24">
        <f t="shared" si="837"/>
        <v>0</v>
      </c>
      <c r="CI2223" s="24">
        <f t="shared" si="838"/>
        <v>0</v>
      </c>
      <c r="CK2223" s="24">
        <f t="shared" si="839"/>
        <v>0</v>
      </c>
      <c r="CM2223" s="24">
        <f t="shared" si="840"/>
        <v>0</v>
      </c>
      <c r="CO2223" s="24">
        <f t="shared" si="841"/>
        <v>0</v>
      </c>
      <c r="CQ2223" s="24">
        <f t="shared" si="842"/>
        <v>0</v>
      </c>
      <c r="CS2223" s="24">
        <f t="shared" si="843"/>
        <v>0</v>
      </c>
    </row>
    <row r="2224" spans="9:97">
      <c r="I2224" s="24">
        <f t="shared" si="823"/>
        <v>0</v>
      </c>
      <c r="J2224" s="24">
        <f t="shared" si="822"/>
        <v>0</v>
      </c>
      <c r="M2224" s="24"/>
      <c r="N2224" s="24"/>
      <c r="O2224" s="24"/>
      <c r="P2224" s="24"/>
      <c r="Q2224" s="24"/>
      <c r="R2224" s="24"/>
      <c r="S2224" s="24">
        <f t="shared" si="824"/>
        <v>0</v>
      </c>
      <c r="T2224" s="24">
        <f t="shared" si="845"/>
        <v>0</v>
      </c>
      <c r="W2224" s="24"/>
      <c r="X2224" s="24"/>
      <c r="Y2224" s="24"/>
      <c r="Z2224" s="24"/>
      <c r="AA2224" s="24"/>
      <c r="AB2224" s="24"/>
      <c r="AC2224" s="24">
        <f t="shared" si="825"/>
        <v>0</v>
      </c>
      <c r="AD2224" s="24">
        <f t="shared" si="826"/>
        <v>0</v>
      </c>
      <c r="AG2224" s="24"/>
      <c r="AH2224" s="24"/>
      <c r="AI2224" s="24"/>
      <c r="AJ2224" s="24"/>
      <c r="AK2224" s="24"/>
      <c r="AL2224" s="24"/>
      <c r="AM2224" s="24">
        <f t="shared" si="827"/>
        <v>0</v>
      </c>
      <c r="AN2224" s="24">
        <f t="shared" si="844"/>
        <v>0</v>
      </c>
      <c r="AQ2224" s="24"/>
      <c r="AR2224" s="24"/>
      <c r="AS2224" s="24"/>
      <c r="AT2224" s="24"/>
      <c r="AU2224" s="24"/>
      <c r="AV2224" s="24"/>
      <c r="AW2224" s="24">
        <f t="shared" si="828"/>
        <v>0</v>
      </c>
      <c r="AX2224" s="24">
        <f t="shared" si="829"/>
        <v>0</v>
      </c>
      <c r="BA2224" s="24"/>
      <c r="BB2224" s="24"/>
      <c r="BC2224" s="24"/>
      <c r="BD2224" s="24"/>
      <c r="BE2224" s="24"/>
      <c r="BF2224" s="24"/>
      <c r="BG2224" s="24">
        <f t="shared" si="830"/>
        <v>0</v>
      </c>
      <c r="BH2224" s="24">
        <f t="shared" si="831"/>
        <v>0</v>
      </c>
      <c r="BK2224" s="24"/>
      <c r="BL2224" s="24"/>
      <c r="BM2224" s="24"/>
      <c r="BN2224" s="24"/>
      <c r="BO2224" s="24"/>
      <c r="BP2224" s="24"/>
      <c r="BQ2224" s="24">
        <f t="shared" si="832"/>
        <v>0</v>
      </c>
      <c r="BR2224" s="24">
        <f t="shared" si="833"/>
        <v>0</v>
      </c>
      <c r="BU2224" s="24"/>
      <c r="BV2224" s="24"/>
      <c r="BW2224" s="24"/>
      <c r="BX2224" s="24"/>
      <c r="BY2224" s="24"/>
      <c r="BZ2224" s="24"/>
      <c r="CA2224" s="24">
        <f t="shared" si="834"/>
        <v>0</v>
      </c>
      <c r="CB2224" s="24">
        <f t="shared" si="835"/>
        <v>0</v>
      </c>
      <c r="CC2224" s="24"/>
      <c r="CE2224" s="24">
        <f t="shared" si="836"/>
        <v>0</v>
      </c>
      <c r="CG2224" s="24">
        <f t="shared" si="837"/>
        <v>0</v>
      </c>
      <c r="CI2224" s="24">
        <f t="shared" si="838"/>
        <v>0</v>
      </c>
      <c r="CK2224" s="24">
        <f t="shared" si="839"/>
        <v>0</v>
      </c>
      <c r="CM2224" s="24">
        <f t="shared" si="840"/>
        <v>0</v>
      </c>
      <c r="CO2224" s="24">
        <f t="shared" si="841"/>
        <v>0</v>
      </c>
      <c r="CQ2224" s="24">
        <f t="shared" si="842"/>
        <v>0</v>
      </c>
      <c r="CS2224" s="24">
        <f t="shared" si="843"/>
        <v>0</v>
      </c>
    </row>
    <row r="2225" spans="9:97">
      <c r="I2225" s="24">
        <f t="shared" si="823"/>
        <v>0</v>
      </c>
      <c r="J2225" s="24">
        <f t="shared" si="822"/>
        <v>0</v>
      </c>
      <c r="M2225" s="24"/>
      <c r="N2225" s="24"/>
      <c r="O2225" s="24"/>
      <c r="P2225" s="24"/>
      <c r="Q2225" s="24"/>
      <c r="R2225" s="24"/>
      <c r="S2225" s="24">
        <f t="shared" si="824"/>
        <v>0</v>
      </c>
      <c r="T2225" s="24">
        <f t="shared" si="845"/>
        <v>0</v>
      </c>
      <c r="W2225" s="24"/>
      <c r="X2225" s="24"/>
      <c r="Y2225" s="24"/>
      <c r="Z2225" s="24"/>
      <c r="AA2225" s="24"/>
      <c r="AB2225" s="24"/>
      <c r="AC2225" s="24">
        <f t="shared" si="825"/>
        <v>0</v>
      </c>
      <c r="AD2225" s="24">
        <f t="shared" si="826"/>
        <v>0</v>
      </c>
      <c r="AG2225" s="24"/>
      <c r="AH2225" s="24"/>
      <c r="AI2225" s="24"/>
      <c r="AJ2225" s="24"/>
      <c r="AK2225" s="24"/>
      <c r="AL2225" s="24"/>
      <c r="AM2225" s="24">
        <f t="shared" si="827"/>
        <v>0</v>
      </c>
      <c r="AN2225" s="24">
        <f t="shared" si="844"/>
        <v>0</v>
      </c>
      <c r="AQ2225" s="24"/>
      <c r="AR2225" s="24"/>
      <c r="AS2225" s="24"/>
      <c r="AT2225" s="24"/>
      <c r="AU2225" s="24"/>
      <c r="AV2225" s="24"/>
      <c r="AW2225" s="24">
        <f t="shared" si="828"/>
        <v>0</v>
      </c>
      <c r="AX2225" s="24">
        <f t="shared" si="829"/>
        <v>0</v>
      </c>
      <c r="BA2225" s="24"/>
      <c r="BB2225" s="24"/>
      <c r="BC2225" s="24"/>
      <c r="BD2225" s="24"/>
      <c r="BE2225" s="24"/>
      <c r="BF2225" s="24"/>
      <c r="BG2225" s="24">
        <f t="shared" si="830"/>
        <v>0</v>
      </c>
      <c r="BH2225" s="24">
        <f t="shared" si="831"/>
        <v>0</v>
      </c>
      <c r="BK2225" s="24"/>
      <c r="BL2225" s="24"/>
      <c r="BM2225" s="24"/>
      <c r="BN2225" s="24"/>
      <c r="BO2225" s="24"/>
      <c r="BP2225" s="24"/>
      <c r="BQ2225" s="24">
        <f t="shared" si="832"/>
        <v>0</v>
      </c>
      <c r="BR2225" s="24">
        <f t="shared" si="833"/>
        <v>0</v>
      </c>
      <c r="BU2225" s="24"/>
      <c r="BV2225" s="24"/>
      <c r="BW2225" s="24"/>
      <c r="BX2225" s="24"/>
      <c r="BY2225" s="24"/>
      <c r="BZ2225" s="24"/>
      <c r="CA2225" s="24">
        <f t="shared" si="834"/>
        <v>0</v>
      </c>
      <c r="CB2225" s="24">
        <f t="shared" si="835"/>
        <v>0</v>
      </c>
      <c r="CC2225" s="24"/>
      <c r="CE2225" s="24">
        <f t="shared" si="836"/>
        <v>0</v>
      </c>
      <c r="CG2225" s="24">
        <f t="shared" si="837"/>
        <v>0</v>
      </c>
      <c r="CI2225" s="24">
        <f t="shared" si="838"/>
        <v>0</v>
      </c>
      <c r="CK2225" s="24">
        <f t="shared" si="839"/>
        <v>0</v>
      </c>
      <c r="CM2225" s="24">
        <f t="shared" si="840"/>
        <v>0</v>
      </c>
      <c r="CO2225" s="24">
        <f t="shared" si="841"/>
        <v>0</v>
      </c>
      <c r="CQ2225" s="24">
        <f t="shared" si="842"/>
        <v>0</v>
      </c>
      <c r="CS2225" s="24">
        <f t="shared" si="843"/>
        <v>0</v>
      </c>
    </row>
    <row r="2226" spans="9:97">
      <c r="I2226" s="24">
        <f t="shared" si="823"/>
        <v>0</v>
      </c>
      <c r="J2226" s="24">
        <f t="shared" si="822"/>
        <v>0</v>
      </c>
      <c r="M2226" s="24"/>
      <c r="N2226" s="24"/>
      <c r="O2226" s="24"/>
      <c r="P2226" s="24"/>
      <c r="Q2226" s="24"/>
      <c r="R2226" s="24"/>
      <c r="S2226" s="24">
        <f t="shared" si="824"/>
        <v>0</v>
      </c>
      <c r="T2226" s="24">
        <f t="shared" si="845"/>
        <v>0</v>
      </c>
      <c r="W2226" s="24"/>
      <c r="X2226" s="24"/>
      <c r="Y2226" s="24"/>
      <c r="Z2226" s="24"/>
      <c r="AA2226" s="24"/>
      <c r="AB2226" s="24"/>
      <c r="AC2226" s="24">
        <f t="shared" si="825"/>
        <v>0</v>
      </c>
      <c r="AD2226" s="24">
        <f t="shared" si="826"/>
        <v>0</v>
      </c>
      <c r="AG2226" s="24"/>
      <c r="AH2226" s="24"/>
      <c r="AI2226" s="24"/>
      <c r="AJ2226" s="24"/>
      <c r="AK2226" s="24"/>
      <c r="AL2226" s="24"/>
      <c r="AM2226" s="24">
        <f t="shared" si="827"/>
        <v>0</v>
      </c>
      <c r="AN2226" s="24">
        <f t="shared" si="844"/>
        <v>0</v>
      </c>
      <c r="AQ2226" s="24"/>
      <c r="AR2226" s="24"/>
      <c r="AS2226" s="24"/>
      <c r="AT2226" s="24"/>
      <c r="AU2226" s="24"/>
      <c r="AV2226" s="24"/>
      <c r="AW2226" s="24">
        <f t="shared" si="828"/>
        <v>0</v>
      </c>
      <c r="AX2226" s="24">
        <f t="shared" si="829"/>
        <v>0</v>
      </c>
      <c r="BA2226" s="24"/>
      <c r="BB2226" s="24"/>
      <c r="BC2226" s="24"/>
      <c r="BD2226" s="24"/>
      <c r="BE2226" s="24"/>
      <c r="BF2226" s="24"/>
      <c r="BG2226" s="24">
        <f t="shared" si="830"/>
        <v>0</v>
      </c>
      <c r="BH2226" s="24">
        <f t="shared" si="831"/>
        <v>0</v>
      </c>
      <c r="BK2226" s="24"/>
      <c r="BL2226" s="24"/>
      <c r="BM2226" s="24"/>
      <c r="BN2226" s="24"/>
      <c r="BO2226" s="24"/>
      <c r="BP2226" s="24"/>
      <c r="BQ2226" s="24">
        <f t="shared" si="832"/>
        <v>0</v>
      </c>
      <c r="BR2226" s="24">
        <f t="shared" si="833"/>
        <v>0</v>
      </c>
      <c r="BU2226" s="24"/>
      <c r="BV2226" s="24"/>
      <c r="BW2226" s="24"/>
      <c r="BX2226" s="24"/>
      <c r="BY2226" s="24"/>
      <c r="BZ2226" s="24"/>
      <c r="CA2226" s="24">
        <f t="shared" si="834"/>
        <v>0</v>
      </c>
      <c r="CB2226" s="24">
        <f t="shared" si="835"/>
        <v>0</v>
      </c>
      <c r="CC2226" s="24"/>
      <c r="CE2226" s="24">
        <f t="shared" si="836"/>
        <v>0</v>
      </c>
      <c r="CG2226" s="24">
        <f t="shared" si="837"/>
        <v>0</v>
      </c>
      <c r="CI2226" s="24">
        <f t="shared" si="838"/>
        <v>0</v>
      </c>
      <c r="CK2226" s="24">
        <f t="shared" si="839"/>
        <v>0</v>
      </c>
      <c r="CM2226" s="24">
        <f t="shared" si="840"/>
        <v>0</v>
      </c>
      <c r="CO2226" s="24">
        <f t="shared" si="841"/>
        <v>0</v>
      </c>
      <c r="CQ2226" s="24">
        <f t="shared" si="842"/>
        <v>0</v>
      </c>
      <c r="CS2226" s="24">
        <f t="shared" si="843"/>
        <v>0</v>
      </c>
    </row>
    <row r="2227" spans="9:97">
      <c r="I2227" s="24">
        <f t="shared" si="823"/>
        <v>0</v>
      </c>
      <c r="J2227" s="24">
        <f t="shared" si="822"/>
        <v>0</v>
      </c>
      <c r="M2227" s="24"/>
      <c r="N2227" s="24"/>
      <c r="O2227" s="24"/>
      <c r="P2227" s="24"/>
      <c r="Q2227" s="24"/>
      <c r="R2227" s="24"/>
      <c r="S2227" s="24">
        <f t="shared" si="824"/>
        <v>0</v>
      </c>
      <c r="T2227" s="24">
        <f t="shared" si="845"/>
        <v>0</v>
      </c>
      <c r="W2227" s="24"/>
      <c r="X2227" s="24"/>
      <c r="Y2227" s="24"/>
      <c r="Z2227" s="24"/>
      <c r="AA2227" s="24"/>
      <c r="AB2227" s="24"/>
      <c r="AC2227" s="24">
        <f t="shared" si="825"/>
        <v>0</v>
      </c>
      <c r="AD2227" s="24">
        <f t="shared" si="826"/>
        <v>0</v>
      </c>
      <c r="AG2227" s="24"/>
      <c r="AH2227" s="24"/>
      <c r="AI2227" s="24"/>
      <c r="AJ2227" s="24"/>
      <c r="AK2227" s="24"/>
      <c r="AL2227" s="24"/>
      <c r="AM2227" s="24">
        <f t="shared" si="827"/>
        <v>0</v>
      </c>
      <c r="AN2227" s="24">
        <f t="shared" si="844"/>
        <v>0</v>
      </c>
      <c r="AQ2227" s="24"/>
      <c r="AR2227" s="24"/>
      <c r="AS2227" s="24"/>
      <c r="AT2227" s="24"/>
      <c r="AU2227" s="24"/>
      <c r="AV2227" s="24"/>
      <c r="AW2227" s="24">
        <f t="shared" si="828"/>
        <v>0</v>
      </c>
      <c r="AX2227" s="24">
        <f t="shared" si="829"/>
        <v>0</v>
      </c>
      <c r="BA2227" s="24"/>
      <c r="BB2227" s="24"/>
      <c r="BC2227" s="24"/>
      <c r="BD2227" s="24"/>
      <c r="BE2227" s="24"/>
      <c r="BF2227" s="24"/>
      <c r="BG2227" s="24">
        <f t="shared" si="830"/>
        <v>0</v>
      </c>
      <c r="BH2227" s="24">
        <f t="shared" si="831"/>
        <v>0</v>
      </c>
      <c r="BK2227" s="24"/>
      <c r="BL2227" s="24"/>
      <c r="BM2227" s="24"/>
      <c r="BN2227" s="24"/>
      <c r="BO2227" s="24"/>
      <c r="BP2227" s="24"/>
      <c r="BQ2227" s="24">
        <f t="shared" si="832"/>
        <v>0</v>
      </c>
      <c r="BR2227" s="24">
        <f t="shared" si="833"/>
        <v>0</v>
      </c>
      <c r="BU2227" s="24"/>
      <c r="BV2227" s="24"/>
      <c r="BW2227" s="24"/>
      <c r="BX2227" s="24"/>
      <c r="BY2227" s="24"/>
      <c r="BZ2227" s="24"/>
      <c r="CA2227" s="24">
        <f t="shared" si="834"/>
        <v>0</v>
      </c>
      <c r="CB2227" s="24">
        <f t="shared" si="835"/>
        <v>0</v>
      </c>
      <c r="CC2227" s="24"/>
      <c r="CE2227" s="24">
        <f t="shared" si="836"/>
        <v>0</v>
      </c>
      <c r="CG2227" s="24">
        <f t="shared" si="837"/>
        <v>0</v>
      </c>
      <c r="CI2227" s="24">
        <f t="shared" si="838"/>
        <v>0</v>
      </c>
      <c r="CK2227" s="24">
        <f t="shared" si="839"/>
        <v>0</v>
      </c>
      <c r="CM2227" s="24">
        <f t="shared" si="840"/>
        <v>0</v>
      </c>
      <c r="CO2227" s="24">
        <f t="shared" si="841"/>
        <v>0</v>
      </c>
      <c r="CQ2227" s="24">
        <f t="shared" si="842"/>
        <v>0</v>
      </c>
      <c r="CS2227" s="24">
        <f t="shared" si="843"/>
        <v>0</v>
      </c>
    </row>
    <row r="2228" spans="9:97">
      <c r="I2228" s="24">
        <f t="shared" si="823"/>
        <v>0</v>
      </c>
      <c r="J2228" s="24">
        <f t="shared" si="822"/>
        <v>0</v>
      </c>
      <c r="M2228" s="24"/>
      <c r="N2228" s="24"/>
      <c r="O2228" s="24"/>
      <c r="P2228" s="24"/>
      <c r="Q2228" s="24"/>
      <c r="R2228" s="24"/>
      <c r="S2228" s="24">
        <f t="shared" si="824"/>
        <v>0</v>
      </c>
      <c r="T2228" s="24">
        <f t="shared" si="845"/>
        <v>0</v>
      </c>
      <c r="W2228" s="24"/>
      <c r="X2228" s="24"/>
      <c r="Y2228" s="24"/>
      <c r="Z2228" s="24"/>
      <c r="AA2228" s="24"/>
      <c r="AB2228" s="24"/>
      <c r="AC2228" s="24">
        <f t="shared" si="825"/>
        <v>0</v>
      </c>
      <c r="AD2228" s="24">
        <f t="shared" si="826"/>
        <v>0</v>
      </c>
      <c r="AG2228" s="24"/>
      <c r="AH2228" s="24"/>
      <c r="AI2228" s="24"/>
      <c r="AJ2228" s="24"/>
      <c r="AK2228" s="24"/>
      <c r="AL2228" s="24"/>
      <c r="AM2228" s="24">
        <f t="shared" si="827"/>
        <v>0</v>
      </c>
      <c r="AN2228" s="24">
        <f t="shared" si="844"/>
        <v>0</v>
      </c>
      <c r="AQ2228" s="24"/>
      <c r="AR2228" s="24"/>
      <c r="AS2228" s="24"/>
      <c r="AT2228" s="24"/>
      <c r="AU2228" s="24"/>
      <c r="AV2228" s="24"/>
      <c r="AW2228" s="24">
        <f t="shared" si="828"/>
        <v>0</v>
      </c>
      <c r="AX2228" s="24">
        <f t="shared" si="829"/>
        <v>0</v>
      </c>
      <c r="BA2228" s="24"/>
      <c r="BB2228" s="24"/>
      <c r="BC2228" s="24"/>
      <c r="BD2228" s="24"/>
      <c r="BE2228" s="24"/>
      <c r="BF2228" s="24"/>
      <c r="BG2228" s="24">
        <f t="shared" si="830"/>
        <v>0</v>
      </c>
      <c r="BH2228" s="24">
        <f t="shared" si="831"/>
        <v>0</v>
      </c>
      <c r="BK2228" s="24"/>
      <c r="BL2228" s="24"/>
      <c r="BM2228" s="24"/>
      <c r="BN2228" s="24"/>
      <c r="BO2228" s="24"/>
      <c r="BP2228" s="24"/>
      <c r="BQ2228" s="24">
        <f t="shared" si="832"/>
        <v>0</v>
      </c>
      <c r="BR2228" s="24">
        <f t="shared" si="833"/>
        <v>0</v>
      </c>
      <c r="BU2228" s="24"/>
      <c r="BV2228" s="24"/>
      <c r="BW2228" s="24"/>
      <c r="BX2228" s="24"/>
      <c r="BY2228" s="24"/>
      <c r="BZ2228" s="24"/>
      <c r="CA2228" s="24">
        <f t="shared" si="834"/>
        <v>0</v>
      </c>
      <c r="CB2228" s="24">
        <f t="shared" si="835"/>
        <v>0</v>
      </c>
      <c r="CC2228" s="24"/>
      <c r="CE2228" s="24">
        <f t="shared" si="836"/>
        <v>0</v>
      </c>
      <c r="CG2228" s="24">
        <f t="shared" si="837"/>
        <v>0</v>
      </c>
      <c r="CI2228" s="24">
        <f t="shared" si="838"/>
        <v>0</v>
      </c>
      <c r="CK2228" s="24">
        <f t="shared" si="839"/>
        <v>0</v>
      </c>
      <c r="CM2228" s="24">
        <f t="shared" si="840"/>
        <v>0</v>
      </c>
      <c r="CO2228" s="24">
        <f t="shared" si="841"/>
        <v>0</v>
      </c>
      <c r="CQ2228" s="24">
        <f t="shared" si="842"/>
        <v>0</v>
      </c>
      <c r="CS2228" s="24">
        <f t="shared" si="843"/>
        <v>0</v>
      </c>
    </row>
    <row r="2229" spans="9:97">
      <c r="I2229" s="24">
        <f t="shared" si="823"/>
        <v>0</v>
      </c>
      <c r="J2229" s="24">
        <f t="shared" si="822"/>
        <v>0</v>
      </c>
      <c r="M2229" s="24"/>
      <c r="N2229" s="24"/>
      <c r="O2229" s="24"/>
      <c r="P2229" s="24"/>
      <c r="Q2229" s="24"/>
      <c r="R2229" s="24"/>
      <c r="S2229" s="24">
        <f t="shared" si="824"/>
        <v>0</v>
      </c>
      <c r="T2229" s="24">
        <f t="shared" si="845"/>
        <v>0</v>
      </c>
      <c r="W2229" s="24"/>
      <c r="X2229" s="24"/>
      <c r="Y2229" s="24"/>
      <c r="Z2229" s="24"/>
      <c r="AA2229" s="24"/>
      <c r="AB2229" s="24"/>
      <c r="AC2229" s="24">
        <f t="shared" si="825"/>
        <v>0</v>
      </c>
      <c r="AD2229" s="24">
        <f t="shared" si="826"/>
        <v>0</v>
      </c>
      <c r="AG2229" s="24"/>
      <c r="AH2229" s="24"/>
      <c r="AI2229" s="24"/>
      <c r="AJ2229" s="24"/>
      <c r="AK2229" s="24"/>
      <c r="AL2229" s="24"/>
      <c r="AM2229" s="24">
        <f t="shared" si="827"/>
        <v>0</v>
      </c>
      <c r="AN2229" s="24">
        <f t="shared" si="844"/>
        <v>0</v>
      </c>
      <c r="AQ2229" s="24"/>
      <c r="AR2229" s="24"/>
      <c r="AS2229" s="24"/>
      <c r="AT2229" s="24"/>
      <c r="AU2229" s="24"/>
      <c r="AV2229" s="24"/>
      <c r="AW2229" s="24">
        <f t="shared" si="828"/>
        <v>0</v>
      </c>
      <c r="AX2229" s="24">
        <f t="shared" si="829"/>
        <v>0</v>
      </c>
      <c r="BA2229" s="24"/>
      <c r="BB2229" s="24"/>
      <c r="BC2229" s="24"/>
      <c r="BD2229" s="24"/>
      <c r="BE2229" s="24"/>
      <c r="BF2229" s="24"/>
      <c r="BG2229" s="24">
        <f t="shared" si="830"/>
        <v>0</v>
      </c>
      <c r="BH2229" s="24">
        <f t="shared" si="831"/>
        <v>0</v>
      </c>
      <c r="BK2229" s="24"/>
      <c r="BL2229" s="24"/>
      <c r="BM2229" s="24"/>
      <c r="BN2229" s="24"/>
      <c r="BO2229" s="24"/>
      <c r="BP2229" s="24"/>
      <c r="BQ2229" s="24">
        <f t="shared" si="832"/>
        <v>0</v>
      </c>
      <c r="BR2229" s="24">
        <f t="shared" si="833"/>
        <v>0</v>
      </c>
      <c r="BU2229" s="24"/>
      <c r="BV2229" s="24"/>
      <c r="BW2229" s="24"/>
      <c r="BX2229" s="24"/>
      <c r="BY2229" s="24"/>
      <c r="BZ2229" s="24"/>
      <c r="CA2229" s="24">
        <f t="shared" si="834"/>
        <v>0</v>
      </c>
      <c r="CB2229" s="24">
        <f t="shared" si="835"/>
        <v>0</v>
      </c>
      <c r="CC2229" s="24"/>
      <c r="CE2229" s="24">
        <f t="shared" si="836"/>
        <v>0</v>
      </c>
      <c r="CG2229" s="24">
        <f t="shared" si="837"/>
        <v>0</v>
      </c>
      <c r="CI2229" s="24">
        <f t="shared" si="838"/>
        <v>0</v>
      </c>
      <c r="CK2229" s="24">
        <f t="shared" si="839"/>
        <v>0</v>
      </c>
      <c r="CM2229" s="24">
        <f t="shared" si="840"/>
        <v>0</v>
      </c>
      <c r="CO2229" s="24">
        <f t="shared" si="841"/>
        <v>0</v>
      </c>
      <c r="CQ2229" s="24">
        <f t="shared" si="842"/>
        <v>0</v>
      </c>
      <c r="CS2229" s="24">
        <f t="shared" si="843"/>
        <v>0</v>
      </c>
    </row>
    <row r="2230" spans="9:97">
      <c r="I2230" s="24">
        <f t="shared" si="823"/>
        <v>0</v>
      </c>
      <c r="J2230" s="24">
        <f t="shared" si="822"/>
        <v>0</v>
      </c>
      <c r="M2230" s="24"/>
      <c r="N2230" s="24"/>
      <c r="O2230" s="24"/>
      <c r="P2230" s="24"/>
      <c r="Q2230" s="24"/>
      <c r="R2230" s="24"/>
      <c r="S2230" s="24">
        <f t="shared" si="824"/>
        <v>0</v>
      </c>
      <c r="T2230" s="24">
        <f t="shared" si="845"/>
        <v>0</v>
      </c>
      <c r="W2230" s="24"/>
      <c r="X2230" s="24"/>
      <c r="Y2230" s="24"/>
      <c r="Z2230" s="24"/>
      <c r="AA2230" s="24"/>
      <c r="AB2230" s="24"/>
      <c r="AC2230" s="24">
        <f t="shared" si="825"/>
        <v>0</v>
      </c>
      <c r="AD2230" s="24">
        <f t="shared" si="826"/>
        <v>0</v>
      </c>
      <c r="AG2230" s="24"/>
      <c r="AH2230" s="24"/>
      <c r="AI2230" s="24"/>
      <c r="AJ2230" s="24"/>
      <c r="AK2230" s="24"/>
      <c r="AL2230" s="24"/>
      <c r="AM2230" s="24">
        <f t="shared" si="827"/>
        <v>0</v>
      </c>
      <c r="AN2230" s="24">
        <f t="shared" si="844"/>
        <v>0</v>
      </c>
      <c r="AQ2230" s="24"/>
      <c r="AR2230" s="24"/>
      <c r="AS2230" s="24"/>
      <c r="AT2230" s="24"/>
      <c r="AU2230" s="24"/>
      <c r="AV2230" s="24"/>
      <c r="AW2230" s="24">
        <f t="shared" si="828"/>
        <v>0</v>
      </c>
      <c r="AX2230" s="24">
        <f t="shared" si="829"/>
        <v>0</v>
      </c>
      <c r="BA2230" s="24"/>
      <c r="BB2230" s="24"/>
      <c r="BC2230" s="24"/>
      <c r="BD2230" s="24"/>
      <c r="BE2230" s="24"/>
      <c r="BF2230" s="24"/>
      <c r="BG2230" s="24">
        <f t="shared" si="830"/>
        <v>0</v>
      </c>
      <c r="BH2230" s="24">
        <f t="shared" si="831"/>
        <v>0</v>
      </c>
      <c r="BK2230" s="24"/>
      <c r="BL2230" s="24"/>
      <c r="BM2230" s="24"/>
      <c r="BN2230" s="24"/>
      <c r="BO2230" s="24"/>
      <c r="BP2230" s="24"/>
      <c r="BQ2230" s="24">
        <f t="shared" si="832"/>
        <v>0</v>
      </c>
      <c r="BR2230" s="24">
        <f t="shared" si="833"/>
        <v>0</v>
      </c>
      <c r="BU2230" s="24"/>
      <c r="BV2230" s="24"/>
      <c r="BW2230" s="24"/>
      <c r="BX2230" s="24"/>
      <c r="BY2230" s="24"/>
      <c r="BZ2230" s="24"/>
      <c r="CA2230" s="24">
        <f t="shared" si="834"/>
        <v>0</v>
      </c>
      <c r="CB2230" s="24">
        <f t="shared" si="835"/>
        <v>0</v>
      </c>
      <c r="CC2230" s="24"/>
      <c r="CE2230" s="24">
        <f t="shared" si="836"/>
        <v>0</v>
      </c>
      <c r="CG2230" s="24">
        <f t="shared" si="837"/>
        <v>0</v>
      </c>
      <c r="CI2230" s="24">
        <f t="shared" si="838"/>
        <v>0</v>
      </c>
      <c r="CK2230" s="24">
        <f t="shared" si="839"/>
        <v>0</v>
      </c>
      <c r="CM2230" s="24">
        <f t="shared" si="840"/>
        <v>0</v>
      </c>
      <c r="CO2230" s="24">
        <f t="shared" si="841"/>
        <v>0</v>
      </c>
      <c r="CQ2230" s="24">
        <f t="shared" si="842"/>
        <v>0</v>
      </c>
      <c r="CS2230" s="24">
        <f t="shared" si="843"/>
        <v>0</v>
      </c>
    </row>
    <row r="2231" spans="9:97">
      <c r="I2231" s="24">
        <f t="shared" si="823"/>
        <v>0</v>
      </c>
      <c r="J2231" s="24">
        <f t="shared" si="822"/>
        <v>0</v>
      </c>
      <c r="M2231" s="24"/>
      <c r="N2231" s="24"/>
      <c r="O2231" s="24"/>
      <c r="P2231" s="24"/>
      <c r="Q2231" s="24"/>
      <c r="R2231" s="24"/>
      <c r="S2231" s="24">
        <f t="shared" si="824"/>
        <v>0</v>
      </c>
      <c r="T2231" s="24">
        <f t="shared" si="845"/>
        <v>0</v>
      </c>
      <c r="W2231" s="24"/>
      <c r="X2231" s="24"/>
      <c r="Y2231" s="24"/>
      <c r="Z2231" s="24"/>
      <c r="AA2231" s="24"/>
      <c r="AB2231" s="24"/>
      <c r="AC2231" s="24">
        <f t="shared" si="825"/>
        <v>0</v>
      </c>
      <c r="AD2231" s="24">
        <f t="shared" si="826"/>
        <v>0</v>
      </c>
      <c r="AG2231" s="24"/>
      <c r="AH2231" s="24"/>
      <c r="AI2231" s="24"/>
      <c r="AJ2231" s="24"/>
      <c r="AK2231" s="24"/>
      <c r="AL2231" s="24"/>
      <c r="AM2231" s="24">
        <f t="shared" si="827"/>
        <v>0</v>
      </c>
      <c r="AN2231" s="24">
        <f t="shared" si="844"/>
        <v>0</v>
      </c>
      <c r="AQ2231" s="24"/>
      <c r="AR2231" s="24"/>
      <c r="AS2231" s="24"/>
      <c r="AT2231" s="24"/>
      <c r="AU2231" s="24"/>
      <c r="AV2231" s="24"/>
      <c r="AW2231" s="24">
        <f t="shared" si="828"/>
        <v>0</v>
      </c>
      <c r="AX2231" s="24">
        <f t="shared" si="829"/>
        <v>0</v>
      </c>
      <c r="BA2231" s="24"/>
      <c r="BB2231" s="24"/>
      <c r="BC2231" s="24"/>
      <c r="BD2231" s="24"/>
      <c r="BE2231" s="24"/>
      <c r="BF2231" s="24"/>
      <c r="BG2231" s="24">
        <f t="shared" si="830"/>
        <v>0</v>
      </c>
      <c r="BH2231" s="24">
        <f t="shared" si="831"/>
        <v>0</v>
      </c>
      <c r="BK2231" s="24"/>
      <c r="BL2231" s="24"/>
      <c r="BM2231" s="24"/>
      <c r="BN2231" s="24"/>
      <c r="BO2231" s="24"/>
      <c r="BP2231" s="24"/>
      <c r="BQ2231" s="24">
        <f t="shared" si="832"/>
        <v>0</v>
      </c>
      <c r="BR2231" s="24">
        <f t="shared" si="833"/>
        <v>0</v>
      </c>
      <c r="BU2231" s="24"/>
      <c r="BV2231" s="24"/>
      <c r="BW2231" s="24"/>
      <c r="BX2231" s="24"/>
      <c r="BY2231" s="24"/>
      <c r="BZ2231" s="24"/>
      <c r="CA2231" s="24">
        <f t="shared" si="834"/>
        <v>0</v>
      </c>
      <c r="CB2231" s="24">
        <f t="shared" si="835"/>
        <v>0</v>
      </c>
      <c r="CC2231" s="24"/>
      <c r="CE2231" s="24">
        <f t="shared" si="836"/>
        <v>0</v>
      </c>
      <c r="CG2231" s="24">
        <f t="shared" si="837"/>
        <v>0</v>
      </c>
      <c r="CI2231" s="24">
        <f t="shared" si="838"/>
        <v>0</v>
      </c>
      <c r="CK2231" s="24">
        <f t="shared" si="839"/>
        <v>0</v>
      </c>
      <c r="CM2231" s="24">
        <f t="shared" si="840"/>
        <v>0</v>
      </c>
      <c r="CO2231" s="24">
        <f t="shared" si="841"/>
        <v>0</v>
      </c>
      <c r="CQ2231" s="24">
        <f t="shared" si="842"/>
        <v>0</v>
      </c>
      <c r="CS2231" s="24">
        <f t="shared" si="843"/>
        <v>0</v>
      </c>
    </row>
    <row r="2232" spans="9:97">
      <c r="I2232" s="24">
        <f t="shared" si="823"/>
        <v>0</v>
      </c>
      <c r="J2232" s="24">
        <f t="shared" si="822"/>
        <v>0</v>
      </c>
      <c r="M2232" s="24"/>
      <c r="N2232" s="24"/>
      <c r="O2232" s="24"/>
      <c r="P2232" s="24"/>
      <c r="Q2232" s="24"/>
      <c r="R2232" s="24"/>
      <c r="S2232" s="24">
        <f t="shared" si="824"/>
        <v>0</v>
      </c>
      <c r="T2232" s="24">
        <f t="shared" si="845"/>
        <v>0</v>
      </c>
      <c r="W2232" s="24"/>
      <c r="X2232" s="24"/>
      <c r="Y2232" s="24"/>
      <c r="Z2232" s="24"/>
      <c r="AA2232" s="24"/>
      <c r="AB2232" s="24"/>
      <c r="AC2232" s="24">
        <f t="shared" si="825"/>
        <v>0</v>
      </c>
      <c r="AD2232" s="24">
        <f t="shared" si="826"/>
        <v>0</v>
      </c>
      <c r="AG2232" s="24"/>
      <c r="AH2232" s="24"/>
      <c r="AI2232" s="24"/>
      <c r="AJ2232" s="24"/>
      <c r="AK2232" s="24"/>
      <c r="AL2232" s="24"/>
      <c r="AM2232" s="24">
        <f t="shared" si="827"/>
        <v>0</v>
      </c>
      <c r="AN2232" s="24">
        <f t="shared" si="844"/>
        <v>0</v>
      </c>
      <c r="AQ2232" s="24"/>
      <c r="AR2232" s="24"/>
      <c r="AS2232" s="24"/>
      <c r="AT2232" s="24"/>
      <c r="AU2232" s="24"/>
      <c r="AV2232" s="24"/>
      <c r="AW2232" s="24">
        <f t="shared" si="828"/>
        <v>0</v>
      </c>
      <c r="AX2232" s="24">
        <f t="shared" si="829"/>
        <v>0</v>
      </c>
      <c r="BA2232" s="24"/>
      <c r="BB2232" s="24"/>
      <c r="BC2232" s="24"/>
      <c r="BD2232" s="24"/>
      <c r="BE2232" s="24"/>
      <c r="BF2232" s="24"/>
      <c r="BG2232" s="24">
        <f t="shared" si="830"/>
        <v>0</v>
      </c>
      <c r="BH2232" s="24">
        <f t="shared" si="831"/>
        <v>0</v>
      </c>
      <c r="BK2232" s="24"/>
      <c r="BL2232" s="24"/>
      <c r="BM2232" s="24"/>
      <c r="BN2232" s="24"/>
      <c r="BO2232" s="24"/>
      <c r="BP2232" s="24"/>
      <c r="BQ2232" s="24">
        <f t="shared" si="832"/>
        <v>0</v>
      </c>
      <c r="BR2232" s="24">
        <f t="shared" si="833"/>
        <v>0</v>
      </c>
      <c r="BU2232" s="24"/>
      <c r="BV2232" s="24"/>
      <c r="BW2232" s="24"/>
      <c r="BX2232" s="24"/>
      <c r="BY2232" s="24"/>
      <c r="BZ2232" s="24"/>
      <c r="CA2232" s="24">
        <f t="shared" si="834"/>
        <v>0</v>
      </c>
      <c r="CB2232" s="24">
        <f t="shared" si="835"/>
        <v>0</v>
      </c>
      <c r="CC2232" s="24"/>
      <c r="CE2232" s="24">
        <f t="shared" si="836"/>
        <v>0</v>
      </c>
      <c r="CG2232" s="24">
        <f t="shared" si="837"/>
        <v>0</v>
      </c>
      <c r="CI2232" s="24">
        <f t="shared" si="838"/>
        <v>0</v>
      </c>
      <c r="CK2232" s="24">
        <f t="shared" si="839"/>
        <v>0</v>
      </c>
      <c r="CM2232" s="24">
        <f t="shared" si="840"/>
        <v>0</v>
      </c>
      <c r="CO2232" s="24">
        <f t="shared" si="841"/>
        <v>0</v>
      </c>
      <c r="CQ2232" s="24">
        <f t="shared" si="842"/>
        <v>0</v>
      </c>
      <c r="CS2232" s="24">
        <f t="shared" si="843"/>
        <v>0</v>
      </c>
    </row>
    <row r="2233" spans="9:97">
      <c r="I2233" s="24">
        <f t="shared" si="823"/>
        <v>0</v>
      </c>
      <c r="J2233" s="24">
        <f t="shared" si="822"/>
        <v>0</v>
      </c>
      <c r="M2233" s="24"/>
      <c r="N2233" s="24"/>
      <c r="O2233" s="24"/>
      <c r="P2233" s="24"/>
      <c r="Q2233" s="24"/>
      <c r="R2233" s="24"/>
      <c r="S2233" s="24">
        <f t="shared" si="824"/>
        <v>0</v>
      </c>
      <c r="T2233" s="24">
        <f t="shared" si="845"/>
        <v>0</v>
      </c>
      <c r="W2233" s="24"/>
      <c r="X2233" s="24"/>
      <c r="Y2233" s="24"/>
      <c r="Z2233" s="24"/>
      <c r="AA2233" s="24"/>
      <c r="AB2233" s="24"/>
      <c r="AC2233" s="24">
        <f t="shared" si="825"/>
        <v>0</v>
      </c>
      <c r="AD2233" s="24">
        <f t="shared" si="826"/>
        <v>0</v>
      </c>
      <c r="AG2233" s="24"/>
      <c r="AH2233" s="24"/>
      <c r="AI2233" s="24"/>
      <c r="AJ2233" s="24"/>
      <c r="AK2233" s="24"/>
      <c r="AL2233" s="24"/>
      <c r="AM2233" s="24">
        <f t="shared" si="827"/>
        <v>0</v>
      </c>
      <c r="AN2233" s="24">
        <f t="shared" si="844"/>
        <v>0</v>
      </c>
      <c r="AQ2233" s="24"/>
      <c r="AR2233" s="24"/>
      <c r="AS2233" s="24"/>
      <c r="AT2233" s="24"/>
      <c r="AU2233" s="24"/>
      <c r="AV2233" s="24"/>
      <c r="AW2233" s="24">
        <f t="shared" si="828"/>
        <v>0</v>
      </c>
      <c r="AX2233" s="24">
        <f t="shared" si="829"/>
        <v>0</v>
      </c>
      <c r="BA2233" s="24"/>
      <c r="BB2233" s="24"/>
      <c r="BC2233" s="24"/>
      <c r="BD2233" s="24"/>
      <c r="BE2233" s="24"/>
      <c r="BF2233" s="24"/>
      <c r="BG2233" s="24">
        <f t="shared" si="830"/>
        <v>0</v>
      </c>
      <c r="BH2233" s="24">
        <f t="shared" si="831"/>
        <v>0</v>
      </c>
      <c r="BK2233" s="24"/>
      <c r="BL2233" s="24"/>
      <c r="BM2233" s="24"/>
      <c r="BN2233" s="24"/>
      <c r="BO2233" s="24"/>
      <c r="BP2233" s="24"/>
      <c r="BQ2233" s="24">
        <f t="shared" si="832"/>
        <v>0</v>
      </c>
      <c r="BR2233" s="24">
        <f t="shared" si="833"/>
        <v>0</v>
      </c>
      <c r="BU2233" s="24"/>
      <c r="BV2233" s="24"/>
      <c r="BW2233" s="24"/>
      <c r="BX2233" s="24"/>
      <c r="BY2233" s="24"/>
      <c r="BZ2233" s="24"/>
      <c r="CA2233" s="24">
        <f t="shared" si="834"/>
        <v>0</v>
      </c>
      <c r="CB2233" s="24">
        <f t="shared" si="835"/>
        <v>0</v>
      </c>
      <c r="CC2233" s="24"/>
      <c r="CE2233" s="24">
        <f t="shared" si="836"/>
        <v>0</v>
      </c>
      <c r="CG2233" s="24">
        <f t="shared" si="837"/>
        <v>0</v>
      </c>
      <c r="CI2233" s="24">
        <f t="shared" si="838"/>
        <v>0</v>
      </c>
      <c r="CK2233" s="24">
        <f t="shared" si="839"/>
        <v>0</v>
      </c>
      <c r="CM2233" s="24">
        <f t="shared" si="840"/>
        <v>0</v>
      </c>
      <c r="CO2233" s="24">
        <f t="shared" si="841"/>
        <v>0</v>
      </c>
      <c r="CQ2233" s="24">
        <f t="shared" si="842"/>
        <v>0</v>
      </c>
      <c r="CS2233" s="24">
        <f t="shared" si="843"/>
        <v>0</v>
      </c>
    </row>
    <row r="2234" spans="9:97">
      <c r="I2234" s="24">
        <f t="shared" si="823"/>
        <v>0</v>
      </c>
      <c r="J2234" s="24">
        <f t="shared" si="822"/>
        <v>0</v>
      </c>
      <c r="M2234" s="24"/>
      <c r="N2234" s="24"/>
      <c r="O2234" s="24"/>
      <c r="P2234" s="24"/>
      <c r="Q2234" s="24"/>
      <c r="R2234" s="24"/>
      <c r="S2234" s="24">
        <f t="shared" si="824"/>
        <v>0</v>
      </c>
      <c r="T2234" s="24">
        <f t="shared" si="845"/>
        <v>0</v>
      </c>
      <c r="W2234" s="24"/>
      <c r="X2234" s="24"/>
      <c r="Y2234" s="24"/>
      <c r="Z2234" s="24"/>
      <c r="AA2234" s="24"/>
      <c r="AB2234" s="24"/>
      <c r="AC2234" s="24">
        <f t="shared" si="825"/>
        <v>0</v>
      </c>
      <c r="AD2234" s="24">
        <f t="shared" si="826"/>
        <v>0</v>
      </c>
      <c r="AG2234" s="24"/>
      <c r="AH2234" s="24"/>
      <c r="AI2234" s="24"/>
      <c r="AJ2234" s="24"/>
      <c r="AK2234" s="24"/>
      <c r="AL2234" s="24"/>
      <c r="AM2234" s="24">
        <f t="shared" si="827"/>
        <v>0</v>
      </c>
      <c r="AN2234" s="24">
        <f t="shared" si="844"/>
        <v>0</v>
      </c>
      <c r="AQ2234" s="24"/>
      <c r="AR2234" s="24"/>
      <c r="AS2234" s="24"/>
      <c r="AT2234" s="24"/>
      <c r="AU2234" s="24"/>
      <c r="AV2234" s="24"/>
      <c r="AW2234" s="24">
        <f t="shared" si="828"/>
        <v>0</v>
      </c>
      <c r="AX2234" s="24">
        <f t="shared" si="829"/>
        <v>0</v>
      </c>
      <c r="BA2234" s="24"/>
      <c r="BB2234" s="24"/>
      <c r="BC2234" s="24"/>
      <c r="BD2234" s="24"/>
      <c r="BE2234" s="24"/>
      <c r="BF2234" s="24"/>
      <c r="BG2234" s="24">
        <f t="shared" si="830"/>
        <v>0</v>
      </c>
      <c r="BH2234" s="24">
        <f t="shared" si="831"/>
        <v>0</v>
      </c>
      <c r="BK2234" s="24"/>
      <c r="BL2234" s="24"/>
      <c r="BM2234" s="24"/>
      <c r="BN2234" s="24"/>
      <c r="BO2234" s="24"/>
      <c r="BP2234" s="24"/>
      <c r="BQ2234" s="24">
        <f t="shared" si="832"/>
        <v>0</v>
      </c>
      <c r="BR2234" s="24">
        <f t="shared" si="833"/>
        <v>0</v>
      </c>
      <c r="BU2234" s="24"/>
      <c r="BV2234" s="24"/>
      <c r="BW2234" s="24"/>
      <c r="BX2234" s="24"/>
      <c r="BY2234" s="24"/>
      <c r="BZ2234" s="24"/>
      <c r="CA2234" s="24">
        <f t="shared" si="834"/>
        <v>0</v>
      </c>
      <c r="CB2234" s="24">
        <f t="shared" si="835"/>
        <v>0</v>
      </c>
      <c r="CC2234" s="24"/>
      <c r="CE2234" s="24">
        <f t="shared" si="836"/>
        <v>0</v>
      </c>
      <c r="CG2234" s="24">
        <f t="shared" si="837"/>
        <v>0</v>
      </c>
      <c r="CI2234" s="24">
        <f t="shared" si="838"/>
        <v>0</v>
      </c>
      <c r="CK2234" s="24">
        <f t="shared" si="839"/>
        <v>0</v>
      </c>
      <c r="CM2234" s="24">
        <f t="shared" si="840"/>
        <v>0</v>
      </c>
      <c r="CO2234" s="24">
        <f t="shared" si="841"/>
        <v>0</v>
      </c>
      <c r="CQ2234" s="24">
        <f t="shared" si="842"/>
        <v>0</v>
      </c>
      <c r="CS2234" s="24">
        <f t="shared" si="843"/>
        <v>0</v>
      </c>
    </row>
    <row r="2235" spans="9:97">
      <c r="I2235" s="24">
        <f t="shared" si="823"/>
        <v>0</v>
      </c>
      <c r="J2235" s="24">
        <f t="shared" si="822"/>
        <v>0</v>
      </c>
      <c r="M2235" s="24"/>
      <c r="N2235" s="24"/>
      <c r="O2235" s="24"/>
      <c r="P2235" s="24"/>
      <c r="Q2235" s="24"/>
      <c r="R2235" s="24"/>
      <c r="S2235" s="24">
        <f t="shared" si="824"/>
        <v>0</v>
      </c>
      <c r="T2235" s="24">
        <f t="shared" si="845"/>
        <v>0</v>
      </c>
      <c r="W2235" s="24"/>
      <c r="X2235" s="24"/>
      <c r="Y2235" s="24"/>
      <c r="Z2235" s="24"/>
      <c r="AA2235" s="24"/>
      <c r="AB2235" s="24"/>
      <c r="AC2235" s="24">
        <f t="shared" si="825"/>
        <v>0</v>
      </c>
      <c r="AD2235" s="24">
        <f t="shared" si="826"/>
        <v>0</v>
      </c>
      <c r="AG2235" s="24"/>
      <c r="AH2235" s="24"/>
      <c r="AI2235" s="24"/>
      <c r="AJ2235" s="24"/>
      <c r="AK2235" s="24"/>
      <c r="AL2235" s="24"/>
      <c r="AM2235" s="24">
        <f t="shared" si="827"/>
        <v>0</v>
      </c>
      <c r="AN2235" s="24">
        <f t="shared" si="844"/>
        <v>0</v>
      </c>
      <c r="AQ2235" s="24"/>
      <c r="AR2235" s="24"/>
      <c r="AS2235" s="24"/>
      <c r="AT2235" s="24"/>
      <c r="AU2235" s="24"/>
      <c r="AV2235" s="24"/>
      <c r="AW2235" s="24">
        <f t="shared" si="828"/>
        <v>0</v>
      </c>
      <c r="AX2235" s="24">
        <f t="shared" si="829"/>
        <v>0</v>
      </c>
      <c r="BA2235" s="24"/>
      <c r="BB2235" s="24"/>
      <c r="BC2235" s="24"/>
      <c r="BD2235" s="24"/>
      <c r="BE2235" s="24"/>
      <c r="BF2235" s="24"/>
      <c r="BG2235" s="24">
        <f t="shared" si="830"/>
        <v>0</v>
      </c>
      <c r="BH2235" s="24">
        <f t="shared" si="831"/>
        <v>0</v>
      </c>
      <c r="BK2235" s="24"/>
      <c r="BL2235" s="24"/>
      <c r="BM2235" s="24"/>
      <c r="BN2235" s="24"/>
      <c r="BO2235" s="24"/>
      <c r="BP2235" s="24"/>
      <c r="BQ2235" s="24">
        <f t="shared" si="832"/>
        <v>0</v>
      </c>
      <c r="BR2235" s="24">
        <f t="shared" si="833"/>
        <v>0</v>
      </c>
      <c r="BU2235" s="24"/>
      <c r="BV2235" s="24"/>
      <c r="BW2235" s="24"/>
      <c r="BX2235" s="24"/>
      <c r="BY2235" s="24"/>
      <c r="BZ2235" s="24"/>
      <c r="CA2235" s="24">
        <f t="shared" si="834"/>
        <v>0</v>
      </c>
      <c r="CB2235" s="24">
        <f t="shared" si="835"/>
        <v>0</v>
      </c>
      <c r="CC2235" s="24"/>
      <c r="CE2235" s="24">
        <f t="shared" si="836"/>
        <v>0</v>
      </c>
      <c r="CG2235" s="24">
        <f t="shared" si="837"/>
        <v>0</v>
      </c>
      <c r="CI2235" s="24">
        <f t="shared" si="838"/>
        <v>0</v>
      </c>
      <c r="CK2235" s="24">
        <f t="shared" si="839"/>
        <v>0</v>
      </c>
      <c r="CM2235" s="24">
        <f t="shared" si="840"/>
        <v>0</v>
      </c>
      <c r="CO2235" s="24">
        <f t="shared" si="841"/>
        <v>0</v>
      </c>
      <c r="CQ2235" s="24">
        <f t="shared" si="842"/>
        <v>0</v>
      </c>
      <c r="CS2235" s="24">
        <f t="shared" si="843"/>
        <v>0</v>
      </c>
    </row>
    <row r="2236" spans="9:97">
      <c r="I2236" s="24">
        <f t="shared" si="823"/>
        <v>0</v>
      </c>
      <c r="J2236" s="24">
        <f t="shared" si="822"/>
        <v>0</v>
      </c>
      <c r="M2236" s="24"/>
      <c r="N2236" s="24"/>
      <c r="O2236" s="24"/>
      <c r="P2236" s="24"/>
      <c r="Q2236" s="24"/>
      <c r="R2236" s="24"/>
      <c r="S2236" s="24">
        <f t="shared" si="824"/>
        <v>0</v>
      </c>
      <c r="T2236" s="24">
        <f t="shared" si="845"/>
        <v>0</v>
      </c>
      <c r="W2236" s="24"/>
      <c r="X2236" s="24"/>
      <c r="Y2236" s="24"/>
      <c r="Z2236" s="24"/>
      <c r="AA2236" s="24"/>
      <c r="AB2236" s="24"/>
      <c r="AC2236" s="24">
        <f t="shared" si="825"/>
        <v>0</v>
      </c>
      <c r="AD2236" s="24">
        <f t="shared" si="826"/>
        <v>0</v>
      </c>
      <c r="AG2236" s="24"/>
      <c r="AH2236" s="24"/>
      <c r="AI2236" s="24"/>
      <c r="AJ2236" s="24"/>
      <c r="AK2236" s="24"/>
      <c r="AL2236" s="24"/>
      <c r="AM2236" s="24">
        <f t="shared" si="827"/>
        <v>0</v>
      </c>
      <c r="AN2236" s="24">
        <f t="shared" si="844"/>
        <v>0</v>
      </c>
      <c r="AQ2236" s="24"/>
      <c r="AR2236" s="24"/>
      <c r="AS2236" s="24"/>
      <c r="AT2236" s="24"/>
      <c r="AU2236" s="24"/>
      <c r="AV2236" s="24"/>
      <c r="AW2236" s="24">
        <f t="shared" si="828"/>
        <v>0</v>
      </c>
      <c r="AX2236" s="24">
        <f t="shared" si="829"/>
        <v>0</v>
      </c>
      <c r="BA2236" s="24"/>
      <c r="BB2236" s="24"/>
      <c r="BC2236" s="24"/>
      <c r="BD2236" s="24"/>
      <c r="BE2236" s="24"/>
      <c r="BF2236" s="24"/>
      <c r="BG2236" s="24">
        <f t="shared" si="830"/>
        <v>0</v>
      </c>
      <c r="BH2236" s="24">
        <f t="shared" si="831"/>
        <v>0</v>
      </c>
      <c r="BK2236" s="24"/>
      <c r="BL2236" s="24"/>
      <c r="BM2236" s="24"/>
      <c r="BN2236" s="24"/>
      <c r="BO2236" s="24"/>
      <c r="BP2236" s="24"/>
      <c r="BQ2236" s="24">
        <f t="shared" si="832"/>
        <v>0</v>
      </c>
      <c r="BR2236" s="24">
        <f t="shared" si="833"/>
        <v>0</v>
      </c>
      <c r="BU2236" s="24"/>
      <c r="BV2236" s="24"/>
      <c r="BW2236" s="24"/>
      <c r="BX2236" s="24"/>
      <c r="BY2236" s="24"/>
      <c r="BZ2236" s="24"/>
      <c r="CA2236" s="24">
        <f t="shared" si="834"/>
        <v>0</v>
      </c>
      <c r="CB2236" s="24">
        <f t="shared" si="835"/>
        <v>0</v>
      </c>
      <c r="CC2236" s="24"/>
      <c r="CE2236" s="24">
        <f t="shared" si="836"/>
        <v>0</v>
      </c>
      <c r="CG2236" s="24">
        <f t="shared" si="837"/>
        <v>0</v>
      </c>
      <c r="CI2236" s="24">
        <f t="shared" si="838"/>
        <v>0</v>
      </c>
      <c r="CK2236" s="24">
        <f t="shared" si="839"/>
        <v>0</v>
      </c>
      <c r="CM2236" s="24">
        <f t="shared" si="840"/>
        <v>0</v>
      </c>
      <c r="CO2236" s="24">
        <f t="shared" si="841"/>
        <v>0</v>
      </c>
      <c r="CQ2236" s="24">
        <f t="shared" si="842"/>
        <v>0</v>
      </c>
      <c r="CS2236" s="24">
        <f t="shared" si="843"/>
        <v>0</v>
      </c>
    </row>
    <row r="2237" spans="9:97">
      <c r="I2237" s="24">
        <f t="shared" si="823"/>
        <v>0</v>
      </c>
      <c r="J2237" s="24">
        <f t="shared" si="822"/>
        <v>0</v>
      </c>
      <c r="M2237" s="24"/>
      <c r="N2237" s="24"/>
      <c r="O2237" s="24"/>
      <c r="P2237" s="24"/>
      <c r="Q2237" s="24"/>
      <c r="R2237" s="24"/>
      <c r="S2237" s="24">
        <f t="shared" si="824"/>
        <v>0</v>
      </c>
      <c r="T2237" s="24">
        <f t="shared" si="845"/>
        <v>0</v>
      </c>
      <c r="W2237" s="24"/>
      <c r="X2237" s="24"/>
      <c r="Y2237" s="24"/>
      <c r="Z2237" s="24"/>
      <c r="AA2237" s="24"/>
      <c r="AB2237" s="24"/>
      <c r="AC2237" s="24">
        <f t="shared" si="825"/>
        <v>0</v>
      </c>
      <c r="AD2237" s="24">
        <f t="shared" si="826"/>
        <v>0</v>
      </c>
      <c r="AG2237" s="24"/>
      <c r="AH2237" s="24"/>
      <c r="AI2237" s="24"/>
      <c r="AJ2237" s="24"/>
      <c r="AK2237" s="24"/>
      <c r="AL2237" s="24"/>
      <c r="AM2237" s="24">
        <f t="shared" si="827"/>
        <v>0</v>
      </c>
      <c r="AN2237" s="24">
        <f t="shared" si="844"/>
        <v>0</v>
      </c>
      <c r="AQ2237" s="24"/>
      <c r="AR2237" s="24"/>
      <c r="AS2237" s="24"/>
      <c r="AT2237" s="24"/>
      <c r="AU2237" s="24"/>
      <c r="AV2237" s="24"/>
      <c r="AW2237" s="24">
        <f t="shared" si="828"/>
        <v>0</v>
      </c>
      <c r="AX2237" s="24">
        <f t="shared" si="829"/>
        <v>0</v>
      </c>
      <c r="BA2237" s="24"/>
      <c r="BB2237" s="24"/>
      <c r="BC2237" s="24"/>
      <c r="BD2237" s="24"/>
      <c r="BE2237" s="24"/>
      <c r="BF2237" s="24"/>
      <c r="BG2237" s="24">
        <f t="shared" si="830"/>
        <v>0</v>
      </c>
      <c r="BH2237" s="24">
        <f t="shared" si="831"/>
        <v>0</v>
      </c>
      <c r="BK2237" s="24"/>
      <c r="BL2237" s="24"/>
      <c r="BM2237" s="24"/>
      <c r="BN2237" s="24"/>
      <c r="BO2237" s="24"/>
      <c r="BP2237" s="24"/>
      <c r="BQ2237" s="24">
        <f t="shared" si="832"/>
        <v>0</v>
      </c>
      <c r="BR2237" s="24">
        <f t="shared" si="833"/>
        <v>0</v>
      </c>
      <c r="BU2237" s="24"/>
      <c r="BV2237" s="24"/>
      <c r="BW2237" s="24"/>
      <c r="BX2237" s="24"/>
      <c r="BY2237" s="24"/>
      <c r="BZ2237" s="24"/>
      <c r="CA2237" s="24">
        <f t="shared" si="834"/>
        <v>0</v>
      </c>
      <c r="CB2237" s="24">
        <f t="shared" si="835"/>
        <v>0</v>
      </c>
      <c r="CC2237" s="24"/>
      <c r="CE2237" s="24">
        <f t="shared" si="836"/>
        <v>0</v>
      </c>
      <c r="CG2237" s="24">
        <f t="shared" si="837"/>
        <v>0</v>
      </c>
      <c r="CI2237" s="24">
        <f t="shared" si="838"/>
        <v>0</v>
      </c>
      <c r="CK2237" s="24">
        <f t="shared" si="839"/>
        <v>0</v>
      </c>
      <c r="CM2237" s="24">
        <f t="shared" si="840"/>
        <v>0</v>
      </c>
      <c r="CO2237" s="24">
        <f t="shared" si="841"/>
        <v>0</v>
      </c>
      <c r="CQ2237" s="24">
        <f t="shared" si="842"/>
        <v>0</v>
      </c>
      <c r="CS2237" s="24">
        <f t="shared" si="843"/>
        <v>0</v>
      </c>
    </row>
    <row r="2238" spans="9:97">
      <c r="I2238" s="24">
        <f t="shared" si="823"/>
        <v>0</v>
      </c>
      <c r="J2238" s="24">
        <f t="shared" ref="J2238:J2301" si="846">IF(F2238&lt;C2238-D2238,C2238-D2238-F2238,0)</f>
        <v>0</v>
      </c>
      <c r="M2238" s="24"/>
      <c r="N2238" s="24"/>
      <c r="O2238" s="24"/>
      <c r="P2238" s="24"/>
      <c r="Q2238" s="24"/>
      <c r="R2238" s="24"/>
      <c r="S2238" s="24">
        <f t="shared" si="824"/>
        <v>0</v>
      </c>
      <c r="T2238" s="24">
        <f t="shared" si="845"/>
        <v>0</v>
      </c>
      <c r="W2238" s="24"/>
      <c r="X2238" s="24"/>
      <c r="Y2238" s="24"/>
      <c r="Z2238" s="24"/>
      <c r="AA2238" s="24"/>
      <c r="AB2238" s="24"/>
      <c r="AC2238" s="24">
        <f t="shared" si="825"/>
        <v>0</v>
      </c>
      <c r="AD2238" s="24">
        <f t="shared" si="826"/>
        <v>0</v>
      </c>
      <c r="AG2238" s="24"/>
      <c r="AH2238" s="24"/>
      <c r="AI2238" s="24"/>
      <c r="AJ2238" s="24"/>
      <c r="AK2238" s="24"/>
      <c r="AL2238" s="24"/>
      <c r="AM2238" s="24">
        <f t="shared" si="827"/>
        <v>0</v>
      </c>
      <c r="AN2238" s="24">
        <f t="shared" si="844"/>
        <v>0</v>
      </c>
      <c r="AQ2238" s="24"/>
      <c r="AR2238" s="24"/>
      <c r="AS2238" s="24"/>
      <c r="AT2238" s="24"/>
      <c r="AU2238" s="24"/>
      <c r="AV2238" s="24"/>
      <c r="AW2238" s="24">
        <f t="shared" si="828"/>
        <v>0</v>
      </c>
      <c r="AX2238" s="24">
        <f t="shared" si="829"/>
        <v>0</v>
      </c>
      <c r="BA2238" s="24"/>
      <c r="BB2238" s="24"/>
      <c r="BC2238" s="24"/>
      <c r="BD2238" s="24"/>
      <c r="BE2238" s="24"/>
      <c r="BF2238" s="24"/>
      <c r="BG2238" s="24">
        <f t="shared" si="830"/>
        <v>0</v>
      </c>
      <c r="BH2238" s="24">
        <f t="shared" si="831"/>
        <v>0</v>
      </c>
      <c r="BK2238" s="24"/>
      <c r="BL2238" s="24"/>
      <c r="BM2238" s="24"/>
      <c r="BN2238" s="24"/>
      <c r="BO2238" s="24"/>
      <c r="BP2238" s="24"/>
      <c r="BQ2238" s="24">
        <f t="shared" si="832"/>
        <v>0</v>
      </c>
      <c r="BR2238" s="24">
        <f t="shared" si="833"/>
        <v>0</v>
      </c>
      <c r="BU2238" s="24"/>
      <c r="BV2238" s="24"/>
      <c r="BW2238" s="24"/>
      <c r="BX2238" s="24"/>
      <c r="BY2238" s="24"/>
      <c r="BZ2238" s="24"/>
      <c r="CA2238" s="24">
        <f t="shared" si="834"/>
        <v>0</v>
      </c>
      <c r="CB2238" s="24">
        <f t="shared" si="835"/>
        <v>0</v>
      </c>
      <c r="CC2238" s="24"/>
      <c r="CE2238" s="24">
        <f t="shared" si="836"/>
        <v>0</v>
      </c>
      <c r="CG2238" s="24">
        <f t="shared" si="837"/>
        <v>0</v>
      </c>
      <c r="CI2238" s="24">
        <f t="shared" si="838"/>
        <v>0</v>
      </c>
      <c r="CK2238" s="24">
        <f t="shared" si="839"/>
        <v>0</v>
      </c>
      <c r="CM2238" s="24">
        <f t="shared" si="840"/>
        <v>0</v>
      </c>
      <c r="CO2238" s="24">
        <f t="shared" si="841"/>
        <v>0</v>
      </c>
      <c r="CQ2238" s="24">
        <f t="shared" si="842"/>
        <v>0</v>
      </c>
      <c r="CS2238" s="24">
        <f t="shared" si="843"/>
        <v>0</v>
      </c>
    </row>
    <row r="2239" spans="9:97">
      <c r="I2239" s="24">
        <f t="shared" si="823"/>
        <v>0</v>
      </c>
      <c r="J2239" s="24">
        <f t="shared" si="846"/>
        <v>0</v>
      </c>
      <c r="M2239" s="24"/>
      <c r="N2239" s="24"/>
      <c r="O2239" s="24"/>
      <c r="P2239" s="24"/>
      <c r="Q2239" s="24"/>
      <c r="R2239" s="24"/>
      <c r="S2239" s="24">
        <f t="shared" si="824"/>
        <v>0</v>
      </c>
      <c r="T2239" s="24">
        <f t="shared" si="845"/>
        <v>0</v>
      </c>
      <c r="W2239" s="24"/>
      <c r="X2239" s="24"/>
      <c r="Y2239" s="24"/>
      <c r="Z2239" s="24"/>
      <c r="AA2239" s="24"/>
      <c r="AB2239" s="24"/>
      <c r="AC2239" s="24">
        <f t="shared" si="825"/>
        <v>0</v>
      </c>
      <c r="AD2239" s="24">
        <f t="shared" si="826"/>
        <v>0</v>
      </c>
      <c r="AG2239" s="24"/>
      <c r="AH2239" s="24"/>
      <c r="AI2239" s="24"/>
      <c r="AJ2239" s="24"/>
      <c r="AK2239" s="24"/>
      <c r="AL2239" s="24"/>
      <c r="AM2239" s="24">
        <f t="shared" si="827"/>
        <v>0</v>
      </c>
      <c r="AN2239" s="24">
        <f t="shared" si="844"/>
        <v>0</v>
      </c>
      <c r="AQ2239" s="24"/>
      <c r="AR2239" s="24"/>
      <c r="AS2239" s="24"/>
      <c r="AT2239" s="24"/>
      <c r="AU2239" s="24"/>
      <c r="AV2239" s="24"/>
      <c r="AW2239" s="24">
        <f t="shared" si="828"/>
        <v>0</v>
      </c>
      <c r="AX2239" s="24">
        <f t="shared" si="829"/>
        <v>0</v>
      </c>
      <c r="BA2239" s="24"/>
      <c r="BB2239" s="24"/>
      <c r="BC2239" s="24"/>
      <c r="BD2239" s="24"/>
      <c r="BE2239" s="24"/>
      <c r="BF2239" s="24"/>
      <c r="BG2239" s="24">
        <f t="shared" si="830"/>
        <v>0</v>
      </c>
      <c r="BH2239" s="24">
        <f t="shared" si="831"/>
        <v>0</v>
      </c>
      <c r="BK2239" s="24"/>
      <c r="BL2239" s="24"/>
      <c r="BM2239" s="24"/>
      <c r="BN2239" s="24"/>
      <c r="BO2239" s="24"/>
      <c r="BP2239" s="24"/>
      <c r="BQ2239" s="24">
        <f t="shared" si="832"/>
        <v>0</v>
      </c>
      <c r="BR2239" s="24">
        <f t="shared" si="833"/>
        <v>0</v>
      </c>
      <c r="BU2239" s="24"/>
      <c r="BV2239" s="24"/>
      <c r="BW2239" s="24"/>
      <c r="BX2239" s="24"/>
      <c r="BY2239" s="24"/>
      <c r="BZ2239" s="24"/>
      <c r="CA2239" s="24">
        <f t="shared" si="834"/>
        <v>0</v>
      </c>
      <c r="CB2239" s="24">
        <f t="shared" si="835"/>
        <v>0</v>
      </c>
      <c r="CC2239" s="24"/>
      <c r="CE2239" s="24">
        <f t="shared" si="836"/>
        <v>0</v>
      </c>
      <c r="CG2239" s="24">
        <f t="shared" si="837"/>
        <v>0</v>
      </c>
      <c r="CI2239" s="24">
        <f t="shared" si="838"/>
        <v>0</v>
      </c>
      <c r="CK2239" s="24">
        <f t="shared" si="839"/>
        <v>0</v>
      </c>
      <c r="CM2239" s="24">
        <f t="shared" si="840"/>
        <v>0</v>
      </c>
      <c r="CO2239" s="24">
        <f t="shared" si="841"/>
        <v>0</v>
      </c>
      <c r="CQ2239" s="24">
        <f t="shared" si="842"/>
        <v>0</v>
      </c>
      <c r="CS2239" s="24">
        <f t="shared" si="843"/>
        <v>0</v>
      </c>
    </row>
    <row r="2240" spans="9:97">
      <c r="I2240" s="24">
        <f t="shared" si="823"/>
        <v>0</v>
      </c>
      <c r="J2240" s="24">
        <f t="shared" si="846"/>
        <v>0</v>
      </c>
      <c r="M2240" s="24"/>
      <c r="N2240" s="24"/>
      <c r="O2240" s="24"/>
      <c r="P2240" s="24"/>
      <c r="Q2240" s="24"/>
      <c r="R2240" s="24"/>
      <c r="S2240" s="24">
        <f t="shared" si="824"/>
        <v>0</v>
      </c>
      <c r="T2240" s="24">
        <f t="shared" si="845"/>
        <v>0</v>
      </c>
      <c r="W2240" s="24"/>
      <c r="X2240" s="24"/>
      <c r="Y2240" s="24"/>
      <c r="Z2240" s="24"/>
      <c r="AA2240" s="24"/>
      <c r="AB2240" s="24"/>
      <c r="AC2240" s="24">
        <f t="shared" si="825"/>
        <v>0</v>
      </c>
      <c r="AD2240" s="24">
        <f t="shared" si="826"/>
        <v>0</v>
      </c>
      <c r="AG2240" s="24"/>
      <c r="AH2240" s="24"/>
      <c r="AI2240" s="24"/>
      <c r="AJ2240" s="24"/>
      <c r="AK2240" s="24"/>
      <c r="AL2240" s="24"/>
      <c r="AM2240" s="24">
        <f t="shared" si="827"/>
        <v>0</v>
      </c>
      <c r="AN2240" s="24">
        <f t="shared" si="844"/>
        <v>0</v>
      </c>
      <c r="AQ2240" s="24"/>
      <c r="AR2240" s="24"/>
      <c r="AS2240" s="24"/>
      <c r="AT2240" s="24"/>
      <c r="AU2240" s="24"/>
      <c r="AV2240" s="24"/>
      <c r="AW2240" s="24">
        <f t="shared" si="828"/>
        <v>0</v>
      </c>
      <c r="AX2240" s="24">
        <f t="shared" si="829"/>
        <v>0</v>
      </c>
      <c r="BA2240" s="24"/>
      <c r="BB2240" s="24"/>
      <c r="BC2240" s="24"/>
      <c r="BD2240" s="24"/>
      <c r="BE2240" s="24"/>
      <c r="BF2240" s="24"/>
      <c r="BG2240" s="24">
        <f t="shared" si="830"/>
        <v>0</v>
      </c>
      <c r="BH2240" s="24">
        <f t="shared" si="831"/>
        <v>0</v>
      </c>
      <c r="BK2240" s="24"/>
      <c r="BL2240" s="24"/>
      <c r="BM2240" s="24"/>
      <c r="BN2240" s="24"/>
      <c r="BO2240" s="24"/>
      <c r="BP2240" s="24"/>
      <c r="BQ2240" s="24">
        <f t="shared" si="832"/>
        <v>0</v>
      </c>
      <c r="BR2240" s="24">
        <f t="shared" si="833"/>
        <v>0</v>
      </c>
      <c r="BU2240" s="24"/>
      <c r="BV2240" s="24"/>
      <c r="BW2240" s="24"/>
      <c r="BX2240" s="24"/>
      <c r="BY2240" s="24"/>
      <c r="BZ2240" s="24"/>
      <c r="CA2240" s="24">
        <f t="shared" si="834"/>
        <v>0</v>
      </c>
      <c r="CB2240" s="24">
        <f t="shared" si="835"/>
        <v>0</v>
      </c>
      <c r="CC2240" s="24"/>
      <c r="CE2240" s="24">
        <f t="shared" si="836"/>
        <v>0</v>
      </c>
      <c r="CG2240" s="24">
        <f t="shared" si="837"/>
        <v>0</v>
      </c>
      <c r="CI2240" s="24">
        <f t="shared" si="838"/>
        <v>0</v>
      </c>
      <c r="CK2240" s="24">
        <f t="shared" si="839"/>
        <v>0</v>
      </c>
      <c r="CM2240" s="24">
        <f t="shared" si="840"/>
        <v>0</v>
      </c>
      <c r="CO2240" s="24">
        <f t="shared" si="841"/>
        <v>0</v>
      </c>
      <c r="CQ2240" s="24">
        <f t="shared" si="842"/>
        <v>0</v>
      </c>
      <c r="CS2240" s="24">
        <f t="shared" si="843"/>
        <v>0</v>
      </c>
    </row>
    <row r="2241" spans="9:97">
      <c r="I2241" s="24">
        <f t="shared" si="823"/>
        <v>0</v>
      </c>
      <c r="J2241" s="24">
        <f t="shared" si="846"/>
        <v>0</v>
      </c>
      <c r="M2241" s="24"/>
      <c r="N2241" s="24"/>
      <c r="O2241" s="24"/>
      <c r="P2241" s="24"/>
      <c r="Q2241" s="24"/>
      <c r="R2241" s="24"/>
      <c r="S2241" s="24">
        <f t="shared" si="824"/>
        <v>0</v>
      </c>
      <c r="T2241" s="24">
        <f t="shared" si="845"/>
        <v>0</v>
      </c>
      <c r="W2241" s="24"/>
      <c r="X2241" s="24"/>
      <c r="Y2241" s="24"/>
      <c r="Z2241" s="24"/>
      <c r="AA2241" s="24"/>
      <c r="AB2241" s="24"/>
      <c r="AC2241" s="24">
        <f t="shared" si="825"/>
        <v>0</v>
      </c>
      <c r="AD2241" s="24">
        <f t="shared" si="826"/>
        <v>0</v>
      </c>
      <c r="AG2241" s="24"/>
      <c r="AH2241" s="24"/>
      <c r="AI2241" s="24"/>
      <c r="AJ2241" s="24"/>
      <c r="AK2241" s="24"/>
      <c r="AL2241" s="24"/>
      <c r="AM2241" s="24">
        <f t="shared" si="827"/>
        <v>0</v>
      </c>
      <c r="AN2241" s="24">
        <f t="shared" si="844"/>
        <v>0</v>
      </c>
      <c r="AQ2241" s="24"/>
      <c r="AR2241" s="24"/>
      <c r="AS2241" s="24"/>
      <c r="AT2241" s="24"/>
      <c r="AU2241" s="24"/>
      <c r="AV2241" s="24"/>
      <c r="AW2241" s="24">
        <f t="shared" si="828"/>
        <v>0</v>
      </c>
      <c r="AX2241" s="24">
        <f t="shared" si="829"/>
        <v>0</v>
      </c>
      <c r="BA2241" s="24"/>
      <c r="BB2241" s="24"/>
      <c r="BC2241" s="24"/>
      <c r="BD2241" s="24"/>
      <c r="BE2241" s="24"/>
      <c r="BF2241" s="24"/>
      <c r="BG2241" s="24">
        <f t="shared" si="830"/>
        <v>0</v>
      </c>
      <c r="BH2241" s="24">
        <f t="shared" si="831"/>
        <v>0</v>
      </c>
      <c r="BK2241" s="24"/>
      <c r="BL2241" s="24"/>
      <c r="BM2241" s="24"/>
      <c r="BN2241" s="24"/>
      <c r="BO2241" s="24"/>
      <c r="BP2241" s="24"/>
      <c r="BQ2241" s="24">
        <f t="shared" si="832"/>
        <v>0</v>
      </c>
      <c r="BR2241" s="24">
        <f t="shared" si="833"/>
        <v>0</v>
      </c>
      <c r="BU2241" s="24"/>
      <c r="BV2241" s="24"/>
      <c r="BW2241" s="24"/>
      <c r="BX2241" s="24"/>
      <c r="BY2241" s="24"/>
      <c r="BZ2241" s="24"/>
      <c r="CA2241" s="24">
        <f t="shared" si="834"/>
        <v>0</v>
      </c>
      <c r="CB2241" s="24">
        <f t="shared" si="835"/>
        <v>0</v>
      </c>
      <c r="CC2241" s="24"/>
      <c r="CE2241" s="24">
        <f t="shared" si="836"/>
        <v>0</v>
      </c>
      <c r="CG2241" s="24">
        <f t="shared" si="837"/>
        <v>0</v>
      </c>
      <c r="CI2241" s="24">
        <f t="shared" si="838"/>
        <v>0</v>
      </c>
      <c r="CK2241" s="24">
        <f t="shared" si="839"/>
        <v>0</v>
      </c>
      <c r="CM2241" s="24">
        <f t="shared" si="840"/>
        <v>0</v>
      </c>
      <c r="CO2241" s="24">
        <f t="shared" si="841"/>
        <v>0</v>
      </c>
      <c r="CQ2241" s="24">
        <f t="shared" si="842"/>
        <v>0</v>
      </c>
      <c r="CS2241" s="24">
        <f t="shared" si="843"/>
        <v>0</v>
      </c>
    </row>
    <row r="2242" spans="9:97">
      <c r="I2242" s="24">
        <f t="shared" si="823"/>
        <v>0</v>
      </c>
      <c r="J2242" s="24">
        <f t="shared" si="846"/>
        <v>0</v>
      </c>
      <c r="M2242" s="24"/>
      <c r="N2242" s="24"/>
      <c r="O2242" s="24"/>
      <c r="P2242" s="24"/>
      <c r="Q2242" s="24"/>
      <c r="R2242" s="24"/>
      <c r="S2242" s="24">
        <f t="shared" si="824"/>
        <v>0</v>
      </c>
      <c r="T2242" s="24">
        <f t="shared" si="845"/>
        <v>0</v>
      </c>
      <c r="W2242" s="24"/>
      <c r="X2242" s="24"/>
      <c r="Y2242" s="24"/>
      <c r="Z2242" s="24"/>
      <c r="AA2242" s="24"/>
      <c r="AB2242" s="24"/>
      <c r="AC2242" s="24">
        <f t="shared" si="825"/>
        <v>0</v>
      </c>
      <c r="AD2242" s="24">
        <f t="shared" si="826"/>
        <v>0</v>
      </c>
      <c r="AG2242" s="24"/>
      <c r="AH2242" s="24"/>
      <c r="AI2242" s="24"/>
      <c r="AJ2242" s="24"/>
      <c r="AK2242" s="24"/>
      <c r="AL2242" s="24"/>
      <c r="AM2242" s="24">
        <f t="shared" si="827"/>
        <v>0</v>
      </c>
      <c r="AN2242" s="24">
        <f t="shared" si="844"/>
        <v>0</v>
      </c>
      <c r="AQ2242" s="24"/>
      <c r="AR2242" s="24"/>
      <c r="AS2242" s="24"/>
      <c r="AT2242" s="24"/>
      <c r="AU2242" s="24"/>
      <c r="AV2242" s="24"/>
      <c r="AW2242" s="24">
        <f t="shared" si="828"/>
        <v>0</v>
      </c>
      <c r="AX2242" s="24">
        <f t="shared" si="829"/>
        <v>0</v>
      </c>
      <c r="BA2242" s="24"/>
      <c r="BB2242" s="24"/>
      <c r="BC2242" s="24"/>
      <c r="BD2242" s="24"/>
      <c r="BE2242" s="24"/>
      <c r="BF2242" s="24"/>
      <c r="BG2242" s="24">
        <f t="shared" si="830"/>
        <v>0</v>
      </c>
      <c r="BH2242" s="24">
        <f t="shared" si="831"/>
        <v>0</v>
      </c>
      <c r="BK2242" s="24"/>
      <c r="BL2242" s="24"/>
      <c r="BM2242" s="24"/>
      <c r="BN2242" s="24"/>
      <c r="BO2242" s="24"/>
      <c r="BP2242" s="24"/>
      <c r="BQ2242" s="24">
        <f t="shared" si="832"/>
        <v>0</v>
      </c>
      <c r="BR2242" s="24">
        <f t="shared" si="833"/>
        <v>0</v>
      </c>
      <c r="BU2242" s="24"/>
      <c r="BV2242" s="24"/>
      <c r="BW2242" s="24"/>
      <c r="BX2242" s="24"/>
      <c r="BY2242" s="24"/>
      <c r="BZ2242" s="24"/>
      <c r="CA2242" s="24">
        <f t="shared" si="834"/>
        <v>0</v>
      </c>
      <c r="CB2242" s="24">
        <f t="shared" si="835"/>
        <v>0</v>
      </c>
      <c r="CC2242" s="24"/>
      <c r="CE2242" s="24">
        <f t="shared" si="836"/>
        <v>0</v>
      </c>
      <c r="CG2242" s="24">
        <f t="shared" si="837"/>
        <v>0</v>
      </c>
      <c r="CI2242" s="24">
        <f t="shared" si="838"/>
        <v>0</v>
      </c>
      <c r="CK2242" s="24">
        <f t="shared" si="839"/>
        <v>0</v>
      </c>
      <c r="CM2242" s="24">
        <f t="shared" si="840"/>
        <v>0</v>
      </c>
      <c r="CO2242" s="24">
        <f t="shared" si="841"/>
        <v>0</v>
      </c>
      <c r="CQ2242" s="24">
        <f t="shared" si="842"/>
        <v>0</v>
      </c>
      <c r="CS2242" s="24">
        <f t="shared" si="843"/>
        <v>0</v>
      </c>
    </row>
    <row r="2243" spans="9:97">
      <c r="I2243" s="24">
        <f t="shared" si="823"/>
        <v>0</v>
      </c>
      <c r="J2243" s="24">
        <f t="shared" si="846"/>
        <v>0</v>
      </c>
      <c r="M2243" s="24"/>
      <c r="N2243" s="24"/>
      <c r="O2243" s="24"/>
      <c r="P2243" s="24"/>
      <c r="Q2243" s="24"/>
      <c r="R2243" s="24"/>
      <c r="S2243" s="24">
        <f t="shared" si="824"/>
        <v>0</v>
      </c>
      <c r="T2243" s="24">
        <f t="shared" si="845"/>
        <v>0</v>
      </c>
      <c r="W2243" s="24"/>
      <c r="X2243" s="24"/>
      <c r="Y2243" s="24"/>
      <c r="Z2243" s="24"/>
      <c r="AA2243" s="24"/>
      <c r="AB2243" s="24"/>
      <c r="AC2243" s="24">
        <f t="shared" si="825"/>
        <v>0</v>
      </c>
      <c r="AD2243" s="24">
        <f t="shared" si="826"/>
        <v>0</v>
      </c>
      <c r="AG2243" s="24"/>
      <c r="AH2243" s="24"/>
      <c r="AI2243" s="24"/>
      <c r="AJ2243" s="24"/>
      <c r="AK2243" s="24"/>
      <c r="AL2243" s="24"/>
      <c r="AM2243" s="24">
        <f t="shared" si="827"/>
        <v>0</v>
      </c>
      <c r="AN2243" s="24">
        <f t="shared" si="844"/>
        <v>0</v>
      </c>
      <c r="AQ2243" s="24"/>
      <c r="AR2243" s="24"/>
      <c r="AS2243" s="24"/>
      <c r="AT2243" s="24"/>
      <c r="AU2243" s="24"/>
      <c r="AV2243" s="24"/>
      <c r="AW2243" s="24">
        <f t="shared" si="828"/>
        <v>0</v>
      </c>
      <c r="AX2243" s="24">
        <f t="shared" si="829"/>
        <v>0</v>
      </c>
      <c r="BA2243" s="24"/>
      <c r="BB2243" s="24"/>
      <c r="BC2243" s="24"/>
      <c r="BD2243" s="24"/>
      <c r="BE2243" s="24"/>
      <c r="BF2243" s="24"/>
      <c r="BG2243" s="24">
        <f t="shared" si="830"/>
        <v>0</v>
      </c>
      <c r="BH2243" s="24">
        <f t="shared" si="831"/>
        <v>0</v>
      </c>
      <c r="BK2243" s="24"/>
      <c r="BL2243" s="24"/>
      <c r="BM2243" s="24"/>
      <c r="BN2243" s="24"/>
      <c r="BO2243" s="24"/>
      <c r="BP2243" s="24"/>
      <c r="BQ2243" s="24">
        <f t="shared" si="832"/>
        <v>0</v>
      </c>
      <c r="BR2243" s="24">
        <f t="shared" si="833"/>
        <v>0</v>
      </c>
      <c r="BU2243" s="24"/>
      <c r="BV2243" s="24"/>
      <c r="BW2243" s="24"/>
      <c r="BX2243" s="24"/>
      <c r="BY2243" s="24"/>
      <c r="BZ2243" s="24"/>
      <c r="CA2243" s="24">
        <f t="shared" si="834"/>
        <v>0</v>
      </c>
      <c r="CB2243" s="24">
        <f t="shared" si="835"/>
        <v>0</v>
      </c>
      <c r="CC2243" s="24"/>
      <c r="CE2243" s="24">
        <f t="shared" si="836"/>
        <v>0</v>
      </c>
      <c r="CG2243" s="24">
        <f t="shared" si="837"/>
        <v>0</v>
      </c>
      <c r="CI2243" s="24">
        <f t="shared" si="838"/>
        <v>0</v>
      </c>
      <c r="CK2243" s="24">
        <f t="shared" si="839"/>
        <v>0</v>
      </c>
      <c r="CM2243" s="24">
        <f t="shared" si="840"/>
        <v>0</v>
      </c>
      <c r="CO2243" s="24">
        <f t="shared" si="841"/>
        <v>0</v>
      </c>
      <c r="CQ2243" s="24">
        <f t="shared" si="842"/>
        <v>0</v>
      </c>
      <c r="CS2243" s="24">
        <f t="shared" si="843"/>
        <v>0</v>
      </c>
    </row>
    <row r="2244" spans="9:97">
      <c r="I2244" s="24">
        <f t="shared" ref="I2244:I2307" si="847">IF(F2244&gt;=C2244-D2244,G2244-H2244,E2244)</f>
        <v>0</v>
      </c>
      <c r="J2244" s="24">
        <f t="shared" si="846"/>
        <v>0</v>
      </c>
      <c r="M2244" s="24"/>
      <c r="N2244" s="24"/>
      <c r="O2244" s="24"/>
      <c r="P2244" s="24"/>
      <c r="Q2244" s="24"/>
      <c r="R2244" s="24"/>
      <c r="S2244" s="24">
        <f t="shared" ref="S2244:S2307" si="848">IF(P2244&gt;=M2244-N2244,Q2244-R2244,O2244)</f>
        <v>0</v>
      </c>
      <c r="T2244" s="24">
        <f t="shared" si="845"/>
        <v>0</v>
      </c>
      <c r="W2244" s="24"/>
      <c r="X2244" s="24"/>
      <c r="Y2244" s="24"/>
      <c r="Z2244" s="24"/>
      <c r="AA2244" s="24"/>
      <c r="AB2244" s="24"/>
      <c r="AC2244" s="24">
        <f t="shared" ref="AC2244:AC2307" si="849">IF(Z2244&gt;=W2244-X2244,AA2244-AB2244,Y2244)</f>
        <v>0</v>
      </c>
      <c r="AD2244" s="24">
        <f t="shared" ref="AD2244:AD2307" si="850">IF(Z2244&lt;W2244-X2244,W2244-X2244-Z2244,0)</f>
        <v>0</v>
      </c>
      <c r="AG2244" s="24"/>
      <c r="AH2244" s="24"/>
      <c r="AI2244" s="24"/>
      <c r="AJ2244" s="24"/>
      <c r="AK2244" s="24"/>
      <c r="AL2244" s="24"/>
      <c r="AM2244" s="24">
        <f t="shared" ref="AM2244:AM2307" si="851">IF(AJ2244&gt;=AG2244-AH2244,AK2244-AL2244,AI2244)</f>
        <v>0</v>
      </c>
      <c r="AN2244" s="24">
        <f t="shared" si="844"/>
        <v>0</v>
      </c>
      <c r="AQ2244" s="24"/>
      <c r="AR2244" s="24"/>
      <c r="AS2244" s="24"/>
      <c r="AT2244" s="24"/>
      <c r="AU2244" s="24"/>
      <c r="AV2244" s="24"/>
      <c r="AW2244" s="24">
        <f t="shared" ref="AW2244:AW2307" si="852">IF(AS2244&gt;=AR2244-AQ2244,AV2244-AU2244,AT2244)</f>
        <v>0</v>
      </c>
      <c r="AX2244" s="24">
        <f t="shared" ref="AX2244:AX2307" si="853">IF(AS2244&lt;AR2244-AQ2244,AR2244-AQ2244-AS2244,0)</f>
        <v>0</v>
      </c>
      <c r="BA2244" s="24"/>
      <c r="BB2244" s="24"/>
      <c r="BC2244" s="24"/>
      <c r="BD2244" s="24"/>
      <c r="BE2244" s="24"/>
      <c r="BF2244" s="24"/>
      <c r="BG2244" s="24">
        <f t="shared" ref="BG2244:BG2307" si="854">IF(BC2244&gt;=BB2244-BA2244,BF2244-BE2244,BD2244)</f>
        <v>0</v>
      </c>
      <c r="BH2244" s="24">
        <f t="shared" ref="BH2244:BH2307" si="855">IF(BC2244&lt;BB2244-BA2244,BB2244-BA2244-BC2244,0)</f>
        <v>0</v>
      </c>
      <c r="BK2244" s="24"/>
      <c r="BL2244" s="24"/>
      <c r="BM2244" s="24"/>
      <c r="BN2244" s="24"/>
      <c r="BO2244" s="24"/>
      <c r="BP2244" s="24"/>
      <c r="BQ2244" s="24">
        <f t="shared" ref="BQ2244:BQ2307" si="856">IF(BM2244&gt;=BL2244-BK2244,BP2244-BO2244,BN2244)</f>
        <v>0</v>
      </c>
      <c r="BR2244" s="24">
        <f t="shared" ref="BR2244:BR2307" si="857">IF(BM2244&lt;BL2244-BK2244,BL2244-BK2244-BM2244,0)</f>
        <v>0</v>
      </c>
      <c r="BU2244" s="24"/>
      <c r="BV2244" s="24"/>
      <c r="BW2244" s="24"/>
      <c r="BX2244" s="24"/>
      <c r="BY2244" s="24"/>
      <c r="BZ2244" s="24"/>
      <c r="CA2244" s="24">
        <f t="shared" ref="CA2244:CA2307" si="858">IF(BW2244&gt;=BV2244-BU2244,BZ2244-BY2244,BX2244)</f>
        <v>0</v>
      </c>
      <c r="CB2244" s="24">
        <f t="shared" ref="CB2244:CB2307" si="859">IF(BW2244&lt;BV2244-BU2244,BV2244-BU2244-BW2244,0)</f>
        <v>0</v>
      </c>
      <c r="CC2244" s="24"/>
      <c r="CE2244" s="24">
        <f t="shared" si="836"/>
        <v>0</v>
      </c>
      <c r="CG2244" s="24">
        <f t="shared" si="837"/>
        <v>0</v>
      </c>
      <c r="CI2244" s="24">
        <f t="shared" si="838"/>
        <v>0</v>
      </c>
      <c r="CK2244" s="24">
        <f t="shared" si="839"/>
        <v>0</v>
      </c>
      <c r="CM2244" s="24">
        <f t="shared" si="840"/>
        <v>0</v>
      </c>
      <c r="CO2244" s="24">
        <f t="shared" si="841"/>
        <v>0</v>
      </c>
      <c r="CQ2244" s="24">
        <f t="shared" si="842"/>
        <v>0</v>
      </c>
      <c r="CS2244" s="24">
        <f t="shared" si="843"/>
        <v>0</v>
      </c>
    </row>
    <row r="2245" spans="9:97">
      <c r="I2245" s="24">
        <f t="shared" si="847"/>
        <v>0</v>
      </c>
      <c r="J2245" s="24">
        <f t="shared" si="846"/>
        <v>0</v>
      </c>
      <c r="M2245" s="24"/>
      <c r="N2245" s="24"/>
      <c r="O2245" s="24"/>
      <c r="P2245" s="24"/>
      <c r="Q2245" s="24"/>
      <c r="R2245" s="24"/>
      <c r="S2245" s="24">
        <f t="shared" si="848"/>
        <v>0</v>
      </c>
      <c r="T2245" s="24">
        <f t="shared" si="845"/>
        <v>0</v>
      </c>
      <c r="W2245" s="24"/>
      <c r="X2245" s="24"/>
      <c r="Y2245" s="24"/>
      <c r="Z2245" s="24"/>
      <c r="AA2245" s="24"/>
      <c r="AB2245" s="24"/>
      <c r="AC2245" s="24">
        <f t="shared" si="849"/>
        <v>0</v>
      </c>
      <c r="AD2245" s="24">
        <f t="shared" si="850"/>
        <v>0</v>
      </c>
      <c r="AG2245" s="24"/>
      <c r="AH2245" s="24"/>
      <c r="AI2245" s="24"/>
      <c r="AJ2245" s="24"/>
      <c r="AK2245" s="24"/>
      <c r="AL2245" s="24"/>
      <c r="AM2245" s="24">
        <f t="shared" si="851"/>
        <v>0</v>
      </c>
      <c r="AN2245" s="24">
        <f t="shared" si="844"/>
        <v>0</v>
      </c>
      <c r="AQ2245" s="24"/>
      <c r="AR2245" s="24"/>
      <c r="AS2245" s="24"/>
      <c r="AT2245" s="24"/>
      <c r="AU2245" s="24"/>
      <c r="AV2245" s="24"/>
      <c r="AW2245" s="24">
        <f t="shared" si="852"/>
        <v>0</v>
      </c>
      <c r="AX2245" s="24">
        <f t="shared" si="853"/>
        <v>0</v>
      </c>
      <c r="BA2245" s="24"/>
      <c r="BB2245" s="24"/>
      <c r="BC2245" s="24"/>
      <c r="BD2245" s="24"/>
      <c r="BE2245" s="24"/>
      <c r="BF2245" s="24"/>
      <c r="BG2245" s="24">
        <f t="shared" si="854"/>
        <v>0</v>
      </c>
      <c r="BH2245" s="24">
        <f t="shared" si="855"/>
        <v>0</v>
      </c>
      <c r="BK2245" s="24"/>
      <c r="BL2245" s="24"/>
      <c r="BM2245" s="24"/>
      <c r="BN2245" s="24"/>
      <c r="BO2245" s="24"/>
      <c r="BP2245" s="24"/>
      <c r="BQ2245" s="24">
        <f t="shared" si="856"/>
        <v>0</v>
      </c>
      <c r="BR2245" s="24">
        <f t="shared" si="857"/>
        <v>0</v>
      </c>
      <c r="BU2245" s="24"/>
      <c r="BV2245" s="24"/>
      <c r="BW2245" s="24"/>
      <c r="BX2245" s="24"/>
      <c r="BY2245" s="24"/>
      <c r="BZ2245" s="24"/>
      <c r="CA2245" s="24">
        <f t="shared" si="858"/>
        <v>0</v>
      </c>
      <c r="CB2245" s="24">
        <f t="shared" si="859"/>
        <v>0</v>
      </c>
      <c r="CC2245" s="24"/>
      <c r="CE2245" s="24">
        <f t="shared" ref="CE2245:CE2308" si="860">SUMIF(B:B,CD2245,G:G)-SUMIF(B:B,CD2245,H:H)</f>
        <v>0</v>
      </c>
      <c r="CG2245" s="24">
        <f t="shared" ref="CG2245:CG2308" si="861">SUMIF(L:L,CF2245,Q:Q)-SUMIF(L:L,CF2245,R:R)</f>
        <v>0</v>
      </c>
      <c r="CI2245" s="24">
        <f t="shared" ref="CI2245:CI2308" si="862">SUMIF(V:V,CH2245,AA:AA)-SUMIF(V:V,CH2245,AB:AB)</f>
        <v>0</v>
      </c>
      <c r="CK2245" s="24">
        <f t="shared" ref="CK2245:CK2308" si="863">SUMIF(AF:AF,CJ2245,AK:AK)-SUMIF(AF:AF,CJ2245,AL:AL)</f>
        <v>0</v>
      </c>
      <c r="CM2245" s="24">
        <f t="shared" ref="CM2245:CM2308" si="864">SUMIF(AP:AP,CL2245,AV:AV)-SUMIF(AP:AP,CL2245,AU:AU)</f>
        <v>0</v>
      </c>
      <c r="CO2245" s="24">
        <f t="shared" ref="CO2245:CO2308" si="865">SUMIF(AZ:AZ,CN2245,BF:BF)-SUMIF(AZ:AZ,CN2245,BE:BE)</f>
        <v>0</v>
      </c>
      <c r="CQ2245" s="24">
        <f t="shared" ref="CQ2245:CQ2308" si="866">SUMIF(BJ:BJ,CP2245,BP:BP)-SUMIF(BJ:BJ,CP2245,BO:BO)</f>
        <v>0</v>
      </c>
      <c r="CS2245" s="24">
        <f t="shared" ref="CS2245:CS2308" si="867">SUMIF(BT:BT,CR2245,BZ:BZ)-SUMIF(BT:BT,CR2245,BY:BY)</f>
        <v>0</v>
      </c>
    </row>
    <row r="2246" spans="9:97">
      <c r="I2246" s="24">
        <f t="shared" si="847"/>
        <v>0</v>
      </c>
      <c r="J2246" s="24">
        <f t="shared" si="846"/>
        <v>0</v>
      </c>
      <c r="M2246" s="24"/>
      <c r="N2246" s="24"/>
      <c r="O2246" s="24"/>
      <c r="P2246" s="24"/>
      <c r="Q2246" s="24"/>
      <c r="R2246" s="24"/>
      <c r="S2246" s="24">
        <f t="shared" si="848"/>
        <v>0</v>
      </c>
      <c r="T2246" s="24">
        <f t="shared" si="845"/>
        <v>0</v>
      </c>
      <c r="W2246" s="24"/>
      <c r="X2246" s="24"/>
      <c r="Y2246" s="24"/>
      <c r="Z2246" s="24"/>
      <c r="AA2246" s="24"/>
      <c r="AB2246" s="24"/>
      <c r="AC2246" s="24">
        <f t="shared" si="849"/>
        <v>0</v>
      </c>
      <c r="AD2246" s="24">
        <f t="shared" si="850"/>
        <v>0</v>
      </c>
      <c r="AG2246" s="24"/>
      <c r="AH2246" s="24"/>
      <c r="AI2246" s="24"/>
      <c r="AJ2246" s="24"/>
      <c r="AK2246" s="24"/>
      <c r="AL2246" s="24"/>
      <c r="AM2246" s="24">
        <f t="shared" si="851"/>
        <v>0</v>
      </c>
      <c r="AN2246" s="24">
        <f t="shared" si="844"/>
        <v>0</v>
      </c>
      <c r="AQ2246" s="24"/>
      <c r="AR2246" s="24"/>
      <c r="AS2246" s="24"/>
      <c r="AT2246" s="24"/>
      <c r="AU2246" s="24"/>
      <c r="AV2246" s="24"/>
      <c r="AW2246" s="24">
        <f t="shared" si="852"/>
        <v>0</v>
      </c>
      <c r="AX2246" s="24">
        <f t="shared" si="853"/>
        <v>0</v>
      </c>
      <c r="BA2246" s="24"/>
      <c r="BB2246" s="24"/>
      <c r="BC2246" s="24"/>
      <c r="BD2246" s="24"/>
      <c r="BE2246" s="24"/>
      <c r="BF2246" s="24"/>
      <c r="BG2246" s="24">
        <f t="shared" si="854"/>
        <v>0</v>
      </c>
      <c r="BH2246" s="24">
        <f t="shared" si="855"/>
        <v>0</v>
      </c>
      <c r="BK2246" s="24"/>
      <c r="BL2246" s="24"/>
      <c r="BM2246" s="24"/>
      <c r="BN2246" s="24"/>
      <c r="BO2246" s="24"/>
      <c r="BP2246" s="24"/>
      <c r="BQ2246" s="24">
        <f t="shared" si="856"/>
        <v>0</v>
      </c>
      <c r="BR2246" s="24">
        <f t="shared" si="857"/>
        <v>0</v>
      </c>
      <c r="BU2246" s="24"/>
      <c r="BV2246" s="24"/>
      <c r="BW2246" s="24"/>
      <c r="BX2246" s="24"/>
      <c r="BY2246" s="24"/>
      <c r="BZ2246" s="24"/>
      <c r="CA2246" s="24">
        <f t="shared" si="858"/>
        <v>0</v>
      </c>
      <c r="CB2246" s="24">
        <f t="shared" si="859"/>
        <v>0</v>
      </c>
      <c r="CC2246" s="24"/>
      <c r="CE2246" s="24">
        <f t="shared" si="860"/>
        <v>0</v>
      </c>
      <c r="CG2246" s="24">
        <f t="shared" si="861"/>
        <v>0</v>
      </c>
      <c r="CI2246" s="24">
        <f t="shared" si="862"/>
        <v>0</v>
      </c>
      <c r="CK2246" s="24">
        <f t="shared" si="863"/>
        <v>0</v>
      </c>
      <c r="CM2246" s="24">
        <f t="shared" si="864"/>
        <v>0</v>
      </c>
      <c r="CO2246" s="24">
        <f t="shared" si="865"/>
        <v>0</v>
      </c>
      <c r="CQ2246" s="24">
        <f t="shared" si="866"/>
        <v>0</v>
      </c>
      <c r="CS2246" s="24">
        <f t="shared" si="867"/>
        <v>0</v>
      </c>
    </row>
    <row r="2247" spans="9:97">
      <c r="I2247" s="24">
        <f t="shared" si="847"/>
        <v>0</v>
      </c>
      <c r="J2247" s="24">
        <f t="shared" si="846"/>
        <v>0</v>
      </c>
      <c r="M2247" s="24"/>
      <c r="N2247" s="24"/>
      <c r="O2247" s="24"/>
      <c r="P2247" s="24"/>
      <c r="Q2247" s="24"/>
      <c r="R2247" s="24"/>
      <c r="S2247" s="24">
        <f t="shared" si="848"/>
        <v>0</v>
      </c>
      <c r="T2247" s="24">
        <f t="shared" si="845"/>
        <v>0</v>
      </c>
      <c r="W2247" s="24"/>
      <c r="X2247" s="24"/>
      <c r="Y2247" s="24"/>
      <c r="Z2247" s="24"/>
      <c r="AA2247" s="24"/>
      <c r="AB2247" s="24"/>
      <c r="AC2247" s="24">
        <f t="shared" si="849"/>
        <v>0</v>
      </c>
      <c r="AD2247" s="24">
        <f t="shared" si="850"/>
        <v>0</v>
      </c>
      <c r="AG2247" s="24"/>
      <c r="AH2247" s="24"/>
      <c r="AI2247" s="24"/>
      <c r="AJ2247" s="24"/>
      <c r="AK2247" s="24"/>
      <c r="AL2247" s="24"/>
      <c r="AM2247" s="24">
        <f t="shared" si="851"/>
        <v>0</v>
      </c>
      <c r="AN2247" s="24">
        <f t="shared" si="844"/>
        <v>0</v>
      </c>
      <c r="AQ2247" s="24"/>
      <c r="AR2247" s="24"/>
      <c r="AS2247" s="24"/>
      <c r="AT2247" s="24"/>
      <c r="AU2247" s="24"/>
      <c r="AV2247" s="24"/>
      <c r="AW2247" s="24">
        <f t="shared" si="852"/>
        <v>0</v>
      </c>
      <c r="AX2247" s="24">
        <f t="shared" si="853"/>
        <v>0</v>
      </c>
      <c r="BA2247" s="24"/>
      <c r="BB2247" s="24"/>
      <c r="BC2247" s="24"/>
      <c r="BD2247" s="24"/>
      <c r="BE2247" s="24"/>
      <c r="BF2247" s="24"/>
      <c r="BG2247" s="24">
        <f t="shared" si="854"/>
        <v>0</v>
      </c>
      <c r="BH2247" s="24">
        <f t="shared" si="855"/>
        <v>0</v>
      </c>
      <c r="BK2247" s="24"/>
      <c r="BL2247" s="24"/>
      <c r="BM2247" s="24"/>
      <c r="BN2247" s="24"/>
      <c r="BO2247" s="24"/>
      <c r="BP2247" s="24"/>
      <c r="BQ2247" s="24">
        <f t="shared" si="856"/>
        <v>0</v>
      </c>
      <c r="BR2247" s="24">
        <f t="shared" si="857"/>
        <v>0</v>
      </c>
      <c r="BU2247" s="24"/>
      <c r="BV2247" s="24"/>
      <c r="BW2247" s="24"/>
      <c r="BX2247" s="24"/>
      <c r="BY2247" s="24"/>
      <c r="BZ2247" s="24"/>
      <c r="CA2247" s="24">
        <f t="shared" si="858"/>
        <v>0</v>
      </c>
      <c r="CB2247" s="24">
        <f t="shared" si="859"/>
        <v>0</v>
      </c>
      <c r="CC2247" s="24"/>
      <c r="CE2247" s="24">
        <f t="shared" si="860"/>
        <v>0</v>
      </c>
      <c r="CG2247" s="24">
        <f t="shared" si="861"/>
        <v>0</v>
      </c>
      <c r="CI2247" s="24">
        <f t="shared" si="862"/>
        <v>0</v>
      </c>
      <c r="CK2247" s="24">
        <f t="shared" si="863"/>
        <v>0</v>
      </c>
      <c r="CM2247" s="24">
        <f t="shared" si="864"/>
        <v>0</v>
      </c>
      <c r="CO2247" s="24">
        <f t="shared" si="865"/>
        <v>0</v>
      </c>
      <c r="CQ2247" s="24">
        <f t="shared" si="866"/>
        <v>0</v>
      </c>
      <c r="CS2247" s="24">
        <f t="shared" si="867"/>
        <v>0</v>
      </c>
    </row>
    <row r="2248" spans="9:97">
      <c r="I2248" s="24">
        <f t="shared" si="847"/>
        <v>0</v>
      </c>
      <c r="J2248" s="24">
        <f t="shared" si="846"/>
        <v>0</v>
      </c>
      <c r="M2248" s="24"/>
      <c r="N2248" s="24"/>
      <c r="O2248" s="24"/>
      <c r="P2248" s="24"/>
      <c r="Q2248" s="24"/>
      <c r="R2248" s="24"/>
      <c r="S2248" s="24">
        <f t="shared" si="848"/>
        <v>0</v>
      </c>
      <c r="T2248" s="24">
        <f t="shared" si="845"/>
        <v>0</v>
      </c>
      <c r="W2248" s="24"/>
      <c r="X2248" s="24"/>
      <c r="Y2248" s="24"/>
      <c r="Z2248" s="24"/>
      <c r="AA2248" s="24"/>
      <c r="AB2248" s="24"/>
      <c r="AC2248" s="24">
        <f t="shared" si="849"/>
        <v>0</v>
      </c>
      <c r="AD2248" s="24">
        <f t="shared" si="850"/>
        <v>0</v>
      </c>
      <c r="AG2248" s="24"/>
      <c r="AH2248" s="24"/>
      <c r="AI2248" s="24"/>
      <c r="AJ2248" s="24"/>
      <c r="AK2248" s="24"/>
      <c r="AL2248" s="24"/>
      <c r="AM2248" s="24">
        <f t="shared" si="851"/>
        <v>0</v>
      </c>
      <c r="AN2248" s="24">
        <f t="shared" si="844"/>
        <v>0</v>
      </c>
      <c r="AQ2248" s="24"/>
      <c r="AR2248" s="24"/>
      <c r="AS2248" s="24"/>
      <c r="AT2248" s="24"/>
      <c r="AU2248" s="24"/>
      <c r="AV2248" s="24"/>
      <c r="AW2248" s="24">
        <f t="shared" si="852"/>
        <v>0</v>
      </c>
      <c r="AX2248" s="24">
        <f t="shared" si="853"/>
        <v>0</v>
      </c>
      <c r="BA2248" s="24"/>
      <c r="BB2248" s="24"/>
      <c r="BC2248" s="24"/>
      <c r="BD2248" s="24"/>
      <c r="BE2248" s="24"/>
      <c r="BF2248" s="24"/>
      <c r="BG2248" s="24">
        <f t="shared" si="854"/>
        <v>0</v>
      </c>
      <c r="BH2248" s="24">
        <f t="shared" si="855"/>
        <v>0</v>
      </c>
      <c r="BK2248" s="24"/>
      <c r="BL2248" s="24"/>
      <c r="BM2248" s="24"/>
      <c r="BN2248" s="24"/>
      <c r="BO2248" s="24"/>
      <c r="BP2248" s="24"/>
      <c r="BQ2248" s="24">
        <f t="shared" si="856"/>
        <v>0</v>
      </c>
      <c r="BR2248" s="24">
        <f t="shared" si="857"/>
        <v>0</v>
      </c>
      <c r="BU2248" s="24"/>
      <c r="BV2248" s="24"/>
      <c r="BW2248" s="24"/>
      <c r="BX2248" s="24"/>
      <c r="BY2248" s="24"/>
      <c r="BZ2248" s="24"/>
      <c r="CA2248" s="24">
        <f t="shared" si="858"/>
        <v>0</v>
      </c>
      <c r="CB2248" s="24">
        <f t="shared" si="859"/>
        <v>0</v>
      </c>
      <c r="CC2248" s="24"/>
      <c r="CE2248" s="24">
        <f t="shared" si="860"/>
        <v>0</v>
      </c>
      <c r="CG2248" s="24">
        <f t="shared" si="861"/>
        <v>0</v>
      </c>
      <c r="CI2248" s="24">
        <f t="shared" si="862"/>
        <v>0</v>
      </c>
      <c r="CK2248" s="24">
        <f t="shared" si="863"/>
        <v>0</v>
      </c>
      <c r="CM2248" s="24">
        <f t="shared" si="864"/>
        <v>0</v>
      </c>
      <c r="CO2248" s="24">
        <f t="shared" si="865"/>
        <v>0</v>
      </c>
      <c r="CQ2248" s="24">
        <f t="shared" si="866"/>
        <v>0</v>
      </c>
      <c r="CS2248" s="24">
        <f t="shared" si="867"/>
        <v>0</v>
      </c>
    </row>
    <row r="2249" spans="9:97">
      <c r="I2249" s="24">
        <f t="shared" si="847"/>
        <v>0</v>
      </c>
      <c r="J2249" s="24">
        <f t="shared" si="846"/>
        <v>0</v>
      </c>
      <c r="M2249" s="24"/>
      <c r="N2249" s="24"/>
      <c r="O2249" s="24"/>
      <c r="P2249" s="24"/>
      <c r="Q2249" s="24"/>
      <c r="R2249" s="24"/>
      <c r="S2249" s="24">
        <f t="shared" si="848"/>
        <v>0</v>
      </c>
      <c r="T2249" s="24">
        <f t="shared" si="845"/>
        <v>0</v>
      </c>
      <c r="W2249" s="24"/>
      <c r="X2249" s="24"/>
      <c r="Y2249" s="24"/>
      <c r="Z2249" s="24"/>
      <c r="AA2249" s="24"/>
      <c r="AB2249" s="24"/>
      <c r="AC2249" s="24">
        <f t="shared" si="849"/>
        <v>0</v>
      </c>
      <c r="AD2249" s="24">
        <f t="shared" si="850"/>
        <v>0</v>
      </c>
      <c r="AG2249" s="24"/>
      <c r="AH2249" s="24"/>
      <c r="AI2249" s="24"/>
      <c r="AJ2249" s="24"/>
      <c r="AK2249" s="24"/>
      <c r="AL2249" s="24"/>
      <c r="AM2249" s="24">
        <f t="shared" si="851"/>
        <v>0</v>
      </c>
      <c r="AN2249" s="24">
        <f t="shared" si="844"/>
        <v>0</v>
      </c>
      <c r="AQ2249" s="24"/>
      <c r="AR2249" s="24"/>
      <c r="AS2249" s="24"/>
      <c r="AT2249" s="24"/>
      <c r="AU2249" s="24"/>
      <c r="AV2249" s="24"/>
      <c r="AW2249" s="24">
        <f t="shared" si="852"/>
        <v>0</v>
      </c>
      <c r="AX2249" s="24">
        <f t="shared" si="853"/>
        <v>0</v>
      </c>
      <c r="BA2249" s="24"/>
      <c r="BB2249" s="24"/>
      <c r="BC2249" s="24"/>
      <c r="BD2249" s="24"/>
      <c r="BE2249" s="24"/>
      <c r="BF2249" s="24"/>
      <c r="BG2249" s="24">
        <f t="shared" si="854"/>
        <v>0</v>
      </c>
      <c r="BH2249" s="24">
        <f t="shared" si="855"/>
        <v>0</v>
      </c>
      <c r="BK2249" s="24"/>
      <c r="BL2249" s="24"/>
      <c r="BM2249" s="24"/>
      <c r="BN2249" s="24"/>
      <c r="BO2249" s="24"/>
      <c r="BP2249" s="24"/>
      <c r="BQ2249" s="24">
        <f t="shared" si="856"/>
        <v>0</v>
      </c>
      <c r="BR2249" s="24">
        <f t="shared" si="857"/>
        <v>0</v>
      </c>
      <c r="BU2249" s="24"/>
      <c r="BV2249" s="24"/>
      <c r="BW2249" s="24"/>
      <c r="BX2249" s="24"/>
      <c r="BY2249" s="24"/>
      <c r="BZ2249" s="24"/>
      <c r="CA2249" s="24">
        <f t="shared" si="858"/>
        <v>0</v>
      </c>
      <c r="CB2249" s="24">
        <f t="shared" si="859"/>
        <v>0</v>
      </c>
      <c r="CC2249" s="24"/>
      <c r="CE2249" s="24">
        <f t="shared" si="860"/>
        <v>0</v>
      </c>
      <c r="CG2249" s="24">
        <f t="shared" si="861"/>
        <v>0</v>
      </c>
      <c r="CI2249" s="24">
        <f t="shared" si="862"/>
        <v>0</v>
      </c>
      <c r="CK2249" s="24">
        <f t="shared" si="863"/>
        <v>0</v>
      </c>
      <c r="CM2249" s="24">
        <f t="shared" si="864"/>
        <v>0</v>
      </c>
      <c r="CO2249" s="24">
        <f t="shared" si="865"/>
        <v>0</v>
      </c>
      <c r="CQ2249" s="24">
        <f t="shared" si="866"/>
        <v>0</v>
      </c>
      <c r="CS2249" s="24">
        <f t="shared" si="867"/>
        <v>0</v>
      </c>
    </row>
    <row r="2250" spans="9:97">
      <c r="I2250" s="24">
        <f t="shared" si="847"/>
        <v>0</v>
      </c>
      <c r="J2250" s="24">
        <f t="shared" si="846"/>
        <v>0</v>
      </c>
      <c r="M2250" s="24"/>
      <c r="N2250" s="24"/>
      <c r="O2250" s="24"/>
      <c r="P2250" s="24"/>
      <c r="Q2250" s="24"/>
      <c r="R2250" s="24"/>
      <c r="S2250" s="24">
        <f t="shared" si="848"/>
        <v>0</v>
      </c>
      <c r="T2250" s="24">
        <f t="shared" si="845"/>
        <v>0</v>
      </c>
      <c r="W2250" s="24"/>
      <c r="X2250" s="24"/>
      <c r="Y2250" s="24"/>
      <c r="Z2250" s="24"/>
      <c r="AA2250" s="24"/>
      <c r="AB2250" s="24"/>
      <c r="AC2250" s="24">
        <f t="shared" si="849"/>
        <v>0</v>
      </c>
      <c r="AD2250" s="24">
        <f t="shared" si="850"/>
        <v>0</v>
      </c>
      <c r="AG2250" s="24"/>
      <c r="AH2250" s="24"/>
      <c r="AI2250" s="24"/>
      <c r="AJ2250" s="24"/>
      <c r="AK2250" s="24"/>
      <c r="AL2250" s="24"/>
      <c r="AM2250" s="24">
        <f t="shared" si="851"/>
        <v>0</v>
      </c>
      <c r="AN2250" s="24">
        <f t="shared" si="844"/>
        <v>0</v>
      </c>
      <c r="AQ2250" s="24"/>
      <c r="AR2250" s="24"/>
      <c r="AS2250" s="24"/>
      <c r="AT2250" s="24"/>
      <c r="AU2250" s="24"/>
      <c r="AV2250" s="24"/>
      <c r="AW2250" s="24">
        <f t="shared" si="852"/>
        <v>0</v>
      </c>
      <c r="AX2250" s="24">
        <f t="shared" si="853"/>
        <v>0</v>
      </c>
      <c r="BA2250" s="24"/>
      <c r="BB2250" s="24"/>
      <c r="BC2250" s="24"/>
      <c r="BD2250" s="24"/>
      <c r="BE2250" s="24"/>
      <c r="BF2250" s="24"/>
      <c r="BG2250" s="24">
        <f t="shared" si="854"/>
        <v>0</v>
      </c>
      <c r="BH2250" s="24">
        <f t="shared" si="855"/>
        <v>0</v>
      </c>
      <c r="BK2250" s="24"/>
      <c r="BL2250" s="24"/>
      <c r="BM2250" s="24"/>
      <c r="BN2250" s="24"/>
      <c r="BO2250" s="24"/>
      <c r="BP2250" s="24"/>
      <c r="BQ2250" s="24">
        <f t="shared" si="856"/>
        <v>0</v>
      </c>
      <c r="BR2250" s="24">
        <f t="shared" si="857"/>
        <v>0</v>
      </c>
      <c r="BU2250" s="24"/>
      <c r="BV2250" s="24"/>
      <c r="BW2250" s="24"/>
      <c r="BX2250" s="24"/>
      <c r="BY2250" s="24"/>
      <c r="BZ2250" s="24"/>
      <c r="CA2250" s="24">
        <f t="shared" si="858"/>
        <v>0</v>
      </c>
      <c r="CB2250" s="24">
        <f t="shared" si="859"/>
        <v>0</v>
      </c>
      <c r="CC2250" s="24"/>
      <c r="CE2250" s="24">
        <f t="shared" si="860"/>
        <v>0</v>
      </c>
      <c r="CG2250" s="24">
        <f t="shared" si="861"/>
        <v>0</v>
      </c>
      <c r="CI2250" s="24">
        <f t="shared" si="862"/>
        <v>0</v>
      </c>
      <c r="CK2250" s="24">
        <f t="shared" si="863"/>
        <v>0</v>
      </c>
      <c r="CM2250" s="24">
        <f t="shared" si="864"/>
        <v>0</v>
      </c>
      <c r="CO2250" s="24">
        <f t="shared" si="865"/>
        <v>0</v>
      </c>
      <c r="CQ2250" s="24">
        <f t="shared" si="866"/>
        <v>0</v>
      </c>
      <c r="CS2250" s="24">
        <f t="shared" si="867"/>
        <v>0</v>
      </c>
    </row>
    <row r="2251" spans="9:97">
      <c r="I2251" s="24">
        <f t="shared" si="847"/>
        <v>0</v>
      </c>
      <c r="J2251" s="24">
        <f t="shared" si="846"/>
        <v>0</v>
      </c>
      <c r="M2251" s="24"/>
      <c r="N2251" s="24"/>
      <c r="O2251" s="24"/>
      <c r="P2251" s="24"/>
      <c r="Q2251" s="24"/>
      <c r="R2251" s="24"/>
      <c r="S2251" s="24">
        <f t="shared" si="848"/>
        <v>0</v>
      </c>
      <c r="T2251" s="24">
        <f t="shared" si="845"/>
        <v>0</v>
      </c>
      <c r="W2251" s="24"/>
      <c r="X2251" s="24"/>
      <c r="Y2251" s="24"/>
      <c r="Z2251" s="24"/>
      <c r="AA2251" s="24"/>
      <c r="AB2251" s="24"/>
      <c r="AC2251" s="24">
        <f t="shared" si="849"/>
        <v>0</v>
      </c>
      <c r="AD2251" s="24">
        <f t="shared" si="850"/>
        <v>0</v>
      </c>
      <c r="AG2251" s="24"/>
      <c r="AH2251" s="24"/>
      <c r="AI2251" s="24"/>
      <c r="AJ2251" s="24"/>
      <c r="AK2251" s="24"/>
      <c r="AL2251" s="24"/>
      <c r="AM2251" s="24">
        <f t="shared" si="851"/>
        <v>0</v>
      </c>
      <c r="AN2251" s="24">
        <f t="shared" si="844"/>
        <v>0</v>
      </c>
      <c r="AQ2251" s="24"/>
      <c r="AR2251" s="24"/>
      <c r="AS2251" s="24"/>
      <c r="AT2251" s="24"/>
      <c r="AU2251" s="24"/>
      <c r="AV2251" s="24"/>
      <c r="AW2251" s="24">
        <f t="shared" si="852"/>
        <v>0</v>
      </c>
      <c r="AX2251" s="24">
        <f t="shared" si="853"/>
        <v>0</v>
      </c>
      <c r="BA2251" s="24"/>
      <c r="BB2251" s="24"/>
      <c r="BC2251" s="24"/>
      <c r="BD2251" s="24"/>
      <c r="BE2251" s="24"/>
      <c r="BF2251" s="24"/>
      <c r="BG2251" s="24">
        <f t="shared" si="854"/>
        <v>0</v>
      </c>
      <c r="BH2251" s="24">
        <f t="shared" si="855"/>
        <v>0</v>
      </c>
      <c r="BK2251" s="24"/>
      <c r="BL2251" s="24"/>
      <c r="BM2251" s="24"/>
      <c r="BN2251" s="24"/>
      <c r="BO2251" s="24"/>
      <c r="BP2251" s="24"/>
      <c r="BQ2251" s="24">
        <f t="shared" si="856"/>
        <v>0</v>
      </c>
      <c r="BR2251" s="24">
        <f t="shared" si="857"/>
        <v>0</v>
      </c>
      <c r="BU2251" s="24"/>
      <c r="BV2251" s="24"/>
      <c r="BW2251" s="24"/>
      <c r="BX2251" s="24"/>
      <c r="BY2251" s="24"/>
      <c r="BZ2251" s="24"/>
      <c r="CA2251" s="24">
        <f t="shared" si="858"/>
        <v>0</v>
      </c>
      <c r="CB2251" s="24">
        <f t="shared" si="859"/>
        <v>0</v>
      </c>
      <c r="CC2251" s="24"/>
      <c r="CE2251" s="24">
        <f t="shared" si="860"/>
        <v>0</v>
      </c>
      <c r="CG2251" s="24">
        <f t="shared" si="861"/>
        <v>0</v>
      </c>
      <c r="CI2251" s="24">
        <f t="shared" si="862"/>
        <v>0</v>
      </c>
      <c r="CK2251" s="24">
        <f t="shared" si="863"/>
        <v>0</v>
      </c>
      <c r="CM2251" s="24">
        <f t="shared" si="864"/>
        <v>0</v>
      </c>
      <c r="CO2251" s="24">
        <f t="shared" si="865"/>
        <v>0</v>
      </c>
      <c r="CQ2251" s="24">
        <f t="shared" si="866"/>
        <v>0</v>
      </c>
      <c r="CS2251" s="24">
        <f t="shared" si="867"/>
        <v>0</v>
      </c>
    </row>
    <row r="2252" spans="9:97">
      <c r="I2252" s="24">
        <f t="shared" si="847"/>
        <v>0</v>
      </c>
      <c r="J2252" s="24">
        <f t="shared" si="846"/>
        <v>0</v>
      </c>
      <c r="M2252" s="24"/>
      <c r="N2252" s="24"/>
      <c r="O2252" s="24"/>
      <c r="P2252" s="24"/>
      <c r="Q2252" s="24"/>
      <c r="R2252" s="24"/>
      <c r="S2252" s="24">
        <f t="shared" si="848"/>
        <v>0</v>
      </c>
      <c r="T2252" s="24">
        <f t="shared" si="845"/>
        <v>0</v>
      </c>
      <c r="W2252" s="24"/>
      <c r="X2252" s="24"/>
      <c r="Y2252" s="24"/>
      <c r="Z2252" s="24"/>
      <c r="AA2252" s="24"/>
      <c r="AB2252" s="24"/>
      <c r="AC2252" s="24">
        <f t="shared" si="849"/>
        <v>0</v>
      </c>
      <c r="AD2252" s="24">
        <f t="shared" si="850"/>
        <v>0</v>
      </c>
      <c r="AG2252" s="24"/>
      <c r="AH2252" s="24"/>
      <c r="AI2252" s="24"/>
      <c r="AJ2252" s="24"/>
      <c r="AK2252" s="24"/>
      <c r="AL2252" s="24"/>
      <c r="AM2252" s="24">
        <f t="shared" si="851"/>
        <v>0</v>
      </c>
      <c r="AN2252" s="24">
        <f t="shared" si="844"/>
        <v>0</v>
      </c>
      <c r="AQ2252" s="24"/>
      <c r="AR2252" s="24"/>
      <c r="AS2252" s="24"/>
      <c r="AT2252" s="24"/>
      <c r="AU2252" s="24"/>
      <c r="AV2252" s="24"/>
      <c r="AW2252" s="24">
        <f t="shared" si="852"/>
        <v>0</v>
      </c>
      <c r="AX2252" s="24">
        <f t="shared" si="853"/>
        <v>0</v>
      </c>
      <c r="BA2252" s="24"/>
      <c r="BB2252" s="24"/>
      <c r="BC2252" s="24"/>
      <c r="BD2252" s="24"/>
      <c r="BE2252" s="24"/>
      <c r="BF2252" s="24"/>
      <c r="BG2252" s="24">
        <f t="shared" si="854"/>
        <v>0</v>
      </c>
      <c r="BH2252" s="24">
        <f t="shared" si="855"/>
        <v>0</v>
      </c>
      <c r="BK2252" s="24"/>
      <c r="BL2252" s="24"/>
      <c r="BM2252" s="24"/>
      <c r="BN2252" s="24"/>
      <c r="BO2252" s="24"/>
      <c r="BP2252" s="24"/>
      <c r="BQ2252" s="24">
        <f t="shared" si="856"/>
        <v>0</v>
      </c>
      <c r="BR2252" s="24">
        <f t="shared" si="857"/>
        <v>0</v>
      </c>
      <c r="BU2252" s="24"/>
      <c r="BV2252" s="24"/>
      <c r="BW2252" s="24"/>
      <c r="BX2252" s="24"/>
      <c r="BY2252" s="24"/>
      <c r="BZ2252" s="24"/>
      <c r="CA2252" s="24">
        <f t="shared" si="858"/>
        <v>0</v>
      </c>
      <c r="CB2252" s="24">
        <f t="shared" si="859"/>
        <v>0</v>
      </c>
      <c r="CC2252" s="24"/>
      <c r="CE2252" s="24">
        <f t="shared" si="860"/>
        <v>0</v>
      </c>
      <c r="CG2252" s="24">
        <f t="shared" si="861"/>
        <v>0</v>
      </c>
      <c r="CI2252" s="24">
        <f t="shared" si="862"/>
        <v>0</v>
      </c>
      <c r="CK2252" s="24">
        <f t="shared" si="863"/>
        <v>0</v>
      </c>
      <c r="CM2252" s="24">
        <f t="shared" si="864"/>
        <v>0</v>
      </c>
      <c r="CO2252" s="24">
        <f t="shared" si="865"/>
        <v>0</v>
      </c>
      <c r="CQ2252" s="24">
        <f t="shared" si="866"/>
        <v>0</v>
      </c>
      <c r="CS2252" s="24">
        <f t="shared" si="867"/>
        <v>0</v>
      </c>
    </row>
    <row r="2253" spans="9:97">
      <c r="I2253" s="24">
        <f t="shared" si="847"/>
        <v>0</v>
      </c>
      <c r="J2253" s="24">
        <f t="shared" si="846"/>
        <v>0</v>
      </c>
      <c r="M2253" s="24"/>
      <c r="N2253" s="24"/>
      <c r="O2253" s="24"/>
      <c r="P2253" s="24"/>
      <c r="Q2253" s="24"/>
      <c r="R2253" s="24"/>
      <c r="S2253" s="24">
        <f t="shared" si="848"/>
        <v>0</v>
      </c>
      <c r="T2253" s="24">
        <f t="shared" si="845"/>
        <v>0</v>
      </c>
      <c r="W2253" s="24"/>
      <c r="X2253" s="24"/>
      <c r="Y2253" s="24"/>
      <c r="Z2253" s="24"/>
      <c r="AA2253" s="24"/>
      <c r="AB2253" s="24"/>
      <c r="AC2253" s="24">
        <f t="shared" si="849"/>
        <v>0</v>
      </c>
      <c r="AD2253" s="24">
        <f t="shared" si="850"/>
        <v>0</v>
      </c>
      <c r="AG2253" s="24"/>
      <c r="AH2253" s="24"/>
      <c r="AI2253" s="24"/>
      <c r="AJ2253" s="24"/>
      <c r="AK2253" s="24"/>
      <c r="AL2253" s="24"/>
      <c r="AM2253" s="24">
        <f t="shared" si="851"/>
        <v>0</v>
      </c>
      <c r="AN2253" s="24">
        <f t="shared" si="844"/>
        <v>0</v>
      </c>
      <c r="AQ2253" s="24"/>
      <c r="AR2253" s="24"/>
      <c r="AS2253" s="24"/>
      <c r="AT2253" s="24"/>
      <c r="AU2253" s="24"/>
      <c r="AV2253" s="24"/>
      <c r="AW2253" s="24">
        <f t="shared" si="852"/>
        <v>0</v>
      </c>
      <c r="AX2253" s="24">
        <f t="shared" si="853"/>
        <v>0</v>
      </c>
      <c r="BA2253" s="24"/>
      <c r="BB2253" s="24"/>
      <c r="BC2253" s="24"/>
      <c r="BD2253" s="24"/>
      <c r="BE2253" s="24"/>
      <c r="BF2253" s="24"/>
      <c r="BG2253" s="24">
        <f t="shared" si="854"/>
        <v>0</v>
      </c>
      <c r="BH2253" s="24">
        <f t="shared" si="855"/>
        <v>0</v>
      </c>
      <c r="BK2253" s="24"/>
      <c r="BL2253" s="24"/>
      <c r="BM2253" s="24"/>
      <c r="BN2253" s="24"/>
      <c r="BO2253" s="24"/>
      <c r="BP2253" s="24"/>
      <c r="BQ2253" s="24">
        <f t="shared" si="856"/>
        <v>0</v>
      </c>
      <c r="BR2253" s="24">
        <f t="shared" si="857"/>
        <v>0</v>
      </c>
      <c r="BU2253" s="24"/>
      <c r="BV2253" s="24"/>
      <c r="BW2253" s="24"/>
      <c r="BX2253" s="24"/>
      <c r="BY2253" s="24"/>
      <c r="BZ2253" s="24"/>
      <c r="CA2253" s="24">
        <f t="shared" si="858"/>
        <v>0</v>
      </c>
      <c r="CB2253" s="24">
        <f t="shared" si="859"/>
        <v>0</v>
      </c>
      <c r="CC2253" s="24"/>
      <c r="CE2253" s="24">
        <f t="shared" si="860"/>
        <v>0</v>
      </c>
      <c r="CG2253" s="24">
        <f t="shared" si="861"/>
        <v>0</v>
      </c>
      <c r="CI2253" s="24">
        <f t="shared" si="862"/>
        <v>0</v>
      </c>
      <c r="CK2253" s="24">
        <f t="shared" si="863"/>
        <v>0</v>
      </c>
      <c r="CM2253" s="24">
        <f t="shared" si="864"/>
        <v>0</v>
      </c>
      <c r="CO2253" s="24">
        <f t="shared" si="865"/>
        <v>0</v>
      </c>
      <c r="CQ2253" s="24">
        <f t="shared" si="866"/>
        <v>0</v>
      </c>
      <c r="CS2253" s="24">
        <f t="shared" si="867"/>
        <v>0</v>
      </c>
    </row>
    <row r="2254" spans="9:97">
      <c r="I2254" s="24">
        <f t="shared" si="847"/>
        <v>0</v>
      </c>
      <c r="J2254" s="24">
        <f t="shared" si="846"/>
        <v>0</v>
      </c>
      <c r="M2254" s="24"/>
      <c r="N2254" s="24"/>
      <c r="O2254" s="24"/>
      <c r="P2254" s="24"/>
      <c r="Q2254" s="24"/>
      <c r="R2254" s="24"/>
      <c r="S2254" s="24">
        <f t="shared" si="848"/>
        <v>0</v>
      </c>
      <c r="T2254" s="24">
        <f t="shared" si="845"/>
        <v>0</v>
      </c>
      <c r="W2254" s="24"/>
      <c r="X2254" s="24"/>
      <c r="Y2254" s="24"/>
      <c r="Z2254" s="24"/>
      <c r="AA2254" s="24"/>
      <c r="AB2254" s="24"/>
      <c r="AC2254" s="24">
        <f t="shared" si="849"/>
        <v>0</v>
      </c>
      <c r="AD2254" s="24">
        <f t="shared" si="850"/>
        <v>0</v>
      </c>
      <c r="AG2254" s="24"/>
      <c r="AH2254" s="24"/>
      <c r="AI2254" s="24"/>
      <c r="AJ2254" s="24"/>
      <c r="AK2254" s="24"/>
      <c r="AL2254" s="24"/>
      <c r="AM2254" s="24">
        <f t="shared" si="851"/>
        <v>0</v>
      </c>
      <c r="AN2254" s="24">
        <f t="shared" si="844"/>
        <v>0</v>
      </c>
      <c r="AQ2254" s="24"/>
      <c r="AR2254" s="24"/>
      <c r="AS2254" s="24"/>
      <c r="AT2254" s="24"/>
      <c r="AU2254" s="24"/>
      <c r="AV2254" s="24"/>
      <c r="AW2254" s="24">
        <f t="shared" si="852"/>
        <v>0</v>
      </c>
      <c r="AX2254" s="24">
        <f t="shared" si="853"/>
        <v>0</v>
      </c>
      <c r="BA2254" s="24"/>
      <c r="BB2254" s="24"/>
      <c r="BC2254" s="24"/>
      <c r="BD2254" s="24"/>
      <c r="BE2254" s="24"/>
      <c r="BF2254" s="24"/>
      <c r="BG2254" s="24">
        <f t="shared" si="854"/>
        <v>0</v>
      </c>
      <c r="BH2254" s="24">
        <f t="shared" si="855"/>
        <v>0</v>
      </c>
      <c r="BK2254" s="24"/>
      <c r="BL2254" s="24"/>
      <c r="BM2254" s="24"/>
      <c r="BN2254" s="24"/>
      <c r="BO2254" s="24"/>
      <c r="BP2254" s="24"/>
      <c r="BQ2254" s="24">
        <f t="shared" si="856"/>
        <v>0</v>
      </c>
      <c r="BR2254" s="24">
        <f t="shared" si="857"/>
        <v>0</v>
      </c>
      <c r="BU2254" s="24"/>
      <c r="BV2254" s="24"/>
      <c r="BW2254" s="24"/>
      <c r="BX2254" s="24"/>
      <c r="BY2254" s="24"/>
      <c r="BZ2254" s="24"/>
      <c r="CA2254" s="24">
        <f t="shared" si="858"/>
        <v>0</v>
      </c>
      <c r="CB2254" s="24">
        <f t="shared" si="859"/>
        <v>0</v>
      </c>
      <c r="CC2254" s="24"/>
      <c r="CE2254" s="24">
        <f t="shared" si="860"/>
        <v>0</v>
      </c>
      <c r="CG2254" s="24">
        <f t="shared" si="861"/>
        <v>0</v>
      </c>
      <c r="CI2254" s="24">
        <f t="shared" si="862"/>
        <v>0</v>
      </c>
      <c r="CK2254" s="24">
        <f t="shared" si="863"/>
        <v>0</v>
      </c>
      <c r="CM2254" s="24">
        <f t="shared" si="864"/>
        <v>0</v>
      </c>
      <c r="CO2254" s="24">
        <f t="shared" si="865"/>
        <v>0</v>
      </c>
      <c r="CQ2254" s="24">
        <f t="shared" si="866"/>
        <v>0</v>
      </c>
      <c r="CS2254" s="24">
        <f t="shared" si="867"/>
        <v>0</v>
      </c>
    </row>
    <row r="2255" spans="9:97">
      <c r="I2255" s="24">
        <f t="shared" si="847"/>
        <v>0</v>
      </c>
      <c r="J2255" s="24">
        <f t="shared" si="846"/>
        <v>0</v>
      </c>
      <c r="M2255" s="24"/>
      <c r="N2255" s="24"/>
      <c r="O2255" s="24"/>
      <c r="P2255" s="24"/>
      <c r="Q2255" s="24"/>
      <c r="R2255" s="24"/>
      <c r="S2255" s="24">
        <f t="shared" si="848"/>
        <v>0</v>
      </c>
      <c r="T2255" s="24">
        <f t="shared" si="845"/>
        <v>0</v>
      </c>
      <c r="W2255" s="24"/>
      <c r="X2255" s="24"/>
      <c r="Y2255" s="24"/>
      <c r="Z2255" s="24"/>
      <c r="AA2255" s="24"/>
      <c r="AB2255" s="24"/>
      <c r="AC2255" s="24">
        <f t="shared" si="849"/>
        <v>0</v>
      </c>
      <c r="AD2255" s="24">
        <f t="shared" si="850"/>
        <v>0</v>
      </c>
      <c r="AG2255" s="24"/>
      <c r="AH2255" s="24"/>
      <c r="AI2255" s="24"/>
      <c r="AJ2255" s="24"/>
      <c r="AK2255" s="24"/>
      <c r="AL2255" s="24"/>
      <c r="AM2255" s="24">
        <f t="shared" si="851"/>
        <v>0</v>
      </c>
      <c r="AN2255" s="24">
        <f t="shared" si="844"/>
        <v>0</v>
      </c>
      <c r="AQ2255" s="24"/>
      <c r="AR2255" s="24"/>
      <c r="AS2255" s="24"/>
      <c r="AT2255" s="24"/>
      <c r="AU2255" s="24"/>
      <c r="AV2255" s="24"/>
      <c r="AW2255" s="24">
        <f t="shared" si="852"/>
        <v>0</v>
      </c>
      <c r="AX2255" s="24">
        <f t="shared" si="853"/>
        <v>0</v>
      </c>
      <c r="BA2255" s="24"/>
      <c r="BB2255" s="24"/>
      <c r="BC2255" s="24"/>
      <c r="BD2255" s="24"/>
      <c r="BE2255" s="24"/>
      <c r="BF2255" s="24"/>
      <c r="BG2255" s="24">
        <f t="shared" si="854"/>
        <v>0</v>
      </c>
      <c r="BH2255" s="24">
        <f t="shared" si="855"/>
        <v>0</v>
      </c>
      <c r="BK2255" s="24"/>
      <c r="BL2255" s="24"/>
      <c r="BM2255" s="24"/>
      <c r="BN2255" s="24"/>
      <c r="BO2255" s="24"/>
      <c r="BP2255" s="24"/>
      <c r="BQ2255" s="24">
        <f t="shared" si="856"/>
        <v>0</v>
      </c>
      <c r="BR2255" s="24">
        <f t="shared" si="857"/>
        <v>0</v>
      </c>
      <c r="BU2255" s="24"/>
      <c r="BV2255" s="24"/>
      <c r="BW2255" s="24"/>
      <c r="BX2255" s="24"/>
      <c r="BY2255" s="24"/>
      <c r="BZ2255" s="24"/>
      <c r="CA2255" s="24">
        <f t="shared" si="858"/>
        <v>0</v>
      </c>
      <c r="CB2255" s="24">
        <f t="shared" si="859"/>
        <v>0</v>
      </c>
      <c r="CC2255" s="24"/>
      <c r="CE2255" s="24">
        <f t="shared" si="860"/>
        <v>0</v>
      </c>
      <c r="CG2255" s="24">
        <f t="shared" si="861"/>
        <v>0</v>
      </c>
      <c r="CI2255" s="24">
        <f t="shared" si="862"/>
        <v>0</v>
      </c>
      <c r="CK2255" s="24">
        <f t="shared" si="863"/>
        <v>0</v>
      </c>
      <c r="CM2255" s="24">
        <f t="shared" si="864"/>
        <v>0</v>
      </c>
      <c r="CO2255" s="24">
        <f t="shared" si="865"/>
        <v>0</v>
      </c>
      <c r="CQ2255" s="24">
        <f t="shared" si="866"/>
        <v>0</v>
      </c>
      <c r="CS2255" s="24">
        <f t="shared" si="867"/>
        <v>0</v>
      </c>
    </row>
    <row r="2256" spans="9:97">
      <c r="I2256" s="24">
        <f t="shared" si="847"/>
        <v>0</v>
      </c>
      <c r="J2256" s="24">
        <f t="shared" si="846"/>
        <v>0</v>
      </c>
      <c r="M2256" s="24"/>
      <c r="N2256" s="24"/>
      <c r="O2256" s="24"/>
      <c r="P2256" s="24"/>
      <c r="Q2256" s="24"/>
      <c r="R2256" s="24"/>
      <c r="S2256" s="24">
        <f t="shared" si="848"/>
        <v>0</v>
      </c>
      <c r="T2256" s="24">
        <f t="shared" si="845"/>
        <v>0</v>
      </c>
      <c r="W2256" s="24"/>
      <c r="X2256" s="24"/>
      <c r="Y2256" s="24"/>
      <c r="Z2256" s="24"/>
      <c r="AA2256" s="24"/>
      <c r="AB2256" s="24"/>
      <c r="AC2256" s="24">
        <f t="shared" si="849"/>
        <v>0</v>
      </c>
      <c r="AD2256" s="24">
        <f t="shared" si="850"/>
        <v>0</v>
      </c>
      <c r="AG2256" s="24"/>
      <c r="AH2256" s="24"/>
      <c r="AI2256" s="24"/>
      <c r="AJ2256" s="24"/>
      <c r="AK2256" s="24"/>
      <c r="AL2256" s="24"/>
      <c r="AM2256" s="24">
        <f t="shared" si="851"/>
        <v>0</v>
      </c>
      <c r="AN2256" s="24">
        <f t="shared" si="844"/>
        <v>0</v>
      </c>
      <c r="AQ2256" s="24"/>
      <c r="AR2256" s="24"/>
      <c r="AS2256" s="24"/>
      <c r="AT2256" s="24"/>
      <c r="AU2256" s="24"/>
      <c r="AV2256" s="24"/>
      <c r="AW2256" s="24">
        <f t="shared" si="852"/>
        <v>0</v>
      </c>
      <c r="AX2256" s="24">
        <f t="shared" si="853"/>
        <v>0</v>
      </c>
      <c r="BA2256" s="24"/>
      <c r="BB2256" s="24"/>
      <c r="BC2256" s="24"/>
      <c r="BD2256" s="24"/>
      <c r="BE2256" s="24"/>
      <c r="BF2256" s="24"/>
      <c r="BG2256" s="24">
        <f t="shared" si="854"/>
        <v>0</v>
      </c>
      <c r="BH2256" s="24">
        <f t="shared" si="855"/>
        <v>0</v>
      </c>
      <c r="BK2256" s="24"/>
      <c r="BL2256" s="24"/>
      <c r="BM2256" s="24"/>
      <c r="BN2256" s="24"/>
      <c r="BO2256" s="24"/>
      <c r="BP2256" s="24"/>
      <c r="BQ2256" s="24">
        <f t="shared" si="856"/>
        <v>0</v>
      </c>
      <c r="BR2256" s="24">
        <f t="shared" si="857"/>
        <v>0</v>
      </c>
      <c r="BU2256" s="24"/>
      <c r="BV2256" s="24"/>
      <c r="BW2256" s="24"/>
      <c r="BX2256" s="24"/>
      <c r="BY2256" s="24"/>
      <c r="BZ2256" s="24"/>
      <c r="CA2256" s="24">
        <f t="shared" si="858"/>
        <v>0</v>
      </c>
      <c r="CB2256" s="24">
        <f t="shared" si="859"/>
        <v>0</v>
      </c>
      <c r="CC2256" s="24"/>
      <c r="CE2256" s="24">
        <f t="shared" si="860"/>
        <v>0</v>
      </c>
      <c r="CG2256" s="24">
        <f t="shared" si="861"/>
        <v>0</v>
      </c>
      <c r="CI2256" s="24">
        <f t="shared" si="862"/>
        <v>0</v>
      </c>
      <c r="CK2256" s="24">
        <f t="shared" si="863"/>
        <v>0</v>
      </c>
      <c r="CM2256" s="24">
        <f t="shared" si="864"/>
        <v>0</v>
      </c>
      <c r="CO2256" s="24">
        <f t="shared" si="865"/>
        <v>0</v>
      </c>
      <c r="CQ2256" s="24">
        <f t="shared" si="866"/>
        <v>0</v>
      </c>
      <c r="CS2256" s="24">
        <f t="shared" si="867"/>
        <v>0</v>
      </c>
    </row>
    <row r="2257" spans="9:97">
      <c r="I2257" s="24">
        <f t="shared" si="847"/>
        <v>0</v>
      </c>
      <c r="J2257" s="24">
        <f t="shared" si="846"/>
        <v>0</v>
      </c>
      <c r="M2257" s="24"/>
      <c r="N2257" s="24"/>
      <c r="O2257" s="24"/>
      <c r="P2257" s="24"/>
      <c r="Q2257" s="24"/>
      <c r="R2257" s="24"/>
      <c r="S2257" s="24">
        <f t="shared" si="848"/>
        <v>0</v>
      </c>
      <c r="T2257" s="24">
        <f t="shared" si="845"/>
        <v>0</v>
      </c>
      <c r="W2257" s="24"/>
      <c r="X2257" s="24"/>
      <c r="Y2257" s="24"/>
      <c r="Z2257" s="24"/>
      <c r="AA2257" s="24"/>
      <c r="AB2257" s="24"/>
      <c r="AC2257" s="24">
        <f t="shared" si="849"/>
        <v>0</v>
      </c>
      <c r="AD2257" s="24">
        <f t="shared" si="850"/>
        <v>0</v>
      </c>
      <c r="AG2257" s="24"/>
      <c r="AH2257" s="24"/>
      <c r="AI2257" s="24"/>
      <c r="AJ2257" s="24"/>
      <c r="AK2257" s="24"/>
      <c r="AL2257" s="24"/>
      <c r="AM2257" s="24">
        <f t="shared" si="851"/>
        <v>0</v>
      </c>
      <c r="AN2257" s="24">
        <f t="shared" si="844"/>
        <v>0</v>
      </c>
      <c r="AQ2257" s="24"/>
      <c r="AR2257" s="24"/>
      <c r="AS2257" s="24"/>
      <c r="AT2257" s="24"/>
      <c r="AU2257" s="24"/>
      <c r="AV2257" s="24"/>
      <c r="AW2257" s="24">
        <f t="shared" si="852"/>
        <v>0</v>
      </c>
      <c r="AX2257" s="24">
        <f t="shared" si="853"/>
        <v>0</v>
      </c>
      <c r="BA2257" s="24"/>
      <c r="BB2257" s="24"/>
      <c r="BC2257" s="24"/>
      <c r="BD2257" s="24"/>
      <c r="BE2257" s="24"/>
      <c r="BF2257" s="24"/>
      <c r="BG2257" s="24">
        <f t="shared" si="854"/>
        <v>0</v>
      </c>
      <c r="BH2257" s="24">
        <f t="shared" si="855"/>
        <v>0</v>
      </c>
      <c r="BK2257" s="24"/>
      <c r="BL2257" s="24"/>
      <c r="BM2257" s="24"/>
      <c r="BN2257" s="24"/>
      <c r="BO2257" s="24"/>
      <c r="BP2257" s="24"/>
      <c r="BQ2257" s="24">
        <f t="shared" si="856"/>
        <v>0</v>
      </c>
      <c r="BR2257" s="24">
        <f t="shared" si="857"/>
        <v>0</v>
      </c>
      <c r="BU2257" s="24"/>
      <c r="BV2257" s="24"/>
      <c r="BW2257" s="24"/>
      <c r="BX2257" s="24"/>
      <c r="BY2257" s="24"/>
      <c r="BZ2257" s="24"/>
      <c r="CA2257" s="24">
        <f t="shared" si="858"/>
        <v>0</v>
      </c>
      <c r="CB2257" s="24">
        <f t="shared" si="859"/>
        <v>0</v>
      </c>
      <c r="CC2257" s="24"/>
      <c r="CE2257" s="24">
        <f t="shared" si="860"/>
        <v>0</v>
      </c>
      <c r="CG2257" s="24">
        <f t="shared" si="861"/>
        <v>0</v>
      </c>
      <c r="CI2257" s="24">
        <f t="shared" si="862"/>
        <v>0</v>
      </c>
      <c r="CK2257" s="24">
        <f t="shared" si="863"/>
        <v>0</v>
      </c>
      <c r="CM2257" s="24">
        <f t="shared" si="864"/>
        <v>0</v>
      </c>
      <c r="CO2257" s="24">
        <f t="shared" si="865"/>
        <v>0</v>
      </c>
      <c r="CQ2257" s="24">
        <f t="shared" si="866"/>
        <v>0</v>
      </c>
      <c r="CS2257" s="24">
        <f t="shared" si="867"/>
        <v>0</v>
      </c>
    </row>
    <row r="2258" spans="9:97">
      <c r="I2258" s="24">
        <f t="shared" si="847"/>
        <v>0</v>
      </c>
      <c r="J2258" s="24">
        <f t="shared" si="846"/>
        <v>0</v>
      </c>
      <c r="M2258" s="24"/>
      <c r="N2258" s="24"/>
      <c r="O2258" s="24"/>
      <c r="P2258" s="24"/>
      <c r="Q2258" s="24"/>
      <c r="R2258" s="24"/>
      <c r="S2258" s="24">
        <f t="shared" si="848"/>
        <v>0</v>
      </c>
      <c r="T2258" s="24">
        <f t="shared" si="845"/>
        <v>0</v>
      </c>
      <c r="W2258" s="24"/>
      <c r="X2258" s="24"/>
      <c r="Y2258" s="24"/>
      <c r="Z2258" s="24"/>
      <c r="AA2258" s="24"/>
      <c r="AB2258" s="24"/>
      <c r="AC2258" s="24">
        <f t="shared" si="849"/>
        <v>0</v>
      </c>
      <c r="AD2258" s="24">
        <f t="shared" si="850"/>
        <v>0</v>
      </c>
      <c r="AG2258" s="24"/>
      <c r="AH2258" s="24"/>
      <c r="AI2258" s="24"/>
      <c r="AJ2258" s="24"/>
      <c r="AK2258" s="24"/>
      <c r="AL2258" s="24"/>
      <c r="AM2258" s="24">
        <f t="shared" si="851"/>
        <v>0</v>
      </c>
      <c r="AN2258" s="24">
        <f t="shared" si="844"/>
        <v>0</v>
      </c>
      <c r="AQ2258" s="24"/>
      <c r="AR2258" s="24"/>
      <c r="AS2258" s="24"/>
      <c r="AT2258" s="24"/>
      <c r="AU2258" s="24"/>
      <c r="AV2258" s="24"/>
      <c r="AW2258" s="24">
        <f t="shared" si="852"/>
        <v>0</v>
      </c>
      <c r="AX2258" s="24">
        <f t="shared" si="853"/>
        <v>0</v>
      </c>
      <c r="BA2258" s="24"/>
      <c r="BB2258" s="24"/>
      <c r="BC2258" s="24"/>
      <c r="BD2258" s="24"/>
      <c r="BE2258" s="24"/>
      <c r="BF2258" s="24"/>
      <c r="BG2258" s="24">
        <f t="shared" si="854"/>
        <v>0</v>
      </c>
      <c r="BH2258" s="24">
        <f t="shared" si="855"/>
        <v>0</v>
      </c>
      <c r="BK2258" s="24"/>
      <c r="BL2258" s="24"/>
      <c r="BM2258" s="24"/>
      <c r="BN2258" s="24"/>
      <c r="BO2258" s="24"/>
      <c r="BP2258" s="24"/>
      <c r="BQ2258" s="24">
        <f t="shared" si="856"/>
        <v>0</v>
      </c>
      <c r="BR2258" s="24">
        <f t="shared" si="857"/>
        <v>0</v>
      </c>
      <c r="BU2258" s="24"/>
      <c r="BV2258" s="24"/>
      <c r="BW2258" s="24"/>
      <c r="BX2258" s="24"/>
      <c r="BY2258" s="24"/>
      <c r="BZ2258" s="24"/>
      <c r="CA2258" s="24">
        <f t="shared" si="858"/>
        <v>0</v>
      </c>
      <c r="CB2258" s="24">
        <f t="shared" si="859"/>
        <v>0</v>
      </c>
      <c r="CC2258" s="24"/>
      <c r="CE2258" s="24">
        <f t="shared" si="860"/>
        <v>0</v>
      </c>
      <c r="CG2258" s="24">
        <f t="shared" si="861"/>
        <v>0</v>
      </c>
      <c r="CI2258" s="24">
        <f t="shared" si="862"/>
        <v>0</v>
      </c>
      <c r="CK2258" s="24">
        <f t="shared" si="863"/>
        <v>0</v>
      </c>
      <c r="CM2258" s="24">
        <f t="shared" si="864"/>
        <v>0</v>
      </c>
      <c r="CO2258" s="24">
        <f t="shared" si="865"/>
        <v>0</v>
      </c>
      <c r="CQ2258" s="24">
        <f t="shared" si="866"/>
        <v>0</v>
      </c>
      <c r="CS2258" s="24">
        <f t="shared" si="867"/>
        <v>0</v>
      </c>
    </row>
    <row r="2259" spans="9:97">
      <c r="I2259" s="24">
        <f t="shared" si="847"/>
        <v>0</v>
      </c>
      <c r="J2259" s="24">
        <f t="shared" si="846"/>
        <v>0</v>
      </c>
      <c r="M2259" s="24"/>
      <c r="N2259" s="24"/>
      <c r="O2259" s="24"/>
      <c r="P2259" s="24"/>
      <c r="Q2259" s="24"/>
      <c r="R2259" s="24"/>
      <c r="S2259" s="24">
        <f t="shared" si="848"/>
        <v>0</v>
      </c>
      <c r="T2259" s="24">
        <f t="shared" si="845"/>
        <v>0</v>
      </c>
      <c r="W2259" s="24"/>
      <c r="X2259" s="24"/>
      <c r="Y2259" s="24"/>
      <c r="Z2259" s="24"/>
      <c r="AA2259" s="24"/>
      <c r="AB2259" s="24"/>
      <c r="AC2259" s="24">
        <f t="shared" si="849"/>
        <v>0</v>
      </c>
      <c r="AD2259" s="24">
        <f t="shared" si="850"/>
        <v>0</v>
      </c>
      <c r="AG2259" s="24"/>
      <c r="AH2259" s="24"/>
      <c r="AI2259" s="24"/>
      <c r="AJ2259" s="24"/>
      <c r="AK2259" s="24"/>
      <c r="AL2259" s="24"/>
      <c r="AM2259" s="24">
        <f t="shared" si="851"/>
        <v>0</v>
      </c>
      <c r="AN2259" s="24">
        <f t="shared" si="844"/>
        <v>0</v>
      </c>
      <c r="AQ2259" s="24"/>
      <c r="AR2259" s="24"/>
      <c r="AS2259" s="24"/>
      <c r="AT2259" s="24"/>
      <c r="AU2259" s="24"/>
      <c r="AV2259" s="24"/>
      <c r="AW2259" s="24">
        <f t="shared" si="852"/>
        <v>0</v>
      </c>
      <c r="AX2259" s="24">
        <f t="shared" si="853"/>
        <v>0</v>
      </c>
      <c r="BA2259" s="24"/>
      <c r="BB2259" s="24"/>
      <c r="BC2259" s="24"/>
      <c r="BD2259" s="24"/>
      <c r="BE2259" s="24"/>
      <c r="BF2259" s="24"/>
      <c r="BG2259" s="24">
        <f t="shared" si="854"/>
        <v>0</v>
      </c>
      <c r="BH2259" s="24">
        <f t="shared" si="855"/>
        <v>0</v>
      </c>
      <c r="BK2259" s="24"/>
      <c r="BL2259" s="24"/>
      <c r="BM2259" s="24"/>
      <c r="BN2259" s="24"/>
      <c r="BO2259" s="24"/>
      <c r="BP2259" s="24"/>
      <c r="BQ2259" s="24">
        <f t="shared" si="856"/>
        <v>0</v>
      </c>
      <c r="BR2259" s="24">
        <f t="shared" si="857"/>
        <v>0</v>
      </c>
      <c r="BU2259" s="24"/>
      <c r="BV2259" s="24"/>
      <c r="BW2259" s="24"/>
      <c r="BX2259" s="24"/>
      <c r="BY2259" s="24"/>
      <c r="BZ2259" s="24"/>
      <c r="CA2259" s="24">
        <f t="shared" si="858"/>
        <v>0</v>
      </c>
      <c r="CB2259" s="24">
        <f t="shared" si="859"/>
        <v>0</v>
      </c>
      <c r="CC2259" s="24"/>
      <c r="CE2259" s="24">
        <f t="shared" si="860"/>
        <v>0</v>
      </c>
      <c r="CG2259" s="24">
        <f t="shared" si="861"/>
        <v>0</v>
      </c>
      <c r="CI2259" s="24">
        <f t="shared" si="862"/>
        <v>0</v>
      </c>
      <c r="CK2259" s="24">
        <f t="shared" si="863"/>
        <v>0</v>
      </c>
      <c r="CM2259" s="24">
        <f t="shared" si="864"/>
        <v>0</v>
      </c>
      <c r="CO2259" s="24">
        <f t="shared" si="865"/>
        <v>0</v>
      </c>
      <c r="CQ2259" s="24">
        <f t="shared" si="866"/>
        <v>0</v>
      </c>
      <c r="CS2259" s="24">
        <f t="shared" si="867"/>
        <v>0</v>
      </c>
    </row>
    <row r="2260" spans="9:97">
      <c r="I2260" s="24">
        <f t="shared" si="847"/>
        <v>0</v>
      </c>
      <c r="J2260" s="24">
        <f t="shared" si="846"/>
        <v>0</v>
      </c>
      <c r="M2260" s="24"/>
      <c r="N2260" s="24"/>
      <c r="O2260" s="24"/>
      <c r="P2260" s="24"/>
      <c r="Q2260" s="24"/>
      <c r="R2260" s="24"/>
      <c r="S2260" s="24">
        <f t="shared" si="848"/>
        <v>0</v>
      </c>
      <c r="T2260" s="24">
        <f t="shared" si="845"/>
        <v>0</v>
      </c>
      <c r="W2260" s="24"/>
      <c r="X2260" s="24"/>
      <c r="Y2260" s="24"/>
      <c r="Z2260" s="24"/>
      <c r="AA2260" s="24"/>
      <c r="AB2260" s="24"/>
      <c r="AC2260" s="24">
        <f t="shared" si="849"/>
        <v>0</v>
      </c>
      <c r="AD2260" s="24">
        <f t="shared" si="850"/>
        <v>0</v>
      </c>
      <c r="AG2260" s="24"/>
      <c r="AH2260" s="24"/>
      <c r="AI2260" s="24"/>
      <c r="AJ2260" s="24"/>
      <c r="AK2260" s="24"/>
      <c r="AL2260" s="24"/>
      <c r="AM2260" s="24">
        <f t="shared" si="851"/>
        <v>0</v>
      </c>
      <c r="AN2260" s="24">
        <f t="shared" si="844"/>
        <v>0</v>
      </c>
      <c r="AQ2260" s="24"/>
      <c r="AR2260" s="24"/>
      <c r="AS2260" s="24"/>
      <c r="AT2260" s="24"/>
      <c r="AU2260" s="24"/>
      <c r="AV2260" s="24"/>
      <c r="AW2260" s="24">
        <f t="shared" si="852"/>
        <v>0</v>
      </c>
      <c r="AX2260" s="24">
        <f t="shared" si="853"/>
        <v>0</v>
      </c>
      <c r="BA2260" s="24"/>
      <c r="BB2260" s="24"/>
      <c r="BC2260" s="24"/>
      <c r="BD2260" s="24"/>
      <c r="BE2260" s="24"/>
      <c r="BF2260" s="24"/>
      <c r="BG2260" s="24">
        <f t="shared" si="854"/>
        <v>0</v>
      </c>
      <c r="BH2260" s="24">
        <f t="shared" si="855"/>
        <v>0</v>
      </c>
      <c r="BK2260" s="24"/>
      <c r="BL2260" s="24"/>
      <c r="BM2260" s="24"/>
      <c r="BN2260" s="24"/>
      <c r="BO2260" s="24"/>
      <c r="BP2260" s="24"/>
      <c r="BQ2260" s="24">
        <f t="shared" si="856"/>
        <v>0</v>
      </c>
      <c r="BR2260" s="24">
        <f t="shared" si="857"/>
        <v>0</v>
      </c>
      <c r="BU2260" s="24"/>
      <c r="BV2260" s="24"/>
      <c r="BW2260" s="24"/>
      <c r="BX2260" s="24"/>
      <c r="BY2260" s="24"/>
      <c r="BZ2260" s="24"/>
      <c r="CA2260" s="24">
        <f t="shared" si="858"/>
        <v>0</v>
      </c>
      <c r="CB2260" s="24">
        <f t="shared" si="859"/>
        <v>0</v>
      </c>
      <c r="CC2260" s="24"/>
      <c r="CE2260" s="24">
        <f t="shared" si="860"/>
        <v>0</v>
      </c>
      <c r="CG2260" s="24">
        <f t="shared" si="861"/>
        <v>0</v>
      </c>
      <c r="CI2260" s="24">
        <f t="shared" si="862"/>
        <v>0</v>
      </c>
      <c r="CK2260" s="24">
        <f t="shared" si="863"/>
        <v>0</v>
      </c>
      <c r="CM2260" s="24">
        <f t="shared" si="864"/>
        <v>0</v>
      </c>
      <c r="CO2260" s="24">
        <f t="shared" si="865"/>
        <v>0</v>
      </c>
      <c r="CQ2260" s="24">
        <f t="shared" si="866"/>
        <v>0</v>
      </c>
      <c r="CS2260" s="24">
        <f t="shared" si="867"/>
        <v>0</v>
      </c>
    </row>
    <row r="2261" spans="9:97">
      <c r="I2261" s="24">
        <f t="shared" si="847"/>
        <v>0</v>
      </c>
      <c r="J2261" s="24">
        <f t="shared" si="846"/>
        <v>0</v>
      </c>
      <c r="M2261" s="24"/>
      <c r="N2261" s="24"/>
      <c r="O2261" s="24"/>
      <c r="P2261" s="24"/>
      <c r="Q2261" s="24"/>
      <c r="R2261" s="24"/>
      <c r="S2261" s="24">
        <f t="shared" si="848"/>
        <v>0</v>
      </c>
      <c r="T2261" s="24">
        <f t="shared" si="845"/>
        <v>0</v>
      </c>
      <c r="W2261" s="24"/>
      <c r="X2261" s="24"/>
      <c r="Y2261" s="24"/>
      <c r="Z2261" s="24"/>
      <c r="AA2261" s="24"/>
      <c r="AB2261" s="24"/>
      <c r="AC2261" s="24">
        <f t="shared" si="849"/>
        <v>0</v>
      </c>
      <c r="AD2261" s="24">
        <f t="shared" si="850"/>
        <v>0</v>
      </c>
      <c r="AG2261" s="24"/>
      <c r="AH2261" s="24"/>
      <c r="AI2261" s="24"/>
      <c r="AJ2261" s="24"/>
      <c r="AK2261" s="24"/>
      <c r="AL2261" s="24"/>
      <c r="AM2261" s="24">
        <f t="shared" si="851"/>
        <v>0</v>
      </c>
      <c r="AN2261" s="24">
        <f t="shared" si="844"/>
        <v>0</v>
      </c>
      <c r="AQ2261" s="24"/>
      <c r="AR2261" s="24"/>
      <c r="AS2261" s="24"/>
      <c r="AT2261" s="24"/>
      <c r="AU2261" s="24"/>
      <c r="AV2261" s="24"/>
      <c r="AW2261" s="24">
        <f t="shared" si="852"/>
        <v>0</v>
      </c>
      <c r="AX2261" s="24">
        <f t="shared" si="853"/>
        <v>0</v>
      </c>
      <c r="BA2261" s="24"/>
      <c r="BB2261" s="24"/>
      <c r="BC2261" s="24"/>
      <c r="BD2261" s="24"/>
      <c r="BE2261" s="24"/>
      <c r="BF2261" s="24"/>
      <c r="BG2261" s="24">
        <f t="shared" si="854"/>
        <v>0</v>
      </c>
      <c r="BH2261" s="24">
        <f t="shared" si="855"/>
        <v>0</v>
      </c>
      <c r="BK2261" s="24"/>
      <c r="BL2261" s="24"/>
      <c r="BM2261" s="24"/>
      <c r="BN2261" s="24"/>
      <c r="BO2261" s="24"/>
      <c r="BP2261" s="24"/>
      <c r="BQ2261" s="24">
        <f t="shared" si="856"/>
        <v>0</v>
      </c>
      <c r="BR2261" s="24">
        <f t="shared" si="857"/>
        <v>0</v>
      </c>
      <c r="BU2261" s="24"/>
      <c r="BV2261" s="24"/>
      <c r="BW2261" s="24"/>
      <c r="BX2261" s="24"/>
      <c r="BY2261" s="24"/>
      <c r="BZ2261" s="24"/>
      <c r="CA2261" s="24">
        <f t="shared" si="858"/>
        <v>0</v>
      </c>
      <c r="CB2261" s="24">
        <f t="shared" si="859"/>
        <v>0</v>
      </c>
      <c r="CC2261" s="24"/>
      <c r="CE2261" s="24">
        <f t="shared" si="860"/>
        <v>0</v>
      </c>
      <c r="CG2261" s="24">
        <f t="shared" si="861"/>
        <v>0</v>
      </c>
      <c r="CI2261" s="24">
        <f t="shared" si="862"/>
        <v>0</v>
      </c>
      <c r="CK2261" s="24">
        <f t="shared" si="863"/>
        <v>0</v>
      </c>
      <c r="CM2261" s="24">
        <f t="shared" si="864"/>
        <v>0</v>
      </c>
      <c r="CO2261" s="24">
        <f t="shared" si="865"/>
        <v>0</v>
      </c>
      <c r="CQ2261" s="24">
        <f t="shared" si="866"/>
        <v>0</v>
      </c>
      <c r="CS2261" s="24">
        <f t="shared" si="867"/>
        <v>0</v>
      </c>
    </row>
    <row r="2262" spans="9:97">
      <c r="I2262" s="24">
        <f t="shared" si="847"/>
        <v>0</v>
      </c>
      <c r="J2262" s="24">
        <f t="shared" si="846"/>
        <v>0</v>
      </c>
      <c r="M2262" s="24"/>
      <c r="N2262" s="24"/>
      <c r="O2262" s="24"/>
      <c r="P2262" s="24"/>
      <c r="Q2262" s="24"/>
      <c r="R2262" s="24"/>
      <c r="S2262" s="24">
        <f t="shared" si="848"/>
        <v>0</v>
      </c>
      <c r="T2262" s="24">
        <f t="shared" si="845"/>
        <v>0</v>
      </c>
      <c r="W2262" s="24"/>
      <c r="X2262" s="24"/>
      <c r="Y2262" s="24"/>
      <c r="Z2262" s="24"/>
      <c r="AA2262" s="24"/>
      <c r="AB2262" s="24"/>
      <c r="AC2262" s="24">
        <f t="shared" si="849"/>
        <v>0</v>
      </c>
      <c r="AD2262" s="24">
        <f t="shared" si="850"/>
        <v>0</v>
      </c>
      <c r="AG2262" s="24"/>
      <c r="AH2262" s="24"/>
      <c r="AI2262" s="24"/>
      <c r="AJ2262" s="24"/>
      <c r="AK2262" s="24"/>
      <c r="AL2262" s="24"/>
      <c r="AM2262" s="24">
        <f t="shared" si="851"/>
        <v>0</v>
      </c>
      <c r="AN2262" s="24">
        <f t="shared" si="844"/>
        <v>0</v>
      </c>
      <c r="AQ2262" s="24"/>
      <c r="AR2262" s="24"/>
      <c r="AS2262" s="24"/>
      <c r="AT2262" s="24"/>
      <c r="AU2262" s="24"/>
      <c r="AV2262" s="24"/>
      <c r="AW2262" s="24">
        <f t="shared" si="852"/>
        <v>0</v>
      </c>
      <c r="AX2262" s="24">
        <f t="shared" si="853"/>
        <v>0</v>
      </c>
      <c r="BA2262" s="24"/>
      <c r="BB2262" s="24"/>
      <c r="BC2262" s="24"/>
      <c r="BD2262" s="24"/>
      <c r="BE2262" s="24"/>
      <c r="BF2262" s="24"/>
      <c r="BG2262" s="24">
        <f t="shared" si="854"/>
        <v>0</v>
      </c>
      <c r="BH2262" s="24">
        <f t="shared" si="855"/>
        <v>0</v>
      </c>
      <c r="BK2262" s="24"/>
      <c r="BL2262" s="24"/>
      <c r="BM2262" s="24"/>
      <c r="BN2262" s="24"/>
      <c r="BO2262" s="24"/>
      <c r="BP2262" s="24"/>
      <c r="BQ2262" s="24">
        <f t="shared" si="856"/>
        <v>0</v>
      </c>
      <c r="BR2262" s="24">
        <f t="shared" si="857"/>
        <v>0</v>
      </c>
      <c r="BU2262" s="24"/>
      <c r="BV2262" s="24"/>
      <c r="BW2262" s="24"/>
      <c r="BX2262" s="24"/>
      <c r="BY2262" s="24"/>
      <c r="BZ2262" s="24"/>
      <c r="CA2262" s="24">
        <f t="shared" si="858"/>
        <v>0</v>
      </c>
      <c r="CB2262" s="24">
        <f t="shared" si="859"/>
        <v>0</v>
      </c>
      <c r="CC2262" s="24"/>
      <c r="CE2262" s="24">
        <f t="shared" si="860"/>
        <v>0</v>
      </c>
      <c r="CG2262" s="24">
        <f t="shared" si="861"/>
        <v>0</v>
      </c>
      <c r="CI2262" s="24">
        <f t="shared" si="862"/>
        <v>0</v>
      </c>
      <c r="CK2262" s="24">
        <f t="shared" si="863"/>
        <v>0</v>
      </c>
      <c r="CM2262" s="24">
        <f t="shared" si="864"/>
        <v>0</v>
      </c>
      <c r="CO2262" s="24">
        <f t="shared" si="865"/>
        <v>0</v>
      </c>
      <c r="CQ2262" s="24">
        <f t="shared" si="866"/>
        <v>0</v>
      </c>
      <c r="CS2262" s="24">
        <f t="shared" si="867"/>
        <v>0</v>
      </c>
    </row>
    <row r="2263" spans="9:97">
      <c r="I2263" s="24">
        <f t="shared" si="847"/>
        <v>0</v>
      </c>
      <c r="J2263" s="24">
        <f t="shared" si="846"/>
        <v>0</v>
      </c>
      <c r="M2263" s="24"/>
      <c r="N2263" s="24"/>
      <c r="O2263" s="24"/>
      <c r="P2263" s="24"/>
      <c r="Q2263" s="24"/>
      <c r="R2263" s="24"/>
      <c r="S2263" s="24">
        <f t="shared" si="848"/>
        <v>0</v>
      </c>
      <c r="T2263" s="24">
        <f t="shared" si="845"/>
        <v>0</v>
      </c>
      <c r="W2263" s="24"/>
      <c r="X2263" s="24"/>
      <c r="Y2263" s="24"/>
      <c r="Z2263" s="24"/>
      <c r="AA2263" s="24"/>
      <c r="AB2263" s="24"/>
      <c r="AC2263" s="24">
        <f t="shared" si="849"/>
        <v>0</v>
      </c>
      <c r="AD2263" s="24">
        <f t="shared" si="850"/>
        <v>0</v>
      </c>
      <c r="AG2263" s="24"/>
      <c r="AH2263" s="24"/>
      <c r="AI2263" s="24"/>
      <c r="AJ2263" s="24"/>
      <c r="AK2263" s="24"/>
      <c r="AL2263" s="24"/>
      <c r="AM2263" s="24">
        <f t="shared" si="851"/>
        <v>0</v>
      </c>
      <c r="AN2263" s="24">
        <f t="shared" si="844"/>
        <v>0</v>
      </c>
      <c r="AQ2263" s="24"/>
      <c r="AR2263" s="24"/>
      <c r="AS2263" s="24"/>
      <c r="AT2263" s="24"/>
      <c r="AU2263" s="24"/>
      <c r="AV2263" s="24"/>
      <c r="AW2263" s="24">
        <f t="shared" si="852"/>
        <v>0</v>
      </c>
      <c r="AX2263" s="24">
        <f t="shared" si="853"/>
        <v>0</v>
      </c>
      <c r="BA2263" s="24"/>
      <c r="BB2263" s="24"/>
      <c r="BC2263" s="24"/>
      <c r="BD2263" s="24"/>
      <c r="BE2263" s="24"/>
      <c r="BF2263" s="24"/>
      <c r="BG2263" s="24">
        <f t="shared" si="854"/>
        <v>0</v>
      </c>
      <c r="BH2263" s="24">
        <f t="shared" si="855"/>
        <v>0</v>
      </c>
      <c r="BK2263" s="24"/>
      <c r="BL2263" s="24"/>
      <c r="BM2263" s="24"/>
      <c r="BN2263" s="24"/>
      <c r="BO2263" s="24"/>
      <c r="BP2263" s="24"/>
      <c r="BQ2263" s="24">
        <f t="shared" si="856"/>
        <v>0</v>
      </c>
      <c r="BR2263" s="24">
        <f t="shared" si="857"/>
        <v>0</v>
      </c>
      <c r="BU2263" s="24"/>
      <c r="BV2263" s="24"/>
      <c r="BW2263" s="24"/>
      <c r="BX2263" s="24"/>
      <c r="BY2263" s="24"/>
      <c r="BZ2263" s="24"/>
      <c r="CA2263" s="24">
        <f t="shared" si="858"/>
        <v>0</v>
      </c>
      <c r="CB2263" s="24">
        <f t="shared" si="859"/>
        <v>0</v>
      </c>
      <c r="CC2263" s="24"/>
      <c r="CE2263" s="24">
        <f t="shared" si="860"/>
        <v>0</v>
      </c>
      <c r="CG2263" s="24">
        <f t="shared" si="861"/>
        <v>0</v>
      </c>
      <c r="CI2263" s="24">
        <f t="shared" si="862"/>
        <v>0</v>
      </c>
      <c r="CK2263" s="24">
        <f t="shared" si="863"/>
        <v>0</v>
      </c>
      <c r="CM2263" s="24">
        <f t="shared" si="864"/>
        <v>0</v>
      </c>
      <c r="CO2263" s="24">
        <f t="shared" si="865"/>
        <v>0</v>
      </c>
      <c r="CQ2263" s="24">
        <f t="shared" si="866"/>
        <v>0</v>
      </c>
      <c r="CS2263" s="24">
        <f t="shared" si="867"/>
        <v>0</v>
      </c>
    </row>
    <row r="2264" spans="9:97">
      <c r="I2264" s="24">
        <f t="shared" si="847"/>
        <v>0</v>
      </c>
      <c r="J2264" s="24">
        <f t="shared" si="846"/>
        <v>0</v>
      </c>
      <c r="M2264" s="24"/>
      <c r="N2264" s="24"/>
      <c r="O2264" s="24"/>
      <c r="P2264" s="24"/>
      <c r="Q2264" s="24"/>
      <c r="R2264" s="24"/>
      <c r="S2264" s="24">
        <f t="shared" si="848"/>
        <v>0</v>
      </c>
      <c r="T2264" s="24">
        <f t="shared" si="845"/>
        <v>0</v>
      </c>
      <c r="W2264" s="24"/>
      <c r="X2264" s="24"/>
      <c r="Y2264" s="24"/>
      <c r="Z2264" s="24"/>
      <c r="AA2264" s="24"/>
      <c r="AB2264" s="24"/>
      <c r="AC2264" s="24">
        <f t="shared" si="849"/>
        <v>0</v>
      </c>
      <c r="AD2264" s="24">
        <f t="shared" si="850"/>
        <v>0</v>
      </c>
      <c r="AG2264" s="24"/>
      <c r="AH2264" s="24"/>
      <c r="AI2264" s="24"/>
      <c r="AJ2264" s="24"/>
      <c r="AK2264" s="24"/>
      <c r="AL2264" s="24"/>
      <c r="AM2264" s="24">
        <f t="shared" si="851"/>
        <v>0</v>
      </c>
      <c r="AN2264" s="24">
        <f t="shared" si="844"/>
        <v>0</v>
      </c>
      <c r="AQ2264" s="24"/>
      <c r="AR2264" s="24"/>
      <c r="AS2264" s="24"/>
      <c r="AT2264" s="24"/>
      <c r="AU2264" s="24"/>
      <c r="AV2264" s="24"/>
      <c r="AW2264" s="24">
        <f t="shared" si="852"/>
        <v>0</v>
      </c>
      <c r="AX2264" s="24">
        <f t="shared" si="853"/>
        <v>0</v>
      </c>
      <c r="BA2264" s="24"/>
      <c r="BB2264" s="24"/>
      <c r="BC2264" s="24"/>
      <c r="BD2264" s="24"/>
      <c r="BE2264" s="24"/>
      <c r="BF2264" s="24"/>
      <c r="BG2264" s="24">
        <f t="shared" si="854"/>
        <v>0</v>
      </c>
      <c r="BH2264" s="24">
        <f t="shared" si="855"/>
        <v>0</v>
      </c>
      <c r="BK2264" s="24"/>
      <c r="BL2264" s="24"/>
      <c r="BM2264" s="24"/>
      <c r="BN2264" s="24"/>
      <c r="BO2264" s="24"/>
      <c r="BP2264" s="24"/>
      <c r="BQ2264" s="24">
        <f t="shared" si="856"/>
        <v>0</v>
      </c>
      <c r="BR2264" s="24">
        <f t="shared" si="857"/>
        <v>0</v>
      </c>
      <c r="BU2264" s="24"/>
      <c r="BV2264" s="24"/>
      <c r="BW2264" s="24"/>
      <c r="BX2264" s="24"/>
      <c r="BY2264" s="24"/>
      <c r="BZ2264" s="24"/>
      <c r="CA2264" s="24">
        <f t="shared" si="858"/>
        <v>0</v>
      </c>
      <c r="CB2264" s="24">
        <f t="shared" si="859"/>
        <v>0</v>
      </c>
      <c r="CC2264" s="24"/>
      <c r="CE2264" s="24">
        <f t="shared" si="860"/>
        <v>0</v>
      </c>
      <c r="CG2264" s="24">
        <f t="shared" si="861"/>
        <v>0</v>
      </c>
      <c r="CI2264" s="24">
        <f t="shared" si="862"/>
        <v>0</v>
      </c>
      <c r="CK2264" s="24">
        <f t="shared" si="863"/>
        <v>0</v>
      </c>
      <c r="CM2264" s="24">
        <f t="shared" si="864"/>
        <v>0</v>
      </c>
      <c r="CO2264" s="24">
        <f t="shared" si="865"/>
        <v>0</v>
      </c>
      <c r="CQ2264" s="24">
        <f t="shared" si="866"/>
        <v>0</v>
      </c>
      <c r="CS2264" s="24">
        <f t="shared" si="867"/>
        <v>0</v>
      </c>
    </row>
    <row r="2265" spans="9:97">
      <c r="I2265" s="24">
        <f t="shared" si="847"/>
        <v>0</v>
      </c>
      <c r="J2265" s="24">
        <f t="shared" si="846"/>
        <v>0</v>
      </c>
      <c r="M2265" s="24"/>
      <c r="N2265" s="24"/>
      <c r="O2265" s="24"/>
      <c r="P2265" s="24"/>
      <c r="Q2265" s="24"/>
      <c r="R2265" s="24"/>
      <c r="S2265" s="24">
        <f t="shared" si="848"/>
        <v>0</v>
      </c>
      <c r="T2265" s="24">
        <f t="shared" si="845"/>
        <v>0</v>
      </c>
      <c r="W2265" s="24"/>
      <c r="X2265" s="24"/>
      <c r="Y2265" s="24"/>
      <c r="Z2265" s="24"/>
      <c r="AA2265" s="24"/>
      <c r="AB2265" s="24"/>
      <c r="AC2265" s="24">
        <f t="shared" si="849"/>
        <v>0</v>
      </c>
      <c r="AD2265" s="24">
        <f t="shared" si="850"/>
        <v>0</v>
      </c>
      <c r="AG2265" s="24"/>
      <c r="AH2265" s="24"/>
      <c r="AI2265" s="24"/>
      <c r="AJ2265" s="24"/>
      <c r="AK2265" s="24"/>
      <c r="AL2265" s="24"/>
      <c r="AM2265" s="24">
        <f t="shared" si="851"/>
        <v>0</v>
      </c>
      <c r="AN2265" s="24">
        <f t="shared" si="844"/>
        <v>0</v>
      </c>
      <c r="AQ2265" s="24"/>
      <c r="AR2265" s="24"/>
      <c r="AS2265" s="24"/>
      <c r="AT2265" s="24"/>
      <c r="AU2265" s="24"/>
      <c r="AV2265" s="24"/>
      <c r="AW2265" s="24">
        <f t="shared" si="852"/>
        <v>0</v>
      </c>
      <c r="AX2265" s="24">
        <f t="shared" si="853"/>
        <v>0</v>
      </c>
      <c r="BA2265" s="24"/>
      <c r="BB2265" s="24"/>
      <c r="BC2265" s="24"/>
      <c r="BD2265" s="24"/>
      <c r="BE2265" s="24"/>
      <c r="BF2265" s="24"/>
      <c r="BG2265" s="24">
        <f t="shared" si="854"/>
        <v>0</v>
      </c>
      <c r="BH2265" s="24">
        <f t="shared" si="855"/>
        <v>0</v>
      </c>
      <c r="BK2265" s="24"/>
      <c r="BL2265" s="24"/>
      <c r="BM2265" s="24"/>
      <c r="BN2265" s="24"/>
      <c r="BO2265" s="24"/>
      <c r="BP2265" s="24"/>
      <c r="BQ2265" s="24">
        <f t="shared" si="856"/>
        <v>0</v>
      </c>
      <c r="BR2265" s="24">
        <f t="shared" si="857"/>
        <v>0</v>
      </c>
      <c r="BU2265" s="24"/>
      <c r="BV2265" s="24"/>
      <c r="BW2265" s="24"/>
      <c r="BX2265" s="24"/>
      <c r="BY2265" s="24"/>
      <c r="BZ2265" s="24"/>
      <c r="CA2265" s="24">
        <f t="shared" si="858"/>
        <v>0</v>
      </c>
      <c r="CB2265" s="24">
        <f t="shared" si="859"/>
        <v>0</v>
      </c>
      <c r="CC2265" s="24"/>
      <c r="CE2265" s="24">
        <f t="shared" si="860"/>
        <v>0</v>
      </c>
      <c r="CG2265" s="24">
        <f t="shared" si="861"/>
        <v>0</v>
      </c>
      <c r="CI2265" s="24">
        <f t="shared" si="862"/>
        <v>0</v>
      </c>
      <c r="CK2265" s="24">
        <f t="shared" si="863"/>
        <v>0</v>
      </c>
      <c r="CM2265" s="24">
        <f t="shared" si="864"/>
        <v>0</v>
      </c>
      <c r="CO2265" s="24">
        <f t="shared" si="865"/>
        <v>0</v>
      </c>
      <c r="CQ2265" s="24">
        <f t="shared" si="866"/>
        <v>0</v>
      </c>
      <c r="CS2265" s="24">
        <f t="shared" si="867"/>
        <v>0</v>
      </c>
    </row>
    <row r="2266" spans="9:97">
      <c r="I2266" s="24">
        <f t="shared" si="847"/>
        <v>0</v>
      </c>
      <c r="J2266" s="24">
        <f t="shared" si="846"/>
        <v>0</v>
      </c>
      <c r="M2266" s="24"/>
      <c r="N2266" s="24"/>
      <c r="O2266" s="24"/>
      <c r="P2266" s="24"/>
      <c r="Q2266" s="24"/>
      <c r="R2266" s="24"/>
      <c r="S2266" s="24">
        <f t="shared" si="848"/>
        <v>0</v>
      </c>
      <c r="T2266" s="24">
        <f t="shared" si="845"/>
        <v>0</v>
      </c>
      <c r="W2266" s="24"/>
      <c r="X2266" s="24"/>
      <c r="Y2266" s="24"/>
      <c r="Z2266" s="24"/>
      <c r="AA2266" s="24"/>
      <c r="AB2266" s="24"/>
      <c r="AC2266" s="24">
        <f t="shared" si="849"/>
        <v>0</v>
      </c>
      <c r="AD2266" s="24">
        <f t="shared" si="850"/>
        <v>0</v>
      </c>
      <c r="AG2266" s="24"/>
      <c r="AH2266" s="24"/>
      <c r="AI2266" s="24"/>
      <c r="AJ2266" s="24"/>
      <c r="AK2266" s="24"/>
      <c r="AL2266" s="24"/>
      <c r="AM2266" s="24">
        <f t="shared" si="851"/>
        <v>0</v>
      </c>
      <c r="AN2266" s="24">
        <f t="shared" ref="AN2266:AN2329" si="868">IF(AJ2266&lt;AG2266-AH2266,AG2266-AH2266-AJ2266,0)</f>
        <v>0</v>
      </c>
      <c r="AQ2266" s="24"/>
      <c r="AR2266" s="24"/>
      <c r="AS2266" s="24"/>
      <c r="AT2266" s="24"/>
      <c r="AU2266" s="24"/>
      <c r="AV2266" s="24"/>
      <c r="AW2266" s="24">
        <f t="shared" si="852"/>
        <v>0</v>
      </c>
      <c r="AX2266" s="24">
        <f t="shared" si="853"/>
        <v>0</v>
      </c>
      <c r="BA2266" s="24"/>
      <c r="BB2266" s="24"/>
      <c r="BC2266" s="24"/>
      <c r="BD2266" s="24"/>
      <c r="BE2266" s="24"/>
      <c r="BF2266" s="24"/>
      <c r="BG2266" s="24">
        <f t="shared" si="854"/>
        <v>0</v>
      </c>
      <c r="BH2266" s="24">
        <f t="shared" si="855"/>
        <v>0</v>
      </c>
      <c r="BK2266" s="24"/>
      <c r="BL2266" s="24"/>
      <c r="BM2266" s="24"/>
      <c r="BN2266" s="24"/>
      <c r="BO2266" s="24"/>
      <c r="BP2266" s="24"/>
      <c r="BQ2266" s="24">
        <f t="shared" si="856"/>
        <v>0</v>
      </c>
      <c r="BR2266" s="24">
        <f t="shared" si="857"/>
        <v>0</v>
      </c>
      <c r="BU2266" s="24"/>
      <c r="BV2266" s="24"/>
      <c r="BW2266" s="24"/>
      <c r="BX2266" s="24"/>
      <c r="BY2266" s="24"/>
      <c r="BZ2266" s="24"/>
      <c r="CA2266" s="24">
        <f t="shared" si="858"/>
        <v>0</v>
      </c>
      <c r="CB2266" s="24">
        <f t="shared" si="859"/>
        <v>0</v>
      </c>
      <c r="CC2266" s="24"/>
      <c r="CE2266" s="24">
        <f t="shared" si="860"/>
        <v>0</v>
      </c>
      <c r="CG2266" s="24">
        <f t="shared" si="861"/>
        <v>0</v>
      </c>
      <c r="CI2266" s="24">
        <f t="shared" si="862"/>
        <v>0</v>
      </c>
      <c r="CK2266" s="24">
        <f t="shared" si="863"/>
        <v>0</v>
      </c>
      <c r="CM2266" s="24">
        <f t="shared" si="864"/>
        <v>0</v>
      </c>
      <c r="CO2266" s="24">
        <f t="shared" si="865"/>
        <v>0</v>
      </c>
      <c r="CQ2266" s="24">
        <f t="shared" si="866"/>
        <v>0</v>
      </c>
      <c r="CS2266" s="24">
        <f t="shared" si="867"/>
        <v>0</v>
      </c>
    </row>
    <row r="2267" spans="9:97">
      <c r="I2267" s="24">
        <f t="shared" si="847"/>
        <v>0</v>
      </c>
      <c r="J2267" s="24">
        <f t="shared" si="846"/>
        <v>0</v>
      </c>
      <c r="M2267" s="24"/>
      <c r="N2267" s="24"/>
      <c r="O2267" s="24"/>
      <c r="P2267" s="24"/>
      <c r="Q2267" s="24"/>
      <c r="R2267" s="24"/>
      <c r="S2267" s="24">
        <f t="shared" si="848"/>
        <v>0</v>
      </c>
      <c r="T2267" s="24">
        <f t="shared" si="845"/>
        <v>0</v>
      </c>
      <c r="W2267" s="24"/>
      <c r="X2267" s="24"/>
      <c r="Y2267" s="24"/>
      <c r="Z2267" s="24"/>
      <c r="AA2267" s="24"/>
      <c r="AB2267" s="24"/>
      <c r="AC2267" s="24">
        <f t="shared" si="849"/>
        <v>0</v>
      </c>
      <c r="AD2267" s="24">
        <f t="shared" si="850"/>
        <v>0</v>
      </c>
      <c r="AG2267" s="24"/>
      <c r="AH2267" s="24"/>
      <c r="AI2267" s="24"/>
      <c r="AJ2267" s="24"/>
      <c r="AK2267" s="24"/>
      <c r="AL2267" s="24"/>
      <c r="AM2267" s="24">
        <f t="shared" si="851"/>
        <v>0</v>
      </c>
      <c r="AN2267" s="24">
        <f t="shared" si="868"/>
        <v>0</v>
      </c>
      <c r="AQ2267" s="24"/>
      <c r="AR2267" s="24"/>
      <c r="AS2267" s="24"/>
      <c r="AT2267" s="24"/>
      <c r="AU2267" s="24"/>
      <c r="AV2267" s="24"/>
      <c r="AW2267" s="24">
        <f t="shared" si="852"/>
        <v>0</v>
      </c>
      <c r="AX2267" s="24">
        <f t="shared" si="853"/>
        <v>0</v>
      </c>
      <c r="BA2267" s="24"/>
      <c r="BB2267" s="24"/>
      <c r="BC2267" s="24"/>
      <c r="BD2267" s="24"/>
      <c r="BE2267" s="24"/>
      <c r="BF2267" s="24"/>
      <c r="BG2267" s="24">
        <f t="shared" si="854"/>
        <v>0</v>
      </c>
      <c r="BH2267" s="24">
        <f t="shared" si="855"/>
        <v>0</v>
      </c>
      <c r="BK2267" s="24"/>
      <c r="BL2267" s="24"/>
      <c r="BM2267" s="24"/>
      <c r="BN2267" s="24"/>
      <c r="BO2267" s="24"/>
      <c r="BP2267" s="24"/>
      <c r="BQ2267" s="24">
        <f t="shared" si="856"/>
        <v>0</v>
      </c>
      <c r="BR2267" s="24">
        <f t="shared" si="857"/>
        <v>0</v>
      </c>
      <c r="BU2267" s="24"/>
      <c r="BV2267" s="24"/>
      <c r="BW2267" s="24"/>
      <c r="BX2267" s="24"/>
      <c r="BY2267" s="24"/>
      <c r="BZ2267" s="24"/>
      <c r="CA2267" s="24">
        <f t="shared" si="858"/>
        <v>0</v>
      </c>
      <c r="CB2267" s="24">
        <f t="shared" si="859"/>
        <v>0</v>
      </c>
      <c r="CC2267" s="24"/>
      <c r="CE2267" s="24">
        <f t="shared" si="860"/>
        <v>0</v>
      </c>
      <c r="CG2267" s="24">
        <f t="shared" si="861"/>
        <v>0</v>
      </c>
      <c r="CI2267" s="24">
        <f t="shared" si="862"/>
        <v>0</v>
      </c>
      <c r="CK2267" s="24">
        <f t="shared" si="863"/>
        <v>0</v>
      </c>
      <c r="CM2267" s="24">
        <f t="shared" si="864"/>
        <v>0</v>
      </c>
      <c r="CO2267" s="24">
        <f t="shared" si="865"/>
        <v>0</v>
      </c>
      <c r="CQ2267" s="24">
        <f t="shared" si="866"/>
        <v>0</v>
      </c>
      <c r="CS2267" s="24">
        <f t="shared" si="867"/>
        <v>0</v>
      </c>
    </row>
    <row r="2268" spans="9:97">
      <c r="I2268" s="24">
        <f t="shared" si="847"/>
        <v>0</v>
      </c>
      <c r="J2268" s="24">
        <f t="shared" si="846"/>
        <v>0</v>
      </c>
      <c r="M2268" s="24"/>
      <c r="N2268" s="24"/>
      <c r="O2268" s="24"/>
      <c r="P2268" s="24"/>
      <c r="Q2268" s="24"/>
      <c r="R2268" s="24"/>
      <c r="S2268" s="24">
        <f t="shared" si="848"/>
        <v>0</v>
      </c>
      <c r="T2268" s="24">
        <f t="shared" si="845"/>
        <v>0</v>
      </c>
      <c r="W2268" s="24"/>
      <c r="X2268" s="24"/>
      <c r="Y2268" s="24"/>
      <c r="Z2268" s="24"/>
      <c r="AA2268" s="24"/>
      <c r="AB2268" s="24"/>
      <c r="AC2268" s="24">
        <f t="shared" si="849"/>
        <v>0</v>
      </c>
      <c r="AD2268" s="24">
        <f t="shared" si="850"/>
        <v>0</v>
      </c>
      <c r="AG2268" s="24"/>
      <c r="AH2268" s="24"/>
      <c r="AI2268" s="24"/>
      <c r="AJ2268" s="24"/>
      <c r="AK2268" s="24"/>
      <c r="AL2268" s="24"/>
      <c r="AM2268" s="24">
        <f t="shared" si="851"/>
        <v>0</v>
      </c>
      <c r="AN2268" s="24">
        <f t="shared" si="868"/>
        <v>0</v>
      </c>
      <c r="AQ2268" s="24"/>
      <c r="AR2268" s="24"/>
      <c r="AS2268" s="24"/>
      <c r="AT2268" s="24"/>
      <c r="AU2268" s="24"/>
      <c r="AV2268" s="24"/>
      <c r="AW2268" s="24">
        <f t="shared" si="852"/>
        <v>0</v>
      </c>
      <c r="AX2268" s="24">
        <f t="shared" si="853"/>
        <v>0</v>
      </c>
      <c r="BA2268" s="24"/>
      <c r="BB2268" s="24"/>
      <c r="BC2268" s="24"/>
      <c r="BD2268" s="24"/>
      <c r="BE2268" s="24"/>
      <c r="BF2268" s="24"/>
      <c r="BG2268" s="24">
        <f t="shared" si="854"/>
        <v>0</v>
      </c>
      <c r="BH2268" s="24">
        <f t="shared" si="855"/>
        <v>0</v>
      </c>
      <c r="BK2268" s="24"/>
      <c r="BL2268" s="24"/>
      <c r="BM2268" s="24"/>
      <c r="BN2268" s="24"/>
      <c r="BO2268" s="24"/>
      <c r="BP2268" s="24"/>
      <c r="BQ2268" s="24">
        <f t="shared" si="856"/>
        <v>0</v>
      </c>
      <c r="BR2268" s="24">
        <f t="shared" si="857"/>
        <v>0</v>
      </c>
      <c r="BU2268" s="24"/>
      <c r="BV2268" s="24"/>
      <c r="BW2268" s="24"/>
      <c r="BX2268" s="24"/>
      <c r="BY2268" s="24"/>
      <c r="BZ2268" s="24"/>
      <c r="CA2268" s="24">
        <f t="shared" si="858"/>
        <v>0</v>
      </c>
      <c r="CB2268" s="24">
        <f t="shared" si="859"/>
        <v>0</v>
      </c>
      <c r="CC2268" s="24"/>
      <c r="CE2268" s="24">
        <f t="shared" si="860"/>
        <v>0</v>
      </c>
      <c r="CG2268" s="24">
        <f t="shared" si="861"/>
        <v>0</v>
      </c>
      <c r="CI2268" s="24">
        <f t="shared" si="862"/>
        <v>0</v>
      </c>
      <c r="CK2268" s="24">
        <f t="shared" si="863"/>
        <v>0</v>
      </c>
      <c r="CM2268" s="24">
        <f t="shared" si="864"/>
        <v>0</v>
      </c>
      <c r="CO2268" s="24">
        <f t="shared" si="865"/>
        <v>0</v>
      </c>
      <c r="CQ2268" s="24">
        <f t="shared" si="866"/>
        <v>0</v>
      </c>
      <c r="CS2268" s="24">
        <f t="shared" si="867"/>
        <v>0</v>
      </c>
    </row>
    <row r="2269" spans="9:97">
      <c r="I2269" s="24">
        <f t="shared" si="847"/>
        <v>0</v>
      </c>
      <c r="J2269" s="24">
        <f t="shared" si="846"/>
        <v>0</v>
      </c>
      <c r="M2269" s="24"/>
      <c r="N2269" s="24"/>
      <c r="O2269" s="24"/>
      <c r="P2269" s="24"/>
      <c r="Q2269" s="24"/>
      <c r="R2269" s="24"/>
      <c r="S2269" s="24">
        <f t="shared" si="848"/>
        <v>0</v>
      </c>
      <c r="T2269" s="24">
        <f t="shared" si="845"/>
        <v>0</v>
      </c>
      <c r="W2269" s="24"/>
      <c r="X2269" s="24"/>
      <c r="Y2269" s="24"/>
      <c r="Z2269" s="24"/>
      <c r="AA2269" s="24"/>
      <c r="AB2269" s="24"/>
      <c r="AC2269" s="24">
        <f t="shared" si="849"/>
        <v>0</v>
      </c>
      <c r="AD2269" s="24">
        <f t="shared" si="850"/>
        <v>0</v>
      </c>
      <c r="AG2269" s="24"/>
      <c r="AH2269" s="24"/>
      <c r="AI2269" s="24"/>
      <c r="AJ2269" s="24"/>
      <c r="AK2269" s="24"/>
      <c r="AL2269" s="24"/>
      <c r="AM2269" s="24">
        <f t="shared" si="851"/>
        <v>0</v>
      </c>
      <c r="AN2269" s="24">
        <f t="shared" si="868"/>
        <v>0</v>
      </c>
      <c r="AQ2269" s="24"/>
      <c r="AR2269" s="24"/>
      <c r="AS2269" s="24"/>
      <c r="AT2269" s="24"/>
      <c r="AU2269" s="24"/>
      <c r="AV2269" s="24"/>
      <c r="AW2269" s="24">
        <f t="shared" si="852"/>
        <v>0</v>
      </c>
      <c r="AX2269" s="24">
        <f t="shared" si="853"/>
        <v>0</v>
      </c>
      <c r="BA2269" s="24"/>
      <c r="BB2269" s="24"/>
      <c r="BC2269" s="24"/>
      <c r="BD2269" s="24"/>
      <c r="BE2269" s="24"/>
      <c r="BF2269" s="24"/>
      <c r="BG2269" s="24">
        <f t="shared" si="854"/>
        <v>0</v>
      </c>
      <c r="BH2269" s="24">
        <f t="shared" si="855"/>
        <v>0</v>
      </c>
      <c r="BK2269" s="24"/>
      <c r="BL2269" s="24"/>
      <c r="BM2269" s="24"/>
      <c r="BN2269" s="24"/>
      <c r="BO2269" s="24"/>
      <c r="BP2269" s="24"/>
      <c r="BQ2269" s="24">
        <f t="shared" si="856"/>
        <v>0</v>
      </c>
      <c r="BR2269" s="24">
        <f t="shared" si="857"/>
        <v>0</v>
      </c>
      <c r="BU2269" s="24"/>
      <c r="BV2269" s="24"/>
      <c r="BW2269" s="24"/>
      <c r="BX2269" s="24"/>
      <c r="BY2269" s="24"/>
      <c r="BZ2269" s="24"/>
      <c r="CA2269" s="24">
        <f t="shared" si="858"/>
        <v>0</v>
      </c>
      <c r="CB2269" s="24">
        <f t="shared" si="859"/>
        <v>0</v>
      </c>
      <c r="CC2269" s="24"/>
      <c r="CE2269" s="24">
        <f t="shared" si="860"/>
        <v>0</v>
      </c>
      <c r="CG2269" s="24">
        <f t="shared" si="861"/>
        <v>0</v>
      </c>
      <c r="CI2269" s="24">
        <f t="shared" si="862"/>
        <v>0</v>
      </c>
      <c r="CK2269" s="24">
        <f t="shared" si="863"/>
        <v>0</v>
      </c>
      <c r="CM2269" s="24">
        <f t="shared" si="864"/>
        <v>0</v>
      </c>
      <c r="CO2269" s="24">
        <f t="shared" si="865"/>
        <v>0</v>
      </c>
      <c r="CQ2269" s="24">
        <f t="shared" si="866"/>
        <v>0</v>
      </c>
      <c r="CS2269" s="24">
        <f t="shared" si="867"/>
        <v>0</v>
      </c>
    </row>
    <row r="2270" spans="9:97">
      <c r="I2270" s="24">
        <f t="shared" si="847"/>
        <v>0</v>
      </c>
      <c r="J2270" s="24">
        <f t="shared" si="846"/>
        <v>0</v>
      </c>
      <c r="M2270" s="24"/>
      <c r="N2270" s="24"/>
      <c r="O2270" s="24"/>
      <c r="P2270" s="24"/>
      <c r="Q2270" s="24"/>
      <c r="R2270" s="24"/>
      <c r="S2270" s="24">
        <f t="shared" si="848"/>
        <v>0</v>
      </c>
      <c r="T2270" s="24">
        <f t="shared" si="845"/>
        <v>0</v>
      </c>
      <c r="W2270" s="24"/>
      <c r="X2270" s="24"/>
      <c r="Y2270" s="24"/>
      <c r="Z2270" s="24"/>
      <c r="AA2270" s="24"/>
      <c r="AB2270" s="24"/>
      <c r="AC2270" s="24">
        <f t="shared" si="849"/>
        <v>0</v>
      </c>
      <c r="AD2270" s="24">
        <f t="shared" si="850"/>
        <v>0</v>
      </c>
      <c r="AG2270" s="24"/>
      <c r="AH2270" s="24"/>
      <c r="AI2270" s="24"/>
      <c r="AJ2270" s="24"/>
      <c r="AK2270" s="24"/>
      <c r="AL2270" s="24"/>
      <c r="AM2270" s="24">
        <f t="shared" si="851"/>
        <v>0</v>
      </c>
      <c r="AN2270" s="24">
        <f t="shared" si="868"/>
        <v>0</v>
      </c>
      <c r="AQ2270" s="24"/>
      <c r="AR2270" s="24"/>
      <c r="AS2270" s="24"/>
      <c r="AT2270" s="24"/>
      <c r="AU2270" s="24"/>
      <c r="AV2270" s="24"/>
      <c r="AW2270" s="24">
        <f t="shared" si="852"/>
        <v>0</v>
      </c>
      <c r="AX2270" s="24">
        <f t="shared" si="853"/>
        <v>0</v>
      </c>
      <c r="BA2270" s="24"/>
      <c r="BB2270" s="24"/>
      <c r="BC2270" s="24"/>
      <c r="BD2270" s="24"/>
      <c r="BE2270" s="24"/>
      <c r="BF2270" s="24"/>
      <c r="BG2270" s="24">
        <f t="shared" si="854"/>
        <v>0</v>
      </c>
      <c r="BH2270" s="24">
        <f t="shared" si="855"/>
        <v>0</v>
      </c>
      <c r="BK2270" s="24"/>
      <c r="BL2270" s="24"/>
      <c r="BM2270" s="24"/>
      <c r="BN2270" s="24"/>
      <c r="BO2270" s="24"/>
      <c r="BP2270" s="24"/>
      <c r="BQ2270" s="24">
        <f t="shared" si="856"/>
        <v>0</v>
      </c>
      <c r="BR2270" s="24">
        <f t="shared" si="857"/>
        <v>0</v>
      </c>
      <c r="BU2270" s="24"/>
      <c r="BV2270" s="24"/>
      <c r="BW2270" s="24"/>
      <c r="BX2270" s="24"/>
      <c r="BY2270" s="24"/>
      <c r="BZ2270" s="24"/>
      <c r="CA2270" s="24">
        <f t="shared" si="858"/>
        <v>0</v>
      </c>
      <c r="CB2270" s="24">
        <f t="shared" si="859"/>
        <v>0</v>
      </c>
      <c r="CC2270" s="24"/>
      <c r="CE2270" s="24">
        <f t="shared" si="860"/>
        <v>0</v>
      </c>
      <c r="CG2270" s="24">
        <f t="shared" si="861"/>
        <v>0</v>
      </c>
      <c r="CI2270" s="24">
        <f t="shared" si="862"/>
        <v>0</v>
      </c>
      <c r="CK2270" s="24">
        <f t="shared" si="863"/>
        <v>0</v>
      </c>
      <c r="CM2270" s="24">
        <f t="shared" si="864"/>
        <v>0</v>
      </c>
      <c r="CO2270" s="24">
        <f t="shared" si="865"/>
        <v>0</v>
      </c>
      <c r="CQ2270" s="24">
        <f t="shared" si="866"/>
        <v>0</v>
      </c>
      <c r="CS2270" s="24">
        <f t="shared" si="867"/>
        <v>0</v>
      </c>
    </row>
    <row r="2271" spans="9:97">
      <c r="I2271" s="24">
        <f t="shared" si="847"/>
        <v>0</v>
      </c>
      <c r="J2271" s="24">
        <f t="shared" si="846"/>
        <v>0</v>
      </c>
      <c r="M2271" s="24"/>
      <c r="N2271" s="24"/>
      <c r="O2271" s="24"/>
      <c r="P2271" s="24"/>
      <c r="Q2271" s="24"/>
      <c r="R2271" s="24"/>
      <c r="S2271" s="24">
        <f t="shared" si="848"/>
        <v>0</v>
      </c>
      <c r="T2271" s="24">
        <f t="shared" si="845"/>
        <v>0</v>
      </c>
      <c r="W2271" s="24"/>
      <c r="X2271" s="24"/>
      <c r="Y2271" s="24"/>
      <c r="Z2271" s="24"/>
      <c r="AA2271" s="24"/>
      <c r="AB2271" s="24"/>
      <c r="AC2271" s="24">
        <f t="shared" si="849"/>
        <v>0</v>
      </c>
      <c r="AD2271" s="24">
        <f t="shared" si="850"/>
        <v>0</v>
      </c>
      <c r="AG2271" s="24"/>
      <c r="AH2271" s="24"/>
      <c r="AI2271" s="24"/>
      <c r="AJ2271" s="24"/>
      <c r="AK2271" s="24"/>
      <c r="AL2271" s="24"/>
      <c r="AM2271" s="24">
        <f t="shared" si="851"/>
        <v>0</v>
      </c>
      <c r="AN2271" s="24">
        <f t="shared" si="868"/>
        <v>0</v>
      </c>
      <c r="AQ2271" s="24"/>
      <c r="AR2271" s="24"/>
      <c r="AS2271" s="24"/>
      <c r="AT2271" s="24"/>
      <c r="AU2271" s="24"/>
      <c r="AV2271" s="24"/>
      <c r="AW2271" s="24">
        <f t="shared" si="852"/>
        <v>0</v>
      </c>
      <c r="AX2271" s="24">
        <f t="shared" si="853"/>
        <v>0</v>
      </c>
      <c r="BA2271" s="24"/>
      <c r="BB2271" s="24"/>
      <c r="BC2271" s="24"/>
      <c r="BD2271" s="24"/>
      <c r="BE2271" s="24"/>
      <c r="BF2271" s="24"/>
      <c r="BG2271" s="24">
        <f t="shared" si="854"/>
        <v>0</v>
      </c>
      <c r="BH2271" s="24">
        <f t="shared" si="855"/>
        <v>0</v>
      </c>
      <c r="BK2271" s="24"/>
      <c r="BL2271" s="24"/>
      <c r="BM2271" s="24"/>
      <c r="BN2271" s="24"/>
      <c r="BO2271" s="24"/>
      <c r="BP2271" s="24"/>
      <c r="BQ2271" s="24">
        <f t="shared" si="856"/>
        <v>0</v>
      </c>
      <c r="BR2271" s="24">
        <f t="shared" si="857"/>
        <v>0</v>
      </c>
      <c r="BU2271" s="24"/>
      <c r="BV2271" s="24"/>
      <c r="BW2271" s="24"/>
      <c r="BX2271" s="24"/>
      <c r="BY2271" s="24"/>
      <c r="BZ2271" s="24"/>
      <c r="CA2271" s="24">
        <f t="shared" si="858"/>
        <v>0</v>
      </c>
      <c r="CB2271" s="24">
        <f t="shared" si="859"/>
        <v>0</v>
      </c>
      <c r="CC2271" s="24"/>
      <c r="CE2271" s="24">
        <f t="shared" si="860"/>
        <v>0</v>
      </c>
      <c r="CG2271" s="24">
        <f t="shared" si="861"/>
        <v>0</v>
      </c>
      <c r="CI2271" s="24">
        <f t="shared" si="862"/>
        <v>0</v>
      </c>
      <c r="CK2271" s="24">
        <f t="shared" si="863"/>
        <v>0</v>
      </c>
      <c r="CM2271" s="24">
        <f t="shared" si="864"/>
        <v>0</v>
      </c>
      <c r="CO2271" s="24">
        <f t="shared" si="865"/>
        <v>0</v>
      </c>
      <c r="CQ2271" s="24">
        <f t="shared" si="866"/>
        <v>0</v>
      </c>
      <c r="CS2271" s="24">
        <f t="shared" si="867"/>
        <v>0</v>
      </c>
    </row>
    <row r="2272" spans="9:97">
      <c r="I2272" s="24">
        <f t="shared" si="847"/>
        <v>0</v>
      </c>
      <c r="J2272" s="24">
        <f t="shared" si="846"/>
        <v>0</v>
      </c>
      <c r="M2272" s="24"/>
      <c r="N2272" s="24"/>
      <c r="O2272" s="24"/>
      <c r="P2272" s="24"/>
      <c r="Q2272" s="24"/>
      <c r="R2272" s="24"/>
      <c r="S2272" s="24">
        <f t="shared" si="848"/>
        <v>0</v>
      </c>
      <c r="T2272" s="24">
        <f t="shared" si="845"/>
        <v>0</v>
      </c>
      <c r="W2272" s="24"/>
      <c r="X2272" s="24"/>
      <c r="Y2272" s="24"/>
      <c r="Z2272" s="24"/>
      <c r="AA2272" s="24"/>
      <c r="AB2272" s="24"/>
      <c r="AC2272" s="24">
        <f t="shared" si="849"/>
        <v>0</v>
      </c>
      <c r="AD2272" s="24">
        <f t="shared" si="850"/>
        <v>0</v>
      </c>
      <c r="AG2272" s="24"/>
      <c r="AH2272" s="24"/>
      <c r="AI2272" s="24"/>
      <c r="AJ2272" s="24"/>
      <c r="AK2272" s="24"/>
      <c r="AL2272" s="24"/>
      <c r="AM2272" s="24">
        <f t="shared" si="851"/>
        <v>0</v>
      </c>
      <c r="AN2272" s="24">
        <f t="shared" si="868"/>
        <v>0</v>
      </c>
      <c r="AQ2272" s="24"/>
      <c r="AR2272" s="24"/>
      <c r="AS2272" s="24"/>
      <c r="AT2272" s="24"/>
      <c r="AU2272" s="24"/>
      <c r="AV2272" s="24"/>
      <c r="AW2272" s="24">
        <f t="shared" si="852"/>
        <v>0</v>
      </c>
      <c r="AX2272" s="24">
        <f t="shared" si="853"/>
        <v>0</v>
      </c>
      <c r="BA2272" s="24"/>
      <c r="BB2272" s="24"/>
      <c r="BC2272" s="24"/>
      <c r="BD2272" s="24"/>
      <c r="BE2272" s="24"/>
      <c r="BF2272" s="24"/>
      <c r="BG2272" s="24">
        <f t="shared" si="854"/>
        <v>0</v>
      </c>
      <c r="BH2272" s="24">
        <f t="shared" si="855"/>
        <v>0</v>
      </c>
      <c r="BK2272" s="24"/>
      <c r="BL2272" s="24"/>
      <c r="BM2272" s="24"/>
      <c r="BN2272" s="24"/>
      <c r="BO2272" s="24"/>
      <c r="BP2272" s="24"/>
      <c r="BQ2272" s="24">
        <f t="shared" si="856"/>
        <v>0</v>
      </c>
      <c r="BR2272" s="24">
        <f t="shared" si="857"/>
        <v>0</v>
      </c>
      <c r="BU2272" s="24"/>
      <c r="BV2272" s="24"/>
      <c r="BW2272" s="24"/>
      <c r="BX2272" s="24"/>
      <c r="BY2272" s="24"/>
      <c r="BZ2272" s="24"/>
      <c r="CA2272" s="24">
        <f t="shared" si="858"/>
        <v>0</v>
      </c>
      <c r="CB2272" s="24">
        <f t="shared" si="859"/>
        <v>0</v>
      </c>
      <c r="CC2272" s="24"/>
      <c r="CE2272" s="24">
        <f t="shared" si="860"/>
        <v>0</v>
      </c>
      <c r="CG2272" s="24">
        <f t="shared" si="861"/>
        <v>0</v>
      </c>
      <c r="CI2272" s="24">
        <f t="shared" si="862"/>
        <v>0</v>
      </c>
      <c r="CK2272" s="24">
        <f t="shared" si="863"/>
        <v>0</v>
      </c>
      <c r="CM2272" s="24">
        <f t="shared" si="864"/>
        <v>0</v>
      </c>
      <c r="CO2272" s="24">
        <f t="shared" si="865"/>
        <v>0</v>
      </c>
      <c r="CQ2272" s="24">
        <f t="shared" si="866"/>
        <v>0</v>
      </c>
      <c r="CS2272" s="24">
        <f t="shared" si="867"/>
        <v>0</v>
      </c>
    </row>
    <row r="2273" spans="9:97">
      <c r="I2273" s="24">
        <f t="shared" si="847"/>
        <v>0</v>
      </c>
      <c r="J2273" s="24">
        <f t="shared" si="846"/>
        <v>0</v>
      </c>
      <c r="M2273" s="24"/>
      <c r="N2273" s="24"/>
      <c r="O2273" s="24"/>
      <c r="P2273" s="24"/>
      <c r="Q2273" s="24"/>
      <c r="R2273" s="24"/>
      <c r="S2273" s="24">
        <f t="shared" si="848"/>
        <v>0</v>
      </c>
      <c r="T2273" s="24">
        <f t="shared" si="845"/>
        <v>0</v>
      </c>
      <c r="W2273" s="24"/>
      <c r="X2273" s="24"/>
      <c r="Y2273" s="24"/>
      <c r="Z2273" s="24"/>
      <c r="AA2273" s="24"/>
      <c r="AB2273" s="24"/>
      <c r="AC2273" s="24">
        <f t="shared" si="849"/>
        <v>0</v>
      </c>
      <c r="AD2273" s="24">
        <f t="shared" si="850"/>
        <v>0</v>
      </c>
      <c r="AG2273" s="24"/>
      <c r="AH2273" s="24"/>
      <c r="AI2273" s="24"/>
      <c r="AJ2273" s="24"/>
      <c r="AK2273" s="24"/>
      <c r="AL2273" s="24"/>
      <c r="AM2273" s="24">
        <f t="shared" si="851"/>
        <v>0</v>
      </c>
      <c r="AN2273" s="24">
        <f t="shared" si="868"/>
        <v>0</v>
      </c>
      <c r="AQ2273" s="24"/>
      <c r="AR2273" s="24"/>
      <c r="AS2273" s="24"/>
      <c r="AT2273" s="24"/>
      <c r="AU2273" s="24"/>
      <c r="AV2273" s="24"/>
      <c r="AW2273" s="24">
        <f t="shared" si="852"/>
        <v>0</v>
      </c>
      <c r="AX2273" s="24">
        <f t="shared" si="853"/>
        <v>0</v>
      </c>
      <c r="BA2273" s="24"/>
      <c r="BB2273" s="24"/>
      <c r="BC2273" s="24"/>
      <c r="BD2273" s="24"/>
      <c r="BE2273" s="24"/>
      <c r="BF2273" s="24"/>
      <c r="BG2273" s="24">
        <f t="shared" si="854"/>
        <v>0</v>
      </c>
      <c r="BH2273" s="24">
        <f t="shared" si="855"/>
        <v>0</v>
      </c>
      <c r="BK2273" s="24"/>
      <c r="BL2273" s="24"/>
      <c r="BM2273" s="24"/>
      <c r="BN2273" s="24"/>
      <c r="BO2273" s="24"/>
      <c r="BP2273" s="24"/>
      <c r="BQ2273" s="24">
        <f t="shared" si="856"/>
        <v>0</v>
      </c>
      <c r="BR2273" s="24">
        <f t="shared" si="857"/>
        <v>0</v>
      </c>
      <c r="BU2273" s="24"/>
      <c r="BV2273" s="24"/>
      <c r="BW2273" s="24"/>
      <c r="BX2273" s="24"/>
      <c r="BY2273" s="24"/>
      <c r="BZ2273" s="24"/>
      <c r="CA2273" s="24">
        <f t="shared" si="858"/>
        <v>0</v>
      </c>
      <c r="CB2273" s="24">
        <f t="shared" si="859"/>
        <v>0</v>
      </c>
      <c r="CC2273" s="24"/>
      <c r="CE2273" s="24">
        <f t="shared" si="860"/>
        <v>0</v>
      </c>
      <c r="CG2273" s="24">
        <f t="shared" si="861"/>
        <v>0</v>
      </c>
      <c r="CI2273" s="24">
        <f t="shared" si="862"/>
        <v>0</v>
      </c>
      <c r="CK2273" s="24">
        <f t="shared" si="863"/>
        <v>0</v>
      </c>
      <c r="CM2273" s="24">
        <f t="shared" si="864"/>
        <v>0</v>
      </c>
      <c r="CO2273" s="24">
        <f t="shared" si="865"/>
        <v>0</v>
      </c>
      <c r="CQ2273" s="24">
        <f t="shared" si="866"/>
        <v>0</v>
      </c>
      <c r="CS2273" s="24">
        <f t="shared" si="867"/>
        <v>0</v>
      </c>
    </row>
    <row r="2274" spans="9:97">
      <c r="I2274" s="24">
        <f t="shared" si="847"/>
        <v>0</v>
      </c>
      <c r="J2274" s="24">
        <f t="shared" si="846"/>
        <v>0</v>
      </c>
      <c r="M2274" s="24"/>
      <c r="N2274" s="24"/>
      <c r="O2274" s="24"/>
      <c r="P2274" s="24"/>
      <c r="Q2274" s="24"/>
      <c r="R2274" s="24"/>
      <c r="S2274" s="24">
        <f t="shared" si="848"/>
        <v>0</v>
      </c>
      <c r="T2274" s="24">
        <f t="shared" si="845"/>
        <v>0</v>
      </c>
      <c r="W2274" s="24"/>
      <c r="X2274" s="24"/>
      <c r="Y2274" s="24"/>
      <c r="Z2274" s="24"/>
      <c r="AA2274" s="24"/>
      <c r="AB2274" s="24"/>
      <c r="AC2274" s="24">
        <f t="shared" si="849"/>
        <v>0</v>
      </c>
      <c r="AD2274" s="24">
        <f t="shared" si="850"/>
        <v>0</v>
      </c>
      <c r="AG2274" s="24"/>
      <c r="AH2274" s="24"/>
      <c r="AI2274" s="24"/>
      <c r="AJ2274" s="24"/>
      <c r="AK2274" s="24"/>
      <c r="AL2274" s="24"/>
      <c r="AM2274" s="24">
        <f t="shared" si="851"/>
        <v>0</v>
      </c>
      <c r="AN2274" s="24">
        <f t="shared" si="868"/>
        <v>0</v>
      </c>
      <c r="AQ2274" s="24"/>
      <c r="AR2274" s="24"/>
      <c r="AS2274" s="24"/>
      <c r="AT2274" s="24"/>
      <c r="AU2274" s="24"/>
      <c r="AV2274" s="24"/>
      <c r="AW2274" s="24">
        <f t="shared" si="852"/>
        <v>0</v>
      </c>
      <c r="AX2274" s="24">
        <f t="shared" si="853"/>
        <v>0</v>
      </c>
      <c r="BA2274" s="24"/>
      <c r="BB2274" s="24"/>
      <c r="BC2274" s="24"/>
      <c r="BD2274" s="24"/>
      <c r="BE2274" s="24"/>
      <c r="BF2274" s="24"/>
      <c r="BG2274" s="24">
        <f t="shared" si="854"/>
        <v>0</v>
      </c>
      <c r="BH2274" s="24">
        <f t="shared" si="855"/>
        <v>0</v>
      </c>
      <c r="BK2274" s="24"/>
      <c r="BL2274" s="24"/>
      <c r="BM2274" s="24"/>
      <c r="BN2274" s="24"/>
      <c r="BO2274" s="24"/>
      <c r="BP2274" s="24"/>
      <c r="BQ2274" s="24">
        <f t="shared" si="856"/>
        <v>0</v>
      </c>
      <c r="BR2274" s="24">
        <f t="shared" si="857"/>
        <v>0</v>
      </c>
      <c r="BU2274" s="24"/>
      <c r="BV2274" s="24"/>
      <c r="BW2274" s="24"/>
      <c r="BX2274" s="24"/>
      <c r="BY2274" s="24"/>
      <c r="BZ2274" s="24"/>
      <c r="CA2274" s="24">
        <f t="shared" si="858"/>
        <v>0</v>
      </c>
      <c r="CB2274" s="24">
        <f t="shared" si="859"/>
        <v>0</v>
      </c>
      <c r="CC2274" s="24"/>
      <c r="CE2274" s="24">
        <f t="shared" si="860"/>
        <v>0</v>
      </c>
      <c r="CG2274" s="24">
        <f t="shared" si="861"/>
        <v>0</v>
      </c>
      <c r="CI2274" s="24">
        <f t="shared" si="862"/>
        <v>0</v>
      </c>
      <c r="CK2274" s="24">
        <f t="shared" si="863"/>
        <v>0</v>
      </c>
      <c r="CM2274" s="24">
        <f t="shared" si="864"/>
        <v>0</v>
      </c>
      <c r="CO2274" s="24">
        <f t="shared" si="865"/>
        <v>0</v>
      </c>
      <c r="CQ2274" s="24">
        <f t="shared" si="866"/>
        <v>0</v>
      </c>
      <c r="CS2274" s="24">
        <f t="shared" si="867"/>
        <v>0</v>
      </c>
    </row>
    <row r="2275" spans="9:97">
      <c r="I2275" s="24">
        <f t="shared" si="847"/>
        <v>0</v>
      </c>
      <c r="J2275" s="24">
        <f t="shared" si="846"/>
        <v>0</v>
      </c>
      <c r="M2275" s="24"/>
      <c r="N2275" s="24"/>
      <c r="O2275" s="24"/>
      <c r="P2275" s="24"/>
      <c r="Q2275" s="24"/>
      <c r="R2275" s="24"/>
      <c r="S2275" s="24">
        <f t="shared" si="848"/>
        <v>0</v>
      </c>
      <c r="T2275" s="24">
        <f t="shared" si="845"/>
        <v>0</v>
      </c>
      <c r="W2275" s="24"/>
      <c r="X2275" s="24"/>
      <c r="Y2275" s="24"/>
      <c r="Z2275" s="24"/>
      <c r="AA2275" s="24"/>
      <c r="AB2275" s="24"/>
      <c r="AC2275" s="24">
        <f t="shared" si="849"/>
        <v>0</v>
      </c>
      <c r="AD2275" s="24">
        <f t="shared" si="850"/>
        <v>0</v>
      </c>
      <c r="AG2275" s="24"/>
      <c r="AH2275" s="24"/>
      <c r="AI2275" s="24"/>
      <c r="AJ2275" s="24"/>
      <c r="AK2275" s="24"/>
      <c r="AL2275" s="24"/>
      <c r="AM2275" s="24">
        <f t="shared" si="851"/>
        <v>0</v>
      </c>
      <c r="AN2275" s="24">
        <f t="shared" si="868"/>
        <v>0</v>
      </c>
      <c r="AQ2275" s="24"/>
      <c r="AR2275" s="24"/>
      <c r="AS2275" s="24"/>
      <c r="AT2275" s="24"/>
      <c r="AU2275" s="24"/>
      <c r="AV2275" s="24"/>
      <c r="AW2275" s="24">
        <f t="shared" si="852"/>
        <v>0</v>
      </c>
      <c r="AX2275" s="24">
        <f t="shared" si="853"/>
        <v>0</v>
      </c>
      <c r="BA2275" s="24"/>
      <c r="BB2275" s="24"/>
      <c r="BC2275" s="24"/>
      <c r="BD2275" s="24"/>
      <c r="BE2275" s="24"/>
      <c r="BF2275" s="24"/>
      <c r="BG2275" s="24">
        <f t="shared" si="854"/>
        <v>0</v>
      </c>
      <c r="BH2275" s="24">
        <f t="shared" si="855"/>
        <v>0</v>
      </c>
      <c r="BK2275" s="24"/>
      <c r="BL2275" s="24"/>
      <c r="BM2275" s="24"/>
      <c r="BN2275" s="24"/>
      <c r="BO2275" s="24"/>
      <c r="BP2275" s="24"/>
      <c r="BQ2275" s="24">
        <f t="shared" si="856"/>
        <v>0</v>
      </c>
      <c r="BR2275" s="24">
        <f t="shared" si="857"/>
        <v>0</v>
      </c>
      <c r="BU2275" s="24"/>
      <c r="BV2275" s="24"/>
      <c r="BW2275" s="24"/>
      <c r="BX2275" s="24"/>
      <c r="BY2275" s="24"/>
      <c r="BZ2275" s="24"/>
      <c r="CA2275" s="24">
        <f t="shared" si="858"/>
        <v>0</v>
      </c>
      <c r="CB2275" s="24">
        <f t="shared" si="859"/>
        <v>0</v>
      </c>
      <c r="CC2275" s="24"/>
      <c r="CE2275" s="24">
        <f t="shared" si="860"/>
        <v>0</v>
      </c>
      <c r="CG2275" s="24">
        <f t="shared" si="861"/>
        <v>0</v>
      </c>
      <c r="CI2275" s="24">
        <f t="shared" si="862"/>
        <v>0</v>
      </c>
      <c r="CK2275" s="24">
        <f t="shared" si="863"/>
        <v>0</v>
      </c>
      <c r="CM2275" s="24">
        <f t="shared" si="864"/>
        <v>0</v>
      </c>
      <c r="CO2275" s="24">
        <f t="shared" si="865"/>
        <v>0</v>
      </c>
      <c r="CQ2275" s="24">
        <f t="shared" si="866"/>
        <v>0</v>
      </c>
      <c r="CS2275" s="24">
        <f t="shared" si="867"/>
        <v>0</v>
      </c>
    </row>
    <row r="2276" spans="9:97">
      <c r="I2276" s="24">
        <f t="shared" si="847"/>
        <v>0</v>
      </c>
      <c r="J2276" s="24">
        <f t="shared" si="846"/>
        <v>0</v>
      </c>
      <c r="M2276" s="24"/>
      <c r="N2276" s="24"/>
      <c r="O2276" s="24"/>
      <c r="P2276" s="24"/>
      <c r="Q2276" s="24"/>
      <c r="R2276" s="24"/>
      <c r="S2276" s="24">
        <f t="shared" si="848"/>
        <v>0</v>
      </c>
      <c r="T2276" s="24">
        <f t="shared" si="845"/>
        <v>0</v>
      </c>
      <c r="W2276" s="24"/>
      <c r="X2276" s="24"/>
      <c r="Y2276" s="24"/>
      <c r="Z2276" s="24"/>
      <c r="AA2276" s="24"/>
      <c r="AB2276" s="24"/>
      <c r="AC2276" s="24">
        <f t="shared" si="849"/>
        <v>0</v>
      </c>
      <c r="AD2276" s="24">
        <f t="shared" si="850"/>
        <v>0</v>
      </c>
      <c r="AG2276" s="24"/>
      <c r="AH2276" s="24"/>
      <c r="AI2276" s="24"/>
      <c r="AJ2276" s="24"/>
      <c r="AK2276" s="24"/>
      <c r="AL2276" s="24"/>
      <c r="AM2276" s="24">
        <f t="shared" si="851"/>
        <v>0</v>
      </c>
      <c r="AN2276" s="24">
        <f t="shared" si="868"/>
        <v>0</v>
      </c>
      <c r="AQ2276" s="24"/>
      <c r="AR2276" s="24"/>
      <c r="AS2276" s="24"/>
      <c r="AT2276" s="24"/>
      <c r="AU2276" s="24"/>
      <c r="AV2276" s="24"/>
      <c r="AW2276" s="24">
        <f t="shared" si="852"/>
        <v>0</v>
      </c>
      <c r="AX2276" s="24">
        <f t="shared" si="853"/>
        <v>0</v>
      </c>
      <c r="BA2276" s="24"/>
      <c r="BB2276" s="24"/>
      <c r="BC2276" s="24"/>
      <c r="BD2276" s="24"/>
      <c r="BE2276" s="24"/>
      <c r="BF2276" s="24"/>
      <c r="BG2276" s="24">
        <f t="shared" si="854"/>
        <v>0</v>
      </c>
      <c r="BH2276" s="24">
        <f t="shared" si="855"/>
        <v>0</v>
      </c>
      <c r="BK2276" s="24"/>
      <c r="BL2276" s="24"/>
      <c r="BM2276" s="24"/>
      <c r="BN2276" s="24"/>
      <c r="BO2276" s="24"/>
      <c r="BP2276" s="24"/>
      <c r="BQ2276" s="24">
        <f t="shared" si="856"/>
        <v>0</v>
      </c>
      <c r="BR2276" s="24">
        <f t="shared" si="857"/>
        <v>0</v>
      </c>
      <c r="BU2276" s="24"/>
      <c r="BV2276" s="24"/>
      <c r="BW2276" s="24"/>
      <c r="BX2276" s="24"/>
      <c r="BY2276" s="24"/>
      <c r="BZ2276" s="24"/>
      <c r="CA2276" s="24">
        <f t="shared" si="858"/>
        <v>0</v>
      </c>
      <c r="CB2276" s="24">
        <f t="shared" si="859"/>
        <v>0</v>
      </c>
      <c r="CC2276" s="24"/>
      <c r="CE2276" s="24">
        <f t="shared" si="860"/>
        <v>0</v>
      </c>
      <c r="CG2276" s="24">
        <f t="shared" si="861"/>
        <v>0</v>
      </c>
      <c r="CI2276" s="24">
        <f t="shared" si="862"/>
        <v>0</v>
      </c>
      <c r="CK2276" s="24">
        <f t="shared" si="863"/>
        <v>0</v>
      </c>
      <c r="CM2276" s="24">
        <f t="shared" si="864"/>
        <v>0</v>
      </c>
      <c r="CO2276" s="24">
        <f t="shared" si="865"/>
        <v>0</v>
      </c>
      <c r="CQ2276" s="24">
        <f t="shared" si="866"/>
        <v>0</v>
      </c>
      <c r="CS2276" s="24">
        <f t="shared" si="867"/>
        <v>0</v>
      </c>
    </row>
    <row r="2277" spans="9:97">
      <c r="I2277" s="24">
        <f t="shared" si="847"/>
        <v>0</v>
      </c>
      <c r="J2277" s="24">
        <f t="shared" si="846"/>
        <v>0</v>
      </c>
      <c r="M2277" s="24"/>
      <c r="N2277" s="24"/>
      <c r="O2277" s="24"/>
      <c r="P2277" s="24"/>
      <c r="Q2277" s="24"/>
      <c r="R2277" s="24"/>
      <c r="S2277" s="24">
        <f t="shared" si="848"/>
        <v>0</v>
      </c>
      <c r="T2277" s="24">
        <f t="shared" si="845"/>
        <v>0</v>
      </c>
      <c r="W2277" s="24"/>
      <c r="X2277" s="24"/>
      <c r="Y2277" s="24"/>
      <c r="Z2277" s="24"/>
      <c r="AA2277" s="24"/>
      <c r="AB2277" s="24"/>
      <c r="AC2277" s="24">
        <f t="shared" si="849"/>
        <v>0</v>
      </c>
      <c r="AD2277" s="24">
        <f t="shared" si="850"/>
        <v>0</v>
      </c>
      <c r="AG2277" s="24"/>
      <c r="AH2277" s="24"/>
      <c r="AI2277" s="24"/>
      <c r="AJ2277" s="24"/>
      <c r="AK2277" s="24"/>
      <c r="AL2277" s="24"/>
      <c r="AM2277" s="24">
        <f t="shared" si="851"/>
        <v>0</v>
      </c>
      <c r="AN2277" s="24">
        <f t="shared" si="868"/>
        <v>0</v>
      </c>
      <c r="AQ2277" s="24"/>
      <c r="AR2277" s="24"/>
      <c r="AS2277" s="24"/>
      <c r="AT2277" s="24"/>
      <c r="AU2277" s="24"/>
      <c r="AV2277" s="24"/>
      <c r="AW2277" s="24">
        <f t="shared" si="852"/>
        <v>0</v>
      </c>
      <c r="AX2277" s="24">
        <f t="shared" si="853"/>
        <v>0</v>
      </c>
      <c r="BA2277" s="24"/>
      <c r="BB2277" s="24"/>
      <c r="BC2277" s="24"/>
      <c r="BD2277" s="24"/>
      <c r="BE2277" s="24"/>
      <c r="BF2277" s="24"/>
      <c r="BG2277" s="24">
        <f t="shared" si="854"/>
        <v>0</v>
      </c>
      <c r="BH2277" s="24">
        <f t="shared" si="855"/>
        <v>0</v>
      </c>
      <c r="BK2277" s="24"/>
      <c r="BL2277" s="24"/>
      <c r="BM2277" s="24"/>
      <c r="BN2277" s="24"/>
      <c r="BO2277" s="24"/>
      <c r="BP2277" s="24"/>
      <c r="BQ2277" s="24">
        <f t="shared" si="856"/>
        <v>0</v>
      </c>
      <c r="BR2277" s="24">
        <f t="shared" si="857"/>
        <v>0</v>
      </c>
      <c r="BU2277" s="24"/>
      <c r="BV2277" s="24"/>
      <c r="BW2277" s="24"/>
      <c r="BX2277" s="24"/>
      <c r="BY2277" s="24"/>
      <c r="BZ2277" s="24"/>
      <c r="CA2277" s="24">
        <f t="shared" si="858"/>
        <v>0</v>
      </c>
      <c r="CB2277" s="24">
        <f t="shared" si="859"/>
        <v>0</v>
      </c>
      <c r="CC2277" s="24"/>
      <c r="CE2277" s="24">
        <f t="shared" si="860"/>
        <v>0</v>
      </c>
      <c r="CG2277" s="24">
        <f t="shared" si="861"/>
        <v>0</v>
      </c>
      <c r="CI2277" s="24">
        <f t="shared" si="862"/>
        <v>0</v>
      </c>
      <c r="CK2277" s="24">
        <f t="shared" si="863"/>
        <v>0</v>
      </c>
      <c r="CM2277" s="24">
        <f t="shared" si="864"/>
        <v>0</v>
      </c>
      <c r="CO2277" s="24">
        <f t="shared" si="865"/>
        <v>0</v>
      </c>
      <c r="CQ2277" s="24">
        <f t="shared" si="866"/>
        <v>0</v>
      </c>
      <c r="CS2277" s="24">
        <f t="shared" si="867"/>
        <v>0</v>
      </c>
    </row>
    <row r="2278" spans="9:97">
      <c r="I2278" s="24">
        <f t="shared" si="847"/>
        <v>0</v>
      </c>
      <c r="J2278" s="24">
        <f t="shared" si="846"/>
        <v>0</v>
      </c>
      <c r="M2278" s="24"/>
      <c r="N2278" s="24"/>
      <c r="O2278" s="24"/>
      <c r="P2278" s="24"/>
      <c r="Q2278" s="24"/>
      <c r="R2278" s="24"/>
      <c r="S2278" s="24">
        <f t="shared" si="848"/>
        <v>0</v>
      </c>
      <c r="T2278" s="24">
        <f t="shared" si="845"/>
        <v>0</v>
      </c>
      <c r="W2278" s="24"/>
      <c r="X2278" s="24"/>
      <c r="Y2278" s="24"/>
      <c r="Z2278" s="24"/>
      <c r="AA2278" s="24"/>
      <c r="AB2278" s="24"/>
      <c r="AC2278" s="24">
        <f t="shared" si="849"/>
        <v>0</v>
      </c>
      <c r="AD2278" s="24">
        <f t="shared" si="850"/>
        <v>0</v>
      </c>
      <c r="AG2278" s="24"/>
      <c r="AH2278" s="24"/>
      <c r="AI2278" s="24"/>
      <c r="AJ2278" s="24"/>
      <c r="AK2278" s="24"/>
      <c r="AL2278" s="24"/>
      <c r="AM2278" s="24">
        <f t="shared" si="851"/>
        <v>0</v>
      </c>
      <c r="AN2278" s="24">
        <f t="shared" si="868"/>
        <v>0</v>
      </c>
      <c r="AQ2278" s="24"/>
      <c r="AR2278" s="24"/>
      <c r="AS2278" s="24"/>
      <c r="AT2278" s="24"/>
      <c r="AU2278" s="24"/>
      <c r="AV2278" s="24"/>
      <c r="AW2278" s="24">
        <f t="shared" si="852"/>
        <v>0</v>
      </c>
      <c r="AX2278" s="24">
        <f t="shared" si="853"/>
        <v>0</v>
      </c>
      <c r="BA2278" s="24"/>
      <c r="BB2278" s="24"/>
      <c r="BC2278" s="24"/>
      <c r="BD2278" s="24"/>
      <c r="BE2278" s="24"/>
      <c r="BF2278" s="24"/>
      <c r="BG2278" s="24">
        <f t="shared" si="854"/>
        <v>0</v>
      </c>
      <c r="BH2278" s="24">
        <f t="shared" si="855"/>
        <v>0</v>
      </c>
      <c r="BK2278" s="24"/>
      <c r="BL2278" s="24"/>
      <c r="BM2278" s="24"/>
      <c r="BN2278" s="24"/>
      <c r="BO2278" s="24"/>
      <c r="BP2278" s="24"/>
      <c r="BQ2278" s="24">
        <f t="shared" si="856"/>
        <v>0</v>
      </c>
      <c r="BR2278" s="24">
        <f t="shared" si="857"/>
        <v>0</v>
      </c>
      <c r="BU2278" s="24"/>
      <c r="BV2278" s="24"/>
      <c r="BW2278" s="24"/>
      <c r="BX2278" s="24"/>
      <c r="BY2278" s="24"/>
      <c r="BZ2278" s="24"/>
      <c r="CA2278" s="24">
        <f t="shared" si="858"/>
        <v>0</v>
      </c>
      <c r="CB2278" s="24">
        <f t="shared" si="859"/>
        <v>0</v>
      </c>
      <c r="CC2278" s="24"/>
      <c r="CE2278" s="24">
        <f t="shared" si="860"/>
        <v>0</v>
      </c>
      <c r="CG2278" s="24">
        <f t="shared" si="861"/>
        <v>0</v>
      </c>
      <c r="CI2278" s="24">
        <f t="shared" si="862"/>
        <v>0</v>
      </c>
      <c r="CK2278" s="24">
        <f t="shared" si="863"/>
        <v>0</v>
      </c>
      <c r="CM2278" s="24">
        <f t="shared" si="864"/>
        <v>0</v>
      </c>
      <c r="CO2278" s="24">
        <f t="shared" si="865"/>
        <v>0</v>
      </c>
      <c r="CQ2278" s="24">
        <f t="shared" si="866"/>
        <v>0</v>
      </c>
      <c r="CS2278" s="24">
        <f t="shared" si="867"/>
        <v>0</v>
      </c>
    </row>
    <row r="2279" spans="9:97">
      <c r="I2279" s="24">
        <f t="shared" si="847"/>
        <v>0</v>
      </c>
      <c r="J2279" s="24">
        <f t="shared" si="846"/>
        <v>0</v>
      </c>
      <c r="M2279" s="24"/>
      <c r="N2279" s="24"/>
      <c r="O2279" s="24"/>
      <c r="P2279" s="24"/>
      <c r="Q2279" s="24"/>
      <c r="R2279" s="24"/>
      <c r="S2279" s="24">
        <f t="shared" si="848"/>
        <v>0</v>
      </c>
      <c r="T2279" s="24">
        <f t="shared" ref="T2279:T2342" si="869">IF(P2279&lt;M2279-N2279,M2279-N2279-P2279,0)</f>
        <v>0</v>
      </c>
      <c r="W2279" s="24"/>
      <c r="X2279" s="24"/>
      <c r="Y2279" s="24"/>
      <c r="Z2279" s="24"/>
      <c r="AA2279" s="24"/>
      <c r="AB2279" s="24"/>
      <c r="AC2279" s="24">
        <f t="shared" si="849"/>
        <v>0</v>
      </c>
      <c r="AD2279" s="24">
        <f t="shared" si="850"/>
        <v>0</v>
      </c>
      <c r="AG2279" s="24"/>
      <c r="AH2279" s="24"/>
      <c r="AI2279" s="24"/>
      <c r="AJ2279" s="24"/>
      <c r="AK2279" s="24"/>
      <c r="AL2279" s="24"/>
      <c r="AM2279" s="24">
        <f t="shared" si="851"/>
        <v>0</v>
      </c>
      <c r="AN2279" s="24">
        <f t="shared" si="868"/>
        <v>0</v>
      </c>
      <c r="AQ2279" s="24"/>
      <c r="AR2279" s="24"/>
      <c r="AS2279" s="24"/>
      <c r="AT2279" s="24"/>
      <c r="AU2279" s="24"/>
      <c r="AV2279" s="24"/>
      <c r="AW2279" s="24">
        <f t="shared" si="852"/>
        <v>0</v>
      </c>
      <c r="AX2279" s="24">
        <f t="shared" si="853"/>
        <v>0</v>
      </c>
      <c r="BA2279" s="24"/>
      <c r="BB2279" s="24"/>
      <c r="BC2279" s="24"/>
      <c r="BD2279" s="24"/>
      <c r="BE2279" s="24"/>
      <c r="BF2279" s="24"/>
      <c r="BG2279" s="24">
        <f t="shared" si="854"/>
        <v>0</v>
      </c>
      <c r="BH2279" s="24">
        <f t="shared" si="855"/>
        <v>0</v>
      </c>
      <c r="BK2279" s="24"/>
      <c r="BL2279" s="24"/>
      <c r="BM2279" s="24"/>
      <c r="BN2279" s="24"/>
      <c r="BO2279" s="24"/>
      <c r="BP2279" s="24"/>
      <c r="BQ2279" s="24">
        <f t="shared" si="856"/>
        <v>0</v>
      </c>
      <c r="BR2279" s="24">
        <f t="shared" si="857"/>
        <v>0</v>
      </c>
      <c r="BU2279" s="24"/>
      <c r="BV2279" s="24"/>
      <c r="BW2279" s="24"/>
      <c r="BX2279" s="24"/>
      <c r="BY2279" s="24"/>
      <c r="BZ2279" s="24"/>
      <c r="CA2279" s="24">
        <f t="shared" si="858"/>
        <v>0</v>
      </c>
      <c r="CB2279" s="24">
        <f t="shared" si="859"/>
        <v>0</v>
      </c>
      <c r="CC2279" s="24"/>
      <c r="CE2279" s="24">
        <f t="shared" si="860"/>
        <v>0</v>
      </c>
      <c r="CG2279" s="24">
        <f t="shared" si="861"/>
        <v>0</v>
      </c>
      <c r="CI2279" s="24">
        <f t="shared" si="862"/>
        <v>0</v>
      </c>
      <c r="CK2279" s="24">
        <f t="shared" si="863"/>
        <v>0</v>
      </c>
      <c r="CM2279" s="24">
        <f t="shared" si="864"/>
        <v>0</v>
      </c>
      <c r="CO2279" s="24">
        <f t="shared" si="865"/>
        <v>0</v>
      </c>
      <c r="CQ2279" s="24">
        <f t="shared" si="866"/>
        <v>0</v>
      </c>
      <c r="CS2279" s="24">
        <f t="shared" si="867"/>
        <v>0</v>
      </c>
    </row>
    <row r="2280" spans="9:97">
      <c r="I2280" s="24">
        <f t="shared" si="847"/>
        <v>0</v>
      </c>
      <c r="J2280" s="24">
        <f t="shared" si="846"/>
        <v>0</v>
      </c>
      <c r="M2280" s="24"/>
      <c r="N2280" s="24"/>
      <c r="O2280" s="24"/>
      <c r="P2280" s="24"/>
      <c r="Q2280" s="24"/>
      <c r="R2280" s="24"/>
      <c r="S2280" s="24">
        <f t="shared" si="848"/>
        <v>0</v>
      </c>
      <c r="T2280" s="24">
        <f t="shared" si="869"/>
        <v>0</v>
      </c>
      <c r="W2280" s="24"/>
      <c r="X2280" s="24"/>
      <c r="Y2280" s="24"/>
      <c r="Z2280" s="24"/>
      <c r="AA2280" s="24"/>
      <c r="AB2280" s="24"/>
      <c r="AC2280" s="24">
        <f t="shared" si="849"/>
        <v>0</v>
      </c>
      <c r="AD2280" s="24">
        <f t="shared" si="850"/>
        <v>0</v>
      </c>
      <c r="AG2280" s="24"/>
      <c r="AH2280" s="24"/>
      <c r="AI2280" s="24"/>
      <c r="AJ2280" s="24"/>
      <c r="AK2280" s="24"/>
      <c r="AL2280" s="24"/>
      <c r="AM2280" s="24">
        <f t="shared" si="851"/>
        <v>0</v>
      </c>
      <c r="AN2280" s="24">
        <f t="shared" si="868"/>
        <v>0</v>
      </c>
      <c r="AQ2280" s="24"/>
      <c r="AR2280" s="24"/>
      <c r="AS2280" s="24"/>
      <c r="AT2280" s="24"/>
      <c r="AU2280" s="24"/>
      <c r="AV2280" s="24"/>
      <c r="AW2280" s="24">
        <f t="shared" si="852"/>
        <v>0</v>
      </c>
      <c r="AX2280" s="24">
        <f t="shared" si="853"/>
        <v>0</v>
      </c>
      <c r="BA2280" s="24"/>
      <c r="BB2280" s="24"/>
      <c r="BC2280" s="24"/>
      <c r="BD2280" s="24"/>
      <c r="BE2280" s="24"/>
      <c r="BF2280" s="24"/>
      <c r="BG2280" s="24">
        <f t="shared" si="854"/>
        <v>0</v>
      </c>
      <c r="BH2280" s="24">
        <f t="shared" si="855"/>
        <v>0</v>
      </c>
      <c r="BK2280" s="24"/>
      <c r="BL2280" s="24"/>
      <c r="BM2280" s="24"/>
      <c r="BN2280" s="24"/>
      <c r="BO2280" s="24"/>
      <c r="BP2280" s="24"/>
      <c r="BQ2280" s="24">
        <f t="shared" si="856"/>
        <v>0</v>
      </c>
      <c r="BR2280" s="24">
        <f t="shared" si="857"/>
        <v>0</v>
      </c>
      <c r="BU2280" s="24"/>
      <c r="BV2280" s="24"/>
      <c r="BW2280" s="24"/>
      <c r="BX2280" s="24"/>
      <c r="BY2280" s="24"/>
      <c r="BZ2280" s="24"/>
      <c r="CA2280" s="24">
        <f t="shared" si="858"/>
        <v>0</v>
      </c>
      <c r="CB2280" s="24">
        <f t="shared" si="859"/>
        <v>0</v>
      </c>
      <c r="CC2280" s="24"/>
      <c r="CE2280" s="24">
        <f t="shared" si="860"/>
        <v>0</v>
      </c>
      <c r="CG2280" s="24">
        <f t="shared" si="861"/>
        <v>0</v>
      </c>
      <c r="CI2280" s="24">
        <f t="shared" si="862"/>
        <v>0</v>
      </c>
      <c r="CK2280" s="24">
        <f t="shared" si="863"/>
        <v>0</v>
      </c>
      <c r="CM2280" s="24">
        <f t="shared" si="864"/>
        <v>0</v>
      </c>
      <c r="CO2280" s="24">
        <f t="shared" si="865"/>
        <v>0</v>
      </c>
      <c r="CQ2280" s="24">
        <f t="shared" si="866"/>
        <v>0</v>
      </c>
      <c r="CS2280" s="24">
        <f t="shared" si="867"/>
        <v>0</v>
      </c>
    </row>
    <row r="2281" spans="9:97">
      <c r="I2281" s="24">
        <f t="shared" si="847"/>
        <v>0</v>
      </c>
      <c r="J2281" s="24">
        <f t="shared" si="846"/>
        <v>0</v>
      </c>
      <c r="M2281" s="24"/>
      <c r="N2281" s="24"/>
      <c r="O2281" s="24"/>
      <c r="P2281" s="24"/>
      <c r="Q2281" s="24"/>
      <c r="R2281" s="24"/>
      <c r="S2281" s="24">
        <f t="shared" si="848"/>
        <v>0</v>
      </c>
      <c r="T2281" s="24">
        <f t="shared" si="869"/>
        <v>0</v>
      </c>
      <c r="W2281" s="24"/>
      <c r="X2281" s="24"/>
      <c r="Y2281" s="24"/>
      <c r="Z2281" s="24"/>
      <c r="AA2281" s="24"/>
      <c r="AB2281" s="24"/>
      <c r="AC2281" s="24">
        <f t="shared" si="849"/>
        <v>0</v>
      </c>
      <c r="AD2281" s="24">
        <f t="shared" si="850"/>
        <v>0</v>
      </c>
      <c r="AG2281" s="24"/>
      <c r="AH2281" s="24"/>
      <c r="AI2281" s="24"/>
      <c r="AJ2281" s="24"/>
      <c r="AK2281" s="24"/>
      <c r="AL2281" s="24"/>
      <c r="AM2281" s="24">
        <f t="shared" si="851"/>
        <v>0</v>
      </c>
      <c r="AN2281" s="24">
        <f t="shared" si="868"/>
        <v>0</v>
      </c>
      <c r="AQ2281" s="24"/>
      <c r="AR2281" s="24"/>
      <c r="AS2281" s="24"/>
      <c r="AT2281" s="24"/>
      <c r="AU2281" s="24"/>
      <c r="AV2281" s="24"/>
      <c r="AW2281" s="24">
        <f t="shared" si="852"/>
        <v>0</v>
      </c>
      <c r="AX2281" s="24">
        <f t="shared" si="853"/>
        <v>0</v>
      </c>
      <c r="BA2281" s="24"/>
      <c r="BB2281" s="24"/>
      <c r="BC2281" s="24"/>
      <c r="BD2281" s="24"/>
      <c r="BE2281" s="24"/>
      <c r="BF2281" s="24"/>
      <c r="BG2281" s="24">
        <f t="shared" si="854"/>
        <v>0</v>
      </c>
      <c r="BH2281" s="24">
        <f t="shared" si="855"/>
        <v>0</v>
      </c>
      <c r="BK2281" s="24"/>
      <c r="BL2281" s="24"/>
      <c r="BM2281" s="24"/>
      <c r="BN2281" s="24"/>
      <c r="BO2281" s="24"/>
      <c r="BP2281" s="24"/>
      <c r="BQ2281" s="24">
        <f t="shared" si="856"/>
        <v>0</v>
      </c>
      <c r="BR2281" s="24">
        <f t="shared" si="857"/>
        <v>0</v>
      </c>
      <c r="BU2281" s="24"/>
      <c r="BV2281" s="24"/>
      <c r="BW2281" s="24"/>
      <c r="BX2281" s="24"/>
      <c r="BY2281" s="24"/>
      <c r="BZ2281" s="24"/>
      <c r="CA2281" s="24">
        <f t="shared" si="858"/>
        <v>0</v>
      </c>
      <c r="CB2281" s="24">
        <f t="shared" si="859"/>
        <v>0</v>
      </c>
      <c r="CC2281" s="24"/>
      <c r="CE2281" s="24">
        <f t="shared" si="860"/>
        <v>0</v>
      </c>
      <c r="CG2281" s="24">
        <f t="shared" si="861"/>
        <v>0</v>
      </c>
      <c r="CI2281" s="24">
        <f t="shared" si="862"/>
        <v>0</v>
      </c>
      <c r="CK2281" s="24">
        <f t="shared" si="863"/>
        <v>0</v>
      </c>
      <c r="CM2281" s="24">
        <f t="shared" si="864"/>
        <v>0</v>
      </c>
      <c r="CO2281" s="24">
        <f t="shared" si="865"/>
        <v>0</v>
      </c>
      <c r="CQ2281" s="24">
        <f t="shared" si="866"/>
        <v>0</v>
      </c>
      <c r="CS2281" s="24">
        <f t="shared" si="867"/>
        <v>0</v>
      </c>
    </row>
    <row r="2282" spans="9:97">
      <c r="I2282" s="24">
        <f t="shared" si="847"/>
        <v>0</v>
      </c>
      <c r="J2282" s="24">
        <f t="shared" si="846"/>
        <v>0</v>
      </c>
      <c r="M2282" s="24"/>
      <c r="N2282" s="24"/>
      <c r="O2282" s="24"/>
      <c r="P2282" s="24"/>
      <c r="Q2282" s="24"/>
      <c r="R2282" s="24"/>
      <c r="S2282" s="24">
        <f t="shared" si="848"/>
        <v>0</v>
      </c>
      <c r="T2282" s="24">
        <f t="shared" si="869"/>
        <v>0</v>
      </c>
      <c r="W2282" s="24"/>
      <c r="X2282" s="24"/>
      <c r="Y2282" s="24"/>
      <c r="Z2282" s="24"/>
      <c r="AA2282" s="24"/>
      <c r="AB2282" s="24"/>
      <c r="AC2282" s="24">
        <f t="shared" si="849"/>
        <v>0</v>
      </c>
      <c r="AD2282" s="24">
        <f t="shared" si="850"/>
        <v>0</v>
      </c>
      <c r="AG2282" s="24"/>
      <c r="AH2282" s="24"/>
      <c r="AI2282" s="24"/>
      <c r="AJ2282" s="24"/>
      <c r="AK2282" s="24"/>
      <c r="AL2282" s="24"/>
      <c r="AM2282" s="24">
        <f t="shared" si="851"/>
        <v>0</v>
      </c>
      <c r="AN2282" s="24">
        <f t="shared" si="868"/>
        <v>0</v>
      </c>
      <c r="AQ2282" s="24"/>
      <c r="AR2282" s="24"/>
      <c r="AS2282" s="24"/>
      <c r="AT2282" s="24"/>
      <c r="AU2282" s="24"/>
      <c r="AV2282" s="24"/>
      <c r="AW2282" s="24">
        <f t="shared" si="852"/>
        <v>0</v>
      </c>
      <c r="AX2282" s="24">
        <f t="shared" si="853"/>
        <v>0</v>
      </c>
      <c r="BA2282" s="24"/>
      <c r="BB2282" s="24"/>
      <c r="BC2282" s="24"/>
      <c r="BD2282" s="24"/>
      <c r="BE2282" s="24"/>
      <c r="BF2282" s="24"/>
      <c r="BG2282" s="24">
        <f t="shared" si="854"/>
        <v>0</v>
      </c>
      <c r="BH2282" s="24">
        <f t="shared" si="855"/>
        <v>0</v>
      </c>
      <c r="BK2282" s="24"/>
      <c r="BL2282" s="24"/>
      <c r="BM2282" s="24"/>
      <c r="BN2282" s="24"/>
      <c r="BO2282" s="24"/>
      <c r="BP2282" s="24"/>
      <c r="BQ2282" s="24">
        <f t="shared" si="856"/>
        <v>0</v>
      </c>
      <c r="BR2282" s="24">
        <f t="shared" si="857"/>
        <v>0</v>
      </c>
      <c r="BU2282" s="24"/>
      <c r="BV2282" s="24"/>
      <c r="BW2282" s="24"/>
      <c r="BX2282" s="24"/>
      <c r="BY2282" s="24"/>
      <c r="BZ2282" s="24"/>
      <c r="CA2282" s="24">
        <f t="shared" si="858"/>
        <v>0</v>
      </c>
      <c r="CB2282" s="24">
        <f t="shared" si="859"/>
        <v>0</v>
      </c>
      <c r="CC2282" s="24"/>
      <c r="CE2282" s="24">
        <f t="shared" si="860"/>
        <v>0</v>
      </c>
      <c r="CG2282" s="24">
        <f t="shared" si="861"/>
        <v>0</v>
      </c>
      <c r="CI2282" s="24">
        <f t="shared" si="862"/>
        <v>0</v>
      </c>
      <c r="CK2282" s="24">
        <f t="shared" si="863"/>
        <v>0</v>
      </c>
      <c r="CM2282" s="24">
        <f t="shared" si="864"/>
        <v>0</v>
      </c>
      <c r="CO2282" s="24">
        <f t="shared" si="865"/>
        <v>0</v>
      </c>
      <c r="CQ2282" s="24">
        <f t="shared" si="866"/>
        <v>0</v>
      </c>
      <c r="CS2282" s="24">
        <f t="shared" si="867"/>
        <v>0</v>
      </c>
    </row>
    <row r="2283" spans="9:97">
      <c r="I2283" s="24">
        <f t="shared" si="847"/>
        <v>0</v>
      </c>
      <c r="J2283" s="24">
        <f t="shared" si="846"/>
        <v>0</v>
      </c>
      <c r="M2283" s="24"/>
      <c r="N2283" s="24"/>
      <c r="O2283" s="24"/>
      <c r="P2283" s="24"/>
      <c r="Q2283" s="24"/>
      <c r="R2283" s="24"/>
      <c r="S2283" s="24">
        <f t="shared" si="848"/>
        <v>0</v>
      </c>
      <c r="T2283" s="24">
        <f t="shared" si="869"/>
        <v>0</v>
      </c>
      <c r="W2283" s="24"/>
      <c r="X2283" s="24"/>
      <c r="Y2283" s="24"/>
      <c r="Z2283" s="24"/>
      <c r="AA2283" s="24"/>
      <c r="AB2283" s="24"/>
      <c r="AC2283" s="24">
        <f t="shared" si="849"/>
        <v>0</v>
      </c>
      <c r="AD2283" s="24">
        <f t="shared" si="850"/>
        <v>0</v>
      </c>
      <c r="AG2283" s="24"/>
      <c r="AH2283" s="24"/>
      <c r="AI2283" s="24"/>
      <c r="AJ2283" s="24"/>
      <c r="AK2283" s="24"/>
      <c r="AL2283" s="24"/>
      <c r="AM2283" s="24">
        <f t="shared" si="851"/>
        <v>0</v>
      </c>
      <c r="AN2283" s="24">
        <f t="shared" si="868"/>
        <v>0</v>
      </c>
      <c r="AQ2283" s="24"/>
      <c r="AR2283" s="24"/>
      <c r="AS2283" s="24"/>
      <c r="AT2283" s="24"/>
      <c r="AU2283" s="24"/>
      <c r="AV2283" s="24"/>
      <c r="AW2283" s="24">
        <f t="shared" si="852"/>
        <v>0</v>
      </c>
      <c r="AX2283" s="24">
        <f t="shared" si="853"/>
        <v>0</v>
      </c>
      <c r="BA2283" s="24"/>
      <c r="BB2283" s="24"/>
      <c r="BC2283" s="24"/>
      <c r="BD2283" s="24"/>
      <c r="BE2283" s="24"/>
      <c r="BF2283" s="24"/>
      <c r="BG2283" s="24">
        <f t="shared" si="854"/>
        <v>0</v>
      </c>
      <c r="BH2283" s="24">
        <f t="shared" si="855"/>
        <v>0</v>
      </c>
      <c r="BK2283" s="24"/>
      <c r="BL2283" s="24"/>
      <c r="BM2283" s="24"/>
      <c r="BN2283" s="24"/>
      <c r="BO2283" s="24"/>
      <c r="BP2283" s="24"/>
      <c r="BQ2283" s="24">
        <f t="shared" si="856"/>
        <v>0</v>
      </c>
      <c r="BR2283" s="24">
        <f t="shared" si="857"/>
        <v>0</v>
      </c>
      <c r="BU2283" s="24"/>
      <c r="BV2283" s="24"/>
      <c r="BW2283" s="24"/>
      <c r="BX2283" s="24"/>
      <c r="BY2283" s="24"/>
      <c r="BZ2283" s="24"/>
      <c r="CA2283" s="24">
        <f t="shared" si="858"/>
        <v>0</v>
      </c>
      <c r="CB2283" s="24">
        <f t="shared" si="859"/>
        <v>0</v>
      </c>
      <c r="CC2283" s="24"/>
      <c r="CE2283" s="24">
        <f t="shared" si="860"/>
        <v>0</v>
      </c>
      <c r="CG2283" s="24">
        <f t="shared" si="861"/>
        <v>0</v>
      </c>
      <c r="CI2283" s="24">
        <f t="shared" si="862"/>
        <v>0</v>
      </c>
      <c r="CK2283" s="24">
        <f t="shared" si="863"/>
        <v>0</v>
      </c>
      <c r="CM2283" s="24">
        <f t="shared" si="864"/>
        <v>0</v>
      </c>
      <c r="CO2283" s="24">
        <f t="shared" si="865"/>
        <v>0</v>
      </c>
      <c r="CQ2283" s="24">
        <f t="shared" si="866"/>
        <v>0</v>
      </c>
      <c r="CS2283" s="24">
        <f t="shared" si="867"/>
        <v>0</v>
      </c>
    </row>
    <row r="2284" spans="9:97">
      <c r="I2284" s="24">
        <f t="shared" si="847"/>
        <v>0</v>
      </c>
      <c r="J2284" s="24">
        <f t="shared" si="846"/>
        <v>0</v>
      </c>
      <c r="M2284" s="24"/>
      <c r="N2284" s="24"/>
      <c r="O2284" s="24"/>
      <c r="P2284" s="24"/>
      <c r="Q2284" s="24"/>
      <c r="R2284" s="24"/>
      <c r="S2284" s="24">
        <f t="shared" si="848"/>
        <v>0</v>
      </c>
      <c r="T2284" s="24">
        <f t="shared" si="869"/>
        <v>0</v>
      </c>
      <c r="W2284" s="24"/>
      <c r="X2284" s="24"/>
      <c r="Y2284" s="24"/>
      <c r="Z2284" s="24"/>
      <c r="AA2284" s="24"/>
      <c r="AB2284" s="24"/>
      <c r="AC2284" s="24">
        <f t="shared" si="849"/>
        <v>0</v>
      </c>
      <c r="AD2284" s="24">
        <f t="shared" si="850"/>
        <v>0</v>
      </c>
      <c r="AG2284" s="24"/>
      <c r="AH2284" s="24"/>
      <c r="AI2284" s="24"/>
      <c r="AJ2284" s="24"/>
      <c r="AK2284" s="24"/>
      <c r="AL2284" s="24"/>
      <c r="AM2284" s="24">
        <f t="shared" si="851"/>
        <v>0</v>
      </c>
      <c r="AN2284" s="24">
        <f t="shared" si="868"/>
        <v>0</v>
      </c>
      <c r="AQ2284" s="24"/>
      <c r="AR2284" s="24"/>
      <c r="AS2284" s="24"/>
      <c r="AT2284" s="24"/>
      <c r="AU2284" s="24"/>
      <c r="AV2284" s="24"/>
      <c r="AW2284" s="24">
        <f t="shared" si="852"/>
        <v>0</v>
      </c>
      <c r="AX2284" s="24">
        <f t="shared" si="853"/>
        <v>0</v>
      </c>
      <c r="BA2284" s="24"/>
      <c r="BB2284" s="24"/>
      <c r="BC2284" s="24"/>
      <c r="BD2284" s="24"/>
      <c r="BE2284" s="24"/>
      <c r="BF2284" s="24"/>
      <c r="BG2284" s="24">
        <f t="shared" si="854"/>
        <v>0</v>
      </c>
      <c r="BH2284" s="24">
        <f t="shared" si="855"/>
        <v>0</v>
      </c>
      <c r="BK2284" s="24"/>
      <c r="BL2284" s="24"/>
      <c r="BM2284" s="24"/>
      <c r="BN2284" s="24"/>
      <c r="BO2284" s="24"/>
      <c r="BP2284" s="24"/>
      <c r="BQ2284" s="24">
        <f t="shared" si="856"/>
        <v>0</v>
      </c>
      <c r="BR2284" s="24">
        <f t="shared" si="857"/>
        <v>0</v>
      </c>
      <c r="BU2284" s="24"/>
      <c r="BV2284" s="24"/>
      <c r="BW2284" s="24"/>
      <c r="BX2284" s="24"/>
      <c r="BY2284" s="24"/>
      <c r="BZ2284" s="24"/>
      <c r="CA2284" s="24">
        <f t="shared" si="858"/>
        <v>0</v>
      </c>
      <c r="CB2284" s="24">
        <f t="shared" si="859"/>
        <v>0</v>
      </c>
      <c r="CC2284" s="24"/>
      <c r="CE2284" s="24">
        <f t="shared" si="860"/>
        <v>0</v>
      </c>
      <c r="CG2284" s="24">
        <f t="shared" si="861"/>
        <v>0</v>
      </c>
      <c r="CI2284" s="24">
        <f t="shared" si="862"/>
        <v>0</v>
      </c>
      <c r="CK2284" s="24">
        <f t="shared" si="863"/>
        <v>0</v>
      </c>
      <c r="CM2284" s="24">
        <f t="shared" si="864"/>
        <v>0</v>
      </c>
      <c r="CO2284" s="24">
        <f t="shared" si="865"/>
        <v>0</v>
      </c>
      <c r="CQ2284" s="24">
        <f t="shared" si="866"/>
        <v>0</v>
      </c>
      <c r="CS2284" s="24">
        <f t="shared" si="867"/>
        <v>0</v>
      </c>
    </row>
    <row r="2285" spans="9:97">
      <c r="I2285" s="24">
        <f t="shared" si="847"/>
        <v>0</v>
      </c>
      <c r="J2285" s="24">
        <f t="shared" si="846"/>
        <v>0</v>
      </c>
      <c r="M2285" s="24"/>
      <c r="N2285" s="24"/>
      <c r="O2285" s="24"/>
      <c r="P2285" s="24"/>
      <c r="Q2285" s="24"/>
      <c r="R2285" s="24"/>
      <c r="S2285" s="24">
        <f t="shared" si="848"/>
        <v>0</v>
      </c>
      <c r="T2285" s="24">
        <f t="shared" si="869"/>
        <v>0</v>
      </c>
      <c r="W2285" s="24"/>
      <c r="X2285" s="24"/>
      <c r="Y2285" s="24"/>
      <c r="Z2285" s="24"/>
      <c r="AA2285" s="24"/>
      <c r="AB2285" s="24"/>
      <c r="AC2285" s="24">
        <f t="shared" si="849"/>
        <v>0</v>
      </c>
      <c r="AD2285" s="24">
        <f t="shared" si="850"/>
        <v>0</v>
      </c>
      <c r="AG2285" s="24"/>
      <c r="AH2285" s="24"/>
      <c r="AI2285" s="24"/>
      <c r="AJ2285" s="24"/>
      <c r="AK2285" s="24"/>
      <c r="AL2285" s="24"/>
      <c r="AM2285" s="24">
        <f t="shared" si="851"/>
        <v>0</v>
      </c>
      <c r="AN2285" s="24">
        <f t="shared" si="868"/>
        <v>0</v>
      </c>
      <c r="AQ2285" s="24"/>
      <c r="AR2285" s="24"/>
      <c r="AS2285" s="24"/>
      <c r="AT2285" s="24"/>
      <c r="AU2285" s="24"/>
      <c r="AV2285" s="24"/>
      <c r="AW2285" s="24">
        <f t="shared" si="852"/>
        <v>0</v>
      </c>
      <c r="AX2285" s="24">
        <f t="shared" si="853"/>
        <v>0</v>
      </c>
      <c r="BA2285" s="24"/>
      <c r="BB2285" s="24"/>
      <c r="BC2285" s="24"/>
      <c r="BD2285" s="24"/>
      <c r="BE2285" s="24"/>
      <c r="BF2285" s="24"/>
      <c r="BG2285" s="24">
        <f t="shared" si="854"/>
        <v>0</v>
      </c>
      <c r="BH2285" s="24">
        <f t="shared" si="855"/>
        <v>0</v>
      </c>
      <c r="BK2285" s="24"/>
      <c r="BL2285" s="24"/>
      <c r="BM2285" s="24"/>
      <c r="BN2285" s="24"/>
      <c r="BO2285" s="24"/>
      <c r="BP2285" s="24"/>
      <c r="BQ2285" s="24">
        <f t="shared" si="856"/>
        <v>0</v>
      </c>
      <c r="BR2285" s="24">
        <f t="shared" si="857"/>
        <v>0</v>
      </c>
      <c r="BU2285" s="24"/>
      <c r="BV2285" s="24"/>
      <c r="BW2285" s="24"/>
      <c r="BX2285" s="24"/>
      <c r="BY2285" s="24"/>
      <c r="BZ2285" s="24"/>
      <c r="CA2285" s="24">
        <f t="shared" si="858"/>
        <v>0</v>
      </c>
      <c r="CB2285" s="24">
        <f t="shared" si="859"/>
        <v>0</v>
      </c>
      <c r="CC2285" s="24"/>
      <c r="CE2285" s="24">
        <f t="shared" si="860"/>
        <v>0</v>
      </c>
      <c r="CG2285" s="24">
        <f t="shared" si="861"/>
        <v>0</v>
      </c>
      <c r="CI2285" s="24">
        <f t="shared" si="862"/>
        <v>0</v>
      </c>
      <c r="CK2285" s="24">
        <f t="shared" si="863"/>
        <v>0</v>
      </c>
      <c r="CM2285" s="24">
        <f t="shared" si="864"/>
        <v>0</v>
      </c>
      <c r="CO2285" s="24">
        <f t="shared" si="865"/>
        <v>0</v>
      </c>
      <c r="CQ2285" s="24">
        <f t="shared" si="866"/>
        <v>0</v>
      </c>
      <c r="CS2285" s="24">
        <f t="shared" si="867"/>
        <v>0</v>
      </c>
    </row>
    <row r="2286" spans="9:97">
      <c r="I2286" s="24">
        <f t="shared" si="847"/>
        <v>0</v>
      </c>
      <c r="J2286" s="24">
        <f t="shared" si="846"/>
        <v>0</v>
      </c>
      <c r="M2286" s="24"/>
      <c r="N2286" s="24"/>
      <c r="O2286" s="24"/>
      <c r="P2286" s="24"/>
      <c r="Q2286" s="24"/>
      <c r="R2286" s="24"/>
      <c r="S2286" s="24">
        <f t="shared" si="848"/>
        <v>0</v>
      </c>
      <c r="T2286" s="24">
        <f t="shared" si="869"/>
        <v>0</v>
      </c>
      <c r="W2286" s="24"/>
      <c r="X2286" s="24"/>
      <c r="Y2286" s="24"/>
      <c r="Z2286" s="24"/>
      <c r="AA2286" s="24"/>
      <c r="AB2286" s="24"/>
      <c r="AC2286" s="24">
        <f t="shared" si="849"/>
        <v>0</v>
      </c>
      <c r="AD2286" s="24">
        <f t="shared" si="850"/>
        <v>0</v>
      </c>
      <c r="AG2286" s="24"/>
      <c r="AH2286" s="24"/>
      <c r="AI2286" s="24"/>
      <c r="AJ2286" s="24"/>
      <c r="AK2286" s="24"/>
      <c r="AL2286" s="24"/>
      <c r="AM2286" s="24">
        <f t="shared" si="851"/>
        <v>0</v>
      </c>
      <c r="AN2286" s="24">
        <f t="shared" si="868"/>
        <v>0</v>
      </c>
      <c r="AQ2286" s="24"/>
      <c r="AR2286" s="24"/>
      <c r="AS2286" s="24"/>
      <c r="AT2286" s="24"/>
      <c r="AU2286" s="24"/>
      <c r="AV2286" s="24"/>
      <c r="AW2286" s="24">
        <f t="shared" si="852"/>
        <v>0</v>
      </c>
      <c r="AX2286" s="24">
        <f t="shared" si="853"/>
        <v>0</v>
      </c>
      <c r="BA2286" s="24"/>
      <c r="BB2286" s="24"/>
      <c r="BC2286" s="24"/>
      <c r="BD2286" s="24"/>
      <c r="BE2286" s="24"/>
      <c r="BF2286" s="24"/>
      <c r="BG2286" s="24">
        <f t="shared" si="854"/>
        <v>0</v>
      </c>
      <c r="BH2286" s="24">
        <f t="shared" si="855"/>
        <v>0</v>
      </c>
      <c r="BK2286" s="24"/>
      <c r="BL2286" s="24"/>
      <c r="BM2286" s="24"/>
      <c r="BN2286" s="24"/>
      <c r="BO2286" s="24"/>
      <c r="BP2286" s="24"/>
      <c r="BQ2286" s="24">
        <f t="shared" si="856"/>
        <v>0</v>
      </c>
      <c r="BR2286" s="24">
        <f t="shared" si="857"/>
        <v>0</v>
      </c>
      <c r="BU2286" s="24"/>
      <c r="BV2286" s="24"/>
      <c r="BW2286" s="24"/>
      <c r="BX2286" s="24"/>
      <c r="BY2286" s="24"/>
      <c r="BZ2286" s="24"/>
      <c r="CA2286" s="24">
        <f t="shared" si="858"/>
        <v>0</v>
      </c>
      <c r="CB2286" s="24">
        <f t="shared" si="859"/>
        <v>0</v>
      </c>
      <c r="CC2286" s="24"/>
      <c r="CE2286" s="24">
        <f t="shared" si="860"/>
        <v>0</v>
      </c>
      <c r="CG2286" s="24">
        <f t="shared" si="861"/>
        <v>0</v>
      </c>
      <c r="CI2286" s="24">
        <f t="shared" si="862"/>
        <v>0</v>
      </c>
      <c r="CK2286" s="24">
        <f t="shared" si="863"/>
        <v>0</v>
      </c>
      <c r="CM2286" s="24">
        <f t="shared" si="864"/>
        <v>0</v>
      </c>
      <c r="CO2286" s="24">
        <f t="shared" si="865"/>
        <v>0</v>
      </c>
      <c r="CQ2286" s="24">
        <f t="shared" si="866"/>
        <v>0</v>
      </c>
      <c r="CS2286" s="24">
        <f t="shared" si="867"/>
        <v>0</v>
      </c>
    </row>
    <row r="2287" spans="9:97">
      <c r="I2287" s="24">
        <f t="shared" si="847"/>
        <v>0</v>
      </c>
      <c r="J2287" s="24">
        <f t="shared" si="846"/>
        <v>0</v>
      </c>
      <c r="M2287" s="24"/>
      <c r="N2287" s="24"/>
      <c r="O2287" s="24"/>
      <c r="P2287" s="24"/>
      <c r="Q2287" s="24"/>
      <c r="R2287" s="24"/>
      <c r="S2287" s="24">
        <f t="shared" si="848"/>
        <v>0</v>
      </c>
      <c r="T2287" s="24">
        <f t="shared" si="869"/>
        <v>0</v>
      </c>
      <c r="W2287" s="24"/>
      <c r="X2287" s="24"/>
      <c r="Y2287" s="24"/>
      <c r="Z2287" s="24"/>
      <c r="AA2287" s="24"/>
      <c r="AB2287" s="24"/>
      <c r="AC2287" s="24">
        <f t="shared" si="849"/>
        <v>0</v>
      </c>
      <c r="AD2287" s="24">
        <f t="shared" si="850"/>
        <v>0</v>
      </c>
      <c r="AG2287" s="24"/>
      <c r="AH2287" s="24"/>
      <c r="AI2287" s="24"/>
      <c r="AJ2287" s="24"/>
      <c r="AK2287" s="24"/>
      <c r="AL2287" s="24"/>
      <c r="AM2287" s="24">
        <f t="shared" si="851"/>
        <v>0</v>
      </c>
      <c r="AN2287" s="24">
        <f t="shared" si="868"/>
        <v>0</v>
      </c>
      <c r="AQ2287" s="24"/>
      <c r="AR2287" s="24"/>
      <c r="AS2287" s="24"/>
      <c r="AT2287" s="24"/>
      <c r="AU2287" s="24"/>
      <c r="AV2287" s="24"/>
      <c r="AW2287" s="24">
        <f t="shared" si="852"/>
        <v>0</v>
      </c>
      <c r="AX2287" s="24">
        <f t="shared" si="853"/>
        <v>0</v>
      </c>
      <c r="BA2287" s="24"/>
      <c r="BB2287" s="24"/>
      <c r="BC2287" s="24"/>
      <c r="BD2287" s="24"/>
      <c r="BE2287" s="24"/>
      <c r="BF2287" s="24"/>
      <c r="BG2287" s="24">
        <f t="shared" si="854"/>
        <v>0</v>
      </c>
      <c r="BH2287" s="24">
        <f t="shared" si="855"/>
        <v>0</v>
      </c>
      <c r="BK2287" s="24"/>
      <c r="BL2287" s="24"/>
      <c r="BM2287" s="24"/>
      <c r="BN2287" s="24"/>
      <c r="BO2287" s="24"/>
      <c r="BP2287" s="24"/>
      <c r="BQ2287" s="24">
        <f t="shared" si="856"/>
        <v>0</v>
      </c>
      <c r="BR2287" s="24">
        <f t="shared" si="857"/>
        <v>0</v>
      </c>
      <c r="BU2287" s="24"/>
      <c r="BV2287" s="24"/>
      <c r="BW2287" s="24"/>
      <c r="BX2287" s="24"/>
      <c r="BY2287" s="24"/>
      <c r="BZ2287" s="24"/>
      <c r="CA2287" s="24">
        <f t="shared" si="858"/>
        <v>0</v>
      </c>
      <c r="CB2287" s="24">
        <f t="shared" si="859"/>
        <v>0</v>
      </c>
      <c r="CC2287" s="24"/>
      <c r="CE2287" s="24">
        <f t="shared" si="860"/>
        <v>0</v>
      </c>
      <c r="CG2287" s="24">
        <f t="shared" si="861"/>
        <v>0</v>
      </c>
      <c r="CI2287" s="24">
        <f t="shared" si="862"/>
        <v>0</v>
      </c>
      <c r="CK2287" s="24">
        <f t="shared" si="863"/>
        <v>0</v>
      </c>
      <c r="CM2287" s="24">
        <f t="shared" si="864"/>
        <v>0</v>
      </c>
      <c r="CO2287" s="24">
        <f t="shared" si="865"/>
        <v>0</v>
      </c>
      <c r="CQ2287" s="24">
        <f t="shared" si="866"/>
        <v>0</v>
      </c>
      <c r="CS2287" s="24">
        <f t="shared" si="867"/>
        <v>0</v>
      </c>
    </row>
    <row r="2288" spans="9:97">
      <c r="I2288" s="24">
        <f t="shared" si="847"/>
        <v>0</v>
      </c>
      <c r="J2288" s="24">
        <f t="shared" si="846"/>
        <v>0</v>
      </c>
      <c r="M2288" s="24"/>
      <c r="N2288" s="24"/>
      <c r="O2288" s="24"/>
      <c r="P2288" s="24"/>
      <c r="Q2288" s="24"/>
      <c r="R2288" s="24"/>
      <c r="S2288" s="24">
        <f t="shared" si="848"/>
        <v>0</v>
      </c>
      <c r="T2288" s="24">
        <f t="shared" si="869"/>
        <v>0</v>
      </c>
      <c r="W2288" s="24"/>
      <c r="X2288" s="24"/>
      <c r="Y2288" s="24"/>
      <c r="Z2288" s="24"/>
      <c r="AA2288" s="24"/>
      <c r="AB2288" s="24"/>
      <c r="AC2288" s="24">
        <f t="shared" si="849"/>
        <v>0</v>
      </c>
      <c r="AD2288" s="24">
        <f t="shared" si="850"/>
        <v>0</v>
      </c>
      <c r="AG2288" s="24"/>
      <c r="AH2288" s="24"/>
      <c r="AI2288" s="24"/>
      <c r="AJ2288" s="24"/>
      <c r="AK2288" s="24"/>
      <c r="AL2288" s="24"/>
      <c r="AM2288" s="24">
        <f t="shared" si="851"/>
        <v>0</v>
      </c>
      <c r="AN2288" s="24">
        <f t="shared" si="868"/>
        <v>0</v>
      </c>
      <c r="AQ2288" s="24"/>
      <c r="AR2288" s="24"/>
      <c r="AS2288" s="24"/>
      <c r="AT2288" s="24"/>
      <c r="AU2288" s="24"/>
      <c r="AV2288" s="24"/>
      <c r="AW2288" s="24">
        <f t="shared" si="852"/>
        <v>0</v>
      </c>
      <c r="AX2288" s="24">
        <f t="shared" si="853"/>
        <v>0</v>
      </c>
      <c r="BA2288" s="24"/>
      <c r="BB2288" s="24"/>
      <c r="BC2288" s="24"/>
      <c r="BD2288" s="24"/>
      <c r="BE2288" s="24"/>
      <c r="BF2288" s="24"/>
      <c r="BG2288" s="24">
        <f t="shared" si="854"/>
        <v>0</v>
      </c>
      <c r="BH2288" s="24">
        <f t="shared" si="855"/>
        <v>0</v>
      </c>
      <c r="BK2288" s="24"/>
      <c r="BL2288" s="24"/>
      <c r="BM2288" s="24"/>
      <c r="BN2288" s="24"/>
      <c r="BO2288" s="24"/>
      <c r="BP2288" s="24"/>
      <c r="BQ2288" s="24">
        <f t="shared" si="856"/>
        <v>0</v>
      </c>
      <c r="BR2288" s="24">
        <f t="shared" si="857"/>
        <v>0</v>
      </c>
      <c r="BU2288" s="24"/>
      <c r="BV2288" s="24"/>
      <c r="BW2288" s="24"/>
      <c r="BX2288" s="24"/>
      <c r="BY2288" s="24"/>
      <c r="BZ2288" s="24"/>
      <c r="CA2288" s="24">
        <f t="shared" si="858"/>
        <v>0</v>
      </c>
      <c r="CB2288" s="24">
        <f t="shared" si="859"/>
        <v>0</v>
      </c>
      <c r="CC2288" s="24"/>
      <c r="CE2288" s="24">
        <f t="shared" si="860"/>
        <v>0</v>
      </c>
      <c r="CG2288" s="24">
        <f t="shared" si="861"/>
        <v>0</v>
      </c>
      <c r="CI2288" s="24">
        <f t="shared" si="862"/>
        <v>0</v>
      </c>
      <c r="CK2288" s="24">
        <f t="shared" si="863"/>
        <v>0</v>
      </c>
      <c r="CM2288" s="24">
        <f t="shared" si="864"/>
        <v>0</v>
      </c>
      <c r="CO2288" s="24">
        <f t="shared" si="865"/>
        <v>0</v>
      </c>
      <c r="CQ2288" s="24">
        <f t="shared" si="866"/>
        <v>0</v>
      </c>
      <c r="CS2288" s="24">
        <f t="shared" si="867"/>
        <v>0</v>
      </c>
    </row>
    <row r="2289" spans="9:97">
      <c r="I2289" s="24">
        <f t="shared" si="847"/>
        <v>0</v>
      </c>
      <c r="J2289" s="24">
        <f t="shared" si="846"/>
        <v>0</v>
      </c>
      <c r="M2289" s="24"/>
      <c r="N2289" s="24"/>
      <c r="O2289" s="24"/>
      <c r="P2289" s="24"/>
      <c r="Q2289" s="24"/>
      <c r="R2289" s="24"/>
      <c r="S2289" s="24">
        <f t="shared" si="848"/>
        <v>0</v>
      </c>
      <c r="T2289" s="24">
        <f t="shared" si="869"/>
        <v>0</v>
      </c>
      <c r="W2289" s="24"/>
      <c r="X2289" s="24"/>
      <c r="Y2289" s="24"/>
      <c r="Z2289" s="24"/>
      <c r="AA2289" s="24"/>
      <c r="AB2289" s="24"/>
      <c r="AC2289" s="24">
        <f t="shared" si="849"/>
        <v>0</v>
      </c>
      <c r="AD2289" s="24">
        <f t="shared" si="850"/>
        <v>0</v>
      </c>
      <c r="AG2289" s="24"/>
      <c r="AH2289" s="24"/>
      <c r="AI2289" s="24"/>
      <c r="AJ2289" s="24"/>
      <c r="AK2289" s="24"/>
      <c r="AL2289" s="24"/>
      <c r="AM2289" s="24">
        <f t="shared" si="851"/>
        <v>0</v>
      </c>
      <c r="AN2289" s="24">
        <f t="shared" si="868"/>
        <v>0</v>
      </c>
      <c r="AQ2289" s="24"/>
      <c r="AR2289" s="24"/>
      <c r="AS2289" s="24"/>
      <c r="AT2289" s="24"/>
      <c r="AU2289" s="24"/>
      <c r="AV2289" s="24"/>
      <c r="AW2289" s="24">
        <f t="shared" si="852"/>
        <v>0</v>
      </c>
      <c r="AX2289" s="24">
        <f t="shared" si="853"/>
        <v>0</v>
      </c>
      <c r="BA2289" s="24"/>
      <c r="BB2289" s="24"/>
      <c r="BC2289" s="24"/>
      <c r="BD2289" s="24"/>
      <c r="BE2289" s="24"/>
      <c r="BF2289" s="24"/>
      <c r="BG2289" s="24">
        <f t="shared" si="854"/>
        <v>0</v>
      </c>
      <c r="BH2289" s="24">
        <f t="shared" si="855"/>
        <v>0</v>
      </c>
      <c r="BK2289" s="24"/>
      <c r="BL2289" s="24"/>
      <c r="BM2289" s="24"/>
      <c r="BN2289" s="24"/>
      <c r="BO2289" s="24"/>
      <c r="BP2289" s="24"/>
      <c r="BQ2289" s="24">
        <f t="shared" si="856"/>
        <v>0</v>
      </c>
      <c r="BR2289" s="24">
        <f t="shared" si="857"/>
        <v>0</v>
      </c>
      <c r="BU2289" s="24"/>
      <c r="BV2289" s="24"/>
      <c r="BW2289" s="24"/>
      <c r="BX2289" s="24"/>
      <c r="BY2289" s="24"/>
      <c r="BZ2289" s="24"/>
      <c r="CA2289" s="24">
        <f t="shared" si="858"/>
        <v>0</v>
      </c>
      <c r="CB2289" s="24">
        <f t="shared" si="859"/>
        <v>0</v>
      </c>
      <c r="CC2289" s="24"/>
      <c r="CE2289" s="24">
        <f t="shared" si="860"/>
        <v>0</v>
      </c>
      <c r="CG2289" s="24">
        <f t="shared" si="861"/>
        <v>0</v>
      </c>
      <c r="CI2289" s="24">
        <f t="shared" si="862"/>
        <v>0</v>
      </c>
      <c r="CK2289" s="24">
        <f t="shared" si="863"/>
        <v>0</v>
      </c>
      <c r="CM2289" s="24">
        <f t="shared" si="864"/>
        <v>0</v>
      </c>
      <c r="CO2289" s="24">
        <f t="shared" si="865"/>
        <v>0</v>
      </c>
      <c r="CQ2289" s="24">
        <f t="shared" si="866"/>
        <v>0</v>
      </c>
      <c r="CS2289" s="24">
        <f t="shared" si="867"/>
        <v>0</v>
      </c>
    </row>
    <row r="2290" spans="9:97">
      <c r="I2290" s="24">
        <f t="shared" si="847"/>
        <v>0</v>
      </c>
      <c r="J2290" s="24">
        <f t="shared" si="846"/>
        <v>0</v>
      </c>
      <c r="M2290" s="24"/>
      <c r="N2290" s="24"/>
      <c r="O2290" s="24"/>
      <c r="P2290" s="24"/>
      <c r="Q2290" s="24"/>
      <c r="R2290" s="24"/>
      <c r="S2290" s="24">
        <f t="shared" si="848"/>
        <v>0</v>
      </c>
      <c r="T2290" s="24">
        <f t="shared" si="869"/>
        <v>0</v>
      </c>
      <c r="W2290" s="24"/>
      <c r="X2290" s="24"/>
      <c r="Y2290" s="24"/>
      <c r="Z2290" s="24"/>
      <c r="AA2290" s="24"/>
      <c r="AB2290" s="24"/>
      <c r="AC2290" s="24">
        <f t="shared" si="849"/>
        <v>0</v>
      </c>
      <c r="AD2290" s="24">
        <f t="shared" si="850"/>
        <v>0</v>
      </c>
      <c r="AG2290" s="24"/>
      <c r="AH2290" s="24"/>
      <c r="AI2290" s="24"/>
      <c r="AJ2290" s="24"/>
      <c r="AK2290" s="24"/>
      <c r="AL2290" s="24"/>
      <c r="AM2290" s="24">
        <f t="shared" si="851"/>
        <v>0</v>
      </c>
      <c r="AN2290" s="24">
        <f t="shared" si="868"/>
        <v>0</v>
      </c>
      <c r="AQ2290" s="24"/>
      <c r="AR2290" s="24"/>
      <c r="AS2290" s="24"/>
      <c r="AT2290" s="24"/>
      <c r="AU2290" s="24"/>
      <c r="AV2290" s="24"/>
      <c r="AW2290" s="24">
        <f t="shared" si="852"/>
        <v>0</v>
      </c>
      <c r="AX2290" s="24">
        <f t="shared" si="853"/>
        <v>0</v>
      </c>
      <c r="BA2290" s="24"/>
      <c r="BB2290" s="24"/>
      <c r="BC2290" s="24"/>
      <c r="BD2290" s="24"/>
      <c r="BE2290" s="24"/>
      <c r="BF2290" s="24"/>
      <c r="BG2290" s="24">
        <f t="shared" si="854"/>
        <v>0</v>
      </c>
      <c r="BH2290" s="24">
        <f t="shared" si="855"/>
        <v>0</v>
      </c>
      <c r="BK2290" s="24"/>
      <c r="BL2290" s="24"/>
      <c r="BM2290" s="24"/>
      <c r="BN2290" s="24"/>
      <c r="BO2290" s="24"/>
      <c r="BP2290" s="24"/>
      <c r="BQ2290" s="24">
        <f t="shared" si="856"/>
        <v>0</v>
      </c>
      <c r="BR2290" s="24">
        <f t="shared" si="857"/>
        <v>0</v>
      </c>
      <c r="BU2290" s="24"/>
      <c r="BV2290" s="24"/>
      <c r="BW2290" s="24"/>
      <c r="BX2290" s="24"/>
      <c r="BY2290" s="24"/>
      <c r="BZ2290" s="24"/>
      <c r="CA2290" s="24">
        <f t="shared" si="858"/>
        <v>0</v>
      </c>
      <c r="CB2290" s="24">
        <f t="shared" si="859"/>
        <v>0</v>
      </c>
      <c r="CC2290" s="24"/>
      <c r="CE2290" s="24">
        <f t="shared" si="860"/>
        <v>0</v>
      </c>
      <c r="CG2290" s="24">
        <f t="shared" si="861"/>
        <v>0</v>
      </c>
      <c r="CI2290" s="24">
        <f t="shared" si="862"/>
        <v>0</v>
      </c>
      <c r="CK2290" s="24">
        <f t="shared" si="863"/>
        <v>0</v>
      </c>
      <c r="CM2290" s="24">
        <f t="shared" si="864"/>
        <v>0</v>
      </c>
      <c r="CO2290" s="24">
        <f t="shared" si="865"/>
        <v>0</v>
      </c>
      <c r="CQ2290" s="24">
        <f t="shared" si="866"/>
        <v>0</v>
      </c>
      <c r="CS2290" s="24">
        <f t="shared" si="867"/>
        <v>0</v>
      </c>
    </row>
    <row r="2291" spans="9:97">
      <c r="I2291" s="24">
        <f t="shared" si="847"/>
        <v>0</v>
      </c>
      <c r="J2291" s="24">
        <f t="shared" si="846"/>
        <v>0</v>
      </c>
      <c r="M2291" s="24"/>
      <c r="N2291" s="24"/>
      <c r="O2291" s="24"/>
      <c r="P2291" s="24"/>
      <c r="Q2291" s="24"/>
      <c r="R2291" s="24"/>
      <c r="S2291" s="24">
        <f t="shared" si="848"/>
        <v>0</v>
      </c>
      <c r="T2291" s="24">
        <f t="shared" si="869"/>
        <v>0</v>
      </c>
      <c r="W2291" s="24"/>
      <c r="X2291" s="24"/>
      <c r="Y2291" s="24"/>
      <c r="Z2291" s="24"/>
      <c r="AA2291" s="24"/>
      <c r="AB2291" s="24"/>
      <c r="AC2291" s="24">
        <f t="shared" si="849"/>
        <v>0</v>
      </c>
      <c r="AD2291" s="24">
        <f t="shared" si="850"/>
        <v>0</v>
      </c>
      <c r="AG2291" s="24"/>
      <c r="AH2291" s="24"/>
      <c r="AI2291" s="24"/>
      <c r="AJ2291" s="24"/>
      <c r="AK2291" s="24"/>
      <c r="AL2291" s="24"/>
      <c r="AM2291" s="24">
        <f t="shared" si="851"/>
        <v>0</v>
      </c>
      <c r="AN2291" s="24">
        <f t="shared" si="868"/>
        <v>0</v>
      </c>
      <c r="AQ2291" s="24"/>
      <c r="AR2291" s="24"/>
      <c r="AS2291" s="24"/>
      <c r="AT2291" s="24"/>
      <c r="AU2291" s="24"/>
      <c r="AV2291" s="24"/>
      <c r="AW2291" s="24">
        <f t="shared" si="852"/>
        <v>0</v>
      </c>
      <c r="AX2291" s="24">
        <f t="shared" si="853"/>
        <v>0</v>
      </c>
      <c r="BA2291" s="24"/>
      <c r="BB2291" s="24"/>
      <c r="BC2291" s="24"/>
      <c r="BD2291" s="24"/>
      <c r="BE2291" s="24"/>
      <c r="BF2291" s="24"/>
      <c r="BG2291" s="24">
        <f t="shared" si="854"/>
        <v>0</v>
      </c>
      <c r="BH2291" s="24">
        <f t="shared" si="855"/>
        <v>0</v>
      </c>
      <c r="BK2291" s="24"/>
      <c r="BL2291" s="24"/>
      <c r="BM2291" s="24"/>
      <c r="BN2291" s="24"/>
      <c r="BO2291" s="24"/>
      <c r="BP2291" s="24"/>
      <c r="BQ2291" s="24">
        <f t="shared" si="856"/>
        <v>0</v>
      </c>
      <c r="BR2291" s="24">
        <f t="shared" si="857"/>
        <v>0</v>
      </c>
      <c r="BU2291" s="24"/>
      <c r="BV2291" s="24"/>
      <c r="BW2291" s="24"/>
      <c r="BX2291" s="24"/>
      <c r="BY2291" s="24"/>
      <c r="BZ2291" s="24"/>
      <c r="CA2291" s="24">
        <f t="shared" si="858"/>
        <v>0</v>
      </c>
      <c r="CB2291" s="24">
        <f t="shared" si="859"/>
        <v>0</v>
      </c>
      <c r="CC2291" s="24"/>
      <c r="CE2291" s="24">
        <f t="shared" si="860"/>
        <v>0</v>
      </c>
      <c r="CG2291" s="24">
        <f t="shared" si="861"/>
        <v>0</v>
      </c>
      <c r="CI2291" s="24">
        <f t="shared" si="862"/>
        <v>0</v>
      </c>
      <c r="CK2291" s="24">
        <f t="shared" si="863"/>
        <v>0</v>
      </c>
      <c r="CM2291" s="24">
        <f t="shared" si="864"/>
        <v>0</v>
      </c>
      <c r="CO2291" s="24">
        <f t="shared" si="865"/>
        <v>0</v>
      </c>
      <c r="CQ2291" s="24">
        <f t="shared" si="866"/>
        <v>0</v>
      </c>
      <c r="CS2291" s="24">
        <f t="shared" si="867"/>
        <v>0</v>
      </c>
    </row>
    <row r="2292" spans="9:97">
      <c r="I2292" s="24">
        <f t="shared" si="847"/>
        <v>0</v>
      </c>
      <c r="J2292" s="24">
        <f t="shared" si="846"/>
        <v>0</v>
      </c>
      <c r="M2292" s="24"/>
      <c r="N2292" s="24"/>
      <c r="O2292" s="24"/>
      <c r="P2292" s="24"/>
      <c r="Q2292" s="24"/>
      <c r="R2292" s="24"/>
      <c r="S2292" s="24">
        <f t="shared" si="848"/>
        <v>0</v>
      </c>
      <c r="T2292" s="24">
        <f t="shared" si="869"/>
        <v>0</v>
      </c>
      <c r="W2292" s="24"/>
      <c r="X2292" s="24"/>
      <c r="Y2292" s="24"/>
      <c r="Z2292" s="24"/>
      <c r="AA2292" s="24"/>
      <c r="AB2292" s="24"/>
      <c r="AC2292" s="24">
        <f t="shared" si="849"/>
        <v>0</v>
      </c>
      <c r="AD2292" s="24">
        <f t="shared" si="850"/>
        <v>0</v>
      </c>
      <c r="AG2292" s="24"/>
      <c r="AH2292" s="24"/>
      <c r="AI2292" s="24"/>
      <c r="AJ2292" s="24"/>
      <c r="AK2292" s="24"/>
      <c r="AL2292" s="24"/>
      <c r="AM2292" s="24">
        <f t="shared" si="851"/>
        <v>0</v>
      </c>
      <c r="AN2292" s="24">
        <f t="shared" si="868"/>
        <v>0</v>
      </c>
      <c r="AQ2292" s="24"/>
      <c r="AR2292" s="24"/>
      <c r="AS2292" s="24"/>
      <c r="AT2292" s="24"/>
      <c r="AU2292" s="24"/>
      <c r="AV2292" s="24"/>
      <c r="AW2292" s="24">
        <f t="shared" si="852"/>
        <v>0</v>
      </c>
      <c r="AX2292" s="24">
        <f t="shared" si="853"/>
        <v>0</v>
      </c>
      <c r="BA2292" s="24"/>
      <c r="BB2292" s="24"/>
      <c r="BC2292" s="24"/>
      <c r="BD2292" s="24"/>
      <c r="BE2292" s="24"/>
      <c r="BF2292" s="24"/>
      <c r="BG2292" s="24">
        <f t="shared" si="854"/>
        <v>0</v>
      </c>
      <c r="BH2292" s="24">
        <f t="shared" si="855"/>
        <v>0</v>
      </c>
      <c r="BK2292" s="24"/>
      <c r="BL2292" s="24"/>
      <c r="BM2292" s="24"/>
      <c r="BN2292" s="24"/>
      <c r="BO2292" s="24"/>
      <c r="BP2292" s="24"/>
      <c r="BQ2292" s="24">
        <f t="shared" si="856"/>
        <v>0</v>
      </c>
      <c r="BR2292" s="24">
        <f t="shared" si="857"/>
        <v>0</v>
      </c>
      <c r="BU2292" s="24"/>
      <c r="BV2292" s="24"/>
      <c r="BW2292" s="24"/>
      <c r="BX2292" s="24"/>
      <c r="BY2292" s="24"/>
      <c r="BZ2292" s="24"/>
      <c r="CA2292" s="24">
        <f t="shared" si="858"/>
        <v>0</v>
      </c>
      <c r="CB2292" s="24">
        <f t="shared" si="859"/>
        <v>0</v>
      </c>
      <c r="CC2292" s="24"/>
      <c r="CE2292" s="24">
        <f t="shared" si="860"/>
        <v>0</v>
      </c>
      <c r="CG2292" s="24">
        <f t="shared" si="861"/>
        <v>0</v>
      </c>
      <c r="CI2292" s="24">
        <f t="shared" si="862"/>
        <v>0</v>
      </c>
      <c r="CK2292" s="24">
        <f t="shared" si="863"/>
        <v>0</v>
      </c>
      <c r="CM2292" s="24">
        <f t="shared" si="864"/>
        <v>0</v>
      </c>
      <c r="CO2292" s="24">
        <f t="shared" si="865"/>
        <v>0</v>
      </c>
      <c r="CQ2292" s="24">
        <f t="shared" si="866"/>
        <v>0</v>
      </c>
      <c r="CS2292" s="24">
        <f t="shared" si="867"/>
        <v>0</v>
      </c>
    </row>
    <row r="2293" spans="9:97">
      <c r="I2293" s="24">
        <f t="shared" si="847"/>
        <v>0</v>
      </c>
      <c r="J2293" s="24">
        <f t="shared" si="846"/>
        <v>0</v>
      </c>
      <c r="M2293" s="24"/>
      <c r="N2293" s="24"/>
      <c r="O2293" s="24"/>
      <c r="P2293" s="24"/>
      <c r="Q2293" s="24"/>
      <c r="R2293" s="24"/>
      <c r="S2293" s="24">
        <f t="shared" si="848"/>
        <v>0</v>
      </c>
      <c r="T2293" s="24">
        <f t="shared" si="869"/>
        <v>0</v>
      </c>
      <c r="W2293" s="24"/>
      <c r="X2293" s="24"/>
      <c r="Y2293" s="24"/>
      <c r="Z2293" s="24"/>
      <c r="AA2293" s="24"/>
      <c r="AB2293" s="24"/>
      <c r="AC2293" s="24">
        <f t="shared" si="849"/>
        <v>0</v>
      </c>
      <c r="AD2293" s="24">
        <f t="shared" si="850"/>
        <v>0</v>
      </c>
      <c r="AG2293" s="24"/>
      <c r="AH2293" s="24"/>
      <c r="AI2293" s="24"/>
      <c r="AJ2293" s="24"/>
      <c r="AK2293" s="24"/>
      <c r="AL2293" s="24"/>
      <c r="AM2293" s="24">
        <f t="shared" si="851"/>
        <v>0</v>
      </c>
      <c r="AN2293" s="24">
        <f t="shared" si="868"/>
        <v>0</v>
      </c>
      <c r="AQ2293" s="24"/>
      <c r="AR2293" s="24"/>
      <c r="AS2293" s="24"/>
      <c r="AT2293" s="24"/>
      <c r="AU2293" s="24"/>
      <c r="AV2293" s="24"/>
      <c r="AW2293" s="24">
        <f t="shared" si="852"/>
        <v>0</v>
      </c>
      <c r="AX2293" s="24">
        <f t="shared" si="853"/>
        <v>0</v>
      </c>
      <c r="BA2293" s="24"/>
      <c r="BB2293" s="24"/>
      <c r="BC2293" s="24"/>
      <c r="BD2293" s="24"/>
      <c r="BE2293" s="24"/>
      <c r="BF2293" s="24"/>
      <c r="BG2293" s="24">
        <f t="shared" si="854"/>
        <v>0</v>
      </c>
      <c r="BH2293" s="24">
        <f t="shared" si="855"/>
        <v>0</v>
      </c>
      <c r="BK2293" s="24"/>
      <c r="BL2293" s="24"/>
      <c r="BM2293" s="24"/>
      <c r="BN2293" s="24"/>
      <c r="BO2293" s="24"/>
      <c r="BP2293" s="24"/>
      <c r="BQ2293" s="24">
        <f t="shared" si="856"/>
        <v>0</v>
      </c>
      <c r="BR2293" s="24">
        <f t="shared" si="857"/>
        <v>0</v>
      </c>
      <c r="BU2293" s="24"/>
      <c r="BV2293" s="24"/>
      <c r="BW2293" s="24"/>
      <c r="BX2293" s="24"/>
      <c r="BY2293" s="24"/>
      <c r="BZ2293" s="24"/>
      <c r="CA2293" s="24">
        <f t="shared" si="858"/>
        <v>0</v>
      </c>
      <c r="CB2293" s="24">
        <f t="shared" si="859"/>
        <v>0</v>
      </c>
      <c r="CC2293" s="24"/>
      <c r="CE2293" s="24">
        <f t="shared" si="860"/>
        <v>0</v>
      </c>
      <c r="CG2293" s="24">
        <f t="shared" si="861"/>
        <v>0</v>
      </c>
      <c r="CI2293" s="24">
        <f t="shared" si="862"/>
        <v>0</v>
      </c>
      <c r="CK2293" s="24">
        <f t="shared" si="863"/>
        <v>0</v>
      </c>
      <c r="CM2293" s="24">
        <f t="shared" si="864"/>
        <v>0</v>
      </c>
      <c r="CO2293" s="24">
        <f t="shared" si="865"/>
        <v>0</v>
      </c>
      <c r="CQ2293" s="24">
        <f t="shared" si="866"/>
        <v>0</v>
      </c>
      <c r="CS2293" s="24">
        <f t="shared" si="867"/>
        <v>0</v>
      </c>
    </row>
    <row r="2294" spans="9:97">
      <c r="I2294" s="24">
        <f t="shared" si="847"/>
        <v>0</v>
      </c>
      <c r="J2294" s="24">
        <f t="shared" si="846"/>
        <v>0</v>
      </c>
      <c r="M2294" s="24"/>
      <c r="N2294" s="24"/>
      <c r="O2294" s="24"/>
      <c r="P2294" s="24"/>
      <c r="Q2294" s="24"/>
      <c r="R2294" s="24"/>
      <c r="S2294" s="24">
        <f t="shared" si="848"/>
        <v>0</v>
      </c>
      <c r="T2294" s="24">
        <f t="shared" si="869"/>
        <v>0</v>
      </c>
      <c r="W2294" s="24"/>
      <c r="X2294" s="24"/>
      <c r="Y2294" s="24"/>
      <c r="Z2294" s="24"/>
      <c r="AA2294" s="24"/>
      <c r="AB2294" s="24"/>
      <c r="AC2294" s="24">
        <f t="shared" si="849"/>
        <v>0</v>
      </c>
      <c r="AD2294" s="24">
        <f t="shared" si="850"/>
        <v>0</v>
      </c>
      <c r="AG2294" s="24"/>
      <c r="AH2294" s="24"/>
      <c r="AI2294" s="24"/>
      <c r="AJ2294" s="24"/>
      <c r="AK2294" s="24"/>
      <c r="AL2294" s="24"/>
      <c r="AM2294" s="24">
        <f t="shared" si="851"/>
        <v>0</v>
      </c>
      <c r="AN2294" s="24">
        <f t="shared" si="868"/>
        <v>0</v>
      </c>
      <c r="AQ2294" s="24"/>
      <c r="AR2294" s="24"/>
      <c r="AS2294" s="24"/>
      <c r="AT2294" s="24"/>
      <c r="AU2294" s="24"/>
      <c r="AV2294" s="24"/>
      <c r="AW2294" s="24">
        <f t="shared" si="852"/>
        <v>0</v>
      </c>
      <c r="AX2294" s="24">
        <f t="shared" si="853"/>
        <v>0</v>
      </c>
      <c r="BA2294" s="24"/>
      <c r="BB2294" s="24"/>
      <c r="BC2294" s="24"/>
      <c r="BD2294" s="24"/>
      <c r="BE2294" s="24"/>
      <c r="BF2294" s="24"/>
      <c r="BG2294" s="24">
        <f t="shared" si="854"/>
        <v>0</v>
      </c>
      <c r="BH2294" s="24">
        <f t="shared" si="855"/>
        <v>0</v>
      </c>
      <c r="BK2294" s="24"/>
      <c r="BL2294" s="24"/>
      <c r="BM2294" s="24"/>
      <c r="BN2294" s="24"/>
      <c r="BO2294" s="24"/>
      <c r="BP2294" s="24"/>
      <c r="BQ2294" s="24">
        <f t="shared" si="856"/>
        <v>0</v>
      </c>
      <c r="BR2294" s="24">
        <f t="shared" si="857"/>
        <v>0</v>
      </c>
      <c r="BU2294" s="24"/>
      <c r="BV2294" s="24"/>
      <c r="BW2294" s="24"/>
      <c r="BX2294" s="24"/>
      <c r="BY2294" s="24"/>
      <c r="BZ2294" s="24"/>
      <c r="CA2294" s="24">
        <f t="shared" si="858"/>
        <v>0</v>
      </c>
      <c r="CB2294" s="24">
        <f t="shared" si="859"/>
        <v>0</v>
      </c>
      <c r="CC2294" s="24"/>
      <c r="CE2294" s="24">
        <f t="shared" si="860"/>
        <v>0</v>
      </c>
      <c r="CG2294" s="24">
        <f t="shared" si="861"/>
        <v>0</v>
      </c>
      <c r="CI2294" s="24">
        <f t="shared" si="862"/>
        <v>0</v>
      </c>
      <c r="CK2294" s="24">
        <f t="shared" si="863"/>
        <v>0</v>
      </c>
      <c r="CM2294" s="24">
        <f t="shared" si="864"/>
        <v>0</v>
      </c>
      <c r="CO2294" s="24">
        <f t="shared" si="865"/>
        <v>0</v>
      </c>
      <c r="CQ2294" s="24">
        <f t="shared" si="866"/>
        <v>0</v>
      </c>
      <c r="CS2294" s="24">
        <f t="shared" si="867"/>
        <v>0</v>
      </c>
    </row>
    <row r="2295" spans="9:97">
      <c r="I2295" s="24">
        <f t="shared" si="847"/>
        <v>0</v>
      </c>
      <c r="J2295" s="24">
        <f t="shared" si="846"/>
        <v>0</v>
      </c>
      <c r="M2295" s="24"/>
      <c r="N2295" s="24"/>
      <c r="O2295" s="24"/>
      <c r="P2295" s="24"/>
      <c r="Q2295" s="24"/>
      <c r="R2295" s="24"/>
      <c r="S2295" s="24">
        <f t="shared" si="848"/>
        <v>0</v>
      </c>
      <c r="T2295" s="24">
        <f t="shared" si="869"/>
        <v>0</v>
      </c>
      <c r="W2295" s="24"/>
      <c r="X2295" s="24"/>
      <c r="Y2295" s="24"/>
      <c r="Z2295" s="24"/>
      <c r="AA2295" s="24"/>
      <c r="AB2295" s="24"/>
      <c r="AC2295" s="24">
        <f t="shared" si="849"/>
        <v>0</v>
      </c>
      <c r="AD2295" s="24">
        <f t="shared" si="850"/>
        <v>0</v>
      </c>
      <c r="AG2295" s="24"/>
      <c r="AH2295" s="24"/>
      <c r="AI2295" s="24"/>
      <c r="AJ2295" s="24"/>
      <c r="AK2295" s="24"/>
      <c r="AL2295" s="24"/>
      <c r="AM2295" s="24">
        <f t="shared" si="851"/>
        <v>0</v>
      </c>
      <c r="AN2295" s="24">
        <f t="shared" si="868"/>
        <v>0</v>
      </c>
      <c r="AQ2295" s="24"/>
      <c r="AR2295" s="24"/>
      <c r="AS2295" s="24"/>
      <c r="AT2295" s="24"/>
      <c r="AU2295" s="24"/>
      <c r="AV2295" s="24"/>
      <c r="AW2295" s="24">
        <f t="shared" si="852"/>
        <v>0</v>
      </c>
      <c r="AX2295" s="24">
        <f t="shared" si="853"/>
        <v>0</v>
      </c>
      <c r="BA2295" s="24"/>
      <c r="BB2295" s="24"/>
      <c r="BC2295" s="24"/>
      <c r="BD2295" s="24"/>
      <c r="BE2295" s="24"/>
      <c r="BF2295" s="24"/>
      <c r="BG2295" s="24">
        <f t="shared" si="854"/>
        <v>0</v>
      </c>
      <c r="BH2295" s="24">
        <f t="shared" si="855"/>
        <v>0</v>
      </c>
      <c r="BK2295" s="24"/>
      <c r="BL2295" s="24"/>
      <c r="BM2295" s="24"/>
      <c r="BN2295" s="24"/>
      <c r="BO2295" s="24"/>
      <c r="BP2295" s="24"/>
      <c r="BQ2295" s="24">
        <f t="shared" si="856"/>
        <v>0</v>
      </c>
      <c r="BR2295" s="24">
        <f t="shared" si="857"/>
        <v>0</v>
      </c>
      <c r="BU2295" s="24"/>
      <c r="BV2295" s="24"/>
      <c r="BW2295" s="24"/>
      <c r="BX2295" s="24"/>
      <c r="BY2295" s="24"/>
      <c r="BZ2295" s="24"/>
      <c r="CA2295" s="24">
        <f t="shared" si="858"/>
        <v>0</v>
      </c>
      <c r="CB2295" s="24">
        <f t="shared" si="859"/>
        <v>0</v>
      </c>
      <c r="CC2295" s="24"/>
      <c r="CE2295" s="24">
        <f t="shared" si="860"/>
        <v>0</v>
      </c>
      <c r="CG2295" s="24">
        <f t="shared" si="861"/>
        <v>0</v>
      </c>
      <c r="CI2295" s="24">
        <f t="shared" si="862"/>
        <v>0</v>
      </c>
      <c r="CK2295" s="24">
        <f t="shared" si="863"/>
        <v>0</v>
      </c>
      <c r="CM2295" s="24">
        <f t="shared" si="864"/>
        <v>0</v>
      </c>
      <c r="CO2295" s="24">
        <f t="shared" si="865"/>
        <v>0</v>
      </c>
      <c r="CQ2295" s="24">
        <f t="shared" si="866"/>
        <v>0</v>
      </c>
      <c r="CS2295" s="24">
        <f t="shared" si="867"/>
        <v>0</v>
      </c>
    </row>
    <row r="2296" spans="9:97">
      <c r="I2296" s="24">
        <f t="shared" si="847"/>
        <v>0</v>
      </c>
      <c r="J2296" s="24">
        <f t="shared" si="846"/>
        <v>0</v>
      </c>
      <c r="M2296" s="24"/>
      <c r="N2296" s="24"/>
      <c r="O2296" s="24"/>
      <c r="P2296" s="24"/>
      <c r="Q2296" s="24"/>
      <c r="R2296" s="24"/>
      <c r="S2296" s="24">
        <f t="shared" si="848"/>
        <v>0</v>
      </c>
      <c r="T2296" s="24">
        <f t="shared" si="869"/>
        <v>0</v>
      </c>
      <c r="W2296" s="24"/>
      <c r="X2296" s="24"/>
      <c r="Y2296" s="24"/>
      <c r="Z2296" s="24"/>
      <c r="AA2296" s="24"/>
      <c r="AB2296" s="24"/>
      <c r="AC2296" s="24">
        <f t="shared" si="849"/>
        <v>0</v>
      </c>
      <c r="AD2296" s="24">
        <f t="shared" si="850"/>
        <v>0</v>
      </c>
      <c r="AG2296" s="24"/>
      <c r="AH2296" s="24"/>
      <c r="AI2296" s="24"/>
      <c r="AJ2296" s="24"/>
      <c r="AK2296" s="24"/>
      <c r="AL2296" s="24"/>
      <c r="AM2296" s="24">
        <f t="shared" si="851"/>
        <v>0</v>
      </c>
      <c r="AN2296" s="24">
        <f t="shared" si="868"/>
        <v>0</v>
      </c>
      <c r="AQ2296" s="24"/>
      <c r="AR2296" s="24"/>
      <c r="AS2296" s="24"/>
      <c r="AT2296" s="24"/>
      <c r="AU2296" s="24"/>
      <c r="AV2296" s="24"/>
      <c r="AW2296" s="24">
        <f t="shared" si="852"/>
        <v>0</v>
      </c>
      <c r="AX2296" s="24">
        <f t="shared" si="853"/>
        <v>0</v>
      </c>
      <c r="BA2296" s="24"/>
      <c r="BB2296" s="24"/>
      <c r="BC2296" s="24"/>
      <c r="BD2296" s="24"/>
      <c r="BE2296" s="24"/>
      <c r="BF2296" s="24"/>
      <c r="BG2296" s="24">
        <f t="shared" si="854"/>
        <v>0</v>
      </c>
      <c r="BH2296" s="24">
        <f t="shared" si="855"/>
        <v>0</v>
      </c>
      <c r="BK2296" s="24"/>
      <c r="BL2296" s="24"/>
      <c r="BM2296" s="24"/>
      <c r="BN2296" s="24"/>
      <c r="BO2296" s="24"/>
      <c r="BP2296" s="24"/>
      <c r="BQ2296" s="24">
        <f t="shared" si="856"/>
        <v>0</v>
      </c>
      <c r="BR2296" s="24">
        <f t="shared" si="857"/>
        <v>0</v>
      </c>
      <c r="BU2296" s="24"/>
      <c r="BV2296" s="24"/>
      <c r="BW2296" s="24"/>
      <c r="BX2296" s="24"/>
      <c r="BY2296" s="24"/>
      <c r="BZ2296" s="24"/>
      <c r="CA2296" s="24">
        <f t="shared" si="858"/>
        <v>0</v>
      </c>
      <c r="CB2296" s="24">
        <f t="shared" si="859"/>
        <v>0</v>
      </c>
      <c r="CC2296" s="24"/>
      <c r="CE2296" s="24">
        <f t="shared" si="860"/>
        <v>0</v>
      </c>
      <c r="CG2296" s="24">
        <f t="shared" si="861"/>
        <v>0</v>
      </c>
      <c r="CI2296" s="24">
        <f t="shared" si="862"/>
        <v>0</v>
      </c>
      <c r="CK2296" s="24">
        <f t="shared" si="863"/>
        <v>0</v>
      </c>
      <c r="CM2296" s="24">
        <f t="shared" si="864"/>
        <v>0</v>
      </c>
      <c r="CO2296" s="24">
        <f t="shared" si="865"/>
        <v>0</v>
      </c>
      <c r="CQ2296" s="24">
        <f t="shared" si="866"/>
        <v>0</v>
      </c>
      <c r="CS2296" s="24">
        <f t="shared" si="867"/>
        <v>0</v>
      </c>
    </row>
    <row r="2297" spans="9:97">
      <c r="I2297" s="24">
        <f t="shared" si="847"/>
        <v>0</v>
      </c>
      <c r="J2297" s="24">
        <f t="shared" si="846"/>
        <v>0</v>
      </c>
      <c r="M2297" s="24"/>
      <c r="N2297" s="24"/>
      <c r="O2297" s="24"/>
      <c r="P2297" s="24"/>
      <c r="Q2297" s="24"/>
      <c r="R2297" s="24"/>
      <c r="S2297" s="24">
        <f t="shared" si="848"/>
        <v>0</v>
      </c>
      <c r="T2297" s="24">
        <f t="shared" si="869"/>
        <v>0</v>
      </c>
      <c r="W2297" s="24"/>
      <c r="X2297" s="24"/>
      <c r="Y2297" s="24"/>
      <c r="Z2297" s="24"/>
      <c r="AA2297" s="24"/>
      <c r="AB2297" s="24"/>
      <c r="AC2297" s="24">
        <f t="shared" si="849"/>
        <v>0</v>
      </c>
      <c r="AD2297" s="24">
        <f t="shared" si="850"/>
        <v>0</v>
      </c>
      <c r="AG2297" s="24"/>
      <c r="AH2297" s="24"/>
      <c r="AI2297" s="24"/>
      <c r="AJ2297" s="24"/>
      <c r="AK2297" s="24"/>
      <c r="AL2297" s="24"/>
      <c r="AM2297" s="24">
        <f t="shared" si="851"/>
        <v>0</v>
      </c>
      <c r="AN2297" s="24">
        <f t="shared" si="868"/>
        <v>0</v>
      </c>
      <c r="AQ2297" s="24"/>
      <c r="AR2297" s="24"/>
      <c r="AS2297" s="24"/>
      <c r="AT2297" s="24"/>
      <c r="AU2297" s="24"/>
      <c r="AV2297" s="24"/>
      <c r="AW2297" s="24">
        <f t="shared" si="852"/>
        <v>0</v>
      </c>
      <c r="AX2297" s="24">
        <f t="shared" si="853"/>
        <v>0</v>
      </c>
      <c r="BA2297" s="24"/>
      <c r="BB2297" s="24"/>
      <c r="BC2297" s="24"/>
      <c r="BD2297" s="24"/>
      <c r="BE2297" s="24"/>
      <c r="BF2297" s="24"/>
      <c r="BG2297" s="24">
        <f t="shared" si="854"/>
        <v>0</v>
      </c>
      <c r="BH2297" s="24">
        <f t="shared" si="855"/>
        <v>0</v>
      </c>
      <c r="BK2297" s="24"/>
      <c r="BL2297" s="24"/>
      <c r="BM2297" s="24"/>
      <c r="BN2297" s="24"/>
      <c r="BO2297" s="24"/>
      <c r="BP2297" s="24"/>
      <c r="BQ2297" s="24">
        <f t="shared" si="856"/>
        <v>0</v>
      </c>
      <c r="BR2297" s="24">
        <f t="shared" si="857"/>
        <v>0</v>
      </c>
      <c r="BU2297" s="24"/>
      <c r="BV2297" s="24"/>
      <c r="BW2297" s="24"/>
      <c r="BX2297" s="24"/>
      <c r="BY2297" s="24"/>
      <c r="BZ2297" s="24"/>
      <c r="CA2297" s="24">
        <f t="shared" si="858"/>
        <v>0</v>
      </c>
      <c r="CB2297" s="24">
        <f t="shared" si="859"/>
        <v>0</v>
      </c>
      <c r="CC2297" s="24"/>
      <c r="CE2297" s="24">
        <f t="shared" si="860"/>
        <v>0</v>
      </c>
      <c r="CG2297" s="24">
        <f t="shared" si="861"/>
        <v>0</v>
      </c>
      <c r="CI2297" s="24">
        <f t="shared" si="862"/>
        <v>0</v>
      </c>
      <c r="CK2297" s="24">
        <f t="shared" si="863"/>
        <v>0</v>
      </c>
      <c r="CM2297" s="24">
        <f t="shared" si="864"/>
        <v>0</v>
      </c>
      <c r="CO2297" s="24">
        <f t="shared" si="865"/>
        <v>0</v>
      </c>
      <c r="CQ2297" s="24">
        <f t="shared" si="866"/>
        <v>0</v>
      </c>
      <c r="CS2297" s="24">
        <f t="shared" si="867"/>
        <v>0</v>
      </c>
    </row>
    <row r="2298" spans="9:97">
      <c r="I2298" s="24">
        <f t="shared" si="847"/>
        <v>0</v>
      </c>
      <c r="J2298" s="24">
        <f t="shared" si="846"/>
        <v>0</v>
      </c>
      <c r="M2298" s="24"/>
      <c r="N2298" s="24"/>
      <c r="O2298" s="24"/>
      <c r="P2298" s="24"/>
      <c r="Q2298" s="24"/>
      <c r="R2298" s="24"/>
      <c r="S2298" s="24">
        <f t="shared" si="848"/>
        <v>0</v>
      </c>
      <c r="T2298" s="24">
        <f t="shared" si="869"/>
        <v>0</v>
      </c>
      <c r="W2298" s="24"/>
      <c r="X2298" s="24"/>
      <c r="Y2298" s="24"/>
      <c r="Z2298" s="24"/>
      <c r="AA2298" s="24"/>
      <c r="AB2298" s="24"/>
      <c r="AC2298" s="24">
        <f t="shared" si="849"/>
        <v>0</v>
      </c>
      <c r="AD2298" s="24">
        <f t="shared" si="850"/>
        <v>0</v>
      </c>
      <c r="AG2298" s="24"/>
      <c r="AH2298" s="24"/>
      <c r="AI2298" s="24"/>
      <c r="AJ2298" s="24"/>
      <c r="AK2298" s="24"/>
      <c r="AL2298" s="24"/>
      <c r="AM2298" s="24">
        <f t="shared" si="851"/>
        <v>0</v>
      </c>
      <c r="AN2298" s="24">
        <f t="shared" si="868"/>
        <v>0</v>
      </c>
      <c r="AQ2298" s="24"/>
      <c r="AR2298" s="24"/>
      <c r="AS2298" s="24"/>
      <c r="AT2298" s="24"/>
      <c r="AU2298" s="24"/>
      <c r="AV2298" s="24"/>
      <c r="AW2298" s="24">
        <f t="shared" si="852"/>
        <v>0</v>
      </c>
      <c r="AX2298" s="24">
        <f t="shared" si="853"/>
        <v>0</v>
      </c>
      <c r="BA2298" s="24"/>
      <c r="BB2298" s="24"/>
      <c r="BC2298" s="24"/>
      <c r="BD2298" s="24"/>
      <c r="BE2298" s="24"/>
      <c r="BF2298" s="24"/>
      <c r="BG2298" s="24">
        <f t="shared" si="854"/>
        <v>0</v>
      </c>
      <c r="BH2298" s="24">
        <f t="shared" si="855"/>
        <v>0</v>
      </c>
      <c r="BK2298" s="24"/>
      <c r="BL2298" s="24"/>
      <c r="BM2298" s="24"/>
      <c r="BN2298" s="24"/>
      <c r="BO2298" s="24"/>
      <c r="BP2298" s="24"/>
      <c r="BQ2298" s="24">
        <f t="shared" si="856"/>
        <v>0</v>
      </c>
      <c r="BR2298" s="24">
        <f t="shared" si="857"/>
        <v>0</v>
      </c>
      <c r="BU2298" s="24"/>
      <c r="BV2298" s="24"/>
      <c r="BW2298" s="24"/>
      <c r="BX2298" s="24"/>
      <c r="BY2298" s="24"/>
      <c r="BZ2298" s="24"/>
      <c r="CA2298" s="24">
        <f t="shared" si="858"/>
        <v>0</v>
      </c>
      <c r="CB2298" s="24">
        <f t="shared" si="859"/>
        <v>0</v>
      </c>
      <c r="CC2298" s="24"/>
      <c r="CE2298" s="24">
        <f t="shared" si="860"/>
        <v>0</v>
      </c>
      <c r="CG2298" s="24">
        <f t="shared" si="861"/>
        <v>0</v>
      </c>
      <c r="CI2298" s="24">
        <f t="shared" si="862"/>
        <v>0</v>
      </c>
      <c r="CK2298" s="24">
        <f t="shared" si="863"/>
        <v>0</v>
      </c>
      <c r="CM2298" s="24">
        <f t="shared" si="864"/>
        <v>0</v>
      </c>
      <c r="CO2298" s="24">
        <f t="shared" si="865"/>
        <v>0</v>
      </c>
      <c r="CQ2298" s="24">
        <f t="shared" si="866"/>
        <v>0</v>
      </c>
      <c r="CS2298" s="24">
        <f t="shared" si="867"/>
        <v>0</v>
      </c>
    </row>
    <row r="2299" spans="9:97">
      <c r="I2299" s="24">
        <f t="shared" si="847"/>
        <v>0</v>
      </c>
      <c r="J2299" s="24">
        <f t="shared" si="846"/>
        <v>0</v>
      </c>
      <c r="M2299" s="24"/>
      <c r="N2299" s="24"/>
      <c r="O2299" s="24"/>
      <c r="P2299" s="24"/>
      <c r="Q2299" s="24"/>
      <c r="R2299" s="24"/>
      <c r="S2299" s="24">
        <f t="shared" si="848"/>
        <v>0</v>
      </c>
      <c r="T2299" s="24">
        <f t="shared" si="869"/>
        <v>0</v>
      </c>
      <c r="W2299" s="24"/>
      <c r="X2299" s="24"/>
      <c r="Y2299" s="24"/>
      <c r="Z2299" s="24"/>
      <c r="AA2299" s="24"/>
      <c r="AB2299" s="24"/>
      <c r="AC2299" s="24">
        <f t="shared" si="849"/>
        <v>0</v>
      </c>
      <c r="AD2299" s="24">
        <f t="shared" si="850"/>
        <v>0</v>
      </c>
      <c r="AG2299" s="24"/>
      <c r="AH2299" s="24"/>
      <c r="AI2299" s="24"/>
      <c r="AJ2299" s="24"/>
      <c r="AK2299" s="24"/>
      <c r="AL2299" s="24"/>
      <c r="AM2299" s="24">
        <f t="shared" si="851"/>
        <v>0</v>
      </c>
      <c r="AN2299" s="24">
        <f t="shared" si="868"/>
        <v>0</v>
      </c>
      <c r="AQ2299" s="24"/>
      <c r="AR2299" s="24"/>
      <c r="AS2299" s="24"/>
      <c r="AT2299" s="24"/>
      <c r="AU2299" s="24"/>
      <c r="AV2299" s="24"/>
      <c r="AW2299" s="24">
        <f t="shared" si="852"/>
        <v>0</v>
      </c>
      <c r="AX2299" s="24">
        <f t="shared" si="853"/>
        <v>0</v>
      </c>
      <c r="BA2299" s="24"/>
      <c r="BB2299" s="24"/>
      <c r="BC2299" s="24"/>
      <c r="BD2299" s="24"/>
      <c r="BE2299" s="24"/>
      <c r="BF2299" s="24"/>
      <c r="BG2299" s="24">
        <f t="shared" si="854"/>
        <v>0</v>
      </c>
      <c r="BH2299" s="24">
        <f t="shared" si="855"/>
        <v>0</v>
      </c>
      <c r="BK2299" s="24"/>
      <c r="BL2299" s="24"/>
      <c r="BM2299" s="24"/>
      <c r="BN2299" s="24"/>
      <c r="BO2299" s="24"/>
      <c r="BP2299" s="24"/>
      <c r="BQ2299" s="24">
        <f t="shared" si="856"/>
        <v>0</v>
      </c>
      <c r="BR2299" s="24">
        <f t="shared" si="857"/>
        <v>0</v>
      </c>
      <c r="BU2299" s="24"/>
      <c r="BV2299" s="24"/>
      <c r="BW2299" s="24"/>
      <c r="BX2299" s="24"/>
      <c r="BY2299" s="24"/>
      <c r="BZ2299" s="24"/>
      <c r="CA2299" s="24">
        <f t="shared" si="858"/>
        <v>0</v>
      </c>
      <c r="CB2299" s="24">
        <f t="shared" si="859"/>
        <v>0</v>
      </c>
      <c r="CC2299" s="24"/>
      <c r="CE2299" s="24">
        <f t="shared" si="860"/>
        <v>0</v>
      </c>
      <c r="CG2299" s="24">
        <f t="shared" si="861"/>
        <v>0</v>
      </c>
      <c r="CI2299" s="24">
        <f t="shared" si="862"/>
        <v>0</v>
      </c>
      <c r="CK2299" s="24">
        <f t="shared" si="863"/>
        <v>0</v>
      </c>
      <c r="CM2299" s="24">
        <f t="shared" si="864"/>
        <v>0</v>
      </c>
      <c r="CO2299" s="24">
        <f t="shared" si="865"/>
        <v>0</v>
      </c>
      <c r="CQ2299" s="24">
        <f t="shared" si="866"/>
        <v>0</v>
      </c>
      <c r="CS2299" s="24">
        <f t="shared" si="867"/>
        <v>0</v>
      </c>
    </row>
    <row r="2300" spans="9:97">
      <c r="I2300" s="24">
        <f t="shared" si="847"/>
        <v>0</v>
      </c>
      <c r="J2300" s="24">
        <f t="shared" si="846"/>
        <v>0</v>
      </c>
      <c r="M2300" s="24"/>
      <c r="N2300" s="24"/>
      <c r="O2300" s="24"/>
      <c r="P2300" s="24"/>
      <c r="Q2300" s="24"/>
      <c r="R2300" s="24"/>
      <c r="S2300" s="24">
        <f t="shared" si="848"/>
        <v>0</v>
      </c>
      <c r="T2300" s="24">
        <f t="shared" si="869"/>
        <v>0</v>
      </c>
      <c r="W2300" s="24"/>
      <c r="X2300" s="24"/>
      <c r="Y2300" s="24"/>
      <c r="Z2300" s="24"/>
      <c r="AA2300" s="24"/>
      <c r="AB2300" s="24"/>
      <c r="AC2300" s="24">
        <f t="shared" si="849"/>
        <v>0</v>
      </c>
      <c r="AD2300" s="24">
        <f t="shared" si="850"/>
        <v>0</v>
      </c>
      <c r="AG2300" s="24"/>
      <c r="AH2300" s="24"/>
      <c r="AI2300" s="24"/>
      <c r="AJ2300" s="24"/>
      <c r="AK2300" s="24"/>
      <c r="AL2300" s="24"/>
      <c r="AM2300" s="24">
        <f t="shared" si="851"/>
        <v>0</v>
      </c>
      <c r="AN2300" s="24">
        <f t="shared" si="868"/>
        <v>0</v>
      </c>
      <c r="AQ2300" s="24"/>
      <c r="AR2300" s="24"/>
      <c r="AS2300" s="24"/>
      <c r="AT2300" s="24"/>
      <c r="AU2300" s="24"/>
      <c r="AV2300" s="24"/>
      <c r="AW2300" s="24">
        <f t="shared" si="852"/>
        <v>0</v>
      </c>
      <c r="AX2300" s="24">
        <f t="shared" si="853"/>
        <v>0</v>
      </c>
      <c r="BA2300" s="24"/>
      <c r="BB2300" s="24"/>
      <c r="BC2300" s="24"/>
      <c r="BD2300" s="24"/>
      <c r="BE2300" s="24"/>
      <c r="BF2300" s="24"/>
      <c r="BG2300" s="24">
        <f t="shared" si="854"/>
        <v>0</v>
      </c>
      <c r="BH2300" s="24">
        <f t="shared" si="855"/>
        <v>0</v>
      </c>
      <c r="BK2300" s="24"/>
      <c r="BL2300" s="24"/>
      <c r="BM2300" s="24"/>
      <c r="BN2300" s="24"/>
      <c r="BO2300" s="24"/>
      <c r="BP2300" s="24"/>
      <c r="BQ2300" s="24">
        <f t="shared" si="856"/>
        <v>0</v>
      </c>
      <c r="BR2300" s="24">
        <f t="shared" si="857"/>
        <v>0</v>
      </c>
      <c r="BU2300" s="24"/>
      <c r="BV2300" s="24"/>
      <c r="BW2300" s="24"/>
      <c r="BX2300" s="24"/>
      <c r="BY2300" s="24"/>
      <c r="BZ2300" s="24"/>
      <c r="CA2300" s="24">
        <f t="shared" si="858"/>
        <v>0</v>
      </c>
      <c r="CB2300" s="24">
        <f t="shared" si="859"/>
        <v>0</v>
      </c>
      <c r="CC2300" s="24"/>
      <c r="CE2300" s="24">
        <f t="shared" si="860"/>
        <v>0</v>
      </c>
      <c r="CG2300" s="24">
        <f t="shared" si="861"/>
        <v>0</v>
      </c>
      <c r="CI2300" s="24">
        <f t="shared" si="862"/>
        <v>0</v>
      </c>
      <c r="CK2300" s="24">
        <f t="shared" si="863"/>
        <v>0</v>
      </c>
      <c r="CM2300" s="24">
        <f t="shared" si="864"/>
        <v>0</v>
      </c>
      <c r="CO2300" s="24">
        <f t="shared" si="865"/>
        <v>0</v>
      </c>
      <c r="CQ2300" s="24">
        <f t="shared" si="866"/>
        <v>0</v>
      </c>
      <c r="CS2300" s="24">
        <f t="shared" si="867"/>
        <v>0</v>
      </c>
    </row>
    <row r="2301" spans="9:97">
      <c r="I2301" s="24">
        <f t="shared" si="847"/>
        <v>0</v>
      </c>
      <c r="J2301" s="24">
        <f t="shared" si="846"/>
        <v>0</v>
      </c>
      <c r="M2301" s="24"/>
      <c r="N2301" s="24"/>
      <c r="O2301" s="24"/>
      <c r="P2301" s="24"/>
      <c r="Q2301" s="24"/>
      <c r="R2301" s="24"/>
      <c r="S2301" s="24">
        <f t="shared" si="848"/>
        <v>0</v>
      </c>
      <c r="T2301" s="24">
        <f t="shared" si="869"/>
        <v>0</v>
      </c>
      <c r="W2301" s="24"/>
      <c r="X2301" s="24"/>
      <c r="Y2301" s="24"/>
      <c r="Z2301" s="24"/>
      <c r="AA2301" s="24"/>
      <c r="AB2301" s="24"/>
      <c r="AC2301" s="24">
        <f t="shared" si="849"/>
        <v>0</v>
      </c>
      <c r="AD2301" s="24">
        <f t="shared" si="850"/>
        <v>0</v>
      </c>
      <c r="AG2301" s="24"/>
      <c r="AH2301" s="24"/>
      <c r="AI2301" s="24"/>
      <c r="AJ2301" s="24"/>
      <c r="AK2301" s="24"/>
      <c r="AL2301" s="24"/>
      <c r="AM2301" s="24">
        <f t="shared" si="851"/>
        <v>0</v>
      </c>
      <c r="AN2301" s="24">
        <f t="shared" si="868"/>
        <v>0</v>
      </c>
      <c r="AQ2301" s="24"/>
      <c r="AR2301" s="24"/>
      <c r="AS2301" s="24"/>
      <c r="AT2301" s="24"/>
      <c r="AU2301" s="24"/>
      <c r="AV2301" s="24"/>
      <c r="AW2301" s="24">
        <f t="shared" si="852"/>
        <v>0</v>
      </c>
      <c r="AX2301" s="24">
        <f t="shared" si="853"/>
        <v>0</v>
      </c>
      <c r="BA2301" s="24"/>
      <c r="BB2301" s="24"/>
      <c r="BC2301" s="24"/>
      <c r="BD2301" s="24"/>
      <c r="BE2301" s="24"/>
      <c r="BF2301" s="24"/>
      <c r="BG2301" s="24">
        <f t="shared" si="854"/>
        <v>0</v>
      </c>
      <c r="BH2301" s="24">
        <f t="shared" si="855"/>
        <v>0</v>
      </c>
      <c r="BK2301" s="24"/>
      <c r="BL2301" s="24"/>
      <c r="BM2301" s="24"/>
      <c r="BN2301" s="24"/>
      <c r="BO2301" s="24"/>
      <c r="BP2301" s="24"/>
      <c r="BQ2301" s="24">
        <f t="shared" si="856"/>
        <v>0</v>
      </c>
      <c r="BR2301" s="24">
        <f t="shared" si="857"/>
        <v>0</v>
      </c>
      <c r="BU2301" s="24"/>
      <c r="BV2301" s="24"/>
      <c r="BW2301" s="24"/>
      <c r="BX2301" s="24"/>
      <c r="BY2301" s="24"/>
      <c r="BZ2301" s="24"/>
      <c r="CA2301" s="24">
        <f t="shared" si="858"/>
        <v>0</v>
      </c>
      <c r="CB2301" s="24">
        <f t="shared" si="859"/>
        <v>0</v>
      </c>
      <c r="CC2301" s="24"/>
      <c r="CE2301" s="24">
        <f t="shared" si="860"/>
        <v>0</v>
      </c>
      <c r="CG2301" s="24">
        <f t="shared" si="861"/>
        <v>0</v>
      </c>
      <c r="CI2301" s="24">
        <f t="shared" si="862"/>
        <v>0</v>
      </c>
      <c r="CK2301" s="24">
        <f t="shared" si="863"/>
        <v>0</v>
      </c>
      <c r="CM2301" s="24">
        <f t="shared" si="864"/>
        <v>0</v>
      </c>
      <c r="CO2301" s="24">
        <f t="shared" si="865"/>
        <v>0</v>
      </c>
      <c r="CQ2301" s="24">
        <f t="shared" si="866"/>
        <v>0</v>
      </c>
      <c r="CS2301" s="24">
        <f t="shared" si="867"/>
        <v>0</v>
      </c>
    </row>
    <row r="2302" spans="9:97">
      <c r="I2302" s="24">
        <f t="shared" si="847"/>
        <v>0</v>
      </c>
      <c r="J2302" s="24">
        <f t="shared" ref="J2302:J2365" si="870">IF(F2302&lt;C2302-D2302,C2302-D2302-F2302,0)</f>
        <v>0</v>
      </c>
      <c r="M2302" s="24"/>
      <c r="N2302" s="24"/>
      <c r="O2302" s="24"/>
      <c r="P2302" s="24"/>
      <c r="Q2302" s="24"/>
      <c r="R2302" s="24"/>
      <c r="S2302" s="24">
        <f t="shared" si="848"/>
        <v>0</v>
      </c>
      <c r="T2302" s="24">
        <f t="shared" si="869"/>
        <v>0</v>
      </c>
      <c r="W2302" s="24"/>
      <c r="X2302" s="24"/>
      <c r="Y2302" s="24"/>
      <c r="Z2302" s="24"/>
      <c r="AA2302" s="24"/>
      <c r="AB2302" s="24"/>
      <c r="AC2302" s="24">
        <f t="shared" si="849"/>
        <v>0</v>
      </c>
      <c r="AD2302" s="24">
        <f t="shared" si="850"/>
        <v>0</v>
      </c>
      <c r="AG2302" s="24"/>
      <c r="AH2302" s="24"/>
      <c r="AI2302" s="24"/>
      <c r="AJ2302" s="24"/>
      <c r="AK2302" s="24"/>
      <c r="AL2302" s="24"/>
      <c r="AM2302" s="24">
        <f t="shared" si="851"/>
        <v>0</v>
      </c>
      <c r="AN2302" s="24">
        <f t="shared" si="868"/>
        <v>0</v>
      </c>
      <c r="AQ2302" s="24"/>
      <c r="AR2302" s="24"/>
      <c r="AS2302" s="24"/>
      <c r="AT2302" s="24"/>
      <c r="AU2302" s="24"/>
      <c r="AV2302" s="24"/>
      <c r="AW2302" s="24">
        <f t="shared" si="852"/>
        <v>0</v>
      </c>
      <c r="AX2302" s="24">
        <f t="shared" si="853"/>
        <v>0</v>
      </c>
      <c r="BA2302" s="24"/>
      <c r="BB2302" s="24"/>
      <c r="BC2302" s="24"/>
      <c r="BD2302" s="24"/>
      <c r="BE2302" s="24"/>
      <c r="BF2302" s="24"/>
      <c r="BG2302" s="24">
        <f t="shared" si="854"/>
        <v>0</v>
      </c>
      <c r="BH2302" s="24">
        <f t="shared" si="855"/>
        <v>0</v>
      </c>
      <c r="BK2302" s="24"/>
      <c r="BL2302" s="24"/>
      <c r="BM2302" s="24"/>
      <c r="BN2302" s="24"/>
      <c r="BO2302" s="24"/>
      <c r="BP2302" s="24"/>
      <c r="BQ2302" s="24">
        <f t="shared" si="856"/>
        <v>0</v>
      </c>
      <c r="BR2302" s="24">
        <f t="shared" si="857"/>
        <v>0</v>
      </c>
      <c r="BU2302" s="24"/>
      <c r="BV2302" s="24"/>
      <c r="BW2302" s="24"/>
      <c r="BX2302" s="24"/>
      <c r="BY2302" s="24"/>
      <c r="BZ2302" s="24"/>
      <c r="CA2302" s="24">
        <f t="shared" si="858"/>
        <v>0</v>
      </c>
      <c r="CB2302" s="24">
        <f t="shared" si="859"/>
        <v>0</v>
      </c>
      <c r="CC2302" s="24"/>
      <c r="CE2302" s="24">
        <f t="shared" si="860"/>
        <v>0</v>
      </c>
      <c r="CG2302" s="24">
        <f t="shared" si="861"/>
        <v>0</v>
      </c>
      <c r="CI2302" s="24">
        <f t="shared" si="862"/>
        <v>0</v>
      </c>
      <c r="CK2302" s="24">
        <f t="shared" si="863"/>
        <v>0</v>
      </c>
      <c r="CM2302" s="24">
        <f t="shared" si="864"/>
        <v>0</v>
      </c>
      <c r="CO2302" s="24">
        <f t="shared" si="865"/>
        <v>0</v>
      </c>
      <c r="CQ2302" s="24">
        <f t="shared" si="866"/>
        <v>0</v>
      </c>
      <c r="CS2302" s="24">
        <f t="shared" si="867"/>
        <v>0</v>
      </c>
    </row>
    <row r="2303" spans="9:97">
      <c r="I2303" s="24">
        <f t="shared" si="847"/>
        <v>0</v>
      </c>
      <c r="J2303" s="24">
        <f t="shared" si="870"/>
        <v>0</v>
      </c>
      <c r="M2303" s="24"/>
      <c r="N2303" s="24"/>
      <c r="O2303" s="24"/>
      <c r="P2303" s="24"/>
      <c r="Q2303" s="24"/>
      <c r="R2303" s="24"/>
      <c r="S2303" s="24">
        <f t="shared" si="848"/>
        <v>0</v>
      </c>
      <c r="T2303" s="24">
        <f t="shared" si="869"/>
        <v>0</v>
      </c>
      <c r="W2303" s="24"/>
      <c r="X2303" s="24"/>
      <c r="Y2303" s="24"/>
      <c r="Z2303" s="24"/>
      <c r="AA2303" s="24"/>
      <c r="AB2303" s="24"/>
      <c r="AC2303" s="24">
        <f t="shared" si="849"/>
        <v>0</v>
      </c>
      <c r="AD2303" s="24">
        <f t="shared" si="850"/>
        <v>0</v>
      </c>
      <c r="AG2303" s="24"/>
      <c r="AH2303" s="24"/>
      <c r="AI2303" s="24"/>
      <c r="AJ2303" s="24"/>
      <c r="AK2303" s="24"/>
      <c r="AL2303" s="24"/>
      <c r="AM2303" s="24">
        <f t="shared" si="851"/>
        <v>0</v>
      </c>
      <c r="AN2303" s="24">
        <f t="shared" si="868"/>
        <v>0</v>
      </c>
      <c r="AQ2303" s="24"/>
      <c r="AR2303" s="24"/>
      <c r="AS2303" s="24"/>
      <c r="AT2303" s="24"/>
      <c r="AU2303" s="24"/>
      <c r="AV2303" s="24"/>
      <c r="AW2303" s="24">
        <f t="shared" si="852"/>
        <v>0</v>
      </c>
      <c r="AX2303" s="24">
        <f t="shared" si="853"/>
        <v>0</v>
      </c>
      <c r="BA2303" s="24"/>
      <c r="BB2303" s="24"/>
      <c r="BC2303" s="24"/>
      <c r="BD2303" s="24"/>
      <c r="BE2303" s="24"/>
      <c r="BF2303" s="24"/>
      <c r="BG2303" s="24">
        <f t="shared" si="854"/>
        <v>0</v>
      </c>
      <c r="BH2303" s="24">
        <f t="shared" si="855"/>
        <v>0</v>
      </c>
      <c r="BK2303" s="24"/>
      <c r="BL2303" s="24"/>
      <c r="BM2303" s="24"/>
      <c r="BN2303" s="24"/>
      <c r="BO2303" s="24"/>
      <c r="BP2303" s="24"/>
      <c r="BQ2303" s="24">
        <f t="shared" si="856"/>
        <v>0</v>
      </c>
      <c r="BR2303" s="24">
        <f t="shared" si="857"/>
        <v>0</v>
      </c>
      <c r="BU2303" s="24"/>
      <c r="BV2303" s="24"/>
      <c r="BW2303" s="24"/>
      <c r="BX2303" s="24"/>
      <c r="BY2303" s="24"/>
      <c r="BZ2303" s="24"/>
      <c r="CA2303" s="24">
        <f t="shared" si="858"/>
        <v>0</v>
      </c>
      <c r="CB2303" s="24">
        <f t="shared" si="859"/>
        <v>0</v>
      </c>
      <c r="CC2303" s="24"/>
      <c r="CE2303" s="24">
        <f t="shared" si="860"/>
        <v>0</v>
      </c>
      <c r="CG2303" s="24">
        <f t="shared" si="861"/>
        <v>0</v>
      </c>
      <c r="CI2303" s="24">
        <f t="shared" si="862"/>
        <v>0</v>
      </c>
      <c r="CK2303" s="24">
        <f t="shared" si="863"/>
        <v>0</v>
      </c>
      <c r="CM2303" s="24">
        <f t="shared" si="864"/>
        <v>0</v>
      </c>
      <c r="CO2303" s="24">
        <f t="shared" si="865"/>
        <v>0</v>
      </c>
      <c r="CQ2303" s="24">
        <f t="shared" si="866"/>
        <v>0</v>
      </c>
      <c r="CS2303" s="24">
        <f t="shared" si="867"/>
        <v>0</v>
      </c>
    </row>
    <row r="2304" spans="9:97">
      <c r="I2304" s="24">
        <f t="shared" si="847"/>
        <v>0</v>
      </c>
      <c r="J2304" s="24">
        <f t="shared" si="870"/>
        <v>0</v>
      </c>
      <c r="M2304" s="24"/>
      <c r="N2304" s="24"/>
      <c r="O2304" s="24"/>
      <c r="P2304" s="24"/>
      <c r="Q2304" s="24"/>
      <c r="R2304" s="24"/>
      <c r="S2304" s="24">
        <f t="shared" si="848"/>
        <v>0</v>
      </c>
      <c r="T2304" s="24">
        <f t="shared" si="869"/>
        <v>0</v>
      </c>
      <c r="W2304" s="24"/>
      <c r="X2304" s="24"/>
      <c r="Y2304" s="24"/>
      <c r="Z2304" s="24"/>
      <c r="AA2304" s="24"/>
      <c r="AB2304" s="24"/>
      <c r="AC2304" s="24">
        <f t="shared" si="849"/>
        <v>0</v>
      </c>
      <c r="AD2304" s="24">
        <f t="shared" si="850"/>
        <v>0</v>
      </c>
      <c r="AG2304" s="24"/>
      <c r="AH2304" s="24"/>
      <c r="AI2304" s="24"/>
      <c r="AJ2304" s="24"/>
      <c r="AK2304" s="24"/>
      <c r="AL2304" s="24"/>
      <c r="AM2304" s="24">
        <f t="shared" si="851"/>
        <v>0</v>
      </c>
      <c r="AN2304" s="24">
        <f t="shared" si="868"/>
        <v>0</v>
      </c>
      <c r="AQ2304" s="24"/>
      <c r="AR2304" s="24"/>
      <c r="AS2304" s="24"/>
      <c r="AT2304" s="24"/>
      <c r="AU2304" s="24"/>
      <c r="AV2304" s="24"/>
      <c r="AW2304" s="24">
        <f t="shared" si="852"/>
        <v>0</v>
      </c>
      <c r="AX2304" s="24">
        <f t="shared" si="853"/>
        <v>0</v>
      </c>
      <c r="BA2304" s="24"/>
      <c r="BB2304" s="24"/>
      <c r="BC2304" s="24"/>
      <c r="BD2304" s="24"/>
      <c r="BE2304" s="24"/>
      <c r="BF2304" s="24"/>
      <c r="BG2304" s="24">
        <f t="shared" si="854"/>
        <v>0</v>
      </c>
      <c r="BH2304" s="24">
        <f t="shared" si="855"/>
        <v>0</v>
      </c>
      <c r="BK2304" s="24"/>
      <c r="BL2304" s="24"/>
      <c r="BM2304" s="24"/>
      <c r="BN2304" s="24"/>
      <c r="BO2304" s="24"/>
      <c r="BP2304" s="24"/>
      <c r="BQ2304" s="24">
        <f t="shared" si="856"/>
        <v>0</v>
      </c>
      <c r="BR2304" s="24">
        <f t="shared" si="857"/>
        <v>0</v>
      </c>
      <c r="BU2304" s="24"/>
      <c r="BV2304" s="24"/>
      <c r="BW2304" s="24"/>
      <c r="BX2304" s="24"/>
      <c r="BY2304" s="24"/>
      <c r="BZ2304" s="24"/>
      <c r="CA2304" s="24">
        <f t="shared" si="858"/>
        <v>0</v>
      </c>
      <c r="CB2304" s="24">
        <f t="shared" si="859"/>
        <v>0</v>
      </c>
      <c r="CC2304" s="24"/>
      <c r="CE2304" s="24">
        <f t="shared" si="860"/>
        <v>0</v>
      </c>
      <c r="CG2304" s="24">
        <f t="shared" si="861"/>
        <v>0</v>
      </c>
      <c r="CI2304" s="24">
        <f t="shared" si="862"/>
        <v>0</v>
      </c>
      <c r="CK2304" s="24">
        <f t="shared" si="863"/>
        <v>0</v>
      </c>
      <c r="CM2304" s="24">
        <f t="shared" si="864"/>
        <v>0</v>
      </c>
      <c r="CO2304" s="24">
        <f t="shared" si="865"/>
        <v>0</v>
      </c>
      <c r="CQ2304" s="24">
        <f t="shared" si="866"/>
        <v>0</v>
      </c>
      <c r="CS2304" s="24">
        <f t="shared" si="867"/>
        <v>0</v>
      </c>
    </row>
    <row r="2305" spans="9:97">
      <c r="I2305" s="24">
        <f t="shared" si="847"/>
        <v>0</v>
      </c>
      <c r="J2305" s="24">
        <f t="shared" si="870"/>
        <v>0</v>
      </c>
      <c r="M2305" s="24"/>
      <c r="N2305" s="24"/>
      <c r="O2305" s="24"/>
      <c r="P2305" s="24"/>
      <c r="Q2305" s="24"/>
      <c r="R2305" s="24"/>
      <c r="S2305" s="24">
        <f t="shared" si="848"/>
        <v>0</v>
      </c>
      <c r="T2305" s="24">
        <f t="shared" si="869"/>
        <v>0</v>
      </c>
      <c r="W2305" s="24"/>
      <c r="X2305" s="24"/>
      <c r="Y2305" s="24"/>
      <c r="Z2305" s="24"/>
      <c r="AA2305" s="24"/>
      <c r="AB2305" s="24"/>
      <c r="AC2305" s="24">
        <f t="shared" si="849"/>
        <v>0</v>
      </c>
      <c r="AD2305" s="24">
        <f t="shared" si="850"/>
        <v>0</v>
      </c>
      <c r="AG2305" s="24"/>
      <c r="AH2305" s="24"/>
      <c r="AI2305" s="24"/>
      <c r="AJ2305" s="24"/>
      <c r="AK2305" s="24"/>
      <c r="AL2305" s="24"/>
      <c r="AM2305" s="24">
        <f t="shared" si="851"/>
        <v>0</v>
      </c>
      <c r="AN2305" s="24">
        <f t="shared" si="868"/>
        <v>0</v>
      </c>
      <c r="AQ2305" s="24"/>
      <c r="AR2305" s="24"/>
      <c r="AS2305" s="24"/>
      <c r="AT2305" s="24"/>
      <c r="AU2305" s="24"/>
      <c r="AV2305" s="24"/>
      <c r="AW2305" s="24">
        <f t="shared" si="852"/>
        <v>0</v>
      </c>
      <c r="AX2305" s="24">
        <f t="shared" si="853"/>
        <v>0</v>
      </c>
      <c r="BA2305" s="24"/>
      <c r="BB2305" s="24"/>
      <c r="BC2305" s="24"/>
      <c r="BD2305" s="24"/>
      <c r="BE2305" s="24"/>
      <c r="BF2305" s="24"/>
      <c r="BG2305" s="24">
        <f t="shared" si="854"/>
        <v>0</v>
      </c>
      <c r="BH2305" s="24">
        <f t="shared" si="855"/>
        <v>0</v>
      </c>
      <c r="BK2305" s="24"/>
      <c r="BL2305" s="24"/>
      <c r="BM2305" s="24"/>
      <c r="BN2305" s="24"/>
      <c r="BO2305" s="24"/>
      <c r="BP2305" s="24"/>
      <c r="BQ2305" s="24">
        <f t="shared" si="856"/>
        <v>0</v>
      </c>
      <c r="BR2305" s="24">
        <f t="shared" si="857"/>
        <v>0</v>
      </c>
      <c r="BU2305" s="24"/>
      <c r="BV2305" s="24"/>
      <c r="BW2305" s="24"/>
      <c r="BX2305" s="24"/>
      <c r="BY2305" s="24"/>
      <c r="BZ2305" s="24"/>
      <c r="CA2305" s="24">
        <f t="shared" si="858"/>
        <v>0</v>
      </c>
      <c r="CB2305" s="24">
        <f t="shared" si="859"/>
        <v>0</v>
      </c>
      <c r="CC2305" s="24"/>
      <c r="CE2305" s="24">
        <f t="shared" si="860"/>
        <v>0</v>
      </c>
      <c r="CG2305" s="24">
        <f t="shared" si="861"/>
        <v>0</v>
      </c>
      <c r="CI2305" s="24">
        <f t="shared" si="862"/>
        <v>0</v>
      </c>
      <c r="CK2305" s="24">
        <f t="shared" si="863"/>
        <v>0</v>
      </c>
      <c r="CM2305" s="24">
        <f t="shared" si="864"/>
        <v>0</v>
      </c>
      <c r="CO2305" s="24">
        <f t="shared" si="865"/>
        <v>0</v>
      </c>
      <c r="CQ2305" s="24">
        <f t="shared" si="866"/>
        <v>0</v>
      </c>
      <c r="CS2305" s="24">
        <f t="shared" si="867"/>
        <v>0</v>
      </c>
    </row>
    <row r="2306" spans="9:97">
      <c r="I2306" s="24">
        <f t="shared" si="847"/>
        <v>0</v>
      </c>
      <c r="J2306" s="24">
        <f t="shared" si="870"/>
        <v>0</v>
      </c>
      <c r="M2306" s="24"/>
      <c r="N2306" s="24"/>
      <c r="O2306" s="24"/>
      <c r="P2306" s="24"/>
      <c r="Q2306" s="24"/>
      <c r="R2306" s="24"/>
      <c r="S2306" s="24">
        <f t="shared" si="848"/>
        <v>0</v>
      </c>
      <c r="T2306" s="24">
        <f t="shared" si="869"/>
        <v>0</v>
      </c>
      <c r="W2306" s="24"/>
      <c r="X2306" s="24"/>
      <c r="Y2306" s="24"/>
      <c r="Z2306" s="24"/>
      <c r="AA2306" s="24"/>
      <c r="AB2306" s="24"/>
      <c r="AC2306" s="24">
        <f t="shared" si="849"/>
        <v>0</v>
      </c>
      <c r="AD2306" s="24">
        <f t="shared" si="850"/>
        <v>0</v>
      </c>
      <c r="AG2306" s="24"/>
      <c r="AH2306" s="24"/>
      <c r="AI2306" s="24"/>
      <c r="AJ2306" s="24"/>
      <c r="AK2306" s="24"/>
      <c r="AL2306" s="24"/>
      <c r="AM2306" s="24">
        <f t="shared" si="851"/>
        <v>0</v>
      </c>
      <c r="AN2306" s="24">
        <f t="shared" si="868"/>
        <v>0</v>
      </c>
      <c r="AQ2306" s="24"/>
      <c r="AR2306" s="24"/>
      <c r="AS2306" s="24"/>
      <c r="AT2306" s="24"/>
      <c r="AU2306" s="24"/>
      <c r="AV2306" s="24"/>
      <c r="AW2306" s="24">
        <f t="shared" si="852"/>
        <v>0</v>
      </c>
      <c r="AX2306" s="24">
        <f t="shared" si="853"/>
        <v>0</v>
      </c>
      <c r="BA2306" s="24"/>
      <c r="BB2306" s="24"/>
      <c r="BC2306" s="24"/>
      <c r="BD2306" s="24"/>
      <c r="BE2306" s="24"/>
      <c r="BF2306" s="24"/>
      <c r="BG2306" s="24">
        <f t="shared" si="854"/>
        <v>0</v>
      </c>
      <c r="BH2306" s="24">
        <f t="shared" si="855"/>
        <v>0</v>
      </c>
      <c r="BK2306" s="24"/>
      <c r="BL2306" s="24"/>
      <c r="BM2306" s="24"/>
      <c r="BN2306" s="24"/>
      <c r="BO2306" s="24"/>
      <c r="BP2306" s="24"/>
      <c r="BQ2306" s="24">
        <f t="shared" si="856"/>
        <v>0</v>
      </c>
      <c r="BR2306" s="24">
        <f t="shared" si="857"/>
        <v>0</v>
      </c>
      <c r="BU2306" s="24"/>
      <c r="BV2306" s="24"/>
      <c r="BW2306" s="24"/>
      <c r="BX2306" s="24"/>
      <c r="BY2306" s="24"/>
      <c r="BZ2306" s="24"/>
      <c r="CA2306" s="24">
        <f t="shared" si="858"/>
        <v>0</v>
      </c>
      <c r="CB2306" s="24">
        <f t="shared" si="859"/>
        <v>0</v>
      </c>
      <c r="CC2306" s="24"/>
      <c r="CE2306" s="24">
        <f t="shared" si="860"/>
        <v>0</v>
      </c>
      <c r="CG2306" s="24">
        <f t="shared" si="861"/>
        <v>0</v>
      </c>
      <c r="CI2306" s="24">
        <f t="shared" si="862"/>
        <v>0</v>
      </c>
      <c r="CK2306" s="24">
        <f t="shared" si="863"/>
        <v>0</v>
      </c>
      <c r="CM2306" s="24">
        <f t="shared" si="864"/>
        <v>0</v>
      </c>
      <c r="CO2306" s="24">
        <f t="shared" si="865"/>
        <v>0</v>
      </c>
      <c r="CQ2306" s="24">
        <f t="shared" si="866"/>
        <v>0</v>
      </c>
      <c r="CS2306" s="24">
        <f t="shared" si="867"/>
        <v>0</v>
      </c>
    </row>
    <row r="2307" spans="9:97">
      <c r="I2307" s="24">
        <f t="shared" si="847"/>
        <v>0</v>
      </c>
      <c r="J2307" s="24">
        <f t="shared" si="870"/>
        <v>0</v>
      </c>
      <c r="M2307" s="24"/>
      <c r="N2307" s="24"/>
      <c r="O2307" s="24"/>
      <c r="P2307" s="24"/>
      <c r="Q2307" s="24"/>
      <c r="R2307" s="24"/>
      <c r="S2307" s="24">
        <f t="shared" si="848"/>
        <v>0</v>
      </c>
      <c r="T2307" s="24">
        <f t="shared" si="869"/>
        <v>0</v>
      </c>
      <c r="W2307" s="24"/>
      <c r="X2307" s="24"/>
      <c r="Y2307" s="24"/>
      <c r="Z2307" s="24"/>
      <c r="AA2307" s="24"/>
      <c r="AB2307" s="24"/>
      <c r="AC2307" s="24">
        <f t="shared" si="849"/>
        <v>0</v>
      </c>
      <c r="AD2307" s="24">
        <f t="shared" si="850"/>
        <v>0</v>
      </c>
      <c r="AG2307" s="24"/>
      <c r="AH2307" s="24"/>
      <c r="AI2307" s="24"/>
      <c r="AJ2307" s="24"/>
      <c r="AK2307" s="24"/>
      <c r="AL2307" s="24"/>
      <c r="AM2307" s="24">
        <f t="shared" si="851"/>
        <v>0</v>
      </c>
      <c r="AN2307" s="24">
        <f t="shared" si="868"/>
        <v>0</v>
      </c>
      <c r="AQ2307" s="24"/>
      <c r="AR2307" s="24"/>
      <c r="AS2307" s="24"/>
      <c r="AT2307" s="24"/>
      <c r="AU2307" s="24"/>
      <c r="AV2307" s="24"/>
      <c r="AW2307" s="24">
        <f t="shared" si="852"/>
        <v>0</v>
      </c>
      <c r="AX2307" s="24">
        <f t="shared" si="853"/>
        <v>0</v>
      </c>
      <c r="BA2307" s="24"/>
      <c r="BB2307" s="24"/>
      <c r="BC2307" s="24"/>
      <c r="BD2307" s="24"/>
      <c r="BE2307" s="24"/>
      <c r="BF2307" s="24"/>
      <c r="BG2307" s="24">
        <f t="shared" si="854"/>
        <v>0</v>
      </c>
      <c r="BH2307" s="24">
        <f t="shared" si="855"/>
        <v>0</v>
      </c>
      <c r="BK2307" s="24"/>
      <c r="BL2307" s="24"/>
      <c r="BM2307" s="24"/>
      <c r="BN2307" s="24"/>
      <c r="BO2307" s="24"/>
      <c r="BP2307" s="24"/>
      <c r="BQ2307" s="24">
        <f t="shared" si="856"/>
        <v>0</v>
      </c>
      <c r="BR2307" s="24">
        <f t="shared" si="857"/>
        <v>0</v>
      </c>
      <c r="BU2307" s="24"/>
      <c r="BV2307" s="24"/>
      <c r="BW2307" s="24"/>
      <c r="BX2307" s="24"/>
      <c r="BY2307" s="24"/>
      <c r="BZ2307" s="24"/>
      <c r="CA2307" s="24">
        <f t="shared" si="858"/>
        <v>0</v>
      </c>
      <c r="CB2307" s="24">
        <f t="shared" si="859"/>
        <v>0</v>
      </c>
      <c r="CC2307" s="24"/>
      <c r="CE2307" s="24">
        <f t="shared" si="860"/>
        <v>0</v>
      </c>
      <c r="CG2307" s="24">
        <f t="shared" si="861"/>
        <v>0</v>
      </c>
      <c r="CI2307" s="24">
        <f t="shared" si="862"/>
        <v>0</v>
      </c>
      <c r="CK2307" s="24">
        <f t="shared" si="863"/>
        <v>0</v>
      </c>
      <c r="CM2307" s="24">
        <f t="shared" si="864"/>
        <v>0</v>
      </c>
      <c r="CO2307" s="24">
        <f t="shared" si="865"/>
        <v>0</v>
      </c>
      <c r="CQ2307" s="24">
        <f t="shared" si="866"/>
        <v>0</v>
      </c>
      <c r="CS2307" s="24">
        <f t="shared" si="867"/>
        <v>0</v>
      </c>
    </row>
    <row r="2308" spans="9:97">
      <c r="I2308" s="24">
        <f t="shared" ref="I2308:I2371" si="871">IF(F2308&gt;=C2308-D2308,G2308-H2308,E2308)</f>
        <v>0</v>
      </c>
      <c r="J2308" s="24">
        <f t="shared" si="870"/>
        <v>0</v>
      </c>
      <c r="M2308" s="24"/>
      <c r="N2308" s="24"/>
      <c r="O2308" s="24"/>
      <c r="P2308" s="24"/>
      <c r="Q2308" s="24"/>
      <c r="R2308" s="24"/>
      <c r="S2308" s="24">
        <f t="shared" ref="S2308:S2371" si="872">IF(P2308&gt;=M2308-N2308,Q2308-R2308,O2308)</f>
        <v>0</v>
      </c>
      <c r="T2308" s="24">
        <f t="shared" si="869"/>
        <v>0</v>
      </c>
      <c r="W2308" s="24"/>
      <c r="X2308" s="24"/>
      <c r="Y2308" s="24"/>
      <c r="Z2308" s="24"/>
      <c r="AA2308" s="24"/>
      <c r="AB2308" s="24"/>
      <c r="AC2308" s="24">
        <f t="shared" ref="AC2308:AC2371" si="873">IF(Z2308&gt;=W2308-X2308,AA2308-AB2308,Y2308)</f>
        <v>0</v>
      </c>
      <c r="AD2308" s="24">
        <f t="shared" ref="AD2308:AD2371" si="874">IF(Z2308&lt;W2308-X2308,W2308-X2308-Z2308,0)</f>
        <v>0</v>
      </c>
      <c r="AG2308" s="24"/>
      <c r="AH2308" s="24"/>
      <c r="AI2308" s="24"/>
      <c r="AJ2308" s="24"/>
      <c r="AK2308" s="24"/>
      <c r="AL2308" s="24"/>
      <c r="AM2308" s="24">
        <f t="shared" ref="AM2308:AM2371" si="875">IF(AJ2308&gt;=AG2308-AH2308,AK2308-AL2308,AI2308)</f>
        <v>0</v>
      </c>
      <c r="AN2308" s="24">
        <f t="shared" si="868"/>
        <v>0</v>
      </c>
      <c r="AQ2308" s="24"/>
      <c r="AR2308" s="24"/>
      <c r="AS2308" s="24"/>
      <c r="AT2308" s="24"/>
      <c r="AU2308" s="24"/>
      <c r="AV2308" s="24"/>
      <c r="AW2308" s="24">
        <f t="shared" ref="AW2308:AW2371" si="876">IF(AS2308&gt;=AR2308-AQ2308,AV2308-AU2308,AT2308)</f>
        <v>0</v>
      </c>
      <c r="AX2308" s="24">
        <f t="shared" ref="AX2308:AX2371" si="877">IF(AS2308&lt;AR2308-AQ2308,AR2308-AQ2308-AS2308,0)</f>
        <v>0</v>
      </c>
      <c r="BA2308" s="24"/>
      <c r="BB2308" s="24"/>
      <c r="BC2308" s="24"/>
      <c r="BD2308" s="24"/>
      <c r="BE2308" s="24"/>
      <c r="BF2308" s="24"/>
      <c r="BG2308" s="24">
        <f t="shared" ref="BG2308:BG2371" si="878">IF(BC2308&gt;=BB2308-BA2308,BF2308-BE2308,BD2308)</f>
        <v>0</v>
      </c>
      <c r="BH2308" s="24">
        <f t="shared" ref="BH2308:BH2371" si="879">IF(BC2308&lt;BB2308-BA2308,BB2308-BA2308-BC2308,0)</f>
        <v>0</v>
      </c>
      <c r="BK2308" s="24"/>
      <c r="BL2308" s="24"/>
      <c r="BM2308" s="24"/>
      <c r="BN2308" s="24"/>
      <c r="BO2308" s="24"/>
      <c r="BP2308" s="24"/>
      <c r="BQ2308" s="24">
        <f t="shared" ref="BQ2308:BQ2371" si="880">IF(BM2308&gt;=BL2308-BK2308,BP2308-BO2308,BN2308)</f>
        <v>0</v>
      </c>
      <c r="BR2308" s="24">
        <f t="shared" ref="BR2308:BR2371" si="881">IF(BM2308&lt;BL2308-BK2308,BL2308-BK2308-BM2308,0)</f>
        <v>0</v>
      </c>
      <c r="BU2308" s="24"/>
      <c r="BV2308" s="24"/>
      <c r="BW2308" s="24"/>
      <c r="BX2308" s="24"/>
      <c r="BY2308" s="24"/>
      <c r="BZ2308" s="24"/>
      <c r="CA2308" s="24">
        <f t="shared" ref="CA2308:CA2371" si="882">IF(BW2308&gt;=BV2308-BU2308,BZ2308-BY2308,BX2308)</f>
        <v>0</v>
      </c>
      <c r="CB2308" s="24">
        <f t="shared" ref="CB2308:CB2371" si="883">IF(BW2308&lt;BV2308-BU2308,BV2308-BU2308-BW2308,0)</f>
        <v>0</v>
      </c>
      <c r="CC2308" s="24"/>
      <c r="CE2308" s="24">
        <f t="shared" si="860"/>
        <v>0</v>
      </c>
      <c r="CG2308" s="24">
        <f t="shared" si="861"/>
        <v>0</v>
      </c>
      <c r="CI2308" s="24">
        <f t="shared" si="862"/>
        <v>0</v>
      </c>
      <c r="CK2308" s="24">
        <f t="shared" si="863"/>
        <v>0</v>
      </c>
      <c r="CM2308" s="24">
        <f t="shared" si="864"/>
        <v>0</v>
      </c>
      <c r="CO2308" s="24">
        <f t="shared" si="865"/>
        <v>0</v>
      </c>
      <c r="CQ2308" s="24">
        <f t="shared" si="866"/>
        <v>0</v>
      </c>
      <c r="CS2308" s="24">
        <f t="shared" si="867"/>
        <v>0</v>
      </c>
    </row>
    <row r="2309" spans="9:97">
      <c r="I2309" s="24">
        <f t="shared" si="871"/>
        <v>0</v>
      </c>
      <c r="J2309" s="24">
        <f t="shared" si="870"/>
        <v>0</v>
      </c>
      <c r="M2309" s="24"/>
      <c r="N2309" s="24"/>
      <c r="O2309" s="24"/>
      <c r="P2309" s="24"/>
      <c r="Q2309" s="24"/>
      <c r="R2309" s="24"/>
      <c r="S2309" s="24">
        <f t="shared" si="872"/>
        <v>0</v>
      </c>
      <c r="T2309" s="24">
        <f t="shared" si="869"/>
        <v>0</v>
      </c>
      <c r="W2309" s="24"/>
      <c r="X2309" s="24"/>
      <c r="Y2309" s="24"/>
      <c r="Z2309" s="24"/>
      <c r="AA2309" s="24"/>
      <c r="AB2309" s="24"/>
      <c r="AC2309" s="24">
        <f t="shared" si="873"/>
        <v>0</v>
      </c>
      <c r="AD2309" s="24">
        <f t="shared" si="874"/>
        <v>0</v>
      </c>
      <c r="AG2309" s="24"/>
      <c r="AH2309" s="24"/>
      <c r="AI2309" s="24"/>
      <c r="AJ2309" s="24"/>
      <c r="AK2309" s="24"/>
      <c r="AL2309" s="24"/>
      <c r="AM2309" s="24">
        <f t="shared" si="875"/>
        <v>0</v>
      </c>
      <c r="AN2309" s="24">
        <f t="shared" si="868"/>
        <v>0</v>
      </c>
      <c r="AQ2309" s="24"/>
      <c r="AR2309" s="24"/>
      <c r="AS2309" s="24"/>
      <c r="AT2309" s="24"/>
      <c r="AU2309" s="24"/>
      <c r="AV2309" s="24"/>
      <c r="AW2309" s="24">
        <f t="shared" si="876"/>
        <v>0</v>
      </c>
      <c r="AX2309" s="24">
        <f t="shared" si="877"/>
        <v>0</v>
      </c>
      <c r="BA2309" s="24"/>
      <c r="BB2309" s="24"/>
      <c r="BC2309" s="24"/>
      <c r="BD2309" s="24"/>
      <c r="BE2309" s="24"/>
      <c r="BF2309" s="24"/>
      <c r="BG2309" s="24">
        <f t="shared" si="878"/>
        <v>0</v>
      </c>
      <c r="BH2309" s="24">
        <f t="shared" si="879"/>
        <v>0</v>
      </c>
      <c r="BK2309" s="24"/>
      <c r="BL2309" s="24"/>
      <c r="BM2309" s="24"/>
      <c r="BN2309" s="24"/>
      <c r="BO2309" s="24"/>
      <c r="BP2309" s="24"/>
      <c r="BQ2309" s="24">
        <f t="shared" si="880"/>
        <v>0</v>
      </c>
      <c r="BR2309" s="24">
        <f t="shared" si="881"/>
        <v>0</v>
      </c>
      <c r="BU2309" s="24"/>
      <c r="BV2309" s="24"/>
      <c r="BW2309" s="24"/>
      <c r="BX2309" s="24"/>
      <c r="BY2309" s="24"/>
      <c r="BZ2309" s="24"/>
      <c r="CA2309" s="24">
        <f t="shared" si="882"/>
        <v>0</v>
      </c>
      <c r="CB2309" s="24">
        <f t="shared" si="883"/>
        <v>0</v>
      </c>
      <c r="CC2309" s="24"/>
      <c r="CE2309" s="24">
        <f t="shared" ref="CE2309:CE2372" si="884">SUMIF(B:B,CD2309,G:G)-SUMIF(B:B,CD2309,H:H)</f>
        <v>0</v>
      </c>
      <c r="CG2309" s="24">
        <f t="shared" ref="CG2309:CG2372" si="885">SUMIF(L:L,CF2309,Q:Q)-SUMIF(L:L,CF2309,R:R)</f>
        <v>0</v>
      </c>
      <c r="CI2309" s="24">
        <f t="shared" ref="CI2309:CI2372" si="886">SUMIF(V:V,CH2309,AA:AA)-SUMIF(V:V,CH2309,AB:AB)</f>
        <v>0</v>
      </c>
      <c r="CK2309" s="24">
        <f t="shared" ref="CK2309:CK2372" si="887">SUMIF(AF:AF,CJ2309,AK:AK)-SUMIF(AF:AF,CJ2309,AL:AL)</f>
        <v>0</v>
      </c>
      <c r="CM2309" s="24">
        <f t="shared" ref="CM2309:CM2372" si="888">SUMIF(AP:AP,CL2309,AV:AV)-SUMIF(AP:AP,CL2309,AU:AU)</f>
        <v>0</v>
      </c>
      <c r="CO2309" s="24">
        <f t="shared" ref="CO2309:CO2372" si="889">SUMIF(AZ:AZ,CN2309,BF:BF)-SUMIF(AZ:AZ,CN2309,BE:BE)</f>
        <v>0</v>
      </c>
      <c r="CQ2309" s="24">
        <f t="shared" ref="CQ2309:CQ2372" si="890">SUMIF(BJ:BJ,CP2309,BP:BP)-SUMIF(BJ:BJ,CP2309,BO:BO)</f>
        <v>0</v>
      </c>
      <c r="CS2309" s="24">
        <f t="shared" ref="CS2309:CS2372" si="891">SUMIF(BT:BT,CR2309,BZ:BZ)-SUMIF(BT:BT,CR2309,BY:BY)</f>
        <v>0</v>
      </c>
    </row>
    <row r="2310" spans="9:97">
      <c r="I2310" s="24">
        <f t="shared" si="871"/>
        <v>0</v>
      </c>
      <c r="J2310" s="24">
        <f t="shared" si="870"/>
        <v>0</v>
      </c>
      <c r="M2310" s="24"/>
      <c r="N2310" s="24"/>
      <c r="O2310" s="24"/>
      <c r="P2310" s="24"/>
      <c r="Q2310" s="24"/>
      <c r="R2310" s="24"/>
      <c r="S2310" s="24">
        <f t="shared" si="872"/>
        <v>0</v>
      </c>
      <c r="T2310" s="24">
        <f t="shared" si="869"/>
        <v>0</v>
      </c>
      <c r="W2310" s="24"/>
      <c r="X2310" s="24"/>
      <c r="Y2310" s="24"/>
      <c r="Z2310" s="24"/>
      <c r="AA2310" s="24"/>
      <c r="AB2310" s="24"/>
      <c r="AC2310" s="24">
        <f t="shared" si="873"/>
        <v>0</v>
      </c>
      <c r="AD2310" s="24">
        <f t="shared" si="874"/>
        <v>0</v>
      </c>
      <c r="AG2310" s="24"/>
      <c r="AH2310" s="24"/>
      <c r="AI2310" s="24"/>
      <c r="AJ2310" s="24"/>
      <c r="AK2310" s="24"/>
      <c r="AL2310" s="24"/>
      <c r="AM2310" s="24">
        <f t="shared" si="875"/>
        <v>0</v>
      </c>
      <c r="AN2310" s="24">
        <f t="shared" si="868"/>
        <v>0</v>
      </c>
      <c r="AQ2310" s="24"/>
      <c r="AR2310" s="24"/>
      <c r="AS2310" s="24"/>
      <c r="AT2310" s="24"/>
      <c r="AU2310" s="24"/>
      <c r="AV2310" s="24"/>
      <c r="AW2310" s="24">
        <f t="shared" si="876"/>
        <v>0</v>
      </c>
      <c r="AX2310" s="24">
        <f t="shared" si="877"/>
        <v>0</v>
      </c>
      <c r="BA2310" s="24"/>
      <c r="BB2310" s="24"/>
      <c r="BC2310" s="24"/>
      <c r="BD2310" s="24"/>
      <c r="BE2310" s="24"/>
      <c r="BF2310" s="24"/>
      <c r="BG2310" s="24">
        <f t="shared" si="878"/>
        <v>0</v>
      </c>
      <c r="BH2310" s="24">
        <f t="shared" si="879"/>
        <v>0</v>
      </c>
      <c r="BK2310" s="24"/>
      <c r="BL2310" s="24"/>
      <c r="BM2310" s="24"/>
      <c r="BN2310" s="24"/>
      <c r="BO2310" s="24"/>
      <c r="BP2310" s="24"/>
      <c r="BQ2310" s="24">
        <f t="shared" si="880"/>
        <v>0</v>
      </c>
      <c r="BR2310" s="24">
        <f t="shared" si="881"/>
        <v>0</v>
      </c>
      <c r="BU2310" s="24"/>
      <c r="BV2310" s="24"/>
      <c r="BW2310" s="24"/>
      <c r="BX2310" s="24"/>
      <c r="BY2310" s="24"/>
      <c r="BZ2310" s="24"/>
      <c r="CA2310" s="24">
        <f t="shared" si="882"/>
        <v>0</v>
      </c>
      <c r="CB2310" s="24">
        <f t="shared" si="883"/>
        <v>0</v>
      </c>
      <c r="CC2310" s="24"/>
      <c r="CE2310" s="24">
        <f t="shared" si="884"/>
        <v>0</v>
      </c>
      <c r="CG2310" s="24">
        <f t="shared" si="885"/>
        <v>0</v>
      </c>
      <c r="CI2310" s="24">
        <f t="shared" si="886"/>
        <v>0</v>
      </c>
      <c r="CK2310" s="24">
        <f t="shared" si="887"/>
        <v>0</v>
      </c>
      <c r="CM2310" s="24">
        <f t="shared" si="888"/>
        <v>0</v>
      </c>
      <c r="CO2310" s="24">
        <f t="shared" si="889"/>
        <v>0</v>
      </c>
      <c r="CQ2310" s="24">
        <f t="shared" si="890"/>
        <v>0</v>
      </c>
      <c r="CS2310" s="24">
        <f t="shared" si="891"/>
        <v>0</v>
      </c>
    </row>
    <row r="2311" spans="9:97">
      <c r="I2311" s="24">
        <f t="shared" si="871"/>
        <v>0</v>
      </c>
      <c r="J2311" s="24">
        <f t="shared" si="870"/>
        <v>0</v>
      </c>
      <c r="M2311" s="24"/>
      <c r="N2311" s="24"/>
      <c r="O2311" s="24"/>
      <c r="P2311" s="24"/>
      <c r="Q2311" s="24"/>
      <c r="R2311" s="24"/>
      <c r="S2311" s="24">
        <f t="shared" si="872"/>
        <v>0</v>
      </c>
      <c r="T2311" s="24">
        <f t="shared" si="869"/>
        <v>0</v>
      </c>
      <c r="W2311" s="24"/>
      <c r="X2311" s="24"/>
      <c r="Y2311" s="24"/>
      <c r="Z2311" s="24"/>
      <c r="AA2311" s="24"/>
      <c r="AB2311" s="24"/>
      <c r="AC2311" s="24">
        <f t="shared" si="873"/>
        <v>0</v>
      </c>
      <c r="AD2311" s="24">
        <f t="shared" si="874"/>
        <v>0</v>
      </c>
      <c r="AG2311" s="24"/>
      <c r="AH2311" s="24"/>
      <c r="AI2311" s="24"/>
      <c r="AJ2311" s="24"/>
      <c r="AK2311" s="24"/>
      <c r="AL2311" s="24"/>
      <c r="AM2311" s="24">
        <f t="shared" si="875"/>
        <v>0</v>
      </c>
      <c r="AN2311" s="24">
        <f t="shared" si="868"/>
        <v>0</v>
      </c>
      <c r="AQ2311" s="24"/>
      <c r="AR2311" s="24"/>
      <c r="AS2311" s="24"/>
      <c r="AT2311" s="24"/>
      <c r="AU2311" s="24"/>
      <c r="AV2311" s="24"/>
      <c r="AW2311" s="24">
        <f t="shared" si="876"/>
        <v>0</v>
      </c>
      <c r="AX2311" s="24">
        <f t="shared" si="877"/>
        <v>0</v>
      </c>
      <c r="BA2311" s="24"/>
      <c r="BB2311" s="24"/>
      <c r="BC2311" s="24"/>
      <c r="BD2311" s="24"/>
      <c r="BE2311" s="24"/>
      <c r="BF2311" s="24"/>
      <c r="BG2311" s="24">
        <f t="shared" si="878"/>
        <v>0</v>
      </c>
      <c r="BH2311" s="24">
        <f t="shared" si="879"/>
        <v>0</v>
      </c>
      <c r="BK2311" s="24"/>
      <c r="BL2311" s="24"/>
      <c r="BM2311" s="24"/>
      <c r="BN2311" s="24"/>
      <c r="BO2311" s="24"/>
      <c r="BP2311" s="24"/>
      <c r="BQ2311" s="24">
        <f t="shared" si="880"/>
        <v>0</v>
      </c>
      <c r="BR2311" s="24">
        <f t="shared" si="881"/>
        <v>0</v>
      </c>
      <c r="BU2311" s="24"/>
      <c r="BV2311" s="24"/>
      <c r="BW2311" s="24"/>
      <c r="BX2311" s="24"/>
      <c r="BY2311" s="24"/>
      <c r="BZ2311" s="24"/>
      <c r="CA2311" s="24">
        <f t="shared" si="882"/>
        <v>0</v>
      </c>
      <c r="CB2311" s="24">
        <f t="shared" si="883"/>
        <v>0</v>
      </c>
      <c r="CC2311" s="24"/>
      <c r="CE2311" s="24">
        <f t="shared" si="884"/>
        <v>0</v>
      </c>
      <c r="CG2311" s="24">
        <f t="shared" si="885"/>
        <v>0</v>
      </c>
      <c r="CI2311" s="24">
        <f t="shared" si="886"/>
        <v>0</v>
      </c>
      <c r="CK2311" s="24">
        <f t="shared" si="887"/>
        <v>0</v>
      </c>
      <c r="CM2311" s="24">
        <f t="shared" si="888"/>
        <v>0</v>
      </c>
      <c r="CO2311" s="24">
        <f t="shared" si="889"/>
        <v>0</v>
      </c>
      <c r="CQ2311" s="24">
        <f t="shared" si="890"/>
        <v>0</v>
      </c>
      <c r="CS2311" s="24">
        <f t="shared" si="891"/>
        <v>0</v>
      </c>
    </row>
    <row r="2312" spans="9:97">
      <c r="I2312" s="24">
        <f t="shared" si="871"/>
        <v>0</v>
      </c>
      <c r="J2312" s="24">
        <f t="shared" si="870"/>
        <v>0</v>
      </c>
      <c r="M2312" s="24"/>
      <c r="N2312" s="24"/>
      <c r="O2312" s="24"/>
      <c r="P2312" s="24"/>
      <c r="Q2312" s="24"/>
      <c r="R2312" s="24"/>
      <c r="S2312" s="24">
        <f t="shared" si="872"/>
        <v>0</v>
      </c>
      <c r="T2312" s="24">
        <f t="shared" si="869"/>
        <v>0</v>
      </c>
      <c r="W2312" s="24"/>
      <c r="X2312" s="24"/>
      <c r="Y2312" s="24"/>
      <c r="Z2312" s="24"/>
      <c r="AA2312" s="24"/>
      <c r="AB2312" s="24"/>
      <c r="AC2312" s="24">
        <f t="shared" si="873"/>
        <v>0</v>
      </c>
      <c r="AD2312" s="24">
        <f t="shared" si="874"/>
        <v>0</v>
      </c>
      <c r="AG2312" s="24"/>
      <c r="AH2312" s="24"/>
      <c r="AI2312" s="24"/>
      <c r="AJ2312" s="24"/>
      <c r="AK2312" s="24"/>
      <c r="AL2312" s="24"/>
      <c r="AM2312" s="24">
        <f t="shared" si="875"/>
        <v>0</v>
      </c>
      <c r="AN2312" s="24">
        <f t="shared" si="868"/>
        <v>0</v>
      </c>
      <c r="AQ2312" s="24"/>
      <c r="AR2312" s="24"/>
      <c r="AS2312" s="24"/>
      <c r="AT2312" s="24"/>
      <c r="AU2312" s="24"/>
      <c r="AV2312" s="24"/>
      <c r="AW2312" s="24">
        <f t="shared" si="876"/>
        <v>0</v>
      </c>
      <c r="AX2312" s="24">
        <f t="shared" si="877"/>
        <v>0</v>
      </c>
      <c r="BA2312" s="24"/>
      <c r="BB2312" s="24"/>
      <c r="BC2312" s="24"/>
      <c r="BD2312" s="24"/>
      <c r="BE2312" s="24"/>
      <c r="BF2312" s="24"/>
      <c r="BG2312" s="24">
        <f t="shared" si="878"/>
        <v>0</v>
      </c>
      <c r="BH2312" s="24">
        <f t="shared" si="879"/>
        <v>0</v>
      </c>
      <c r="BK2312" s="24"/>
      <c r="BL2312" s="24"/>
      <c r="BM2312" s="24"/>
      <c r="BN2312" s="24"/>
      <c r="BO2312" s="24"/>
      <c r="BP2312" s="24"/>
      <c r="BQ2312" s="24">
        <f t="shared" si="880"/>
        <v>0</v>
      </c>
      <c r="BR2312" s="24">
        <f t="shared" si="881"/>
        <v>0</v>
      </c>
      <c r="BU2312" s="24"/>
      <c r="BV2312" s="24"/>
      <c r="BW2312" s="24"/>
      <c r="BX2312" s="24"/>
      <c r="BY2312" s="24"/>
      <c r="BZ2312" s="24"/>
      <c r="CA2312" s="24">
        <f t="shared" si="882"/>
        <v>0</v>
      </c>
      <c r="CB2312" s="24">
        <f t="shared" si="883"/>
        <v>0</v>
      </c>
      <c r="CC2312" s="24"/>
      <c r="CE2312" s="24">
        <f t="shared" si="884"/>
        <v>0</v>
      </c>
      <c r="CG2312" s="24">
        <f t="shared" si="885"/>
        <v>0</v>
      </c>
      <c r="CI2312" s="24">
        <f t="shared" si="886"/>
        <v>0</v>
      </c>
      <c r="CK2312" s="24">
        <f t="shared" si="887"/>
        <v>0</v>
      </c>
      <c r="CM2312" s="24">
        <f t="shared" si="888"/>
        <v>0</v>
      </c>
      <c r="CO2312" s="24">
        <f t="shared" si="889"/>
        <v>0</v>
      </c>
      <c r="CQ2312" s="24">
        <f t="shared" si="890"/>
        <v>0</v>
      </c>
      <c r="CS2312" s="24">
        <f t="shared" si="891"/>
        <v>0</v>
      </c>
    </row>
    <row r="2313" spans="9:97">
      <c r="I2313" s="24">
        <f t="shared" si="871"/>
        <v>0</v>
      </c>
      <c r="J2313" s="24">
        <f t="shared" si="870"/>
        <v>0</v>
      </c>
      <c r="M2313" s="24"/>
      <c r="N2313" s="24"/>
      <c r="O2313" s="24"/>
      <c r="P2313" s="24"/>
      <c r="Q2313" s="24"/>
      <c r="R2313" s="24"/>
      <c r="S2313" s="24">
        <f t="shared" si="872"/>
        <v>0</v>
      </c>
      <c r="T2313" s="24">
        <f t="shared" si="869"/>
        <v>0</v>
      </c>
      <c r="W2313" s="24"/>
      <c r="X2313" s="24"/>
      <c r="Y2313" s="24"/>
      <c r="Z2313" s="24"/>
      <c r="AA2313" s="24"/>
      <c r="AB2313" s="24"/>
      <c r="AC2313" s="24">
        <f t="shared" si="873"/>
        <v>0</v>
      </c>
      <c r="AD2313" s="24">
        <f t="shared" si="874"/>
        <v>0</v>
      </c>
      <c r="AG2313" s="24"/>
      <c r="AH2313" s="24"/>
      <c r="AI2313" s="24"/>
      <c r="AJ2313" s="24"/>
      <c r="AK2313" s="24"/>
      <c r="AL2313" s="24"/>
      <c r="AM2313" s="24">
        <f t="shared" si="875"/>
        <v>0</v>
      </c>
      <c r="AN2313" s="24">
        <f t="shared" si="868"/>
        <v>0</v>
      </c>
      <c r="AQ2313" s="24"/>
      <c r="AR2313" s="24"/>
      <c r="AS2313" s="24"/>
      <c r="AT2313" s="24"/>
      <c r="AU2313" s="24"/>
      <c r="AV2313" s="24"/>
      <c r="AW2313" s="24">
        <f t="shared" si="876"/>
        <v>0</v>
      </c>
      <c r="AX2313" s="24">
        <f t="shared" si="877"/>
        <v>0</v>
      </c>
      <c r="BA2313" s="24"/>
      <c r="BB2313" s="24"/>
      <c r="BC2313" s="24"/>
      <c r="BD2313" s="24"/>
      <c r="BE2313" s="24"/>
      <c r="BF2313" s="24"/>
      <c r="BG2313" s="24">
        <f t="shared" si="878"/>
        <v>0</v>
      </c>
      <c r="BH2313" s="24">
        <f t="shared" si="879"/>
        <v>0</v>
      </c>
      <c r="BK2313" s="24"/>
      <c r="BL2313" s="24"/>
      <c r="BM2313" s="24"/>
      <c r="BN2313" s="24"/>
      <c r="BO2313" s="24"/>
      <c r="BP2313" s="24"/>
      <c r="BQ2313" s="24">
        <f t="shared" si="880"/>
        <v>0</v>
      </c>
      <c r="BR2313" s="24">
        <f t="shared" si="881"/>
        <v>0</v>
      </c>
      <c r="BU2313" s="24"/>
      <c r="BV2313" s="24"/>
      <c r="BW2313" s="24"/>
      <c r="BX2313" s="24"/>
      <c r="BY2313" s="24"/>
      <c r="BZ2313" s="24"/>
      <c r="CA2313" s="24">
        <f t="shared" si="882"/>
        <v>0</v>
      </c>
      <c r="CB2313" s="24">
        <f t="shared" si="883"/>
        <v>0</v>
      </c>
      <c r="CC2313" s="24"/>
      <c r="CE2313" s="24">
        <f t="shared" si="884"/>
        <v>0</v>
      </c>
      <c r="CG2313" s="24">
        <f t="shared" si="885"/>
        <v>0</v>
      </c>
      <c r="CI2313" s="24">
        <f t="shared" si="886"/>
        <v>0</v>
      </c>
      <c r="CK2313" s="24">
        <f t="shared" si="887"/>
        <v>0</v>
      </c>
      <c r="CM2313" s="24">
        <f t="shared" si="888"/>
        <v>0</v>
      </c>
      <c r="CO2313" s="24">
        <f t="shared" si="889"/>
        <v>0</v>
      </c>
      <c r="CQ2313" s="24">
        <f t="shared" si="890"/>
        <v>0</v>
      </c>
      <c r="CS2313" s="24">
        <f t="shared" si="891"/>
        <v>0</v>
      </c>
    </row>
    <row r="2314" spans="9:97">
      <c r="I2314" s="24">
        <f t="shared" si="871"/>
        <v>0</v>
      </c>
      <c r="J2314" s="24">
        <f t="shared" si="870"/>
        <v>0</v>
      </c>
      <c r="M2314" s="24"/>
      <c r="N2314" s="24"/>
      <c r="O2314" s="24"/>
      <c r="P2314" s="24"/>
      <c r="Q2314" s="24"/>
      <c r="R2314" s="24"/>
      <c r="S2314" s="24">
        <f t="shared" si="872"/>
        <v>0</v>
      </c>
      <c r="T2314" s="24">
        <f t="shared" si="869"/>
        <v>0</v>
      </c>
      <c r="W2314" s="24"/>
      <c r="X2314" s="24"/>
      <c r="Y2314" s="24"/>
      <c r="Z2314" s="24"/>
      <c r="AA2314" s="24"/>
      <c r="AB2314" s="24"/>
      <c r="AC2314" s="24">
        <f t="shared" si="873"/>
        <v>0</v>
      </c>
      <c r="AD2314" s="24">
        <f t="shared" si="874"/>
        <v>0</v>
      </c>
      <c r="AG2314" s="24"/>
      <c r="AH2314" s="24"/>
      <c r="AI2314" s="24"/>
      <c r="AJ2314" s="24"/>
      <c r="AK2314" s="24"/>
      <c r="AL2314" s="24"/>
      <c r="AM2314" s="24">
        <f t="shared" si="875"/>
        <v>0</v>
      </c>
      <c r="AN2314" s="24">
        <f t="shared" si="868"/>
        <v>0</v>
      </c>
      <c r="AQ2314" s="24"/>
      <c r="AR2314" s="24"/>
      <c r="AS2314" s="24"/>
      <c r="AT2314" s="24"/>
      <c r="AU2314" s="24"/>
      <c r="AV2314" s="24"/>
      <c r="AW2314" s="24">
        <f t="shared" si="876"/>
        <v>0</v>
      </c>
      <c r="AX2314" s="24">
        <f t="shared" si="877"/>
        <v>0</v>
      </c>
      <c r="BA2314" s="24"/>
      <c r="BB2314" s="24"/>
      <c r="BC2314" s="24"/>
      <c r="BD2314" s="24"/>
      <c r="BE2314" s="24"/>
      <c r="BF2314" s="24"/>
      <c r="BG2314" s="24">
        <f t="shared" si="878"/>
        <v>0</v>
      </c>
      <c r="BH2314" s="24">
        <f t="shared" si="879"/>
        <v>0</v>
      </c>
      <c r="BK2314" s="24"/>
      <c r="BL2314" s="24"/>
      <c r="BM2314" s="24"/>
      <c r="BN2314" s="24"/>
      <c r="BO2314" s="24"/>
      <c r="BP2314" s="24"/>
      <c r="BQ2314" s="24">
        <f t="shared" si="880"/>
        <v>0</v>
      </c>
      <c r="BR2314" s="24">
        <f t="shared" si="881"/>
        <v>0</v>
      </c>
      <c r="BU2314" s="24"/>
      <c r="BV2314" s="24"/>
      <c r="BW2314" s="24"/>
      <c r="BX2314" s="24"/>
      <c r="BY2314" s="24"/>
      <c r="BZ2314" s="24"/>
      <c r="CA2314" s="24">
        <f t="shared" si="882"/>
        <v>0</v>
      </c>
      <c r="CB2314" s="24">
        <f t="shared" si="883"/>
        <v>0</v>
      </c>
      <c r="CC2314" s="24"/>
      <c r="CE2314" s="24">
        <f t="shared" si="884"/>
        <v>0</v>
      </c>
      <c r="CG2314" s="24">
        <f t="shared" si="885"/>
        <v>0</v>
      </c>
      <c r="CI2314" s="24">
        <f t="shared" si="886"/>
        <v>0</v>
      </c>
      <c r="CK2314" s="24">
        <f t="shared" si="887"/>
        <v>0</v>
      </c>
      <c r="CM2314" s="24">
        <f t="shared" si="888"/>
        <v>0</v>
      </c>
      <c r="CO2314" s="24">
        <f t="shared" si="889"/>
        <v>0</v>
      </c>
      <c r="CQ2314" s="24">
        <f t="shared" si="890"/>
        <v>0</v>
      </c>
      <c r="CS2314" s="24">
        <f t="shared" si="891"/>
        <v>0</v>
      </c>
    </row>
    <row r="2315" spans="9:97">
      <c r="I2315" s="24">
        <f t="shared" si="871"/>
        <v>0</v>
      </c>
      <c r="J2315" s="24">
        <f t="shared" si="870"/>
        <v>0</v>
      </c>
      <c r="M2315" s="24"/>
      <c r="N2315" s="24"/>
      <c r="O2315" s="24"/>
      <c r="P2315" s="24"/>
      <c r="Q2315" s="24"/>
      <c r="R2315" s="24"/>
      <c r="S2315" s="24">
        <f t="shared" si="872"/>
        <v>0</v>
      </c>
      <c r="T2315" s="24">
        <f t="shared" si="869"/>
        <v>0</v>
      </c>
      <c r="W2315" s="24"/>
      <c r="X2315" s="24"/>
      <c r="Y2315" s="24"/>
      <c r="Z2315" s="24"/>
      <c r="AA2315" s="24"/>
      <c r="AB2315" s="24"/>
      <c r="AC2315" s="24">
        <f t="shared" si="873"/>
        <v>0</v>
      </c>
      <c r="AD2315" s="24">
        <f t="shared" si="874"/>
        <v>0</v>
      </c>
      <c r="AG2315" s="24"/>
      <c r="AH2315" s="24"/>
      <c r="AI2315" s="24"/>
      <c r="AJ2315" s="24"/>
      <c r="AK2315" s="24"/>
      <c r="AL2315" s="24"/>
      <c r="AM2315" s="24">
        <f t="shared" si="875"/>
        <v>0</v>
      </c>
      <c r="AN2315" s="24">
        <f t="shared" si="868"/>
        <v>0</v>
      </c>
      <c r="AQ2315" s="24"/>
      <c r="AR2315" s="24"/>
      <c r="AS2315" s="24"/>
      <c r="AT2315" s="24"/>
      <c r="AU2315" s="24"/>
      <c r="AV2315" s="24"/>
      <c r="AW2315" s="24">
        <f t="shared" si="876"/>
        <v>0</v>
      </c>
      <c r="AX2315" s="24">
        <f t="shared" si="877"/>
        <v>0</v>
      </c>
      <c r="BA2315" s="24"/>
      <c r="BB2315" s="24"/>
      <c r="BC2315" s="24"/>
      <c r="BD2315" s="24"/>
      <c r="BE2315" s="24"/>
      <c r="BF2315" s="24"/>
      <c r="BG2315" s="24">
        <f t="shared" si="878"/>
        <v>0</v>
      </c>
      <c r="BH2315" s="24">
        <f t="shared" si="879"/>
        <v>0</v>
      </c>
      <c r="BK2315" s="24"/>
      <c r="BL2315" s="24"/>
      <c r="BM2315" s="24"/>
      <c r="BN2315" s="24"/>
      <c r="BO2315" s="24"/>
      <c r="BP2315" s="24"/>
      <c r="BQ2315" s="24">
        <f t="shared" si="880"/>
        <v>0</v>
      </c>
      <c r="BR2315" s="24">
        <f t="shared" si="881"/>
        <v>0</v>
      </c>
      <c r="BU2315" s="24"/>
      <c r="BV2315" s="24"/>
      <c r="BW2315" s="24"/>
      <c r="BX2315" s="24"/>
      <c r="BY2315" s="24"/>
      <c r="BZ2315" s="24"/>
      <c r="CA2315" s="24">
        <f t="shared" si="882"/>
        <v>0</v>
      </c>
      <c r="CB2315" s="24">
        <f t="shared" si="883"/>
        <v>0</v>
      </c>
      <c r="CC2315" s="24"/>
      <c r="CE2315" s="24">
        <f t="shared" si="884"/>
        <v>0</v>
      </c>
      <c r="CG2315" s="24">
        <f t="shared" si="885"/>
        <v>0</v>
      </c>
      <c r="CI2315" s="24">
        <f t="shared" si="886"/>
        <v>0</v>
      </c>
      <c r="CK2315" s="24">
        <f t="shared" si="887"/>
        <v>0</v>
      </c>
      <c r="CM2315" s="24">
        <f t="shared" si="888"/>
        <v>0</v>
      </c>
      <c r="CO2315" s="24">
        <f t="shared" si="889"/>
        <v>0</v>
      </c>
      <c r="CQ2315" s="24">
        <f t="shared" si="890"/>
        <v>0</v>
      </c>
      <c r="CS2315" s="24">
        <f t="shared" si="891"/>
        <v>0</v>
      </c>
    </row>
    <row r="2316" spans="9:97">
      <c r="I2316" s="24">
        <f t="shared" si="871"/>
        <v>0</v>
      </c>
      <c r="J2316" s="24">
        <f t="shared" si="870"/>
        <v>0</v>
      </c>
      <c r="M2316" s="24"/>
      <c r="N2316" s="24"/>
      <c r="O2316" s="24"/>
      <c r="P2316" s="24"/>
      <c r="Q2316" s="24"/>
      <c r="R2316" s="24"/>
      <c r="S2316" s="24">
        <f t="shared" si="872"/>
        <v>0</v>
      </c>
      <c r="T2316" s="24">
        <f t="shared" si="869"/>
        <v>0</v>
      </c>
      <c r="W2316" s="24"/>
      <c r="X2316" s="24"/>
      <c r="Y2316" s="24"/>
      <c r="Z2316" s="24"/>
      <c r="AA2316" s="24"/>
      <c r="AB2316" s="24"/>
      <c r="AC2316" s="24">
        <f t="shared" si="873"/>
        <v>0</v>
      </c>
      <c r="AD2316" s="24">
        <f t="shared" si="874"/>
        <v>0</v>
      </c>
      <c r="AG2316" s="24"/>
      <c r="AH2316" s="24"/>
      <c r="AI2316" s="24"/>
      <c r="AJ2316" s="24"/>
      <c r="AK2316" s="24"/>
      <c r="AL2316" s="24"/>
      <c r="AM2316" s="24">
        <f t="shared" si="875"/>
        <v>0</v>
      </c>
      <c r="AN2316" s="24">
        <f t="shared" si="868"/>
        <v>0</v>
      </c>
      <c r="AQ2316" s="24"/>
      <c r="AR2316" s="24"/>
      <c r="AS2316" s="24"/>
      <c r="AT2316" s="24"/>
      <c r="AU2316" s="24"/>
      <c r="AV2316" s="24"/>
      <c r="AW2316" s="24">
        <f t="shared" si="876"/>
        <v>0</v>
      </c>
      <c r="AX2316" s="24">
        <f t="shared" si="877"/>
        <v>0</v>
      </c>
      <c r="BA2316" s="24"/>
      <c r="BB2316" s="24"/>
      <c r="BC2316" s="24"/>
      <c r="BD2316" s="24"/>
      <c r="BE2316" s="24"/>
      <c r="BF2316" s="24"/>
      <c r="BG2316" s="24">
        <f t="shared" si="878"/>
        <v>0</v>
      </c>
      <c r="BH2316" s="24">
        <f t="shared" si="879"/>
        <v>0</v>
      </c>
      <c r="BK2316" s="24"/>
      <c r="BL2316" s="24"/>
      <c r="BM2316" s="24"/>
      <c r="BN2316" s="24"/>
      <c r="BO2316" s="24"/>
      <c r="BP2316" s="24"/>
      <c r="BQ2316" s="24">
        <f t="shared" si="880"/>
        <v>0</v>
      </c>
      <c r="BR2316" s="24">
        <f t="shared" si="881"/>
        <v>0</v>
      </c>
      <c r="BU2316" s="24"/>
      <c r="BV2316" s="24"/>
      <c r="BW2316" s="24"/>
      <c r="BX2316" s="24"/>
      <c r="BY2316" s="24"/>
      <c r="BZ2316" s="24"/>
      <c r="CA2316" s="24">
        <f t="shared" si="882"/>
        <v>0</v>
      </c>
      <c r="CB2316" s="24">
        <f t="shared" si="883"/>
        <v>0</v>
      </c>
      <c r="CC2316" s="24"/>
      <c r="CE2316" s="24">
        <f t="shared" si="884"/>
        <v>0</v>
      </c>
      <c r="CG2316" s="24">
        <f t="shared" si="885"/>
        <v>0</v>
      </c>
      <c r="CI2316" s="24">
        <f t="shared" si="886"/>
        <v>0</v>
      </c>
      <c r="CK2316" s="24">
        <f t="shared" si="887"/>
        <v>0</v>
      </c>
      <c r="CM2316" s="24">
        <f t="shared" si="888"/>
        <v>0</v>
      </c>
      <c r="CO2316" s="24">
        <f t="shared" si="889"/>
        <v>0</v>
      </c>
      <c r="CQ2316" s="24">
        <f t="shared" si="890"/>
        <v>0</v>
      </c>
      <c r="CS2316" s="24">
        <f t="shared" si="891"/>
        <v>0</v>
      </c>
    </row>
    <row r="2317" spans="9:97">
      <c r="I2317" s="24">
        <f t="shared" si="871"/>
        <v>0</v>
      </c>
      <c r="J2317" s="24">
        <f t="shared" si="870"/>
        <v>0</v>
      </c>
      <c r="M2317" s="24"/>
      <c r="N2317" s="24"/>
      <c r="O2317" s="24"/>
      <c r="P2317" s="24"/>
      <c r="Q2317" s="24"/>
      <c r="R2317" s="24"/>
      <c r="S2317" s="24">
        <f t="shared" si="872"/>
        <v>0</v>
      </c>
      <c r="T2317" s="24">
        <f t="shared" si="869"/>
        <v>0</v>
      </c>
      <c r="W2317" s="24"/>
      <c r="X2317" s="24"/>
      <c r="Y2317" s="24"/>
      <c r="Z2317" s="24"/>
      <c r="AA2317" s="24"/>
      <c r="AB2317" s="24"/>
      <c r="AC2317" s="24">
        <f t="shared" si="873"/>
        <v>0</v>
      </c>
      <c r="AD2317" s="24">
        <f t="shared" si="874"/>
        <v>0</v>
      </c>
      <c r="AG2317" s="24"/>
      <c r="AH2317" s="24"/>
      <c r="AI2317" s="24"/>
      <c r="AJ2317" s="24"/>
      <c r="AK2317" s="24"/>
      <c r="AL2317" s="24"/>
      <c r="AM2317" s="24">
        <f t="shared" si="875"/>
        <v>0</v>
      </c>
      <c r="AN2317" s="24">
        <f t="shared" si="868"/>
        <v>0</v>
      </c>
      <c r="AQ2317" s="24"/>
      <c r="AR2317" s="24"/>
      <c r="AS2317" s="24"/>
      <c r="AT2317" s="24"/>
      <c r="AU2317" s="24"/>
      <c r="AV2317" s="24"/>
      <c r="AW2317" s="24">
        <f t="shared" si="876"/>
        <v>0</v>
      </c>
      <c r="AX2317" s="24">
        <f t="shared" si="877"/>
        <v>0</v>
      </c>
      <c r="BA2317" s="24"/>
      <c r="BB2317" s="24"/>
      <c r="BC2317" s="24"/>
      <c r="BD2317" s="24"/>
      <c r="BE2317" s="24"/>
      <c r="BF2317" s="24"/>
      <c r="BG2317" s="24">
        <f t="shared" si="878"/>
        <v>0</v>
      </c>
      <c r="BH2317" s="24">
        <f t="shared" si="879"/>
        <v>0</v>
      </c>
      <c r="BK2317" s="24"/>
      <c r="BL2317" s="24"/>
      <c r="BM2317" s="24"/>
      <c r="BN2317" s="24"/>
      <c r="BO2317" s="24"/>
      <c r="BP2317" s="24"/>
      <c r="BQ2317" s="24">
        <f t="shared" si="880"/>
        <v>0</v>
      </c>
      <c r="BR2317" s="24">
        <f t="shared" si="881"/>
        <v>0</v>
      </c>
      <c r="BU2317" s="24"/>
      <c r="BV2317" s="24"/>
      <c r="BW2317" s="24"/>
      <c r="BX2317" s="24"/>
      <c r="BY2317" s="24"/>
      <c r="BZ2317" s="24"/>
      <c r="CA2317" s="24">
        <f t="shared" si="882"/>
        <v>0</v>
      </c>
      <c r="CB2317" s="24">
        <f t="shared" si="883"/>
        <v>0</v>
      </c>
      <c r="CC2317" s="24"/>
      <c r="CE2317" s="24">
        <f t="shared" si="884"/>
        <v>0</v>
      </c>
      <c r="CG2317" s="24">
        <f t="shared" si="885"/>
        <v>0</v>
      </c>
      <c r="CI2317" s="24">
        <f t="shared" si="886"/>
        <v>0</v>
      </c>
      <c r="CK2317" s="24">
        <f t="shared" si="887"/>
        <v>0</v>
      </c>
      <c r="CM2317" s="24">
        <f t="shared" si="888"/>
        <v>0</v>
      </c>
      <c r="CO2317" s="24">
        <f t="shared" si="889"/>
        <v>0</v>
      </c>
      <c r="CQ2317" s="24">
        <f t="shared" si="890"/>
        <v>0</v>
      </c>
      <c r="CS2317" s="24">
        <f t="shared" si="891"/>
        <v>0</v>
      </c>
    </row>
    <row r="2318" spans="9:97">
      <c r="I2318" s="24">
        <f t="shared" si="871"/>
        <v>0</v>
      </c>
      <c r="J2318" s="24">
        <f t="shared" si="870"/>
        <v>0</v>
      </c>
      <c r="M2318" s="24"/>
      <c r="N2318" s="24"/>
      <c r="O2318" s="24"/>
      <c r="P2318" s="24"/>
      <c r="Q2318" s="24"/>
      <c r="R2318" s="24"/>
      <c r="S2318" s="24">
        <f t="shared" si="872"/>
        <v>0</v>
      </c>
      <c r="T2318" s="24">
        <f t="shared" si="869"/>
        <v>0</v>
      </c>
      <c r="W2318" s="24"/>
      <c r="X2318" s="24"/>
      <c r="Y2318" s="24"/>
      <c r="Z2318" s="24"/>
      <c r="AA2318" s="24"/>
      <c r="AB2318" s="24"/>
      <c r="AC2318" s="24">
        <f t="shared" si="873"/>
        <v>0</v>
      </c>
      <c r="AD2318" s="24">
        <f t="shared" si="874"/>
        <v>0</v>
      </c>
      <c r="AG2318" s="24"/>
      <c r="AH2318" s="24"/>
      <c r="AI2318" s="24"/>
      <c r="AJ2318" s="24"/>
      <c r="AK2318" s="24"/>
      <c r="AL2318" s="24"/>
      <c r="AM2318" s="24">
        <f t="shared" si="875"/>
        <v>0</v>
      </c>
      <c r="AN2318" s="24">
        <f t="shared" si="868"/>
        <v>0</v>
      </c>
      <c r="AQ2318" s="24"/>
      <c r="AR2318" s="24"/>
      <c r="AS2318" s="24"/>
      <c r="AT2318" s="24"/>
      <c r="AU2318" s="24"/>
      <c r="AV2318" s="24"/>
      <c r="AW2318" s="24">
        <f t="shared" si="876"/>
        <v>0</v>
      </c>
      <c r="AX2318" s="24">
        <f t="shared" si="877"/>
        <v>0</v>
      </c>
      <c r="BA2318" s="24"/>
      <c r="BB2318" s="24"/>
      <c r="BC2318" s="24"/>
      <c r="BD2318" s="24"/>
      <c r="BE2318" s="24"/>
      <c r="BF2318" s="24"/>
      <c r="BG2318" s="24">
        <f t="shared" si="878"/>
        <v>0</v>
      </c>
      <c r="BH2318" s="24">
        <f t="shared" si="879"/>
        <v>0</v>
      </c>
      <c r="BK2318" s="24"/>
      <c r="BL2318" s="24"/>
      <c r="BM2318" s="24"/>
      <c r="BN2318" s="24"/>
      <c r="BO2318" s="24"/>
      <c r="BP2318" s="24"/>
      <c r="BQ2318" s="24">
        <f t="shared" si="880"/>
        <v>0</v>
      </c>
      <c r="BR2318" s="24">
        <f t="shared" si="881"/>
        <v>0</v>
      </c>
      <c r="BU2318" s="24"/>
      <c r="BV2318" s="24"/>
      <c r="BW2318" s="24"/>
      <c r="BX2318" s="24"/>
      <c r="BY2318" s="24"/>
      <c r="BZ2318" s="24"/>
      <c r="CA2318" s="24">
        <f t="shared" si="882"/>
        <v>0</v>
      </c>
      <c r="CB2318" s="24">
        <f t="shared" si="883"/>
        <v>0</v>
      </c>
      <c r="CC2318" s="24"/>
      <c r="CE2318" s="24">
        <f t="shared" si="884"/>
        <v>0</v>
      </c>
      <c r="CG2318" s="24">
        <f t="shared" si="885"/>
        <v>0</v>
      </c>
      <c r="CI2318" s="24">
        <f t="shared" si="886"/>
        <v>0</v>
      </c>
      <c r="CK2318" s="24">
        <f t="shared" si="887"/>
        <v>0</v>
      </c>
      <c r="CM2318" s="24">
        <f t="shared" si="888"/>
        <v>0</v>
      </c>
      <c r="CO2318" s="24">
        <f t="shared" si="889"/>
        <v>0</v>
      </c>
      <c r="CQ2318" s="24">
        <f t="shared" si="890"/>
        <v>0</v>
      </c>
      <c r="CS2318" s="24">
        <f t="shared" si="891"/>
        <v>0</v>
      </c>
    </row>
    <row r="2319" spans="9:97">
      <c r="I2319" s="24">
        <f t="shared" si="871"/>
        <v>0</v>
      </c>
      <c r="J2319" s="24">
        <f t="shared" si="870"/>
        <v>0</v>
      </c>
      <c r="M2319" s="24"/>
      <c r="N2319" s="24"/>
      <c r="O2319" s="24"/>
      <c r="P2319" s="24"/>
      <c r="Q2319" s="24"/>
      <c r="R2319" s="24"/>
      <c r="S2319" s="24">
        <f t="shared" si="872"/>
        <v>0</v>
      </c>
      <c r="T2319" s="24">
        <f t="shared" si="869"/>
        <v>0</v>
      </c>
      <c r="W2319" s="24"/>
      <c r="X2319" s="24"/>
      <c r="Y2319" s="24"/>
      <c r="Z2319" s="24"/>
      <c r="AA2319" s="24"/>
      <c r="AB2319" s="24"/>
      <c r="AC2319" s="24">
        <f t="shared" si="873"/>
        <v>0</v>
      </c>
      <c r="AD2319" s="24">
        <f t="shared" si="874"/>
        <v>0</v>
      </c>
      <c r="AG2319" s="24"/>
      <c r="AH2319" s="24"/>
      <c r="AI2319" s="24"/>
      <c r="AJ2319" s="24"/>
      <c r="AK2319" s="24"/>
      <c r="AL2319" s="24"/>
      <c r="AM2319" s="24">
        <f t="shared" si="875"/>
        <v>0</v>
      </c>
      <c r="AN2319" s="24">
        <f t="shared" si="868"/>
        <v>0</v>
      </c>
      <c r="AQ2319" s="24"/>
      <c r="AR2319" s="24"/>
      <c r="AS2319" s="24"/>
      <c r="AT2319" s="24"/>
      <c r="AU2319" s="24"/>
      <c r="AV2319" s="24"/>
      <c r="AW2319" s="24">
        <f t="shared" si="876"/>
        <v>0</v>
      </c>
      <c r="AX2319" s="24">
        <f t="shared" si="877"/>
        <v>0</v>
      </c>
      <c r="BA2319" s="24"/>
      <c r="BB2319" s="24"/>
      <c r="BC2319" s="24"/>
      <c r="BD2319" s="24"/>
      <c r="BE2319" s="24"/>
      <c r="BF2319" s="24"/>
      <c r="BG2319" s="24">
        <f t="shared" si="878"/>
        <v>0</v>
      </c>
      <c r="BH2319" s="24">
        <f t="shared" si="879"/>
        <v>0</v>
      </c>
      <c r="BK2319" s="24"/>
      <c r="BL2319" s="24"/>
      <c r="BM2319" s="24"/>
      <c r="BN2319" s="24"/>
      <c r="BO2319" s="24"/>
      <c r="BP2319" s="24"/>
      <c r="BQ2319" s="24">
        <f t="shared" si="880"/>
        <v>0</v>
      </c>
      <c r="BR2319" s="24">
        <f t="shared" si="881"/>
        <v>0</v>
      </c>
      <c r="BU2319" s="24"/>
      <c r="BV2319" s="24"/>
      <c r="BW2319" s="24"/>
      <c r="BX2319" s="24"/>
      <c r="BY2319" s="24"/>
      <c r="BZ2319" s="24"/>
      <c r="CA2319" s="24">
        <f t="shared" si="882"/>
        <v>0</v>
      </c>
      <c r="CB2319" s="24">
        <f t="shared" si="883"/>
        <v>0</v>
      </c>
      <c r="CC2319" s="24"/>
      <c r="CE2319" s="24">
        <f t="shared" si="884"/>
        <v>0</v>
      </c>
      <c r="CG2319" s="24">
        <f t="shared" si="885"/>
        <v>0</v>
      </c>
      <c r="CI2319" s="24">
        <f t="shared" si="886"/>
        <v>0</v>
      </c>
      <c r="CK2319" s="24">
        <f t="shared" si="887"/>
        <v>0</v>
      </c>
      <c r="CM2319" s="24">
        <f t="shared" si="888"/>
        <v>0</v>
      </c>
      <c r="CO2319" s="24">
        <f t="shared" si="889"/>
        <v>0</v>
      </c>
      <c r="CQ2319" s="24">
        <f t="shared" si="890"/>
        <v>0</v>
      </c>
      <c r="CS2319" s="24">
        <f t="shared" si="891"/>
        <v>0</v>
      </c>
    </row>
    <row r="2320" spans="9:97">
      <c r="I2320" s="24">
        <f t="shared" si="871"/>
        <v>0</v>
      </c>
      <c r="J2320" s="24">
        <f t="shared" si="870"/>
        <v>0</v>
      </c>
      <c r="M2320" s="24"/>
      <c r="N2320" s="24"/>
      <c r="O2320" s="24"/>
      <c r="P2320" s="24"/>
      <c r="Q2320" s="24"/>
      <c r="R2320" s="24"/>
      <c r="S2320" s="24">
        <f t="shared" si="872"/>
        <v>0</v>
      </c>
      <c r="T2320" s="24">
        <f t="shared" si="869"/>
        <v>0</v>
      </c>
      <c r="W2320" s="24"/>
      <c r="X2320" s="24"/>
      <c r="Y2320" s="24"/>
      <c r="Z2320" s="24"/>
      <c r="AA2320" s="24"/>
      <c r="AB2320" s="24"/>
      <c r="AC2320" s="24">
        <f t="shared" si="873"/>
        <v>0</v>
      </c>
      <c r="AD2320" s="24">
        <f t="shared" si="874"/>
        <v>0</v>
      </c>
      <c r="AG2320" s="24"/>
      <c r="AH2320" s="24"/>
      <c r="AI2320" s="24"/>
      <c r="AJ2320" s="24"/>
      <c r="AK2320" s="24"/>
      <c r="AL2320" s="24"/>
      <c r="AM2320" s="24">
        <f t="shared" si="875"/>
        <v>0</v>
      </c>
      <c r="AN2320" s="24">
        <f t="shared" si="868"/>
        <v>0</v>
      </c>
      <c r="AQ2320" s="24"/>
      <c r="AR2320" s="24"/>
      <c r="AS2320" s="24"/>
      <c r="AT2320" s="24"/>
      <c r="AU2320" s="24"/>
      <c r="AV2320" s="24"/>
      <c r="AW2320" s="24">
        <f t="shared" si="876"/>
        <v>0</v>
      </c>
      <c r="AX2320" s="24">
        <f t="shared" si="877"/>
        <v>0</v>
      </c>
      <c r="BA2320" s="24"/>
      <c r="BB2320" s="24"/>
      <c r="BC2320" s="24"/>
      <c r="BD2320" s="24"/>
      <c r="BE2320" s="24"/>
      <c r="BF2320" s="24"/>
      <c r="BG2320" s="24">
        <f t="shared" si="878"/>
        <v>0</v>
      </c>
      <c r="BH2320" s="24">
        <f t="shared" si="879"/>
        <v>0</v>
      </c>
      <c r="BK2320" s="24"/>
      <c r="BL2320" s="24"/>
      <c r="BM2320" s="24"/>
      <c r="BN2320" s="24"/>
      <c r="BO2320" s="24"/>
      <c r="BP2320" s="24"/>
      <c r="BQ2320" s="24">
        <f t="shared" si="880"/>
        <v>0</v>
      </c>
      <c r="BR2320" s="24">
        <f t="shared" si="881"/>
        <v>0</v>
      </c>
      <c r="BU2320" s="24"/>
      <c r="BV2320" s="24"/>
      <c r="BW2320" s="24"/>
      <c r="BX2320" s="24"/>
      <c r="BY2320" s="24"/>
      <c r="BZ2320" s="24"/>
      <c r="CA2320" s="24">
        <f t="shared" si="882"/>
        <v>0</v>
      </c>
      <c r="CB2320" s="24">
        <f t="shared" si="883"/>
        <v>0</v>
      </c>
      <c r="CC2320" s="24"/>
      <c r="CE2320" s="24">
        <f t="shared" si="884"/>
        <v>0</v>
      </c>
      <c r="CG2320" s="24">
        <f t="shared" si="885"/>
        <v>0</v>
      </c>
      <c r="CI2320" s="24">
        <f t="shared" si="886"/>
        <v>0</v>
      </c>
      <c r="CK2320" s="24">
        <f t="shared" si="887"/>
        <v>0</v>
      </c>
      <c r="CM2320" s="24">
        <f t="shared" si="888"/>
        <v>0</v>
      </c>
      <c r="CO2320" s="24">
        <f t="shared" si="889"/>
        <v>0</v>
      </c>
      <c r="CQ2320" s="24">
        <f t="shared" si="890"/>
        <v>0</v>
      </c>
      <c r="CS2320" s="24">
        <f t="shared" si="891"/>
        <v>0</v>
      </c>
    </row>
    <row r="2321" spans="9:97">
      <c r="I2321" s="24">
        <f t="shared" si="871"/>
        <v>0</v>
      </c>
      <c r="J2321" s="24">
        <f t="shared" si="870"/>
        <v>0</v>
      </c>
      <c r="M2321" s="24"/>
      <c r="N2321" s="24"/>
      <c r="O2321" s="24"/>
      <c r="P2321" s="24"/>
      <c r="Q2321" s="24"/>
      <c r="R2321" s="24"/>
      <c r="S2321" s="24">
        <f t="shared" si="872"/>
        <v>0</v>
      </c>
      <c r="T2321" s="24">
        <f t="shared" si="869"/>
        <v>0</v>
      </c>
      <c r="W2321" s="24"/>
      <c r="X2321" s="24"/>
      <c r="Y2321" s="24"/>
      <c r="Z2321" s="24"/>
      <c r="AA2321" s="24"/>
      <c r="AB2321" s="24"/>
      <c r="AC2321" s="24">
        <f t="shared" si="873"/>
        <v>0</v>
      </c>
      <c r="AD2321" s="24">
        <f t="shared" si="874"/>
        <v>0</v>
      </c>
      <c r="AG2321" s="24"/>
      <c r="AH2321" s="24"/>
      <c r="AI2321" s="24"/>
      <c r="AJ2321" s="24"/>
      <c r="AK2321" s="24"/>
      <c r="AL2321" s="24"/>
      <c r="AM2321" s="24">
        <f t="shared" si="875"/>
        <v>0</v>
      </c>
      <c r="AN2321" s="24">
        <f t="shared" si="868"/>
        <v>0</v>
      </c>
      <c r="AQ2321" s="24"/>
      <c r="AR2321" s="24"/>
      <c r="AS2321" s="24"/>
      <c r="AT2321" s="24"/>
      <c r="AU2321" s="24"/>
      <c r="AV2321" s="24"/>
      <c r="AW2321" s="24">
        <f t="shared" si="876"/>
        <v>0</v>
      </c>
      <c r="AX2321" s="24">
        <f t="shared" si="877"/>
        <v>0</v>
      </c>
      <c r="BA2321" s="24"/>
      <c r="BB2321" s="24"/>
      <c r="BC2321" s="24"/>
      <c r="BD2321" s="24"/>
      <c r="BE2321" s="24"/>
      <c r="BF2321" s="24"/>
      <c r="BG2321" s="24">
        <f t="shared" si="878"/>
        <v>0</v>
      </c>
      <c r="BH2321" s="24">
        <f t="shared" si="879"/>
        <v>0</v>
      </c>
      <c r="BK2321" s="24"/>
      <c r="BL2321" s="24"/>
      <c r="BM2321" s="24"/>
      <c r="BN2321" s="24"/>
      <c r="BO2321" s="24"/>
      <c r="BP2321" s="24"/>
      <c r="BQ2321" s="24">
        <f t="shared" si="880"/>
        <v>0</v>
      </c>
      <c r="BR2321" s="24">
        <f t="shared" si="881"/>
        <v>0</v>
      </c>
      <c r="BU2321" s="24"/>
      <c r="BV2321" s="24"/>
      <c r="BW2321" s="24"/>
      <c r="BX2321" s="24"/>
      <c r="BY2321" s="24"/>
      <c r="BZ2321" s="24"/>
      <c r="CA2321" s="24">
        <f t="shared" si="882"/>
        <v>0</v>
      </c>
      <c r="CB2321" s="24">
        <f t="shared" si="883"/>
        <v>0</v>
      </c>
      <c r="CC2321" s="24"/>
      <c r="CE2321" s="24">
        <f t="shared" si="884"/>
        <v>0</v>
      </c>
      <c r="CG2321" s="24">
        <f t="shared" si="885"/>
        <v>0</v>
      </c>
      <c r="CI2321" s="24">
        <f t="shared" si="886"/>
        <v>0</v>
      </c>
      <c r="CK2321" s="24">
        <f t="shared" si="887"/>
        <v>0</v>
      </c>
      <c r="CM2321" s="24">
        <f t="shared" si="888"/>
        <v>0</v>
      </c>
      <c r="CO2321" s="24">
        <f t="shared" si="889"/>
        <v>0</v>
      </c>
      <c r="CQ2321" s="24">
        <f t="shared" si="890"/>
        <v>0</v>
      </c>
      <c r="CS2321" s="24">
        <f t="shared" si="891"/>
        <v>0</v>
      </c>
    </row>
    <row r="2322" spans="9:97">
      <c r="I2322" s="24">
        <f t="shared" si="871"/>
        <v>0</v>
      </c>
      <c r="J2322" s="24">
        <f t="shared" si="870"/>
        <v>0</v>
      </c>
      <c r="M2322" s="24"/>
      <c r="N2322" s="24"/>
      <c r="O2322" s="24"/>
      <c r="P2322" s="24"/>
      <c r="Q2322" s="24"/>
      <c r="R2322" s="24"/>
      <c r="S2322" s="24">
        <f t="shared" si="872"/>
        <v>0</v>
      </c>
      <c r="T2322" s="24">
        <f t="shared" si="869"/>
        <v>0</v>
      </c>
      <c r="W2322" s="24"/>
      <c r="X2322" s="24"/>
      <c r="Y2322" s="24"/>
      <c r="Z2322" s="24"/>
      <c r="AA2322" s="24"/>
      <c r="AB2322" s="24"/>
      <c r="AC2322" s="24">
        <f t="shared" si="873"/>
        <v>0</v>
      </c>
      <c r="AD2322" s="24">
        <f t="shared" si="874"/>
        <v>0</v>
      </c>
      <c r="AG2322" s="24"/>
      <c r="AH2322" s="24"/>
      <c r="AI2322" s="24"/>
      <c r="AJ2322" s="24"/>
      <c r="AK2322" s="24"/>
      <c r="AL2322" s="24"/>
      <c r="AM2322" s="24">
        <f t="shared" si="875"/>
        <v>0</v>
      </c>
      <c r="AN2322" s="24">
        <f t="shared" si="868"/>
        <v>0</v>
      </c>
      <c r="AQ2322" s="24"/>
      <c r="AR2322" s="24"/>
      <c r="AS2322" s="24"/>
      <c r="AT2322" s="24"/>
      <c r="AU2322" s="24"/>
      <c r="AV2322" s="24"/>
      <c r="AW2322" s="24">
        <f t="shared" si="876"/>
        <v>0</v>
      </c>
      <c r="AX2322" s="24">
        <f t="shared" si="877"/>
        <v>0</v>
      </c>
      <c r="BA2322" s="24"/>
      <c r="BB2322" s="24"/>
      <c r="BC2322" s="24"/>
      <c r="BD2322" s="24"/>
      <c r="BE2322" s="24"/>
      <c r="BF2322" s="24"/>
      <c r="BG2322" s="24">
        <f t="shared" si="878"/>
        <v>0</v>
      </c>
      <c r="BH2322" s="24">
        <f t="shared" si="879"/>
        <v>0</v>
      </c>
      <c r="BK2322" s="24"/>
      <c r="BL2322" s="24"/>
      <c r="BM2322" s="24"/>
      <c r="BN2322" s="24"/>
      <c r="BO2322" s="24"/>
      <c r="BP2322" s="24"/>
      <c r="BQ2322" s="24">
        <f t="shared" si="880"/>
        <v>0</v>
      </c>
      <c r="BR2322" s="24">
        <f t="shared" si="881"/>
        <v>0</v>
      </c>
      <c r="BU2322" s="24"/>
      <c r="BV2322" s="24"/>
      <c r="BW2322" s="24"/>
      <c r="BX2322" s="24"/>
      <c r="BY2322" s="24"/>
      <c r="BZ2322" s="24"/>
      <c r="CA2322" s="24">
        <f t="shared" si="882"/>
        <v>0</v>
      </c>
      <c r="CB2322" s="24">
        <f t="shared" si="883"/>
        <v>0</v>
      </c>
      <c r="CC2322" s="24"/>
      <c r="CE2322" s="24">
        <f t="shared" si="884"/>
        <v>0</v>
      </c>
      <c r="CG2322" s="24">
        <f t="shared" si="885"/>
        <v>0</v>
      </c>
      <c r="CI2322" s="24">
        <f t="shared" si="886"/>
        <v>0</v>
      </c>
      <c r="CK2322" s="24">
        <f t="shared" si="887"/>
        <v>0</v>
      </c>
      <c r="CM2322" s="24">
        <f t="shared" si="888"/>
        <v>0</v>
      </c>
      <c r="CO2322" s="24">
        <f t="shared" si="889"/>
        <v>0</v>
      </c>
      <c r="CQ2322" s="24">
        <f t="shared" si="890"/>
        <v>0</v>
      </c>
      <c r="CS2322" s="24">
        <f t="shared" si="891"/>
        <v>0</v>
      </c>
    </row>
    <row r="2323" spans="9:97">
      <c r="I2323" s="24">
        <f t="shared" si="871"/>
        <v>0</v>
      </c>
      <c r="J2323" s="24">
        <f t="shared" si="870"/>
        <v>0</v>
      </c>
      <c r="M2323" s="24"/>
      <c r="N2323" s="24"/>
      <c r="O2323" s="24"/>
      <c r="P2323" s="24"/>
      <c r="Q2323" s="24"/>
      <c r="R2323" s="24"/>
      <c r="S2323" s="24">
        <f t="shared" si="872"/>
        <v>0</v>
      </c>
      <c r="T2323" s="24">
        <f t="shared" si="869"/>
        <v>0</v>
      </c>
      <c r="W2323" s="24"/>
      <c r="X2323" s="24"/>
      <c r="Y2323" s="24"/>
      <c r="Z2323" s="24"/>
      <c r="AA2323" s="24"/>
      <c r="AB2323" s="24"/>
      <c r="AC2323" s="24">
        <f t="shared" si="873"/>
        <v>0</v>
      </c>
      <c r="AD2323" s="24">
        <f t="shared" si="874"/>
        <v>0</v>
      </c>
      <c r="AG2323" s="24"/>
      <c r="AH2323" s="24"/>
      <c r="AI2323" s="24"/>
      <c r="AJ2323" s="24"/>
      <c r="AK2323" s="24"/>
      <c r="AL2323" s="24"/>
      <c r="AM2323" s="24">
        <f t="shared" si="875"/>
        <v>0</v>
      </c>
      <c r="AN2323" s="24">
        <f t="shared" si="868"/>
        <v>0</v>
      </c>
      <c r="AQ2323" s="24"/>
      <c r="AR2323" s="24"/>
      <c r="AS2323" s="24"/>
      <c r="AT2323" s="24"/>
      <c r="AU2323" s="24"/>
      <c r="AV2323" s="24"/>
      <c r="AW2323" s="24">
        <f t="shared" si="876"/>
        <v>0</v>
      </c>
      <c r="AX2323" s="24">
        <f t="shared" si="877"/>
        <v>0</v>
      </c>
      <c r="BA2323" s="24"/>
      <c r="BB2323" s="24"/>
      <c r="BC2323" s="24"/>
      <c r="BD2323" s="24"/>
      <c r="BE2323" s="24"/>
      <c r="BF2323" s="24"/>
      <c r="BG2323" s="24">
        <f t="shared" si="878"/>
        <v>0</v>
      </c>
      <c r="BH2323" s="24">
        <f t="shared" si="879"/>
        <v>0</v>
      </c>
      <c r="BK2323" s="24"/>
      <c r="BL2323" s="24"/>
      <c r="BM2323" s="24"/>
      <c r="BN2323" s="24"/>
      <c r="BO2323" s="24"/>
      <c r="BP2323" s="24"/>
      <c r="BQ2323" s="24">
        <f t="shared" si="880"/>
        <v>0</v>
      </c>
      <c r="BR2323" s="24">
        <f t="shared" si="881"/>
        <v>0</v>
      </c>
      <c r="BU2323" s="24"/>
      <c r="BV2323" s="24"/>
      <c r="BW2323" s="24"/>
      <c r="BX2323" s="24"/>
      <c r="BY2323" s="24"/>
      <c r="BZ2323" s="24"/>
      <c r="CA2323" s="24">
        <f t="shared" si="882"/>
        <v>0</v>
      </c>
      <c r="CB2323" s="24">
        <f t="shared" si="883"/>
        <v>0</v>
      </c>
      <c r="CC2323" s="24"/>
      <c r="CE2323" s="24">
        <f t="shared" si="884"/>
        <v>0</v>
      </c>
      <c r="CG2323" s="24">
        <f t="shared" si="885"/>
        <v>0</v>
      </c>
      <c r="CI2323" s="24">
        <f t="shared" si="886"/>
        <v>0</v>
      </c>
      <c r="CK2323" s="24">
        <f t="shared" si="887"/>
        <v>0</v>
      </c>
      <c r="CM2323" s="24">
        <f t="shared" si="888"/>
        <v>0</v>
      </c>
      <c r="CO2323" s="24">
        <f t="shared" si="889"/>
        <v>0</v>
      </c>
      <c r="CQ2323" s="24">
        <f t="shared" si="890"/>
        <v>0</v>
      </c>
      <c r="CS2323" s="24">
        <f t="shared" si="891"/>
        <v>0</v>
      </c>
    </row>
    <row r="2324" spans="9:97">
      <c r="I2324" s="24">
        <f t="shared" si="871"/>
        <v>0</v>
      </c>
      <c r="J2324" s="24">
        <f t="shared" si="870"/>
        <v>0</v>
      </c>
      <c r="M2324" s="24"/>
      <c r="N2324" s="24"/>
      <c r="O2324" s="24"/>
      <c r="P2324" s="24"/>
      <c r="Q2324" s="24"/>
      <c r="R2324" s="24"/>
      <c r="S2324" s="24">
        <f t="shared" si="872"/>
        <v>0</v>
      </c>
      <c r="T2324" s="24">
        <f t="shared" si="869"/>
        <v>0</v>
      </c>
      <c r="W2324" s="24"/>
      <c r="X2324" s="24"/>
      <c r="Y2324" s="24"/>
      <c r="Z2324" s="24"/>
      <c r="AA2324" s="24"/>
      <c r="AB2324" s="24"/>
      <c r="AC2324" s="24">
        <f t="shared" si="873"/>
        <v>0</v>
      </c>
      <c r="AD2324" s="24">
        <f t="shared" si="874"/>
        <v>0</v>
      </c>
      <c r="AG2324" s="24"/>
      <c r="AH2324" s="24"/>
      <c r="AI2324" s="24"/>
      <c r="AJ2324" s="24"/>
      <c r="AK2324" s="24"/>
      <c r="AL2324" s="24"/>
      <c r="AM2324" s="24">
        <f t="shared" si="875"/>
        <v>0</v>
      </c>
      <c r="AN2324" s="24">
        <f t="shared" si="868"/>
        <v>0</v>
      </c>
      <c r="AQ2324" s="24"/>
      <c r="AR2324" s="24"/>
      <c r="AS2324" s="24"/>
      <c r="AT2324" s="24"/>
      <c r="AU2324" s="24"/>
      <c r="AV2324" s="24"/>
      <c r="AW2324" s="24">
        <f t="shared" si="876"/>
        <v>0</v>
      </c>
      <c r="AX2324" s="24">
        <f t="shared" si="877"/>
        <v>0</v>
      </c>
      <c r="BA2324" s="24"/>
      <c r="BB2324" s="24"/>
      <c r="BC2324" s="24"/>
      <c r="BD2324" s="24"/>
      <c r="BE2324" s="24"/>
      <c r="BF2324" s="24"/>
      <c r="BG2324" s="24">
        <f t="shared" si="878"/>
        <v>0</v>
      </c>
      <c r="BH2324" s="24">
        <f t="shared" si="879"/>
        <v>0</v>
      </c>
      <c r="BK2324" s="24"/>
      <c r="BL2324" s="24"/>
      <c r="BM2324" s="24"/>
      <c r="BN2324" s="24"/>
      <c r="BO2324" s="24"/>
      <c r="BP2324" s="24"/>
      <c r="BQ2324" s="24">
        <f t="shared" si="880"/>
        <v>0</v>
      </c>
      <c r="BR2324" s="24">
        <f t="shared" si="881"/>
        <v>0</v>
      </c>
      <c r="BU2324" s="24"/>
      <c r="BV2324" s="24"/>
      <c r="BW2324" s="24"/>
      <c r="BX2324" s="24"/>
      <c r="BY2324" s="24"/>
      <c r="BZ2324" s="24"/>
      <c r="CA2324" s="24">
        <f t="shared" si="882"/>
        <v>0</v>
      </c>
      <c r="CB2324" s="24">
        <f t="shared" si="883"/>
        <v>0</v>
      </c>
      <c r="CC2324" s="24"/>
      <c r="CE2324" s="24">
        <f t="shared" si="884"/>
        <v>0</v>
      </c>
      <c r="CG2324" s="24">
        <f t="shared" si="885"/>
        <v>0</v>
      </c>
      <c r="CI2324" s="24">
        <f t="shared" si="886"/>
        <v>0</v>
      </c>
      <c r="CK2324" s="24">
        <f t="shared" si="887"/>
        <v>0</v>
      </c>
      <c r="CM2324" s="24">
        <f t="shared" si="888"/>
        <v>0</v>
      </c>
      <c r="CO2324" s="24">
        <f t="shared" si="889"/>
        <v>0</v>
      </c>
      <c r="CQ2324" s="24">
        <f t="shared" si="890"/>
        <v>0</v>
      </c>
      <c r="CS2324" s="24">
        <f t="shared" si="891"/>
        <v>0</v>
      </c>
    </row>
    <row r="2325" spans="9:97">
      <c r="I2325" s="24">
        <f t="shared" si="871"/>
        <v>0</v>
      </c>
      <c r="J2325" s="24">
        <f t="shared" si="870"/>
        <v>0</v>
      </c>
      <c r="M2325" s="24"/>
      <c r="N2325" s="24"/>
      <c r="O2325" s="24"/>
      <c r="P2325" s="24"/>
      <c r="Q2325" s="24"/>
      <c r="R2325" s="24"/>
      <c r="S2325" s="24">
        <f t="shared" si="872"/>
        <v>0</v>
      </c>
      <c r="T2325" s="24">
        <f t="shared" si="869"/>
        <v>0</v>
      </c>
      <c r="W2325" s="24"/>
      <c r="X2325" s="24"/>
      <c r="Y2325" s="24"/>
      <c r="Z2325" s="24"/>
      <c r="AA2325" s="24"/>
      <c r="AB2325" s="24"/>
      <c r="AC2325" s="24">
        <f t="shared" si="873"/>
        <v>0</v>
      </c>
      <c r="AD2325" s="24">
        <f t="shared" si="874"/>
        <v>0</v>
      </c>
      <c r="AG2325" s="24"/>
      <c r="AH2325" s="24"/>
      <c r="AI2325" s="24"/>
      <c r="AJ2325" s="24"/>
      <c r="AK2325" s="24"/>
      <c r="AL2325" s="24"/>
      <c r="AM2325" s="24">
        <f t="shared" si="875"/>
        <v>0</v>
      </c>
      <c r="AN2325" s="24">
        <f t="shared" si="868"/>
        <v>0</v>
      </c>
      <c r="AQ2325" s="24"/>
      <c r="AR2325" s="24"/>
      <c r="AS2325" s="24"/>
      <c r="AT2325" s="24"/>
      <c r="AU2325" s="24"/>
      <c r="AV2325" s="24"/>
      <c r="AW2325" s="24">
        <f t="shared" si="876"/>
        <v>0</v>
      </c>
      <c r="AX2325" s="24">
        <f t="shared" si="877"/>
        <v>0</v>
      </c>
      <c r="BA2325" s="24"/>
      <c r="BB2325" s="24"/>
      <c r="BC2325" s="24"/>
      <c r="BD2325" s="24"/>
      <c r="BE2325" s="24"/>
      <c r="BF2325" s="24"/>
      <c r="BG2325" s="24">
        <f t="shared" si="878"/>
        <v>0</v>
      </c>
      <c r="BH2325" s="24">
        <f t="shared" si="879"/>
        <v>0</v>
      </c>
      <c r="BK2325" s="24"/>
      <c r="BL2325" s="24"/>
      <c r="BM2325" s="24"/>
      <c r="BN2325" s="24"/>
      <c r="BO2325" s="24"/>
      <c r="BP2325" s="24"/>
      <c r="BQ2325" s="24">
        <f t="shared" si="880"/>
        <v>0</v>
      </c>
      <c r="BR2325" s="24">
        <f t="shared" si="881"/>
        <v>0</v>
      </c>
      <c r="BU2325" s="24"/>
      <c r="BV2325" s="24"/>
      <c r="BW2325" s="24"/>
      <c r="BX2325" s="24"/>
      <c r="BY2325" s="24"/>
      <c r="BZ2325" s="24"/>
      <c r="CA2325" s="24">
        <f t="shared" si="882"/>
        <v>0</v>
      </c>
      <c r="CB2325" s="24">
        <f t="shared" si="883"/>
        <v>0</v>
      </c>
      <c r="CC2325" s="24"/>
      <c r="CE2325" s="24">
        <f t="shared" si="884"/>
        <v>0</v>
      </c>
      <c r="CG2325" s="24">
        <f t="shared" si="885"/>
        <v>0</v>
      </c>
      <c r="CI2325" s="24">
        <f t="shared" si="886"/>
        <v>0</v>
      </c>
      <c r="CK2325" s="24">
        <f t="shared" si="887"/>
        <v>0</v>
      </c>
      <c r="CM2325" s="24">
        <f t="shared" si="888"/>
        <v>0</v>
      </c>
      <c r="CO2325" s="24">
        <f t="shared" si="889"/>
        <v>0</v>
      </c>
      <c r="CQ2325" s="24">
        <f t="shared" si="890"/>
        <v>0</v>
      </c>
      <c r="CS2325" s="24">
        <f t="shared" si="891"/>
        <v>0</v>
      </c>
    </row>
    <row r="2326" spans="9:97">
      <c r="I2326" s="24">
        <f t="shared" si="871"/>
        <v>0</v>
      </c>
      <c r="J2326" s="24">
        <f t="shared" si="870"/>
        <v>0</v>
      </c>
      <c r="M2326" s="24"/>
      <c r="N2326" s="24"/>
      <c r="O2326" s="24"/>
      <c r="P2326" s="24"/>
      <c r="Q2326" s="24"/>
      <c r="R2326" s="24"/>
      <c r="S2326" s="24">
        <f t="shared" si="872"/>
        <v>0</v>
      </c>
      <c r="T2326" s="24">
        <f t="shared" si="869"/>
        <v>0</v>
      </c>
      <c r="W2326" s="24"/>
      <c r="X2326" s="24"/>
      <c r="Y2326" s="24"/>
      <c r="Z2326" s="24"/>
      <c r="AA2326" s="24"/>
      <c r="AB2326" s="24"/>
      <c r="AC2326" s="24">
        <f t="shared" si="873"/>
        <v>0</v>
      </c>
      <c r="AD2326" s="24">
        <f t="shared" si="874"/>
        <v>0</v>
      </c>
      <c r="AG2326" s="24"/>
      <c r="AH2326" s="24"/>
      <c r="AI2326" s="24"/>
      <c r="AJ2326" s="24"/>
      <c r="AK2326" s="24"/>
      <c r="AL2326" s="24"/>
      <c r="AM2326" s="24">
        <f t="shared" si="875"/>
        <v>0</v>
      </c>
      <c r="AN2326" s="24">
        <f t="shared" si="868"/>
        <v>0</v>
      </c>
      <c r="AQ2326" s="24"/>
      <c r="AR2326" s="24"/>
      <c r="AS2326" s="24"/>
      <c r="AT2326" s="24"/>
      <c r="AU2326" s="24"/>
      <c r="AV2326" s="24"/>
      <c r="AW2326" s="24">
        <f t="shared" si="876"/>
        <v>0</v>
      </c>
      <c r="AX2326" s="24">
        <f t="shared" si="877"/>
        <v>0</v>
      </c>
      <c r="BA2326" s="24"/>
      <c r="BB2326" s="24"/>
      <c r="BC2326" s="24"/>
      <c r="BD2326" s="24"/>
      <c r="BE2326" s="24"/>
      <c r="BF2326" s="24"/>
      <c r="BG2326" s="24">
        <f t="shared" si="878"/>
        <v>0</v>
      </c>
      <c r="BH2326" s="24">
        <f t="shared" si="879"/>
        <v>0</v>
      </c>
      <c r="BK2326" s="24"/>
      <c r="BL2326" s="24"/>
      <c r="BM2326" s="24"/>
      <c r="BN2326" s="24"/>
      <c r="BO2326" s="24"/>
      <c r="BP2326" s="24"/>
      <c r="BQ2326" s="24">
        <f t="shared" si="880"/>
        <v>0</v>
      </c>
      <c r="BR2326" s="24">
        <f t="shared" si="881"/>
        <v>0</v>
      </c>
      <c r="BU2326" s="24"/>
      <c r="BV2326" s="24"/>
      <c r="BW2326" s="24"/>
      <c r="BX2326" s="24"/>
      <c r="BY2326" s="24"/>
      <c r="BZ2326" s="24"/>
      <c r="CA2326" s="24">
        <f t="shared" si="882"/>
        <v>0</v>
      </c>
      <c r="CB2326" s="24">
        <f t="shared" si="883"/>
        <v>0</v>
      </c>
      <c r="CC2326" s="24"/>
      <c r="CE2326" s="24">
        <f t="shared" si="884"/>
        <v>0</v>
      </c>
      <c r="CG2326" s="24">
        <f t="shared" si="885"/>
        <v>0</v>
      </c>
      <c r="CI2326" s="24">
        <f t="shared" si="886"/>
        <v>0</v>
      </c>
      <c r="CK2326" s="24">
        <f t="shared" si="887"/>
        <v>0</v>
      </c>
      <c r="CM2326" s="24">
        <f t="shared" si="888"/>
        <v>0</v>
      </c>
      <c r="CO2326" s="24">
        <f t="shared" si="889"/>
        <v>0</v>
      </c>
      <c r="CQ2326" s="24">
        <f t="shared" si="890"/>
        <v>0</v>
      </c>
      <c r="CS2326" s="24">
        <f t="shared" si="891"/>
        <v>0</v>
      </c>
    </row>
    <row r="2327" spans="9:97">
      <c r="I2327" s="24">
        <f t="shared" si="871"/>
        <v>0</v>
      </c>
      <c r="J2327" s="24">
        <f t="shared" si="870"/>
        <v>0</v>
      </c>
      <c r="M2327" s="24"/>
      <c r="N2327" s="24"/>
      <c r="O2327" s="24"/>
      <c r="P2327" s="24"/>
      <c r="Q2327" s="24"/>
      <c r="R2327" s="24"/>
      <c r="S2327" s="24">
        <f t="shared" si="872"/>
        <v>0</v>
      </c>
      <c r="T2327" s="24">
        <f t="shared" si="869"/>
        <v>0</v>
      </c>
      <c r="W2327" s="24"/>
      <c r="X2327" s="24"/>
      <c r="Y2327" s="24"/>
      <c r="Z2327" s="24"/>
      <c r="AA2327" s="24"/>
      <c r="AB2327" s="24"/>
      <c r="AC2327" s="24">
        <f t="shared" si="873"/>
        <v>0</v>
      </c>
      <c r="AD2327" s="24">
        <f t="shared" si="874"/>
        <v>0</v>
      </c>
      <c r="AG2327" s="24"/>
      <c r="AH2327" s="24"/>
      <c r="AI2327" s="24"/>
      <c r="AJ2327" s="24"/>
      <c r="AK2327" s="24"/>
      <c r="AL2327" s="24"/>
      <c r="AM2327" s="24">
        <f t="shared" si="875"/>
        <v>0</v>
      </c>
      <c r="AN2327" s="24">
        <f t="shared" si="868"/>
        <v>0</v>
      </c>
      <c r="AQ2327" s="24"/>
      <c r="AR2327" s="24"/>
      <c r="AS2327" s="24"/>
      <c r="AT2327" s="24"/>
      <c r="AU2327" s="24"/>
      <c r="AV2327" s="24"/>
      <c r="AW2327" s="24">
        <f t="shared" si="876"/>
        <v>0</v>
      </c>
      <c r="AX2327" s="24">
        <f t="shared" si="877"/>
        <v>0</v>
      </c>
      <c r="BA2327" s="24"/>
      <c r="BB2327" s="24"/>
      <c r="BC2327" s="24"/>
      <c r="BD2327" s="24"/>
      <c r="BE2327" s="24"/>
      <c r="BF2327" s="24"/>
      <c r="BG2327" s="24">
        <f t="shared" si="878"/>
        <v>0</v>
      </c>
      <c r="BH2327" s="24">
        <f t="shared" si="879"/>
        <v>0</v>
      </c>
      <c r="BK2327" s="24"/>
      <c r="BL2327" s="24"/>
      <c r="BM2327" s="24"/>
      <c r="BN2327" s="24"/>
      <c r="BO2327" s="24"/>
      <c r="BP2327" s="24"/>
      <c r="BQ2327" s="24">
        <f t="shared" si="880"/>
        <v>0</v>
      </c>
      <c r="BR2327" s="24">
        <f t="shared" si="881"/>
        <v>0</v>
      </c>
      <c r="BU2327" s="24"/>
      <c r="BV2327" s="24"/>
      <c r="BW2327" s="24"/>
      <c r="BX2327" s="24"/>
      <c r="BY2327" s="24"/>
      <c r="BZ2327" s="24"/>
      <c r="CA2327" s="24">
        <f t="shared" si="882"/>
        <v>0</v>
      </c>
      <c r="CB2327" s="24">
        <f t="shared" si="883"/>
        <v>0</v>
      </c>
      <c r="CC2327" s="24"/>
      <c r="CE2327" s="24">
        <f t="shared" si="884"/>
        <v>0</v>
      </c>
      <c r="CG2327" s="24">
        <f t="shared" si="885"/>
        <v>0</v>
      </c>
      <c r="CI2327" s="24">
        <f t="shared" si="886"/>
        <v>0</v>
      </c>
      <c r="CK2327" s="24">
        <f t="shared" si="887"/>
        <v>0</v>
      </c>
      <c r="CM2327" s="24">
        <f t="shared" si="888"/>
        <v>0</v>
      </c>
      <c r="CO2327" s="24">
        <f t="shared" si="889"/>
        <v>0</v>
      </c>
      <c r="CQ2327" s="24">
        <f t="shared" si="890"/>
        <v>0</v>
      </c>
      <c r="CS2327" s="24">
        <f t="shared" si="891"/>
        <v>0</v>
      </c>
    </row>
    <row r="2328" spans="9:97">
      <c r="I2328" s="24">
        <f t="shared" si="871"/>
        <v>0</v>
      </c>
      <c r="J2328" s="24">
        <f t="shared" si="870"/>
        <v>0</v>
      </c>
      <c r="M2328" s="24"/>
      <c r="N2328" s="24"/>
      <c r="O2328" s="24"/>
      <c r="P2328" s="24"/>
      <c r="Q2328" s="24"/>
      <c r="R2328" s="24"/>
      <c r="S2328" s="24">
        <f t="shared" si="872"/>
        <v>0</v>
      </c>
      <c r="T2328" s="24">
        <f t="shared" si="869"/>
        <v>0</v>
      </c>
      <c r="W2328" s="24"/>
      <c r="X2328" s="24"/>
      <c r="Y2328" s="24"/>
      <c r="Z2328" s="24"/>
      <c r="AA2328" s="24"/>
      <c r="AB2328" s="24"/>
      <c r="AC2328" s="24">
        <f t="shared" si="873"/>
        <v>0</v>
      </c>
      <c r="AD2328" s="24">
        <f t="shared" si="874"/>
        <v>0</v>
      </c>
      <c r="AG2328" s="24"/>
      <c r="AH2328" s="24"/>
      <c r="AI2328" s="24"/>
      <c r="AJ2328" s="24"/>
      <c r="AK2328" s="24"/>
      <c r="AL2328" s="24"/>
      <c r="AM2328" s="24">
        <f t="shared" si="875"/>
        <v>0</v>
      </c>
      <c r="AN2328" s="24">
        <f t="shared" si="868"/>
        <v>0</v>
      </c>
      <c r="AQ2328" s="24"/>
      <c r="AR2328" s="24"/>
      <c r="AS2328" s="24"/>
      <c r="AT2328" s="24"/>
      <c r="AU2328" s="24"/>
      <c r="AV2328" s="24"/>
      <c r="AW2328" s="24">
        <f t="shared" si="876"/>
        <v>0</v>
      </c>
      <c r="AX2328" s="24">
        <f t="shared" si="877"/>
        <v>0</v>
      </c>
      <c r="BA2328" s="24"/>
      <c r="BB2328" s="24"/>
      <c r="BC2328" s="24"/>
      <c r="BD2328" s="24"/>
      <c r="BE2328" s="24"/>
      <c r="BF2328" s="24"/>
      <c r="BG2328" s="24">
        <f t="shared" si="878"/>
        <v>0</v>
      </c>
      <c r="BH2328" s="24">
        <f t="shared" si="879"/>
        <v>0</v>
      </c>
      <c r="BK2328" s="24"/>
      <c r="BL2328" s="24"/>
      <c r="BM2328" s="24"/>
      <c r="BN2328" s="24"/>
      <c r="BO2328" s="24"/>
      <c r="BP2328" s="24"/>
      <c r="BQ2328" s="24">
        <f t="shared" si="880"/>
        <v>0</v>
      </c>
      <c r="BR2328" s="24">
        <f t="shared" si="881"/>
        <v>0</v>
      </c>
      <c r="BU2328" s="24"/>
      <c r="BV2328" s="24"/>
      <c r="BW2328" s="24"/>
      <c r="BX2328" s="24"/>
      <c r="BY2328" s="24"/>
      <c r="BZ2328" s="24"/>
      <c r="CA2328" s="24">
        <f t="shared" si="882"/>
        <v>0</v>
      </c>
      <c r="CB2328" s="24">
        <f t="shared" si="883"/>
        <v>0</v>
      </c>
      <c r="CC2328" s="24"/>
      <c r="CE2328" s="24">
        <f t="shared" si="884"/>
        <v>0</v>
      </c>
      <c r="CG2328" s="24">
        <f t="shared" si="885"/>
        <v>0</v>
      </c>
      <c r="CI2328" s="24">
        <f t="shared" si="886"/>
        <v>0</v>
      </c>
      <c r="CK2328" s="24">
        <f t="shared" si="887"/>
        <v>0</v>
      </c>
      <c r="CM2328" s="24">
        <f t="shared" si="888"/>
        <v>0</v>
      </c>
      <c r="CO2328" s="24">
        <f t="shared" si="889"/>
        <v>0</v>
      </c>
      <c r="CQ2328" s="24">
        <f t="shared" si="890"/>
        <v>0</v>
      </c>
      <c r="CS2328" s="24">
        <f t="shared" si="891"/>
        <v>0</v>
      </c>
    </row>
    <row r="2329" spans="9:97">
      <c r="I2329" s="24">
        <f t="shared" si="871"/>
        <v>0</v>
      </c>
      <c r="J2329" s="24">
        <f t="shared" si="870"/>
        <v>0</v>
      </c>
      <c r="M2329" s="24"/>
      <c r="N2329" s="24"/>
      <c r="O2329" s="24"/>
      <c r="P2329" s="24"/>
      <c r="Q2329" s="24"/>
      <c r="R2329" s="24"/>
      <c r="S2329" s="24">
        <f t="shared" si="872"/>
        <v>0</v>
      </c>
      <c r="T2329" s="24">
        <f t="shared" si="869"/>
        <v>0</v>
      </c>
      <c r="W2329" s="24"/>
      <c r="X2329" s="24"/>
      <c r="Y2329" s="24"/>
      <c r="Z2329" s="24"/>
      <c r="AA2329" s="24"/>
      <c r="AB2329" s="24"/>
      <c r="AC2329" s="24">
        <f t="shared" si="873"/>
        <v>0</v>
      </c>
      <c r="AD2329" s="24">
        <f t="shared" si="874"/>
        <v>0</v>
      </c>
      <c r="AG2329" s="24"/>
      <c r="AH2329" s="24"/>
      <c r="AI2329" s="24"/>
      <c r="AJ2329" s="24"/>
      <c r="AK2329" s="24"/>
      <c r="AL2329" s="24"/>
      <c r="AM2329" s="24">
        <f t="shared" si="875"/>
        <v>0</v>
      </c>
      <c r="AN2329" s="24">
        <f t="shared" si="868"/>
        <v>0</v>
      </c>
      <c r="AQ2329" s="24"/>
      <c r="AR2329" s="24"/>
      <c r="AS2329" s="24"/>
      <c r="AT2329" s="24"/>
      <c r="AU2329" s="24"/>
      <c r="AV2329" s="24"/>
      <c r="AW2329" s="24">
        <f t="shared" si="876"/>
        <v>0</v>
      </c>
      <c r="AX2329" s="24">
        <f t="shared" si="877"/>
        <v>0</v>
      </c>
      <c r="BA2329" s="24"/>
      <c r="BB2329" s="24"/>
      <c r="BC2329" s="24"/>
      <c r="BD2329" s="24"/>
      <c r="BE2329" s="24"/>
      <c r="BF2329" s="24"/>
      <c r="BG2329" s="24">
        <f t="shared" si="878"/>
        <v>0</v>
      </c>
      <c r="BH2329" s="24">
        <f t="shared" si="879"/>
        <v>0</v>
      </c>
      <c r="BK2329" s="24"/>
      <c r="BL2329" s="24"/>
      <c r="BM2329" s="24"/>
      <c r="BN2329" s="24"/>
      <c r="BO2329" s="24"/>
      <c r="BP2329" s="24"/>
      <c r="BQ2329" s="24">
        <f t="shared" si="880"/>
        <v>0</v>
      </c>
      <c r="BR2329" s="24">
        <f t="shared" si="881"/>
        <v>0</v>
      </c>
      <c r="BU2329" s="24"/>
      <c r="BV2329" s="24"/>
      <c r="BW2329" s="24"/>
      <c r="BX2329" s="24"/>
      <c r="BY2329" s="24"/>
      <c r="BZ2329" s="24"/>
      <c r="CA2329" s="24">
        <f t="shared" si="882"/>
        <v>0</v>
      </c>
      <c r="CB2329" s="24">
        <f t="shared" si="883"/>
        <v>0</v>
      </c>
      <c r="CC2329" s="24"/>
      <c r="CE2329" s="24">
        <f t="shared" si="884"/>
        <v>0</v>
      </c>
      <c r="CG2329" s="24">
        <f t="shared" si="885"/>
        <v>0</v>
      </c>
      <c r="CI2329" s="24">
        <f t="shared" si="886"/>
        <v>0</v>
      </c>
      <c r="CK2329" s="24">
        <f t="shared" si="887"/>
        <v>0</v>
      </c>
      <c r="CM2329" s="24">
        <f t="shared" si="888"/>
        <v>0</v>
      </c>
      <c r="CO2329" s="24">
        <f t="shared" si="889"/>
        <v>0</v>
      </c>
      <c r="CQ2329" s="24">
        <f t="shared" si="890"/>
        <v>0</v>
      </c>
      <c r="CS2329" s="24">
        <f t="shared" si="891"/>
        <v>0</v>
      </c>
    </row>
    <row r="2330" spans="9:97">
      <c r="I2330" s="24">
        <f t="shared" si="871"/>
        <v>0</v>
      </c>
      <c r="J2330" s="24">
        <f t="shared" si="870"/>
        <v>0</v>
      </c>
      <c r="M2330" s="24"/>
      <c r="N2330" s="24"/>
      <c r="O2330" s="24"/>
      <c r="P2330" s="24"/>
      <c r="Q2330" s="24"/>
      <c r="R2330" s="24"/>
      <c r="S2330" s="24">
        <f t="shared" si="872"/>
        <v>0</v>
      </c>
      <c r="T2330" s="24">
        <f t="shared" si="869"/>
        <v>0</v>
      </c>
      <c r="W2330" s="24"/>
      <c r="X2330" s="24"/>
      <c r="Y2330" s="24"/>
      <c r="Z2330" s="24"/>
      <c r="AA2330" s="24"/>
      <c r="AB2330" s="24"/>
      <c r="AC2330" s="24">
        <f t="shared" si="873"/>
        <v>0</v>
      </c>
      <c r="AD2330" s="24">
        <f t="shared" si="874"/>
        <v>0</v>
      </c>
      <c r="AG2330" s="24"/>
      <c r="AH2330" s="24"/>
      <c r="AI2330" s="24"/>
      <c r="AJ2330" s="24"/>
      <c r="AK2330" s="24"/>
      <c r="AL2330" s="24"/>
      <c r="AM2330" s="24">
        <f t="shared" si="875"/>
        <v>0</v>
      </c>
      <c r="AN2330" s="24">
        <f t="shared" ref="AN2330:AN2393" si="892">IF(AJ2330&lt;AG2330-AH2330,AG2330-AH2330-AJ2330,0)</f>
        <v>0</v>
      </c>
      <c r="AQ2330" s="24"/>
      <c r="AR2330" s="24"/>
      <c r="AS2330" s="24"/>
      <c r="AT2330" s="24"/>
      <c r="AU2330" s="24"/>
      <c r="AV2330" s="24"/>
      <c r="AW2330" s="24">
        <f t="shared" si="876"/>
        <v>0</v>
      </c>
      <c r="AX2330" s="24">
        <f t="shared" si="877"/>
        <v>0</v>
      </c>
      <c r="BA2330" s="24"/>
      <c r="BB2330" s="24"/>
      <c r="BC2330" s="24"/>
      <c r="BD2330" s="24"/>
      <c r="BE2330" s="24"/>
      <c r="BF2330" s="24"/>
      <c r="BG2330" s="24">
        <f t="shared" si="878"/>
        <v>0</v>
      </c>
      <c r="BH2330" s="24">
        <f t="shared" si="879"/>
        <v>0</v>
      </c>
      <c r="BK2330" s="24"/>
      <c r="BL2330" s="24"/>
      <c r="BM2330" s="24"/>
      <c r="BN2330" s="24"/>
      <c r="BO2330" s="24"/>
      <c r="BP2330" s="24"/>
      <c r="BQ2330" s="24">
        <f t="shared" si="880"/>
        <v>0</v>
      </c>
      <c r="BR2330" s="24">
        <f t="shared" si="881"/>
        <v>0</v>
      </c>
      <c r="BU2330" s="24"/>
      <c r="BV2330" s="24"/>
      <c r="BW2330" s="24"/>
      <c r="BX2330" s="24"/>
      <c r="BY2330" s="24"/>
      <c r="BZ2330" s="24"/>
      <c r="CA2330" s="24">
        <f t="shared" si="882"/>
        <v>0</v>
      </c>
      <c r="CB2330" s="24">
        <f t="shared" si="883"/>
        <v>0</v>
      </c>
      <c r="CC2330" s="24"/>
      <c r="CE2330" s="24">
        <f t="shared" si="884"/>
        <v>0</v>
      </c>
      <c r="CG2330" s="24">
        <f t="shared" si="885"/>
        <v>0</v>
      </c>
      <c r="CI2330" s="24">
        <f t="shared" si="886"/>
        <v>0</v>
      </c>
      <c r="CK2330" s="24">
        <f t="shared" si="887"/>
        <v>0</v>
      </c>
      <c r="CM2330" s="24">
        <f t="shared" si="888"/>
        <v>0</v>
      </c>
      <c r="CO2330" s="24">
        <f t="shared" si="889"/>
        <v>0</v>
      </c>
      <c r="CQ2330" s="24">
        <f t="shared" si="890"/>
        <v>0</v>
      </c>
      <c r="CS2330" s="24">
        <f t="shared" si="891"/>
        <v>0</v>
      </c>
    </row>
    <row r="2331" spans="9:97">
      <c r="I2331" s="24">
        <f t="shared" si="871"/>
        <v>0</v>
      </c>
      <c r="J2331" s="24">
        <f t="shared" si="870"/>
        <v>0</v>
      </c>
      <c r="M2331" s="24"/>
      <c r="N2331" s="24"/>
      <c r="O2331" s="24"/>
      <c r="P2331" s="24"/>
      <c r="Q2331" s="24"/>
      <c r="R2331" s="24"/>
      <c r="S2331" s="24">
        <f t="shared" si="872"/>
        <v>0</v>
      </c>
      <c r="T2331" s="24">
        <f t="shared" si="869"/>
        <v>0</v>
      </c>
      <c r="W2331" s="24"/>
      <c r="X2331" s="24"/>
      <c r="Y2331" s="24"/>
      <c r="Z2331" s="24"/>
      <c r="AA2331" s="24"/>
      <c r="AB2331" s="24"/>
      <c r="AC2331" s="24">
        <f t="shared" si="873"/>
        <v>0</v>
      </c>
      <c r="AD2331" s="24">
        <f t="shared" si="874"/>
        <v>0</v>
      </c>
      <c r="AG2331" s="24"/>
      <c r="AH2331" s="24"/>
      <c r="AI2331" s="24"/>
      <c r="AJ2331" s="24"/>
      <c r="AK2331" s="24"/>
      <c r="AL2331" s="24"/>
      <c r="AM2331" s="24">
        <f t="shared" si="875"/>
        <v>0</v>
      </c>
      <c r="AN2331" s="24">
        <f t="shared" si="892"/>
        <v>0</v>
      </c>
      <c r="AQ2331" s="24"/>
      <c r="AR2331" s="24"/>
      <c r="AS2331" s="24"/>
      <c r="AT2331" s="24"/>
      <c r="AU2331" s="24"/>
      <c r="AV2331" s="24"/>
      <c r="AW2331" s="24">
        <f t="shared" si="876"/>
        <v>0</v>
      </c>
      <c r="AX2331" s="24">
        <f t="shared" si="877"/>
        <v>0</v>
      </c>
      <c r="BA2331" s="24"/>
      <c r="BB2331" s="24"/>
      <c r="BC2331" s="24"/>
      <c r="BD2331" s="24"/>
      <c r="BE2331" s="24"/>
      <c r="BF2331" s="24"/>
      <c r="BG2331" s="24">
        <f t="shared" si="878"/>
        <v>0</v>
      </c>
      <c r="BH2331" s="24">
        <f t="shared" si="879"/>
        <v>0</v>
      </c>
      <c r="BK2331" s="24"/>
      <c r="BL2331" s="24"/>
      <c r="BM2331" s="24"/>
      <c r="BN2331" s="24"/>
      <c r="BO2331" s="24"/>
      <c r="BP2331" s="24"/>
      <c r="BQ2331" s="24">
        <f t="shared" si="880"/>
        <v>0</v>
      </c>
      <c r="BR2331" s="24">
        <f t="shared" si="881"/>
        <v>0</v>
      </c>
      <c r="BU2331" s="24"/>
      <c r="BV2331" s="24"/>
      <c r="BW2331" s="24"/>
      <c r="BX2331" s="24"/>
      <c r="BY2331" s="24"/>
      <c r="BZ2331" s="24"/>
      <c r="CA2331" s="24">
        <f t="shared" si="882"/>
        <v>0</v>
      </c>
      <c r="CB2331" s="24">
        <f t="shared" si="883"/>
        <v>0</v>
      </c>
      <c r="CC2331" s="24"/>
      <c r="CE2331" s="24">
        <f t="shared" si="884"/>
        <v>0</v>
      </c>
      <c r="CG2331" s="24">
        <f t="shared" si="885"/>
        <v>0</v>
      </c>
      <c r="CI2331" s="24">
        <f t="shared" si="886"/>
        <v>0</v>
      </c>
      <c r="CK2331" s="24">
        <f t="shared" si="887"/>
        <v>0</v>
      </c>
      <c r="CM2331" s="24">
        <f t="shared" si="888"/>
        <v>0</v>
      </c>
      <c r="CO2331" s="24">
        <f t="shared" si="889"/>
        <v>0</v>
      </c>
      <c r="CQ2331" s="24">
        <f t="shared" si="890"/>
        <v>0</v>
      </c>
      <c r="CS2331" s="24">
        <f t="shared" si="891"/>
        <v>0</v>
      </c>
    </row>
    <row r="2332" spans="9:97">
      <c r="I2332" s="24">
        <f t="shared" si="871"/>
        <v>0</v>
      </c>
      <c r="J2332" s="24">
        <f t="shared" si="870"/>
        <v>0</v>
      </c>
      <c r="M2332" s="24"/>
      <c r="N2332" s="24"/>
      <c r="O2332" s="24"/>
      <c r="P2332" s="24"/>
      <c r="Q2332" s="24"/>
      <c r="R2332" s="24"/>
      <c r="S2332" s="24">
        <f t="shared" si="872"/>
        <v>0</v>
      </c>
      <c r="T2332" s="24">
        <f t="shared" si="869"/>
        <v>0</v>
      </c>
      <c r="W2332" s="24"/>
      <c r="X2332" s="24"/>
      <c r="Y2332" s="24"/>
      <c r="Z2332" s="24"/>
      <c r="AA2332" s="24"/>
      <c r="AB2332" s="24"/>
      <c r="AC2332" s="24">
        <f t="shared" si="873"/>
        <v>0</v>
      </c>
      <c r="AD2332" s="24">
        <f t="shared" si="874"/>
        <v>0</v>
      </c>
      <c r="AG2332" s="24"/>
      <c r="AH2332" s="24"/>
      <c r="AI2332" s="24"/>
      <c r="AJ2332" s="24"/>
      <c r="AK2332" s="24"/>
      <c r="AL2332" s="24"/>
      <c r="AM2332" s="24">
        <f t="shared" si="875"/>
        <v>0</v>
      </c>
      <c r="AN2332" s="24">
        <f t="shared" si="892"/>
        <v>0</v>
      </c>
      <c r="AQ2332" s="24"/>
      <c r="AR2332" s="24"/>
      <c r="AS2332" s="24"/>
      <c r="AT2332" s="24"/>
      <c r="AU2332" s="24"/>
      <c r="AV2332" s="24"/>
      <c r="AW2332" s="24">
        <f t="shared" si="876"/>
        <v>0</v>
      </c>
      <c r="AX2332" s="24">
        <f t="shared" si="877"/>
        <v>0</v>
      </c>
      <c r="BA2332" s="24"/>
      <c r="BB2332" s="24"/>
      <c r="BC2332" s="24"/>
      <c r="BD2332" s="24"/>
      <c r="BE2332" s="24"/>
      <c r="BF2332" s="24"/>
      <c r="BG2332" s="24">
        <f t="shared" si="878"/>
        <v>0</v>
      </c>
      <c r="BH2332" s="24">
        <f t="shared" si="879"/>
        <v>0</v>
      </c>
      <c r="BK2332" s="24"/>
      <c r="BL2332" s="24"/>
      <c r="BM2332" s="24"/>
      <c r="BN2332" s="24"/>
      <c r="BO2332" s="24"/>
      <c r="BP2332" s="24"/>
      <c r="BQ2332" s="24">
        <f t="shared" si="880"/>
        <v>0</v>
      </c>
      <c r="BR2332" s="24">
        <f t="shared" si="881"/>
        <v>0</v>
      </c>
      <c r="BU2332" s="24"/>
      <c r="BV2332" s="24"/>
      <c r="BW2332" s="24"/>
      <c r="BX2332" s="24"/>
      <c r="BY2332" s="24"/>
      <c r="BZ2332" s="24"/>
      <c r="CA2332" s="24">
        <f t="shared" si="882"/>
        <v>0</v>
      </c>
      <c r="CB2332" s="24">
        <f t="shared" si="883"/>
        <v>0</v>
      </c>
      <c r="CC2332" s="24"/>
      <c r="CE2332" s="24">
        <f t="shared" si="884"/>
        <v>0</v>
      </c>
      <c r="CG2332" s="24">
        <f t="shared" si="885"/>
        <v>0</v>
      </c>
      <c r="CI2332" s="24">
        <f t="shared" si="886"/>
        <v>0</v>
      </c>
      <c r="CK2332" s="24">
        <f t="shared" si="887"/>
        <v>0</v>
      </c>
      <c r="CM2332" s="24">
        <f t="shared" si="888"/>
        <v>0</v>
      </c>
      <c r="CO2332" s="24">
        <f t="shared" si="889"/>
        <v>0</v>
      </c>
      <c r="CQ2332" s="24">
        <f t="shared" si="890"/>
        <v>0</v>
      </c>
      <c r="CS2332" s="24">
        <f t="shared" si="891"/>
        <v>0</v>
      </c>
    </row>
    <row r="2333" spans="9:97">
      <c r="I2333" s="24">
        <f t="shared" si="871"/>
        <v>0</v>
      </c>
      <c r="J2333" s="24">
        <f t="shared" si="870"/>
        <v>0</v>
      </c>
      <c r="M2333" s="24"/>
      <c r="N2333" s="24"/>
      <c r="O2333" s="24"/>
      <c r="P2333" s="24"/>
      <c r="Q2333" s="24"/>
      <c r="R2333" s="24"/>
      <c r="S2333" s="24">
        <f t="shared" si="872"/>
        <v>0</v>
      </c>
      <c r="T2333" s="24">
        <f t="shared" si="869"/>
        <v>0</v>
      </c>
      <c r="W2333" s="24"/>
      <c r="X2333" s="24"/>
      <c r="Y2333" s="24"/>
      <c r="Z2333" s="24"/>
      <c r="AA2333" s="24"/>
      <c r="AB2333" s="24"/>
      <c r="AC2333" s="24">
        <f t="shared" si="873"/>
        <v>0</v>
      </c>
      <c r="AD2333" s="24">
        <f t="shared" si="874"/>
        <v>0</v>
      </c>
      <c r="AG2333" s="24"/>
      <c r="AH2333" s="24"/>
      <c r="AI2333" s="24"/>
      <c r="AJ2333" s="24"/>
      <c r="AK2333" s="24"/>
      <c r="AL2333" s="24"/>
      <c r="AM2333" s="24">
        <f t="shared" si="875"/>
        <v>0</v>
      </c>
      <c r="AN2333" s="24">
        <f t="shared" si="892"/>
        <v>0</v>
      </c>
      <c r="AQ2333" s="24"/>
      <c r="AR2333" s="24"/>
      <c r="AS2333" s="24"/>
      <c r="AT2333" s="24"/>
      <c r="AU2333" s="24"/>
      <c r="AV2333" s="24"/>
      <c r="AW2333" s="24">
        <f t="shared" si="876"/>
        <v>0</v>
      </c>
      <c r="AX2333" s="24">
        <f t="shared" si="877"/>
        <v>0</v>
      </c>
      <c r="BA2333" s="24"/>
      <c r="BB2333" s="24"/>
      <c r="BC2333" s="24"/>
      <c r="BD2333" s="24"/>
      <c r="BE2333" s="24"/>
      <c r="BF2333" s="24"/>
      <c r="BG2333" s="24">
        <f t="shared" si="878"/>
        <v>0</v>
      </c>
      <c r="BH2333" s="24">
        <f t="shared" si="879"/>
        <v>0</v>
      </c>
      <c r="BK2333" s="24"/>
      <c r="BL2333" s="24"/>
      <c r="BM2333" s="24"/>
      <c r="BN2333" s="24"/>
      <c r="BO2333" s="24"/>
      <c r="BP2333" s="24"/>
      <c r="BQ2333" s="24">
        <f t="shared" si="880"/>
        <v>0</v>
      </c>
      <c r="BR2333" s="24">
        <f t="shared" si="881"/>
        <v>0</v>
      </c>
      <c r="BU2333" s="24"/>
      <c r="BV2333" s="24"/>
      <c r="BW2333" s="24"/>
      <c r="BX2333" s="24"/>
      <c r="BY2333" s="24"/>
      <c r="BZ2333" s="24"/>
      <c r="CA2333" s="24">
        <f t="shared" si="882"/>
        <v>0</v>
      </c>
      <c r="CB2333" s="24">
        <f t="shared" si="883"/>
        <v>0</v>
      </c>
      <c r="CC2333" s="24"/>
      <c r="CE2333" s="24">
        <f t="shared" si="884"/>
        <v>0</v>
      </c>
      <c r="CG2333" s="24">
        <f t="shared" si="885"/>
        <v>0</v>
      </c>
      <c r="CI2333" s="24">
        <f t="shared" si="886"/>
        <v>0</v>
      </c>
      <c r="CK2333" s="24">
        <f t="shared" si="887"/>
        <v>0</v>
      </c>
      <c r="CM2333" s="24">
        <f t="shared" si="888"/>
        <v>0</v>
      </c>
      <c r="CO2333" s="24">
        <f t="shared" si="889"/>
        <v>0</v>
      </c>
      <c r="CQ2333" s="24">
        <f t="shared" si="890"/>
        <v>0</v>
      </c>
      <c r="CS2333" s="24">
        <f t="shared" si="891"/>
        <v>0</v>
      </c>
    </row>
    <row r="2334" spans="9:97">
      <c r="I2334" s="24">
        <f t="shared" si="871"/>
        <v>0</v>
      </c>
      <c r="J2334" s="24">
        <f t="shared" si="870"/>
        <v>0</v>
      </c>
      <c r="M2334" s="24"/>
      <c r="N2334" s="24"/>
      <c r="O2334" s="24"/>
      <c r="P2334" s="24"/>
      <c r="Q2334" s="24"/>
      <c r="R2334" s="24"/>
      <c r="S2334" s="24">
        <f t="shared" si="872"/>
        <v>0</v>
      </c>
      <c r="T2334" s="24">
        <f t="shared" si="869"/>
        <v>0</v>
      </c>
      <c r="W2334" s="24"/>
      <c r="X2334" s="24"/>
      <c r="Y2334" s="24"/>
      <c r="Z2334" s="24"/>
      <c r="AA2334" s="24"/>
      <c r="AB2334" s="24"/>
      <c r="AC2334" s="24">
        <f t="shared" si="873"/>
        <v>0</v>
      </c>
      <c r="AD2334" s="24">
        <f t="shared" si="874"/>
        <v>0</v>
      </c>
      <c r="AG2334" s="24"/>
      <c r="AH2334" s="24"/>
      <c r="AI2334" s="24"/>
      <c r="AJ2334" s="24"/>
      <c r="AK2334" s="24"/>
      <c r="AL2334" s="24"/>
      <c r="AM2334" s="24">
        <f t="shared" si="875"/>
        <v>0</v>
      </c>
      <c r="AN2334" s="24">
        <f t="shared" si="892"/>
        <v>0</v>
      </c>
      <c r="AQ2334" s="24"/>
      <c r="AR2334" s="24"/>
      <c r="AS2334" s="24"/>
      <c r="AT2334" s="24"/>
      <c r="AU2334" s="24"/>
      <c r="AV2334" s="24"/>
      <c r="AW2334" s="24">
        <f t="shared" si="876"/>
        <v>0</v>
      </c>
      <c r="AX2334" s="24">
        <f t="shared" si="877"/>
        <v>0</v>
      </c>
      <c r="BA2334" s="24"/>
      <c r="BB2334" s="24"/>
      <c r="BC2334" s="24"/>
      <c r="BD2334" s="24"/>
      <c r="BE2334" s="24"/>
      <c r="BF2334" s="24"/>
      <c r="BG2334" s="24">
        <f t="shared" si="878"/>
        <v>0</v>
      </c>
      <c r="BH2334" s="24">
        <f t="shared" si="879"/>
        <v>0</v>
      </c>
      <c r="BK2334" s="24"/>
      <c r="BL2334" s="24"/>
      <c r="BM2334" s="24"/>
      <c r="BN2334" s="24"/>
      <c r="BO2334" s="24"/>
      <c r="BP2334" s="24"/>
      <c r="BQ2334" s="24">
        <f t="shared" si="880"/>
        <v>0</v>
      </c>
      <c r="BR2334" s="24">
        <f t="shared" si="881"/>
        <v>0</v>
      </c>
      <c r="BU2334" s="24"/>
      <c r="BV2334" s="24"/>
      <c r="BW2334" s="24"/>
      <c r="BX2334" s="24"/>
      <c r="BY2334" s="24"/>
      <c r="BZ2334" s="24"/>
      <c r="CA2334" s="24">
        <f t="shared" si="882"/>
        <v>0</v>
      </c>
      <c r="CB2334" s="24">
        <f t="shared" si="883"/>
        <v>0</v>
      </c>
      <c r="CC2334" s="24"/>
      <c r="CE2334" s="24">
        <f t="shared" si="884"/>
        <v>0</v>
      </c>
      <c r="CG2334" s="24">
        <f t="shared" si="885"/>
        <v>0</v>
      </c>
      <c r="CI2334" s="24">
        <f t="shared" si="886"/>
        <v>0</v>
      </c>
      <c r="CK2334" s="24">
        <f t="shared" si="887"/>
        <v>0</v>
      </c>
      <c r="CM2334" s="24">
        <f t="shared" si="888"/>
        <v>0</v>
      </c>
      <c r="CO2334" s="24">
        <f t="shared" si="889"/>
        <v>0</v>
      </c>
      <c r="CQ2334" s="24">
        <f t="shared" si="890"/>
        <v>0</v>
      </c>
      <c r="CS2334" s="24">
        <f t="shared" si="891"/>
        <v>0</v>
      </c>
    </row>
    <row r="2335" spans="9:97">
      <c r="I2335" s="24">
        <f t="shared" si="871"/>
        <v>0</v>
      </c>
      <c r="J2335" s="24">
        <f t="shared" si="870"/>
        <v>0</v>
      </c>
      <c r="M2335" s="24"/>
      <c r="N2335" s="24"/>
      <c r="O2335" s="24"/>
      <c r="P2335" s="24"/>
      <c r="Q2335" s="24"/>
      <c r="R2335" s="24"/>
      <c r="S2335" s="24">
        <f t="shared" si="872"/>
        <v>0</v>
      </c>
      <c r="T2335" s="24">
        <f t="shared" si="869"/>
        <v>0</v>
      </c>
      <c r="W2335" s="24"/>
      <c r="X2335" s="24"/>
      <c r="Y2335" s="24"/>
      <c r="Z2335" s="24"/>
      <c r="AA2335" s="24"/>
      <c r="AB2335" s="24"/>
      <c r="AC2335" s="24">
        <f t="shared" si="873"/>
        <v>0</v>
      </c>
      <c r="AD2335" s="24">
        <f t="shared" si="874"/>
        <v>0</v>
      </c>
      <c r="AG2335" s="24"/>
      <c r="AH2335" s="24"/>
      <c r="AI2335" s="24"/>
      <c r="AJ2335" s="24"/>
      <c r="AK2335" s="24"/>
      <c r="AL2335" s="24"/>
      <c r="AM2335" s="24">
        <f t="shared" si="875"/>
        <v>0</v>
      </c>
      <c r="AN2335" s="24">
        <f t="shared" si="892"/>
        <v>0</v>
      </c>
      <c r="AQ2335" s="24"/>
      <c r="AR2335" s="24"/>
      <c r="AS2335" s="24"/>
      <c r="AT2335" s="24"/>
      <c r="AU2335" s="24"/>
      <c r="AV2335" s="24"/>
      <c r="AW2335" s="24">
        <f t="shared" si="876"/>
        <v>0</v>
      </c>
      <c r="AX2335" s="24">
        <f t="shared" si="877"/>
        <v>0</v>
      </c>
      <c r="BA2335" s="24"/>
      <c r="BB2335" s="24"/>
      <c r="BC2335" s="24"/>
      <c r="BD2335" s="24"/>
      <c r="BE2335" s="24"/>
      <c r="BF2335" s="24"/>
      <c r="BG2335" s="24">
        <f t="shared" si="878"/>
        <v>0</v>
      </c>
      <c r="BH2335" s="24">
        <f t="shared" si="879"/>
        <v>0</v>
      </c>
      <c r="BK2335" s="24"/>
      <c r="BL2335" s="24"/>
      <c r="BM2335" s="24"/>
      <c r="BN2335" s="24"/>
      <c r="BO2335" s="24"/>
      <c r="BP2335" s="24"/>
      <c r="BQ2335" s="24">
        <f t="shared" si="880"/>
        <v>0</v>
      </c>
      <c r="BR2335" s="24">
        <f t="shared" si="881"/>
        <v>0</v>
      </c>
      <c r="BU2335" s="24"/>
      <c r="BV2335" s="24"/>
      <c r="BW2335" s="24"/>
      <c r="BX2335" s="24"/>
      <c r="BY2335" s="24"/>
      <c r="BZ2335" s="24"/>
      <c r="CA2335" s="24">
        <f t="shared" si="882"/>
        <v>0</v>
      </c>
      <c r="CB2335" s="24">
        <f t="shared" si="883"/>
        <v>0</v>
      </c>
      <c r="CC2335" s="24"/>
      <c r="CE2335" s="24">
        <f t="shared" si="884"/>
        <v>0</v>
      </c>
      <c r="CG2335" s="24">
        <f t="shared" si="885"/>
        <v>0</v>
      </c>
      <c r="CI2335" s="24">
        <f t="shared" si="886"/>
        <v>0</v>
      </c>
      <c r="CK2335" s="24">
        <f t="shared" si="887"/>
        <v>0</v>
      </c>
      <c r="CM2335" s="24">
        <f t="shared" si="888"/>
        <v>0</v>
      </c>
      <c r="CO2335" s="24">
        <f t="shared" si="889"/>
        <v>0</v>
      </c>
      <c r="CQ2335" s="24">
        <f t="shared" si="890"/>
        <v>0</v>
      </c>
      <c r="CS2335" s="24">
        <f t="shared" si="891"/>
        <v>0</v>
      </c>
    </row>
    <row r="2336" spans="9:97">
      <c r="I2336" s="24">
        <f t="shared" si="871"/>
        <v>0</v>
      </c>
      <c r="J2336" s="24">
        <f t="shared" si="870"/>
        <v>0</v>
      </c>
      <c r="M2336" s="24"/>
      <c r="N2336" s="24"/>
      <c r="O2336" s="24"/>
      <c r="P2336" s="24"/>
      <c r="Q2336" s="24"/>
      <c r="R2336" s="24"/>
      <c r="S2336" s="24">
        <f t="shared" si="872"/>
        <v>0</v>
      </c>
      <c r="T2336" s="24">
        <f t="shared" si="869"/>
        <v>0</v>
      </c>
      <c r="W2336" s="24"/>
      <c r="X2336" s="24"/>
      <c r="Y2336" s="24"/>
      <c r="Z2336" s="24"/>
      <c r="AA2336" s="24"/>
      <c r="AB2336" s="24"/>
      <c r="AC2336" s="24">
        <f t="shared" si="873"/>
        <v>0</v>
      </c>
      <c r="AD2336" s="24">
        <f t="shared" si="874"/>
        <v>0</v>
      </c>
      <c r="AG2336" s="24"/>
      <c r="AH2336" s="24"/>
      <c r="AI2336" s="24"/>
      <c r="AJ2336" s="24"/>
      <c r="AK2336" s="24"/>
      <c r="AL2336" s="24"/>
      <c r="AM2336" s="24">
        <f t="shared" si="875"/>
        <v>0</v>
      </c>
      <c r="AN2336" s="24">
        <f t="shared" si="892"/>
        <v>0</v>
      </c>
      <c r="AQ2336" s="24"/>
      <c r="AR2336" s="24"/>
      <c r="AS2336" s="24"/>
      <c r="AT2336" s="24"/>
      <c r="AU2336" s="24"/>
      <c r="AV2336" s="24"/>
      <c r="AW2336" s="24">
        <f t="shared" si="876"/>
        <v>0</v>
      </c>
      <c r="AX2336" s="24">
        <f t="shared" si="877"/>
        <v>0</v>
      </c>
      <c r="BA2336" s="24"/>
      <c r="BB2336" s="24"/>
      <c r="BC2336" s="24"/>
      <c r="BD2336" s="24"/>
      <c r="BE2336" s="24"/>
      <c r="BF2336" s="24"/>
      <c r="BG2336" s="24">
        <f t="shared" si="878"/>
        <v>0</v>
      </c>
      <c r="BH2336" s="24">
        <f t="shared" si="879"/>
        <v>0</v>
      </c>
      <c r="BK2336" s="24"/>
      <c r="BL2336" s="24"/>
      <c r="BM2336" s="24"/>
      <c r="BN2336" s="24"/>
      <c r="BO2336" s="24"/>
      <c r="BP2336" s="24"/>
      <c r="BQ2336" s="24">
        <f t="shared" si="880"/>
        <v>0</v>
      </c>
      <c r="BR2336" s="24">
        <f t="shared" si="881"/>
        <v>0</v>
      </c>
      <c r="BU2336" s="24"/>
      <c r="BV2336" s="24"/>
      <c r="BW2336" s="24"/>
      <c r="BX2336" s="24"/>
      <c r="BY2336" s="24"/>
      <c r="BZ2336" s="24"/>
      <c r="CA2336" s="24">
        <f t="shared" si="882"/>
        <v>0</v>
      </c>
      <c r="CB2336" s="24">
        <f t="shared" si="883"/>
        <v>0</v>
      </c>
      <c r="CC2336" s="24"/>
      <c r="CE2336" s="24">
        <f t="shared" si="884"/>
        <v>0</v>
      </c>
      <c r="CG2336" s="24">
        <f t="shared" si="885"/>
        <v>0</v>
      </c>
      <c r="CI2336" s="24">
        <f t="shared" si="886"/>
        <v>0</v>
      </c>
      <c r="CK2336" s="24">
        <f t="shared" si="887"/>
        <v>0</v>
      </c>
      <c r="CM2336" s="24">
        <f t="shared" si="888"/>
        <v>0</v>
      </c>
      <c r="CO2336" s="24">
        <f t="shared" si="889"/>
        <v>0</v>
      </c>
      <c r="CQ2336" s="24">
        <f t="shared" si="890"/>
        <v>0</v>
      </c>
      <c r="CS2336" s="24">
        <f t="shared" si="891"/>
        <v>0</v>
      </c>
    </row>
    <row r="2337" spans="9:97">
      <c r="I2337" s="24">
        <f t="shared" si="871"/>
        <v>0</v>
      </c>
      <c r="J2337" s="24">
        <f t="shared" si="870"/>
        <v>0</v>
      </c>
      <c r="M2337" s="24"/>
      <c r="N2337" s="24"/>
      <c r="O2337" s="24"/>
      <c r="P2337" s="24"/>
      <c r="Q2337" s="24"/>
      <c r="R2337" s="24"/>
      <c r="S2337" s="24">
        <f t="shared" si="872"/>
        <v>0</v>
      </c>
      <c r="T2337" s="24">
        <f t="shared" si="869"/>
        <v>0</v>
      </c>
      <c r="W2337" s="24"/>
      <c r="X2337" s="24"/>
      <c r="Y2337" s="24"/>
      <c r="Z2337" s="24"/>
      <c r="AA2337" s="24"/>
      <c r="AB2337" s="24"/>
      <c r="AC2337" s="24">
        <f t="shared" si="873"/>
        <v>0</v>
      </c>
      <c r="AD2337" s="24">
        <f t="shared" si="874"/>
        <v>0</v>
      </c>
      <c r="AG2337" s="24"/>
      <c r="AH2337" s="24"/>
      <c r="AI2337" s="24"/>
      <c r="AJ2337" s="24"/>
      <c r="AK2337" s="24"/>
      <c r="AL2337" s="24"/>
      <c r="AM2337" s="24">
        <f t="shared" si="875"/>
        <v>0</v>
      </c>
      <c r="AN2337" s="24">
        <f t="shared" si="892"/>
        <v>0</v>
      </c>
      <c r="AQ2337" s="24"/>
      <c r="AR2337" s="24"/>
      <c r="AS2337" s="24"/>
      <c r="AT2337" s="24"/>
      <c r="AU2337" s="24"/>
      <c r="AV2337" s="24"/>
      <c r="AW2337" s="24">
        <f t="shared" si="876"/>
        <v>0</v>
      </c>
      <c r="AX2337" s="24">
        <f t="shared" si="877"/>
        <v>0</v>
      </c>
      <c r="BA2337" s="24"/>
      <c r="BB2337" s="24"/>
      <c r="BC2337" s="24"/>
      <c r="BD2337" s="24"/>
      <c r="BE2337" s="24"/>
      <c r="BF2337" s="24"/>
      <c r="BG2337" s="24">
        <f t="shared" si="878"/>
        <v>0</v>
      </c>
      <c r="BH2337" s="24">
        <f t="shared" si="879"/>
        <v>0</v>
      </c>
      <c r="BK2337" s="24"/>
      <c r="BL2337" s="24"/>
      <c r="BM2337" s="24"/>
      <c r="BN2337" s="24"/>
      <c r="BO2337" s="24"/>
      <c r="BP2337" s="24"/>
      <c r="BQ2337" s="24">
        <f t="shared" si="880"/>
        <v>0</v>
      </c>
      <c r="BR2337" s="24">
        <f t="shared" si="881"/>
        <v>0</v>
      </c>
      <c r="BU2337" s="24"/>
      <c r="BV2337" s="24"/>
      <c r="BW2337" s="24"/>
      <c r="BX2337" s="24"/>
      <c r="BY2337" s="24"/>
      <c r="BZ2337" s="24"/>
      <c r="CA2337" s="24">
        <f t="shared" si="882"/>
        <v>0</v>
      </c>
      <c r="CB2337" s="24">
        <f t="shared" si="883"/>
        <v>0</v>
      </c>
      <c r="CC2337" s="24"/>
      <c r="CE2337" s="24">
        <f t="shared" si="884"/>
        <v>0</v>
      </c>
      <c r="CG2337" s="24">
        <f t="shared" si="885"/>
        <v>0</v>
      </c>
      <c r="CI2337" s="24">
        <f t="shared" si="886"/>
        <v>0</v>
      </c>
      <c r="CK2337" s="24">
        <f t="shared" si="887"/>
        <v>0</v>
      </c>
      <c r="CM2337" s="24">
        <f t="shared" si="888"/>
        <v>0</v>
      </c>
      <c r="CO2337" s="24">
        <f t="shared" si="889"/>
        <v>0</v>
      </c>
      <c r="CQ2337" s="24">
        <f t="shared" si="890"/>
        <v>0</v>
      </c>
      <c r="CS2337" s="24">
        <f t="shared" si="891"/>
        <v>0</v>
      </c>
    </row>
    <row r="2338" spans="9:97">
      <c r="I2338" s="24">
        <f t="shared" si="871"/>
        <v>0</v>
      </c>
      <c r="J2338" s="24">
        <f t="shared" si="870"/>
        <v>0</v>
      </c>
      <c r="M2338" s="24"/>
      <c r="N2338" s="24"/>
      <c r="O2338" s="24"/>
      <c r="P2338" s="24"/>
      <c r="Q2338" s="24"/>
      <c r="R2338" s="24"/>
      <c r="S2338" s="24">
        <f t="shared" si="872"/>
        <v>0</v>
      </c>
      <c r="T2338" s="24">
        <f t="shared" si="869"/>
        <v>0</v>
      </c>
      <c r="W2338" s="24"/>
      <c r="X2338" s="24"/>
      <c r="Y2338" s="24"/>
      <c r="Z2338" s="24"/>
      <c r="AA2338" s="24"/>
      <c r="AB2338" s="24"/>
      <c r="AC2338" s="24">
        <f t="shared" si="873"/>
        <v>0</v>
      </c>
      <c r="AD2338" s="24">
        <f t="shared" si="874"/>
        <v>0</v>
      </c>
      <c r="AG2338" s="24"/>
      <c r="AH2338" s="24"/>
      <c r="AI2338" s="24"/>
      <c r="AJ2338" s="24"/>
      <c r="AK2338" s="24"/>
      <c r="AL2338" s="24"/>
      <c r="AM2338" s="24">
        <f t="shared" si="875"/>
        <v>0</v>
      </c>
      <c r="AN2338" s="24">
        <f t="shared" si="892"/>
        <v>0</v>
      </c>
      <c r="AQ2338" s="24"/>
      <c r="AR2338" s="24"/>
      <c r="AS2338" s="24"/>
      <c r="AT2338" s="24"/>
      <c r="AU2338" s="24"/>
      <c r="AV2338" s="24"/>
      <c r="AW2338" s="24">
        <f t="shared" si="876"/>
        <v>0</v>
      </c>
      <c r="AX2338" s="24">
        <f t="shared" si="877"/>
        <v>0</v>
      </c>
      <c r="BA2338" s="24"/>
      <c r="BB2338" s="24"/>
      <c r="BC2338" s="24"/>
      <c r="BD2338" s="24"/>
      <c r="BE2338" s="24"/>
      <c r="BF2338" s="24"/>
      <c r="BG2338" s="24">
        <f t="shared" si="878"/>
        <v>0</v>
      </c>
      <c r="BH2338" s="24">
        <f t="shared" si="879"/>
        <v>0</v>
      </c>
      <c r="BK2338" s="24"/>
      <c r="BL2338" s="24"/>
      <c r="BM2338" s="24"/>
      <c r="BN2338" s="24"/>
      <c r="BO2338" s="24"/>
      <c r="BP2338" s="24"/>
      <c r="BQ2338" s="24">
        <f t="shared" si="880"/>
        <v>0</v>
      </c>
      <c r="BR2338" s="24">
        <f t="shared" si="881"/>
        <v>0</v>
      </c>
      <c r="BU2338" s="24"/>
      <c r="BV2338" s="24"/>
      <c r="BW2338" s="24"/>
      <c r="BX2338" s="24"/>
      <c r="BY2338" s="24"/>
      <c r="BZ2338" s="24"/>
      <c r="CA2338" s="24">
        <f t="shared" si="882"/>
        <v>0</v>
      </c>
      <c r="CB2338" s="24">
        <f t="shared" si="883"/>
        <v>0</v>
      </c>
      <c r="CC2338" s="24"/>
      <c r="CE2338" s="24">
        <f t="shared" si="884"/>
        <v>0</v>
      </c>
      <c r="CG2338" s="24">
        <f t="shared" si="885"/>
        <v>0</v>
      </c>
      <c r="CI2338" s="24">
        <f t="shared" si="886"/>
        <v>0</v>
      </c>
      <c r="CK2338" s="24">
        <f t="shared" si="887"/>
        <v>0</v>
      </c>
      <c r="CM2338" s="24">
        <f t="shared" si="888"/>
        <v>0</v>
      </c>
      <c r="CO2338" s="24">
        <f t="shared" si="889"/>
        <v>0</v>
      </c>
      <c r="CQ2338" s="24">
        <f t="shared" si="890"/>
        <v>0</v>
      </c>
      <c r="CS2338" s="24">
        <f t="shared" si="891"/>
        <v>0</v>
      </c>
    </row>
    <row r="2339" spans="9:97">
      <c r="I2339" s="24">
        <f t="shared" si="871"/>
        <v>0</v>
      </c>
      <c r="J2339" s="24">
        <f t="shared" si="870"/>
        <v>0</v>
      </c>
      <c r="M2339" s="24"/>
      <c r="N2339" s="24"/>
      <c r="O2339" s="24"/>
      <c r="P2339" s="24"/>
      <c r="Q2339" s="24"/>
      <c r="R2339" s="24"/>
      <c r="S2339" s="24">
        <f t="shared" si="872"/>
        <v>0</v>
      </c>
      <c r="T2339" s="24">
        <f t="shared" si="869"/>
        <v>0</v>
      </c>
      <c r="W2339" s="24"/>
      <c r="X2339" s="24"/>
      <c r="Y2339" s="24"/>
      <c r="Z2339" s="24"/>
      <c r="AA2339" s="24"/>
      <c r="AB2339" s="24"/>
      <c r="AC2339" s="24">
        <f t="shared" si="873"/>
        <v>0</v>
      </c>
      <c r="AD2339" s="24">
        <f t="shared" si="874"/>
        <v>0</v>
      </c>
      <c r="AG2339" s="24"/>
      <c r="AH2339" s="24"/>
      <c r="AI2339" s="24"/>
      <c r="AJ2339" s="24"/>
      <c r="AK2339" s="24"/>
      <c r="AL2339" s="24"/>
      <c r="AM2339" s="24">
        <f t="shared" si="875"/>
        <v>0</v>
      </c>
      <c r="AN2339" s="24">
        <f t="shared" si="892"/>
        <v>0</v>
      </c>
      <c r="AQ2339" s="24"/>
      <c r="AR2339" s="24"/>
      <c r="AS2339" s="24"/>
      <c r="AT2339" s="24"/>
      <c r="AU2339" s="24"/>
      <c r="AV2339" s="24"/>
      <c r="AW2339" s="24">
        <f t="shared" si="876"/>
        <v>0</v>
      </c>
      <c r="AX2339" s="24">
        <f t="shared" si="877"/>
        <v>0</v>
      </c>
      <c r="BA2339" s="24"/>
      <c r="BB2339" s="24"/>
      <c r="BC2339" s="24"/>
      <c r="BD2339" s="24"/>
      <c r="BE2339" s="24"/>
      <c r="BF2339" s="24"/>
      <c r="BG2339" s="24">
        <f t="shared" si="878"/>
        <v>0</v>
      </c>
      <c r="BH2339" s="24">
        <f t="shared" si="879"/>
        <v>0</v>
      </c>
      <c r="BK2339" s="24"/>
      <c r="BL2339" s="24"/>
      <c r="BM2339" s="24"/>
      <c r="BN2339" s="24"/>
      <c r="BO2339" s="24"/>
      <c r="BP2339" s="24"/>
      <c r="BQ2339" s="24">
        <f t="shared" si="880"/>
        <v>0</v>
      </c>
      <c r="BR2339" s="24">
        <f t="shared" si="881"/>
        <v>0</v>
      </c>
      <c r="BU2339" s="24"/>
      <c r="BV2339" s="24"/>
      <c r="BW2339" s="24"/>
      <c r="BX2339" s="24"/>
      <c r="BY2339" s="24"/>
      <c r="BZ2339" s="24"/>
      <c r="CA2339" s="24">
        <f t="shared" si="882"/>
        <v>0</v>
      </c>
      <c r="CB2339" s="24">
        <f t="shared" si="883"/>
        <v>0</v>
      </c>
      <c r="CC2339" s="24"/>
      <c r="CE2339" s="24">
        <f t="shared" si="884"/>
        <v>0</v>
      </c>
      <c r="CG2339" s="24">
        <f t="shared" si="885"/>
        <v>0</v>
      </c>
      <c r="CI2339" s="24">
        <f t="shared" si="886"/>
        <v>0</v>
      </c>
      <c r="CK2339" s="24">
        <f t="shared" si="887"/>
        <v>0</v>
      </c>
      <c r="CM2339" s="24">
        <f t="shared" si="888"/>
        <v>0</v>
      </c>
      <c r="CO2339" s="24">
        <f t="shared" si="889"/>
        <v>0</v>
      </c>
      <c r="CQ2339" s="24">
        <f t="shared" si="890"/>
        <v>0</v>
      </c>
      <c r="CS2339" s="24">
        <f t="shared" si="891"/>
        <v>0</v>
      </c>
    </row>
    <row r="2340" spans="9:97">
      <c r="I2340" s="24">
        <f t="shared" si="871"/>
        <v>0</v>
      </c>
      <c r="J2340" s="24">
        <f t="shared" si="870"/>
        <v>0</v>
      </c>
      <c r="M2340" s="24"/>
      <c r="N2340" s="24"/>
      <c r="O2340" s="24"/>
      <c r="P2340" s="24"/>
      <c r="Q2340" s="24"/>
      <c r="R2340" s="24"/>
      <c r="S2340" s="24">
        <f t="shared" si="872"/>
        <v>0</v>
      </c>
      <c r="T2340" s="24">
        <f t="shared" si="869"/>
        <v>0</v>
      </c>
      <c r="W2340" s="24"/>
      <c r="X2340" s="24"/>
      <c r="Y2340" s="24"/>
      <c r="Z2340" s="24"/>
      <c r="AA2340" s="24"/>
      <c r="AB2340" s="24"/>
      <c r="AC2340" s="24">
        <f t="shared" si="873"/>
        <v>0</v>
      </c>
      <c r="AD2340" s="24">
        <f t="shared" si="874"/>
        <v>0</v>
      </c>
      <c r="AG2340" s="24"/>
      <c r="AH2340" s="24"/>
      <c r="AI2340" s="24"/>
      <c r="AJ2340" s="24"/>
      <c r="AK2340" s="24"/>
      <c r="AL2340" s="24"/>
      <c r="AM2340" s="24">
        <f t="shared" si="875"/>
        <v>0</v>
      </c>
      <c r="AN2340" s="24">
        <f t="shared" si="892"/>
        <v>0</v>
      </c>
      <c r="AQ2340" s="24"/>
      <c r="AR2340" s="24"/>
      <c r="AS2340" s="24"/>
      <c r="AT2340" s="24"/>
      <c r="AU2340" s="24"/>
      <c r="AV2340" s="24"/>
      <c r="AW2340" s="24">
        <f t="shared" si="876"/>
        <v>0</v>
      </c>
      <c r="AX2340" s="24">
        <f t="shared" si="877"/>
        <v>0</v>
      </c>
      <c r="BA2340" s="24"/>
      <c r="BB2340" s="24"/>
      <c r="BC2340" s="24"/>
      <c r="BD2340" s="24"/>
      <c r="BE2340" s="24"/>
      <c r="BF2340" s="24"/>
      <c r="BG2340" s="24">
        <f t="shared" si="878"/>
        <v>0</v>
      </c>
      <c r="BH2340" s="24">
        <f t="shared" si="879"/>
        <v>0</v>
      </c>
      <c r="BK2340" s="24"/>
      <c r="BL2340" s="24"/>
      <c r="BM2340" s="24"/>
      <c r="BN2340" s="24"/>
      <c r="BO2340" s="24"/>
      <c r="BP2340" s="24"/>
      <c r="BQ2340" s="24">
        <f t="shared" si="880"/>
        <v>0</v>
      </c>
      <c r="BR2340" s="24">
        <f t="shared" si="881"/>
        <v>0</v>
      </c>
      <c r="BU2340" s="24"/>
      <c r="BV2340" s="24"/>
      <c r="BW2340" s="24"/>
      <c r="BX2340" s="24"/>
      <c r="BY2340" s="24"/>
      <c r="BZ2340" s="24"/>
      <c r="CA2340" s="24">
        <f t="shared" si="882"/>
        <v>0</v>
      </c>
      <c r="CB2340" s="24">
        <f t="shared" si="883"/>
        <v>0</v>
      </c>
      <c r="CC2340" s="24"/>
      <c r="CE2340" s="24">
        <f t="shared" si="884"/>
        <v>0</v>
      </c>
      <c r="CG2340" s="24">
        <f t="shared" si="885"/>
        <v>0</v>
      </c>
      <c r="CI2340" s="24">
        <f t="shared" si="886"/>
        <v>0</v>
      </c>
      <c r="CK2340" s="24">
        <f t="shared" si="887"/>
        <v>0</v>
      </c>
      <c r="CM2340" s="24">
        <f t="shared" si="888"/>
        <v>0</v>
      </c>
      <c r="CO2340" s="24">
        <f t="shared" si="889"/>
        <v>0</v>
      </c>
      <c r="CQ2340" s="24">
        <f t="shared" si="890"/>
        <v>0</v>
      </c>
      <c r="CS2340" s="24">
        <f t="shared" si="891"/>
        <v>0</v>
      </c>
    </row>
    <row r="2341" spans="9:97">
      <c r="I2341" s="24">
        <f t="shared" si="871"/>
        <v>0</v>
      </c>
      <c r="J2341" s="24">
        <f t="shared" si="870"/>
        <v>0</v>
      </c>
      <c r="M2341" s="24"/>
      <c r="N2341" s="24"/>
      <c r="O2341" s="24"/>
      <c r="P2341" s="24"/>
      <c r="Q2341" s="24"/>
      <c r="R2341" s="24"/>
      <c r="S2341" s="24">
        <f t="shared" si="872"/>
        <v>0</v>
      </c>
      <c r="T2341" s="24">
        <f t="shared" si="869"/>
        <v>0</v>
      </c>
      <c r="W2341" s="24"/>
      <c r="X2341" s="24"/>
      <c r="Y2341" s="24"/>
      <c r="Z2341" s="24"/>
      <c r="AA2341" s="24"/>
      <c r="AB2341" s="24"/>
      <c r="AC2341" s="24">
        <f t="shared" si="873"/>
        <v>0</v>
      </c>
      <c r="AD2341" s="24">
        <f t="shared" si="874"/>
        <v>0</v>
      </c>
      <c r="AG2341" s="24"/>
      <c r="AH2341" s="24"/>
      <c r="AI2341" s="24"/>
      <c r="AJ2341" s="24"/>
      <c r="AK2341" s="24"/>
      <c r="AL2341" s="24"/>
      <c r="AM2341" s="24">
        <f t="shared" si="875"/>
        <v>0</v>
      </c>
      <c r="AN2341" s="24">
        <f t="shared" si="892"/>
        <v>0</v>
      </c>
      <c r="AQ2341" s="24"/>
      <c r="AR2341" s="24"/>
      <c r="AS2341" s="24"/>
      <c r="AT2341" s="24"/>
      <c r="AU2341" s="24"/>
      <c r="AV2341" s="24"/>
      <c r="AW2341" s="24">
        <f t="shared" si="876"/>
        <v>0</v>
      </c>
      <c r="AX2341" s="24">
        <f t="shared" si="877"/>
        <v>0</v>
      </c>
      <c r="BA2341" s="24"/>
      <c r="BB2341" s="24"/>
      <c r="BC2341" s="24"/>
      <c r="BD2341" s="24"/>
      <c r="BE2341" s="24"/>
      <c r="BF2341" s="24"/>
      <c r="BG2341" s="24">
        <f t="shared" si="878"/>
        <v>0</v>
      </c>
      <c r="BH2341" s="24">
        <f t="shared" si="879"/>
        <v>0</v>
      </c>
      <c r="BK2341" s="24"/>
      <c r="BL2341" s="24"/>
      <c r="BM2341" s="24"/>
      <c r="BN2341" s="24"/>
      <c r="BO2341" s="24"/>
      <c r="BP2341" s="24"/>
      <c r="BQ2341" s="24">
        <f t="shared" si="880"/>
        <v>0</v>
      </c>
      <c r="BR2341" s="24">
        <f t="shared" si="881"/>
        <v>0</v>
      </c>
      <c r="BU2341" s="24"/>
      <c r="BV2341" s="24"/>
      <c r="BW2341" s="24"/>
      <c r="BX2341" s="24"/>
      <c r="BY2341" s="24"/>
      <c r="BZ2341" s="24"/>
      <c r="CA2341" s="24">
        <f t="shared" si="882"/>
        <v>0</v>
      </c>
      <c r="CB2341" s="24">
        <f t="shared" si="883"/>
        <v>0</v>
      </c>
      <c r="CC2341" s="24"/>
      <c r="CE2341" s="24">
        <f t="shared" si="884"/>
        <v>0</v>
      </c>
      <c r="CG2341" s="24">
        <f t="shared" si="885"/>
        <v>0</v>
      </c>
      <c r="CI2341" s="24">
        <f t="shared" si="886"/>
        <v>0</v>
      </c>
      <c r="CK2341" s="24">
        <f t="shared" si="887"/>
        <v>0</v>
      </c>
      <c r="CM2341" s="24">
        <f t="shared" si="888"/>
        <v>0</v>
      </c>
      <c r="CO2341" s="24">
        <f t="shared" si="889"/>
        <v>0</v>
      </c>
      <c r="CQ2341" s="24">
        <f t="shared" si="890"/>
        <v>0</v>
      </c>
      <c r="CS2341" s="24">
        <f t="shared" si="891"/>
        <v>0</v>
      </c>
    </row>
    <row r="2342" spans="9:97">
      <c r="I2342" s="24">
        <f t="shared" si="871"/>
        <v>0</v>
      </c>
      <c r="J2342" s="24">
        <f t="shared" si="870"/>
        <v>0</v>
      </c>
      <c r="M2342" s="24"/>
      <c r="N2342" s="24"/>
      <c r="O2342" s="24"/>
      <c r="P2342" s="24"/>
      <c r="Q2342" s="24"/>
      <c r="R2342" s="24"/>
      <c r="S2342" s="24">
        <f t="shared" si="872"/>
        <v>0</v>
      </c>
      <c r="T2342" s="24">
        <f t="shared" si="869"/>
        <v>0</v>
      </c>
      <c r="W2342" s="24"/>
      <c r="X2342" s="24"/>
      <c r="Y2342" s="24"/>
      <c r="Z2342" s="24"/>
      <c r="AA2342" s="24"/>
      <c r="AB2342" s="24"/>
      <c r="AC2342" s="24">
        <f t="shared" si="873"/>
        <v>0</v>
      </c>
      <c r="AD2342" s="24">
        <f t="shared" si="874"/>
        <v>0</v>
      </c>
      <c r="AG2342" s="24"/>
      <c r="AH2342" s="24"/>
      <c r="AI2342" s="24"/>
      <c r="AJ2342" s="24"/>
      <c r="AK2342" s="24"/>
      <c r="AL2342" s="24"/>
      <c r="AM2342" s="24">
        <f t="shared" si="875"/>
        <v>0</v>
      </c>
      <c r="AN2342" s="24">
        <f t="shared" si="892"/>
        <v>0</v>
      </c>
      <c r="AQ2342" s="24"/>
      <c r="AR2342" s="24"/>
      <c r="AS2342" s="24"/>
      <c r="AT2342" s="24"/>
      <c r="AU2342" s="24"/>
      <c r="AV2342" s="24"/>
      <c r="AW2342" s="24">
        <f t="shared" si="876"/>
        <v>0</v>
      </c>
      <c r="AX2342" s="24">
        <f t="shared" si="877"/>
        <v>0</v>
      </c>
      <c r="BA2342" s="24"/>
      <c r="BB2342" s="24"/>
      <c r="BC2342" s="24"/>
      <c r="BD2342" s="24"/>
      <c r="BE2342" s="24"/>
      <c r="BF2342" s="24"/>
      <c r="BG2342" s="24">
        <f t="shared" si="878"/>
        <v>0</v>
      </c>
      <c r="BH2342" s="24">
        <f t="shared" si="879"/>
        <v>0</v>
      </c>
      <c r="BK2342" s="24"/>
      <c r="BL2342" s="24"/>
      <c r="BM2342" s="24"/>
      <c r="BN2342" s="24"/>
      <c r="BO2342" s="24"/>
      <c r="BP2342" s="24"/>
      <c r="BQ2342" s="24">
        <f t="shared" si="880"/>
        <v>0</v>
      </c>
      <c r="BR2342" s="24">
        <f t="shared" si="881"/>
        <v>0</v>
      </c>
      <c r="BU2342" s="24"/>
      <c r="BV2342" s="24"/>
      <c r="BW2342" s="24"/>
      <c r="BX2342" s="24"/>
      <c r="BY2342" s="24"/>
      <c r="BZ2342" s="24"/>
      <c r="CA2342" s="24">
        <f t="shared" si="882"/>
        <v>0</v>
      </c>
      <c r="CB2342" s="24">
        <f t="shared" si="883"/>
        <v>0</v>
      </c>
      <c r="CC2342" s="24"/>
      <c r="CE2342" s="24">
        <f t="shared" si="884"/>
        <v>0</v>
      </c>
      <c r="CG2342" s="24">
        <f t="shared" si="885"/>
        <v>0</v>
      </c>
      <c r="CI2342" s="24">
        <f t="shared" si="886"/>
        <v>0</v>
      </c>
      <c r="CK2342" s="24">
        <f t="shared" si="887"/>
        <v>0</v>
      </c>
      <c r="CM2342" s="24">
        <f t="shared" si="888"/>
        <v>0</v>
      </c>
      <c r="CO2342" s="24">
        <f t="shared" si="889"/>
        <v>0</v>
      </c>
      <c r="CQ2342" s="24">
        <f t="shared" si="890"/>
        <v>0</v>
      </c>
      <c r="CS2342" s="24">
        <f t="shared" si="891"/>
        <v>0</v>
      </c>
    </row>
    <row r="2343" spans="9:97">
      <c r="I2343" s="24">
        <f t="shared" si="871"/>
        <v>0</v>
      </c>
      <c r="J2343" s="24">
        <f t="shared" si="870"/>
        <v>0</v>
      </c>
      <c r="M2343" s="24"/>
      <c r="N2343" s="24"/>
      <c r="O2343" s="24"/>
      <c r="P2343" s="24"/>
      <c r="Q2343" s="24"/>
      <c r="R2343" s="24"/>
      <c r="S2343" s="24">
        <f t="shared" si="872"/>
        <v>0</v>
      </c>
      <c r="T2343" s="24">
        <f t="shared" ref="T2343:T2406" si="893">IF(P2343&lt;M2343-N2343,M2343-N2343-P2343,0)</f>
        <v>0</v>
      </c>
      <c r="W2343" s="24"/>
      <c r="X2343" s="24"/>
      <c r="Y2343" s="24"/>
      <c r="Z2343" s="24"/>
      <c r="AA2343" s="24"/>
      <c r="AB2343" s="24"/>
      <c r="AC2343" s="24">
        <f t="shared" si="873"/>
        <v>0</v>
      </c>
      <c r="AD2343" s="24">
        <f t="shared" si="874"/>
        <v>0</v>
      </c>
      <c r="AG2343" s="24"/>
      <c r="AH2343" s="24"/>
      <c r="AI2343" s="24"/>
      <c r="AJ2343" s="24"/>
      <c r="AK2343" s="24"/>
      <c r="AL2343" s="24"/>
      <c r="AM2343" s="24">
        <f t="shared" si="875"/>
        <v>0</v>
      </c>
      <c r="AN2343" s="24">
        <f t="shared" si="892"/>
        <v>0</v>
      </c>
      <c r="AQ2343" s="24"/>
      <c r="AR2343" s="24"/>
      <c r="AS2343" s="24"/>
      <c r="AT2343" s="24"/>
      <c r="AU2343" s="24"/>
      <c r="AV2343" s="24"/>
      <c r="AW2343" s="24">
        <f t="shared" si="876"/>
        <v>0</v>
      </c>
      <c r="AX2343" s="24">
        <f t="shared" si="877"/>
        <v>0</v>
      </c>
      <c r="BA2343" s="24"/>
      <c r="BB2343" s="24"/>
      <c r="BC2343" s="24"/>
      <c r="BD2343" s="24"/>
      <c r="BE2343" s="24"/>
      <c r="BF2343" s="24"/>
      <c r="BG2343" s="24">
        <f t="shared" si="878"/>
        <v>0</v>
      </c>
      <c r="BH2343" s="24">
        <f t="shared" si="879"/>
        <v>0</v>
      </c>
      <c r="BK2343" s="24"/>
      <c r="BL2343" s="24"/>
      <c r="BM2343" s="24"/>
      <c r="BN2343" s="24"/>
      <c r="BO2343" s="24"/>
      <c r="BP2343" s="24"/>
      <c r="BQ2343" s="24">
        <f t="shared" si="880"/>
        <v>0</v>
      </c>
      <c r="BR2343" s="24">
        <f t="shared" si="881"/>
        <v>0</v>
      </c>
      <c r="BU2343" s="24"/>
      <c r="BV2343" s="24"/>
      <c r="BW2343" s="24"/>
      <c r="BX2343" s="24"/>
      <c r="BY2343" s="24"/>
      <c r="BZ2343" s="24"/>
      <c r="CA2343" s="24">
        <f t="shared" si="882"/>
        <v>0</v>
      </c>
      <c r="CB2343" s="24">
        <f t="shared" si="883"/>
        <v>0</v>
      </c>
      <c r="CC2343" s="24"/>
      <c r="CE2343" s="24">
        <f t="shared" si="884"/>
        <v>0</v>
      </c>
      <c r="CG2343" s="24">
        <f t="shared" si="885"/>
        <v>0</v>
      </c>
      <c r="CI2343" s="24">
        <f t="shared" si="886"/>
        <v>0</v>
      </c>
      <c r="CK2343" s="24">
        <f t="shared" si="887"/>
        <v>0</v>
      </c>
      <c r="CM2343" s="24">
        <f t="shared" si="888"/>
        <v>0</v>
      </c>
      <c r="CO2343" s="24">
        <f t="shared" si="889"/>
        <v>0</v>
      </c>
      <c r="CQ2343" s="24">
        <f t="shared" si="890"/>
        <v>0</v>
      </c>
      <c r="CS2343" s="24">
        <f t="shared" si="891"/>
        <v>0</v>
      </c>
    </row>
    <row r="2344" spans="9:97">
      <c r="I2344" s="24">
        <f t="shared" si="871"/>
        <v>0</v>
      </c>
      <c r="J2344" s="24">
        <f t="shared" si="870"/>
        <v>0</v>
      </c>
      <c r="M2344" s="24"/>
      <c r="N2344" s="24"/>
      <c r="O2344" s="24"/>
      <c r="P2344" s="24"/>
      <c r="Q2344" s="24"/>
      <c r="R2344" s="24"/>
      <c r="S2344" s="24">
        <f t="shared" si="872"/>
        <v>0</v>
      </c>
      <c r="T2344" s="24">
        <f t="shared" si="893"/>
        <v>0</v>
      </c>
      <c r="W2344" s="24"/>
      <c r="X2344" s="24"/>
      <c r="Y2344" s="24"/>
      <c r="Z2344" s="24"/>
      <c r="AA2344" s="24"/>
      <c r="AB2344" s="24"/>
      <c r="AC2344" s="24">
        <f t="shared" si="873"/>
        <v>0</v>
      </c>
      <c r="AD2344" s="24">
        <f t="shared" si="874"/>
        <v>0</v>
      </c>
      <c r="AG2344" s="24"/>
      <c r="AH2344" s="24"/>
      <c r="AI2344" s="24"/>
      <c r="AJ2344" s="24"/>
      <c r="AK2344" s="24"/>
      <c r="AL2344" s="24"/>
      <c r="AM2344" s="24">
        <f t="shared" si="875"/>
        <v>0</v>
      </c>
      <c r="AN2344" s="24">
        <f t="shared" si="892"/>
        <v>0</v>
      </c>
      <c r="AQ2344" s="24"/>
      <c r="AR2344" s="24"/>
      <c r="AS2344" s="24"/>
      <c r="AT2344" s="24"/>
      <c r="AU2344" s="24"/>
      <c r="AV2344" s="24"/>
      <c r="AW2344" s="24">
        <f t="shared" si="876"/>
        <v>0</v>
      </c>
      <c r="AX2344" s="24">
        <f t="shared" si="877"/>
        <v>0</v>
      </c>
      <c r="BA2344" s="24"/>
      <c r="BB2344" s="24"/>
      <c r="BC2344" s="24"/>
      <c r="BD2344" s="24"/>
      <c r="BE2344" s="24"/>
      <c r="BF2344" s="24"/>
      <c r="BG2344" s="24">
        <f t="shared" si="878"/>
        <v>0</v>
      </c>
      <c r="BH2344" s="24">
        <f t="shared" si="879"/>
        <v>0</v>
      </c>
      <c r="BK2344" s="24"/>
      <c r="BL2344" s="24"/>
      <c r="BM2344" s="24"/>
      <c r="BN2344" s="24"/>
      <c r="BO2344" s="24"/>
      <c r="BP2344" s="24"/>
      <c r="BQ2344" s="24">
        <f t="shared" si="880"/>
        <v>0</v>
      </c>
      <c r="BR2344" s="24">
        <f t="shared" si="881"/>
        <v>0</v>
      </c>
      <c r="BU2344" s="24"/>
      <c r="BV2344" s="24"/>
      <c r="BW2344" s="24"/>
      <c r="BX2344" s="24"/>
      <c r="BY2344" s="24"/>
      <c r="BZ2344" s="24"/>
      <c r="CA2344" s="24">
        <f t="shared" si="882"/>
        <v>0</v>
      </c>
      <c r="CB2344" s="24">
        <f t="shared" si="883"/>
        <v>0</v>
      </c>
      <c r="CC2344" s="24"/>
      <c r="CE2344" s="24">
        <f t="shared" si="884"/>
        <v>0</v>
      </c>
      <c r="CG2344" s="24">
        <f t="shared" si="885"/>
        <v>0</v>
      </c>
      <c r="CI2344" s="24">
        <f t="shared" si="886"/>
        <v>0</v>
      </c>
      <c r="CK2344" s="24">
        <f t="shared" si="887"/>
        <v>0</v>
      </c>
      <c r="CM2344" s="24">
        <f t="shared" si="888"/>
        <v>0</v>
      </c>
      <c r="CO2344" s="24">
        <f t="shared" si="889"/>
        <v>0</v>
      </c>
      <c r="CQ2344" s="24">
        <f t="shared" si="890"/>
        <v>0</v>
      </c>
      <c r="CS2344" s="24">
        <f t="shared" si="891"/>
        <v>0</v>
      </c>
    </row>
    <row r="2345" spans="9:97">
      <c r="I2345" s="24">
        <f t="shared" si="871"/>
        <v>0</v>
      </c>
      <c r="J2345" s="24">
        <f t="shared" si="870"/>
        <v>0</v>
      </c>
      <c r="M2345" s="24"/>
      <c r="N2345" s="24"/>
      <c r="O2345" s="24"/>
      <c r="P2345" s="24"/>
      <c r="Q2345" s="24"/>
      <c r="R2345" s="24"/>
      <c r="S2345" s="24">
        <f t="shared" si="872"/>
        <v>0</v>
      </c>
      <c r="T2345" s="24">
        <f t="shared" si="893"/>
        <v>0</v>
      </c>
      <c r="W2345" s="24"/>
      <c r="X2345" s="24"/>
      <c r="Y2345" s="24"/>
      <c r="Z2345" s="24"/>
      <c r="AA2345" s="24"/>
      <c r="AB2345" s="24"/>
      <c r="AC2345" s="24">
        <f t="shared" si="873"/>
        <v>0</v>
      </c>
      <c r="AD2345" s="24">
        <f t="shared" si="874"/>
        <v>0</v>
      </c>
      <c r="AG2345" s="24"/>
      <c r="AH2345" s="24"/>
      <c r="AI2345" s="24"/>
      <c r="AJ2345" s="24"/>
      <c r="AK2345" s="24"/>
      <c r="AL2345" s="24"/>
      <c r="AM2345" s="24">
        <f t="shared" si="875"/>
        <v>0</v>
      </c>
      <c r="AN2345" s="24">
        <f t="shared" si="892"/>
        <v>0</v>
      </c>
      <c r="AQ2345" s="24"/>
      <c r="AR2345" s="24"/>
      <c r="AS2345" s="24"/>
      <c r="AT2345" s="24"/>
      <c r="AU2345" s="24"/>
      <c r="AV2345" s="24"/>
      <c r="AW2345" s="24">
        <f t="shared" si="876"/>
        <v>0</v>
      </c>
      <c r="AX2345" s="24">
        <f t="shared" si="877"/>
        <v>0</v>
      </c>
      <c r="BA2345" s="24"/>
      <c r="BB2345" s="24"/>
      <c r="BC2345" s="24"/>
      <c r="BD2345" s="24"/>
      <c r="BE2345" s="24"/>
      <c r="BF2345" s="24"/>
      <c r="BG2345" s="24">
        <f t="shared" si="878"/>
        <v>0</v>
      </c>
      <c r="BH2345" s="24">
        <f t="shared" si="879"/>
        <v>0</v>
      </c>
      <c r="BK2345" s="24"/>
      <c r="BL2345" s="24"/>
      <c r="BM2345" s="24"/>
      <c r="BN2345" s="24"/>
      <c r="BO2345" s="24"/>
      <c r="BP2345" s="24"/>
      <c r="BQ2345" s="24">
        <f t="shared" si="880"/>
        <v>0</v>
      </c>
      <c r="BR2345" s="24">
        <f t="shared" si="881"/>
        <v>0</v>
      </c>
      <c r="BU2345" s="24"/>
      <c r="BV2345" s="24"/>
      <c r="BW2345" s="24"/>
      <c r="BX2345" s="24"/>
      <c r="BY2345" s="24"/>
      <c r="BZ2345" s="24"/>
      <c r="CA2345" s="24">
        <f t="shared" si="882"/>
        <v>0</v>
      </c>
      <c r="CB2345" s="24">
        <f t="shared" si="883"/>
        <v>0</v>
      </c>
      <c r="CC2345" s="24"/>
      <c r="CE2345" s="24">
        <f t="shared" si="884"/>
        <v>0</v>
      </c>
      <c r="CG2345" s="24">
        <f t="shared" si="885"/>
        <v>0</v>
      </c>
      <c r="CI2345" s="24">
        <f t="shared" si="886"/>
        <v>0</v>
      </c>
      <c r="CK2345" s="24">
        <f t="shared" si="887"/>
        <v>0</v>
      </c>
      <c r="CM2345" s="24">
        <f t="shared" si="888"/>
        <v>0</v>
      </c>
      <c r="CO2345" s="24">
        <f t="shared" si="889"/>
        <v>0</v>
      </c>
      <c r="CQ2345" s="24">
        <f t="shared" si="890"/>
        <v>0</v>
      </c>
      <c r="CS2345" s="24">
        <f t="shared" si="891"/>
        <v>0</v>
      </c>
    </row>
    <row r="2346" spans="9:97">
      <c r="I2346" s="24">
        <f t="shared" si="871"/>
        <v>0</v>
      </c>
      <c r="J2346" s="24">
        <f t="shared" si="870"/>
        <v>0</v>
      </c>
      <c r="M2346" s="24"/>
      <c r="N2346" s="24"/>
      <c r="O2346" s="24"/>
      <c r="P2346" s="24"/>
      <c r="Q2346" s="24"/>
      <c r="R2346" s="24"/>
      <c r="S2346" s="24">
        <f t="shared" si="872"/>
        <v>0</v>
      </c>
      <c r="T2346" s="24">
        <f t="shared" si="893"/>
        <v>0</v>
      </c>
      <c r="W2346" s="24"/>
      <c r="X2346" s="24"/>
      <c r="Y2346" s="24"/>
      <c r="Z2346" s="24"/>
      <c r="AA2346" s="24"/>
      <c r="AB2346" s="24"/>
      <c r="AC2346" s="24">
        <f t="shared" si="873"/>
        <v>0</v>
      </c>
      <c r="AD2346" s="24">
        <f t="shared" si="874"/>
        <v>0</v>
      </c>
      <c r="AG2346" s="24"/>
      <c r="AH2346" s="24"/>
      <c r="AI2346" s="24"/>
      <c r="AJ2346" s="24"/>
      <c r="AK2346" s="24"/>
      <c r="AL2346" s="24"/>
      <c r="AM2346" s="24">
        <f t="shared" si="875"/>
        <v>0</v>
      </c>
      <c r="AN2346" s="24">
        <f t="shared" si="892"/>
        <v>0</v>
      </c>
      <c r="AQ2346" s="24"/>
      <c r="AR2346" s="24"/>
      <c r="AS2346" s="24"/>
      <c r="AT2346" s="24"/>
      <c r="AU2346" s="24"/>
      <c r="AV2346" s="24"/>
      <c r="AW2346" s="24">
        <f t="shared" si="876"/>
        <v>0</v>
      </c>
      <c r="AX2346" s="24">
        <f t="shared" si="877"/>
        <v>0</v>
      </c>
      <c r="BA2346" s="24"/>
      <c r="BB2346" s="24"/>
      <c r="BC2346" s="24"/>
      <c r="BD2346" s="24"/>
      <c r="BE2346" s="24"/>
      <c r="BF2346" s="24"/>
      <c r="BG2346" s="24">
        <f t="shared" si="878"/>
        <v>0</v>
      </c>
      <c r="BH2346" s="24">
        <f t="shared" si="879"/>
        <v>0</v>
      </c>
      <c r="BK2346" s="24"/>
      <c r="BL2346" s="24"/>
      <c r="BM2346" s="24"/>
      <c r="BN2346" s="24"/>
      <c r="BO2346" s="24"/>
      <c r="BP2346" s="24"/>
      <c r="BQ2346" s="24">
        <f t="shared" si="880"/>
        <v>0</v>
      </c>
      <c r="BR2346" s="24">
        <f t="shared" si="881"/>
        <v>0</v>
      </c>
      <c r="BU2346" s="24"/>
      <c r="BV2346" s="24"/>
      <c r="BW2346" s="24"/>
      <c r="BX2346" s="24"/>
      <c r="BY2346" s="24"/>
      <c r="BZ2346" s="24"/>
      <c r="CA2346" s="24">
        <f t="shared" si="882"/>
        <v>0</v>
      </c>
      <c r="CB2346" s="24">
        <f t="shared" si="883"/>
        <v>0</v>
      </c>
      <c r="CC2346" s="24"/>
      <c r="CE2346" s="24">
        <f t="shared" si="884"/>
        <v>0</v>
      </c>
      <c r="CG2346" s="24">
        <f t="shared" si="885"/>
        <v>0</v>
      </c>
      <c r="CI2346" s="24">
        <f t="shared" si="886"/>
        <v>0</v>
      </c>
      <c r="CK2346" s="24">
        <f t="shared" si="887"/>
        <v>0</v>
      </c>
      <c r="CM2346" s="24">
        <f t="shared" si="888"/>
        <v>0</v>
      </c>
      <c r="CO2346" s="24">
        <f t="shared" si="889"/>
        <v>0</v>
      </c>
      <c r="CQ2346" s="24">
        <f t="shared" si="890"/>
        <v>0</v>
      </c>
      <c r="CS2346" s="24">
        <f t="shared" si="891"/>
        <v>0</v>
      </c>
    </row>
    <row r="2347" spans="9:97">
      <c r="I2347" s="24">
        <f t="shared" si="871"/>
        <v>0</v>
      </c>
      <c r="J2347" s="24">
        <f t="shared" si="870"/>
        <v>0</v>
      </c>
      <c r="M2347" s="24"/>
      <c r="N2347" s="24"/>
      <c r="O2347" s="24"/>
      <c r="P2347" s="24"/>
      <c r="Q2347" s="24"/>
      <c r="R2347" s="24"/>
      <c r="S2347" s="24">
        <f t="shared" si="872"/>
        <v>0</v>
      </c>
      <c r="T2347" s="24">
        <f t="shared" si="893"/>
        <v>0</v>
      </c>
      <c r="W2347" s="24"/>
      <c r="X2347" s="24"/>
      <c r="Y2347" s="24"/>
      <c r="Z2347" s="24"/>
      <c r="AA2347" s="24"/>
      <c r="AB2347" s="24"/>
      <c r="AC2347" s="24">
        <f t="shared" si="873"/>
        <v>0</v>
      </c>
      <c r="AD2347" s="24">
        <f t="shared" si="874"/>
        <v>0</v>
      </c>
      <c r="AG2347" s="24"/>
      <c r="AH2347" s="24"/>
      <c r="AI2347" s="24"/>
      <c r="AJ2347" s="24"/>
      <c r="AK2347" s="24"/>
      <c r="AL2347" s="24"/>
      <c r="AM2347" s="24">
        <f t="shared" si="875"/>
        <v>0</v>
      </c>
      <c r="AN2347" s="24">
        <f t="shared" si="892"/>
        <v>0</v>
      </c>
      <c r="AQ2347" s="24"/>
      <c r="AR2347" s="24"/>
      <c r="AS2347" s="24"/>
      <c r="AT2347" s="24"/>
      <c r="AU2347" s="24"/>
      <c r="AV2347" s="24"/>
      <c r="AW2347" s="24">
        <f t="shared" si="876"/>
        <v>0</v>
      </c>
      <c r="AX2347" s="24">
        <f t="shared" si="877"/>
        <v>0</v>
      </c>
      <c r="BA2347" s="24"/>
      <c r="BB2347" s="24"/>
      <c r="BC2347" s="24"/>
      <c r="BD2347" s="24"/>
      <c r="BE2347" s="24"/>
      <c r="BF2347" s="24"/>
      <c r="BG2347" s="24">
        <f t="shared" si="878"/>
        <v>0</v>
      </c>
      <c r="BH2347" s="24">
        <f t="shared" si="879"/>
        <v>0</v>
      </c>
      <c r="BK2347" s="24"/>
      <c r="BL2347" s="24"/>
      <c r="BM2347" s="24"/>
      <c r="BN2347" s="24"/>
      <c r="BO2347" s="24"/>
      <c r="BP2347" s="24"/>
      <c r="BQ2347" s="24">
        <f t="shared" si="880"/>
        <v>0</v>
      </c>
      <c r="BR2347" s="24">
        <f t="shared" si="881"/>
        <v>0</v>
      </c>
      <c r="BU2347" s="24"/>
      <c r="BV2347" s="24"/>
      <c r="BW2347" s="24"/>
      <c r="BX2347" s="24"/>
      <c r="BY2347" s="24"/>
      <c r="BZ2347" s="24"/>
      <c r="CA2347" s="24">
        <f t="shared" si="882"/>
        <v>0</v>
      </c>
      <c r="CB2347" s="24">
        <f t="shared" si="883"/>
        <v>0</v>
      </c>
      <c r="CC2347" s="24"/>
      <c r="CE2347" s="24">
        <f t="shared" si="884"/>
        <v>0</v>
      </c>
      <c r="CG2347" s="24">
        <f t="shared" si="885"/>
        <v>0</v>
      </c>
      <c r="CI2347" s="24">
        <f t="shared" si="886"/>
        <v>0</v>
      </c>
      <c r="CK2347" s="24">
        <f t="shared" si="887"/>
        <v>0</v>
      </c>
      <c r="CM2347" s="24">
        <f t="shared" si="888"/>
        <v>0</v>
      </c>
      <c r="CO2347" s="24">
        <f t="shared" si="889"/>
        <v>0</v>
      </c>
      <c r="CQ2347" s="24">
        <f t="shared" si="890"/>
        <v>0</v>
      </c>
      <c r="CS2347" s="24">
        <f t="shared" si="891"/>
        <v>0</v>
      </c>
    </row>
    <row r="2348" spans="9:97">
      <c r="I2348" s="24">
        <f t="shared" si="871"/>
        <v>0</v>
      </c>
      <c r="J2348" s="24">
        <f t="shared" si="870"/>
        <v>0</v>
      </c>
      <c r="M2348" s="24"/>
      <c r="N2348" s="24"/>
      <c r="O2348" s="24"/>
      <c r="P2348" s="24"/>
      <c r="Q2348" s="24"/>
      <c r="R2348" s="24"/>
      <c r="S2348" s="24">
        <f t="shared" si="872"/>
        <v>0</v>
      </c>
      <c r="T2348" s="24">
        <f t="shared" si="893"/>
        <v>0</v>
      </c>
      <c r="W2348" s="24"/>
      <c r="X2348" s="24"/>
      <c r="Y2348" s="24"/>
      <c r="Z2348" s="24"/>
      <c r="AA2348" s="24"/>
      <c r="AB2348" s="24"/>
      <c r="AC2348" s="24">
        <f t="shared" si="873"/>
        <v>0</v>
      </c>
      <c r="AD2348" s="24">
        <f t="shared" si="874"/>
        <v>0</v>
      </c>
      <c r="AG2348" s="24"/>
      <c r="AH2348" s="24"/>
      <c r="AI2348" s="24"/>
      <c r="AJ2348" s="24"/>
      <c r="AK2348" s="24"/>
      <c r="AL2348" s="24"/>
      <c r="AM2348" s="24">
        <f t="shared" si="875"/>
        <v>0</v>
      </c>
      <c r="AN2348" s="24">
        <f t="shared" si="892"/>
        <v>0</v>
      </c>
      <c r="AQ2348" s="24"/>
      <c r="AR2348" s="24"/>
      <c r="AS2348" s="24"/>
      <c r="AT2348" s="24"/>
      <c r="AU2348" s="24"/>
      <c r="AV2348" s="24"/>
      <c r="AW2348" s="24">
        <f t="shared" si="876"/>
        <v>0</v>
      </c>
      <c r="AX2348" s="24">
        <f t="shared" si="877"/>
        <v>0</v>
      </c>
      <c r="BA2348" s="24"/>
      <c r="BB2348" s="24"/>
      <c r="BC2348" s="24"/>
      <c r="BD2348" s="24"/>
      <c r="BE2348" s="24"/>
      <c r="BF2348" s="24"/>
      <c r="BG2348" s="24">
        <f t="shared" si="878"/>
        <v>0</v>
      </c>
      <c r="BH2348" s="24">
        <f t="shared" si="879"/>
        <v>0</v>
      </c>
      <c r="BK2348" s="24"/>
      <c r="BL2348" s="24"/>
      <c r="BM2348" s="24"/>
      <c r="BN2348" s="24"/>
      <c r="BO2348" s="24"/>
      <c r="BP2348" s="24"/>
      <c r="BQ2348" s="24">
        <f t="shared" si="880"/>
        <v>0</v>
      </c>
      <c r="BR2348" s="24">
        <f t="shared" si="881"/>
        <v>0</v>
      </c>
      <c r="BU2348" s="24"/>
      <c r="BV2348" s="24"/>
      <c r="BW2348" s="24"/>
      <c r="BX2348" s="24"/>
      <c r="BY2348" s="24"/>
      <c r="BZ2348" s="24"/>
      <c r="CA2348" s="24">
        <f t="shared" si="882"/>
        <v>0</v>
      </c>
      <c r="CB2348" s="24">
        <f t="shared" si="883"/>
        <v>0</v>
      </c>
      <c r="CC2348" s="24"/>
      <c r="CE2348" s="24">
        <f t="shared" si="884"/>
        <v>0</v>
      </c>
      <c r="CG2348" s="24">
        <f t="shared" si="885"/>
        <v>0</v>
      </c>
      <c r="CI2348" s="24">
        <f t="shared" si="886"/>
        <v>0</v>
      </c>
      <c r="CK2348" s="24">
        <f t="shared" si="887"/>
        <v>0</v>
      </c>
      <c r="CM2348" s="24">
        <f t="shared" si="888"/>
        <v>0</v>
      </c>
      <c r="CO2348" s="24">
        <f t="shared" si="889"/>
        <v>0</v>
      </c>
      <c r="CQ2348" s="24">
        <f t="shared" si="890"/>
        <v>0</v>
      </c>
      <c r="CS2348" s="24">
        <f t="shared" si="891"/>
        <v>0</v>
      </c>
    </row>
    <row r="2349" spans="9:97">
      <c r="I2349" s="24">
        <f t="shared" si="871"/>
        <v>0</v>
      </c>
      <c r="J2349" s="24">
        <f t="shared" si="870"/>
        <v>0</v>
      </c>
      <c r="M2349" s="24"/>
      <c r="N2349" s="24"/>
      <c r="O2349" s="24"/>
      <c r="P2349" s="24"/>
      <c r="Q2349" s="24"/>
      <c r="R2349" s="24"/>
      <c r="S2349" s="24">
        <f t="shared" si="872"/>
        <v>0</v>
      </c>
      <c r="T2349" s="24">
        <f t="shared" si="893"/>
        <v>0</v>
      </c>
      <c r="W2349" s="24"/>
      <c r="X2349" s="24"/>
      <c r="Y2349" s="24"/>
      <c r="Z2349" s="24"/>
      <c r="AA2349" s="24"/>
      <c r="AB2349" s="24"/>
      <c r="AC2349" s="24">
        <f t="shared" si="873"/>
        <v>0</v>
      </c>
      <c r="AD2349" s="24">
        <f t="shared" si="874"/>
        <v>0</v>
      </c>
      <c r="AG2349" s="24"/>
      <c r="AH2349" s="24"/>
      <c r="AI2349" s="24"/>
      <c r="AJ2349" s="24"/>
      <c r="AK2349" s="24"/>
      <c r="AL2349" s="24"/>
      <c r="AM2349" s="24">
        <f t="shared" si="875"/>
        <v>0</v>
      </c>
      <c r="AN2349" s="24">
        <f t="shared" si="892"/>
        <v>0</v>
      </c>
      <c r="AQ2349" s="24"/>
      <c r="AR2349" s="24"/>
      <c r="AS2349" s="24"/>
      <c r="AT2349" s="24"/>
      <c r="AU2349" s="24"/>
      <c r="AV2349" s="24"/>
      <c r="AW2349" s="24">
        <f t="shared" si="876"/>
        <v>0</v>
      </c>
      <c r="AX2349" s="24">
        <f t="shared" si="877"/>
        <v>0</v>
      </c>
      <c r="BA2349" s="24"/>
      <c r="BB2349" s="24"/>
      <c r="BC2349" s="24"/>
      <c r="BD2349" s="24"/>
      <c r="BE2349" s="24"/>
      <c r="BF2349" s="24"/>
      <c r="BG2349" s="24">
        <f t="shared" si="878"/>
        <v>0</v>
      </c>
      <c r="BH2349" s="24">
        <f t="shared" si="879"/>
        <v>0</v>
      </c>
      <c r="BK2349" s="24"/>
      <c r="BL2349" s="24"/>
      <c r="BM2349" s="24"/>
      <c r="BN2349" s="24"/>
      <c r="BO2349" s="24"/>
      <c r="BP2349" s="24"/>
      <c r="BQ2349" s="24">
        <f t="shared" si="880"/>
        <v>0</v>
      </c>
      <c r="BR2349" s="24">
        <f t="shared" si="881"/>
        <v>0</v>
      </c>
      <c r="BU2349" s="24"/>
      <c r="BV2349" s="24"/>
      <c r="BW2349" s="24"/>
      <c r="BX2349" s="24"/>
      <c r="BY2349" s="24"/>
      <c r="BZ2349" s="24"/>
      <c r="CA2349" s="24">
        <f t="shared" si="882"/>
        <v>0</v>
      </c>
      <c r="CB2349" s="24">
        <f t="shared" si="883"/>
        <v>0</v>
      </c>
      <c r="CC2349" s="24"/>
      <c r="CE2349" s="24">
        <f t="shared" si="884"/>
        <v>0</v>
      </c>
      <c r="CG2349" s="24">
        <f t="shared" si="885"/>
        <v>0</v>
      </c>
      <c r="CI2349" s="24">
        <f t="shared" si="886"/>
        <v>0</v>
      </c>
      <c r="CK2349" s="24">
        <f t="shared" si="887"/>
        <v>0</v>
      </c>
      <c r="CM2349" s="24">
        <f t="shared" si="888"/>
        <v>0</v>
      </c>
      <c r="CO2349" s="24">
        <f t="shared" si="889"/>
        <v>0</v>
      </c>
      <c r="CQ2349" s="24">
        <f t="shared" si="890"/>
        <v>0</v>
      </c>
      <c r="CS2349" s="24">
        <f t="shared" si="891"/>
        <v>0</v>
      </c>
    </row>
    <row r="2350" spans="9:97">
      <c r="I2350" s="24">
        <f t="shared" si="871"/>
        <v>0</v>
      </c>
      <c r="J2350" s="24">
        <f t="shared" si="870"/>
        <v>0</v>
      </c>
      <c r="M2350" s="24"/>
      <c r="N2350" s="24"/>
      <c r="O2350" s="24"/>
      <c r="P2350" s="24"/>
      <c r="Q2350" s="24"/>
      <c r="R2350" s="24"/>
      <c r="S2350" s="24">
        <f t="shared" si="872"/>
        <v>0</v>
      </c>
      <c r="T2350" s="24">
        <f t="shared" si="893"/>
        <v>0</v>
      </c>
      <c r="W2350" s="24"/>
      <c r="X2350" s="24"/>
      <c r="Y2350" s="24"/>
      <c r="Z2350" s="24"/>
      <c r="AA2350" s="24"/>
      <c r="AB2350" s="24"/>
      <c r="AC2350" s="24">
        <f t="shared" si="873"/>
        <v>0</v>
      </c>
      <c r="AD2350" s="24">
        <f t="shared" si="874"/>
        <v>0</v>
      </c>
      <c r="AG2350" s="24"/>
      <c r="AH2350" s="24"/>
      <c r="AI2350" s="24"/>
      <c r="AJ2350" s="24"/>
      <c r="AK2350" s="24"/>
      <c r="AL2350" s="24"/>
      <c r="AM2350" s="24">
        <f t="shared" si="875"/>
        <v>0</v>
      </c>
      <c r="AN2350" s="24">
        <f t="shared" si="892"/>
        <v>0</v>
      </c>
      <c r="AQ2350" s="24"/>
      <c r="AR2350" s="24"/>
      <c r="AS2350" s="24"/>
      <c r="AT2350" s="24"/>
      <c r="AU2350" s="24"/>
      <c r="AV2350" s="24"/>
      <c r="AW2350" s="24">
        <f t="shared" si="876"/>
        <v>0</v>
      </c>
      <c r="AX2350" s="24">
        <f t="shared" si="877"/>
        <v>0</v>
      </c>
      <c r="BA2350" s="24"/>
      <c r="BB2350" s="24"/>
      <c r="BC2350" s="24"/>
      <c r="BD2350" s="24"/>
      <c r="BE2350" s="24"/>
      <c r="BF2350" s="24"/>
      <c r="BG2350" s="24">
        <f t="shared" si="878"/>
        <v>0</v>
      </c>
      <c r="BH2350" s="24">
        <f t="shared" si="879"/>
        <v>0</v>
      </c>
      <c r="BK2350" s="24"/>
      <c r="BL2350" s="24"/>
      <c r="BM2350" s="24"/>
      <c r="BN2350" s="24"/>
      <c r="BO2350" s="24"/>
      <c r="BP2350" s="24"/>
      <c r="BQ2350" s="24">
        <f t="shared" si="880"/>
        <v>0</v>
      </c>
      <c r="BR2350" s="24">
        <f t="shared" si="881"/>
        <v>0</v>
      </c>
      <c r="BU2350" s="24"/>
      <c r="BV2350" s="24"/>
      <c r="BW2350" s="24"/>
      <c r="BX2350" s="24"/>
      <c r="BY2350" s="24"/>
      <c r="BZ2350" s="24"/>
      <c r="CA2350" s="24">
        <f t="shared" si="882"/>
        <v>0</v>
      </c>
      <c r="CB2350" s="24">
        <f t="shared" si="883"/>
        <v>0</v>
      </c>
      <c r="CC2350" s="24"/>
      <c r="CE2350" s="24">
        <f t="shared" si="884"/>
        <v>0</v>
      </c>
      <c r="CG2350" s="24">
        <f t="shared" si="885"/>
        <v>0</v>
      </c>
      <c r="CI2350" s="24">
        <f t="shared" si="886"/>
        <v>0</v>
      </c>
      <c r="CK2350" s="24">
        <f t="shared" si="887"/>
        <v>0</v>
      </c>
      <c r="CM2350" s="24">
        <f t="shared" si="888"/>
        <v>0</v>
      </c>
      <c r="CO2350" s="24">
        <f t="shared" si="889"/>
        <v>0</v>
      </c>
      <c r="CQ2350" s="24">
        <f t="shared" si="890"/>
        <v>0</v>
      </c>
      <c r="CS2350" s="24">
        <f t="shared" si="891"/>
        <v>0</v>
      </c>
    </row>
    <row r="2351" spans="9:97">
      <c r="I2351" s="24">
        <f t="shared" si="871"/>
        <v>0</v>
      </c>
      <c r="J2351" s="24">
        <f t="shared" si="870"/>
        <v>0</v>
      </c>
      <c r="M2351" s="24"/>
      <c r="N2351" s="24"/>
      <c r="O2351" s="24"/>
      <c r="P2351" s="24"/>
      <c r="Q2351" s="24"/>
      <c r="R2351" s="24"/>
      <c r="S2351" s="24">
        <f t="shared" si="872"/>
        <v>0</v>
      </c>
      <c r="T2351" s="24">
        <f t="shared" si="893"/>
        <v>0</v>
      </c>
      <c r="W2351" s="24"/>
      <c r="X2351" s="24"/>
      <c r="Y2351" s="24"/>
      <c r="Z2351" s="24"/>
      <c r="AA2351" s="24"/>
      <c r="AB2351" s="24"/>
      <c r="AC2351" s="24">
        <f t="shared" si="873"/>
        <v>0</v>
      </c>
      <c r="AD2351" s="24">
        <f t="shared" si="874"/>
        <v>0</v>
      </c>
      <c r="AG2351" s="24"/>
      <c r="AH2351" s="24"/>
      <c r="AI2351" s="24"/>
      <c r="AJ2351" s="24"/>
      <c r="AK2351" s="24"/>
      <c r="AL2351" s="24"/>
      <c r="AM2351" s="24">
        <f t="shared" si="875"/>
        <v>0</v>
      </c>
      <c r="AN2351" s="24">
        <f t="shared" si="892"/>
        <v>0</v>
      </c>
      <c r="AQ2351" s="24"/>
      <c r="AR2351" s="24"/>
      <c r="AS2351" s="24"/>
      <c r="AT2351" s="24"/>
      <c r="AU2351" s="24"/>
      <c r="AV2351" s="24"/>
      <c r="AW2351" s="24">
        <f t="shared" si="876"/>
        <v>0</v>
      </c>
      <c r="AX2351" s="24">
        <f t="shared" si="877"/>
        <v>0</v>
      </c>
      <c r="BA2351" s="24"/>
      <c r="BB2351" s="24"/>
      <c r="BC2351" s="24"/>
      <c r="BD2351" s="24"/>
      <c r="BE2351" s="24"/>
      <c r="BF2351" s="24"/>
      <c r="BG2351" s="24">
        <f t="shared" si="878"/>
        <v>0</v>
      </c>
      <c r="BH2351" s="24">
        <f t="shared" si="879"/>
        <v>0</v>
      </c>
      <c r="BK2351" s="24"/>
      <c r="BL2351" s="24"/>
      <c r="BM2351" s="24"/>
      <c r="BN2351" s="24"/>
      <c r="BO2351" s="24"/>
      <c r="BP2351" s="24"/>
      <c r="BQ2351" s="24">
        <f t="shared" si="880"/>
        <v>0</v>
      </c>
      <c r="BR2351" s="24">
        <f t="shared" si="881"/>
        <v>0</v>
      </c>
      <c r="BU2351" s="24"/>
      <c r="BV2351" s="24"/>
      <c r="BW2351" s="24"/>
      <c r="BX2351" s="24"/>
      <c r="BY2351" s="24"/>
      <c r="BZ2351" s="24"/>
      <c r="CA2351" s="24">
        <f t="shared" si="882"/>
        <v>0</v>
      </c>
      <c r="CB2351" s="24">
        <f t="shared" si="883"/>
        <v>0</v>
      </c>
      <c r="CC2351" s="24"/>
      <c r="CE2351" s="24">
        <f t="shared" si="884"/>
        <v>0</v>
      </c>
      <c r="CG2351" s="24">
        <f t="shared" si="885"/>
        <v>0</v>
      </c>
      <c r="CI2351" s="24">
        <f t="shared" si="886"/>
        <v>0</v>
      </c>
      <c r="CK2351" s="24">
        <f t="shared" si="887"/>
        <v>0</v>
      </c>
      <c r="CM2351" s="24">
        <f t="shared" si="888"/>
        <v>0</v>
      </c>
      <c r="CO2351" s="24">
        <f t="shared" si="889"/>
        <v>0</v>
      </c>
      <c r="CQ2351" s="24">
        <f t="shared" si="890"/>
        <v>0</v>
      </c>
      <c r="CS2351" s="24">
        <f t="shared" si="891"/>
        <v>0</v>
      </c>
    </row>
    <row r="2352" spans="9:97">
      <c r="I2352" s="24">
        <f t="shared" si="871"/>
        <v>0</v>
      </c>
      <c r="J2352" s="24">
        <f t="shared" si="870"/>
        <v>0</v>
      </c>
      <c r="M2352" s="24"/>
      <c r="N2352" s="24"/>
      <c r="O2352" s="24"/>
      <c r="P2352" s="24"/>
      <c r="Q2352" s="24"/>
      <c r="R2352" s="24"/>
      <c r="S2352" s="24">
        <f t="shared" si="872"/>
        <v>0</v>
      </c>
      <c r="T2352" s="24">
        <f t="shared" si="893"/>
        <v>0</v>
      </c>
      <c r="W2352" s="24"/>
      <c r="X2352" s="24"/>
      <c r="Y2352" s="24"/>
      <c r="Z2352" s="24"/>
      <c r="AA2352" s="24"/>
      <c r="AB2352" s="24"/>
      <c r="AC2352" s="24">
        <f t="shared" si="873"/>
        <v>0</v>
      </c>
      <c r="AD2352" s="24">
        <f t="shared" si="874"/>
        <v>0</v>
      </c>
      <c r="AG2352" s="24"/>
      <c r="AH2352" s="24"/>
      <c r="AI2352" s="24"/>
      <c r="AJ2352" s="24"/>
      <c r="AK2352" s="24"/>
      <c r="AL2352" s="24"/>
      <c r="AM2352" s="24">
        <f t="shared" si="875"/>
        <v>0</v>
      </c>
      <c r="AN2352" s="24">
        <f t="shared" si="892"/>
        <v>0</v>
      </c>
      <c r="AQ2352" s="24"/>
      <c r="AR2352" s="24"/>
      <c r="AS2352" s="24"/>
      <c r="AT2352" s="24"/>
      <c r="AU2352" s="24"/>
      <c r="AV2352" s="24"/>
      <c r="AW2352" s="24">
        <f t="shared" si="876"/>
        <v>0</v>
      </c>
      <c r="AX2352" s="24">
        <f t="shared" si="877"/>
        <v>0</v>
      </c>
      <c r="BA2352" s="24"/>
      <c r="BB2352" s="24"/>
      <c r="BC2352" s="24"/>
      <c r="BD2352" s="24"/>
      <c r="BE2352" s="24"/>
      <c r="BF2352" s="24"/>
      <c r="BG2352" s="24">
        <f t="shared" si="878"/>
        <v>0</v>
      </c>
      <c r="BH2352" s="24">
        <f t="shared" si="879"/>
        <v>0</v>
      </c>
      <c r="BK2352" s="24"/>
      <c r="BL2352" s="24"/>
      <c r="BM2352" s="24"/>
      <c r="BN2352" s="24"/>
      <c r="BO2352" s="24"/>
      <c r="BP2352" s="24"/>
      <c r="BQ2352" s="24">
        <f t="shared" si="880"/>
        <v>0</v>
      </c>
      <c r="BR2352" s="24">
        <f t="shared" si="881"/>
        <v>0</v>
      </c>
      <c r="BU2352" s="24"/>
      <c r="BV2352" s="24"/>
      <c r="BW2352" s="24"/>
      <c r="BX2352" s="24"/>
      <c r="BY2352" s="24"/>
      <c r="BZ2352" s="24"/>
      <c r="CA2352" s="24">
        <f t="shared" si="882"/>
        <v>0</v>
      </c>
      <c r="CB2352" s="24">
        <f t="shared" si="883"/>
        <v>0</v>
      </c>
      <c r="CC2352" s="24"/>
      <c r="CE2352" s="24">
        <f t="shared" si="884"/>
        <v>0</v>
      </c>
      <c r="CG2352" s="24">
        <f t="shared" si="885"/>
        <v>0</v>
      </c>
      <c r="CI2352" s="24">
        <f t="shared" si="886"/>
        <v>0</v>
      </c>
      <c r="CK2352" s="24">
        <f t="shared" si="887"/>
        <v>0</v>
      </c>
      <c r="CM2352" s="24">
        <f t="shared" si="888"/>
        <v>0</v>
      </c>
      <c r="CO2352" s="24">
        <f t="shared" si="889"/>
        <v>0</v>
      </c>
      <c r="CQ2352" s="24">
        <f t="shared" si="890"/>
        <v>0</v>
      </c>
      <c r="CS2352" s="24">
        <f t="shared" si="891"/>
        <v>0</v>
      </c>
    </row>
    <row r="2353" spans="9:97">
      <c r="I2353" s="24">
        <f t="shared" si="871"/>
        <v>0</v>
      </c>
      <c r="J2353" s="24">
        <f t="shared" si="870"/>
        <v>0</v>
      </c>
      <c r="M2353" s="24"/>
      <c r="N2353" s="24"/>
      <c r="O2353" s="24"/>
      <c r="P2353" s="24"/>
      <c r="Q2353" s="24"/>
      <c r="R2353" s="24"/>
      <c r="S2353" s="24">
        <f t="shared" si="872"/>
        <v>0</v>
      </c>
      <c r="T2353" s="24">
        <f t="shared" si="893"/>
        <v>0</v>
      </c>
      <c r="W2353" s="24"/>
      <c r="X2353" s="24"/>
      <c r="Y2353" s="24"/>
      <c r="Z2353" s="24"/>
      <c r="AA2353" s="24"/>
      <c r="AB2353" s="24"/>
      <c r="AC2353" s="24">
        <f t="shared" si="873"/>
        <v>0</v>
      </c>
      <c r="AD2353" s="24">
        <f t="shared" si="874"/>
        <v>0</v>
      </c>
      <c r="AG2353" s="24"/>
      <c r="AH2353" s="24"/>
      <c r="AI2353" s="24"/>
      <c r="AJ2353" s="24"/>
      <c r="AK2353" s="24"/>
      <c r="AL2353" s="24"/>
      <c r="AM2353" s="24">
        <f t="shared" si="875"/>
        <v>0</v>
      </c>
      <c r="AN2353" s="24">
        <f t="shared" si="892"/>
        <v>0</v>
      </c>
      <c r="AQ2353" s="24"/>
      <c r="AR2353" s="24"/>
      <c r="AS2353" s="24"/>
      <c r="AT2353" s="24"/>
      <c r="AU2353" s="24"/>
      <c r="AV2353" s="24"/>
      <c r="AW2353" s="24">
        <f t="shared" si="876"/>
        <v>0</v>
      </c>
      <c r="AX2353" s="24">
        <f t="shared" si="877"/>
        <v>0</v>
      </c>
      <c r="BA2353" s="24"/>
      <c r="BB2353" s="24"/>
      <c r="BC2353" s="24"/>
      <c r="BD2353" s="24"/>
      <c r="BE2353" s="24"/>
      <c r="BF2353" s="24"/>
      <c r="BG2353" s="24">
        <f t="shared" si="878"/>
        <v>0</v>
      </c>
      <c r="BH2353" s="24">
        <f t="shared" si="879"/>
        <v>0</v>
      </c>
      <c r="BK2353" s="24"/>
      <c r="BL2353" s="24"/>
      <c r="BM2353" s="24"/>
      <c r="BN2353" s="24"/>
      <c r="BO2353" s="24"/>
      <c r="BP2353" s="24"/>
      <c r="BQ2353" s="24">
        <f t="shared" si="880"/>
        <v>0</v>
      </c>
      <c r="BR2353" s="24">
        <f t="shared" si="881"/>
        <v>0</v>
      </c>
      <c r="BU2353" s="24"/>
      <c r="BV2353" s="24"/>
      <c r="BW2353" s="24"/>
      <c r="BX2353" s="24"/>
      <c r="BY2353" s="24"/>
      <c r="BZ2353" s="24"/>
      <c r="CA2353" s="24">
        <f t="shared" si="882"/>
        <v>0</v>
      </c>
      <c r="CB2353" s="24">
        <f t="shared" si="883"/>
        <v>0</v>
      </c>
      <c r="CC2353" s="24"/>
      <c r="CE2353" s="24">
        <f t="shared" si="884"/>
        <v>0</v>
      </c>
      <c r="CG2353" s="24">
        <f t="shared" si="885"/>
        <v>0</v>
      </c>
      <c r="CI2353" s="24">
        <f t="shared" si="886"/>
        <v>0</v>
      </c>
      <c r="CK2353" s="24">
        <f t="shared" si="887"/>
        <v>0</v>
      </c>
      <c r="CM2353" s="24">
        <f t="shared" si="888"/>
        <v>0</v>
      </c>
      <c r="CO2353" s="24">
        <f t="shared" si="889"/>
        <v>0</v>
      </c>
      <c r="CQ2353" s="24">
        <f t="shared" si="890"/>
        <v>0</v>
      </c>
      <c r="CS2353" s="24">
        <f t="shared" si="891"/>
        <v>0</v>
      </c>
    </row>
    <row r="2354" spans="9:97">
      <c r="I2354" s="24">
        <f t="shared" si="871"/>
        <v>0</v>
      </c>
      <c r="J2354" s="24">
        <f t="shared" si="870"/>
        <v>0</v>
      </c>
      <c r="M2354" s="24"/>
      <c r="N2354" s="24"/>
      <c r="O2354" s="24"/>
      <c r="P2354" s="24"/>
      <c r="Q2354" s="24"/>
      <c r="R2354" s="24"/>
      <c r="S2354" s="24">
        <f t="shared" si="872"/>
        <v>0</v>
      </c>
      <c r="T2354" s="24">
        <f t="shared" si="893"/>
        <v>0</v>
      </c>
      <c r="W2354" s="24"/>
      <c r="X2354" s="24"/>
      <c r="Y2354" s="24"/>
      <c r="Z2354" s="24"/>
      <c r="AA2354" s="24"/>
      <c r="AB2354" s="24"/>
      <c r="AC2354" s="24">
        <f t="shared" si="873"/>
        <v>0</v>
      </c>
      <c r="AD2354" s="24">
        <f t="shared" si="874"/>
        <v>0</v>
      </c>
      <c r="AG2354" s="24"/>
      <c r="AH2354" s="24"/>
      <c r="AI2354" s="24"/>
      <c r="AJ2354" s="24"/>
      <c r="AK2354" s="24"/>
      <c r="AL2354" s="24"/>
      <c r="AM2354" s="24">
        <f t="shared" si="875"/>
        <v>0</v>
      </c>
      <c r="AN2354" s="24">
        <f t="shared" si="892"/>
        <v>0</v>
      </c>
      <c r="AQ2354" s="24"/>
      <c r="AR2354" s="24"/>
      <c r="AS2354" s="24"/>
      <c r="AT2354" s="24"/>
      <c r="AU2354" s="24"/>
      <c r="AV2354" s="24"/>
      <c r="AW2354" s="24">
        <f t="shared" si="876"/>
        <v>0</v>
      </c>
      <c r="AX2354" s="24">
        <f t="shared" si="877"/>
        <v>0</v>
      </c>
      <c r="BA2354" s="24"/>
      <c r="BB2354" s="24"/>
      <c r="BC2354" s="24"/>
      <c r="BD2354" s="24"/>
      <c r="BE2354" s="24"/>
      <c r="BF2354" s="24"/>
      <c r="BG2354" s="24">
        <f t="shared" si="878"/>
        <v>0</v>
      </c>
      <c r="BH2354" s="24">
        <f t="shared" si="879"/>
        <v>0</v>
      </c>
      <c r="BK2354" s="24"/>
      <c r="BL2354" s="24"/>
      <c r="BM2354" s="24"/>
      <c r="BN2354" s="24"/>
      <c r="BO2354" s="24"/>
      <c r="BP2354" s="24"/>
      <c r="BQ2354" s="24">
        <f t="shared" si="880"/>
        <v>0</v>
      </c>
      <c r="BR2354" s="24">
        <f t="shared" si="881"/>
        <v>0</v>
      </c>
      <c r="BU2354" s="24"/>
      <c r="BV2354" s="24"/>
      <c r="BW2354" s="24"/>
      <c r="BX2354" s="24"/>
      <c r="BY2354" s="24"/>
      <c r="BZ2354" s="24"/>
      <c r="CA2354" s="24">
        <f t="shared" si="882"/>
        <v>0</v>
      </c>
      <c r="CB2354" s="24">
        <f t="shared" si="883"/>
        <v>0</v>
      </c>
      <c r="CC2354" s="24"/>
      <c r="CE2354" s="24">
        <f t="shared" si="884"/>
        <v>0</v>
      </c>
      <c r="CG2354" s="24">
        <f t="shared" si="885"/>
        <v>0</v>
      </c>
      <c r="CI2354" s="24">
        <f t="shared" si="886"/>
        <v>0</v>
      </c>
      <c r="CK2354" s="24">
        <f t="shared" si="887"/>
        <v>0</v>
      </c>
      <c r="CM2354" s="24">
        <f t="shared" si="888"/>
        <v>0</v>
      </c>
      <c r="CO2354" s="24">
        <f t="shared" si="889"/>
        <v>0</v>
      </c>
      <c r="CQ2354" s="24">
        <f t="shared" si="890"/>
        <v>0</v>
      </c>
      <c r="CS2354" s="24">
        <f t="shared" si="891"/>
        <v>0</v>
      </c>
    </row>
    <row r="2355" spans="9:97">
      <c r="I2355" s="24">
        <f t="shared" si="871"/>
        <v>0</v>
      </c>
      <c r="J2355" s="24">
        <f t="shared" si="870"/>
        <v>0</v>
      </c>
      <c r="M2355" s="24"/>
      <c r="N2355" s="24"/>
      <c r="O2355" s="24"/>
      <c r="P2355" s="24"/>
      <c r="Q2355" s="24"/>
      <c r="R2355" s="24"/>
      <c r="S2355" s="24">
        <f t="shared" si="872"/>
        <v>0</v>
      </c>
      <c r="T2355" s="24">
        <f t="shared" si="893"/>
        <v>0</v>
      </c>
      <c r="W2355" s="24"/>
      <c r="X2355" s="24"/>
      <c r="Y2355" s="24"/>
      <c r="Z2355" s="24"/>
      <c r="AA2355" s="24"/>
      <c r="AB2355" s="24"/>
      <c r="AC2355" s="24">
        <f t="shared" si="873"/>
        <v>0</v>
      </c>
      <c r="AD2355" s="24">
        <f t="shared" si="874"/>
        <v>0</v>
      </c>
      <c r="AG2355" s="24"/>
      <c r="AH2355" s="24"/>
      <c r="AI2355" s="24"/>
      <c r="AJ2355" s="24"/>
      <c r="AK2355" s="24"/>
      <c r="AL2355" s="24"/>
      <c r="AM2355" s="24">
        <f t="shared" si="875"/>
        <v>0</v>
      </c>
      <c r="AN2355" s="24">
        <f t="shared" si="892"/>
        <v>0</v>
      </c>
      <c r="AQ2355" s="24"/>
      <c r="AR2355" s="24"/>
      <c r="AS2355" s="24"/>
      <c r="AT2355" s="24"/>
      <c r="AU2355" s="24"/>
      <c r="AV2355" s="24"/>
      <c r="AW2355" s="24">
        <f t="shared" si="876"/>
        <v>0</v>
      </c>
      <c r="AX2355" s="24">
        <f t="shared" si="877"/>
        <v>0</v>
      </c>
      <c r="BA2355" s="24"/>
      <c r="BB2355" s="24"/>
      <c r="BC2355" s="24"/>
      <c r="BD2355" s="24"/>
      <c r="BE2355" s="24"/>
      <c r="BF2355" s="24"/>
      <c r="BG2355" s="24">
        <f t="shared" si="878"/>
        <v>0</v>
      </c>
      <c r="BH2355" s="24">
        <f t="shared" si="879"/>
        <v>0</v>
      </c>
      <c r="BK2355" s="24"/>
      <c r="BL2355" s="24"/>
      <c r="BM2355" s="24"/>
      <c r="BN2355" s="24"/>
      <c r="BO2355" s="24"/>
      <c r="BP2355" s="24"/>
      <c r="BQ2355" s="24">
        <f t="shared" si="880"/>
        <v>0</v>
      </c>
      <c r="BR2355" s="24">
        <f t="shared" si="881"/>
        <v>0</v>
      </c>
      <c r="BU2355" s="24"/>
      <c r="BV2355" s="24"/>
      <c r="BW2355" s="24"/>
      <c r="BX2355" s="24"/>
      <c r="BY2355" s="24"/>
      <c r="BZ2355" s="24"/>
      <c r="CA2355" s="24">
        <f t="shared" si="882"/>
        <v>0</v>
      </c>
      <c r="CB2355" s="24">
        <f t="shared" si="883"/>
        <v>0</v>
      </c>
      <c r="CC2355" s="24"/>
      <c r="CE2355" s="24">
        <f t="shared" si="884"/>
        <v>0</v>
      </c>
      <c r="CG2355" s="24">
        <f t="shared" si="885"/>
        <v>0</v>
      </c>
      <c r="CI2355" s="24">
        <f t="shared" si="886"/>
        <v>0</v>
      </c>
      <c r="CK2355" s="24">
        <f t="shared" si="887"/>
        <v>0</v>
      </c>
      <c r="CM2355" s="24">
        <f t="shared" si="888"/>
        <v>0</v>
      </c>
      <c r="CO2355" s="24">
        <f t="shared" si="889"/>
        <v>0</v>
      </c>
      <c r="CQ2355" s="24">
        <f t="shared" si="890"/>
        <v>0</v>
      </c>
      <c r="CS2355" s="24">
        <f t="shared" si="891"/>
        <v>0</v>
      </c>
    </row>
    <row r="2356" spans="9:97">
      <c r="I2356" s="24">
        <f t="shared" si="871"/>
        <v>0</v>
      </c>
      <c r="J2356" s="24">
        <f t="shared" si="870"/>
        <v>0</v>
      </c>
      <c r="M2356" s="24"/>
      <c r="N2356" s="24"/>
      <c r="O2356" s="24"/>
      <c r="P2356" s="24"/>
      <c r="Q2356" s="24"/>
      <c r="R2356" s="24"/>
      <c r="S2356" s="24">
        <f t="shared" si="872"/>
        <v>0</v>
      </c>
      <c r="T2356" s="24">
        <f t="shared" si="893"/>
        <v>0</v>
      </c>
      <c r="W2356" s="24"/>
      <c r="X2356" s="24"/>
      <c r="Y2356" s="24"/>
      <c r="Z2356" s="24"/>
      <c r="AA2356" s="24"/>
      <c r="AB2356" s="24"/>
      <c r="AC2356" s="24">
        <f t="shared" si="873"/>
        <v>0</v>
      </c>
      <c r="AD2356" s="24">
        <f t="shared" si="874"/>
        <v>0</v>
      </c>
      <c r="AG2356" s="24"/>
      <c r="AH2356" s="24"/>
      <c r="AI2356" s="24"/>
      <c r="AJ2356" s="24"/>
      <c r="AK2356" s="24"/>
      <c r="AL2356" s="24"/>
      <c r="AM2356" s="24">
        <f t="shared" si="875"/>
        <v>0</v>
      </c>
      <c r="AN2356" s="24">
        <f t="shared" si="892"/>
        <v>0</v>
      </c>
      <c r="AQ2356" s="24"/>
      <c r="AR2356" s="24"/>
      <c r="AS2356" s="24"/>
      <c r="AT2356" s="24"/>
      <c r="AU2356" s="24"/>
      <c r="AV2356" s="24"/>
      <c r="AW2356" s="24">
        <f t="shared" si="876"/>
        <v>0</v>
      </c>
      <c r="AX2356" s="24">
        <f t="shared" si="877"/>
        <v>0</v>
      </c>
      <c r="BA2356" s="24"/>
      <c r="BB2356" s="24"/>
      <c r="BC2356" s="24"/>
      <c r="BD2356" s="24"/>
      <c r="BE2356" s="24"/>
      <c r="BF2356" s="24"/>
      <c r="BG2356" s="24">
        <f t="shared" si="878"/>
        <v>0</v>
      </c>
      <c r="BH2356" s="24">
        <f t="shared" si="879"/>
        <v>0</v>
      </c>
      <c r="BK2356" s="24"/>
      <c r="BL2356" s="24"/>
      <c r="BM2356" s="24"/>
      <c r="BN2356" s="24"/>
      <c r="BO2356" s="24"/>
      <c r="BP2356" s="24"/>
      <c r="BQ2356" s="24">
        <f t="shared" si="880"/>
        <v>0</v>
      </c>
      <c r="BR2356" s="24">
        <f t="shared" si="881"/>
        <v>0</v>
      </c>
      <c r="BU2356" s="24"/>
      <c r="BV2356" s="24"/>
      <c r="BW2356" s="24"/>
      <c r="BX2356" s="24"/>
      <c r="BY2356" s="24"/>
      <c r="BZ2356" s="24"/>
      <c r="CA2356" s="24">
        <f t="shared" si="882"/>
        <v>0</v>
      </c>
      <c r="CB2356" s="24">
        <f t="shared" si="883"/>
        <v>0</v>
      </c>
      <c r="CC2356" s="24"/>
      <c r="CE2356" s="24">
        <f t="shared" si="884"/>
        <v>0</v>
      </c>
      <c r="CG2356" s="24">
        <f t="shared" si="885"/>
        <v>0</v>
      </c>
      <c r="CI2356" s="24">
        <f t="shared" si="886"/>
        <v>0</v>
      </c>
      <c r="CK2356" s="24">
        <f t="shared" si="887"/>
        <v>0</v>
      </c>
      <c r="CM2356" s="24">
        <f t="shared" si="888"/>
        <v>0</v>
      </c>
      <c r="CO2356" s="24">
        <f t="shared" si="889"/>
        <v>0</v>
      </c>
      <c r="CQ2356" s="24">
        <f t="shared" si="890"/>
        <v>0</v>
      </c>
      <c r="CS2356" s="24">
        <f t="shared" si="891"/>
        <v>0</v>
      </c>
    </row>
    <row r="2357" spans="9:97">
      <c r="I2357" s="24">
        <f t="shared" si="871"/>
        <v>0</v>
      </c>
      <c r="J2357" s="24">
        <f t="shared" si="870"/>
        <v>0</v>
      </c>
      <c r="M2357" s="24"/>
      <c r="N2357" s="24"/>
      <c r="O2357" s="24"/>
      <c r="P2357" s="24"/>
      <c r="Q2357" s="24"/>
      <c r="R2357" s="24"/>
      <c r="S2357" s="24">
        <f t="shared" si="872"/>
        <v>0</v>
      </c>
      <c r="T2357" s="24">
        <f t="shared" si="893"/>
        <v>0</v>
      </c>
      <c r="W2357" s="24"/>
      <c r="X2357" s="24"/>
      <c r="Y2357" s="24"/>
      <c r="Z2357" s="24"/>
      <c r="AA2357" s="24"/>
      <c r="AB2357" s="24"/>
      <c r="AC2357" s="24">
        <f t="shared" si="873"/>
        <v>0</v>
      </c>
      <c r="AD2357" s="24">
        <f t="shared" si="874"/>
        <v>0</v>
      </c>
      <c r="AG2357" s="24"/>
      <c r="AH2357" s="24"/>
      <c r="AI2357" s="24"/>
      <c r="AJ2357" s="24"/>
      <c r="AK2357" s="24"/>
      <c r="AL2357" s="24"/>
      <c r="AM2357" s="24">
        <f t="shared" si="875"/>
        <v>0</v>
      </c>
      <c r="AN2357" s="24">
        <f t="shared" si="892"/>
        <v>0</v>
      </c>
      <c r="AQ2357" s="24"/>
      <c r="AR2357" s="24"/>
      <c r="AS2357" s="24"/>
      <c r="AT2357" s="24"/>
      <c r="AU2357" s="24"/>
      <c r="AV2357" s="24"/>
      <c r="AW2357" s="24">
        <f t="shared" si="876"/>
        <v>0</v>
      </c>
      <c r="AX2357" s="24">
        <f t="shared" si="877"/>
        <v>0</v>
      </c>
      <c r="BA2357" s="24"/>
      <c r="BB2357" s="24"/>
      <c r="BC2357" s="24"/>
      <c r="BD2357" s="24"/>
      <c r="BE2357" s="24"/>
      <c r="BF2357" s="24"/>
      <c r="BG2357" s="24">
        <f t="shared" si="878"/>
        <v>0</v>
      </c>
      <c r="BH2357" s="24">
        <f t="shared" si="879"/>
        <v>0</v>
      </c>
      <c r="BK2357" s="24"/>
      <c r="BL2357" s="24"/>
      <c r="BM2357" s="24"/>
      <c r="BN2357" s="24"/>
      <c r="BO2357" s="24"/>
      <c r="BP2357" s="24"/>
      <c r="BQ2357" s="24">
        <f t="shared" si="880"/>
        <v>0</v>
      </c>
      <c r="BR2357" s="24">
        <f t="shared" si="881"/>
        <v>0</v>
      </c>
      <c r="BU2357" s="24"/>
      <c r="BV2357" s="24"/>
      <c r="BW2357" s="24"/>
      <c r="BX2357" s="24"/>
      <c r="BY2357" s="24"/>
      <c r="BZ2357" s="24"/>
      <c r="CA2357" s="24">
        <f t="shared" si="882"/>
        <v>0</v>
      </c>
      <c r="CB2357" s="24">
        <f t="shared" si="883"/>
        <v>0</v>
      </c>
      <c r="CC2357" s="24"/>
      <c r="CE2357" s="24">
        <f t="shared" si="884"/>
        <v>0</v>
      </c>
      <c r="CG2357" s="24">
        <f t="shared" si="885"/>
        <v>0</v>
      </c>
      <c r="CI2357" s="24">
        <f t="shared" si="886"/>
        <v>0</v>
      </c>
      <c r="CK2357" s="24">
        <f t="shared" si="887"/>
        <v>0</v>
      </c>
      <c r="CM2357" s="24">
        <f t="shared" si="888"/>
        <v>0</v>
      </c>
      <c r="CO2357" s="24">
        <f t="shared" si="889"/>
        <v>0</v>
      </c>
      <c r="CQ2357" s="24">
        <f t="shared" si="890"/>
        <v>0</v>
      </c>
      <c r="CS2357" s="24">
        <f t="shared" si="891"/>
        <v>0</v>
      </c>
    </row>
    <row r="2358" spans="9:97">
      <c r="I2358" s="24">
        <f t="shared" si="871"/>
        <v>0</v>
      </c>
      <c r="J2358" s="24">
        <f t="shared" si="870"/>
        <v>0</v>
      </c>
      <c r="M2358" s="24"/>
      <c r="N2358" s="24"/>
      <c r="O2358" s="24"/>
      <c r="P2358" s="24"/>
      <c r="Q2358" s="24"/>
      <c r="R2358" s="24"/>
      <c r="S2358" s="24">
        <f t="shared" si="872"/>
        <v>0</v>
      </c>
      <c r="T2358" s="24">
        <f t="shared" si="893"/>
        <v>0</v>
      </c>
      <c r="W2358" s="24"/>
      <c r="X2358" s="24"/>
      <c r="Y2358" s="24"/>
      <c r="Z2358" s="24"/>
      <c r="AA2358" s="24"/>
      <c r="AB2358" s="24"/>
      <c r="AC2358" s="24">
        <f t="shared" si="873"/>
        <v>0</v>
      </c>
      <c r="AD2358" s="24">
        <f t="shared" si="874"/>
        <v>0</v>
      </c>
      <c r="AG2358" s="24"/>
      <c r="AH2358" s="24"/>
      <c r="AI2358" s="24"/>
      <c r="AJ2358" s="24"/>
      <c r="AK2358" s="24"/>
      <c r="AL2358" s="24"/>
      <c r="AM2358" s="24">
        <f t="shared" si="875"/>
        <v>0</v>
      </c>
      <c r="AN2358" s="24">
        <f t="shared" si="892"/>
        <v>0</v>
      </c>
      <c r="AQ2358" s="24"/>
      <c r="AR2358" s="24"/>
      <c r="AS2358" s="24"/>
      <c r="AT2358" s="24"/>
      <c r="AU2358" s="24"/>
      <c r="AV2358" s="24"/>
      <c r="AW2358" s="24">
        <f t="shared" si="876"/>
        <v>0</v>
      </c>
      <c r="AX2358" s="24">
        <f t="shared" si="877"/>
        <v>0</v>
      </c>
      <c r="BA2358" s="24"/>
      <c r="BB2358" s="24"/>
      <c r="BC2358" s="24"/>
      <c r="BD2358" s="24"/>
      <c r="BE2358" s="24"/>
      <c r="BF2358" s="24"/>
      <c r="BG2358" s="24">
        <f t="shared" si="878"/>
        <v>0</v>
      </c>
      <c r="BH2358" s="24">
        <f t="shared" si="879"/>
        <v>0</v>
      </c>
      <c r="BK2358" s="24"/>
      <c r="BL2358" s="24"/>
      <c r="BM2358" s="24"/>
      <c r="BN2358" s="24"/>
      <c r="BO2358" s="24"/>
      <c r="BP2358" s="24"/>
      <c r="BQ2358" s="24">
        <f t="shared" si="880"/>
        <v>0</v>
      </c>
      <c r="BR2358" s="24">
        <f t="shared" si="881"/>
        <v>0</v>
      </c>
      <c r="BU2358" s="24"/>
      <c r="BV2358" s="24"/>
      <c r="BW2358" s="24"/>
      <c r="BX2358" s="24"/>
      <c r="BY2358" s="24"/>
      <c r="BZ2358" s="24"/>
      <c r="CA2358" s="24">
        <f t="shared" si="882"/>
        <v>0</v>
      </c>
      <c r="CB2358" s="24">
        <f t="shared" si="883"/>
        <v>0</v>
      </c>
      <c r="CC2358" s="24"/>
      <c r="CE2358" s="24">
        <f t="shared" si="884"/>
        <v>0</v>
      </c>
      <c r="CG2358" s="24">
        <f t="shared" si="885"/>
        <v>0</v>
      </c>
      <c r="CI2358" s="24">
        <f t="shared" si="886"/>
        <v>0</v>
      </c>
      <c r="CK2358" s="24">
        <f t="shared" si="887"/>
        <v>0</v>
      </c>
      <c r="CM2358" s="24">
        <f t="shared" si="888"/>
        <v>0</v>
      </c>
      <c r="CO2358" s="24">
        <f t="shared" si="889"/>
        <v>0</v>
      </c>
      <c r="CQ2358" s="24">
        <f t="shared" si="890"/>
        <v>0</v>
      </c>
      <c r="CS2358" s="24">
        <f t="shared" si="891"/>
        <v>0</v>
      </c>
    </row>
    <row r="2359" spans="9:97">
      <c r="I2359" s="24">
        <f t="shared" si="871"/>
        <v>0</v>
      </c>
      <c r="J2359" s="24">
        <f t="shared" si="870"/>
        <v>0</v>
      </c>
      <c r="M2359" s="24"/>
      <c r="N2359" s="24"/>
      <c r="O2359" s="24"/>
      <c r="P2359" s="24"/>
      <c r="Q2359" s="24"/>
      <c r="R2359" s="24"/>
      <c r="S2359" s="24">
        <f t="shared" si="872"/>
        <v>0</v>
      </c>
      <c r="T2359" s="24">
        <f t="shared" si="893"/>
        <v>0</v>
      </c>
      <c r="W2359" s="24"/>
      <c r="X2359" s="24"/>
      <c r="Y2359" s="24"/>
      <c r="Z2359" s="24"/>
      <c r="AA2359" s="24"/>
      <c r="AB2359" s="24"/>
      <c r="AC2359" s="24">
        <f t="shared" si="873"/>
        <v>0</v>
      </c>
      <c r="AD2359" s="24">
        <f t="shared" si="874"/>
        <v>0</v>
      </c>
      <c r="AG2359" s="24"/>
      <c r="AH2359" s="24"/>
      <c r="AI2359" s="24"/>
      <c r="AJ2359" s="24"/>
      <c r="AK2359" s="24"/>
      <c r="AL2359" s="24"/>
      <c r="AM2359" s="24">
        <f t="shared" si="875"/>
        <v>0</v>
      </c>
      <c r="AN2359" s="24">
        <f t="shared" si="892"/>
        <v>0</v>
      </c>
      <c r="AQ2359" s="24"/>
      <c r="AR2359" s="24"/>
      <c r="AS2359" s="24"/>
      <c r="AT2359" s="24"/>
      <c r="AU2359" s="24"/>
      <c r="AV2359" s="24"/>
      <c r="AW2359" s="24">
        <f t="shared" si="876"/>
        <v>0</v>
      </c>
      <c r="AX2359" s="24">
        <f t="shared" si="877"/>
        <v>0</v>
      </c>
      <c r="BA2359" s="24"/>
      <c r="BB2359" s="24"/>
      <c r="BC2359" s="24"/>
      <c r="BD2359" s="24"/>
      <c r="BE2359" s="24"/>
      <c r="BF2359" s="24"/>
      <c r="BG2359" s="24">
        <f t="shared" si="878"/>
        <v>0</v>
      </c>
      <c r="BH2359" s="24">
        <f t="shared" si="879"/>
        <v>0</v>
      </c>
      <c r="BK2359" s="24"/>
      <c r="BL2359" s="24"/>
      <c r="BM2359" s="24"/>
      <c r="BN2359" s="24"/>
      <c r="BO2359" s="24"/>
      <c r="BP2359" s="24"/>
      <c r="BQ2359" s="24">
        <f t="shared" si="880"/>
        <v>0</v>
      </c>
      <c r="BR2359" s="24">
        <f t="shared" si="881"/>
        <v>0</v>
      </c>
      <c r="BU2359" s="24"/>
      <c r="BV2359" s="24"/>
      <c r="BW2359" s="24"/>
      <c r="BX2359" s="24"/>
      <c r="BY2359" s="24"/>
      <c r="BZ2359" s="24"/>
      <c r="CA2359" s="24">
        <f t="shared" si="882"/>
        <v>0</v>
      </c>
      <c r="CB2359" s="24">
        <f t="shared" si="883"/>
        <v>0</v>
      </c>
      <c r="CC2359" s="24"/>
      <c r="CE2359" s="24">
        <f t="shared" si="884"/>
        <v>0</v>
      </c>
      <c r="CG2359" s="24">
        <f t="shared" si="885"/>
        <v>0</v>
      </c>
      <c r="CI2359" s="24">
        <f t="shared" si="886"/>
        <v>0</v>
      </c>
      <c r="CK2359" s="24">
        <f t="shared" si="887"/>
        <v>0</v>
      </c>
      <c r="CM2359" s="24">
        <f t="shared" si="888"/>
        <v>0</v>
      </c>
      <c r="CO2359" s="24">
        <f t="shared" si="889"/>
        <v>0</v>
      </c>
      <c r="CQ2359" s="24">
        <f t="shared" si="890"/>
        <v>0</v>
      </c>
      <c r="CS2359" s="24">
        <f t="shared" si="891"/>
        <v>0</v>
      </c>
    </row>
    <row r="2360" spans="9:97">
      <c r="I2360" s="24">
        <f t="shared" si="871"/>
        <v>0</v>
      </c>
      <c r="J2360" s="24">
        <f t="shared" si="870"/>
        <v>0</v>
      </c>
      <c r="M2360" s="24"/>
      <c r="N2360" s="24"/>
      <c r="O2360" s="24"/>
      <c r="P2360" s="24"/>
      <c r="Q2360" s="24"/>
      <c r="R2360" s="24"/>
      <c r="S2360" s="24">
        <f t="shared" si="872"/>
        <v>0</v>
      </c>
      <c r="T2360" s="24">
        <f t="shared" si="893"/>
        <v>0</v>
      </c>
      <c r="W2360" s="24"/>
      <c r="X2360" s="24"/>
      <c r="Y2360" s="24"/>
      <c r="Z2360" s="24"/>
      <c r="AA2360" s="24"/>
      <c r="AB2360" s="24"/>
      <c r="AC2360" s="24">
        <f t="shared" si="873"/>
        <v>0</v>
      </c>
      <c r="AD2360" s="24">
        <f t="shared" si="874"/>
        <v>0</v>
      </c>
      <c r="AG2360" s="24"/>
      <c r="AH2360" s="24"/>
      <c r="AI2360" s="24"/>
      <c r="AJ2360" s="24"/>
      <c r="AK2360" s="24"/>
      <c r="AL2360" s="24"/>
      <c r="AM2360" s="24">
        <f t="shared" si="875"/>
        <v>0</v>
      </c>
      <c r="AN2360" s="24">
        <f t="shared" si="892"/>
        <v>0</v>
      </c>
      <c r="AQ2360" s="24"/>
      <c r="AR2360" s="24"/>
      <c r="AS2360" s="24"/>
      <c r="AT2360" s="24"/>
      <c r="AU2360" s="24"/>
      <c r="AV2360" s="24"/>
      <c r="AW2360" s="24">
        <f t="shared" si="876"/>
        <v>0</v>
      </c>
      <c r="AX2360" s="24">
        <f t="shared" si="877"/>
        <v>0</v>
      </c>
      <c r="BA2360" s="24"/>
      <c r="BB2360" s="24"/>
      <c r="BC2360" s="24"/>
      <c r="BD2360" s="24"/>
      <c r="BE2360" s="24"/>
      <c r="BF2360" s="24"/>
      <c r="BG2360" s="24">
        <f t="shared" si="878"/>
        <v>0</v>
      </c>
      <c r="BH2360" s="24">
        <f t="shared" si="879"/>
        <v>0</v>
      </c>
      <c r="BK2360" s="24"/>
      <c r="BL2360" s="24"/>
      <c r="BM2360" s="24"/>
      <c r="BN2360" s="24"/>
      <c r="BO2360" s="24"/>
      <c r="BP2360" s="24"/>
      <c r="BQ2360" s="24">
        <f t="shared" si="880"/>
        <v>0</v>
      </c>
      <c r="BR2360" s="24">
        <f t="shared" si="881"/>
        <v>0</v>
      </c>
      <c r="BU2360" s="24"/>
      <c r="BV2360" s="24"/>
      <c r="BW2360" s="24"/>
      <c r="BX2360" s="24"/>
      <c r="BY2360" s="24"/>
      <c r="BZ2360" s="24"/>
      <c r="CA2360" s="24">
        <f t="shared" si="882"/>
        <v>0</v>
      </c>
      <c r="CB2360" s="24">
        <f t="shared" si="883"/>
        <v>0</v>
      </c>
      <c r="CC2360" s="24"/>
      <c r="CE2360" s="24">
        <f t="shared" si="884"/>
        <v>0</v>
      </c>
      <c r="CG2360" s="24">
        <f t="shared" si="885"/>
        <v>0</v>
      </c>
      <c r="CI2360" s="24">
        <f t="shared" si="886"/>
        <v>0</v>
      </c>
      <c r="CK2360" s="24">
        <f t="shared" si="887"/>
        <v>0</v>
      </c>
      <c r="CM2360" s="24">
        <f t="shared" si="888"/>
        <v>0</v>
      </c>
      <c r="CO2360" s="24">
        <f t="shared" si="889"/>
        <v>0</v>
      </c>
      <c r="CQ2360" s="24">
        <f t="shared" si="890"/>
        <v>0</v>
      </c>
      <c r="CS2360" s="24">
        <f t="shared" si="891"/>
        <v>0</v>
      </c>
    </row>
    <row r="2361" spans="9:97">
      <c r="I2361" s="24">
        <f t="shared" si="871"/>
        <v>0</v>
      </c>
      <c r="J2361" s="24">
        <f t="shared" si="870"/>
        <v>0</v>
      </c>
      <c r="M2361" s="24"/>
      <c r="N2361" s="24"/>
      <c r="O2361" s="24"/>
      <c r="P2361" s="24"/>
      <c r="Q2361" s="24"/>
      <c r="R2361" s="24"/>
      <c r="S2361" s="24">
        <f t="shared" si="872"/>
        <v>0</v>
      </c>
      <c r="T2361" s="24">
        <f t="shared" si="893"/>
        <v>0</v>
      </c>
      <c r="W2361" s="24"/>
      <c r="X2361" s="24"/>
      <c r="Y2361" s="24"/>
      <c r="Z2361" s="24"/>
      <c r="AA2361" s="24"/>
      <c r="AB2361" s="24"/>
      <c r="AC2361" s="24">
        <f t="shared" si="873"/>
        <v>0</v>
      </c>
      <c r="AD2361" s="24">
        <f t="shared" si="874"/>
        <v>0</v>
      </c>
      <c r="AG2361" s="24"/>
      <c r="AH2361" s="24"/>
      <c r="AI2361" s="24"/>
      <c r="AJ2361" s="24"/>
      <c r="AK2361" s="24"/>
      <c r="AL2361" s="24"/>
      <c r="AM2361" s="24">
        <f t="shared" si="875"/>
        <v>0</v>
      </c>
      <c r="AN2361" s="24">
        <f t="shared" si="892"/>
        <v>0</v>
      </c>
      <c r="AQ2361" s="24"/>
      <c r="AR2361" s="24"/>
      <c r="AS2361" s="24"/>
      <c r="AT2361" s="24"/>
      <c r="AU2361" s="24"/>
      <c r="AV2361" s="24"/>
      <c r="AW2361" s="24">
        <f t="shared" si="876"/>
        <v>0</v>
      </c>
      <c r="AX2361" s="24">
        <f t="shared" si="877"/>
        <v>0</v>
      </c>
      <c r="BA2361" s="24"/>
      <c r="BB2361" s="24"/>
      <c r="BC2361" s="24"/>
      <c r="BD2361" s="24"/>
      <c r="BE2361" s="24"/>
      <c r="BF2361" s="24"/>
      <c r="BG2361" s="24">
        <f t="shared" si="878"/>
        <v>0</v>
      </c>
      <c r="BH2361" s="24">
        <f t="shared" si="879"/>
        <v>0</v>
      </c>
      <c r="BK2361" s="24"/>
      <c r="BL2361" s="24"/>
      <c r="BM2361" s="24"/>
      <c r="BN2361" s="24"/>
      <c r="BO2361" s="24"/>
      <c r="BP2361" s="24"/>
      <c r="BQ2361" s="24">
        <f t="shared" si="880"/>
        <v>0</v>
      </c>
      <c r="BR2361" s="24">
        <f t="shared" si="881"/>
        <v>0</v>
      </c>
      <c r="BU2361" s="24"/>
      <c r="BV2361" s="24"/>
      <c r="BW2361" s="24"/>
      <c r="BX2361" s="24"/>
      <c r="BY2361" s="24"/>
      <c r="BZ2361" s="24"/>
      <c r="CA2361" s="24">
        <f t="shared" si="882"/>
        <v>0</v>
      </c>
      <c r="CB2361" s="24">
        <f t="shared" si="883"/>
        <v>0</v>
      </c>
      <c r="CC2361" s="24"/>
      <c r="CE2361" s="24">
        <f t="shared" si="884"/>
        <v>0</v>
      </c>
      <c r="CG2361" s="24">
        <f t="shared" si="885"/>
        <v>0</v>
      </c>
      <c r="CI2361" s="24">
        <f t="shared" si="886"/>
        <v>0</v>
      </c>
      <c r="CK2361" s="24">
        <f t="shared" si="887"/>
        <v>0</v>
      </c>
      <c r="CM2361" s="24">
        <f t="shared" si="888"/>
        <v>0</v>
      </c>
      <c r="CO2361" s="24">
        <f t="shared" si="889"/>
        <v>0</v>
      </c>
      <c r="CQ2361" s="24">
        <f t="shared" si="890"/>
        <v>0</v>
      </c>
      <c r="CS2361" s="24">
        <f t="shared" si="891"/>
        <v>0</v>
      </c>
    </row>
    <row r="2362" spans="9:97">
      <c r="I2362" s="24">
        <f t="shared" si="871"/>
        <v>0</v>
      </c>
      <c r="J2362" s="24">
        <f t="shared" si="870"/>
        <v>0</v>
      </c>
      <c r="M2362" s="24"/>
      <c r="N2362" s="24"/>
      <c r="O2362" s="24"/>
      <c r="P2362" s="24"/>
      <c r="Q2362" s="24"/>
      <c r="R2362" s="24"/>
      <c r="S2362" s="24">
        <f t="shared" si="872"/>
        <v>0</v>
      </c>
      <c r="T2362" s="24">
        <f t="shared" si="893"/>
        <v>0</v>
      </c>
      <c r="W2362" s="24"/>
      <c r="X2362" s="24"/>
      <c r="Y2362" s="24"/>
      <c r="Z2362" s="24"/>
      <c r="AA2362" s="24"/>
      <c r="AB2362" s="24"/>
      <c r="AC2362" s="24">
        <f t="shared" si="873"/>
        <v>0</v>
      </c>
      <c r="AD2362" s="24">
        <f t="shared" si="874"/>
        <v>0</v>
      </c>
      <c r="AG2362" s="24"/>
      <c r="AH2362" s="24"/>
      <c r="AI2362" s="24"/>
      <c r="AJ2362" s="24"/>
      <c r="AK2362" s="24"/>
      <c r="AL2362" s="24"/>
      <c r="AM2362" s="24">
        <f t="shared" si="875"/>
        <v>0</v>
      </c>
      <c r="AN2362" s="24">
        <f t="shared" si="892"/>
        <v>0</v>
      </c>
      <c r="AQ2362" s="24"/>
      <c r="AR2362" s="24"/>
      <c r="AS2362" s="24"/>
      <c r="AT2362" s="24"/>
      <c r="AU2362" s="24"/>
      <c r="AV2362" s="24"/>
      <c r="AW2362" s="24">
        <f t="shared" si="876"/>
        <v>0</v>
      </c>
      <c r="AX2362" s="24">
        <f t="shared" si="877"/>
        <v>0</v>
      </c>
      <c r="BA2362" s="24"/>
      <c r="BB2362" s="24"/>
      <c r="BC2362" s="24"/>
      <c r="BD2362" s="24"/>
      <c r="BE2362" s="24"/>
      <c r="BF2362" s="24"/>
      <c r="BG2362" s="24">
        <f t="shared" si="878"/>
        <v>0</v>
      </c>
      <c r="BH2362" s="24">
        <f t="shared" si="879"/>
        <v>0</v>
      </c>
      <c r="BK2362" s="24"/>
      <c r="BL2362" s="24"/>
      <c r="BM2362" s="24"/>
      <c r="BN2362" s="24"/>
      <c r="BO2362" s="24"/>
      <c r="BP2362" s="24"/>
      <c r="BQ2362" s="24">
        <f t="shared" si="880"/>
        <v>0</v>
      </c>
      <c r="BR2362" s="24">
        <f t="shared" si="881"/>
        <v>0</v>
      </c>
      <c r="BU2362" s="24"/>
      <c r="BV2362" s="24"/>
      <c r="BW2362" s="24"/>
      <c r="BX2362" s="24"/>
      <c r="BY2362" s="24"/>
      <c r="BZ2362" s="24"/>
      <c r="CA2362" s="24">
        <f t="shared" si="882"/>
        <v>0</v>
      </c>
      <c r="CB2362" s="24">
        <f t="shared" si="883"/>
        <v>0</v>
      </c>
      <c r="CC2362" s="24"/>
      <c r="CE2362" s="24">
        <f t="shared" si="884"/>
        <v>0</v>
      </c>
      <c r="CG2362" s="24">
        <f t="shared" si="885"/>
        <v>0</v>
      </c>
      <c r="CI2362" s="24">
        <f t="shared" si="886"/>
        <v>0</v>
      </c>
      <c r="CK2362" s="24">
        <f t="shared" si="887"/>
        <v>0</v>
      </c>
      <c r="CM2362" s="24">
        <f t="shared" si="888"/>
        <v>0</v>
      </c>
      <c r="CO2362" s="24">
        <f t="shared" si="889"/>
        <v>0</v>
      </c>
      <c r="CQ2362" s="24">
        <f t="shared" si="890"/>
        <v>0</v>
      </c>
      <c r="CS2362" s="24">
        <f t="shared" si="891"/>
        <v>0</v>
      </c>
    </row>
    <row r="2363" spans="9:97">
      <c r="I2363" s="24">
        <f t="shared" si="871"/>
        <v>0</v>
      </c>
      <c r="J2363" s="24">
        <f t="shared" si="870"/>
        <v>0</v>
      </c>
      <c r="M2363" s="24"/>
      <c r="N2363" s="24"/>
      <c r="O2363" s="24"/>
      <c r="P2363" s="24"/>
      <c r="Q2363" s="24"/>
      <c r="R2363" s="24"/>
      <c r="S2363" s="24">
        <f t="shared" si="872"/>
        <v>0</v>
      </c>
      <c r="T2363" s="24">
        <f t="shared" si="893"/>
        <v>0</v>
      </c>
      <c r="W2363" s="24"/>
      <c r="X2363" s="24"/>
      <c r="Y2363" s="24"/>
      <c r="Z2363" s="24"/>
      <c r="AA2363" s="24"/>
      <c r="AB2363" s="24"/>
      <c r="AC2363" s="24">
        <f t="shared" si="873"/>
        <v>0</v>
      </c>
      <c r="AD2363" s="24">
        <f t="shared" si="874"/>
        <v>0</v>
      </c>
      <c r="AG2363" s="24"/>
      <c r="AH2363" s="24"/>
      <c r="AI2363" s="24"/>
      <c r="AJ2363" s="24"/>
      <c r="AK2363" s="24"/>
      <c r="AL2363" s="24"/>
      <c r="AM2363" s="24">
        <f t="shared" si="875"/>
        <v>0</v>
      </c>
      <c r="AN2363" s="24">
        <f t="shared" si="892"/>
        <v>0</v>
      </c>
      <c r="AQ2363" s="24"/>
      <c r="AR2363" s="24"/>
      <c r="AS2363" s="24"/>
      <c r="AT2363" s="24"/>
      <c r="AU2363" s="24"/>
      <c r="AV2363" s="24"/>
      <c r="AW2363" s="24">
        <f t="shared" si="876"/>
        <v>0</v>
      </c>
      <c r="AX2363" s="24">
        <f t="shared" si="877"/>
        <v>0</v>
      </c>
      <c r="BA2363" s="24"/>
      <c r="BB2363" s="24"/>
      <c r="BC2363" s="24"/>
      <c r="BD2363" s="24"/>
      <c r="BE2363" s="24"/>
      <c r="BF2363" s="24"/>
      <c r="BG2363" s="24">
        <f t="shared" si="878"/>
        <v>0</v>
      </c>
      <c r="BH2363" s="24">
        <f t="shared" si="879"/>
        <v>0</v>
      </c>
      <c r="BK2363" s="24"/>
      <c r="BL2363" s="24"/>
      <c r="BM2363" s="24"/>
      <c r="BN2363" s="24"/>
      <c r="BO2363" s="24"/>
      <c r="BP2363" s="24"/>
      <c r="BQ2363" s="24">
        <f t="shared" si="880"/>
        <v>0</v>
      </c>
      <c r="BR2363" s="24">
        <f t="shared" si="881"/>
        <v>0</v>
      </c>
      <c r="BU2363" s="24"/>
      <c r="BV2363" s="24"/>
      <c r="BW2363" s="24"/>
      <c r="BX2363" s="24"/>
      <c r="BY2363" s="24"/>
      <c r="BZ2363" s="24"/>
      <c r="CA2363" s="24">
        <f t="shared" si="882"/>
        <v>0</v>
      </c>
      <c r="CB2363" s="24">
        <f t="shared" si="883"/>
        <v>0</v>
      </c>
      <c r="CC2363" s="24"/>
      <c r="CE2363" s="24">
        <f t="shared" si="884"/>
        <v>0</v>
      </c>
      <c r="CG2363" s="24">
        <f t="shared" si="885"/>
        <v>0</v>
      </c>
      <c r="CI2363" s="24">
        <f t="shared" si="886"/>
        <v>0</v>
      </c>
      <c r="CK2363" s="24">
        <f t="shared" si="887"/>
        <v>0</v>
      </c>
      <c r="CM2363" s="24">
        <f t="shared" si="888"/>
        <v>0</v>
      </c>
      <c r="CO2363" s="24">
        <f t="shared" si="889"/>
        <v>0</v>
      </c>
      <c r="CQ2363" s="24">
        <f t="shared" si="890"/>
        <v>0</v>
      </c>
      <c r="CS2363" s="24">
        <f t="shared" si="891"/>
        <v>0</v>
      </c>
    </row>
    <row r="2364" spans="9:97">
      <c r="I2364" s="24">
        <f t="shared" si="871"/>
        <v>0</v>
      </c>
      <c r="J2364" s="24">
        <f t="shared" si="870"/>
        <v>0</v>
      </c>
      <c r="M2364" s="24"/>
      <c r="N2364" s="24"/>
      <c r="O2364" s="24"/>
      <c r="P2364" s="24"/>
      <c r="Q2364" s="24"/>
      <c r="R2364" s="24"/>
      <c r="S2364" s="24">
        <f t="shared" si="872"/>
        <v>0</v>
      </c>
      <c r="T2364" s="24">
        <f t="shared" si="893"/>
        <v>0</v>
      </c>
      <c r="W2364" s="24"/>
      <c r="X2364" s="24"/>
      <c r="Y2364" s="24"/>
      <c r="Z2364" s="24"/>
      <c r="AA2364" s="24"/>
      <c r="AB2364" s="24"/>
      <c r="AC2364" s="24">
        <f t="shared" si="873"/>
        <v>0</v>
      </c>
      <c r="AD2364" s="24">
        <f t="shared" si="874"/>
        <v>0</v>
      </c>
      <c r="AG2364" s="24"/>
      <c r="AH2364" s="24"/>
      <c r="AI2364" s="24"/>
      <c r="AJ2364" s="24"/>
      <c r="AK2364" s="24"/>
      <c r="AL2364" s="24"/>
      <c r="AM2364" s="24">
        <f t="shared" si="875"/>
        <v>0</v>
      </c>
      <c r="AN2364" s="24">
        <f t="shared" si="892"/>
        <v>0</v>
      </c>
      <c r="AQ2364" s="24"/>
      <c r="AR2364" s="24"/>
      <c r="AS2364" s="24"/>
      <c r="AT2364" s="24"/>
      <c r="AU2364" s="24"/>
      <c r="AV2364" s="24"/>
      <c r="AW2364" s="24">
        <f t="shared" si="876"/>
        <v>0</v>
      </c>
      <c r="AX2364" s="24">
        <f t="shared" si="877"/>
        <v>0</v>
      </c>
      <c r="BA2364" s="24"/>
      <c r="BB2364" s="24"/>
      <c r="BC2364" s="24"/>
      <c r="BD2364" s="24"/>
      <c r="BE2364" s="24"/>
      <c r="BF2364" s="24"/>
      <c r="BG2364" s="24">
        <f t="shared" si="878"/>
        <v>0</v>
      </c>
      <c r="BH2364" s="24">
        <f t="shared" si="879"/>
        <v>0</v>
      </c>
      <c r="BK2364" s="24"/>
      <c r="BL2364" s="24"/>
      <c r="BM2364" s="24"/>
      <c r="BN2364" s="24"/>
      <c r="BO2364" s="24"/>
      <c r="BP2364" s="24"/>
      <c r="BQ2364" s="24">
        <f t="shared" si="880"/>
        <v>0</v>
      </c>
      <c r="BR2364" s="24">
        <f t="shared" si="881"/>
        <v>0</v>
      </c>
      <c r="BU2364" s="24"/>
      <c r="BV2364" s="24"/>
      <c r="BW2364" s="24"/>
      <c r="BX2364" s="24"/>
      <c r="BY2364" s="24"/>
      <c r="BZ2364" s="24"/>
      <c r="CA2364" s="24">
        <f t="shared" si="882"/>
        <v>0</v>
      </c>
      <c r="CB2364" s="24">
        <f t="shared" si="883"/>
        <v>0</v>
      </c>
      <c r="CC2364" s="24"/>
      <c r="CE2364" s="24">
        <f t="shared" si="884"/>
        <v>0</v>
      </c>
      <c r="CG2364" s="24">
        <f t="shared" si="885"/>
        <v>0</v>
      </c>
      <c r="CI2364" s="24">
        <f t="shared" si="886"/>
        <v>0</v>
      </c>
      <c r="CK2364" s="24">
        <f t="shared" si="887"/>
        <v>0</v>
      </c>
      <c r="CM2364" s="24">
        <f t="shared" si="888"/>
        <v>0</v>
      </c>
      <c r="CO2364" s="24">
        <f t="shared" si="889"/>
        <v>0</v>
      </c>
      <c r="CQ2364" s="24">
        <f t="shared" si="890"/>
        <v>0</v>
      </c>
      <c r="CS2364" s="24">
        <f t="shared" si="891"/>
        <v>0</v>
      </c>
    </row>
    <row r="2365" spans="9:97">
      <c r="I2365" s="24">
        <f t="shared" si="871"/>
        <v>0</v>
      </c>
      <c r="J2365" s="24">
        <f t="shared" si="870"/>
        <v>0</v>
      </c>
      <c r="M2365" s="24"/>
      <c r="N2365" s="24"/>
      <c r="O2365" s="24"/>
      <c r="P2365" s="24"/>
      <c r="Q2365" s="24"/>
      <c r="R2365" s="24"/>
      <c r="S2365" s="24">
        <f t="shared" si="872"/>
        <v>0</v>
      </c>
      <c r="T2365" s="24">
        <f t="shared" si="893"/>
        <v>0</v>
      </c>
      <c r="W2365" s="24"/>
      <c r="X2365" s="24"/>
      <c r="Y2365" s="24"/>
      <c r="Z2365" s="24"/>
      <c r="AA2365" s="24"/>
      <c r="AB2365" s="24"/>
      <c r="AC2365" s="24">
        <f t="shared" si="873"/>
        <v>0</v>
      </c>
      <c r="AD2365" s="24">
        <f t="shared" si="874"/>
        <v>0</v>
      </c>
      <c r="AG2365" s="24"/>
      <c r="AH2365" s="24"/>
      <c r="AI2365" s="24"/>
      <c r="AJ2365" s="24"/>
      <c r="AK2365" s="24"/>
      <c r="AL2365" s="24"/>
      <c r="AM2365" s="24">
        <f t="shared" si="875"/>
        <v>0</v>
      </c>
      <c r="AN2365" s="24">
        <f t="shared" si="892"/>
        <v>0</v>
      </c>
      <c r="AQ2365" s="24"/>
      <c r="AR2365" s="24"/>
      <c r="AS2365" s="24"/>
      <c r="AT2365" s="24"/>
      <c r="AU2365" s="24"/>
      <c r="AV2365" s="24"/>
      <c r="AW2365" s="24">
        <f t="shared" si="876"/>
        <v>0</v>
      </c>
      <c r="AX2365" s="24">
        <f t="shared" si="877"/>
        <v>0</v>
      </c>
      <c r="BA2365" s="24"/>
      <c r="BB2365" s="24"/>
      <c r="BC2365" s="24"/>
      <c r="BD2365" s="24"/>
      <c r="BE2365" s="24"/>
      <c r="BF2365" s="24"/>
      <c r="BG2365" s="24">
        <f t="shared" si="878"/>
        <v>0</v>
      </c>
      <c r="BH2365" s="24">
        <f t="shared" si="879"/>
        <v>0</v>
      </c>
      <c r="BK2365" s="24"/>
      <c r="BL2365" s="24"/>
      <c r="BM2365" s="24"/>
      <c r="BN2365" s="24"/>
      <c r="BO2365" s="24"/>
      <c r="BP2365" s="24"/>
      <c r="BQ2365" s="24">
        <f t="shared" si="880"/>
        <v>0</v>
      </c>
      <c r="BR2365" s="24">
        <f t="shared" si="881"/>
        <v>0</v>
      </c>
      <c r="BU2365" s="24"/>
      <c r="BV2365" s="24"/>
      <c r="BW2365" s="24"/>
      <c r="BX2365" s="24"/>
      <c r="BY2365" s="24"/>
      <c r="BZ2365" s="24"/>
      <c r="CA2365" s="24">
        <f t="shared" si="882"/>
        <v>0</v>
      </c>
      <c r="CB2365" s="24">
        <f t="shared" si="883"/>
        <v>0</v>
      </c>
      <c r="CC2365" s="24"/>
      <c r="CE2365" s="24">
        <f t="shared" si="884"/>
        <v>0</v>
      </c>
      <c r="CG2365" s="24">
        <f t="shared" si="885"/>
        <v>0</v>
      </c>
      <c r="CI2365" s="24">
        <f t="shared" si="886"/>
        <v>0</v>
      </c>
      <c r="CK2365" s="24">
        <f t="shared" si="887"/>
        <v>0</v>
      </c>
      <c r="CM2365" s="24">
        <f t="shared" si="888"/>
        <v>0</v>
      </c>
      <c r="CO2365" s="24">
        <f t="shared" si="889"/>
        <v>0</v>
      </c>
      <c r="CQ2365" s="24">
        <f t="shared" si="890"/>
        <v>0</v>
      </c>
      <c r="CS2365" s="24">
        <f t="shared" si="891"/>
        <v>0</v>
      </c>
    </row>
    <row r="2366" spans="9:97">
      <c r="I2366" s="24">
        <f t="shared" si="871"/>
        <v>0</v>
      </c>
      <c r="J2366" s="24">
        <f t="shared" ref="J2366:J2429" si="894">IF(F2366&lt;C2366-D2366,C2366-D2366-F2366,0)</f>
        <v>0</v>
      </c>
      <c r="M2366" s="24"/>
      <c r="N2366" s="24"/>
      <c r="O2366" s="24"/>
      <c r="P2366" s="24"/>
      <c r="Q2366" s="24"/>
      <c r="R2366" s="24"/>
      <c r="S2366" s="24">
        <f t="shared" si="872"/>
        <v>0</v>
      </c>
      <c r="T2366" s="24">
        <f t="shared" si="893"/>
        <v>0</v>
      </c>
      <c r="W2366" s="24"/>
      <c r="X2366" s="24"/>
      <c r="Y2366" s="24"/>
      <c r="Z2366" s="24"/>
      <c r="AA2366" s="24"/>
      <c r="AB2366" s="24"/>
      <c r="AC2366" s="24">
        <f t="shared" si="873"/>
        <v>0</v>
      </c>
      <c r="AD2366" s="24">
        <f t="shared" si="874"/>
        <v>0</v>
      </c>
      <c r="AG2366" s="24"/>
      <c r="AH2366" s="24"/>
      <c r="AI2366" s="24"/>
      <c r="AJ2366" s="24"/>
      <c r="AK2366" s="24"/>
      <c r="AL2366" s="24"/>
      <c r="AM2366" s="24">
        <f t="shared" si="875"/>
        <v>0</v>
      </c>
      <c r="AN2366" s="24">
        <f t="shared" si="892"/>
        <v>0</v>
      </c>
      <c r="AQ2366" s="24"/>
      <c r="AR2366" s="24"/>
      <c r="AS2366" s="24"/>
      <c r="AT2366" s="24"/>
      <c r="AU2366" s="24"/>
      <c r="AV2366" s="24"/>
      <c r="AW2366" s="24">
        <f t="shared" si="876"/>
        <v>0</v>
      </c>
      <c r="AX2366" s="24">
        <f t="shared" si="877"/>
        <v>0</v>
      </c>
      <c r="BA2366" s="24"/>
      <c r="BB2366" s="24"/>
      <c r="BC2366" s="24"/>
      <c r="BD2366" s="24"/>
      <c r="BE2366" s="24"/>
      <c r="BF2366" s="24"/>
      <c r="BG2366" s="24">
        <f t="shared" si="878"/>
        <v>0</v>
      </c>
      <c r="BH2366" s="24">
        <f t="shared" si="879"/>
        <v>0</v>
      </c>
      <c r="BK2366" s="24"/>
      <c r="BL2366" s="24"/>
      <c r="BM2366" s="24"/>
      <c r="BN2366" s="24"/>
      <c r="BO2366" s="24"/>
      <c r="BP2366" s="24"/>
      <c r="BQ2366" s="24">
        <f t="shared" si="880"/>
        <v>0</v>
      </c>
      <c r="BR2366" s="24">
        <f t="shared" si="881"/>
        <v>0</v>
      </c>
      <c r="BU2366" s="24"/>
      <c r="BV2366" s="24"/>
      <c r="BW2366" s="24"/>
      <c r="BX2366" s="24"/>
      <c r="BY2366" s="24"/>
      <c r="BZ2366" s="24"/>
      <c r="CA2366" s="24">
        <f t="shared" si="882"/>
        <v>0</v>
      </c>
      <c r="CB2366" s="24">
        <f t="shared" si="883"/>
        <v>0</v>
      </c>
      <c r="CC2366" s="24"/>
      <c r="CE2366" s="24">
        <f t="shared" si="884"/>
        <v>0</v>
      </c>
      <c r="CG2366" s="24">
        <f t="shared" si="885"/>
        <v>0</v>
      </c>
      <c r="CI2366" s="24">
        <f t="shared" si="886"/>
        <v>0</v>
      </c>
      <c r="CK2366" s="24">
        <f t="shared" si="887"/>
        <v>0</v>
      </c>
      <c r="CM2366" s="24">
        <f t="shared" si="888"/>
        <v>0</v>
      </c>
      <c r="CO2366" s="24">
        <f t="shared" si="889"/>
        <v>0</v>
      </c>
      <c r="CQ2366" s="24">
        <f t="shared" si="890"/>
        <v>0</v>
      </c>
      <c r="CS2366" s="24">
        <f t="shared" si="891"/>
        <v>0</v>
      </c>
    </row>
    <row r="2367" spans="9:97">
      <c r="I2367" s="24">
        <f t="shared" si="871"/>
        <v>0</v>
      </c>
      <c r="J2367" s="24">
        <f t="shared" si="894"/>
        <v>0</v>
      </c>
      <c r="M2367" s="24"/>
      <c r="N2367" s="24"/>
      <c r="O2367" s="24"/>
      <c r="P2367" s="24"/>
      <c r="Q2367" s="24"/>
      <c r="R2367" s="24"/>
      <c r="S2367" s="24">
        <f t="shared" si="872"/>
        <v>0</v>
      </c>
      <c r="T2367" s="24">
        <f t="shared" si="893"/>
        <v>0</v>
      </c>
      <c r="W2367" s="24"/>
      <c r="X2367" s="24"/>
      <c r="Y2367" s="24"/>
      <c r="Z2367" s="24"/>
      <c r="AA2367" s="24"/>
      <c r="AB2367" s="24"/>
      <c r="AC2367" s="24">
        <f t="shared" si="873"/>
        <v>0</v>
      </c>
      <c r="AD2367" s="24">
        <f t="shared" si="874"/>
        <v>0</v>
      </c>
      <c r="AG2367" s="24"/>
      <c r="AH2367" s="24"/>
      <c r="AI2367" s="24"/>
      <c r="AJ2367" s="24"/>
      <c r="AK2367" s="24"/>
      <c r="AL2367" s="24"/>
      <c r="AM2367" s="24">
        <f t="shared" si="875"/>
        <v>0</v>
      </c>
      <c r="AN2367" s="24">
        <f t="shared" si="892"/>
        <v>0</v>
      </c>
      <c r="AQ2367" s="24"/>
      <c r="AR2367" s="24"/>
      <c r="AS2367" s="24"/>
      <c r="AT2367" s="24"/>
      <c r="AU2367" s="24"/>
      <c r="AV2367" s="24"/>
      <c r="AW2367" s="24">
        <f t="shared" si="876"/>
        <v>0</v>
      </c>
      <c r="AX2367" s="24">
        <f t="shared" si="877"/>
        <v>0</v>
      </c>
      <c r="BA2367" s="24"/>
      <c r="BB2367" s="24"/>
      <c r="BC2367" s="24"/>
      <c r="BD2367" s="24"/>
      <c r="BE2367" s="24"/>
      <c r="BF2367" s="24"/>
      <c r="BG2367" s="24">
        <f t="shared" si="878"/>
        <v>0</v>
      </c>
      <c r="BH2367" s="24">
        <f t="shared" si="879"/>
        <v>0</v>
      </c>
      <c r="BK2367" s="24"/>
      <c r="BL2367" s="24"/>
      <c r="BM2367" s="24"/>
      <c r="BN2367" s="24"/>
      <c r="BO2367" s="24"/>
      <c r="BP2367" s="24"/>
      <c r="BQ2367" s="24">
        <f t="shared" si="880"/>
        <v>0</v>
      </c>
      <c r="BR2367" s="24">
        <f t="shared" si="881"/>
        <v>0</v>
      </c>
      <c r="BU2367" s="24"/>
      <c r="BV2367" s="24"/>
      <c r="BW2367" s="24"/>
      <c r="BX2367" s="24"/>
      <c r="BY2367" s="24"/>
      <c r="BZ2367" s="24"/>
      <c r="CA2367" s="24">
        <f t="shared" si="882"/>
        <v>0</v>
      </c>
      <c r="CB2367" s="24">
        <f t="shared" si="883"/>
        <v>0</v>
      </c>
      <c r="CC2367" s="24"/>
      <c r="CE2367" s="24">
        <f t="shared" si="884"/>
        <v>0</v>
      </c>
      <c r="CG2367" s="24">
        <f t="shared" si="885"/>
        <v>0</v>
      </c>
      <c r="CI2367" s="24">
        <f t="shared" si="886"/>
        <v>0</v>
      </c>
      <c r="CK2367" s="24">
        <f t="shared" si="887"/>
        <v>0</v>
      </c>
      <c r="CM2367" s="24">
        <f t="shared" si="888"/>
        <v>0</v>
      </c>
      <c r="CO2367" s="24">
        <f t="shared" si="889"/>
        <v>0</v>
      </c>
      <c r="CQ2367" s="24">
        <f t="shared" si="890"/>
        <v>0</v>
      </c>
      <c r="CS2367" s="24">
        <f t="shared" si="891"/>
        <v>0</v>
      </c>
    </row>
    <row r="2368" spans="9:97">
      <c r="I2368" s="24">
        <f t="shared" si="871"/>
        <v>0</v>
      </c>
      <c r="J2368" s="24">
        <f t="shared" si="894"/>
        <v>0</v>
      </c>
      <c r="M2368" s="24"/>
      <c r="N2368" s="24"/>
      <c r="O2368" s="24"/>
      <c r="P2368" s="24"/>
      <c r="Q2368" s="24"/>
      <c r="R2368" s="24"/>
      <c r="S2368" s="24">
        <f t="shared" si="872"/>
        <v>0</v>
      </c>
      <c r="T2368" s="24">
        <f t="shared" si="893"/>
        <v>0</v>
      </c>
      <c r="W2368" s="24"/>
      <c r="X2368" s="24"/>
      <c r="Y2368" s="24"/>
      <c r="Z2368" s="24"/>
      <c r="AA2368" s="24"/>
      <c r="AB2368" s="24"/>
      <c r="AC2368" s="24">
        <f t="shared" si="873"/>
        <v>0</v>
      </c>
      <c r="AD2368" s="24">
        <f t="shared" si="874"/>
        <v>0</v>
      </c>
      <c r="AG2368" s="24"/>
      <c r="AH2368" s="24"/>
      <c r="AI2368" s="24"/>
      <c r="AJ2368" s="24"/>
      <c r="AK2368" s="24"/>
      <c r="AL2368" s="24"/>
      <c r="AM2368" s="24">
        <f t="shared" si="875"/>
        <v>0</v>
      </c>
      <c r="AN2368" s="24">
        <f t="shared" si="892"/>
        <v>0</v>
      </c>
      <c r="AQ2368" s="24"/>
      <c r="AR2368" s="24"/>
      <c r="AS2368" s="24"/>
      <c r="AT2368" s="24"/>
      <c r="AU2368" s="24"/>
      <c r="AV2368" s="24"/>
      <c r="AW2368" s="24">
        <f t="shared" si="876"/>
        <v>0</v>
      </c>
      <c r="AX2368" s="24">
        <f t="shared" si="877"/>
        <v>0</v>
      </c>
      <c r="BA2368" s="24"/>
      <c r="BB2368" s="24"/>
      <c r="BC2368" s="24"/>
      <c r="BD2368" s="24"/>
      <c r="BE2368" s="24"/>
      <c r="BF2368" s="24"/>
      <c r="BG2368" s="24">
        <f t="shared" si="878"/>
        <v>0</v>
      </c>
      <c r="BH2368" s="24">
        <f t="shared" si="879"/>
        <v>0</v>
      </c>
      <c r="BK2368" s="24"/>
      <c r="BL2368" s="24"/>
      <c r="BM2368" s="24"/>
      <c r="BN2368" s="24"/>
      <c r="BO2368" s="24"/>
      <c r="BP2368" s="24"/>
      <c r="BQ2368" s="24">
        <f t="shared" si="880"/>
        <v>0</v>
      </c>
      <c r="BR2368" s="24">
        <f t="shared" si="881"/>
        <v>0</v>
      </c>
      <c r="BU2368" s="24"/>
      <c r="BV2368" s="24"/>
      <c r="BW2368" s="24"/>
      <c r="BX2368" s="24"/>
      <c r="BY2368" s="24"/>
      <c r="BZ2368" s="24"/>
      <c r="CA2368" s="24">
        <f t="shared" si="882"/>
        <v>0</v>
      </c>
      <c r="CB2368" s="24">
        <f t="shared" si="883"/>
        <v>0</v>
      </c>
      <c r="CC2368" s="24"/>
      <c r="CE2368" s="24">
        <f t="shared" si="884"/>
        <v>0</v>
      </c>
      <c r="CG2368" s="24">
        <f t="shared" si="885"/>
        <v>0</v>
      </c>
      <c r="CI2368" s="24">
        <f t="shared" si="886"/>
        <v>0</v>
      </c>
      <c r="CK2368" s="24">
        <f t="shared" si="887"/>
        <v>0</v>
      </c>
      <c r="CM2368" s="24">
        <f t="shared" si="888"/>
        <v>0</v>
      </c>
      <c r="CO2368" s="24">
        <f t="shared" si="889"/>
        <v>0</v>
      </c>
      <c r="CQ2368" s="24">
        <f t="shared" si="890"/>
        <v>0</v>
      </c>
      <c r="CS2368" s="24">
        <f t="shared" si="891"/>
        <v>0</v>
      </c>
    </row>
    <row r="2369" spans="9:97">
      <c r="I2369" s="24">
        <f t="shared" si="871"/>
        <v>0</v>
      </c>
      <c r="J2369" s="24">
        <f t="shared" si="894"/>
        <v>0</v>
      </c>
      <c r="M2369" s="24"/>
      <c r="N2369" s="24"/>
      <c r="O2369" s="24"/>
      <c r="P2369" s="24"/>
      <c r="Q2369" s="24"/>
      <c r="R2369" s="24"/>
      <c r="S2369" s="24">
        <f t="shared" si="872"/>
        <v>0</v>
      </c>
      <c r="T2369" s="24">
        <f t="shared" si="893"/>
        <v>0</v>
      </c>
      <c r="W2369" s="24"/>
      <c r="X2369" s="24"/>
      <c r="Y2369" s="24"/>
      <c r="Z2369" s="24"/>
      <c r="AA2369" s="24"/>
      <c r="AB2369" s="24"/>
      <c r="AC2369" s="24">
        <f t="shared" si="873"/>
        <v>0</v>
      </c>
      <c r="AD2369" s="24">
        <f t="shared" si="874"/>
        <v>0</v>
      </c>
      <c r="AG2369" s="24"/>
      <c r="AH2369" s="24"/>
      <c r="AI2369" s="24"/>
      <c r="AJ2369" s="24"/>
      <c r="AK2369" s="24"/>
      <c r="AL2369" s="24"/>
      <c r="AM2369" s="24">
        <f t="shared" si="875"/>
        <v>0</v>
      </c>
      <c r="AN2369" s="24">
        <f t="shared" si="892"/>
        <v>0</v>
      </c>
      <c r="AQ2369" s="24"/>
      <c r="AR2369" s="24"/>
      <c r="AS2369" s="24"/>
      <c r="AT2369" s="24"/>
      <c r="AU2369" s="24"/>
      <c r="AV2369" s="24"/>
      <c r="AW2369" s="24">
        <f t="shared" si="876"/>
        <v>0</v>
      </c>
      <c r="AX2369" s="24">
        <f t="shared" si="877"/>
        <v>0</v>
      </c>
      <c r="BA2369" s="24"/>
      <c r="BB2369" s="24"/>
      <c r="BC2369" s="24"/>
      <c r="BD2369" s="24"/>
      <c r="BE2369" s="24"/>
      <c r="BF2369" s="24"/>
      <c r="BG2369" s="24">
        <f t="shared" si="878"/>
        <v>0</v>
      </c>
      <c r="BH2369" s="24">
        <f t="shared" si="879"/>
        <v>0</v>
      </c>
      <c r="BK2369" s="24"/>
      <c r="BL2369" s="24"/>
      <c r="BM2369" s="24"/>
      <c r="BN2369" s="24"/>
      <c r="BO2369" s="24"/>
      <c r="BP2369" s="24"/>
      <c r="BQ2369" s="24">
        <f t="shared" si="880"/>
        <v>0</v>
      </c>
      <c r="BR2369" s="24">
        <f t="shared" si="881"/>
        <v>0</v>
      </c>
      <c r="BU2369" s="24"/>
      <c r="BV2369" s="24"/>
      <c r="BW2369" s="24"/>
      <c r="BX2369" s="24"/>
      <c r="BY2369" s="24"/>
      <c r="BZ2369" s="24"/>
      <c r="CA2369" s="24">
        <f t="shared" si="882"/>
        <v>0</v>
      </c>
      <c r="CB2369" s="24">
        <f t="shared" si="883"/>
        <v>0</v>
      </c>
      <c r="CC2369" s="24"/>
      <c r="CE2369" s="24">
        <f t="shared" si="884"/>
        <v>0</v>
      </c>
      <c r="CG2369" s="24">
        <f t="shared" si="885"/>
        <v>0</v>
      </c>
      <c r="CI2369" s="24">
        <f t="shared" si="886"/>
        <v>0</v>
      </c>
      <c r="CK2369" s="24">
        <f t="shared" si="887"/>
        <v>0</v>
      </c>
      <c r="CM2369" s="24">
        <f t="shared" si="888"/>
        <v>0</v>
      </c>
      <c r="CO2369" s="24">
        <f t="shared" si="889"/>
        <v>0</v>
      </c>
      <c r="CQ2369" s="24">
        <f t="shared" si="890"/>
        <v>0</v>
      </c>
      <c r="CS2369" s="24">
        <f t="shared" si="891"/>
        <v>0</v>
      </c>
    </row>
    <row r="2370" spans="9:97">
      <c r="I2370" s="24">
        <f t="shared" si="871"/>
        <v>0</v>
      </c>
      <c r="J2370" s="24">
        <f t="shared" si="894"/>
        <v>0</v>
      </c>
      <c r="M2370" s="24"/>
      <c r="N2370" s="24"/>
      <c r="O2370" s="24"/>
      <c r="P2370" s="24"/>
      <c r="Q2370" s="24"/>
      <c r="R2370" s="24"/>
      <c r="S2370" s="24">
        <f t="shared" si="872"/>
        <v>0</v>
      </c>
      <c r="T2370" s="24">
        <f t="shared" si="893"/>
        <v>0</v>
      </c>
      <c r="W2370" s="24"/>
      <c r="X2370" s="24"/>
      <c r="Y2370" s="24"/>
      <c r="Z2370" s="24"/>
      <c r="AA2370" s="24"/>
      <c r="AB2370" s="24"/>
      <c r="AC2370" s="24">
        <f t="shared" si="873"/>
        <v>0</v>
      </c>
      <c r="AD2370" s="24">
        <f t="shared" si="874"/>
        <v>0</v>
      </c>
      <c r="AG2370" s="24"/>
      <c r="AH2370" s="24"/>
      <c r="AI2370" s="24"/>
      <c r="AJ2370" s="24"/>
      <c r="AK2370" s="24"/>
      <c r="AL2370" s="24"/>
      <c r="AM2370" s="24">
        <f t="shared" si="875"/>
        <v>0</v>
      </c>
      <c r="AN2370" s="24">
        <f t="shared" si="892"/>
        <v>0</v>
      </c>
      <c r="AQ2370" s="24"/>
      <c r="AR2370" s="24"/>
      <c r="AS2370" s="24"/>
      <c r="AT2370" s="24"/>
      <c r="AU2370" s="24"/>
      <c r="AV2370" s="24"/>
      <c r="AW2370" s="24">
        <f t="shared" si="876"/>
        <v>0</v>
      </c>
      <c r="AX2370" s="24">
        <f t="shared" si="877"/>
        <v>0</v>
      </c>
      <c r="BA2370" s="24"/>
      <c r="BB2370" s="24"/>
      <c r="BC2370" s="24"/>
      <c r="BD2370" s="24"/>
      <c r="BE2370" s="24"/>
      <c r="BF2370" s="24"/>
      <c r="BG2370" s="24">
        <f t="shared" si="878"/>
        <v>0</v>
      </c>
      <c r="BH2370" s="24">
        <f t="shared" si="879"/>
        <v>0</v>
      </c>
      <c r="BK2370" s="24"/>
      <c r="BL2370" s="24"/>
      <c r="BM2370" s="24"/>
      <c r="BN2370" s="24"/>
      <c r="BO2370" s="24"/>
      <c r="BP2370" s="24"/>
      <c r="BQ2370" s="24">
        <f t="shared" si="880"/>
        <v>0</v>
      </c>
      <c r="BR2370" s="24">
        <f t="shared" si="881"/>
        <v>0</v>
      </c>
      <c r="BU2370" s="24"/>
      <c r="BV2370" s="24"/>
      <c r="BW2370" s="24"/>
      <c r="BX2370" s="24"/>
      <c r="BY2370" s="24"/>
      <c r="BZ2370" s="24"/>
      <c r="CA2370" s="24">
        <f t="shared" si="882"/>
        <v>0</v>
      </c>
      <c r="CB2370" s="24">
        <f t="shared" si="883"/>
        <v>0</v>
      </c>
      <c r="CC2370" s="24"/>
      <c r="CE2370" s="24">
        <f t="shared" si="884"/>
        <v>0</v>
      </c>
      <c r="CG2370" s="24">
        <f t="shared" si="885"/>
        <v>0</v>
      </c>
      <c r="CI2370" s="24">
        <f t="shared" si="886"/>
        <v>0</v>
      </c>
      <c r="CK2370" s="24">
        <f t="shared" si="887"/>
        <v>0</v>
      </c>
      <c r="CM2370" s="24">
        <f t="shared" si="888"/>
        <v>0</v>
      </c>
      <c r="CO2370" s="24">
        <f t="shared" si="889"/>
        <v>0</v>
      </c>
      <c r="CQ2370" s="24">
        <f t="shared" si="890"/>
        <v>0</v>
      </c>
      <c r="CS2370" s="24">
        <f t="shared" si="891"/>
        <v>0</v>
      </c>
    </row>
    <row r="2371" spans="9:97">
      <c r="I2371" s="24">
        <f t="shared" si="871"/>
        <v>0</v>
      </c>
      <c r="J2371" s="24">
        <f t="shared" si="894"/>
        <v>0</v>
      </c>
      <c r="M2371" s="24"/>
      <c r="N2371" s="24"/>
      <c r="O2371" s="24"/>
      <c r="P2371" s="24"/>
      <c r="Q2371" s="24"/>
      <c r="R2371" s="24"/>
      <c r="S2371" s="24">
        <f t="shared" si="872"/>
        <v>0</v>
      </c>
      <c r="T2371" s="24">
        <f t="shared" si="893"/>
        <v>0</v>
      </c>
      <c r="W2371" s="24"/>
      <c r="X2371" s="24"/>
      <c r="Y2371" s="24"/>
      <c r="Z2371" s="24"/>
      <c r="AA2371" s="24"/>
      <c r="AB2371" s="24"/>
      <c r="AC2371" s="24">
        <f t="shared" si="873"/>
        <v>0</v>
      </c>
      <c r="AD2371" s="24">
        <f t="shared" si="874"/>
        <v>0</v>
      </c>
      <c r="AG2371" s="24"/>
      <c r="AH2371" s="24"/>
      <c r="AI2371" s="24"/>
      <c r="AJ2371" s="24"/>
      <c r="AK2371" s="24"/>
      <c r="AL2371" s="24"/>
      <c r="AM2371" s="24">
        <f t="shared" si="875"/>
        <v>0</v>
      </c>
      <c r="AN2371" s="24">
        <f t="shared" si="892"/>
        <v>0</v>
      </c>
      <c r="AQ2371" s="24"/>
      <c r="AR2371" s="24"/>
      <c r="AS2371" s="24"/>
      <c r="AT2371" s="24"/>
      <c r="AU2371" s="24"/>
      <c r="AV2371" s="24"/>
      <c r="AW2371" s="24">
        <f t="shared" si="876"/>
        <v>0</v>
      </c>
      <c r="AX2371" s="24">
        <f t="shared" si="877"/>
        <v>0</v>
      </c>
      <c r="BA2371" s="24"/>
      <c r="BB2371" s="24"/>
      <c r="BC2371" s="24"/>
      <c r="BD2371" s="24"/>
      <c r="BE2371" s="24"/>
      <c r="BF2371" s="24"/>
      <c r="BG2371" s="24">
        <f t="shared" si="878"/>
        <v>0</v>
      </c>
      <c r="BH2371" s="24">
        <f t="shared" si="879"/>
        <v>0</v>
      </c>
      <c r="BK2371" s="24"/>
      <c r="BL2371" s="24"/>
      <c r="BM2371" s="24"/>
      <c r="BN2371" s="24"/>
      <c r="BO2371" s="24"/>
      <c r="BP2371" s="24"/>
      <c r="BQ2371" s="24">
        <f t="shared" si="880"/>
        <v>0</v>
      </c>
      <c r="BR2371" s="24">
        <f t="shared" si="881"/>
        <v>0</v>
      </c>
      <c r="BU2371" s="24"/>
      <c r="BV2371" s="24"/>
      <c r="BW2371" s="24"/>
      <c r="BX2371" s="24"/>
      <c r="BY2371" s="24"/>
      <c r="BZ2371" s="24"/>
      <c r="CA2371" s="24">
        <f t="shared" si="882"/>
        <v>0</v>
      </c>
      <c r="CB2371" s="24">
        <f t="shared" si="883"/>
        <v>0</v>
      </c>
      <c r="CC2371" s="24"/>
      <c r="CE2371" s="24">
        <f t="shared" si="884"/>
        <v>0</v>
      </c>
      <c r="CG2371" s="24">
        <f t="shared" si="885"/>
        <v>0</v>
      </c>
      <c r="CI2371" s="24">
        <f t="shared" si="886"/>
        <v>0</v>
      </c>
      <c r="CK2371" s="24">
        <f t="shared" si="887"/>
        <v>0</v>
      </c>
      <c r="CM2371" s="24">
        <f t="shared" si="888"/>
        <v>0</v>
      </c>
      <c r="CO2371" s="24">
        <f t="shared" si="889"/>
        <v>0</v>
      </c>
      <c r="CQ2371" s="24">
        <f t="shared" si="890"/>
        <v>0</v>
      </c>
      <c r="CS2371" s="24">
        <f t="shared" si="891"/>
        <v>0</v>
      </c>
    </row>
    <row r="2372" spans="9:97">
      <c r="I2372" s="24">
        <f t="shared" ref="I2372:I2435" si="895">IF(F2372&gt;=C2372-D2372,G2372-H2372,E2372)</f>
        <v>0</v>
      </c>
      <c r="J2372" s="24">
        <f t="shared" si="894"/>
        <v>0</v>
      </c>
      <c r="M2372" s="24"/>
      <c r="N2372" s="24"/>
      <c r="O2372" s="24"/>
      <c r="P2372" s="24"/>
      <c r="Q2372" s="24"/>
      <c r="R2372" s="24"/>
      <c r="S2372" s="24">
        <f t="shared" ref="S2372:S2435" si="896">IF(P2372&gt;=M2372-N2372,Q2372-R2372,O2372)</f>
        <v>0</v>
      </c>
      <c r="T2372" s="24">
        <f t="shared" si="893"/>
        <v>0</v>
      </c>
      <c r="W2372" s="24"/>
      <c r="X2372" s="24"/>
      <c r="Y2372" s="24"/>
      <c r="Z2372" s="24"/>
      <c r="AA2372" s="24"/>
      <c r="AB2372" s="24"/>
      <c r="AC2372" s="24">
        <f t="shared" ref="AC2372:AC2435" si="897">IF(Z2372&gt;=W2372-X2372,AA2372-AB2372,Y2372)</f>
        <v>0</v>
      </c>
      <c r="AD2372" s="24">
        <f t="shared" ref="AD2372:AD2435" si="898">IF(Z2372&lt;W2372-X2372,W2372-X2372-Z2372,0)</f>
        <v>0</v>
      </c>
      <c r="AG2372" s="24"/>
      <c r="AH2372" s="24"/>
      <c r="AI2372" s="24"/>
      <c r="AJ2372" s="24"/>
      <c r="AK2372" s="24"/>
      <c r="AL2372" s="24"/>
      <c r="AM2372" s="24">
        <f t="shared" ref="AM2372:AM2435" si="899">IF(AJ2372&gt;=AG2372-AH2372,AK2372-AL2372,AI2372)</f>
        <v>0</v>
      </c>
      <c r="AN2372" s="24">
        <f t="shared" si="892"/>
        <v>0</v>
      </c>
      <c r="AQ2372" s="24"/>
      <c r="AR2372" s="24"/>
      <c r="AS2372" s="24"/>
      <c r="AT2372" s="24"/>
      <c r="AU2372" s="24"/>
      <c r="AV2372" s="24"/>
      <c r="AW2372" s="24">
        <f t="shared" ref="AW2372:AW2435" si="900">IF(AS2372&gt;=AR2372-AQ2372,AV2372-AU2372,AT2372)</f>
        <v>0</v>
      </c>
      <c r="AX2372" s="24">
        <f t="shared" ref="AX2372:AX2435" si="901">IF(AS2372&lt;AR2372-AQ2372,AR2372-AQ2372-AS2372,0)</f>
        <v>0</v>
      </c>
      <c r="BA2372" s="24"/>
      <c r="BB2372" s="24"/>
      <c r="BC2372" s="24"/>
      <c r="BD2372" s="24"/>
      <c r="BE2372" s="24"/>
      <c r="BF2372" s="24"/>
      <c r="BG2372" s="24">
        <f t="shared" ref="BG2372:BG2435" si="902">IF(BC2372&gt;=BB2372-BA2372,BF2372-BE2372,BD2372)</f>
        <v>0</v>
      </c>
      <c r="BH2372" s="24">
        <f t="shared" ref="BH2372:BH2435" si="903">IF(BC2372&lt;BB2372-BA2372,BB2372-BA2372-BC2372,0)</f>
        <v>0</v>
      </c>
      <c r="BK2372" s="24"/>
      <c r="BL2372" s="24"/>
      <c r="BM2372" s="24"/>
      <c r="BN2372" s="24"/>
      <c r="BO2372" s="24"/>
      <c r="BP2372" s="24"/>
      <c r="BQ2372" s="24">
        <f t="shared" ref="BQ2372:BQ2435" si="904">IF(BM2372&gt;=BL2372-BK2372,BP2372-BO2372,BN2372)</f>
        <v>0</v>
      </c>
      <c r="BR2372" s="24">
        <f t="shared" ref="BR2372:BR2435" si="905">IF(BM2372&lt;BL2372-BK2372,BL2372-BK2372-BM2372,0)</f>
        <v>0</v>
      </c>
      <c r="BU2372" s="24"/>
      <c r="BV2372" s="24"/>
      <c r="BW2372" s="24"/>
      <c r="BX2372" s="24"/>
      <c r="BY2372" s="24"/>
      <c r="BZ2372" s="24"/>
      <c r="CA2372" s="24">
        <f t="shared" ref="CA2372:CA2435" si="906">IF(BW2372&gt;=BV2372-BU2372,BZ2372-BY2372,BX2372)</f>
        <v>0</v>
      </c>
      <c r="CB2372" s="24">
        <f t="shared" ref="CB2372:CB2435" si="907">IF(BW2372&lt;BV2372-BU2372,BV2372-BU2372-BW2372,0)</f>
        <v>0</v>
      </c>
      <c r="CC2372" s="24"/>
      <c r="CE2372" s="24">
        <f t="shared" si="884"/>
        <v>0</v>
      </c>
      <c r="CG2372" s="24">
        <f t="shared" si="885"/>
        <v>0</v>
      </c>
      <c r="CI2372" s="24">
        <f t="shared" si="886"/>
        <v>0</v>
      </c>
      <c r="CK2372" s="24">
        <f t="shared" si="887"/>
        <v>0</v>
      </c>
      <c r="CM2372" s="24">
        <f t="shared" si="888"/>
        <v>0</v>
      </c>
      <c r="CO2372" s="24">
        <f t="shared" si="889"/>
        <v>0</v>
      </c>
      <c r="CQ2372" s="24">
        <f t="shared" si="890"/>
        <v>0</v>
      </c>
      <c r="CS2372" s="24">
        <f t="shared" si="891"/>
        <v>0</v>
      </c>
    </row>
    <row r="2373" spans="9:97">
      <c r="I2373" s="24">
        <f t="shared" si="895"/>
        <v>0</v>
      </c>
      <c r="J2373" s="24">
        <f t="shared" si="894"/>
        <v>0</v>
      </c>
      <c r="M2373" s="24"/>
      <c r="N2373" s="24"/>
      <c r="O2373" s="24"/>
      <c r="P2373" s="24"/>
      <c r="Q2373" s="24"/>
      <c r="R2373" s="24"/>
      <c r="S2373" s="24">
        <f t="shared" si="896"/>
        <v>0</v>
      </c>
      <c r="T2373" s="24">
        <f t="shared" si="893"/>
        <v>0</v>
      </c>
      <c r="W2373" s="24"/>
      <c r="X2373" s="24"/>
      <c r="Y2373" s="24"/>
      <c r="Z2373" s="24"/>
      <c r="AA2373" s="24"/>
      <c r="AB2373" s="24"/>
      <c r="AC2373" s="24">
        <f t="shared" si="897"/>
        <v>0</v>
      </c>
      <c r="AD2373" s="24">
        <f t="shared" si="898"/>
        <v>0</v>
      </c>
      <c r="AG2373" s="24"/>
      <c r="AH2373" s="24"/>
      <c r="AI2373" s="24"/>
      <c r="AJ2373" s="24"/>
      <c r="AK2373" s="24"/>
      <c r="AL2373" s="24"/>
      <c r="AM2373" s="24">
        <f t="shared" si="899"/>
        <v>0</v>
      </c>
      <c r="AN2373" s="24">
        <f t="shared" si="892"/>
        <v>0</v>
      </c>
      <c r="AQ2373" s="24"/>
      <c r="AR2373" s="24"/>
      <c r="AS2373" s="24"/>
      <c r="AT2373" s="24"/>
      <c r="AU2373" s="24"/>
      <c r="AV2373" s="24"/>
      <c r="AW2373" s="24">
        <f t="shared" si="900"/>
        <v>0</v>
      </c>
      <c r="AX2373" s="24">
        <f t="shared" si="901"/>
        <v>0</v>
      </c>
      <c r="BA2373" s="24"/>
      <c r="BB2373" s="24"/>
      <c r="BC2373" s="24"/>
      <c r="BD2373" s="24"/>
      <c r="BE2373" s="24"/>
      <c r="BF2373" s="24"/>
      <c r="BG2373" s="24">
        <f t="shared" si="902"/>
        <v>0</v>
      </c>
      <c r="BH2373" s="24">
        <f t="shared" si="903"/>
        <v>0</v>
      </c>
      <c r="BK2373" s="24"/>
      <c r="BL2373" s="24"/>
      <c r="BM2373" s="24"/>
      <c r="BN2373" s="24"/>
      <c r="BO2373" s="24"/>
      <c r="BP2373" s="24"/>
      <c r="BQ2373" s="24">
        <f t="shared" si="904"/>
        <v>0</v>
      </c>
      <c r="BR2373" s="24">
        <f t="shared" si="905"/>
        <v>0</v>
      </c>
      <c r="BU2373" s="24"/>
      <c r="BV2373" s="24"/>
      <c r="BW2373" s="24"/>
      <c r="BX2373" s="24"/>
      <c r="BY2373" s="24"/>
      <c r="BZ2373" s="24"/>
      <c r="CA2373" s="24">
        <f t="shared" si="906"/>
        <v>0</v>
      </c>
      <c r="CB2373" s="24">
        <f t="shared" si="907"/>
        <v>0</v>
      </c>
      <c r="CC2373" s="24"/>
      <c r="CE2373" s="24">
        <f t="shared" ref="CE2373:CE2436" si="908">SUMIF(B:B,CD2373,G:G)-SUMIF(B:B,CD2373,H:H)</f>
        <v>0</v>
      </c>
      <c r="CG2373" s="24">
        <f t="shared" ref="CG2373:CG2436" si="909">SUMIF(L:L,CF2373,Q:Q)-SUMIF(L:L,CF2373,R:R)</f>
        <v>0</v>
      </c>
      <c r="CI2373" s="24">
        <f t="shared" ref="CI2373:CI2436" si="910">SUMIF(V:V,CH2373,AA:AA)-SUMIF(V:V,CH2373,AB:AB)</f>
        <v>0</v>
      </c>
      <c r="CK2373" s="24">
        <f t="shared" ref="CK2373:CK2436" si="911">SUMIF(AF:AF,CJ2373,AK:AK)-SUMIF(AF:AF,CJ2373,AL:AL)</f>
        <v>0</v>
      </c>
      <c r="CM2373" s="24">
        <f t="shared" ref="CM2373:CM2436" si="912">SUMIF(AP:AP,CL2373,AV:AV)-SUMIF(AP:AP,CL2373,AU:AU)</f>
        <v>0</v>
      </c>
      <c r="CO2373" s="24">
        <f t="shared" ref="CO2373:CO2436" si="913">SUMIF(AZ:AZ,CN2373,BF:BF)-SUMIF(AZ:AZ,CN2373,BE:BE)</f>
        <v>0</v>
      </c>
      <c r="CQ2373" s="24">
        <f t="shared" ref="CQ2373:CQ2436" si="914">SUMIF(BJ:BJ,CP2373,BP:BP)-SUMIF(BJ:BJ,CP2373,BO:BO)</f>
        <v>0</v>
      </c>
      <c r="CS2373" s="24">
        <f t="shared" ref="CS2373:CS2436" si="915">SUMIF(BT:BT,CR2373,BZ:BZ)-SUMIF(BT:BT,CR2373,BY:BY)</f>
        <v>0</v>
      </c>
    </row>
    <row r="2374" spans="9:97">
      <c r="I2374" s="24">
        <f t="shared" si="895"/>
        <v>0</v>
      </c>
      <c r="J2374" s="24">
        <f t="shared" si="894"/>
        <v>0</v>
      </c>
      <c r="M2374" s="24"/>
      <c r="N2374" s="24"/>
      <c r="O2374" s="24"/>
      <c r="P2374" s="24"/>
      <c r="Q2374" s="24"/>
      <c r="R2374" s="24"/>
      <c r="S2374" s="24">
        <f t="shared" si="896"/>
        <v>0</v>
      </c>
      <c r="T2374" s="24">
        <f t="shared" si="893"/>
        <v>0</v>
      </c>
      <c r="W2374" s="24"/>
      <c r="X2374" s="24"/>
      <c r="Y2374" s="24"/>
      <c r="Z2374" s="24"/>
      <c r="AA2374" s="24"/>
      <c r="AB2374" s="24"/>
      <c r="AC2374" s="24">
        <f t="shared" si="897"/>
        <v>0</v>
      </c>
      <c r="AD2374" s="24">
        <f t="shared" si="898"/>
        <v>0</v>
      </c>
      <c r="AG2374" s="24"/>
      <c r="AH2374" s="24"/>
      <c r="AI2374" s="24"/>
      <c r="AJ2374" s="24"/>
      <c r="AK2374" s="24"/>
      <c r="AL2374" s="24"/>
      <c r="AM2374" s="24">
        <f t="shared" si="899"/>
        <v>0</v>
      </c>
      <c r="AN2374" s="24">
        <f t="shared" si="892"/>
        <v>0</v>
      </c>
      <c r="AQ2374" s="24"/>
      <c r="AR2374" s="24"/>
      <c r="AS2374" s="24"/>
      <c r="AT2374" s="24"/>
      <c r="AU2374" s="24"/>
      <c r="AV2374" s="24"/>
      <c r="AW2374" s="24">
        <f t="shared" si="900"/>
        <v>0</v>
      </c>
      <c r="AX2374" s="24">
        <f t="shared" si="901"/>
        <v>0</v>
      </c>
      <c r="BA2374" s="24"/>
      <c r="BB2374" s="24"/>
      <c r="BC2374" s="24"/>
      <c r="BD2374" s="24"/>
      <c r="BE2374" s="24"/>
      <c r="BF2374" s="24"/>
      <c r="BG2374" s="24">
        <f t="shared" si="902"/>
        <v>0</v>
      </c>
      <c r="BH2374" s="24">
        <f t="shared" si="903"/>
        <v>0</v>
      </c>
      <c r="BK2374" s="24"/>
      <c r="BL2374" s="24"/>
      <c r="BM2374" s="24"/>
      <c r="BN2374" s="24"/>
      <c r="BO2374" s="24"/>
      <c r="BP2374" s="24"/>
      <c r="BQ2374" s="24">
        <f t="shared" si="904"/>
        <v>0</v>
      </c>
      <c r="BR2374" s="24">
        <f t="shared" si="905"/>
        <v>0</v>
      </c>
      <c r="BU2374" s="24"/>
      <c r="BV2374" s="24"/>
      <c r="BW2374" s="24"/>
      <c r="BX2374" s="24"/>
      <c r="BY2374" s="24"/>
      <c r="BZ2374" s="24"/>
      <c r="CA2374" s="24">
        <f t="shared" si="906"/>
        <v>0</v>
      </c>
      <c r="CB2374" s="24">
        <f t="shared" si="907"/>
        <v>0</v>
      </c>
      <c r="CC2374" s="24"/>
      <c r="CE2374" s="24">
        <f t="shared" si="908"/>
        <v>0</v>
      </c>
      <c r="CG2374" s="24">
        <f t="shared" si="909"/>
        <v>0</v>
      </c>
      <c r="CI2374" s="24">
        <f t="shared" si="910"/>
        <v>0</v>
      </c>
      <c r="CK2374" s="24">
        <f t="shared" si="911"/>
        <v>0</v>
      </c>
      <c r="CM2374" s="24">
        <f t="shared" si="912"/>
        <v>0</v>
      </c>
      <c r="CO2374" s="24">
        <f t="shared" si="913"/>
        <v>0</v>
      </c>
      <c r="CQ2374" s="24">
        <f t="shared" si="914"/>
        <v>0</v>
      </c>
      <c r="CS2374" s="24">
        <f t="shared" si="915"/>
        <v>0</v>
      </c>
    </row>
    <row r="2375" spans="9:97">
      <c r="I2375" s="24">
        <f t="shared" si="895"/>
        <v>0</v>
      </c>
      <c r="J2375" s="24">
        <f t="shared" si="894"/>
        <v>0</v>
      </c>
      <c r="M2375" s="24"/>
      <c r="N2375" s="24"/>
      <c r="O2375" s="24"/>
      <c r="P2375" s="24"/>
      <c r="Q2375" s="24"/>
      <c r="R2375" s="24"/>
      <c r="S2375" s="24">
        <f t="shared" si="896"/>
        <v>0</v>
      </c>
      <c r="T2375" s="24">
        <f t="shared" si="893"/>
        <v>0</v>
      </c>
      <c r="W2375" s="24"/>
      <c r="X2375" s="24"/>
      <c r="Y2375" s="24"/>
      <c r="Z2375" s="24"/>
      <c r="AA2375" s="24"/>
      <c r="AB2375" s="24"/>
      <c r="AC2375" s="24">
        <f t="shared" si="897"/>
        <v>0</v>
      </c>
      <c r="AD2375" s="24">
        <f t="shared" si="898"/>
        <v>0</v>
      </c>
      <c r="AG2375" s="24"/>
      <c r="AH2375" s="24"/>
      <c r="AI2375" s="24"/>
      <c r="AJ2375" s="24"/>
      <c r="AK2375" s="24"/>
      <c r="AL2375" s="24"/>
      <c r="AM2375" s="24">
        <f t="shared" si="899"/>
        <v>0</v>
      </c>
      <c r="AN2375" s="24">
        <f t="shared" si="892"/>
        <v>0</v>
      </c>
      <c r="AQ2375" s="24"/>
      <c r="AR2375" s="24"/>
      <c r="AS2375" s="24"/>
      <c r="AT2375" s="24"/>
      <c r="AU2375" s="24"/>
      <c r="AV2375" s="24"/>
      <c r="AW2375" s="24">
        <f t="shared" si="900"/>
        <v>0</v>
      </c>
      <c r="AX2375" s="24">
        <f t="shared" si="901"/>
        <v>0</v>
      </c>
      <c r="BA2375" s="24"/>
      <c r="BB2375" s="24"/>
      <c r="BC2375" s="24"/>
      <c r="BD2375" s="24"/>
      <c r="BE2375" s="24"/>
      <c r="BF2375" s="24"/>
      <c r="BG2375" s="24">
        <f t="shared" si="902"/>
        <v>0</v>
      </c>
      <c r="BH2375" s="24">
        <f t="shared" si="903"/>
        <v>0</v>
      </c>
      <c r="BK2375" s="24"/>
      <c r="BL2375" s="24"/>
      <c r="BM2375" s="24"/>
      <c r="BN2375" s="24"/>
      <c r="BO2375" s="24"/>
      <c r="BP2375" s="24"/>
      <c r="BQ2375" s="24">
        <f t="shared" si="904"/>
        <v>0</v>
      </c>
      <c r="BR2375" s="24">
        <f t="shared" si="905"/>
        <v>0</v>
      </c>
      <c r="BU2375" s="24"/>
      <c r="BV2375" s="24"/>
      <c r="BW2375" s="24"/>
      <c r="BX2375" s="24"/>
      <c r="BY2375" s="24"/>
      <c r="BZ2375" s="24"/>
      <c r="CA2375" s="24">
        <f t="shared" si="906"/>
        <v>0</v>
      </c>
      <c r="CB2375" s="24">
        <f t="shared" si="907"/>
        <v>0</v>
      </c>
      <c r="CC2375" s="24"/>
      <c r="CE2375" s="24">
        <f t="shared" si="908"/>
        <v>0</v>
      </c>
      <c r="CG2375" s="24">
        <f t="shared" si="909"/>
        <v>0</v>
      </c>
      <c r="CI2375" s="24">
        <f t="shared" si="910"/>
        <v>0</v>
      </c>
      <c r="CK2375" s="24">
        <f t="shared" si="911"/>
        <v>0</v>
      </c>
      <c r="CM2375" s="24">
        <f t="shared" si="912"/>
        <v>0</v>
      </c>
      <c r="CO2375" s="24">
        <f t="shared" si="913"/>
        <v>0</v>
      </c>
      <c r="CQ2375" s="24">
        <f t="shared" si="914"/>
        <v>0</v>
      </c>
      <c r="CS2375" s="24">
        <f t="shared" si="915"/>
        <v>0</v>
      </c>
    </row>
    <row r="2376" spans="9:97">
      <c r="I2376" s="24">
        <f t="shared" si="895"/>
        <v>0</v>
      </c>
      <c r="J2376" s="24">
        <f t="shared" si="894"/>
        <v>0</v>
      </c>
      <c r="M2376" s="24"/>
      <c r="N2376" s="24"/>
      <c r="O2376" s="24"/>
      <c r="P2376" s="24"/>
      <c r="Q2376" s="24"/>
      <c r="R2376" s="24"/>
      <c r="S2376" s="24">
        <f t="shared" si="896"/>
        <v>0</v>
      </c>
      <c r="T2376" s="24">
        <f t="shared" si="893"/>
        <v>0</v>
      </c>
      <c r="W2376" s="24"/>
      <c r="X2376" s="24"/>
      <c r="Y2376" s="24"/>
      <c r="Z2376" s="24"/>
      <c r="AA2376" s="24"/>
      <c r="AB2376" s="24"/>
      <c r="AC2376" s="24">
        <f t="shared" si="897"/>
        <v>0</v>
      </c>
      <c r="AD2376" s="24">
        <f t="shared" si="898"/>
        <v>0</v>
      </c>
      <c r="AG2376" s="24"/>
      <c r="AH2376" s="24"/>
      <c r="AI2376" s="24"/>
      <c r="AJ2376" s="24"/>
      <c r="AK2376" s="24"/>
      <c r="AL2376" s="24"/>
      <c r="AM2376" s="24">
        <f t="shared" si="899"/>
        <v>0</v>
      </c>
      <c r="AN2376" s="24">
        <f t="shared" si="892"/>
        <v>0</v>
      </c>
      <c r="AQ2376" s="24"/>
      <c r="AR2376" s="24"/>
      <c r="AS2376" s="24"/>
      <c r="AT2376" s="24"/>
      <c r="AU2376" s="24"/>
      <c r="AV2376" s="24"/>
      <c r="AW2376" s="24">
        <f t="shared" si="900"/>
        <v>0</v>
      </c>
      <c r="AX2376" s="24">
        <f t="shared" si="901"/>
        <v>0</v>
      </c>
      <c r="BA2376" s="24"/>
      <c r="BB2376" s="24"/>
      <c r="BC2376" s="24"/>
      <c r="BD2376" s="24"/>
      <c r="BE2376" s="24"/>
      <c r="BF2376" s="24"/>
      <c r="BG2376" s="24">
        <f t="shared" si="902"/>
        <v>0</v>
      </c>
      <c r="BH2376" s="24">
        <f t="shared" si="903"/>
        <v>0</v>
      </c>
      <c r="BK2376" s="24"/>
      <c r="BL2376" s="24"/>
      <c r="BM2376" s="24"/>
      <c r="BN2376" s="24"/>
      <c r="BO2376" s="24"/>
      <c r="BP2376" s="24"/>
      <c r="BQ2376" s="24">
        <f t="shared" si="904"/>
        <v>0</v>
      </c>
      <c r="BR2376" s="24">
        <f t="shared" si="905"/>
        <v>0</v>
      </c>
      <c r="BU2376" s="24"/>
      <c r="BV2376" s="24"/>
      <c r="BW2376" s="24"/>
      <c r="BX2376" s="24"/>
      <c r="BY2376" s="24"/>
      <c r="BZ2376" s="24"/>
      <c r="CA2376" s="24">
        <f t="shared" si="906"/>
        <v>0</v>
      </c>
      <c r="CB2376" s="24">
        <f t="shared" si="907"/>
        <v>0</v>
      </c>
      <c r="CC2376" s="24"/>
      <c r="CE2376" s="24">
        <f t="shared" si="908"/>
        <v>0</v>
      </c>
      <c r="CG2376" s="24">
        <f t="shared" si="909"/>
        <v>0</v>
      </c>
      <c r="CI2376" s="24">
        <f t="shared" si="910"/>
        <v>0</v>
      </c>
      <c r="CK2376" s="24">
        <f t="shared" si="911"/>
        <v>0</v>
      </c>
      <c r="CM2376" s="24">
        <f t="shared" si="912"/>
        <v>0</v>
      </c>
      <c r="CO2376" s="24">
        <f t="shared" si="913"/>
        <v>0</v>
      </c>
      <c r="CQ2376" s="24">
        <f t="shared" si="914"/>
        <v>0</v>
      </c>
      <c r="CS2376" s="24">
        <f t="shared" si="915"/>
        <v>0</v>
      </c>
    </row>
    <row r="2377" spans="9:97">
      <c r="I2377" s="24">
        <f t="shared" si="895"/>
        <v>0</v>
      </c>
      <c r="J2377" s="24">
        <f t="shared" si="894"/>
        <v>0</v>
      </c>
      <c r="M2377" s="24"/>
      <c r="N2377" s="24"/>
      <c r="O2377" s="24"/>
      <c r="P2377" s="24"/>
      <c r="Q2377" s="24"/>
      <c r="R2377" s="24"/>
      <c r="S2377" s="24">
        <f t="shared" si="896"/>
        <v>0</v>
      </c>
      <c r="T2377" s="24">
        <f t="shared" si="893"/>
        <v>0</v>
      </c>
      <c r="W2377" s="24"/>
      <c r="X2377" s="24"/>
      <c r="Y2377" s="24"/>
      <c r="Z2377" s="24"/>
      <c r="AA2377" s="24"/>
      <c r="AB2377" s="24"/>
      <c r="AC2377" s="24">
        <f t="shared" si="897"/>
        <v>0</v>
      </c>
      <c r="AD2377" s="24">
        <f t="shared" si="898"/>
        <v>0</v>
      </c>
      <c r="AG2377" s="24"/>
      <c r="AH2377" s="24"/>
      <c r="AI2377" s="24"/>
      <c r="AJ2377" s="24"/>
      <c r="AK2377" s="24"/>
      <c r="AL2377" s="24"/>
      <c r="AM2377" s="24">
        <f t="shared" si="899"/>
        <v>0</v>
      </c>
      <c r="AN2377" s="24">
        <f t="shared" si="892"/>
        <v>0</v>
      </c>
      <c r="AQ2377" s="24"/>
      <c r="AR2377" s="24"/>
      <c r="AS2377" s="24"/>
      <c r="AT2377" s="24"/>
      <c r="AU2377" s="24"/>
      <c r="AV2377" s="24"/>
      <c r="AW2377" s="24">
        <f t="shared" si="900"/>
        <v>0</v>
      </c>
      <c r="AX2377" s="24">
        <f t="shared" si="901"/>
        <v>0</v>
      </c>
      <c r="BA2377" s="24"/>
      <c r="BB2377" s="24"/>
      <c r="BC2377" s="24"/>
      <c r="BD2377" s="24"/>
      <c r="BE2377" s="24"/>
      <c r="BF2377" s="24"/>
      <c r="BG2377" s="24">
        <f t="shared" si="902"/>
        <v>0</v>
      </c>
      <c r="BH2377" s="24">
        <f t="shared" si="903"/>
        <v>0</v>
      </c>
      <c r="BK2377" s="24"/>
      <c r="BL2377" s="24"/>
      <c r="BM2377" s="24"/>
      <c r="BN2377" s="24"/>
      <c r="BO2377" s="24"/>
      <c r="BP2377" s="24"/>
      <c r="BQ2377" s="24">
        <f t="shared" si="904"/>
        <v>0</v>
      </c>
      <c r="BR2377" s="24">
        <f t="shared" si="905"/>
        <v>0</v>
      </c>
      <c r="BU2377" s="24"/>
      <c r="BV2377" s="24"/>
      <c r="BW2377" s="24"/>
      <c r="BX2377" s="24"/>
      <c r="BY2377" s="24"/>
      <c r="BZ2377" s="24"/>
      <c r="CA2377" s="24">
        <f t="shared" si="906"/>
        <v>0</v>
      </c>
      <c r="CB2377" s="24">
        <f t="shared" si="907"/>
        <v>0</v>
      </c>
      <c r="CC2377" s="24"/>
      <c r="CE2377" s="24">
        <f t="shared" si="908"/>
        <v>0</v>
      </c>
      <c r="CG2377" s="24">
        <f t="shared" si="909"/>
        <v>0</v>
      </c>
      <c r="CI2377" s="24">
        <f t="shared" si="910"/>
        <v>0</v>
      </c>
      <c r="CK2377" s="24">
        <f t="shared" si="911"/>
        <v>0</v>
      </c>
      <c r="CM2377" s="24">
        <f t="shared" si="912"/>
        <v>0</v>
      </c>
      <c r="CO2377" s="24">
        <f t="shared" si="913"/>
        <v>0</v>
      </c>
      <c r="CQ2377" s="24">
        <f t="shared" si="914"/>
        <v>0</v>
      </c>
      <c r="CS2377" s="24">
        <f t="shared" si="915"/>
        <v>0</v>
      </c>
    </row>
    <row r="2378" spans="9:97">
      <c r="I2378" s="24">
        <f t="shared" si="895"/>
        <v>0</v>
      </c>
      <c r="J2378" s="24">
        <f t="shared" si="894"/>
        <v>0</v>
      </c>
      <c r="M2378" s="24"/>
      <c r="N2378" s="24"/>
      <c r="O2378" s="24"/>
      <c r="P2378" s="24"/>
      <c r="Q2378" s="24"/>
      <c r="R2378" s="24"/>
      <c r="S2378" s="24">
        <f t="shared" si="896"/>
        <v>0</v>
      </c>
      <c r="T2378" s="24">
        <f t="shared" si="893"/>
        <v>0</v>
      </c>
      <c r="W2378" s="24"/>
      <c r="X2378" s="24"/>
      <c r="Y2378" s="24"/>
      <c r="Z2378" s="24"/>
      <c r="AA2378" s="24"/>
      <c r="AB2378" s="24"/>
      <c r="AC2378" s="24">
        <f t="shared" si="897"/>
        <v>0</v>
      </c>
      <c r="AD2378" s="24">
        <f t="shared" si="898"/>
        <v>0</v>
      </c>
      <c r="AG2378" s="24"/>
      <c r="AH2378" s="24"/>
      <c r="AI2378" s="24"/>
      <c r="AJ2378" s="24"/>
      <c r="AK2378" s="24"/>
      <c r="AL2378" s="24"/>
      <c r="AM2378" s="24">
        <f t="shared" si="899"/>
        <v>0</v>
      </c>
      <c r="AN2378" s="24">
        <f t="shared" si="892"/>
        <v>0</v>
      </c>
      <c r="AQ2378" s="24"/>
      <c r="AR2378" s="24"/>
      <c r="AS2378" s="24"/>
      <c r="AT2378" s="24"/>
      <c r="AU2378" s="24"/>
      <c r="AV2378" s="24"/>
      <c r="AW2378" s="24">
        <f t="shared" si="900"/>
        <v>0</v>
      </c>
      <c r="AX2378" s="24">
        <f t="shared" si="901"/>
        <v>0</v>
      </c>
      <c r="BA2378" s="24"/>
      <c r="BB2378" s="24"/>
      <c r="BC2378" s="24"/>
      <c r="BD2378" s="24"/>
      <c r="BE2378" s="24"/>
      <c r="BF2378" s="24"/>
      <c r="BG2378" s="24">
        <f t="shared" si="902"/>
        <v>0</v>
      </c>
      <c r="BH2378" s="24">
        <f t="shared" si="903"/>
        <v>0</v>
      </c>
      <c r="BK2378" s="24"/>
      <c r="BL2378" s="24"/>
      <c r="BM2378" s="24"/>
      <c r="BN2378" s="24"/>
      <c r="BO2378" s="24"/>
      <c r="BP2378" s="24"/>
      <c r="BQ2378" s="24">
        <f t="shared" si="904"/>
        <v>0</v>
      </c>
      <c r="BR2378" s="24">
        <f t="shared" si="905"/>
        <v>0</v>
      </c>
      <c r="BU2378" s="24"/>
      <c r="BV2378" s="24"/>
      <c r="BW2378" s="24"/>
      <c r="BX2378" s="24"/>
      <c r="BY2378" s="24"/>
      <c r="BZ2378" s="24"/>
      <c r="CA2378" s="24">
        <f t="shared" si="906"/>
        <v>0</v>
      </c>
      <c r="CB2378" s="24">
        <f t="shared" si="907"/>
        <v>0</v>
      </c>
      <c r="CC2378" s="24"/>
      <c r="CE2378" s="24">
        <f t="shared" si="908"/>
        <v>0</v>
      </c>
      <c r="CG2378" s="24">
        <f t="shared" si="909"/>
        <v>0</v>
      </c>
      <c r="CI2378" s="24">
        <f t="shared" si="910"/>
        <v>0</v>
      </c>
      <c r="CK2378" s="24">
        <f t="shared" si="911"/>
        <v>0</v>
      </c>
      <c r="CM2378" s="24">
        <f t="shared" si="912"/>
        <v>0</v>
      </c>
      <c r="CO2378" s="24">
        <f t="shared" si="913"/>
        <v>0</v>
      </c>
      <c r="CQ2378" s="24">
        <f t="shared" si="914"/>
        <v>0</v>
      </c>
      <c r="CS2378" s="24">
        <f t="shared" si="915"/>
        <v>0</v>
      </c>
    </row>
    <row r="2379" spans="9:97">
      <c r="I2379" s="24">
        <f t="shared" si="895"/>
        <v>0</v>
      </c>
      <c r="J2379" s="24">
        <f t="shared" si="894"/>
        <v>0</v>
      </c>
      <c r="M2379" s="24"/>
      <c r="N2379" s="24"/>
      <c r="O2379" s="24"/>
      <c r="P2379" s="24"/>
      <c r="Q2379" s="24"/>
      <c r="R2379" s="24"/>
      <c r="S2379" s="24">
        <f t="shared" si="896"/>
        <v>0</v>
      </c>
      <c r="T2379" s="24">
        <f t="shared" si="893"/>
        <v>0</v>
      </c>
      <c r="W2379" s="24"/>
      <c r="X2379" s="24"/>
      <c r="Y2379" s="24"/>
      <c r="Z2379" s="24"/>
      <c r="AA2379" s="24"/>
      <c r="AB2379" s="24"/>
      <c r="AC2379" s="24">
        <f t="shared" si="897"/>
        <v>0</v>
      </c>
      <c r="AD2379" s="24">
        <f t="shared" si="898"/>
        <v>0</v>
      </c>
      <c r="AG2379" s="24"/>
      <c r="AH2379" s="24"/>
      <c r="AI2379" s="24"/>
      <c r="AJ2379" s="24"/>
      <c r="AK2379" s="24"/>
      <c r="AL2379" s="24"/>
      <c r="AM2379" s="24">
        <f t="shared" si="899"/>
        <v>0</v>
      </c>
      <c r="AN2379" s="24">
        <f t="shared" si="892"/>
        <v>0</v>
      </c>
      <c r="AQ2379" s="24"/>
      <c r="AR2379" s="24"/>
      <c r="AS2379" s="24"/>
      <c r="AT2379" s="24"/>
      <c r="AU2379" s="24"/>
      <c r="AV2379" s="24"/>
      <c r="AW2379" s="24">
        <f t="shared" si="900"/>
        <v>0</v>
      </c>
      <c r="AX2379" s="24">
        <f t="shared" si="901"/>
        <v>0</v>
      </c>
      <c r="BA2379" s="24"/>
      <c r="BB2379" s="24"/>
      <c r="BC2379" s="24"/>
      <c r="BD2379" s="24"/>
      <c r="BE2379" s="24"/>
      <c r="BF2379" s="24"/>
      <c r="BG2379" s="24">
        <f t="shared" si="902"/>
        <v>0</v>
      </c>
      <c r="BH2379" s="24">
        <f t="shared" si="903"/>
        <v>0</v>
      </c>
      <c r="BK2379" s="24"/>
      <c r="BL2379" s="24"/>
      <c r="BM2379" s="24"/>
      <c r="BN2379" s="24"/>
      <c r="BO2379" s="24"/>
      <c r="BP2379" s="24"/>
      <c r="BQ2379" s="24">
        <f t="shared" si="904"/>
        <v>0</v>
      </c>
      <c r="BR2379" s="24">
        <f t="shared" si="905"/>
        <v>0</v>
      </c>
      <c r="BU2379" s="24"/>
      <c r="BV2379" s="24"/>
      <c r="BW2379" s="24"/>
      <c r="BX2379" s="24"/>
      <c r="BY2379" s="24"/>
      <c r="BZ2379" s="24"/>
      <c r="CA2379" s="24">
        <f t="shared" si="906"/>
        <v>0</v>
      </c>
      <c r="CB2379" s="24">
        <f t="shared" si="907"/>
        <v>0</v>
      </c>
      <c r="CC2379" s="24"/>
      <c r="CE2379" s="24">
        <f t="shared" si="908"/>
        <v>0</v>
      </c>
      <c r="CG2379" s="24">
        <f t="shared" si="909"/>
        <v>0</v>
      </c>
      <c r="CI2379" s="24">
        <f t="shared" si="910"/>
        <v>0</v>
      </c>
      <c r="CK2379" s="24">
        <f t="shared" si="911"/>
        <v>0</v>
      </c>
      <c r="CM2379" s="24">
        <f t="shared" si="912"/>
        <v>0</v>
      </c>
      <c r="CO2379" s="24">
        <f t="shared" si="913"/>
        <v>0</v>
      </c>
      <c r="CQ2379" s="24">
        <f t="shared" si="914"/>
        <v>0</v>
      </c>
      <c r="CS2379" s="24">
        <f t="shared" si="915"/>
        <v>0</v>
      </c>
    </row>
    <row r="2380" spans="9:97">
      <c r="I2380" s="24">
        <f t="shared" si="895"/>
        <v>0</v>
      </c>
      <c r="J2380" s="24">
        <f t="shared" si="894"/>
        <v>0</v>
      </c>
      <c r="M2380" s="24"/>
      <c r="N2380" s="24"/>
      <c r="O2380" s="24"/>
      <c r="P2380" s="24"/>
      <c r="Q2380" s="24"/>
      <c r="R2380" s="24"/>
      <c r="S2380" s="24">
        <f t="shared" si="896"/>
        <v>0</v>
      </c>
      <c r="T2380" s="24">
        <f t="shared" si="893"/>
        <v>0</v>
      </c>
      <c r="W2380" s="24"/>
      <c r="X2380" s="24"/>
      <c r="Y2380" s="24"/>
      <c r="Z2380" s="24"/>
      <c r="AA2380" s="24"/>
      <c r="AB2380" s="24"/>
      <c r="AC2380" s="24">
        <f t="shared" si="897"/>
        <v>0</v>
      </c>
      <c r="AD2380" s="24">
        <f t="shared" si="898"/>
        <v>0</v>
      </c>
      <c r="AG2380" s="24"/>
      <c r="AH2380" s="24"/>
      <c r="AI2380" s="24"/>
      <c r="AJ2380" s="24"/>
      <c r="AK2380" s="24"/>
      <c r="AL2380" s="24"/>
      <c r="AM2380" s="24">
        <f t="shared" si="899"/>
        <v>0</v>
      </c>
      <c r="AN2380" s="24">
        <f t="shared" si="892"/>
        <v>0</v>
      </c>
      <c r="AQ2380" s="24"/>
      <c r="AR2380" s="24"/>
      <c r="AS2380" s="24"/>
      <c r="AT2380" s="24"/>
      <c r="AU2380" s="24"/>
      <c r="AV2380" s="24"/>
      <c r="AW2380" s="24">
        <f t="shared" si="900"/>
        <v>0</v>
      </c>
      <c r="AX2380" s="24">
        <f t="shared" si="901"/>
        <v>0</v>
      </c>
      <c r="BA2380" s="24"/>
      <c r="BB2380" s="24"/>
      <c r="BC2380" s="24"/>
      <c r="BD2380" s="24"/>
      <c r="BE2380" s="24"/>
      <c r="BF2380" s="24"/>
      <c r="BG2380" s="24">
        <f t="shared" si="902"/>
        <v>0</v>
      </c>
      <c r="BH2380" s="24">
        <f t="shared" si="903"/>
        <v>0</v>
      </c>
      <c r="BK2380" s="24"/>
      <c r="BL2380" s="24"/>
      <c r="BM2380" s="24"/>
      <c r="BN2380" s="24"/>
      <c r="BO2380" s="24"/>
      <c r="BP2380" s="24"/>
      <c r="BQ2380" s="24">
        <f t="shared" si="904"/>
        <v>0</v>
      </c>
      <c r="BR2380" s="24">
        <f t="shared" si="905"/>
        <v>0</v>
      </c>
      <c r="BU2380" s="24"/>
      <c r="BV2380" s="24"/>
      <c r="BW2380" s="24"/>
      <c r="BX2380" s="24"/>
      <c r="BY2380" s="24"/>
      <c r="BZ2380" s="24"/>
      <c r="CA2380" s="24">
        <f t="shared" si="906"/>
        <v>0</v>
      </c>
      <c r="CB2380" s="24">
        <f t="shared" si="907"/>
        <v>0</v>
      </c>
      <c r="CC2380" s="24"/>
      <c r="CE2380" s="24">
        <f t="shared" si="908"/>
        <v>0</v>
      </c>
      <c r="CG2380" s="24">
        <f t="shared" si="909"/>
        <v>0</v>
      </c>
      <c r="CI2380" s="24">
        <f t="shared" si="910"/>
        <v>0</v>
      </c>
      <c r="CK2380" s="24">
        <f t="shared" si="911"/>
        <v>0</v>
      </c>
      <c r="CM2380" s="24">
        <f t="shared" si="912"/>
        <v>0</v>
      </c>
      <c r="CO2380" s="24">
        <f t="shared" si="913"/>
        <v>0</v>
      </c>
      <c r="CQ2380" s="24">
        <f t="shared" si="914"/>
        <v>0</v>
      </c>
      <c r="CS2380" s="24">
        <f t="shared" si="915"/>
        <v>0</v>
      </c>
    </row>
    <row r="2381" spans="9:97">
      <c r="I2381" s="24">
        <f t="shared" si="895"/>
        <v>0</v>
      </c>
      <c r="J2381" s="24">
        <f t="shared" si="894"/>
        <v>0</v>
      </c>
      <c r="M2381" s="24"/>
      <c r="N2381" s="24"/>
      <c r="O2381" s="24"/>
      <c r="P2381" s="24"/>
      <c r="Q2381" s="24"/>
      <c r="R2381" s="24"/>
      <c r="S2381" s="24">
        <f t="shared" si="896"/>
        <v>0</v>
      </c>
      <c r="T2381" s="24">
        <f t="shared" si="893"/>
        <v>0</v>
      </c>
      <c r="W2381" s="24"/>
      <c r="X2381" s="24"/>
      <c r="Y2381" s="24"/>
      <c r="Z2381" s="24"/>
      <c r="AA2381" s="24"/>
      <c r="AB2381" s="24"/>
      <c r="AC2381" s="24">
        <f t="shared" si="897"/>
        <v>0</v>
      </c>
      <c r="AD2381" s="24">
        <f t="shared" si="898"/>
        <v>0</v>
      </c>
      <c r="AG2381" s="24"/>
      <c r="AH2381" s="24"/>
      <c r="AI2381" s="24"/>
      <c r="AJ2381" s="24"/>
      <c r="AK2381" s="24"/>
      <c r="AL2381" s="24"/>
      <c r="AM2381" s="24">
        <f t="shared" si="899"/>
        <v>0</v>
      </c>
      <c r="AN2381" s="24">
        <f t="shared" si="892"/>
        <v>0</v>
      </c>
      <c r="AQ2381" s="24"/>
      <c r="AR2381" s="24"/>
      <c r="AS2381" s="24"/>
      <c r="AT2381" s="24"/>
      <c r="AU2381" s="24"/>
      <c r="AV2381" s="24"/>
      <c r="AW2381" s="24">
        <f t="shared" si="900"/>
        <v>0</v>
      </c>
      <c r="AX2381" s="24">
        <f t="shared" si="901"/>
        <v>0</v>
      </c>
      <c r="BA2381" s="24"/>
      <c r="BB2381" s="24"/>
      <c r="BC2381" s="24"/>
      <c r="BD2381" s="24"/>
      <c r="BE2381" s="24"/>
      <c r="BF2381" s="24"/>
      <c r="BG2381" s="24">
        <f t="shared" si="902"/>
        <v>0</v>
      </c>
      <c r="BH2381" s="24">
        <f t="shared" si="903"/>
        <v>0</v>
      </c>
      <c r="BK2381" s="24"/>
      <c r="BL2381" s="24"/>
      <c r="BM2381" s="24"/>
      <c r="BN2381" s="24"/>
      <c r="BO2381" s="24"/>
      <c r="BP2381" s="24"/>
      <c r="BQ2381" s="24">
        <f t="shared" si="904"/>
        <v>0</v>
      </c>
      <c r="BR2381" s="24">
        <f t="shared" si="905"/>
        <v>0</v>
      </c>
      <c r="BU2381" s="24"/>
      <c r="BV2381" s="24"/>
      <c r="BW2381" s="24"/>
      <c r="BX2381" s="24"/>
      <c r="BY2381" s="24"/>
      <c r="BZ2381" s="24"/>
      <c r="CA2381" s="24">
        <f t="shared" si="906"/>
        <v>0</v>
      </c>
      <c r="CB2381" s="24">
        <f t="shared" si="907"/>
        <v>0</v>
      </c>
      <c r="CC2381" s="24"/>
      <c r="CE2381" s="24">
        <f t="shared" si="908"/>
        <v>0</v>
      </c>
      <c r="CG2381" s="24">
        <f t="shared" si="909"/>
        <v>0</v>
      </c>
      <c r="CI2381" s="24">
        <f t="shared" si="910"/>
        <v>0</v>
      </c>
      <c r="CK2381" s="24">
        <f t="shared" si="911"/>
        <v>0</v>
      </c>
      <c r="CM2381" s="24">
        <f t="shared" si="912"/>
        <v>0</v>
      </c>
      <c r="CO2381" s="24">
        <f t="shared" si="913"/>
        <v>0</v>
      </c>
      <c r="CQ2381" s="24">
        <f t="shared" si="914"/>
        <v>0</v>
      </c>
      <c r="CS2381" s="24">
        <f t="shared" si="915"/>
        <v>0</v>
      </c>
    </row>
    <row r="2382" spans="9:97">
      <c r="I2382" s="24">
        <f t="shared" si="895"/>
        <v>0</v>
      </c>
      <c r="J2382" s="24">
        <f t="shared" si="894"/>
        <v>0</v>
      </c>
      <c r="M2382" s="24"/>
      <c r="N2382" s="24"/>
      <c r="O2382" s="24"/>
      <c r="P2382" s="24"/>
      <c r="Q2382" s="24"/>
      <c r="R2382" s="24"/>
      <c r="S2382" s="24">
        <f t="shared" si="896"/>
        <v>0</v>
      </c>
      <c r="T2382" s="24">
        <f t="shared" si="893"/>
        <v>0</v>
      </c>
      <c r="W2382" s="24"/>
      <c r="X2382" s="24"/>
      <c r="Y2382" s="24"/>
      <c r="Z2382" s="24"/>
      <c r="AA2382" s="24"/>
      <c r="AB2382" s="24"/>
      <c r="AC2382" s="24">
        <f t="shared" si="897"/>
        <v>0</v>
      </c>
      <c r="AD2382" s="24">
        <f t="shared" si="898"/>
        <v>0</v>
      </c>
      <c r="AG2382" s="24"/>
      <c r="AH2382" s="24"/>
      <c r="AI2382" s="24"/>
      <c r="AJ2382" s="24"/>
      <c r="AK2382" s="24"/>
      <c r="AL2382" s="24"/>
      <c r="AM2382" s="24">
        <f t="shared" si="899"/>
        <v>0</v>
      </c>
      <c r="AN2382" s="24">
        <f t="shared" si="892"/>
        <v>0</v>
      </c>
      <c r="AQ2382" s="24"/>
      <c r="AR2382" s="24"/>
      <c r="AS2382" s="24"/>
      <c r="AT2382" s="24"/>
      <c r="AU2382" s="24"/>
      <c r="AV2382" s="24"/>
      <c r="AW2382" s="24">
        <f t="shared" si="900"/>
        <v>0</v>
      </c>
      <c r="AX2382" s="24">
        <f t="shared" si="901"/>
        <v>0</v>
      </c>
      <c r="BA2382" s="24"/>
      <c r="BB2382" s="24"/>
      <c r="BC2382" s="24"/>
      <c r="BD2382" s="24"/>
      <c r="BE2382" s="24"/>
      <c r="BF2382" s="24"/>
      <c r="BG2382" s="24">
        <f t="shared" si="902"/>
        <v>0</v>
      </c>
      <c r="BH2382" s="24">
        <f t="shared" si="903"/>
        <v>0</v>
      </c>
      <c r="BK2382" s="24"/>
      <c r="BL2382" s="24"/>
      <c r="BM2382" s="24"/>
      <c r="BN2382" s="24"/>
      <c r="BO2382" s="24"/>
      <c r="BP2382" s="24"/>
      <c r="BQ2382" s="24">
        <f t="shared" si="904"/>
        <v>0</v>
      </c>
      <c r="BR2382" s="24">
        <f t="shared" si="905"/>
        <v>0</v>
      </c>
      <c r="BU2382" s="24"/>
      <c r="BV2382" s="24"/>
      <c r="BW2382" s="24"/>
      <c r="BX2382" s="24"/>
      <c r="BY2382" s="24"/>
      <c r="BZ2382" s="24"/>
      <c r="CA2382" s="24">
        <f t="shared" si="906"/>
        <v>0</v>
      </c>
      <c r="CB2382" s="24">
        <f t="shared" si="907"/>
        <v>0</v>
      </c>
      <c r="CC2382" s="24"/>
      <c r="CE2382" s="24">
        <f t="shared" si="908"/>
        <v>0</v>
      </c>
      <c r="CG2382" s="24">
        <f t="shared" si="909"/>
        <v>0</v>
      </c>
      <c r="CI2382" s="24">
        <f t="shared" si="910"/>
        <v>0</v>
      </c>
      <c r="CK2382" s="24">
        <f t="shared" si="911"/>
        <v>0</v>
      </c>
      <c r="CM2382" s="24">
        <f t="shared" si="912"/>
        <v>0</v>
      </c>
      <c r="CO2382" s="24">
        <f t="shared" si="913"/>
        <v>0</v>
      </c>
      <c r="CQ2382" s="24">
        <f t="shared" si="914"/>
        <v>0</v>
      </c>
      <c r="CS2382" s="24">
        <f t="shared" si="915"/>
        <v>0</v>
      </c>
    </row>
    <row r="2383" spans="9:97">
      <c r="I2383" s="24">
        <f t="shared" si="895"/>
        <v>0</v>
      </c>
      <c r="J2383" s="24">
        <f t="shared" si="894"/>
        <v>0</v>
      </c>
      <c r="M2383" s="24"/>
      <c r="N2383" s="24"/>
      <c r="O2383" s="24"/>
      <c r="P2383" s="24"/>
      <c r="Q2383" s="24"/>
      <c r="R2383" s="24"/>
      <c r="S2383" s="24">
        <f t="shared" si="896"/>
        <v>0</v>
      </c>
      <c r="T2383" s="24">
        <f t="shared" si="893"/>
        <v>0</v>
      </c>
      <c r="W2383" s="24"/>
      <c r="X2383" s="24"/>
      <c r="Y2383" s="24"/>
      <c r="Z2383" s="24"/>
      <c r="AA2383" s="24"/>
      <c r="AB2383" s="24"/>
      <c r="AC2383" s="24">
        <f t="shared" si="897"/>
        <v>0</v>
      </c>
      <c r="AD2383" s="24">
        <f t="shared" si="898"/>
        <v>0</v>
      </c>
      <c r="AG2383" s="24"/>
      <c r="AH2383" s="24"/>
      <c r="AI2383" s="24"/>
      <c r="AJ2383" s="24"/>
      <c r="AK2383" s="24"/>
      <c r="AL2383" s="24"/>
      <c r="AM2383" s="24">
        <f t="shared" si="899"/>
        <v>0</v>
      </c>
      <c r="AN2383" s="24">
        <f t="shared" si="892"/>
        <v>0</v>
      </c>
      <c r="AQ2383" s="24"/>
      <c r="AR2383" s="24"/>
      <c r="AS2383" s="24"/>
      <c r="AT2383" s="24"/>
      <c r="AU2383" s="24"/>
      <c r="AV2383" s="24"/>
      <c r="AW2383" s="24">
        <f t="shared" si="900"/>
        <v>0</v>
      </c>
      <c r="AX2383" s="24">
        <f t="shared" si="901"/>
        <v>0</v>
      </c>
      <c r="BA2383" s="24"/>
      <c r="BB2383" s="24"/>
      <c r="BC2383" s="24"/>
      <c r="BD2383" s="24"/>
      <c r="BE2383" s="24"/>
      <c r="BF2383" s="24"/>
      <c r="BG2383" s="24">
        <f t="shared" si="902"/>
        <v>0</v>
      </c>
      <c r="BH2383" s="24">
        <f t="shared" si="903"/>
        <v>0</v>
      </c>
      <c r="BK2383" s="24"/>
      <c r="BL2383" s="24"/>
      <c r="BM2383" s="24"/>
      <c r="BN2383" s="24"/>
      <c r="BO2383" s="24"/>
      <c r="BP2383" s="24"/>
      <c r="BQ2383" s="24">
        <f t="shared" si="904"/>
        <v>0</v>
      </c>
      <c r="BR2383" s="24">
        <f t="shared" si="905"/>
        <v>0</v>
      </c>
      <c r="BU2383" s="24"/>
      <c r="BV2383" s="24"/>
      <c r="BW2383" s="24"/>
      <c r="BX2383" s="24"/>
      <c r="BY2383" s="24"/>
      <c r="BZ2383" s="24"/>
      <c r="CA2383" s="24">
        <f t="shared" si="906"/>
        <v>0</v>
      </c>
      <c r="CB2383" s="24">
        <f t="shared" si="907"/>
        <v>0</v>
      </c>
      <c r="CC2383" s="24"/>
      <c r="CE2383" s="24">
        <f t="shared" si="908"/>
        <v>0</v>
      </c>
      <c r="CG2383" s="24">
        <f t="shared" si="909"/>
        <v>0</v>
      </c>
      <c r="CI2383" s="24">
        <f t="shared" si="910"/>
        <v>0</v>
      </c>
      <c r="CK2383" s="24">
        <f t="shared" si="911"/>
        <v>0</v>
      </c>
      <c r="CM2383" s="24">
        <f t="shared" si="912"/>
        <v>0</v>
      </c>
      <c r="CO2383" s="24">
        <f t="shared" si="913"/>
        <v>0</v>
      </c>
      <c r="CQ2383" s="24">
        <f t="shared" si="914"/>
        <v>0</v>
      </c>
      <c r="CS2383" s="24">
        <f t="shared" si="915"/>
        <v>0</v>
      </c>
    </row>
    <row r="2384" spans="9:97">
      <c r="I2384" s="24">
        <f t="shared" si="895"/>
        <v>0</v>
      </c>
      <c r="J2384" s="24">
        <f t="shared" si="894"/>
        <v>0</v>
      </c>
      <c r="M2384" s="24"/>
      <c r="N2384" s="24"/>
      <c r="O2384" s="24"/>
      <c r="P2384" s="24"/>
      <c r="Q2384" s="24"/>
      <c r="R2384" s="24"/>
      <c r="S2384" s="24">
        <f t="shared" si="896"/>
        <v>0</v>
      </c>
      <c r="T2384" s="24">
        <f t="shared" si="893"/>
        <v>0</v>
      </c>
      <c r="W2384" s="24"/>
      <c r="X2384" s="24"/>
      <c r="Y2384" s="24"/>
      <c r="Z2384" s="24"/>
      <c r="AA2384" s="24"/>
      <c r="AB2384" s="24"/>
      <c r="AC2384" s="24">
        <f t="shared" si="897"/>
        <v>0</v>
      </c>
      <c r="AD2384" s="24">
        <f t="shared" si="898"/>
        <v>0</v>
      </c>
      <c r="AG2384" s="24"/>
      <c r="AH2384" s="24"/>
      <c r="AI2384" s="24"/>
      <c r="AJ2384" s="24"/>
      <c r="AK2384" s="24"/>
      <c r="AL2384" s="24"/>
      <c r="AM2384" s="24">
        <f t="shared" si="899"/>
        <v>0</v>
      </c>
      <c r="AN2384" s="24">
        <f t="shared" si="892"/>
        <v>0</v>
      </c>
      <c r="AQ2384" s="24"/>
      <c r="AR2384" s="24"/>
      <c r="AS2384" s="24"/>
      <c r="AT2384" s="24"/>
      <c r="AU2384" s="24"/>
      <c r="AV2384" s="24"/>
      <c r="AW2384" s="24">
        <f t="shared" si="900"/>
        <v>0</v>
      </c>
      <c r="AX2384" s="24">
        <f t="shared" si="901"/>
        <v>0</v>
      </c>
      <c r="BA2384" s="24"/>
      <c r="BB2384" s="24"/>
      <c r="BC2384" s="24"/>
      <c r="BD2384" s="24"/>
      <c r="BE2384" s="24"/>
      <c r="BF2384" s="24"/>
      <c r="BG2384" s="24">
        <f t="shared" si="902"/>
        <v>0</v>
      </c>
      <c r="BH2384" s="24">
        <f t="shared" si="903"/>
        <v>0</v>
      </c>
      <c r="BK2384" s="24"/>
      <c r="BL2384" s="24"/>
      <c r="BM2384" s="24"/>
      <c r="BN2384" s="24"/>
      <c r="BO2384" s="24"/>
      <c r="BP2384" s="24"/>
      <c r="BQ2384" s="24">
        <f t="shared" si="904"/>
        <v>0</v>
      </c>
      <c r="BR2384" s="24">
        <f t="shared" si="905"/>
        <v>0</v>
      </c>
      <c r="BU2384" s="24"/>
      <c r="BV2384" s="24"/>
      <c r="BW2384" s="24"/>
      <c r="BX2384" s="24"/>
      <c r="BY2384" s="24"/>
      <c r="BZ2384" s="24"/>
      <c r="CA2384" s="24">
        <f t="shared" si="906"/>
        <v>0</v>
      </c>
      <c r="CB2384" s="24">
        <f t="shared" si="907"/>
        <v>0</v>
      </c>
      <c r="CC2384" s="24"/>
      <c r="CE2384" s="24">
        <f t="shared" si="908"/>
        <v>0</v>
      </c>
      <c r="CG2384" s="24">
        <f t="shared" si="909"/>
        <v>0</v>
      </c>
      <c r="CI2384" s="24">
        <f t="shared" si="910"/>
        <v>0</v>
      </c>
      <c r="CK2384" s="24">
        <f t="shared" si="911"/>
        <v>0</v>
      </c>
      <c r="CM2384" s="24">
        <f t="shared" si="912"/>
        <v>0</v>
      </c>
      <c r="CO2384" s="24">
        <f t="shared" si="913"/>
        <v>0</v>
      </c>
      <c r="CQ2384" s="24">
        <f t="shared" si="914"/>
        <v>0</v>
      </c>
      <c r="CS2384" s="24">
        <f t="shared" si="915"/>
        <v>0</v>
      </c>
    </row>
    <row r="2385" spans="9:97">
      <c r="I2385" s="24">
        <f t="shared" si="895"/>
        <v>0</v>
      </c>
      <c r="J2385" s="24">
        <f t="shared" si="894"/>
        <v>0</v>
      </c>
      <c r="M2385" s="24"/>
      <c r="N2385" s="24"/>
      <c r="O2385" s="24"/>
      <c r="P2385" s="24"/>
      <c r="Q2385" s="24"/>
      <c r="R2385" s="24"/>
      <c r="S2385" s="24">
        <f t="shared" si="896"/>
        <v>0</v>
      </c>
      <c r="T2385" s="24">
        <f t="shared" si="893"/>
        <v>0</v>
      </c>
      <c r="W2385" s="24"/>
      <c r="X2385" s="24"/>
      <c r="Y2385" s="24"/>
      <c r="Z2385" s="24"/>
      <c r="AA2385" s="24"/>
      <c r="AB2385" s="24"/>
      <c r="AC2385" s="24">
        <f t="shared" si="897"/>
        <v>0</v>
      </c>
      <c r="AD2385" s="24">
        <f t="shared" si="898"/>
        <v>0</v>
      </c>
      <c r="AG2385" s="24"/>
      <c r="AH2385" s="24"/>
      <c r="AI2385" s="24"/>
      <c r="AJ2385" s="24"/>
      <c r="AK2385" s="24"/>
      <c r="AL2385" s="24"/>
      <c r="AM2385" s="24">
        <f t="shared" si="899"/>
        <v>0</v>
      </c>
      <c r="AN2385" s="24">
        <f t="shared" si="892"/>
        <v>0</v>
      </c>
      <c r="AQ2385" s="24"/>
      <c r="AR2385" s="24"/>
      <c r="AS2385" s="24"/>
      <c r="AT2385" s="24"/>
      <c r="AU2385" s="24"/>
      <c r="AV2385" s="24"/>
      <c r="AW2385" s="24">
        <f t="shared" si="900"/>
        <v>0</v>
      </c>
      <c r="AX2385" s="24">
        <f t="shared" si="901"/>
        <v>0</v>
      </c>
      <c r="BA2385" s="24"/>
      <c r="BB2385" s="24"/>
      <c r="BC2385" s="24"/>
      <c r="BD2385" s="24"/>
      <c r="BE2385" s="24"/>
      <c r="BF2385" s="24"/>
      <c r="BG2385" s="24">
        <f t="shared" si="902"/>
        <v>0</v>
      </c>
      <c r="BH2385" s="24">
        <f t="shared" si="903"/>
        <v>0</v>
      </c>
      <c r="BK2385" s="24"/>
      <c r="BL2385" s="24"/>
      <c r="BM2385" s="24"/>
      <c r="BN2385" s="24"/>
      <c r="BO2385" s="24"/>
      <c r="BP2385" s="24"/>
      <c r="BQ2385" s="24">
        <f t="shared" si="904"/>
        <v>0</v>
      </c>
      <c r="BR2385" s="24">
        <f t="shared" si="905"/>
        <v>0</v>
      </c>
      <c r="BU2385" s="24"/>
      <c r="BV2385" s="24"/>
      <c r="BW2385" s="24"/>
      <c r="BX2385" s="24"/>
      <c r="BY2385" s="24"/>
      <c r="BZ2385" s="24"/>
      <c r="CA2385" s="24">
        <f t="shared" si="906"/>
        <v>0</v>
      </c>
      <c r="CB2385" s="24">
        <f t="shared" si="907"/>
        <v>0</v>
      </c>
      <c r="CC2385" s="24"/>
      <c r="CE2385" s="24">
        <f t="shared" si="908"/>
        <v>0</v>
      </c>
      <c r="CG2385" s="24">
        <f t="shared" si="909"/>
        <v>0</v>
      </c>
      <c r="CI2385" s="24">
        <f t="shared" si="910"/>
        <v>0</v>
      </c>
      <c r="CK2385" s="24">
        <f t="shared" si="911"/>
        <v>0</v>
      </c>
      <c r="CM2385" s="24">
        <f t="shared" si="912"/>
        <v>0</v>
      </c>
      <c r="CO2385" s="24">
        <f t="shared" si="913"/>
        <v>0</v>
      </c>
      <c r="CQ2385" s="24">
        <f t="shared" si="914"/>
        <v>0</v>
      </c>
      <c r="CS2385" s="24">
        <f t="shared" si="915"/>
        <v>0</v>
      </c>
    </row>
    <row r="2386" spans="9:97">
      <c r="I2386" s="24">
        <f t="shared" si="895"/>
        <v>0</v>
      </c>
      <c r="J2386" s="24">
        <f t="shared" si="894"/>
        <v>0</v>
      </c>
      <c r="M2386" s="24"/>
      <c r="N2386" s="24"/>
      <c r="O2386" s="24"/>
      <c r="P2386" s="24"/>
      <c r="Q2386" s="24"/>
      <c r="R2386" s="24"/>
      <c r="S2386" s="24">
        <f t="shared" si="896"/>
        <v>0</v>
      </c>
      <c r="T2386" s="24">
        <f t="shared" si="893"/>
        <v>0</v>
      </c>
      <c r="W2386" s="24"/>
      <c r="X2386" s="24"/>
      <c r="Y2386" s="24"/>
      <c r="Z2386" s="24"/>
      <c r="AA2386" s="24"/>
      <c r="AB2386" s="24"/>
      <c r="AC2386" s="24">
        <f t="shared" si="897"/>
        <v>0</v>
      </c>
      <c r="AD2386" s="24">
        <f t="shared" si="898"/>
        <v>0</v>
      </c>
      <c r="AG2386" s="24"/>
      <c r="AH2386" s="24"/>
      <c r="AI2386" s="24"/>
      <c r="AJ2386" s="24"/>
      <c r="AK2386" s="24"/>
      <c r="AL2386" s="24"/>
      <c r="AM2386" s="24">
        <f t="shared" si="899"/>
        <v>0</v>
      </c>
      <c r="AN2386" s="24">
        <f t="shared" si="892"/>
        <v>0</v>
      </c>
      <c r="AQ2386" s="24"/>
      <c r="AR2386" s="24"/>
      <c r="AS2386" s="24"/>
      <c r="AT2386" s="24"/>
      <c r="AU2386" s="24"/>
      <c r="AV2386" s="24"/>
      <c r="AW2386" s="24">
        <f t="shared" si="900"/>
        <v>0</v>
      </c>
      <c r="AX2386" s="24">
        <f t="shared" si="901"/>
        <v>0</v>
      </c>
      <c r="BA2386" s="24"/>
      <c r="BB2386" s="24"/>
      <c r="BC2386" s="24"/>
      <c r="BD2386" s="24"/>
      <c r="BE2386" s="24"/>
      <c r="BF2386" s="24"/>
      <c r="BG2386" s="24">
        <f t="shared" si="902"/>
        <v>0</v>
      </c>
      <c r="BH2386" s="24">
        <f t="shared" si="903"/>
        <v>0</v>
      </c>
      <c r="BK2386" s="24"/>
      <c r="BL2386" s="24"/>
      <c r="BM2386" s="24"/>
      <c r="BN2386" s="24"/>
      <c r="BO2386" s="24"/>
      <c r="BP2386" s="24"/>
      <c r="BQ2386" s="24">
        <f t="shared" si="904"/>
        <v>0</v>
      </c>
      <c r="BR2386" s="24">
        <f t="shared" si="905"/>
        <v>0</v>
      </c>
      <c r="BU2386" s="24"/>
      <c r="BV2386" s="24"/>
      <c r="BW2386" s="24"/>
      <c r="BX2386" s="24"/>
      <c r="BY2386" s="24"/>
      <c r="BZ2386" s="24"/>
      <c r="CA2386" s="24">
        <f t="shared" si="906"/>
        <v>0</v>
      </c>
      <c r="CB2386" s="24">
        <f t="shared" si="907"/>
        <v>0</v>
      </c>
      <c r="CC2386" s="24"/>
      <c r="CE2386" s="24">
        <f t="shared" si="908"/>
        <v>0</v>
      </c>
      <c r="CG2386" s="24">
        <f t="shared" si="909"/>
        <v>0</v>
      </c>
      <c r="CI2386" s="24">
        <f t="shared" si="910"/>
        <v>0</v>
      </c>
      <c r="CK2386" s="24">
        <f t="shared" si="911"/>
        <v>0</v>
      </c>
      <c r="CM2386" s="24">
        <f t="shared" si="912"/>
        <v>0</v>
      </c>
      <c r="CO2386" s="24">
        <f t="shared" si="913"/>
        <v>0</v>
      </c>
      <c r="CQ2386" s="24">
        <f t="shared" si="914"/>
        <v>0</v>
      </c>
      <c r="CS2386" s="24">
        <f t="shared" si="915"/>
        <v>0</v>
      </c>
    </row>
    <row r="2387" spans="9:97">
      <c r="I2387" s="24">
        <f t="shared" si="895"/>
        <v>0</v>
      </c>
      <c r="J2387" s="24">
        <f t="shared" si="894"/>
        <v>0</v>
      </c>
      <c r="M2387" s="24"/>
      <c r="N2387" s="24"/>
      <c r="O2387" s="24"/>
      <c r="P2387" s="24"/>
      <c r="Q2387" s="24"/>
      <c r="R2387" s="24"/>
      <c r="S2387" s="24">
        <f t="shared" si="896"/>
        <v>0</v>
      </c>
      <c r="T2387" s="24">
        <f t="shared" si="893"/>
        <v>0</v>
      </c>
      <c r="W2387" s="24"/>
      <c r="X2387" s="24"/>
      <c r="Y2387" s="24"/>
      <c r="Z2387" s="24"/>
      <c r="AA2387" s="24"/>
      <c r="AB2387" s="24"/>
      <c r="AC2387" s="24">
        <f t="shared" si="897"/>
        <v>0</v>
      </c>
      <c r="AD2387" s="24">
        <f t="shared" si="898"/>
        <v>0</v>
      </c>
      <c r="AG2387" s="24"/>
      <c r="AH2387" s="24"/>
      <c r="AI2387" s="24"/>
      <c r="AJ2387" s="24"/>
      <c r="AK2387" s="24"/>
      <c r="AL2387" s="24"/>
      <c r="AM2387" s="24">
        <f t="shared" si="899"/>
        <v>0</v>
      </c>
      <c r="AN2387" s="24">
        <f t="shared" si="892"/>
        <v>0</v>
      </c>
      <c r="AQ2387" s="24"/>
      <c r="AR2387" s="24"/>
      <c r="AS2387" s="24"/>
      <c r="AT2387" s="24"/>
      <c r="AU2387" s="24"/>
      <c r="AV2387" s="24"/>
      <c r="AW2387" s="24">
        <f t="shared" si="900"/>
        <v>0</v>
      </c>
      <c r="AX2387" s="24">
        <f t="shared" si="901"/>
        <v>0</v>
      </c>
      <c r="BA2387" s="24"/>
      <c r="BB2387" s="24"/>
      <c r="BC2387" s="24"/>
      <c r="BD2387" s="24"/>
      <c r="BE2387" s="24"/>
      <c r="BF2387" s="24"/>
      <c r="BG2387" s="24">
        <f t="shared" si="902"/>
        <v>0</v>
      </c>
      <c r="BH2387" s="24">
        <f t="shared" si="903"/>
        <v>0</v>
      </c>
      <c r="BK2387" s="24"/>
      <c r="BL2387" s="24"/>
      <c r="BM2387" s="24"/>
      <c r="BN2387" s="24"/>
      <c r="BO2387" s="24"/>
      <c r="BP2387" s="24"/>
      <c r="BQ2387" s="24">
        <f t="shared" si="904"/>
        <v>0</v>
      </c>
      <c r="BR2387" s="24">
        <f t="shared" si="905"/>
        <v>0</v>
      </c>
      <c r="BU2387" s="24"/>
      <c r="BV2387" s="24"/>
      <c r="BW2387" s="24"/>
      <c r="BX2387" s="24"/>
      <c r="BY2387" s="24"/>
      <c r="BZ2387" s="24"/>
      <c r="CA2387" s="24">
        <f t="shared" si="906"/>
        <v>0</v>
      </c>
      <c r="CB2387" s="24">
        <f t="shared" si="907"/>
        <v>0</v>
      </c>
      <c r="CC2387" s="24"/>
      <c r="CE2387" s="24">
        <f t="shared" si="908"/>
        <v>0</v>
      </c>
      <c r="CG2387" s="24">
        <f t="shared" si="909"/>
        <v>0</v>
      </c>
      <c r="CI2387" s="24">
        <f t="shared" si="910"/>
        <v>0</v>
      </c>
      <c r="CK2387" s="24">
        <f t="shared" si="911"/>
        <v>0</v>
      </c>
      <c r="CM2387" s="24">
        <f t="shared" si="912"/>
        <v>0</v>
      </c>
      <c r="CO2387" s="24">
        <f t="shared" si="913"/>
        <v>0</v>
      </c>
      <c r="CQ2387" s="24">
        <f t="shared" si="914"/>
        <v>0</v>
      </c>
      <c r="CS2387" s="24">
        <f t="shared" si="915"/>
        <v>0</v>
      </c>
    </row>
    <row r="2388" spans="9:97">
      <c r="I2388" s="24">
        <f t="shared" si="895"/>
        <v>0</v>
      </c>
      <c r="J2388" s="24">
        <f t="shared" si="894"/>
        <v>0</v>
      </c>
      <c r="M2388" s="24"/>
      <c r="N2388" s="24"/>
      <c r="O2388" s="24"/>
      <c r="P2388" s="24"/>
      <c r="Q2388" s="24"/>
      <c r="R2388" s="24"/>
      <c r="S2388" s="24">
        <f t="shared" si="896"/>
        <v>0</v>
      </c>
      <c r="T2388" s="24">
        <f t="shared" si="893"/>
        <v>0</v>
      </c>
      <c r="W2388" s="24"/>
      <c r="X2388" s="24"/>
      <c r="Y2388" s="24"/>
      <c r="Z2388" s="24"/>
      <c r="AA2388" s="24"/>
      <c r="AB2388" s="24"/>
      <c r="AC2388" s="24">
        <f t="shared" si="897"/>
        <v>0</v>
      </c>
      <c r="AD2388" s="24">
        <f t="shared" si="898"/>
        <v>0</v>
      </c>
      <c r="AG2388" s="24"/>
      <c r="AH2388" s="24"/>
      <c r="AI2388" s="24"/>
      <c r="AJ2388" s="24"/>
      <c r="AK2388" s="24"/>
      <c r="AL2388" s="24"/>
      <c r="AM2388" s="24">
        <f t="shared" si="899"/>
        <v>0</v>
      </c>
      <c r="AN2388" s="24">
        <f t="shared" si="892"/>
        <v>0</v>
      </c>
      <c r="AQ2388" s="24"/>
      <c r="AR2388" s="24"/>
      <c r="AS2388" s="24"/>
      <c r="AT2388" s="24"/>
      <c r="AU2388" s="24"/>
      <c r="AV2388" s="24"/>
      <c r="AW2388" s="24">
        <f t="shared" si="900"/>
        <v>0</v>
      </c>
      <c r="AX2388" s="24">
        <f t="shared" si="901"/>
        <v>0</v>
      </c>
      <c r="BA2388" s="24"/>
      <c r="BB2388" s="24"/>
      <c r="BC2388" s="24"/>
      <c r="BD2388" s="24"/>
      <c r="BE2388" s="24"/>
      <c r="BF2388" s="24"/>
      <c r="BG2388" s="24">
        <f t="shared" si="902"/>
        <v>0</v>
      </c>
      <c r="BH2388" s="24">
        <f t="shared" si="903"/>
        <v>0</v>
      </c>
      <c r="BK2388" s="24"/>
      <c r="BL2388" s="24"/>
      <c r="BM2388" s="24"/>
      <c r="BN2388" s="24"/>
      <c r="BO2388" s="24"/>
      <c r="BP2388" s="24"/>
      <c r="BQ2388" s="24">
        <f t="shared" si="904"/>
        <v>0</v>
      </c>
      <c r="BR2388" s="24">
        <f t="shared" si="905"/>
        <v>0</v>
      </c>
      <c r="BU2388" s="24"/>
      <c r="BV2388" s="24"/>
      <c r="BW2388" s="24"/>
      <c r="BX2388" s="24"/>
      <c r="BY2388" s="24"/>
      <c r="BZ2388" s="24"/>
      <c r="CA2388" s="24">
        <f t="shared" si="906"/>
        <v>0</v>
      </c>
      <c r="CB2388" s="24">
        <f t="shared" si="907"/>
        <v>0</v>
      </c>
      <c r="CC2388" s="24"/>
      <c r="CE2388" s="24">
        <f t="shared" si="908"/>
        <v>0</v>
      </c>
      <c r="CG2388" s="24">
        <f t="shared" si="909"/>
        <v>0</v>
      </c>
      <c r="CI2388" s="24">
        <f t="shared" si="910"/>
        <v>0</v>
      </c>
      <c r="CK2388" s="24">
        <f t="shared" si="911"/>
        <v>0</v>
      </c>
      <c r="CM2388" s="24">
        <f t="shared" si="912"/>
        <v>0</v>
      </c>
      <c r="CO2388" s="24">
        <f t="shared" si="913"/>
        <v>0</v>
      </c>
      <c r="CQ2388" s="24">
        <f t="shared" si="914"/>
        <v>0</v>
      </c>
      <c r="CS2388" s="24">
        <f t="shared" si="915"/>
        <v>0</v>
      </c>
    </row>
    <row r="2389" spans="9:97">
      <c r="I2389" s="24">
        <f t="shared" si="895"/>
        <v>0</v>
      </c>
      <c r="J2389" s="24">
        <f t="shared" si="894"/>
        <v>0</v>
      </c>
      <c r="M2389" s="24"/>
      <c r="N2389" s="24"/>
      <c r="O2389" s="24"/>
      <c r="P2389" s="24"/>
      <c r="Q2389" s="24"/>
      <c r="R2389" s="24"/>
      <c r="S2389" s="24">
        <f t="shared" si="896"/>
        <v>0</v>
      </c>
      <c r="T2389" s="24">
        <f t="shared" si="893"/>
        <v>0</v>
      </c>
      <c r="W2389" s="24"/>
      <c r="X2389" s="24"/>
      <c r="Y2389" s="24"/>
      <c r="Z2389" s="24"/>
      <c r="AA2389" s="24"/>
      <c r="AB2389" s="24"/>
      <c r="AC2389" s="24">
        <f t="shared" si="897"/>
        <v>0</v>
      </c>
      <c r="AD2389" s="24">
        <f t="shared" si="898"/>
        <v>0</v>
      </c>
      <c r="AG2389" s="24"/>
      <c r="AH2389" s="24"/>
      <c r="AI2389" s="24"/>
      <c r="AJ2389" s="24"/>
      <c r="AK2389" s="24"/>
      <c r="AL2389" s="24"/>
      <c r="AM2389" s="24">
        <f t="shared" si="899"/>
        <v>0</v>
      </c>
      <c r="AN2389" s="24">
        <f t="shared" si="892"/>
        <v>0</v>
      </c>
      <c r="AQ2389" s="24"/>
      <c r="AR2389" s="24"/>
      <c r="AS2389" s="24"/>
      <c r="AT2389" s="24"/>
      <c r="AU2389" s="24"/>
      <c r="AV2389" s="24"/>
      <c r="AW2389" s="24">
        <f t="shared" si="900"/>
        <v>0</v>
      </c>
      <c r="AX2389" s="24">
        <f t="shared" si="901"/>
        <v>0</v>
      </c>
      <c r="BA2389" s="24"/>
      <c r="BB2389" s="24"/>
      <c r="BC2389" s="24"/>
      <c r="BD2389" s="24"/>
      <c r="BE2389" s="24"/>
      <c r="BF2389" s="24"/>
      <c r="BG2389" s="24">
        <f t="shared" si="902"/>
        <v>0</v>
      </c>
      <c r="BH2389" s="24">
        <f t="shared" si="903"/>
        <v>0</v>
      </c>
      <c r="BK2389" s="24"/>
      <c r="BL2389" s="24"/>
      <c r="BM2389" s="24"/>
      <c r="BN2389" s="24"/>
      <c r="BO2389" s="24"/>
      <c r="BP2389" s="24"/>
      <c r="BQ2389" s="24">
        <f t="shared" si="904"/>
        <v>0</v>
      </c>
      <c r="BR2389" s="24">
        <f t="shared" si="905"/>
        <v>0</v>
      </c>
      <c r="BU2389" s="24"/>
      <c r="BV2389" s="24"/>
      <c r="BW2389" s="24"/>
      <c r="BX2389" s="24"/>
      <c r="BY2389" s="24"/>
      <c r="BZ2389" s="24"/>
      <c r="CA2389" s="24">
        <f t="shared" si="906"/>
        <v>0</v>
      </c>
      <c r="CB2389" s="24">
        <f t="shared" si="907"/>
        <v>0</v>
      </c>
      <c r="CC2389" s="24"/>
      <c r="CE2389" s="24">
        <f t="shared" si="908"/>
        <v>0</v>
      </c>
      <c r="CG2389" s="24">
        <f t="shared" si="909"/>
        <v>0</v>
      </c>
      <c r="CI2389" s="24">
        <f t="shared" si="910"/>
        <v>0</v>
      </c>
      <c r="CK2389" s="24">
        <f t="shared" si="911"/>
        <v>0</v>
      </c>
      <c r="CM2389" s="24">
        <f t="shared" si="912"/>
        <v>0</v>
      </c>
      <c r="CO2389" s="24">
        <f t="shared" si="913"/>
        <v>0</v>
      </c>
      <c r="CQ2389" s="24">
        <f t="shared" si="914"/>
        <v>0</v>
      </c>
      <c r="CS2389" s="24">
        <f t="shared" si="915"/>
        <v>0</v>
      </c>
    </row>
    <row r="2390" spans="9:97">
      <c r="I2390" s="24">
        <f t="shared" si="895"/>
        <v>0</v>
      </c>
      <c r="J2390" s="24">
        <f t="shared" si="894"/>
        <v>0</v>
      </c>
      <c r="M2390" s="24"/>
      <c r="N2390" s="24"/>
      <c r="O2390" s="24"/>
      <c r="P2390" s="24"/>
      <c r="Q2390" s="24"/>
      <c r="R2390" s="24"/>
      <c r="S2390" s="24">
        <f t="shared" si="896"/>
        <v>0</v>
      </c>
      <c r="T2390" s="24">
        <f t="shared" si="893"/>
        <v>0</v>
      </c>
      <c r="W2390" s="24"/>
      <c r="X2390" s="24"/>
      <c r="Y2390" s="24"/>
      <c r="Z2390" s="24"/>
      <c r="AA2390" s="24"/>
      <c r="AB2390" s="24"/>
      <c r="AC2390" s="24">
        <f t="shared" si="897"/>
        <v>0</v>
      </c>
      <c r="AD2390" s="24">
        <f t="shared" si="898"/>
        <v>0</v>
      </c>
      <c r="AG2390" s="24"/>
      <c r="AH2390" s="24"/>
      <c r="AI2390" s="24"/>
      <c r="AJ2390" s="24"/>
      <c r="AK2390" s="24"/>
      <c r="AL2390" s="24"/>
      <c r="AM2390" s="24">
        <f t="shared" si="899"/>
        <v>0</v>
      </c>
      <c r="AN2390" s="24">
        <f t="shared" si="892"/>
        <v>0</v>
      </c>
      <c r="AQ2390" s="24"/>
      <c r="AR2390" s="24"/>
      <c r="AS2390" s="24"/>
      <c r="AT2390" s="24"/>
      <c r="AU2390" s="24"/>
      <c r="AV2390" s="24"/>
      <c r="AW2390" s="24">
        <f t="shared" si="900"/>
        <v>0</v>
      </c>
      <c r="AX2390" s="24">
        <f t="shared" si="901"/>
        <v>0</v>
      </c>
      <c r="BA2390" s="24"/>
      <c r="BB2390" s="24"/>
      <c r="BC2390" s="24"/>
      <c r="BD2390" s="24"/>
      <c r="BE2390" s="24"/>
      <c r="BF2390" s="24"/>
      <c r="BG2390" s="24">
        <f t="shared" si="902"/>
        <v>0</v>
      </c>
      <c r="BH2390" s="24">
        <f t="shared" si="903"/>
        <v>0</v>
      </c>
      <c r="BK2390" s="24"/>
      <c r="BL2390" s="24"/>
      <c r="BM2390" s="24"/>
      <c r="BN2390" s="24"/>
      <c r="BO2390" s="24"/>
      <c r="BP2390" s="24"/>
      <c r="BQ2390" s="24">
        <f t="shared" si="904"/>
        <v>0</v>
      </c>
      <c r="BR2390" s="24">
        <f t="shared" si="905"/>
        <v>0</v>
      </c>
      <c r="BU2390" s="24"/>
      <c r="BV2390" s="24"/>
      <c r="BW2390" s="24"/>
      <c r="BX2390" s="24"/>
      <c r="BY2390" s="24"/>
      <c r="BZ2390" s="24"/>
      <c r="CA2390" s="24">
        <f t="shared" si="906"/>
        <v>0</v>
      </c>
      <c r="CB2390" s="24">
        <f t="shared" si="907"/>
        <v>0</v>
      </c>
      <c r="CC2390" s="24"/>
      <c r="CE2390" s="24">
        <f t="shared" si="908"/>
        <v>0</v>
      </c>
      <c r="CG2390" s="24">
        <f t="shared" si="909"/>
        <v>0</v>
      </c>
      <c r="CI2390" s="24">
        <f t="shared" si="910"/>
        <v>0</v>
      </c>
      <c r="CK2390" s="24">
        <f t="shared" si="911"/>
        <v>0</v>
      </c>
      <c r="CM2390" s="24">
        <f t="shared" si="912"/>
        <v>0</v>
      </c>
      <c r="CO2390" s="24">
        <f t="shared" si="913"/>
        <v>0</v>
      </c>
      <c r="CQ2390" s="24">
        <f t="shared" si="914"/>
        <v>0</v>
      </c>
      <c r="CS2390" s="24">
        <f t="shared" si="915"/>
        <v>0</v>
      </c>
    </row>
    <row r="2391" spans="9:97">
      <c r="I2391" s="24">
        <f t="shared" si="895"/>
        <v>0</v>
      </c>
      <c r="J2391" s="24">
        <f t="shared" si="894"/>
        <v>0</v>
      </c>
      <c r="M2391" s="24"/>
      <c r="N2391" s="24"/>
      <c r="O2391" s="24"/>
      <c r="P2391" s="24"/>
      <c r="Q2391" s="24"/>
      <c r="R2391" s="24"/>
      <c r="S2391" s="24">
        <f t="shared" si="896"/>
        <v>0</v>
      </c>
      <c r="T2391" s="24">
        <f t="shared" si="893"/>
        <v>0</v>
      </c>
      <c r="W2391" s="24"/>
      <c r="X2391" s="24"/>
      <c r="Y2391" s="24"/>
      <c r="Z2391" s="24"/>
      <c r="AA2391" s="24"/>
      <c r="AB2391" s="24"/>
      <c r="AC2391" s="24">
        <f t="shared" si="897"/>
        <v>0</v>
      </c>
      <c r="AD2391" s="24">
        <f t="shared" si="898"/>
        <v>0</v>
      </c>
      <c r="AG2391" s="24"/>
      <c r="AH2391" s="24"/>
      <c r="AI2391" s="24"/>
      <c r="AJ2391" s="24"/>
      <c r="AK2391" s="24"/>
      <c r="AL2391" s="24"/>
      <c r="AM2391" s="24">
        <f t="shared" si="899"/>
        <v>0</v>
      </c>
      <c r="AN2391" s="24">
        <f t="shared" si="892"/>
        <v>0</v>
      </c>
      <c r="AQ2391" s="24"/>
      <c r="AR2391" s="24"/>
      <c r="AS2391" s="24"/>
      <c r="AT2391" s="24"/>
      <c r="AU2391" s="24"/>
      <c r="AV2391" s="24"/>
      <c r="AW2391" s="24">
        <f t="shared" si="900"/>
        <v>0</v>
      </c>
      <c r="AX2391" s="24">
        <f t="shared" si="901"/>
        <v>0</v>
      </c>
      <c r="BA2391" s="24"/>
      <c r="BB2391" s="24"/>
      <c r="BC2391" s="24"/>
      <c r="BD2391" s="24"/>
      <c r="BE2391" s="24"/>
      <c r="BF2391" s="24"/>
      <c r="BG2391" s="24">
        <f t="shared" si="902"/>
        <v>0</v>
      </c>
      <c r="BH2391" s="24">
        <f t="shared" si="903"/>
        <v>0</v>
      </c>
      <c r="BK2391" s="24"/>
      <c r="BL2391" s="24"/>
      <c r="BM2391" s="24"/>
      <c r="BN2391" s="24"/>
      <c r="BO2391" s="24"/>
      <c r="BP2391" s="24"/>
      <c r="BQ2391" s="24">
        <f t="shared" si="904"/>
        <v>0</v>
      </c>
      <c r="BR2391" s="24">
        <f t="shared" si="905"/>
        <v>0</v>
      </c>
      <c r="BU2391" s="24"/>
      <c r="BV2391" s="24"/>
      <c r="BW2391" s="24"/>
      <c r="BX2391" s="24"/>
      <c r="BY2391" s="24"/>
      <c r="BZ2391" s="24"/>
      <c r="CA2391" s="24">
        <f t="shared" si="906"/>
        <v>0</v>
      </c>
      <c r="CB2391" s="24">
        <f t="shared" si="907"/>
        <v>0</v>
      </c>
      <c r="CC2391" s="24"/>
      <c r="CE2391" s="24">
        <f t="shared" si="908"/>
        <v>0</v>
      </c>
      <c r="CG2391" s="24">
        <f t="shared" si="909"/>
        <v>0</v>
      </c>
      <c r="CI2391" s="24">
        <f t="shared" si="910"/>
        <v>0</v>
      </c>
      <c r="CK2391" s="24">
        <f t="shared" si="911"/>
        <v>0</v>
      </c>
      <c r="CM2391" s="24">
        <f t="shared" si="912"/>
        <v>0</v>
      </c>
      <c r="CO2391" s="24">
        <f t="shared" si="913"/>
        <v>0</v>
      </c>
      <c r="CQ2391" s="24">
        <f t="shared" si="914"/>
        <v>0</v>
      </c>
      <c r="CS2391" s="24">
        <f t="shared" si="915"/>
        <v>0</v>
      </c>
    </row>
    <row r="2392" spans="9:97">
      <c r="I2392" s="24">
        <f t="shared" si="895"/>
        <v>0</v>
      </c>
      <c r="J2392" s="24">
        <f t="shared" si="894"/>
        <v>0</v>
      </c>
      <c r="M2392" s="24"/>
      <c r="N2392" s="24"/>
      <c r="O2392" s="24"/>
      <c r="P2392" s="24"/>
      <c r="Q2392" s="24"/>
      <c r="R2392" s="24"/>
      <c r="S2392" s="24">
        <f t="shared" si="896"/>
        <v>0</v>
      </c>
      <c r="T2392" s="24">
        <f t="shared" si="893"/>
        <v>0</v>
      </c>
      <c r="W2392" s="24"/>
      <c r="X2392" s="24"/>
      <c r="Y2392" s="24"/>
      <c r="Z2392" s="24"/>
      <c r="AA2392" s="24"/>
      <c r="AB2392" s="24"/>
      <c r="AC2392" s="24">
        <f t="shared" si="897"/>
        <v>0</v>
      </c>
      <c r="AD2392" s="24">
        <f t="shared" si="898"/>
        <v>0</v>
      </c>
      <c r="AG2392" s="24"/>
      <c r="AH2392" s="24"/>
      <c r="AI2392" s="24"/>
      <c r="AJ2392" s="24"/>
      <c r="AK2392" s="24"/>
      <c r="AL2392" s="24"/>
      <c r="AM2392" s="24">
        <f t="shared" si="899"/>
        <v>0</v>
      </c>
      <c r="AN2392" s="24">
        <f t="shared" si="892"/>
        <v>0</v>
      </c>
      <c r="AQ2392" s="24"/>
      <c r="AR2392" s="24"/>
      <c r="AS2392" s="24"/>
      <c r="AT2392" s="24"/>
      <c r="AU2392" s="24"/>
      <c r="AV2392" s="24"/>
      <c r="AW2392" s="24">
        <f t="shared" si="900"/>
        <v>0</v>
      </c>
      <c r="AX2392" s="24">
        <f t="shared" si="901"/>
        <v>0</v>
      </c>
      <c r="BA2392" s="24"/>
      <c r="BB2392" s="24"/>
      <c r="BC2392" s="24"/>
      <c r="BD2392" s="24"/>
      <c r="BE2392" s="24"/>
      <c r="BF2392" s="24"/>
      <c r="BG2392" s="24">
        <f t="shared" si="902"/>
        <v>0</v>
      </c>
      <c r="BH2392" s="24">
        <f t="shared" si="903"/>
        <v>0</v>
      </c>
      <c r="BK2392" s="24"/>
      <c r="BL2392" s="24"/>
      <c r="BM2392" s="24"/>
      <c r="BN2392" s="24"/>
      <c r="BO2392" s="24"/>
      <c r="BP2392" s="24"/>
      <c r="BQ2392" s="24">
        <f t="shared" si="904"/>
        <v>0</v>
      </c>
      <c r="BR2392" s="24">
        <f t="shared" si="905"/>
        <v>0</v>
      </c>
      <c r="BU2392" s="24"/>
      <c r="BV2392" s="24"/>
      <c r="BW2392" s="24"/>
      <c r="BX2392" s="24"/>
      <c r="BY2392" s="24"/>
      <c r="BZ2392" s="24"/>
      <c r="CA2392" s="24">
        <f t="shared" si="906"/>
        <v>0</v>
      </c>
      <c r="CB2392" s="24">
        <f t="shared" si="907"/>
        <v>0</v>
      </c>
      <c r="CC2392" s="24"/>
      <c r="CE2392" s="24">
        <f t="shared" si="908"/>
        <v>0</v>
      </c>
      <c r="CG2392" s="24">
        <f t="shared" si="909"/>
        <v>0</v>
      </c>
      <c r="CI2392" s="24">
        <f t="shared" si="910"/>
        <v>0</v>
      </c>
      <c r="CK2392" s="24">
        <f t="shared" si="911"/>
        <v>0</v>
      </c>
      <c r="CM2392" s="24">
        <f t="shared" si="912"/>
        <v>0</v>
      </c>
      <c r="CO2392" s="24">
        <f t="shared" si="913"/>
        <v>0</v>
      </c>
      <c r="CQ2392" s="24">
        <f t="shared" si="914"/>
        <v>0</v>
      </c>
      <c r="CS2392" s="24">
        <f t="shared" si="915"/>
        <v>0</v>
      </c>
    </row>
    <row r="2393" spans="9:97">
      <c r="I2393" s="24">
        <f t="shared" si="895"/>
        <v>0</v>
      </c>
      <c r="J2393" s="24">
        <f t="shared" si="894"/>
        <v>0</v>
      </c>
      <c r="M2393" s="24"/>
      <c r="N2393" s="24"/>
      <c r="O2393" s="24"/>
      <c r="P2393" s="24"/>
      <c r="Q2393" s="24"/>
      <c r="R2393" s="24"/>
      <c r="S2393" s="24">
        <f t="shared" si="896"/>
        <v>0</v>
      </c>
      <c r="T2393" s="24">
        <f t="shared" si="893"/>
        <v>0</v>
      </c>
      <c r="W2393" s="24"/>
      <c r="X2393" s="24"/>
      <c r="Y2393" s="24"/>
      <c r="Z2393" s="24"/>
      <c r="AA2393" s="24"/>
      <c r="AB2393" s="24"/>
      <c r="AC2393" s="24">
        <f t="shared" si="897"/>
        <v>0</v>
      </c>
      <c r="AD2393" s="24">
        <f t="shared" si="898"/>
        <v>0</v>
      </c>
      <c r="AG2393" s="24"/>
      <c r="AH2393" s="24"/>
      <c r="AI2393" s="24"/>
      <c r="AJ2393" s="24"/>
      <c r="AK2393" s="24"/>
      <c r="AL2393" s="24"/>
      <c r="AM2393" s="24">
        <f t="shared" si="899"/>
        <v>0</v>
      </c>
      <c r="AN2393" s="24">
        <f t="shared" si="892"/>
        <v>0</v>
      </c>
      <c r="AQ2393" s="24"/>
      <c r="AR2393" s="24"/>
      <c r="AS2393" s="24"/>
      <c r="AT2393" s="24"/>
      <c r="AU2393" s="24"/>
      <c r="AV2393" s="24"/>
      <c r="AW2393" s="24">
        <f t="shared" si="900"/>
        <v>0</v>
      </c>
      <c r="AX2393" s="24">
        <f t="shared" si="901"/>
        <v>0</v>
      </c>
      <c r="BA2393" s="24"/>
      <c r="BB2393" s="24"/>
      <c r="BC2393" s="24"/>
      <c r="BD2393" s="24"/>
      <c r="BE2393" s="24"/>
      <c r="BF2393" s="24"/>
      <c r="BG2393" s="24">
        <f t="shared" si="902"/>
        <v>0</v>
      </c>
      <c r="BH2393" s="24">
        <f t="shared" si="903"/>
        <v>0</v>
      </c>
      <c r="BK2393" s="24"/>
      <c r="BL2393" s="24"/>
      <c r="BM2393" s="24"/>
      <c r="BN2393" s="24"/>
      <c r="BO2393" s="24"/>
      <c r="BP2393" s="24"/>
      <c r="BQ2393" s="24">
        <f t="shared" si="904"/>
        <v>0</v>
      </c>
      <c r="BR2393" s="24">
        <f t="shared" si="905"/>
        <v>0</v>
      </c>
      <c r="BU2393" s="24"/>
      <c r="BV2393" s="24"/>
      <c r="BW2393" s="24"/>
      <c r="BX2393" s="24"/>
      <c r="BY2393" s="24"/>
      <c r="BZ2393" s="24"/>
      <c r="CA2393" s="24">
        <f t="shared" si="906"/>
        <v>0</v>
      </c>
      <c r="CB2393" s="24">
        <f t="shared" si="907"/>
        <v>0</v>
      </c>
      <c r="CC2393" s="24"/>
      <c r="CE2393" s="24">
        <f t="shared" si="908"/>
        <v>0</v>
      </c>
      <c r="CG2393" s="24">
        <f t="shared" si="909"/>
        <v>0</v>
      </c>
      <c r="CI2393" s="24">
        <f t="shared" si="910"/>
        <v>0</v>
      </c>
      <c r="CK2393" s="24">
        <f t="shared" si="911"/>
        <v>0</v>
      </c>
      <c r="CM2393" s="24">
        <f t="shared" si="912"/>
        <v>0</v>
      </c>
      <c r="CO2393" s="24">
        <f t="shared" si="913"/>
        <v>0</v>
      </c>
      <c r="CQ2393" s="24">
        <f t="shared" si="914"/>
        <v>0</v>
      </c>
      <c r="CS2393" s="24">
        <f t="shared" si="915"/>
        <v>0</v>
      </c>
    </row>
    <row r="2394" spans="9:97">
      <c r="I2394" s="24">
        <f t="shared" si="895"/>
        <v>0</v>
      </c>
      <c r="J2394" s="24">
        <f t="shared" si="894"/>
        <v>0</v>
      </c>
      <c r="M2394" s="24"/>
      <c r="N2394" s="24"/>
      <c r="O2394" s="24"/>
      <c r="P2394" s="24"/>
      <c r="Q2394" s="24"/>
      <c r="R2394" s="24"/>
      <c r="S2394" s="24">
        <f t="shared" si="896"/>
        <v>0</v>
      </c>
      <c r="T2394" s="24">
        <f t="shared" si="893"/>
        <v>0</v>
      </c>
      <c r="W2394" s="24"/>
      <c r="X2394" s="24"/>
      <c r="Y2394" s="24"/>
      <c r="Z2394" s="24"/>
      <c r="AA2394" s="24"/>
      <c r="AB2394" s="24"/>
      <c r="AC2394" s="24">
        <f t="shared" si="897"/>
        <v>0</v>
      </c>
      <c r="AD2394" s="24">
        <f t="shared" si="898"/>
        <v>0</v>
      </c>
      <c r="AG2394" s="24"/>
      <c r="AH2394" s="24"/>
      <c r="AI2394" s="24"/>
      <c r="AJ2394" s="24"/>
      <c r="AK2394" s="24"/>
      <c r="AL2394" s="24"/>
      <c r="AM2394" s="24">
        <f t="shared" si="899"/>
        <v>0</v>
      </c>
      <c r="AN2394" s="24">
        <f t="shared" ref="AN2394:AN2457" si="916">IF(AJ2394&lt;AG2394-AH2394,AG2394-AH2394-AJ2394,0)</f>
        <v>0</v>
      </c>
      <c r="AQ2394" s="24"/>
      <c r="AR2394" s="24"/>
      <c r="AS2394" s="24"/>
      <c r="AT2394" s="24"/>
      <c r="AU2394" s="24"/>
      <c r="AV2394" s="24"/>
      <c r="AW2394" s="24">
        <f t="shared" si="900"/>
        <v>0</v>
      </c>
      <c r="AX2394" s="24">
        <f t="shared" si="901"/>
        <v>0</v>
      </c>
      <c r="BA2394" s="24"/>
      <c r="BB2394" s="24"/>
      <c r="BC2394" s="24"/>
      <c r="BD2394" s="24"/>
      <c r="BE2394" s="24"/>
      <c r="BF2394" s="24"/>
      <c r="BG2394" s="24">
        <f t="shared" si="902"/>
        <v>0</v>
      </c>
      <c r="BH2394" s="24">
        <f t="shared" si="903"/>
        <v>0</v>
      </c>
      <c r="BK2394" s="24"/>
      <c r="BL2394" s="24"/>
      <c r="BM2394" s="24"/>
      <c r="BN2394" s="24"/>
      <c r="BO2394" s="24"/>
      <c r="BP2394" s="24"/>
      <c r="BQ2394" s="24">
        <f t="shared" si="904"/>
        <v>0</v>
      </c>
      <c r="BR2394" s="24">
        <f t="shared" si="905"/>
        <v>0</v>
      </c>
      <c r="BU2394" s="24"/>
      <c r="BV2394" s="24"/>
      <c r="BW2394" s="24"/>
      <c r="BX2394" s="24"/>
      <c r="BY2394" s="24"/>
      <c r="BZ2394" s="24"/>
      <c r="CA2394" s="24">
        <f t="shared" si="906"/>
        <v>0</v>
      </c>
      <c r="CB2394" s="24">
        <f t="shared" si="907"/>
        <v>0</v>
      </c>
      <c r="CC2394" s="24"/>
      <c r="CE2394" s="24">
        <f t="shared" si="908"/>
        <v>0</v>
      </c>
      <c r="CG2394" s="24">
        <f t="shared" si="909"/>
        <v>0</v>
      </c>
      <c r="CI2394" s="24">
        <f t="shared" si="910"/>
        <v>0</v>
      </c>
      <c r="CK2394" s="24">
        <f t="shared" si="911"/>
        <v>0</v>
      </c>
      <c r="CM2394" s="24">
        <f t="shared" si="912"/>
        <v>0</v>
      </c>
      <c r="CO2394" s="24">
        <f t="shared" si="913"/>
        <v>0</v>
      </c>
      <c r="CQ2394" s="24">
        <f t="shared" si="914"/>
        <v>0</v>
      </c>
      <c r="CS2394" s="24">
        <f t="shared" si="915"/>
        <v>0</v>
      </c>
    </row>
    <row r="2395" spans="9:97">
      <c r="I2395" s="24">
        <f t="shared" si="895"/>
        <v>0</v>
      </c>
      <c r="J2395" s="24">
        <f t="shared" si="894"/>
        <v>0</v>
      </c>
      <c r="M2395" s="24"/>
      <c r="N2395" s="24"/>
      <c r="O2395" s="24"/>
      <c r="P2395" s="24"/>
      <c r="Q2395" s="24"/>
      <c r="R2395" s="24"/>
      <c r="S2395" s="24">
        <f t="shared" si="896"/>
        <v>0</v>
      </c>
      <c r="T2395" s="24">
        <f t="shared" si="893"/>
        <v>0</v>
      </c>
      <c r="W2395" s="24"/>
      <c r="X2395" s="24"/>
      <c r="Y2395" s="24"/>
      <c r="Z2395" s="24"/>
      <c r="AA2395" s="24"/>
      <c r="AB2395" s="24"/>
      <c r="AC2395" s="24">
        <f t="shared" si="897"/>
        <v>0</v>
      </c>
      <c r="AD2395" s="24">
        <f t="shared" si="898"/>
        <v>0</v>
      </c>
      <c r="AG2395" s="24"/>
      <c r="AH2395" s="24"/>
      <c r="AI2395" s="24"/>
      <c r="AJ2395" s="24"/>
      <c r="AK2395" s="24"/>
      <c r="AL2395" s="24"/>
      <c r="AM2395" s="24">
        <f t="shared" si="899"/>
        <v>0</v>
      </c>
      <c r="AN2395" s="24">
        <f t="shared" si="916"/>
        <v>0</v>
      </c>
      <c r="AQ2395" s="24"/>
      <c r="AR2395" s="24"/>
      <c r="AS2395" s="24"/>
      <c r="AT2395" s="24"/>
      <c r="AU2395" s="24"/>
      <c r="AV2395" s="24"/>
      <c r="AW2395" s="24">
        <f t="shared" si="900"/>
        <v>0</v>
      </c>
      <c r="AX2395" s="24">
        <f t="shared" si="901"/>
        <v>0</v>
      </c>
      <c r="BA2395" s="24"/>
      <c r="BB2395" s="24"/>
      <c r="BC2395" s="24"/>
      <c r="BD2395" s="24"/>
      <c r="BE2395" s="24"/>
      <c r="BF2395" s="24"/>
      <c r="BG2395" s="24">
        <f t="shared" si="902"/>
        <v>0</v>
      </c>
      <c r="BH2395" s="24">
        <f t="shared" si="903"/>
        <v>0</v>
      </c>
      <c r="BK2395" s="24"/>
      <c r="BL2395" s="24"/>
      <c r="BM2395" s="24"/>
      <c r="BN2395" s="24"/>
      <c r="BO2395" s="24"/>
      <c r="BP2395" s="24"/>
      <c r="BQ2395" s="24">
        <f t="shared" si="904"/>
        <v>0</v>
      </c>
      <c r="BR2395" s="24">
        <f t="shared" si="905"/>
        <v>0</v>
      </c>
      <c r="BU2395" s="24"/>
      <c r="BV2395" s="24"/>
      <c r="BW2395" s="24"/>
      <c r="BX2395" s="24"/>
      <c r="BY2395" s="24"/>
      <c r="BZ2395" s="24"/>
      <c r="CA2395" s="24">
        <f t="shared" si="906"/>
        <v>0</v>
      </c>
      <c r="CB2395" s="24">
        <f t="shared" si="907"/>
        <v>0</v>
      </c>
      <c r="CC2395" s="24"/>
      <c r="CE2395" s="24">
        <f t="shared" si="908"/>
        <v>0</v>
      </c>
      <c r="CG2395" s="24">
        <f t="shared" si="909"/>
        <v>0</v>
      </c>
      <c r="CI2395" s="24">
        <f t="shared" si="910"/>
        <v>0</v>
      </c>
      <c r="CK2395" s="24">
        <f t="shared" si="911"/>
        <v>0</v>
      </c>
      <c r="CM2395" s="24">
        <f t="shared" si="912"/>
        <v>0</v>
      </c>
      <c r="CO2395" s="24">
        <f t="shared" si="913"/>
        <v>0</v>
      </c>
      <c r="CQ2395" s="24">
        <f t="shared" si="914"/>
        <v>0</v>
      </c>
      <c r="CS2395" s="24">
        <f t="shared" si="915"/>
        <v>0</v>
      </c>
    </row>
    <row r="2396" spans="9:97">
      <c r="I2396" s="24">
        <f t="shared" si="895"/>
        <v>0</v>
      </c>
      <c r="J2396" s="24">
        <f t="shared" si="894"/>
        <v>0</v>
      </c>
      <c r="M2396" s="24"/>
      <c r="N2396" s="24"/>
      <c r="O2396" s="24"/>
      <c r="P2396" s="24"/>
      <c r="Q2396" s="24"/>
      <c r="R2396" s="24"/>
      <c r="S2396" s="24">
        <f t="shared" si="896"/>
        <v>0</v>
      </c>
      <c r="T2396" s="24">
        <f t="shared" si="893"/>
        <v>0</v>
      </c>
      <c r="W2396" s="24"/>
      <c r="X2396" s="24"/>
      <c r="Y2396" s="24"/>
      <c r="Z2396" s="24"/>
      <c r="AA2396" s="24"/>
      <c r="AB2396" s="24"/>
      <c r="AC2396" s="24">
        <f t="shared" si="897"/>
        <v>0</v>
      </c>
      <c r="AD2396" s="24">
        <f t="shared" si="898"/>
        <v>0</v>
      </c>
      <c r="AG2396" s="24"/>
      <c r="AH2396" s="24"/>
      <c r="AI2396" s="24"/>
      <c r="AJ2396" s="24"/>
      <c r="AK2396" s="24"/>
      <c r="AL2396" s="24"/>
      <c r="AM2396" s="24">
        <f t="shared" si="899"/>
        <v>0</v>
      </c>
      <c r="AN2396" s="24">
        <f t="shared" si="916"/>
        <v>0</v>
      </c>
      <c r="AQ2396" s="24"/>
      <c r="AR2396" s="24"/>
      <c r="AS2396" s="24"/>
      <c r="AT2396" s="24"/>
      <c r="AU2396" s="24"/>
      <c r="AV2396" s="24"/>
      <c r="AW2396" s="24">
        <f t="shared" si="900"/>
        <v>0</v>
      </c>
      <c r="AX2396" s="24">
        <f t="shared" si="901"/>
        <v>0</v>
      </c>
      <c r="BA2396" s="24"/>
      <c r="BB2396" s="24"/>
      <c r="BC2396" s="24"/>
      <c r="BD2396" s="24"/>
      <c r="BE2396" s="24"/>
      <c r="BF2396" s="24"/>
      <c r="BG2396" s="24">
        <f t="shared" si="902"/>
        <v>0</v>
      </c>
      <c r="BH2396" s="24">
        <f t="shared" si="903"/>
        <v>0</v>
      </c>
      <c r="BK2396" s="24"/>
      <c r="BL2396" s="24"/>
      <c r="BM2396" s="24"/>
      <c r="BN2396" s="24"/>
      <c r="BO2396" s="24"/>
      <c r="BP2396" s="24"/>
      <c r="BQ2396" s="24">
        <f t="shared" si="904"/>
        <v>0</v>
      </c>
      <c r="BR2396" s="24">
        <f t="shared" si="905"/>
        <v>0</v>
      </c>
      <c r="BU2396" s="24"/>
      <c r="BV2396" s="24"/>
      <c r="BW2396" s="24"/>
      <c r="BX2396" s="24"/>
      <c r="BY2396" s="24"/>
      <c r="BZ2396" s="24"/>
      <c r="CA2396" s="24">
        <f t="shared" si="906"/>
        <v>0</v>
      </c>
      <c r="CB2396" s="24">
        <f t="shared" si="907"/>
        <v>0</v>
      </c>
      <c r="CC2396" s="24"/>
      <c r="CE2396" s="24">
        <f t="shared" si="908"/>
        <v>0</v>
      </c>
      <c r="CG2396" s="24">
        <f t="shared" si="909"/>
        <v>0</v>
      </c>
      <c r="CI2396" s="24">
        <f t="shared" si="910"/>
        <v>0</v>
      </c>
      <c r="CK2396" s="24">
        <f t="shared" si="911"/>
        <v>0</v>
      </c>
      <c r="CM2396" s="24">
        <f t="shared" si="912"/>
        <v>0</v>
      </c>
      <c r="CO2396" s="24">
        <f t="shared" si="913"/>
        <v>0</v>
      </c>
      <c r="CQ2396" s="24">
        <f t="shared" si="914"/>
        <v>0</v>
      </c>
      <c r="CS2396" s="24">
        <f t="shared" si="915"/>
        <v>0</v>
      </c>
    </row>
    <row r="2397" spans="9:97">
      <c r="I2397" s="24">
        <f t="shared" si="895"/>
        <v>0</v>
      </c>
      <c r="J2397" s="24">
        <f t="shared" si="894"/>
        <v>0</v>
      </c>
      <c r="M2397" s="24"/>
      <c r="N2397" s="24"/>
      <c r="O2397" s="24"/>
      <c r="P2397" s="24"/>
      <c r="Q2397" s="24"/>
      <c r="R2397" s="24"/>
      <c r="S2397" s="24">
        <f t="shared" si="896"/>
        <v>0</v>
      </c>
      <c r="T2397" s="24">
        <f t="shared" si="893"/>
        <v>0</v>
      </c>
      <c r="W2397" s="24"/>
      <c r="X2397" s="24"/>
      <c r="Y2397" s="24"/>
      <c r="Z2397" s="24"/>
      <c r="AA2397" s="24"/>
      <c r="AB2397" s="24"/>
      <c r="AC2397" s="24">
        <f t="shared" si="897"/>
        <v>0</v>
      </c>
      <c r="AD2397" s="24">
        <f t="shared" si="898"/>
        <v>0</v>
      </c>
      <c r="AG2397" s="24"/>
      <c r="AH2397" s="24"/>
      <c r="AI2397" s="24"/>
      <c r="AJ2397" s="24"/>
      <c r="AK2397" s="24"/>
      <c r="AL2397" s="24"/>
      <c r="AM2397" s="24">
        <f t="shared" si="899"/>
        <v>0</v>
      </c>
      <c r="AN2397" s="24">
        <f t="shared" si="916"/>
        <v>0</v>
      </c>
      <c r="AQ2397" s="24"/>
      <c r="AR2397" s="24"/>
      <c r="AS2397" s="24"/>
      <c r="AT2397" s="24"/>
      <c r="AU2397" s="24"/>
      <c r="AV2397" s="24"/>
      <c r="AW2397" s="24">
        <f t="shared" si="900"/>
        <v>0</v>
      </c>
      <c r="AX2397" s="24">
        <f t="shared" si="901"/>
        <v>0</v>
      </c>
      <c r="BA2397" s="24"/>
      <c r="BB2397" s="24"/>
      <c r="BC2397" s="24"/>
      <c r="BD2397" s="24"/>
      <c r="BE2397" s="24"/>
      <c r="BF2397" s="24"/>
      <c r="BG2397" s="24">
        <f t="shared" si="902"/>
        <v>0</v>
      </c>
      <c r="BH2397" s="24">
        <f t="shared" si="903"/>
        <v>0</v>
      </c>
      <c r="BK2397" s="24"/>
      <c r="BL2397" s="24"/>
      <c r="BM2397" s="24"/>
      <c r="BN2397" s="24"/>
      <c r="BO2397" s="24"/>
      <c r="BP2397" s="24"/>
      <c r="BQ2397" s="24">
        <f t="shared" si="904"/>
        <v>0</v>
      </c>
      <c r="BR2397" s="24">
        <f t="shared" si="905"/>
        <v>0</v>
      </c>
      <c r="BU2397" s="24"/>
      <c r="BV2397" s="24"/>
      <c r="BW2397" s="24"/>
      <c r="BX2397" s="24"/>
      <c r="BY2397" s="24"/>
      <c r="BZ2397" s="24"/>
      <c r="CA2397" s="24">
        <f t="shared" si="906"/>
        <v>0</v>
      </c>
      <c r="CB2397" s="24">
        <f t="shared" si="907"/>
        <v>0</v>
      </c>
      <c r="CC2397" s="24"/>
      <c r="CE2397" s="24">
        <f t="shared" si="908"/>
        <v>0</v>
      </c>
      <c r="CG2397" s="24">
        <f t="shared" si="909"/>
        <v>0</v>
      </c>
      <c r="CI2397" s="24">
        <f t="shared" si="910"/>
        <v>0</v>
      </c>
      <c r="CK2397" s="24">
        <f t="shared" si="911"/>
        <v>0</v>
      </c>
      <c r="CM2397" s="24">
        <f t="shared" si="912"/>
        <v>0</v>
      </c>
      <c r="CO2397" s="24">
        <f t="shared" si="913"/>
        <v>0</v>
      </c>
      <c r="CQ2397" s="24">
        <f t="shared" si="914"/>
        <v>0</v>
      </c>
      <c r="CS2397" s="24">
        <f t="shared" si="915"/>
        <v>0</v>
      </c>
    </row>
    <row r="2398" spans="9:97">
      <c r="I2398" s="24">
        <f t="shared" si="895"/>
        <v>0</v>
      </c>
      <c r="J2398" s="24">
        <f t="shared" si="894"/>
        <v>0</v>
      </c>
      <c r="M2398" s="24"/>
      <c r="N2398" s="24"/>
      <c r="O2398" s="24"/>
      <c r="P2398" s="24"/>
      <c r="Q2398" s="24"/>
      <c r="R2398" s="24"/>
      <c r="S2398" s="24">
        <f t="shared" si="896"/>
        <v>0</v>
      </c>
      <c r="T2398" s="24">
        <f t="shared" si="893"/>
        <v>0</v>
      </c>
      <c r="W2398" s="24"/>
      <c r="X2398" s="24"/>
      <c r="Y2398" s="24"/>
      <c r="Z2398" s="24"/>
      <c r="AA2398" s="24"/>
      <c r="AB2398" s="24"/>
      <c r="AC2398" s="24">
        <f t="shared" si="897"/>
        <v>0</v>
      </c>
      <c r="AD2398" s="24">
        <f t="shared" si="898"/>
        <v>0</v>
      </c>
      <c r="AG2398" s="24"/>
      <c r="AH2398" s="24"/>
      <c r="AI2398" s="24"/>
      <c r="AJ2398" s="24"/>
      <c r="AK2398" s="24"/>
      <c r="AL2398" s="24"/>
      <c r="AM2398" s="24">
        <f t="shared" si="899"/>
        <v>0</v>
      </c>
      <c r="AN2398" s="24">
        <f t="shared" si="916"/>
        <v>0</v>
      </c>
      <c r="AQ2398" s="24"/>
      <c r="AR2398" s="24"/>
      <c r="AS2398" s="24"/>
      <c r="AT2398" s="24"/>
      <c r="AU2398" s="24"/>
      <c r="AV2398" s="24"/>
      <c r="AW2398" s="24">
        <f t="shared" si="900"/>
        <v>0</v>
      </c>
      <c r="AX2398" s="24">
        <f t="shared" si="901"/>
        <v>0</v>
      </c>
      <c r="BA2398" s="24"/>
      <c r="BB2398" s="24"/>
      <c r="BC2398" s="24"/>
      <c r="BD2398" s="24"/>
      <c r="BE2398" s="24"/>
      <c r="BF2398" s="24"/>
      <c r="BG2398" s="24">
        <f t="shared" si="902"/>
        <v>0</v>
      </c>
      <c r="BH2398" s="24">
        <f t="shared" si="903"/>
        <v>0</v>
      </c>
      <c r="BK2398" s="24"/>
      <c r="BL2398" s="24"/>
      <c r="BM2398" s="24"/>
      <c r="BN2398" s="24"/>
      <c r="BO2398" s="24"/>
      <c r="BP2398" s="24"/>
      <c r="BQ2398" s="24">
        <f t="shared" si="904"/>
        <v>0</v>
      </c>
      <c r="BR2398" s="24">
        <f t="shared" si="905"/>
        <v>0</v>
      </c>
      <c r="BU2398" s="24"/>
      <c r="BV2398" s="24"/>
      <c r="BW2398" s="24"/>
      <c r="BX2398" s="24"/>
      <c r="BY2398" s="24"/>
      <c r="BZ2398" s="24"/>
      <c r="CA2398" s="24">
        <f t="shared" si="906"/>
        <v>0</v>
      </c>
      <c r="CB2398" s="24">
        <f t="shared" si="907"/>
        <v>0</v>
      </c>
      <c r="CC2398" s="24"/>
      <c r="CE2398" s="24">
        <f t="shared" si="908"/>
        <v>0</v>
      </c>
      <c r="CG2398" s="24">
        <f t="shared" si="909"/>
        <v>0</v>
      </c>
      <c r="CI2398" s="24">
        <f t="shared" si="910"/>
        <v>0</v>
      </c>
      <c r="CK2398" s="24">
        <f t="shared" si="911"/>
        <v>0</v>
      </c>
      <c r="CM2398" s="24">
        <f t="shared" si="912"/>
        <v>0</v>
      </c>
      <c r="CO2398" s="24">
        <f t="shared" si="913"/>
        <v>0</v>
      </c>
      <c r="CQ2398" s="24">
        <f t="shared" si="914"/>
        <v>0</v>
      </c>
      <c r="CS2398" s="24">
        <f t="shared" si="915"/>
        <v>0</v>
      </c>
    </row>
    <row r="2399" spans="9:97">
      <c r="I2399" s="24">
        <f t="shared" si="895"/>
        <v>0</v>
      </c>
      <c r="J2399" s="24">
        <f t="shared" si="894"/>
        <v>0</v>
      </c>
      <c r="M2399" s="24"/>
      <c r="N2399" s="24"/>
      <c r="O2399" s="24"/>
      <c r="P2399" s="24"/>
      <c r="Q2399" s="24"/>
      <c r="R2399" s="24"/>
      <c r="S2399" s="24">
        <f t="shared" si="896"/>
        <v>0</v>
      </c>
      <c r="T2399" s="24">
        <f t="shared" si="893"/>
        <v>0</v>
      </c>
      <c r="W2399" s="24"/>
      <c r="X2399" s="24"/>
      <c r="Y2399" s="24"/>
      <c r="Z2399" s="24"/>
      <c r="AA2399" s="24"/>
      <c r="AB2399" s="24"/>
      <c r="AC2399" s="24">
        <f t="shared" si="897"/>
        <v>0</v>
      </c>
      <c r="AD2399" s="24">
        <f t="shared" si="898"/>
        <v>0</v>
      </c>
      <c r="AG2399" s="24"/>
      <c r="AH2399" s="24"/>
      <c r="AI2399" s="24"/>
      <c r="AJ2399" s="24"/>
      <c r="AK2399" s="24"/>
      <c r="AL2399" s="24"/>
      <c r="AM2399" s="24">
        <f t="shared" si="899"/>
        <v>0</v>
      </c>
      <c r="AN2399" s="24">
        <f t="shared" si="916"/>
        <v>0</v>
      </c>
      <c r="AQ2399" s="24"/>
      <c r="AR2399" s="24"/>
      <c r="AS2399" s="24"/>
      <c r="AT2399" s="24"/>
      <c r="AU2399" s="24"/>
      <c r="AV2399" s="24"/>
      <c r="AW2399" s="24">
        <f t="shared" si="900"/>
        <v>0</v>
      </c>
      <c r="AX2399" s="24">
        <f t="shared" si="901"/>
        <v>0</v>
      </c>
      <c r="BA2399" s="24"/>
      <c r="BB2399" s="24"/>
      <c r="BC2399" s="24"/>
      <c r="BD2399" s="24"/>
      <c r="BE2399" s="24"/>
      <c r="BF2399" s="24"/>
      <c r="BG2399" s="24">
        <f t="shared" si="902"/>
        <v>0</v>
      </c>
      <c r="BH2399" s="24">
        <f t="shared" si="903"/>
        <v>0</v>
      </c>
      <c r="BK2399" s="24"/>
      <c r="BL2399" s="24"/>
      <c r="BM2399" s="24"/>
      <c r="BN2399" s="24"/>
      <c r="BO2399" s="24"/>
      <c r="BP2399" s="24"/>
      <c r="BQ2399" s="24">
        <f t="shared" si="904"/>
        <v>0</v>
      </c>
      <c r="BR2399" s="24">
        <f t="shared" si="905"/>
        <v>0</v>
      </c>
      <c r="BU2399" s="24"/>
      <c r="BV2399" s="24"/>
      <c r="BW2399" s="24"/>
      <c r="BX2399" s="24"/>
      <c r="BY2399" s="24"/>
      <c r="BZ2399" s="24"/>
      <c r="CA2399" s="24">
        <f t="shared" si="906"/>
        <v>0</v>
      </c>
      <c r="CB2399" s="24">
        <f t="shared" si="907"/>
        <v>0</v>
      </c>
      <c r="CC2399" s="24"/>
      <c r="CE2399" s="24">
        <f t="shared" si="908"/>
        <v>0</v>
      </c>
      <c r="CG2399" s="24">
        <f t="shared" si="909"/>
        <v>0</v>
      </c>
      <c r="CI2399" s="24">
        <f t="shared" si="910"/>
        <v>0</v>
      </c>
      <c r="CK2399" s="24">
        <f t="shared" si="911"/>
        <v>0</v>
      </c>
      <c r="CM2399" s="24">
        <f t="shared" si="912"/>
        <v>0</v>
      </c>
      <c r="CO2399" s="24">
        <f t="shared" si="913"/>
        <v>0</v>
      </c>
      <c r="CQ2399" s="24">
        <f t="shared" si="914"/>
        <v>0</v>
      </c>
      <c r="CS2399" s="24">
        <f t="shared" si="915"/>
        <v>0</v>
      </c>
    </row>
    <row r="2400" spans="9:97">
      <c r="I2400" s="24">
        <f t="shared" si="895"/>
        <v>0</v>
      </c>
      <c r="J2400" s="24">
        <f t="shared" si="894"/>
        <v>0</v>
      </c>
      <c r="M2400" s="24"/>
      <c r="N2400" s="24"/>
      <c r="O2400" s="24"/>
      <c r="P2400" s="24"/>
      <c r="Q2400" s="24"/>
      <c r="R2400" s="24"/>
      <c r="S2400" s="24">
        <f t="shared" si="896"/>
        <v>0</v>
      </c>
      <c r="T2400" s="24">
        <f t="shared" si="893"/>
        <v>0</v>
      </c>
      <c r="W2400" s="24"/>
      <c r="X2400" s="24"/>
      <c r="Y2400" s="24"/>
      <c r="Z2400" s="24"/>
      <c r="AA2400" s="24"/>
      <c r="AB2400" s="24"/>
      <c r="AC2400" s="24">
        <f t="shared" si="897"/>
        <v>0</v>
      </c>
      <c r="AD2400" s="24">
        <f t="shared" si="898"/>
        <v>0</v>
      </c>
      <c r="AG2400" s="24"/>
      <c r="AH2400" s="24"/>
      <c r="AI2400" s="24"/>
      <c r="AJ2400" s="24"/>
      <c r="AK2400" s="24"/>
      <c r="AL2400" s="24"/>
      <c r="AM2400" s="24">
        <f t="shared" si="899"/>
        <v>0</v>
      </c>
      <c r="AN2400" s="24">
        <f t="shared" si="916"/>
        <v>0</v>
      </c>
      <c r="AQ2400" s="24"/>
      <c r="AR2400" s="24"/>
      <c r="AS2400" s="24"/>
      <c r="AT2400" s="24"/>
      <c r="AU2400" s="24"/>
      <c r="AV2400" s="24"/>
      <c r="AW2400" s="24">
        <f t="shared" si="900"/>
        <v>0</v>
      </c>
      <c r="AX2400" s="24">
        <f t="shared" si="901"/>
        <v>0</v>
      </c>
      <c r="BA2400" s="24"/>
      <c r="BB2400" s="24"/>
      <c r="BC2400" s="24"/>
      <c r="BD2400" s="24"/>
      <c r="BE2400" s="24"/>
      <c r="BF2400" s="24"/>
      <c r="BG2400" s="24">
        <f t="shared" si="902"/>
        <v>0</v>
      </c>
      <c r="BH2400" s="24">
        <f t="shared" si="903"/>
        <v>0</v>
      </c>
      <c r="BK2400" s="24"/>
      <c r="BL2400" s="24"/>
      <c r="BM2400" s="24"/>
      <c r="BN2400" s="24"/>
      <c r="BO2400" s="24"/>
      <c r="BP2400" s="24"/>
      <c r="BQ2400" s="24">
        <f t="shared" si="904"/>
        <v>0</v>
      </c>
      <c r="BR2400" s="24">
        <f t="shared" si="905"/>
        <v>0</v>
      </c>
      <c r="BU2400" s="24"/>
      <c r="BV2400" s="24"/>
      <c r="BW2400" s="24"/>
      <c r="BX2400" s="24"/>
      <c r="BY2400" s="24"/>
      <c r="BZ2400" s="24"/>
      <c r="CA2400" s="24">
        <f t="shared" si="906"/>
        <v>0</v>
      </c>
      <c r="CB2400" s="24">
        <f t="shared" si="907"/>
        <v>0</v>
      </c>
      <c r="CC2400" s="24"/>
      <c r="CE2400" s="24">
        <f t="shared" si="908"/>
        <v>0</v>
      </c>
      <c r="CG2400" s="24">
        <f t="shared" si="909"/>
        <v>0</v>
      </c>
      <c r="CI2400" s="24">
        <f t="shared" si="910"/>
        <v>0</v>
      </c>
      <c r="CK2400" s="24">
        <f t="shared" si="911"/>
        <v>0</v>
      </c>
      <c r="CM2400" s="24">
        <f t="shared" si="912"/>
        <v>0</v>
      </c>
      <c r="CO2400" s="24">
        <f t="shared" si="913"/>
        <v>0</v>
      </c>
      <c r="CQ2400" s="24">
        <f t="shared" si="914"/>
        <v>0</v>
      </c>
      <c r="CS2400" s="24">
        <f t="shared" si="915"/>
        <v>0</v>
      </c>
    </row>
    <row r="2401" spans="9:97">
      <c r="I2401" s="24">
        <f t="shared" si="895"/>
        <v>0</v>
      </c>
      <c r="J2401" s="24">
        <f t="shared" si="894"/>
        <v>0</v>
      </c>
      <c r="M2401" s="24"/>
      <c r="N2401" s="24"/>
      <c r="O2401" s="24"/>
      <c r="P2401" s="24"/>
      <c r="Q2401" s="24"/>
      <c r="R2401" s="24"/>
      <c r="S2401" s="24">
        <f t="shared" si="896"/>
        <v>0</v>
      </c>
      <c r="T2401" s="24">
        <f t="shared" si="893"/>
        <v>0</v>
      </c>
      <c r="W2401" s="24"/>
      <c r="X2401" s="24"/>
      <c r="Y2401" s="24"/>
      <c r="Z2401" s="24"/>
      <c r="AA2401" s="24"/>
      <c r="AB2401" s="24"/>
      <c r="AC2401" s="24">
        <f t="shared" si="897"/>
        <v>0</v>
      </c>
      <c r="AD2401" s="24">
        <f t="shared" si="898"/>
        <v>0</v>
      </c>
      <c r="AG2401" s="24"/>
      <c r="AH2401" s="24"/>
      <c r="AI2401" s="24"/>
      <c r="AJ2401" s="24"/>
      <c r="AK2401" s="24"/>
      <c r="AL2401" s="24"/>
      <c r="AM2401" s="24">
        <f t="shared" si="899"/>
        <v>0</v>
      </c>
      <c r="AN2401" s="24">
        <f t="shared" si="916"/>
        <v>0</v>
      </c>
      <c r="AQ2401" s="24"/>
      <c r="AR2401" s="24"/>
      <c r="AS2401" s="24"/>
      <c r="AT2401" s="24"/>
      <c r="AU2401" s="24"/>
      <c r="AV2401" s="24"/>
      <c r="AW2401" s="24">
        <f t="shared" si="900"/>
        <v>0</v>
      </c>
      <c r="AX2401" s="24">
        <f t="shared" si="901"/>
        <v>0</v>
      </c>
      <c r="BA2401" s="24"/>
      <c r="BB2401" s="24"/>
      <c r="BC2401" s="24"/>
      <c r="BD2401" s="24"/>
      <c r="BE2401" s="24"/>
      <c r="BF2401" s="24"/>
      <c r="BG2401" s="24">
        <f t="shared" si="902"/>
        <v>0</v>
      </c>
      <c r="BH2401" s="24">
        <f t="shared" si="903"/>
        <v>0</v>
      </c>
      <c r="BK2401" s="24"/>
      <c r="BL2401" s="24"/>
      <c r="BM2401" s="24"/>
      <c r="BN2401" s="24"/>
      <c r="BO2401" s="24"/>
      <c r="BP2401" s="24"/>
      <c r="BQ2401" s="24">
        <f t="shared" si="904"/>
        <v>0</v>
      </c>
      <c r="BR2401" s="24">
        <f t="shared" si="905"/>
        <v>0</v>
      </c>
      <c r="BU2401" s="24"/>
      <c r="BV2401" s="24"/>
      <c r="BW2401" s="24"/>
      <c r="BX2401" s="24"/>
      <c r="BY2401" s="24"/>
      <c r="BZ2401" s="24"/>
      <c r="CA2401" s="24">
        <f t="shared" si="906"/>
        <v>0</v>
      </c>
      <c r="CB2401" s="24">
        <f t="shared" si="907"/>
        <v>0</v>
      </c>
      <c r="CC2401" s="24"/>
      <c r="CE2401" s="24">
        <f t="shared" si="908"/>
        <v>0</v>
      </c>
      <c r="CG2401" s="24">
        <f t="shared" si="909"/>
        <v>0</v>
      </c>
      <c r="CI2401" s="24">
        <f t="shared" si="910"/>
        <v>0</v>
      </c>
      <c r="CK2401" s="24">
        <f t="shared" si="911"/>
        <v>0</v>
      </c>
      <c r="CM2401" s="24">
        <f t="shared" si="912"/>
        <v>0</v>
      </c>
      <c r="CO2401" s="24">
        <f t="shared" si="913"/>
        <v>0</v>
      </c>
      <c r="CQ2401" s="24">
        <f t="shared" si="914"/>
        <v>0</v>
      </c>
      <c r="CS2401" s="24">
        <f t="shared" si="915"/>
        <v>0</v>
      </c>
    </row>
    <row r="2402" spans="9:97">
      <c r="I2402" s="24">
        <f t="shared" si="895"/>
        <v>0</v>
      </c>
      <c r="J2402" s="24">
        <f t="shared" si="894"/>
        <v>0</v>
      </c>
      <c r="M2402" s="24"/>
      <c r="N2402" s="24"/>
      <c r="O2402" s="24"/>
      <c r="P2402" s="24"/>
      <c r="Q2402" s="24"/>
      <c r="R2402" s="24"/>
      <c r="S2402" s="24">
        <f t="shared" si="896"/>
        <v>0</v>
      </c>
      <c r="T2402" s="24">
        <f t="shared" si="893"/>
        <v>0</v>
      </c>
      <c r="W2402" s="24"/>
      <c r="X2402" s="24"/>
      <c r="Y2402" s="24"/>
      <c r="Z2402" s="24"/>
      <c r="AA2402" s="24"/>
      <c r="AB2402" s="24"/>
      <c r="AC2402" s="24">
        <f t="shared" si="897"/>
        <v>0</v>
      </c>
      <c r="AD2402" s="24">
        <f t="shared" si="898"/>
        <v>0</v>
      </c>
      <c r="AG2402" s="24"/>
      <c r="AH2402" s="24"/>
      <c r="AI2402" s="24"/>
      <c r="AJ2402" s="24"/>
      <c r="AK2402" s="24"/>
      <c r="AL2402" s="24"/>
      <c r="AM2402" s="24">
        <f t="shared" si="899"/>
        <v>0</v>
      </c>
      <c r="AN2402" s="24">
        <f t="shared" si="916"/>
        <v>0</v>
      </c>
      <c r="AQ2402" s="24"/>
      <c r="AR2402" s="24"/>
      <c r="AS2402" s="24"/>
      <c r="AT2402" s="24"/>
      <c r="AU2402" s="24"/>
      <c r="AV2402" s="24"/>
      <c r="AW2402" s="24">
        <f t="shared" si="900"/>
        <v>0</v>
      </c>
      <c r="AX2402" s="24">
        <f t="shared" si="901"/>
        <v>0</v>
      </c>
      <c r="BA2402" s="24"/>
      <c r="BB2402" s="24"/>
      <c r="BC2402" s="24"/>
      <c r="BD2402" s="24"/>
      <c r="BE2402" s="24"/>
      <c r="BF2402" s="24"/>
      <c r="BG2402" s="24">
        <f t="shared" si="902"/>
        <v>0</v>
      </c>
      <c r="BH2402" s="24">
        <f t="shared" si="903"/>
        <v>0</v>
      </c>
      <c r="BK2402" s="24"/>
      <c r="BL2402" s="24"/>
      <c r="BM2402" s="24"/>
      <c r="BN2402" s="24"/>
      <c r="BO2402" s="24"/>
      <c r="BP2402" s="24"/>
      <c r="BQ2402" s="24">
        <f t="shared" si="904"/>
        <v>0</v>
      </c>
      <c r="BR2402" s="24">
        <f t="shared" si="905"/>
        <v>0</v>
      </c>
      <c r="BU2402" s="24"/>
      <c r="BV2402" s="24"/>
      <c r="BW2402" s="24"/>
      <c r="BX2402" s="24"/>
      <c r="BY2402" s="24"/>
      <c r="BZ2402" s="24"/>
      <c r="CA2402" s="24">
        <f t="shared" si="906"/>
        <v>0</v>
      </c>
      <c r="CB2402" s="24">
        <f t="shared" si="907"/>
        <v>0</v>
      </c>
      <c r="CC2402" s="24"/>
      <c r="CE2402" s="24">
        <f t="shared" si="908"/>
        <v>0</v>
      </c>
      <c r="CG2402" s="24">
        <f t="shared" si="909"/>
        <v>0</v>
      </c>
      <c r="CI2402" s="24">
        <f t="shared" si="910"/>
        <v>0</v>
      </c>
      <c r="CK2402" s="24">
        <f t="shared" si="911"/>
        <v>0</v>
      </c>
      <c r="CM2402" s="24">
        <f t="shared" si="912"/>
        <v>0</v>
      </c>
      <c r="CO2402" s="24">
        <f t="shared" si="913"/>
        <v>0</v>
      </c>
      <c r="CQ2402" s="24">
        <f t="shared" si="914"/>
        <v>0</v>
      </c>
      <c r="CS2402" s="24">
        <f t="shared" si="915"/>
        <v>0</v>
      </c>
    </row>
    <row r="2403" spans="9:97">
      <c r="I2403" s="24">
        <f t="shared" si="895"/>
        <v>0</v>
      </c>
      <c r="J2403" s="24">
        <f t="shared" si="894"/>
        <v>0</v>
      </c>
      <c r="M2403" s="24"/>
      <c r="N2403" s="24"/>
      <c r="O2403" s="24"/>
      <c r="P2403" s="24"/>
      <c r="Q2403" s="24"/>
      <c r="R2403" s="24"/>
      <c r="S2403" s="24">
        <f t="shared" si="896"/>
        <v>0</v>
      </c>
      <c r="T2403" s="24">
        <f t="shared" si="893"/>
        <v>0</v>
      </c>
      <c r="W2403" s="24"/>
      <c r="X2403" s="24"/>
      <c r="Y2403" s="24"/>
      <c r="Z2403" s="24"/>
      <c r="AA2403" s="24"/>
      <c r="AB2403" s="24"/>
      <c r="AC2403" s="24">
        <f t="shared" si="897"/>
        <v>0</v>
      </c>
      <c r="AD2403" s="24">
        <f t="shared" si="898"/>
        <v>0</v>
      </c>
      <c r="AG2403" s="24"/>
      <c r="AH2403" s="24"/>
      <c r="AI2403" s="24"/>
      <c r="AJ2403" s="24"/>
      <c r="AK2403" s="24"/>
      <c r="AL2403" s="24"/>
      <c r="AM2403" s="24">
        <f t="shared" si="899"/>
        <v>0</v>
      </c>
      <c r="AN2403" s="24">
        <f t="shared" si="916"/>
        <v>0</v>
      </c>
      <c r="AQ2403" s="24"/>
      <c r="AR2403" s="24"/>
      <c r="AS2403" s="24"/>
      <c r="AT2403" s="24"/>
      <c r="AU2403" s="24"/>
      <c r="AV2403" s="24"/>
      <c r="AW2403" s="24">
        <f t="shared" si="900"/>
        <v>0</v>
      </c>
      <c r="AX2403" s="24">
        <f t="shared" si="901"/>
        <v>0</v>
      </c>
      <c r="BA2403" s="24"/>
      <c r="BB2403" s="24"/>
      <c r="BC2403" s="24"/>
      <c r="BD2403" s="24"/>
      <c r="BE2403" s="24"/>
      <c r="BF2403" s="24"/>
      <c r="BG2403" s="24">
        <f t="shared" si="902"/>
        <v>0</v>
      </c>
      <c r="BH2403" s="24">
        <f t="shared" si="903"/>
        <v>0</v>
      </c>
      <c r="BK2403" s="24"/>
      <c r="BL2403" s="24"/>
      <c r="BM2403" s="24"/>
      <c r="BN2403" s="24"/>
      <c r="BO2403" s="24"/>
      <c r="BP2403" s="24"/>
      <c r="BQ2403" s="24">
        <f t="shared" si="904"/>
        <v>0</v>
      </c>
      <c r="BR2403" s="24">
        <f t="shared" si="905"/>
        <v>0</v>
      </c>
      <c r="BU2403" s="24"/>
      <c r="BV2403" s="24"/>
      <c r="BW2403" s="24"/>
      <c r="BX2403" s="24"/>
      <c r="BY2403" s="24"/>
      <c r="BZ2403" s="24"/>
      <c r="CA2403" s="24">
        <f t="shared" si="906"/>
        <v>0</v>
      </c>
      <c r="CB2403" s="24">
        <f t="shared" si="907"/>
        <v>0</v>
      </c>
      <c r="CC2403" s="24"/>
      <c r="CE2403" s="24">
        <f t="shared" si="908"/>
        <v>0</v>
      </c>
      <c r="CG2403" s="24">
        <f t="shared" si="909"/>
        <v>0</v>
      </c>
      <c r="CI2403" s="24">
        <f t="shared" si="910"/>
        <v>0</v>
      </c>
      <c r="CK2403" s="24">
        <f t="shared" si="911"/>
        <v>0</v>
      </c>
      <c r="CM2403" s="24">
        <f t="shared" si="912"/>
        <v>0</v>
      </c>
      <c r="CO2403" s="24">
        <f t="shared" si="913"/>
        <v>0</v>
      </c>
      <c r="CQ2403" s="24">
        <f t="shared" si="914"/>
        <v>0</v>
      </c>
      <c r="CS2403" s="24">
        <f t="shared" si="915"/>
        <v>0</v>
      </c>
    </row>
    <row r="2404" spans="9:97">
      <c r="I2404" s="24">
        <f t="shared" si="895"/>
        <v>0</v>
      </c>
      <c r="J2404" s="24">
        <f t="shared" si="894"/>
        <v>0</v>
      </c>
      <c r="M2404" s="24"/>
      <c r="N2404" s="24"/>
      <c r="O2404" s="24"/>
      <c r="P2404" s="24"/>
      <c r="Q2404" s="24"/>
      <c r="R2404" s="24"/>
      <c r="S2404" s="24">
        <f t="shared" si="896"/>
        <v>0</v>
      </c>
      <c r="T2404" s="24">
        <f t="shared" si="893"/>
        <v>0</v>
      </c>
      <c r="W2404" s="24"/>
      <c r="X2404" s="24"/>
      <c r="Y2404" s="24"/>
      <c r="Z2404" s="24"/>
      <c r="AA2404" s="24"/>
      <c r="AB2404" s="24"/>
      <c r="AC2404" s="24">
        <f t="shared" si="897"/>
        <v>0</v>
      </c>
      <c r="AD2404" s="24">
        <f t="shared" si="898"/>
        <v>0</v>
      </c>
      <c r="AG2404" s="24"/>
      <c r="AH2404" s="24"/>
      <c r="AI2404" s="24"/>
      <c r="AJ2404" s="24"/>
      <c r="AK2404" s="24"/>
      <c r="AL2404" s="24"/>
      <c r="AM2404" s="24">
        <f t="shared" si="899"/>
        <v>0</v>
      </c>
      <c r="AN2404" s="24">
        <f t="shared" si="916"/>
        <v>0</v>
      </c>
      <c r="AQ2404" s="24"/>
      <c r="AR2404" s="24"/>
      <c r="AS2404" s="24"/>
      <c r="AT2404" s="24"/>
      <c r="AU2404" s="24"/>
      <c r="AV2404" s="24"/>
      <c r="AW2404" s="24">
        <f t="shared" si="900"/>
        <v>0</v>
      </c>
      <c r="AX2404" s="24">
        <f t="shared" si="901"/>
        <v>0</v>
      </c>
      <c r="BA2404" s="24"/>
      <c r="BB2404" s="24"/>
      <c r="BC2404" s="24"/>
      <c r="BD2404" s="24"/>
      <c r="BE2404" s="24"/>
      <c r="BF2404" s="24"/>
      <c r="BG2404" s="24">
        <f t="shared" si="902"/>
        <v>0</v>
      </c>
      <c r="BH2404" s="24">
        <f t="shared" si="903"/>
        <v>0</v>
      </c>
      <c r="BK2404" s="24"/>
      <c r="BL2404" s="24"/>
      <c r="BM2404" s="24"/>
      <c r="BN2404" s="24"/>
      <c r="BO2404" s="24"/>
      <c r="BP2404" s="24"/>
      <c r="BQ2404" s="24">
        <f t="shared" si="904"/>
        <v>0</v>
      </c>
      <c r="BR2404" s="24">
        <f t="shared" si="905"/>
        <v>0</v>
      </c>
      <c r="BU2404" s="24"/>
      <c r="BV2404" s="24"/>
      <c r="BW2404" s="24"/>
      <c r="BX2404" s="24"/>
      <c r="BY2404" s="24"/>
      <c r="BZ2404" s="24"/>
      <c r="CA2404" s="24">
        <f t="shared" si="906"/>
        <v>0</v>
      </c>
      <c r="CB2404" s="24">
        <f t="shared" si="907"/>
        <v>0</v>
      </c>
      <c r="CC2404" s="24"/>
      <c r="CE2404" s="24">
        <f t="shared" si="908"/>
        <v>0</v>
      </c>
      <c r="CG2404" s="24">
        <f t="shared" si="909"/>
        <v>0</v>
      </c>
      <c r="CI2404" s="24">
        <f t="shared" si="910"/>
        <v>0</v>
      </c>
      <c r="CK2404" s="24">
        <f t="shared" si="911"/>
        <v>0</v>
      </c>
      <c r="CM2404" s="24">
        <f t="shared" si="912"/>
        <v>0</v>
      </c>
      <c r="CO2404" s="24">
        <f t="shared" si="913"/>
        <v>0</v>
      </c>
      <c r="CQ2404" s="24">
        <f t="shared" si="914"/>
        <v>0</v>
      </c>
      <c r="CS2404" s="24">
        <f t="shared" si="915"/>
        <v>0</v>
      </c>
    </row>
    <row r="2405" spans="9:97">
      <c r="I2405" s="24">
        <f t="shared" si="895"/>
        <v>0</v>
      </c>
      <c r="J2405" s="24">
        <f t="shared" si="894"/>
        <v>0</v>
      </c>
      <c r="M2405" s="24"/>
      <c r="N2405" s="24"/>
      <c r="O2405" s="24"/>
      <c r="P2405" s="24"/>
      <c r="Q2405" s="24"/>
      <c r="R2405" s="24"/>
      <c r="S2405" s="24">
        <f t="shared" si="896"/>
        <v>0</v>
      </c>
      <c r="T2405" s="24">
        <f t="shared" si="893"/>
        <v>0</v>
      </c>
      <c r="W2405" s="24"/>
      <c r="X2405" s="24"/>
      <c r="Y2405" s="24"/>
      <c r="Z2405" s="24"/>
      <c r="AA2405" s="24"/>
      <c r="AB2405" s="24"/>
      <c r="AC2405" s="24">
        <f t="shared" si="897"/>
        <v>0</v>
      </c>
      <c r="AD2405" s="24">
        <f t="shared" si="898"/>
        <v>0</v>
      </c>
      <c r="AG2405" s="24"/>
      <c r="AH2405" s="24"/>
      <c r="AI2405" s="24"/>
      <c r="AJ2405" s="24"/>
      <c r="AK2405" s="24"/>
      <c r="AL2405" s="24"/>
      <c r="AM2405" s="24">
        <f t="shared" si="899"/>
        <v>0</v>
      </c>
      <c r="AN2405" s="24">
        <f t="shared" si="916"/>
        <v>0</v>
      </c>
      <c r="AQ2405" s="24"/>
      <c r="AR2405" s="24"/>
      <c r="AS2405" s="24"/>
      <c r="AT2405" s="24"/>
      <c r="AU2405" s="24"/>
      <c r="AV2405" s="24"/>
      <c r="AW2405" s="24">
        <f t="shared" si="900"/>
        <v>0</v>
      </c>
      <c r="AX2405" s="24">
        <f t="shared" si="901"/>
        <v>0</v>
      </c>
      <c r="BA2405" s="24"/>
      <c r="BB2405" s="24"/>
      <c r="BC2405" s="24"/>
      <c r="BD2405" s="24"/>
      <c r="BE2405" s="24"/>
      <c r="BF2405" s="24"/>
      <c r="BG2405" s="24">
        <f t="shared" si="902"/>
        <v>0</v>
      </c>
      <c r="BH2405" s="24">
        <f t="shared" si="903"/>
        <v>0</v>
      </c>
      <c r="BK2405" s="24"/>
      <c r="BL2405" s="24"/>
      <c r="BM2405" s="24"/>
      <c r="BN2405" s="24"/>
      <c r="BO2405" s="24"/>
      <c r="BP2405" s="24"/>
      <c r="BQ2405" s="24">
        <f t="shared" si="904"/>
        <v>0</v>
      </c>
      <c r="BR2405" s="24">
        <f t="shared" si="905"/>
        <v>0</v>
      </c>
      <c r="BU2405" s="24"/>
      <c r="BV2405" s="24"/>
      <c r="BW2405" s="24"/>
      <c r="BX2405" s="24"/>
      <c r="BY2405" s="24"/>
      <c r="BZ2405" s="24"/>
      <c r="CA2405" s="24">
        <f t="shared" si="906"/>
        <v>0</v>
      </c>
      <c r="CB2405" s="24">
        <f t="shared" si="907"/>
        <v>0</v>
      </c>
      <c r="CC2405" s="24"/>
      <c r="CE2405" s="24">
        <f t="shared" si="908"/>
        <v>0</v>
      </c>
      <c r="CG2405" s="24">
        <f t="shared" si="909"/>
        <v>0</v>
      </c>
      <c r="CI2405" s="24">
        <f t="shared" si="910"/>
        <v>0</v>
      </c>
      <c r="CK2405" s="24">
        <f t="shared" si="911"/>
        <v>0</v>
      </c>
      <c r="CM2405" s="24">
        <f t="shared" si="912"/>
        <v>0</v>
      </c>
      <c r="CO2405" s="24">
        <f t="shared" si="913"/>
        <v>0</v>
      </c>
      <c r="CQ2405" s="24">
        <f t="shared" si="914"/>
        <v>0</v>
      </c>
      <c r="CS2405" s="24">
        <f t="shared" si="915"/>
        <v>0</v>
      </c>
    </row>
    <row r="2406" spans="9:97">
      <c r="I2406" s="24">
        <f t="shared" si="895"/>
        <v>0</v>
      </c>
      <c r="J2406" s="24">
        <f t="shared" si="894"/>
        <v>0</v>
      </c>
      <c r="M2406" s="24"/>
      <c r="N2406" s="24"/>
      <c r="O2406" s="24"/>
      <c r="P2406" s="24"/>
      <c r="Q2406" s="24"/>
      <c r="R2406" s="24"/>
      <c r="S2406" s="24">
        <f t="shared" si="896"/>
        <v>0</v>
      </c>
      <c r="T2406" s="24">
        <f t="shared" si="893"/>
        <v>0</v>
      </c>
      <c r="W2406" s="24"/>
      <c r="X2406" s="24"/>
      <c r="Y2406" s="24"/>
      <c r="Z2406" s="24"/>
      <c r="AA2406" s="24"/>
      <c r="AB2406" s="24"/>
      <c r="AC2406" s="24">
        <f t="shared" si="897"/>
        <v>0</v>
      </c>
      <c r="AD2406" s="24">
        <f t="shared" si="898"/>
        <v>0</v>
      </c>
      <c r="AG2406" s="24"/>
      <c r="AH2406" s="24"/>
      <c r="AI2406" s="24"/>
      <c r="AJ2406" s="24"/>
      <c r="AK2406" s="24"/>
      <c r="AL2406" s="24"/>
      <c r="AM2406" s="24">
        <f t="shared" si="899"/>
        <v>0</v>
      </c>
      <c r="AN2406" s="24">
        <f t="shared" si="916"/>
        <v>0</v>
      </c>
      <c r="AQ2406" s="24"/>
      <c r="AR2406" s="24"/>
      <c r="AS2406" s="24"/>
      <c r="AT2406" s="24"/>
      <c r="AU2406" s="24"/>
      <c r="AV2406" s="24"/>
      <c r="AW2406" s="24">
        <f t="shared" si="900"/>
        <v>0</v>
      </c>
      <c r="AX2406" s="24">
        <f t="shared" si="901"/>
        <v>0</v>
      </c>
      <c r="BA2406" s="24"/>
      <c r="BB2406" s="24"/>
      <c r="BC2406" s="24"/>
      <c r="BD2406" s="24"/>
      <c r="BE2406" s="24"/>
      <c r="BF2406" s="24"/>
      <c r="BG2406" s="24">
        <f t="shared" si="902"/>
        <v>0</v>
      </c>
      <c r="BH2406" s="24">
        <f t="shared" si="903"/>
        <v>0</v>
      </c>
      <c r="BK2406" s="24"/>
      <c r="BL2406" s="24"/>
      <c r="BM2406" s="24"/>
      <c r="BN2406" s="24"/>
      <c r="BO2406" s="24"/>
      <c r="BP2406" s="24"/>
      <c r="BQ2406" s="24">
        <f t="shared" si="904"/>
        <v>0</v>
      </c>
      <c r="BR2406" s="24">
        <f t="shared" si="905"/>
        <v>0</v>
      </c>
      <c r="BU2406" s="24"/>
      <c r="BV2406" s="24"/>
      <c r="BW2406" s="24"/>
      <c r="BX2406" s="24"/>
      <c r="BY2406" s="24"/>
      <c r="BZ2406" s="24"/>
      <c r="CA2406" s="24">
        <f t="shared" si="906"/>
        <v>0</v>
      </c>
      <c r="CB2406" s="24">
        <f t="shared" si="907"/>
        <v>0</v>
      </c>
      <c r="CC2406" s="24"/>
      <c r="CE2406" s="24">
        <f t="shared" si="908"/>
        <v>0</v>
      </c>
      <c r="CG2406" s="24">
        <f t="shared" si="909"/>
        <v>0</v>
      </c>
      <c r="CI2406" s="24">
        <f t="shared" si="910"/>
        <v>0</v>
      </c>
      <c r="CK2406" s="24">
        <f t="shared" si="911"/>
        <v>0</v>
      </c>
      <c r="CM2406" s="24">
        <f t="shared" si="912"/>
        <v>0</v>
      </c>
      <c r="CO2406" s="24">
        <f t="shared" si="913"/>
        <v>0</v>
      </c>
      <c r="CQ2406" s="24">
        <f t="shared" si="914"/>
        <v>0</v>
      </c>
      <c r="CS2406" s="24">
        <f t="shared" si="915"/>
        <v>0</v>
      </c>
    </row>
    <row r="2407" spans="9:97">
      <c r="I2407" s="24">
        <f t="shared" si="895"/>
        <v>0</v>
      </c>
      <c r="J2407" s="24">
        <f t="shared" si="894"/>
        <v>0</v>
      </c>
      <c r="M2407" s="24"/>
      <c r="N2407" s="24"/>
      <c r="O2407" s="24"/>
      <c r="P2407" s="24"/>
      <c r="Q2407" s="24"/>
      <c r="R2407" s="24"/>
      <c r="S2407" s="24">
        <f t="shared" si="896"/>
        <v>0</v>
      </c>
      <c r="T2407" s="24">
        <f t="shared" ref="T2407:T2470" si="917">IF(P2407&lt;M2407-N2407,M2407-N2407-P2407,0)</f>
        <v>0</v>
      </c>
      <c r="W2407" s="24"/>
      <c r="X2407" s="24"/>
      <c r="Y2407" s="24"/>
      <c r="Z2407" s="24"/>
      <c r="AA2407" s="24"/>
      <c r="AB2407" s="24"/>
      <c r="AC2407" s="24">
        <f t="shared" si="897"/>
        <v>0</v>
      </c>
      <c r="AD2407" s="24">
        <f t="shared" si="898"/>
        <v>0</v>
      </c>
      <c r="AG2407" s="24"/>
      <c r="AH2407" s="24"/>
      <c r="AI2407" s="24"/>
      <c r="AJ2407" s="24"/>
      <c r="AK2407" s="24"/>
      <c r="AL2407" s="24"/>
      <c r="AM2407" s="24">
        <f t="shared" si="899"/>
        <v>0</v>
      </c>
      <c r="AN2407" s="24">
        <f t="shared" si="916"/>
        <v>0</v>
      </c>
      <c r="AQ2407" s="24"/>
      <c r="AR2407" s="24"/>
      <c r="AS2407" s="24"/>
      <c r="AT2407" s="24"/>
      <c r="AU2407" s="24"/>
      <c r="AV2407" s="24"/>
      <c r="AW2407" s="24">
        <f t="shared" si="900"/>
        <v>0</v>
      </c>
      <c r="AX2407" s="24">
        <f t="shared" si="901"/>
        <v>0</v>
      </c>
      <c r="BA2407" s="24"/>
      <c r="BB2407" s="24"/>
      <c r="BC2407" s="24"/>
      <c r="BD2407" s="24"/>
      <c r="BE2407" s="24"/>
      <c r="BF2407" s="24"/>
      <c r="BG2407" s="24">
        <f t="shared" si="902"/>
        <v>0</v>
      </c>
      <c r="BH2407" s="24">
        <f t="shared" si="903"/>
        <v>0</v>
      </c>
      <c r="BK2407" s="24"/>
      <c r="BL2407" s="24"/>
      <c r="BM2407" s="24"/>
      <c r="BN2407" s="24"/>
      <c r="BO2407" s="24"/>
      <c r="BP2407" s="24"/>
      <c r="BQ2407" s="24">
        <f t="shared" si="904"/>
        <v>0</v>
      </c>
      <c r="BR2407" s="24">
        <f t="shared" si="905"/>
        <v>0</v>
      </c>
      <c r="BU2407" s="24"/>
      <c r="BV2407" s="24"/>
      <c r="BW2407" s="24"/>
      <c r="BX2407" s="24"/>
      <c r="BY2407" s="24"/>
      <c r="BZ2407" s="24"/>
      <c r="CA2407" s="24">
        <f t="shared" si="906"/>
        <v>0</v>
      </c>
      <c r="CB2407" s="24">
        <f t="shared" si="907"/>
        <v>0</v>
      </c>
      <c r="CC2407" s="24"/>
      <c r="CE2407" s="24">
        <f t="shared" si="908"/>
        <v>0</v>
      </c>
      <c r="CG2407" s="24">
        <f t="shared" si="909"/>
        <v>0</v>
      </c>
      <c r="CI2407" s="24">
        <f t="shared" si="910"/>
        <v>0</v>
      </c>
      <c r="CK2407" s="24">
        <f t="shared" si="911"/>
        <v>0</v>
      </c>
      <c r="CM2407" s="24">
        <f t="shared" si="912"/>
        <v>0</v>
      </c>
      <c r="CO2407" s="24">
        <f t="shared" si="913"/>
        <v>0</v>
      </c>
      <c r="CQ2407" s="24">
        <f t="shared" si="914"/>
        <v>0</v>
      </c>
      <c r="CS2407" s="24">
        <f t="shared" si="915"/>
        <v>0</v>
      </c>
    </row>
    <row r="2408" spans="9:97">
      <c r="I2408" s="24">
        <f t="shared" si="895"/>
        <v>0</v>
      </c>
      <c r="J2408" s="24">
        <f t="shared" si="894"/>
        <v>0</v>
      </c>
      <c r="M2408" s="24"/>
      <c r="N2408" s="24"/>
      <c r="O2408" s="24"/>
      <c r="P2408" s="24"/>
      <c r="Q2408" s="24"/>
      <c r="R2408" s="24"/>
      <c r="S2408" s="24">
        <f t="shared" si="896"/>
        <v>0</v>
      </c>
      <c r="T2408" s="24">
        <f t="shared" si="917"/>
        <v>0</v>
      </c>
      <c r="W2408" s="24"/>
      <c r="X2408" s="24"/>
      <c r="Y2408" s="24"/>
      <c r="Z2408" s="24"/>
      <c r="AA2408" s="24"/>
      <c r="AB2408" s="24"/>
      <c r="AC2408" s="24">
        <f t="shared" si="897"/>
        <v>0</v>
      </c>
      <c r="AD2408" s="24">
        <f t="shared" si="898"/>
        <v>0</v>
      </c>
      <c r="AG2408" s="24"/>
      <c r="AH2408" s="24"/>
      <c r="AI2408" s="24"/>
      <c r="AJ2408" s="24"/>
      <c r="AK2408" s="24"/>
      <c r="AL2408" s="24"/>
      <c r="AM2408" s="24">
        <f t="shared" si="899"/>
        <v>0</v>
      </c>
      <c r="AN2408" s="24">
        <f t="shared" si="916"/>
        <v>0</v>
      </c>
      <c r="AQ2408" s="24"/>
      <c r="AR2408" s="24"/>
      <c r="AS2408" s="24"/>
      <c r="AT2408" s="24"/>
      <c r="AU2408" s="24"/>
      <c r="AV2408" s="24"/>
      <c r="AW2408" s="24">
        <f t="shared" si="900"/>
        <v>0</v>
      </c>
      <c r="AX2408" s="24">
        <f t="shared" si="901"/>
        <v>0</v>
      </c>
      <c r="BA2408" s="24"/>
      <c r="BB2408" s="24"/>
      <c r="BC2408" s="24"/>
      <c r="BD2408" s="24"/>
      <c r="BE2408" s="24"/>
      <c r="BF2408" s="24"/>
      <c r="BG2408" s="24">
        <f t="shared" si="902"/>
        <v>0</v>
      </c>
      <c r="BH2408" s="24">
        <f t="shared" si="903"/>
        <v>0</v>
      </c>
      <c r="BK2408" s="24"/>
      <c r="BL2408" s="24"/>
      <c r="BM2408" s="24"/>
      <c r="BN2408" s="24"/>
      <c r="BO2408" s="24"/>
      <c r="BP2408" s="24"/>
      <c r="BQ2408" s="24">
        <f t="shared" si="904"/>
        <v>0</v>
      </c>
      <c r="BR2408" s="24">
        <f t="shared" si="905"/>
        <v>0</v>
      </c>
      <c r="BU2408" s="24"/>
      <c r="BV2408" s="24"/>
      <c r="BW2408" s="24"/>
      <c r="BX2408" s="24"/>
      <c r="BY2408" s="24"/>
      <c r="BZ2408" s="24"/>
      <c r="CA2408" s="24">
        <f t="shared" si="906"/>
        <v>0</v>
      </c>
      <c r="CB2408" s="24">
        <f t="shared" si="907"/>
        <v>0</v>
      </c>
      <c r="CC2408" s="24"/>
      <c r="CE2408" s="24">
        <f t="shared" si="908"/>
        <v>0</v>
      </c>
      <c r="CG2408" s="24">
        <f t="shared" si="909"/>
        <v>0</v>
      </c>
      <c r="CI2408" s="24">
        <f t="shared" si="910"/>
        <v>0</v>
      </c>
      <c r="CK2408" s="24">
        <f t="shared" si="911"/>
        <v>0</v>
      </c>
      <c r="CM2408" s="24">
        <f t="shared" si="912"/>
        <v>0</v>
      </c>
      <c r="CO2408" s="24">
        <f t="shared" si="913"/>
        <v>0</v>
      </c>
      <c r="CQ2408" s="24">
        <f t="shared" si="914"/>
        <v>0</v>
      </c>
      <c r="CS2408" s="24">
        <f t="shared" si="915"/>
        <v>0</v>
      </c>
    </row>
    <row r="2409" spans="9:97">
      <c r="I2409" s="24">
        <f t="shared" si="895"/>
        <v>0</v>
      </c>
      <c r="J2409" s="24">
        <f t="shared" si="894"/>
        <v>0</v>
      </c>
      <c r="M2409" s="24"/>
      <c r="N2409" s="24"/>
      <c r="O2409" s="24"/>
      <c r="P2409" s="24"/>
      <c r="Q2409" s="24"/>
      <c r="R2409" s="24"/>
      <c r="S2409" s="24">
        <f t="shared" si="896"/>
        <v>0</v>
      </c>
      <c r="T2409" s="24">
        <f t="shared" si="917"/>
        <v>0</v>
      </c>
      <c r="W2409" s="24"/>
      <c r="X2409" s="24"/>
      <c r="Y2409" s="24"/>
      <c r="Z2409" s="24"/>
      <c r="AA2409" s="24"/>
      <c r="AB2409" s="24"/>
      <c r="AC2409" s="24">
        <f t="shared" si="897"/>
        <v>0</v>
      </c>
      <c r="AD2409" s="24">
        <f t="shared" si="898"/>
        <v>0</v>
      </c>
      <c r="AG2409" s="24"/>
      <c r="AH2409" s="24"/>
      <c r="AI2409" s="24"/>
      <c r="AJ2409" s="24"/>
      <c r="AK2409" s="24"/>
      <c r="AL2409" s="24"/>
      <c r="AM2409" s="24">
        <f t="shared" si="899"/>
        <v>0</v>
      </c>
      <c r="AN2409" s="24">
        <f t="shared" si="916"/>
        <v>0</v>
      </c>
      <c r="AQ2409" s="24"/>
      <c r="AR2409" s="24"/>
      <c r="AS2409" s="24"/>
      <c r="AT2409" s="24"/>
      <c r="AU2409" s="24"/>
      <c r="AV2409" s="24"/>
      <c r="AW2409" s="24">
        <f t="shared" si="900"/>
        <v>0</v>
      </c>
      <c r="AX2409" s="24">
        <f t="shared" si="901"/>
        <v>0</v>
      </c>
      <c r="BA2409" s="24"/>
      <c r="BB2409" s="24"/>
      <c r="BC2409" s="24"/>
      <c r="BD2409" s="24"/>
      <c r="BE2409" s="24"/>
      <c r="BF2409" s="24"/>
      <c r="BG2409" s="24">
        <f t="shared" si="902"/>
        <v>0</v>
      </c>
      <c r="BH2409" s="24">
        <f t="shared" si="903"/>
        <v>0</v>
      </c>
      <c r="BK2409" s="24"/>
      <c r="BL2409" s="24"/>
      <c r="BM2409" s="24"/>
      <c r="BN2409" s="24"/>
      <c r="BO2409" s="24"/>
      <c r="BP2409" s="24"/>
      <c r="BQ2409" s="24">
        <f t="shared" si="904"/>
        <v>0</v>
      </c>
      <c r="BR2409" s="24">
        <f t="shared" si="905"/>
        <v>0</v>
      </c>
      <c r="BU2409" s="24"/>
      <c r="BV2409" s="24"/>
      <c r="BW2409" s="24"/>
      <c r="BX2409" s="24"/>
      <c r="BY2409" s="24"/>
      <c r="BZ2409" s="24"/>
      <c r="CA2409" s="24">
        <f t="shared" si="906"/>
        <v>0</v>
      </c>
      <c r="CB2409" s="24">
        <f t="shared" si="907"/>
        <v>0</v>
      </c>
      <c r="CC2409" s="24"/>
      <c r="CE2409" s="24">
        <f t="shared" si="908"/>
        <v>0</v>
      </c>
      <c r="CG2409" s="24">
        <f t="shared" si="909"/>
        <v>0</v>
      </c>
      <c r="CI2409" s="24">
        <f t="shared" si="910"/>
        <v>0</v>
      </c>
      <c r="CK2409" s="24">
        <f t="shared" si="911"/>
        <v>0</v>
      </c>
      <c r="CM2409" s="24">
        <f t="shared" si="912"/>
        <v>0</v>
      </c>
      <c r="CO2409" s="24">
        <f t="shared" si="913"/>
        <v>0</v>
      </c>
      <c r="CQ2409" s="24">
        <f t="shared" si="914"/>
        <v>0</v>
      </c>
      <c r="CS2409" s="24">
        <f t="shared" si="915"/>
        <v>0</v>
      </c>
    </row>
    <row r="2410" spans="9:97">
      <c r="I2410" s="24">
        <f t="shared" si="895"/>
        <v>0</v>
      </c>
      <c r="J2410" s="24">
        <f t="shared" si="894"/>
        <v>0</v>
      </c>
      <c r="M2410" s="24"/>
      <c r="N2410" s="24"/>
      <c r="O2410" s="24"/>
      <c r="P2410" s="24"/>
      <c r="Q2410" s="24"/>
      <c r="R2410" s="24"/>
      <c r="S2410" s="24">
        <f t="shared" si="896"/>
        <v>0</v>
      </c>
      <c r="T2410" s="24">
        <f t="shared" si="917"/>
        <v>0</v>
      </c>
      <c r="W2410" s="24"/>
      <c r="X2410" s="24"/>
      <c r="Y2410" s="24"/>
      <c r="Z2410" s="24"/>
      <c r="AA2410" s="24"/>
      <c r="AB2410" s="24"/>
      <c r="AC2410" s="24">
        <f t="shared" si="897"/>
        <v>0</v>
      </c>
      <c r="AD2410" s="24">
        <f t="shared" si="898"/>
        <v>0</v>
      </c>
      <c r="AG2410" s="24"/>
      <c r="AH2410" s="24"/>
      <c r="AI2410" s="24"/>
      <c r="AJ2410" s="24"/>
      <c r="AK2410" s="24"/>
      <c r="AL2410" s="24"/>
      <c r="AM2410" s="24">
        <f t="shared" si="899"/>
        <v>0</v>
      </c>
      <c r="AN2410" s="24">
        <f t="shared" si="916"/>
        <v>0</v>
      </c>
      <c r="AQ2410" s="24"/>
      <c r="AR2410" s="24"/>
      <c r="AS2410" s="24"/>
      <c r="AT2410" s="24"/>
      <c r="AU2410" s="24"/>
      <c r="AV2410" s="24"/>
      <c r="AW2410" s="24">
        <f t="shared" si="900"/>
        <v>0</v>
      </c>
      <c r="AX2410" s="24">
        <f t="shared" si="901"/>
        <v>0</v>
      </c>
      <c r="BA2410" s="24"/>
      <c r="BB2410" s="24"/>
      <c r="BC2410" s="24"/>
      <c r="BD2410" s="24"/>
      <c r="BE2410" s="24"/>
      <c r="BF2410" s="24"/>
      <c r="BG2410" s="24">
        <f t="shared" si="902"/>
        <v>0</v>
      </c>
      <c r="BH2410" s="24">
        <f t="shared" si="903"/>
        <v>0</v>
      </c>
      <c r="BK2410" s="24"/>
      <c r="BL2410" s="24"/>
      <c r="BM2410" s="24"/>
      <c r="BN2410" s="24"/>
      <c r="BO2410" s="24"/>
      <c r="BP2410" s="24"/>
      <c r="BQ2410" s="24">
        <f t="shared" si="904"/>
        <v>0</v>
      </c>
      <c r="BR2410" s="24">
        <f t="shared" si="905"/>
        <v>0</v>
      </c>
      <c r="BU2410" s="24"/>
      <c r="BV2410" s="24"/>
      <c r="BW2410" s="24"/>
      <c r="BX2410" s="24"/>
      <c r="BY2410" s="24"/>
      <c r="BZ2410" s="24"/>
      <c r="CA2410" s="24">
        <f t="shared" si="906"/>
        <v>0</v>
      </c>
      <c r="CB2410" s="24">
        <f t="shared" si="907"/>
        <v>0</v>
      </c>
      <c r="CC2410" s="24"/>
      <c r="CE2410" s="24">
        <f t="shared" si="908"/>
        <v>0</v>
      </c>
      <c r="CG2410" s="24">
        <f t="shared" si="909"/>
        <v>0</v>
      </c>
      <c r="CI2410" s="24">
        <f t="shared" si="910"/>
        <v>0</v>
      </c>
      <c r="CK2410" s="24">
        <f t="shared" si="911"/>
        <v>0</v>
      </c>
      <c r="CM2410" s="24">
        <f t="shared" si="912"/>
        <v>0</v>
      </c>
      <c r="CO2410" s="24">
        <f t="shared" si="913"/>
        <v>0</v>
      </c>
      <c r="CQ2410" s="24">
        <f t="shared" si="914"/>
        <v>0</v>
      </c>
      <c r="CS2410" s="24">
        <f t="shared" si="915"/>
        <v>0</v>
      </c>
    </row>
    <row r="2411" spans="9:97">
      <c r="I2411" s="24">
        <f t="shared" si="895"/>
        <v>0</v>
      </c>
      <c r="J2411" s="24">
        <f t="shared" si="894"/>
        <v>0</v>
      </c>
      <c r="M2411" s="24"/>
      <c r="N2411" s="24"/>
      <c r="O2411" s="24"/>
      <c r="P2411" s="24"/>
      <c r="Q2411" s="24"/>
      <c r="R2411" s="24"/>
      <c r="S2411" s="24">
        <f t="shared" si="896"/>
        <v>0</v>
      </c>
      <c r="T2411" s="24">
        <f t="shared" si="917"/>
        <v>0</v>
      </c>
      <c r="W2411" s="24"/>
      <c r="X2411" s="24"/>
      <c r="Y2411" s="24"/>
      <c r="Z2411" s="24"/>
      <c r="AA2411" s="24"/>
      <c r="AB2411" s="24"/>
      <c r="AC2411" s="24">
        <f t="shared" si="897"/>
        <v>0</v>
      </c>
      <c r="AD2411" s="24">
        <f t="shared" si="898"/>
        <v>0</v>
      </c>
      <c r="AG2411" s="24"/>
      <c r="AH2411" s="24"/>
      <c r="AI2411" s="24"/>
      <c r="AJ2411" s="24"/>
      <c r="AK2411" s="24"/>
      <c r="AL2411" s="24"/>
      <c r="AM2411" s="24">
        <f t="shared" si="899"/>
        <v>0</v>
      </c>
      <c r="AN2411" s="24">
        <f t="shared" si="916"/>
        <v>0</v>
      </c>
      <c r="AQ2411" s="24"/>
      <c r="AR2411" s="24"/>
      <c r="AS2411" s="24"/>
      <c r="AT2411" s="24"/>
      <c r="AU2411" s="24"/>
      <c r="AV2411" s="24"/>
      <c r="AW2411" s="24">
        <f t="shared" si="900"/>
        <v>0</v>
      </c>
      <c r="AX2411" s="24">
        <f t="shared" si="901"/>
        <v>0</v>
      </c>
      <c r="BA2411" s="24"/>
      <c r="BB2411" s="24"/>
      <c r="BC2411" s="24"/>
      <c r="BD2411" s="24"/>
      <c r="BE2411" s="24"/>
      <c r="BF2411" s="24"/>
      <c r="BG2411" s="24">
        <f t="shared" si="902"/>
        <v>0</v>
      </c>
      <c r="BH2411" s="24">
        <f t="shared" si="903"/>
        <v>0</v>
      </c>
      <c r="BK2411" s="24"/>
      <c r="BL2411" s="24"/>
      <c r="BM2411" s="24"/>
      <c r="BN2411" s="24"/>
      <c r="BO2411" s="24"/>
      <c r="BP2411" s="24"/>
      <c r="BQ2411" s="24">
        <f t="shared" si="904"/>
        <v>0</v>
      </c>
      <c r="BR2411" s="24">
        <f t="shared" si="905"/>
        <v>0</v>
      </c>
      <c r="BU2411" s="24"/>
      <c r="BV2411" s="24"/>
      <c r="BW2411" s="24"/>
      <c r="BX2411" s="24"/>
      <c r="BY2411" s="24"/>
      <c r="BZ2411" s="24"/>
      <c r="CA2411" s="24">
        <f t="shared" si="906"/>
        <v>0</v>
      </c>
      <c r="CB2411" s="24">
        <f t="shared" si="907"/>
        <v>0</v>
      </c>
      <c r="CC2411" s="24"/>
      <c r="CE2411" s="24">
        <f t="shared" si="908"/>
        <v>0</v>
      </c>
      <c r="CG2411" s="24">
        <f t="shared" si="909"/>
        <v>0</v>
      </c>
      <c r="CI2411" s="24">
        <f t="shared" si="910"/>
        <v>0</v>
      </c>
      <c r="CK2411" s="24">
        <f t="shared" si="911"/>
        <v>0</v>
      </c>
      <c r="CM2411" s="24">
        <f t="shared" si="912"/>
        <v>0</v>
      </c>
      <c r="CO2411" s="24">
        <f t="shared" si="913"/>
        <v>0</v>
      </c>
      <c r="CQ2411" s="24">
        <f t="shared" si="914"/>
        <v>0</v>
      </c>
      <c r="CS2411" s="24">
        <f t="shared" si="915"/>
        <v>0</v>
      </c>
    </row>
    <row r="2412" spans="9:97">
      <c r="I2412" s="24">
        <f t="shared" si="895"/>
        <v>0</v>
      </c>
      <c r="J2412" s="24">
        <f t="shared" si="894"/>
        <v>0</v>
      </c>
      <c r="M2412" s="24"/>
      <c r="N2412" s="24"/>
      <c r="O2412" s="24"/>
      <c r="P2412" s="24"/>
      <c r="Q2412" s="24"/>
      <c r="R2412" s="24"/>
      <c r="S2412" s="24">
        <f t="shared" si="896"/>
        <v>0</v>
      </c>
      <c r="T2412" s="24">
        <f t="shared" si="917"/>
        <v>0</v>
      </c>
      <c r="W2412" s="24"/>
      <c r="X2412" s="24"/>
      <c r="Y2412" s="24"/>
      <c r="Z2412" s="24"/>
      <c r="AA2412" s="24"/>
      <c r="AB2412" s="24"/>
      <c r="AC2412" s="24">
        <f t="shared" si="897"/>
        <v>0</v>
      </c>
      <c r="AD2412" s="24">
        <f t="shared" si="898"/>
        <v>0</v>
      </c>
      <c r="AG2412" s="24"/>
      <c r="AH2412" s="24"/>
      <c r="AI2412" s="24"/>
      <c r="AJ2412" s="24"/>
      <c r="AK2412" s="24"/>
      <c r="AL2412" s="24"/>
      <c r="AM2412" s="24">
        <f t="shared" si="899"/>
        <v>0</v>
      </c>
      <c r="AN2412" s="24">
        <f t="shared" si="916"/>
        <v>0</v>
      </c>
      <c r="AQ2412" s="24"/>
      <c r="AR2412" s="24"/>
      <c r="AS2412" s="24"/>
      <c r="AT2412" s="24"/>
      <c r="AU2412" s="24"/>
      <c r="AV2412" s="24"/>
      <c r="AW2412" s="24">
        <f t="shared" si="900"/>
        <v>0</v>
      </c>
      <c r="AX2412" s="24">
        <f t="shared" si="901"/>
        <v>0</v>
      </c>
      <c r="BA2412" s="24"/>
      <c r="BB2412" s="24"/>
      <c r="BC2412" s="24"/>
      <c r="BD2412" s="24"/>
      <c r="BE2412" s="24"/>
      <c r="BF2412" s="24"/>
      <c r="BG2412" s="24">
        <f t="shared" si="902"/>
        <v>0</v>
      </c>
      <c r="BH2412" s="24">
        <f t="shared" si="903"/>
        <v>0</v>
      </c>
      <c r="BK2412" s="24"/>
      <c r="BL2412" s="24"/>
      <c r="BM2412" s="24"/>
      <c r="BN2412" s="24"/>
      <c r="BO2412" s="24"/>
      <c r="BP2412" s="24"/>
      <c r="BQ2412" s="24">
        <f t="shared" si="904"/>
        <v>0</v>
      </c>
      <c r="BR2412" s="24">
        <f t="shared" si="905"/>
        <v>0</v>
      </c>
      <c r="BU2412" s="24"/>
      <c r="BV2412" s="24"/>
      <c r="BW2412" s="24"/>
      <c r="BX2412" s="24"/>
      <c r="BY2412" s="24"/>
      <c r="BZ2412" s="24"/>
      <c r="CA2412" s="24">
        <f t="shared" si="906"/>
        <v>0</v>
      </c>
      <c r="CB2412" s="24">
        <f t="shared" si="907"/>
        <v>0</v>
      </c>
      <c r="CC2412" s="24"/>
      <c r="CE2412" s="24">
        <f t="shared" si="908"/>
        <v>0</v>
      </c>
      <c r="CG2412" s="24">
        <f t="shared" si="909"/>
        <v>0</v>
      </c>
      <c r="CI2412" s="24">
        <f t="shared" si="910"/>
        <v>0</v>
      </c>
      <c r="CK2412" s="24">
        <f t="shared" si="911"/>
        <v>0</v>
      </c>
      <c r="CM2412" s="24">
        <f t="shared" si="912"/>
        <v>0</v>
      </c>
      <c r="CO2412" s="24">
        <f t="shared" si="913"/>
        <v>0</v>
      </c>
      <c r="CQ2412" s="24">
        <f t="shared" si="914"/>
        <v>0</v>
      </c>
      <c r="CS2412" s="24">
        <f t="shared" si="915"/>
        <v>0</v>
      </c>
    </row>
    <row r="2413" spans="9:97">
      <c r="I2413" s="24">
        <f t="shared" si="895"/>
        <v>0</v>
      </c>
      <c r="J2413" s="24">
        <f t="shared" si="894"/>
        <v>0</v>
      </c>
      <c r="M2413" s="24"/>
      <c r="N2413" s="24"/>
      <c r="O2413" s="24"/>
      <c r="P2413" s="24"/>
      <c r="Q2413" s="24"/>
      <c r="R2413" s="24"/>
      <c r="S2413" s="24">
        <f t="shared" si="896"/>
        <v>0</v>
      </c>
      <c r="T2413" s="24">
        <f t="shared" si="917"/>
        <v>0</v>
      </c>
      <c r="W2413" s="24"/>
      <c r="X2413" s="24"/>
      <c r="Y2413" s="24"/>
      <c r="Z2413" s="24"/>
      <c r="AA2413" s="24"/>
      <c r="AB2413" s="24"/>
      <c r="AC2413" s="24">
        <f t="shared" si="897"/>
        <v>0</v>
      </c>
      <c r="AD2413" s="24">
        <f t="shared" si="898"/>
        <v>0</v>
      </c>
      <c r="AG2413" s="24"/>
      <c r="AH2413" s="24"/>
      <c r="AI2413" s="24"/>
      <c r="AJ2413" s="24"/>
      <c r="AK2413" s="24"/>
      <c r="AL2413" s="24"/>
      <c r="AM2413" s="24">
        <f t="shared" si="899"/>
        <v>0</v>
      </c>
      <c r="AN2413" s="24">
        <f t="shared" si="916"/>
        <v>0</v>
      </c>
      <c r="AQ2413" s="24"/>
      <c r="AR2413" s="24"/>
      <c r="AS2413" s="24"/>
      <c r="AT2413" s="24"/>
      <c r="AU2413" s="24"/>
      <c r="AV2413" s="24"/>
      <c r="AW2413" s="24">
        <f t="shared" si="900"/>
        <v>0</v>
      </c>
      <c r="AX2413" s="24">
        <f t="shared" si="901"/>
        <v>0</v>
      </c>
      <c r="BA2413" s="24"/>
      <c r="BB2413" s="24"/>
      <c r="BC2413" s="24"/>
      <c r="BD2413" s="24"/>
      <c r="BE2413" s="24"/>
      <c r="BF2413" s="24"/>
      <c r="BG2413" s="24">
        <f t="shared" si="902"/>
        <v>0</v>
      </c>
      <c r="BH2413" s="24">
        <f t="shared" si="903"/>
        <v>0</v>
      </c>
      <c r="BK2413" s="24"/>
      <c r="BL2413" s="24"/>
      <c r="BM2413" s="24"/>
      <c r="BN2413" s="24"/>
      <c r="BO2413" s="24"/>
      <c r="BP2413" s="24"/>
      <c r="BQ2413" s="24">
        <f t="shared" si="904"/>
        <v>0</v>
      </c>
      <c r="BR2413" s="24">
        <f t="shared" si="905"/>
        <v>0</v>
      </c>
      <c r="BU2413" s="24"/>
      <c r="BV2413" s="24"/>
      <c r="BW2413" s="24"/>
      <c r="BX2413" s="24"/>
      <c r="BY2413" s="24"/>
      <c r="BZ2413" s="24"/>
      <c r="CA2413" s="24">
        <f t="shared" si="906"/>
        <v>0</v>
      </c>
      <c r="CB2413" s="24">
        <f t="shared" si="907"/>
        <v>0</v>
      </c>
      <c r="CC2413" s="24"/>
      <c r="CE2413" s="24">
        <f t="shared" si="908"/>
        <v>0</v>
      </c>
      <c r="CG2413" s="24">
        <f t="shared" si="909"/>
        <v>0</v>
      </c>
      <c r="CI2413" s="24">
        <f t="shared" si="910"/>
        <v>0</v>
      </c>
      <c r="CK2413" s="24">
        <f t="shared" si="911"/>
        <v>0</v>
      </c>
      <c r="CM2413" s="24">
        <f t="shared" si="912"/>
        <v>0</v>
      </c>
      <c r="CO2413" s="24">
        <f t="shared" si="913"/>
        <v>0</v>
      </c>
      <c r="CQ2413" s="24">
        <f t="shared" si="914"/>
        <v>0</v>
      </c>
      <c r="CS2413" s="24">
        <f t="shared" si="915"/>
        <v>0</v>
      </c>
    </row>
    <row r="2414" spans="9:97">
      <c r="I2414" s="24">
        <f t="shared" si="895"/>
        <v>0</v>
      </c>
      <c r="J2414" s="24">
        <f t="shared" si="894"/>
        <v>0</v>
      </c>
      <c r="M2414" s="24"/>
      <c r="N2414" s="24"/>
      <c r="O2414" s="24"/>
      <c r="P2414" s="24"/>
      <c r="Q2414" s="24"/>
      <c r="R2414" s="24"/>
      <c r="S2414" s="24">
        <f t="shared" si="896"/>
        <v>0</v>
      </c>
      <c r="T2414" s="24">
        <f t="shared" si="917"/>
        <v>0</v>
      </c>
      <c r="W2414" s="24"/>
      <c r="X2414" s="24"/>
      <c r="Y2414" s="24"/>
      <c r="Z2414" s="24"/>
      <c r="AA2414" s="24"/>
      <c r="AB2414" s="24"/>
      <c r="AC2414" s="24">
        <f t="shared" si="897"/>
        <v>0</v>
      </c>
      <c r="AD2414" s="24">
        <f t="shared" si="898"/>
        <v>0</v>
      </c>
      <c r="AG2414" s="24"/>
      <c r="AH2414" s="24"/>
      <c r="AI2414" s="24"/>
      <c r="AJ2414" s="24"/>
      <c r="AK2414" s="24"/>
      <c r="AL2414" s="24"/>
      <c r="AM2414" s="24">
        <f t="shared" si="899"/>
        <v>0</v>
      </c>
      <c r="AN2414" s="24">
        <f t="shared" si="916"/>
        <v>0</v>
      </c>
      <c r="AQ2414" s="24"/>
      <c r="AR2414" s="24"/>
      <c r="AS2414" s="24"/>
      <c r="AT2414" s="24"/>
      <c r="AU2414" s="24"/>
      <c r="AV2414" s="24"/>
      <c r="AW2414" s="24">
        <f t="shared" si="900"/>
        <v>0</v>
      </c>
      <c r="AX2414" s="24">
        <f t="shared" si="901"/>
        <v>0</v>
      </c>
      <c r="BA2414" s="24"/>
      <c r="BB2414" s="24"/>
      <c r="BC2414" s="24"/>
      <c r="BD2414" s="24"/>
      <c r="BE2414" s="24"/>
      <c r="BF2414" s="24"/>
      <c r="BG2414" s="24">
        <f t="shared" si="902"/>
        <v>0</v>
      </c>
      <c r="BH2414" s="24">
        <f t="shared" si="903"/>
        <v>0</v>
      </c>
      <c r="BK2414" s="24"/>
      <c r="BL2414" s="24"/>
      <c r="BM2414" s="24"/>
      <c r="BN2414" s="24"/>
      <c r="BO2414" s="24"/>
      <c r="BP2414" s="24"/>
      <c r="BQ2414" s="24">
        <f t="shared" si="904"/>
        <v>0</v>
      </c>
      <c r="BR2414" s="24">
        <f t="shared" si="905"/>
        <v>0</v>
      </c>
      <c r="BU2414" s="24"/>
      <c r="BV2414" s="24"/>
      <c r="BW2414" s="24"/>
      <c r="BX2414" s="24"/>
      <c r="BY2414" s="24"/>
      <c r="BZ2414" s="24"/>
      <c r="CA2414" s="24">
        <f t="shared" si="906"/>
        <v>0</v>
      </c>
      <c r="CB2414" s="24">
        <f t="shared" si="907"/>
        <v>0</v>
      </c>
      <c r="CC2414" s="24"/>
      <c r="CE2414" s="24">
        <f t="shared" si="908"/>
        <v>0</v>
      </c>
      <c r="CG2414" s="24">
        <f t="shared" si="909"/>
        <v>0</v>
      </c>
      <c r="CI2414" s="24">
        <f t="shared" si="910"/>
        <v>0</v>
      </c>
      <c r="CK2414" s="24">
        <f t="shared" si="911"/>
        <v>0</v>
      </c>
      <c r="CM2414" s="24">
        <f t="shared" si="912"/>
        <v>0</v>
      </c>
      <c r="CO2414" s="24">
        <f t="shared" si="913"/>
        <v>0</v>
      </c>
      <c r="CQ2414" s="24">
        <f t="shared" si="914"/>
        <v>0</v>
      </c>
      <c r="CS2414" s="24">
        <f t="shared" si="915"/>
        <v>0</v>
      </c>
    </row>
    <row r="2415" spans="9:97">
      <c r="I2415" s="24">
        <f t="shared" si="895"/>
        <v>0</v>
      </c>
      <c r="J2415" s="24">
        <f t="shared" si="894"/>
        <v>0</v>
      </c>
      <c r="M2415" s="24"/>
      <c r="N2415" s="24"/>
      <c r="O2415" s="24"/>
      <c r="P2415" s="24"/>
      <c r="Q2415" s="24"/>
      <c r="R2415" s="24"/>
      <c r="S2415" s="24">
        <f t="shared" si="896"/>
        <v>0</v>
      </c>
      <c r="T2415" s="24">
        <f t="shared" si="917"/>
        <v>0</v>
      </c>
      <c r="W2415" s="24"/>
      <c r="X2415" s="24"/>
      <c r="Y2415" s="24"/>
      <c r="Z2415" s="24"/>
      <c r="AA2415" s="24"/>
      <c r="AB2415" s="24"/>
      <c r="AC2415" s="24">
        <f t="shared" si="897"/>
        <v>0</v>
      </c>
      <c r="AD2415" s="24">
        <f t="shared" si="898"/>
        <v>0</v>
      </c>
      <c r="AG2415" s="24"/>
      <c r="AH2415" s="24"/>
      <c r="AI2415" s="24"/>
      <c r="AJ2415" s="24"/>
      <c r="AK2415" s="24"/>
      <c r="AL2415" s="24"/>
      <c r="AM2415" s="24">
        <f t="shared" si="899"/>
        <v>0</v>
      </c>
      <c r="AN2415" s="24">
        <f t="shared" si="916"/>
        <v>0</v>
      </c>
      <c r="AQ2415" s="24"/>
      <c r="AR2415" s="24"/>
      <c r="AS2415" s="24"/>
      <c r="AT2415" s="24"/>
      <c r="AU2415" s="24"/>
      <c r="AV2415" s="24"/>
      <c r="AW2415" s="24">
        <f t="shared" si="900"/>
        <v>0</v>
      </c>
      <c r="AX2415" s="24">
        <f t="shared" si="901"/>
        <v>0</v>
      </c>
      <c r="BA2415" s="24"/>
      <c r="BB2415" s="24"/>
      <c r="BC2415" s="24"/>
      <c r="BD2415" s="24"/>
      <c r="BE2415" s="24"/>
      <c r="BF2415" s="24"/>
      <c r="BG2415" s="24">
        <f t="shared" si="902"/>
        <v>0</v>
      </c>
      <c r="BH2415" s="24">
        <f t="shared" si="903"/>
        <v>0</v>
      </c>
      <c r="BK2415" s="24"/>
      <c r="BL2415" s="24"/>
      <c r="BM2415" s="24"/>
      <c r="BN2415" s="24"/>
      <c r="BO2415" s="24"/>
      <c r="BP2415" s="24"/>
      <c r="BQ2415" s="24">
        <f t="shared" si="904"/>
        <v>0</v>
      </c>
      <c r="BR2415" s="24">
        <f t="shared" si="905"/>
        <v>0</v>
      </c>
      <c r="BU2415" s="24"/>
      <c r="BV2415" s="24"/>
      <c r="BW2415" s="24"/>
      <c r="BX2415" s="24"/>
      <c r="BY2415" s="24"/>
      <c r="BZ2415" s="24"/>
      <c r="CA2415" s="24">
        <f t="shared" si="906"/>
        <v>0</v>
      </c>
      <c r="CB2415" s="24">
        <f t="shared" si="907"/>
        <v>0</v>
      </c>
      <c r="CC2415" s="24"/>
      <c r="CE2415" s="24">
        <f t="shared" si="908"/>
        <v>0</v>
      </c>
      <c r="CG2415" s="24">
        <f t="shared" si="909"/>
        <v>0</v>
      </c>
      <c r="CI2415" s="24">
        <f t="shared" si="910"/>
        <v>0</v>
      </c>
      <c r="CK2415" s="24">
        <f t="shared" si="911"/>
        <v>0</v>
      </c>
      <c r="CM2415" s="24">
        <f t="shared" si="912"/>
        <v>0</v>
      </c>
      <c r="CO2415" s="24">
        <f t="shared" si="913"/>
        <v>0</v>
      </c>
      <c r="CQ2415" s="24">
        <f t="shared" si="914"/>
        <v>0</v>
      </c>
      <c r="CS2415" s="24">
        <f t="shared" si="915"/>
        <v>0</v>
      </c>
    </row>
    <row r="2416" spans="9:97">
      <c r="I2416" s="24">
        <f t="shared" si="895"/>
        <v>0</v>
      </c>
      <c r="J2416" s="24">
        <f t="shared" si="894"/>
        <v>0</v>
      </c>
      <c r="M2416" s="24"/>
      <c r="N2416" s="24"/>
      <c r="O2416" s="24"/>
      <c r="P2416" s="24"/>
      <c r="Q2416" s="24"/>
      <c r="R2416" s="24"/>
      <c r="S2416" s="24">
        <f t="shared" si="896"/>
        <v>0</v>
      </c>
      <c r="T2416" s="24">
        <f t="shared" si="917"/>
        <v>0</v>
      </c>
      <c r="W2416" s="24"/>
      <c r="X2416" s="24"/>
      <c r="Y2416" s="24"/>
      <c r="Z2416" s="24"/>
      <c r="AA2416" s="24"/>
      <c r="AB2416" s="24"/>
      <c r="AC2416" s="24">
        <f t="shared" si="897"/>
        <v>0</v>
      </c>
      <c r="AD2416" s="24">
        <f t="shared" si="898"/>
        <v>0</v>
      </c>
      <c r="AG2416" s="24"/>
      <c r="AH2416" s="24"/>
      <c r="AI2416" s="24"/>
      <c r="AJ2416" s="24"/>
      <c r="AK2416" s="24"/>
      <c r="AL2416" s="24"/>
      <c r="AM2416" s="24">
        <f t="shared" si="899"/>
        <v>0</v>
      </c>
      <c r="AN2416" s="24">
        <f t="shared" si="916"/>
        <v>0</v>
      </c>
      <c r="AQ2416" s="24"/>
      <c r="AR2416" s="24"/>
      <c r="AS2416" s="24"/>
      <c r="AT2416" s="24"/>
      <c r="AU2416" s="24"/>
      <c r="AV2416" s="24"/>
      <c r="AW2416" s="24">
        <f t="shared" si="900"/>
        <v>0</v>
      </c>
      <c r="AX2416" s="24">
        <f t="shared" si="901"/>
        <v>0</v>
      </c>
      <c r="BA2416" s="24"/>
      <c r="BB2416" s="24"/>
      <c r="BC2416" s="24"/>
      <c r="BD2416" s="24"/>
      <c r="BE2416" s="24"/>
      <c r="BF2416" s="24"/>
      <c r="BG2416" s="24">
        <f t="shared" si="902"/>
        <v>0</v>
      </c>
      <c r="BH2416" s="24">
        <f t="shared" si="903"/>
        <v>0</v>
      </c>
      <c r="BK2416" s="24"/>
      <c r="BL2416" s="24"/>
      <c r="BM2416" s="24"/>
      <c r="BN2416" s="24"/>
      <c r="BO2416" s="24"/>
      <c r="BP2416" s="24"/>
      <c r="BQ2416" s="24">
        <f t="shared" si="904"/>
        <v>0</v>
      </c>
      <c r="BR2416" s="24">
        <f t="shared" si="905"/>
        <v>0</v>
      </c>
      <c r="BU2416" s="24"/>
      <c r="BV2416" s="24"/>
      <c r="BW2416" s="24"/>
      <c r="BX2416" s="24"/>
      <c r="BY2416" s="24"/>
      <c r="BZ2416" s="24"/>
      <c r="CA2416" s="24">
        <f t="shared" si="906"/>
        <v>0</v>
      </c>
      <c r="CB2416" s="24">
        <f t="shared" si="907"/>
        <v>0</v>
      </c>
      <c r="CC2416" s="24"/>
      <c r="CE2416" s="24">
        <f t="shared" si="908"/>
        <v>0</v>
      </c>
      <c r="CG2416" s="24">
        <f t="shared" si="909"/>
        <v>0</v>
      </c>
      <c r="CI2416" s="24">
        <f t="shared" si="910"/>
        <v>0</v>
      </c>
      <c r="CK2416" s="24">
        <f t="shared" si="911"/>
        <v>0</v>
      </c>
      <c r="CM2416" s="24">
        <f t="shared" si="912"/>
        <v>0</v>
      </c>
      <c r="CO2416" s="24">
        <f t="shared" si="913"/>
        <v>0</v>
      </c>
      <c r="CQ2416" s="24">
        <f t="shared" si="914"/>
        <v>0</v>
      </c>
      <c r="CS2416" s="24">
        <f t="shared" si="915"/>
        <v>0</v>
      </c>
    </row>
    <row r="2417" spans="9:97">
      <c r="I2417" s="24">
        <f t="shared" si="895"/>
        <v>0</v>
      </c>
      <c r="J2417" s="24">
        <f t="shared" si="894"/>
        <v>0</v>
      </c>
      <c r="M2417" s="24"/>
      <c r="N2417" s="24"/>
      <c r="O2417" s="24"/>
      <c r="P2417" s="24"/>
      <c r="Q2417" s="24"/>
      <c r="R2417" s="24"/>
      <c r="S2417" s="24">
        <f t="shared" si="896"/>
        <v>0</v>
      </c>
      <c r="T2417" s="24">
        <f t="shared" si="917"/>
        <v>0</v>
      </c>
      <c r="W2417" s="24"/>
      <c r="X2417" s="24"/>
      <c r="Y2417" s="24"/>
      <c r="Z2417" s="24"/>
      <c r="AA2417" s="24"/>
      <c r="AB2417" s="24"/>
      <c r="AC2417" s="24">
        <f t="shared" si="897"/>
        <v>0</v>
      </c>
      <c r="AD2417" s="24">
        <f t="shared" si="898"/>
        <v>0</v>
      </c>
      <c r="AG2417" s="24"/>
      <c r="AH2417" s="24"/>
      <c r="AI2417" s="24"/>
      <c r="AJ2417" s="24"/>
      <c r="AK2417" s="24"/>
      <c r="AL2417" s="24"/>
      <c r="AM2417" s="24">
        <f t="shared" si="899"/>
        <v>0</v>
      </c>
      <c r="AN2417" s="24">
        <f t="shared" si="916"/>
        <v>0</v>
      </c>
      <c r="AQ2417" s="24"/>
      <c r="AR2417" s="24"/>
      <c r="AS2417" s="24"/>
      <c r="AT2417" s="24"/>
      <c r="AU2417" s="24"/>
      <c r="AV2417" s="24"/>
      <c r="AW2417" s="24">
        <f t="shared" si="900"/>
        <v>0</v>
      </c>
      <c r="AX2417" s="24">
        <f t="shared" si="901"/>
        <v>0</v>
      </c>
      <c r="BA2417" s="24"/>
      <c r="BB2417" s="24"/>
      <c r="BC2417" s="24"/>
      <c r="BD2417" s="24"/>
      <c r="BE2417" s="24"/>
      <c r="BF2417" s="24"/>
      <c r="BG2417" s="24">
        <f t="shared" si="902"/>
        <v>0</v>
      </c>
      <c r="BH2417" s="24">
        <f t="shared" si="903"/>
        <v>0</v>
      </c>
      <c r="BK2417" s="24"/>
      <c r="BL2417" s="24"/>
      <c r="BM2417" s="24"/>
      <c r="BN2417" s="24"/>
      <c r="BO2417" s="24"/>
      <c r="BP2417" s="24"/>
      <c r="BQ2417" s="24">
        <f t="shared" si="904"/>
        <v>0</v>
      </c>
      <c r="BR2417" s="24">
        <f t="shared" si="905"/>
        <v>0</v>
      </c>
      <c r="BU2417" s="24"/>
      <c r="BV2417" s="24"/>
      <c r="BW2417" s="24"/>
      <c r="BX2417" s="24"/>
      <c r="BY2417" s="24"/>
      <c r="BZ2417" s="24"/>
      <c r="CA2417" s="24">
        <f t="shared" si="906"/>
        <v>0</v>
      </c>
      <c r="CB2417" s="24">
        <f t="shared" si="907"/>
        <v>0</v>
      </c>
      <c r="CC2417" s="24"/>
      <c r="CE2417" s="24">
        <f t="shared" si="908"/>
        <v>0</v>
      </c>
      <c r="CG2417" s="24">
        <f t="shared" si="909"/>
        <v>0</v>
      </c>
      <c r="CI2417" s="24">
        <f t="shared" si="910"/>
        <v>0</v>
      </c>
      <c r="CK2417" s="24">
        <f t="shared" si="911"/>
        <v>0</v>
      </c>
      <c r="CM2417" s="24">
        <f t="shared" si="912"/>
        <v>0</v>
      </c>
      <c r="CO2417" s="24">
        <f t="shared" si="913"/>
        <v>0</v>
      </c>
      <c r="CQ2417" s="24">
        <f t="shared" si="914"/>
        <v>0</v>
      </c>
      <c r="CS2417" s="24">
        <f t="shared" si="915"/>
        <v>0</v>
      </c>
    </row>
    <row r="2418" spans="9:97">
      <c r="I2418" s="24">
        <f t="shared" si="895"/>
        <v>0</v>
      </c>
      <c r="J2418" s="24">
        <f t="shared" si="894"/>
        <v>0</v>
      </c>
      <c r="M2418" s="24"/>
      <c r="N2418" s="24"/>
      <c r="O2418" s="24"/>
      <c r="P2418" s="24"/>
      <c r="Q2418" s="24"/>
      <c r="R2418" s="24"/>
      <c r="S2418" s="24">
        <f t="shared" si="896"/>
        <v>0</v>
      </c>
      <c r="T2418" s="24">
        <f t="shared" si="917"/>
        <v>0</v>
      </c>
      <c r="W2418" s="24"/>
      <c r="X2418" s="24"/>
      <c r="Y2418" s="24"/>
      <c r="Z2418" s="24"/>
      <c r="AA2418" s="24"/>
      <c r="AB2418" s="24"/>
      <c r="AC2418" s="24">
        <f t="shared" si="897"/>
        <v>0</v>
      </c>
      <c r="AD2418" s="24">
        <f t="shared" si="898"/>
        <v>0</v>
      </c>
      <c r="AG2418" s="24"/>
      <c r="AH2418" s="24"/>
      <c r="AI2418" s="24"/>
      <c r="AJ2418" s="24"/>
      <c r="AK2418" s="24"/>
      <c r="AL2418" s="24"/>
      <c r="AM2418" s="24">
        <f t="shared" si="899"/>
        <v>0</v>
      </c>
      <c r="AN2418" s="24">
        <f t="shared" si="916"/>
        <v>0</v>
      </c>
      <c r="AQ2418" s="24"/>
      <c r="AR2418" s="24"/>
      <c r="AS2418" s="24"/>
      <c r="AT2418" s="24"/>
      <c r="AU2418" s="24"/>
      <c r="AV2418" s="24"/>
      <c r="AW2418" s="24">
        <f t="shared" si="900"/>
        <v>0</v>
      </c>
      <c r="AX2418" s="24">
        <f t="shared" si="901"/>
        <v>0</v>
      </c>
      <c r="BA2418" s="24"/>
      <c r="BB2418" s="24"/>
      <c r="BC2418" s="24"/>
      <c r="BD2418" s="24"/>
      <c r="BE2418" s="24"/>
      <c r="BF2418" s="24"/>
      <c r="BG2418" s="24">
        <f t="shared" si="902"/>
        <v>0</v>
      </c>
      <c r="BH2418" s="24">
        <f t="shared" si="903"/>
        <v>0</v>
      </c>
      <c r="BK2418" s="24"/>
      <c r="BL2418" s="24"/>
      <c r="BM2418" s="24"/>
      <c r="BN2418" s="24"/>
      <c r="BO2418" s="24"/>
      <c r="BP2418" s="24"/>
      <c r="BQ2418" s="24">
        <f t="shared" si="904"/>
        <v>0</v>
      </c>
      <c r="BR2418" s="24">
        <f t="shared" si="905"/>
        <v>0</v>
      </c>
      <c r="BU2418" s="24"/>
      <c r="BV2418" s="24"/>
      <c r="BW2418" s="24"/>
      <c r="BX2418" s="24"/>
      <c r="BY2418" s="24"/>
      <c r="BZ2418" s="24"/>
      <c r="CA2418" s="24">
        <f t="shared" si="906"/>
        <v>0</v>
      </c>
      <c r="CB2418" s="24">
        <f t="shared" si="907"/>
        <v>0</v>
      </c>
      <c r="CC2418" s="24"/>
      <c r="CE2418" s="24">
        <f t="shared" si="908"/>
        <v>0</v>
      </c>
      <c r="CG2418" s="24">
        <f t="shared" si="909"/>
        <v>0</v>
      </c>
      <c r="CI2418" s="24">
        <f t="shared" si="910"/>
        <v>0</v>
      </c>
      <c r="CK2418" s="24">
        <f t="shared" si="911"/>
        <v>0</v>
      </c>
      <c r="CM2418" s="24">
        <f t="shared" si="912"/>
        <v>0</v>
      </c>
      <c r="CO2418" s="24">
        <f t="shared" si="913"/>
        <v>0</v>
      </c>
      <c r="CQ2418" s="24">
        <f t="shared" si="914"/>
        <v>0</v>
      </c>
      <c r="CS2418" s="24">
        <f t="shared" si="915"/>
        <v>0</v>
      </c>
    </row>
    <row r="2419" spans="9:97">
      <c r="I2419" s="24">
        <f t="shared" si="895"/>
        <v>0</v>
      </c>
      <c r="J2419" s="24">
        <f t="shared" si="894"/>
        <v>0</v>
      </c>
      <c r="M2419" s="24"/>
      <c r="N2419" s="24"/>
      <c r="O2419" s="24"/>
      <c r="P2419" s="24"/>
      <c r="Q2419" s="24"/>
      <c r="R2419" s="24"/>
      <c r="S2419" s="24">
        <f t="shared" si="896"/>
        <v>0</v>
      </c>
      <c r="T2419" s="24">
        <f t="shared" si="917"/>
        <v>0</v>
      </c>
      <c r="W2419" s="24"/>
      <c r="X2419" s="24"/>
      <c r="Y2419" s="24"/>
      <c r="Z2419" s="24"/>
      <c r="AA2419" s="24"/>
      <c r="AB2419" s="24"/>
      <c r="AC2419" s="24">
        <f t="shared" si="897"/>
        <v>0</v>
      </c>
      <c r="AD2419" s="24">
        <f t="shared" si="898"/>
        <v>0</v>
      </c>
      <c r="AG2419" s="24"/>
      <c r="AH2419" s="24"/>
      <c r="AI2419" s="24"/>
      <c r="AJ2419" s="24"/>
      <c r="AK2419" s="24"/>
      <c r="AL2419" s="24"/>
      <c r="AM2419" s="24">
        <f t="shared" si="899"/>
        <v>0</v>
      </c>
      <c r="AN2419" s="24">
        <f t="shared" si="916"/>
        <v>0</v>
      </c>
      <c r="AQ2419" s="24"/>
      <c r="AR2419" s="24"/>
      <c r="AS2419" s="24"/>
      <c r="AT2419" s="24"/>
      <c r="AU2419" s="24"/>
      <c r="AV2419" s="24"/>
      <c r="AW2419" s="24">
        <f t="shared" si="900"/>
        <v>0</v>
      </c>
      <c r="AX2419" s="24">
        <f t="shared" si="901"/>
        <v>0</v>
      </c>
      <c r="BA2419" s="24"/>
      <c r="BB2419" s="24"/>
      <c r="BC2419" s="24"/>
      <c r="BD2419" s="24"/>
      <c r="BE2419" s="24"/>
      <c r="BF2419" s="24"/>
      <c r="BG2419" s="24">
        <f t="shared" si="902"/>
        <v>0</v>
      </c>
      <c r="BH2419" s="24">
        <f t="shared" si="903"/>
        <v>0</v>
      </c>
      <c r="BK2419" s="24"/>
      <c r="BL2419" s="24"/>
      <c r="BM2419" s="24"/>
      <c r="BN2419" s="24"/>
      <c r="BO2419" s="24"/>
      <c r="BP2419" s="24"/>
      <c r="BQ2419" s="24">
        <f t="shared" si="904"/>
        <v>0</v>
      </c>
      <c r="BR2419" s="24">
        <f t="shared" si="905"/>
        <v>0</v>
      </c>
      <c r="BU2419" s="24"/>
      <c r="BV2419" s="24"/>
      <c r="BW2419" s="24"/>
      <c r="BX2419" s="24"/>
      <c r="BY2419" s="24"/>
      <c r="BZ2419" s="24"/>
      <c r="CA2419" s="24">
        <f t="shared" si="906"/>
        <v>0</v>
      </c>
      <c r="CB2419" s="24">
        <f t="shared" si="907"/>
        <v>0</v>
      </c>
      <c r="CC2419" s="24"/>
      <c r="CE2419" s="24">
        <f t="shared" si="908"/>
        <v>0</v>
      </c>
      <c r="CG2419" s="24">
        <f t="shared" si="909"/>
        <v>0</v>
      </c>
      <c r="CI2419" s="24">
        <f t="shared" si="910"/>
        <v>0</v>
      </c>
      <c r="CK2419" s="24">
        <f t="shared" si="911"/>
        <v>0</v>
      </c>
      <c r="CM2419" s="24">
        <f t="shared" si="912"/>
        <v>0</v>
      </c>
      <c r="CO2419" s="24">
        <f t="shared" si="913"/>
        <v>0</v>
      </c>
      <c r="CQ2419" s="24">
        <f t="shared" si="914"/>
        <v>0</v>
      </c>
      <c r="CS2419" s="24">
        <f t="shared" si="915"/>
        <v>0</v>
      </c>
    </row>
    <row r="2420" spans="9:97">
      <c r="I2420" s="24">
        <f t="shared" si="895"/>
        <v>0</v>
      </c>
      <c r="J2420" s="24">
        <f t="shared" si="894"/>
        <v>0</v>
      </c>
      <c r="M2420" s="24"/>
      <c r="N2420" s="24"/>
      <c r="O2420" s="24"/>
      <c r="P2420" s="24"/>
      <c r="Q2420" s="24"/>
      <c r="R2420" s="24"/>
      <c r="S2420" s="24">
        <f t="shared" si="896"/>
        <v>0</v>
      </c>
      <c r="T2420" s="24">
        <f t="shared" si="917"/>
        <v>0</v>
      </c>
      <c r="W2420" s="24"/>
      <c r="X2420" s="24"/>
      <c r="Y2420" s="24"/>
      <c r="Z2420" s="24"/>
      <c r="AA2420" s="24"/>
      <c r="AB2420" s="24"/>
      <c r="AC2420" s="24">
        <f t="shared" si="897"/>
        <v>0</v>
      </c>
      <c r="AD2420" s="24">
        <f t="shared" si="898"/>
        <v>0</v>
      </c>
      <c r="AG2420" s="24"/>
      <c r="AH2420" s="24"/>
      <c r="AI2420" s="24"/>
      <c r="AJ2420" s="24"/>
      <c r="AK2420" s="24"/>
      <c r="AL2420" s="24"/>
      <c r="AM2420" s="24">
        <f t="shared" si="899"/>
        <v>0</v>
      </c>
      <c r="AN2420" s="24">
        <f t="shared" si="916"/>
        <v>0</v>
      </c>
      <c r="AQ2420" s="24"/>
      <c r="AR2420" s="24"/>
      <c r="AS2420" s="24"/>
      <c r="AT2420" s="24"/>
      <c r="AU2420" s="24"/>
      <c r="AV2420" s="24"/>
      <c r="AW2420" s="24">
        <f t="shared" si="900"/>
        <v>0</v>
      </c>
      <c r="AX2420" s="24">
        <f t="shared" si="901"/>
        <v>0</v>
      </c>
      <c r="BA2420" s="24"/>
      <c r="BB2420" s="24"/>
      <c r="BC2420" s="24"/>
      <c r="BD2420" s="24"/>
      <c r="BE2420" s="24"/>
      <c r="BF2420" s="24"/>
      <c r="BG2420" s="24">
        <f t="shared" si="902"/>
        <v>0</v>
      </c>
      <c r="BH2420" s="24">
        <f t="shared" si="903"/>
        <v>0</v>
      </c>
      <c r="BK2420" s="24"/>
      <c r="BL2420" s="24"/>
      <c r="BM2420" s="24"/>
      <c r="BN2420" s="24"/>
      <c r="BO2420" s="24"/>
      <c r="BP2420" s="24"/>
      <c r="BQ2420" s="24">
        <f t="shared" si="904"/>
        <v>0</v>
      </c>
      <c r="BR2420" s="24">
        <f t="shared" si="905"/>
        <v>0</v>
      </c>
      <c r="BU2420" s="24"/>
      <c r="BV2420" s="24"/>
      <c r="BW2420" s="24"/>
      <c r="BX2420" s="24"/>
      <c r="BY2420" s="24"/>
      <c r="BZ2420" s="24"/>
      <c r="CA2420" s="24">
        <f t="shared" si="906"/>
        <v>0</v>
      </c>
      <c r="CB2420" s="24">
        <f t="shared" si="907"/>
        <v>0</v>
      </c>
      <c r="CC2420" s="24"/>
      <c r="CE2420" s="24">
        <f t="shared" si="908"/>
        <v>0</v>
      </c>
      <c r="CG2420" s="24">
        <f t="shared" si="909"/>
        <v>0</v>
      </c>
      <c r="CI2420" s="24">
        <f t="shared" si="910"/>
        <v>0</v>
      </c>
      <c r="CK2420" s="24">
        <f t="shared" si="911"/>
        <v>0</v>
      </c>
      <c r="CM2420" s="24">
        <f t="shared" si="912"/>
        <v>0</v>
      </c>
      <c r="CO2420" s="24">
        <f t="shared" si="913"/>
        <v>0</v>
      </c>
      <c r="CQ2420" s="24">
        <f t="shared" si="914"/>
        <v>0</v>
      </c>
      <c r="CS2420" s="24">
        <f t="shared" si="915"/>
        <v>0</v>
      </c>
    </row>
    <row r="2421" spans="9:97">
      <c r="I2421" s="24">
        <f t="shared" si="895"/>
        <v>0</v>
      </c>
      <c r="J2421" s="24">
        <f t="shared" si="894"/>
        <v>0</v>
      </c>
      <c r="M2421" s="24"/>
      <c r="N2421" s="24"/>
      <c r="O2421" s="24"/>
      <c r="P2421" s="24"/>
      <c r="Q2421" s="24"/>
      <c r="R2421" s="24"/>
      <c r="S2421" s="24">
        <f t="shared" si="896"/>
        <v>0</v>
      </c>
      <c r="T2421" s="24">
        <f t="shared" si="917"/>
        <v>0</v>
      </c>
      <c r="W2421" s="24"/>
      <c r="X2421" s="24"/>
      <c r="Y2421" s="24"/>
      <c r="Z2421" s="24"/>
      <c r="AA2421" s="24"/>
      <c r="AB2421" s="24"/>
      <c r="AC2421" s="24">
        <f t="shared" si="897"/>
        <v>0</v>
      </c>
      <c r="AD2421" s="24">
        <f t="shared" si="898"/>
        <v>0</v>
      </c>
      <c r="AG2421" s="24"/>
      <c r="AH2421" s="24"/>
      <c r="AI2421" s="24"/>
      <c r="AJ2421" s="24"/>
      <c r="AK2421" s="24"/>
      <c r="AL2421" s="24"/>
      <c r="AM2421" s="24">
        <f t="shared" si="899"/>
        <v>0</v>
      </c>
      <c r="AN2421" s="24">
        <f t="shared" si="916"/>
        <v>0</v>
      </c>
      <c r="AQ2421" s="24"/>
      <c r="AR2421" s="24"/>
      <c r="AS2421" s="24"/>
      <c r="AT2421" s="24"/>
      <c r="AU2421" s="24"/>
      <c r="AV2421" s="24"/>
      <c r="AW2421" s="24">
        <f t="shared" si="900"/>
        <v>0</v>
      </c>
      <c r="AX2421" s="24">
        <f t="shared" si="901"/>
        <v>0</v>
      </c>
      <c r="BA2421" s="24"/>
      <c r="BB2421" s="24"/>
      <c r="BC2421" s="24"/>
      <c r="BD2421" s="24"/>
      <c r="BE2421" s="24"/>
      <c r="BF2421" s="24"/>
      <c r="BG2421" s="24">
        <f t="shared" si="902"/>
        <v>0</v>
      </c>
      <c r="BH2421" s="24">
        <f t="shared" si="903"/>
        <v>0</v>
      </c>
      <c r="BK2421" s="24"/>
      <c r="BL2421" s="24"/>
      <c r="BM2421" s="24"/>
      <c r="BN2421" s="24"/>
      <c r="BO2421" s="24"/>
      <c r="BP2421" s="24"/>
      <c r="BQ2421" s="24">
        <f t="shared" si="904"/>
        <v>0</v>
      </c>
      <c r="BR2421" s="24">
        <f t="shared" si="905"/>
        <v>0</v>
      </c>
      <c r="BU2421" s="24"/>
      <c r="BV2421" s="24"/>
      <c r="BW2421" s="24"/>
      <c r="BX2421" s="24"/>
      <c r="BY2421" s="24"/>
      <c r="BZ2421" s="24"/>
      <c r="CA2421" s="24">
        <f t="shared" si="906"/>
        <v>0</v>
      </c>
      <c r="CB2421" s="24">
        <f t="shared" si="907"/>
        <v>0</v>
      </c>
      <c r="CC2421" s="24"/>
      <c r="CE2421" s="24">
        <f t="shared" si="908"/>
        <v>0</v>
      </c>
      <c r="CG2421" s="24">
        <f t="shared" si="909"/>
        <v>0</v>
      </c>
      <c r="CI2421" s="24">
        <f t="shared" si="910"/>
        <v>0</v>
      </c>
      <c r="CK2421" s="24">
        <f t="shared" si="911"/>
        <v>0</v>
      </c>
      <c r="CM2421" s="24">
        <f t="shared" si="912"/>
        <v>0</v>
      </c>
      <c r="CO2421" s="24">
        <f t="shared" si="913"/>
        <v>0</v>
      </c>
      <c r="CQ2421" s="24">
        <f t="shared" si="914"/>
        <v>0</v>
      </c>
      <c r="CS2421" s="24">
        <f t="shared" si="915"/>
        <v>0</v>
      </c>
    </row>
    <row r="2422" spans="9:97">
      <c r="I2422" s="24">
        <f t="shared" si="895"/>
        <v>0</v>
      </c>
      <c r="J2422" s="24">
        <f t="shared" si="894"/>
        <v>0</v>
      </c>
      <c r="M2422" s="24"/>
      <c r="N2422" s="24"/>
      <c r="O2422" s="24"/>
      <c r="P2422" s="24"/>
      <c r="Q2422" s="24"/>
      <c r="R2422" s="24"/>
      <c r="S2422" s="24">
        <f t="shared" si="896"/>
        <v>0</v>
      </c>
      <c r="T2422" s="24">
        <f t="shared" si="917"/>
        <v>0</v>
      </c>
      <c r="W2422" s="24"/>
      <c r="X2422" s="24"/>
      <c r="Y2422" s="24"/>
      <c r="Z2422" s="24"/>
      <c r="AA2422" s="24"/>
      <c r="AB2422" s="24"/>
      <c r="AC2422" s="24">
        <f t="shared" si="897"/>
        <v>0</v>
      </c>
      <c r="AD2422" s="24">
        <f t="shared" si="898"/>
        <v>0</v>
      </c>
      <c r="AG2422" s="24"/>
      <c r="AH2422" s="24"/>
      <c r="AI2422" s="24"/>
      <c r="AJ2422" s="24"/>
      <c r="AK2422" s="24"/>
      <c r="AL2422" s="24"/>
      <c r="AM2422" s="24">
        <f t="shared" si="899"/>
        <v>0</v>
      </c>
      <c r="AN2422" s="24">
        <f t="shared" si="916"/>
        <v>0</v>
      </c>
      <c r="AQ2422" s="24"/>
      <c r="AR2422" s="24"/>
      <c r="AS2422" s="24"/>
      <c r="AT2422" s="24"/>
      <c r="AU2422" s="24"/>
      <c r="AV2422" s="24"/>
      <c r="AW2422" s="24">
        <f t="shared" si="900"/>
        <v>0</v>
      </c>
      <c r="AX2422" s="24">
        <f t="shared" si="901"/>
        <v>0</v>
      </c>
      <c r="BA2422" s="24"/>
      <c r="BB2422" s="24"/>
      <c r="BC2422" s="24"/>
      <c r="BD2422" s="24"/>
      <c r="BE2422" s="24"/>
      <c r="BF2422" s="24"/>
      <c r="BG2422" s="24">
        <f t="shared" si="902"/>
        <v>0</v>
      </c>
      <c r="BH2422" s="24">
        <f t="shared" si="903"/>
        <v>0</v>
      </c>
      <c r="BK2422" s="24"/>
      <c r="BL2422" s="24"/>
      <c r="BM2422" s="24"/>
      <c r="BN2422" s="24"/>
      <c r="BO2422" s="24"/>
      <c r="BP2422" s="24"/>
      <c r="BQ2422" s="24">
        <f t="shared" si="904"/>
        <v>0</v>
      </c>
      <c r="BR2422" s="24">
        <f t="shared" si="905"/>
        <v>0</v>
      </c>
      <c r="BU2422" s="24"/>
      <c r="BV2422" s="24"/>
      <c r="BW2422" s="24"/>
      <c r="BX2422" s="24"/>
      <c r="BY2422" s="24"/>
      <c r="BZ2422" s="24"/>
      <c r="CA2422" s="24">
        <f t="shared" si="906"/>
        <v>0</v>
      </c>
      <c r="CB2422" s="24">
        <f t="shared" si="907"/>
        <v>0</v>
      </c>
      <c r="CC2422" s="24"/>
      <c r="CE2422" s="24">
        <f t="shared" si="908"/>
        <v>0</v>
      </c>
      <c r="CG2422" s="24">
        <f t="shared" si="909"/>
        <v>0</v>
      </c>
      <c r="CI2422" s="24">
        <f t="shared" si="910"/>
        <v>0</v>
      </c>
      <c r="CK2422" s="24">
        <f t="shared" si="911"/>
        <v>0</v>
      </c>
      <c r="CM2422" s="24">
        <f t="shared" si="912"/>
        <v>0</v>
      </c>
      <c r="CO2422" s="24">
        <f t="shared" si="913"/>
        <v>0</v>
      </c>
      <c r="CQ2422" s="24">
        <f t="shared" si="914"/>
        <v>0</v>
      </c>
      <c r="CS2422" s="24">
        <f t="shared" si="915"/>
        <v>0</v>
      </c>
    </row>
    <row r="2423" spans="9:97">
      <c r="I2423" s="24">
        <f t="shared" si="895"/>
        <v>0</v>
      </c>
      <c r="J2423" s="24">
        <f t="shared" si="894"/>
        <v>0</v>
      </c>
      <c r="M2423" s="24"/>
      <c r="N2423" s="24"/>
      <c r="O2423" s="24"/>
      <c r="P2423" s="24"/>
      <c r="Q2423" s="24"/>
      <c r="R2423" s="24"/>
      <c r="S2423" s="24">
        <f t="shared" si="896"/>
        <v>0</v>
      </c>
      <c r="T2423" s="24">
        <f t="shared" si="917"/>
        <v>0</v>
      </c>
      <c r="W2423" s="24"/>
      <c r="X2423" s="24"/>
      <c r="Y2423" s="24"/>
      <c r="Z2423" s="24"/>
      <c r="AA2423" s="24"/>
      <c r="AB2423" s="24"/>
      <c r="AC2423" s="24">
        <f t="shared" si="897"/>
        <v>0</v>
      </c>
      <c r="AD2423" s="24">
        <f t="shared" si="898"/>
        <v>0</v>
      </c>
      <c r="AG2423" s="24"/>
      <c r="AH2423" s="24"/>
      <c r="AI2423" s="24"/>
      <c r="AJ2423" s="24"/>
      <c r="AK2423" s="24"/>
      <c r="AL2423" s="24"/>
      <c r="AM2423" s="24">
        <f t="shared" si="899"/>
        <v>0</v>
      </c>
      <c r="AN2423" s="24">
        <f t="shared" si="916"/>
        <v>0</v>
      </c>
      <c r="AQ2423" s="24"/>
      <c r="AR2423" s="24"/>
      <c r="AS2423" s="24"/>
      <c r="AT2423" s="24"/>
      <c r="AU2423" s="24"/>
      <c r="AV2423" s="24"/>
      <c r="AW2423" s="24">
        <f t="shared" si="900"/>
        <v>0</v>
      </c>
      <c r="AX2423" s="24">
        <f t="shared" si="901"/>
        <v>0</v>
      </c>
      <c r="BA2423" s="24"/>
      <c r="BB2423" s="24"/>
      <c r="BC2423" s="24"/>
      <c r="BD2423" s="24"/>
      <c r="BE2423" s="24"/>
      <c r="BF2423" s="24"/>
      <c r="BG2423" s="24">
        <f t="shared" si="902"/>
        <v>0</v>
      </c>
      <c r="BH2423" s="24">
        <f t="shared" si="903"/>
        <v>0</v>
      </c>
      <c r="BK2423" s="24"/>
      <c r="BL2423" s="24"/>
      <c r="BM2423" s="24"/>
      <c r="BN2423" s="24"/>
      <c r="BO2423" s="24"/>
      <c r="BP2423" s="24"/>
      <c r="BQ2423" s="24">
        <f t="shared" si="904"/>
        <v>0</v>
      </c>
      <c r="BR2423" s="24">
        <f t="shared" si="905"/>
        <v>0</v>
      </c>
      <c r="BU2423" s="24"/>
      <c r="BV2423" s="24"/>
      <c r="BW2423" s="24"/>
      <c r="BX2423" s="24"/>
      <c r="BY2423" s="24"/>
      <c r="BZ2423" s="24"/>
      <c r="CA2423" s="24">
        <f t="shared" si="906"/>
        <v>0</v>
      </c>
      <c r="CB2423" s="24">
        <f t="shared" si="907"/>
        <v>0</v>
      </c>
      <c r="CC2423" s="24"/>
      <c r="CE2423" s="24">
        <f t="shared" si="908"/>
        <v>0</v>
      </c>
      <c r="CG2423" s="24">
        <f t="shared" si="909"/>
        <v>0</v>
      </c>
      <c r="CI2423" s="24">
        <f t="shared" si="910"/>
        <v>0</v>
      </c>
      <c r="CK2423" s="24">
        <f t="shared" si="911"/>
        <v>0</v>
      </c>
      <c r="CM2423" s="24">
        <f t="shared" si="912"/>
        <v>0</v>
      </c>
      <c r="CO2423" s="24">
        <f t="shared" si="913"/>
        <v>0</v>
      </c>
      <c r="CQ2423" s="24">
        <f t="shared" si="914"/>
        <v>0</v>
      </c>
      <c r="CS2423" s="24">
        <f t="shared" si="915"/>
        <v>0</v>
      </c>
    </row>
    <row r="2424" spans="9:97">
      <c r="I2424" s="24">
        <f t="shared" si="895"/>
        <v>0</v>
      </c>
      <c r="J2424" s="24">
        <f t="shared" si="894"/>
        <v>0</v>
      </c>
      <c r="M2424" s="24"/>
      <c r="N2424" s="24"/>
      <c r="O2424" s="24"/>
      <c r="P2424" s="24"/>
      <c r="Q2424" s="24"/>
      <c r="R2424" s="24"/>
      <c r="S2424" s="24">
        <f t="shared" si="896"/>
        <v>0</v>
      </c>
      <c r="T2424" s="24">
        <f t="shared" si="917"/>
        <v>0</v>
      </c>
      <c r="W2424" s="24"/>
      <c r="X2424" s="24"/>
      <c r="Y2424" s="24"/>
      <c r="Z2424" s="24"/>
      <c r="AA2424" s="24"/>
      <c r="AB2424" s="24"/>
      <c r="AC2424" s="24">
        <f t="shared" si="897"/>
        <v>0</v>
      </c>
      <c r="AD2424" s="24">
        <f t="shared" si="898"/>
        <v>0</v>
      </c>
      <c r="AG2424" s="24"/>
      <c r="AH2424" s="24"/>
      <c r="AI2424" s="24"/>
      <c r="AJ2424" s="24"/>
      <c r="AK2424" s="24"/>
      <c r="AL2424" s="24"/>
      <c r="AM2424" s="24">
        <f t="shared" si="899"/>
        <v>0</v>
      </c>
      <c r="AN2424" s="24">
        <f t="shared" si="916"/>
        <v>0</v>
      </c>
      <c r="AQ2424" s="24"/>
      <c r="AR2424" s="24"/>
      <c r="AS2424" s="24"/>
      <c r="AT2424" s="24"/>
      <c r="AU2424" s="24"/>
      <c r="AV2424" s="24"/>
      <c r="AW2424" s="24">
        <f t="shared" si="900"/>
        <v>0</v>
      </c>
      <c r="AX2424" s="24">
        <f t="shared" si="901"/>
        <v>0</v>
      </c>
      <c r="BA2424" s="24"/>
      <c r="BB2424" s="24"/>
      <c r="BC2424" s="24"/>
      <c r="BD2424" s="24"/>
      <c r="BE2424" s="24"/>
      <c r="BF2424" s="24"/>
      <c r="BG2424" s="24">
        <f t="shared" si="902"/>
        <v>0</v>
      </c>
      <c r="BH2424" s="24">
        <f t="shared" si="903"/>
        <v>0</v>
      </c>
      <c r="BK2424" s="24"/>
      <c r="BL2424" s="24"/>
      <c r="BM2424" s="24"/>
      <c r="BN2424" s="24"/>
      <c r="BO2424" s="24"/>
      <c r="BP2424" s="24"/>
      <c r="BQ2424" s="24">
        <f t="shared" si="904"/>
        <v>0</v>
      </c>
      <c r="BR2424" s="24">
        <f t="shared" si="905"/>
        <v>0</v>
      </c>
      <c r="BU2424" s="24"/>
      <c r="BV2424" s="24"/>
      <c r="BW2424" s="24"/>
      <c r="BX2424" s="24"/>
      <c r="BY2424" s="24"/>
      <c r="BZ2424" s="24"/>
      <c r="CA2424" s="24">
        <f t="shared" si="906"/>
        <v>0</v>
      </c>
      <c r="CB2424" s="24">
        <f t="shared" si="907"/>
        <v>0</v>
      </c>
      <c r="CC2424" s="24"/>
      <c r="CE2424" s="24">
        <f t="shared" si="908"/>
        <v>0</v>
      </c>
      <c r="CG2424" s="24">
        <f t="shared" si="909"/>
        <v>0</v>
      </c>
      <c r="CI2424" s="24">
        <f t="shared" si="910"/>
        <v>0</v>
      </c>
      <c r="CK2424" s="24">
        <f t="shared" si="911"/>
        <v>0</v>
      </c>
      <c r="CM2424" s="24">
        <f t="shared" si="912"/>
        <v>0</v>
      </c>
      <c r="CO2424" s="24">
        <f t="shared" si="913"/>
        <v>0</v>
      </c>
      <c r="CQ2424" s="24">
        <f t="shared" si="914"/>
        <v>0</v>
      </c>
      <c r="CS2424" s="24">
        <f t="shared" si="915"/>
        <v>0</v>
      </c>
    </row>
    <row r="2425" spans="9:97">
      <c r="I2425" s="24">
        <f t="shared" si="895"/>
        <v>0</v>
      </c>
      <c r="J2425" s="24">
        <f t="shared" si="894"/>
        <v>0</v>
      </c>
      <c r="M2425" s="24"/>
      <c r="N2425" s="24"/>
      <c r="O2425" s="24"/>
      <c r="P2425" s="24"/>
      <c r="Q2425" s="24"/>
      <c r="R2425" s="24"/>
      <c r="S2425" s="24">
        <f t="shared" si="896"/>
        <v>0</v>
      </c>
      <c r="T2425" s="24">
        <f t="shared" si="917"/>
        <v>0</v>
      </c>
      <c r="W2425" s="24"/>
      <c r="X2425" s="24"/>
      <c r="Y2425" s="24"/>
      <c r="Z2425" s="24"/>
      <c r="AA2425" s="24"/>
      <c r="AB2425" s="24"/>
      <c r="AC2425" s="24">
        <f t="shared" si="897"/>
        <v>0</v>
      </c>
      <c r="AD2425" s="24">
        <f t="shared" si="898"/>
        <v>0</v>
      </c>
      <c r="AG2425" s="24"/>
      <c r="AH2425" s="24"/>
      <c r="AI2425" s="24"/>
      <c r="AJ2425" s="24"/>
      <c r="AK2425" s="24"/>
      <c r="AL2425" s="24"/>
      <c r="AM2425" s="24">
        <f t="shared" si="899"/>
        <v>0</v>
      </c>
      <c r="AN2425" s="24">
        <f t="shared" si="916"/>
        <v>0</v>
      </c>
      <c r="AQ2425" s="24"/>
      <c r="AR2425" s="24"/>
      <c r="AS2425" s="24"/>
      <c r="AT2425" s="24"/>
      <c r="AU2425" s="24"/>
      <c r="AV2425" s="24"/>
      <c r="AW2425" s="24">
        <f t="shared" si="900"/>
        <v>0</v>
      </c>
      <c r="AX2425" s="24">
        <f t="shared" si="901"/>
        <v>0</v>
      </c>
      <c r="BA2425" s="24"/>
      <c r="BB2425" s="24"/>
      <c r="BC2425" s="24"/>
      <c r="BD2425" s="24"/>
      <c r="BE2425" s="24"/>
      <c r="BF2425" s="24"/>
      <c r="BG2425" s="24">
        <f t="shared" si="902"/>
        <v>0</v>
      </c>
      <c r="BH2425" s="24">
        <f t="shared" si="903"/>
        <v>0</v>
      </c>
      <c r="BK2425" s="24"/>
      <c r="BL2425" s="24"/>
      <c r="BM2425" s="24"/>
      <c r="BN2425" s="24"/>
      <c r="BO2425" s="24"/>
      <c r="BP2425" s="24"/>
      <c r="BQ2425" s="24">
        <f t="shared" si="904"/>
        <v>0</v>
      </c>
      <c r="BR2425" s="24">
        <f t="shared" si="905"/>
        <v>0</v>
      </c>
      <c r="BU2425" s="24"/>
      <c r="BV2425" s="24"/>
      <c r="BW2425" s="24"/>
      <c r="BX2425" s="24"/>
      <c r="BY2425" s="24"/>
      <c r="BZ2425" s="24"/>
      <c r="CA2425" s="24">
        <f t="shared" si="906"/>
        <v>0</v>
      </c>
      <c r="CB2425" s="24">
        <f t="shared" si="907"/>
        <v>0</v>
      </c>
      <c r="CC2425" s="24"/>
      <c r="CE2425" s="24">
        <f t="shared" si="908"/>
        <v>0</v>
      </c>
      <c r="CG2425" s="24">
        <f t="shared" si="909"/>
        <v>0</v>
      </c>
      <c r="CI2425" s="24">
        <f t="shared" si="910"/>
        <v>0</v>
      </c>
      <c r="CK2425" s="24">
        <f t="shared" si="911"/>
        <v>0</v>
      </c>
      <c r="CM2425" s="24">
        <f t="shared" si="912"/>
        <v>0</v>
      </c>
      <c r="CO2425" s="24">
        <f t="shared" si="913"/>
        <v>0</v>
      </c>
      <c r="CQ2425" s="24">
        <f t="shared" si="914"/>
        <v>0</v>
      </c>
      <c r="CS2425" s="24">
        <f t="shared" si="915"/>
        <v>0</v>
      </c>
    </row>
    <row r="2426" spans="9:97">
      <c r="I2426" s="24">
        <f t="shared" si="895"/>
        <v>0</v>
      </c>
      <c r="J2426" s="24">
        <f t="shared" si="894"/>
        <v>0</v>
      </c>
      <c r="M2426" s="24"/>
      <c r="N2426" s="24"/>
      <c r="O2426" s="24"/>
      <c r="P2426" s="24"/>
      <c r="Q2426" s="24"/>
      <c r="R2426" s="24"/>
      <c r="S2426" s="24">
        <f t="shared" si="896"/>
        <v>0</v>
      </c>
      <c r="T2426" s="24">
        <f t="shared" si="917"/>
        <v>0</v>
      </c>
      <c r="W2426" s="24"/>
      <c r="X2426" s="24"/>
      <c r="Y2426" s="24"/>
      <c r="Z2426" s="24"/>
      <c r="AA2426" s="24"/>
      <c r="AB2426" s="24"/>
      <c r="AC2426" s="24">
        <f t="shared" si="897"/>
        <v>0</v>
      </c>
      <c r="AD2426" s="24">
        <f t="shared" si="898"/>
        <v>0</v>
      </c>
      <c r="AG2426" s="24"/>
      <c r="AH2426" s="24"/>
      <c r="AI2426" s="24"/>
      <c r="AJ2426" s="24"/>
      <c r="AK2426" s="24"/>
      <c r="AL2426" s="24"/>
      <c r="AM2426" s="24">
        <f t="shared" si="899"/>
        <v>0</v>
      </c>
      <c r="AN2426" s="24">
        <f t="shared" si="916"/>
        <v>0</v>
      </c>
      <c r="AQ2426" s="24"/>
      <c r="AR2426" s="24"/>
      <c r="AS2426" s="24"/>
      <c r="AT2426" s="24"/>
      <c r="AU2426" s="24"/>
      <c r="AV2426" s="24"/>
      <c r="AW2426" s="24">
        <f t="shared" si="900"/>
        <v>0</v>
      </c>
      <c r="AX2426" s="24">
        <f t="shared" si="901"/>
        <v>0</v>
      </c>
      <c r="BA2426" s="24"/>
      <c r="BB2426" s="24"/>
      <c r="BC2426" s="24"/>
      <c r="BD2426" s="24"/>
      <c r="BE2426" s="24"/>
      <c r="BF2426" s="24"/>
      <c r="BG2426" s="24">
        <f t="shared" si="902"/>
        <v>0</v>
      </c>
      <c r="BH2426" s="24">
        <f t="shared" si="903"/>
        <v>0</v>
      </c>
      <c r="BK2426" s="24"/>
      <c r="BL2426" s="24"/>
      <c r="BM2426" s="24"/>
      <c r="BN2426" s="24"/>
      <c r="BO2426" s="24"/>
      <c r="BP2426" s="24"/>
      <c r="BQ2426" s="24">
        <f t="shared" si="904"/>
        <v>0</v>
      </c>
      <c r="BR2426" s="24">
        <f t="shared" si="905"/>
        <v>0</v>
      </c>
      <c r="BU2426" s="24"/>
      <c r="BV2426" s="24"/>
      <c r="BW2426" s="24"/>
      <c r="BX2426" s="24"/>
      <c r="BY2426" s="24"/>
      <c r="BZ2426" s="24"/>
      <c r="CA2426" s="24">
        <f t="shared" si="906"/>
        <v>0</v>
      </c>
      <c r="CB2426" s="24">
        <f t="shared" si="907"/>
        <v>0</v>
      </c>
      <c r="CC2426" s="24"/>
      <c r="CE2426" s="24">
        <f t="shared" si="908"/>
        <v>0</v>
      </c>
      <c r="CG2426" s="24">
        <f t="shared" si="909"/>
        <v>0</v>
      </c>
      <c r="CI2426" s="24">
        <f t="shared" si="910"/>
        <v>0</v>
      </c>
      <c r="CK2426" s="24">
        <f t="shared" si="911"/>
        <v>0</v>
      </c>
      <c r="CM2426" s="24">
        <f t="shared" si="912"/>
        <v>0</v>
      </c>
      <c r="CO2426" s="24">
        <f t="shared" si="913"/>
        <v>0</v>
      </c>
      <c r="CQ2426" s="24">
        <f t="shared" si="914"/>
        <v>0</v>
      </c>
      <c r="CS2426" s="24">
        <f t="shared" si="915"/>
        <v>0</v>
      </c>
    </row>
    <row r="2427" spans="9:97">
      <c r="I2427" s="24">
        <f t="shared" si="895"/>
        <v>0</v>
      </c>
      <c r="J2427" s="24">
        <f t="shared" si="894"/>
        <v>0</v>
      </c>
      <c r="M2427" s="24"/>
      <c r="N2427" s="24"/>
      <c r="O2427" s="24"/>
      <c r="P2427" s="24"/>
      <c r="Q2427" s="24"/>
      <c r="R2427" s="24"/>
      <c r="S2427" s="24">
        <f t="shared" si="896"/>
        <v>0</v>
      </c>
      <c r="T2427" s="24">
        <f t="shared" si="917"/>
        <v>0</v>
      </c>
      <c r="W2427" s="24"/>
      <c r="X2427" s="24"/>
      <c r="Y2427" s="24"/>
      <c r="Z2427" s="24"/>
      <c r="AA2427" s="24"/>
      <c r="AB2427" s="24"/>
      <c r="AC2427" s="24">
        <f t="shared" si="897"/>
        <v>0</v>
      </c>
      <c r="AD2427" s="24">
        <f t="shared" si="898"/>
        <v>0</v>
      </c>
      <c r="AG2427" s="24"/>
      <c r="AH2427" s="24"/>
      <c r="AI2427" s="24"/>
      <c r="AJ2427" s="24"/>
      <c r="AK2427" s="24"/>
      <c r="AL2427" s="24"/>
      <c r="AM2427" s="24">
        <f t="shared" si="899"/>
        <v>0</v>
      </c>
      <c r="AN2427" s="24">
        <f t="shared" si="916"/>
        <v>0</v>
      </c>
      <c r="AQ2427" s="24"/>
      <c r="AR2427" s="24"/>
      <c r="AS2427" s="24"/>
      <c r="AT2427" s="24"/>
      <c r="AU2427" s="24"/>
      <c r="AV2427" s="24"/>
      <c r="AW2427" s="24">
        <f t="shared" si="900"/>
        <v>0</v>
      </c>
      <c r="AX2427" s="24">
        <f t="shared" si="901"/>
        <v>0</v>
      </c>
      <c r="BA2427" s="24"/>
      <c r="BB2427" s="24"/>
      <c r="BC2427" s="24"/>
      <c r="BD2427" s="24"/>
      <c r="BE2427" s="24"/>
      <c r="BF2427" s="24"/>
      <c r="BG2427" s="24">
        <f t="shared" si="902"/>
        <v>0</v>
      </c>
      <c r="BH2427" s="24">
        <f t="shared" si="903"/>
        <v>0</v>
      </c>
      <c r="BK2427" s="24"/>
      <c r="BL2427" s="24"/>
      <c r="BM2427" s="24"/>
      <c r="BN2427" s="24"/>
      <c r="BO2427" s="24"/>
      <c r="BP2427" s="24"/>
      <c r="BQ2427" s="24">
        <f t="shared" si="904"/>
        <v>0</v>
      </c>
      <c r="BR2427" s="24">
        <f t="shared" si="905"/>
        <v>0</v>
      </c>
      <c r="BU2427" s="24"/>
      <c r="BV2427" s="24"/>
      <c r="BW2427" s="24"/>
      <c r="BX2427" s="24"/>
      <c r="BY2427" s="24"/>
      <c r="BZ2427" s="24"/>
      <c r="CA2427" s="24">
        <f t="shared" si="906"/>
        <v>0</v>
      </c>
      <c r="CB2427" s="24">
        <f t="shared" si="907"/>
        <v>0</v>
      </c>
      <c r="CC2427" s="24"/>
      <c r="CE2427" s="24">
        <f t="shared" si="908"/>
        <v>0</v>
      </c>
      <c r="CG2427" s="24">
        <f t="shared" si="909"/>
        <v>0</v>
      </c>
      <c r="CI2427" s="24">
        <f t="shared" si="910"/>
        <v>0</v>
      </c>
      <c r="CK2427" s="24">
        <f t="shared" si="911"/>
        <v>0</v>
      </c>
      <c r="CM2427" s="24">
        <f t="shared" si="912"/>
        <v>0</v>
      </c>
      <c r="CO2427" s="24">
        <f t="shared" si="913"/>
        <v>0</v>
      </c>
      <c r="CQ2427" s="24">
        <f t="shared" si="914"/>
        <v>0</v>
      </c>
      <c r="CS2427" s="24">
        <f t="shared" si="915"/>
        <v>0</v>
      </c>
    </row>
    <row r="2428" spans="9:97">
      <c r="I2428" s="24">
        <f t="shared" si="895"/>
        <v>0</v>
      </c>
      <c r="J2428" s="24">
        <f t="shared" si="894"/>
        <v>0</v>
      </c>
      <c r="M2428" s="24"/>
      <c r="N2428" s="24"/>
      <c r="O2428" s="24"/>
      <c r="P2428" s="24"/>
      <c r="Q2428" s="24"/>
      <c r="R2428" s="24"/>
      <c r="S2428" s="24">
        <f t="shared" si="896"/>
        <v>0</v>
      </c>
      <c r="T2428" s="24">
        <f t="shared" si="917"/>
        <v>0</v>
      </c>
      <c r="W2428" s="24"/>
      <c r="X2428" s="24"/>
      <c r="Y2428" s="24"/>
      <c r="Z2428" s="24"/>
      <c r="AA2428" s="24"/>
      <c r="AB2428" s="24"/>
      <c r="AC2428" s="24">
        <f t="shared" si="897"/>
        <v>0</v>
      </c>
      <c r="AD2428" s="24">
        <f t="shared" si="898"/>
        <v>0</v>
      </c>
      <c r="AG2428" s="24"/>
      <c r="AH2428" s="24"/>
      <c r="AI2428" s="24"/>
      <c r="AJ2428" s="24"/>
      <c r="AK2428" s="24"/>
      <c r="AL2428" s="24"/>
      <c r="AM2428" s="24">
        <f t="shared" si="899"/>
        <v>0</v>
      </c>
      <c r="AN2428" s="24">
        <f t="shared" si="916"/>
        <v>0</v>
      </c>
      <c r="AQ2428" s="24"/>
      <c r="AR2428" s="24"/>
      <c r="AS2428" s="24"/>
      <c r="AT2428" s="24"/>
      <c r="AU2428" s="24"/>
      <c r="AV2428" s="24"/>
      <c r="AW2428" s="24">
        <f t="shared" si="900"/>
        <v>0</v>
      </c>
      <c r="AX2428" s="24">
        <f t="shared" si="901"/>
        <v>0</v>
      </c>
      <c r="BA2428" s="24"/>
      <c r="BB2428" s="24"/>
      <c r="BC2428" s="24"/>
      <c r="BD2428" s="24"/>
      <c r="BE2428" s="24"/>
      <c r="BF2428" s="24"/>
      <c r="BG2428" s="24">
        <f t="shared" si="902"/>
        <v>0</v>
      </c>
      <c r="BH2428" s="24">
        <f t="shared" si="903"/>
        <v>0</v>
      </c>
      <c r="BK2428" s="24"/>
      <c r="BL2428" s="24"/>
      <c r="BM2428" s="24"/>
      <c r="BN2428" s="24"/>
      <c r="BO2428" s="24"/>
      <c r="BP2428" s="24"/>
      <c r="BQ2428" s="24">
        <f t="shared" si="904"/>
        <v>0</v>
      </c>
      <c r="BR2428" s="24">
        <f t="shared" si="905"/>
        <v>0</v>
      </c>
      <c r="BU2428" s="24"/>
      <c r="BV2428" s="24"/>
      <c r="BW2428" s="24"/>
      <c r="BX2428" s="24"/>
      <c r="BY2428" s="24"/>
      <c r="BZ2428" s="24"/>
      <c r="CA2428" s="24">
        <f t="shared" si="906"/>
        <v>0</v>
      </c>
      <c r="CB2428" s="24">
        <f t="shared" si="907"/>
        <v>0</v>
      </c>
      <c r="CC2428" s="24"/>
      <c r="CE2428" s="24">
        <f t="shared" si="908"/>
        <v>0</v>
      </c>
      <c r="CG2428" s="24">
        <f t="shared" si="909"/>
        <v>0</v>
      </c>
      <c r="CI2428" s="24">
        <f t="shared" si="910"/>
        <v>0</v>
      </c>
      <c r="CK2428" s="24">
        <f t="shared" si="911"/>
        <v>0</v>
      </c>
      <c r="CM2428" s="24">
        <f t="shared" si="912"/>
        <v>0</v>
      </c>
      <c r="CO2428" s="24">
        <f t="shared" si="913"/>
        <v>0</v>
      </c>
      <c r="CQ2428" s="24">
        <f t="shared" si="914"/>
        <v>0</v>
      </c>
      <c r="CS2428" s="24">
        <f t="shared" si="915"/>
        <v>0</v>
      </c>
    </row>
    <row r="2429" spans="9:97">
      <c r="I2429" s="24">
        <f t="shared" si="895"/>
        <v>0</v>
      </c>
      <c r="J2429" s="24">
        <f t="shared" si="894"/>
        <v>0</v>
      </c>
      <c r="M2429" s="24"/>
      <c r="N2429" s="24"/>
      <c r="O2429" s="24"/>
      <c r="P2429" s="24"/>
      <c r="Q2429" s="24"/>
      <c r="R2429" s="24"/>
      <c r="S2429" s="24">
        <f t="shared" si="896"/>
        <v>0</v>
      </c>
      <c r="T2429" s="24">
        <f t="shared" si="917"/>
        <v>0</v>
      </c>
      <c r="W2429" s="24"/>
      <c r="X2429" s="24"/>
      <c r="Y2429" s="24"/>
      <c r="Z2429" s="24"/>
      <c r="AA2429" s="24"/>
      <c r="AB2429" s="24"/>
      <c r="AC2429" s="24">
        <f t="shared" si="897"/>
        <v>0</v>
      </c>
      <c r="AD2429" s="24">
        <f t="shared" si="898"/>
        <v>0</v>
      </c>
      <c r="AG2429" s="24"/>
      <c r="AH2429" s="24"/>
      <c r="AI2429" s="24"/>
      <c r="AJ2429" s="24"/>
      <c r="AK2429" s="24"/>
      <c r="AL2429" s="24"/>
      <c r="AM2429" s="24">
        <f t="shared" si="899"/>
        <v>0</v>
      </c>
      <c r="AN2429" s="24">
        <f t="shared" si="916"/>
        <v>0</v>
      </c>
      <c r="AQ2429" s="24"/>
      <c r="AR2429" s="24"/>
      <c r="AS2429" s="24"/>
      <c r="AT2429" s="24"/>
      <c r="AU2429" s="24"/>
      <c r="AV2429" s="24"/>
      <c r="AW2429" s="24">
        <f t="shared" si="900"/>
        <v>0</v>
      </c>
      <c r="AX2429" s="24">
        <f t="shared" si="901"/>
        <v>0</v>
      </c>
      <c r="BA2429" s="24"/>
      <c r="BB2429" s="24"/>
      <c r="BC2429" s="24"/>
      <c r="BD2429" s="24"/>
      <c r="BE2429" s="24"/>
      <c r="BF2429" s="24"/>
      <c r="BG2429" s="24">
        <f t="shared" si="902"/>
        <v>0</v>
      </c>
      <c r="BH2429" s="24">
        <f t="shared" si="903"/>
        <v>0</v>
      </c>
      <c r="BK2429" s="24"/>
      <c r="BL2429" s="24"/>
      <c r="BM2429" s="24"/>
      <c r="BN2429" s="24"/>
      <c r="BO2429" s="24"/>
      <c r="BP2429" s="24"/>
      <c r="BQ2429" s="24">
        <f t="shared" si="904"/>
        <v>0</v>
      </c>
      <c r="BR2429" s="24">
        <f t="shared" si="905"/>
        <v>0</v>
      </c>
      <c r="BU2429" s="24"/>
      <c r="BV2429" s="24"/>
      <c r="BW2429" s="24"/>
      <c r="BX2429" s="24"/>
      <c r="BY2429" s="24"/>
      <c r="BZ2429" s="24"/>
      <c r="CA2429" s="24">
        <f t="shared" si="906"/>
        <v>0</v>
      </c>
      <c r="CB2429" s="24">
        <f t="shared" si="907"/>
        <v>0</v>
      </c>
      <c r="CC2429" s="24"/>
      <c r="CE2429" s="24">
        <f t="shared" si="908"/>
        <v>0</v>
      </c>
      <c r="CG2429" s="24">
        <f t="shared" si="909"/>
        <v>0</v>
      </c>
      <c r="CI2429" s="24">
        <f t="shared" si="910"/>
        <v>0</v>
      </c>
      <c r="CK2429" s="24">
        <f t="shared" si="911"/>
        <v>0</v>
      </c>
      <c r="CM2429" s="24">
        <f t="shared" si="912"/>
        <v>0</v>
      </c>
      <c r="CO2429" s="24">
        <f t="shared" si="913"/>
        <v>0</v>
      </c>
      <c r="CQ2429" s="24">
        <f t="shared" si="914"/>
        <v>0</v>
      </c>
      <c r="CS2429" s="24">
        <f t="shared" si="915"/>
        <v>0</v>
      </c>
    </row>
    <row r="2430" spans="9:97">
      <c r="I2430" s="24">
        <f t="shared" si="895"/>
        <v>0</v>
      </c>
      <c r="J2430" s="24">
        <f t="shared" ref="J2430:J2493" si="918">IF(F2430&lt;C2430-D2430,C2430-D2430-F2430,0)</f>
        <v>0</v>
      </c>
      <c r="M2430" s="24"/>
      <c r="N2430" s="24"/>
      <c r="O2430" s="24"/>
      <c r="P2430" s="24"/>
      <c r="Q2430" s="24"/>
      <c r="R2430" s="24"/>
      <c r="S2430" s="24">
        <f t="shared" si="896"/>
        <v>0</v>
      </c>
      <c r="T2430" s="24">
        <f t="shared" si="917"/>
        <v>0</v>
      </c>
      <c r="W2430" s="24"/>
      <c r="X2430" s="24"/>
      <c r="Y2430" s="24"/>
      <c r="Z2430" s="24"/>
      <c r="AA2430" s="24"/>
      <c r="AB2430" s="24"/>
      <c r="AC2430" s="24">
        <f t="shared" si="897"/>
        <v>0</v>
      </c>
      <c r="AD2430" s="24">
        <f t="shared" si="898"/>
        <v>0</v>
      </c>
      <c r="AG2430" s="24"/>
      <c r="AH2430" s="24"/>
      <c r="AI2430" s="24"/>
      <c r="AJ2430" s="24"/>
      <c r="AK2430" s="24"/>
      <c r="AL2430" s="24"/>
      <c r="AM2430" s="24">
        <f t="shared" si="899"/>
        <v>0</v>
      </c>
      <c r="AN2430" s="24">
        <f t="shared" si="916"/>
        <v>0</v>
      </c>
      <c r="AQ2430" s="24"/>
      <c r="AR2430" s="24"/>
      <c r="AS2430" s="24"/>
      <c r="AT2430" s="24"/>
      <c r="AU2430" s="24"/>
      <c r="AV2430" s="24"/>
      <c r="AW2430" s="24">
        <f t="shared" si="900"/>
        <v>0</v>
      </c>
      <c r="AX2430" s="24">
        <f t="shared" si="901"/>
        <v>0</v>
      </c>
      <c r="BA2430" s="24"/>
      <c r="BB2430" s="24"/>
      <c r="BC2430" s="24"/>
      <c r="BD2430" s="24"/>
      <c r="BE2430" s="24"/>
      <c r="BF2430" s="24"/>
      <c r="BG2430" s="24">
        <f t="shared" si="902"/>
        <v>0</v>
      </c>
      <c r="BH2430" s="24">
        <f t="shared" si="903"/>
        <v>0</v>
      </c>
      <c r="BK2430" s="24"/>
      <c r="BL2430" s="24"/>
      <c r="BM2430" s="24"/>
      <c r="BN2430" s="24"/>
      <c r="BO2430" s="24"/>
      <c r="BP2430" s="24"/>
      <c r="BQ2430" s="24">
        <f t="shared" si="904"/>
        <v>0</v>
      </c>
      <c r="BR2430" s="24">
        <f t="shared" si="905"/>
        <v>0</v>
      </c>
      <c r="BU2430" s="24"/>
      <c r="BV2430" s="24"/>
      <c r="BW2430" s="24"/>
      <c r="BX2430" s="24"/>
      <c r="BY2430" s="24"/>
      <c r="BZ2430" s="24"/>
      <c r="CA2430" s="24">
        <f t="shared" si="906"/>
        <v>0</v>
      </c>
      <c r="CB2430" s="24">
        <f t="shared" si="907"/>
        <v>0</v>
      </c>
      <c r="CC2430" s="24"/>
      <c r="CE2430" s="24">
        <f t="shared" si="908"/>
        <v>0</v>
      </c>
      <c r="CG2430" s="24">
        <f t="shared" si="909"/>
        <v>0</v>
      </c>
      <c r="CI2430" s="24">
        <f t="shared" si="910"/>
        <v>0</v>
      </c>
      <c r="CK2430" s="24">
        <f t="shared" si="911"/>
        <v>0</v>
      </c>
      <c r="CM2430" s="24">
        <f t="shared" si="912"/>
        <v>0</v>
      </c>
      <c r="CO2430" s="24">
        <f t="shared" si="913"/>
        <v>0</v>
      </c>
      <c r="CQ2430" s="24">
        <f t="shared" si="914"/>
        <v>0</v>
      </c>
      <c r="CS2430" s="24">
        <f t="shared" si="915"/>
        <v>0</v>
      </c>
    </row>
    <row r="2431" spans="9:97">
      <c r="I2431" s="24">
        <f t="shared" si="895"/>
        <v>0</v>
      </c>
      <c r="J2431" s="24">
        <f t="shared" si="918"/>
        <v>0</v>
      </c>
      <c r="M2431" s="24"/>
      <c r="N2431" s="24"/>
      <c r="O2431" s="24"/>
      <c r="P2431" s="24"/>
      <c r="Q2431" s="24"/>
      <c r="R2431" s="24"/>
      <c r="S2431" s="24">
        <f t="shared" si="896"/>
        <v>0</v>
      </c>
      <c r="T2431" s="24">
        <f t="shared" si="917"/>
        <v>0</v>
      </c>
      <c r="W2431" s="24"/>
      <c r="X2431" s="24"/>
      <c r="Y2431" s="24"/>
      <c r="Z2431" s="24"/>
      <c r="AA2431" s="24"/>
      <c r="AB2431" s="24"/>
      <c r="AC2431" s="24">
        <f t="shared" si="897"/>
        <v>0</v>
      </c>
      <c r="AD2431" s="24">
        <f t="shared" si="898"/>
        <v>0</v>
      </c>
      <c r="AG2431" s="24"/>
      <c r="AH2431" s="24"/>
      <c r="AI2431" s="24"/>
      <c r="AJ2431" s="24"/>
      <c r="AK2431" s="24"/>
      <c r="AL2431" s="24"/>
      <c r="AM2431" s="24">
        <f t="shared" si="899"/>
        <v>0</v>
      </c>
      <c r="AN2431" s="24">
        <f t="shared" si="916"/>
        <v>0</v>
      </c>
      <c r="AQ2431" s="24"/>
      <c r="AR2431" s="24"/>
      <c r="AS2431" s="24"/>
      <c r="AT2431" s="24"/>
      <c r="AU2431" s="24"/>
      <c r="AV2431" s="24"/>
      <c r="AW2431" s="24">
        <f t="shared" si="900"/>
        <v>0</v>
      </c>
      <c r="AX2431" s="24">
        <f t="shared" si="901"/>
        <v>0</v>
      </c>
      <c r="BA2431" s="24"/>
      <c r="BB2431" s="24"/>
      <c r="BC2431" s="24"/>
      <c r="BD2431" s="24"/>
      <c r="BE2431" s="24"/>
      <c r="BF2431" s="24"/>
      <c r="BG2431" s="24">
        <f t="shared" si="902"/>
        <v>0</v>
      </c>
      <c r="BH2431" s="24">
        <f t="shared" si="903"/>
        <v>0</v>
      </c>
      <c r="BK2431" s="24"/>
      <c r="BL2431" s="24"/>
      <c r="BM2431" s="24"/>
      <c r="BN2431" s="24"/>
      <c r="BO2431" s="24"/>
      <c r="BP2431" s="24"/>
      <c r="BQ2431" s="24">
        <f t="shared" si="904"/>
        <v>0</v>
      </c>
      <c r="BR2431" s="24">
        <f t="shared" si="905"/>
        <v>0</v>
      </c>
      <c r="BU2431" s="24"/>
      <c r="BV2431" s="24"/>
      <c r="BW2431" s="24"/>
      <c r="BX2431" s="24"/>
      <c r="BY2431" s="24"/>
      <c r="BZ2431" s="24"/>
      <c r="CA2431" s="24">
        <f t="shared" si="906"/>
        <v>0</v>
      </c>
      <c r="CB2431" s="24">
        <f t="shared" si="907"/>
        <v>0</v>
      </c>
      <c r="CC2431" s="24"/>
      <c r="CE2431" s="24">
        <f t="shared" si="908"/>
        <v>0</v>
      </c>
      <c r="CG2431" s="24">
        <f t="shared" si="909"/>
        <v>0</v>
      </c>
      <c r="CI2431" s="24">
        <f t="shared" si="910"/>
        <v>0</v>
      </c>
      <c r="CK2431" s="24">
        <f t="shared" si="911"/>
        <v>0</v>
      </c>
      <c r="CM2431" s="24">
        <f t="shared" si="912"/>
        <v>0</v>
      </c>
      <c r="CO2431" s="24">
        <f t="shared" si="913"/>
        <v>0</v>
      </c>
      <c r="CQ2431" s="24">
        <f t="shared" si="914"/>
        <v>0</v>
      </c>
      <c r="CS2431" s="24">
        <f t="shared" si="915"/>
        <v>0</v>
      </c>
    </row>
    <row r="2432" spans="9:97">
      <c r="I2432" s="24">
        <f t="shared" si="895"/>
        <v>0</v>
      </c>
      <c r="J2432" s="24">
        <f t="shared" si="918"/>
        <v>0</v>
      </c>
      <c r="M2432" s="24"/>
      <c r="N2432" s="24"/>
      <c r="O2432" s="24"/>
      <c r="P2432" s="24"/>
      <c r="Q2432" s="24"/>
      <c r="R2432" s="24"/>
      <c r="S2432" s="24">
        <f t="shared" si="896"/>
        <v>0</v>
      </c>
      <c r="T2432" s="24">
        <f t="shared" si="917"/>
        <v>0</v>
      </c>
      <c r="W2432" s="24"/>
      <c r="X2432" s="24"/>
      <c r="Y2432" s="24"/>
      <c r="Z2432" s="24"/>
      <c r="AA2432" s="24"/>
      <c r="AB2432" s="24"/>
      <c r="AC2432" s="24">
        <f t="shared" si="897"/>
        <v>0</v>
      </c>
      <c r="AD2432" s="24">
        <f t="shared" si="898"/>
        <v>0</v>
      </c>
      <c r="AG2432" s="24"/>
      <c r="AH2432" s="24"/>
      <c r="AI2432" s="24"/>
      <c r="AJ2432" s="24"/>
      <c r="AK2432" s="24"/>
      <c r="AL2432" s="24"/>
      <c r="AM2432" s="24">
        <f t="shared" si="899"/>
        <v>0</v>
      </c>
      <c r="AN2432" s="24">
        <f t="shared" si="916"/>
        <v>0</v>
      </c>
      <c r="AQ2432" s="24"/>
      <c r="AR2432" s="24"/>
      <c r="AS2432" s="24"/>
      <c r="AT2432" s="24"/>
      <c r="AU2432" s="24"/>
      <c r="AV2432" s="24"/>
      <c r="AW2432" s="24">
        <f t="shared" si="900"/>
        <v>0</v>
      </c>
      <c r="AX2432" s="24">
        <f t="shared" si="901"/>
        <v>0</v>
      </c>
      <c r="BA2432" s="24"/>
      <c r="BB2432" s="24"/>
      <c r="BC2432" s="24"/>
      <c r="BD2432" s="24"/>
      <c r="BE2432" s="24"/>
      <c r="BF2432" s="24"/>
      <c r="BG2432" s="24">
        <f t="shared" si="902"/>
        <v>0</v>
      </c>
      <c r="BH2432" s="24">
        <f t="shared" si="903"/>
        <v>0</v>
      </c>
      <c r="BK2432" s="24"/>
      <c r="BL2432" s="24"/>
      <c r="BM2432" s="24"/>
      <c r="BN2432" s="24"/>
      <c r="BO2432" s="24"/>
      <c r="BP2432" s="24"/>
      <c r="BQ2432" s="24">
        <f t="shared" si="904"/>
        <v>0</v>
      </c>
      <c r="BR2432" s="24">
        <f t="shared" si="905"/>
        <v>0</v>
      </c>
      <c r="BU2432" s="24"/>
      <c r="BV2432" s="24"/>
      <c r="BW2432" s="24"/>
      <c r="BX2432" s="24"/>
      <c r="BY2432" s="24"/>
      <c r="BZ2432" s="24"/>
      <c r="CA2432" s="24">
        <f t="shared" si="906"/>
        <v>0</v>
      </c>
      <c r="CB2432" s="24">
        <f t="shared" si="907"/>
        <v>0</v>
      </c>
      <c r="CC2432" s="24"/>
      <c r="CE2432" s="24">
        <f t="shared" si="908"/>
        <v>0</v>
      </c>
      <c r="CG2432" s="24">
        <f t="shared" si="909"/>
        <v>0</v>
      </c>
      <c r="CI2432" s="24">
        <f t="shared" si="910"/>
        <v>0</v>
      </c>
      <c r="CK2432" s="24">
        <f t="shared" si="911"/>
        <v>0</v>
      </c>
      <c r="CM2432" s="24">
        <f t="shared" si="912"/>
        <v>0</v>
      </c>
      <c r="CO2432" s="24">
        <f t="shared" si="913"/>
        <v>0</v>
      </c>
      <c r="CQ2432" s="24">
        <f t="shared" si="914"/>
        <v>0</v>
      </c>
      <c r="CS2432" s="24">
        <f t="shared" si="915"/>
        <v>0</v>
      </c>
    </row>
    <row r="2433" spans="9:97">
      <c r="I2433" s="24">
        <f t="shared" si="895"/>
        <v>0</v>
      </c>
      <c r="J2433" s="24">
        <f t="shared" si="918"/>
        <v>0</v>
      </c>
      <c r="M2433" s="24"/>
      <c r="N2433" s="24"/>
      <c r="O2433" s="24"/>
      <c r="P2433" s="24"/>
      <c r="Q2433" s="24"/>
      <c r="R2433" s="24"/>
      <c r="S2433" s="24">
        <f t="shared" si="896"/>
        <v>0</v>
      </c>
      <c r="T2433" s="24">
        <f t="shared" si="917"/>
        <v>0</v>
      </c>
      <c r="W2433" s="24"/>
      <c r="X2433" s="24"/>
      <c r="Y2433" s="24"/>
      <c r="Z2433" s="24"/>
      <c r="AA2433" s="24"/>
      <c r="AB2433" s="24"/>
      <c r="AC2433" s="24">
        <f t="shared" si="897"/>
        <v>0</v>
      </c>
      <c r="AD2433" s="24">
        <f t="shared" si="898"/>
        <v>0</v>
      </c>
      <c r="AG2433" s="24"/>
      <c r="AH2433" s="24"/>
      <c r="AI2433" s="24"/>
      <c r="AJ2433" s="24"/>
      <c r="AK2433" s="24"/>
      <c r="AL2433" s="24"/>
      <c r="AM2433" s="24">
        <f t="shared" si="899"/>
        <v>0</v>
      </c>
      <c r="AN2433" s="24">
        <f t="shared" si="916"/>
        <v>0</v>
      </c>
      <c r="AQ2433" s="24"/>
      <c r="AR2433" s="24"/>
      <c r="AS2433" s="24"/>
      <c r="AT2433" s="24"/>
      <c r="AU2433" s="24"/>
      <c r="AV2433" s="24"/>
      <c r="AW2433" s="24">
        <f t="shared" si="900"/>
        <v>0</v>
      </c>
      <c r="AX2433" s="24">
        <f t="shared" si="901"/>
        <v>0</v>
      </c>
      <c r="BA2433" s="24"/>
      <c r="BB2433" s="24"/>
      <c r="BC2433" s="24"/>
      <c r="BD2433" s="24"/>
      <c r="BE2433" s="24"/>
      <c r="BF2433" s="24"/>
      <c r="BG2433" s="24">
        <f t="shared" si="902"/>
        <v>0</v>
      </c>
      <c r="BH2433" s="24">
        <f t="shared" si="903"/>
        <v>0</v>
      </c>
      <c r="BK2433" s="24"/>
      <c r="BL2433" s="24"/>
      <c r="BM2433" s="24"/>
      <c r="BN2433" s="24"/>
      <c r="BO2433" s="24"/>
      <c r="BP2433" s="24"/>
      <c r="BQ2433" s="24">
        <f t="shared" si="904"/>
        <v>0</v>
      </c>
      <c r="BR2433" s="24">
        <f t="shared" si="905"/>
        <v>0</v>
      </c>
      <c r="BU2433" s="24"/>
      <c r="BV2433" s="24"/>
      <c r="BW2433" s="24"/>
      <c r="BX2433" s="24"/>
      <c r="BY2433" s="24"/>
      <c r="BZ2433" s="24"/>
      <c r="CA2433" s="24">
        <f t="shared" si="906"/>
        <v>0</v>
      </c>
      <c r="CB2433" s="24">
        <f t="shared" si="907"/>
        <v>0</v>
      </c>
      <c r="CC2433" s="24"/>
      <c r="CE2433" s="24">
        <f t="shared" si="908"/>
        <v>0</v>
      </c>
      <c r="CG2433" s="24">
        <f t="shared" si="909"/>
        <v>0</v>
      </c>
      <c r="CI2433" s="24">
        <f t="shared" si="910"/>
        <v>0</v>
      </c>
      <c r="CK2433" s="24">
        <f t="shared" si="911"/>
        <v>0</v>
      </c>
      <c r="CM2433" s="24">
        <f t="shared" si="912"/>
        <v>0</v>
      </c>
      <c r="CO2433" s="24">
        <f t="shared" si="913"/>
        <v>0</v>
      </c>
      <c r="CQ2433" s="24">
        <f t="shared" si="914"/>
        <v>0</v>
      </c>
      <c r="CS2433" s="24">
        <f t="shared" si="915"/>
        <v>0</v>
      </c>
    </row>
    <row r="2434" spans="9:97">
      <c r="I2434" s="24">
        <f t="shared" si="895"/>
        <v>0</v>
      </c>
      <c r="J2434" s="24">
        <f t="shared" si="918"/>
        <v>0</v>
      </c>
      <c r="M2434" s="24"/>
      <c r="N2434" s="24"/>
      <c r="O2434" s="24"/>
      <c r="P2434" s="24"/>
      <c r="Q2434" s="24"/>
      <c r="R2434" s="24"/>
      <c r="S2434" s="24">
        <f t="shared" si="896"/>
        <v>0</v>
      </c>
      <c r="T2434" s="24">
        <f t="shared" si="917"/>
        <v>0</v>
      </c>
      <c r="W2434" s="24"/>
      <c r="X2434" s="24"/>
      <c r="Y2434" s="24"/>
      <c r="Z2434" s="24"/>
      <c r="AA2434" s="24"/>
      <c r="AB2434" s="24"/>
      <c r="AC2434" s="24">
        <f t="shared" si="897"/>
        <v>0</v>
      </c>
      <c r="AD2434" s="24">
        <f t="shared" si="898"/>
        <v>0</v>
      </c>
      <c r="AG2434" s="24"/>
      <c r="AH2434" s="24"/>
      <c r="AI2434" s="24"/>
      <c r="AJ2434" s="24"/>
      <c r="AK2434" s="24"/>
      <c r="AL2434" s="24"/>
      <c r="AM2434" s="24">
        <f t="shared" si="899"/>
        <v>0</v>
      </c>
      <c r="AN2434" s="24">
        <f t="shared" si="916"/>
        <v>0</v>
      </c>
      <c r="AQ2434" s="24"/>
      <c r="AR2434" s="24"/>
      <c r="AS2434" s="24"/>
      <c r="AT2434" s="24"/>
      <c r="AU2434" s="24"/>
      <c r="AV2434" s="24"/>
      <c r="AW2434" s="24">
        <f t="shared" si="900"/>
        <v>0</v>
      </c>
      <c r="AX2434" s="24">
        <f t="shared" si="901"/>
        <v>0</v>
      </c>
      <c r="BA2434" s="24"/>
      <c r="BB2434" s="24"/>
      <c r="BC2434" s="24"/>
      <c r="BD2434" s="24"/>
      <c r="BE2434" s="24"/>
      <c r="BF2434" s="24"/>
      <c r="BG2434" s="24">
        <f t="shared" si="902"/>
        <v>0</v>
      </c>
      <c r="BH2434" s="24">
        <f t="shared" si="903"/>
        <v>0</v>
      </c>
      <c r="BK2434" s="24"/>
      <c r="BL2434" s="24"/>
      <c r="BM2434" s="24"/>
      <c r="BN2434" s="24"/>
      <c r="BO2434" s="24"/>
      <c r="BP2434" s="24"/>
      <c r="BQ2434" s="24">
        <f t="shared" si="904"/>
        <v>0</v>
      </c>
      <c r="BR2434" s="24">
        <f t="shared" si="905"/>
        <v>0</v>
      </c>
      <c r="BU2434" s="24"/>
      <c r="BV2434" s="24"/>
      <c r="BW2434" s="24"/>
      <c r="BX2434" s="24"/>
      <c r="BY2434" s="24"/>
      <c r="BZ2434" s="24"/>
      <c r="CA2434" s="24">
        <f t="shared" si="906"/>
        <v>0</v>
      </c>
      <c r="CB2434" s="24">
        <f t="shared" si="907"/>
        <v>0</v>
      </c>
      <c r="CC2434" s="24"/>
      <c r="CE2434" s="24">
        <f t="shared" si="908"/>
        <v>0</v>
      </c>
      <c r="CG2434" s="24">
        <f t="shared" si="909"/>
        <v>0</v>
      </c>
      <c r="CI2434" s="24">
        <f t="shared" si="910"/>
        <v>0</v>
      </c>
      <c r="CK2434" s="24">
        <f t="shared" si="911"/>
        <v>0</v>
      </c>
      <c r="CM2434" s="24">
        <f t="shared" si="912"/>
        <v>0</v>
      </c>
      <c r="CO2434" s="24">
        <f t="shared" si="913"/>
        <v>0</v>
      </c>
      <c r="CQ2434" s="24">
        <f t="shared" si="914"/>
        <v>0</v>
      </c>
      <c r="CS2434" s="24">
        <f t="shared" si="915"/>
        <v>0</v>
      </c>
    </row>
    <row r="2435" spans="9:97">
      <c r="I2435" s="24">
        <f t="shared" si="895"/>
        <v>0</v>
      </c>
      <c r="J2435" s="24">
        <f t="shared" si="918"/>
        <v>0</v>
      </c>
      <c r="M2435" s="24"/>
      <c r="N2435" s="24"/>
      <c r="O2435" s="24"/>
      <c r="P2435" s="24"/>
      <c r="Q2435" s="24"/>
      <c r="R2435" s="24"/>
      <c r="S2435" s="24">
        <f t="shared" si="896"/>
        <v>0</v>
      </c>
      <c r="T2435" s="24">
        <f t="shared" si="917"/>
        <v>0</v>
      </c>
      <c r="W2435" s="24"/>
      <c r="X2435" s="24"/>
      <c r="Y2435" s="24"/>
      <c r="Z2435" s="24"/>
      <c r="AA2435" s="24"/>
      <c r="AB2435" s="24"/>
      <c r="AC2435" s="24">
        <f t="shared" si="897"/>
        <v>0</v>
      </c>
      <c r="AD2435" s="24">
        <f t="shared" si="898"/>
        <v>0</v>
      </c>
      <c r="AG2435" s="24"/>
      <c r="AH2435" s="24"/>
      <c r="AI2435" s="24"/>
      <c r="AJ2435" s="24"/>
      <c r="AK2435" s="24"/>
      <c r="AL2435" s="24"/>
      <c r="AM2435" s="24">
        <f t="shared" si="899"/>
        <v>0</v>
      </c>
      <c r="AN2435" s="24">
        <f t="shared" si="916"/>
        <v>0</v>
      </c>
      <c r="AQ2435" s="24"/>
      <c r="AR2435" s="24"/>
      <c r="AS2435" s="24"/>
      <c r="AT2435" s="24"/>
      <c r="AU2435" s="24"/>
      <c r="AV2435" s="24"/>
      <c r="AW2435" s="24">
        <f t="shared" si="900"/>
        <v>0</v>
      </c>
      <c r="AX2435" s="24">
        <f t="shared" si="901"/>
        <v>0</v>
      </c>
      <c r="BA2435" s="24"/>
      <c r="BB2435" s="24"/>
      <c r="BC2435" s="24"/>
      <c r="BD2435" s="24"/>
      <c r="BE2435" s="24"/>
      <c r="BF2435" s="24"/>
      <c r="BG2435" s="24">
        <f t="shared" si="902"/>
        <v>0</v>
      </c>
      <c r="BH2435" s="24">
        <f t="shared" si="903"/>
        <v>0</v>
      </c>
      <c r="BK2435" s="24"/>
      <c r="BL2435" s="24"/>
      <c r="BM2435" s="24"/>
      <c r="BN2435" s="24"/>
      <c r="BO2435" s="24"/>
      <c r="BP2435" s="24"/>
      <c r="BQ2435" s="24">
        <f t="shared" si="904"/>
        <v>0</v>
      </c>
      <c r="BR2435" s="24">
        <f t="shared" si="905"/>
        <v>0</v>
      </c>
      <c r="BU2435" s="24"/>
      <c r="BV2435" s="24"/>
      <c r="BW2435" s="24"/>
      <c r="BX2435" s="24"/>
      <c r="BY2435" s="24"/>
      <c r="BZ2435" s="24"/>
      <c r="CA2435" s="24">
        <f t="shared" si="906"/>
        <v>0</v>
      </c>
      <c r="CB2435" s="24">
        <f t="shared" si="907"/>
        <v>0</v>
      </c>
      <c r="CC2435" s="24"/>
      <c r="CE2435" s="24">
        <f t="shared" si="908"/>
        <v>0</v>
      </c>
      <c r="CG2435" s="24">
        <f t="shared" si="909"/>
        <v>0</v>
      </c>
      <c r="CI2435" s="24">
        <f t="shared" si="910"/>
        <v>0</v>
      </c>
      <c r="CK2435" s="24">
        <f t="shared" si="911"/>
        <v>0</v>
      </c>
      <c r="CM2435" s="24">
        <f t="shared" si="912"/>
        <v>0</v>
      </c>
      <c r="CO2435" s="24">
        <f t="shared" si="913"/>
        <v>0</v>
      </c>
      <c r="CQ2435" s="24">
        <f t="shared" si="914"/>
        <v>0</v>
      </c>
      <c r="CS2435" s="24">
        <f t="shared" si="915"/>
        <v>0</v>
      </c>
    </row>
    <row r="2436" spans="9:97">
      <c r="I2436" s="24">
        <f t="shared" ref="I2436:I2499" si="919">IF(F2436&gt;=C2436-D2436,G2436-H2436,E2436)</f>
        <v>0</v>
      </c>
      <c r="J2436" s="24">
        <f t="shared" si="918"/>
        <v>0</v>
      </c>
      <c r="M2436" s="24"/>
      <c r="N2436" s="24"/>
      <c r="O2436" s="24"/>
      <c r="P2436" s="24"/>
      <c r="Q2436" s="24"/>
      <c r="R2436" s="24"/>
      <c r="S2436" s="24">
        <f t="shared" ref="S2436:S2499" si="920">IF(P2436&gt;=M2436-N2436,Q2436-R2436,O2436)</f>
        <v>0</v>
      </c>
      <c r="T2436" s="24">
        <f t="shared" si="917"/>
        <v>0</v>
      </c>
      <c r="W2436" s="24"/>
      <c r="X2436" s="24"/>
      <c r="Y2436" s="24"/>
      <c r="Z2436" s="24"/>
      <c r="AA2436" s="24"/>
      <c r="AB2436" s="24"/>
      <c r="AC2436" s="24">
        <f t="shared" ref="AC2436:AC2499" si="921">IF(Z2436&gt;=W2436-X2436,AA2436-AB2436,Y2436)</f>
        <v>0</v>
      </c>
      <c r="AD2436" s="24">
        <f t="shared" ref="AD2436:AD2499" si="922">IF(Z2436&lt;W2436-X2436,W2436-X2436-Z2436,0)</f>
        <v>0</v>
      </c>
      <c r="AG2436" s="24"/>
      <c r="AH2436" s="24"/>
      <c r="AI2436" s="24"/>
      <c r="AJ2436" s="24"/>
      <c r="AK2436" s="24"/>
      <c r="AL2436" s="24"/>
      <c r="AM2436" s="24">
        <f t="shared" ref="AM2436:AM2499" si="923">IF(AJ2436&gt;=AG2436-AH2436,AK2436-AL2436,AI2436)</f>
        <v>0</v>
      </c>
      <c r="AN2436" s="24">
        <f t="shared" si="916"/>
        <v>0</v>
      </c>
      <c r="AQ2436" s="24"/>
      <c r="AR2436" s="24"/>
      <c r="AS2436" s="24"/>
      <c r="AT2436" s="24"/>
      <c r="AU2436" s="24"/>
      <c r="AV2436" s="24"/>
      <c r="AW2436" s="24">
        <f t="shared" ref="AW2436:AW2499" si="924">IF(AS2436&gt;=AR2436-AQ2436,AV2436-AU2436,AT2436)</f>
        <v>0</v>
      </c>
      <c r="AX2436" s="24">
        <f t="shared" ref="AX2436:AX2499" si="925">IF(AS2436&lt;AR2436-AQ2436,AR2436-AQ2436-AS2436,0)</f>
        <v>0</v>
      </c>
      <c r="BA2436" s="24"/>
      <c r="BB2436" s="24"/>
      <c r="BC2436" s="24"/>
      <c r="BD2436" s="24"/>
      <c r="BE2436" s="24"/>
      <c r="BF2436" s="24"/>
      <c r="BG2436" s="24">
        <f t="shared" ref="BG2436:BG2499" si="926">IF(BC2436&gt;=BB2436-BA2436,BF2436-BE2436,BD2436)</f>
        <v>0</v>
      </c>
      <c r="BH2436" s="24">
        <f t="shared" ref="BH2436:BH2499" si="927">IF(BC2436&lt;BB2436-BA2436,BB2436-BA2436-BC2436,0)</f>
        <v>0</v>
      </c>
      <c r="BK2436" s="24"/>
      <c r="BL2436" s="24"/>
      <c r="BM2436" s="24"/>
      <c r="BN2436" s="24"/>
      <c r="BO2436" s="24"/>
      <c r="BP2436" s="24"/>
      <c r="BQ2436" s="24">
        <f t="shared" ref="BQ2436:BQ2499" si="928">IF(BM2436&gt;=BL2436-BK2436,BP2436-BO2436,BN2436)</f>
        <v>0</v>
      </c>
      <c r="BR2436" s="24">
        <f t="shared" ref="BR2436:BR2499" si="929">IF(BM2436&lt;BL2436-BK2436,BL2436-BK2436-BM2436,0)</f>
        <v>0</v>
      </c>
      <c r="BU2436" s="24"/>
      <c r="BV2436" s="24"/>
      <c r="BW2436" s="24"/>
      <c r="BX2436" s="24"/>
      <c r="BY2436" s="24"/>
      <c r="BZ2436" s="24"/>
      <c r="CA2436" s="24">
        <f t="shared" ref="CA2436:CA2499" si="930">IF(BW2436&gt;=BV2436-BU2436,BZ2436-BY2436,BX2436)</f>
        <v>0</v>
      </c>
      <c r="CB2436" s="24">
        <f t="shared" ref="CB2436:CB2499" si="931">IF(BW2436&lt;BV2436-BU2436,BV2436-BU2436-BW2436,0)</f>
        <v>0</v>
      </c>
      <c r="CC2436" s="24"/>
      <c r="CE2436" s="24">
        <f t="shared" si="908"/>
        <v>0</v>
      </c>
      <c r="CG2436" s="24">
        <f t="shared" si="909"/>
        <v>0</v>
      </c>
      <c r="CI2436" s="24">
        <f t="shared" si="910"/>
        <v>0</v>
      </c>
      <c r="CK2436" s="24">
        <f t="shared" si="911"/>
        <v>0</v>
      </c>
      <c r="CM2436" s="24">
        <f t="shared" si="912"/>
        <v>0</v>
      </c>
      <c r="CO2436" s="24">
        <f t="shared" si="913"/>
        <v>0</v>
      </c>
      <c r="CQ2436" s="24">
        <f t="shared" si="914"/>
        <v>0</v>
      </c>
      <c r="CS2436" s="24">
        <f t="shared" si="915"/>
        <v>0</v>
      </c>
    </row>
    <row r="2437" spans="9:97">
      <c r="I2437" s="24">
        <f t="shared" si="919"/>
        <v>0</v>
      </c>
      <c r="J2437" s="24">
        <f t="shared" si="918"/>
        <v>0</v>
      </c>
      <c r="M2437" s="24"/>
      <c r="N2437" s="24"/>
      <c r="O2437" s="24"/>
      <c r="P2437" s="24"/>
      <c r="Q2437" s="24"/>
      <c r="R2437" s="24"/>
      <c r="S2437" s="24">
        <f t="shared" si="920"/>
        <v>0</v>
      </c>
      <c r="T2437" s="24">
        <f t="shared" si="917"/>
        <v>0</v>
      </c>
      <c r="W2437" s="24"/>
      <c r="X2437" s="24"/>
      <c r="Y2437" s="24"/>
      <c r="Z2437" s="24"/>
      <c r="AA2437" s="24"/>
      <c r="AB2437" s="24"/>
      <c r="AC2437" s="24">
        <f t="shared" si="921"/>
        <v>0</v>
      </c>
      <c r="AD2437" s="24">
        <f t="shared" si="922"/>
        <v>0</v>
      </c>
      <c r="AG2437" s="24"/>
      <c r="AH2437" s="24"/>
      <c r="AI2437" s="24"/>
      <c r="AJ2437" s="24"/>
      <c r="AK2437" s="24"/>
      <c r="AL2437" s="24"/>
      <c r="AM2437" s="24">
        <f t="shared" si="923"/>
        <v>0</v>
      </c>
      <c r="AN2437" s="24">
        <f t="shared" si="916"/>
        <v>0</v>
      </c>
      <c r="AQ2437" s="24"/>
      <c r="AR2437" s="24"/>
      <c r="AS2437" s="24"/>
      <c r="AT2437" s="24"/>
      <c r="AU2437" s="24"/>
      <c r="AV2437" s="24"/>
      <c r="AW2437" s="24">
        <f t="shared" si="924"/>
        <v>0</v>
      </c>
      <c r="AX2437" s="24">
        <f t="shared" si="925"/>
        <v>0</v>
      </c>
      <c r="BA2437" s="24"/>
      <c r="BB2437" s="24"/>
      <c r="BC2437" s="24"/>
      <c r="BD2437" s="24"/>
      <c r="BE2437" s="24"/>
      <c r="BF2437" s="24"/>
      <c r="BG2437" s="24">
        <f t="shared" si="926"/>
        <v>0</v>
      </c>
      <c r="BH2437" s="24">
        <f t="shared" si="927"/>
        <v>0</v>
      </c>
      <c r="BK2437" s="24"/>
      <c r="BL2437" s="24"/>
      <c r="BM2437" s="24"/>
      <c r="BN2437" s="24"/>
      <c r="BO2437" s="24"/>
      <c r="BP2437" s="24"/>
      <c r="BQ2437" s="24">
        <f t="shared" si="928"/>
        <v>0</v>
      </c>
      <c r="BR2437" s="24">
        <f t="shared" si="929"/>
        <v>0</v>
      </c>
      <c r="BU2437" s="24"/>
      <c r="BV2437" s="24"/>
      <c r="BW2437" s="24"/>
      <c r="BX2437" s="24"/>
      <c r="BY2437" s="24"/>
      <c r="BZ2437" s="24"/>
      <c r="CA2437" s="24">
        <f t="shared" si="930"/>
        <v>0</v>
      </c>
      <c r="CB2437" s="24">
        <f t="shared" si="931"/>
        <v>0</v>
      </c>
      <c r="CC2437" s="24"/>
      <c r="CE2437" s="24">
        <f t="shared" ref="CE2437:CE2500" si="932">SUMIF(B:B,CD2437,G:G)-SUMIF(B:B,CD2437,H:H)</f>
        <v>0</v>
      </c>
      <c r="CG2437" s="24">
        <f t="shared" ref="CG2437:CG2500" si="933">SUMIF(L:L,CF2437,Q:Q)-SUMIF(L:L,CF2437,R:R)</f>
        <v>0</v>
      </c>
      <c r="CI2437" s="24">
        <f t="shared" ref="CI2437:CI2500" si="934">SUMIF(V:V,CH2437,AA:AA)-SUMIF(V:V,CH2437,AB:AB)</f>
        <v>0</v>
      </c>
      <c r="CK2437" s="24">
        <f t="shared" ref="CK2437:CK2500" si="935">SUMIF(AF:AF,CJ2437,AK:AK)-SUMIF(AF:AF,CJ2437,AL:AL)</f>
        <v>0</v>
      </c>
      <c r="CM2437" s="24">
        <f t="shared" ref="CM2437:CM2500" si="936">SUMIF(AP:AP,CL2437,AV:AV)-SUMIF(AP:AP,CL2437,AU:AU)</f>
        <v>0</v>
      </c>
      <c r="CO2437" s="24">
        <f t="shared" ref="CO2437:CO2500" si="937">SUMIF(AZ:AZ,CN2437,BF:BF)-SUMIF(AZ:AZ,CN2437,BE:BE)</f>
        <v>0</v>
      </c>
      <c r="CQ2437" s="24">
        <f t="shared" ref="CQ2437:CQ2500" si="938">SUMIF(BJ:BJ,CP2437,BP:BP)-SUMIF(BJ:BJ,CP2437,BO:BO)</f>
        <v>0</v>
      </c>
      <c r="CS2437" s="24">
        <f t="shared" ref="CS2437:CS2500" si="939">SUMIF(BT:BT,CR2437,BZ:BZ)-SUMIF(BT:BT,CR2437,BY:BY)</f>
        <v>0</v>
      </c>
    </row>
    <row r="2438" spans="9:97">
      <c r="I2438" s="24">
        <f t="shared" si="919"/>
        <v>0</v>
      </c>
      <c r="J2438" s="24">
        <f t="shared" si="918"/>
        <v>0</v>
      </c>
      <c r="M2438" s="24"/>
      <c r="N2438" s="24"/>
      <c r="O2438" s="24"/>
      <c r="P2438" s="24"/>
      <c r="Q2438" s="24"/>
      <c r="R2438" s="24"/>
      <c r="S2438" s="24">
        <f t="shared" si="920"/>
        <v>0</v>
      </c>
      <c r="T2438" s="24">
        <f t="shared" si="917"/>
        <v>0</v>
      </c>
      <c r="W2438" s="24"/>
      <c r="X2438" s="24"/>
      <c r="Y2438" s="24"/>
      <c r="Z2438" s="24"/>
      <c r="AA2438" s="24"/>
      <c r="AB2438" s="24"/>
      <c r="AC2438" s="24">
        <f t="shared" si="921"/>
        <v>0</v>
      </c>
      <c r="AD2438" s="24">
        <f t="shared" si="922"/>
        <v>0</v>
      </c>
      <c r="AG2438" s="24"/>
      <c r="AH2438" s="24"/>
      <c r="AI2438" s="24"/>
      <c r="AJ2438" s="24"/>
      <c r="AK2438" s="24"/>
      <c r="AL2438" s="24"/>
      <c r="AM2438" s="24">
        <f t="shared" si="923"/>
        <v>0</v>
      </c>
      <c r="AN2438" s="24">
        <f t="shared" si="916"/>
        <v>0</v>
      </c>
      <c r="AQ2438" s="24"/>
      <c r="AR2438" s="24"/>
      <c r="AS2438" s="24"/>
      <c r="AT2438" s="24"/>
      <c r="AU2438" s="24"/>
      <c r="AV2438" s="24"/>
      <c r="AW2438" s="24">
        <f t="shared" si="924"/>
        <v>0</v>
      </c>
      <c r="AX2438" s="24">
        <f t="shared" si="925"/>
        <v>0</v>
      </c>
      <c r="BA2438" s="24"/>
      <c r="BB2438" s="24"/>
      <c r="BC2438" s="24"/>
      <c r="BD2438" s="24"/>
      <c r="BE2438" s="24"/>
      <c r="BF2438" s="24"/>
      <c r="BG2438" s="24">
        <f t="shared" si="926"/>
        <v>0</v>
      </c>
      <c r="BH2438" s="24">
        <f t="shared" si="927"/>
        <v>0</v>
      </c>
      <c r="BK2438" s="24"/>
      <c r="BL2438" s="24"/>
      <c r="BM2438" s="24"/>
      <c r="BN2438" s="24"/>
      <c r="BO2438" s="24"/>
      <c r="BP2438" s="24"/>
      <c r="BQ2438" s="24">
        <f t="shared" si="928"/>
        <v>0</v>
      </c>
      <c r="BR2438" s="24">
        <f t="shared" si="929"/>
        <v>0</v>
      </c>
      <c r="BU2438" s="24"/>
      <c r="BV2438" s="24"/>
      <c r="BW2438" s="24"/>
      <c r="BX2438" s="24"/>
      <c r="BY2438" s="24"/>
      <c r="BZ2438" s="24"/>
      <c r="CA2438" s="24">
        <f t="shared" si="930"/>
        <v>0</v>
      </c>
      <c r="CB2438" s="24">
        <f t="shared" si="931"/>
        <v>0</v>
      </c>
      <c r="CC2438" s="24"/>
      <c r="CE2438" s="24">
        <f t="shared" si="932"/>
        <v>0</v>
      </c>
      <c r="CG2438" s="24">
        <f t="shared" si="933"/>
        <v>0</v>
      </c>
      <c r="CI2438" s="24">
        <f t="shared" si="934"/>
        <v>0</v>
      </c>
      <c r="CK2438" s="24">
        <f t="shared" si="935"/>
        <v>0</v>
      </c>
      <c r="CM2438" s="24">
        <f t="shared" si="936"/>
        <v>0</v>
      </c>
      <c r="CO2438" s="24">
        <f t="shared" si="937"/>
        <v>0</v>
      </c>
      <c r="CQ2438" s="24">
        <f t="shared" si="938"/>
        <v>0</v>
      </c>
      <c r="CS2438" s="24">
        <f t="shared" si="939"/>
        <v>0</v>
      </c>
    </row>
    <row r="2439" spans="9:97">
      <c r="I2439" s="24">
        <f t="shared" si="919"/>
        <v>0</v>
      </c>
      <c r="J2439" s="24">
        <f t="shared" si="918"/>
        <v>0</v>
      </c>
      <c r="M2439" s="24"/>
      <c r="N2439" s="24"/>
      <c r="O2439" s="24"/>
      <c r="P2439" s="24"/>
      <c r="Q2439" s="24"/>
      <c r="R2439" s="24"/>
      <c r="S2439" s="24">
        <f t="shared" si="920"/>
        <v>0</v>
      </c>
      <c r="T2439" s="24">
        <f t="shared" si="917"/>
        <v>0</v>
      </c>
      <c r="W2439" s="24"/>
      <c r="X2439" s="24"/>
      <c r="Y2439" s="24"/>
      <c r="Z2439" s="24"/>
      <c r="AA2439" s="24"/>
      <c r="AB2439" s="24"/>
      <c r="AC2439" s="24">
        <f t="shared" si="921"/>
        <v>0</v>
      </c>
      <c r="AD2439" s="24">
        <f t="shared" si="922"/>
        <v>0</v>
      </c>
      <c r="AG2439" s="24"/>
      <c r="AH2439" s="24"/>
      <c r="AI2439" s="24"/>
      <c r="AJ2439" s="24"/>
      <c r="AK2439" s="24"/>
      <c r="AL2439" s="24"/>
      <c r="AM2439" s="24">
        <f t="shared" si="923"/>
        <v>0</v>
      </c>
      <c r="AN2439" s="24">
        <f t="shared" si="916"/>
        <v>0</v>
      </c>
      <c r="AQ2439" s="24"/>
      <c r="AR2439" s="24"/>
      <c r="AS2439" s="24"/>
      <c r="AT2439" s="24"/>
      <c r="AU2439" s="24"/>
      <c r="AV2439" s="24"/>
      <c r="AW2439" s="24">
        <f t="shared" si="924"/>
        <v>0</v>
      </c>
      <c r="AX2439" s="24">
        <f t="shared" si="925"/>
        <v>0</v>
      </c>
      <c r="BA2439" s="24"/>
      <c r="BB2439" s="24"/>
      <c r="BC2439" s="24"/>
      <c r="BD2439" s="24"/>
      <c r="BE2439" s="24"/>
      <c r="BF2439" s="24"/>
      <c r="BG2439" s="24">
        <f t="shared" si="926"/>
        <v>0</v>
      </c>
      <c r="BH2439" s="24">
        <f t="shared" si="927"/>
        <v>0</v>
      </c>
      <c r="BK2439" s="24"/>
      <c r="BL2439" s="24"/>
      <c r="BM2439" s="24"/>
      <c r="BN2439" s="24"/>
      <c r="BO2439" s="24"/>
      <c r="BP2439" s="24"/>
      <c r="BQ2439" s="24">
        <f t="shared" si="928"/>
        <v>0</v>
      </c>
      <c r="BR2439" s="24">
        <f t="shared" si="929"/>
        <v>0</v>
      </c>
      <c r="BU2439" s="24"/>
      <c r="BV2439" s="24"/>
      <c r="BW2439" s="24"/>
      <c r="BX2439" s="24"/>
      <c r="BY2439" s="24"/>
      <c r="BZ2439" s="24"/>
      <c r="CA2439" s="24">
        <f t="shared" si="930"/>
        <v>0</v>
      </c>
      <c r="CB2439" s="24">
        <f t="shared" si="931"/>
        <v>0</v>
      </c>
      <c r="CC2439" s="24"/>
      <c r="CE2439" s="24">
        <f t="shared" si="932"/>
        <v>0</v>
      </c>
      <c r="CG2439" s="24">
        <f t="shared" si="933"/>
        <v>0</v>
      </c>
      <c r="CI2439" s="24">
        <f t="shared" si="934"/>
        <v>0</v>
      </c>
      <c r="CK2439" s="24">
        <f t="shared" si="935"/>
        <v>0</v>
      </c>
      <c r="CM2439" s="24">
        <f t="shared" si="936"/>
        <v>0</v>
      </c>
      <c r="CO2439" s="24">
        <f t="shared" si="937"/>
        <v>0</v>
      </c>
      <c r="CQ2439" s="24">
        <f t="shared" si="938"/>
        <v>0</v>
      </c>
      <c r="CS2439" s="24">
        <f t="shared" si="939"/>
        <v>0</v>
      </c>
    </row>
    <row r="2440" spans="9:97">
      <c r="I2440" s="24">
        <f t="shared" si="919"/>
        <v>0</v>
      </c>
      <c r="J2440" s="24">
        <f t="shared" si="918"/>
        <v>0</v>
      </c>
      <c r="M2440" s="24"/>
      <c r="N2440" s="24"/>
      <c r="O2440" s="24"/>
      <c r="P2440" s="24"/>
      <c r="Q2440" s="24"/>
      <c r="R2440" s="24"/>
      <c r="S2440" s="24">
        <f t="shared" si="920"/>
        <v>0</v>
      </c>
      <c r="T2440" s="24">
        <f t="shared" si="917"/>
        <v>0</v>
      </c>
      <c r="W2440" s="24"/>
      <c r="X2440" s="24"/>
      <c r="Y2440" s="24"/>
      <c r="Z2440" s="24"/>
      <c r="AA2440" s="24"/>
      <c r="AB2440" s="24"/>
      <c r="AC2440" s="24">
        <f t="shared" si="921"/>
        <v>0</v>
      </c>
      <c r="AD2440" s="24">
        <f t="shared" si="922"/>
        <v>0</v>
      </c>
      <c r="AG2440" s="24"/>
      <c r="AH2440" s="24"/>
      <c r="AI2440" s="24"/>
      <c r="AJ2440" s="24"/>
      <c r="AK2440" s="24"/>
      <c r="AL2440" s="24"/>
      <c r="AM2440" s="24">
        <f t="shared" si="923"/>
        <v>0</v>
      </c>
      <c r="AN2440" s="24">
        <f t="shared" si="916"/>
        <v>0</v>
      </c>
      <c r="AQ2440" s="24"/>
      <c r="AR2440" s="24"/>
      <c r="AS2440" s="24"/>
      <c r="AT2440" s="24"/>
      <c r="AU2440" s="24"/>
      <c r="AV2440" s="24"/>
      <c r="AW2440" s="24">
        <f t="shared" si="924"/>
        <v>0</v>
      </c>
      <c r="AX2440" s="24">
        <f t="shared" si="925"/>
        <v>0</v>
      </c>
      <c r="BA2440" s="24"/>
      <c r="BB2440" s="24"/>
      <c r="BC2440" s="24"/>
      <c r="BD2440" s="24"/>
      <c r="BE2440" s="24"/>
      <c r="BF2440" s="24"/>
      <c r="BG2440" s="24">
        <f t="shared" si="926"/>
        <v>0</v>
      </c>
      <c r="BH2440" s="24">
        <f t="shared" si="927"/>
        <v>0</v>
      </c>
      <c r="BK2440" s="24"/>
      <c r="BL2440" s="24"/>
      <c r="BM2440" s="24"/>
      <c r="BN2440" s="24"/>
      <c r="BO2440" s="24"/>
      <c r="BP2440" s="24"/>
      <c r="BQ2440" s="24">
        <f t="shared" si="928"/>
        <v>0</v>
      </c>
      <c r="BR2440" s="24">
        <f t="shared" si="929"/>
        <v>0</v>
      </c>
      <c r="BU2440" s="24"/>
      <c r="BV2440" s="24"/>
      <c r="BW2440" s="24"/>
      <c r="BX2440" s="24"/>
      <c r="BY2440" s="24"/>
      <c r="BZ2440" s="24"/>
      <c r="CA2440" s="24">
        <f t="shared" si="930"/>
        <v>0</v>
      </c>
      <c r="CB2440" s="24">
        <f t="shared" si="931"/>
        <v>0</v>
      </c>
      <c r="CC2440" s="24"/>
      <c r="CE2440" s="24">
        <f t="shared" si="932"/>
        <v>0</v>
      </c>
      <c r="CG2440" s="24">
        <f t="shared" si="933"/>
        <v>0</v>
      </c>
      <c r="CI2440" s="24">
        <f t="shared" si="934"/>
        <v>0</v>
      </c>
      <c r="CK2440" s="24">
        <f t="shared" si="935"/>
        <v>0</v>
      </c>
      <c r="CM2440" s="24">
        <f t="shared" si="936"/>
        <v>0</v>
      </c>
      <c r="CO2440" s="24">
        <f t="shared" si="937"/>
        <v>0</v>
      </c>
      <c r="CQ2440" s="24">
        <f t="shared" si="938"/>
        <v>0</v>
      </c>
      <c r="CS2440" s="24">
        <f t="shared" si="939"/>
        <v>0</v>
      </c>
    </row>
    <row r="2441" spans="9:97">
      <c r="I2441" s="24">
        <f t="shared" si="919"/>
        <v>0</v>
      </c>
      <c r="J2441" s="24">
        <f t="shared" si="918"/>
        <v>0</v>
      </c>
      <c r="M2441" s="24"/>
      <c r="N2441" s="24"/>
      <c r="O2441" s="24"/>
      <c r="P2441" s="24"/>
      <c r="Q2441" s="24"/>
      <c r="R2441" s="24"/>
      <c r="S2441" s="24">
        <f t="shared" si="920"/>
        <v>0</v>
      </c>
      <c r="T2441" s="24">
        <f t="shared" si="917"/>
        <v>0</v>
      </c>
      <c r="W2441" s="24"/>
      <c r="X2441" s="24"/>
      <c r="Y2441" s="24"/>
      <c r="Z2441" s="24"/>
      <c r="AA2441" s="24"/>
      <c r="AB2441" s="24"/>
      <c r="AC2441" s="24">
        <f t="shared" si="921"/>
        <v>0</v>
      </c>
      <c r="AD2441" s="24">
        <f t="shared" si="922"/>
        <v>0</v>
      </c>
      <c r="AG2441" s="24"/>
      <c r="AH2441" s="24"/>
      <c r="AI2441" s="24"/>
      <c r="AJ2441" s="24"/>
      <c r="AK2441" s="24"/>
      <c r="AL2441" s="24"/>
      <c r="AM2441" s="24">
        <f t="shared" si="923"/>
        <v>0</v>
      </c>
      <c r="AN2441" s="24">
        <f t="shared" si="916"/>
        <v>0</v>
      </c>
      <c r="AQ2441" s="24"/>
      <c r="AR2441" s="24"/>
      <c r="AS2441" s="24"/>
      <c r="AT2441" s="24"/>
      <c r="AU2441" s="24"/>
      <c r="AV2441" s="24"/>
      <c r="AW2441" s="24">
        <f t="shared" si="924"/>
        <v>0</v>
      </c>
      <c r="AX2441" s="24">
        <f t="shared" si="925"/>
        <v>0</v>
      </c>
      <c r="BA2441" s="24"/>
      <c r="BB2441" s="24"/>
      <c r="BC2441" s="24"/>
      <c r="BD2441" s="24"/>
      <c r="BE2441" s="24"/>
      <c r="BF2441" s="24"/>
      <c r="BG2441" s="24">
        <f t="shared" si="926"/>
        <v>0</v>
      </c>
      <c r="BH2441" s="24">
        <f t="shared" si="927"/>
        <v>0</v>
      </c>
      <c r="BK2441" s="24"/>
      <c r="BL2441" s="24"/>
      <c r="BM2441" s="24"/>
      <c r="BN2441" s="24"/>
      <c r="BO2441" s="24"/>
      <c r="BP2441" s="24"/>
      <c r="BQ2441" s="24">
        <f t="shared" si="928"/>
        <v>0</v>
      </c>
      <c r="BR2441" s="24">
        <f t="shared" si="929"/>
        <v>0</v>
      </c>
      <c r="BU2441" s="24"/>
      <c r="BV2441" s="24"/>
      <c r="BW2441" s="24"/>
      <c r="BX2441" s="24"/>
      <c r="BY2441" s="24"/>
      <c r="BZ2441" s="24"/>
      <c r="CA2441" s="24">
        <f t="shared" si="930"/>
        <v>0</v>
      </c>
      <c r="CB2441" s="24">
        <f t="shared" si="931"/>
        <v>0</v>
      </c>
      <c r="CC2441" s="24"/>
      <c r="CE2441" s="24">
        <f t="shared" si="932"/>
        <v>0</v>
      </c>
      <c r="CG2441" s="24">
        <f t="shared" si="933"/>
        <v>0</v>
      </c>
      <c r="CI2441" s="24">
        <f t="shared" si="934"/>
        <v>0</v>
      </c>
      <c r="CK2441" s="24">
        <f t="shared" si="935"/>
        <v>0</v>
      </c>
      <c r="CM2441" s="24">
        <f t="shared" si="936"/>
        <v>0</v>
      </c>
      <c r="CO2441" s="24">
        <f t="shared" si="937"/>
        <v>0</v>
      </c>
      <c r="CQ2441" s="24">
        <f t="shared" si="938"/>
        <v>0</v>
      </c>
      <c r="CS2441" s="24">
        <f t="shared" si="939"/>
        <v>0</v>
      </c>
    </row>
    <row r="2442" spans="9:97">
      <c r="I2442" s="24">
        <f t="shared" si="919"/>
        <v>0</v>
      </c>
      <c r="J2442" s="24">
        <f t="shared" si="918"/>
        <v>0</v>
      </c>
      <c r="M2442" s="24"/>
      <c r="N2442" s="24"/>
      <c r="O2442" s="24"/>
      <c r="P2442" s="24"/>
      <c r="Q2442" s="24"/>
      <c r="R2442" s="24"/>
      <c r="S2442" s="24">
        <f t="shared" si="920"/>
        <v>0</v>
      </c>
      <c r="T2442" s="24">
        <f t="shared" si="917"/>
        <v>0</v>
      </c>
      <c r="W2442" s="24"/>
      <c r="X2442" s="24"/>
      <c r="Y2442" s="24"/>
      <c r="Z2442" s="24"/>
      <c r="AA2442" s="24"/>
      <c r="AB2442" s="24"/>
      <c r="AC2442" s="24">
        <f t="shared" si="921"/>
        <v>0</v>
      </c>
      <c r="AD2442" s="24">
        <f t="shared" si="922"/>
        <v>0</v>
      </c>
      <c r="AG2442" s="24"/>
      <c r="AH2442" s="24"/>
      <c r="AI2442" s="24"/>
      <c r="AJ2442" s="24"/>
      <c r="AK2442" s="24"/>
      <c r="AL2442" s="24"/>
      <c r="AM2442" s="24">
        <f t="shared" si="923"/>
        <v>0</v>
      </c>
      <c r="AN2442" s="24">
        <f t="shared" si="916"/>
        <v>0</v>
      </c>
      <c r="AQ2442" s="24"/>
      <c r="AR2442" s="24"/>
      <c r="AS2442" s="24"/>
      <c r="AT2442" s="24"/>
      <c r="AU2442" s="24"/>
      <c r="AV2442" s="24"/>
      <c r="AW2442" s="24">
        <f t="shared" si="924"/>
        <v>0</v>
      </c>
      <c r="AX2442" s="24">
        <f t="shared" si="925"/>
        <v>0</v>
      </c>
      <c r="BA2442" s="24"/>
      <c r="BB2442" s="24"/>
      <c r="BC2442" s="24"/>
      <c r="BD2442" s="24"/>
      <c r="BE2442" s="24"/>
      <c r="BF2442" s="24"/>
      <c r="BG2442" s="24">
        <f t="shared" si="926"/>
        <v>0</v>
      </c>
      <c r="BH2442" s="24">
        <f t="shared" si="927"/>
        <v>0</v>
      </c>
      <c r="BK2442" s="24"/>
      <c r="BL2442" s="24"/>
      <c r="BM2442" s="24"/>
      <c r="BN2442" s="24"/>
      <c r="BO2442" s="24"/>
      <c r="BP2442" s="24"/>
      <c r="BQ2442" s="24">
        <f t="shared" si="928"/>
        <v>0</v>
      </c>
      <c r="BR2442" s="24">
        <f t="shared" si="929"/>
        <v>0</v>
      </c>
      <c r="BU2442" s="24"/>
      <c r="BV2442" s="24"/>
      <c r="BW2442" s="24"/>
      <c r="BX2442" s="24"/>
      <c r="BY2442" s="24"/>
      <c r="BZ2442" s="24"/>
      <c r="CA2442" s="24">
        <f t="shared" si="930"/>
        <v>0</v>
      </c>
      <c r="CB2442" s="24">
        <f t="shared" si="931"/>
        <v>0</v>
      </c>
      <c r="CC2442" s="24"/>
      <c r="CE2442" s="24">
        <f t="shared" si="932"/>
        <v>0</v>
      </c>
      <c r="CG2442" s="24">
        <f t="shared" si="933"/>
        <v>0</v>
      </c>
      <c r="CI2442" s="24">
        <f t="shared" si="934"/>
        <v>0</v>
      </c>
      <c r="CK2442" s="24">
        <f t="shared" si="935"/>
        <v>0</v>
      </c>
      <c r="CM2442" s="24">
        <f t="shared" si="936"/>
        <v>0</v>
      </c>
      <c r="CO2442" s="24">
        <f t="shared" si="937"/>
        <v>0</v>
      </c>
      <c r="CQ2442" s="24">
        <f t="shared" si="938"/>
        <v>0</v>
      </c>
      <c r="CS2442" s="24">
        <f t="shared" si="939"/>
        <v>0</v>
      </c>
    </row>
    <row r="2443" spans="9:97">
      <c r="I2443" s="24">
        <f t="shared" si="919"/>
        <v>0</v>
      </c>
      <c r="J2443" s="24">
        <f t="shared" si="918"/>
        <v>0</v>
      </c>
      <c r="M2443" s="24"/>
      <c r="N2443" s="24"/>
      <c r="O2443" s="24"/>
      <c r="P2443" s="24"/>
      <c r="Q2443" s="24"/>
      <c r="R2443" s="24"/>
      <c r="S2443" s="24">
        <f t="shared" si="920"/>
        <v>0</v>
      </c>
      <c r="T2443" s="24">
        <f t="shared" si="917"/>
        <v>0</v>
      </c>
      <c r="W2443" s="24"/>
      <c r="X2443" s="24"/>
      <c r="Y2443" s="24"/>
      <c r="Z2443" s="24"/>
      <c r="AA2443" s="24"/>
      <c r="AB2443" s="24"/>
      <c r="AC2443" s="24">
        <f t="shared" si="921"/>
        <v>0</v>
      </c>
      <c r="AD2443" s="24">
        <f t="shared" si="922"/>
        <v>0</v>
      </c>
      <c r="AG2443" s="24"/>
      <c r="AH2443" s="24"/>
      <c r="AI2443" s="24"/>
      <c r="AJ2443" s="24"/>
      <c r="AK2443" s="24"/>
      <c r="AL2443" s="24"/>
      <c r="AM2443" s="24">
        <f t="shared" si="923"/>
        <v>0</v>
      </c>
      <c r="AN2443" s="24">
        <f t="shared" si="916"/>
        <v>0</v>
      </c>
      <c r="AQ2443" s="24"/>
      <c r="AR2443" s="24"/>
      <c r="AS2443" s="24"/>
      <c r="AT2443" s="24"/>
      <c r="AU2443" s="24"/>
      <c r="AV2443" s="24"/>
      <c r="AW2443" s="24">
        <f t="shared" si="924"/>
        <v>0</v>
      </c>
      <c r="AX2443" s="24">
        <f t="shared" si="925"/>
        <v>0</v>
      </c>
      <c r="BA2443" s="24"/>
      <c r="BB2443" s="24"/>
      <c r="BC2443" s="24"/>
      <c r="BD2443" s="24"/>
      <c r="BE2443" s="24"/>
      <c r="BF2443" s="24"/>
      <c r="BG2443" s="24">
        <f t="shared" si="926"/>
        <v>0</v>
      </c>
      <c r="BH2443" s="24">
        <f t="shared" si="927"/>
        <v>0</v>
      </c>
      <c r="BK2443" s="24"/>
      <c r="BL2443" s="24"/>
      <c r="BM2443" s="24"/>
      <c r="BN2443" s="24"/>
      <c r="BO2443" s="24"/>
      <c r="BP2443" s="24"/>
      <c r="BQ2443" s="24">
        <f t="shared" si="928"/>
        <v>0</v>
      </c>
      <c r="BR2443" s="24">
        <f t="shared" si="929"/>
        <v>0</v>
      </c>
      <c r="BU2443" s="24"/>
      <c r="BV2443" s="24"/>
      <c r="BW2443" s="24"/>
      <c r="BX2443" s="24"/>
      <c r="BY2443" s="24"/>
      <c r="BZ2443" s="24"/>
      <c r="CA2443" s="24">
        <f t="shared" si="930"/>
        <v>0</v>
      </c>
      <c r="CB2443" s="24">
        <f t="shared" si="931"/>
        <v>0</v>
      </c>
      <c r="CC2443" s="24"/>
      <c r="CE2443" s="24">
        <f t="shared" si="932"/>
        <v>0</v>
      </c>
      <c r="CG2443" s="24">
        <f t="shared" si="933"/>
        <v>0</v>
      </c>
      <c r="CI2443" s="24">
        <f t="shared" si="934"/>
        <v>0</v>
      </c>
      <c r="CK2443" s="24">
        <f t="shared" si="935"/>
        <v>0</v>
      </c>
      <c r="CM2443" s="24">
        <f t="shared" si="936"/>
        <v>0</v>
      </c>
      <c r="CO2443" s="24">
        <f t="shared" si="937"/>
        <v>0</v>
      </c>
      <c r="CQ2443" s="24">
        <f t="shared" si="938"/>
        <v>0</v>
      </c>
      <c r="CS2443" s="24">
        <f t="shared" si="939"/>
        <v>0</v>
      </c>
    </row>
    <row r="2444" spans="9:97">
      <c r="I2444" s="24">
        <f t="shared" si="919"/>
        <v>0</v>
      </c>
      <c r="J2444" s="24">
        <f t="shared" si="918"/>
        <v>0</v>
      </c>
      <c r="M2444" s="24"/>
      <c r="N2444" s="24"/>
      <c r="O2444" s="24"/>
      <c r="P2444" s="24"/>
      <c r="Q2444" s="24"/>
      <c r="R2444" s="24"/>
      <c r="S2444" s="24">
        <f t="shared" si="920"/>
        <v>0</v>
      </c>
      <c r="T2444" s="24">
        <f t="shared" si="917"/>
        <v>0</v>
      </c>
      <c r="W2444" s="24"/>
      <c r="X2444" s="24"/>
      <c r="Y2444" s="24"/>
      <c r="Z2444" s="24"/>
      <c r="AA2444" s="24"/>
      <c r="AB2444" s="24"/>
      <c r="AC2444" s="24">
        <f t="shared" si="921"/>
        <v>0</v>
      </c>
      <c r="AD2444" s="24">
        <f t="shared" si="922"/>
        <v>0</v>
      </c>
      <c r="AG2444" s="24"/>
      <c r="AH2444" s="24"/>
      <c r="AI2444" s="24"/>
      <c r="AJ2444" s="24"/>
      <c r="AK2444" s="24"/>
      <c r="AL2444" s="24"/>
      <c r="AM2444" s="24">
        <f t="shared" si="923"/>
        <v>0</v>
      </c>
      <c r="AN2444" s="24">
        <f t="shared" si="916"/>
        <v>0</v>
      </c>
      <c r="AQ2444" s="24"/>
      <c r="AR2444" s="24"/>
      <c r="AS2444" s="24"/>
      <c r="AT2444" s="24"/>
      <c r="AU2444" s="24"/>
      <c r="AV2444" s="24"/>
      <c r="AW2444" s="24">
        <f t="shared" si="924"/>
        <v>0</v>
      </c>
      <c r="AX2444" s="24">
        <f t="shared" si="925"/>
        <v>0</v>
      </c>
      <c r="BA2444" s="24"/>
      <c r="BB2444" s="24"/>
      <c r="BC2444" s="24"/>
      <c r="BD2444" s="24"/>
      <c r="BE2444" s="24"/>
      <c r="BF2444" s="24"/>
      <c r="BG2444" s="24">
        <f t="shared" si="926"/>
        <v>0</v>
      </c>
      <c r="BH2444" s="24">
        <f t="shared" si="927"/>
        <v>0</v>
      </c>
      <c r="BK2444" s="24"/>
      <c r="BL2444" s="24"/>
      <c r="BM2444" s="24"/>
      <c r="BN2444" s="24"/>
      <c r="BO2444" s="24"/>
      <c r="BP2444" s="24"/>
      <c r="BQ2444" s="24">
        <f t="shared" si="928"/>
        <v>0</v>
      </c>
      <c r="BR2444" s="24">
        <f t="shared" si="929"/>
        <v>0</v>
      </c>
      <c r="BU2444" s="24"/>
      <c r="BV2444" s="24"/>
      <c r="BW2444" s="24"/>
      <c r="BX2444" s="24"/>
      <c r="BY2444" s="24"/>
      <c r="BZ2444" s="24"/>
      <c r="CA2444" s="24">
        <f t="shared" si="930"/>
        <v>0</v>
      </c>
      <c r="CB2444" s="24">
        <f t="shared" si="931"/>
        <v>0</v>
      </c>
      <c r="CC2444" s="24"/>
      <c r="CE2444" s="24">
        <f t="shared" si="932"/>
        <v>0</v>
      </c>
      <c r="CG2444" s="24">
        <f t="shared" si="933"/>
        <v>0</v>
      </c>
      <c r="CI2444" s="24">
        <f t="shared" si="934"/>
        <v>0</v>
      </c>
      <c r="CK2444" s="24">
        <f t="shared" si="935"/>
        <v>0</v>
      </c>
      <c r="CM2444" s="24">
        <f t="shared" si="936"/>
        <v>0</v>
      </c>
      <c r="CO2444" s="24">
        <f t="shared" si="937"/>
        <v>0</v>
      </c>
      <c r="CQ2444" s="24">
        <f t="shared" si="938"/>
        <v>0</v>
      </c>
      <c r="CS2444" s="24">
        <f t="shared" si="939"/>
        <v>0</v>
      </c>
    </row>
    <row r="2445" spans="9:97">
      <c r="I2445" s="24">
        <f t="shared" si="919"/>
        <v>0</v>
      </c>
      <c r="J2445" s="24">
        <f t="shared" si="918"/>
        <v>0</v>
      </c>
      <c r="M2445" s="24"/>
      <c r="N2445" s="24"/>
      <c r="O2445" s="24"/>
      <c r="P2445" s="24"/>
      <c r="Q2445" s="24"/>
      <c r="R2445" s="24"/>
      <c r="S2445" s="24">
        <f t="shared" si="920"/>
        <v>0</v>
      </c>
      <c r="T2445" s="24">
        <f t="shared" si="917"/>
        <v>0</v>
      </c>
      <c r="W2445" s="24"/>
      <c r="X2445" s="24"/>
      <c r="Y2445" s="24"/>
      <c r="Z2445" s="24"/>
      <c r="AA2445" s="24"/>
      <c r="AB2445" s="24"/>
      <c r="AC2445" s="24">
        <f t="shared" si="921"/>
        <v>0</v>
      </c>
      <c r="AD2445" s="24">
        <f t="shared" si="922"/>
        <v>0</v>
      </c>
      <c r="AG2445" s="24"/>
      <c r="AH2445" s="24"/>
      <c r="AI2445" s="24"/>
      <c r="AJ2445" s="24"/>
      <c r="AK2445" s="24"/>
      <c r="AL2445" s="24"/>
      <c r="AM2445" s="24">
        <f t="shared" si="923"/>
        <v>0</v>
      </c>
      <c r="AN2445" s="24">
        <f t="shared" si="916"/>
        <v>0</v>
      </c>
      <c r="AQ2445" s="24"/>
      <c r="AR2445" s="24"/>
      <c r="AS2445" s="24"/>
      <c r="AT2445" s="24"/>
      <c r="AU2445" s="24"/>
      <c r="AV2445" s="24"/>
      <c r="AW2445" s="24">
        <f t="shared" si="924"/>
        <v>0</v>
      </c>
      <c r="AX2445" s="24">
        <f t="shared" si="925"/>
        <v>0</v>
      </c>
      <c r="BA2445" s="24"/>
      <c r="BB2445" s="24"/>
      <c r="BC2445" s="24"/>
      <c r="BD2445" s="24"/>
      <c r="BE2445" s="24"/>
      <c r="BF2445" s="24"/>
      <c r="BG2445" s="24">
        <f t="shared" si="926"/>
        <v>0</v>
      </c>
      <c r="BH2445" s="24">
        <f t="shared" si="927"/>
        <v>0</v>
      </c>
      <c r="BK2445" s="24"/>
      <c r="BL2445" s="24"/>
      <c r="BM2445" s="24"/>
      <c r="BN2445" s="24"/>
      <c r="BO2445" s="24"/>
      <c r="BP2445" s="24"/>
      <c r="BQ2445" s="24">
        <f t="shared" si="928"/>
        <v>0</v>
      </c>
      <c r="BR2445" s="24">
        <f t="shared" si="929"/>
        <v>0</v>
      </c>
      <c r="BU2445" s="24"/>
      <c r="BV2445" s="24"/>
      <c r="BW2445" s="24"/>
      <c r="BX2445" s="24"/>
      <c r="BY2445" s="24"/>
      <c r="BZ2445" s="24"/>
      <c r="CA2445" s="24">
        <f t="shared" si="930"/>
        <v>0</v>
      </c>
      <c r="CB2445" s="24">
        <f t="shared" si="931"/>
        <v>0</v>
      </c>
      <c r="CC2445" s="24"/>
      <c r="CE2445" s="24">
        <f t="shared" si="932"/>
        <v>0</v>
      </c>
      <c r="CG2445" s="24">
        <f t="shared" si="933"/>
        <v>0</v>
      </c>
      <c r="CI2445" s="24">
        <f t="shared" si="934"/>
        <v>0</v>
      </c>
      <c r="CK2445" s="24">
        <f t="shared" si="935"/>
        <v>0</v>
      </c>
      <c r="CM2445" s="24">
        <f t="shared" si="936"/>
        <v>0</v>
      </c>
      <c r="CO2445" s="24">
        <f t="shared" si="937"/>
        <v>0</v>
      </c>
      <c r="CQ2445" s="24">
        <f t="shared" si="938"/>
        <v>0</v>
      </c>
      <c r="CS2445" s="24">
        <f t="shared" si="939"/>
        <v>0</v>
      </c>
    </row>
    <row r="2446" spans="9:97">
      <c r="I2446" s="24">
        <f t="shared" si="919"/>
        <v>0</v>
      </c>
      <c r="J2446" s="24">
        <f t="shared" si="918"/>
        <v>0</v>
      </c>
      <c r="M2446" s="24"/>
      <c r="N2446" s="24"/>
      <c r="O2446" s="24"/>
      <c r="P2446" s="24"/>
      <c r="Q2446" s="24"/>
      <c r="R2446" s="24"/>
      <c r="S2446" s="24">
        <f t="shared" si="920"/>
        <v>0</v>
      </c>
      <c r="T2446" s="24">
        <f t="shared" si="917"/>
        <v>0</v>
      </c>
      <c r="W2446" s="24"/>
      <c r="X2446" s="24"/>
      <c r="Y2446" s="24"/>
      <c r="Z2446" s="24"/>
      <c r="AA2446" s="24"/>
      <c r="AB2446" s="24"/>
      <c r="AC2446" s="24">
        <f t="shared" si="921"/>
        <v>0</v>
      </c>
      <c r="AD2446" s="24">
        <f t="shared" si="922"/>
        <v>0</v>
      </c>
      <c r="AG2446" s="24"/>
      <c r="AH2446" s="24"/>
      <c r="AI2446" s="24"/>
      <c r="AJ2446" s="24"/>
      <c r="AK2446" s="24"/>
      <c r="AL2446" s="24"/>
      <c r="AM2446" s="24">
        <f t="shared" si="923"/>
        <v>0</v>
      </c>
      <c r="AN2446" s="24">
        <f t="shared" si="916"/>
        <v>0</v>
      </c>
      <c r="AQ2446" s="24"/>
      <c r="AR2446" s="24"/>
      <c r="AS2446" s="24"/>
      <c r="AT2446" s="24"/>
      <c r="AU2446" s="24"/>
      <c r="AV2446" s="24"/>
      <c r="AW2446" s="24">
        <f t="shared" si="924"/>
        <v>0</v>
      </c>
      <c r="AX2446" s="24">
        <f t="shared" si="925"/>
        <v>0</v>
      </c>
      <c r="BA2446" s="24"/>
      <c r="BB2446" s="24"/>
      <c r="BC2446" s="24"/>
      <c r="BD2446" s="24"/>
      <c r="BE2446" s="24"/>
      <c r="BF2446" s="24"/>
      <c r="BG2446" s="24">
        <f t="shared" si="926"/>
        <v>0</v>
      </c>
      <c r="BH2446" s="24">
        <f t="shared" si="927"/>
        <v>0</v>
      </c>
      <c r="BK2446" s="24"/>
      <c r="BL2446" s="24"/>
      <c r="BM2446" s="24"/>
      <c r="BN2446" s="24"/>
      <c r="BO2446" s="24"/>
      <c r="BP2446" s="24"/>
      <c r="BQ2446" s="24">
        <f t="shared" si="928"/>
        <v>0</v>
      </c>
      <c r="BR2446" s="24">
        <f t="shared" si="929"/>
        <v>0</v>
      </c>
      <c r="BU2446" s="24"/>
      <c r="BV2446" s="24"/>
      <c r="BW2446" s="24"/>
      <c r="BX2446" s="24"/>
      <c r="BY2446" s="24"/>
      <c r="BZ2446" s="24"/>
      <c r="CA2446" s="24">
        <f t="shared" si="930"/>
        <v>0</v>
      </c>
      <c r="CB2446" s="24">
        <f t="shared" si="931"/>
        <v>0</v>
      </c>
      <c r="CC2446" s="24"/>
      <c r="CE2446" s="24">
        <f t="shared" si="932"/>
        <v>0</v>
      </c>
      <c r="CG2446" s="24">
        <f t="shared" si="933"/>
        <v>0</v>
      </c>
      <c r="CI2446" s="24">
        <f t="shared" si="934"/>
        <v>0</v>
      </c>
      <c r="CK2446" s="24">
        <f t="shared" si="935"/>
        <v>0</v>
      </c>
      <c r="CM2446" s="24">
        <f t="shared" si="936"/>
        <v>0</v>
      </c>
      <c r="CO2446" s="24">
        <f t="shared" si="937"/>
        <v>0</v>
      </c>
      <c r="CQ2446" s="24">
        <f t="shared" si="938"/>
        <v>0</v>
      </c>
      <c r="CS2446" s="24">
        <f t="shared" si="939"/>
        <v>0</v>
      </c>
    </row>
    <row r="2447" spans="9:97">
      <c r="I2447" s="24">
        <f t="shared" si="919"/>
        <v>0</v>
      </c>
      <c r="J2447" s="24">
        <f t="shared" si="918"/>
        <v>0</v>
      </c>
      <c r="M2447" s="24"/>
      <c r="N2447" s="24"/>
      <c r="O2447" s="24"/>
      <c r="P2447" s="24"/>
      <c r="Q2447" s="24"/>
      <c r="R2447" s="24"/>
      <c r="S2447" s="24">
        <f t="shared" si="920"/>
        <v>0</v>
      </c>
      <c r="T2447" s="24">
        <f t="shared" si="917"/>
        <v>0</v>
      </c>
      <c r="W2447" s="24"/>
      <c r="X2447" s="24"/>
      <c r="Y2447" s="24"/>
      <c r="Z2447" s="24"/>
      <c r="AA2447" s="24"/>
      <c r="AB2447" s="24"/>
      <c r="AC2447" s="24">
        <f t="shared" si="921"/>
        <v>0</v>
      </c>
      <c r="AD2447" s="24">
        <f t="shared" si="922"/>
        <v>0</v>
      </c>
      <c r="AG2447" s="24"/>
      <c r="AH2447" s="24"/>
      <c r="AI2447" s="24"/>
      <c r="AJ2447" s="24"/>
      <c r="AK2447" s="24"/>
      <c r="AL2447" s="24"/>
      <c r="AM2447" s="24">
        <f t="shared" si="923"/>
        <v>0</v>
      </c>
      <c r="AN2447" s="24">
        <f t="shared" si="916"/>
        <v>0</v>
      </c>
      <c r="AQ2447" s="24"/>
      <c r="AR2447" s="24"/>
      <c r="AS2447" s="24"/>
      <c r="AT2447" s="24"/>
      <c r="AU2447" s="24"/>
      <c r="AV2447" s="24"/>
      <c r="AW2447" s="24">
        <f t="shared" si="924"/>
        <v>0</v>
      </c>
      <c r="AX2447" s="24">
        <f t="shared" si="925"/>
        <v>0</v>
      </c>
      <c r="BA2447" s="24"/>
      <c r="BB2447" s="24"/>
      <c r="BC2447" s="24"/>
      <c r="BD2447" s="24"/>
      <c r="BE2447" s="24"/>
      <c r="BF2447" s="24"/>
      <c r="BG2447" s="24">
        <f t="shared" si="926"/>
        <v>0</v>
      </c>
      <c r="BH2447" s="24">
        <f t="shared" si="927"/>
        <v>0</v>
      </c>
      <c r="BK2447" s="24"/>
      <c r="BL2447" s="24"/>
      <c r="BM2447" s="24"/>
      <c r="BN2447" s="24"/>
      <c r="BO2447" s="24"/>
      <c r="BP2447" s="24"/>
      <c r="BQ2447" s="24">
        <f t="shared" si="928"/>
        <v>0</v>
      </c>
      <c r="BR2447" s="24">
        <f t="shared" si="929"/>
        <v>0</v>
      </c>
      <c r="BU2447" s="24"/>
      <c r="BV2447" s="24"/>
      <c r="BW2447" s="24"/>
      <c r="BX2447" s="24"/>
      <c r="BY2447" s="24"/>
      <c r="BZ2447" s="24"/>
      <c r="CA2447" s="24">
        <f t="shared" si="930"/>
        <v>0</v>
      </c>
      <c r="CB2447" s="24">
        <f t="shared" si="931"/>
        <v>0</v>
      </c>
      <c r="CC2447" s="24"/>
      <c r="CE2447" s="24">
        <f t="shared" si="932"/>
        <v>0</v>
      </c>
      <c r="CG2447" s="24">
        <f t="shared" si="933"/>
        <v>0</v>
      </c>
      <c r="CI2447" s="24">
        <f t="shared" si="934"/>
        <v>0</v>
      </c>
      <c r="CK2447" s="24">
        <f t="shared" si="935"/>
        <v>0</v>
      </c>
      <c r="CM2447" s="24">
        <f t="shared" si="936"/>
        <v>0</v>
      </c>
      <c r="CO2447" s="24">
        <f t="shared" si="937"/>
        <v>0</v>
      </c>
      <c r="CQ2447" s="24">
        <f t="shared" si="938"/>
        <v>0</v>
      </c>
      <c r="CS2447" s="24">
        <f t="shared" si="939"/>
        <v>0</v>
      </c>
    </row>
    <row r="2448" spans="9:97">
      <c r="I2448" s="24">
        <f t="shared" si="919"/>
        <v>0</v>
      </c>
      <c r="J2448" s="24">
        <f t="shared" si="918"/>
        <v>0</v>
      </c>
      <c r="M2448" s="24"/>
      <c r="N2448" s="24"/>
      <c r="O2448" s="24"/>
      <c r="P2448" s="24"/>
      <c r="Q2448" s="24"/>
      <c r="R2448" s="24"/>
      <c r="S2448" s="24">
        <f t="shared" si="920"/>
        <v>0</v>
      </c>
      <c r="T2448" s="24">
        <f t="shared" si="917"/>
        <v>0</v>
      </c>
      <c r="W2448" s="24"/>
      <c r="X2448" s="24"/>
      <c r="Y2448" s="24"/>
      <c r="Z2448" s="24"/>
      <c r="AA2448" s="24"/>
      <c r="AB2448" s="24"/>
      <c r="AC2448" s="24">
        <f t="shared" si="921"/>
        <v>0</v>
      </c>
      <c r="AD2448" s="24">
        <f t="shared" si="922"/>
        <v>0</v>
      </c>
      <c r="AG2448" s="24"/>
      <c r="AH2448" s="24"/>
      <c r="AI2448" s="24"/>
      <c r="AJ2448" s="24"/>
      <c r="AK2448" s="24"/>
      <c r="AL2448" s="24"/>
      <c r="AM2448" s="24">
        <f t="shared" si="923"/>
        <v>0</v>
      </c>
      <c r="AN2448" s="24">
        <f t="shared" si="916"/>
        <v>0</v>
      </c>
      <c r="AQ2448" s="24"/>
      <c r="AR2448" s="24"/>
      <c r="AS2448" s="24"/>
      <c r="AT2448" s="24"/>
      <c r="AU2448" s="24"/>
      <c r="AV2448" s="24"/>
      <c r="AW2448" s="24">
        <f t="shared" si="924"/>
        <v>0</v>
      </c>
      <c r="AX2448" s="24">
        <f t="shared" si="925"/>
        <v>0</v>
      </c>
      <c r="BA2448" s="24"/>
      <c r="BB2448" s="24"/>
      <c r="BC2448" s="24"/>
      <c r="BD2448" s="24"/>
      <c r="BE2448" s="24"/>
      <c r="BF2448" s="24"/>
      <c r="BG2448" s="24">
        <f t="shared" si="926"/>
        <v>0</v>
      </c>
      <c r="BH2448" s="24">
        <f t="shared" si="927"/>
        <v>0</v>
      </c>
      <c r="BK2448" s="24"/>
      <c r="BL2448" s="24"/>
      <c r="BM2448" s="24"/>
      <c r="BN2448" s="24"/>
      <c r="BO2448" s="24"/>
      <c r="BP2448" s="24"/>
      <c r="BQ2448" s="24">
        <f t="shared" si="928"/>
        <v>0</v>
      </c>
      <c r="BR2448" s="24">
        <f t="shared" si="929"/>
        <v>0</v>
      </c>
      <c r="BU2448" s="24"/>
      <c r="BV2448" s="24"/>
      <c r="BW2448" s="24"/>
      <c r="BX2448" s="24"/>
      <c r="BY2448" s="24"/>
      <c r="BZ2448" s="24"/>
      <c r="CA2448" s="24">
        <f t="shared" si="930"/>
        <v>0</v>
      </c>
      <c r="CB2448" s="24">
        <f t="shared" si="931"/>
        <v>0</v>
      </c>
      <c r="CC2448" s="24"/>
      <c r="CE2448" s="24">
        <f t="shared" si="932"/>
        <v>0</v>
      </c>
      <c r="CG2448" s="24">
        <f t="shared" si="933"/>
        <v>0</v>
      </c>
      <c r="CI2448" s="24">
        <f t="shared" si="934"/>
        <v>0</v>
      </c>
      <c r="CK2448" s="24">
        <f t="shared" si="935"/>
        <v>0</v>
      </c>
      <c r="CM2448" s="24">
        <f t="shared" si="936"/>
        <v>0</v>
      </c>
      <c r="CO2448" s="24">
        <f t="shared" si="937"/>
        <v>0</v>
      </c>
      <c r="CQ2448" s="24">
        <f t="shared" si="938"/>
        <v>0</v>
      </c>
      <c r="CS2448" s="24">
        <f t="shared" si="939"/>
        <v>0</v>
      </c>
    </row>
    <row r="2449" spans="9:97">
      <c r="I2449" s="24">
        <f t="shared" si="919"/>
        <v>0</v>
      </c>
      <c r="J2449" s="24">
        <f t="shared" si="918"/>
        <v>0</v>
      </c>
      <c r="M2449" s="24"/>
      <c r="N2449" s="24"/>
      <c r="O2449" s="24"/>
      <c r="P2449" s="24"/>
      <c r="Q2449" s="24"/>
      <c r="R2449" s="24"/>
      <c r="S2449" s="24">
        <f t="shared" si="920"/>
        <v>0</v>
      </c>
      <c r="T2449" s="24">
        <f t="shared" si="917"/>
        <v>0</v>
      </c>
      <c r="W2449" s="24"/>
      <c r="X2449" s="24"/>
      <c r="Y2449" s="24"/>
      <c r="Z2449" s="24"/>
      <c r="AA2449" s="24"/>
      <c r="AB2449" s="24"/>
      <c r="AC2449" s="24">
        <f t="shared" si="921"/>
        <v>0</v>
      </c>
      <c r="AD2449" s="24">
        <f t="shared" si="922"/>
        <v>0</v>
      </c>
      <c r="AG2449" s="24"/>
      <c r="AH2449" s="24"/>
      <c r="AI2449" s="24"/>
      <c r="AJ2449" s="24"/>
      <c r="AK2449" s="24"/>
      <c r="AL2449" s="24"/>
      <c r="AM2449" s="24">
        <f t="shared" si="923"/>
        <v>0</v>
      </c>
      <c r="AN2449" s="24">
        <f t="shared" si="916"/>
        <v>0</v>
      </c>
      <c r="AQ2449" s="24"/>
      <c r="AR2449" s="24"/>
      <c r="AS2449" s="24"/>
      <c r="AT2449" s="24"/>
      <c r="AU2449" s="24"/>
      <c r="AV2449" s="24"/>
      <c r="AW2449" s="24">
        <f t="shared" si="924"/>
        <v>0</v>
      </c>
      <c r="AX2449" s="24">
        <f t="shared" si="925"/>
        <v>0</v>
      </c>
      <c r="BA2449" s="24"/>
      <c r="BB2449" s="24"/>
      <c r="BC2449" s="24"/>
      <c r="BD2449" s="24"/>
      <c r="BE2449" s="24"/>
      <c r="BF2449" s="24"/>
      <c r="BG2449" s="24">
        <f t="shared" si="926"/>
        <v>0</v>
      </c>
      <c r="BH2449" s="24">
        <f t="shared" si="927"/>
        <v>0</v>
      </c>
      <c r="BK2449" s="24"/>
      <c r="BL2449" s="24"/>
      <c r="BM2449" s="24"/>
      <c r="BN2449" s="24"/>
      <c r="BO2449" s="24"/>
      <c r="BP2449" s="24"/>
      <c r="BQ2449" s="24">
        <f t="shared" si="928"/>
        <v>0</v>
      </c>
      <c r="BR2449" s="24">
        <f t="shared" si="929"/>
        <v>0</v>
      </c>
      <c r="BU2449" s="24"/>
      <c r="BV2449" s="24"/>
      <c r="BW2449" s="24"/>
      <c r="BX2449" s="24"/>
      <c r="BY2449" s="24"/>
      <c r="BZ2449" s="24"/>
      <c r="CA2449" s="24">
        <f t="shared" si="930"/>
        <v>0</v>
      </c>
      <c r="CB2449" s="24">
        <f t="shared" si="931"/>
        <v>0</v>
      </c>
      <c r="CC2449" s="24"/>
      <c r="CE2449" s="24">
        <f t="shared" si="932"/>
        <v>0</v>
      </c>
      <c r="CG2449" s="24">
        <f t="shared" si="933"/>
        <v>0</v>
      </c>
      <c r="CI2449" s="24">
        <f t="shared" si="934"/>
        <v>0</v>
      </c>
      <c r="CK2449" s="24">
        <f t="shared" si="935"/>
        <v>0</v>
      </c>
      <c r="CM2449" s="24">
        <f t="shared" si="936"/>
        <v>0</v>
      </c>
      <c r="CO2449" s="24">
        <f t="shared" si="937"/>
        <v>0</v>
      </c>
      <c r="CQ2449" s="24">
        <f t="shared" si="938"/>
        <v>0</v>
      </c>
      <c r="CS2449" s="24">
        <f t="shared" si="939"/>
        <v>0</v>
      </c>
    </row>
    <row r="2450" spans="9:97">
      <c r="I2450" s="24">
        <f t="shared" si="919"/>
        <v>0</v>
      </c>
      <c r="J2450" s="24">
        <f t="shared" si="918"/>
        <v>0</v>
      </c>
      <c r="M2450" s="24"/>
      <c r="N2450" s="24"/>
      <c r="O2450" s="24"/>
      <c r="P2450" s="24"/>
      <c r="Q2450" s="24"/>
      <c r="R2450" s="24"/>
      <c r="S2450" s="24">
        <f t="shared" si="920"/>
        <v>0</v>
      </c>
      <c r="T2450" s="24">
        <f t="shared" si="917"/>
        <v>0</v>
      </c>
      <c r="W2450" s="24"/>
      <c r="X2450" s="24"/>
      <c r="Y2450" s="24"/>
      <c r="Z2450" s="24"/>
      <c r="AA2450" s="24"/>
      <c r="AB2450" s="24"/>
      <c r="AC2450" s="24">
        <f t="shared" si="921"/>
        <v>0</v>
      </c>
      <c r="AD2450" s="24">
        <f t="shared" si="922"/>
        <v>0</v>
      </c>
      <c r="AG2450" s="24"/>
      <c r="AH2450" s="24"/>
      <c r="AI2450" s="24"/>
      <c r="AJ2450" s="24"/>
      <c r="AK2450" s="24"/>
      <c r="AL2450" s="24"/>
      <c r="AM2450" s="24">
        <f t="shared" si="923"/>
        <v>0</v>
      </c>
      <c r="AN2450" s="24">
        <f t="shared" si="916"/>
        <v>0</v>
      </c>
      <c r="AQ2450" s="24"/>
      <c r="AR2450" s="24"/>
      <c r="AS2450" s="24"/>
      <c r="AT2450" s="24"/>
      <c r="AU2450" s="24"/>
      <c r="AV2450" s="24"/>
      <c r="AW2450" s="24">
        <f t="shared" si="924"/>
        <v>0</v>
      </c>
      <c r="AX2450" s="24">
        <f t="shared" si="925"/>
        <v>0</v>
      </c>
      <c r="BA2450" s="24"/>
      <c r="BB2450" s="24"/>
      <c r="BC2450" s="24"/>
      <c r="BD2450" s="24"/>
      <c r="BE2450" s="24"/>
      <c r="BF2450" s="24"/>
      <c r="BG2450" s="24">
        <f t="shared" si="926"/>
        <v>0</v>
      </c>
      <c r="BH2450" s="24">
        <f t="shared" si="927"/>
        <v>0</v>
      </c>
      <c r="BK2450" s="24"/>
      <c r="BL2450" s="24"/>
      <c r="BM2450" s="24"/>
      <c r="BN2450" s="24"/>
      <c r="BO2450" s="24"/>
      <c r="BP2450" s="24"/>
      <c r="BQ2450" s="24">
        <f t="shared" si="928"/>
        <v>0</v>
      </c>
      <c r="BR2450" s="24">
        <f t="shared" si="929"/>
        <v>0</v>
      </c>
      <c r="BU2450" s="24"/>
      <c r="BV2450" s="24"/>
      <c r="BW2450" s="24"/>
      <c r="BX2450" s="24"/>
      <c r="BY2450" s="24"/>
      <c r="BZ2450" s="24"/>
      <c r="CA2450" s="24">
        <f t="shared" si="930"/>
        <v>0</v>
      </c>
      <c r="CB2450" s="24">
        <f t="shared" si="931"/>
        <v>0</v>
      </c>
      <c r="CC2450" s="24"/>
      <c r="CE2450" s="24">
        <f t="shared" si="932"/>
        <v>0</v>
      </c>
      <c r="CG2450" s="24">
        <f t="shared" si="933"/>
        <v>0</v>
      </c>
      <c r="CI2450" s="24">
        <f t="shared" si="934"/>
        <v>0</v>
      </c>
      <c r="CK2450" s="24">
        <f t="shared" si="935"/>
        <v>0</v>
      </c>
      <c r="CM2450" s="24">
        <f t="shared" si="936"/>
        <v>0</v>
      </c>
      <c r="CO2450" s="24">
        <f t="shared" si="937"/>
        <v>0</v>
      </c>
      <c r="CQ2450" s="24">
        <f t="shared" si="938"/>
        <v>0</v>
      </c>
      <c r="CS2450" s="24">
        <f t="shared" si="939"/>
        <v>0</v>
      </c>
    </row>
    <row r="2451" spans="9:97">
      <c r="I2451" s="24">
        <f t="shared" si="919"/>
        <v>0</v>
      </c>
      <c r="J2451" s="24">
        <f t="shared" si="918"/>
        <v>0</v>
      </c>
      <c r="M2451" s="24"/>
      <c r="N2451" s="24"/>
      <c r="O2451" s="24"/>
      <c r="P2451" s="24"/>
      <c r="Q2451" s="24"/>
      <c r="R2451" s="24"/>
      <c r="S2451" s="24">
        <f t="shared" si="920"/>
        <v>0</v>
      </c>
      <c r="T2451" s="24">
        <f t="shared" si="917"/>
        <v>0</v>
      </c>
      <c r="W2451" s="24"/>
      <c r="X2451" s="24"/>
      <c r="Y2451" s="24"/>
      <c r="Z2451" s="24"/>
      <c r="AA2451" s="24"/>
      <c r="AB2451" s="24"/>
      <c r="AC2451" s="24">
        <f t="shared" si="921"/>
        <v>0</v>
      </c>
      <c r="AD2451" s="24">
        <f t="shared" si="922"/>
        <v>0</v>
      </c>
      <c r="AG2451" s="24"/>
      <c r="AH2451" s="24"/>
      <c r="AI2451" s="24"/>
      <c r="AJ2451" s="24"/>
      <c r="AK2451" s="24"/>
      <c r="AL2451" s="24"/>
      <c r="AM2451" s="24">
        <f t="shared" si="923"/>
        <v>0</v>
      </c>
      <c r="AN2451" s="24">
        <f t="shared" si="916"/>
        <v>0</v>
      </c>
      <c r="AQ2451" s="24"/>
      <c r="AR2451" s="24"/>
      <c r="AS2451" s="24"/>
      <c r="AT2451" s="24"/>
      <c r="AU2451" s="24"/>
      <c r="AV2451" s="24"/>
      <c r="AW2451" s="24">
        <f t="shared" si="924"/>
        <v>0</v>
      </c>
      <c r="AX2451" s="24">
        <f t="shared" si="925"/>
        <v>0</v>
      </c>
      <c r="BA2451" s="24"/>
      <c r="BB2451" s="24"/>
      <c r="BC2451" s="24"/>
      <c r="BD2451" s="24"/>
      <c r="BE2451" s="24"/>
      <c r="BF2451" s="24"/>
      <c r="BG2451" s="24">
        <f t="shared" si="926"/>
        <v>0</v>
      </c>
      <c r="BH2451" s="24">
        <f t="shared" si="927"/>
        <v>0</v>
      </c>
      <c r="BK2451" s="24"/>
      <c r="BL2451" s="24"/>
      <c r="BM2451" s="24"/>
      <c r="BN2451" s="24"/>
      <c r="BO2451" s="24"/>
      <c r="BP2451" s="24"/>
      <c r="BQ2451" s="24">
        <f t="shared" si="928"/>
        <v>0</v>
      </c>
      <c r="BR2451" s="24">
        <f t="shared" si="929"/>
        <v>0</v>
      </c>
      <c r="BU2451" s="24"/>
      <c r="BV2451" s="24"/>
      <c r="BW2451" s="24"/>
      <c r="BX2451" s="24"/>
      <c r="BY2451" s="24"/>
      <c r="BZ2451" s="24"/>
      <c r="CA2451" s="24">
        <f t="shared" si="930"/>
        <v>0</v>
      </c>
      <c r="CB2451" s="24">
        <f t="shared" si="931"/>
        <v>0</v>
      </c>
      <c r="CC2451" s="24"/>
      <c r="CE2451" s="24">
        <f t="shared" si="932"/>
        <v>0</v>
      </c>
      <c r="CG2451" s="24">
        <f t="shared" si="933"/>
        <v>0</v>
      </c>
      <c r="CI2451" s="24">
        <f t="shared" si="934"/>
        <v>0</v>
      </c>
      <c r="CK2451" s="24">
        <f t="shared" si="935"/>
        <v>0</v>
      </c>
      <c r="CM2451" s="24">
        <f t="shared" si="936"/>
        <v>0</v>
      </c>
      <c r="CO2451" s="24">
        <f t="shared" si="937"/>
        <v>0</v>
      </c>
      <c r="CQ2451" s="24">
        <f t="shared" si="938"/>
        <v>0</v>
      </c>
      <c r="CS2451" s="24">
        <f t="shared" si="939"/>
        <v>0</v>
      </c>
    </row>
    <row r="2452" spans="9:97">
      <c r="I2452" s="24">
        <f t="shared" si="919"/>
        <v>0</v>
      </c>
      <c r="J2452" s="24">
        <f t="shared" si="918"/>
        <v>0</v>
      </c>
      <c r="M2452" s="24"/>
      <c r="N2452" s="24"/>
      <c r="O2452" s="24"/>
      <c r="P2452" s="24"/>
      <c r="Q2452" s="24"/>
      <c r="R2452" s="24"/>
      <c r="S2452" s="24">
        <f t="shared" si="920"/>
        <v>0</v>
      </c>
      <c r="T2452" s="24">
        <f t="shared" si="917"/>
        <v>0</v>
      </c>
      <c r="W2452" s="24"/>
      <c r="X2452" s="24"/>
      <c r="Y2452" s="24"/>
      <c r="Z2452" s="24"/>
      <c r="AA2452" s="24"/>
      <c r="AB2452" s="24"/>
      <c r="AC2452" s="24">
        <f t="shared" si="921"/>
        <v>0</v>
      </c>
      <c r="AD2452" s="24">
        <f t="shared" si="922"/>
        <v>0</v>
      </c>
      <c r="AG2452" s="24"/>
      <c r="AH2452" s="24"/>
      <c r="AI2452" s="24"/>
      <c r="AJ2452" s="24"/>
      <c r="AK2452" s="24"/>
      <c r="AL2452" s="24"/>
      <c r="AM2452" s="24">
        <f t="shared" si="923"/>
        <v>0</v>
      </c>
      <c r="AN2452" s="24">
        <f t="shared" si="916"/>
        <v>0</v>
      </c>
      <c r="AQ2452" s="24"/>
      <c r="AR2452" s="24"/>
      <c r="AS2452" s="24"/>
      <c r="AT2452" s="24"/>
      <c r="AU2452" s="24"/>
      <c r="AV2452" s="24"/>
      <c r="AW2452" s="24">
        <f t="shared" si="924"/>
        <v>0</v>
      </c>
      <c r="AX2452" s="24">
        <f t="shared" si="925"/>
        <v>0</v>
      </c>
      <c r="BA2452" s="24"/>
      <c r="BB2452" s="24"/>
      <c r="BC2452" s="24"/>
      <c r="BD2452" s="24"/>
      <c r="BE2452" s="24"/>
      <c r="BF2452" s="24"/>
      <c r="BG2452" s="24">
        <f t="shared" si="926"/>
        <v>0</v>
      </c>
      <c r="BH2452" s="24">
        <f t="shared" si="927"/>
        <v>0</v>
      </c>
      <c r="BK2452" s="24"/>
      <c r="BL2452" s="24"/>
      <c r="BM2452" s="24"/>
      <c r="BN2452" s="24"/>
      <c r="BO2452" s="24"/>
      <c r="BP2452" s="24"/>
      <c r="BQ2452" s="24">
        <f t="shared" si="928"/>
        <v>0</v>
      </c>
      <c r="BR2452" s="24">
        <f t="shared" si="929"/>
        <v>0</v>
      </c>
      <c r="BU2452" s="24"/>
      <c r="BV2452" s="24"/>
      <c r="BW2452" s="24"/>
      <c r="BX2452" s="24"/>
      <c r="BY2452" s="24"/>
      <c r="BZ2452" s="24"/>
      <c r="CA2452" s="24">
        <f t="shared" si="930"/>
        <v>0</v>
      </c>
      <c r="CB2452" s="24">
        <f t="shared" si="931"/>
        <v>0</v>
      </c>
      <c r="CC2452" s="24"/>
      <c r="CE2452" s="24">
        <f t="shared" si="932"/>
        <v>0</v>
      </c>
      <c r="CG2452" s="24">
        <f t="shared" si="933"/>
        <v>0</v>
      </c>
      <c r="CI2452" s="24">
        <f t="shared" si="934"/>
        <v>0</v>
      </c>
      <c r="CK2452" s="24">
        <f t="shared" si="935"/>
        <v>0</v>
      </c>
      <c r="CM2452" s="24">
        <f t="shared" si="936"/>
        <v>0</v>
      </c>
      <c r="CO2452" s="24">
        <f t="shared" si="937"/>
        <v>0</v>
      </c>
      <c r="CQ2452" s="24">
        <f t="shared" si="938"/>
        <v>0</v>
      </c>
      <c r="CS2452" s="24">
        <f t="shared" si="939"/>
        <v>0</v>
      </c>
    </row>
    <row r="2453" spans="9:97">
      <c r="I2453" s="24">
        <f t="shared" si="919"/>
        <v>0</v>
      </c>
      <c r="J2453" s="24">
        <f t="shared" si="918"/>
        <v>0</v>
      </c>
      <c r="M2453" s="24"/>
      <c r="N2453" s="24"/>
      <c r="O2453" s="24"/>
      <c r="P2453" s="24"/>
      <c r="Q2453" s="24"/>
      <c r="R2453" s="24"/>
      <c r="S2453" s="24">
        <f t="shared" si="920"/>
        <v>0</v>
      </c>
      <c r="T2453" s="24">
        <f t="shared" si="917"/>
        <v>0</v>
      </c>
      <c r="W2453" s="24"/>
      <c r="X2453" s="24"/>
      <c r="Y2453" s="24"/>
      <c r="Z2453" s="24"/>
      <c r="AA2453" s="24"/>
      <c r="AB2453" s="24"/>
      <c r="AC2453" s="24">
        <f t="shared" si="921"/>
        <v>0</v>
      </c>
      <c r="AD2453" s="24">
        <f t="shared" si="922"/>
        <v>0</v>
      </c>
      <c r="AG2453" s="24"/>
      <c r="AH2453" s="24"/>
      <c r="AI2453" s="24"/>
      <c r="AJ2453" s="24"/>
      <c r="AK2453" s="24"/>
      <c r="AL2453" s="24"/>
      <c r="AM2453" s="24">
        <f t="shared" si="923"/>
        <v>0</v>
      </c>
      <c r="AN2453" s="24">
        <f t="shared" si="916"/>
        <v>0</v>
      </c>
      <c r="AQ2453" s="24"/>
      <c r="AR2453" s="24"/>
      <c r="AS2453" s="24"/>
      <c r="AT2453" s="24"/>
      <c r="AU2453" s="24"/>
      <c r="AV2453" s="24"/>
      <c r="AW2453" s="24">
        <f t="shared" si="924"/>
        <v>0</v>
      </c>
      <c r="AX2453" s="24">
        <f t="shared" si="925"/>
        <v>0</v>
      </c>
      <c r="BA2453" s="24"/>
      <c r="BB2453" s="24"/>
      <c r="BC2453" s="24"/>
      <c r="BD2453" s="24"/>
      <c r="BE2453" s="24"/>
      <c r="BF2453" s="24"/>
      <c r="BG2453" s="24">
        <f t="shared" si="926"/>
        <v>0</v>
      </c>
      <c r="BH2453" s="24">
        <f t="shared" si="927"/>
        <v>0</v>
      </c>
      <c r="BK2453" s="24"/>
      <c r="BL2453" s="24"/>
      <c r="BM2453" s="24"/>
      <c r="BN2453" s="24"/>
      <c r="BO2453" s="24"/>
      <c r="BP2453" s="24"/>
      <c r="BQ2453" s="24">
        <f t="shared" si="928"/>
        <v>0</v>
      </c>
      <c r="BR2453" s="24">
        <f t="shared" si="929"/>
        <v>0</v>
      </c>
      <c r="BU2453" s="24"/>
      <c r="BV2453" s="24"/>
      <c r="BW2453" s="24"/>
      <c r="BX2453" s="24"/>
      <c r="BY2453" s="24"/>
      <c r="BZ2453" s="24"/>
      <c r="CA2453" s="24">
        <f t="shared" si="930"/>
        <v>0</v>
      </c>
      <c r="CB2453" s="24">
        <f t="shared" si="931"/>
        <v>0</v>
      </c>
      <c r="CC2453" s="24"/>
      <c r="CE2453" s="24">
        <f t="shared" si="932"/>
        <v>0</v>
      </c>
      <c r="CG2453" s="24">
        <f t="shared" si="933"/>
        <v>0</v>
      </c>
      <c r="CI2453" s="24">
        <f t="shared" si="934"/>
        <v>0</v>
      </c>
      <c r="CK2453" s="24">
        <f t="shared" si="935"/>
        <v>0</v>
      </c>
      <c r="CM2453" s="24">
        <f t="shared" si="936"/>
        <v>0</v>
      </c>
      <c r="CO2453" s="24">
        <f t="shared" si="937"/>
        <v>0</v>
      </c>
      <c r="CQ2453" s="24">
        <f t="shared" si="938"/>
        <v>0</v>
      </c>
      <c r="CS2453" s="24">
        <f t="shared" si="939"/>
        <v>0</v>
      </c>
    </row>
    <row r="2454" spans="9:97">
      <c r="I2454" s="24">
        <f t="shared" si="919"/>
        <v>0</v>
      </c>
      <c r="J2454" s="24">
        <f t="shared" si="918"/>
        <v>0</v>
      </c>
      <c r="M2454" s="24"/>
      <c r="N2454" s="24"/>
      <c r="O2454" s="24"/>
      <c r="P2454" s="24"/>
      <c r="Q2454" s="24"/>
      <c r="R2454" s="24"/>
      <c r="S2454" s="24">
        <f t="shared" si="920"/>
        <v>0</v>
      </c>
      <c r="T2454" s="24">
        <f t="shared" si="917"/>
        <v>0</v>
      </c>
      <c r="W2454" s="24"/>
      <c r="X2454" s="24"/>
      <c r="Y2454" s="24"/>
      <c r="Z2454" s="24"/>
      <c r="AA2454" s="24"/>
      <c r="AB2454" s="24"/>
      <c r="AC2454" s="24">
        <f t="shared" si="921"/>
        <v>0</v>
      </c>
      <c r="AD2454" s="24">
        <f t="shared" si="922"/>
        <v>0</v>
      </c>
      <c r="AG2454" s="24"/>
      <c r="AH2454" s="24"/>
      <c r="AI2454" s="24"/>
      <c r="AJ2454" s="24"/>
      <c r="AK2454" s="24"/>
      <c r="AL2454" s="24"/>
      <c r="AM2454" s="24">
        <f t="shared" si="923"/>
        <v>0</v>
      </c>
      <c r="AN2454" s="24">
        <f t="shared" si="916"/>
        <v>0</v>
      </c>
      <c r="AQ2454" s="24"/>
      <c r="AR2454" s="24"/>
      <c r="AS2454" s="24"/>
      <c r="AT2454" s="24"/>
      <c r="AU2454" s="24"/>
      <c r="AV2454" s="24"/>
      <c r="AW2454" s="24">
        <f t="shared" si="924"/>
        <v>0</v>
      </c>
      <c r="AX2454" s="24">
        <f t="shared" si="925"/>
        <v>0</v>
      </c>
      <c r="BA2454" s="24"/>
      <c r="BB2454" s="24"/>
      <c r="BC2454" s="24"/>
      <c r="BD2454" s="24"/>
      <c r="BE2454" s="24"/>
      <c r="BF2454" s="24"/>
      <c r="BG2454" s="24">
        <f t="shared" si="926"/>
        <v>0</v>
      </c>
      <c r="BH2454" s="24">
        <f t="shared" si="927"/>
        <v>0</v>
      </c>
      <c r="BK2454" s="24"/>
      <c r="BL2454" s="24"/>
      <c r="BM2454" s="24"/>
      <c r="BN2454" s="24"/>
      <c r="BO2454" s="24"/>
      <c r="BP2454" s="24"/>
      <c r="BQ2454" s="24">
        <f t="shared" si="928"/>
        <v>0</v>
      </c>
      <c r="BR2454" s="24">
        <f t="shared" si="929"/>
        <v>0</v>
      </c>
      <c r="BU2454" s="24"/>
      <c r="BV2454" s="24"/>
      <c r="BW2454" s="24"/>
      <c r="BX2454" s="24"/>
      <c r="BY2454" s="24"/>
      <c r="BZ2454" s="24"/>
      <c r="CA2454" s="24">
        <f t="shared" si="930"/>
        <v>0</v>
      </c>
      <c r="CB2454" s="24">
        <f t="shared" si="931"/>
        <v>0</v>
      </c>
      <c r="CC2454" s="24"/>
      <c r="CE2454" s="24">
        <f t="shared" si="932"/>
        <v>0</v>
      </c>
      <c r="CG2454" s="24">
        <f t="shared" si="933"/>
        <v>0</v>
      </c>
      <c r="CI2454" s="24">
        <f t="shared" si="934"/>
        <v>0</v>
      </c>
      <c r="CK2454" s="24">
        <f t="shared" si="935"/>
        <v>0</v>
      </c>
      <c r="CM2454" s="24">
        <f t="shared" si="936"/>
        <v>0</v>
      </c>
      <c r="CO2454" s="24">
        <f t="shared" si="937"/>
        <v>0</v>
      </c>
      <c r="CQ2454" s="24">
        <f t="shared" si="938"/>
        <v>0</v>
      </c>
      <c r="CS2454" s="24">
        <f t="shared" si="939"/>
        <v>0</v>
      </c>
    </row>
    <row r="2455" spans="9:97">
      <c r="I2455" s="24">
        <f t="shared" si="919"/>
        <v>0</v>
      </c>
      <c r="J2455" s="24">
        <f t="shared" si="918"/>
        <v>0</v>
      </c>
      <c r="M2455" s="24"/>
      <c r="N2455" s="24"/>
      <c r="O2455" s="24"/>
      <c r="P2455" s="24"/>
      <c r="Q2455" s="24"/>
      <c r="R2455" s="24"/>
      <c r="S2455" s="24">
        <f t="shared" si="920"/>
        <v>0</v>
      </c>
      <c r="T2455" s="24">
        <f t="shared" si="917"/>
        <v>0</v>
      </c>
      <c r="W2455" s="24"/>
      <c r="X2455" s="24"/>
      <c r="Y2455" s="24"/>
      <c r="Z2455" s="24"/>
      <c r="AA2455" s="24"/>
      <c r="AB2455" s="24"/>
      <c r="AC2455" s="24">
        <f t="shared" si="921"/>
        <v>0</v>
      </c>
      <c r="AD2455" s="24">
        <f t="shared" si="922"/>
        <v>0</v>
      </c>
      <c r="AG2455" s="24"/>
      <c r="AH2455" s="24"/>
      <c r="AI2455" s="24"/>
      <c r="AJ2455" s="24"/>
      <c r="AK2455" s="24"/>
      <c r="AL2455" s="24"/>
      <c r="AM2455" s="24">
        <f t="shared" si="923"/>
        <v>0</v>
      </c>
      <c r="AN2455" s="24">
        <f t="shared" si="916"/>
        <v>0</v>
      </c>
      <c r="AQ2455" s="24"/>
      <c r="AR2455" s="24"/>
      <c r="AS2455" s="24"/>
      <c r="AT2455" s="24"/>
      <c r="AU2455" s="24"/>
      <c r="AV2455" s="24"/>
      <c r="AW2455" s="24">
        <f t="shared" si="924"/>
        <v>0</v>
      </c>
      <c r="AX2455" s="24">
        <f t="shared" si="925"/>
        <v>0</v>
      </c>
      <c r="BA2455" s="24"/>
      <c r="BB2455" s="24"/>
      <c r="BC2455" s="24"/>
      <c r="BD2455" s="24"/>
      <c r="BE2455" s="24"/>
      <c r="BF2455" s="24"/>
      <c r="BG2455" s="24">
        <f t="shared" si="926"/>
        <v>0</v>
      </c>
      <c r="BH2455" s="24">
        <f t="shared" si="927"/>
        <v>0</v>
      </c>
      <c r="BK2455" s="24"/>
      <c r="BL2455" s="24"/>
      <c r="BM2455" s="24"/>
      <c r="BN2455" s="24"/>
      <c r="BO2455" s="24"/>
      <c r="BP2455" s="24"/>
      <c r="BQ2455" s="24">
        <f t="shared" si="928"/>
        <v>0</v>
      </c>
      <c r="BR2455" s="24">
        <f t="shared" si="929"/>
        <v>0</v>
      </c>
      <c r="BU2455" s="24"/>
      <c r="BV2455" s="24"/>
      <c r="BW2455" s="24"/>
      <c r="BX2455" s="24"/>
      <c r="BY2455" s="24"/>
      <c r="BZ2455" s="24"/>
      <c r="CA2455" s="24">
        <f t="shared" si="930"/>
        <v>0</v>
      </c>
      <c r="CB2455" s="24">
        <f t="shared" si="931"/>
        <v>0</v>
      </c>
      <c r="CC2455" s="24"/>
      <c r="CE2455" s="24">
        <f t="shared" si="932"/>
        <v>0</v>
      </c>
      <c r="CG2455" s="24">
        <f t="shared" si="933"/>
        <v>0</v>
      </c>
      <c r="CI2455" s="24">
        <f t="shared" si="934"/>
        <v>0</v>
      </c>
      <c r="CK2455" s="24">
        <f t="shared" si="935"/>
        <v>0</v>
      </c>
      <c r="CM2455" s="24">
        <f t="shared" si="936"/>
        <v>0</v>
      </c>
      <c r="CO2455" s="24">
        <f t="shared" si="937"/>
        <v>0</v>
      </c>
      <c r="CQ2455" s="24">
        <f t="shared" si="938"/>
        <v>0</v>
      </c>
      <c r="CS2455" s="24">
        <f t="shared" si="939"/>
        <v>0</v>
      </c>
    </row>
    <row r="2456" spans="9:97">
      <c r="I2456" s="24">
        <f t="shared" si="919"/>
        <v>0</v>
      </c>
      <c r="J2456" s="24">
        <f t="shared" si="918"/>
        <v>0</v>
      </c>
      <c r="M2456" s="24"/>
      <c r="N2456" s="24"/>
      <c r="O2456" s="24"/>
      <c r="P2456" s="24"/>
      <c r="Q2456" s="24"/>
      <c r="R2456" s="24"/>
      <c r="S2456" s="24">
        <f t="shared" si="920"/>
        <v>0</v>
      </c>
      <c r="T2456" s="24">
        <f t="shared" si="917"/>
        <v>0</v>
      </c>
      <c r="W2456" s="24"/>
      <c r="X2456" s="24"/>
      <c r="Y2456" s="24"/>
      <c r="Z2456" s="24"/>
      <c r="AA2456" s="24"/>
      <c r="AB2456" s="24"/>
      <c r="AC2456" s="24">
        <f t="shared" si="921"/>
        <v>0</v>
      </c>
      <c r="AD2456" s="24">
        <f t="shared" si="922"/>
        <v>0</v>
      </c>
      <c r="AG2456" s="24"/>
      <c r="AH2456" s="24"/>
      <c r="AI2456" s="24"/>
      <c r="AJ2456" s="24"/>
      <c r="AK2456" s="24"/>
      <c r="AL2456" s="24"/>
      <c r="AM2456" s="24">
        <f t="shared" si="923"/>
        <v>0</v>
      </c>
      <c r="AN2456" s="24">
        <f t="shared" si="916"/>
        <v>0</v>
      </c>
      <c r="AQ2456" s="24"/>
      <c r="AR2456" s="24"/>
      <c r="AS2456" s="24"/>
      <c r="AT2456" s="24"/>
      <c r="AU2456" s="24"/>
      <c r="AV2456" s="24"/>
      <c r="AW2456" s="24">
        <f t="shared" si="924"/>
        <v>0</v>
      </c>
      <c r="AX2456" s="24">
        <f t="shared" si="925"/>
        <v>0</v>
      </c>
      <c r="BA2456" s="24"/>
      <c r="BB2456" s="24"/>
      <c r="BC2456" s="24"/>
      <c r="BD2456" s="24"/>
      <c r="BE2456" s="24"/>
      <c r="BF2456" s="24"/>
      <c r="BG2456" s="24">
        <f t="shared" si="926"/>
        <v>0</v>
      </c>
      <c r="BH2456" s="24">
        <f t="shared" si="927"/>
        <v>0</v>
      </c>
      <c r="BK2456" s="24"/>
      <c r="BL2456" s="24"/>
      <c r="BM2456" s="24"/>
      <c r="BN2456" s="24"/>
      <c r="BO2456" s="24"/>
      <c r="BP2456" s="24"/>
      <c r="BQ2456" s="24">
        <f t="shared" si="928"/>
        <v>0</v>
      </c>
      <c r="BR2456" s="24">
        <f t="shared" si="929"/>
        <v>0</v>
      </c>
      <c r="BU2456" s="24"/>
      <c r="BV2456" s="24"/>
      <c r="BW2456" s="24"/>
      <c r="BX2456" s="24"/>
      <c r="BY2456" s="24"/>
      <c r="BZ2456" s="24"/>
      <c r="CA2456" s="24">
        <f t="shared" si="930"/>
        <v>0</v>
      </c>
      <c r="CB2456" s="24">
        <f t="shared" si="931"/>
        <v>0</v>
      </c>
      <c r="CC2456" s="24"/>
      <c r="CE2456" s="24">
        <f t="shared" si="932"/>
        <v>0</v>
      </c>
      <c r="CG2456" s="24">
        <f t="shared" si="933"/>
        <v>0</v>
      </c>
      <c r="CI2456" s="24">
        <f t="shared" si="934"/>
        <v>0</v>
      </c>
      <c r="CK2456" s="24">
        <f t="shared" si="935"/>
        <v>0</v>
      </c>
      <c r="CM2456" s="24">
        <f t="shared" si="936"/>
        <v>0</v>
      </c>
      <c r="CO2456" s="24">
        <f t="shared" si="937"/>
        <v>0</v>
      </c>
      <c r="CQ2456" s="24">
        <f t="shared" si="938"/>
        <v>0</v>
      </c>
      <c r="CS2456" s="24">
        <f t="shared" si="939"/>
        <v>0</v>
      </c>
    </row>
    <row r="2457" spans="9:97">
      <c r="I2457" s="24">
        <f t="shared" si="919"/>
        <v>0</v>
      </c>
      <c r="J2457" s="24">
        <f t="shared" si="918"/>
        <v>0</v>
      </c>
      <c r="M2457" s="24"/>
      <c r="N2457" s="24"/>
      <c r="O2457" s="24"/>
      <c r="P2457" s="24"/>
      <c r="Q2457" s="24"/>
      <c r="R2457" s="24"/>
      <c r="S2457" s="24">
        <f t="shared" si="920"/>
        <v>0</v>
      </c>
      <c r="T2457" s="24">
        <f t="shared" si="917"/>
        <v>0</v>
      </c>
      <c r="W2457" s="24"/>
      <c r="X2457" s="24"/>
      <c r="Y2457" s="24"/>
      <c r="Z2457" s="24"/>
      <c r="AA2457" s="24"/>
      <c r="AB2457" s="24"/>
      <c r="AC2457" s="24">
        <f t="shared" si="921"/>
        <v>0</v>
      </c>
      <c r="AD2457" s="24">
        <f t="shared" si="922"/>
        <v>0</v>
      </c>
      <c r="AG2457" s="24"/>
      <c r="AH2457" s="24"/>
      <c r="AI2457" s="24"/>
      <c r="AJ2457" s="24"/>
      <c r="AK2457" s="24"/>
      <c r="AL2457" s="24"/>
      <c r="AM2457" s="24">
        <f t="shared" si="923"/>
        <v>0</v>
      </c>
      <c r="AN2457" s="24">
        <f t="shared" si="916"/>
        <v>0</v>
      </c>
      <c r="AQ2457" s="24"/>
      <c r="AR2457" s="24"/>
      <c r="AS2457" s="24"/>
      <c r="AT2457" s="24"/>
      <c r="AU2457" s="24"/>
      <c r="AV2457" s="24"/>
      <c r="AW2457" s="24">
        <f t="shared" si="924"/>
        <v>0</v>
      </c>
      <c r="AX2457" s="24">
        <f t="shared" si="925"/>
        <v>0</v>
      </c>
      <c r="BA2457" s="24"/>
      <c r="BB2457" s="24"/>
      <c r="BC2457" s="24"/>
      <c r="BD2457" s="24"/>
      <c r="BE2457" s="24"/>
      <c r="BF2457" s="24"/>
      <c r="BG2457" s="24">
        <f t="shared" si="926"/>
        <v>0</v>
      </c>
      <c r="BH2457" s="24">
        <f t="shared" si="927"/>
        <v>0</v>
      </c>
      <c r="BK2457" s="24"/>
      <c r="BL2457" s="24"/>
      <c r="BM2457" s="24"/>
      <c r="BN2457" s="24"/>
      <c r="BO2457" s="24"/>
      <c r="BP2457" s="24"/>
      <c r="BQ2457" s="24">
        <f t="shared" si="928"/>
        <v>0</v>
      </c>
      <c r="BR2457" s="24">
        <f t="shared" si="929"/>
        <v>0</v>
      </c>
      <c r="BU2457" s="24"/>
      <c r="BV2457" s="24"/>
      <c r="BW2457" s="24"/>
      <c r="BX2457" s="24"/>
      <c r="BY2457" s="24"/>
      <c r="BZ2457" s="24"/>
      <c r="CA2457" s="24">
        <f t="shared" si="930"/>
        <v>0</v>
      </c>
      <c r="CB2457" s="24">
        <f t="shared" si="931"/>
        <v>0</v>
      </c>
      <c r="CC2457" s="24"/>
      <c r="CE2457" s="24">
        <f t="shared" si="932"/>
        <v>0</v>
      </c>
      <c r="CG2457" s="24">
        <f t="shared" si="933"/>
        <v>0</v>
      </c>
      <c r="CI2457" s="24">
        <f t="shared" si="934"/>
        <v>0</v>
      </c>
      <c r="CK2457" s="24">
        <f t="shared" si="935"/>
        <v>0</v>
      </c>
      <c r="CM2457" s="24">
        <f t="shared" si="936"/>
        <v>0</v>
      </c>
      <c r="CO2457" s="24">
        <f t="shared" si="937"/>
        <v>0</v>
      </c>
      <c r="CQ2457" s="24">
        <f t="shared" si="938"/>
        <v>0</v>
      </c>
      <c r="CS2457" s="24">
        <f t="shared" si="939"/>
        <v>0</v>
      </c>
    </row>
    <row r="2458" spans="9:97">
      <c r="I2458" s="24">
        <f t="shared" si="919"/>
        <v>0</v>
      </c>
      <c r="J2458" s="24">
        <f t="shared" si="918"/>
        <v>0</v>
      </c>
      <c r="M2458" s="24"/>
      <c r="N2458" s="24"/>
      <c r="O2458" s="24"/>
      <c r="P2458" s="24"/>
      <c r="Q2458" s="24"/>
      <c r="R2458" s="24"/>
      <c r="S2458" s="24">
        <f t="shared" si="920"/>
        <v>0</v>
      </c>
      <c r="T2458" s="24">
        <f t="shared" si="917"/>
        <v>0</v>
      </c>
      <c r="W2458" s="24"/>
      <c r="X2458" s="24"/>
      <c r="Y2458" s="24"/>
      <c r="Z2458" s="24"/>
      <c r="AA2458" s="24"/>
      <c r="AB2458" s="24"/>
      <c r="AC2458" s="24">
        <f t="shared" si="921"/>
        <v>0</v>
      </c>
      <c r="AD2458" s="24">
        <f t="shared" si="922"/>
        <v>0</v>
      </c>
      <c r="AG2458" s="24"/>
      <c r="AH2458" s="24"/>
      <c r="AI2458" s="24"/>
      <c r="AJ2458" s="24"/>
      <c r="AK2458" s="24"/>
      <c r="AL2458" s="24"/>
      <c r="AM2458" s="24">
        <f t="shared" si="923"/>
        <v>0</v>
      </c>
      <c r="AN2458" s="24">
        <f t="shared" ref="AN2458:AN2521" si="940">IF(AJ2458&lt;AG2458-AH2458,AG2458-AH2458-AJ2458,0)</f>
        <v>0</v>
      </c>
      <c r="AQ2458" s="24"/>
      <c r="AR2458" s="24"/>
      <c r="AS2458" s="24"/>
      <c r="AT2458" s="24"/>
      <c r="AU2458" s="24"/>
      <c r="AV2458" s="24"/>
      <c r="AW2458" s="24">
        <f t="shared" si="924"/>
        <v>0</v>
      </c>
      <c r="AX2458" s="24">
        <f t="shared" si="925"/>
        <v>0</v>
      </c>
      <c r="BA2458" s="24"/>
      <c r="BB2458" s="24"/>
      <c r="BC2458" s="24"/>
      <c r="BD2458" s="24"/>
      <c r="BE2458" s="24"/>
      <c r="BF2458" s="24"/>
      <c r="BG2458" s="24">
        <f t="shared" si="926"/>
        <v>0</v>
      </c>
      <c r="BH2458" s="24">
        <f t="shared" si="927"/>
        <v>0</v>
      </c>
      <c r="BK2458" s="24"/>
      <c r="BL2458" s="24"/>
      <c r="BM2458" s="24"/>
      <c r="BN2458" s="24"/>
      <c r="BO2458" s="24"/>
      <c r="BP2458" s="24"/>
      <c r="BQ2458" s="24">
        <f t="shared" si="928"/>
        <v>0</v>
      </c>
      <c r="BR2458" s="24">
        <f t="shared" si="929"/>
        <v>0</v>
      </c>
      <c r="BU2458" s="24"/>
      <c r="BV2458" s="24"/>
      <c r="BW2458" s="24"/>
      <c r="BX2458" s="24"/>
      <c r="BY2458" s="24"/>
      <c r="BZ2458" s="24"/>
      <c r="CA2458" s="24">
        <f t="shared" si="930"/>
        <v>0</v>
      </c>
      <c r="CB2458" s="24">
        <f t="shared" si="931"/>
        <v>0</v>
      </c>
      <c r="CC2458" s="24"/>
      <c r="CE2458" s="24">
        <f t="shared" si="932"/>
        <v>0</v>
      </c>
      <c r="CG2458" s="24">
        <f t="shared" si="933"/>
        <v>0</v>
      </c>
      <c r="CI2458" s="24">
        <f t="shared" si="934"/>
        <v>0</v>
      </c>
      <c r="CK2458" s="24">
        <f t="shared" si="935"/>
        <v>0</v>
      </c>
      <c r="CM2458" s="24">
        <f t="shared" si="936"/>
        <v>0</v>
      </c>
      <c r="CO2458" s="24">
        <f t="shared" si="937"/>
        <v>0</v>
      </c>
      <c r="CQ2458" s="24">
        <f t="shared" si="938"/>
        <v>0</v>
      </c>
      <c r="CS2458" s="24">
        <f t="shared" si="939"/>
        <v>0</v>
      </c>
    </row>
    <row r="2459" spans="9:97">
      <c r="I2459" s="24">
        <f t="shared" si="919"/>
        <v>0</v>
      </c>
      <c r="J2459" s="24">
        <f t="shared" si="918"/>
        <v>0</v>
      </c>
      <c r="M2459" s="24"/>
      <c r="N2459" s="24"/>
      <c r="O2459" s="24"/>
      <c r="P2459" s="24"/>
      <c r="Q2459" s="24"/>
      <c r="R2459" s="24"/>
      <c r="S2459" s="24">
        <f t="shared" si="920"/>
        <v>0</v>
      </c>
      <c r="T2459" s="24">
        <f t="shared" si="917"/>
        <v>0</v>
      </c>
      <c r="W2459" s="24"/>
      <c r="X2459" s="24"/>
      <c r="Y2459" s="24"/>
      <c r="Z2459" s="24"/>
      <c r="AA2459" s="24"/>
      <c r="AB2459" s="24"/>
      <c r="AC2459" s="24">
        <f t="shared" si="921"/>
        <v>0</v>
      </c>
      <c r="AD2459" s="24">
        <f t="shared" si="922"/>
        <v>0</v>
      </c>
      <c r="AG2459" s="24"/>
      <c r="AH2459" s="24"/>
      <c r="AI2459" s="24"/>
      <c r="AJ2459" s="24"/>
      <c r="AK2459" s="24"/>
      <c r="AL2459" s="24"/>
      <c r="AM2459" s="24">
        <f t="shared" si="923"/>
        <v>0</v>
      </c>
      <c r="AN2459" s="24">
        <f t="shared" si="940"/>
        <v>0</v>
      </c>
      <c r="AQ2459" s="24"/>
      <c r="AR2459" s="24"/>
      <c r="AS2459" s="24"/>
      <c r="AT2459" s="24"/>
      <c r="AU2459" s="24"/>
      <c r="AV2459" s="24"/>
      <c r="AW2459" s="24">
        <f t="shared" si="924"/>
        <v>0</v>
      </c>
      <c r="AX2459" s="24">
        <f t="shared" si="925"/>
        <v>0</v>
      </c>
      <c r="BA2459" s="24"/>
      <c r="BB2459" s="24"/>
      <c r="BC2459" s="24"/>
      <c r="BD2459" s="24"/>
      <c r="BE2459" s="24"/>
      <c r="BF2459" s="24"/>
      <c r="BG2459" s="24">
        <f t="shared" si="926"/>
        <v>0</v>
      </c>
      <c r="BH2459" s="24">
        <f t="shared" si="927"/>
        <v>0</v>
      </c>
      <c r="BK2459" s="24"/>
      <c r="BL2459" s="24"/>
      <c r="BM2459" s="24"/>
      <c r="BN2459" s="24"/>
      <c r="BO2459" s="24"/>
      <c r="BP2459" s="24"/>
      <c r="BQ2459" s="24">
        <f t="shared" si="928"/>
        <v>0</v>
      </c>
      <c r="BR2459" s="24">
        <f t="shared" si="929"/>
        <v>0</v>
      </c>
      <c r="BU2459" s="24"/>
      <c r="BV2459" s="24"/>
      <c r="BW2459" s="24"/>
      <c r="BX2459" s="24"/>
      <c r="BY2459" s="24"/>
      <c r="BZ2459" s="24"/>
      <c r="CA2459" s="24">
        <f t="shared" si="930"/>
        <v>0</v>
      </c>
      <c r="CB2459" s="24">
        <f t="shared" si="931"/>
        <v>0</v>
      </c>
      <c r="CC2459" s="24"/>
      <c r="CE2459" s="24">
        <f t="shared" si="932"/>
        <v>0</v>
      </c>
      <c r="CG2459" s="24">
        <f t="shared" si="933"/>
        <v>0</v>
      </c>
      <c r="CI2459" s="24">
        <f t="shared" si="934"/>
        <v>0</v>
      </c>
      <c r="CK2459" s="24">
        <f t="shared" si="935"/>
        <v>0</v>
      </c>
      <c r="CM2459" s="24">
        <f t="shared" si="936"/>
        <v>0</v>
      </c>
      <c r="CO2459" s="24">
        <f t="shared" si="937"/>
        <v>0</v>
      </c>
      <c r="CQ2459" s="24">
        <f t="shared" si="938"/>
        <v>0</v>
      </c>
      <c r="CS2459" s="24">
        <f t="shared" si="939"/>
        <v>0</v>
      </c>
    </row>
    <row r="2460" spans="9:97">
      <c r="I2460" s="24">
        <f t="shared" si="919"/>
        <v>0</v>
      </c>
      <c r="J2460" s="24">
        <f t="shared" si="918"/>
        <v>0</v>
      </c>
      <c r="M2460" s="24"/>
      <c r="N2460" s="24"/>
      <c r="O2460" s="24"/>
      <c r="P2460" s="24"/>
      <c r="Q2460" s="24"/>
      <c r="R2460" s="24"/>
      <c r="S2460" s="24">
        <f t="shared" si="920"/>
        <v>0</v>
      </c>
      <c r="T2460" s="24">
        <f t="shared" si="917"/>
        <v>0</v>
      </c>
      <c r="W2460" s="24"/>
      <c r="X2460" s="24"/>
      <c r="Y2460" s="24"/>
      <c r="Z2460" s="24"/>
      <c r="AA2460" s="24"/>
      <c r="AB2460" s="24"/>
      <c r="AC2460" s="24">
        <f t="shared" si="921"/>
        <v>0</v>
      </c>
      <c r="AD2460" s="24">
        <f t="shared" si="922"/>
        <v>0</v>
      </c>
      <c r="AG2460" s="24"/>
      <c r="AH2460" s="24"/>
      <c r="AI2460" s="24"/>
      <c r="AJ2460" s="24"/>
      <c r="AK2460" s="24"/>
      <c r="AL2460" s="24"/>
      <c r="AM2460" s="24">
        <f t="shared" si="923"/>
        <v>0</v>
      </c>
      <c r="AN2460" s="24">
        <f t="shared" si="940"/>
        <v>0</v>
      </c>
      <c r="AQ2460" s="24"/>
      <c r="AR2460" s="24"/>
      <c r="AS2460" s="24"/>
      <c r="AT2460" s="24"/>
      <c r="AU2460" s="24"/>
      <c r="AV2460" s="24"/>
      <c r="AW2460" s="24">
        <f t="shared" si="924"/>
        <v>0</v>
      </c>
      <c r="AX2460" s="24">
        <f t="shared" si="925"/>
        <v>0</v>
      </c>
      <c r="BA2460" s="24"/>
      <c r="BB2460" s="24"/>
      <c r="BC2460" s="24"/>
      <c r="BD2460" s="24"/>
      <c r="BE2460" s="24"/>
      <c r="BF2460" s="24"/>
      <c r="BG2460" s="24">
        <f t="shared" si="926"/>
        <v>0</v>
      </c>
      <c r="BH2460" s="24">
        <f t="shared" si="927"/>
        <v>0</v>
      </c>
      <c r="BK2460" s="24"/>
      <c r="BL2460" s="24"/>
      <c r="BM2460" s="24"/>
      <c r="BN2460" s="24"/>
      <c r="BO2460" s="24"/>
      <c r="BP2460" s="24"/>
      <c r="BQ2460" s="24">
        <f t="shared" si="928"/>
        <v>0</v>
      </c>
      <c r="BR2460" s="24">
        <f t="shared" si="929"/>
        <v>0</v>
      </c>
      <c r="BU2460" s="24"/>
      <c r="BV2460" s="24"/>
      <c r="BW2460" s="24"/>
      <c r="BX2460" s="24"/>
      <c r="BY2460" s="24"/>
      <c r="BZ2460" s="24"/>
      <c r="CA2460" s="24">
        <f t="shared" si="930"/>
        <v>0</v>
      </c>
      <c r="CB2460" s="24">
        <f t="shared" si="931"/>
        <v>0</v>
      </c>
      <c r="CC2460" s="24"/>
      <c r="CE2460" s="24">
        <f t="shared" si="932"/>
        <v>0</v>
      </c>
      <c r="CG2460" s="24">
        <f t="shared" si="933"/>
        <v>0</v>
      </c>
      <c r="CI2460" s="24">
        <f t="shared" si="934"/>
        <v>0</v>
      </c>
      <c r="CK2460" s="24">
        <f t="shared" si="935"/>
        <v>0</v>
      </c>
      <c r="CM2460" s="24">
        <f t="shared" si="936"/>
        <v>0</v>
      </c>
      <c r="CO2460" s="24">
        <f t="shared" si="937"/>
        <v>0</v>
      </c>
      <c r="CQ2460" s="24">
        <f t="shared" si="938"/>
        <v>0</v>
      </c>
      <c r="CS2460" s="24">
        <f t="shared" si="939"/>
        <v>0</v>
      </c>
    </row>
    <row r="2461" spans="9:97">
      <c r="I2461" s="24">
        <f t="shared" si="919"/>
        <v>0</v>
      </c>
      <c r="J2461" s="24">
        <f t="shared" si="918"/>
        <v>0</v>
      </c>
      <c r="M2461" s="24"/>
      <c r="N2461" s="24"/>
      <c r="O2461" s="24"/>
      <c r="P2461" s="24"/>
      <c r="Q2461" s="24"/>
      <c r="R2461" s="24"/>
      <c r="S2461" s="24">
        <f t="shared" si="920"/>
        <v>0</v>
      </c>
      <c r="T2461" s="24">
        <f t="shared" si="917"/>
        <v>0</v>
      </c>
      <c r="W2461" s="24"/>
      <c r="X2461" s="24"/>
      <c r="Y2461" s="24"/>
      <c r="Z2461" s="24"/>
      <c r="AA2461" s="24"/>
      <c r="AB2461" s="24"/>
      <c r="AC2461" s="24">
        <f t="shared" si="921"/>
        <v>0</v>
      </c>
      <c r="AD2461" s="24">
        <f t="shared" si="922"/>
        <v>0</v>
      </c>
      <c r="AG2461" s="24"/>
      <c r="AH2461" s="24"/>
      <c r="AI2461" s="24"/>
      <c r="AJ2461" s="24"/>
      <c r="AK2461" s="24"/>
      <c r="AL2461" s="24"/>
      <c r="AM2461" s="24">
        <f t="shared" si="923"/>
        <v>0</v>
      </c>
      <c r="AN2461" s="24">
        <f t="shared" si="940"/>
        <v>0</v>
      </c>
      <c r="AQ2461" s="24"/>
      <c r="AR2461" s="24"/>
      <c r="AS2461" s="24"/>
      <c r="AT2461" s="24"/>
      <c r="AU2461" s="24"/>
      <c r="AV2461" s="24"/>
      <c r="AW2461" s="24">
        <f t="shared" si="924"/>
        <v>0</v>
      </c>
      <c r="AX2461" s="24">
        <f t="shared" si="925"/>
        <v>0</v>
      </c>
      <c r="BA2461" s="24"/>
      <c r="BB2461" s="24"/>
      <c r="BC2461" s="24"/>
      <c r="BD2461" s="24"/>
      <c r="BE2461" s="24"/>
      <c r="BF2461" s="24"/>
      <c r="BG2461" s="24">
        <f t="shared" si="926"/>
        <v>0</v>
      </c>
      <c r="BH2461" s="24">
        <f t="shared" si="927"/>
        <v>0</v>
      </c>
      <c r="BK2461" s="24"/>
      <c r="BL2461" s="24"/>
      <c r="BM2461" s="24"/>
      <c r="BN2461" s="24"/>
      <c r="BO2461" s="24"/>
      <c r="BP2461" s="24"/>
      <c r="BQ2461" s="24">
        <f t="shared" si="928"/>
        <v>0</v>
      </c>
      <c r="BR2461" s="24">
        <f t="shared" si="929"/>
        <v>0</v>
      </c>
      <c r="BU2461" s="24"/>
      <c r="BV2461" s="24"/>
      <c r="BW2461" s="24"/>
      <c r="BX2461" s="24"/>
      <c r="BY2461" s="24"/>
      <c r="BZ2461" s="24"/>
      <c r="CA2461" s="24">
        <f t="shared" si="930"/>
        <v>0</v>
      </c>
      <c r="CB2461" s="24">
        <f t="shared" si="931"/>
        <v>0</v>
      </c>
      <c r="CC2461" s="24"/>
      <c r="CE2461" s="24">
        <f t="shared" si="932"/>
        <v>0</v>
      </c>
      <c r="CG2461" s="24">
        <f t="shared" si="933"/>
        <v>0</v>
      </c>
      <c r="CI2461" s="24">
        <f t="shared" si="934"/>
        <v>0</v>
      </c>
      <c r="CK2461" s="24">
        <f t="shared" si="935"/>
        <v>0</v>
      </c>
      <c r="CM2461" s="24">
        <f t="shared" si="936"/>
        <v>0</v>
      </c>
      <c r="CO2461" s="24">
        <f t="shared" si="937"/>
        <v>0</v>
      </c>
      <c r="CQ2461" s="24">
        <f t="shared" si="938"/>
        <v>0</v>
      </c>
      <c r="CS2461" s="24">
        <f t="shared" si="939"/>
        <v>0</v>
      </c>
    </row>
    <row r="2462" spans="9:97">
      <c r="I2462" s="24">
        <f t="shared" si="919"/>
        <v>0</v>
      </c>
      <c r="J2462" s="24">
        <f t="shared" si="918"/>
        <v>0</v>
      </c>
      <c r="M2462" s="24"/>
      <c r="N2462" s="24"/>
      <c r="O2462" s="24"/>
      <c r="P2462" s="24"/>
      <c r="Q2462" s="24"/>
      <c r="R2462" s="24"/>
      <c r="S2462" s="24">
        <f t="shared" si="920"/>
        <v>0</v>
      </c>
      <c r="T2462" s="24">
        <f t="shared" si="917"/>
        <v>0</v>
      </c>
      <c r="W2462" s="24"/>
      <c r="X2462" s="24"/>
      <c r="Y2462" s="24"/>
      <c r="Z2462" s="24"/>
      <c r="AA2462" s="24"/>
      <c r="AB2462" s="24"/>
      <c r="AC2462" s="24">
        <f t="shared" si="921"/>
        <v>0</v>
      </c>
      <c r="AD2462" s="24">
        <f t="shared" si="922"/>
        <v>0</v>
      </c>
      <c r="AG2462" s="24"/>
      <c r="AH2462" s="24"/>
      <c r="AI2462" s="24"/>
      <c r="AJ2462" s="24"/>
      <c r="AK2462" s="24"/>
      <c r="AL2462" s="24"/>
      <c r="AM2462" s="24">
        <f t="shared" si="923"/>
        <v>0</v>
      </c>
      <c r="AN2462" s="24">
        <f t="shared" si="940"/>
        <v>0</v>
      </c>
      <c r="AQ2462" s="24"/>
      <c r="AR2462" s="24"/>
      <c r="AS2462" s="24"/>
      <c r="AT2462" s="24"/>
      <c r="AU2462" s="24"/>
      <c r="AV2462" s="24"/>
      <c r="AW2462" s="24">
        <f t="shared" si="924"/>
        <v>0</v>
      </c>
      <c r="AX2462" s="24">
        <f t="shared" si="925"/>
        <v>0</v>
      </c>
      <c r="BA2462" s="24"/>
      <c r="BB2462" s="24"/>
      <c r="BC2462" s="24"/>
      <c r="BD2462" s="24"/>
      <c r="BE2462" s="24"/>
      <c r="BF2462" s="24"/>
      <c r="BG2462" s="24">
        <f t="shared" si="926"/>
        <v>0</v>
      </c>
      <c r="BH2462" s="24">
        <f t="shared" si="927"/>
        <v>0</v>
      </c>
      <c r="BK2462" s="24"/>
      <c r="BL2462" s="24"/>
      <c r="BM2462" s="24"/>
      <c r="BN2462" s="24"/>
      <c r="BO2462" s="24"/>
      <c r="BP2462" s="24"/>
      <c r="BQ2462" s="24">
        <f t="shared" si="928"/>
        <v>0</v>
      </c>
      <c r="BR2462" s="24">
        <f t="shared" si="929"/>
        <v>0</v>
      </c>
      <c r="BU2462" s="24"/>
      <c r="BV2462" s="24"/>
      <c r="BW2462" s="24"/>
      <c r="BX2462" s="24"/>
      <c r="BY2462" s="24"/>
      <c r="BZ2462" s="24"/>
      <c r="CA2462" s="24">
        <f t="shared" si="930"/>
        <v>0</v>
      </c>
      <c r="CB2462" s="24">
        <f t="shared" si="931"/>
        <v>0</v>
      </c>
      <c r="CC2462" s="24"/>
      <c r="CE2462" s="24">
        <f t="shared" si="932"/>
        <v>0</v>
      </c>
      <c r="CG2462" s="24">
        <f t="shared" si="933"/>
        <v>0</v>
      </c>
      <c r="CI2462" s="24">
        <f t="shared" si="934"/>
        <v>0</v>
      </c>
      <c r="CK2462" s="24">
        <f t="shared" si="935"/>
        <v>0</v>
      </c>
      <c r="CM2462" s="24">
        <f t="shared" si="936"/>
        <v>0</v>
      </c>
      <c r="CO2462" s="24">
        <f t="shared" si="937"/>
        <v>0</v>
      </c>
      <c r="CQ2462" s="24">
        <f t="shared" si="938"/>
        <v>0</v>
      </c>
      <c r="CS2462" s="24">
        <f t="shared" si="939"/>
        <v>0</v>
      </c>
    </row>
    <row r="2463" spans="9:97">
      <c r="I2463" s="24">
        <f t="shared" si="919"/>
        <v>0</v>
      </c>
      <c r="J2463" s="24">
        <f t="shared" si="918"/>
        <v>0</v>
      </c>
      <c r="M2463" s="24"/>
      <c r="N2463" s="24"/>
      <c r="O2463" s="24"/>
      <c r="P2463" s="24"/>
      <c r="Q2463" s="24"/>
      <c r="R2463" s="24"/>
      <c r="S2463" s="24">
        <f t="shared" si="920"/>
        <v>0</v>
      </c>
      <c r="T2463" s="24">
        <f t="shared" si="917"/>
        <v>0</v>
      </c>
      <c r="W2463" s="24"/>
      <c r="X2463" s="24"/>
      <c r="Y2463" s="24"/>
      <c r="Z2463" s="24"/>
      <c r="AA2463" s="24"/>
      <c r="AB2463" s="24"/>
      <c r="AC2463" s="24">
        <f t="shared" si="921"/>
        <v>0</v>
      </c>
      <c r="AD2463" s="24">
        <f t="shared" si="922"/>
        <v>0</v>
      </c>
      <c r="AG2463" s="24"/>
      <c r="AH2463" s="24"/>
      <c r="AI2463" s="24"/>
      <c r="AJ2463" s="24"/>
      <c r="AK2463" s="24"/>
      <c r="AL2463" s="24"/>
      <c r="AM2463" s="24">
        <f t="shared" si="923"/>
        <v>0</v>
      </c>
      <c r="AN2463" s="24">
        <f t="shared" si="940"/>
        <v>0</v>
      </c>
      <c r="AQ2463" s="24"/>
      <c r="AR2463" s="24"/>
      <c r="AS2463" s="24"/>
      <c r="AT2463" s="24"/>
      <c r="AU2463" s="24"/>
      <c r="AV2463" s="24"/>
      <c r="AW2463" s="24">
        <f t="shared" si="924"/>
        <v>0</v>
      </c>
      <c r="AX2463" s="24">
        <f t="shared" si="925"/>
        <v>0</v>
      </c>
      <c r="BA2463" s="24"/>
      <c r="BB2463" s="24"/>
      <c r="BC2463" s="24"/>
      <c r="BD2463" s="24"/>
      <c r="BE2463" s="24"/>
      <c r="BF2463" s="24"/>
      <c r="BG2463" s="24">
        <f t="shared" si="926"/>
        <v>0</v>
      </c>
      <c r="BH2463" s="24">
        <f t="shared" si="927"/>
        <v>0</v>
      </c>
      <c r="BK2463" s="24"/>
      <c r="BL2463" s="24"/>
      <c r="BM2463" s="24"/>
      <c r="BN2463" s="24"/>
      <c r="BO2463" s="24"/>
      <c r="BP2463" s="24"/>
      <c r="BQ2463" s="24">
        <f t="shared" si="928"/>
        <v>0</v>
      </c>
      <c r="BR2463" s="24">
        <f t="shared" si="929"/>
        <v>0</v>
      </c>
      <c r="BU2463" s="24"/>
      <c r="BV2463" s="24"/>
      <c r="BW2463" s="24"/>
      <c r="BX2463" s="24"/>
      <c r="BY2463" s="24"/>
      <c r="BZ2463" s="24"/>
      <c r="CA2463" s="24">
        <f t="shared" si="930"/>
        <v>0</v>
      </c>
      <c r="CB2463" s="24">
        <f t="shared" si="931"/>
        <v>0</v>
      </c>
      <c r="CC2463" s="24"/>
      <c r="CE2463" s="24">
        <f t="shared" si="932"/>
        <v>0</v>
      </c>
      <c r="CG2463" s="24">
        <f t="shared" si="933"/>
        <v>0</v>
      </c>
      <c r="CI2463" s="24">
        <f t="shared" si="934"/>
        <v>0</v>
      </c>
      <c r="CK2463" s="24">
        <f t="shared" si="935"/>
        <v>0</v>
      </c>
      <c r="CM2463" s="24">
        <f t="shared" si="936"/>
        <v>0</v>
      </c>
      <c r="CO2463" s="24">
        <f t="shared" si="937"/>
        <v>0</v>
      </c>
      <c r="CQ2463" s="24">
        <f t="shared" si="938"/>
        <v>0</v>
      </c>
      <c r="CS2463" s="24">
        <f t="shared" si="939"/>
        <v>0</v>
      </c>
    </row>
    <row r="2464" spans="9:97">
      <c r="I2464" s="24">
        <f t="shared" si="919"/>
        <v>0</v>
      </c>
      <c r="J2464" s="24">
        <f t="shared" si="918"/>
        <v>0</v>
      </c>
      <c r="M2464" s="24"/>
      <c r="N2464" s="24"/>
      <c r="O2464" s="24"/>
      <c r="P2464" s="24"/>
      <c r="Q2464" s="24"/>
      <c r="R2464" s="24"/>
      <c r="S2464" s="24">
        <f t="shared" si="920"/>
        <v>0</v>
      </c>
      <c r="T2464" s="24">
        <f t="shared" si="917"/>
        <v>0</v>
      </c>
      <c r="W2464" s="24"/>
      <c r="X2464" s="24"/>
      <c r="Y2464" s="24"/>
      <c r="Z2464" s="24"/>
      <c r="AA2464" s="24"/>
      <c r="AB2464" s="24"/>
      <c r="AC2464" s="24">
        <f t="shared" si="921"/>
        <v>0</v>
      </c>
      <c r="AD2464" s="24">
        <f t="shared" si="922"/>
        <v>0</v>
      </c>
      <c r="AG2464" s="24"/>
      <c r="AH2464" s="24"/>
      <c r="AI2464" s="24"/>
      <c r="AJ2464" s="24"/>
      <c r="AK2464" s="24"/>
      <c r="AL2464" s="24"/>
      <c r="AM2464" s="24">
        <f t="shared" si="923"/>
        <v>0</v>
      </c>
      <c r="AN2464" s="24">
        <f t="shared" si="940"/>
        <v>0</v>
      </c>
      <c r="AQ2464" s="24"/>
      <c r="AR2464" s="24"/>
      <c r="AS2464" s="24"/>
      <c r="AT2464" s="24"/>
      <c r="AU2464" s="24"/>
      <c r="AV2464" s="24"/>
      <c r="AW2464" s="24">
        <f t="shared" si="924"/>
        <v>0</v>
      </c>
      <c r="AX2464" s="24">
        <f t="shared" si="925"/>
        <v>0</v>
      </c>
      <c r="BA2464" s="24"/>
      <c r="BB2464" s="24"/>
      <c r="BC2464" s="24"/>
      <c r="BD2464" s="24"/>
      <c r="BE2464" s="24"/>
      <c r="BF2464" s="24"/>
      <c r="BG2464" s="24">
        <f t="shared" si="926"/>
        <v>0</v>
      </c>
      <c r="BH2464" s="24">
        <f t="shared" si="927"/>
        <v>0</v>
      </c>
      <c r="BK2464" s="24"/>
      <c r="BL2464" s="24"/>
      <c r="BM2464" s="24"/>
      <c r="BN2464" s="24"/>
      <c r="BO2464" s="24"/>
      <c r="BP2464" s="24"/>
      <c r="BQ2464" s="24">
        <f t="shared" si="928"/>
        <v>0</v>
      </c>
      <c r="BR2464" s="24">
        <f t="shared" si="929"/>
        <v>0</v>
      </c>
      <c r="BU2464" s="24"/>
      <c r="BV2464" s="24"/>
      <c r="BW2464" s="24"/>
      <c r="BX2464" s="24"/>
      <c r="BY2464" s="24"/>
      <c r="BZ2464" s="24"/>
      <c r="CA2464" s="24">
        <f t="shared" si="930"/>
        <v>0</v>
      </c>
      <c r="CB2464" s="24">
        <f t="shared" si="931"/>
        <v>0</v>
      </c>
      <c r="CC2464" s="24"/>
      <c r="CE2464" s="24">
        <f t="shared" si="932"/>
        <v>0</v>
      </c>
      <c r="CG2464" s="24">
        <f t="shared" si="933"/>
        <v>0</v>
      </c>
      <c r="CI2464" s="24">
        <f t="shared" si="934"/>
        <v>0</v>
      </c>
      <c r="CK2464" s="24">
        <f t="shared" si="935"/>
        <v>0</v>
      </c>
      <c r="CM2464" s="24">
        <f t="shared" si="936"/>
        <v>0</v>
      </c>
      <c r="CO2464" s="24">
        <f t="shared" si="937"/>
        <v>0</v>
      </c>
      <c r="CQ2464" s="24">
        <f t="shared" si="938"/>
        <v>0</v>
      </c>
      <c r="CS2464" s="24">
        <f t="shared" si="939"/>
        <v>0</v>
      </c>
    </row>
    <row r="2465" spans="9:97">
      <c r="I2465" s="24">
        <f t="shared" si="919"/>
        <v>0</v>
      </c>
      <c r="J2465" s="24">
        <f t="shared" si="918"/>
        <v>0</v>
      </c>
      <c r="M2465" s="24"/>
      <c r="N2465" s="24"/>
      <c r="O2465" s="24"/>
      <c r="P2465" s="24"/>
      <c r="Q2465" s="24"/>
      <c r="R2465" s="24"/>
      <c r="S2465" s="24">
        <f t="shared" si="920"/>
        <v>0</v>
      </c>
      <c r="T2465" s="24">
        <f t="shared" si="917"/>
        <v>0</v>
      </c>
      <c r="W2465" s="24"/>
      <c r="X2465" s="24"/>
      <c r="Y2465" s="24"/>
      <c r="Z2465" s="24"/>
      <c r="AA2465" s="24"/>
      <c r="AB2465" s="24"/>
      <c r="AC2465" s="24">
        <f t="shared" si="921"/>
        <v>0</v>
      </c>
      <c r="AD2465" s="24">
        <f t="shared" si="922"/>
        <v>0</v>
      </c>
      <c r="AG2465" s="24"/>
      <c r="AH2465" s="24"/>
      <c r="AI2465" s="24"/>
      <c r="AJ2465" s="24"/>
      <c r="AK2465" s="24"/>
      <c r="AL2465" s="24"/>
      <c r="AM2465" s="24">
        <f t="shared" si="923"/>
        <v>0</v>
      </c>
      <c r="AN2465" s="24">
        <f t="shared" si="940"/>
        <v>0</v>
      </c>
      <c r="AQ2465" s="24"/>
      <c r="AR2465" s="24"/>
      <c r="AS2465" s="24"/>
      <c r="AT2465" s="24"/>
      <c r="AU2465" s="24"/>
      <c r="AV2465" s="24"/>
      <c r="AW2465" s="24">
        <f t="shared" si="924"/>
        <v>0</v>
      </c>
      <c r="AX2465" s="24">
        <f t="shared" si="925"/>
        <v>0</v>
      </c>
      <c r="BA2465" s="24"/>
      <c r="BB2465" s="24"/>
      <c r="BC2465" s="24"/>
      <c r="BD2465" s="24"/>
      <c r="BE2465" s="24"/>
      <c r="BF2465" s="24"/>
      <c r="BG2465" s="24">
        <f t="shared" si="926"/>
        <v>0</v>
      </c>
      <c r="BH2465" s="24">
        <f t="shared" si="927"/>
        <v>0</v>
      </c>
      <c r="BK2465" s="24"/>
      <c r="BL2465" s="24"/>
      <c r="BM2465" s="24"/>
      <c r="BN2465" s="24"/>
      <c r="BO2465" s="24"/>
      <c r="BP2465" s="24"/>
      <c r="BQ2465" s="24">
        <f t="shared" si="928"/>
        <v>0</v>
      </c>
      <c r="BR2465" s="24">
        <f t="shared" si="929"/>
        <v>0</v>
      </c>
      <c r="BU2465" s="24"/>
      <c r="BV2465" s="24"/>
      <c r="BW2465" s="24"/>
      <c r="BX2465" s="24"/>
      <c r="BY2465" s="24"/>
      <c r="BZ2465" s="24"/>
      <c r="CA2465" s="24">
        <f t="shared" si="930"/>
        <v>0</v>
      </c>
      <c r="CB2465" s="24">
        <f t="shared" si="931"/>
        <v>0</v>
      </c>
      <c r="CC2465" s="24"/>
      <c r="CE2465" s="24">
        <f t="shared" si="932"/>
        <v>0</v>
      </c>
      <c r="CG2465" s="24">
        <f t="shared" si="933"/>
        <v>0</v>
      </c>
      <c r="CI2465" s="24">
        <f t="shared" si="934"/>
        <v>0</v>
      </c>
      <c r="CK2465" s="24">
        <f t="shared" si="935"/>
        <v>0</v>
      </c>
      <c r="CM2465" s="24">
        <f t="shared" si="936"/>
        <v>0</v>
      </c>
      <c r="CO2465" s="24">
        <f t="shared" si="937"/>
        <v>0</v>
      </c>
      <c r="CQ2465" s="24">
        <f t="shared" si="938"/>
        <v>0</v>
      </c>
      <c r="CS2465" s="24">
        <f t="shared" si="939"/>
        <v>0</v>
      </c>
    </row>
    <row r="2466" spans="9:97">
      <c r="I2466" s="24">
        <f t="shared" si="919"/>
        <v>0</v>
      </c>
      <c r="J2466" s="24">
        <f t="shared" si="918"/>
        <v>0</v>
      </c>
      <c r="M2466" s="24"/>
      <c r="N2466" s="24"/>
      <c r="O2466" s="24"/>
      <c r="P2466" s="24"/>
      <c r="Q2466" s="24"/>
      <c r="R2466" s="24"/>
      <c r="S2466" s="24">
        <f t="shared" si="920"/>
        <v>0</v>
      </c>
      <c r="T2466" s="24">
        <f t="shared" si="917"/>
        <v>0</v>
      </c>
      <c r="W2466" s="24"/>
      <c r="X2466" s="24"/>
      <c r="Y2466" s="24"/>
      <c r="Z2466" s="24"/>
      <c r="AA2466" s="24"/>
      <c r="AB2466" s="24"/>
      <c r="AC2466" s="24">
        <f t="shared" si="921"/>
        <v>0</v>
      </c>
      <c r="AD2466" s="24">
        <f t="shared" si="922"/>
        <v>0</v>
      </c>
      <c r="AG2466" s="24"/>
      <c r="AH2466" s="24"/>
      <c r="AI2466" s="24"/>
      <c r="AJ2466" s="24"/>
      <c r="AK2466" s="24"/>
      <c r="AL2466" s="24"/>
      <c r="AM2466" s="24">
        <f t="shared" si="923"/>
        <v>0</v>
      </c>
      <c r="AN2466" s="24">
        <f t="shared" si="940"/>
        <v>0</v>
      </c>
      <c r="AQ2466" s="24"/>
      <c r="AR2466" s="24"/>
      <c r="AS2466" s="24"/>
      <c r="AT2466" s="24"/>
      <c r="AU2466" s="24"/>
      <c r="AV2466" s="24"/>
      <c r="AW2466" s="24">
        <f t="shared" si="924"/>
        <v>0</v>
      </c>
      <c r="AX2466" s="24">
        <f t="shared" si="925"/>
        <v>0</v>
      </c>
      <c r="BA2466" s="24"/>
      <c r="BB2466" s="24"/>
      <c r="BC2466" s="24"/>
      <c r="BD2466" s="24"/>
      <c r="BE2466" s="24"/>
      <c r="BF2466" s="24"/>
      <c r="BG2466" s="24">
        <f t="shared" si="926"/>
        <v>0</v>
      </c>
      <c r="BH2466" s="24">
        <f t="shared" si="927"/>
        <v>0</v>
      </c>
      <c r="BK2466" s="24"/>
      <c r="BL2466" s="24"/>
      <c r="BM2466" s="24"/>
      <c r="BN2466" s="24"/>
      <c r="BO2466" s="24"/>
      <c r="BP2466" s="24"/>
      <c r="BQ2466" s="24">
        <f t="shared" si="928"/>
        <v>0</v>
      </c>
      <c r="BR2466" s="24">
        <f t="shared" si="929"/>
        <v>0</v>
      </c>
      <c r="BU2466" s="24"/>
      <c r="BV2466" s="24"/>
      <c r="BW2466" s="24"/>
      <c r="BX2466" s="24"/>
      <c r="BY2466" s="24"/>
      <c r="BZ2466" s="24"/>
      <c r="CA2466" s="24">
        <f t="shared" si="930"/>
        <v>0</v>
      </c>
      <c r="CB2466" s="24">
        <f t="shared" si="931"/>
        <v>0</v>
      </c>
      <c r="CC2466" s="24"/>
      <c r="CE2466" s="24">
        <f t="shared" si="932"/>
        <v>0</v>
      </c>
      <c r="CG2466" s="24">
        <f t="shared" si="933"/>
        <v>0</v>
      </c>
      <c r="CI2466" s="24">
        <f t="shared" si="934"/>
        <v>0</v>
      </c>
      <c r="CK2466" s="24">
        <f t="shared" si="935"/>
        <v>0</v>
      </c>
      <c r="CM2466" s="24">
        <f t="shared" si="936"/>
        <v>0</v>
      </c>
      <c r="CO2466" s="24">
        <f t="shared" si="937"/>
        <v>0</v>
      </c>
      <c r="CQ2466" s="24">
        <f t="shared" si="938"/>
        <v>0</v>
      </c>
      <c r="CS2466" s="24">
        <f t="shared" si="939"/>
        <v>0</v>
      </c>
    </row>
    <row r="2467" spans="9:97">
      <c r="I2467" s="24">
        <f t="shared" si="919"/>
        <v>0</v>
      </c>
      <c r="J2467" s="24">
        <f t="shared" si="918"/>
        <v>0</v>
      </c>
      <c r="M2467" s="24"/>
      <c r="N2467" s="24"/>
      <c r="O2467" s="24"/>
      <c r="P2467" s="24"/>
      <c r="Q2467" s="24"/>
      <c r="R2467" s="24"/>
      <c r="S2467" s="24">
        <f t="shared" si="920"/>
        <v>0</v>
      </c>
      <c r="T2467" s="24">
        <f t="shared" si="917"/>
        <v>0</v>
      </c>
      <c r="W2467" s="24"/>
      <c r="X2467" s="24"/>
      <c r="Y2467" s="24"/>
      <c r="Z2467" s="24"/>
      <c r="AA2467" s="24"/>
      <c r="AB2467" s="24"/>
      <c r="AC2467" s="24">
        <f t="shared" si="921"/>
        <v>0</v>
      </c>
      <c r="AD2467" s="24">
        <f t="shared" si="922"/>
        <v>0</v>
      </c>
      <c r="AG2467" s="24"/>
      <c r="AH2467" s="24"/>
      <c r="AI2467" s="24"/>
      <c r="AJ2467" s="24"/>
      <c r="AK2467" s="24"/>
      <c r="AL2467" s="24"/>
      <c r="AM2467" s="24">
        <f t="shared" si="923"/>
        <v>0</v>
      </c>
      <c r="AN2467" s="24">
        <f t="shared" si="940"/>
        <v>0</v>
      </c>
      <c r="AQ2467" s="24"/>
      <c r="AR2467" s="24"/>
      <c r="AS2467" s="24"/>
      <c r="AT2467" s="24"/>
      <c r="AU2467" s="24"/>
      <c r="AV2467" s="24"/>
      <c r="AW2467" s="24">
        <f t="shared" si="924"/>
        <v>0</v>
      </c>
      <c r="AX2467" s="24">
        <f t="shared" si="925"/>
        <v>0</v>
      </c>
      <c r="BA2467" s="24"/>
      <c r="BB2467" s="24"/>
      <c r="BC2467" s="24"/>
      <c r="BD2467" s="24"/>
      <c r="BE2467" s="24"/>
      <c r="BF2467" s="24"/>
      <c r="BG2467" s="24">
        <f t="shared" si="926"/>
        <v>0</v>
      </c>
      <c r="BH2467" s="24">
        <f t="shared" si="927"/>
        <v>0</v>
      </c>
      <c r="BK2467" s="24"/>
      <c r="BL2467" s="24"/>
      <c r="BM2467" s="24"/>
      <c r="BN2467" s="24"/>
      <c r="BO2467" s="24"/>
      <c r="BP2467" s="24"/>
      <c r="BQ2467" s="24">
        <f t="shared" si="928"/>
        <v>0</v>
      </c>
      <c r="BR2467" s="24">
        <f t="shared" si="929"/>
        <v>0</v>
      </c>
      <c r="BU2467" s="24"/>
      <c r="BV2467" s="24"/>
      <c r="BW2467" s="24"/>
      <c r="BX2467" s="24"/>
      <c r="BY2467" s="24"/>
      <c r="BZ2467" s="24"/>
      <c r="CA2467" s="24">
        <f t="shared" si="930"/>
        <v>0</v>
      </c>
      <c r="CB2467" s="24">
        <f t="shared" si="931"/>
        <v>0</v>
      </c>
      <c r="CC2467" s="24"/>
      <c r="CE2467" s="24">
        <f t="shared" si="932"/>
        <v>0</v>
      </c>
      <c r="CG2467" s="24">
        <f t="shared" si="933"/>
        <v>0</v>
      </c>
      <c r="CI2467" s="24">
        <f t="shared" si="934"/>
        <v>0</v>
      </c>
      <c r="CK2467" s="24">
        <f t="shared" si="935"/>
        <v>0</v>
      </c>
      <c r="CM2467" s="24">
        <f t="shared" si="936"/>
        <v>0</v>
      </c>
      <c r="CO2467" s="24">
        <f t="shared" si="937"/>
        <v>0</v>
      </c>
      <c r="CQ2467" s="24">
        <f t="shared" si="938"/>
        <v>0</v>
      </c>
      <c r="CS2467" s="24">
        <f t="shared" si="939"/>
        <v>0</v>
      </c>
    </row>
    <row r="2468" spans="9:97">
      <c r="I2468" s="24">
        <f t="shared" si="919"/>
        <v>0</v>
      </c>
      <c r="J2468" s="24">
        <f t="shared" si="918"/>
        <v>0</v>
      </c>
      <c r="M2468" s="24"/>
      <c r="N2468" s="24"/>
      <c r="O2468" s="24"/>
      <c r="P2468" s="24"/>
      <c r="Q2468" s="24"/>
      <c r="R2468" s="24"/>
      <c r="S2468" s="24">
        <f t="shared" si="920"/>
        <v>0</v>
      </c>
      <c r="T2468" s="24">
        <f t="shared" si="917"/>
        <v>0</v>
      </c>
      <c r="W2468" s="24"/>
      <c r="X2468" s="24"/>
      <c r="Y2468" s="24"/>
      <c r="Z2468" s="24"/>
      <c r="AA2468" s="24"/>
      <c r="AB2468" s="24"/>
      <c r="AC2468" s="24">
        <f t="shared" si="921"/>
        <v>0</v>
      </c>
      <c r="AD2468" s="24">
        <f t="shared" si="922"/>
        <v>0</v>
      </c>
      <c r="AG2468" s="24"/>
      <c r="AH2468" s="24"/>
      <c r="AI2468" s="24"/>
      <c r="AJ2468" s="24"/>
      <c r="AK2468" s="24"/>
      <c r="AL2468" s="24"/>
      <c r="AM2468" s="24">
        <f t="shared" si="923"/>
        <v>0</v>
      </c>
      <c r="AN2468" s="24">
        <f t="shared" si="940"/>
        <v>0</v>
      </c>
      <c r="AQ2468" s="24"/>
      <c r="AR2468" s="24"/>
      <c r="AS2468" s="24"/>
      <c r="AT2468" s="24"/>
      <c r="AU2468" s="24"/>
      <c r="AV2468" s="24"/>
      <c r="AW2468" s="24">
        <f t="shared" si="924"/>
        <v>0</v>
      </c>
      <c r="AX2468" s="24">
        <f t="shared" si="925"/>
        <v>0</v>
      </c>
      <c r="BA2468" s="24"/>
      <c r="BB2468" s="24"/>
      <c r="BC2468" s="24"/>
      <c r="BD2468" s="24"/>
      <c r="BE2468" s="24"/>
      <c r="BF2468" s="24"/>
      <c r="BG2468" s="24">
        <f t="shared" si="926"/>
        <v>0</v>
      </c>
      <c r="BH2468" s="24">
        <f t="shared" si="927"/>
        <v>0</v>
      </c>
      <c r="BK2468" s="24"/>
      <c r="BL2468" s="24"/>
      <c r="BM2468" s="24"/>
      <c r="BN2468" s="24"/>
      <c r="BO2468" s="24"/>
      <c r="BP2468" s="24"/>
      <c r="BQ2468" s="24">
        <f t="shared" si="928"/>
        <v>0</v>
      </c>
      <c r="BR2468" s="24">
        <f t="shared" si="929"/>
        <v>0</v>
      </c>
      <c r="BU2468" s="24"/>
      <c r="BV2468" s="24"/>
      <c r="BW2468" s="24"/>
      <c r="BX2468" s="24"/>
      <c r="BY2468" s="24"/>
      <c r="BZ2468" s="24"/>
      <c r="CA2468" s="24">
        <f t="shared" si="930"/>
        <v>0</v>
      </c>
      <c r="CB2468" s="24">
        <f t="shared" si="931"/>
        <v>0</v>
      </c>
      <c r="CC2468" s="24"/>
      <c r="CE2468" s="24">
        <f t="shared" si="932"/>
        <v>0</v>
      </c>
      <c r="CG2468" s="24">
        <f t="shared" si="933"/>
        <v>0</v>
      </c>
      <c r="CI2468" s="24">
        <f t="shared" si="934"/>
        <v>0</v>
      </c>
      <c r="CK2468" s="24">
        <f t="shared" si="935"/>
        <v>0</v>
      </c>
      <c r="CM2468" s="24">
        <f t="shared" si="936"/>
        <v>0</v>
      </c>
      <c r="CO2468" s="24">
        <f t="shared" si="937"/>
        <v>0</v>
      </c>
      <c r="CQ2468" s="24">
        <f t="shared" si="938"/>
        <v>0</v>
      </c>
      <c r="CS2468" s="24">
        <f t="shared" si="939"/>
        <v>0</v>
      </c>
    </row>
    <row r="2469" spans="9:97">
      <c r="I2469" s="24">
        <f t="shared" si="919"/>
        <v>0</v>
      </c>
      <c r="J2469" s="24">
        <f t="shared" si="918"/>
        <v>0</v>
      </c>
      <c r="M2469" s="24"/>
      <c r="N2469" s="24"/>
      <c r="O2469" s="24"/>
      <c r="P2469" s="24"/>
      <c r="Q2469" s="24"/>
      <c r="R2469" s="24"/>
      <c r="S2469" s="24">
        <f t="shared" si="920"/>
        <v>0</v>
      </c>
      <c r="T2469" s="24">
        <f t="shared" si="917"/>
        <v>0</v>
      </c>
      <c r="W2469" s="24"/>
      <c r="X2469" s="24"/>
      <c r="Y2469" s="24"/>
      <c r="Z2469" s="24"/>
      <c r="AA2469" s="24"/>
      <c r="AB2469" s="24"/>
      <c r="AC2469" s="24">
        <f t="shared" si="921"/>
        <v>0</v>
      </c>
      <c r="AD2469" s="24">
        <f t="shared" si="922"/>
        <v>0</v>
      </c>
      <c r="AG2469" s="24"/>
      <c r="AH2469" s="24"/>
      <c r="AI2469" s="24"/>
      <c r="AJ2469" s="24"/>
      <c r="AK2469" s="24"/>
      <c r="AL2469" s="24"/>
      <c r="AM2469" s="24">
        <f t="shared" si="923"/>
        <v>0</v>
      </c>
      <c r="AN2469" s="24">
        <f t="shared" si="940"/>
        <v>0</v>
      </c>
      <c r="AQ2469" s="24"/>
      <c r="AR2469" s="24"/>
      <c r="AS2469" s="24"/>
      <c r="AT2469" s="24"/>
      <c r="AU2469" s="24"/>
      <c r="AV2469" s="24"/>
      <c r="AW2469" s="24">
        <f t="shared" si="924"/>
        <v>0</v>
      </c>
      <c r="AX2469" s="24">
        <f t="shared" si="925"/>
        <v>0</v>
      </c>
      <c r="BA2469" s="24"/>
      <c r="BB2469" s="24"/>
      <c r="BC2469" s="24"/>
      <c r="BD2469" s="24"/>
      <c r="BE2469" s="24"/>
      <c r="BF2469" s="24"/>
      <c r="BG2469" s="24">
        <f t="shared" si="926"/>
        <v>0</v>
      </c>
      <c r="BH2469" s="24">
        <f t="shared" si="927"/>
        <v>0</v>
      </c>
      <c r="BK2469" s="24"/>
      <c r="BL2469" s="24"/>
      <c r="BM2469" s="24"/>
      <c r="BN2469" s="24"/>
      <c r="BO2469" s="24"/>
      <c r="BP2469" s="24"/>
      <c r="BQ2469" s="24">
        <f t="shared" si="928"/>
        <v>0</v>
      </c>
      <c r="BR2469" s="24">
        <f t="shared" si="929"/>
        <v>0</v>
      </c>
      <c r="BU2469" s="24"/>
      <c r="BV2469" s="24"/>
      <c r="BW2469" s="24"/>
      <c r="BX2469" s="24"/>
      <c r="BY2469" s="24"/>
      <c r="BZ2469" s="24"/>
      <c r="CA2469" s="24">
        <f t="shared" si="930"/>
        <v>0</v>
      </c>
      <c r="CB2469" s="24">
        <f t="shared" si="931"/>
        <v>0</v>
      </c>
      <c r="CC2469" s="24"/>
      <c r="CE2469" s="24">
        <f t="shared" si="932"/>
        <v>0</v>
      </c>
      <c r="CG2469" s="24">
        <f t="shared" si="933"/>
        <v>0</v>
      </c>
      <c r="CI2469" s="24">
        <f t="shared" si="934"/>
        <v>0</v>
      </c>
      <c r="CK2469" s="24">
        <f t="shared" si="935"/>
        <v>0</v>
      </c>
      <c r="CM2469" s="24">
        <f t="shared" si="936"/>
        <v>0</v>
      </c>
      <c r="CO2469" s="24">
        <f t="shared" si="937"/>
        <v>0</v>
      </c>
      <c r="CQ2469" s="24">
        <f t="shared" si="938"/>
        <v>0</v>
      </c>
      <c r="CS2469" s="24">
        <f t="shared" si="939"/>
        <v>0</v>
      </c>
    </row>
    <row r="2470" spans="9:97">
      <c r="I2470" s="24">
        <f t="shared" si="919"/>
        <v>0</v>
      </c>
      <c r="J2470" s="24">
        <f t="shared" si="918"/>
        <v>0</v>
      </c>
      <c r="M2470" s="24"/>
      <c r="N2470" s="24"/>
      <c r="O2470" s="24"/>
      <c r="P2470" s="24"/>
      <c r="Q2470" s="24"/>
      <c r="R2470" s="24"/>
      <c r="S2470" s="24">
        <f t="shared" si="920"/>
        <v>0</v>
      </c>
      <c r="T2470" s="24">
        <f t="shared" si="917"/>
        <v>0</v>
      </c>
      <c r="W2470" s="24"/>
      <c r="X2470" s="24"/>
      <c r="Y2470" s="24"/>
      <c r="Z2470" s="24"/>
      <c r="AA2470" s="24"/>
      <c r="AB2470" s="24"/>
      <c r="AC2470" s="24">
        <f t="shared" si="921"/>
        <v>0</v>
      </c>
      <c r="AD2470" s="24">
        <f t="shared" si="922"/>
        <v>0</v>
      </c>
      <c r="AG2470" s="24"/>
      <c r="AH2470" s="24"/>
      <c r="AI2470" s="24"/>
      <c r="AJ2470" s="24"/>
      <c r="AK2470" s="24"/>
      <c r="AL2470" s="24"/>
      <c r="AM2470" s="24">
        <f t="shared" si="923"/>
        <v>0</v>
      </c>
      <c r="AN2470" s="24">
        <f t="shared" si="940"/>
        <v>0</v>
      </c>
      <c r="AQ2470" s="24"/>
      <c r="AR2470" s="24"/>
      <c r="AS2470" s="24"/>
      <c r="AT2470" s="24"/>
      <c r="AU2470" s="24"/>
      <c r="AV2470" s="24"/>
      <c r="AW2470" s="24">
        <f t="shared" si="924"/>
        <v>0</v>
      </c>
      <c r="AX2470" s="24">
        <f t="shared" si="925"/>
        <v>0</v>
      </c>
      <c r="BA2470" s="24"/>
      <c r="BB2470" s="24"/>
      <c r="BC2470" s="24"/>
      <c r="BD2470" s="24"/>
      <c r="BE2470" s="24"/>
      <c r="BF2470" s="24"/>
      <c r="BG2470" s="24">
        <f t="shared" si="926"/>
        <v>0</v>
      </c>
      <c r="BH2470" s="24">
        <f t="shared" si="927"/>
        <v>0</v>
      </c>
      <c r="BK2470" s="24"/>
      <c r="BL2470" s="24"/>
      <c r="BM2470" s="24"/>
      <c r="BN2470" s="24"/>
      <c r="BO2470" s="24"/>
      <c r="BP2470" s="24"/>
      <c r="BQ2470" s="24">
        <f t="shared" si="928"/>
        <v>0</v>
      </c>
      <c r="BR2470" s="24">
        <f t="shared" si="929"/>
        <v>0</v>
      </c>
      <c r="BU2470" s="24"/>
      <c r="BV2470" s="24"/>
      <c r="BW2470" s="24"/>
      <c r="BX2470" s="24"/>
      <c r="BY2470" s="24"/>
      <c r="BZ2470" s="24"/>
      <c r="CA2470" s="24">
        <f t="shared" si="930"/>
        <v>0</v>
      </c>
      <c r="CB2470" s="24">
        <f t="shared" si="931"/>
        <v>0</v>
      </c>
      <c r="CC2470" s="24"/>
      <c r="CE2470" s="24">
        <f t="shared" si="932"/>
        <v>0</v>
      </c>
      <c r="CG2470" s="24">
        <f t="shared" si="933"/>
        <v>0</v>
      </c>
      <c r="CI2470" s="24">
        <f t="shared" si="934"/>
        <v>0</v>
      </c>
      <c r="CK2470" s="24">
        <f t="shared" si="935"/>
        <v>0</v>
      </c>
      <c r="CM2470" s="24">
        <f t="shared" si="936"/>
        <v>0</v>
      </c>
      <c r="CO2470" s="24">
        <f t="shared" si="937"/>
        <v>0</v>
      </c>
      <c r="CQ2470" s="24">
        <f t="shared" si="938"/>
        <v>0</v>
      </c>
      <c r="CS2470" s="24">
        <f t="shared" si="939"/>
        <v>0</v>
      </c>
    </row>
    <row r="2471" spans="9:97">
      <c r="I2471" s="24">
        <f t="shared" si="919"/>
        <v>0</v>
      </c>
      <c r="J2471" s="24">
        <f t="shared" si="918"/>
        <v>0</v>
      </c>
      <c r="M2471" s="24"/>
      <c r="N2471" s="24"/>
      <c r="O2471" s="24"/>
      <c r="P2471" s="24"/>
      <c r="Q2471" s="24"/>
      <c r="R2471" s="24"/>
      <c r="S2471" s="24">
        <f t="shared" si="920"/>
        <v>0</v>
      </c>
      <c r="T2471" s="24">
        <f t="shared" ref="T2471:T2534" si="941">IF(P2471&lt;M2471-N2471,M2471-N2471-P2471,0)</f>
        <v>0</v>
      </c>
      <c r="W2471" s="24"/>
      <c r="X2471" s="24"/>
      <c r="Y2471" s="24"/>
      <c r="Z2471" s="24"/>
      <c r="AA2471" s="24"/>
      <c r="AB2471" s="24"/>
      <c r="AC2471" s="24">
        <f t="shared" si="921"/>
        <v>0</v>
      </c>
      <c r="AD2471" s="24">
        <f t="shared" si="922"/>
        <v>0</v>
      </c>
      <c r="AG2471" s="24"/>
      <c r="AH2471" s="24"/>
      <c r="AI2471" s="24"/>
      <c r="AJ2471" s="24"/>
      <c r="AK2471" s="24"/>
      <c r="AL2471" s="24"/>
      <c r="AM2471" s="24">
        <f t="shared" si="923"/>
        <v>0</v>
      </c>
      <c r="AN2471" s="24">
        <f t="shared" si="940"/>
        <v>0</v>
      </c>
      <c r="AQ2471" s="24"/>
      <c r="AR2471" s="24"/>
      <c r="AS2471" s="24"/>
      <c r="AT2471" s="24"/>
      <c r="AU2471" s="24"/>
      <c r="AV2471" s="24"/>
      <c r="AW2471" s="24">
        <f t="shared" si="924"/>
        <v>0</v>
      </c>
      <c r="AX2471" s="24">
        <f t="shared" si="925"/>
        <v>0</v>
      </c>
      <c r="BA2471" s="24"/>
      <c r="BB2471" s="24"/>
      <c r="BC2471" s="24"/>
      <c r="BD2471" s="24"/>
      <c r="BE2471" s="24"/>
      <c r="BF2471" s="24"/>
      <c r="BG2471" s="24">
        <f t="shared" si="926"/>
        <v>0</v>
      </c>
      <c r="BH2471" s="24">
        <f t="shared" si="927"/>
        <v>0</v>
      </c>
      <c r="BK2471" s="24"/>
      <c r="BL2471" s="24"/>
      <c r="BM2471" s="24"/>
      <c r="BN2471" s="24"/>
      <c r="BO2471" s="24"/>
      <c r="BP2471" s="24"/>
      <c r="BQ2471" s="24">
        <f t="shared" si="928"/>
        <v>0</v>
      </c>
      <c r="BR2471" s="24">
        <f t="shared" si="929"/>
        <v>0</v>
      </c>
      <c r="BU2471" s="24"/>
      <c r="BV2471" s="24"/>
      <c r="BW2471" s="24"/>
      <c r="BX2471" s="24"/>
      <c r="BY2471" s="24"/>
      <c r="BZ2471" s="24"/>
      <c r="CA2471" s="24">
        <f t="shared" si="930"/>
        <v>0</v>
      </c>
      <c r="CB2471" s="24">
        <f t="shared" si="931"/>
        <v>0</v>
      </c>
      <c r="CC2471" s="24"/>
      <c r="CE2471" s="24">
        <f t="shared" si="932"/>
        <v>0</v>
      </c>
      <c r="CG2471" s="24">
        <f t="shared" si="933"/>
        <v>0</v>
      </c>
      <c r="CI2471" s="24">
        <f t="shared" si="934"/>
        <v>0</v>
      </c>
      <c r="CK2471" s="24">
        <f t="shared" si="935"/>
        <v>0</v>
      </c>
      <c r="CM2471" s="24">
        <f t="shared" si="936"/>
        <v>0</v>
      </c>
      <c r="CO2471" s="24">
        <f t="shared" si="937"/>
        <v>0</v>
      </c>
      <c r="CQ2471" s="24">
        <f t="shared" si="938"/>
        <v>0</v>
      </c>
      <c r="CS2471" s="24">
        <f t="shared" si="939"/>
        <v>0</v>
      </c>
    </row>
    <row r="2472" spans="9:97">
      <c r="I2472" s="24">
        <f t="shared" si="919"/>
        <v>0</v>
      </c>
      <c r="J2472" s="24">
        <f t="shared" si="918"/>
        <v>0</v>
      </c>
      <c r="M2472" s="24"/>
      <c r="N2472" s="24"/>
      <c r="O2472" s="24"/>
      <c r="P2472" s="24"/>
      <c r="Q2472" s="24"/>
      <c r="R2472" s="24"/>
      <c r="S2472" s="24">
        <f t="shared" si="920"/>
        <v>0</v>
      </c>
      <c r="T2472" s="24">
        <f t="shared" si="941"/>
        <v>0</v>
      </c>
      <c r="W2472" s="24"/>
      <c r="X2472" s="24"/>
      <c r="Y2472" s="24"/>
      <c r="Z2472" s="24"/>
      <c r="AA2472" s="24"/>
      <c r="AB2472" s="24"/>
      <c r="AC2472" s="24">
        <f t="shared" si="921"/>
        <v>0</v>
      </c>
      <c r="AD2472" s="24">
        <f t="shared" si="922"/>
        <v>0</v>
      </c>
      <c r="AG2472" s="24"/>
      <c r="AH2472" s="24"/>
      <c r="AI2472" s="24"/>
      <c r="AJ2472" s="24"/>
      <c r="AK2472" s="24"/>
      <c r="AL2472" s="24"/>
      <c r="AM2472" s="24">
        <f t="shared" si="923"/>
        <v>0</v>
      </c>
      <c r="AN2472" s="24">
        <f t="shared" si="940"/>
        <v>0</v>
      </c>
      <c r="AQ2472" s="24"/>
      <c r="AR2472" s="24"/>
      <c r="AS2472" s="24"/>
      <c r="AT2472" s="24"/>
      <c r="AU2472" s="24"/>
      <c r="AV2472" s="24"/>
      <c r="AW2472" s="24">
        <f t="shared" si="924"/>
        <v>0</v>
      </c>
      <c r="AX2472" s="24">
        <f t="shared" si="925"/>
        <v>0</v>
      </c>
      <c r="BA2472" s="24"/>
      <c r="BB2472" s="24"/>
      <c r="BC2472" s="24"/>
      <c r="BD2472" s="24"/>
      <c r="BE2472" s="24"/>
      <c r="BF2472" s="24"/>
      <c r="BG2472" s="24">
        <f t="shared" si="926"/>
        <v>0</v>
      </c>
      <c r="BH2472" s="24">
        <f t="shared" si="927"/>
        <v>0</v>
      </c>
      <c r="BK2472" s="24"/>
      <c r="BL2472" s="24"/>
      <c r="BM2472" s="24"/>
      <c r="BN2472" s="24"/>
      <c r="BO2472" s="24"/>
      <c r="BP2472" s="24"/>
      <c r="BQ2472" s="24">
        <f t="shared" si="928"/>
        <v>0</v>
      </c>
      <c r="BR2472" s="24">
        <f t="shared" si="929"/>
        <v>0</v>
      </c>
      <c r="BU2472" s="24"/>
      <c r="BV2472" s="24"/>
      <c r="BW2472" s="24"/>
      <c r="BX2472" s="24"/>
      <c r="BY2472" s="24"/>
      <c r="BZ2472" s="24"/>
      <c r="CA2472" s="24">
        <f t="shared" si="930"/>
        <v>0</v>
      </c>
      <c r="CB2472" s="24">
        <f t="shared" si="931"/>
        <v>0</v>
      </c>
      <c r="CC2472" s="24"/>
      <c r="CE2472" s="24">
        <f t="shared" si="932"/>
        <v>0</v>
      </c>
      <c r="CG2472" s="24">
        <f t="shared" si="933"/>
        <v>0</v>
      </c>
      <c r="CI2472" s="24">
        <f t="shared" si="934"/>
        <v>0</v>
      </c>
      <c r="CK2472" s="24">
        <f t="shared" si="935"/>
        <v>0</v>
      </c>
      <c r="CM2472" s="24">
        <f t="shared" si="936"/>
        <v>0</v>
      </c>
      <c r="CO2472" s="24">
        <f t="shared" si="937"/>
        <v>0</v>
      </c>
      <c r="CQ2472" s="24">
        <f t="shared" si="938"/>
        <v>0</v>
      </c>
      <c r="CS2472" s="24">
        <f t="shared" si="939"/>
        <v>0</v>
      </c>
    </row>
    <row r="2473" spans="9:97">
      <c r="I2473" s="24">
        <f t="shared" si="919"/>
        <v>0</v>
      </c>
      <c r="J2473" s="24">
        <f t="shared" si="918"/>
        <v>0</v>
      </c>
      <c r="M2473" s="24"/>
      <c r="N2473" s="24"/>
      <c r="O2473" s="24"/>
      <c r="P2473" s="24"/>
      <c r="Q2473" s="24"/>
      <c r="R2473" s="24"/>
      <c r="S2473" s="24">
        <f t="shared" si="920"/>
        <v>0</v>
      </c>
      <c r="T2473" s="24">
        <f t="shared" si="941"/>
        <v>0</v>
      </c>
      <c r="W2473" s="24"/>
      <c r="X2473" s="24"/>
      <c r="Y2473" s="24"/>
      <c r="Z2473" s="24"/>
      <c r="AA2473" s="24"/>
      <c r="AB2473" s="24"/>
      <c r="AC2473" s="24">
        <f t="shared" si="921"/>
        <v>0</v>
      </c>
      <c r="AD2473" s="24">
        <f t="shared" si="922"/>
        <v>0</v>
      </c>
      <c r="AG2473" s="24"/>
      <c r="AH2473" s="24"/>
      <c r="AI2473" s="24"/>
      <c r="AJ2473" s="24"/>
      <c r="AK2473" s="24"/>
      <c r="AL2473" s="24"/>
      <c r="AM2473" s="24">
        <f t="shared" si="923"/>
        <v>0</v>
      </c>
      <c r="AN2473" s="24">
        <f t="shared" si="940"/>
        <v>0</v>
      </c>
      <c r="AQ2473" s="24"/>
      <c r="AR2473" s="24"/>
      <c r="AS2473" s="24"/>
      <c r="AT2473" s="24"/>
      <c r="AU2473" s="24"/>
      <c r="AV2473" s="24"/>
      <c r="AW2473" s="24">
        <f t="shared" si="924"/>
        <v>0</v>
      </c>
      <c r="AX2473" s="24">
        <f t="shared" si="925"/>
        <v>0</v>
      </c>
      <c r="BA2473" s="24"/>
      <c r="BB2473" s="24"/>
      <c r="BC2473" s="24"/>
      <c r="BD2473" s="24"/>
      <c r="BE2473" s="24"/>
      <c r="BF2473" s="24"/>
      <c r="BG2473" s="24">
        <f t="shared" si="926"/>
        <v>0</v>
      </c>
      <c r="BH2473" s="24">
        <f t="shared" si="927"/>
        <v>0</v>
      </c>
      <c r="BK2473" s="24"/>
      <c r="BL2473" s="24"/>
      <c r="BM2473" s="24"/>
      <c r="BN2473" s="24"/>
      <c r="BO2473" s="24"/>
      <c r="BP2473" s="24"/>
      <c r="BQ2473" s="24">
        <f t="shared" si="928"/>
        <v>0</v>
      </c>
      <c r="BR2473" s="24">
        <f t="shared" si="929"/>
        <v>0</v>
      </c>
      <c r="BU2473" s="24"/>
      <c r="BV2473" s="24"/>
      <c r="BW2473" s="24"/>
      <c r="BX2473" s="24"/>
      <c r="BY2473" s="24"/>
      <c r="BZ2473" s="24"/>
      <c r="CA2473" s="24">
        <f t="shared" si="930"/>
        <v>0</v>
      </c>
      <c r="CB2473" s="24">
        <f t="shared" si="931"/>
        <v>0</v>
      </c>
      <c r="CC2473" s="24"/>
      <c r="CE2473" s="24">
        <f t="shared" si="932"/>
        <v>0</v>
      </c>
      <c r="CG2473" s="24">
        <f t="shared" si="933"/>
        <v>0</v>
      </c>
      <c r="CI2473" s="24">
        <f t="shared" si="934"/>
        <v>0</v>
      </c>
      <c r="CK2473" s="24">
        <f t="shared" si="935"/>
        <v>0</v>
      </c>
      <c r="CM2473" s="24">
        <f t="shared" si="936"/>
        <v>0</v>
      </c>
      <c r="CO2473" s="24">
        <f t="shared" si="937"/>
        <v>0</v>
      </c>
      <c r="CQ2473" s="24">
        <f t="shared" si="938"/>
        <v>0</v>
      </c>
      <c r="CS2473" s="24">
        <f t="shared" si="939"/>
        <v>0</v>
      </c>
    </row>
    <row r="2474" spans="9:97">
      <c r="I2474" s="24">
        <f t="shared" si="919"/>
        <v>0</v>
      </c>
      <c r="J2474" s="24">
        <f t="shared" si="918"/>
        <v>0</v>
      </c>
      <c r="M2474" s="24"/>
      <c r="N2474" s="24"/>
      <c r="O2474" s="24"/>
      <c r="P2474" s="24"/>
      <c r="Q2474" s="24"/>
      <c r="R2474" s="24"/>
      <c r="S2474" s="24">
        <f t="shared" si="920"/>
        <v>0</v>
      </c>
      <c r="T2474" s="24">
        <f t="shared" si="941"/>
        <v>0</v>
      </c>
      <c r="W2474" s="24"/>
      <c r="X2474" s="24"/>
      <c r="Y2474" s="24"/>
      <c r="Z2474" s="24"/>
      <c r="AA2474" s="24"/>
      <c r="AB2474" s="24"/>
      <c r="AC2474" s="24">
        <f t="shared" si="921"/>
        <v>0</v>
      </c>
      <c r="AD2474" s="24">
        <f t="shared" si="922"/>
        <v>0</v>
      </c>
      <c r="AG2474" s="24"/>
      <c r="AH2474" s="24"/>
      <c r="AI2474" s="24"/>
      <c r="AJ2474" s="24"/>
      <c r="AK2474" s="24"/>
      <c r="AL2474" s="24"/>
      <c r="AM2474" s="24">
        <f t="shared" si="923"/>
        <v>0</v>
      </c>
      <c r="AN2474" s="24">
        <f t="shared" si="940"/>
        <v>0</v>
      </c>
      <c r="AQ2474" s="24"/>
      <c r="AR2474" s="24"/>
      <c r="AS2474" s="24"/>
      <c r="AT2474" s="24"/>
      <c r="AU2474" s="24"/>
      <c r="AV2474" s="24"/>
      <c r="AW2474" s="24">
        <f t="shared" si="924"/>
        <v>0</v>
      </c>
      <c r="AX2474" s="24">
        <f t="shared" si="925"/>
        <v>0</v>
      </c>
      <c r="BA2474" s="24"/>
      <c r="BB2474" s="24"/>
      <c r="BC2474" s="24"/>
      <c r="BD2474" s="24"/>
      <c r="BE2474" s="24"/>
      <c r="BF2474" s="24"/>
      <c r="BG2474" s="24">
        <f t="shared" si="926"/>
        <v>0</v>
      </c>
      <c r="BH2474" s="24">
        <f t="shared" si="927"/>
        <v>0</v>
      </c>
      <c r="BK2474" s="24"/>
      <c r="BL2474" s="24"/>
      <c r="BM2474" s="24"/>
      <c r="BN2474" s="24"/>
      <c r="BO2474" s="24"/>
      <c r="BP2474" s="24"/>
      <c r="BQ2474" s="24">
        <f t="shared" si="928"/>
        <v>0</v>
      </c>
      <c r="BR2474" s="24">
        <f t="shared" si="929"/>
        <v>0</v>
      </c>
      <c r="BU2474" s="24"/>
      <c r="BV2474" s="24"/>
      <c r="BW2474" s="24"/>
      <c r="BX2474" s="24"/>
      <c r="BY2474" s="24"/>
      <c r="BZ2474" s="24"/>
      <c r="CA2474" s="24">
        <f t="shared" si="930"/>
        <v>0</v>
      </c>
      <c r="CB2474" s="24">
        <f t="shared" si="931"/>
        <v>0</v>
      </c>
      <c r="CC2474" s="24"/>
      <c r="CE2474" s="24">
        <f t="shared" si="932"/>
        <v>0</v>
      </c>
      <c r="CG2474" s="24">
        <f t="shared" si="933"/>
        <v>0</v>
      </c>
      <c r="CI2474" s="24">
        <f t="shared" si="934"/>
        <v>0</v>
      </c>
      <c r="CK2474" s="24">
        <f t="shared" si="935"/>
        <v>0</v>
      </c>
      <c r="CM2474" s="24">
        <f t="shared" si="936"/>
        <v>0</v>
      </c>
      <c r="CO2474" s="24">
        <f t="shared" si="937"/>
        <v>0</v>
      </c>
      <c r="CQ2474" s="24">
        <f t="shared" si="938"/>
        <v>0</v>
      </c>
      <c r="CS2474" s="24">
        <f t="shared" si="939"/>
        <v>0</v>
      </c>
    </row>
    <row r="2475" spans="9:97">
      <c r="I2475" s="24">
        <f t="shared" si="919"/>
        <v>0</v>
      </c>
      <c r="J2475" s="24">
        <f t="shared" si="918"/>
        <v>0</v>
      </c>
      <c r="M2475" s="24"/>
      <c r="N2475" s="24"/>
      <c r="O2475" s="24"/>
      <c r="P2475" s="24"/>
      <c r="Q2475" s="24"/>
      <c r="R2475" s="24"/>
      <c r="S2475" s="24">
        <f t="shared" si="920"/>
        <v>0</v>
      </c>
      <c r="T2475" s="24">
        <f t="shared" si="941"/>
        <v>0</v>
      </c>
      <c r="W2475" s="24"/>
      <c r="X2475" s="24"/>
      <c r="Y2475" s="24"/>
      <c r="Z2475" s="24"/>
      <c r="AA2475" s="24"/>
      <c r="AB2475" s="24"/>
      <c r="AC2475" s="24">
        <f t="shared" si="921"/>
        <v>0</v>
      </c>
      <c r="AD2475" s="24">
        <f t="shared" si="922"/>
        <v>0</v>
      </c>
      <c r="AG2475" s="24"/>
      <c r="AH2475" s="24"/>
      <c r="AI2475" s="24"/>
      <c r="AJ2475" s="24"/>
      <c r="AK2475" s="24"/>
      <c r="AL2475" s="24"/>
      <c r="AM2475" s="24">
        <f t="shared" si="923"/>
        <v>0</v>
      </c>
      <c r="AN2475" s="24">
        <f t="shared" si="940"/>
        <v>0</v>
      </c>
      <c r="AQ2475" s="24"/>
      <c r="AR2475" s="24"/>
      <c r="AS2475" s="24"/>
      <c r="AT2475" s="24"/>
      <c r="AU2475" s="24"/>
      <c r="AV2475" s="24"/>
      <c r="AW2475" s="24">
        <f t="shared" si="924"/>
        <v>0</v>
      </c>
      <c r="AX2475" s="24">
        <f t="shared" si="925"/>
        <v>0</v>
      </c>
      <c r="BA2475" s="24"/>
      <c r="BB2475" s="24"/>
      <c r="BC2475" s="24"/>
      <c r="BD2475" s="24"/>
      <c r="BE2475" s="24"/>
      <c r="BF2475" s="24"/>
      <c r="BG2475" s="24">
        <f t="shared" si="926"/>
        <v>0</v>
      </c>
      <c r="BH2475" s="24">
        <f t="shared" si="927"/>
        <v>0</v>
      </c>
      <c r="BK2475" s="24"/>
      <c r="BL2475" s="24"/>
      <c r="BM2475" s="24"/>
      <c r="BN2475" s="24"/>
      <c r="BO2475" s="24"/>
      <c r="BP2475" s="24"/>
      <c r="BQ2475" s="24">
        <f t="shared" si="928"/>
        <v>0</v>
      </c>
      <c r="BR2475" s="24">
        <f t="shared" si="929"/>
        <v>0</v>
      </c>
      <c r="BU2475" s="24"/>
      <c r="BV2475" s="24"/>
      <c r="BW2475" s="24"/>
      <c r="BX2475" s="24"/>
      <c r="BY2475" s="24"/>
      <c r="BZ2475" s="24"/>
      <c r="CA2475" s="24">
        <f t="shared" si="930"/>
        <v>0</v>
      </c>
      <c r="CB2475" s="24">
        <f t="shared" si="931"/>
        <v>0</v>
      </c>
      <c r="CC2475" s="24"/>
      <c r="CE2475" s="24">
        <f t="shared" si="932"/>
        <v>0</v>
      </c>
      <c r="CG2475" s="24">
        <f t="shared" si="933"/>
        <v>0</v>
      </c>
      <c r="CI2475" s="24">
        <f t="shared" si="934"/>
        <v>0</v>
      </c>
      <c r="CK2475" s="24">
        <f t="shared" si="935"/>
        <v>0</v>
      </c>
      <c r="CM2475" s="24">
        <f t="shared" si="936"/>
        <v>0</v>
      </c>
      <c r="CO2475" s="24">
        <f t="shared" si="937"/>
        <v>0</v>
      </c>
      <c r="CQ2475" s="24">
        <f t="shared" si="938"/>
        <v>0</v>
      </c>
      <c r="CS2475" s="24">
        <f t="shared" si="939"/>
        <v>0</v>
      </c>
    </row>
    <row r="2476" spans="9:97">
      <c r="I2476" s="24">
        <f t="shared" si="919"/>
        <v>0</v>
      </c>
      <c r="J2476" s="24">
        <f t="shared" si="918"/>
        <v>0</v>
      </c>
      <c r="M2476" s="24"/>
      <c r="N2476" s="24"/>
      <c r="O2476" s="24"/>
      <c r="P2476" s="24"/>
      <c r="Q2476" s="24"/>
      <c r="R2476" s="24"/>
      <c r="S2476" s="24">
        <f t="shared" si="920"/>
        <v>0</v>
      </c>
      <c r="T2476" s="24">
        <f t="shared" si="941"/>
        <v>0</v>
      </c>
      <c r="W2476" s="24"/>
      <c r="X2476" s="24"/>
      <c r="Y2476" s="24"/>
      <c r="Z2476" s="24"/>
      <c r="AA2476" s="24"/>
      <c r="AB2476" s="24"/>
      <c r="AC2476" s="24">
        <f t="shared" si="921"/>
        <v>0</v>
      </c>
      <c r="AD2476" s="24">
        <f t="shared" si="922"/>
        <v>0</v>
      </c>
      <c r="AG2476" s="24"/>
      <c r="AH2476" s="24"/>
      <c r="AI2476" s="24"/>
      <c r="AJ2476" s="24"/>
      <c r="AK2476" s="24"/>
      <c r="AL2476" s="24"/>
      <c r="AM2476" s="24">
        <f t="shared" si="923"/>
        <v>0</v>
      </c>
      <c r="AN2476" s="24">
        <f t="shared" si="940"/>
        <v>0</v>
      </c>
      <c r="AQ2476" s="24"/>
      <c r="AR2476" s="24"/>
      <c r="AS2476" s="24"/>
      <c r="AT2476" s="24"/>
      <c r="AU2476" s="24"/>
      <c r="AV2476" s="24"/>
      <c r="AW2476" s="24">
        <f t="shared" si="924"/>
        <v>0</v>
      </c>
      <c r="AX2476" s="24">
        <f t="shared" si="925"/>
        <v>0</v>
      </c>
      <c r="BA2476" s="24"/>
      <c r="BB2476" s="24"/>
      <c r="BC2476" s="24"/>
      <c r="BD2476" s="24"/>
      <c r="BE2476" s="24"/>
      <c r="BF2476" s="24"/>
      <c r="BG2476" s="24">
        <f t="shared" si="926"/>
        <v>0</v>
      </c>
      <c r="BH2476" s="24">
        <f t="shared" si="927"/>
        <v>0</v>
      </c>
      <c r="BK2476" s="24"/>
      <c r="BL2476" s="24"/>
      <c r="BM2476" s="24"/>
      <c r="BN2476" s="24"/>
      <c r="BO2476" s="24"/>
      <c r="BP2476" s="24"/>
      <c r="BQ2476" s="24">
        <f t="shared" si="928"/>
        <v>0</v>
      </c>
      <c r="BR2476" s="24">
        <f t="shared" si="929"/>
        <v>0</v>
      </c>
      <c r="BU2476" s="24"/>
      <c r="BV2476" s="24"/>
      <c r="BW2476" s="24"/>
      <c r="BX2476" s="24"/>
      <c r="BY2476" s="24"/>
      <c r="BZ2476" s="24"/>
      <c r="CA2476" s="24">
        <f t="shared" si="930"/>
        <v>0</v>
      </c>
      <c r="CB2476" s="24">
        <f t="shared" si="931"/>
        <v>0</v>
      </c>
      <c r="CC2476" s="24"/>
      <c r="CE2476" s="24">
        <f t="shared" si="932"/>
        <v>0</v>
      </c>
      <c r="CG2476" s="24">
        <f t="shared" si="933"/>
        <v>0</v>
      </c>
      <c r="CI2476" s="24">
        <f t="shared" si="934"/>
        <v>0</v>
      </c>
      <c r="CK2476" s="24">
        <f t="shared" si="935"/>
        <v>0</v>
      </c>
      <c r="CM2476" s="24">
        <f t="shared" si="936"/>
        <v>0</v>
      </c>
      <c r="CO2476" s="24">
        <f t="shared" si="937"/>
        <v>0</v>
      </c>
      <c r="CQ2476" s="24">
        <f t="shared" si="938"/>
        <v>0</v>
      </c>
      <c r="CS2476" s="24">
        <f t="shared" si="939"/>
        <v>0</v>
      </c>
    </row>
    <row r="2477" spans="9:97">
      <c r="I2477" s="24">
        <f t="shared" si="919"/>
        <v>0</v>
      </c>
      <c r="J2477" s="24">
        <f t="shared" si="918"/>
        <v>0</v>
      </c>
      <c r="M2477" s="24"/>
      <c r="N2477" s="24"/>
      <c r="O2477" s="24"/>
      <c r="P2477" s="24"/>
      <c r="Q2477" s="24"/>
      <c r="R2477" s="24"/>
      <c r="S2477" s="24">
        <f t="shared" si="920"/>
        <v>0</v>
      </c>
      <c r="T2477" s="24">
        <f t="shared" si="941"/>
        <v>0</v>
      </c>
      <c r="W2477" s="24"/>
      <c r="X2477" s="24"/>
      <c r="Y2477" s="24"/>
      <c r="Z2477" s="24"/>
      <c r="AA2477" s="24"/>
      <c r="AB2477" s="24"/>
      <c r="AC2477" s="24">
        <f t="shared" si="921"/>
        <v>0</v>
      </c>
      <c r="AD2477" s="24">
        <f t="shared" si="922"/>
        <v>0</v>
      </c>
      <c r="AG2477" s="24"/>
      <c r="AH2477" s="24"/>
      <c r="AI2477" s="24"/>
      <c r="AJ2477" s="24"/>
      <c r="AK2477" s="24"/>
      <c r="AL2477" s="24"/>
      <c r="AM2477" s="24">
        <f t="shared" si="923"/>
        <v>0</v>
      </c>
      <c r="AN2477" s="24">
        <f t="shared" si="940"/>
        <v>0</v>
      </c>
      <c r="AQ2477" s="24"/>
      <c r="AR2477" s="24"/>
      <c r="AS2477" s="24"/>
      <c r="AT2477" s="24"/>
      <c r="AU2477" s="24"/>
      <c r="AV2477" s="24"/>
      <c r="AW2477" s="24">
        <f t="shared" si="924"/>
        <v>0</v>
      </c>
      <c r="AX2477" s="24">
        <f t="shared" si="925"/>
        <v>0</v>
      </c>
      <c r="BA2477" s="24"/>
      <c r="BB2477" s="24"/>
      <c r="BC2477" s="24"/>
      <c r="BD2477" s="24"/>
      <c r="BE2477" s="24"/>
      <c r="BF2477" s="24"/>
      <c r="BG2477" s="24">
        <f t="shared" si="926"/>
        <v>0</v>
      </c>
      <c r="BH2477" s="24">
        <f t="shared" si="927"/>
        <v>0</v>
      </c>
      <c r="BK2477" s="24"/>
      <c r="BL2477" s="24"/>
      <c r="BM2477" s="24"/>
      <c r="BN2477" s="24"/>
      <c r="BO2477" s="24"/>
      <c r="BP2477" s="24"/>
      <c r="BQ2477" s="24">
        <f t="shared" si="928"/>
        <v>0</v>
      </c>
      <c r="BR2477" s="24">
        <f t="shared" si="929"/>
        <v>0</v>
      </c>
      <c r="BU2477" s="24"/>
      <c r="BV2477" s="24"/>
      <c r="BW2477" s="24"/>
      <c r="BX2477" s="24"/>
      <c r="BY2477" s="24"/>
      <c r="BZ2477" s="24"/>
      <c r="CA2477" s="24">
        <f t="shared" si="930"/>
        <v>0</v>
      </c>
      <c r="CB2477" s="24">
        <f t="shared" si="931"/>
        <v>0</v>
      </c>
      <c r="CC2477" s="24"/>
      <c r="CE2477" s="24">
        <f t="shared" si="932"/>
        <v>0</v>
      </c>
      <c r="CG2477" s="24">
        <f t="shared" si="933"/>
        <v>0</v>
      </c>
      <c r="CI2477" s="24">
        <f t="shared" si="934"/>
        <v>0</v>
      </c>
      <c r="CK2477" s="24">
        <f t="shared" si="935"/>
        <v>0</v>
      </c>
      <c r="CM2477" s="24">
        <f t="shared" si="936"/>
        <v>0</v>
      </c>
      <c r="CO2477" s="24">
        <f t="shared" si="937"/>
        <v>0</v>
      </c>
      <c r="CQ2477" s="24">
        <f t="shared" si="938"/>
        <v>0</v>
      </c>
      <c r="CS2477" s="24">
        <f t="shared" si="939"/>
        <v>0</v>
      </c>
    </row>
    <row r="2478" spans="9:97">
      <c r="I2478" s="24">
        <f t="shared" si="919"/>
        <v>0</v>
      </c>
      <c r="J2478" s="24">
        <f t="shared" si="918"/>
        <v>0</v>
      </c>
      <c r="M2478" s="24"/>
      <c r="N2478" s="24"/>
      <c r="O2478" s="24"/>
      <c r="P2478" s="24"/>
      <c r="Q2478" s="24"/>
      <c r="R2478" s="24"/>
      <c r="S2478" s="24">
        <f t="shared" si="920"/>
        <v>0</v>
      </c>
      <c r="T2478" s="24">
        <f t="shared" si="941"/>
        <v>0</v>
      </c>
      <c r="W2478" s="24"/>
      <c r="X2478" s="24"/>
      <c r="Y2478" s="24"/>
      <c r="Z2478" s="24"/>
      <c r="AA2478" s="24"/>
      <c r="AB2478" s="24"/>
      <c r="AC2478" s="24">
        <f t="shared" si="921"/>
        <v>0</v>
      </c>
      <c r="AD2478" s="24">
        <f t="shared" si="922"/>
        <v>0</v>
      </c>
      <c r="AG2478" s="24"/>
      <c r="AH2478" s="24"/>
      <c r="AI2478" s="24"/>
      <c r="AJ2478" s="24"/>
      <c r="AK2478" s="24"/>
      <c r="AL2478" s="24"/>
      <c r="AM2478" s="24">
        <f t="shared" si="923"/>
        <v>0</v>
      </c>
      <c r="AN2478" s="24">
        <f t="shared" si="940"/>
        <v>0</v>
      </c>
      <c r="AQ2478" s="24"/>
      <c r="AR2478" s="24"/>
      <c r="AS2478" s="24"/>
      <c r="AT2478" s="24"/>
      <c r="AU2478" s="24"/>
      <c r="AV2478" s="24"/>
      <c r="AW2478" s="24">
        <f t="shared" si="924"/>
        <v>0</v>
      </c>
      <c r="AX2478" s="24">
        <f t="shared" si="925"/>
        <v>0</v>
      </c>
      <c r="BA2478" s="24"/>
      <c r="BB2478" s="24"/>
      <c r="BC2478" s="24"/>
      <c r="BD2478" s="24"/>
      <c r="BE2478" s="24"/>
      <c r="BF2478" s="24"/>
      <c r="BG2478" s="24">
        <f t="shared" si="926"/>
        <v>0</v>
      </c>
      <c r="BH2478" s="24">
        <f t="shared" si="927"/>
        <v>0</v>
      </c>
      <c r="BK2478" s="24"/>
      <c r="BL2478" s="24"/>
      <c r="BM2478" s="24"/>
      <c r="BN2478" s="24"/>
      <c r="BO2478" s="24"/>
      <c r="BP2478" s="24"/>
      <c r="BQ2478" s="24">
        <f t="shared" si="928"/>
        <v>0</v>
      </c>
      <c r="BR2478" s="24">
        <f t="shared" si="929"/>
        <v>0</v>
      </c>
      <c r="BU2478" s="24"/>
      <c r="BV2478" s="24"/>
      <c r="BW2478" s="24"/>
      <c r="BX2478" s="24"/>
      <c r="BY2478" s="24"/>
      <c r="BZ2478" s="24"/>
      <c r="CA2478" s="24">
        <f t="shared" si="930"/>
        <v>0</v>
      </c>
      <c r="CB2478" s="24">
        <f t="shared" si="931"/>
        <v>0</v>
      </c>
      <c r="CC2478" s="24"/>
      <c r="CE2478" s="24">
        <f t="shared" si="932"/>
        <v>0</v>
      </c>
      <c r="CG2478" s="24">
        <f t="shared" si="933"/>
        <v>0</v>
      </c>
      <c r="CI2478" s="24">
        <f t="shared" si="934"/>
        <v>0</v>
      </c>
      <c r="CK2478" s="24">
        <f t="shared" si="935"/>
        <v>0</v>
      </c>
      <c r="CM2478" s="24">
        <f t="shared" si="936"/>
        <v>0</v>
      </c>
      <c r="CO2478" s="24">
        <f t="shared" si="937"/>
        <v>0</v>
      </c>
      <c r="CQ2478" s="24">
        <f t="shared" si="938"/>
        <v>0</v>
      </c>
      <c r="CS2478" s="24">
        <f t="shared" si="939"/>
        <v>0</v>
      </c>
    </row>
    <row r="2479" spans="9:97">
      <c r="I2479" s="24">
        <f t="shared" si="919"/>
        <v>0</v>
      </c>
      <c r="J2479" s="24">
        <f t="shared" si="918"/>
        <v>0</v>
      </c>
      <c r="M2479" s="24"/>
      <c r="N2479" s="24"/>
      <c r="O2479" s="24"/>
      <c r="P2479" s="24"/>
      <c r="Q2479" s="24"/>
      <c r="R2479" s="24"/>
      <c r="S2479" s="24">
        <f t="shared" si="920"/>
        <v>0</v>
      </c>
      <c r="T2479" s="24">
        <f t="shared" si="941"/>
        <v>0</v>
      </c>
      <c r="W2479" s="24"/>
      <c r="X2479" s="24"/>
      <c r="Y2479" s="24"/>
      <c r="Z2479" s="24"/>
      <c r="AA2479" s="24"/>
      <c r="AB2479" s="24"/>
      <c r="AC2479" s="24">
        <f t="shared" si="921"/>
        <v>0</v>
      </c>
      <c r="AD2479" s="24">
        <f t="shared" si="922"/>
        <v>0</v>
      </c>
      <c r="AG2479" s="24"/>
      <c r="AH2479" s="24"/>
      <c r="AI2479" s="24"/>
      <c r="AJ2479" s="24"/>
      <c r="AK2479" s="24"/>
      <c r="AL2479" s="24"/>
      <c r="AM2479" s="24">
        <f t="shared" si="923"/>
        <v>0</v>
      </c>
      <c r="AN2479" s="24">
        <f t="shared" si="940"/>
        <v>0</v>
      </c>
      <c r="AQ2479" s="24"/>
      <c r="AR2479" s="24"/>
      <c r="AS2479" s="24"/>
      <c r="AT2479" s="24"/>
      <c r="AU2479" s="24"/>
      <c r="AV2479" s="24"/>
      <c r="AW2479" s="24">
        <f t="shared" si="924"/>
        <v>0</v>
      </c>
      <c r="AX2479" s="24">
        <f t="shared" si="925"/>
        <v>0</v>
      </c>
      <c r="BA2479" s="24"/>
      <c r="BB2479" s="24"/>
      <c r="BC2479" s="24"/>
      <c r="BD2479" s="24"/>
      <c r="BE2479" s="24"/>
      <c r="BF2479" s="24"/>
      <c r="BG2479" s="24">
        <f t="shared" si="926"/>
        <v>0</v>
      </c>
      <c r="BH2479" s="24">
        <f t="shared" si="927"/>
        <v>0</v>
      </c>
      <c r="BK2479" s="24"/>
      <c r="BL2479" s="24"/>
      <c r="BM2479" s="24"/>
      <c r="BN2479" s="24"/>
      <c r="BO2479" s="24"/>
      <c r="BP2479" s="24"/>
      <c r="BQ2479" s="24">
        <f t="shared" si="928"/>
        <v>0</v>
      </c>
      <c r="BR2479" s="24">
        <f t="shared" si="929"/>
        <v>0</v>
      </c>
      <c r="BU2479" s="24"/>
      <c r="BV2479" s="24"/>
      <c r="BW2479" s="24"/>
      <c r="BX2479" s="24"/>
      <c r="BY2479" s="24"/>
      <c r="BZ2479" s="24"/>
      <c r="CA2479" s="24">
        <f t="shared" si="930"/>
        <v>0</v>
      </c>
      <c r="CB2479" s="24">
        <f t="shared" si="931"/>
        <v>0</v>
      </c>
      <c r="CC2479" s="24"/>
      <c r="CE2479" s="24">
        <f t="shared" si="932"/>
        <v>0</v>
      </c>
      <c r="CG2479" s="24">
        <f t="shared" si="933"/>
        <v>0</v>
      </c>
      <c r="CI2479" s="24">
        <f t="shared" si="934"/>
        <v>0</v>
      </c>
      <c r="CK2479" s="24">
        <f t="shared" si="935"/>
        <v>0</v>
      </c>
      <c r="CM2479" s="24">
        <f t="shared" si="936"/>
        <v>0</v>
      </c>
      <c r="CO2479" s="24">
        <f t="shared" si="937"/>
        <v>0</v>
      </c>
      <c r="CQ2479" s="24">
        <f t="shared" si="938"/>
        <v>0</v>
      </c>
      <c r="CS2479" s="24">
        <f t="shared" si="939"/>
        <v>0</v>
      </c>
    </row>
    <row r="2480" spans="9:97">
      <c r="I2480" s="24">
        <f t="shared" si="919"/>
        <v>0</v>
      </c>
      <c r="J2480" s="24">
        <f t="shared" si="918"/>
        <v>0</v>
      </c>
      <c r="M2480" s="24"/>
      <c r="N2480" s="24"/>
      <c r="O2480" s="24"/>
      <c r="P2480" s="24"/>
      <c r="Q2480" s="24"/>
      <c r="R2480" s="24"/>
      <c r="S2480" s="24">
        <f t="shared" si="920"/>
        <v>0</v>
      </c>
      <c r="T2480" s="24">
        <f t="shared" si="941"/>
        <v>0</v>
      </c>
      <c r="W2480" s="24"/>
      <c r="X2480" s="24"/>
      <c r="Y2480" s="24"/>
      <c r="Z2480" s="24"/>
      <c r="AA2480" s="24"/>
      <c r="AB2480" s="24"/>
      <c r="AC2480" s="24">
        <f t="shared" si="921"/>
        <v>0</v>
      </c>
      <c r="AD2480" s="24">
        <f t="shared" si="922"/>
        <v>0</v>
      </c>
      <c r="AG2480" s="24"/>
      <c r="AH2480" s="24"/>
      <c r="AI2480" s="24"/>
      <c r="AJ2480" s="24"/>
      <c r="AK2480" s="24"/>
      <c r="AL2480" s="24"/>
      <c r="AM2480" s="24">
        <f t="shared" si="923"/>
        <v>0</v>
      </c>
      <c r="AN2480" s="24">
        <f t="shared" si="940"/>
        <v>0</v>
      </c>
      <c r="AQ2480" s="24"/>
      <c r="AR2480" s="24"/>
      <c r="AS2480" s="24"/>
      <c r="AT2480" s="24"/>
      <c r="AU2480" s="24"/>
      <c r="AV2480" s="24"/>
      <c r="AW2480" s="24">
        <f t="shared" si="924"/>
        <v>0</v>
      </c>
      <c r="AX2480" s="24">
        <f t="shared" si="925"/>
        <v>0</v>
      </c>
      <c r="BA2480" s="24"/>
      <c r="BB2480" s="24"/>
      <c r="BC2480" s="24"/>
      <c r="BD2480" s="24"/>
      <c r="BE2480" s="24"/>
      <c r="BF2480" s="24"/>
      <c r="BG2480" s="24">
        <f t="shared" si="926"/>
        <v>0</v>
      </c>
      <c r="BH2480" s="24">
        <f t="shared" si="927"/>
        <v>0</v>
      </c>
      <c r="BK2480" s="24"/>
      <c r="BL2480" s="24"/>
      <c r="BM2480" s="24"/>
      <c r="BN2480" s="24"/>
      <c r="BO2480" s="24"/>
      <c r="BP2480" s="24"/>
      <c r="BQ2480" s="24">
        <f t="shared" si="928"/>
        <v>0</v>
      </c>
      <c r="BR2480" s="24">
        <f t="shared" si="929"/>
        <v>0</v>
      </c>
      <c r="BU2480" s="24"/>
      <c r="BV2480" s="24"/>
      <c r="BW2480" s="24"/>
      <c r="BX2480" s="24"/>
      <c r="BY2480" s="24"/>
      <c r="BZ2480" s="24"/>
      <c r="CA2480" s="24">
        <f t="shared" si="930"/>
        <v>0</v>
      </c>
      <c r="CB2480" s="24">
        <f t="shared" si="931"/>
        <v>0</v>
      </c>
      <c r="CC2480" s="24"/>
      <c r="CE2480" s="24">
        <f t="shared" si="932"/>
        <v>0</v>
      </c>
      <c r="CG2480" s="24">
        <f t="shared" si="933"/>
        <v>0</v>
      </c>
      <c r="CI2480" s="24">
        <f t="shared" si="934"/>
        <v>0</v>
      </c>
      <c r="CK2480" s="24">
        <f t="shared" si="935"/>
        <v>0</v>
      </c>
      <c r="CM2480" s="24">
        <f t="shared" si="936"/>
        <v>0</v>
      </c>
      <c r="CO2480" s="24">
        <f t="shared" si="937"/>
        <v>0</v>
      </c>
      <c r="CQ2480" s="24">
        <f t="shared" si="938"/>
        <v>0</v>
      </c>
      <c r="CS2480" s="24">
        <f t="shared" si="939"/>
        <v>0</v>
      </c>
    </row>
    <row r="2481" spans="9:97">
      <c r="I2481" s="24">
        <f t="shared" si="919"/>
        <v>0</v>
      </c>
      <c r="J2481" s="24">
        <f t="shared" si="918"/>
        <v>0</v>
      </c>
      <c r="M2481" s="24"/>
      <c r="N2481" s="24"/>
      <c r="O2481" s="24"/>
      <c r="P2481" s="24"/>
      <c r="Q2481" s="24"/>
      <c r="R2481" s="24"/>
      <c r="S2481" s="24">
        <f t="shared" si="920"/>
        <v>0</v>
      </c>
      <c r="T2481" s="24">
        <f t="shared" si="941"/>
        <v>0</v>
      </c>
      <c r="W2481" s="24"/>
      <c r="X2481" s="24"/>
      <c r="Y2481" s="24"/>
      <c r="Z2481" s="24"/>
      <c r="AA2481" s="24"/>
      <c r="AB2481" s="24"/>
      <c r="AC2481" s="24">
        <f t="shared" si="921"/>
        <v>0</v>
      </c>
      <c r="AD2481" s="24">
        <f t="shared" si="922"/>
        <v>0</v>
      </c>
      <c r="AG2481" s="24"/>
      <c r="AH2481" s="24"/>
      <c r="AI2481" s="24"/>
      <c r="AJ2481" s="24"/>
      <c r="AK2481" s="24"/>
      <c r="AL2481" s="24"/>
      <c r="AM2481" s="24">
        <f t="shared" si="923"/>
        <v>0</v>
      </c>
      <c r="AN2481" s="24">
        <f t="shared" si="940"/>
        <v>0</v>
      </c>
      <c r="AQ2481" s="24"/>
      <c r="AR2481" s="24"/>
      <c r="AS2481" s="24"/>
      <c r="AT2481" s="24"/>
      <c r="AU2481" s="24"/>
      <c r="AV2481" s="24"/>
      <c r="AW2481" s="24">
        <f t="shared" si="924"/>
        <v>0</v>
      </c>
      <c r="AX2481" s="24">
        <f t="shared" si="925"/>
        <v>0</v>
      </c>
      <c r="BA2481" s="24"/>
      <c r="BB2481" s="24"/>
      <c r="BC2481" s="24"/>
      <c r="BD2481" s="24"/>
      <c r="BE2481" s="24"/>
      <c r="BF2481" s="24"/>
      <c r="BG2481" s="24">
        <f t="shared" si="926"/>
        <v>0</v>
      </c>
      <c r="BH2481" s="24">
        <f t="shared" si="927"/>
        <v>0</v>
      </c>
      <c r="BK2481" s="24"/>
      <c r="BL2481" s="24"/>
      <c r="BM2481" s="24"/>
      <c r="BN2481" s="24"/>
      <c r="BO2481" s="24"/>
      <c r="BP2481" s="24"/>
      <c r="BQ2481" s="24">
        <f t="shared" si="928"/>
        <v>0</v>
      </c>
      <c r="BR2481" s="24">
        <f t="shared" si="929"/>
        <v>0</v>
      </c>
      <c r="BU2481" s="24"/>
      <c r="BV2481" s="24"/>
      <c r="BW2481" s="24"/>
      <c r="BX2481" s="24"/>
      <c r="BY2481" s="24"/>
      <c r="BZ2481" s="24"/>
      <c r="CA2481" s="24">
        <f t="shared" si="930"/>
        <v>0</v>
      </c>
      <c r="CB2481" s="24">
        <f t="shared" si="931"/>
        <v>0</v>
      </c>
      <c r="CC2481" s="24"/>
      <c r="CE2481" s="24">
        <f t="shared" si="932"/>
        <v>0</v>
      </c>
      <c r="CG2481" s="24">
        <f t="shared" si="933"/>
        <v>0</v>
      </c>
      <c r="CI2481" s="24">
        <f t="shared" si="934"/>
        <v>0</v>
      </c>
      <c r="CK2481" s="24">
        <f t="shared" si="935"/>
        <v>0</v>
      </c>
      <c r="CM2481" s="24">
        <f t="shared" si="936"/>
        <v>0</v>
      </c>
      <c r="CO2481" s="24">
        <f t="shared" si="937"/>
        <v>0</v>
      </c>
      <c r="CQ2481" s="24">
        <f t="shared" si="938"/>
        <v>0</v>
      </c>
      <c r="CS2481" s="24">
        <f t="shared" si="939"/>
        <v>0</v>
      </c>
    </row>
    <row r="2482" spans="9:97">
      <c r="I2482" s="24">
        <f t="shared" si="919"/>
        <v>0</v>
      </c>
      <c r="J2482" s="24">
        <f t="shared" si="918"/>
        <v>0</v>
      </c>
      <c r="M2482" s="24"/>
      <c r="N2482" s="24"/>
      <c r="O2482" s="24"/>
      <c r="P2482" s="24"/>
      <c r="Q2482" s="24"/>
      <c r="R2482" s="24"/>
      <c r="S2482" s="24">
        <f t="shared" si="920"/>
        <v>0</v>
      </c>
      <c r="T2482" s="24">
        <f t="shared" si="941"/>
        <v>0</v>
      </c>
      <c r="W2482" s="24"/>
      <c r="X2482" s="24"/>
      <c r="Y2482" s="24"/>
      <c r="Z2482" s="24"/>
      <c r="AA2482" s="24"/>
      <c r="AB2482" s="24"/>
      <c r="AC2482" s="24">
        <f t="shared" si="921"/>
        <v>0</v>
      </c>
      <c r="AD2482" s="24">
        <f t="shared" si="922"/>
        <v>0</v>
      </c>
      <c r="AG2482" s="24"/>
      <c r="AH2482" s="24"/>
      <c r="AI2482" s="24"/>
      <c r="AJ2482" s="24"/>
      <c r="AK2482" s="24"/>
      <c r="AL2482" s="24"/>
      <c r="AM2482" s="24">
        <f t="shared" si="923"/>
        <v>0</v>
      </c>
      <c r="AN2482" s="24">
        <f t="shared" si="940"/>
        <v>0</v>
      </c>
      <c r="AQ2482" s="24"/>
      <c r="AR2482" s="24"/>
      <c r="AS2482" s="24"/>
      <c r="AT2482" s="24"/>
      <c r="AU2482" s="24"/>
      <c r="AV2482" s="24"/>
      <c r="AW2482" s="24">
        <f t="shared" si="924"/>
        <v>0</v>
      </c>
      <c r="AX2482" s="24">
        <f t="shared" si="925"/>
        <v>0</v>
      </c>
      <c r="BA2482" s="24"/>
      <c r="BB2482" s="24"/>
      <c r="BC2482" s="24"/>
      <c r="BD2482" s="24"/>
      <c r="BE2482" s="24"/>
      <c r="BF2482" s="24"/>
      <c r="BG2482" s="24">
        <f t="shared" si="926"/>
        <v>0</v>
      </c>
      <c r="BH2482" s="24">
        <f t="shared" si="927"/>
        <v>0</v>
      </c>
      <c r="BK2482" s="24"/>
      <c r="BL2482" s="24"/>
      <c r="BM2482" s="24"/>
      <c r="BN2482" s="24"/>
      <c r="BO2482" s="24"/>
      <c r="BP2482" s="24"/>
      <c r="BQ2482" s="24">
        <f t="shared" si="928"/>
        <v>0</v>
      </c>
      <c r="BR2482" s="24">
        <f t="shared" si="929"/>
        <v>0</v>
      </c>
      <c r="BU2482" s="24"/>
      <c r="BV2482" s="24"/>
      <c r="BW2482" s="24"/>
      <c r="BX2482" s="24"/>
      <c r="BY2482" s="24"/>
      <c r="BZ2482" s="24"/>
      <c r="CA2482" s="24">
        <f t="shared" si="930"/>
        <v>0</v>
      </c>
      <c r="CB2482" s="24">
        <f t="shared" si="931"/>
        <v>0</v>
      </c>
      <c r="CC2482" s="24"/>
      <c r="CE2482" s="24">
        <f t="shared" si="932"/>
        <v>0</v>
      </c>
      <c r="CG2482" s="24">
        <f t="shared" si="933"/>
        <v>0</v>
      </c>
      <c r="CI2482" s="24">
        <f t="shared" si="934"/>
        <v>0</v>
      </c>
      <c r="CK2482" s="24">
        <f t="shared" si="935"/>
        <v>0</v>
      </c>
      <c r="CM2482" s="24">
        <f t="shared" si="936"/>
        <v>0</v>
      </c>
      <c r="CO2482" s="24">
        <f t="shared" si="937"/>
        <v>0</v>
      </c>
      <c r="CQ2482" s="24">
        <f t="shared" si="938"/>
        <v>0</v>
      </c>
      <c r="CS2482" s="24">
        <f t="shared" si="939"/>
        <v>0</v>
      </c>
    </row>
    <row r="2483" spans="9:97">
      <c r="I2483" s="24">
        <f t="shared" si="919"/>
        <v>0</v>
      </c>
      <c r="J2483" s="24">
        <f t="shared" si="918"/>
        <v>0</v>
      </c>
      <c r="M2483" s="24"/>
      <c r="N2483" s="24"/>
      <c r="O2483" s="24"/>
      <c r="P2483" s="24"/>
      <c r="Q2483" s="24"/>
      <c r="R2483" s="24"/>
      <c r="S2483" s="24">
        <f t="shared" si="920"/>
        <v>0</v>
      </c>
      <c r="T2483" s="24">
        <f t="shared" si="941"/>
        <v>0</v>
      </c>
      <c r="W2483" s="24"/>
      <c r="X2483" s="24"/>
      <c r="Y2483" s="24"/>
      <c r="Z2483" s="24"/>
      <c r="AA2483" s="24"/>
      <c r="AB2483" s="24"/>
      <c r="AC2483" s="24">
        <f t="shared" si="921"/>
        <v>0</v>
      </c>
      <c r="AD2483" s="24">
        <f t="shared" si="922"/>
        <v>0</v>
      </c>
      <c r="AG2483" s="24"/>
      <c r="AH2483" s="24"/>
      <c r="AI2483" s="24"/>
      <c r="AJ2483" s="24"/>
      <c r="AK2483" s="24"/>
      <c r="AL2483" s="24"/>
      <c r="AM2483" s="24">
        <f t="shared" si="923"/>
        <v>0</v>
      </c>
      <c r="AN2483" s="24">
        <f t="shared" si="940"/>
        <v>0</v>
      </c>
      <c r="AQ2483" s="24"/>
      <c r="AR2483" s="24"/>
      <c r="AS2483" s="24"/>
      <c r="AT2483" s="24"/>
      <c r="AU2483" s="24"/>
      <c r="AV2483" s="24"/>
      <c r="AW2483" s="24">
        <f t="shared" si="924"/>
        <v>0</v>
      </c>
      <c r="AX2483" s="24">
        <f t="shared" si="925"/>
        <v>0</v>
      </c>
      <c r="BA2483" s="24"/>
      <c r="BB2483" s="24"/>
      <c r="BC2483" s="24"/>
      <c r="BD2483" s="24"/>
      <c r="BE2483" s="24"/>
      <c r="BF2483" s="24"/>
      <c r="BG2483" s="24">
        <f t="shared" si="926"/>
        <v>0</v>
      </c>
      <c r="BH2483" s="24">
        <f t="shared" si="927"/>
        <v>0</v>
      </c>
      <c r="BK2483" s="24"/>
      <c r="BL2483" s="24"/>
      <c r="BM2483" s="24"/>
      <c r="BN2483" s="24"/>
      <c r="BO2483" s="24"/>
      <c r="BP2483" s="24"/>
      <c r="BQ2483" s="24">
        <f t="shared" si="928"/>
        <v>0</v>
      </c>
      <c r="BR2483" s="24">
        <f t="shared" si="929"/>
        <v>0</v>
      </c>
      <c r="BU2483" s="24"/>
      <c r="BV2483" s="24"/>
      <c r="BW2483" s="24"/>
      <c r="BX2483" s="24"/>
      <c r="BY2483" s="24"/>
      <c r="BZ2483" s="24"/>
      <c r="CA2483" s="24">
        <f t="shared" si="930"/>
        <v>0</v>
      </c>
      <c r="CB2483" s="24">
        <f t="shared" si="931"/>
        <v>0</v>
      </c>
      <c r="CC2483" s="24"/>
      <c r="CE2483" s="24">
        <f t="shared" si="932"/>
        <v>0</v>
      </c>
      <c r="CG2483" s="24">
        <f t="shared" si="933"/>
        <v>0</v>
      </c>
      <c r="CI2483" s="24">
        <f t="shared" si="934"/>
        <v>0</v>
      </c>
      <c r="CK2483" s="24">
        <f t="shared" si="935"/>
        <v>0</v>
      </c>
      <c r="CM2483" s="24">
        <f t="shared" si="936"/>
        <v>0</v>
      </c>
      <c r="CO2483" s="24">
        <f t="shared" si="937"/>
        <v>0</v>
      </c>
      <c r="CQ2483" s="24">
        <f t="shared" si="938"/>
        <v>0</v>
      </c>
      <c r="CS2483" s="24">
        <f t="shared" si="939"/>
        <v>0</v>
      </c>
    </row>
    <row r="2484" spans="9:97">
      <c r="I2484" s="24">
        <f t="shared" si="919"/>
        <v>0</v>
      </c>
      <c r="J2484" s="24">
        <f t="shared" si="918"/>
        <v>0</v>
      </c>
      <c r="M2484" s="24"/>
      <c r="N2484" s="24"/>
      <c r="O2484" s="24"/>
      <c r="P2484" s="24"/>
      <c r="Q2484" s="24"/>
      <c r="R2484" s="24"/>
      <c r="S2484" s="24">
        <f t="shared" si="920"/>
        <v>0</v>
      </c>
      <c r="T2484" s="24">
        <f t="shared" si="941"/>
        <v>0</v>
      </c>
      <c r="W2484" s="24"/>
      <c r="X2484" s="24"/>
      <c r="Y2484" s="24"/>
      <c r="Z2484" s="24"/>
      <c r="AA2484" s="24"/>
      <c r="AB2484" s="24"/>
      <c r="AC2484" s="24">
        <f t="shared" si="921"/>
        <v>0</v>
      </c>
      <c r="AD2484" s="24">
        <f t="shared" si="922"/>
        <v>0</v>
      </c>
      <c r="AG2484" s="24"/>
      <c r="AH2484" s="24"/>
      <c r="AI2484" s="24"/>
      <c r="AJ2484" s="24"/>
      <c r="AK2484" s="24"/>
      <c r="AL2484" s="24"/>
      <c r="AM2484" s="24">
        <f t="shared" si="923"/>
        <v>0</v>
      </c>
      <c r="AN2484" s="24">
        <f t="shared" si="940"/>
        <v>0</v>
      </c>
      <c r="AQ2484" s="24"/>
      <c r="AR2484" s="24"/>
      <c r="AS2484" s="24"/>
      <c r="AT2484" s="24"/>
      <c r="AU2484" s="24"/>
      <c r="AV2484" s="24"/>
      <c r="AW2484" s="24">
        <f t="shared" si="924"/>
        <v>0</v>
      </c>
      <c r="AX2484" s="24">
        <f t="shared" si="925"/>
        <v>0</v>
      </c>
      <c r="BA2484" s="24"/>
      <c r="BB2484" s="24"/>
      <c r="BC2484" s="24"/>
      <c r="BD2484" s="24"/>
      <c r="BE2484" s="24"/>
      <c r="BF2484" s="24"/>
      <c r="BG2484" s="24">
        <f t="shared" si="926"/>
        <v>0</v>
      </c>
      <c r="BH2484" s="24">
        <f t="shared" si="927"/>
        <v>0</v>
      </c>
      <c r="BK2484" s="24"/>
      <c r="BL2484" s="24"/>
      <c r="BM2484" s="24"/>
      <c r="BN2484" s="24"/>
      <c r="BO2484" s="24"/>
      <c r="BP2484" s="24"/>
      <c r="BQ2484" s="24">
        <f t="shared" si="928"/>
        <v>0</v>
      </c>
      <c r="BR2484" s="24">
        <f t="shared" si="929"/>
        <v>0</v>
      </c>
      <c r="BU2484" s="24"/>
      <c r="BV2484" s="24"/>
      <c r="BW2484" s="24"/>
      <c r="BX2484" s="24"/>
      <c r="BY2484" s="24"/>
      <c r="BZ2484" s="24"/>
      <c r="CA2484" s="24">
        <f t="shared" si="930"/>
        <v>0</v>
      </c>
      <c r="CB2484" s="24">
        <f t="shared" si="931"/>
        <v>0</v>
      </c>
      <c r="CC2484" s="24"/>
      <c r="CE2484" s="24">
        <f t="shared" si="932"/>
        <v>0</v>
      </c>
      <c r="CG2484" s="24">
        <f t="shared" si="933"/>
        <v>0</v>
      </c>
      <c r="CI2484" s="24">
        <f t="shared" si="934"/>
        <v>0</v>
      </c>
      <c r="CK2484" s="24">
        <f t="shared" si="935"/>
        <v>0</v>
      </c>
      <c r="CM2484" s="24">
        <f t="shared" si="936"/>
        <v>0</v>
      </c>
      <c r="CO2484" s="24">
        <f t="shared" si="937"/>
        <v>0</v>
      </c>
      <c r="CQ2484" s="24">
        <f t="shared" si="938"/>
        <v>0</v>
      </c>
      <c r="CS2484" s="24">
        <f t="shared" si="939"/>
        <v>0</v>
      </c>
    </row>
    <row r="2485" spans="9:97">
      <c r="I2485" s="24">
        <f t="shared" si="919"/>
        <v>0</v>
      </c>
      <c r="J2485" s="24">
        <f t="shared" si="918"/>
        <v>0</v>
      </c>
      <c r="M2485" s="24"/>
      <c r="N2485" s="24"/>
      <c r="O2485" s="24"/>
      <c r="P2485" s="24"/>
      <c r="Q2485" s="24"/>
      <c r="R2485" s="24"/>
      <c r="S2485" s="24">
        <f t="shared" si="920"/>
        <v>0</v>
      </c>
      <c r="T2485" s="24">
        <f t="shared" si="941"/>
        <v>0</v>
      </c>
      <c r="W2485" s="24"/>
      <c r="X2485" s="24"/>
      <c r="Y2485" s="24"/>
      <c r="Z2485" s="24"/>
      <c r="AA2485" s="24"/>
      <c r="AB2485" s="24"/>
      <c r="AC2485" s="24">
        <f t="shared" si="921"/>
        <v>0</v>
      </c>
      <c r="AD2485" s="24">
        <f t="shared" si="922"/>
        <v>0</v>
      </c>
      <c r="AG2485" s="24"/>
      <c r="AH2485" s="24"/>
      <c r="AI2485" s="24"/>
      <c r="AJ2485" s="24"/>
      <c r="AK2485" s="24"/>
      <c r="AL2485" s="24"/>
      <c r="AM2485" s="24">
        <f t="shared" si="923"/>
        <v>0</v>
      </c>
      <c r="AN2485" s="24">
        <f t="shared" si="940"/>
        <v>0</v>
      </c>
      <c r="AQ2485" s="24"/>
      <c r="AR2485" s="24"/>
      <c r="AS2485" s="24"/>
      <c r="AT2485" s="24"/>
      <c r="AU2485" s="24"/>
      <c r="AV2485" s="24"/>
      <c r="AW2485" s="24">
        <f t="shared" si="924"/>
        <v>0</v>
      </c>
      <c r="AX2485" s="24">
        <f t="shared" si="925"/>
        <v>0</v>
      </c>
      <c r="BA2485" s="24"/>
      <c r="BB2485" s="24"/>
      <c r="BC2485" s="24"/>
      <c r="BD2485" s="24"/>
      <c r="BE2485" s="24"/>
      <c r="BF2485" s="24"/>
      <c r="BG2485" s="24">
        <f t="shared" si="926"/>
        <v>0</v>
      </c>
      <c r="BH2485" s="24">
        <f t="shared" si="927"/>
        <v>0</v>
      </c>
      <c r="BK2485" s="24"/>
      <c r="BL2485" s="24"/>
      <c r="BM2485" s="24"/>
      <c r="BN2485" s="24"/>
      <c r="BO2485" s="24"/>
      <c r="BP2485" s="24"/>
      <c r="BQ2485" s="24">
        <f t="shared" si="928"/>
        <v>0</v>
      </c>
      <c r="BR2485" s="24">
        <f t="shared" si="929"/>
        <v>0</v>
      </c>
      <c r="BU2485" s="24"/>
      <c r="BV2485" s="24"/>
      <c r="BW2485" s="24"/>
      <c r="BX2485" s="24"/>
      <c r="BY2485" s="24"/>
      <c r="BZ2485" s="24"/>
      <c r="CA2485" s="24">
        <f t="shared" si="930"/>
        <v>0</v>
      </c>
      <c r="CB2485" s="24">
        <f t="shared" si="931"/>
        <v>0</v>
      </c>
      <c r="CC2485" s="24"/>
      <c r="CE2485" s="24">
        <f t="shared" si="932"/>
        <v>0</v>
      </c>
      <c r="CG2485" s="24">
        <f t="shared" si="933"/>
        <v>0</v>
      </c>
      <c r="CI2485" s="24">
        <f t="shared" si="934"/>
        <v>0</v>
      </c>
      <c r="CK2485" s="24">
        <f t="shared" si="935"/>
        <v>0</v>
      </c>
      <c r="CM2485" s="24">
        <f t="shared" si="936"/>
        <v>0</v>
      </c>
      <c r="CO2485" s="24">
        <f t="shared" si="937"/>
        <v>0</v>
      </c>
      <c r="CQ2485" s="24">
        <f t="shared" si="938"/>
        <v>0</v>
      </c>
      <c r="CS2485" s="24">
        <f t="shared" si="939"/>
        <v>0</v>
      </c>
    </row>
    <row r="2486" spans="9:97">
      <c r="I2486" s="24">
        <f t="shared" si="919"/>
        <v>0</v>
      </c>
      <c r="J2486" s="24">
        <f t="shared" si="918"/>
        <v>0</v>
      </c>
      <c r="M2486" s="24"/>
      <c r="N2486" s="24"/>
      <c r="O2486" s="24"/>
      <c r="P2486" s="24"/>
      <c r="Q2486" s="24"/>
      <c r="R2486" s="24"/>
      <c r="S2486" s="24">
        <f t="shared" si="920"/>
        <v>0</v>
      </c>
      <c r="T2486" s="24">
        <f t="shared" si="941"/>
        <v>0</v>
      </c>
      <c r="W2486" s="24"/>
      <c r="X2486" s="24"/>
      <c r="Y2486" s="24"/>
      <c r="Z2486" s="24"/>
      <c r="AA2486" s="24"/>
      <c r="AB2486" s="24"/>
      <c r="AC2486" s="24">
        <f t="shared" si="921"/>
        <v>0</v>
      </c>
      <c r="AD2486" s="24">
        <f t="shared" si="922"/>
        <v>0</v>
      </c>
      <c r="AG2486" s="24"/>
      <c r="AH2486" s="24"/>
      <c r="AI2486" s="24"/>
      <c r="AJ2486" s="24"/>
      <c r="AK2486" s="24"/>
      <c r="AL2486" s="24"/>
      <c r="AM2486" s="24">
        <f t="shared" si="923"/>
        <v>0</v>
      </c>
      <c r="AN2486" s="24">
        <f t="shared" si="940"/>
        <v>0</v>
      </c>
      <c r="AQ2486" s="24"/>
      <c r="AR2486" s="24"/>
      <c r="AS2486" s="24"/>
      <c r="AT2486" s="24"/>
      <c r="AU2486" s="24"/>
      <c r="AV2486" s="24"/>
      <c r="AW2486" s="24">
        <f t="shared" si="924"/>
        <v>0</v>
      </c>
      <c r="AX2486" s="24">
        <f t="shared" si="925"/>
        <v>0</v>
      </c>
      <c r="BA2486" s="24"/>
      <c r="BB2486" s="24"/>
      <c r="BC2486" s="24"/>
      <c r="BD2486" s="24"/>
      <c r="BE2486" s="24"/>
      <c r="BF2486" s="24"/>
      <c r="BG2486" s="24">
        <f t="shared" si="926"/>
        <v>0</v>
      </c>
      <c r="BH2486" s="24">
        <f t="shared" si="927"/>
        <v>0</v>
      </c>
      <c r="BK2486" s="24"/>
      <c r="BL2486" s="24"/>
      <c r="BM2486" s="24"/>
      <c r="BN2486" s="24"/>
      <c r="BO2486" s="24"/>
      <c r="BP2486" s="24"/>
      <c r="BQ2486" s="24">
        <f t="shared" si="928"/>
        <v>0</v>
      </c>
      <c r="BR2486" s="24">
        <f t="shared" si="929"/>
        <v>0</v>
      </c>
      <c r="BU2486" s="24"/>
      <c r="BV2486" s="24"/>
      <c r="BW2486" s="24"/>
      <c r="BX2486" s="24"/>
      <c r="BY2486" s="24"/>
      <c r="BZ2486" s="24"/>
      <c r="CA2486" s="24">
        <f t="shared" si="930"/>
        <v>0</v>
      </c>
      <c r="CB2486" s="24">
        <f t="shared" si="931"/>
        <v>0</v>
      </c>
      <c r="CC2486" s="24"/>
      <c r="CE2486" s="24">
        <f t="shared" si="932"/>
        <v>0</v>
      </c>
      <c r="CG2486" s="24">
        <f t="shared" si="933"/>
        <v>0</v>
      </c>
      <c r="CI2486" s="24">
        <f t="shared" si="934"/>
        <v>0</v>
      </c>
      <c r="CK2486" s="24">
        <f t="shared" si="935"/>
        <v>0</v>
      </c>
      <c r="CM2486" s="24">
        <f t="shared" si="936"/>
        <v>0</v>
      </c>
      <c r="CO2486" s="24">
        <f t="shared" si="937"/>
        <v>0</v>
      </c>
      <c r="CQ2486" s="24">
        <f t="shared" si="938"/>
        <v>0</v>
      </c>
      <c r="CS2486" s="24">
        <f t="shared" si="939"/>
        <v>0</v>
      </c>
    </row>
    <row r="2487" spans="9:97">
      <c r="I2487" s="24">
        <f t="shared" si="919"/>
        <v>0</v>
      </c>
      <c r="J2487" s="24">
        <f t="shared" si="918"/>
        <v>0</v>
      </c>
      <c r="M2487" s="24"/>
      <c r="N2487" s="24"/>
      <c r="O2487" s="24"/>
      <c r="P2487" s="24"/>
      <c r="Q2487" s="24"/>
      <c r="R2487" s="24"/>
      <c r="S2487" s="24">
        <f t="shared" si="920"/>
        <v>0</v>
      </c>
      <c r="T2487" s="24">
        <f t="shared" si="941"/>
        <v>0</v>
      </c>
      <c r="W2487" s="24"/>
      <c r="X2487" s="24"/>
      <c r="Y2487" s="24"/>
      <c r="Z2487" s="24"/>
      <c r="AA2487" s="24"/>
      <c r="AB2487" s="24"/>
      <c r="AC2487" s="24">
        <f t="shared" si="921"/>
        <v>0</v>
      </c>
      <c r="AD2487" s="24">
        <f t="shared" si="922"/>
        <v>0</v>
      </c>
      <c r="AG2487" s="24"/>
      <c r="AH2487" s="24"/>
      <c r="AI2487" s="24"/>
      <c r="AJ2487" s="24"/>
      <c r="AK2487" s="24"/>
      <c r="AL2487" s="24"/>
      <c r="AM2487" s="24">
        <f t="shared" si="923"/>
        <v>0</v>
      </c>
      <c r="AN2487" s="24">
        <f t="shared" si="940"/>
        <v>0</v>
      </c>
      <c r="AQ2487" s="24"/>
      <c r="AR2487" s="24"/>
      <c r="AS2487" s="24"/>
      <c r="AT2487" s="24"/>
      <c r="AU2487" s="24"/>
      <c r="AV2487" s="24"/>
      <c r="AW2487" s="24">
        <f t="shared" si="924"/>
        <v>0</v>
      </c>
      <c r="AX2487" s="24">
        <f t="shared" si="925"/>
        <v>0</v>
      </c>
      <c r="BA2487" s="24"/>
      <c r="BB2487" s="24"/>
      <c r="BC2487" s="24"/>
      <c r="BD2487" s="24"/>
      <c r="BE2487" s="24"/>
      <c r="BF2487" s="24"/>
      <c r="BG2487" s="24">
        <f t="shared" si="926"/>
        <v>0</v>
      </c>
      <c r="BH2487" s="24">
        <f t="shared" si="927"/>
        <v>0</v>
      </c>
      <c r="BK2487" s="24"/>
      <c r="BL2487" s="24"/>
      <c r="BM2487" s="24"/>
      <c r="BN2487" s="24"/>
      <c r="BO2487" s="24"/>
      <c r="BP2487" s="24"/>
      <c r="BQ2487" s="24">
        <f t="shared" si="928"/>
        <v>0</v>
      </c>
      <c r="BR2487" s="24">
        <f t="shared" si="929"/>
        <v>0</v>
      </c>
      <c r="BU2487" s="24"/>
      <c r="BV2487" s="24"/>
      <c r="BW2487" s="24"/>
      <c r="BX2487" s="24"/>
      <c r="BY2487" s="24"/>
      <c r="BZ2487" s="24"/>
      <c r="CA2487" s="24">
        <f t="shared" si="930"/>
        <v>0</v>
      </c>
      <c r="CB2487" s="24">
        <f t="shared" si="931"/>
        <v>0</v>
      </c>
      <c r="CC2487" s="24"/>
      <c r="CE2487" s="24">
        <f t="shared" si="932"/>
        <v>0</v>
      </c>
      <c r="CG2487" s="24">
        <f t="shared" si="933"/>
        <v>0</v>
      </c>
      <c r="CI2487" s="24">
        <f t="shared" si="934"/>
        <v>0</v>
      </c>
      <c r="CK2487" s="24">
        <f t="shared" si="935"/>
        <v>0</v>
      </c>
      <c r="CM2487" s="24">
        <f t="shared" si="936"/>
        <v>0</v>
      </c>
      <c r="CO2487" s="24">
        <f t="shared" si="937"/>
        <v>0</v>
      </c>
      <c r="CQ2487" s="24">
        <f t="shared" si="938"/>
        <v>0</v>
      </c>
      <c r="CS2487" s="24">
        <f t="shared" si="939"/>
        <v>0</v>
      </c>
    </row>
    <row r="2488" spans="9:97">
      <c r="I2488" s="24">
        <f t="shared" si="919"/>
        <v>0</v>
      </c>
      <c r="J2488" s="24">
        <f t="shared" si="918"/>
        <v>0</v>
      </c>
      <c r="M2488" s="24"/>
      <c r="N2488" s="24"/>
      <c r="O2488" s="24"/>
      <c r="P2488" s="24"/>
      <c r="Q2488" s="24"/>
      <c r="R2488" s="24"/>
      <c r="S2488" s="24">
        <f t="shared" si="920"/>
        <v>0</v>
      </c>
      <c r="T2488" s="24">
        <f t="shared" si="941"/>
        <v>0</v>
      </c>
      <c r="W2488" s="24"/>
      <c r="X2488" s="24"/>
      <c r="Y2488" s="24"/>
      <c r="Z2488" s="24"/>
      <c r="AA2488" s="24"/>
      <c r="AB2488" s="24"/>
      <c r="AC2488" s="24">
        <f t="shared" si="921"/>
        <v>0</v>
      </c>
      <c r="AD2488" s="24">
        <f t="shared" si="922"/>
        <v>0</v>
      </c>
      <c r="AG2488" s="24"/>
      <c r="AH2488" s="24"/>
      <c r="AI2488" s="24"/>
      <c r="AJ2488" s="24"/>
      <c r="AK2488" s="24"/>
      <c r="AL2488" s="24"/>
      <c r="AM2488" s="24">
        <f t="shared" si="923"/>
        <v>0</v>
      </c>
      <c r="AN2488" s="24">
        <f t="shared" si="940"/>
        <v>0</v>
      </c>
      <c r="AQ2488" s="24"/>
      <c r="AR2488" s="24"/>
      <c r="AS2488" s="24"/>
      <c r="AT2488" s="24"/>
      <c r="AU2488" s="24"/>
      <c r="AV2488" s="24"/>
      <c r="AW2488" s="24">
        <f t="shared" si="924"/>
        <v>0</v>
      </c>
      <c r="AX2488" s="24">
        <f t="shared" si="925"/>
        <v>0</v>
      </c>
      <c r="BA2488" s="24"/>
      <c r="BB2488" s="24"/>
      <c r="BC2488" s="24"/>
      <c r="BD2488" s="24"/>
      <c r="BE2488" s="24"/>
      <c r="BF2488" s="24"/>
      <c r="BG2488" s="24">
        <f t="shared" si="926"/>
        <v>0</v>
      </c>
      <c r="BH2488" s="24">
        <f t="shared" si="927"/>
        <v>0</v>
      </c>
      <c r="BK2488" s="24"/>
      <c r="BL2488" s="24"/>
      <c r="BM2488" s="24"/>
      <c r="BN2488" s="24"/>
      <c r="BO2488" s="24"/>
      <c r="BP2488" s="24"/>
      <c r="BQ2488" s="24">
        <f t="shared" si="928"/>
        <v>0</v>
      </c>
      <c r="BR2488" s="24">
        <f t="shared" si="929"/>
        <v>0</v>
      </c>
      <c r="BU2488" s="24"/>
      <c r="BV2488" s="24"/>
      <c r="BW2488" s="24"/>
      <c r="BX2488" s="24"/>
      <c r="BY2488" s="24"/>
      <c r="BZ2488" s="24"/>
      <c r="CA2488" s="24">
        <f t="shared" si="930"/>
        <v>0</v>
      </c>
      <c r="CB2488" s="24">
        <f t="shared" si="931"/>
        <v>0</v>
      </c>
      <c r="CC2488" s="24"/>
      <c r="CE2488" s="24">
        <f t="shared" si="932"/>
        <v>0</v>
      </c>
      <c r="CG2488" s="24">
        <f t="shared" si="933"/>
        <v>0</v>
      </c>
      <c r="CI2488" s="24">
        <f t="shared" si="934"/>
        <v>0</v>
      </c>
      <c r="CK2488" s="24">
        <f t="shared" si="935"/>
        <v>0</v>
      </c>
      <c r="CM2488" s="24">
        <f t="shared" si="936"/>
        <v>0</v>
      </c>
      <c r="CO2488" s="24">
        <f t="shared" si="937"/>
        <v>0</v>
      </c>
      <c r="CQ2488" s="24">
        <f t="shared" si="938"/>
        <v>0</v>
      </c>
      <c r="CS2488" s="24">
        <f t="shared" si="939"/>
        <v>0</v>
      </c>
    </row>
    <row r="2489" spans="9:97">
      <c r="I2489" s="24">
        <f t="shared" si="919"/>
        <v>0</v>
      </c>
      <c r="J2489" s="24">
        <f t="shared" si="918"/>
        <v>0</v>
      </c>
      <c r="M2489" s="24"/>
      <c r="N2489" s="24"/>
      <c r="O2489" s="24"/>
      <c r="P2489" s="24"/>
      <c r="Q2489" s="24"/>
      <c r="R2489" s="24"/>
      <c r="S2489" s="24">
        <f t="shared" si="920"/>
        <v>0</v>
      </c>
      <c r="T2489" s="24">
        <f t="shared" si="941"/>
        <v>0</v>
      </c>
      <c r="W2489" s="24"/>
      <c r="X2489" s="24"/>
      <c r="Y2489" s="24"/>
      <c r="Z2489" s="24"/>
      <c r="AA2489" s="24"/>
      <c r="AB2489" s="24"/>
      <c r="AC2489" s="24">
        <f t="shared" si="921"/>
        <v>0</v>
      </c>
      <c r="AD2489" s="24">
        <f t="shared" si="922"/>
        <v>0</v>
      </c>
      <c r="AG2489" s="24"/>
      <c r="AH2489" s="24"/>
      <c r="AI2489" s="24"/>
      <c r="AJ2489" s="24"/>
      <c r="AK2489" s="24"/>
      <c r="AL2489" s="24"/>
      <c r="AM2489" s="24">
        <f t="shared" si="923"/>
        <v>0</v>
      </c>
      <c r="AN2489" s="24">
        <f t="shared" si="940"/>
        <v>0</v>
      </c>
      <c r="AQ2489" s="24"/>
      <c r="AR2489" s="24"/>
      <c r="AS2489" s="24"/>
      <c r="AT2489" s="24"/>
      <c r="AU2489" s="24"/>
      <c r="AV2489" s="24"/>
      <c r="AW2489" s="24">
        <f t="shared" si="924"/>
        <v>0</v>
      </c>
      <c r="AX2489" s="24">
        <f t="shared" si="925"/>
        <v>0</v>
      </c>
      <c r="BA2489" s="24"/>
      <c r="BB2489" s="24"/>
      <c r="BC2489" s="24"/>
      <c r="BD2489" s="24"/>
      <c r="BE2489" s="24"/>
      <c r="BF2489" s="24"/>
      <c r="BG2489" s="24">
        <f t="shared" si="926"/>
        <v>0</v>
      </c>
      <c r="BH2489" s="24">
        <f t="shared" si="927"/>
        <v>0</v>
      </c>
      <c r="BK2489" s="24"/>
      <c r="BL2489" s="24"/>
      <c r="BM2489" s="24"/>
      <c r="BN2489" s="24"/>
      <c r="BO2489" s="24"/>
      <c r="BP2489" s="24"/>
      <c r="BQ2489" s="24">
        <f t="shared" si="928"/>
        <v>0</v>
      </c>
      <c r="BR2489" s="24">
        <f t="shared" si="929"/>
        <v>0</v>
      </c>
      <c r="BU2489" s="24"/>
      <c r="BV2489" s="24"/>
      <c r="BW2489" s="24"/>
      <c r="BX2489" s="24"/>
      <c r="BY2489" s="24"/>
      <c r="BZ2489" s="24"/>
      <c r="CA2489" s="24">
        <f t="shared" si="930"/>
        <v>0</v>
      </c>
      <c r="CB2489" s="24">
        <f t="shared" si="931"/>
        <v>0</v>
      </c>
      <c r="CC2489" s="24"/>
      <c r="CE2489" s="24">
        <f t="shared" si="932"/>
        <v>0</v>
      </c>
      <c r="CG2489" s="24">
        <f t="shared" si="933"/>
        <v>0</v>
      </c>
      <c r="CI2489" s="24">
        <f t="shared" si="934"/>
        <v>0</v>
      </c>
      <c r="CK2489" s="24">
        <f t="shared" si="935"/>
        <v>0</v>
      </c>
      <c r="CM2489" s="24">
        <f t="shared" si="936"/>
        <v>0</v>
      </c>
      <c r="CO2489" s="24">
        <f t="shared" si="937"/>
        <v>0</v>
      </c>
      <c r="CQ2489" s="24">
        <f t="shared" si="938"/>
        <v>0</v>
      </c>
      <c r="CS2489" s="24">
        <f t="shared" si="939"/>
        <v>0</v>
      </c>
    </row>
    <row r="2490" spans="9:97">
      <c r="I2490" s="24">
        <f t="shared" si="919"/>
        <v>0</v>
      </c>
      <c r="J2490" s="24">
        <f t="shared" si="918"/>
        <v>0</v>
      </c>
      <c r="M2490" s="24"/>
      <c r="N2490" s="24"/>
      <c r="O2490" s="24"/>
      <c r="P2490" s="24"/>
      <c r="Q2490" s="24"/>
      <c r="R2490" s="24"/>
      <c r="S2490" s="24">
        <f t="shared" si="920"/>
        <v>0</v>
      </c>
      <c r="T2490" s="24">
        <f t="shared" si="941"/>
        <v>0</v>
      </c>
      <c r="W2490" s="24"/>
      <c r="X2490" s="24"/>
      <c r="Y2490" s="24"/>
      <c r="Z2490" s="24"/>
      <c r="AA2490" s="24"/>
      <c r="AB2490" s="24"/>
      <c r="AC2490" s="24">
        <f t="shared" si="921"/>
        <v>0</v>
      </c>
      <c r="AD2490" s="24">
        <f t="shared" si="922"/>
        <v>0</v>
      </c>
      <c r="AG2490" s="24"/>
      <c r="AH2490" s="24"/>
      <c r="AI2490" s="24"/>
      <c r="AJ2490" s="24"/>
      <c r="AK2490" s="24"/>
      <c r="AL2490" s="24"/>
      <c r="AM2490" s="24">
        <f t="shared" si="923"/>
        <v>0</v>
      </c>
      <c r="AN2490" s="24">
        <f t="shared" si="940"/>
        <v>0</v>
      </c>
      <c r="AQ2490" s="24"/>
      <c r="AR2490" s="24"/>
      <c r="AS2490" s="24"/>
      <c r="AT2490" s="24"/>
      <c r="AU2490" s="24"/>
      <c r="AV2490" s="24"/>
      <c r="AW2490" s="24">
        <f t="shared" si="924"/>
        <v>0</v>
      </c>
      <c r="AX2490" s="24">
        <f t="shared" si="925"/>
        <v>0</v>
      </c>
      <c r="BA2490" s="24"/>
      <c r="BB2490" s="24"/>
      <c r="BC2490" s="24"/>
      <c r="BD2490" s="24"/>
      <c r="BE2490" s="24"/>
      <c r="BF2490" s="24"/>
      <c r="BG2490" s="24">
        <f t="shared" si="926"/>
        <v>0</v>
      </c>
      <c r="BH2490" s="24">
        <f t="shared" si="927"/>
        <v>0</v>
      </c>
      <c r="BK2490" s="24"/>
      <c r="BL2490" s="24"/>
      <c r="BM2490" s="24"/>
      <c r="BN2490" s="24"/>
      <c r="BO2490" s="24"/>
      <c r="BP2490" s="24"/>
      <c r="BQ2490" s="24">
        <f t="shared" si="928"/>
        <v>0</v>
      </c>
      <c r="BR2490" s="24">
        <f t="shared" si="929"/>
        <v>0</v>
      </c>
      <c r="BU2490" s="24"/>
      <c r="BV2490" s="24"/>
      <c r="BW2490" s="24"/>
      <c r="BX2490" s="24"/>
      <c r="BY2490" s="24"/>
      <c r="BZ2490" s="24"/>
      <c r="CA2490" s="24">
        <f t="shared" si="930"/>
        <v>0</v>
      </c>
      <c r="CB2490" s="24">
        <f t="shared" si="931"/>
        <v>0</v>
      </c>
      <c r="CC2490" s="24"/>
      <c r="CE2490" s="24">
        <f t="shared" si="932"/>
        <v>0</v>
      </c>
      <c r="CG2490" s="24">
        <f t="shared" si="933"/>
        <v>0</v>
      </c>
      <c r="CI2490" s="24">
        <f t="shared" si="934"/>
        <v>0</v>
      </c>
      <c r="CK2490" s="24">
        <f t="shared" si="935"/>
        <v>0</v>
      </c>
      <c r="CM2490" s="24">
        <f t="shared" si="936"/>
        <v>0</v>
      </c>
      <c r="CO2490" s="24">
        <f t="shared" si="937"/>
        <v>0</v>
      </c>
      <c r="CQ2490" s="24">
        <f t="shared" si="938"/>
        <v>0</v>
      </c>
      <c r="CS2490" s="24">
        <f t="shared" si="939"/>
        <v>0</v>
      </c>
    </row>
    <row r="2491" spans="9:97">
      <c r="I2491" s="24">
        <f t="shared" si="919"/>
        <v>0</v>
      </c>
      <c r="J2491" s="24">
        <f t="shared" si="918"/>
        <v>0</v>
      </c>
      <c r="M2491" s="24"/>
      <c r="N2491" s="24"/>
      <c r="O2491" s="24"/>
      <c r="P2491" s="24"/>
      <c r="Q2491" s="24"/>
      <c r="R2491" s="24"/>
      <c r="S2491" s="24">
        <f t="shared" si="920"/>
        <v>0</v>
      </c>
      <c r="T2491" s="24">
        <f t="shared" si="941"/>
        <v>0</v>
      </c>
      <c r="W2491" s="24"/>
      <c r="X2491" s="24"/>
      <c r="Y2491" s="24"/>
      <c r="Z2491" s="24"/>
      <c r="AA2491" s="24"/>
      <c r="AB2491" s="24"/>
      <c r="AC2491" s="24">
        <f t="shared" si="921"/>
        <v>0</v>
      </c>
      <c r="AD2491" s="24">
        <f t="shared" si="922"/>
        <v>0</v>
      </c>
      <c r="AG2491" s="24"/>
      <c r="AH2491" s="24"/>
      <c r="AI2491" s="24"/>
      <c r="AJ2491" s="24"/>
      <c r="AK2491" s="24"/>
      <c r="AL2491" s="24"/>
      <c r="AM2491" s="24">
        <f t="shared" si="923"/>
        <v>0</v>
      </c>
      <c r="AN2491" s="24">
        <f t="shared" si="940"/>
        <v>0</v>
      </c>
      <c r="AQ2491" s="24"/>
      <c r="AR2491" s="24"/>
      <c r="AS2491" s="24"/>
      <c r="AT2491" s="24"/>
      <c r="AU2491" s="24"/>
      <c r="AV2491" s="24"/>
      <c r="AW2491" s="24">
        <f t="shared" si="924"/>
        <v>0</v>
      </c>
      <c r="AX2491" s="24">
        <f t="shared" si="925"/>
        <v>0</v>
      </c>
      <c r="BA2491" s="24"/>
      <c r="BB2491" s="24"/>
      <c r="BC2491" s="24"/>
      <c r="BD2491" s="24"/>
      <c r="BE2491" s="24"/>
      <c r="BF2491" s="24"/>
      <c r="BG2491" s="24">
        <f t="shared" si="926"/>
        <v>0</v>
      </c>
      <c r="BH2491" s="24">
        <f t="shared" si="927"/>
        <v>0</v>
      </c>
      <c r="BK2491" s="24"/>
      <c r="BL2491" s="24"/>
      <c r="BM2491" s="24"/>
      <c r="BN2491" s="24"/>
      <c r="BO2491" s="24"/>
      <c r="BP2491" s="24"/>
      <c r="BQ2491" s="24">
        <f t="shared" si="928"/>
        <v>0</v>
      </c>
      <c r="BR2491" s="24">
        <f t="shared" si="929"/>
        <v>0</v>
      </c>
      <c r="BU2491" s="24"/>
      <c r="BV2491" s="24"/>
      <c r="BW2491" s="24"/>
      <c r="BX2491" s="24"/>
      <c r="BY2491" s="24"/>
      <c r="BZ2491" s="24"/>
      <c r="CA2491" s="24">
        <f t="shared" si="930"/>
        <v>0</v>
      </c>
      <c r="CB2491" s="24">
        <f t="shared" si="931"/>
        <v>0</v>
      </c>
      <c r="CC2491" s="24"/>
      <c r="CE2491" s="24">
        <f t="shared" si="932"/>
        <v>0</v>
      </c>
      <c r="CG2491" s="24">
        <f t="shared" si="933"/>
        <v>0</v>
      </c>
      <c r="CI2491" s="24">
        <f t="shared" si="934"/>
        <v>0</v>
      </c>
      <c r="CK2491" s="24">
        <f t="shared" si="935"/>
        <v>0</v>
      </c>
      <c r="CM2491" s="24">
        <f t="shared" si="936"/>
        <v>0</v>
      </c>
      <c r="CO2491" s="24">
        <f t="shared" si="937"/>
        <v>0</v>
      </c>
      <c r="CQ2491" s="24">
        <f t="shared" si="938"/>
        <v>0</v>
      </c>
      <c r="CS2491" s="24">
        <f t="shared" si="939"/>
        <v>0</v>
      </c>
    </row>
    <row r="2492" spans="9:97">
      <c r="I2492" s="24">
        <f t="shared" si="919"/>
        <v>0</v>
      </c>
      <c r="J2492" s="24">
        <f t="shared" si="918"/>
        <v>0</v>
      </c>
      <c r="M2492" s="24"/>
      <c r="N2492" s="24"/>
      <c r="O2492" s="24"/>
      <c r="P2492" s="24"/>
      <c r="Q2492" s="24"/>
      <c r="R2492" s="24"/>
      <c r="S2492" s="24">
        <f t="shared" si="920"/>
        <v>0</v>
      </c>
      <c r="T2492" s="24">
        <f t="shared" si="941"/>
        <v>0</v>
      </c>
      <c r="W2492" s="24"/>
      <c r="X2492" s="24"/>
      <c r="Y2492" s="24"/>
      <c r="Z2492" s="24"/>
      <c r="AA2492" s="24"/>
      <c r="AB2492" s="24"/>
      <c r="AC2492" s="24">
        <f t="shared" si="921"/>
        <v>0</v>
      </c>
      <c r="AD2492" s="24">
        <f t="shared" si="922"/>
        <v>0</v>
      </c>
      <c r="AG2492" s="24"/>
      <c r="AH2492" s="24"/>
      <c r="AI2492" s="24"/>
      <c r="AJ2492" s="24"/>
      <c r="AK2492" s="24"/>
      <c r="AL2492" s="24"/>
      <c r="AM2492" s="24">
        <f t="shared" si="923"/>
        <v>0</v>
      </c>
      <c r="AN2492" s="24">
        <f t="shared" si="940"/>
        <v>0</v>
      </c>
      <c r="AQ2492" s="24"/>
      <c r="AR2492" s="24"/>
      <c r="AS2492" s="24"/>
      <c r="AT2492" s="24"/>
      <c r="AU2492" s="24"/>
      <c r="AV2492" s="24"/>
      <c r="AW2492" s="24">
        <f t="shared" si="924"/>
        <v>0</v>
      </c>
      <c r="AX2492" s="24">
        <f t="shared" si="925"/>
        <v>0</v>
      </c>
      <c r="BA2492" s="24"/>
      <c r="BB2492" s="24"/>
      <c r="BC2492" s="24"/>
      <c r="BD2492" s="24"/>
      <c r="BE2492" s="24"/>
      <c r="BF2492" s="24"/>
      <c r="BG2492" s="24">
        <f t="shared" si="926"/>
        <v>0</v>
      </c>
      <c r="BH2492" s="24">
        <f t="shared" si="927"/>
        <v>0</v>
      </c>
      <c r="BK2492" s="24"/>
      <c r="BL2492" s="24"/>
      <c r="BM2492" s="24"/>
      <c r="BN2492" s="24"/>
      <c r="BO2492" s="24"/>
      <c r="BP2492" s="24"/>
      <c r="BQ2492" s="24">
        <f t="shared" si="928"/>
        <v>0</v>
      </c>
      <c r="BR2492" s="24">
        <f t="shared" si="929"/>
        <v>0</v>
      </c>
      <c r="BU2492" s="24"/>
      <c r="BV2492" s="24"/>
      <c r="BW2492" s="24"/>
      <c r="BX2492" s="24"/>
      <c r="BY2492" s="24"/>
      <c r="BZ2492" s="24"/>
      <c r="CA2492" s="24">
        <f t="shared" si="930"/>
        <v>0</v>
      </c>
      <c r="CB2492" s="24">
        <f t="shared" si="931"/>
        <v>0</v>
      </c>
      <c r="CC2492" s="24"/>
      <c r="CE2492" s="24">
        <f t="shared" si="932"/>
        <v>0</v>
      </c>
      <c r="CG2492" s="24">
        <f t="shared" si="933"/>
        <v>0</v>
      </c>
      <c r="CI2492" s="24">
        <f t="shared" si="934"/>
        <v>0</v>
      </c>
      <c r="CK2492" s="24">
        <f t="shared" si="935"/>
        <v>0</v>
      </c>
      <c r="CM2492" s="24">
        <f t="shared" si="936"/>
        <v>0</v>
      </c>
      <c r="CO2492" s="24">
        <f t="shared" si="937"/>
        <v>0</v>
      </c>
      <c r="CQ2492" s="24">
        <f t="shared" si="938"/>
        <v>0</v>
      </c>
      <c r="CS2492" s="24">
        <f t="shared" si="939"/>
        <v>0</v>
      </c>
    </row>
    <row r="2493" spans="9:97">
      <c r="I2493" s="24">
        <f t="shared" si="919"/>
        <v>0</v>
      </c>
      <c r="J2493" s="24">
        <f t="shared" si="918"/>
        <v>0</v>
      </c>
      <c r="M2493" s="24"/>
      <c r="N2493" s="24"/>
      <c r="O2493" s="24"/>
      <c r="P2493" s="24"/>
      <c r="Q2493" s="24"/>
      <c r="R2493" s="24"/>
      <c r="S2493" s="24">
        <f t="shared" si="920"/>
        <v>0</v>
      </c>
      <c r="T2493" s="24">
        <f t="shared" si="941"/>
        <v>0</v>
      </c>
      <c r="W2493" s="24"/>
      <c r="X2493" s="24"/>
      <c r="Y2493" s="24"/>
      <c r="Z2493" s="24"/>
      <c r="AA2493" s="24"/>
      <c r="AB2493" s="24"/>
      <c r="AC2493" s="24">
        <f t="shared" si="921"/>
        <v>0</v>
      </c>
      <c r="AD2493" s="24">
        <f t="shared" si="922"/>
        <v>0</v>
      </c>
      <c r="AG2493" s="24"/>
      <c r="AH2493" s="24"/>
      <c r="AI2493" s="24"/>
      <c r="AJ2493" s="24"/>
      <c r="AK2493" s="24"/>
      <c r="AL2493" s="24"/>
      <c r="AM2493" s="24">
        <f t="shared" si="923"/>
        <v>0</v>
      </c>
      <c r="AN2493" s="24">
        <f t="shared" si="940"/>
        <v>0</v>
      </c>
      <c r="AQ2493" s="24"/>
      <c r="AR2493" s="24"/>
      <c r="AS2493" s="24"/>
      <c r="AT2493" s="24"/>
      <c r="AU2493" s="24"/>
      <c r="AV2493" s="24"/>
      <c r="AW2493" s="24">
        <f t="shared" si="924"/>
        <v>0</v>
      </c>
      <c r="AX2493" s="24">
        <f t="shared" si="925"/>
        <v>0</v>
      </c>
      <c r="BA2493" s="24"/>
      <c r="BB2493" s="24"/>
      <c r="BC2493" s="24"/>
      <c r="BD2493" s="24"/>
      <c r="BE2493" s="24"/>
      <c r="BF2493" s="24"/>
      <c r="BG2493" s="24">
        <f t="shared" si="926"/>
        <v>0</v>
      </c>
      <c r="BH2493" s="24">
        <f t="shared" si="927"/>
        <v>0</v>
      </c>
      <c r="BK2493" s="24"/>
      <c r="BL2493" s="24"/>
      <c r="BM2493" s="24"/>
      <c r="BN2493" s="24"/>
      <c r="BO2493" s="24"/>
      <c r="BP2493" s="24"/>
      <c r="BQ2493" s="24">
        <f t="shared" si="928"/>
        <v>0</v>
      </c>
      <c r="BR2493" s="24">
        <f t="shared" si="929"/>
        <v>0</v>
      </c>
      <c r="BU2493" s="24"/>
      <c r="BV2493" s="24"/>
      <c r="BW2493" s="24"/>
      <c r="BX2493" s="24"/>
      <c r="BY2493" s="24"/>
      <c r="BZ2493" s="24"/>
      <c r="CA2493" s="24">
        <f t="shared" si="930"/>
        <v>0</v>
      </c>
      <c r="CB2493" s="24">
        <f t="shared" si="931"/>
        <v>0</v>
      </c>
      <c r="CC2493" s="24"/>
      <c r="CE2493" s="24">
        <f t="shared" si="932"/>
        <v>0</v>
      </c>
      <c r="CG2493" s="24">
        <f t="shared" si="933"/>
        <v>0</v>
      </c>
      <c r="CI2493" s="24">
        <f t="shared" si="934"/>
        <v>0</v>
      </c>
      <c r="CK2493" s="24">
        <f t="shared" si="935"/>
        <v>0</v>
      </c>
      <c r="CM2493" s="24">
        <f t="shared" si="936"/>
        <v>0</v>
      </c>
      <c r="CO2493" s="24">
        <f t="shared" si="937"/>
        <v>0</v>
      </c>
      <c r="CQ2493" s="24">
        <f t="shared" si="938"/>
        <v>0</v>
      </c>
      <c r="CS2493" s="24">
        <f t="shared" si="939"/>
        <v>0</v>
      </c>
    </row>
    <row r="2494" spans="9:97">
      <c r="I2494" s="24">
        <f t="shared" si="919"/>
        <v>0</v>
      </c>
      <c r="J2494" s="24">
        <f t="shared" ref="J2494:J2557" si="942">IF(F2494&lt;C2494-D2494,C2494-D2494-F2494,0)</f>
        <v>0</v>
      </c>
      <c r="M2494" s="24"/>
      <c r="N2494" s="24"/>
      <c r="O2494" s="24"/>
      <c r="P2494" s="24"/>
      <c r="Q2494" s="24"/>
      <c r="R2494" s="24"/>
      <c r="S2494" s="24">
        <f t="shared" si="920"/>
        <v>0</v>
      </c>
      <c r="T2494" s="24">
        <f t="shared" si="941"/>
        <v>0</v>
      </c>
      <c r="W2494" s="24"/>
      <c r="X2494" s="24"/>
      <c r="Y2494" s="24"/>
      <c r="Z2494" s="24"/>
      <c r="AA2494" s="24"/>
      <c r="AB2494" s="24"/>
      <c r="AC2494" s="24">
        <f t="shared" si="921"/>
        <v>0</v>
      </c>
      <c r="AD2494" s="24">
        <f t="shared" si="922"/>
        <v>0</v>
      </c>
      <c r="AG2494" s="24"/>
      <c r="AH2494" s="24"/>
      <c r="AI2494" s="24"/>
      <c r="AJ2494" s="24"/>
      <c r="AK2494" s="24"/>
      <c r="AL2494" s="24"/>
      <c r="AM2494" s="24">
        <f t="shared" si="923"/>
        <v>0</v>
      </c>
      <c r="AN2494" s="24">
        <f t="shared" si="940"/>
        <v>0</v>
      </c>
      <c r="AQ2494" s="24"/>
      <c r="AR2494" s="24"/>
      <c r="AS2494" s="24"/>
      <c r="AT2494" s="24"/>
      <c r="AU2494" s="24"/>
      <c r="AV2494" s="24"/>
      <c r="AW2494" s="24">
        <f t="shared" si="924"/>
        <v>0</v>
      </c>
      <c r="AX2494" s="24">
        <f t="shared" si="925"/>
        <v>0</v>
      </c>
      <c r="BA2494" s="24"/>
      <c r="BB2494" s="24"/>
      <c r="BC2494" s="24"/>
      <c r="BD2494" s="24"/>
      <c r="BE2494" s="24"/>
      <c r="BF2494" s="24"/>
      <c r="BG2494" s="24">
        <f t="shared" si="926"/>
        <v>0</v>
      </c>
      <c r="BH2494" s="24">
        <f t="shared" si="927"/>
        <v>0</v>
      </c>
      <c r="BK2494" s="24"/>
      <c r="BL2494" s="24"/>
      <c r="BM2494" s="24"/>
      <c r="BN2494" s="24"/>
      <c r="BO2494" s="24"/>
      <c r="BP2494" s="24"/>
      <c r="BQ2494" s="24">
        <f t="shared" si="928"/>
        <v>0</v>
      </c>
      <c r="BR2494" s="24">
        <f t="shared" si="929"/>
        <v>0</v>
      </c>
      <c r="BU2494" s="24"/>
      <c r="BV2494" s="24"/>
      <c r="BW2494" s="24"/>
      <c r="BX2494" s="24"/>
      <c r="BY2494" s="24"/>
      <c r="BZ2494" s="24"/>
      <c r="CA2494" s="24">
        <f t="shared" si="930"/>
        <v>0</v>
      </c>
      <c r="CB2494" s="24">
        <f t="shared" si="931"/>
        <v>0</v>
      </c>
      <c r="CC2494" s="24"/>
      <c r="CE2494" s="24">
        <f t="shared" si="932"/>
        <v>0</v>
      </c>
      <c r="CG2494" s="24">
        <f t="shared" si="933"/>
        <v>0</v>
      </c>
      <c r="CI2494" s="24">
        <f t="shared" si="934"/>
        <v>0</v>
      </c>
      <c r="CK2494" s="24">
        <f t="shared" si="935"/>
        <v>0</v>
      </c>
      <c r="CM2494" s="24">
        <f t="shared" si="936"/>
        <v>0</v>
      </c>
      <c r="CO2494" s="24">
        <f t="shared" si="937"/>
        <v>0</v>
      </c>
      <c r="CQ2494" s="24">
        <f t="shared" si="938"/>
        <v>0</v>
      </c>
      <c r="CS2494" s="24">
        <f t="shared" si="939"/>
        <v>0</v>
      </c>
    </row>
    <row r="2495" spans="9:97">
      <c r="I2495" s="24">
        <f t="shared" si="919"/>
        <v>0</v>
      </c>
      <c r="J2495" s="24">
        <f t="shared" si="942"/>
        <v>0</v>
      </c>
      <c r="M2495" s="24"/>
      <c r="N2495" s="24"/>
      <c r="O2495" s="24"/>
      <c r="P2495" s="24"/>
      <c r="Q2495" s="24"/>
      <c r="R2495" s="24"/>
      <c r="S2495" s="24">
        <f t="shared" si="920"/>
        <v>0</v>
      </c>
      <c r="T2495" s="24">
        <f t="shared" si="941"/>
        <v>0</v>
      </c>
      <c r="W2495" s="24"/>
      <c r="X2495" s="24"/>
      <c r="Y2495" s="24"/>
      <c r="Z2495" s="24"/>
      <c r="AA2495" s="24"/>
      <c r="AB2495" s="24"/>
      <c r="AC2495" s="24">
        <f t="shared" si="921"/>
        <v>0</v>
      </c>
      <c r="AD2495" s="24">
        <f t="shared" si="922"/>
        <v>0</v>
      </c>
      <c r="AG2495" s="24"/>
      <c r="AH2495" s="24"/>
      <c r="AI2495" s="24"/>
      <c r="AJ2495" s="24"/>
      <c r="AK2495" s="24"/>
      <c r="AL2495" s="24"/>
      <c r="AM2495" s="24">
        <f t="shared" si="923"/>
        <v>0</v>
      </c>
      <c r="AN2495" s="24">
        <f t="shared" si="940"/>
        <v>0</v>
      </c>
      <c r="AQ2495" s="24"/>
      <c r="AR2495" s="24"/>
      <c r="AS2495" s="24"/>
      <c r="AT2495" s="24"/>
      <c r="AU2495" s="24"/>
      <c r="AV2495" s="24"/>
      <c r="AW2495" s="24">
        <f t="shared" si="924"/>
        <v>0</v>
      </c>
      <c r="AX2495" s="24">
        <f t="shared" si="925"/>
        <v>0</v>
      </c>
      <c r="BA2495" s="24"/>
      <c r="BB2495" s="24"/>
      <c r="BC2495" s="24"/>
      <c r="BD2495" s="24"/>
      <c r="BE2495" s="24"/>
      <c r="BF2495" s="24"/>
      <c r="BG2495" s="24">
        <f t="shared" si="926"/>
        <v>0</v>
      </c>
      <c r="BH2495" s="24">
        <f t="shared" si="927"/>
        <v>0</v>
      </c>
      <c r="BK2495" s="24"/>
      <c r="BL2495" s="24"/>
      <c r="BM2495" s="24"/>
      <c r="BN2495" s="24"/>
      <c r="BO2495" s="24"/>
      <c r="BP2495" s="24"/>
      <c r="BQ2495" s="24">
        <f t="shared" si="928"/>
        <v>0</v>
      </c>
      <c r="BR2495" s="24">
        <f t="shared" si="929"/>
        <v>0</v>
      </c>
      <c r="BU2495" s="24"/>
      <c r="BV2495" s="24"/>
      <c r="BW2495" s="24"/>
      <c r="BX2495" s="24"/>
      <c r="BY2495" s="24"/>
      <c r="BZ2495" s="24"/>
      <c r="CA2495" s="24">
        <f t="shared" si="930"/>
        <v>0</v>
      </c>
      <c r="CB2495" s="24">
        <f t="shared" si="931"/>
        <v>0</v>
      </c>
      <c r="CC2495" s="24"/>
      <c r="CE2495" s="24">
        <f t="shared" si="932"/>
        <v>0</v>
      </c>
      <c r="CG2495" s="24">
        <f t="shared" si="933"/>
        <v>0</v>
      </c>
      <c r="CI2495" s="24">
        <f t="shared" si="934"/>
        <v>0</v>
      </c>
      <c r="CK2495" s="24">
        <f t="shared" si="935"/>
        <v>0</v>
      </c>
      <c r="CM2495" s="24">
        <f t="shared" si="936"/>
        <v>0</v>
      </c>
      <c r="CO2495" s="24">
        <f t="shared" si="937"/>
        <v>0</v>
      </c>
      <c r="CQ2495" s="24">
        <f t="shared" si="938"/>
        <v>0</v>
      </c>
      <c r="CS2495" s="24">
        <f t="shared" si="939"/>
        <v>0</v>
      </c>
    </row>
    <row r="2496" spans="9:97">
      <c r="I2496" s="24">
        <f t="shared" si="919"/>
        <v>0</v>
      </c>
      <c r="J2496" s="24">
        <f t="shared" si="942"/>
        <v>0</v>
      </c>
      <c r="M2496" s="24"/>
      <c r="N2496" s="24"/>
      <c r="O2496" s="24"/>
      <c r="P2496" s="24"/>
      <c r="Q2496" s="24"/>
      <c r="R2496" s="24"/>
      <c r="S2496" s="24">
        <f t="shared" si="920"/>
        <v>0</v>
      </c>
      <c r="T2496" s="24">
        <f t="shared" si="941"/>
        <v>0</v>
      </c>
      <c r="W2496" s="24"/>
      <c r="X2496" s="24"/>
      <c r="Y2496" s="24"/>
      <c r="Z2496" s="24"/>
      <c r="AA2496" s="24"/>
      <c r="AB2496" s="24"/>
      <c r="AC2496" s="24">
        <f t="shared" si="921"/>
        <v>0</v>
      </c>
      <c r="AD2496" s="24">
        <f t="shared" si="922"/>
        <v>0</v>
      </c>
      <c r="AG2496" s="24"/>
      <c r="AH2496" s="24"/>
      <c r="AI2496" s="24"/>
      <c r="AJ2496" s="24"/>
      <c r="AK2496" s="24"/>
      <c r="AL2496" s="24"/>
      <c r="AM2496" s="24">
        <f t="shared" si="923"/>
        <v>0</v>
      </c>
      <c r="AN2496" s="24">
        <f t="shared" si="940"/>
        <v>0</v>
      </c>
      <c r="AQ2496" s="24"/>
      <c r="AR2496" s="24"/>
      <c r="AS2496" s="24"/>
      <c r="AT2496" s="24"/>
      <c r="AU2496" s="24"/>
      <c r="AV2496" s="24"/>
      <c r="AW2496" s="24">
        <f t="shared" si="924"/>
        <v>0</v>
      </c>
      <c r="AX2496" s="24">
        <f t="shared" si="925"/>
        <v>0</v>
      </c>
      <c r="BA2496" s="24"/>
      <c r="BB2496" s="24"/>
      <c r="BC2496" s="24"/>
      <c r="BD2496" s="24"/>
      <c r="BE2496" s="24"/>
      <c r="BF2496" s="24"/>
      <c r="BG2496" s="24">
        <f t="shared" si="926"/>
        <v>0</v>
      </c>
      <c r="BH2496" s="24">
        <f t="shared" si="927"/>
        <v>0</v>
      </c>
      <c r="BK2496" s="24"/>
      <c r="BL2496" s="24"/>
      <c r="BM2496" s="24"/>
      <c r="BN2496" s="24"/>
      <c r="BO2496" s="24"/>
      <c r="BP2496" s="24"/>
      <c r="BQ2496" s="24">
        <f t="shared" si="928"/>
        <v>0</v>
      </c>
      <c r="BR2496" s="24">
        <f t="shared" si="929"/>
        <v>0</v>
      </c>
      <c r="BU2496" s="24"/>
      <c r="BV2496" s="24"/>
      <c r="BW2496" s="24"/>
      <c r="BX2496" s="24"/>
      <c r="BY2496" s="24"/>
      <c r="BZ2496" s="24"/>
      <c r="CA2496" s="24">
        <f t="shared" si="930"/>
        <v>0</v>
      </c>
      <c r="CB2496" s="24">
        <f t="shared" si="931"/>
        <v>0</v>
      </c>
      <c r="CC2496" s="24"/>
      <c r="CE2496" s="24">
        <f t="shared" si="932"/>
        <v>0</v>
      </c>
      <c r="CG2496" s="24">
        <f t="shared" si="933"/>
        <v>0</v>
      </c>
      <c r="CI2496" s="24">
        <f t="shared" si="934"/>
        <v>0</v>
      </c>
      <c r="CK2496" s="24">
        <f t="shared" si="935"/>
        <v>0</v>
      </c>
      <c r="CM2496" s="24">
        <f t="shared" si="936"/>
        <v>0</v>
      </c>
      <c r="CO2496" s="24">
        <f t="shared" si="937"/>
        <v>0</v>
      </c>
      <c r="CQ2496" s="24">
        <f t="shared" si="938"/>
        <v>0</v>
      </c>
      <c r="CS2496" s="24">
        <f t="shared" si="939"/>
        <v>0</v>
      </c>
    </row>
    <row r="2497" spans="9:97">
      <c r="I2497" s="24">
        <f t="shared" si="919"/>
        <v>0</v>
      </c>
      <c r="J2497" s="24">
        <f t="shared" si="942"/>
        <v>0</v>
      </c>
      <c r="M2497" s="24"/>
      <c r="N2497" s="24"/>
      <c r="O2497" s="24"/>
      <c r="P2497" s="24"/>
      <c r="Q2497" s="24"/>
      <c r="R2497" s="24"/>
      <c r="S2497" s="24">
        <f t="shared" si="920"/>
        <v>0</v>
      </c>
      <c r="T2497" s="24">
        <f t="shared" si="941"/>
        <v>0</v>
      </c>
      <c r="W2497" s="24"/>
      <c r="X2497" s="24"/>
      <c r="Y2497" s="24"/>
      <c r="Z2497" s="24"/>
      <c r="AA2497" s="24"/>
      <c r="AB2497" s="24"/>
      <c r="AC2497" s="24">
        <f t="shared" si="921"/>
        <v>0</v>
      </c>
      <c r="AD2497" s="24">
        <f t="shared" si="922"/>
        <v>0</v>
      </c>
      <c r="AG2497" s="24"/>
      <c r="AH2497" s="24"/>
      <c r="AI2497" s="24"/>
      <c r="AJ2497" s="24"/>
      <c r="AK2497" s="24"/>
      <c r="AL2497" s="24"/>
      <c r="AM2497" s="24">
        <f t="shared" si="923"/>
        <v>0</v>
      </c>
      <c r="AN2497" s="24">
        <f t="shared" si="940"/>
        <v>0</v>
      </c>
      <c r="AQ2497" s="24"/>
      <c r="AR2497" s="24"/>
      <c r="AS2497" s="24"/>
      <c r="AT2497" s="24"/>
      <c r="AU2497" s="24"/>
      <c r="AV2497" s="24"/>
      <c r="AW2497" s="24">
        <f t="shared" si="924"/>
        <v>0</v>
      </c>
      <c r="AX2497" s="24">
        <f t="shared" si="925"/>
        <v>0</v>
      </c>
      <c r="BA2497" s="24"/>
      <c r="BB2497" s="24"/>
      <c r="BC2497" s="24"/>
      <c r="BD2497" s="24"/>
      <c r="BE2497" s="24"/>
      <c r="BF2497" s="24"/>
      <c r="BG2497" s="24">
        <f t="shared" si="926"/>
        <v>0</v>
      </c>
      <c r="BH2497" s="24">
        <f t="shared" si="927"/>
        <v>0</v>
      </c>
      <c r="BK2497" s="24"/>
      <c r="BL2497" s="24"/>
      <c r="BM2497" s="24"/>
      <c r="BN2497" s="24"/>
      <c r="BO2497" s="24"/>
      <c r="BP2497" s="24"/>
      <c r="BQ2497" s="24">
        <f t="shared" si="928"/>
        <v>0</v>
      </c>
      <c r="BR2497" s="24">
        <f t="shared" si="929"/>
        <v>0</v>
      </c>
      <c r="BU2497" s="24"/>
      <c r="BV2497" s="24"/>
      <c r="BW2497" s="24"/>
      <c r="BX2497" s="24"/>
      <c r="BY2497" s="24"/>
      <c r="BZ2497" s="24"/>
      <c r="CA2497" s="24">
        <f t="shared" si="930"/>
        <v>0</v>
      </c>
      <c r="CB2497" s="24">
        <f t="shared" si="931"/>
        <v>0</v>
      </c>
      <c r="CC2497" s="24"/>
      <c r="CE2497" s="24">
        <f t="shared" si="932"/>
        <v>0</v>
      </c>
      <c r="CG2497" s="24">
        <f t="shared" si="933"/>
        <v>0</v>
      </c>
      <c r="CI2497" s="24">
        <f t="shared" si="934"/>
        <v>0</v>
      </c>
      <c r="CK2497" s="24">
        <f t="shared" si="935"/>
        <v>0</v>
      </c>
      <c r="CM2497" s="24">
        <f t="shared" si="936"/>
        <v>0</v>
      </c>
      <c r="CO2497" s="24">
        <f t="shared" si="937"/>
        <v>0</v>
      </c>
      <c r="CQ2497" s="24">
        <f t="shared" si="938"/>
        <v>0</v>
      </c>
      <c r="CS2497" s="24">
        <f t="shared" si="939"/>
        <v>0</v>
      </c>
    </row>
    <row r="2498" spans="9:97">
      <c r="I2498" s="24">
        <f t="shared" si="919"/>
        <v>0</v>
      </c>
      <c r="J2498" s="24">
        <f t="shared" si="942"/>
        <v>0</v>
      </c>
      <c r="M2498" s="24"/>
      <c r="N2498" s="24"/>
      <c r="O2498" s="24"/>
      <c r="P2498" s="24"/>
      <c r="Q2498" s="24"/>
      <c r="R2498" s="24"/>
      <c r="S2498" s="24">
        <f t="shared" si="920"/>
        <v>0</v>
      </c>
      <c r="T2498" s="24">
        <f t="shared" si="941"/>
        <v>0</v>
      </c>
      <c r="W2498" s="24"/>
      <c r="X2498" s="24"/>
      <c r="Y2498" s="24"/>
      <c r="Z2498" s="24"/>
      <c r="AA2498" s="24"/>
      <c r="AB2498" s="24"/>
      <c r="AC2498" s="24">
        <f t="shared" si="921"/>
        <v>0</v>
      </c>
      <c r="AD2498" s="24">
        <f t="shared" si="922"/>
        <v>0</v>
      </c>
      <c r="AG2498" s="24"/>
      <c r="AH2498" s="24"/>
      <c r="AI2498" s="24"/>
      <c r="AJ2498" s="24"/>
      <c r="AK2498" s="24"/>
      <c r="AL2498" s="24"/>
      <c r="AM2498" s="24">
        <f t="shared" si="923"/>
        <v>0</v>
      </c>
      <c r="AN2498" s="24">
        <f t="shared" si="940"/>
        <v>0</v>
      </c>
      <c r="AQ2498" s="24"/>
      <c r="AR2498" s="24"/>
      <c r="AS2498" s="24"/>
      <c r="AT2498" s="24"/>
      <c r="AU2498" s="24"/>
      <c r="AV2498" s="24"/>
      <c r="AW2498" s="24">
        <f t="shared" si="924"/>
        <v>0</v>
      </c>
      <c r="AX2498" s="24">
        <f t="shared" si="925"/>
        <v>0</v>
      </c>
      <c r="BA2498" s="24"/>
      <c r="BB2498" s="24"/>
      <c r="BC2498" s="24"/>
      <c r="BD2498" s="24"/>
      <c r="BE2498" s="24"/>
      <c r="BF2498" s="24"/>
      <c r="BG2498" s="24">
        <f t="shared" si="926"/>
        <v>0</v>
      </c>
      <c r="BH2498" s="24">
        <f t="shared" si="927"/>
        <v>0</v>
      </c>
      <c r="BK2498" s="24"/>
      <c r="BL2498" s="24"/>
      <c r="BM2498" s="24"/>
      <c r="BN2498" s="24"/>
      <c r="BO2498" s="24"/>
      <c r="BP2498" s="24"/>
      <c r="BQ2498" s="24">
        <f t="shared" si="928"/>
        <v>0</v>
      </c>
      <c r="BR2498" s="24">
        <f t="shared" si="929"/>
        <v>0</v>
      </c>
      <c r="BU2498" s="24"/>
      <c r="BV2498" s="24"/>
      <c r="BW2498" s="24"/>
      <c r="BX2498" s="24"/>
      <c r="BY2498" s="24"/>
      <c r="BZ2498" s="24"/>
      <c r="CA2498" s="24">
        <f t="shared" si="930"/>
        <v>0</v>
      </c>
      <c r="CB2498" s="24">
        <f t="shared" si="931"/>
        <v>0</v>
      </c>
      <c r="CC2498" s="24"/>
      <c r="CE2498" s="24">
        <f t="shared" si="932"/>
        <v>0</v>
      </c>
      <c r="CG2498" s="24">
        <f t="shared" si="933"/>
        <v>0</v>
      </c>
      <c r="CI2498" s="24">
        <f t="shared" si="934"/>
        <v>0</v>
      </c>
      <c r="CK2498" s="24">
        <f t="shared" si="935"/>
        <v>0</v>
      </c>
      <c r="CM2498" s="24">
        <f t="shared" si="936"/>
        <v>0</v>
      </c>
      <c r="CO2498" s="24">
        <f t="shared" si="937"/>
        <v>0</v>
      </c>
      <c r="CQ2498" s="24">
        <f t="shared" si="938"/>
        <v>0</v>
      </c>
      <c r="CS2498" s="24">
        <f t="shared" si="939"/>
        <v>0</v>
      </c>
    </row>
    <row r="2499" spans="9:97">
      <c r="I2499" s="24">
        <f t="shared" si="919"/>
        <v>0</v>
      </c>
      <c r="J2499" s="24">
        <f t="shared" si="942"/>
        <v>0</v>
      </c>
      <c r="M2499" s="24"/>
      <c r="N2499" s="24"/>
      <c r="O2499" s="24"/>
      <c r="P2499" s="24"/>
      <c r="Q2499" s="24"/>
      <c r="R2499" s="24"/>
      <c r="S2499" s="24">
        <f t="shared" si="920"/>
        <v>0</v>
      </c>
      <c r="T2499" s="24">
        <f t="shared" si="941"/>
        <v>0</v>
      </c>
      <c r="W2499" s="24"/>
      <c r="X2499" s="24"/>
      <c r="Y2499" s="24"/>
      <c r="Z2499" s="24"/>
      <c r="AA2499" s="24"/>
      <c r="AB2499" s="24"/>
      <c r="AC2499" s="24">
        <f t="shared" si="921"/>
        <v>0</v>
      </c>
      <c r="AD2499" s="24">
        <f t="shared" si="922"/>
        <v>0</v>
      </c>
      <c r="AG2499" s="24"/>
      <c r="AH2499" s="24"/>
      <c r="AI2499" s="24"/>
      <c r="AJ2499" s="24"/>
      <c r="AK2499" s="24"/>
      <c r="AL2499" s="24"/>
      <c r="AM2499" s="24">
        <f t="shared" si="923"/>
        <v>0</v>
      </c>
      <c r="AN2499" s="24">
        <f t="shared" si="940"/>
        <v>0</v>
      </c>
      <c r="AQ2499" s="24"/>
      <c r="AR2499" s="24"/>
      <c r="AS2499" s="24"/>
      <c r="AT2499" s="24"/>
      <c r="AU2499" s="24"/>
      <c r="AV2499" s="24"/>
      <c r="AW2499" s="24">
        <f t="shared" si="924"/>
        <v>0</v>
      </c>
      <c r="AX2499" s="24">
        <f t="shared" si="925"/>
        <v>0</v>
      </c>
      <c r="BA2499" s="24"/>
      <c r="BB2499" s="24"/>
      <c r="BC2499" s="24"/>
      <c r="BD2499" s="24"/>
      <c r="BE2499" s="24"/>
      <c r="BF2499" s="24"/>
      <c r="BG2499" s="24">
        <f t="shared" si="926"/>
        <v>0</v>
      </c>
      <c r="BH2499" s="24">
        <f t="shared" si="927"/>
        <v>0</v>
      </c>
      <c r="BK2499" s="24"/>
      <c r="BL2499" s="24"/>
      <c r="BM2499" s="24"/>
      <c r="BN2499" s="24"/>
      <c r="BO2499" s="24"/>
      <c r="BP2499" s="24"/>
      <c r="BQ2499" s="24">
        <f t="shared" si="928"/>
        <v>0</v>
      </c>
      <c r="BR2499" s="24">
        <f t="shared" si="929"/>
        <v>0</v>
      </c>
      <c r="BU2499" s="24"/>
      <c r="BV2499" s="24"/>
      <c r="BW2499" s="24"/>
      <c r="BX2499" s="24"/>
      <c r="BY2499" s="24"/>
      <c r="BZ2499" s="24"/>
      <c r="CA2499" s="24">
        <f t="shared" si="930"/>
        <v>0</v>
      </c>
      <c r="CB2499" s="24">
        <f t="shared" si="931"/>
        <v>0</v>
      </c>
      <c r="CC2499" s="24"/>
      <c r="CE2499" s="24">
        <f t="shared" si="932"/>
        <v>0</v>
      </c>
      <c r="CG2499" s="24">
        <f t="shared" si="933"/>
        <v>0</v>
      </c>
      <c r="CI2499" s="24">
        <f t="shared" si="934"/>
        <v>0</v>
      </c>
      <c r="CK2499" s="24">
        <f t="shared" si="935"/>
        <v>0</v>
      </c>
      <c r="CM2499" s="24">
        <f t="shared" si="936"/>
        <v>0</v>
      </c>
      <c r="CO2499" s="24">
        <f t="shared" si="937"/>
        <v>0</v>
      </c>
      <c r="CQ2499" s="24">
        <f t="shared" si="938"/>
        <v>0</v>
      </c>
      <c r="CS2499" s="24">
        <f t="shared" si="939"/>
        <v>0</v>
      </c>
    </row>
    <row r="2500" spans="9:97">
      <c r="I2500" s="24">
        <f t="shared" ref="I2500:I2563" si="943">IF(F2500&gt;=C2500-D2500,G2500-H2500,E2500)</f>
        <v>0</v>
      </c>
      <c r="J2500" s="24">
        <f t="shared" si="942"/>
        <v>0</v>
      </c>
      <c r="M2500" s="24"/>
      <c r="N2500" s="24"/>
      <c r="O2500" s="24"/>
      <c r="P2500" s="24"/>
      <c r="Q2500" s="24"/>
      <c r="R2500" s="24"/>
      <c r="S2500" s="24">
        <f t="shared" ref="S2500:S2563" si="944">IF(P2500&gt;=M2500-N2500,Q2500-R2500,O2500)</f>
        <v>0</v>
      </c>
      <c r="T2500" s="24">
        <f t="shared" si="941"/>
        <v>0</v>
      </c>
      <c r="W2500" s="24"/>
      <c r="X2500" s="24"/>
      <c r="Y2500" s="24"/>
      <c r="Z2500" s="24"/>
      <c r="AA2500" s="24"/>
      <c r="AB2500" s="24"/>
      <c r="AC2500" s="24">
        <f t="shared" ref="AC2500:AC2563" si="945">IF(Z2500&gt;=W2500-X2500,AA2500-AB2500,Y2500)</f>
        <v>0</v>
      </c>
      <c r="AD2500" s="24">
        <f t="shared" ref="AD2500:AD2563" si="946">IF(Z2500&lt;W2500-X2500,W2500-X2500-Z2500,0)</f>
        <v>0</v>
      </c>
      <c r="AG2500" s="24"/>
      <c r="AH2500" s="24"/>
      <c r="AI2500" s="24"/>
      <c r="AJ2500" s="24"/>
      <c r="AK2500" s="24"/>
      <c r="AL2500" s="24"/>
      <c r="AM2500" s="24">
        <f t="shared" ref="AM2500:AM2563" si="947">IF(AJ2500&gt;=AG2500-AH2500,AK2500-AL2500,AI2500)</f>
        <v>0</v>
      </c>
      <c r="AN2500" s="24">
        <f t="shared" si="940"/>
        <v>0</v>
      </c>
      <c r="AQ2500" s="24"/>
      <c r="AR2500" s="24"/>
      <c r="AS2500" s="24"/>
      <c r="AT2500" s="24"/>
      <c r="AU2500" s="24"/>
      <c r="AV2500" s="24"/>
      <c r="AW2500" s="24">
        <f t="shared" ref="AW2500:AW2563" si="948">IF(AS2500&gt;=AR2500-AQ2500,AV2500-AU2500,AT2500)</f>
        <v>0</v>
      </c>
      <c r="AX2500" s="24">
        <f t="shared" ref="AX2500:AX2563" si="949">IF(AS2500&lt;AR2500-AQ2500,AR2500-AQ2500-AS2500,0)</f>
        <v>0</v>
      </c>
      <c r="BA2500" s="24"/>
      <c r="BB2500" s="24"/>
      <c r="BC2500" s="24"/>
      <c r="BD2500" s="24"/>
      <c r="BE2500" s="24"/>
      <c r="BF2500" s="24"/>
      <c r="BG2500" s="24">
        <f t="shared" ref="BG2500:BG2563" si="950">IF(BC2500&gt;=BB2500-BA2500,BF2500-BE2500,BD2500)</f>
        <v>0</v>
      </c>
      <c r="BH2500" s="24">
        <f t="shared" ref="BH2500:BH2563" si="951">IF(BC2500&lt;BB2500-BA2500,BB2500-BA2500-BC2500,0)</f>
        <v>0</v>
      </c>
      <c r="BK2500" s="24"/>
      <c r="BL2500" s="24"/>
      <c r="BM2500" s="24"/>
      <c r="BN2500" s="24"/>
      <c r="BO2500" s="24"/>
      <c r="BP2500" s="24"/>
      <c r="BQ2500" s="24">
        <f t="shared" ref="BQ2500:BQ2563" si="952">IF(BM2500&gt;=BL2500-BK2500,BP2500-BO2500,BN2500)</f>
        <v>0</v>
      </c>
      <c r="BR2500" s="24">
        <f t="shared" ref="BR2500:BR2563" si="953">IF(BM2500&lt;BL2500-BK2500,BL2500-BK2500-BM2500,0)</f>
        <v>0</v>
      </c>
      <c r="BU2500" s="24"/>
      <c r="BV2500" s="24"/>
      <c r="BW2500" s="24"/>
      <c r="BX2500" s="24"/>
      <c r="BY2500" s="24"/>
      <c r="BZ2500" s="24"/>
      <c r="CA2500" s="24">
        <f t="shared" ref="CA2500:CA2563" si="954">IF(BW2500&gt;=BV2500-BU2500,BZ2500-BY2500,BX2500)</f>
        <v>0</v>
      </c>
      <c r="CB2500" s="24">
        <f t="shared" ref="CB2500:CB2563" si="955">IF(BW2500&lt;BV2500-BU2500,BV2500-BU2500-BW2500,0)</f>
        <v>0</v>
      </c>
      <c r="CC2500" s="24"/>
      <c r="CE2500" s="24">
        <f t="shared" si="932"/>
        <v>0</v>
      </c>
      <c r="CG2500" s="24">
        <f t="shared" si="933"/>
        <v>0</v>
      </c>
      <c r="CI2500" s="24">
        <f t="shared" si="934"/>
        <v>0</v>
      </c>
      <c r="CK2500" s="24">
        <f t="shared" si="935"/>
        <v>0</v>
      </c>
      <c r="CM2500" s="24">
        <f t="shared" si="936"/>
        <v>0</v>
      </c>
      <c r="CO2500" s="24">
        <f t="shared" si="937"/>
        <v>0</v>
      </c>
      <c r="CQ2500" s="24">
        <f t="shared" si="938"/>
        <v>0</v>
      </c>
      <c r="CS2500" s="24">
        <f t="shared" si="939"/>
        <v>0</v>
      </c>
    </row>
    <row r="2501" spans="9:97">
      <c r="I2501" s="24">
        <f t="shared" si="943"/>
        <v>0</v>
      </c>
      <c r="J2501" s="24">
        <f t="shared" si="942"/>
        <v>0</v>
      </c>
      <c r="M2501" s="24"/>
      <c r="N2501" s="24"/>
      <c r="O2501" s="24"/>
      <c r="P2501" s="24"/>
      <c r="Q2501" s="24"/>
      <c r="R2501" s="24"/>
      <c r="S2501" s="24">
        <f t="shared" si="944"/>
        <v>0</v>
      </c>
      <c r="T2501" s="24">
        <f t="shared" si="941"/>
        <v>0</v>
      </c>
      <c r="W2501" s="24"/>
      <c r="X2501" s="24"/>
      <c r="Y2501" s="24"/>
      <c r="Z2501" s="24"/>
      <c r="AA2501" s="24"/>
      <c r="AB2501" s="24"/>
      <c r="AC2501" s="24">
        <f t="shared" si="945"/>
        <v>0</v>
      </c>
      <c r="AD2501" s="24">
        <f t="shared" si="946"/>
        <v>0</v>
      </c>
      <c r="AG2501" s="24"/>
      <c r="AH2501" s="24"/>
      <c r="AI2501" s="24"/>
      <c r="AJ2501" s="24"/>
      <c r="AK2501" s="24"/>
      <c r="AL2501" s="24"/>
      <c r="AM2501" s="24">
        <f t="shared" si="947"/>
        <v>0</v>
      </c>
      <c r="AN2501" s="24">
        <f t="shared" si="940"/>
        <v>0</v>
      </c>
      <c r="AQ2501" s="24"/>
      <c r="AR2501" s="24"/>
      <c r="AS2501" s="24"/>
      <c r="AT2501" s="24"/>
      <c r="AU2501" s="24"/>
      <c r="AV2501" s="24"/>
      <c r="AW2501" s="24">
        <f t="shared" si="948"/>
        <v>0</v>
      </c>
      <c r="AX2501" s="24">
        <f t="shared" si="949"/>
        <v>0</v>
      </c>
      <c r="BA2501" s="24"/>
      <c r="BB2501" s="24"/>
      <c r="BC2501" s="24"/>
      <c r="BD2501" s="24"/>
      <c r="BE2501" s="24"/>
      <c r="BF2501" s="24"/>
      <c r="BG2501" s="24">
        <f t="shared" si="950"/>
        <v>0</v>
      </c>
      <c r="BH2501" s="24">
        <f t="shared" si="951"/>
        <v>0</v>
      </c>
      <c r="BK2501" s="24"/>
      <c r="BL2501" s="24"/>
      <c r="BM2501" s="24"/>
      <c r="BN2501" s="24"/>
      <c r="BO2501" s="24"/>
      <c r="BP2501" s="24"/>
      <c r="BQ2501" s="24">
        <f t="shared" si="952"/>
        <v>0</v>
      </c>
      <c r="BR2501" s="24">
        <f t="shared" si="953"/>
        <v>0</v>
      </c>
      <c r="BU2501" s="24"/>
      <c r="BV2501" s="24"/>
      <c r="BW2501" s="24"/>
      <c r="BX2501" s="24"/>
      <c r="BY2501" s="24"/>
      <c r="BZ2501" s="24"/>
      <c r="CA2501" s="24">
        <f t="shared" si="954"/>
        <v>0</v>
      </c>
      <c r="CB2501" s="24">
        <f t="shared" si="955"/>
        <v>0</v>
      </c>
      <c r="CC2501" s="24"/>
      <c r="CE2501" s="24">
        <f t="shared" ref="CE2501:CE2564" si="956">SUMIF(B:B,CD2501,G:G)-SUMIF(B:B,CD2501,H:H)</f>
        <v>0</v>
      </c>
      <c r="CG2501" s="24">
        <f t="shared" ref="CG2501:CG2564" si="957">SUMIF(L:L,CF2501,Q:Q)-SUMIF(L:L,CF2501,R:R)</f>
        <v>0</v>
      </c>
      <c r="CI2501" s="24">
        <f t="shared" ref="CI2501:CI2564" si="958">SUMIF(V:V,CH2501,AA:AA)-SUMIF(V:V,CH2501,AB:AB)</f>
        <v>0</v>
      </c>
      <c r="CK2501" s="24">
        <f t="shared" ref="CK2501:CK2564" si="959">SUMIF(AF:AF,CJ2501,AK:AK)-SUMIF(AF:AF,CJ2501,AL:AL)</f>
        <v>0</v>
      </c>
      <c r="CM2501" s="24">
        <f t="shared" ref="CM2501:CM2564" si="960">SUMIF(AP:AP,CL2501,AV:AV)-SUMIF(AP:AP,CL2501,AU:AU)</f>
        <v>0</v>
      </c>
      <c r="CO2501" s="24">
        <f t="shared" ref="CO2501:CO2564" si="961">SUMIF(AZ:AZ,CN2501,BF:BF)-SUMIF(AZ:AZ,CN2501,BE:BE)</f>
        <v>0</v>
      </c>
      <c r="CQ2501" s="24">
        <f t="shared" ref="CQ2501:CQ2564" si="962">SUMIF(BJ:BJ,CP2501,BP:BP)-SUMIF(BJ:BJ,CP2501,BO:BO)</f>
        <v>0</v>
      </c>
      <c r="CS2501" s="24">
        <f t="shared" ref="CS2501:CS2564" si="963">SUMIF(BT:BT,CR2501,BZ:BZ)-SUMIF(BT:BT,CR2501,BY:BY)</f>
        <v>0</v>
      </c>
    </row>
    <row r="2502" spans="9:97">
      <c r="I2502" s="24">
        <f t="shared" si="943"/>
        <v>0</v>
      </c>
      <c r="J2502" s="24">
        <f t="shared" si="942"/>
        <v>0</v>
      </c>
      <c r="M2502" s="24"/>
      <c r="N2502" s="24"/>
      <c r="O2502" s="24"/>
      <c r="P2502" s="24"/>
      <c r="Q2502" s="24"/>
      <c r="R2502" s="24"/>
      <c r="S2502" s="24">
        <f t="shared" si="944"/>
        <v>0</v>
      </c>
      <c r="T2502" s="24">
        <f t="shared" si="941"/>
        <v>0</v>
      </c>
      <c r="W2502" s="24"/>
      <c r="X2502" s="24"/>
      <c r="Y2502" s="24"/>
      <c r="Z2502" s="24"/>
      <c r="AA2502" s="24"/>
      <c r="AB2502" s="24"/>
      <c r="AC2502" s="24">
        <f t="shared" si="945"/>
        <v>0</v>
      </c>
      <c r="AD2502" s="24">
        <f t="shared" si="946"/>
        <v>0</v>
      </c>
      <c r="AG2502" s="24"/>
      <c r="AH2502" s="24"/>
      <c r="AI2502" s="24"/>
      <c r="AJ2502" s="24"/>
      <c r="AK2502" s="24"/>
      <c r="AL2502" s="24"/>
      <c r="AM2502" s="24">
        <f t="shared" si="947"/>
        <v>0</v>
      </c>
      <c r="AN2502" s="24">
        <f t="shared" si="940"/>
        <v>0</v>
      </c>
      <c r="AQ2502" s="24"/>
      <c r="AR2502" s="24"/>
      <c r="AS2502" s="24"/>
      <c r="AT2502" s="24"/>
      <c r="AU2502" s="24"/>
      <c r="AV2502" s="24"/>
      <c r="AW2502" s="24">
        <f t="shared" si="948"/>
        <v>0</v>
      </c>
      <c r="AX2502" s="24">
        <f t="shared" si="949"/>
        <v>0</v>
      </c>
      <c r="BA2502" s="24"/>
      <c r="BB2502" s="24"/>
      <c r="BC2502" s="24"/>
      <c r="BD2502" s="24"/>
      <c r="BE2502" s="24"/>
      <c r="BF2502" s="24"/>
      <c r="BG2502" s="24">
        <f t="shared" si="950"/>
        <v>0</v>
      </c>
      <c r="BH2502" s="24">
        <f t="shared" si="951"/>
        <v>0</v>
      </c>
      <c r="BK2502" s="24"/>
      <c r="BL2502" s="24"/>
      <c r="BM2502" s="24"/>
      <c r="BN2502" s="24"/>
      <c r="BO2502" s="24"/>
      <c r="BP2502" s="24"/>
      <c r="BQ2502" s="24">
        <f t="shared" si="952"/>
        <v>0</v>
      </c>
      <c r="BR2502" s="24">
        <f t="shared" si="953"/>
        <v>0</v>
      </c>
      <c r="BU2502" s="24"/>
      <c r="BV2502" s="24"/>
      <c r="BW2502" s="24"/>
      <c r="BX2502" s="24"/>
      <c r="BY2502" s="24"/>
      <c r="BZ2502" s="24"/>
      <c r="CA2502" s="24">
        <f t="shared" si="954"/>
        <v>0</v>
      </c>
      <c r="CB2502" s="24">
        <f t="shared" si="955"/>
        <v>0</v>
      </c>
      <c r="CC2502" s="24"/>
      <c r="CE2502" s="24">
        <f t="shared" si="956"/>
        <v>0</v>
      </c>
      <c r="CG2502" s="24">
        <f t="shared" si="957"/>
        <v>0</v>
      </c>
      <c r="CI2502" s="24">
        <f t="shared" si="958"/>
        <v>0</v>
      </c>
      <c r="CK2502" s="24">
        <f t="shared" si="959"/>
        <v>0</v>
      </c>
      <c r="CM2502" s="24">
        <f t="shared" si="960"/>
        <v>0</v>
      </c>
      <c r="CO2502" s="24">
        <f t="shared" si="961"/>
        <v>0</v>
      </c>
      <c r="CQ2502" s="24">
        <f t="shared" si="962"/>
        <v>0</v>
      </c>
      <c r="CS2502" s="24">
        <f t="shared" si="963"/>
        <v>0</v>
      </c>
    </row>
    <row r="2503" spans="9:97">
      <c r="I2503" s="24">
        <f t="shared" si="943"/>
        <v>0</v>
      </c>
      <c r="J2503" s="24">
        <f t="shared" si="942"/>
        <v>0</v>
      </c>
      <c r="M2503" s="24"/>
      <c r="N2503" s="24"/>
      <c r="O2503" s="24"/>
      <c r="P2503" s="24"/>
      <c r="Q2503" s="24"/>
      <c r="R2503" s="24"/>
      <c r="S2503" s="24">
        <f t="shared" si="944"/>
        <v>0</v>
      </c>
      <c r="T2503" s="24">
        <f t="shared" si="941"/>
        <v>0</v>
      </c>
      <c r="W2503" s="24"/>
      <c r="X2503" s="24"/>
      <c r="Y2503" s="24"/>
      <c r="Z2503" s="24"/>
      <c r="AA2503" s="24"/>
      <c r="AB2503" s="24"/>
      <c r="AC2503" s="24">
        <f t="shared" si="945"/>
        <v>0</v>
      </c>
      <c r="AD2503" s="24">
        <f t="shared" si="946"/>
        <v>0</v>
      </c>
      <c r="AG2503" s="24"/>
      <c r="AH2503" s="24"/>
      <c r="AI2503" s="24"/>
      <c r="AJ2503" s="24"/>
      <c r="AK2503" s="24"/>
      <c r="AL2503" s="24"/>
      <c r="AM2503" s="24">
        <f t="shared" si="947"/>
        <v>0</v>
      </c>
      <c r="AN2503" s="24">
        <f t="shared" si="940"/>
        <v>0</v>
      </c>
      <c r="AQ2503" s="24"/>
      <c r="AR2503" s="24"/>
      <c r="AS2503" s="24"/>
      <c r="AT2503" s="24"/>
      <c r="AU2503" s="24"/>
      <c r="AV2503" s="24"/>
      <c r="AW2503" s="24">
        <f t="shared" si="948"/>
        <v>0</v>
      </c>
      <c r="AX2503" s="24">
        <f t="shared" si="949"/>
        <v>0</v>
      </c>
      <c r="BA2503" s="24"/>
      <c r="BB2503" s="24"/>
      <c r="BC2503" s="24"/>
      <c r="BD2503" s="24"/>
      <c r="BE2503" s="24"/>
      <c r="BF2503" s="24"/>
      <c r="BG2503" s="24">
        <f t="shared" si="950"/>
        <v>0</v>
      </c>
      <c r="BH2503" s="24">
        <f t="shared" si="951"/>
        <v>0</v>
      </c>
      <c r="BK2503" s="24"/>
      <c r="BL2503" s="24"/>
      <c r="BM2503" s="24"/>
      <c r="BN2503" s="24"/>
      <c r="BO2503" s="24"/>
      <c r="BP2503" s="24"/>
      <c r="BQ2503" s="24">
        <f t="shared" si="952"/>
        <v>0</v>
      </c>
      <c r="BR2503" s="24">
        <f t="shared" si="953"/>
        <v>0</v>
      </c>
      <c r="BU2503" s="24"/>
      <c r="BV2503" s="24"/>
      <c r="BW2503" s="24"/>
      <c r="BX2503" s="24"/>
      <c r="BY2503" s="24"/>
      <c r="BZ2503" s="24"/>
      <c r="CA2503" s="24">
        <f t="shared" si="954"/>
        <v>0</v>
      </c>
      <c r="CB2503" s="24">
        <f t="shared" si="955"/>
        <v>0</v>
      </c>
      <c r="CC2503" s="24"/>
      <c r="CE2503" s="24">
        <f t="shared" si="956"/>
        <v>0</v>
      </c>
      <c r="CG2503" s="24">
        <f t="shared" si="957"/>
        <v>0</v>
      </c>
      <c r="CI2503" s="24">
        <f t="shared" si="958"/>
        <v>0</v>
      </c>
      <c r="CK2503" s="24">
        <f t="shared" si="959"/>
        <v>0</v>
      </c>
      <c r="CM2503" s="24">
        <f t="shared" si="960"/>
        <v>0</v>
      </c>
      <c r="CO2503" s="24">
        <f t="shared" si="961"/>
        <v>0</v>
      </c>
      <c r="CQ2503" s="24">
        <f t="shared" si="962"/>
        <v>0</v>
      </c>
      <c r="CS2503" s="24">
        <f t="shared" si="963"/>
        <v>0</v>
      </c>
    </row>
    <row r="2504" spans="9:97">
      <c r="I2504" s="24">
        <f t="shared" si="943"/>
        <v>0</v>
      </c>
      <c r="J2504" s="24">
        <f t="shared" si="942"/>
        <v>0</v>
      </c>
      <c r="M2504" s="24"/>
      <c r="N2504" s="24"/>
      <c r="O2504" s="24"/>
      <c r="P2504" s="24"/>
      <c r="Q2504" s="24"/>
      <c r="R2504" s="24"/>
      <c r="S2504" s="24">
        <f t="shared" si="944"/>
        <v>0</v>
      </c>
      <c r="T2504" s="24">
        <f t="shared" si="941"/>
        <v>0</v>
      </c>
      <c r="W2504" s="24"/>
      <c r="X2504" s="24"/>
      <c r="Y2504" s="24"/>
      <c r="Z2504" s="24"/>
      <c r="AA2504" s="24"/>
      <c r="AB2504" s="24"/>
      <c r="AC2504" s="24">
        <f t="shared" si="945"/>
        <v>0</v>
      </c>
      <c r="AD2504" s="24">
        <f t="shared" si="946"/>
        <v>0</v>
      </c>
      <c r="AG2504" s="24"/>
      <c r="AH2504" s="24"/>
      <c r="AI2504" s="24"/>
      <c r="AJ2504" s="24"/>
      <c r="AK2504" s="24"/>
      <c r="AL2504" s="24"/>
      <c r="AM2504" s="24">
        <f t="shared" si="947"/>
        <v>0</v>
      </c>
      <c r="AN2504" s="24">
        <f t="shared" si="940"/>
        <v>0</v>
      </c>
      <c r="AQ2504" s="24"/>
      <c r="AR2504" s="24"/>
      <c r="AS2504" s="24"/>
      <c r="AT2504" s="24"/>
      <c r="AU2504" s="24"/>
      <c r="AV2504" s="24"/>
      <c r="AW2504" s="24">
        <f t="shared" si="948"/>
        <v>0</v>
      </c>
      <c r="AX2504" s="24">
        <f t="shared" si="949"/>
        <v>0</v>
      </c>
      <c r="BA2504" s="24"/>
      <c r="BB2504" s="24"/>
      <c r="BC2504" s="24"/>
      <c r="BD2504" s="24"/>
      <c r="BE2504" s="24"/>
      <c r="BF2504" s="24"/>
      <c r="BG2504" s="24">
        <f t="shared" si="950"/>
        <v>0</v>
      </c>
      <c r="BH2504" s="24">
        <f t="shared" si="951"/>
        <v>0</v>
      </c>
      <c r="BK2504" s="24"/>
      <c r="BL2504" s="24"/>
      <c r="BM2504" s="24"/>
      <c r="BN2504" s="24"/>
      <c r="BO2504" s="24"/>
      <c r="BP2504" s="24"/>
      <c r="BQ2504" s="24">
        <f t="shared" si="952"/>
        <v>0</v>
      </c>
      <c r="BR2504" s="24">
        <f t="shared" si="953"/>
        <v>0</v>
      </c>
      <c r="BU2504" s="24"/>
      <c r="BV2504" s="24"/>
      <c r="BW2504" s="24"/>
      <c r="BX2504" s="24"/>
      <c r="BY2504" s="24"/>
      <c r="BZ2504" s="24"/>
      <c r="CA2504" s="24">
        <f t="shared" si="954"/>
        <v>0</v>
      </c>
      <c r="CB2504" s="24">
        <f t="shared" si="955"/>
        <v>0</v>
      </c>
      <c r="CC2504" s="24"/>
      <c r="CE2504" s="24">
        <f t="shared" si="956"/>
        <v>0</v>
      </c>
      <c r="CG2504" s="24">
        <f t="shared" si="957"/>
        <v>0</v>
      </c>
      <c r="CI2504" s="24">
        <f t="shared" si="958"/>
        <v>0</v>
      </c>
      <c r="CK2504" s="24">
        <f t="shared" si="959"/>
        <v>0</v>
      </c>
      <c r="CM2504" s="24">
        <f t="shared" si="960"/>
        <v>0</v>
      </c>
      <c r="CO2504" s="24">
        <f t="shared" si="961"/>
        <v>0</v>
      </c>
      <c r="CQ2504" s="24">
        <f t="shared" si="962"/>
        <v>0</v>
      </c>
      <c r="CS2504" s="24">
        <f t="shared" si="963"/>
        <v>0</v>
      </c>
    </row>
    <row r="2505" spans="9:97">
      <c r="I2505" s="24">
        <f t="shared" si="943"/>
        <v>0</v>
      </c>
      <c r="J2505" s="24">
        <f t="shared" si="942"/>
        <v>0</v>
      </c>
      <c r="M2505" s="24"/>
      <c r="N2505" s="24"/>
      <c r="O2505" s="24"/>
      <c r="P2505" s="24"/>
      <c r="Q2505" s="24"/>
      <c r="R2505" s="24"/>
      <c r="S2505" s="24">
        <f t="shared" si="944"/>
        <v>0</v>
      </c>
      <c r="T2505" s="24">
        <f t="shared" si="941"/>
        <v>0</v>
      </c>
      <c r="W2505" s="24"/>
      <c r="X2505" s="24"/>
      <c r="Y2505" s="24"/>
      <c r="Z2505" s="24"/>
      <c r="AA2505" s="24"/>
      <c r="AB2505" s="24"/>
      <c r="AC2505" s="24">
        <f t="shared" si="945"/>
        <v>0</v>
      </c>
      <c r="AD2505" s="24">
        <f t="shared" si="946"/>
        <v>0</v>
      </c>
      <c r="AG2505" s="24"/>
      <c r="AH2505" s="24"/>
      <c r="AI2505" s="24"/>
      <c r="AJ2505" s="24"/>
      <c r="AK2505" s="24"/>
      <c r="AL2505" s="24"/>
      <c r="AM2505" s="24">
        <f t="shared" si="947"/>
        <v>0</v>
      </c>
      <c r="AN2505" s="24">
        <f t="shared" si="940"/>
        <v>0</v>
      </c>
      <c r="AQ2505" s="24"/>
      <c r="AR2505" s="24"/>
      <c r="AS2505" s="24"/>
      <c r="AT2505" s="24"/>
      <c r="AU2505" s="24"/>
      <c r="AV2505" s="24"/>
      <c r="AW2505" s="24">
        <f t="shared" si="948"/>
        <v>0</v>
      </c>
      <c r="AX2505" s="24">
        <f t="shared" si="949"/>
        <v>0</v>
      </c>
      <c r="BA2505" s="24"/>
      <c r="BB2505" s="24"/>
      <c r="BC2505" s="24"/>
      <c r="BD2505" s="24"/>
      <c r="BE2505" s="24"/>
      <c r="BF2505" s="24"/>
      <c r="BG2505" s="24">
        <f t="shared" si="950"/>
        <v>0</v>
      </c>
      <c r="BH2505" s="24">
        <f t="shared" si="951"/>
        <v>0</v>
      </c>
      <c r="BK2505" s="24"/>
      <c r="BL2505" s="24"/>
      <c r="BM2505" s="24"/>
      <c r="BN2505" s="24"/>
      <c r="BO2505" s="24"/>
      <c r="BP2505" s="24"/>
      <c r="BQ2505" s="24">
        <f t="shared" si="952"/>
        <v>0</v>
      </c>
      <c r="BR2505" s="24">
        <f t="shared" si="953"/>
        <v>0</v>
      </c>
      <c r="BU2505" s="24"/>
      <c r="BV2505" s="24"/>
      <c r="BW2505" s="24"/>
      <c r="BX2505" s="24"/>
      <c r="BY2505" s="24"/>
      <c r="BZ2505" s="24"/>
      <c r="CA2505" s="24">
        <f t="shared" si="954"/>
        <v>0</v>
      </c>
      <c r="CB2505" s="24">
        <f t="shared" si="955"/>
        <v>0</v>
      </c>
      <c r="CC2505" s="24"/>
      <c r="CE2505" s="24">
        <f t="shared" si="956"/>
        <v>0</v>
      </c>
      <c r="CG2505" s="24">
        <f t="shared" si="957"/>
        <v>0</v>
      </c>
      <c r="CI2505" s="24">
        <f t="shared" si="958"/>
        <v>0</v>
      </c>
      <c r="CK2505" s="24">
        <f t="shared" si="959"/>
        <v>0</v>
      </c>
      <c r="CM2505" s="24">
        <f t="shared" si="960"/>
        <v>0</v>
      </c>
      <c r="CO2505" s="24">
        <f t="shared" si="961"/>
        <v>0</v>
      </c>
      <c r="CQ2505" s="24">
        <f t="shared" si="962"/>
        <v>0</v>
      </c>
      <c r="CS2505" s="24">
        <f t="shared" si="963"/>
        <v>0</v>
      </c>
    </row>
    <row r="2506" spans="9:97">
      <c r="I2506" s="24">
        <f t="shared" si="943"/>
        <v>0</v>
      </c>
      <c r="J2506" s="24">
        <f t="shared" si="942"/>
        <v>0</v>
      </c>
      <c r="M2506" s="24"/>
      <c r="N2506" s="24"/>
      <c r="O2506" s="24"/>
      <c r="P2506" s="24"/>
      <c r="Q2506" s="24"/>
      <c r="R2506" s="24"/>
      <c r="S2506" s="24">
        <f t="shared" si="944"/>
        <v>0</v>
      </c>
      <c r="T2506" s="24">
        <f t="shared" si="941"/>
        <v>0</v>
      </c>
      <c r="W2506" s="24"/>
      <c r="X2506" s="24"/>
      <c r="Y2506" s="24"/>
      <c r="Z2506" s="24"/>
      <c r="AA2506" s="24"/>
      <c r="AB2506" s="24"/>
      <c r="AC2506" s="24">
        <f t="shared" si="945"/>
        <v>0</v>
      </c>
      <c r="AD2506" s="24">
        <f t="shared" si="946"/>
        <v>0</v>
      </c>
      <c r="AG2506" s="24"/>
      <c r="AH2506" s="24"/>
      <c r="AI2506" s="24"/>
      <c r="AJ2506" s="24"/>
      <c r="AK2506" s="24"/>
      <c r="AL2506" s="24"/>
      <c r="AM2506" s="24">
        <f t="shared" si="947"/>
        <v>0</v>
      </c>
      <c r="AN2506" s="24">
        <f t="shared" si="940"/>
        <v>0</v>
      </c>
      <c r="AQ2506" s="24"/>
      <c r="AR2506" s="24"/>
      <c r="AS2506" s="24"/>
      <c r="AT2506" s="24"/>
      <c r="AU2506" s="24"/>
      <c r="AV2506" s="24"/>
      <c r="AW2506" s="24">
        <f t="shared" si="948"/>
        <v>0</v>
      </c>
      <c r="AX2506" s="24">
        <f t="shared" si="949"/>
        <v>0</v>
      </c>
      <c r="BA2506" s="24"/>
      <c r="BB2506" s="24"/>
      <c r="BC2506" s="24"/>
      <c r="BD2506" s="24"/>
      <c r="BE2506" s="24"/>
      <c r="BF2506" s="24"/>
      <c r="BG2506" s="24">
        <f t="shared" si="950"/>
        <v>0</v>
      </c>
      <c r="BH2506" s="24">
        <f t="shared" si="951"/>
        <v>0</v>
      </c>
      <c r="BK2506" s="24"/>
      <c r="BL2506" s="24"/>
      <c r="BM2506" s="24"/>
      <c r="BN2506" s="24"/>
      <c r="BO2506" s="24"/>
      <c r="BP2506" s="24"/>
      <c r="BQ2506" s="24">
        <f t="shared" si="952"/>
        <v>0</v>
      </c>
      <c r="BR2506" s="24">
        <f t="shared" si="953"/>
        <v>0</v>
      </c>
      <c r="BU2506" s="24"/>
      <c r="BV2506" s="24"/>
      <c r="BW2506" s="24"/>
      <c r="BX2506" s="24"/>
      <c r="BY2506" s="24"/>
      <c r="BZ2506" s="24"/>
      <c r="CA2506" s="24">
        <f t="shared" si="954"/>
        <v>0</v>
      </c>
      <c r="CB2506" s="24">
        <f t="shared" si="955"/>
        <v>0</v>
      </c>
      <c r="CC2506" s="24"/>
      <c r="CE2506" s="24">
        <f t="shared" si="956"/>
        <v>0</v>
      </c>
      <c r="CG2506" s="24">
        <f t="shared" si="957"/>
        <v>0</v>
      </c>
      <c r="CI2506" s="24">
        <f t="shared" si="958"/>
        <v>0</v>
      </c>
      <c r="CK2506" s="24">
        <f t="shared" si="959"/>
        <v>0</v>
      </c>
      <c r="CM2506" s="24">
        <f t="shared" si="960"/>
        <v>0</v>
      </c>
      <c r="CO2506" s="24">
        <f t="shared" si="961"/>
        <v>0</v>
      </c>
      <c r="CQ2506" s="24">
        <f t="shared" si="962"/>
        <v>0</v>
      </c>
      <c r="CS2506" s="24">
        <f t="shared" si="963"/>
        <v>0</v>
      </c>
    </row>
    <row r="2507" spans="9:97">
      <c r="I2507" s="24">
        <f t="shared" si="943"/>
        <v>0</v>
      </c>
      <c r="J2507" s="24">
        <f t="shared" si="942"/>
        <v>0</v>
      </c>
      <c r="M2507" s="24"/>
      <c r="N2507" s="24"/>
      <c r="O2507" s="24"/>
      <c r="P2507" s="24"/>
      <c r="Q2507" s="24"/>
      <c r="R2507" s="24"/>
      <c r="S2507" s="24">
        <f t="shared" si="944"/>
        <v>0</v>
      </c>
      <c r="T2507" s="24">
        <f t="shared" si="941"/>
        <v>0</v>
      </c>
      <c r="W2507" s="24"/>
      <c r="X2507" s="24"/>
      <c r="Y2507" s="24"/>
      <c r="Z2507" s="24"/>
      <c r="AA2507" s="24"/>
      <c r="AB2507" s="24"/>
      <c r="AC2507" s="24">
        <f t="shared" si="945"/>
        <v>0</v>
      </c>
      <c r="AD2507" s="24">
        <f t="shared" si="946"/>
        <v>0</v>
      </c>
      <c r="AG2507" s="24"/>
      <c r="AH2507" s="24"/>
      <c r="AI2507" s="24"/>
      <c r="AJ2507" s="24"/>
      <c r="AK2507" s="24"/>
      <c r="AL2507" s="24"/>
      <c r="AM2507" s="24">
        <f t="shared" si="947"/>
        <v>0</v>
      </c>
      <c r="AN2507" s="24">
        <f t="shared" si="940"/>
        <v>0</v>
      </c>
      <c r="AQ2507" s="24"/>
      <c r="AR2507" s="24"/>
      <c r="AS2507" s="24"/>
      <c r="AT2507" s="24"/>
      <c r="AU2507" s="24"/>
      <c r="AV2507" s="24"/>
      <c r="AW2507" s="24">
        <f t="shared" si="948"/>
        <v>0</v>
      </c>
      <c r="AX2507" s="24">
        <f t="shared" si="949"/>
        <v>0</v>
      </c>
      <c r="BA2507" s="24"/>
      <c r="BB2507" s="24"/>
      <c r="BC2507" s="24"/>
      <c r="BD2507" s="24"/>
      <c r="BE2507" s="24"/>
      <c r="BF2507" s="24"/>
      <c r="BG2507" s="24">
        <f t="shared" si="950"/>
        <v>0</v>
      </c>
      <c r="BH2507" s="24">
        <f t="shared" si="951"/>
        <v>0</v>
      </c>
      <c r="BK2507" s="24"/>
      <c r="BL2507" s="24"/>
      <c r="BM2507" s="24"/>
      <c r="BN2507" s="24"/>
      <c r="BO2507" s="24"/>
      <c r="BP2507" s="24"/>
      <c r="BQ2507" s="24">
        <f t="shared" si="952"/>
        <v>0</v>
      </c>
      <c r="BR2507" s="24">
        <f t="shared" si="953"/>
        <v>0</v>
      </c>
      <c r="BU2507" s="24"/>
      <c r="BV2507" s="24"/>
      <c r="BW2507" s="24"/>
      <c r="BX2507" s="24"/>
      <c r="BY2507" s="24"/>
      <c r="BZ2507" s="24"/>
      <c r="CA2507" s="24">
        <f t="shared" si="954"/>
        <v>0</v>
      </c>
      <c r="CB2507" s="24">
        <f t="shared" si="955"/>
        <v>0</v>
      </c>
      <c r="CC2507" s="24"/>
      <c r="CE2507" s="24">
        <f t="shared" si="956"/>
        <v>0</v>
      </c>
      <c r="CG2507" s="24">
        <f t="shared" si="957"/>
        <v>0</v>
      </c>
      <c r="CI2507" s="24">
        <f t="shared" si="958"/>
        <v>0</v>
      </c>
      <c r="CK2507" s="24">
        <f t="shared" si="959"/>
        <v>0</v>
      </c>
      <c r="CM2507" s="24">
        <f t="shared" si="960"/>
        <v>0</v>
      </c>
      <c r="CO2507" s="24">
        <f t="shared" si="961"/>
        <v>0</v>
      </c>
      <c r="CQ2507" s="24">
        <f t="shared" si="962"/>
        <v>0</v>
      </c>
      <c r="CS2507" s="24">
        <f t="shared" si="963"/>
        <v>0</v>
      </c>
    </row>
    <row r="2508" spans="9:97">
      <c r="I2508" s="24">
        <f t="shared" si="943"/>
        <v>0</v>
      </c>
      <c r="J2508" s="24">
        <f t="shared" si="942"/>
        <v>0</v>
      </c>
      <c r="M2508" s="24"/>
      <c r="N2508" s="24"/>
      <c r="O2508" s="24"/>
      <c r="P2508" s="24"/>
      <c r="Q2508" s="24"/>
      <c r="R2508" s="24"/>
      <c r="S2508" s="24">
        <f t="shared" si="944"/>
        <v>0</v>
      </c>
      <c r="T2508" s="24">
        <f t="shared" si="941"/>
        <v>0</v>
      </c>
      <c r="W2508" s="24"/>
      <c r="X2508" s="24"/>
      <c r="Y2508" s="24"/>
      <c r="Z2508" s="24"/>
      <c r="AA2508" s="24"/>
      <c r="AB2508" s="24"/>
      <c r="AC2508" s="24">
        <f t="shared" si="945"/>
        <v>0</v>
      </c>
      <c r="AD2508" s="24">
        <f t="shared" si="946"/>
        <v>0</v>
      </c>
      <c r="AG2508" s="24"/>
      <c r="AH2508" s="24"/>
      <c r="AI2508" s="24"/>
      <c r="AJ2508" s="24"/>
      <c r="AK2508" s="24"/>
      <c r="AL2508" s="24"/>
      <c r="AM2508" s="24">
        <f t="shared" si="947"/>
        <v>0</v>
      </c>
      <c r="AN2508" s="24">
        <f t="shared" si="940"/>
        <v>0</v>
      </c>
      <c r="AQ2508" s="24"/>
      <c r="AR2508" s="24"/>
      <c r="AS2508" s="24"/>
      <c r="AT2508" s="24"/>
      <c r="AU2508" s="24"/>
      <c r="AV2508" s="24"/>
      <c r="AW2508" s="24">
        <f t="shared" si="948"/>
        <v>0</v>
      </c>
      <c r="AX2508" s="24">
        <f t="shared" si="949"/>
        <v>0</v>
      </c>
      <c r="BA2508" s="24"/>
      <c r="BB2508" s="24"/>
      <c r="BC2508" s="24"/>
      <c r="BD2508" s="24"/>
      <c r="BE2508" s="24"/>
      <c r="BF2508" s="24"/>
      <c r="BG2508" s="24">
        <f t="shared" si="950"/>
        <v>0</v>
      </c>
      <c r="BH2508" s="24">
        <f t="shared" si="951"/>
        <v>0</v>
      </c>
      <c r="BK2508" s="24"/>
      <c r="BL2508" s="24"/>
      <c r="BM2508" s="24"/>
      <c r="BN2508" s="24"/>
      <c r="BO2508" s="24"/>
      <c r="BP2508" s="24"/>
      <c r="BQ2508" s="24">
        <f t="shared" si="952"/>
        <v>0</v>
      </c>
      <c r="BR2508" s="24">
        <f t="shared" si="953"/>
        <v>0</v>
      </c>
      <c r="BU2508" s="24"/>
      <c r="BV2508" s="24"/>
      <c r="BW2508" s="24"/>
      <c r="BX2508" s="24"/>
      <c r="BY2508" s="24"/>
      <c r="BZ2508" s="24"/>
      <c r="CA2508" s="24">
        <f t="shared" si="954"/>
        <v>0</v>
      </c>
      <c r="CB2508" s="24">
        <f t="shared" si="955"/>
        <v>0</v>
      </c>
      <c r="CC2508" s="24"/>
      <c r="CE2508" s="24">
        <f t="shared" si="956"/>
        <v>0</v>
      </c>
      <c r="CG2508" s="24">
        <f t="shared" si="957"/>
        <v>0</v>
      </c>
      <c r="CI2508" s="24">
        <f t="shared" si="958"/>
        <v>0</v>
      </c>
      <c r="CK2508" s="24">
        <f t="shared" si="959"/>
        <v>0</v>
      </c>
      <c r="CM2508" s="24">
        <f t="shared" si="960"/>
        <v>0</v>
      </c>
      <c r="CO2508" s="24">
        <f t="shared" si="961"/>
        <v>0</v>
      </c>
      <c r="CQ2508" s="24">
        <f t="shared" si="962"/>
        <v>0</v>
      </c>
      <c r="CS2508" s="24">
        <f t="shared" si="963"/>
        <v>0</v>
      </c>
    </row>
    <row r="2509" spans="9:97">
      <c r="I2509" s="24">
        <f t="shared" si="943"/>
        <v>0</v>
      </c>
      <c r="J2509" s="24">
        <f t="shared" si="942"/>
        <v>0</v>
      </c>
      <c r="M2509" s="24"/>
      <c r="N2509" s="24"/>
      <c r="O2509" s="24"/>
      <c r="P2509" s="24"/>
      <c r="Q2509" s="24"/>
      <c r="R2509" s="24"/>
      <c r="S2509" s="24">
        <f t="shared" si="944"/>
        <v>0</v>
      </c>
      <c r="T2509" s="24">
        <f t="shared" si="941"/>
        <v>0</v>
      </c>
      <c r="W2509" s="24"/>
      <c r="X2509" s="24"/>
      <c r="Y2509" s="24"/>
      <c r="Z2509" s="24"/>
      <c r="AA2509" s="24"/>
      <c r="AB2509" s="24"/>
      <c r="AC2509" s="24">
        <f t="shared" si="945"/>
        <v>0</v>
      </c>
      <c r="AD2509" s="24">
        <f t="shared" si="946"/>
        <v>0</v>
      </c>
      <c r="AG2509" s="24"/>
      <c r="AH2509" s="24"/>
      <c r="AI2509" s="24"/>
      <c r="AJ2509" s="24"/>
      <c r="AK2509" s="24"/>
      <c r="AL2509" s="24"/>
      <c r="AM2509" s="24">
        <f t="shared" si="947"/>
        <v>0</v>
      </c>
      <c r="AN2509" s="24">
        <f t="shared" si="940"/>
        <v>0</v>
      </c>
      <c r="AQ2509" s="24"/>
      <c r="AR2509" s="24"/>
      <c r="AS2509" s="24"/>
      <c r="AT2509" s="24"/>
      <c r="AU2509" s="24"/>
      <c r="AV2509" s="24"/>
      <c r="AW2509" s="24">
        <f t="shared" si="948"/>
        <v>0</v>
      </c>
      <c r="AX2509" s="24">
        <f t="shared" si="949"/>
        <v>0</v>
      </c>
      <c r="BA2509" s="24"/>
      <c r="BB2509" s="24"/>
      <c r="BC2509" s="24"/>
      <c r="BD2509" s="24"/>
      <c r="BE2509" s="24"/>
      <c r="BF2509" s="24"/>
      <c r="BG2509" s="24">
        <f t="shared" si="950"/>
        <v>0</v>
      </c>
      <c r="BH2509" s="24">
        <f t="shared" si="951"/>
        <v>0</v>
      </c>
      <c r="BK2509" s="24"/>
      <c r="BL2509" s="24"/>
      <c r="BM2509" s="24"/>
      <c r="BN2509" s="24"/>
      <c r="BO2509" s="24"/>
      <c r="BP2509" s="24"/>
      <c r="BQ2509" s="24">
        <f t="shared" si="952"/>
        <v>0</v>
      </c>
      <c r="BR2509" s="24">
        <f t="shared" si="953"/>
        <v>0</v>
      </c>
      <c r="BU2509" s="24"/>
      <c r="BV2509" s="24"/>
      <c r="BW2509" s="24"/>
      <c r="BX2509" s="24"/>
      <c r="BY2509" s="24"/>
      <c r="BZ2509" s="24"/>
      <c r="CA2509" s="24">
        <f t="shared" si="954"/>
        <v>0</v>
      </c>
      <c r="CB2509" s="24">
        <f t="shared" si="955"/>
        <v>0</v>
      </c>
      <c r="CC2509" s="24"/>
      <c r="CE2509" s="24">
        <f t="shared" si="956"/>
        <v>0</v>
      </c>
      <c r="CG2509" s="24">
        <f t="shared" si="957"/>
        <v>0</v>
      </c>
      <c r="CI2509" s="24">
        <f t="shared" si="958"/>
        <v>0</v>
      </c>
      <c r="CK2509" s="24">
        <f t="shared" si="959"/>
        <v>0</v>
      </c>
      <c r="CM2509" s="24">
        <f t="shared" si="960"/>
        <v>0</v>
      </c>
      <c r="CO2509" s="24">
        <f t="shared" si="961"/>
        <v>0</v>
      </c>
      <c r="CQ2509" s="24">
        <f t="shared" si="962"/>
        <v>0</v>
      </c>
      <c r="CS2509" s="24">
        <f t="shared" si="963"/>
        <v>0</v>
      </c>
    </row>
    <row r="2510" spans="9:97">
      <c r="I2510" s="24">
        <f t="shared" si="943"/>
        <v>0</v>
      </c>
      <c r="J2510" s="24">
        <f t="shared" si="942"/>
        <v>0</v>
      </c>
      <c r="M2510" s="24"/>
      <c r="N2510" s="24"/>
      <c r="O2510" s="24"/>
      <c r="P2510" s="24"/>
      <c r="Q2510" s="24"/>
      <c r="R2510" s="24"/>
      <c r="S2510" s="24">
        <f t="shared" si="944"/>
        <v>0</v>
      </c>
      <c r="T2510" s="24">
        <f t="shared" si="941"/>
        <v>0</v>
      </c>
      <c r="W2510" s="24"/>
      <c r="X2510" s="24"/>
      <c r="Y2510" s="24"/>
      <c r="Z2510" s="24"/>
      <c r="AA2510" s="24"/>
      <c r="AB2510" s="24"/>
      <c r="AC2510" s="24">
        <f t="shared" si="945"/>
        <v>0</v>
      </c>
      <c r="AD2510" s="24">
        <f t="shared" si="946"/>
        <v>0</v>
      </c>
      <c r="AG2510" s="24"/>
      <c r="AH2510" s="24"/>
      <c r="AI2510" s="24"/>
      <c r="AJ2510" s="24"/>
      <c r="AK2510" s="24"/>
      <c r="AL2510" s="24"/>
      <c r="AM2510" s="24">
        <f t="shared" si="947"/>
        <v>0</v>
      </c>
      <c r="AN2510" s="24">
        <f t="shared" si="940"/>
        <v>0</v>
      </c>
      <c r="AQ2510" s="24"/>
      <c r="AR2510" s="24"/>
      <c r="AS2510" s="24"/>
      <c r="AT2510" s="24"/>
      <c r="AU2510" s="24"/>
      <c r="AV2510" s="24"/>
      <c r="AW2510" s="24">
        <f t="shared" si="948"/>
        <v>0</v>
      </c>
      <c r="AX2510" s="24">
        <f t="shared" si="949"/>
        <v>0</v>
      </c>
      <c r="BA2510" s="24"/>
      <c r="BB2510" s="24"/>
      <c r="BC2510" s="24"/>
      <c r="BD2510" s="24"/>
      <c r="BE2510" s="24"/>
      <c r="BF2510" s="24"/>
      <c r="BG2510" s="24">
        <f t="shared" si="950"/>
        <v>0</v>
      </c>
      <c r="BH2510" s="24">
        <f t="shared" si="951"/>
        <v>0</v>
      </c>
      <c r="BK2510" s="24"/>
      <c r="BL2510" s="24"/>
      <c r="BM2510" s="24"/>
      <c r="BN2510" s="24"/>
      <c r="BO2510" s="24"/>
      <c r="BP2510" s="24"/>
      <c r="BQ2510" s="24">
        <f t="shared" si="952"/>
        <v>0</v>
      </c>
      <c r="BR2510" s="24">
        <f t="shared" si="953"/>
        <v>0</v>
      </c>
      <c r="BU2510" s="24"/>
      <c r="BV2510" s="24"/>
      <c r="BW2510" s="24"/>
      <c r="BX2510" s="24"/>
      <c r="BY2510" s="24"/>
      <c r="BZ2510" s="24"/>
      <c r="CA2510" s="24">
        <f t="shared" si="954"/>
        <v>0</v>
      </c>
      <c r="CB2510" s="24">
        <f t="shared" si="955"/>
        <v>0</v>
      </c>
      <c r="CC2510" s="24"/>
      <c r="CE2510" s="24">
        <f t="shared" si="956"/>
        <v>0</v>
      </c>
      <c r="CG2510" s="24">
        <f t="shared" si="957"/>
        <v>0</v>
      </c>
      <c r="CI2510" s="24">
        <f t="shared" si="958"/>
        <v>0</v>
      </c>
      <c r="CK2510" s="24">
        <f t="shared" si="959"/>
        <v>0</v>
      </c>
      <c r="CM2510" s="24">
        <f t="shared" si="960"/>
        <v>0</v>
      </c>
      <c r="CO2510" s="24">
        <f t="shared" si="961"/>
        <v>0</v>
      </c>
      <c r="CQ2510" s="24">
        <f t="shared" si="962"/>
        <v>0</v>
      </c>
      <c r="CS2510" s="24">
        <f t="shared" si="963"/>
        <v>0</v>
      </c>
    </row>
    <row r="2511" spans="9:97">
      <c r="I2511" s="24">
        <f t="shared" si="943"/>
        <v>0</v>
      </c>
      <c r="J2511" s="24">
        <f t="shared" si="942"/>
        <v>0</v>
      </c>
      <c r="M2511" s="24"/>
      <c r="N2511" s="24"/>
      <c r="O2511" s="24"/>
      <c r="P2511" s="24"/>
      <c r="Q2511" s="24"/>
      <c r="R2511" s="24"/>
      <c r="S2511" s="24">
        <f t="shared" si="944"/>
        <v>0</v>
      </c>
      <c r="T2511" s="24">
        <f t="shared" si="941"/>
        <v>0</v>
      </c>
      <c r="W2511" s="24"/>
      <c r="X2511" s="24"/>
      <c r="Y2511" s="24"/>
      <c r="Z2511" s="24"/>
      <c r="AA2511" s="24"/>
      <c r="AB2511" s="24"/>
      <c r="AC2511" s="24">
        <f t="shared" si="945"/>
        <v>0</v>
      </c>
      <c r="AD2511" s="24">
        <f t="shared" si="946"/>
        <v>0</v>
      </c>
      <c r="AG2511" s="24"/>
      <c r="AH2511" s="24"/>
      <c r="AI2511" s="24"/>
      <c r="AJ2511" s="24"/>
      <c r="AK2511" s="24"/>
      <c r="AL2511" s="24"/>
      <c r="AM2511" s="24">
        <f t="shared" si="947"/>
        <v>0</v>
      </c>
      <c r="AN2511" s="24">
        <f t="shared" si="940"/>
        <v>0</v>
      </c>
      <c r="AQ2511" s="24"/>
      <c r="AR2511" s="24"/>
      <c r="AS2511" s="24"/>
      <c r="AT2511" s="24"/>
      <c r="AU2511" s="24"/>
      <c r="AV2511" s="24"/>
      <c r="AW2511" s="24">
        <f t="shared" si="948"/>
        <v>0</v>
      </c>
      <c r="AX2511" s="24">
        <f t="shared" si="949"/>
        <v>0</v>
      </c>
      <c r="BA2511" s="24"/>
      <c r="BB2511" s="24"/>
      <c r="BC2511" s="24"/>
      <c r="BD2511" s="24"/>
      <c r="BE2511" s="24"/>
      <c r="BF2511" s="24"/>
      <c r="BG2511" s="24">
        <f t="shared" si="950"/>
        <v>0</v>
      </c>
      <c r="BH2511" s="24">
        <f t="shared" si="951"/>
        <v>0</v>
      </c>
      <c r="BK2511" s="24"/>
      <c r="BL2511" s="24"/>
      <c r="BM2511" s="24"/>
      <c r="BN2511" s="24"/>
      <c r="BO2511" s="24"/>
      <c r="BP2511" s="24"/>
      <c r="BQ2511" s="24">
        <f t="shared" si="952"/>
        <v>0</v>
      </c>
      <c r="BR2511" s="24">
        <f t="shared" si="953"/>
        <v>0</v>
      </c>
      <c r="BU2511" s="24"/>
      <c r="BV2511" s="24"/>
      <c r="BW2511" s="24"/>
      <c r="BX2511" s="24"/>
      <c r="BY2511" s="24"/>
      <c r="BZ2511" s="24"/>
      <c r="CA2511" s="24">
        <f t="shared" si="954"/>
        <v>0</v>
      </c>
      <c r="CB2511" s="24">
        <f t="shared" si="955"/>
        <v>0</v>
      </c>
      <c r="CC2511" s="24"/>
      <c r="CE2511" s="24">
        <f t="shared" si="956"/>
        <v>0</v>
      </c>
      <c r="CG2511" s="24">
        <f t="shared" si="957"/>
        <v>0</v>
      </c>
      <c r="CI2511" s="24">
        <f t="shared" si="958"/>
        <v>0</v>
      </c>
      <c r="CK2511" s="24">
        <f t="shared" si="959"/>
        <v>0</v>
      </c>
      <c r="CM2511" s="24">
        <f t="shared" si="960"/>
        <v>0</v>
      </c>
      <c r="CO2511" s="24">
        <f t="shared" si="961"/>
        <v>0</v>
      </c>
      <c r="CQ2511" s="24">
        <f t="shared" si="962"/>
        <v>0</v>
      </c>
      <c r="CS2511" s="24">
        <f t="shared" si="963"/>
        <v>0</v>
      </c>
    </row>
    <row r="2512" spans="9:97">
      <c r="I2512" s="24">
        <f t="shared" si="943"/>
        <v>0</v>
      </c>
      <c r="J2512" s="24">
        <f t="shared" si="942"/>
        <v>0</v>
      </c>
      <c r="M2512" s="24"/>
      <c r="N2512" s="24"/>
      <c r="O2512" s="24"/>
      <c r="P2512" s="24"/>
      <c r="Q2512" s="24"/>
      <c r="R2512" s="24"/>
      <c r="S2512" s="24">
        <f t="shared" si="944"/>
        <v>0</v>
      </c>
      <c r="T2512" s="24">
        <f t="shared" si="941"/>
        <v>0</v>
      </c>
      <c r="W2512" s="24"/>
      <c r="X2512" s="24"/>
      <c r="Y2512" s="24"/>
      <c r="Z2512" s="24"/>
      <c r="AA2512" s="24"/>
      <c r="AB2512" s="24"/>
      <c r="AC2512" s="24">
        <f t="shared" si="945"/>
        <v>0</v>
      </c>
      <c r="AD2512" s="24">
        <f t="shared" si="946"/>
        <v>0</v>
      </c>
      <c r="AG2512" s="24"/>
      <c r="AH2512" s="24"/>
      <c r="AI2512" s="24"/>
      <c r="AJ2512" s="24"/>
      <c r="AK2512" s="24"/>
      <c r="AL2512" s="24"/>
      <c r="AM2512" s="24">
        <f t="shared" si="947"/>
        <v>0</v>
      </c>
      <c r="AN2512" s="24">
        <f t="shared" si="940"/>
        <v>0</v>
      </c>
      <c r="AQ2512" s="24"/>
      <c r="AR2512" s="24"/>
      <c r="AS2512" s="24"/>
      <c r="AT2512" s="24"/>
      <c r="AU2512" s="24"/>
      <c r="AV2512" s="24"/>
      <c r="AW2512" s="24">
        <f t="shared" si="948"/>
        <v>0</v>
      </c>
      <c r="AX2512" s="24">
        <f t="shared" si="949"/>
        <v>0</v>
      </c>
      <c r="BA2512" s="24"/>
      <c r="BB2512" s="24"/>
      <c r="BC2512" s="24"/>
      <c r="BD2512" s="24"/>
      <c r="BE2512" s="24"/>
      <c r="BF2512" s="24"/>
      <c r="BG2512" s="24">
        <f t="shared" si="950"/>
        <v>0</v>
      </c>
      <c r="BH2512" s="24">
        <f t="shared" si="951"/>
        <v>0</v>
      </c>
      <c r="BK2512" s="24"/>
      <c r="BL2512" s="24"/>
      <c r="BM2512" s="24"/>
      <c r="BN2512" s="24"/>
      <c r="BO2512" s="24"/>
      <c r="BP2512" s="24"/>
      <c r="BQ2512" s="24">
        <f t="shared" si="952"/>
        <v>0</v>
      </c>
      <c r="BR2512" s="24">
        <f t="shared" si="953"/>
        <v>0</v>
      </c>
      <c r="BU2512" s="24"/>
      <c r="BV2512" s="24"/>
      <c r="BW2512" s="24"/>
      <c r="BX2512" s="24"/>
      <c r="BY2512" s="24"/>
      <c r="BZ2512" s="24"/>
      <c r="CA2512" s="24">
        <f t="shared" si="954"/>
        <v>0</v>
      </c>
      <c r="CB2512" s="24">
        <f t="shared" si="955"/>
        <v>0</v>
      </c>
      <c r="CC2512" s="24"/>
      <c r="CE2512" s="24">
        <f t="shared" si="956"/>
        <v>0</v>
      </c>
      <c r="CG2512" s="24">
        <f t="shared" si="957"/>
        <v>0</v>
      </c>
      <c r="CI2512" s="24">
        <f t="shared" si="958"/>
        <v>0</v>
      </c>
      <c r="CK2512" s="24">
        <f t="shared" si="959"/>
        <v>0</v>
      </c>
      <c r="CM2512" s="24">
        <f t="shared" si="960"/>
        <v>0</v>
      </c>
      <c r="CO2512" s="24">
        <f t="shared" si="961"/>
        <v>0</v>
      </c>
      <c r="CQ2512" s="24">
        <f t="shared" si="962"/>
        <v>0</v>
      </c>
      <c r="CS2512" s="24">
        <f t="shared" si="963"/>
        <v>0</v>
      </c>
    </row>
    <row r="2513" spans="9:97">
      <c r="I2513" s="24">
        <f t="shared" si="943"/>
        <v>0</v>
      </c>
      <c r="J2513" s="24">
        <f t="shared" si="942"/>
        <v>0</v>
      </c>
      <c r="M2513" s="24"/>
      <c r="N2513" s="24"/>
      <c r="O2513" s="24"/>
      <c r="P2513" s="24"/>
      <c r="Q2513" s="24"/>
      <c r="R2513" s="24"/>
      <c r="S2513" s="24">
        <f t="shared" si="944"/>
        <v>0</v>
      </c>
      <c r="T2513" s="24">
        <f t="shared" si="941"/>
        <v>0</v>
      </c>
      <c r="W2513" s="24"/>
      <c r="X2513" s="24"/>
      <c r="Y2513" s="24"/>
      <c r="Z2513" s="24"/>
      <c r="AA2513" s="24"/>
      <c r="AB2513" s="24"/>
      <c r="AC2513" s="24">
        <f t="shared" si="945"/>
        <v>0</v>
      </c>
      <c r="AD2513" s="24">
        <f t="shared" si="946"/>
        <v>0</v>
      </c>
      <c r="AG2513" s="24"/>
      <c r="AH2513" s="24"/>
      <c r="AI2513" s="24"/>
      <c r="AJ2513" s="24"/>
      <c r="AK2513" s="24"/>
      <c r="AL2513" s="24"/>
      <c r="AM2513" s="24">
        <f t="shared" si="947"/>
        <v>0</v>
      </c>
      <c r="AN2513" s="24">
        <f t="shared" si="940"/>
        <v>0</v>
      </c>
      <c r="AQ2513" s="24"/>
      <c r="AR2513" s="24"/>
      <c r="AS2513" s="24"/>
      <c r="AT2513" s="24"/>
      <c r="AU2513" s="24"/>
      <c r="AV2513" s="24"/>
      <c r="AW2513" s="24">
        <f t="shared" si="948"/>
        <v>0</v>
      </c>
      <c r="AX2513" s="24">
        <f t="shared" si="949"/>
        <v>0</v>
      </c>
      <c r="BA2513" s="24"/>
      <c r="BB2513" s="24"/>
      <c r="BC2513" s="24"/>
      <c r="BD2513" s="24"/>
      <c r="BE2513" s="24"/>
      <c r="BF2513" s="24"/>
      <c r="BG2513" s="24">
        <f t="shared" si="950"/>
        <v>0</v>
      </c>
      <c r="BH2513" s="24">
        <f t="shared" si="951"/>
        <v>0</v>
      </c>
      <c r="BK2513" s="24"/>
      <c r="BL2513" s="24"/>
      <c r="BM2513" s="24"/>
      <c r="BN2513" s="24"/>
      <c r="BO2513" s="24"/>
      <c r="BP2513" s="24"/>
      <c r="BQ2513" s="24">
        <f t="shared" si="952"/>
        <v>0</v>
      </c>
      <c r="BR2513" s="24">
        <f t="shared" si="953"/>
        <v>0</v>
      </c>
      <c r="BU2513" s="24"/>
      <c r="BV2513" s="24"/>
      <c r="BW2513" s="24"/>
      <c r="BX2513" s="24"/>
      <c r="BY2513" s="24"/>
      <c r="BZ2513" s="24"/>
      <c r="CA2513" s="24">
        <f t="shared" si="954"/>
        <v>0</v>
      </c>
      <c r="CB2513" s="24">
        <f t="shared" si="955"/>
        <v>0</v>
      </c>
      <c r="CC2513" s="24"/>
      <c r="CE2513" s="24">
        <f t="shared" si="956"/>
        <v>0</v>
      </c>
      <c r="CG2513" s="24">
        <f t="shared" si="957"/>
        <v>0</v>
      </c>
      <c r="CI2513" s="24">
        <f t="shared" si="958"/>
        <v>0</v>
      </c>
      <c r="CK2513" s="24">
        <f t="shared" si="959"/>
        <v>0</v>
      </c>
      <c r="CM2513" s="24">
        <f t="shared" si="960"/>
        <v>0</v>
      </c>
      <c r="CO2513" s="24">
        <f t="shared" si="961"/>
        <v>0</v>
      </c>
      <c r="CQ2513" s="24">
        <f t="shared" si="962"/>
        <v>0</v>
      </c>
      <c r="CS2513" s="24">
        <f t="shared" si="963"/>
        <v>0</v>
      </c>
    </row>
    <row r="2514" spans="9:97">
      <c r="I2514" s="24">
        <f t="shared" si="943"/>
        <v>0</v>
      </c>
      <c r="J2514" s="24">
        <f t="shared" si="942"/>
        <v>0</v>
      </c>
      <c r="M2514" s="24"/>
      <c r="N2514" s="24"/>
      <c r="O2514" s="24"/>
      <c r="P2514" s="24"/>
      <c r="Q2514" s="24"/>
      <c r="R2514" s="24"/>
      <c r="S2514" s="24">
        <f t="shared" si="944"/>
        <v>0</v>
      </c>
      <c r="T2514" s="24">
        <f t="shared" si="941"/>
        <v>0</v>
      </c>
      <c r="W2514" s="24"/>
      <c r="X2514" s="24"/>
      <c r="Y2514" s="24"/>
      <c r="Z2514" s="24"/>
      <c r="AA2514" s="24"/>
      <c r="AB2514" s="24"/>
      <c r="AC2514" s="24">
        <f t="shared" si="945"/>
        <v>0</v>
      </c>
      <c r="AD2514" s="24">
        <f t="shared" si="946"/>
        <v>0</v>
      </c>
      <c r="AG2514" s="24"/>
      <c r="AH2514" s="24"/>
      <c r="AI2514" s="24"/>
      <c r="AJ2514" s="24"/>
      <c r="AK2514" s="24"/>
      <c r="AL2514" s="24"/>
      <c r="AM2514" s="24">
        <f t="shared" si="947"/>
        <v>0</v>
      </c>
      <c r="AN2514" s="24">
        <f t="shared" si="940"/>
        <v>0</v>
      </c>
      <c r="AQ2514" s="24"/>
      <c r="AR2514" s="24"/>
      <c r="AS2514" s="24"/>
      <c r="AT2514" s="24"/>
      <c r="AU2514" s="24"/>
      <c r="AV2514" s="24"/>
      <c r="AW2514" s="24">
        <f t="shared" si="948"/>
        <v>0</v>
      </c>
      <c r="AX2514" s="24">
        <f t="shared" si="949"/>
        <v>0</v>
      </c>
      <c r="BA2514" s="24"/>
      <c r="BB2514" s="24"/>
      <c r="BC2514" s="24"/>
      <c r="BD2514" s="24"/>
      <c r="BE2514" s="24"/>
      <c r="BF2514" s="24"/>
      <c r="BG2514" s="24">
        <f t="shared" si="950"/>
        <v>0</v>
      </c>
      <c r="BH2514" s="24">
        <f t="shared" si="951"/>
        <v>0</v>
      </c>
      <c r="BK2514" s="24"/>
      <c r="BL2514" s="24"/>
      <c r="BM2514" s="24"/>
      <c r="BN2514" s="24"/>
      <c r="BO2514" s="24"/>
      <c r="BP2514" s="24"/>
      <c r="BQ2514" s="24">
        <f t="shared" si="952"/>
        <v>0</v>
      </c>
      <c r="BR2514" s="24">
        <f t="shared" si="953"/>
        <v>0</v>
      </c>
      <c r="BU2514" s="24"/>
      <c r="BV2514" s="24"/>
      <c r="BW2514" s="24"/>
      <c r="BX2514" s="24"/>
      <c r="BY2514" s="24"/>
      <c r="BZ2514" s="24"/>
      <c r="CA2514" s="24">
        <f t="shared" si="954"/>
        <v>0</v>
      </c>
      <c r="CB2514" s="24">
        <f t="shared" si="955"/>
        <v>0</v>
      </c>
      <c r="CC2514" s="24"/>
      <c r="CE2514" s="24">
        <f t="shared" si="956"/>
        <v>0</v>
      </c>
      <c r="CG2514" s="24">
        <f t="shared" si="957"/>
        <v>0</v>
      </c>
      <c r="CI2514" s="24">
        <f t="shared" si="958"/>
        <v>0</v>
      </c>
      <c r="CK2514" s="24">
        <f t="shared" si="959"/>
        <v>0</v>
      </c>
      <c r="CM2514" s="24">
        <f t="shared" si="960"/>
        <v>0</v>
      </c>
      <c r="CO2514" s="24">
        <f t="shared" si="961"/>
        <v>0</v>
      </c>
      <c r="CQ2514" s="24">
        <f t="shared" si="962"/>
        <v>0</v>
      </c>
      <c r="CS2514" s="24">
        <f t="shared" si="963"/>
        <v>0</v>
      </c>
    </row>
    <row r="2515" spans="9:97">
      <c r="I2515" s="24">
        <f t="shared" si="943"/>
        <v>0</v>
      </c>
      <c r="J2515" s="24">
        <f t="shared" si="942"/>
        <v>0</v>
      </c>
      <c r="M2515" s="24"/>
      <c r="N2515" s="24"/>
      <c r="O2515" s="24"/>
      <c r="P2515" s="24"/>
      <c r="Q2515" s="24"/>
      <c r="R2515" s="24"/>
      <c r="S2515" s="24">
        <f t="shared" si="944"/>
        <v>0</v>
      </c>
      <c r="T2515" s="24">
        <f t="shared" si="941"/>
        <v>0</v>
      </c>
      <c r="W2515" s="24"/>
      <c r="X2515" s="24"/>
      <c r="Y2515" s="24"/>
      <c r="Z2515" s="24"/>
      <c r="AA2515" s="24"/>
      <c r="AB2515" s="24"/>
      <c r="AC2515" s="24">
        <f t="shared" si="945"/>
        <v>0</v>
      </c>
      <c r="AD2515" s="24">
        <f t="shared" si="946"/>
        <v>0</v>
      </c>
      <c r="AG2515" s="24"/>
      <c r="AH2515" s="24"/>
      <c r="AI2515" s="24"/>
      <c r="AJ2515" s="24"/>
      <c r="AK2515" s="24"/>
      <c r="AL2515" s="24"/>
      <c r="AM2515" s="24">
        <f t="shared" si="947"/>
        <v>0</v>
      </c>
      <c r="AN2515" s="24">
        <f t="shared" si="940"/>
        <v>0</v>
      </c>
      <c r="AQ2515" s="24"/>
      <c r="AR2515" s="24"/>
      <c r="AS2515" s="24"/>
      <c r="AT2515" s="24"/>
      <c r="AU2515" s="24"/>
      <c r="AV2515" s="24"/>
      <c r="AW2515" s="24">
        <f t="shared" si="948"/>
        <v>0</v>
      </c>
      <c r="AX2515" s="24">
        <f t="shared" si="949"/>
        <v>0</v>
      </c>
      <c r="BA2515" s="24"/>
      <c r="BB2515" s="24"/>
      <c r="BC2515" s="24"/>
      <c r="BD2515" s="24"/>
      <c r="BE2515" s="24"/>
      <c r="BF2515" s="24"/>
      <c r="BG2515" s="24">
        <f t="shared" si="950"/>
        <v>0</v>
      </c>
      <c r="BH2515" s="24">
        <f t="shared" si="951"/>
        <v>0</v>
      </c>
      <c r="BK2515" s="24"/>
      <c r="BL2515" s="24"/>
      <c r="BM2515" s="24"/>
      <c r="BN2515" s="24"/>
      <c r="BO2515" s="24"/>
      <c r="BP2515" s="24"/>
      <c r="BQ2515" s="24">
        <f t="shared" si="952"/>
        <v>0</v>
      </c>
      <c r="BR2515" s="24">
        <f t="shared" si="953"/>
        <v>0</v>
      </c>
      <c r="BU2515" s="24"/>
      <c r="BV2515" s="24"/>
      <c r="BW2515" s="24"/>
      <c r="BX2515" s="24"/>
      <c r="BY2515" s="24"/>
      <c r="BZ2515" s="24"/>
      <c r="CA2515" s="24">
        <f t="shared" si="954"/>
        <v>0</v>
      </c>
      <c r="CB2515" s="24">
        <f t="shared" si="955"/>
        <v>0</v>
      </c>
      <c r="CC2515" s="24"/>
      <c r="CE2515" s="24">
        <f t="shared" si="956"/>
        <v>0</v>
      </c>
      <c r="CG2515" s="24">
        <f t="shared" si="957"/>
        <v>0</v>
      </c>
      <c r="CI2515" s="24">
        <f t="shared" si="958"/>
        <v>0</v>
      </c>
      <c r="CK2515" s="24">
        <f t="shared" si="959"/>
        <v>0</v>
      </c>
      <c r="CM2515" s="24">
        <f t="shared" si="960"/>
        <v>0</v>
      </c>
      <c r="CO2515" s="24">
        <f t="shared" si="961"/>
        <v>0</v>
      </c>
      <c r="CQ2515" s="24">
        <f t="shared" si="962"/>
        <v>0</v>
      </c>
      <c r="CS2515" s="24">
        <f t="shared" si="963"/>
        <v>0</v>
      </c>
    </row>
    <row r="2516" spans="9:97">
      <c r="I2516" s="24">
        <f t="shared" si="943"/>
        <v>0</v>
      </c>
      <c r="J2516" s="24">
        <f t="shared" si="942"/>
        <v>0</v>
      </c>
      <c r="M2516" s="24"/>
      <c r="N2516" s="24"/>
      <c r="O2516" s="24"/>
      <c r="P2516" s="24"/>
      <c r="Q2516" s="24"/>
      <c r="R2516" s="24"/>
      <c r="S2516" s="24">
        <f t="shared" si="944"/>
        <v>0</v>
      </c>
      <c r="T2516" s="24">
        <f t="shared" si="941"/>
        <v>0</v>
      </c>
      <c r="W2516" s="24"/>
      <c r="X2516" s="24"/>
      <c r="Y2516" s="24"/>
      <c r="Z2516" s="24"/>
      <c r="AA2516" s="24"/>
      <c r="AB2516" s="24"/>
      <c r="AC2516" s="24">
        <f t="shared" si="945"/>
        <v>0</v>
      </c>
      <c r="AD2516" s="24">
        <f t="shared" si="946"/>
        <v>0</v>
      </c>
      <c r="AG2516" s="24"/>
      <c r="AH2516" s="24"/>
      <c r="AI2516" s="24"/>
      <c r="AJ2516" s="24"/>
      <c r="AK2516" s="24"/>
      <c r="AL2516" s="24"/>
      <c r="AM2516" s="24">
        <f t="shared" si="947"/>
        <v>0</v>
      </c>
      <c r="AN2516" s="24">
        <f t="shared" si="940"/>
        <v>0</v>
      </c>
      <c r="AQ2516" s="24"/>
      <c r="AR2516" s="24"/>
      <c r="AS2516" s="24"/>
      <c r="AT2516" s="24"/>
      <c r="AU2516" s="24"/>
      <c r="AV2516" s="24"/>
      <c r="AW2516" s="24">
        <f t="shared" si="948"/>
        <v>0</v>
      </c>
      <c r="AX2516" s="24">
        <f t="shared" si="949"/>
        <v>0</v>
      </c>
      <c r="BA2516" s="24"/>
      <c r="BB2516" s="24"/>
      <c r="BC2516" s="24"/>
      <c r="BD2516" s="24"/>
      <c r="BE2516" s="24"/>
      <c r="BF2516" s="24"/>
      <c r="BG2516" s="24">
        <f t="shared" si="950"/>
        <v>0</v>
      </c>
      <c r="BH2516" s="24">
        <f t="shared" si="951"/>
        <v>0</v>
      </c>
      <c r="BK2516" s="24"/>
      <c r="BL2516" s="24"/>
      <c r="BM2516" s="24"/>
      <c r="BN2516" s="24"/>
      <c r="BO2516" s="24"/>
      <c r="BP2516" s="24"/>
      <c r="BQ2516" s="24">
        <f t="shared" si="952"/>
        <v>0</v>
      </c>
      <c r="BR2516" s="24">
        <f t="shared" si="953"/>
        <v>0</v>
      </c>
      <c r="BU2516" s="24"/>
      <c r="BV2516" s="24"/>
      <c r="BW2516" s="24"/>
      <c r="BX2516" s="24"/>
      <c r="BY2516" s="24"/>
      <c r="BZ2516" s="24"/>
      <c r="CA2516" s="24">
        <f t="shared" si="954"/>
        <v>0</v>
      </c>
      <c r="CB2516" s="24">
        <f t="shared" si="955"/>
        <v>0</v>
      </c>
      <c r="CC2516" s="24"/>
      <c r="CE2516" s="24">
        <f t="shared" si="956"/>
        <v>0</v>
      </c>
      <c r="CG2516" s="24">
        <f t="shared" si="957"/>
        <v>0</v>
      </c>
      <c r="CI2516" s="24">
        <f t="shared" si="958"/>
        <v>0</v>
      </c>
      <c r="CK2516" s="24">
        <f t="shared" si="959"/>
        <v>0</v>
      </c>
      <c r="CM2516" s="24">
        <f t="shared" si="960"/>
        <v>0</v>
      </c>
      <c r="CO2516" s="24">
        <f t="shared" si="961"/>
        <v>0</v>
      </c>
      <c r="CQ2516" s="24">
        <f t="shared" si="962"/>
        <v>0</v>
      </c>
      <c r="CS2516" s="24">
        <f t="shared" si="963"/>
        <v>0</v>
      </c>
    </row>
    <row r="2517" spans="9:97">
      <c r="I2517" s="24">
        <f t="shared" si="943"/>
        <v>0</v>
      </c>
      <c r="J2517" s="24">
        <f t="shared" si="942"/>
        <v>0</v>
      </c>
      <c r="M2517" s="24"/>
      <c r="N2517" s="24"/>
      <c r="O2517" s="24"/>
      <c r="P2517" s="24"/>
      <c r="Q2517" s="24"/>
      <c r="R2517" s="24"/>
      <c r="S2517" s="24">
        <f t="shared" si="944"/>
        <v>0</v>
      </c>
      <c r="T2517" s="24">
        <f t="shared" si="941"/>
        <v>0</v>
      </c>
      <c r="W2517" s="24"/>
      <c r="X2517" s="24"/>
      <c r="Y2517" s="24"/>
      <c r="Z2517" s="24"/>
      <c r="AA2517" s="24"/>
      <c r="AB2517" s="24"/>
      <c r="AC2517" s="24">
        <f t="shared" si="945"/>
        <v>0</v>
      </c>
      <c r="AD2517" s="24">
        <f t="shared" si="946"/>
        <v>0</v>
      </c>
      <c r="AG2517" s="24"/>
      <c r="AH2517" s="24"/>
      <c r="AI2517" s="24"/>
      <c r="AJ2517" s="24"/>
      <c r="AK2517" s="24"/>
      <c r="AL2517" s="24"/>
      <c r="AM2517" s="24">
        <f t="shared" si="947"/>
        <v>0</v>
      </c>
      <c r="AN2517" s="24">
        <f t="shared" si="940"/>
        <v>0</v>
      </c>
      <c r="AQ2517" s="24"/>
      <c r="AR2517" s="24"/>
      <c r="AS2517" s="24"/>
      <c r="AT2517" s="24"/>
      <c r="AU2517" s="24"/>
      <c r="AV2517" s="24"/>
      <c r="AW2517" s="24">
        <f t="shared" si="948"/>
        <v>0</v>
      </c>
      <c r="AX2517" s="24">
        <f t="shared" si="949"/>
        <v>0</v>
      </c>
      <c r="BA2517" s="24"/>
      <c r="BB2517" s="24"/>
      <c r="BC2517" s="24"/>
      <c r="BD2517" s="24"/>
      <c r="BE2517" s="24"/>
      <c r="BF2517" s="24"/>
      <c r="BG2517" s="24">
        <f t="shared" si="950"/>
        <v>0</v>
      </c>
      <c r="BH2517" s="24">
        <f t="shared" si="951"/>
        <v>0</v>
      </c>
      <c r="BK2517" s="24"/>
      <c r="BL2517" s="24"/>
      <c r="BM2517" s="24"/>
      <c r="BN2517" s="24"/>
      <c r="BO2517" s="24"/>
      <c r="BP2517" s="24"/>
      <c r="BQ2517" s="24">
        <f t="shared" si="952"/>
        <v>0</v>
      </c>
      <c r="BR2517" s="24">
        <f t="shared" si="953"/>
        <v>0</v>
      </c>
      <c r="BU2517" s="24"/>
      <c r="BV2517" s="24"/>
      <c r="BW2517" s="24"/>
      <c r="BX2517" s="24"/>
      <c r="BY2517" s="24"/>
      <c r="BZ2517" s="24"/>
      <c r="CA2517" s="24">
        <f t="shared" si="954"/>
        <v>0</v>
      </c>
      <c r="CB2517" s="24">
        <f t="shared" si="955"/>
        <v>0</v>
      </c>
      <c r="CC2517" s="24"/>
      <c r="CE2517" s="24">
        <f t="shared" si="956"/>
        <v>0</v>
      </c>
      <c r="CG2517" s="24">
        <f t="shared" si="957"/>
        <v>0</v>
      </c>
      <c r="CI2517" s="24">
        <f t="shared" si="958"/>
        <v>0</v>
      </c>
      <c r="CK2517" s="24">
        <f t="shared" si="959"/>
        <v>0</v>
      </c>
      <c r="CM2517" s="24">
        <f t="shared" si="960"/>
        <v>0</v>
      </c>
      <c r="CO2517" s="24">
        <f t="shared" si="961"/>
        <v>0</v>
      </c>
      <c r="CQ2517" s="24">
        <f t="shared" si="962"/>
        <v>0</v>
      </c>
      <c r="CS2517" s="24">
        <f t="shared" si="963"/>
        <v>0</v>
      </c>
    </row>
    <row r="2518" spans="9:97">
      <c r="I2518" s="24">
        <f t="shared" si="943"/>
        <v>0</v>
      </c>
      <c r="J2518" s="24">
        <f t="shared" si="942"/>
        <v>0</v>
      </c>
      <c r="M2518" s="24"/>
      <c r="N2518" s="24"/>
      <c r="O2518" s="24"/>
      <c r="P2518" s="24"/>
      <c r="Q2518" s="24"/>
      <c r="R2518" s="24"/>
      <c r="S2518" s="24">
        <f t="shared" si="944"/>
        <v>0</v>
      </c>
      <c r="T2518" s="24">
        <f t="shared" si="941"/>
        <v>0</v>
      </c>
      <c r="W2518" s="24"/>
      <c r="X2518" s="24"/>
      <c r="Y2518" s="24"/>
      <c r="Z2518" s="24"/>
      <c r="AA2518" s="24"/>
      <c r="AB2518" s="24"/>
      <c r="AC2518" s="24">
        <f t="shared" si="945"/>
        <v>0</v>
      </c>
      <c r="AD2518" s="24">
        <f t="shared" si="946"/>
        <v>0</v>
      </c>
      <c r="AG2518" s="24"/>
      <c r="AH2518" s="24"/>
      <c r="AI2518" s="24"/>
      <c r="AJ2518" s="24"/>
      <c r="AK2518" s="24"/>
      <c r="AL2518" s="24"/>
      <c r="AM2518" s="24">
        <f t="shared" si="947"/>
        <v>0</v>
      </c>
      <c r="AN2518" s="24">
        <f t="shared" si="940"/>
        <v>0</v>
      </c>
      <c r="AQ2518" s="24"/>
      <c r="AR2518" s="24"/>
      <c r="AS2518" s="24"/>
      <c r="AT2518" s="24"/>
      <c r="AU2518" s="24"/>
      <c r="AV2518" s="24"/>
      <c r="AW2518" s="24">
        <f t="shared" si="948"/>
        <v>0</v>
      </c>
      <c r="AX2518" s="24">
        <f t="shared" si="949"/>
        <v>0</v>
      </c>
      <c r="BA2518" s="24"/>
      <c r="BB2518" s="24"/>
      <c r="BC2518" s="24"/>
      <c r="BD2518" s="24"/>
      <c r="BE2518" s="24"/>
      <c r="BF2518" s="24"/>
      <c r="BG2518" s="24">
        <f t="shared" si="950"/>
        <v>0</v>
      </c>
      <c r="BH2518" s="24">
        <f t="shared" si="951"/>
        <v>0</v>
      </c>
      <c r="BK2518" s="24"/>
      <c r="BL2518" s="24"/>
      <c r="BM2518" s="24"/>
      <c r="BN2518" s="24"/>
      <c r="BO2518" s="24"/>
      <c r="BP2518" s="24"/>
      <c r="BQ2518" s="24">
        <f t="shared" si="952"/>
        <v>0</v>
      </c>
      <c r="BR2518" s="24">
        <f t="shared" si="953"/>
        <v>0</v>
      </c>
      <c r="BU2518" s="24"/>
      <c r="BV2518" s="24"/>
      <c r="BW2518" s="24"/>
      <c r="BX2518" s="24"/>
      <c r="BY2518" s="24"/>
      <c r="BZ2518" s="24"/>
      <c r="CA2518" s="24">
        <f t="shared" si="954"/>
        <v>0</v>
      </c>
      <c r="CB2518" s="24">
        <f t="shared" si="955"/>
        <v>0</v>
      </c>
      <c r="CC2518" s="24"/>
      <c r="CE2518" s="24">
        <f t="shared" si="956"/>
        <v>0</v>
      </c>
      <c r="CG2518" s="24">
        <f t="shared" si="957"/>
        <v>0</v>
      </c>
      <c r="CI2518" s="24">
        <f t="shared" si="958"/>
        <v>0</v>
      </c>
      <c r="CK2518" s="24">
        <f t="shared" si="959"/>
        <v>0</v>
      </c>
      <c r="CM2518" s="24">
        <f t="shared" si="960"/>
        <v>0</v>
      </c>
      <c r="CO2518" s="24">
        <f t="shared" si="961"/>
        <v>0</v>
      </c>
      <c r="CQ2518" s="24">
        <f t="shared" si="962"/>
        <v>0</v>
      </c>
      <c r="CS2518" s="24">
        <f t="shared" si="963"/>
        <v>0</v>
      </c>
    </row>
    <row r="2519" spans="9:97">
      <c r="I2519" s="24">
        <f t="shared" si="943"/>
        <v>0</v>
      </c>
      <c r="J2519" s="24">
        <f t="shared" si="942"/>
        <v>0</v>
      </c>
      <c r="M2519" s="24"/>
      <c r="N2519" s="24"/>
      <c r="O2519" s="24"/>
      <c r="P2519" s="24"/>
      <c r="Q2519" s="24"/>
      <c r="R2519" s="24"/>
      <c r="S2519" s="24">
        <f t="shared" si="944"/>
        <v>0</v>
      </c>
      <c r="T2519" s="24">
        <f t="shared" si="941"/>
        <v>0</v>
      </c>
      <c r="W2519" s="24"/>
      <c r="X2519" s="24"/>
      <c r="Y2519" s="24"/>
      <c r="Z2519" s="24"/>
      <c r="AA2519" s="24"/>
      <c r="AB2519" s="24"/>
      <c r="AC2519" s="24">
        <f t="shared" si="945"/>
        <v>0</v>
      </c>
      <c r="AD2519" s="24">
        <f t="shared" si="946"/>
        <v>0</v>
      </c>
      <c r="AG2519" s="24"/>
      <c r="AH2519" s="24"/>
      <c r="AI2519" s="24"/>
      <c r="AJ2519" s="24"/>
      <c r="AK2519" s="24"/>
      <c r="AL2519" s="24"/>
      <c r="AM2519" s="24">
        <f t="shared" si="947"/>
        <v>0</v>
      </c>
      <c r="AN2519" s="24">
        <f t="shared" si="940"/>
        <v>0</v>
      </c>
      <c r="AQ2519" s="24"/>
      <c r="AR2519" s="24"/>
      <c r="AS2519" s="24"/>
      <c r="AT2519" s="24"/>
      <c r="AU2519" s="24"/>
      <c r="AV2519" s="24"/>
      <c r="AW2519" s="24">
        <f t="shared" si="948"/>
        <v>0</v>
      </c>
      <c r="AX2519" s="24">
        <f t="shared" si="949"/>
        <v>0</v>
      </c>
      <c r="BA2519" s="24"/>
      <c r="BB2519" s="24"/>
      <c r="BC2519" s="24"/>
      <c r="BD2519" s="24"/>
      <c r="BE2519" s="24"/>
      <c r="BF2519" s="24"/>
      <c r="BG2519" s="24">
        <f t="shared" si="950"/>
        <v>0</v>
      </c>
      <c r="BH2519" s="24">
        <f t="shared" si="951"/>
        <v>0</v>
      </c>
      <c r="BK2519" s="24"/>
      <c r="BL2519" s="24"/>
      <c r="BM2519" s="24"/>
      <c r="BN2519" s="24"/>
      <c r="BO2519" s="24"/>
      <c r="BP2519" s="24"/>
      <c r="BQ2519" s="24">
        <f t="shared" si="952"/>
        <v>0</v>
      </c>
      <c r="BR2519" s="24">
        <f t="shared" si="953"/>
        <v>0</v>
      </c>
      <c r="BU2519" s="24"/>
      <c r="BV2519" s="24"/>
      <c r="BW2519" s="24"/>
      <c r="BX2519" s="24"/>
      <c r="BY2519" s="24"/>
      <c r="BZ2519" s="24"/>
      <c r="CA2519" s="24">
        <f t="shared" si="954"/>
        <v>0</v>
      </c>
      <c r="CB2519" s="24">
        <f t="shared" si="955"/>
        <v>0</v>
      </c>
      <c r="CC2519" s="24"/>
      <c r="CE2519" s="24">
        <f t="shared" si="956"/>
        <v>0</v>
      </c>
      <c r="CG2519" s="24">
        <f t="shared" si="957"/>
        <v>0</v>
      </c>
      <c r="CI2519" s="24">
        <f t="shared" si="958"/>
        <v>0</v>
      </c>
      <c r="CK2519" s="24">
        <f t="shared" si="959"/>
        <v>0</v>
      </c>
      <c r="CM2519" s="24">
        <f t="shared" si="960"/>
        <v>0</v>
      </c>
      <c r="CO2519" s="24">
        <f t="shared" si="961"/>
        <v>0</v>
      </c>
      <c r="CQ2519" s="24">
        <f t="shared" si="962"/>
        <v>0</v>
      </c>
      <c r="CS2519" s="24">
        <f t="shared" si="963"/>
        <v>0</v>
      </c>
    </row>
    <row r="2520" spans="9:97">
      <c r="I2520" s="24">
        <f t="shared" si="943"/>
        <v>0</v>
      </c>
      <c r="J2520" s="24">
        <f t="shared" si="942"/>
        <v>0</v>
      </c>
      <c r="M2520" s="24"/>
      <c r="N2520" s="24"/>
      <c r="O2520" s="24"/>
      <c r="P2520" s="24"/>
      <c r="Q2520" s="24"/>
      <c r="R2520" s="24"/>
      <c r="S2520" s="24">
        <f t="shared" si="944"/>
        <v>0</v>
      </c>
      <c r="T2520" s="24">
        <f t="shared" si="941"/>
        <v>0</v>
      </c>
      <c r="W2520" s="24"/>
      <c r="X2520" s="24"/>
      <c r="Y2520" s="24"/>
      <c r="Z2520" s="24"/>
      <c r="AA2520" s="24"/>
      <c r="AB2520" s="24"/>
      <c r="AC2520" s="24">
        <f t="shared" si="945"/>
        <v>0</v>
      </c>
      <c r="AD2520" s="24">
        <f t="shared" si="946"/>
        <v>0</v>
      </c>
      <c r="AG2520" s="24"/>
      <c r="AH2520" s="24"/>
      <c r="AI2520" s="24"/>
      <c r="AJ2520" s="24"/>
      <c r="AK2520" s="24"/>
      <c r="AL2520" s="24"/>
      <c r="AM2520" s="24">
        <f t="shared" si="947"/>
        <v>0</v>
      </c>
      <c r="AN2520" s="24">
        <f t="shared" si="940"/>
        <v>0</v>
      </c>
      <c r="AQ2520" s="24"/>
      <c r="AR2520" s="24"/>
      <c r="AS2520" s="24"/>
      <c r="AT2520" s="24"/>
      <c r="AU2520" s="24"/>
      <c r="AV2520" s="24"/>
      <c r="AW2520" s="24">
        <f t="shared" si="948"/>
        <v>0</v>
      </c>
      <c r="AX2520" s="24">
        <f t="shared" si="949"/>
        <v>0</v>
      </c>
      <c r="BA2520" s="24"/>
      <c r="BB2520" s="24"/>
      <c r="BC2520" s="24"/>
      <c r="BD2520" s="24"/>
      <c r="BE2520" s="24"/>
      <c r="BF2520" s="24"/>
      <c r="BG2520" s="24">
        <f t="shared" si="950"/>
        <v>0</v>
      </c>
      <c r="BH2520" s="24">
        <f t="shared" si="951"/>
        <v>0</v>
      </c>
      <c r="BK2520" s="24"/>
      <c r="BL2520" s="24"/>
      <c r="BM2520" s="24"/>
      <c r="BN2520" s="24"/>
      <c r="BO2520" s="24"/>
      <c r="BP2520" s="24"/>
      <c r="BQ2520" s="24">
        <f t="shared" si="952"/>
        <v>0</v>
      </c>
      <c r="BR2520" s="24">
        <f t="shared" si="953"/>
        <v>0</v>
      </c>
      <c r="BU2520" s="24"/>
      <c r="BV2520" s="24"/>
      <c r="BW2520" s="24"/>
      <c r="BX2520" s="24"/>
      <c r="BY2520" s="24"/>
      <c r="BZ2520" s="24"/>
      <c r="CA2520" s="24">
        <f t="shared" si="954"/>
        <v>0</v>
      </c>
      <c r="CB2520" s="24">
        <f t="shared" si="955"/>
        <v>0</v>
      </c>
      <c r="CC2520" s="24"/>
      <c r="CE2520" s="24">
        <f t="shared" si="956"/>
        <v>0</v>
      </c>
      <c r="CG2520" s="24">
        <f t="shared" si="957"/>
        <v>0</v>
      </c>
      <c r="CI2520" s="24">
        <f t="shared" si="958"/>
        <v>0</v>
      </c>
      <c r="CK2520" s="24">
        <f t="shared" si="959"/>
        <v>0</v>
      </c>
      <c r="CM2520" s="24">
        <f t="shared" si="960"/>
        <v>0</v>
      </c>
      <c r="CO2520" s="24">
        <f t="shared" si="961"/>
        <v>0</v>
      </c>
      <c r="CQ2520" s="24">
        <f t="shared" si="962"/>
        <v>0</v>
      </c>
      <c r="CS2520" s="24">
        <f t="shared" si="963"/>
        <v>0</v>
      </c>
    </row>
    <row r="2521" spans="9:97">
      <c r="I2521" s="24">
        <f t="shared" si="943"/>
        <v>0</v>
      </c>
      <c r="J2521" s="24">
        <f t="shared" si="942"/>
        <v>0</v>
      </c>
      <c r="M2521" s="24"/>
      <c r="N2521" s="24"/>
      <c r="O2521" s="24"/>
      <c r="P2521" s="24"/>
      <c r="Q2521" s="24"/>
      <c r="R2521" s="24"/>
      <c r="S2521" s="24">
        <f t="shared" si="944"/>
        <v>0</v>
      </c>
      <c r="T2521" s="24">
        <f t="shared" si="941"/>
        <v>0</v>
      </c>
      <c r="W2521" s="24"/>
      <c r="X2521" s="24"/>
      <c r="Y2521" s="24"/>
      <c r="Z2521" s="24"/>
      <c r="AA2521" s="24"/>
      <c r="AB2521" s="24"/>
      <c r="AC2521" s="24">
        <f t="shared" si="945"/>
        <v>0</v>
      </c>
      <c r="AD2521" s="24">
        <f t="shared" si="946"/>
        <v>0</v>
      </c>
      <c r="AG2521" s="24"/>
      <c r="AH2521" s="24"/>
      <c r="AI2521" s="24"/>
      <c r="AJ2521" s="24"/>
      <c r="AK2521" s="24"/>
      <c r="AL2521" s="24"/>
      <c r="AM2521" s="24">
        <f t="shared" si="947"/>
        <v>0</v>
      </c>
      <c r="AN2521" s="24">
        <f t="shared" si="940"/>
        <v>0</v>
      </c>
      <c r="AQ2521" s="24"/>
      <c r="AR2521" s="24"/>
      <c r="AS2521" s="24"/>
      <c r="AT2521" s="24"/>
      <c r="AU2521" s="24"/>
      <c r="AV2521" s="24"/>
      <c r="AW2521" s="24">
        <f t="shared" si="948"/>
        <v>0</v>
      </c>
      <c r="AX2521" s="24">
        <f t="shared" si="949"/>
        <v>0</v>
      </c>
      <c r="BA2521" s="24"/>
      <c r="BB2521" s="24"/>
      <c r="BC2521" s="24"/>
      <c r="BD2521" s="24"/>
      <c r="BE2521" s="24"/>
      <c r="BF2521" s="24"/>
      <c r="BG2521" s="24">
        <f t="shared" si="950"/>
        <v>0</v>
      </c>
      <c r="BH2521" s="24">
        <f t="shared" si="951"/>
        <v>0</v>
      </c>
      <c r="BK2521" s="24"/>
      <c r="BL2521" s="24"/>
      <c r="BM2521" s="24"/>
      <c r="BN2521" s="24"/>
      <c r="BO2521" s="24"/>
      <c r="BP2521" s="24"/>
      <c r="BQ2521" s="24">
        <f t="shared" si="952"/>
        <v>0</v>
      </c>
      <c r="BR2521" s="24">
        <f t="shared" si="953"/>
        <v>0</v>
      </c>
      <c r="BU2521" s="24"/>
      <c r="BV2521" s="24"/>
      <c r="BW2521" s="24"/>
      <c r="BX2521" s="24"/>
      <c r="BY2521" s="24"/>
      <c r="BZ2521" s="24"/>
      <c r="CA2521" s="24">
        <f t="shared" si="954"/>
        <v>0</v>
      </c>
      <c r="CB2521" s="24">
        <f t="shared" si="955"/>
        <v>0</v>
      </c>
      <c r="CC2521" s="24"/>
      <c r="CE2521" s="24">
        <f t="shared" si="956"/>
        <v>0</v>
      </c>
      <c r="CG2521" s="24">
        <f t="shared" si="957"/>
        <v>0</v>
      </c>
      <c r="CI2521" s="24">
        <f t="shared" si="958"/>
        <v>0</v>
      </c>
      <c r="CK2521" s="24">
        <f t="shared" si="959"/>
        <v>0</v>
      </c>
      <c r="CM2521" s="24">
        <f t="shared" si="960"/>
        <v>0</v>
      </c>
      <c r="CO2521" s="24">
        <f t="shared" si="961"/>
        <v>0</v>
      </c>
      <c r="CQ2521" s="24">
        <f t="shared" si="962"/>
        <v>0</v>
      </c>
      <c r="CS2521" s="24">
        <f t="shared" si="963"/>
        <v>0</v>
      </c>
    </row>
    <row r="2522" spans="9:97">
      <c r="I2522" s="24">
        <f t="shared" si="943"/>
        <v>0</v>
      </c>
      <c r="J2522" s="24">
        <f t="shared" si="942"/>
        <v>0</v>
      </c>
      <c r="M2522" s="24"/>
      <c r="N2522" s="24"/>
      <c r="O2522" s="24"/>
      <c r="P2522" s="24"/>
      <c r="Q2522" s="24"/>
      <c r="R2522" s="24"/>
      <c r="S2522" s="24">
        <f t="shared" si="944"/>
        <v>0</v>
      </c>
      <c r="T2522" s="24">
        <f t="shared" si="941"/>
        <v>0</v>
      </c>
      <c r="W2522" s="24"/>
      <c r="X2522" s="24"/>
      <c r="Y2522" s="24"/>
      <c r="Z2522" s="24"/>
      <c r="AA2522" s="24"/>
      <c r="AB2522" s="24"/>
      <c r="AC2522" s="24">
        <f t="shared" si="945"/>
        <v>0</v>
      </c>
      <c r="AD2522" s="24">
        <f t="shared" si="946"/>
        <v>0</v>
      </c>
      <c r="AG2522" s="24"/>
      <c r="AH2522" s="24"/>
      <c r="AI2522" s="24"/>
      <c r="AJ2522" s="24"/>
      <c r="AK2522" s="24"/>
      <c r="AL2522" s="24"/>
      <c r="AM2522" s="24">
        <f t="shared" si="947"/>
        <v>0</v>
      </c>
      <c r="AN2522" s="24">
        <f t="shared" ref="AN2522:AN2585" si="964">IF(AJ2522&lt;AG2522-AH2522,AG2522-AH2522-AJ2522,0)</f>
        <v>0</v>
      </c>
      <c r="AQ2522" s="24"/>
      <c r="AR2522" s="24"/>
      <c r="AS2522" s="24"/>
      <c r="AT2522" s="24"/>
      <c r="AU2522" s="24"/>
      <c r="AV2522" s="24"/>
      <c r="AW2522" s="24">
        <f t="shared" si="948"/>
        <v>0</v>
      </c>
      <c r="AX2522" s="24">
        <f t="shared" si="949"/>
        <v>0</v>
      </c>
      <c r="BA2522" s="24"/>
      <c r="BB2522" s="24"/>
      <c r="BC2522" s="24"/>
      <c r="BD2522" s="24"/>
      <c r="BE2522" s="24"/>
      <c r="BF2522" s="24"/>
      <c r="BG2522" s="24">
        <f t="shared" si="950"/>
        <v>0</v>
      </c>
      <c r="BH2522" s="24">
        <f t="shared" si="951"/>
        <v>0</v>
      </c>
      <c r="BK2522" s="24"/>
      <c r="BL2522" s="24"/>
      <c r="BM2522" s="24"/>
      <c r="BN2522" s="24"/>
      <c r="BO2522" s="24"/>
      <c r="BP2522" s="24"/>
      <c r="BQ2522" s="24">
        <f t="shared" si="952"/>
        <v>0</v>
      </c>
      <c r="BR2522" s="24">
        <f t="shared" si="953"/>
        <v>0</v>
      </c>
      <c r="BU2522" s="24"/>
      <c r="BV2522" s="24"/>
      <c r="BW2522" s="24"/>
      <c r="BX2522" s="24"/>
      <c r="BY2522" s="24"/>
      <c r="BZ2522" s="24"/>
      <c r="CA2522" s="24">
        <f t="shared" si="954"/>
        <v>0</v>
      </c>
      <c r="CB2522" s="24">
        <f t="shared" si="955"/>
        <v>0</v>
      </c>
      <c r="CC2522" s="24"/>
      <c r="CE2522" s="24">
        <f t="shared" si="956"/>
        <v>0</v>
      </c>
      <c r="CG2522" s="24">
        <f t="shared" si="957"/>
        <v>0</v>
      </c>
      <c r="CI2522" s="24">
        <f t="shared" si="958"/>
        <v>0</v>
      </c>
      <c r="CK2522" s="24">
        <f t="shared" si="959"/>
        <v>0</v>
      </c>
      <c r="CM2522" s="24">
        <f t="shared" si="960"/>
        <v>0</v>
      </c>
      <c r="CO2522" s="24">
        <f t="shared" si="961"/>
        <v>0</v>
      </c>
      <c r="CQ2522" s="24">
        <f t="shared" si="962"/>
        <v>0</v>
      </c>
      <c r="CS2522" s="24">
        <f t="shared" si="963"/>
        <v>0</v>
      </c>
    </row>
    <row r="2523" spans="9:97">
      <c r="I2523" s="24">
        <f t="shared" si="943"/>
        <v>0</v>
      </c>
      <c r="J2523" s="24">
        <f t="shared" si="942"/>
        <v>0</v>
      </c>
      <c r="M2523" s="24"/>
      <c r="N2523" s="24"/>
      <c r="O2523" s="24"/>
      <c r="P2523" s="24"/>
      <c r="Q2523" s="24"/>
      <c r="R2523" s="24"/>
      <c r="S2523" s="24">
        <f t="shared" si="944"/>
        <v>0</v>
      </c>
      <c r="T2523" s="24">
        <f t="shared" si="941"/>
        <v>0</v>
      </c>
      <c r="W2523" s="24"/>
      <c r="X2523" s="24"/>
      <c r="Y2523" s="24"/>
      <c r="Z2523" s="24"/>
      <c r="AA2523" s="24"/>
      <c r="AB2523" s="24"/>
      <c r="AC2523" s="24">
        <f t="shared" si="945"/>
        <v>0</v>
      </c>
      <c r="AD2523" s="24">
        <f t="shared" si="946"/>
        <v>0</v>
      </c>
      <c r="AG2523" s="24"/>
      <c r="AH2523" s="24"/>
      <c r="AI2523" s="24"/>
      <c r="AJ2523" s="24"/>
      <c r="AK2523" s="24"/>
      <c r="AL2523" s="24"/>
      <c r="AM2523" s="24">
        <f t="shared" si="947"/>
        <v>0</v>
      </c>
      <c r="AN2523" s="24">
        <f t="shared" si="964"/>
        <v>0</v>
      </c>
      <c r="AQ2523" s="24"/>
      <c r="AR2523" s="24"/>
      <c r="AS2523" s="24"/>
      <c r="AT2523" s="24"/>
      <c r="AU2523" s="24"/>
      <c r="AV2523" s="24"/>
      <c r="AW2523" s="24">
        <f t="shared" si="948"/>
        <v>0</v>
      </c>
      <c r="AX2523" s="24">
        <f t="shared" si="949"/>
        <v>0</v>
      </c>
      <c r="BA2523" s="24"/>
      <c r="BB2523" s="24"/>
      <c r="BC2523" s="24"/>
      <c r="BD2523" s="24"/>
      <c r="BE2523" s="24"/>
      <c r="BF2523" s="24"/>
      <c r="BG2523" s="24">
        <f t="shared" si="950"/>
        <v>0</v>
      </c>
      <c r="BH2523" s="24">
        <f t="shared" si="951"/>
        <v>0</v>
      </c>
      <c r="BK2523" s="24"/>
      <c r="BL2523" s="24"/>
      <c r="BM2523" s="24"/>
      <c r="BN2523" s="24"/>
      <c r="BO2523" s="24"/>
      <c r="BP2523" s="24"/>
      <c r="BQ2523" s="24">
        <f t="shared" si="952"/>
        <v>0</v>
      </c>
      <c r="BR2523" s="24">
        <f t="shared" si="953"/>
        <v>0</v>
      </c>
      <c r="BU2523" s="24"/>
      <c r="BV2523" s="24"/>
      <c r="BW2523" s="24"/>
      <c r="BX2523" s="24"/>
      <c r="BY2523" s="24"/>
      <c r="BZ2523" s="24"/>
      <c r="CA2523" s="24">
        <f t="shared" si="954"/>
        <v>0</v>
      </c>
      <c r="CB2523" s="24">
        <f t="shared" si="955"/>
        <v>0</v>
      </c>
      <c r="CC2523" s="24"/>
      <c r="CE2523" s="24">
        <f t="shared" si="956"/>
        <v>0</v>
      </c>
      <c r="CG2523" s="24">
        <f t="shared" si="957"/>
        <v>0</v>
      </c>
      <c r="CI2523" s="24">
        <f t="shared" si="958"/>
        <v>0</v>
      </c>
      <c r="CK2523" s="24">
        <f t="shared" si="959"/>
        <v>0</v>
      </c>
      <c r="CM2523" s="24">
        <f t="shared" si="960"/>
        <v>0</v>
      </c>
      <c r="CO2523" s="24">
        <f t="shared" si="961"/>
        <v>0</v>
      </c>
      <c r="CQ2523" s="24">
        <f t="shared" si="962"/>
        <v>0</v>
      </c>
      <c r="CS2523" s="24">
        <f t="shared" si="963"/>
        <v>0</v>
      </c>
    </row>
    <row r="2524" spans="9:97">
      <c r="I2524" s="24">
        <f t="shared" si="943"/>
        <v>0</v>
      </c>
      <c r="J2524" s="24">
        <f t="shared" si="942"/>
        <v>0</v>
      </c>
      <c r="M2524" s="24"/>
      <c r="N2524" s="24"/>
      <c r="O2524" s="24"/>
      <c r="P2524" s="24"/>
      <c r="Q2524" s="24"/>
      <c r="R2524" s="24"/>
      <c r="S2524" s="24">
        <f t="shared" si="944"/>
        <v>0</v>
      </c>
      <c r="T2524" s="24">
        <f t="shared" si="941"/>
        <v>0</v>
      </c>
      <c r="W2524" s="24"/>
      <c r="X2524" s="24"/>
      <c r="Y2524" s="24"/>
      <c r="Z2524" s="24"/>
      <c r="AA2524" s="24"/>
      <c r="AB2524" s="24"/>
      <c r="AC2524" s="24">
        <f t="shared" si="945"/>
        <v>0</v>
      </c>
      <c r="AD2524" s="24">
        <f t="shared" si="946"/>
        <v>0</v>
      </c>
      <c r="AG2524" s="24"/>
      <c r="AH2524" s="24"/>
      <c r="AI2524" s="24"/>
      <c r="AJ2524" s="24"/>
      <c r="AK2524" s="24"/>
      <c r="AL2524" s="24"/>
      <c r="AM2524" s="24">
        <f t="shared" si="947"/>
        <v>0</v>
      </c>
      <c r="AN2524" s="24">
        <f t="shared" si="964"/>
        <v>0</v>
      </c>
      <c r="AQ2524" s="24"/>
      <c r="AR2524" s="24"/>
      <c r="AS2524" s="24"/>
      <c r="AT2524" s="24"/>
      <c r="AU2524" s="24"/>
      <c r="AV2524" s="24"/>
      <c r="AW2524" s="24">
        <f t="shared" si="948"/>
        <v>0</v>
      </c>
      <c r="AX2524" s="24">
        <f t="shared" si="949"/>
        <v>0</v>
      </c>
      <c r="BA2524" s="24"/>
      <c r="BB2524" s="24"/>
      <c r="BC2524" s="24"/>
      <c r="BD2524" s="24"/>
      <c r="BE2524" s="24"/>
      <c r="BF2524" s="24"/>
      <c r="BG2524" s="24">
        <f t="shared" si="950"/>
        <v>0</v>
      </c>
      <c r="BH2524" s="24">
        <f t="shared" si="951"/>
        <v>0</v>
      </c>
      <c r="BK2524" s="24"/>
      <c r="BL2524" s="24"/>
      <c r="BM2524" s="24"/>
      <c r="BN2524" s="24"/>
      <c r="BO2524" s="24"/>
      <c r="BP2524" s="24"/>
      <c r="BQ2524" s="24">
        <f t="shared" si="952"/>
        <v>0</v>
      </c>
      <c r="BR2524" s="24">
        <f t="shared" si="953"/>
        <v>0</v>
      </c>
      <c r="BU2524" s="24"/>
      <c r="BV2524" s="24"/>
      <c r="BW2524" s="24"/>
      <c r="BX2524" s="24"/>
      <c r="BY2524" s="24"/>
      <c r="BZ2524" s="24"/>
      <c r="CA2524" s="24">
        <f t="shared" si="954"/>
        <v>0</v>
      </c>
      <c r="CB2524" s="24">
        <f t="shared" si="955"/>
        <v>0</v>
      </c>
      <c r="CC2524" s="24"/>
      <c r="CE2524" s="24">
        <f t="shared" si="956"/>
        <v>0</v>
      </c>
      <c r="CG2524" s="24">
        <f t="shared" si="957"/>
        <v>0</v>
      </c>
      <c r="CI2524" s="24">
        <f t="shared" si="958"/>
        <v>0</v>
      </c>
      <c r="CK2524" s="24">
        <f t="shared" si="959"/>
        <v>0</v>
      </c>
      <c r="CM2524" s="24">
        <f t="shared" si="960"/>
        <v>0</v>
      </c>
      <c r="CO2524" s="24">
        <f t="shared" si="961"/>
        <v>0</v>
      </c>
      <c r="CQ2524" s="24">
        <f t="shared" si="962"/>
        <v>0</v>
      </c>
      <c r="CS2524" s="24">
        <f t="shared" si="963"/>
        <v>0</v>
      </c>
    </row>
    <row r="2525" spans="9:97">
      <c r="I2525" s="24">
        <f t="shared" si="943"/>
        <v>0</v>
      </c>
      <c r="J2525" s="24">
        <f t="shared" si="942"/>
        <v>0</v>
      </c>
      <c r="M2525" s="24"/>
      <c r="N2525" s="24"/>
      <c r="O2525" s="24"/>
      <c r="P2525" s="24"/>
      <c r="Q2525" s="24"/>
      <c r="R2525" s="24"/>
      <c r="S2525" s="24">
        <f t="shared" si="944"/>
        <v>0</v>
      </c>
      <c r="T2525" s="24">
        <f t="shared" si="941"/>
        <v>0</v>
      </c>
      <c r="W2525" s="24"/>
      <c r="X2525" s="24"/>
      <c r="Y2525" s="24"/>
      <c r="Z2525" s="24"/>
      <c r="AA2525" s="24"/>
      <c r="AB2525" s="24"/>
      <c r="AC2525" s="24">
        <f t="shared" si="945"/>
        <v>0</v>
      </c>
      <c r="AD2525" s="24">
        <f t="shared" si="946"/>
        <v>0</v>
      </c>
      <c r="AG2525" s="24"/>
      <c r="AH2525" s="24"/>
      <c r="AI2525" s="24"/>
      <c r="AJ2525" s="24"/>
      <c r="AK2525" s="24"/>
      <c r="AL2525" s="24"/>
      <c r="AM2525" s="24">
        <f t="shared" si="947"/>
        <v>0</v>
      </c>
      <c r="AN2525" s="24">
        <f t="shared" si="964"/>
        <v>0</v>
      </c>
      <c r="AQ2525" s="24"/>
      <c r="AR2525" s="24"/>
      <c r="AS2525" s="24"/>
      <c r="AT2525" s="24"/>
      <c r="AU2525" s="24"/>
      <c r="AV2525" s="24"/>
      <c r="AW2525" s="24">
        <f t="shared" si="948"/>
        <v>0</v>
      </c>
      <c r="AX2525" s="24">
        <f t="shared" si="949"/>
        <v>0</v>
      </c>
      <c r="BA2525" s="24"/>
      <c r="BB2525" s="24"/>
      <c r="BC2525" s="24"/>
      <c r="BD2525" s="24"/>
      <c r="BE2525" s="24"/>
      <c r="BF2525" s="24"/>
      <c r="BG2525" s="24">
        <f t="shared" si="950"/>
        <v>0</v>
      </c>
      <c r="BH2525" s="24">
        <f t="shared" si="951"/>
        <v>0</v>
      </c>
      <c r="BK2525" s="24"/>
      <c r="BL2525" s="24"/>
      <c r="BM2525" s="24"/>
      <c r="BN2525" s="24"/>
      <c r="BO2525" s="24"/>
      <c r="BP2525" s="24"/>
      <c r="BQ2525" s="24">
        <f t="shared" si="952"/>
        <v>0</v>
      </c>
      <c r="BR2525" s="24">
        <f t="shared" si="953"/>
        <v>0</v>
      </c>
      <c r="BU2525" s="24"/>
      <c r="BV2525" s="24"/>
      <c r="BW2525" s="24"/>
      <c r="BX2525" s="24"/>
      <c r="BY2525" s="24"/>
      <c r="BZ2525" s="24"/>
      <c r="CA2525" s="24">
        <f t="shared" si="954"/>
        <v>0</v>
      </c>
      <c r="CB2525" s="24">
        <f t="shared" si="955"/>
        <v>0</v>
      </c>
      <c r="CC2525" s="24"/>
      <c r="CE2525" s="24">
        <f t="shared" si="956"/>
        <v>0</v>
      </c>
      <c r="CG2525" s="24">
        <f t="shared" si="957"/>
        <v>0</v>
      </c>
      <c r="CI2525" s="24">
        <f t="shared" si="958"/>
        <v>0</v>
      </c>
      <c r="CK2525" s="24">
        <f t="shared" si="959"/>
        <v>0</v>
      </c>
      <c r="CM2525" s="24">
        <f t="shared" si="960"/>
        <v>0</v>
      </c>
      <c r="CO2525" s="24">
        <f t="shared" si="961"/>
        <v>0</v>
      </c>
      <c r="CQ2525" s="24">
        <f t="shared" si="962"/>
        <v>0</v>
      </c>
      <c r="CS2525" s="24">
        <f t="shared" si="963"/>
        <v>0</v>
      </c>
    </row>
    <row r="2526" spans="9:97">
      <c r="I2526" s="24">
        <f t="shared" si="943"/>
        <v>0</v>
      </c>
      <c r="J2526" s="24">
        <f t="shared" si="942"/>
        <v>0</v>
      </c>
      <c r="M2526" s="24"/>
      <c r="N2526" s="24"/>
      <c r="O2526" s="24"/>
      <c r="P2526" s="24"/>
      <c r="Q2526" s="24"/>
      <c r="R2526" s="24"/>
      <c r="S2526" s="24">
        <f t="shared" si="944"/>
        <v>0</v>
      </c>
      <c r="T2526" s="24">
        <f t="shared" si="941"/>
        <v>0</v>
      </c>
      <c r="W2526" s="24"/>
      <c r="X2526" s="24"/>
      <c r="Y2526" s="24"/>
      <c r="Z2526" s="24"/>
      <c r="AA2526" s="24"/>
      <c r="AB2526" s="24"/>
      <c r="AC2526" s="24">
        <f t="shared" si="945"/>
        <v>0</v>
      </c>
      <c r="AD2526" s="24">
        <f t="shared" si="946"/>
        <v>0</v>
      </c>
      <c r="AG2526" s="24"/>
      <c r="AH2526" s="24"/>
      <c r="AI2526" s="24"/>
      <c r="AJ2526" s="24"/>
      <c r="AK2526" s="24"/>
      <c r="AL2526" s="24"/>
      <c r="AM2526" s="24">
        <f t="shared" si="947"/>
        <v>0</v>
      </c>
      <c r="AN2526" s="24">
        <f t="shared" si="964"/>
        <v>0</v>
      </c>
      <c r="AQ2526" s="24"/>
      <c r="AR2526" s="24"/>
      <c r="AS2526" s="24"/>
      <c r="AT2526" s="24"/>
      <c r="AU2526" s="24"/>
      <c r="AV2526" s="24"/>
      <c r="AW2526" s="24">
        <f t="shared" si="948"/>
        <v>0</v>
      </c>
      <c r="AX2526" s="24">
        <f t="shared" si="949"/>
        <v>0</v>
      </c>
      <c r="BA2526" s="24"/>
      <c r="BB2526" s="24"/>
      <c r="BC2526" s="24"/>
      <c r="BD2526" s="24"/>
      <c r="BE2526" s="24"/>
      <c r="BF2526" s="24"/>
      <c r="BG2526" s="24">
        <f t="shared" si="950"/>
        <v>0</v>
      </c>
      <c r="BH2526" s="24">
        <f t="shared" si="951"/>
        <v>0</v>
      </c>
      <c r="BK2526" s="24"/>
      <c r="BL2526" s="24"/>
      <c r="BM2526" s="24"/>
      <c r="BN2526" s="24"/>
      <c r="BO2526" s="24"/>
      <c r="BP2526" s="24"/>
      <c r="BQ2526" s="24">
        <f t="shared" si="952"/>
        <v>0</v>
      </c>
      <c r="BR2526" s="24">
        <f t="shared" si="953"/>
        <v>0</v>
      </c>
      <c r="BU2526" s="24"/>
      <c r="BV2526" s="24"/>
      <c r="BW2526" s="24"/>
      <c r="BX2526" s="24"/>
      <c r="BY2526" s="24"/>
      <c r="BZ2526" s="24"/>
      <c r="CA2526" s="24">
        <f t="shared" si="954"/>
        <v>0</v>
      </c>
      <c r="CB2526" s="24">
        <f t="shared" si="955"/>
        <v>0</v>
      </c>
      <c r="CC2526" s="24"/>
      <c r="CE2526" s="24">
        <f t="shared" si="956"/>
        <v>0</v>
      </c>
      <c r="CG2526" s="24">
        <f t="shared" si="957"/>
        <v>0</v>
      </c>
      <c r="CI2526" s="24">
        <f t="shared" si="958"/>
        <v>0</v>
      </c>
      <c r="CK2526" s="24">
        <f t="shared" si="959"/>
        <v>0</v>
      </c>
      <c r="CM2526" s="24">
        <f t="shared" si="960"/>
        <v>0</v>
      </c>
      <c r="CO2526" s="24">
        <f t="shared" si="961"/>
        <v>0</v>
      </c>
      <c r="CQ2526" s="24">
        <f t="shared" si="962"/>
        <v>0</v>
      </c>
      <c r="CS2526" s="24">
        <f t="shared" si="963"/>
        <v>0</v>
      </c>
    </row>
    <row r="2527" spans="9:97">
      <c r="I2527" s="24">
        <f t="shared" si="943"/>
        <v>0</v>
      </c>
      <c r="J2527" s="24">
        <f t="shared" si="942"/>
        <v>0</v>
      </c>
      <c r="M2527" s="24"/>
      <c r="N2527" s="24"/>
      <c r="O2527" s="24"/>
      <c r="P2527" s="24"/>
      <c r="Q2527" s="24"/>
      <c r="R2527" s="24"/>
      <c r="S2527" s="24">
        <f t="shared" si="944"/>
        <v>0</v>
      </c>
      <c r="T2527" s="24">
        <f t="shared" si="941"/>
        <v>0</v>
      </c>
      <c r="W2527" s="24"/>
      <c r="X2527" s="24"/>
      <c r="Y2527" s="24"/>
      <c r="Z2527" s="24"/>
      <c r="AA2527" s="24"/>
      <c r="AB2527" s="24"/>
      <c r="AC2527" s="24">
        <f t="shared" si="945"/>
        <v>0</v>
      </c>
      <c r="AD2527" s="24">
        <f t="shared" si="946"/>
        <v>0</v>
      </c>
      <c r="AG2527" s="24"/>
      <c r="AH2527" s="24"/>
      <c r="AI2527" s="24"/>
      <c r="AJ2527" s="24"/>
      <c r="AK2527" s="24"/>
      <c r="AL2527" s="24"/>
      <c r="AM2527" s="24">
        <f t="shared" si="947"/>
        <v>0</v>
      </c>
      <c r="AN2527" s="24">
        <f t="shared" si="964"/>
        <v>0</v>
      </c>
      <c r="AQ2527" s="24"/>
      <c r="AR2527" s="24"/>
      <c r="AS2527" s="24"/>
      <c r="AT2527" s="24"/>
      <c r="AU2527" s="24"/>
      <c r="AV2527" s="24"/>
      <c r="AW2527" s="24">
        <f t="shared" si="948"/>
        <v>0</v>
      </c>
      <c r="AX2527" s="24">
        <f t="shared" si="949"/>
        <v>0</v>
      </c>
      <c r="BA2527" s="24"/>
      <c r="BB2527" s="24"/>
      <c r="BC2527" s="24"/>
      <c r="BD2527" s="24"/>
      <c r="BE2527" s="24"/>
      <c r="BF2527" s="24"/>
      <c r="BG2527" s="24">
        <f t="shared" si="950"/>
        <v>0</v>
      </c>
      <c r="BH2527" s="24">
        <f t="shared" si="951"/>
        <v>0</v>
      </c>
      <c r="BK2527" s="24"/>
      <c r="BL2527" s="24"/>
      <c r="BM2527" s="24"/>
      <c r="BN2527" s="24"/>
      <c r="BO2527" s="24"/>
      <c r="BP2527" s="24"/>
      <c r="BQ2527" s="24">
        <f t="shared" si="952"/>
        <v>0</v>
      </c>
      <c r="BR2527" s="24">
        <f t="shared" si="953"/>
        <v>0</v>
      </c>
      <c r="BU2527" s="24"/>
      <c r="BV2527" s="24"/>
      <c r="BW2527" s="24"/>
      <c r="BX2527" s="24"/>
      <c r="BY2527" s="24"/>
      <c r="BZ2527" s="24"/>
      <c r="CA2527" s="24">
        <f t="shared" si="954"/>
        <v>0</v>
      </c>
      <c r="CB2527" s="24">
        <f t="shared" si="955"/>
        <v>0</v>
      </c>
      <c r="CC2527" s="24"/>
      <c r="CE2527" s="24">
        <f t="shared" si="956"/>
        <v>0</v>
      </c>
      <c r="CG2527" s="24">
        <f t="shared" si="957"/>
        <v>0</v>
      </c>
      <c r="CI2527" s="24">
        <f t="shared" si="958"/>
        <v>0</v>
      </c>
      <c r="CK2527" s="24">
        <f t="shared" si="959"/>
        <v>0</v>
      </c>
      <c r="CM2527" s="24">
        <f t="shared" si="960"/>
        <v>0</v>
      </c>
      <c r="CO2527" s="24">
        <f t="shared" si="961"/>
        <v>0</v>
      </c>
      <c r="CQ2527" s="24">
        <f t="shared" si="962"/>
        <v>0</v>
      </c>
      <c r="CS2527" s="24">
        <f t="shared" si="963"/>
        <v>0</v>
      </c>
    </row>
    <row r="2528" spans="9:97">
      <c r="I2528" s="24">
        <f t="shared" si="943"/>
        <v>0</v>
      </c>
      <c r="J2528" s="24">
        <f t="shared" si="942"/>
        <v>0</v>
      </c>
      <c r="M2528" s="24"/>
      <c r="N2528" s="24"/>
      <c r="O2528" s="24"/>
      <c r="P2528" s="24"/>
      <c r="Q2528" s="24"/>
      <c r="R2528" s="24"/>
      <c r="S2528" s="24">
        <f t="shared" si="944"/>
        <v>0</v>
      </c>
      <c r="T2528" s="24">
        <f t="shared" si="941"/>
        <v>0</v>
      </c>
      <c r="W2528" s="24"/>
      <c r="X2528" s="24"/>
      <c r="Y2528" s="24"/>
      <c r="Z2528" s="24"/>
      <c r="AA2528" s="24"/>
      <c r="AB2528" s="24"/>
      <c r="AC2528" s="24">
        <f t="shared" si="945"/>
        <v>0</v>
      </c>
      <c r="AD2528" s="24">
        <f t="shared" si="946"/>
        <v>0</v>
      </c>
      <c r="AG2528" s="24"/>
      <c r="AH2528" s="24"/>
      <c r="AI2528" s="24"/>
      <c r="AJ2528" s="24"/>
      <c r="AK2528" s="24"/>
      <c r="AL2528" s="24"/>
      <c r="AM2528" s="24">
        <f t="shared" si="947"/>
        <v>0</v>
      </c>
      <c r="AN2528" s="24">
        <f t="shared" si="964"/>
        <v>0</v>
      </c>
      <c r="AQ2528" s="24"/>
      <c r="AR2528" s="24"/>
      <c r="AS2528" s="24"/>
      <c r="AT2528" s="24"/>
      <c r="AU2528" s="24"/>
      <c r="AV2528" s="24"/>
      <c r="AW2528" s="24">
        <f t="shared" si="948"/>
        <v>0</v>
      </c>
      <c r="AX2528" s="24">
        <f t="shared" si="949"/>
        <v>0</v>
      </c>
      <c r="BA2528" s="24"/>
      <c r="BB2528" s="24"/>
      <c r="BC2528" s="24"/>
      <c r="BD2528" s="24"/>
      <c r="BE2528" s="24"/>
      <c r="BF2528" s="24"/>
      <c r="BG2528" s="24">
        <f t="shared" si="950"/>
        <v>0</v>
      </c>
      <c r="BH2528" s="24">
        <f t="shared" si="951"/>
        <v>0</v>
      </c>
      <c r="BK2528" s="24"/>
      <c r="BL2528" s="24"/>
      <c r="BM2528" s="24"/>
      <c r="BN2528" s="24"/>
      <c r="BO2528" s="24"/>
      <c r="BP2528" s="24"/>
      <c r="BQ2528" s="24">
        <f t="shared" si="952"/>
        <v>0</v>
      </c>
      <c r="BR2528" s="24">
        <f t="shared" si="953"/>
        <v>0</v>
      </c>
      <c r="BU2528" s="24"/>
      <c r="BV2528" s="24"/>
      <c r="BW2528" s="24"/>
      <c r="BX2528" s="24"/>
      <c r="BY2528" s="24"/>
      <c r="BZ2528" s="24"/>
      <c r="CA2528" s="24">
        <f t="shared" si="954"/>
        <v>0</v>
      </c>
      <c r="CB2528" s="24">
        <f t="shared" si="955"/>
        <v>0</v>
      </c>
      <c r="CC2528" s="24"/>
      <c r="CE2528" s="24">
        <f t="shared" si="956"/>
        <v>0</v>
      </c>
      <c r="CG2528" s="24">
        <f t="shared" si="957"/>
        <v>0</v>
      </c>
      <c r="CI2528" s="24">
        <f t="shared" si="958"/>
        <v>0</v>
      </c>
      <c r="CK2528" s="24">
        <f t="shared" si="959"/>
        <v>0</v>
      </c>
      <c r="CM2528" s="24">
        <f t="shared" si="960"/>
        <v>0</v>
      </c>
      <c r="CO2528" s="24">
        <f t="shared" si="961"/>
        <v>0</v>
      </c>
      <c r="CQ2528" s="24">
        <f t="shared" si="962"/>
        <v>0</v>
      </c>
      <c r="CS2528" s="24">
        <f t="shared" si="963"/>
        <v>0</v>
      </c>
    </row>
    <row r="2529" spans="9:97">
      <c r="I2529" s="24">
        <f t="shared" si="943"/>
        <v>0</v>
      </c>
      <c r="J2529" s="24">
        <f t="shared" si="942"/>
        <v>0</v>
      </c>
      <c r="M2529" s="24"/>
      <c r="N2529" s="24"/>
      <c r="O2529" s="24"/>
      <c r="P2529" s="24"/>
      <c r="Q2529" s="24"/>
      <c r="R2529" s="24"/>
      <c r="S2529" s="24">
        <f t="shared" si="944"/>
        <v>0</v>
      </c>
      <c r="T2529" s="24">
        <f t="shared" si="941"/>
        <v>0</v>
      </c>
      <c r="W2529" s="24"/>
      <c r="X2529" s="24"/>
      <c r="Y2529" s="24"/>
      <c r="Z2529" s="24"/>
      <c r="AA2529" s="24"/>
      <c r="AB2529" s="24"/>
      <c r="AC2529" s="24">
        <f t="shared" si="945"/>
        <v>0</v>
      </c>
      <c r="AD2529" s="24">
        <f t="shared" si="946"/>
        <v>0</v>
      </c>
      <c r="AG2529" s="24"/>
      <c r="AH2529" s="24"/>
      <c r="AI2529" s="24"/>
      <c r="AJ2529" s="24"/>
      <c r="AK2529" s="24"/>
      <c r="AL2529" s="24"/>
      <c r="AM2529" s="24">
        <f t="shared" si="947"/>
        <v>0</v>
      </c>
      <c r="AN2529" s="24">
        <f t="shared" si="964"/>
        <v>0</v>
      </c>
      <c r="AQ2529" s="24"/>
      <c r="AR2529" s="24"/>
      <c r="AS2529" s="24"/>
      <c r="AT2529" s="24"/>
      <c r="AU2529" s="24"/>
      <c r="AV2529" s="24"/>
      <c r="AW2529" s="24">
        <f t="shared" si="948"/>
        <v>0</v>
      </c>
      <c r="AX2529" s="24">
        <f t="shared" si="949"/>
        <v>0</v>
      </c>
      <c r="BA2529" s="24"/>
      <c r="BB2529" s="24"/>
      <c r="BC2529" s="24"/>
      <c r="BD2529" s="24"/>
      <c r="BE2529" s="24"/>
      <c r="BF2529" s="24"/>
      <c r="BG2529" s="24">
        <f t="shared" si="950"/>
        <v>0</v>
      </c>
      <c r="BH2529" s="24">
        <f t="shared" si="951"/>
        <v>0</v>
      </c>
      <c r="BK2529" s="24"/>
      <c r="BL2529" s="24"/>
      <c r="BM2529" s="24"/>
      <c r="BN2529" s="24"/>
      <c r="BO2529" s="24"/>
      <c r="BP2529" s="24"/>
      <c r="BQ2529" s="24">
        <f t="shared" si="952"/>
        <v>0</v>
      </c>
      <c r="BR2529" s="24">
        <f t="shared" si="953"/>
        <v>0</v>
      </c>
      <c r="BU2529" s="24"/>
      <c r="BV2529" s="24"/>
      <c r="BW2529" s="24"/>
      <c r="BX2529" s="24"/>
      <c r="BY2529" s="24"/>
      <c r="BZ2529" s="24"/>
      <c r="CA2529" s="24">
        <f t="shared" si="954"/>
        <v>0</v>
      </c>
      <c r="CB2529" s="24">
        <f t="shared" si="955"/>
        <v>0</v>
      </c>
      <c r="CC2529" s="24"/>
      <c r="CE2529" s="24">
        <f t="shared" si="956"/>
        <v>0</v>
      </c>
      <c r="CG2529" s="24">
        <f t="shared" si="957"/>
        <v>0</v>
      </c>
      <c r="CI2529" s="24">
        <f t="shared" si="958"/>
        <v>0</v>
      </c>
      <c r="CK2529" s="24">
        <f t="shared" si="959"/>
        <v>0</v>
      </c>
      <c r="CM2529" s="24">
        <f t="shared" si="960"/>
        <v>0</v>
      </c>
      <c r="CO2529" s="24">
        <f t="shared" si="961"/>
        <v>0</v>
      </c>
      <c r="CQ2529" s="24">
        <f t="shared" si="962"/>
        <v>0</v>
      </c>
      <c r="CS2529" s="24">
        <f t="shared" si="963"/>
        <v>0</v>
      </c>
    </row>
    <row r="2530" spans="9:97">
      <c r="I2530" s="24">
        <f t="shared" si="943"/>
        <v>0</v>
      </c>
      <c r="J2530" s="24">
        <f t="shared" si="942"/>
        <v>0</v>
      </c>
      <c r="M2530" s="24"/>
      <c r="N2530" s="24"/>
      <c r="O2530" s="24"/>
      <c r="P2530" s="24"/>
      <c r="Q2530" s="24"/>
      <c r="R2530" s="24"/>
      <c r="S2530" s="24">
        <f t="shared" si="944"/>
        <v>0</v>
      </c>
      <c r="T2530" s="24">
        <f t="shared" si="941"/>
        <v>0</v>
      </c>
      <c r="W2530" s="24"/>
      <c r="X2530" s="24"/>
      <c r="Y2530" s="24"/>
      <c r="Z2530" s="24"/>
      <c r="AA2530" s="24"/>
      <c r="AB2530" s="24"/>
      <c r="AC2530" s="24">
        <f t="shared" si="945"/>
        <v>0</v>
      </c>
      <c r="AD2530" s="24">
        <f t="shared" si="946"/>
        <v>0</v>
      </c>
      <c r="AG2530" s="24"/>
      <c r="AH2530" s="24"/>
      <c r="AI2530" s="24"/>
      <c r="AJ2530" s="24"/>
      <c r="AK2530" s="24"/>
      <c r="AL2530" s="24"/>
      <c r="AM2530" s="24">
        <f t="shared" si="947"/>
        <v>0</v>
      </c>
      <c r="AN2530" s="24">
        <f t="shared" si="964"/>
        <v>0</v>
      </c>
      <c r="AQ2530" s="24"/>
      <c r="AR2530" s="24"/>
      <c r="AS2530" s="24"/>
      <c r="AT2530" s="24"/>
      <c r="AU2530" s="24"/>
      <c r="AV2530" s="24"/>
      <c r="AW2530" s="24">
        <f t="shared" si="948"/>
        <v>0</v>
      </c>
      <c r="AX2530" s="24">
        <f t="shared" si="949"/>
        <v>0</v>
      </c>
      <c r="BA2530" s="24"/>
      <c r="BB2530" s="24"/>
      <c r="BC2530" s="24"/>
      <c r="BD2530" s="24"/>
      <c r="BE2530" s="24"/>
      <c r="BF2530" s="24"/>
      <c r="BG2530" s="24">
        <f t="shared" si="950"/>
        <v>0</v>
      </c>
      <c r="BH2530" s="24">
        <f t="shared" si="951"/>
        <v>0</v>
      </c>
      <c r="BK2530" s="24"/>
      <c r="BL2530" s="24"/>
      <c r="BM2530" s="24"/>
      <c r="BN2530" s="24"/>
      <c r="BO2530" s="24"/>
      <c r="BP2530" s="24"/>
      <c r="BQ2530" s="24">
        <f t="shared" si="952"/>
        <v>0</v>
      </c>
      <c r="BR2530" s="24">
        <f t="shared" si="953"/>
        <v>0</v>
      </c>
      <c r="BU2530" s="24"/>
      <c r="BV2530" s="24"/>
      <c r="BW2530" s="24"/>
      <c r="BX2530" s="24"/>
      <c r="BY2530" s="24"/>
      <c r="BZ2530" s="24"/>
      <c r="CA2530" s="24">
        <f t="shared" si="954"/>
        <v>0</v>
      </c>
      <c r="CB2530" s="24">
        <f t="shared" si="955"/>
        <v>0</v>
      </c>
      <c r="CC2530" s="24"/>
      <c r="CE2530" s="24">
        <f t="shared" si="956"/>
        <v>0</v>
      </c>
      <c r="CG2530" s="24">
        <f t="shared" si="957"/>
        <v>0</v>
      </c>
      <c r="CI2530" s="24">
        <f t="shared" si="958"/>
        <v>0</v>
      </c>
      <c r="CK2530" s="24">
        <f t="shared" si="959"/>
        <v>0</v>
      </c>
      <c r="CM2530" s="24">
        <f t="shared" si="960"/>
        <v>0</v>
      </c>
      <c r="CO2530" s="24">
        <f t="shared" si="961"/>
        <v>0</v>
      </c>
      <c r="CQ2530" s="24">
        <f t="shared" si="962"/>
        <v>0</v>
      </c>
      <c r="CS2530" s="24">
        <f t="shared" si="963"/>
        <v>0</v>
      </c>
    </row>
    <row r="2531" spans="9:97">
      <c r="I2531" s="24">
        <f t="shared" si="943"/>
        <v>0</v>
      </c>
      <c r="J2531" s="24">
        <f t="shared" si="942"/>
        <v>0</v>
      </c>
      <c r="M2531" s="24"/>
      <c r="N2531" s="24"/>
      <c r="O2531" s="24"/>
      <c r="P2531" s="24"/>
      <c r="Q2531" s="24"/>
      <c r="R2531" s="24"/>
      <c r="S2531" s="24">
        <f t="shared" si="944"/>
        <v>0</v>
      </c>
      <c r="T2531" s="24">
        <f t="shared" si="941"/>
        <v>0</v>
      </c>
      <c r="W2531" s="24"/>
      <c r="X2531" s="24"/>
      <c r="Y2531" s="24"/>
      <c r="Z2531" s="24"/>
      <c r="AA2531" s="24"/>
      <c r="AB2531" s="24"/>
      <c r="AC2531" s="24">
        <f t="shared" si="945"/>
        <v>0</v>
      </c>
      <c r="AD2531" s="24">
        <f t="shared" si="946"/>
        <v>0</v>
      </c>
      <c r="AG2531" s="24"/>
      <c r="AH2531" s="24"/>
      <c r="AI2531" s="24"/>
      <c r="AJ2531" s="24"/>
      <c r="AK2531" s="24"/>
      <c r="AL2531" s="24"/>
      <c r="AM2531" s="24">
        <f t="shared" si="947"/>
        <v>0</v>
      </c>
      <c r="AN2531" s="24">
        <f t="shared" si="964"/>
        <v>0</v>
      </c>
      <c r="AQ2531" s="24"/>
      <c r="AR2531" s="24"/>
      <c r="AS2531" s="24"/>
      <c r="AT2531" s="24"/>
      <c r="AU2531" s="24"/>
      <c r="AV2531" s="24"/>
      <c r="AW2531" s="24">
        <f t="shared" si="948"/>
        <v>0</v>
      </c>
      <c r="AX2531" s="24">
        <f t="shared" si="949"/>
        <v>0</v>
      </c>
      <c r="BA2531" s="24"/>
      <c r="BB2531" s="24"/>
      <c r="BC2531" s="24"/>
      <c r="BD2531" s="24"/>
      <c r="BE2531" s="24"/>
      <c r="BF2531" s="24"/>
      <c r="BG2531" s="24">
        <f t="shared" si="950"/>
        <v>0</v>
      </c>
      <c r="BH2531" s="24">
        <f t="shared" si="951"/>
        <v>0</v>
      </c>
      <c r="BK2531" s="24"/>
      <c r="BL2531" s="24"/>
      <c r="BM2531" s="24"/>
      <c r="BN2531" s="24"/>
      <c r="BO2531" s="24"/>
      <c r="BP2531" s="24"/>
      <c r="BQ2531" s="24">
        <f t="shared" si="952"/>
        <v>0</v>
      </c>
      <c r="BR2531" s="24">
        <f t="shared" si="953"/>
        <v>0</v>
      </c>
      <c r="BU2531" s="24"/>
      <c r="BV2531" s="24"/>
      <c r="BW2531" s="24"/>
      <c r="BX2531" s="24"/>
      <c r="BY2531" s="24"/>
      <c r="BZ2531" s="24"/>
      <c r="CA2531" s="24">
        <f t="shared" si="954"/>
        <v>0</v>
      </c>
      <c r="CB2531" s="24">
        <f t="shared" si="955"/>
        <v>0</v>
      </c>
      <c r="CC2531" s="24"/>
      <c r="CE2531" s="24">
        <f t="shared" si="956"/>
        <v>0</v>
      </c>
      <c r="CG2531" s="24">
        <f t="shared" si="957"/>
        <v>0</v>
      </c>
      <c r="CI2531" s="24">
        <f t="shared" si="958"/>
        <v>0</v>
      </c>
      <c r="CK2531" s="24">
        <f t="shared" si="959"/>
        <v>0</v>
      </c>
      <c r="CM2531" s="24">
        <f t="shared" si="960"/>
        <v>0</v>
      </c>
      <c r="CO2531" s="24">
        <f t="shared" si="961"/>
        <v>0</v>
      </c>
      <c r="CQ2531" s="24">
        <f t="shared" si="962"/>
        <v>0</v>
      </c>
      <c r="CS2531" s="24">
        <f t="shared" si="963"/>
        <v>0</v>
      </c>
    </row>
    <row r="2532" spans="9:97">
      <c r="I2532" s="24">
        <f t="shared" si="943"/>
        <v>0</v>
      </c>
      <c r="J2532" s="24">
        <f t="shared" si="942"/>
        <v>0</v>
      </c>
      <c r="M2532" s="24"/>
      <c r="N2532" s="24"/>
      <c r="O2532" s="24"/>
      <c r="P2532" s="24"/>
      <c r="Q2532" s="24"/>
      <c r="R2532" s="24"/>
      <c r="S2532" s="24">
        <f t="shared" si="944"/>
        <v>0</v>
      </c>
      <c r="T2532" s="24">
        <f t="shared" si="941"/>
        <v>0</v>
      </c>
      <c r="W2532" s="24"/>
      <c r="X2532" s="24"/>
      <c r="Y2532" s="24"/>
      <c r="Z2532" s="24"/>
      <c r="AA2532" s="24"/>
      <c r="AB2532" s="24"/>
      <c r="AC2532" s="24">
        <f t="shared" si="945"/>
        <v>0</v>
      </c>
      <c r="AD2532" s="24">
        <f t="shared" si="946"/>
        <v>0</v>
      </c>
      <c r="AG2532" s="24"/>
      <c r="AH2532" s="24"/>
      <c r="AI2532" s="24"/>
      <c r="AJ2532" s="24"/>
      <c r="AK2532" s="24"/>
      <c r="AL2532" s="24"/>
      <c r="AM2532" s="24">
        <f t="shared" si="947"/>
        <v>0</v>
      </c>
      <c r="AN2532" s="24">
        <f t="shared" si="964"/>
        <v>0</v>
      </c>
      <c r="AQ2532" s="24"/>
      <c r="AR2532" s="24"/>
      <c r="AS2532" s="24"/>
      <c r="AT2532" s="24"/>
      <c r="AU2532" s="24"/>
      <c r="AV2532" s="24"/>
      <c r="AW2532" s="24">
        <f t="shared" si="948"/>
        <v>0</v>
      </c>
      <c r="AX2532" s="24">
        <f t="shared" si="949"/>
        <v>0</v>
      </c>
      <c r="BA2532" s="24"/>
      <c r="BB2532" s="24"/>
      <c r="BC2532" s="24"/>
      <c r="BD2532" s="24"/>
      <c r="BE2532" s="24"/>
      <c r="BF2532" s="24"/>
      <c r="BG2532" s="24">
        <f t="shared" si="950"/>
        <v>0</v>
      </c>
      <c r="BH2532" s="24">
        <f t="shared" si="951"/>
        <v>0</v>
      </c>
      <c r="BK2532" s="24"/>
      <c r="BL2532" s="24"/>
      <c r="BM2532" s="24"/>
      <c r="BN2532" s="24"/>
      <c r="BO2532" s="24"/>
      <c r="BP2532" s="24"/>
      <c r="BQ2532" s="24">
        <f t="shared" si="952"/>
        <v>0</v>
      </c>
      <c r="BR2532" s="24">
        <f t="shared" si="953"/>
        <v>0</v>
      </c>
      <c r="BU2532" s="24"/>
      <c r="BV2532" s="24"/>
      <c r="BW2532" s="24"/>
      <c r="BX2532" s="24"/>
      <c r="BY2532" s="24"/>
      <c r="BZ2532" s="24"/>
      <c r="CA2532" s="24">
        <f t="shared" si="954"/>
        <v>0</v>
      </c>
      <c r="CB2532" s="24">
        <f t="shared" si="955"/>
        <v>0</v>
      </c>
      <c r="CC2532" s="24"/>
      <c r="CE2532" s="24">
        <f t="shared" si="956"/>
        <v>0</v>
      </c>
      <c r="CG2532" s="24">
        <f t="shared" si="957"/>
        <v>0</v>
      </c>
      <c r="CI2532" s="24">
        <f t="shared" si="958"/>
        <v>0</v>
      </c>
      <c r="CK2532" s="24">
        <f t="shared" si="959"/>
        <v>0</v>
      </c>
      <c r="CM2532" s="24">
        <f t="shared" si="960"/>
        <v>0</v>
      </c>
      <c r="CO2532" s="24">
        <f t="shared" si="961"/>
        <v>0</v>
      </c>
      <c r="CQ2532" s="24">
        <f t="shared" si="962"/>
        <v>0</v>
      </c>
      <c r="CS2532" s="24">
        <f t="shared" si="963"/>
        <v>0</v>
      </c>
    </row>
    <row r="2533" spans="9:97">
      <c r="I2533" s="24">
        <f t="shared" si="943"/>
        <v>0</v>
      </c>
      <c r="J2533" s="24">
        <f t="shared" si="942"/>
        <v>0</v>
      </c>
      <c r="M2533" s="24"/>
      <c r="N2533" s="24"/>
      <c r="O2533" s="24"/>
      <c r="P2533" s="24"/>
      <c r="Q2533" s="24"/>
      <c r="R2533" s="24"/>
      <c r="S2533" s="24">
        <f t="shared" si="944"/>
        <v>0</v>
      </c>
      <c r="T2533" s="24">
        <f t="shared" si="941"/>
        <v>0</v>
      </c>
      <c r="W2533" s="24"/>
      <c r="X2533" s="24"/>
      <c r="Y2533" s="24"/>
      <c r="Z2533" s="24"/>
      <c r="AA2533" s="24"/>
      <c r="AB2533" s="24"/>
      <c r="AC2533" s="24">
        <f t="shared" si="945"/>
        <v>0</v>
      </c>
      <c r="AD2533" s="24">
        <f t="shared" si="946"/>
        <v>0</v>
      </c>
      <c r="AG2533" s="24"/>
      <c r="AH2533" s="24"/>
      <c r="AI2533" s="24"/>
      <c r="AJ2533" s="24"/>
      <c r="AK2533" s="24"/>
      <c r="AL2533" s="24"/>
      <c r="AM2533" s="24">
        <f t="shared" si="947"/>
        <v>0</v>
      </c>
      <c r="AN2533" s="24">
        <f t="shared" si="964"/>
        <v>0</v>
      </c>
      <c r="AQ2533" s="24"/>
      <c r="AR2533" s="24"/>
      <c r="AS2533" s="24"/>
      <c r="AT2533" s="24"/>
      <c r="AU2533" s="24"/>
      <c r="AV2533" s="24"/>
      <c r="AW2533" s="24">
        <f t="shared" si="948"/>
        <v>0</v>
      </c>
      <c r="AX2533" s="24">
        <f t="shared" si="949"/>
        <v>0</v>
      </c>
      <c r="BA2533" s="24"/>
      <c r="BB2533" s="24"/>
      <c r="BC2533" s="24"/>
      <c r="BD2533" s="24"/>
      <c r="BE2533" s="24"/>
      <c r="BF2533" s="24"/>
      <c r="BG2533" s="24">
        <f t="shared" si="950"/>
        <v>0</v>
      </c>
      <c r="BH2533" s="24">
        <f t="shared" si="951"/>
        <v>0</v>
      </c>
      <c r="BK2533" s="24"/>
      <c r="BL2533" s="24"/>
      <c r="BM2533" s="24"/>
      <c r="BN2533" s="24"/>
      <c r="BO2533" s="24"/>
      <c r="BP2533" s="24"/>
      <c r="BQ2533" s="24">
        <f t="shared" si="952"/>
        <v>0</v>
      </c>
      <c r="BR2533" s="24">
        <f t="shared" si="953"/>
        <v>0</v>
      </c>
      <c r="BU2533" s="24"/>
      <c r="BV2533" s="24"/>
      <c r="BW2533" s="24"/>
      <c r="BX2533" s="24"/>
      <c r="BY2533" s="24"/>
      <c r="BZ2533" s="24"/>
      <c r="CA2533" s="24">
        <f t="shared" si="954"/>
        <v>0</v>
      </c>
      <c r="CB2533" s="24">
        <f t="shared" si="955"/>
        <v>0</v>
      </c>
      <c r="CC2533" s="24"/>
      <c r="CE2533" s="24">
        <f t="shared" si="956"/>
        <v>0</v>
      </c>
      <c r="CG2533" s="24">
        <f t="shared" si="957"/>
        <v>0</v>
      </c>
      <c r="CI2533" s="24">
        <f t="shared" si="958"/>
        <v>0</v>
      </c>
      <c r="CK2533" s="24">
        <f t="shared" si="959"/>
        <v>0</v>
      </c>
      <c r="CM2533" s="24">
        <f t="shared" si="960"/>
        <v>0</v>
      </c>
      <c r="CO2533" s="24">
        <f t="shared" si="961"/>
        <v>0</v>
      </c>
      <c r="CQ2533" s="24">
        <f t="shared" si="962"/>
        <v>0</v>
      </c>
      <c r="CS2533" s="24">
        <f t="shared" si="963"/>
        <v>0</v>
      </c>
    </row>
    <row r="2534" spans="9:97">
      <c r="I2534" s="24">
        <f t="shared" si="943"/>
        <v>0</v>
      </c>
      <c r="J2534" s="24">
        <f t="shared" si="942"/>
        <v>0</v>
      </c>
      <c r="M2534" s="24"/>
      <c r="N2534" s="24"/>
      <c r="O2534" s="24"/>
      <c r="P2534" s="24"/>
      <c r="Q2534" s="24"/>
      <c r="R2534" s="24"/>
      <c r="S2534" s="24">
        <f t="shared" si="944"/>
        <v>0</v>
      </c>
      <c r="T2534" s="24">
        <f t="shared" si="941"/>
        <v>0</v>
      </c>
      <c r="W2534" s="24"/>
      <c r="X2534" s="24"/>
      <c r="Y2534" s="24"/>
      <c r="Z2534" s="24"/>
      <c r="AA2534" s="24"/>
      <c r="AB2534" s="24"/>
      <c r="AC2534" s="24">
        <f t="shared" si="945"/>
        <v>0</v>
      </c>
      <c r="AD2534" s="24">
        <f t="shared" si="946"/>
        <v>0</v>
      </c>
      <c r="AG2534" s="24"/>
      <c r="AH2534" s="24"/>
      <c r="AI2534" s="24"/>
      <c r="AJ2534" s="24"/>
      <c r="AK2534" s="24"/>
      <c r="AL2534" s="24"/>
      <c r="AM2534" s="24">
        <f t="shared" si="947"/>
        <v>0</v>
      </c>
      <c r="AN2534" s="24">
        <f t="shared" si="964"/>
        <v>0</v>
      </c>
      <c r="AQ2534" s="24"/>
      <c r="AR2534" s="24"/>
      <c r="AS2534" s="24"/>
      <c r="AT2534" s="24"/>
      <c r="AU2534" s="24"/>
      <c r="AV2534" s="24"/>
      <c r="AW2534" s="24">
        <f t="shared" si="948"/>
        <v>0</v>
      </c>
      <c r="AX2534" s="24">
        <f t="shared" si="949"/>
        <v>0</v>
      </c>
      <c r="BA2534" s="24"/>
      <c r="BB2534" s="24"/>
      <c r="BC2534" s="24"/>
      <c r="BD2534" s="24"/>
      <c r="BE2534" s="24"/>
      <c r="BF2534" s="24"/>
      <c r="BG2534" s="24">
        <f t="shared" si="950"/>
        <v>0</v>
      </c>
      <c r="BH2534" s="24">
        <f t="shared" si="951"/>
        <v>0</v>
      </c>
      <c r="BK2534" s="24"/>
      <c r="BL2534" s="24"/>
      <c r="BM2534" s="24"/>
      <c r="BN2534" s="24"/>
      <c r="BO2534" s="24"/>
      <c r="BP2534" s="24"/>
      <c r="BQ2534" s="24">
        <f t="shared" si="952"/>
        <v>0</v>
      </c>
      <c r="BR2534" s="24">
        <f t="shared" si="953"/>
        <v>0</v>
      </c>
      <c r="BU2534" s="24"/>
      <c r="BV2534" s="24"/>
      <c r="BW2534" s="24"/>
      <c r="BX2534" s="24"/>
      <c r="BY2534" s="24"/>
      <c r="BZ2534" s="24"/>
      <c r="CA2534" s="24">
        <f t="shared" si="954"/>
        <v>0</v>
      </c>
      <c r="CB2534" s="24">
        <f t="shared" si="955"/>
        <v>0</v>
      </c>
      <c r="CC2534" s="24"/>
      <c r="CE2534" s="24">
        <f t="shared" si="956"/>
        <v>0</v>
      </c>
      <c r="CG2534" s="24">
        <f t="shared" si="957"/>
        <v>0</v>
      </c>
      <c r="CI2534" s="24">
        <f t="shared" si="958"/>
        <v>0</v>
      </c>
      <c r="CK2534" s="24">
        <f t="shared" si="959"/>
        <v>0</v>
      </c>
      <c r="CM2534" s="24">
        <f t="shared" si="960"/>
        <v>0</v>
      </c>
      <c r="CO2534" s="24">
        <f t="shared" si="961"/>
        <v>0</v>
      </c>
      <c r="CQ2534" s="24">
        <f t="shared" si="962"/>
        <v>0</v>
      </c>
      <c r="CS2534" s="24">
        <f t="shared" si="963"/>
        <v>0</v>
      </c>
    </row>
    <row r="2535" spans="9:97">
      <c r="I2535" s="24">
        <f t="shared" si="943"/>
        <v>0</v>
      </c>
      <c r="J2535" s="24">
        <f t="shared" si="942"/>
        <v>0</v>
      </c>
      <c r="M2535" s="24"/>
      <c r="N2535" s="24"/>
      <c r="O2535" s="24"/>
      <c r="P2535" s="24"/>
      <c r="Q2535" s="24"/>
      <c r="R2535" s="24"/>
      <c r="S2535" s="24">
        <f t="shared" si="944"/>
        <v>0</v>
      </c>
      <c r="T2535" s="24">
        <f t="shared" ref="T2535:T2598" si="965">IF(P2535&lt;M2535-N2535,M2535-N2535-P2535,0)</f>
        <v>0</v>
      </c>
      <c r="W2535" s="24"/>
      <c r="X2535" s="24"/>
      <c r="Y2535" s="24"/>
      <c r="Z2535" s="24"/>
      <c r="AA2535" s="24"/>
      <c r="AB2535" s="24"/>
      <c r="AC2535" s="24">
        <f t="shared" si="945"/>
        <v>0</v>
      </c>
      <c r="AD2535" s="24">
        <f t="shared" si="946"/>
        <v>0</v>
      </c>
      <c r="AG2535" s="24"/>
      <c r="AH2535" s="24"/>
      <c r="AI2535" s="24"/>
      <c r="AJ2535" s="24"/>
      <c r="AK2535" s="24"/>
      <c r="AL2535" s="24"/>
      <c r="AM2535" s="24">
        <f t="shared" si="947"/>
        <v>0</v>
      </c>
      <c r="AN2535" s="24">
        <f t="shared" si="964"/>
        <v>0</v>
      </c>
      <c r="AQ2535" s="24"/>
      <c r="AR2535" s="24"/>
      <c r="AS2535" s="24"/>
      <c r="AT2535" s="24"/>
      <c r="AU2535" s="24"/>
      <c r="AV2535" s="24"/>
      <c r="AW2535" s="24">
        <f t="shared" si="948"/>
        <v>0</v>
      </c>
      <c r="AX2535" s="24">
        <f t="shared" si="949"/>
        <v>0</v>
      </c>
      <c r="BA2535" s="24"/>
      <c r="BB2535" s="24"/>
      <c r="BC2535" s="24"/>
      <c r="BD2535" s="24"/>
      <c r="BE2535" s="24"/>
      <c r="BF2535" s="24"/>
      <c r="BG2535" s="24">
        <f t="shared" si="950"/>
        <v>0</v>
      </c>
      <c r="BH2535" s="24">
        <f t="shared" si="951"/>
        <v>0</v>
      </c>
      <c r="BK2535" s="24"/>
      <c r="BL2535" s="24"/>
      <c r="BM2535" s="24"/>
      <c r="BN2535" s="24"/>
      <c r="BO2535" s="24"/>
      <c r="BP2535" s="24"/>
      <c r="BQ2535" s="24">
        <f t="shared" si="952"/>
        <v>0</v>
      </c>
      <c r="BR2535" s="24">
        <f t="shared" si="953"/>
        <v>0</v>
      </c>
      <c r="BU2535" s="24"/>
      <c r="BV2535" s="24"/>
      <c r="BW2535" s="24"/>
      <c r="BX2535" s="24"/>
      <c r="BY2535" s="24"/>
      <c r="BZ2535" s="24"/>
      <c r="CA2535" s="24">
        <f t="shared" si="954"/>
        <v>0</v>
      </c>
      <c r="CB2535" s="24">
        <f t="shared" si="955"/>
        <v>0</v>
      </c>
      <c r="CC2535" s="24"/>
      <c r="CE2535" s="24">
        <f t="shared" si="956"/>
        <v>0</v>
      </c>
      <c r="CG2535" s="24">
        <f t="shared" si="957"/>
        <v>0</v>
      </c>
      <c r="CI2535" s="24">
        <f t="shared" si="958"/>
        <v>0</v>
      </c>
      <c r="CK2535" s="24">
        <f t="shared" si="959"/>
        <v>0</v>
      </c>
      <c r="CM2535" s="24">
        <f t="shared" si="960"/>
        <v>0</v>
      </c>
      <c r="CO2535" s="24">
        <f t="shared" si="961"/>
        <v>0</v>
      </c>
      <c r="CQ2535" s="24">
        <f t="shared" si="962"/>
        <v>0</v>
      </c>
      <c r="CS2535" s="24">
        <f t="shared" si="963"/>
        <v>0</v>
      </c>
    </row>
    <row r="2536" spans="9:97">
      <c r="I2536" s="24">
        <f t="shared" si="943"/>
        <v>0</v>
      </c>
      <c r="J2536" s="24">
        <f t="shared" si="942"/>
        <v>0</v>
      </c>
      <c r="M2536" s="24"/>
      <c r="N2536" s="24"/>
      <c r="O2536" s="24"/>
      <c r="P2536" s="24"/>
      <c r="Q2536" s="24"/>
      <c r="R2536" s="24"/>
      <c r="S2536" s="24">
        <f t="shared" si="944"/>
        <v>0</v>
      </c>
      <c r="T2536" s="24">
        <f t="shared" si="965"/>
        <v>0</v>
      </c>
      <c r="W2536" s="24"/>
      <c r="X2536" s="24"/>
      <c r="Y2536" s="24"/>
      <c r="Z2536" s="24"/>
      <c r="AA2536" s="24"/>
      <c r="AB2536" s="24"/>
      <c r="AC2536" s="24">
        <f t="shared" si="945"/>
        <v>0</v>
      </c>
      <c r="AD2536" s="24">
        <f t="shared" si="946"/>
        <v>0</v>
      </c>
      <c r="AG2536" s="24"/>
      <c r="AH2536" s="24"/>
      <c r="AI2536" s="24"/>
      <c r="AJ2536" s="24"/>
      <c r="AK2536" s="24"/>
      <c r="AL2536" s="24"/>
      <c r="AM2536" s="24">
        <f t="shared" si="947"/>
        <v>0</v>
      </c>
      <c r="AN2536" s="24">
        <f t="shared" si="964"/>
        <v>0</v>
      </c>
      <c r="AQ2536" s="24"/>
      <c r="AR2536" s="24"/>
      <c r="AS2536" s="24"/>
      <c r="AT2536" s="24"/>
      <c r="AU2536" s="24"/>
      <c r="AV2536" s="24"/>
      <c r="AW2536" s="24">
        <f t="shared" si="948"/>
        <v>0</v>
      </c>
      <c r="AX2536" s="24">
        <f t="shared" si="949"/>
        <v>0</v>
      </c>
      <c r="BA2536" s="24"/>
      <c r="BB2536" s="24"/>
      <c r="BC2536" s="24"/>
      <c r="BD2536" s="24"/>
      <c r="BE2536" s="24"/>
      <c r="BF2536" s="24"/>
      <c r="BG2536" s="24">
        <f t="shared" si="950"/>
        <v>0</v>
      </c>
      <c r="BH2536" s="24">
        <f t="shared" si="951"/>
        <v>0</v>
      </c>
      <c r="BK2536" s="24"/>
      <c r="BL2536" s="24"/>
      <c r="BM2536" s="24"/>
      <c r="BN2536" s="24"/>
      <c r="BO2536" s="24"/>
      <c r="BP2536" s="24"/>
      <c r="BQ2536" s="24">
        <f t="shared" si="952"/>
        <v>0</v>
      </c>
      <c r="BR2536" s="24">
        <f t="shared" si="953"/>
        <v>0</v>
      </c>
      <c r="BU2536" s="24"/>
      <c r="BV2536" s="24"/>
      <c r="BW2536" s="24"/>
      <c r="BX2536" s="24"/>
      <c r="BY2536" s="24"/>
      <c r="BZ2536" s="24"/>
      <c r="CA2536" s="24">
        <f t="shared" si="954"/>
        <v>0</v>
      </c>
      <c r="CB2536" s="24">
        <f t="shared" si="955"/>
        <v>0</v>
      </c>
      <c r="CC2536" s="24"/>
      <c r="CE2536" s="24">
        <f t="shared" si="956"/>
        <v>0</v>
      </c>
      <c r="CG2536" s="24">
        <f t="shared" si="957"/>
        <v>0</v>
      </c>
      <c r="CI2536" s="24">
        <f t="shared" si="958"/>
        <v>0</v>
      </c>
      <c r="CK2536" s="24">
        <f t="shared" si="959"/>
        <v>0</v>
      </c>
      <c r="CM2536" s="24">
        <f t="shared" si="960"/>
        <v>0</v>
      </c>
      <c r="CO2536" s="24">
        <f t="shared" si="961"/>
        <v>0</v>
      </c>
      <c r="CQ2536" s="24">
        <f t="shared" si="962"/>
        <v>0</v>
      </c>
      <c r="CS2536" s="24">
        <f t="shared" si="963"/>
        <v>0</v>
      </c>
    </row>
    <row r="2537" spans="9:97">
      <c r="I2537" s="24">
        <f t="shared" si="943"/>
        <v>0</v>
      </c>
      <c r="J2537" s="24">
        <f t="shared" si="942"/>
        <v>0</v>
      </c>
      <c r="M2537" s="24"/>
      <c r="N2537" s="24"/>
      <c r="O2537" s="24"/>
      <c r="P2537" s="24"/>
      <c r="Q2537" s="24"/>
      <c r="R2537" s="24"/>
      <c r="S2537" s="24">
        <f t="shared" si="944"/>
        <v>0</v>
      </c>
      <c r="T2537" s="24">
        <f t="shared" si="965"/>
        <v>0</v>
      </c>
      <c r="W2537" s="24"/>
      <c r="X2537" s="24"/>
      <c r="Y2537" s="24"/>
      <c r="Z2537" s="24"/>
      <c r="AA2537" s="24"/>
      <c r="AB2537" s="24"/>
      <c r="AC2537" s="24">
        <f t="shared" si="945"/>
        <v>0</v>
      </c>
      <c r="AD2537" s="24">
        <f t="shared" si="946"/>
        <v>0</v>
      </c>
      <c r="AG2537" s="24"/>
      <c r="AH2537" s="24"/>
      <c r="AI2537" s="24"/>
      <c r="AJ2537" s="24"/>
      <c r="AK2537" s="24"/>
      <c r="AL2537" s="24"/>
      <c r="AM2537" s="24">
        <f t="shared" si="947"/>
        <v>0</v>
      </c>
      <c r="AN2537" s="24">
        <f t="shared" si="964"/>
        <v>0</v>
      </c>
      <c r="AQ2537" s="24"/>
      <c r="AR2537" s="24"/>
      <c r="AS2537" s="24"/>
      <c r="AT2537" s="24"/>
      <c r="AU2537" s="24"/>
      <c r="AV2537" s="24"/>
      <c r="AW2537" s="24">
        <f t="shared" si="948"/>
        <v>0</v>
      </c>
      <c r="AX2537" s="24">
        <f t="shared" si="949"/>
        <v>0</v>
      </c>
      <c r="BA2537" s="24"/>
      <c r="BB2537" s="24"/>
      <c r="BC2537" s="24"/>
      <c r="BD2537" s="24"/>
      <c r="BE2537" s="24"/>
      <c r="BF2537" s="24"/>
      <c r="BG2537" s="24">
        <f t="shared" si="950"/>
        <v>0</v>
      </c>
      <c r="BH2537" s="24">
        <f t="shared" si="951"/>
        <v>0</v>
      </c>
      <c r="BK2537" s="24"/>
      <c r="BL2537" s="24"/>
      <c r="BM2537" s="24"/>
      <c r="BN2537" s="24"/>
      <c r="BO2537" s="24"/>
      <c r="BP2537" s="24"/>
      <c r="BQ2537" s="24">
        <f t="shared" si="952"/>
        <v>0</v>
      </c>
      <c r="BR2537" s="24">
        <f t="shared" si="953"/>
        <v>0</v>
      </c>
      <c r="BU2537" s="24"/>
      <c r="BV2537" s="24"/>
      <c r="BW2537" s="24"/>
      <c r="BX2537" s="24"/>
      <c r="BY2537" s="24"/>
      <c r="BZ2537" s="24"/>
      <c r="CA2537" s="24">
        <f t="shared" si="954"/>
        <v>0</v>
      </c>
      <c r="CB2537" s="24">
        <f t="shared" si="955"/>
        <v>0</v>
      </c>
      <c r="CC2537" s="24"/>
      <c r="CE2537" s="24">
        <f t="shared" si="956"/>
        <v>0</v>
      </c>
      <c r="CG2537" s="24">
        <f t="shared" si="957"/>
        <v>0</v>
      </c>
      <c r="CI2537" s="24">
        <f t="shared" si="958"/>
        <v>0</v>
      </c>
      <c r="CK2537" s="24">
        <f t="shared" si="959"/>
        <v>0</v>
      </c>
      <c r="CM2537" s="24">
        <f t="shared" si="960"/>
        <v>0</v>
      </c>
      <c r="CO2537" s="24">
        <f t="shared" si="961"/>
        <v>0</v>
      </c>
      <c r="CQ2537" s="24">
        <f t="shared" si="962"/>
        <v>0</v>
      </c>
      <c r="CS2537" s="24">
        <f t="shared" si="963"/>
        <v>0</v>
      </c>
    </row>
    <row r="2538" spans="9:97">
      <c r="I2538" s="24">
        <f t="shared" si="943"/>
        <v>0</v>
      </c>
      <c r="J2538" s="24">
        <f t="shared" si="942"/>
        <v>0</v>
      </c>
      <c r="M2538" s="24"/>
      <c r="N2538" s="24"/>
      <c r="O2538" s="24"/>
      <c r="P2538" s="24"/>
      <c r="Q2538" s="24"/>
      <c r="R2538" s="24"/>
      <c r="S2538" s="24">
        <f t="shared" si="944"/>
        <v>0</v>
      </c>
      <c r="T2538" s="24">
        <f t="shared" si="965"/>
        <v>0</v>
      </c>
      <c r="W2538" s="24"/>
      <c r="X2538" s="24"/>
      <c r="Y2538" s="24"/>
      <c r="Z2538" s="24"/>
      <c r="AA2538" s="24"/>
      <c r="AB2538" s="24"/>
      <c r="AC2538" s="24">
        <f t="shared" si="945"/>
        <v>0</v>
      </c>
      <c r="AD2538" s="24">
        <f t="shared" si="946"/>
        <v>0</v>
      </c>
      <c r="AG2538" s="24"/>
      <c r="AH2538" s="24"/>
      <c r="AI2538" s="24"/>
      <c r="AJ2538" s="24"/>
      <c r="AK2538" s="24"/>
      <c r="AL2538" s="24"/>
      <c r="AM2538" s="24">
        <f t="shared" si="947"/>
        <v>0</v>
      </c>
      <c r="AN2538" s="24">
        <f t="shared" si="964"/>
        <v>0</v>
      </c>
      <c r="AQ2538" s="24"/>
      <c r="AR2538" s="24"/>
      <c r="AS2538" s="24"/>
      <c r="AT2538" s="24"/>
      <c r="AU2538" s="24"/>
      <c r="AV2538" s="24"/>
      <c r="AW2538" s="24">
        <f t="shared" si="948"/>
        <v>0</v>
      </c>
      <c r="AX2538" s="24">
        <f t="shared" si="949"/>
        <v>0</v>
      </c>
      <c r="BA2538" s="24"/>
      <c r="BB2538" s="24"/>
      <c r="BC2538" s="24"/>
      <c r="BD2538" s="24"/>
      <c r="BE2538" s="24"/>
      <c r="BF2538" s="24"/>
      <c r="BG2538" s="24">
        <f t="shared" si="950"/>
        <v>0</v>
      </c>
      <c r="BH2538" s="24">
        <f t="shared" si="951"/>
        <v>0</v>
      </c>
      <c r="BK2538" s="24"/>
      <c r="BL2538" s="24"/>
      <c r="BM2538" s="24"/>
      <c r="BN2538" s="24"/>
      <c r="BO2538" s="24"/>
      <c r="BP2538" s="24"/>
      <c r="BQ2538" s="24">
        <f t="shared" si="952"/>
        <v>0</v>
      </c>
      <c r="BR2538" s="24">
        <f t="shared" si="953"/>
        <v>0</v>
      </c>
      <c r="BU2538" s="24"/>
      <c r="BV2538" s="24"/>
      <c r="BW2538" s="24"/>
      <c r="BX2538" s="24"/>
      <c r="BY2538" s="24"/>
      <c r="BZ2538" s="24"/>
      <c r="CA2538" s="24">
        <f t="shared" si="954"/>
        <v>0</v>
      </c>
      <c r="CB2538" s="24">
        <f t="shared" si="955"/>
        <v>0</v>
      </c>
      <c r="CC2538" s="24"/>
      <c r="CE2538" s="24">
        <f t="shared" si="956"/>
        <v>0</v>
      </c>
      <c r="CG2538" s="24">
        <f t="shared" si="957"/>
        <v>0</v>
      </c>
      <c r="CI2538" s="24">
        <f t="shared" si="958"/>
        <v>0</v>
      </c>
      <c r="CK2538" s="24">
        <f t="shared" si="959"/>
        <v>0</v>
      </c>
      <c r="CM2538" s="24">
        <f t="shared" si="960"/>
        <v>0</v>
      </c>
      <c r="CO2538" s="24">
        <f t="shared" si="961"/>
        <v>0</v>
      </c>
      <c r="CQ2538" s="24">
        <f t="shared" si="962"/>
        <v>0</v>
      </c>
      <c r="CS2538" s="24">
        <f t="shared" si="963"/>
        <v>0</v>
      </c>
    </row>
    <row r="2539" spans="9:97">
      <c r="I2539" s="24">
        <f t="shared" si="943"/>
        <v>0</v>
      </c>
      <c r="J2539" s="24">
        <f t="shared" si="942"/>
        <v>0</v>
      </c>
      <c r="M2539" s="24"/>
      <c r="N2539" s="24"/>
      <c r="O2539" s="24"/>
      <c r="P2539" s="24"/>
      <c r="Q2539" s="24"/>
      <c r="R2539" s="24"/>
      <c r="S2539" s="24">
        <f t="shared" si="944"/>
        <v>0</v>
      </c>
      <c r="T2539" s="24">
        <f t="shared" si="965"/>
        <v>0</v>
      </c>
      <c r="W2539" s="24"/>
      <c r="X2539" s="24"/>
      <c r="Y2539" s="24"/>
      <c r="Z2539" s="24"/>
      <c r="AA2539" s="24"/>
      <c r="AB2539" s="24"/>
      <c r="AC2539" s="24">
        <f t="shared" si="945"/>
        <v>0</v>
      </c>
      <c r="AD2539" s="24">
        <f t="shared" si="946"/>
        <v>0</v>
      </c>
      <c r="AG2539" s="24"/>
      <c r="AH2539" s="24"/>
      <c r="AI2539" s="24"/>
      <c r="AJ2539" s="24"/>
      <c r="AK2539" s="24"/>
      <c r="AL2539" s="24"/>
      <c r="AM2539" s="24">
        <f t="shared" si="947"/>
        <v>0</v>
      </c>
      <c r="AN2539" s="24">
        <f t="shared" si="964"/>
        <v>0</v>
      </c>
      <c r="AQ2539" s="24"/>
      <c r="AR2539" s="24"/>
      <c r="AS2539" s="24"/>
      <c r="AT2539" s="24"/>
      <c r="AU2539" s="24"/>
      <c r="AV2539" s="24"/>
      <c r="AW2539" s="24">
        <f t="shared" si="948"/>
        <v>0</v>
      </c>
      <c r="AX2539" s="24">
        <f t="shared" si="949"/>
        <v>0</v>
      </c>
      <c r="BA2539" s="24"/>
      <c r="BB2539" s="24"/>
      <c r="BC2539" s="24"/>
      <c r="BD2539" s="24"/>
      <c r="BE2539" s="24"/>
      <c r="BF2539" s="24"/>
      <c r="BG2539" s="24">
        <f t="shared" si="950"/>
        <v>0</v>
      </c>
      <c r="BH2539" s="24">
        <f t="shared" si="951"/>
        <v>0</v>
      </c>
      <c r="BK2539" s="24"/>
      <c r="BL2539" s="24"/>
      <c r="BM2539" s="24"/>
      <c r="BN2539" s="24"/>
      <c r="BO2539" s="24"/>
      <c r="BP2539" s="24"/>
      <c r="BQ2539" s="24">
        <f t="shared" si="952"/>
        <v>0</v>
      </c>
      <c r="BR2539" s="24">
        <f t="shared" si="953"/>
        <v>0</v>
      </c>
      <c r="BU2539" s="24"/>
      <c r="BV2539" s="24"/>
      <c r="BW2539" s="24"/>
      <c r="BX2539" s="24"/>
      <c r="BY2539" s="24"/>
      <c r="BZ2539" s="24"/>
      <c r="CA2539" s="24">
        <f t="shared" si="954"/>
        <v>0</v>
      </c>
      <c r="CB2539" s="24">
        <f t="shared" si="955"/>
        <v>0</v>
      </c>
      <c r="CC2539" s="24"/>
      <c r="CE2539" s="24">
        <f t="shared" si="956"/>
        <v>0</v>
      </c>
      <c r="CG2539" s="24">
        <f t="shared" si="957"/>
        <v>0</v>
      </c>
      <c r="CI2539" s="24">
        <f t="shared" si="958"/>
        <v>0</v>
      </c>
      <c r="CK2539" s="24">
        <f t="shared" si="959"/>
        <v>0</v>
      </c>
      <c r="CM2539" s="24">
        <f t="shared" si="960"/>
        <v>0</v>
      </c>
      <c r="CO2539" s="24">
        <f t="shared" si="961"/>
        <v>0</v>
      </c>
      <c r="CQ2539" s="24">
        <f t="shared" si="962"/>
        <v>0</v>
      </c>
      <c r="CS2539" s="24">
        <f t="shared" si="963"/>
        <v>0</v>
      </c>
    </row>
    <row r="2540" spans="9:97">
      <c r="I2540" s="24">
        <f t="shared" si="943"/>
        <v>0</v>
      </c>
      <c r="J2540" s="24">
        <f t="shared" si="942"/>
        <v>0</v>
      </c>
      <c r="M2540" s="24"/>
      <c r="N2540" s="24"/>
      <c r="O2540" s="24"/>
      <c r="P2540" s="24"/>
      <c r="Q2540" s="24"/>
      <c r="R2540" s="24"/>
      <c r="S2540" s="24">
        <f t="shared" si="944"/>
        <v>0</v>
      </c>
      <c r="T2540" s="24">
        <f t="shared" si="965"/>
        <v>0</v>
      </c>
      <c r="W2540" s="24"/>
      <c r="X2540" s="24"/>
      <c r="Y2540" s="24"/>
      <c r="Z2540" s="24"/>
      <c r="AA2540" s="24"/>
      <c r="AB2540" s="24"/>
      <c r="AC2540" s="24">
        <f t="shared" si="945"/>
        <v>0</v>
      </c>
      <c r="AD2540" s="24">
        <f t="shared" si="946"/>
        <v>0</v>
      </c>
      <c r="AG2540" s="24"/>
      <c r="AH2540" s="24"/>
      <c r="AI2540" s="24"/>
      <c r="AJ2540" s="24"/>
      <c r="AK2540" s="24"/>
      <c r="AL2540" s="24"/>
      <c r="AM2540" s="24">
        <f t="shared" si="947"/>
        <v>0</v>
      </c>
      <c r="AN2540" s="24">
        <f t="shared" si="964"/>
        <v>0</v>
      </c>
      <c r="AQ2540" s="24"/>
      <c r="AR2540" s="24"/>
      <c r="AS2540" s="24"/>
      <c r="AT2540" s="24"/>
      <c r="AU2540" s="24"/>
      <c r="AV2540" s="24"/>
      <c r="AW2540" s="24">
        <f t="shared" si="948"/>
        <v>0</v>
      </c>
      <c r="AX2540" s="24">
        <f t="shared" si="949"/>
        <v>0</v>
      </c>
      <c r="BA2540" s="24"/>
      <c r="BB2540" s="24"/>
      <c r="BC2540" s="24"/>
      <c r="BD2540" s="24"/>
      <c r="BE2540" s="24"/>
      <c r="BF2540" s="24"/>
      <c r="BG2540" s="24">
        <f t="shared" si="950"/>
        <v>0</v>
      </c>
      <c r="BH2540" s="24">
        <f t="shared" si="951"/>
        <v>0</v>
      </c>
      <c r="BK2540" s="24"/>
      <c r="BL2540" s="24"/>
      <c r="BM2540" s="24"/>
      <c r="BN2540" s="24"/>
      <c r="BO2540" s="24"/>
      <c r="BP2540" s="24"/>
      <c r="BQ2540" s="24">
        <f t="shared" si="952"/>
        <v>0</v>
      </c>
      <c r="BR2540" s="24">
        <f t="shared" si="953"/>
        <v>0</v>
      </c>
      <c r="BU2540" s="24"/>
      <c r="BV2540" s="24"/>
      <c r="BW2540" s="24"/>
      <c r="BX2540" s="24"/>
      <c r="BY2540" s="24"/>
      <c r="BZ2540" s="24"/>
      <c r="CA2540" s="24">
        <f t="shared" si="954"/>
        <v>0</v>
      </c>
      <c r="CB2540" s="24">
        <f t="shared" si="955"/>
        <v>0</v>
      </c>
      <c r="CC2540" s="24"/>
      <c r="CE2540" s="24">
        <f t="shared" si="956"/>
        <v>0</v>
      </c>
      <c r="CG2540" s="24">
        <f t="shared" si="957"/>
        <v>0</v>
      </c>
      <c r="CI2540" s="24">
        <f t="shared" si="958"/>
        <v>0</v>
      </c>
      <c r="CK2540" s="24">
        <f t="shared" si="959"/>
        <v>0</v>
      </c>
      <c r="CM2540" s="24">
        <f t="shared" si="960"/>
        <v>0</v>
      </c>
      <c r="CO2540" s="24">
        <f t="shared" si="961"/>
        <v>0</v>
      </c>
      <c r="CQ2540" s="24">
        <f t="shared" si="962"/>
        <v>0</v>
      </c>
      <c r="CS2540" s="24">
        <f t="shared" si="963"/>
        <v>0</v>
      </c>
    </row>
    <row r="2541" spans="9:97">
      <c r="I2541" s="24">
        <f t="shared" si="943"/>
        <v>0</v>
      </c>
      <c r="J2541" s="24">
        <f t="shared" si="942"/>
        <v>0</v>
      </c>
      <c r="M2541" s="24"/>
      <c r="N2541" s="24"/>
      <c r="O2541" s="24"/>
      <c r="P2541" s="24"/>
      <c r="Q2541" s="24"/>
      <c r="R2541" s="24"/>
      <c r="S2541" s="24">
        <f t="shared" si="944"/>
        <v>0</v>
      </c>
      <c r="T2541" s="24">
        <f t="shared" si="965"/>
        <v>0</v>
      </c>
      <c r="W2541" s="24"/>
      <c r="X2541" s="24"/>
      <c r="Y2541" s="24"/>
      <c r="Z2541" s="24"/>
      <c r="AA2541" s="24"/>
      <c r="AB2541" s="24"/>
      <c r="AC2541" s="24">
        <f t="shared" si="945"/>
        <v>0</v>
      </c>
      <c r="AD2541" s="24">
        <f t="shared" si="946"/>
        <v>0</v>
      </c>
      <c r="AG2541" s="24"/>
      <c r="AH2541" s="24"/>
      <c r="AI2541" s="24"/>
      <c r="AJ2541" s="24"/>
      <c r="AK2541" s="24"/>
      <c r="AL2541" s="24"/>
      <c r="AM2541" s="24">
        <f t="shared" si="947"/>
        <v>0</v>
      </c>
      <c r="AN2541" s="24">
        <f t="shared" si="964"/>
        <v>0</v>
      </c>
      <c r="AQ2541" s="24"/>
      <c r="AR2541" s="24"/>
      <c r="AS2541" s="24"/>
      <c r="AT2541" s="24"/>
      <c r="AU2541" s="24"/>
      <c r="AV2541" s="24"/>
      <c r="AW2541" s="24">
        <f t="shared" si="948"/>
        <v>0</v>
      </c>
      <c r="AX2541" s="24">
        <f t="shared" si="949"/>
        <v>0</v>
      </c>
      <c r="BA2541" s="24"/>
      <c r="BB2541" s="24"/>
      <c r="BC2541" s="24"/>
      <c r="BD2541" s="24"/>
      <c r="BE2541" s="24"/>
      <c r="BF2541" s="24"/>
      <c r="BG2541" s="24">
        <f t="shared" si="950"/>
        <v>0</v>
      </c>
      <c r="BH2541" s="24">
        <f t="shared" si="951"/>
        <v>0</v>
      </c>
      <c r="BK2541" s="24"/>
      <c r="BL2541" s="24"/>
      <c r="BM2541" s="24"/>
      <c r="BN2541" s="24"/>
      <c r="BO2541" s="24"/>
      <c r="BP2541" s="24"/>
      <c r="BQ2541" s="24">
        <f t="shared" si="952"/>
        <v>0</v>
      </c>
      <c r="BR2541" s="24">
        <f t="shared" si="953"/>
        <v>0</v>
      </c>
      <c r="BU2541" s="24"/>
      <c r="BV2541" s="24"/>
      <c r="BW2541" s="24"/>
      <c r="BX2541" s="24"/>
      <c r="BY2541" s="24"/>
      <c r="BZ2541" s="24"/>
      <c r="CA2541" s="24">
        <f t="shared" si="954"/>
        <v>0</v>
      </c>
      <c r="CB2541" s="24">
        <f t="shared" si="955"/>
        <v>0</v>
      </c>
      <c r="CC2541" s="24"/>
      <c r="CE2541" s="24">
        <f t="shared" si="956"/>
        <v>0</v>
      </c>
      <c r="CG2541" s="24">
        <f t="shared" si="957"/>
        <v>0</v>
      </c>
      <c r="CI2541" s="24">
        <f t="shared" si="958"/>
        <v>0</v>
      </c>
      <c r="CK2541" s="24">
        <f t="shared" si="959"/>
        <v>0</v>
      </c>
      <c r="CM2541" s="24">
        <f t="shared" si="960"/>
        <v>0</v>
      </c>
      <c r="CO2541" s="24">
        <f t="shared" si="961"/>
        <v>0</v>
      </c>
      <c r="CQ2541" s="24">
        <f t="shared" si="962"/>
        <v>0</v>
      </c>
      <c r="CS2541" s="24">
        <f t="shared" si="963"/>
        <v>0</v>
      </c>
    </row>
    <row r="2542" spans="9:97">
      <c r="I2542" s="24">
        <f t="shared" si="943"/>
        <v>0</v>
      </c>
      <c r="J2542" s="24">
        <f t="shared" si="942"/>
        <v>0</v>
      </c>
      <c r="M2542" s="24"/>
      <c r="N2542" s="24"/>
      <c r="O2542" s="24"/>
      <c r="P2542" s="24"/>
      <c r="Q2542" s="24"/>
      <c r="R2542" s="24"/>
      <c r="S2542" s="24">
        <f t="shared" si="944"/>
        <v>0</v>
      </c>
      <c r="T2542" s="24">
        <f t="shared" si="965"/>
        <v>0</v>
      </c>
      <c r="W2542" s="24"/>
      <c r="X2542" s="24"/>
      <c r="Y2542" s="24"/>
      <c r="Z2542" s="24"/>
      <c r="AA2542" s="24"/>
      <c r="AB2542" s="24"/>
      <c r="AC2542" s="24">
        <f t="shared" si="945"/>
        <v>0</v>
      </c>
      <c r="AD2542" s="24">
        <f t="shared" si="946"/>
        <v>0</v>
      </c>
      <c r="AG2542" s="24"/>
      <c r="AH2542" s="24"/>
      <c r="AI2542" s="24"/>
      <c r="AJ2542" s="24"/>
      <c r="AK2542" s="24"/>
      <c r="AL2542" s="24"/>
      <c r="AM2542" s="24">
        <f t="shared" si="947"/>
        <v>0</v>
      </c>
      <c r="AN2542" s="24">
        <f t="shared" si="964"/>
        <v>0</v>
      </c>
      <c r="AQ2542" s="24"/>
      <c r="AR2542" s="24"/>
      <c r="AS2542" s="24"/>
      <c r="AT2542" s="24"/>
      <c r="AU2542" s="24"/>
      <c r="AV2542" s="24"/>
      <c r="AW2542" s="24">
        <f t="shared" si="948"/>
        <v>0</v>
      </c>
      <c r="AX2542" s="24">
        <f t="shared" si="949"/>
        <v>0</v>
      </c>
      <c r="BA2542" s="24"/>
      <c r="BB2542" s="24"/>
      <c r="BC2542" s="24"/>
      <c r="BD2542" s="24"/>
      <c r="BE2542" s="24"/>
      <c r="BF2542" s="24"/>
      <c r="BG2542" s="24">
        <f t="shared" si="950"/>
        <v>0</v>
      </c>
      <c r="BH2542" s="24">
        <f t="shared" si="951"/>
        <v>0</v>
      </c>
      <c r="BK2542" s="24"/>
      <c r="BL2542" s="24"/>
      <c r="BM2542" s="24"/>
      <c r="BN2542" s="24"/>
      <c r="BO2542" s="24"/>
      <c r="BP2542" s="24"/>
      <c r="BQ2542" s="24">
        <f t="shared" si="952"/>
        <v>0</v>
      </c>
      <c r="BR2542" s="24">
        <f t="shared" si="953"/>
        <v>0</v>
      </c>
      <c r="BU2542" s="24"/>
      <c r="BV2542" s="24"/>
      <c r="BW2542" s="24"/>
      <c r="BX2542" s="24"/>
      <c r="BY2542" s="24"/>
      <c r="BZ2542" s="24"/>
      <c r="CA2542" s="24">
        <f t="shared" si="954"/>
        <v>0</v>
      </c>
      <c r="CB2542" s="24">
        <f t="shared" si="955"/>
        <v>0</v>
      </c>
      <c r="CC2542" s="24"/>
      <c r="CE2542" s="24">
        <f t="shared" si="956"/>
        <v>0</v>
      </c>
      <c r="CG2542" s="24">
        <f t="shared" si="957"/>
        <v>0</v>
      </c>
      <c r="CI2542" s="24">
        <f t="shared" si="958"/>
        <v>0</v>
      </c>
      <c r="CK2542" s="24">
        <f t="shared" si="959"/>
        <v>0</v>
      </c>
      <c r="CM2542" s="24">
        <f t="shared" si="960"/>
        <v>0</v>
      </c>
      <c r="CO2542" s="24">
        <f t="shared" si="961"/>
        <v>0</v>
      </c>
      <c r="CQ2542" s="24">
        <f t="shared" si="962"/>
        <v>0</v>
      </c>
      <c r="CS2542" s="24">
        <f t="shared" si="963"/>
        <v>0</v>
      </c>
    </row>
    <row r="2543" spans="9:97">
      <c r="I2543" s="24">
        <f t="shared" si="943"/>
        <v>0</v>
      </c>
      <c r="J2543" s="24">
        <f t="shared" si="942"/>
        <v>0</v>
      </c>
      <c r="M2543" s="24"/>
      <c r="N2543" s="24"/>
      <c r="O2543" s="24"/>
      <c r="P2543" s="24"/>
      <c r="Q2543" s="24"/>
      <c r="R2543" s="24"/>
      <c r="S2543" s="24">
        <f t="shared" si="944"/>
        <v>0</v>
      </c>
      <c r="T2543" s="24">
        <f t="shared" si="965"/>
        <v>0</v>
      </c>
      <c r="W2543" s="24"/>
      <c r="X2543" s="24"/>
      <c r="Y2543" s="24"/>
      <c r="Z2543" s="24"/>
      <c r="AA2543" s="24"/>
      <c r="AB2543" s="24"/>
      <c r="AC2543" s="24">
        <f t="shared" si="945"/>
        <v>0</v>
      </c>
      <c r="AD2543" s="24">
        <f t="shared" si="946"/>
        <v>0</v>
      </c>
      <c r="AG2543" s="24"/>
      <c r="AH2543" s="24"/>
      <c r="AI2543" s="24"/>
      <c r="AJ2543" s="24"/>
      <c r="AK2543" s="24"/>
      <c r="AL2543" s="24"/>
      <c r="AM2543" s="24">
        <f t="shared" si="947"/>
        <v>0</v>
      </c>
      <c r="AN2543" s="24">
        <f t="shared" si="964"/>
        <v>0</v>
      </c>
      <c r="AQ2543" s="24"/>
      <c r="AR2543" s="24"/>
      <c r="AS2543" s="24"/>
      <c r="AT2543" s="24"/>
      <c r="AU2543" s="24"/>
      <c r="AV2543" s="24"/>
      <c r="AW2543" s="24">
        <f t="shared" si="948"/>
        <v>0</v>
      </c>
      <c r="AX2543" s="24">
        <f t="shared" si="949"/>
        <v>0</v>
      </c>
      <c r="BA2543" s="24"/>
      <c r="BB2543" s="24"/>
      <c r="BC2543" s="24"/>
      <c r="BD2543" s="24"/>
      <c r="BE2543" s="24"/>
      <c r="BF2543" s="24"/>
      <c r="BG2543" s="24">
        <f t="shared" si="950"/>
        <v>0</v>
      </c>
      <c r="BH2543" s="24">
        <f t="shared" si="951"/>
        <v>0</v>
      </c>
      <c r="BK2543" s="24"/>
      <c r="BL2543" s="24"/>
      <c r="BM2543" s="24"/>
      <c r="BN2543" s="24"/>
      <c r="BO2543" s="24"/>
      <c r="BP2543" s="24"/>
      <c r="BQ2543" s="24">
        <f t="shared" si="952"/>
        <v>0</v>
      </c>
      <c r="BR2543" s="24">
        <f t="shared" si="953"/>
        <v>0</v>
      </c>
      <c r="BU2543" s="24"/>
      <c r="BV2543" s="24"/>
      <c r="BW2543" s="24"/>
      <c r="BX2543" s="24"/>
      <c r="BY2543" s="24"/>
      <c r="BZ2543" s="24"/>
      <c r="CA2543" s="24">
        <f t="shared" si="954"/>
        <v>0</v>
      </c>
      <c r="CB2543" s="24">
        <f t="shared" si="955"/>
        <v>0</v>
      </c>
      <c r="CC2543" s="24"/>
      <c r="CE2543" s="24">
        <f t="shared" si="956"/>
        <v>0</v>
      </c>
      <c r="CG2543" s="24">
        <f t="shared" si="957"/>
        <v>0</v>
      </c>
      <c r="CI2543" s="24">
        <f t="shared" si="958"/>
        <v>0</v>
      </c>
      <c r="CK2543" s="24">
        <f t="shared" si="959"/>
        <v>0</v>
      </c>
      <c r="CM2543" s="24">
        <f t="shared" si="960"/>
        <v>0</v>
      </c>
      <c r="CO2543" s="24">
        <f t="shared" si="961"/>
        <v>0</v>
      </c>
      <c r="CQ2543" s="24">
        <f t="shared" si="962"/>
        <v>0</v>
      </c>
      <c r="CS2543" s="24">
        <f t="shared" si="963"/>
        <v>0</v>
      </c>
    </row>
    <row r="2544" spans="9:97">
      <c r="I2544" s="24">
        <f t="shared" si="943"/>
        <v>0</v>
      </c>
      <c r="J2544" s="24">
        <f t="shared" si="942"/>
        <v>0</v>
      </c>
      <c r="M2544" s="24"/>
      <c r="N2544" s="24"/>
      <c r="O2544" s="24"/>
      <c r="P2544" s="24"/>
      <c r="Q2544" s="24"/>
      <c r="R2544" s="24"/>
      <c r="S2544" s="24">
        <f t="shared" si="944"/>
        <v>0</v>
      </c>
      <c r="T2544" s="24">
        <f t="shared" si="965"/>
        <v>0</v>
      </c>
      <c r="W2544" s="24"/>
      <c r="X2544" s="24"/>
      <c r="Y2544" s="24"/>
      <c r="Z2544" s="24"/>
      <c r="AA2544" s="24"/>
      <c r="AB2544" s="24"/>
      <c r="AC2544" s="24">
        <f t="shared" si="945"/>
        <v>0</v>
      </c>
      <c r="AD2544" s="24">
        <f t="shared" si="946"/>
        <v>0</v>
      </c>
      <c r="AG2544" s="24"/>
      <c r="AH2544" s="24"/>
      <c r="AI2544" s="24"/>
      <c r="AJ2544" s="24"/>
      <c r="AK2544" s="24"/>
      <c r="AL2544" s="24"/>
      <c r="AM2544" s="24">
        <f t="shared" si="947"/>
        <v>0</v>
      </c>
      <c r="AN2544" s="24">
        <f t="shared" si="964"/>
        <v>0</v>
      </c>
      <c r="AQ2544" s="24"/>
      <c r="AR2544" s="24"/>
      <c r="AS2544" s="24"/>
      <c r="AT2544" s="24"/>
      <c r="AU2544" s="24"/>
      <c r="AV2544" s="24"/>
      <c r="AW2544" s="24">
        <f t="shared" si="948"/>
        <v>0</v>
      </c>
      <c r="AX2544" s="24">
        <f t="shared" si="949"/>
        <v>0</v>
      </c>
      <c r="BA2544" s="24"/>
      <c r="BB2544" s="24"/>
      <c r="BC2544" s="24"/>
      <c r="BD2544" s="24"/>
      <c r="BE2544" s="24"/>
      <c r="BF2544" s="24"/>
      <c r="BG2544" s="24">
        <f t="shared" si="950"/>
        <v>0</v>
      </c>
      <c r="BH2544" s="24">
        <f t="shared" si="951"/>
        <v>0</v>
      </c>
      <c r="BK2544" s="24"/>
      <c r="BL2544" s="24"/>
      <c r="BM2544" s="24"/>
      <c r="BN2544" s="24"/>
      <c r="BO2544" s="24"/>
      <c r="BP2544" s="24"/>
      <c r="BQ2544" s="24">
        <f t="shared" si="952"/>
        <v>0</v>
      </c>
      <c r="BR2544" s="24">
        <f t="shared" si="953"/>
        <v>0</v>
      </c>
      <c r="BU2544" s="24"/>
      <c r="BV2544" s="24"/>
      <c r="BW2544" s="24"/>
      <c r="BX2544" s="24"/>
      <c r="BY2544" s="24"/>
      <c r="BZ2544" s="24"/>
      <c r="CA2544" s="24">
        <f t="shared" si="954"/>
        <v>0</v>
      </c>
      <c r="CB2544" s="24">
        <f t="shared" si="955"/>
        <v>0</v>
      </c>
      <c r="CC2544" s="24"/>
      <c r="CE2544" s="24">
        <f t="shared" si="956"/>
        <v>0</v>
      </c>
      <c r="CG2544" s="24">
        <f t="shared" si="957"/>
        <v>0</v>
      </c>
      <c r="CI2544" s="24">
        <f t="shared" si="958"/>
        <v>0</v>
      </c>
      <c r="CK2544" s="24">
        <f t="shared" si="959"/>
        <v>0</v>
      </c>
      <c r="CM2544" s="24">
        <f t="shared" si="960"/>
        <v>0</v>
      </c>
      <c r="CO2544" s="24">
        <f t="shared" si="961"/>
        <v>0</v>
      </c>
      <c r="CQ2544" s="24">
        <f t="shared" si="962"/>
        <v>0</v>
      </c>
      <c r="CS2544" s="24">
        <f t="shared" si="963"/>
        <v>0</v>
      </c>
    </row>
    <row r="2545" spans="9:97">
      <c r="I2545" s="24">
        <f t="shared" si="943"/>
        <v>0</v>
      </c>
      <c r="J2545" s="24">
        <f t="shared" si="942"/>
        <v>0</v>
      </c>
      <c r="M2545" s="24"/>
      <c r="N2545" s="24"/>
      <c r="O2545" s="24"/>
      <c r="P2545" s="24"/>
      <c r="Q2545" s="24"/>
      <c r="R2545" s="24"/>
      <c r="S2545" s="24">
        <f t="shared" si="944"/>
        <v>0</v>
      </c>
      <c r="T2545" s="24">
        <f t="shared" si="965"/>
        <v>0</v>
      </c>
      <c r="W2545" s="24"/>
      <c r="X2545" s="24"/>
      <c r="Y2545" s="24"/>
      <c r="Z2545" s="24"/>
      <c r="AA2545" s="24"/>
      <c r="AB2545" s="24"/>
      <c r="AC2545" s="24">
        <f t="shared" si="945"/>
        <v>0</v>
      </c>
      <c r="AD2545" s="24">
        <f t="shared" si="946"/>
        <v>0</v>
      </c>
      <c r="AG2545" s="24"/>
      <c r="AH2545" s="24"/>
      <c r="AI2545" s="24"/>
      <c r="AJ2545" s="24"/>
      <c r="AK2545" s="24"/>
      <c r="AL2545" s="24"/>
      <c r="AM2545" s="24">
        <f t="shared" si="947"/>
        <v>0</v>
      </c>
      <c r="AN2545" s="24">
        <f t="shared" si="964"/>
        <v>0</v>
      </c>
      <c r="AQ2545" s="24"/>
      <c r="AR2545" s="24"/>
      <c r="AS2545" s="24"/>
      <c r="AT2545" s="24"/>
      <c r="AU2545" s="24"/>
      <c r="AV2545" s="24"/>
      <c r="AW2545" s="24">
        <f t="shared" si="948"/>
        <v>0</v>
      </c>
      <c r="AX2545" s="24">
        <f t="shared" si="949"/>
        <v>0</v>
      </c>
      <c r="BA2545" s="24"/>
      <c r="BB2545" s="24"/>
      <c r="BC2545" s="24"/>
      <c r="BD2545" s="24"/>
      <c r="BE2545" s="24"/>
      <c r="BF2545" s="24"/>
      <c r="BG2545" s="24">
        <f t="shared" si="950"/>
        <v>0</v>
      </c>
      <c r="BH2545" s="24">
        <f t="shared" si="951"/>
        <v>0</v>
      </c>
      <c r="BK2545" s="24"/>
      <c r="BL2545" s="24"/>
      <c r="BM2545" s="24"/>
      <c r="BN2545" s="24"/>
      <c r="BO2545" s="24"/>
      <c r="BP2545" s="24"/>
      <c r="BQ2545" s="24">
        <f t="shared" si="952"/>
        <v>0</v>
      </c>
      <c r="BR2545" s="24">
        <f t="shared" si="953"/>
        <v>0</v>
      </c>
      <c r="BU2545" s="24"/>
      <c r="BV2545" s="24"/>
      <c r="BW2545" s="24"/>
      <c r="BX2545" s="24"/>
      <c r="BY2545" s="24"/>
      <c r="BZ2545" s="24"/>
      <c r="CA2545" s="24">
        <f t="shared" si="954"/>
        <v>0</v>
      </c>
      <c r="CB2545" s="24">
        <f t="shared" si="955"/>
        <v>0</v>
      </c>
      <c r="CC2545" s="24"/>
      <c r="CE2545" s="24">
        <f t="shared" si="956"/>
        <v>0</v>
      </c>
      <c r="CG2545" s="24">
        <f t="shared" si="957"/>
        <v>0</v>
      </c>
      <c r="CI2545" s="24">
        <f t="shared" si="958"/>
        <v>0</v>
      </c>
      <c r="CK2545" s="24">
        <f t="shared" si="959"/>
        <v>0</v>
      </c>
      <c r="CM2545" s="24">
        <f t="shared" si="960"/>
        <v>0</v>
      </c>
      <c r="CO2545" s="24">
        <f t="shared" si="961"/>
        <v>0</v>
      </c>
      <c r="CQ2545" s="24">
        <f t="shared" si="962"/>
        <v>0</v>
      </c>
      <c r="CS2545" s="24">
        <f t="shared" si="963"/>
        <v>0</v>
      </c>
    </row>
    <row r="2546" spans="9:97">
      <c r="I2546" s="24">
        <f t="shared" si="943"/>
        <v>0</v>
      </c>
      <c r="J2546" s="24">
        <f t="shared" si="942"/>
        <v>0</v>
      </c>
      <c r="M2546" s="24"/>
      <c r="N2546" s="24"/>
      <c r="O2546" s="24"/>
      <c r="P2546" s="24"/>
      <c r="Q2546" s="24"/>
      <c r="R2546" s="24"/>
      <c r="S2546" s="24">
        <f t="shared" si="944"/>
        <v>0</v>
      </c>
      <c r="T2546" s="24">
        <f t="shared" si="965"/>
        <v>0</v>
      </c>
      <c r="W2546" s="24"/>
      <c r="X2546" s="24"/>
      <c r="Y2546" s="24"/>
      <c r="Z2546" s="24"/>
      <c r="AA2546" s="24"/>
      <c r="AB2546" s="24"/>
      <c r="AC2546" s="24">
        <f t="shared" si="945"/>
        <v>0</v>
      </c>
      <c r="AD2546" s="24">
        <f t="shared" si="946"/>
        <v>0</v>
      </c>
      <c r="AG2546" s="24"/>
      <c r="AH2546" s="24"/>
      <c r="AI2546" s="24"/>
      <c r="AJ2546" s="24"/>
      <c r="AK2546" s="24"/>
      <c r="AL2546" s="24"/>
      <c r="AM2546" s="24">
        <f t="shared" si="947"/>
        <v>0</v>
      </c>
      <c r="AN2546" s="24">
        <f t="shared" si="964"/>
        <v>0</v>
      </c>
      <c r="AQ2546" s="24"/>
      <c r="AR2546" s="24"/>
      <c r="AS2546" s="24"/>
      <c r="AT2546" s="24"/>
      <c r="AU2546" s="24"/>
      <c r="AV2546" s="24"/>
      <c r="AW2546" s="24">
        <f t="shared" si="948"/>
        <v>0</v>
      </c>
      <c r="AX2546" s="24">
        <f t="shared" si="949"/>
        <v>0</v>
      </c>
      <c r="BA2546" s="24"/>
      <c r="BB2546" s="24"/>
      <c r="BC2546" s="24"/>
      <c r="BD2546" s="24"/>
      <c r="BE2546" s="24"/>
      <c r="BF2546" s="24"/>
      <c r="BG2546" s="24">
        <f t="shared" si="950"/>
        <v>0</v>
      </c>
      <c r="BH2546" s="24">
        <f t="shared" si="951"/>
        <v>0</v>
      </c>
      <c r="BK2546" s="24"/>
      <c r="BL2546" s="24"/>
      <c r="BM2546" s="24"/>
      <c r="BN2546" s="24"/>
      <c r="BO2546" s="24"/>
      <c r="BP2546" s="24"/>
      <c r="BQ2546" s="24">
        <f t="shared" si="952"/>
        <v>0</v>
      </c>
      <c r="BR2546" s="24">
        <f t="shared" si="953"/>
        <v>0</v>
      </c>
      <c r="BU2546" s="24"/>
      <c r="BV2546" s="24"/>
      <c r="BW2546" s="24"/>
      <c r="BX2546" s="24"/>
      <c r="BY2546" s="24"/>
      <c r="BZ2546" s="24"/>
      <c r="CA2546" s="24">
        <f t="shared" si="954"/>
        <v>0</v>
      </c>
      <c r="CB2546" s="24">
        <f t="shared" si="955"/>
        <v>0</v>
      </c>
      <c r="CC2546" s="24"/>
      <c r="CE2546" s="24">
        <f t="shared" si="956"/>
        <v>0</v>
      </c>
      <c r="CG2546" s="24">
        <f t="shared" si="957"/>
        <v>0</v>
      </c>
      <c r="CI2546" s="24">
        <f t="shared" si="958"/>
        <v>0</v>
      </c>
      <c r="CK2546" s="24">
        <f t="shared" si="959"/>
        <v>0</v>
      </c>
      <c r="CM2546" s="24">
        <f t="shared" si="960"/>
        <v>0</v>
      </c>
      <c r="CO2546" s="24">
        <f t="shared" si="961"/>
        <v>0</v>
      </c>
      <c r="CQ2546" s="24">
        <f t="shared" si="962"/>
        <v>0</v>
      </c>
      <c r="CS2546" s="24">
        <f t="shared" si="963"/>
        <v>0</v>
      </c>
    </row>
    <row r="2547" spans="9:97">
      <c r="I2547" s="24">
        <f t="shared" si="943"/>
        <v>0</v>
      </c>
      <c r="J2547" s="24">
        <f t="shared" si="942"/>
        <v>0</v>
      </c>
      <c r="M2547" s="24"/>
      <c r="N2547" s="24"/>
      <c r="O2547" s="24"/>
      <c r="P2547" s="24"/>
      <c r="Q2547" s="24"/>
      <c r="R2547" s="24"/>
      <c r="S2547" s="24">
        <f t="shared" si="944"/>
        <v>0</v>
      </c>
      <c r="T2547" s="24">
        <f t="shared" si="965"/>
        <v>0</v>
      </c>
      <c r="W2547" s="24"/>
      <c r="X2547" s="24"/>
      <c r="Y2547" s="24"/>
      <c r="Z2547" s="24"/>
      <c r="AA2547" s="24"/>
      <c r="AB2547" s="24"/>
      <c r="AC2547" s="24">
        <f t="shared" si="945"/>
        <v>0</v>
      </c>
      <c r="AD2547" s="24">
        <f t="shared" si="946"/>
        <v>0</v>
      </c>
      <c r="AG2547" s="24"/>
      <c r="AH2547" s="24"/>
      <c r="AI2547" s="24"/>
      <c r="AJ2547" s="24"/>
      <c r="AK2547" s="24"/>
      <c r="AL2547" s="24"/>
      <c r="AM2547" s="24">
        <f t="shared" si="947"/>
        <v>0</v>
      </c>
      <c r="AN2547" s="24">
        <f t="shared" si="964"/>
        <v>0</v>
      </c>
      <c r="AQ2547" s="24"/>
      <c r="AR2547" s="24"/>
      <c r="AS2547" s="24"/>
      <c r="AT2547" s="24"/>
      <c r="AU2547" s="24"/>
      <c r="AV2547" s="24"/>
      <c r="AW2547" s="24">
        <f t="shared" si="948"/>
        <v>0</v>
      </c>
      <c r="AX2547" s="24">
        <f t="shared" si="949"/>
        <v>0</v>
      </c>
      <c r="BA2547" s="24"/>
      <c r="BB2547" s="24"/>
      <c r="BC2547" s="24"/>
      <c r="BD2547" s="24"/>
      <c r="BE2547" s="24"/>
      <c r="BF2547" s="24"/>
      <c r="BG2547" s="24">
        <f t="shared" si="950"/>
        <v>0</v>
      </c>
      <c r="BH2547" s="24">
        <f t="shared" si="951"/>
        <v>0</v>
      </c>
      <c r="BK2547" s="24"/>
      <c r="BL2547" s="24"/>
      <c r="BM2547" s="24"/>
      <c r="BN2547" s="24"/>
      <c r="BO2547" s="24"/>
      <c r="BP2547" s="24"/>
      <c r="BQ2547" s="24">
        <f t="shared" si="952"/>
        <v>0</v>
      </c>
      <c r="BR2547" s="24">
        <f t="shared" si="953"/>
        <v>0</v>
      </c>
      <c r="BU2547" s="24"/>
      <c r="BV2547" s="24"/>
      <c r="BW2547" s="24"/>
      <c r="BX2547" s="24"/>
      <c r="BY2547" s="24"/>
      <c r="BZ2547" s="24"/>
      <c r="CA2547" s="24">
        <f t="shared" si="954"/>
        <v>0</v>
      </c>
      <c r="CB2547" s="24">
        <f t="shared" si="955"/>
        <v>0</v>
      </c>
      <c r="CC2547" s="24"/>
      <c r="CE2547" s="24">
        <f t="shared" si="956"/>
        <v>0</v>
      </c>
      <c r="CG2547" s="24">
        <f t="shared" si="957"/>
        <v>0</v>
      </c>
      <c r="CI2547" s="24">
        <f t="shared" si="958"/>
        <v>0</v>
      </c>
      <c r="CK2547" s="24">
        <f t="shared" si="959"/>
        <v>0</v>
      </c>
      <c r="CM2547" s="24">
        <f t="shared" si="960"/>
        <v>0</v>
      </c>
      <c r="CO2547" s="24">
        <f t="shared" si="961"/>
        <v>0</v>
      </c>
      <c r="CQ2547" s="24">
        <f t="shared" si="962"/>
        <v>0</v>
      </c>
      <c r="CS2547" s="24">
        <f t="shared" si="963"/>
        <v>0</v>
      </c>
    </row>
    <row r="2548" spans="9:97">
      <c r="I2548" s="24">
        <f t="shared" si="943"/>
        <v>0</v>
      </c>
      <c r="J2548" s="24">
        <f t="shared" si="942"/>
        <v>0</v>
      </c>
      <c r="M2548" s="24"/>
      <c r="N2548" s="24"/>
      <c r="O2548" s="24"/>
      <c r="P2548" s="24"/>
      <c r="Q2548" s="24"/>
      <c r="R2548" s="24"/>
      <c r="S2548" s="24">
        <f t="shared" si="944"/>
        <v>0</v>
      </c>
      <c r="T2548" s="24">
        <f t="shared" si="965"/>
        <v>0</v>
      </c>
      <c r="W2548" s="24"/>
      <c r="X2548" s="24"/>
      <c r="Y2548" s="24"/>
      <c r="Z2548" s="24"/>
      <c r="AA2548" s="24"/>
      <c r="AB2548" s="24"/>
      <c r="AC2548" s="24">
        <f t="shared" si="945"/>
        <v>0</v>
      </c>
      <c r="AD2548" s="24">
        <f t="shared" si="946"/>
        <v>0</v>
      </c>
      <c r="AG2548" s="24"/>
      <c r="AH2548" s="24"/>
      <c r="AI2548" s="24"/>
      <c r="AJ2548" s="24"/>
      <c r="AK2548" s="24"/>
      <c r="AL2548" s="24"/>
      <c r="AM2548" s="24">
        <f t="shared" si="947"/>
        <v>0</v>
      </c>
      <c r="AN2548" s="24">
        <f t="shared" si="964"/>
        <v>0</v>
      </c>
      <c r="AQ2548" s="24"/>
      <c r="AR2548" s="24"/>
      <c r="AS2548" s="24"/>
      <c r="AT2548" s="24"/>
      <c r="AU2548" s="24"/>
      <c r="AV2548" s="24"/>
      <c r="AW2548" s="24">
        <f t="shared" si="948"/>
        <v>0</v>
      </c>
      <c r="AX2548" s="24">
        <f t="shared" si="949"/>
        <v>0</v>
      </c>
      <c r="BA2548" s="24"/>
      <c r="BB2548" s="24"/>
      <c r="BC2548" s="24"/>
      <c r="BD2548" s="24"/>
      <c r="BE2548" s="24"/>
      <c r="BF2548" s="24"/>
      <c r="BG2548" s="24">
        <f t="shared" si="950"/>
        <v>0</v>
      </c>
      <c r="BH2548" s="24">
        <f t="shared" si="951"/>
        <v>0</v>
      </c>
      <c r="BK2548" s="24"/>
      <c r="BL2548" s="24"/>
      <c r="BM2548" s="24"/>
      <c r="BN2548" s="24"/>
      <c r="BO2548" s="24"/>
      <c r="BP2548" s="24"/>
      <c r="BQ2548" s="24">
        <f t="shared" si="952"/>
        <v>0</v>
      </c>
      <c r="BR2548" s="24">
        <f t="shared" si="953"/>
        <v>0</v>
      </c>
      <c r="BU2548" s="24"/>
      <c r="BV2548" s="24"/>
      <c r="BW2548" s="24"/>
      <c r="BX2548" s="24"/>
      <c r="BY2548" s="24"/>
      <c r="BZ2548" s="24"/>
      <c r="CA2548" s="24">
        <f t="shared" si="954"/>
        <v>0</v>
      </c>
      <c r="CB2548" s="24">
        <f t="shared" si="955"/>
        <v>0</v>
      </c>
      <c r="CC2548" s="24"/>
      <c r="CE2548" s="24">
        <f t="shared" si="956"/>
        <v>0</v>
      </c>
      <c r="CG2548" s="24">
        <f t="shared" si="957"/>
        <v>0</v>
      </c>
      <c r="CI2548" s="24">
        <f t="shared" si="958"/>
        <v>0</v>
      </c>
      <c r="CK2548" s="24">
        <f t="shared" si="959"/>
        <v>0</v>
      </c>
      <c r="CM2548" s="24">
        <f t="shared" si="960"/>
        <v>0</v>
      </c>
      <c r="CO2548" s="24">
        <f t="shared" si="961"/>
        <v>0</v>
      </c>
      <c r="CQ2548" s="24">
        <f t="shared" si="962"/>
        <v>0</v>
      </c>
      <c r="CS2548" s="24">
        <f t="shared" si="963"/>
        <v>0</v>
      </c>
    </row>
    <row r="2549" spans="9:97">
      <c r="I2549" s="24">
        <f t="shared" si="943"/>
        <v>0</v>
      </c>
      <c r="J2549" s="24">
        <f t="shared" si="942"/>
        <v>0</v>
      </c>
      <c r="M2549" s="24"/>
      <c r="N2549" s="24"/>
      <c r="O2549" s="24"/>
      <c r="P2549" s="24"/>
      <c r="Q2549" s="24"/>
      <c r="R2549" s="24"/>
      <c r="S2549" s="24">
        <f t="shared" si="944"/>
        <v>0</v>
      </c>
      <c r="T2549" s="24">
        <f t="shared" si="965"/>
        <v>0</v>
      </c>
      <c r="W2549" s="24"/>
      <c r="X2549" s="24"/>
      <c r="Y2549" s="24"/>
      <c r="Z2549" s="24"/>
      <c r="AA2549" s="24"/>
      <c r="AB2549" s="24"/>
      <c r="AC2549" s="24">
        <f t="shared" si="945"/>
        <v>0</v>
      </c>
      <c r="AD2549" s="24">
        <f t="shared" si="946"/>
        <v>0</v>
      </c>
      <c r="AG2549" s="24"/>
      <c r="AH2549" s="24"/>
      <c r="AI2549" s="24"/>
      <c r="AJ2549" s="24"/>
      <c r="AK2549" s="24"/>
      <c r="AL2549" s="24"/>
      <c r="AM2549" s="24">
        <f t="shared" si="947"/>
        <v>0</v>
      </c>
      <c r="AN2549" s="24">
        <f t="shared" si="964"/>
        <v>0</v>
      </c>
      <c r="AQ2549" s="24"/>
      <c r="AR2549" s="24"/>
      <c r="AS2549" s="24"/>
      <c r="AT2549" s="24"/>
      <c r="AU2549" s="24"/>
      <c r="AV2549" s="24"/>
      <c r="AW2549" s="24">
        <f t="shared" si="948"/>
        <v>0</v>
      </c>
      <c r="AX2549" s="24">
        <f t="shared" si="949"/>
        <v>0</v>
      </c>
      <c r="BA2549" s="24"/>
      <c r="BB2549" s="24"/>
      <c r="BC2549" s="24"/>
      <c r="BD2549" s="24"/>
      <c r="BE2549" s="24"/>
      <c r="BF2549" s="24"/>
      <c r="BG2549" s="24">
        <f t="shared" si="950"/>
        <v>0</v>
      </c>
      <c r="BH2549" s="24">
        <f t="shared" si="951"/>
        <v>0</v>
      </c>
      <c r="BK2549" s="24"/>
      <c r="BL2549" s="24"/>
      <c r="BM2549" s="24"/>
      <c r="BN2549" s="24"/>
      <c r="BO2549" s="24"/>
      <c r="BP2549" s="24"/>
      <c r="BQ2549" s="24">
        <f t="shared" si="952"/>
        <v>0</v>
      </c>
      <c r="BR2549" s="24">
        <f t="shared" si="953"/>
        <v>0</v>
      </c>
      <c r="BU2549" s="24"/>
      <c r="BV2549" s="24"/>
      <c r="BW2549" s="24"/>
      <c r="BX2549" s="24"/>
      <c r="BY2549" s="24"/>
      <c r="BZ2549" s="24"/>
      <c r="CA2549" s="24">
        <f t="shared" si="954"/>
        <v>0</v>
      </c>
      <c r="CB2549" s="24">
        <f t="shared" si="955"/>
        <v>0</v>
      </c>
      <c r="CC2549" s="24"/>
      <c r="CE2549" s="24">
        <f t="shared" si="956"/>
        <v>0</v>
      </c>
      <c r="CG2549" s="24">
        <f t="shared" si="957"/>
        <v>0</v>
      </c>
      <c r="CI2549" s="24">
        <f t="shared" si="958"/>
        <v>0</v>
      </c>
      <c r="CK2549" s="24">
        <f t="shared" si="959"/>
        <v>0</v>
      </c>
      <c r="CM2549" s="24">
        <f t="shared" si="960"/>
        <v>0</v>
      </c>
      <c r="CO2549" s="24">
        <f t="shared" si="961"/>
        <v>0</v>
      </c>
      <c r="CQ2549" s="24">
        <f t="shared" si="962"/>
        <v>0</v>
      </c>
      <c r="CS2549" s="24">
        <f t="shared" si="963"/>
        <v>0</v>
      </c>
    </row>
    <row r="2550" spans="9:97">
      <c r="I2550" s="24">
        <f t="shared" si="943"/>
        <v>0</v>
      </c>
      <c r="J2550" s="24">
        <f t="shared" si="942"/>
        <v>0</v>
      </c>
      <c r="M2550" s="24"/>
      <c r="N2550" s="24"/>
      <c r="O2550" s="24"/>
      <c r="P2550" s="24"/>
      <c r="Q2550" s="24"/>
      <c r="R2550" s="24"/>
      <c r="S2550" s="24">
        <f t="shared" si="944"/>
        <v>0</v>
      </c>
      <c r="T2550" s="24">
        <f t="shared" si="965"/>
        <v>0</v>
      </c>
      <c r="W2550" s="24"/>
      <c r="X2550" s="24"/>
      <c r="Y2550" s="24"/>
      <c r="Z2550" s="24"/>
      <c r="AA2550" s="24"/>
      <c r="AB2550" s="24"/>
      <c r="AC2550" s="24">
        <f t="shared" si="945"/>
        <v>0</v>
      </c>
      <c r="AD2550" s="24">
        <f t="shared" si="946"/>
        <v>0</v>
      </c>
      <c r="AG2550" s="24"/>
      <c r="AH2550" s="24"/>
      <c r="AI2550" s="24"/>
      <c r="AJ2550" s="24"/>
      <c r="AK2550" s="24"/>
      <c r="AL2550" s="24"/>
      <c r="AM2550" s="24">
        <f t="shared" si="947"/>
        <v>0</v>
      </c>
      <c r="AN2550" s="24">
        <f t="shared" si="964"/>
        <v>0</v>
      </c>
      <c r="AQ2550" s="24"/>
      <c r="AR2550" s="24"/>
      <c r="AS2550" s="24"/>
      <c r="AT2550" s="24"/>
      <c r="AU2550" s="24"/>
      <c r="AV2550" s="24"/>
      <c r="AW2550" s="24">
        <f t="shared" si="948"/>
        <v>0</v>
      </c>
      <c r="AX2550" s="24">
        <f t="shared" si="949"/>
        <v>0</v>
      </c>
      <c r="BA2550" s="24"/>
      <c r="BB2550" s="24"/>
      <c r="BC2550" s="24"/>
      <c r="BD2550" s="24"/>
      <c r="BE2550" s="24"/>
      <c r="BF2550" s="24"/>
      <c r="BG2550" s="24">
        <f t="shared" si="950"/>
        <v>0</v>
      </c>
      <c r="BH2550" s="24">
        <f t="shared" si="951"/>
        <v>0</v>
      </c>
      <c r="BK2550" s="24"/>
      <c r="BL2550" s="24"/>
      <c r="BM2550" s="24"/>
      <c r="BN2550" s="24"/>
      <c r="BO2550" s="24"/>
      <c r="BP2550" s="24"/>
      <c r="BQ2550" s="24">
        <f t="shared" si="952"/>
        <v>0</v>
      </c>
      <c r="BR2550" s="24">
        <f t="shared" si="953"/>
        <v>0</v>
      </c>
      <c r="BU2550" s="24"/>
      <c r="BV2550" s="24"/>
      <c r="BW2550" s="24"/>
      <c r="BX2550" s="24"/>
      <c r="BY2550" s="24"/>
      <c r="BZ2550" s="24"/>
      <c r="CA2550" s="24">
        <f t="shared" si="954"/>
        <v>0</v>
      </c>
      <c r="CB2550" s="24">
        <f t="shared" si="955"/>
        <v>0</v>
      </c>
      <c r="CC2550" s="24"/>
      <c r="CE2550" s="24">
        <f t="shared" si="956"/>
        <v>0</v>
      </c>
      <c r="CG2550" s="24">
        <f t="shared" si="957"/>
        <v>0</v>
      </c>
      <c r="CI2550" s="24">
        <f t="shared" si="958"/>
        <v>0</v>
      </c>
      <c r="CK2550" s="24">
        <f t="shared" si="959"/>
        <v>0</v>
      </c>
      <c r="CM2550" s="24">
        <f t="shared" si="960"/>
        <v>0</v>
      </c>
      <c r="CO2550" s="24">
        <f t="shared" si="961"/>
        <v>0</v>
      </c>
      <c r="CQ2550" s="24">
        <f t="shared" si="962"/>
        <v>0</v>
      </c>
      <c r="CS2550" s="24">
        <f t="shared" si="963"/>
        <v>0</v>
      </c>
    </row>
    <row r="2551" spans="9:97">
      <c r="I2551" s="24">
        <f t="shared" si="943"/>
        <v>0</v>
      </c>
      <c r="J2551" s="24">
        <f t="shared" si="942"/>
        <v>0</v>
      </c>
      <c r="M2551" s="24"/>
      <c r="N2551" s="24"/>
      <c r="O2551" s="24"/>
      <c r="P2551" s="24"/>
      <c r="Q2551" s="24"/>
      <c r="R2551" s="24"/>
      <c r="S2551" s="24">
        <f t="shared" si="944"/>
        <v>0</v>
      </c>
      <c r="T2551" s="24">
        <f t="shared" si="965"/>
        <v>0</v>
      </c>
      <c r="W2551" s="24"/>
      <c r="X2551" s="24"/>
      <c r="Y2551" s="24"/>
      <c r="Z2551" s="24"/>
      <c r="AA2551" s="24"/>
      <c r="AB2551" s="24"/>
      <c r="AC2551" s="24">
        <f t="shared" si="945"/>
        <v>0</v>
      </c>
      <c r="AD2551" s="24">
        <f t="shared" si="946"/>
        <v>0</v>
      </c>
      <c r="AG2551" s="24"/>
      <c r="AH2551" s="24"/>
      <c r="AI2551" s="24"/>
      <c r="AJ2551" s="24"/>
      <c r="AK2551" s="24"/>
      <c r="AL2551" s="24"/>
      <c r="AM2551" s="24">
        <f t="shared" si="947"/>
        <v>0</v>
      </c>
      <c r="AN2551" s="24">
        <f t="shared" si="964"/>
        <v>0</v>
      </c>
      <c r="AQ2551" s="24"/>
      <c r="AR2551" s="24"/>
      <c r="AS2551" s="24"/>
      <c r="AT2551" s="24"/>
      <c r="AU2551" s="24"/>
      <c r="AV2551" s="24"/>
      <c r="AW2551" s="24">
        <f t="shared" si="948"/>
        <v>0</v>
      </c>
      <c r="AX2551" s="24">
        <f t="shared" si="949"/>
        <v>0</v>
      </c>
      <c r="BA2551" s="24"/>
      <c r="BB2551" s="24"/>
      <c r="BC2551" s="24"/>
      <c r="BD2551" s="24"/>
      <c r="BE2551" s="24"/>
      <c r="BF2551" s="24"/>
      <c r="BG2551" s="24">
        <f t="shared" si="950"/>
        <v>0</v>
      </c>
      <c r="BH2551" s="24">
        <f t="shared" si="951"/>
        <v>0</v>
      </c>
      <c r="BK2551" s="24"/>
      <c r="BL2551" s="24"/>
      <c r="BM2551" s="24"/>
      <c r="BN2551" s="24"/>
      <c r="BO2551" s="24"/>
      <c r="BP2551" s="24"/>
      <c r="BQ2551" s="24">
        <f t="shared" si="952"/>
        <v>0</v>
      </c>
      <c r="BR2551" s="24">
        <f t="shared" si="953"/>
        <v>0</v>
      </c>
      <c r="BU2551" s="24"/>
      <c r="BV2551" s="24"/>
      <c r="BW2551" s="24"/>
      <c r="BX2551" s="24"/>
      <c r="BY2551" s="24"/>
      <c r="BZ2551" s="24"/>
      <c r="CA2551" s="24">
        <f t="shared" si="954"/>
        <v>0</v>
      </c>
      <c r="CB2551" s="24">
        <f t="shared" si="955"/>
        <v>0</v>
      </c>
      <c r="CC2551" s="24"/>
      <c r="CE2551" s="24">
        <f t="shared" si="956"/>
        <v>0</v>
      </c>
      <c r="CG2551" s="24">
        <f t="shared" si="957"/>
        <v>0</v>
      </c>
      <c r="CI2551" s="24">
        <f t="shared" si="958"/>
        <v>0</v>
      </c>
      <c r="CK2551" s="24">
        <f t="shared" si="959"/>
        <v>0</v>
      </c>
      <c r="CM2551" s="24">
        <f t="shared" si="960"/>
        <v>0</v>
      </c>
      <c r="CO2551" s="24">
        <f t="shared" si="961"/>
        <v>0</v>
      </c>
      <c r="CQ2551" s="24">
        <f t="shared" si="962"/>
        <v>0</v>
      </c>
      <c r="CS2551" s="24">
        <f t="shared" si="963"/>
        <v>0</v>
      </c>
    </row>
    <row r="2552" spans="9:97">
      <c r="I2552" s="24">
        <f t="shared" si="943"/>
        <v>0</v>
      </c>
      <c r="J2552" s="24">
        <f t="shared" si="942"/>
        <v>0</v>
      </c>
      <c r="M2552" s="24"/>
      <c r="N2552" s="24"/>
      <c r="O2552" s="24"/>
      <c r="P2552" s="24"/>
      <c r="Q2552" s="24"/>
      <c r="R2552" s="24"/>
      <c r="S2552" s="24">
        <f t="shared" si="944"/>
        <v>0</v>
      </c>
      <c r="T2552" s="24">
        <f t="shared" si="965"/>
        <v>0</v>
      </c>
      <c r="W2552" s="24"/>
      <c r="X2552" s="24"/>
      <c r="Y2552" s="24"/>
      <c r="Z2552" s="24"/>
      <c r="AA2552" s="24"/>
      <c r="AB2552" s="24"/>
      <c r="AC2552" s="24">
        <f t="shared" si="945"/>
        <v>0</v>
      </c>
      <c r="AD2552" s="24">
        <f t="shared" si="946"/>
        <v>0</v>
      </c>
      <c r="AG2552" s="24"/>
      <c r="AH2552" s="24"/>
      <c r="AI2552" s="24"/>
      <c r="AJ2552" s="24"/>
      <c r="AK2552" s="24"/>
      <c r="AL2552" s="24"/>
      <c r="AM2552" s="24">
        <f t="shared" si="947"/>
        <v>0</v>
      </c>
      <c r="AN2552" s="24">
        <f t="shared" si="964"/>
        <v>0</v>
      </c>
      <c r="AQ2552" s="24"/>
      <c r="AR2552" s="24"/>
      <c r="AS2552" s="24"/>
      <c r="AT2552" s="24"/>
      <c r="AU2552" s="24"/>
      <c r="AV2552" s="24"/>
      <c r="AW2552" s="24">
        <f t="shared" si="948"/>
        <v>0</v>
      </c>
      <c r="AX2552" s="24">
        <f t="shared" si="949"/>
        <v>0</v>
      </c>
      <c r="BA2552" s="24"/>
      <c r="BB2552" s="24"/>
      <c r="BC2552" s="24"/>
      <c r="BD2552" s="24"/>
      <c r="BE2552" s="24"/>
      <c r="BF2552" s="24"/>
      <c r="BG2552" s="24">
        <f t="shared" si="950"/>
        <v>0</v>
      </c>
      <c r="BH2552" s="24">
        <f t="shared" si="951"/>
        <v>0</v>
      </c>
      <c r="BK2552" s="24"/>
      <c r="BL2552" s="24"/>
      <c r="BM2552" s="24"/>
      <c r="BN2552" s="24"/>
      <c r="BO2552" s="24"/>
      <c r="BP2552" s="24"/>
      <c r="BQ2552" s="24">
        <f t="shared" si="952"/>
        <v>0</v>
      </c>
      <c r="BR2552" s="24">
        <f t="shared" si="953"/>
        <v>0</v>
      </c>
      <c r="BU2552" s="24"/>
      <c r="BV2552" s="24"/>
      <c r="BW2552" s="24"/>
      <c r="BX2552" s="24"/>
      <c r="BY2552" s="24"/>
      <c r="BZ2552" s="24"/>
      <c r="CA2552" s="24">
        <f t="shared" si="954"/>
        <v>0</v>
      </c>
      <c r="CB2552" s="24">
        <f t="shared" si="955"/>
        <v>0</v>
      </c>
      <c r="CC2552" s="24"/>
      <c r="CE2552" s="24">
        <f t="shared" si="956"/>
        <v>0</v>
      </c>
      <c r="CG2552" s="24">
        <f t="shared" si="957"/>
        <v>0</v>
      </c>
      <c r="CI2552" s="24">
        <f t="shared" si="958"/>
        <v>0</v>
      </c>
      <c r="CK2552" s="24">
        <f t="shared" si="959"/>
        <v>0</v>
      </c>
      <c r="CM2552" s="24">
        <f t="shared" si="960"/>
        <v>0</v>
      </c>
      <c r="CO2552" s="24">
        <f t="shared" si="961"/>
        <v>0</v>
      </c>
      <c r="CQ2552" s="24">
        <f t="shared" si="962"/>
        <v>0</v>
      </c>
      <c r="CS2552" s="24">
        <f t="shared" si="963"/>
        <v>0</v>
      </c>
    </row>
    <row r="2553" spans="9:97">
      <c r="I2553" s="24">
        <f t="shared" si="943"/>
        <v>0</v>
      </c>
      <c r="J2553" s="24">
        <f t="shared" si="942"/>
        <v>0</v>
      </c>
      <c r="M2553" s="24"/>
      <c r="N2553" s="24"/>
      <c r="O2553" s="24"/>
      <c r="P2553" s="24"/>
      <c r="Q2553" s="24"/>
      <c r="R2553" s="24"/>
      <c r="S2553" s="24">
        <f t="shared" si="944"/>
        <v>0</v>
      </c>
      <c r="T2553" s="24">
        <f t="shared" si="965"/>
        <v>0</v>
      </c>
      <c r="W2553" s="24"/>
      <c r="X2553" s="24"/>
      <c r="Y2553" s="24"/>
      <c r="Z2553" s="24"/>
      <c r="AA2553" s="24"/>
      <c r="AB2553" s="24"/>
      <c r="AC2553" s="24">
        <f t="shared" si="945"/>
        <v>0</v>
      </c>
      <c r="AD2553" s="24">
        <f t="shared" si="946"/>
        <v>0</v>
      </c>
      <c r="AG2553" s="24"/>
      <c r="AH2553" s="24"/>
      <c r="AI2553" s="24"/>
      <c r="AJ2553" s="24"/>
      <c r="AK2553" s="24"/>
      <c r="AL2553" s="24"/>
      <c r="AM2553" s="24">
        <f t="shared" si="947"/>
        <v>0</v>
      </c>
      <c r="AN2553" s="24">
        <f t="shared" si="964"/>
        <v>0</v>
      </c>
      <c r="AQ2553" s="24"/>
      <c r="AR2553" s="24"/>
      <c r="AS2553" s="24"/>
      <c r="AT2553" s="24"/>
      <c r="AU2553" s="24"/>
      <c r="AV2553" s="24"/>
      <c r="AW2553" s="24">
        <f t="shared" si="948"/>
        <v>0</v>
      </c>
      <c r="AX2553" s="24">
        <f t="shared" si="949"/>
        <v>0</v>
      </c>
      <c r="BA2553" s="24"/>
      <c r="BB2553" s="24"/>
      <c r="BC2553" s="24"/>
      <c r="BD2553" s="24"/>
      <c r="BE2553" s="24"/>
      <c r="BF2553" s="24"/>
      <c r="BG2553" s="24">
        <f t="shared" si="950"/>
        <v>0</v>
      </c>
      <c r="BH2553" s="24">
        <f t="shared" si="951"/>
        <v>0</v>
      </c>
      <c r="BK2553" s="24"/>
      <c r="BL2553" s="24"/>
      <c r="BM2553" s="24"/>
      <c r="BN2553" s="24"/>
      <c r="BO2553" s="24"/>
      <c r="BP2553" s="24"/>
      <c r="BQ2553" s="24">
        <f t="shared" si="952"/>
        <v>0</v>
      </c>
      <c r="BR2553" s="24">
        <f t="shared" si="953"/>
        <v>0</v>
      </c>
      <c r="BU2553" s="24"/>
      <c r="BV2553" s="24"/>
      <c r="BW2553" s="24"/>
      <c r="BX2553" s="24"/>
      <c r="BY2553" s="24"/>
      <c r="BZ2553" s="24"/>
      <c r="CA2553" s="24">
        <f t="shared" si="954"/>
        <v>0</v>
      </c>
      <c r="CB2553" s="24">
        <f t="shared" si="955"/>
        <v>0</v>
      </c>
      <c r="CC2553" s="24"/>
      <c r="CE2553" s="24">
        <f t="shared" si="956"/>
        <v>0</v>
      </c>
      <c r="CG2553" s="24">
        <f t="shared" si="957"/>
        <v>0</v>
      </c>
      <c r="CI2553" s="24">
        <f t="shared" si="958"/>
        <v>0</v>
      </c>
      <c r="CK2553" s="24">
        <f t="shared" si="959"/>
        <v>0</v>
      </c>
      <c r="CM2553" s="24">
        <f t="shared" si="960"/>
        <v>0</v>
      </c>
      <c r="CO2553" s="24">
        <f t="shared" si="961"/>
        <v>0</v>
      </c>
      <c r="CQ2553" s="24">
        <f t="shared" si="962"/>
        <v>0</v>
      </c>
      <c r="CS2553" s="24">
        <f t="shared" si="963"/>
        <v>0</v>
      </c>
    </row>
    <row r="2554" spans="9:97">
      <c r="I2554" s="24">
        <f t="shared" si="943"/>
        <v>0</v>
      </c>
      <c r="J2554" s="24">
        <f t="shared" si="942"/>
        <v>0</v>
      </c>
      <c r="M2554" s="24"/>
      <c r="N2554" s="24"/>
      <c r="O2554" s="24"/>
      <c r="P2554" s="24"/>
      <c r="Q2554" s="24"/>
      <c r="R2554" s="24"/>
      <c r="S2554" s="24">
        <f t="shared" si="944"/>
        <v>0</v>
      </c>
      <c r="T2554" s="24">
        <f t="shared" si="965"/>
        <v>0</v>
      </c>
      <c r="W2554" s="24"/>
      <c r="X2554" s="24"/>
      <c r="Y2554" s="24"/>
      <c r="Z2554" s="24"/>
      <c r="AA2554" s="24"/>
      <c r="AB2554" s="24"/>
      <c r="AC2554" s="24">
        <f t="shared" si="945"/>
        <v>0</v>
      </c>
      <c r="AD2554" s="24">
        <f t="shared" si="946"/>
        <v>0</v>
      </c>
      <c r="AG2554" s="24"/>
      <c r="AH2554" s="24"/>
      <c r="AI2554" s="24"/>
      <c r="AJ2554" s="24"/>
      <c r="AK2554" s="24"/>
      <c r="AL2554" s="24"/>
      <c r="AM2554" s="24">
        <f t="shared" si="947"/>
        <v>0</v>
      </c>
      <c r="AN2554" s="24">
        <f t="shared" si="964"/>
        <v>0</v>
      </c>
      <c r="AQ2554" s="24"/>
      <c r="AR2554" s="24"/>
      <c r="AS2554" s="24"/>
      <c r="AT2554" s="24"/>
      <c r="AU2554" s="24"/>
      <c r="AV2554" s="24"/>
      <c r="AW2554" s="24">
        <f t="shared" si="948"/>
        <v>0</v>
      </c>
      <c r="AX2554" s="24">
        <f t="shared" si="949"/>
        <v>0</v>
      </c>
      <c r="BA2554" s="24"/>
      <c r="BB2554" s="24"/>
      <c r="BC2554" s="24"/>
      <c r="BD2554" s="24"/>
      <c r="BE2554" s="24"/>
      <c r="BF2554" s="24"/>
      <c r="BG2554" s="24">
        <f t="shared" si="950"/>
        <v>0</v>
      </c>
      <c r="BH2554" s="24">
        <f t="shared" si="951"/>
        <v>0</v>
      </c>
      <c r="BK2554" s="24"/>
      <c r="BL2554" s="24"/>
      <c r="BM2554" s="24"/>
      <c r="BN2554" s="24"/>
      <c r="BO2554" s="24"/>
      <c r="BP2554" s="24"/>
      <c r="BQ2554" s="24">
        <f t="shared" si="952"/>
        <v>0</v>
      </c>
      <c r="BR2554" s="24">
        <f t="shared" si="953"/>
        <v>0</v>
      </c>
      <c r="BU2554" s="24"/>
      <c r="BV2554" s="24"/>
      <c r="BW2554" s="24"/>
      <c r="BX2554" s="24"/>
      <c r="BY2554" s="24"/>
      <c r="BZ2554" s="24"/>
      <c r="CA2554" s="24">
        <f t="shared" si="954"/>
        <v>0</v>
      </c>
      <c r="CB2554" s="24">
        <f t="shared" si="955"/>
        <v>0</v>
      </c>
      <c r="CC2554" s="24"/>
      <c r="CE2554" s="24">
        <f t="shared" si="956"/>
        <v>0</v>
      </c>
      <c r="CG2554" s="24">
        <f t="shared" si="957"/>
        <v>0</v>
      </c>
      <c r="CI2554" s="24">
        <f t="shared" si="958"/>
        <v>0</v>
      </c>
      <c r="CK2554" s="24">
        <f t="shared" si="959"/>
        <v>0</v>
      </c>
      <c r="CM2554" s="24">
        <f t="shared" si="960"/>
        <v>0</v>
      </c>
      <c r="CO2554" s="24">
        <f t="shared" si="961"/>
        <v>0</v>
      </c>
      <c r="CQ2554" s="24">
        <f t="shared" si="962"/>
        <v>0</v>
      </c>
      <c r="CS2554" s="24">
        <f t="shared" si="963"/>
        <v>0</v>
      </c>
    </row>
    <row r="2555" spans="9:97">
      <c r="I2555" s="24">
        <f t="shared" si="943"/>
        <v>0</v>
      </c>
      <c r="J2555" s="24">
        <f t="shared" si="942"/>
        <v>0</v>
      </c>
      <c r="M2555" s="24"/>
      <c r="N2555" s="24"/>
      <c r="O2555" s="24"/>
      <c r="P2555" s="24"/>
      <c r="Q2555" s="24"/>
      <c r="R2555" s="24"/>
      <c r="S2555" s="24">
        <f t="shared" si="944"/>
        <v>0</v>
      </c>
      <c r="T2555" s="24">
        <f t="shared" si="965"/>
        <v>0</v>
      </c>
      <c r="W2555" s="24"/>
      <c r="X2555" s="24"/>
      <c r="Y2555" s="24"/>
      <c r="Z2555" s="24"/>
      <c r="AA2555" s="24"/>
      <c r="AB2555" s="24"/>
      <c r="AC2555" s="24">
        <f t="shared" si="945"/>
        <v>0</v>
      </c>
      <c r="AD2555" s="24">
        <f t="shared" si="946"/>
        <v>0</v>
      </c>
      <c r="AG2555" s="24"/>
      <c r="AH2555" s="24"/>
      <c r="AI2555" s="24"/>
      <c r="AJ2555" s="24"/>
      <c r="AK2555" s="24"/>
      <c r="AL2555" s="24"/>
      <c r="AM2555" s="24">
        <f t="shared" si="947"/>
        <v>0</v>
      </c>
      <c r="AN2555" s="24">
        <f t="shared" si="964"/>
        <v>0</v>
      </c>
      <c r="AQ2555" s="24"/>
      <c r="AR2555" s="24"/>
      <c r="AS2555" s="24"/>
      <c r="AT2555" s="24"/>
      <c r="AU2555" s="24"/>
      <c r="AV2555" s="24"/>
      <c r="AW2555" s="24">
        <f t="shared" si="948"/>
        <v>0</v>
      </c>
      <c r="AX2555" s="24">
        <f t="shared" si="949"/>
        <v>0</v>
      </c>
      <c r="BA2555" s="24"/>
      <c r="BB2555" s="24"/>
      <c r="BC2555" s="24"/>
      <c r="BD2555" s="24"/>
      <c r="BE2555" s="24"/>
      <c r="BF2555" s="24"/>
      <c r="BG2555" s="24">
        <f t="shared" si="950"/>
        <v>0</v>
      </c>
      <c r="BH2555" s="24">
        <f t="shared" si="951"/>
        <v>0</v>
      </c>
      <c r="BK2555" s="24"/>
      <c r="BL2555" s="24"/>
      <c r="BM2555" s="24"/>
      <c r="BN2555" s="24"/>
      <c r="BO2555" s="24"/>
      <c r="BP2555" s="24"/>
      <c r="BQ2555" s="24">
        <f t="shared" si="952"/>
        <v>0</v>
      </c>
      <c r="BR2555" s="24">
        <f t="shared" si="953"/>
        <v>0</v>
      </c>
      <c r="BU2555" s="24"/>
      <c r="BV2555" s="24"/>
      <c r="BW2555" s="24"/>
      <c r="BX2555" s="24"/>
      <c r="BY2555" s="24"/>
      <c r="BZ2555" s="24"/>
      <c r="CA2555" s="24">
        <f t="shared" si="954"/>
        <v>0</v>
      </c>
      <c r="CB2555" s="24">
        <f t="shared" si="955"/>
        <v>0</v>
      </c>
      <c r="CC2555" s="24"/>
      <c r="CE2555" s="24">
        <f t="shared" si="956"/>
        <v>0</v>
      </c>
      <c r="CG2555" s="24">
        <f t="shared" si="957"/>
        <v>0</v>
      </c>
      <c r="CI2555" s="24">
        <f t="shared" si="958"/>
        <v>0</v>
      </c>
      <c r="CK2555" s="24">
        <f t="shared" si="959"/>
        <v>0</v>
      </c>
      <c r="CM2555" s="24">
        <f t="shared" si="960"/>
        <v>0</v>
      </c>
      <c r="CO2555" s="24">
        <f t="shared" si="961"/>
        <v>0</v>
      </c>
      <c r="CQ2555" s="24">
        <f t="shared" si="962"/>
        <v>0</v>
      </c>
      <c r="CS2555" s="24">
        <f t="shared" si="963"/>
        <v>0</v>
      </c>
    </row>
    <row r="2556" spans="9:97">
      <c r="I2556" s="24">
        <f t="shared" si="943"/>
        <v>0</v>
      </c>
      <c r="J2556" s="24">
        <f t="shared" si="942"/>
        <v>0</v>
      </c>
      <c r="M2556" s="24"/>
      <c r="N2556" s="24"/>
      <c r="O2556" s="24"/>
      <c r="P2556" s="24"/>
      <c r="Q2556" s="24"/>
      <c r="R2556" s="24"/>
      <c r="S2556" s="24">
        <f t="shared" si="944"/>
        <v>0</v>
      </c>
      <c r="T2556" s="24">
        <f t="shared" si="965"/>
        <v>0</v>
      </c>
      <c r="W2556" s="24"/>
      <c r="X2556" s="24"/>
      <c r="Y2556" s="24"/>
      <c r="Z2556" s="24"/>
      <c r="AA2556" s="24"/>
      <c r="AB2556" s="24"/>
      <c r="AC2556" s="24">
        <f t="shared" si="945"/>
        <v>0</v>
      </c>
      <c r="AD2556" s="24">
        <f t="shared" si="946"/>
        <v>0</v>
      </c>
      <c r="AG2556" s="24"/>
      <c r="AH2556" s="24"/>
      <c r="AI2556" s="24"/>
      <c r="AJ2556" s="24"/>
      <c r="AK2556" s="24"/>
      <c r="AL2556" s="24"/>
      <c r="AM2556" s="24">
        <f t="shared" si="947"/>
        <v>0</v>
      </c>
      <c r="AN2556" s="24">
        <f t="shared" si="964"/>
        <v>0</v>
      </c>
      <c r="AQ2556" s="24"/>
      <c r="AR2556" s="24"/>
      <c r="AS2556" s="24"/>
      <c r="AT2556" s="24"/>
      <c r="AU2556" s="24"/>
      <c r="AV2556" s="24"/>
      <c r="AW2556" s="24">
        <f t="shared" si="948"/>
        <v>0</v>
      </c>
      <c r="AX2556" s="24">
        <f t="shared" si="949"/>
        <v>0</v>
      </c>
      <c r="BA2556" s="24"/>
      <c r="BB2556" s="24"/>
      <c r="BC2556" s="24"/>
      <c r="BD2556" s="24"/>
      <c r="BE2556" s="24"/>
      <c r="BF2556" s="24"/>
      <c r="BG2556" s="24">
        <f t="shared" si="950"/>
        <v>0</v>
      </c>
      <c r="BH2556" s="24">
        <f t="shared" si="951"/>
        <v>0</v>
      </c>
      <c r="BK2556" s="24"/>
      <c r="BL2556" s="24"/>
      <c r="BM2556" s="24"/>
      <c r="BN2556" s="24"/>
      <c r="BO2556" s="24"/>
      <c r="BP2556" s="24"/>
      <c r="BQ2556" s="24">
        <f t="shared" si="952"/>
        <v>0</v>
      </c>
      <c r="BR2556" s="24">
        <f t="shared" si="953"/>
        <v>0</v>
      </c>
      <c r="BU2556" s="24"/>
      <c r="BV2556" s="24"/>
      <c r="BW2556" s="24"/>
      <c r="BX2556" s="24"/>
      <c r="BY2556" s="24"/>
      <c r="BZ2556" s="24"/>
      <c r="CA2556" s="24">
        <f t="shared" si="954"/>
        <v>0</v>
      </c>
      <c r="CB2556" s="24">
        <f t="shared" si="955"/>
        <v>0</v>
      </c>
      <c r="CC2556" s="24"/>
      <c r="CE2556" s="24">
        <f t="shared" si="956"/>
        <v>0</v>
      </c>
      <c r="CG2556" s="24">
        <f t="shared" si="957"/>
        <v>0</v>
      </c>
      <c r="CI2556" s="24">
        <f t="shared" si="958"/>
        <v>0</v>
      </c>
      <c r="CK2556" s="24">
        <f t="shared" si="959"/>
        <v>0</v>
      </c>
      <c r="CM2556" s="24">
        <f t="shared" si="960"/>
        <v>0</v>
      </c>
      <c r="CO2556" s="24">
        <f t="shared" si="961"/>
        <v>0</v>
      </c>
      <c r="CQ2556" s="24">
        <f t="shared" si="962"/>
        <v>0</v>
      </c>
      <c r="CS2556" s="24">
        <f t="shared" si="963"/>
        <v>0</v>
      </c>
    </row>
    <row r="2557" spans="9:97">
      <c r="I2557" s="24">
        <f t="shared" si="943"/>
        <v>0</v>
      </c>
      <c r="J2557" s="24">
        <f t="shared" si="942"/>
        <v>0</v>
      </c>
      <c r="M2557" s="24"/>
      <c r="N2557" s="24"/>
      <c r="O2557" s="24"/>
      <c r="P2557" s="24"/>
      <c r="Q2557" s="24"/>
      <c r="R2557" s="24"/>
      <c r="S2557" s="24">
        <f t="shared" si="944"/>
        <v>0</v>
      </c>
      <c r="T2557" s="24">
        <f t="shared" si="965"/>
        <v>0</v>
      </c>
      <c r="W2557" s="24"/>
      <c r="X2557" s="24"/>
      <c r="Y2557" s="24"/>
      <c r="Z2557" s="24"/>
      <c r="AA2557" s="24"/>
      <c r="AB2557" s="24"/>
      <c r="AC2557" s="24">
        <f t="shared" si="945"/>
        <v>0</v>
      </c>
      <c r="AD2557" s="24">
        <f t="shared" si="946"/>
        <v>0</v>
      </c>
      <c r="AG2557" s="24"/>
      <c r="AH2557" s="24"/>
      <c r="AI2557" s="24"/>
      <c r="AJ2557" s="24"/>
      <c r="AK2557" s="24"/>
      <c r="AL2557" s="24"/>
      <c r="AM2557" s="24">
        <f t="shared" si="947"/>
        <v>0</v>
      </c>
      <c r="AN2557" s="24">
        <f t="shared" si="964"/>
        <v>0</v>
      </c>
      <c r="AQ2557" s="24"/>
      <c r="AR2557" s="24"/>
      <c r="AS2557" s="24"/>
      <c r="AT2557" s="24"/>
      <c r="AU2557" s="24"/>
      <c r="AV2557" s="24"/>
      <c r="AW2557" s="24">
        <f t="shared" si="948"/>
        <v>0</v>
      </c>
      <c r="AX2557" s="24">
        <f t="shared" si="949"/>
        <v>0</v>
      </c>
      <c r="BA2557" s="24"/>
      <c r="BB2557" s="24"/>
      <c r="BC2557" s="24"/>
      <c r="BD2557" s="24"/>
      <c r="BE2557" s="24"/>
      <c r="BF2557" s="24"/>
      <c r="BG2557" s="24">
        <f t="shared" si="950"/>
        <v>0</v>
      </c>
      <c r="BH2557" s="24">
        <f t="shared" si="951"/>
        <v>0</v>
      </c>
      <c r="BK2557" s="24"/>
      <c r="BL2557" s="24"/>
      <c r="BM2557" s="24"/>
      <c r="BN2557" s="24"/>
      <c r="BO2557" s="24"/>
      <c r="BP2557" s="24"/>
      <c r="BQ2557" s="24">
        <f t="shared" si="952"/>
        <v>0</v>
      </c>
      <c r="BR2557" s="24">
        <f t="shared" si="953"/>
        <v>0</v>
      </c>
      <c r="BU2557" s="24"/>
      <c r="BV2557" s="24"/>
      <c r="BW2557" s="24"/>
      <c r="BX2557" s="24"/>
      <c r="BY2557" s="24"/>
      <c r="BZ2557" s="24"/>
      <c r="CA2557" s="24">
        <f t="shared" si="954"/>
        <v>0</v>
      </c>
      <c r="CB2557" s="24">
        <f t="shared" si="955"/>
        <v>0</v>
      </c>
      <c r="CC2557" s="24"/>
      <c r="CE2557" s="24">
        <f t="shared" si="956"/>
        <v>0</v>
      </c>
      <c r="CG2557" s="24">
        <f t="shared" si="957"/>
        <v>0</v>
      </c>
      <c r="CI2557" s="24">
        <f t="shared" si="958"/>
        <v>0</v>
      </c>
      <c r="CK2557" s="24">
        <f t="shared" si="959"/>
        <v>0</v>
      </c>
      <c r="CM2557" s="24">
        <f t="shared" si="960"/>
        <v>0</v>
      </c>
      <c r="CO2557" s="24">
        <f t="shared" si="961"/>
        <v>0</v>
      </c>
      <c r="CQ2557" s="24">
        <f t="shared" si="962"/>
        <v>0</v>
      </c>
      <c r="CS2557" s="24">
        <f t="shared" si="963"/>
        <v>0</v>
      </c>
    </row>
    <row r="2558" spans="9:97">
      <c r="I2558" s="24">
        <f t="shared" si="943"/>
        <v>0</v>
      </c>
      <c r="J2558" s="24">
        <f t="shared" ref="J2558:J2621" si="966">IF(F2558&lt;C2558-D2558,C2558-D2558-F2558,0)</f>
        <v>0</v>
      </c>
      <c r="M2558" s="24"/>
      <c r="N2558" s="24"/>
      <c r="O2558" s="24"/>
      <c r="P2558" s="24"/>
      <c r="Q2558" s="24"/>
      <c r="R2558" s="24"/>
      <c r="S2558" s="24">
        <f t="shared" si="944"/>
        <v>0</v>
      </c>
      <c r="T2558" s="24">
        <f t="shared" si="965"/>
        <v>0</v>
      </c>
      <c r="W2558" s="24"/>
      <c r="X2558" s="24"/>
      <c r="Y2558" s="24"/>
      <c r="Z2558" s="24"/>
      <c r="AA2558" s="24"/>
      <c r="AB2558" s="24"/>
      <c r="AC2558" s="24">
        <f t="shared" si="945"/>
        <v>0</v>
      </c>
      <c r="AD2558" s="24">
        <f t="shared" si="946"/>
        <v>0</v>
      </c>
      <c r="AG2558" s="24"/>
      <c r="AH2558" s="24"/>
      <c r="AI2558" s="24"/>
      <c r="AJ2558" s="24"/>
      <c r="AK2558" s="24"/>
      <c r="AL2558" s="24"/>
      <c r="AM2558" s="24">
        <f t="shared" si="947"/>
        <v>0</v>
      </c>
      <c r="AN2558" s="24">
        <f t="shared" si="964"/>
        <v>0</v>
      </c>
      <c r="AQ2558" s="24"/>
      <c r="AR2558" s="24"/>
      <c r="AS2558" s="24"/>
      <c r="AT2558" s="24"/>
      <c r="AU2558" s="24"/>
      <c r="AV2558" s="24"/>
      <c r="AW2558" s="24">
        <f t="shared" si="948"/>
        <v>0</v>
      </c>
      <c r="AX2558" s="24">
        <f t="shared" si="949"/>
        <v>0</v>
      </c>
      <c r="BA2558" s="24"/>
      <c r="BB2558" s="24"/>
      <c r="BC2558" s="24"/>
      <c r="BD2558" s="24"/>
      <c r="BE2558" s="24"/>
      <c r="BF2558" s="24"/>
      <c r="BG2558" s="24">
        <f t="shared" si="950"/>
        <v>0</v>
      </c>
      <c r="BH2558" s="24">
        <f t="shared" si="951"/>
        <v>0</v>
      </c>
      <c r="BK2558" s="24"/>
      <c r="BL2558" s="24"/>
      <c r="BM2558" s="24"/>
      <c r="BN2558" s="24"/>
      <c r="BO2558" s="24"/>
      <c r="BP2558" s="24"/>
      <c r="BQ2558" s="24">
        <f t="shared" si="952"/>
        <v>0</v>
      </c>
      <c r="BR2558" s="24">
        <f t="shared" si="953"/>
        <v>0</v>
      </c>
      <c r="BU2558" s="24"/>
      <c r="BV2558" s="24"/>
      <c r="BW2558" s="24"/>
      <c r="BX2558" s="24"/>
      <c r="BY2558" s="24"/>
      <c r="BZ2558" s="24"/>
      <c r="CA2558" s="24">
        <f t="shared" si="954"/>
        <v>0</v>
      </c>
      <c r="CB2558" s="24">
        <f t="shared" si="955"/>
        <v>0</v>
      </c>
      <c r="CC2558" s="24"/>
      <c r="CE2558" s="24">
        <f t="shared" si="956"/>
        <v>0</v>
      </c>
      <c r="CG2558" s="24">
        <f t="shared" si="957"/>
        <v>0</v>
      </c>
      <c r="CI2558" s="24">
        <f t="shared" si="958"/>
        <v>0</v>
      </c>
      <c r="CK2558" s="24">
        <f t="shared" si="959"/>
        <v>0</v>
      </c>
      <c r="CM2558" s="24">
        <f t="shared" si="960"/>
        <v>0</v>
      </c>
      <c r="CO2558" s="24">
        <f t="shared" si="961"/>
        <v>0</v>
      </c>
      <c r="CQ2558" s="24">
        <f t="shared" si="962"/>
        <v>0</v>
      </c>
      <c r="CS2558" s="24">
        <f t="shared" si="963"/>
        <v>0</v>
      </c>
    </row>
    <row r="2559" spans="9:97">
      <c r="I2559" s="24">
        <f t="shared" si="943"/>
        <v>0</v>
      </c>
      <c r="J2559" s="24">
        <f t="shared" si="966"/>
        <v>0</v>
      </c>
      <c r="M2559" s="24"/>
      <c r="N2559" s="24"/>
      <c r="O2559" s="24"/>
      <c r="P2559" s="24"/>
      <c r="Q2559" s="24"/>
      <c r="R2559" s="24"/>
      <c r="S2559" s="24">
        <f t="shared" si="944"/>
        <v>0</v>
      </c>
      <c r="T2559" s="24">
        <f t="shared" si="965"/>
        <v>0</v>
      </c>
      <c r="W2559" s="24"/>
      <c r="X2559" s="24"/>
      <c r="Y2559" s="24"/>
      <c r="Z2559" s="24"/>
      <c r="AA2559" s="24"/>
      <c r="AB2559" s="24"/>
      <c r="AC2559" s="24">
        <f t="shared" si="945"/>
        <v>0</v>
      </c>
      <c r="AD2559" s="24">
        <f t="shared" si="946"/>
        <v>0</v>
      </c>
      <c r="AG2559" s="24"/>
      <c r="AH2559" s="24"/>
      <c r="AI2559" s="24"/>
      <c r="AJ2559" s="24"/>
      <c r="AK2559" s="24"/>
      <c r="AL2559" s="24"/>
      <c r="AM2559" s="24">
        <f t="shared" si="947"/>
        <v>0</v>
      </c>
      <c r="AN2559" s="24">
        <f t="shared" si="964"/>
        <v>0</v>
      </c>
      <c r="AQ2559" s="24"/>
      <c r="AR2559" s="24"/>
      <c r="AS2559" s="24"/>
      <c r="AT2559" s="24"/>
      <c r="AU2559" s="24"/>
      <c r="AV2559" s="24"/>
      <c r="AW2559" s="24">
        <f t="shared" si="948"/>
        <v>0</v>
      </c>
      <c r="AX2559" s="24">
        <f t="shared" si="949"/>
        <v>0</v>
      </c>
      <c r="BA2559" s="24"/>
      <c r="BB2559" s="24"/>
      <c r="BC2559" s="24"/>
      <c r="BD2559" s="24"/>
      <c r="BE2559" s="24"/>
      <c r="BF2559" s="24"/>
      <c r="BG2559" s="24">
        <f t="shared" si="950"/>
        <v>0</v>
      </c>
      <c r="BH2559" s="24">
        <f t="shared" si="951"/>
        <v>0</v>
      </c>
      <c r="BK2559" s="24"/>
      <c r="BL2559" s="24"/>
      <c r="BM2559" s="24"/>
      <c r="BN2559" s="24"/>
      <c r="BO2559" s="24"/>
      <c r="BP2559" s="24"/>
      <c r="BQ2559" s="24">
        <f t="shared" si="952"/>
        <v>0</v>
      </c>
      <c r="BR2559" s="24">
        <f t="shared" si="953"/>
        <v>0</v>
      </c>
      <c r="BU2559" s="24"/>
      <c r="BV2559" s="24"/>
      <c r="BW2559" s="24"/>
      <c r="BX2559" s="24"/>
      <c r="BY2559" s="24"/>
      <c r="BZ2559" s="24"/>
      <c r="CA2559" s="24">
        <f t="shared" si="954"/>
        <v>0</v>
      </c>
      <c r="CB2559" s="24">
        <f t="shared" si="955"/>
        <v>0</v>
      </c>
      <c r="CC2559" s="24"/>
      <c r="CE2559" s="24">
        <f t="shared" si="956"/>
        <v>0</v>
      </c>
      <c r="CG2559" s="24">
        <f t="shared" si="957"/>
        <v>0</v>
      </c>
      <c r="CI2559" s="24">
        <f t="shared" si="958"/>
        <v>0</v>
      </c>
      <c r="CK2559" s="24">
        <f t="shared" si="959"/>
        <v>0</v>
      </c>
      <c r="CM2559" s="24">
        <f t="shared" si="960"/>
        <v>0</v>
      </c>
      <c r="CO2559" s="24">
        <f t="shared" si="961"/>
        <v>0</v>
      </c>
      <c r="CQ2559" s="24">
        <f t="shared" si="962"/>
        <v>0</v>
      </c>
      <c r="CS2559" s="24">
        <f t="shared" si="963"/>
        <v>0</v>
      </c>
    </row>
    <row r="2560" spans="9:97">
      <c r="I2560" s="24">
        <f t="shared" si="943"/>
        <v>0</v>
      </c>
      <c r="J2560" s="24">
        <f t="shared" si="966"/>
        <v>0</v>
      </c>
      <c r="M2560" s="24"/>
      <c r="N2560" s="24"/>
      <c r="O2560" s="24"/>
      <c r="P2560" s="24"/>
      <c r="Q2560" s="24"/>
      <c r="R2560" s="24"/>
      <c r="S2560" s="24">
        <f t="shared" si="944"/>
        <v>0</v>
      </c>
      <c r="T2560" s="24">
        <f t="shared" si="965"/>
        <v>0</v>
      </c>
      <c r="W2560" s="24"/>
      <c r="X2560" s="24"/>
      <c r="Y2560" s="24"/>
      <c r="Z2560" s="24"/>
      <c r="AA2560" s="24"/>
      <c r="AB2560" s="24"/>
      <c r="AC2560" s="24">
        <f t="shared" si="945"/>
        <v>0</v>
      </c>
      <c r="AD2560" s="24">
        <f t="shared" si="946"/>
        <v>0</v>
      </c>
      <c r="AG2560" s="24"/>
      <c r="AH2560" s="24"/>
      <c r="AI2560" s="24"/>
      <c r="AJ2560" s="24"/>
      <c r="AK2560" s="24"/>
      <c r="AL2560" s="24"/>
      <c r="AM2560" s="24">
        <f t="shared" si="947"/>
        <v>0</v>
      </c>
      <c r="AN2560" s="24">
        <f t="shared" si="964"/>
        <v>0</v>
      </c>
      <c r="AQ2560" s="24"/>
      <c r="AR2560" s="24"/>
      <c r="AS2560" s="24"/>
      <c r="AT2560" s="24"/>
      <c r="AU2560" s="24"/>
      <c r="AV2560" s="24"/>
      <c r="AW2560" s="24">
        <f t="shared" si="948"/>
        <v>0</v>
      </c>
      <c r="AX2560" s="24">
        <f t="shared" si="949"/>
        <v>0</v>
      </c>
      <c r="BA2560" s="24"/>
      <c r="BB2560" s="24"/>
      <c r="BC2560" s="24"/>
      <c r="BD2560" s="24"/>
      <c r="BE2560" s="24"/>
      <c r="BF2560" s="24"/>
      <c r="BG2560" s="24">
        <f t="shared" si="950"/>
        <v>0</v>
      </c>
      <c r="BH2560" s="24">
        <f t="shared" si="951"/>
        <v>0</v>
      </c>
      <c r="BK2560" s="24"/>
      <c r="BL2560" s="24"/>
      <c r="BM2560" s="24"/>
      <c r="BN2560" s="24"/>
      <c r="BO2560" s="24"/>
      <c r="BP2560" s="24"/>
      <c r="BQ2560" s="24">
        <f t="shared" si="952"/>
        <v>0</v>
      </c>
      <c r="BR2560" s="24">
        <f t="shared" si="953"/>
        <v>0</v>
      </c>
      <c r="BU2560" s="24"/>
      <c r="BV2560" s="24"/>
      <c r="BW2560" s="24"/>
      <c r="BX2560" s="24"/>
      <c r="BY2560" s="24"/>
      <c r="BZ2560" s="24"/>
      <c r="CA2560" s="24">
        <f t="shared" si="954"/>
        <v>0</v>
      </c>
      <c r="CB2560" s="24">
        <f t="shared" si="955"/>
        <v>0</v>
      </c>
      <c r="CC2560" s="24"/>
      <c r="CE2560" s="24">
        <f t="shared" si="956"/>
        <v>0</v>
      </c>
      <c r="CG2560" s="24">
        <f t="shared" si="957"/>
        <v>0</v>
      </c>
      <c r="CI2560" s="24">
        <f t="shared" si="958"/>
        <v>0</v>
      </c>
      <c r="CK2560" s="24">
        <f t="shared" si="959"/>
        <v>0</v>
      </c>
      <c r="CM2560" s="24">
        <f t="shared" si="960"/>
        <v>0</v>
      </c>
      <c r="CO2560" s="24">
        <f t="shared" si="961"/>
        <v>0</v>
      </c>
      <c r="CQ2560" s="24">
        <f t="shared" si="962"/>
        <v>0</v>
      </c>
      <c r="CS2560" s="24">
        <f t="shared" si="963"/>
        <v>0</v>
      </c>
    </row>
    <row r="2561" spans="9:97">
      <c r="I2561" s="24">
        <f t="shared" si="943"/>
        <v>0</v>
      </c>
      <c r="J2561" s="24">
        <f t="shared" si="966"/>
        <v>0</v>
      </c>
      <c r="M2561" s="24"/>
      <c r="N2561" s="24"/>
      <c r="O2561" s="24"/>
      <c r="P2561" s="24"/>
      <c r="Q2561" s="24"/>
      <c r="R2561" s="24"/>
      <c r="S2561" s="24">
        <f t="shared" si="944"/>
        <v>0</v>
      </c>
      <c r="T2561" s="24">
        <f t="shared" si="965"/>
        <v>0</v>
      </c>
      <c r="W2561" s="24"/>
      <c r="X2561" s="24"/>
      <c r="Y2561" s="24"/>
      <c r="Z2561" s="24"/>
      <c r="AA2561" s="24"/>
      <c r="AB2561" s="24"/>
      <c r="AC2561" s="24">
        <f t="shared" si="945"/>
        <v>0</v>
      </c>
      <c r="AD2561" s="24">
        <f t="shared" si="946"/>
        <v>0</v>
      </c>
      <c r="AG2561" s="24"/>
      <c r="AH2561" s="24"/>
      <c r="AI2561" s="24"/>
      <c r="AJ2561" s="24"/>
      <c r="AK2561" s="24"/>
      <c r="AL2561" s="24"/>
      <c r="AM2561" s="24">
        <f t="shared" si="947"/>
        <v>0</v>
      </c>
      <c r="AN2561" s="24">
        <f t="shared" si="964"/>
        <v>0</v>
      </c>
      <c r="AQ2561" s="24"/>
      <c r="AR2561" s="24"/>
      <c r="AS2561" s="24"/>
      <c r="AT2561" s="24"/>
      <c r="AU2561" s="24"/>
      <c r="AV2561" s="24"/>
      <c r="AW2561" s="24">
        <f t="shared" si="948"/>
        <v>0</v>
      </c>
      <c r="AX2561" s="24">
        <f t="shared" si="949"/>
        <v>0</v>
      </c>
      <c r="BA2561" s="24"/>
      <c r="BB2561" s="24"/>
      <c r="BC2561" s="24"/>
      <c r="BD2561" s="24"/>
      <c r="BE2561" s="24"/>
      <c r="BF2561" s="24"/>
      <c r="BG2561" s="24">
        <f t="shared" si="950"/>
        <v>0</v>
      </c>
      <c r="BH2561" s="24">
        <f t="shared" si="951"/>
        <v>0</v>
      </c>
      <c r="BK2561" s="24"/>
      <c r="BL2561" s="24"/>
      <c r="BM2561" s="24"/>
      <c r="BN2561" s="24"/>
      <c r="BO2561" s="24"/>
      <c r="BP2561" s="24"/>
      <c r="BQ2561" s="24">
        <f t="shared" si="952"/>
        <v>0</v>
      </c>
      <c r="BR2561" s="24">
        <f t="shared" si="953"/>
        <v>0</v>
      </c>
      <c r="BU2561" s="24"/>
      <c r="BV2561" s="24"/>
      <c r="BW2561" s="24"/>
      <c r="BX2561" s="24"/>
      <c r="BY2561" s="24"/>
      <c r="BZ2561" s="24"/>
      <c r="CA2561" s="24">
        <f t="shared" si="954"/>
        <v>0</v>
      </c>
      <c r="CB2561" s="24">
        <f t="shared" si="955"/>
        <v>0</v>
      </c>
      <c r="CC2561" s="24"/>
      <c r="CE2561" s="24">
        <f t="shared" si="956"/>
        <v>0</v>
      </c>
      <c r="CG2561" s="24">
        <f t="shared" si="957"/>
        <v>0</v>
      </c>
      <c r="CI2561" s="24">
        <f t="shared" si="958"/>
        <v>0</v>
      </c>
      <c r="CK2561" s="24">
        <f t="shared" si="959"/>
        <v>0</v>
      </c>
      <c r="CM2561" s="24">
        <f t="shared" si="960"/>
        <v>0</v>
      </c>
      <c r="CO2561" s="24">
        <f t="shared" si="961"/>
        <v>0</v>
      </c>
      <c r="CQ2561" s="24">
        <f t="shared" si="962"/>
        <v>0</v>
      </c>
      <c r="CS2561" s="24">
        <f t="shared" si="963"/>
        <v>0</v>
      </c>
    </row>
    <row r="2562" spans="9:97">
      <c r="I2562" s="24">
        <f t="shared" si="943"/>
        <v>0</v>
      </c>
      <c r="J2562" s="24">
        <f t="shared" si="966"/>
        <v>0</v>
      </c>
      <c r="M2562" s="24"/>
      <c r="N2562" s="24"/>
      <c r="O2562" s="24"/>
      <c r="P2562" s="24"/>
      <c r="Q2562" s="24"/>
      <c r="R2562" s="24"/>
      <c r="S2562" s="24">
        <f t="shared" si="944"/>
        <v>0</v>
      </c>
      <c r="T2562" s="24">
        <f t="shared" si="965"/>
        <v>0</v>
      </c>
      <c r="W2562" s="24"/>
      <c r="X2562" s="24"/>
      <c r="Y2562" s="24"/>
      <c r="Z2562" s="24"/>
      <c r="AA2562" s="24"/>
      <c r="AB2562" s="24"/>
      <c r="AC2562" s="24">
        <f t="shared" si="945"/>
        <v>0</v>
      </c>
      <c r="AD2562" s="24">
        <f t="shared" si="946"/>
        <v>0</v>
      </c>
      <c r="AG2562" s="24"/>
      <c r="AH2562" s="24"/>
      <c r="AI2562" s="24"/>
      <c r="AJ2562" s="24"/>
      <c r="AK2562" s="24"/>
      <c r="AL2562" s="24"/>
      <c r="AM2562" s="24">
        <f t="shared" si="947"/>
        <v>0</v>
      </c>
      <c r="AN2562" s="24">
        <f t="shared" si="964"/>
        <v>0</v>
      </c>
      <c r="AQ2562" s="24"/>
      <c r="AR2562" s="24"/>
      <c r="AS2562" s="24"/>
      <c r="AT2562" s="24"/>
      <c r="AU2562" s="24"/>
      <c r="AV2562" s="24"/>
      <c r="AW2562" s="24">
        <f t="shared" si="948"/>
        <v>0</v>
      </c>
      <c r="AX2562" s="24">
        <f t="shared" si="949"/>
        <v>0</v>
      </c>
      <c r="BA2562" s="24"/>
      <c r="BB2562" s="24"/>
      <c r="BC2562" s="24"/>
      <c r="BD2562" s="24"/>
      <c r="BE2562" s="24"/>
      <c r="BF2562" s="24"/>
      <c r="BG2562" s="24">
        <f t="shared" si="950"/>
        <v>0</v>
      </c>
      <c r="BH2562" s="24">
        <f t="shared" si="951"/>
        <v>0</v>
      </c>
      <c r="BK2562" s="24"/>
      <c r="BL2562" s="24"/>
      <c r="BM2562" s="24"/>
      <c r="BN2562" s="24"/>
      <c r="BO2562" s="24"/>
      <c r="BP2562" s="24"/>
      <c r="BQ2562" s="24">
        <f t="shared" si="952"/>
        <v>0</v>
      </c>
      <c r="BR2562" s="24">
        <f t="shared" si="953"/>
        <v>0</v>
      </c>
      <c r="BU2562" s="24"/>
      <c r="BV2562" s="24"/>
      <c r="BW2562" s="24"/>
      <c r="BX2562" s="24"/>
      <c r="BY2562" s="24"/>
      <c r="BZ2562" s="24"/>
      <c r="CA2562" s="24">
        <f t="shared" si="954"/>
        <v>0</v>
      </c>
      <c r="CB2562" s="24">
        <f t="shared" si="955"/>
        <v>0</v>
      </c>
      <c r="CC2562" s="24"/>
      <c r="CE2562" s="24">
        <f t="shared" si="956"/>
        <v>0</v>
      </c>
      <c r="CG2562" s="24">
        <f t="shared" si="957"/>
        <v>0</v>
      </c>
      <c r="CI2562" s="24">
        <f t="shared" si="958"/>
        <v>0</v>
      </c>
      <c r="CK2562" s="24">
        <f t="shared" si="959"/>
        <v>0</v>
      </c>
      <c r="CM2562" s="24">
        <f t="shared" si="960"/>
        <v>0</v>
      </c>
      <c r="CO2562" s="24">
        <f t="shared" si="961"/>
        <v>0</v>
      </c>
      <c r="CQ2562" s="24">
        <f t="shared" si="962"/>
        <v>0</v>
      </c>
      <c r="CS2562" s="24">
        <f t="shared" si="963"/>
        <v>0</v>
      </c>
    </row>
    <row r="2563" spans="9:97">
      <c r="I2563" s="24">
        <f t="shared" si="943"/>
        <v>0</v>
      </c>
      <c r="J2563" s="24">
        <f t="shared" si="966"/>
        <v>0</v>
      </c>
      <c r="M2563" s="24"/>
      <c r="N2563" s="24"/>
      <c r="O2563" s="24"/>
      <c r="P2563" s="24"/>
      <c r="Q2563" s="24"/>
      <c r="R2563" s="24"/>
      <c r="S2563" s="24">
        <f t="shared" si="944"/>
        <v>0</v>
      </c>
      <c r="T2563" s="24">
        <f t="shared" si="965"/>
        <v>0</v>
      </c>
      <c r="W2563" s="24"/>
      <c r="X2563" s="24"/>
      <c r="Y2563" s="24"/>
      <c r="Z2563" s="24"/>
      <c r="AA2563" s="24"/>
      <c r="AB2563" s="24"/>
      <c r="AC2563" s="24">
        <f t="shared" si="945"/>
        <v>0</v>
      </c>
      <c r="AD2563" s="24">
        <f t="shared" si="946"/>
        <v>0</v>
      </c>
      <c r="AG2563" s="24"/>
      <c r="AH2563" s="24"/>
      <c r="AI2563" s="24"/>
      <c r="AJ2563" s="24"/>
      <c r="AK2563" s="24"/>
      <c r="AL2563" s="24"/>
      <c r="AM2563" s="24">
        <f t="shared" si="947"/>
        <v>0</v>
      </c>
      <c r="AN2563" s="24">
        <f t="shared" si="964"/>
        <v>0</v>
      </c>
      <c r="AQ2563" s="24"/>
      <c r="AR2563" s="24"/>
      <c r="AS2563" s="24"/>
      <c r="AT2563" s="24"/>
      <c r="AU2563" s="24"/>
      <c r="AV2563" s="24"/>
      <c r="AW2563" s="24">
        <f t="shared" si="948"/>
        <v>0</v>
      </c>
      <c r="AX2563" s="24">
        <f t="shared" si="949"/>
        <v>0</v>
      </c>
      <c r="BA2563" s="24"/>
      <c r="BB2563" s="24"/>
      <c r="BC2563" s="24"/>
      <c r="BD2563" s="24"/>
      <c r="BE2563" s="24"/>
      <c r="BF2563" s="24"/>
      <c r="BG2563" s="24">
        <f t="shared" si="950"/>
        <v>0</v>
      </c>
      <c r="BH2563" s="24">
        <f t="shared" si="951"/>
        <v>0</v>
      </c>
      <c r="BK2563" s="24"/>
      <c r="BL2563" s="24"/>
      <c r="BM2563" s="24"/>
      <c r="BN2563" s="24"/>
      <c r="BO2563" s="24"/>
      <c r="BP2563" s="24"/>
      <c r="BQ2563" s="24">
        <f t="shared" si="952"/>
        <v>0</v>
      </c>
      <c r="BR2563" s="24">
        <f t="shared" si="953"/>
        <v>0</v>
      </c>
      <c r="BU2563" s="24"/>
      <c r="BV2563" s="24"/>
      <c r="BW2563" s="24"/>
      <c r="BX2563" s="24"/>
      <c r="BY2563" s="24"/>
      <c r="BZ2563" s="24"/>
      <c r="CA2563" s="24">
        <f t="shared" si="954"/>
        <v>0</v>
      </c>
      <c r="CB2563" s="24">
        <f t="shared" si="955"/>
        <v>0</v>
      </c>
      <c r="CC2563" s="24"/>
      <c r="CE2563" s="24">
        <f t="shared" si="956"/>
        <v>0</v>
      </c>
      <c r="CG2563" s="24">
        <f t="shared" si="957"/>
        <v>0</v>
      </c>
      <c r="CI2563" s="24">
        <f t="shared" si="958"/>
        <v>0</v>
      </c>
      <c r="CK2563" s="24">
        <f t="shared" si="959"/>
        <v>0</v>
      </c>
      <c r="CM2563" s="24">
        <f t="shared" si="960"/>
        <v>0</v>
      </c>
      <c r="CO2563" s="24">
        <f t="shared" si="961"/>
        <v>0</v>
      </c>
      <c r="CQ2563" s="24">
        <f t="shared" si="962"/>
        <v>0</v>
      </c>
      <c r="CS2563" s="24">
        <f t="shared" si="963"/>
        <v>0</v>
      </c>
    </row>
    <row r="2564" spans="9:97">
      <c r="I2564" s="24">
        <f t="shared" ref="I2564:I2627" si="967">IF(F2564&gt;=C2564-D2564,G2564-H2564,E2564)</f>
        <v>0</v>
      </c>
      <c r="J2564" s="24">
        <f t="shared" si="966"/>
        <v>0</v>
      </c>
      <c r="M2564" s="24"/>
      <c r="N2564" s="24"/>
      <c r="O2564" s="24"/>
      <c r="P2564" s="24"/>
      <c r="Q2564" s="24"/>
      <c r="R2564" s="24"/>
      <c r="S2564" s="24">
        <f t="shared" ref="S2564:S2627" si="968">IF(P2564&gt;=M2564-N2564,Q2564-R2564,O2564)</f>
        <v>0</v>
      </c>
      <c r="T2564" s="24">
        <f t="shared" si="965"/>
        <v>0</v>
      </c>
      <c r="W2564" s="24"/>
      <c r="X2564" s="24"/>
      <c r="Y2564" s="24"/>
      <c r="Z2564" s="24"/>
      <c r="AA2564" s="24"/>
      <c r="AB2564" s="24"/>
      <c r="AC2564" s="24">
        <f t="shared" ref="AC2564:AC2627" si="969">IF(Z2564&gt;=W2564-X2564,AA2564-AB2564,Y2564)</f>
        <v>0</v>
      </c>
      <c r="AD2564" s="24">
        <f t="shared" ref="AD2564:AD2627" si="970">IF(Z2564&lt;W2564-X2564,W2564-X2564-Z2564,0)</f>
        <v>0</v>
      </c>
      <c r="AG2564" s="24"/>
      <c r="AH2564" s="24"/>
      <c r="AI2564" s="24"/>
      <c r="AJ2564" s="24"/>
      <c r="AK2564" s="24"/>
      <c r="AL2564" s="24"/>
      <c r="AM2564" s="24">
        <f t="shared" ref="AM2564:AM2627" si="971">IF(AJ2564&gt;=AG2564-AH2564,AK2564-AL2564,AI2564)</f>
        <v>0</v>
      </c>
      <c r="AN2564" s="24">
        <f t="shared" si="964"/>
        <v>0</v>
      </c>
      <c r="AQ2564" s="24"/>
      <c r="AR2564" s="24"/>
      <c r="AS2564" s="24"/>
      <c r="AT2564" s="24"/>
      <c r="AU2564" s="24"/>
      <c r="AV2564" s="24"/>
      <c r="AW2564" s="24">
        <f t="shared" ref="AW2564:AW2627" si="972">IF(AS2564&gt;=AR2564-AQ2564,AV2564-AU2564,AT2564)</f>
        <v>0</v>
      </c>
      <c r="AX2564" s="24">
        <f t="shared" ref="AX2564:AX2627" si="973">IF(AS2564&lt;AR2564-AQ2564,AR2564-AQ2564-AS2564,0)</f>
        <v>0</v>
      </c>
      <c r="BA2564" s="24"/>
      <c r="BB2564" s="24"/>
      <c r="BC2564" s="24"/>
      <c r="BD2564" s="24"/>
      <c r="BE2564" s="24"/>
      <c r="BF2564" s="24"/>
      <c r="BG2564" s="24">
        <f t="shared" ref="BG2564:BG2627" si="974">IF(BC2564&gt;=BB2564-BA2564,BF2564-BE2564,BD2564)</f>
        <v>0</v>
      </c>
      <c r="BH2564" s="24">
        <f t="shared" ref="BH2564:BH2627" si="975">IF(BC2564&lt;BB2564-BA2564,BB2564-BA2564-BC2564,0)</f>
        <v>0</v>
      </c>
      <c r="BK2564" s="24"/>
      <c r="BL2564" s="24"/>
      <c r="BM2564" s="24"/>
      <c r="BN2564" s="24"/>
      <c r="BO2564" s="24"/>
      <c r="BP2564" s="24"/>
      <c r="BQ2564" s="24">
        <f t="shared" ref="BQ2564:BQ2627" si="976">IF(BM2564&gt;=BL2564-BK2564,BP2564-BO2564,BN2564)</f>
        <v>0</v>
      </c>
      <c r="BR2564" s="24">
        <f t="shared" ref="BR2564:BR2627" si="977">IF(BM2564&lt;BL2564-BK2564,BL2564-BK2564-BM2564,0)</f>
        <v>0</v>
      </c>
      <c r="BU2564" s="24"/>
      <c r="BV2564" s="24"/>
      <c r="BW2564" s="24"/>
      <c r="BX2564" s="24"/>
      <c r="BY2564" s="24"/>
      <c r="BZ2564" s="24"/>
      <c r="CA2564" s="24">
        <f t="shared" ref="CA2564:CA2627" si="978">IF(BW2564&gt;=BV2564-BU2564,BZ2564-BY2564,BX2564)</f>
        <v>0</v>
      </c>
      <c r="CB2564" s="24">
        <f t="shared" ref="CB2564:CB2627" si="979">IF(BW2564&lt;BV2564-BU2564,BV2564-BU2564-BW2564,0)</f>
        <v>0</v>
      </c>
      <c r="CC2564" s="24"/>
      <c r="CE2564" s="24">
        <f t="shared" si="956"/>
        <v>0</v>
      </c>
      <c r="CG2564" s="24">
        <f t="shared" si="957"/>
        <v>0</v>
      </c>
      <c r="CI2564" s="24">
        <f t="shared" si="958"/>
        <v>0</v>
      </c>
      <c r="CK2564" s="24">
        <f t="shared" si="959"/>
        <v>0</v>
      </c>
      <c r="CM2564" s="24">
        <f t="shared" si="960"/>
        <v>0</v>
      </c>
      <c r="CO2564" s="24">
        <f t="shared" si="961"/>
        <v>0</v>
      </c>
      <c r="CQ2564" s="24">
        <f t="shared" si="962"/>
        <v>0</v>
      </c>
      <c r="CS2564" s="24">
        <f t="shared" si="963"/>
        <v>0</v>
      </c>
    </row>
    <row r="2565" spans="9:97">
      <c r="I2565" s="24">
        <f t="shared" si="967"/>
        <v>0</v>
      </c>
      <c r="J2565" s="24">
        <f t="shared" si="966"/>
        <v>0</v>
      </c>
      <c r="M2565" s="24"/>
      <c r="N2565" s="24"/>
      <c r="O2565" s="24"/>
      <c r="P2565" s="24"/>
      <c r="Q2565" s="24"/>
      <c r="R2565" s="24"/>
      <c r="S2565" s="24">
        <f t="shared" si="968"/>
        <v>0</v>
      </c>
      <c r="T2565" s="24">
        <f t="shared" si="965"/>
        <v>0</v>
      </c>
      <c r="W2565" s="24"/>
      <c r="X2565" s="24"/>
      <c r="Y2565" s="24"/>
      <c r="Z2565" s="24"/>
      <c r="AA2565" s="24"/>
      <c r="AB2565" s="24"/>
      <c r="AC2565" s="24">
        <f t="shared" si="969"/>
        <v>0</v>
      </c>
      <c r="AD2565" s="24">
        <f t="shared" si="970"/>
        <v>0</v>
      </c>
      <c r="AG2565" s="24"/>
      <c r="AH2565" s="24"/>
      <c r="AI2565" s="24"/>
      <c r="AJ2565" s="24"/>
      <c r="AK2565" s="24"/>
      <c r="AL2565" s="24"/>
      <c r="AM2565" s="24">
        <f t="shared" si="971"/>
        <v>0</v>
      </c>
      <c r="AN2565" s="24">
        <f t="shared" si="964"/>
        <v>0</v>
      </c>
      <c r="AQ2565" s="24"/>
      <c r="AR2565" s="24"/>
      <c r="AS2565" s="24"/>
      <c r="AT2565" s="24"/>
      <c r="AU2565" s="24"/>
      <c r="AV2565" s="24"/>
      <c r="AW2565" s="24">
        <f t="shared" si="972"/>
        <v>0</v>
      </c>
      <c r="AX2565" s="24">
        <f t="shared" si="973"/>
        <v>0</v>
      </c>
      <c r="BA2565" s="24"/>
      <c r="BB2565" s="24"/>
      <c r="BC2565" s="24"/>
      <c r="BD2565" s="24"/>
      <c r="BE2565" s="24"/>
      <c r="BF2565" s="24"/>
      <c r="BG2565" s="24">
        <f t="shared" si="974"/>
        <v>0</v>
      </c>
      <c r="BH2565" s="24">
        <f t="shared" si="975"/>
        <v>0</v>
      </c>
      <c r="BK2565" s="24"/>
      <c r="BL2565" s="24"/>
      <c r="BM2565" s="24"/>
      <c r="BN2565" s="24"/>
      <c r="BO2565" s="24"/>
      <c r="BP2565" s="24"/>
      <c r="BQ2565" s="24">
        <f t="shared" si="976"/>
        <v>0</v>
      </c>
      <c r="BR2565" s="24">
        <f t="shared" si="977"/>
        <v>0</v>
      </c>
      <c r="BU2565" s="24"/>
      <c r="BV2565" s="24"/>
      <c r="BW2565" s="24"/>
      <c r="BX2565" s="24"/>
      <c r="BY2565" s="24"/>
      <c r="BZ2565" s="24"/>
      <c r="CA2565" s="24">
        <f t="shared" si="978"/>
        <v>0</v>
      </c>
      <c r="CB2565" s="24">
        <f t="shared" si="979"/>
        <v>0</v>
      </c>
      <c r="CC2565" s="24"/>
      <c r="CE2565" s="24">
        <f t="shared" ref="CE2565:CE2628" si="980">SUMIF(B:B,CD2565,G:G)-SUMIF(B:B,CD2565,H:H)</f>
        <v>0</v>
      </c>
      <c r="CG2565" s="24">
        <f t="shared" ref="CG2565:CG2628" si="981">SUMIF(L:L,CF2565,Q:Q)-SUMIF(L:L,CF2565,R:R)</f>
        <v>0</v>
      </c>
      <c r="CI2565" s="24">
        <f t="shared" ref="CI2565:CI2628" si="982">SUMIF(V:V,CH2565,AA:AA)-SUMIF(V:V,CH2565,AB:AB)</f>
        <v>0</v>
      </c>
      <c r="CK2565" s="24">
        <f t="shared" ref="CK2565:CK2628" si="983">SUMIF(AF:AF,CJ2565,AK:AK)-SUMIF(AF:AF,CJ2565,AL:AL)</f>
        <v>0</v>
      </c>
      <c r="CM2565" s="24">
        <f t="shared" ref="CM2565:CM2628" si="984">SUMIF(AP:AP,CL2565,AV:AV)-SUMIF(AP:AP,CL2565,AU:AU)</f>
        <v>0</v>
      </c>
      <c r="CO2565" s="24">
        <f t="shared" ref="CO2565:CO2628" si="985">SUMIF(AZ:AZ,CN2565,BF:BF)-SUMIF(AZ:AZ,CN2565,BE:BE)</f>
        <v>0</v>
      </c>
      <c r="CQ2565" s="24">
        <f t="shared" ref="CQ2565:CQ2628" si="986">SUMIF(BJ:BJ,CP2565,BP:BP)-SUMIF(BJ:BJ,CP2565,BO:BO)</f>
        <v>0</v>
      </c>
      <c r="CS2565" s="24">
        <f t="shared" ref="CS2565:CS2628" si="987">SUMIF(BT:BT,CR2565,BZ:BZ)-SUMIF(BT:BT,CR2565,BY:BY)</f>
        <v>0</v>
      </c>
    </row>
    <row r="2566" spans="9:97">
      <c r="I2566" s="24">
        <f t="shared" si="967"/>
        <v>0</v>
      </c>
      <c r="J2566" s="24">
        <f t="shared" si="966"/>
        <v>0</v>
      </c>
      <c r="M2566" s="24"/>
      <c r="N2566" s="24"/>
      <c r="O2566" s="24"/>
      <c r="P2566" s="24"/>
      <c r="Q2566" s="24"/>
      <c r="R2566" s="24"/>
      <c r="S2566" s="24">
        <f t="shared" si="968"/>
        <v>0</v>
      </c>
      <c r="T2566" s="24">
        <f t="shared" si="965"/>
        <v>0</v>
      </c>
      <c r="W2566" s="24"/>
      <c r="X2566" s="24"/>
      <c r="Y2566" s="24"/>
      <c r="Z2566" s="24"/>
      <c r="AA2566" s="24"/>
      <c r="AB2566" s="24"/>
      <c r="AC2566" s="24">
        <f t="shared" si="969"/>
        <v>0</v>
      </c>
      <c r="AD2566" s="24">
        <f t="shared" si="970"/>
        <v>0</v>
      </c>
      <c r="AG2566" s="24"/>
      <c r="AH2566" s="24"/>
      <c r="AI2566" s="24"/>
      <c r="AJ2566" s="24"/>
      <c r="AK2566" s="24"/>
      <c r="AL2566" s="24"/>
      <c r="AM2566" s="24">
        <f t="shared" si="971"/>
        <v>0</v>
      </c>
      <c r="AN2566" s="24">
        <f t="shared" si="964"/>
        <v>0</v>
      </c>
      <c r="AQ2566" s="24"/>
      <c r="AR2566" s="24"/>
      <c r="AS2566" s="24"/>
      <c r="AT2566" s="24"/>
      <c r="AU2566" s="24"/>
      <c r="AV2566" s="24"/>
      <c r="AW2566" s="24">
        <f t="shared" si="972"/>
        <v>0</v>
      </c>
      <c r="AX2566" s="24">
        <f t="shared" si="973"/>
        <v>0</v>
      </c>
      <c r="BA2566" s="24"/>
      <c r="BB2566" s="24"/>
      <c r="BC2566" s="24"/>
      <c r="BD2566" s="24"/>
      <c r="BE2566" s="24"/>
      <c r="BF2566" s="24"/>
      <c r="BG2566" s="24">
        <f t="shared" si="974"/>
        <v>0</v>
      </c>
      <c r="BH2566" s="24">
        <f t="shared" si="975"/>
        <v>0</v>
      </c>
      <c r="BK2566" s="24"/>
      <c r="BL2566" s="24"/>
      <c r="BM2566" s="24"/>
      <c r="BN2566" s="24"/>
      <c r="BO2566" s="24"/>
      <c r="BP2566" s="24"/>
      <c r="BQ2566" s="24">
        <f t="shared" si="976"/>
        <v>0</v>
      </c>
      <c r="BR2566" s="24">
        <f t="shared" si="977"/>
        <v>0</v>
      </c>
      <c r="BU2566" s="24"/>
      <c r="BV2566" s="24"/>
      <c r="BW2566" s="24"/>
      <c r="BX2566" s="24"/>
      <c r="BY2566" s="24"/>
      <c r="BZ2566" s="24"/>
      <c r="CA2566" s="24">
        <f t="shared" si="978"/>
        <v>0</v>
      </c>
      <c r="CB2566" s="24">
        <f t="shared" si="979"/>
        <v>0</v>
      </c>
      <c r="CC2566" s="24"/>
      <c r="CE2566" s="24">
        <f t="shared" si="980"/>
        <v>0</v>
      </c>
      <c r="CG2566" s="24">
        <f t="shared" si="981"/>
        <v>0</v>
      </c>
      <c r="CI2566" s="24">
        <f t="shared" si="982"/>
        <v>0</v>
      </c>
      <c r="CK2566" s="24">
        <f t="shared" si="983"/>
        <v>0</v>
      </c>
      <c r="CM2566" s="24">
        <f t="shared" si="984"/>
        <v>0</v>
      </c>
      <c r="CO2566" s="24">
        <f t="shared" si="985"/>
        <v>0</v>
      </c>
      <c r="CQ2566" s="24">
        <f t="shared" si="986"/>
        <v>0</v>
      </c>
      <c r="CS2566" s="24">
        <f t="shared" si="987"/>
        <v>0</v>
      </c>
    </row>
    <row r="2567" spans="9:97">
      <c r="I2567" s="24">
        <f t="shared" si="967"/>
        <v>0</v>
      </c>
      <c r="J2567" s="24">
        <f t="shared" si="966"/>
        <v>0</v>
      </c>
      <c r="M2567" s="24"/>
      <c r="N2567" s="24"/>
      <c r="O2567" s="24"/>
      <c r="P2567" s="24"/>
      <c r="Q2567" s="24"/>
      <c r="R2567" s="24"/>
      <c r="S2567" s="24">
        <f t="shared" si="968"/>
        <v>0</v>
      </c>
      <c r="T2567" s="24">
        <f t="shared" si="965"/>
        <v>0</v>
      </c>
      <c r="W2567" s="24"/>
      <c r="X2567" s="24"/>
      <c r="Y2567" s="24"/>
      <c r="Z2567" s="24"/>
      <c r="AA2567" s="24"/>
      <c r="AB2567" s="24"/>
      <c r="AC2567" s="24">
        <f t="shared" si="969"/>
        <v>0</v>
      </c>
      <c r="AD2567" s="24">
        <f t="shared" si="970"/>
        <v>0</v>
      </c>
      <c r="AG2567" s="24"/>
      <c r="AH2567" s="24"/>
      <c r="AI2567" s="24"/>
      <c r="AJ2567" s="24"/>
      <c r="AK2567" s="24"/>
      <c r="AL2567" s="24"/>
      <c r="AM2567" s="24">
        <f t="shared" si="971"/>
        <v>0</v>
      </c>
      <c r="AN2567" s="24">
        <f t="shared" si="964"/>
        <v>0</v>
      </c>
      <c r="AQ2567" s="24"/>
      <c r="AR2567" s="24"/>
      <c r="AS2567" s="24"/>
      <c r="AT2567" s="24"/>
      <c r="AU2567" s="24"/>
      <c r="AV2567" s="24"/>
      <c r="AW2567" s="24">
        <f t="shared" si="972"/>
        <v>0</v>
      </c>
      <c r="AX2567" s="24">
        <f t="shared" si="973"/>
        <v>0</v>
      </c>
      <c r="BA2567" s="24"/>
      <c r="BB2567" s="24"/>
      <c r="BC2567" s="24"/>
      <c r="BD2567" s="24"/>
      <c r="BE2567" s="24"/>
      <c r="BF2567" s="24"/>
      <c r="BG2567" s="24">
        <f t="shared" si="974"/>
        <v>0</v>
      </c>
      <c r="BH2567" s="24">
        <f t="shared" si="975"/>
        <v>0</v>
      </c>
      <c r="BK2567" s="24"/>
      <c r="BL2567" s="24"/>
      <c r="BM2567" s="24"/>
      <c r="BN2567" s="24"/>
      <c r="BO2567" s="24"/>
      <c r="BP2567" s="24"/>
      <c r="BQ2567" s="24">
        <f t="shared" si="976"/>
        <v>0</v>
      </c>
      <c r="BR2567" s="24">
        <f t="shared" si="977"/>
        <v>0</v>
      </c>
      <c r="BU2567" s="24"/>
      <c r="BV2567" s="24"/>
      <c r="BW2567" s="24"/>
      <c r="BX2567" s="24"/>
      <c r="BY2567" s="24"/>
      <c r="BZ2567" s="24"/>
      <c r="CA2567" s="24">
        <f t="shared" si="978"/>
        <v>0</v>
      </c>
      <c r="CB2567" s="24">
        <f t="shared" si="979"/>
        <v>0</v>
      </c>
      <c r="CC2567" s="24"/>
      <c r="CE2567" s="24">
        <f t="shared" si="980"/>
        <v>0</v>
      </c>
      <c r="CG2567" s="24">
        <f t="shared" si="981"/>
        <v>0</v>
      </c>
      <c r="CI2567" s="24">
        <f t="shared" si="982"/>
        <v>0</v>
      </c>
      <c r="CK2567" s="24">
        <f t="shared" si="983"/>
        <v>0</v>
      </c>
      <c r="CM2567" s="24">
        <f t="shared" si="984"/>
        <v>0</v>
      </c>
      <c r="CO2567" s="24">
        <f t="shared" si="985"/>
        <v>0</v>
      </c>
      <c r="CQ2567" s="24">
        <f t="shared" si="986"/>
        <v>0</v>
      </c>
      <c r="CS2567" s="24">
        <f t="shared" si="987"/>
        <v>0</v>
      </c>
    </row>
    <row r="2568" spans="9:97">
      <c r="I2568" s="24">
        <f t="shared" si="967"/>
        <v>0</v>
      </c>
      <c r="J2568" s="24">
        <f t="shared" si="966"/>
        <v>0</v>
      </c>
      <c r="M2568" s="24"/>
      <c r="N2568" s="24"/>
      <c r="O2568" s="24"/>
      <c r="P2568" s="24"/>
      <c r="Q2568" s="24"/>
      <c r="R2568" s="24"/>
      <c r="S2568" s="24">
        <f t="shared" si="968"/>
        <v>0</v>
      </c>
      <c r="T2568" s="24">
        <f t="shared" si="965"/>
        <v>0</v>
      </c>
      <c r="W2568" s="24"/>
      <c r="X2568" s="24"/>
      <c r="Y2568" s="24"/>
      <c r="Z2568" s="24"/>
      <c r="AA2568" s="24"/>
      <c r="AB2568" s="24"/>
      <c r="AC2568" s="24">
        <f t="shared" si="969"/>
        <v>0</v>
      </c>
      <c r="AD2568" s="24">
        <f t="shared" si="970"/>
        <v>0</v>
      </c>
      <c r="AG2568" s="24"/>
      <c r="AH2568" s="24"/>
      <c r="AI2568" s="24"/>
      <c r="AJ2568" s="24"/>
      <c r="AK2568" s="24"/>
      <c r="AL2568" s="24"/>
      <c r="AM2568" s="24">
        <f t="shared" si="971"/>
        <v>0</v>
      </c>
      <c r="AN2568" s="24">
        <f t="shared" si="964"/>
        <v>0</v>
      </c>
      <c r="AQ2568" s="24"/>
      <c r="AR2568" s="24"/>
      <c r="AS2568" s="24"/>
      <c r="AT2568" s="24"/>
      <c r="AU2568" s="24"/>
      <c r="AV2568" s="24"/>
      <c r="AW2568" s="24">
        <f t="shared" si="972"/>
        <v>0</v>
      </c>
      <c r="AX2568" s="24">
        <f t="shared" si="973"/>
        <v>0</v>
      </c>
      <c r="BA2568" s="24"/>
      <c r="BB2568" s="24"/>
      <c r="BC2568" s="24"/>
      <c r="BD2568" s="24"/>
      <c r="BE2568" s="24"/>
      <c r="BF2568" s="24"/>
      <c r="BG2568" s="24">
        <f t="shared" si="974"/>
        <v>0</v>
      </c>
      <c r="BH2568" s="24">
        <f t="shared" si="975"/>
        <v>0</v>
      </c>
      <c r="BK2568" s="24"/>
      <c r="BL2568" s="24"/>
      <c r="BM2568" s="24"/>
      <c r="BN2568" s="24"/>
      <c r="BO2568" s="24"/>
      <c r="BP2568" s="24"/>
      <c r="BQ2568" s="24">
        <f t="shared" si="976"/>
        <v>0</v>
      </c>
      <c r="BR2568" s="24">
        <f t="shared" si="977"/>
        <v>0</v>
      </c>
      <c r="BU2568" s="24"/>
      <c r="BV2568" s="24"/>
      <c r="BW2568" s="24"/>
      <c r="BX2568" s="24"/>
      <c r="BY2568" s="24"/>
      <c r="BZ2568" s="24"/>
      <c r="CA2568" s="24">
        <f t="shared" si="978"/>
        <v>0</v>
      </c>
      <c r="CB2568" s="24">
        <f t="shared" si="979"/>
        <v>0</v>
      </c>
      <c r="CC2568" s="24"/>
      <c r="CE2568" s="24">
        <f t="shared" si="980"/>
        <v>0</v>
      </c>
      <c r="CG2568" s="24">
        <f t="shared" si="981"/>
        <v>0</v>
      </c>
      <c r="CI2568" s="24">
        <f t="shared" si="982"/>
        <v>0</v>
      </c>
      <c r="CK2568" s="24">
        <f t="shared" si="983"/>
        <v>0</v>
      </c>
      <c r="CM2568" s="24">
        <f t="shared" si="984"/>
        <v>0</v>
      </c>
      <c r="CO2568" s="24">
        <f t="shared" si="985"/>
        <v>0</v>
      </c>
      <c r="CQ2568" s="24">
        <f t="shared" si="986"/>
        <v>0</v>
      </c>
      <c r="CS2568" s="24">
        <f t="shared" si="987"/>
        <v>0</v>
      </c>
    </row>
    <row r="2569" spans="9:97">
      <c r="I2569" s="24">
        <f t="shared" si="967"/>
        <v>0</v>
      </c>
      <c r="J2569" s="24">
        <f t="shared" si="966"/>
        <v>0</v>
      </c>
      <c r="M2569" s="24"/>
      <c r="N2569" s="24"/>
      <c r="O2569" s="24"/>
      <c r="P2569" s="24"/>
      <c r="Q2569" s="24"/>
      <c r="R2569" s="24"/>
      <c r="S2569" s="24">
        <f t="shared" si="968"/>
        <v>0</v>
      </c>
      <c r="T2569" s="24">
        <f t="shared" si="965"/>
        <v>0</v>
      </c>
      <c r="W2569" s="24"/>
      <c r="X2569" s="24"/>
      <c r="Y2569" s="24"/>
      <c r="Z2569" s="24"/>
      <c r="AA2569" s="24"/>
      <c r="AB2569" s="24"/>
      <c r="AC2569" s="24">
        <f t="shared" si="969"/>
        <v>0</v>
      </c>
      <c r="AD2569" s="24">
        <f t="shared" si="970"/>
        <v>0</v>
      </c>
      <c r="AG2569" s="24"/>
      <c r="AH2569" s="24"/>
      <c r="AI2569" s="24"/>
      <c r="AJ2569" s="24"/>
      <c r="AK2569" s="24"/>
      <c r="AL2569" s="24"/>
      <c r="AM2569" s="24">
        <f t="shared" si="971"/>
        <v>0</v>
      </c>
      <c r="AN2569" s="24">
        <f t="shared" si="964"/>
        <v>0</v>
      </c>
      <c r="AQ2569" s="24"/>
      <c r="AR2569" s="24"/>
      <c r="AS2569" s="24"/>
      <c r="AT2569" s="24"/>
      <c r="AU2569" s="24"/>
      <c r="AV2569" s="24"/>
      <c r="AW2569" s="24">
        <f t="shared" si="972"/>
        <v>0</v>
      </c>
      <c r="AX2569" s="24">
        <f t="shared" si="973"/>
        <v>0</v>
      </c>
      <c r="BA2569" s="24"/>
      <c r="BB2569" s="24"/>
      <c r="BC2569" s="24"/>
      <c r="BD2569" s="24"/>
      <c r="BE2569" s="24"/>
      <c r="BF2569" s="24"/>
      <c r="BG2569" s="24">
        <f t="shared" si="974"/>
        <v>0</v>
      </c>
      <c r="BH2569" s="24">
        <f t="shared" si="975"/>
        <v>0</v>
      </c>
      <c r="BK2569" s="24"/>
      <c r="BL2569" s="24"/>
      <c r="BM2569" s="24"/>
      <c r="BN2569" s="24"/>
      <c r="BO2569" s="24"/>
      <c r="BP2569" s="24"/>
      <c r="BQ2569" s="24">
        <f t="shared" si="976"/>
        <v>0</v>
      </c>
      <c r="BR2569" s="24">
        <f t="shared" si="977"/>
        <v>0</v>
      </c>
      <c r="BU2569" s="24"/>
      <c r="BV2569" s="24"/>
      <c r="BW2569" s="24"/>
      <c r="BX2569" s="24"/>
      <c r="BY2569" s="24"/>
      <c r="BZ2569" s="24"/>
      <c r="CA2569" s="24">
        <f t="shared" si="978"/>
        <v>0</v>
      </c>
      <c r="CB2569" s="24">
        <f t="shared" si="979"/>
        <v>0</v>
      </c>
      <c r="CC2569" s="24"/>
      <c r="CE2569" s="24">
        <f t="shared" si="980"/>
        <v>0</v>
      </c>
      <c r="CG2569" s="24">
        <f t="shared" si="981"/>
        <v>0</v>
      </c>
      <c r="CI2569" s="24">
        <f t="shared" si="982"/>
        <v>0</v>
      </c>
      <c r="CK2569" s="24">
        <f t="shared" si="983"/>
        <v>0</v>
      </c>
      <c r="CM2569" s="24">
        <f t="shared" si="984"/>
        <v>0</v>
      </c>
      <c r="CO2569" s="24">
        <f t="shared" si="985"/>
        <v>0</v>
      </c>
      <c r="CQ2569" s="24">
        <f t="shared" si="986"/>
        <v>0</v>
      </c>
      <c r="CS2569" s="24">
        <f t="shared" si="987"/>
        <v>0</v>
      </c>
    </row>
    <row r="2570" spans="9:97">
      <c r="I2570" s="24">
        <f t="shared" si="967"/>
        <v>0</v>
      </c>
      <c r="J2570" s="24">
        <f t="shared" si="966"/>
        <v>0</v>
      </c>
      <c r="M2570" s="24"/>
      <c r="N2570" s="24"/>
      <c r="O2570" s="24"/>
      <c r="P2570" s="24"/>
      <c r="Q2570" s="24"/>
      <c r="R2570" s="24"/>
      <c r="S2570" s="24">
        <f t="shared" si="968"/>
        <v>0</v>
      </c>
      <c r="T2570" s="24">
        <f t="shared" si="965"/>
        <v>0</v>
      </c>
      <c r="W2570" s="24"/>
      <c r="X2570" s="24"/>
      <c r="Y2570" s="24"/>
      <c r="Z2570" s="24"/>
      <c r="AA2570" s="24"/>
      <c r="AB2570" s="24"/>
      <c r="AC2570" s="24">
        <f t="shared" si="969"/>
        <v>0</v>
      </c>
      <c r="AD2570" s="24">
        <f t="shared" si="970"/>
        <v>0</v>
      </c>
      <c r="AG2570" s="24"/>
      <c r="AH2570" s="24"/>
      <c r="AI2570" s="24"/>
      <c r="AJ2570" s="24"/>
      <c r="AK2570" s="24"/>
      <c r="AL2570" s="24"/>
      <c r="AM2570" s="24">
        <f t="shared" si="971"/>
        <v>0</v>
      </c>
      <c r="AN2570" s="24">
        <f t="shared" si="964"/>
        <v>0</v>
      </c>
      <c r="AQ2570" s="24"/>
      <c r="AR2570" s="24"/>
      <c r="AS2570" s="24"/>
      <c r="AT2570" s="24"/>
      <c r="AU2570" s="24"/>
      <c r="AV2570" s="24"/>
      <c r="AW2570" s="24">
        <f t="shared" si="972"/>
        <v>0</v>
      </c>
      <c r="AX2570" s="24">
        <f t="shared" si="973"/>
        <v>0</v>
      </c>
      <c r="BA2570" s="24"/>
      <c r="BB2570" s="24"/>
      <c r="BC2570" s="24"/>
      <c r="BD2570" s="24"/>
      <c r="BE2570" s="24"/>
      <c r="BF2570" s="24"/>
      <c r="BG2570" s="24">
        <f t="shared" si="974"/>
        <v>0</v>
      </c>
      <c r="BH2570" s="24">
        <f t="shared" si="975"/>
        <v>0</v>
      </c>
      <c r="BK2570" s="24"/>
      <c r="BL2570" s="24"/>
      <c r="BM2570" s="24"/>
      <c r="BN2570" s="24"/>
      <c r="BO2570" s="24"/>
      <c r="BP2570" s="24"/>
      <c r="BQ2570" s="24">
        <f t="shared" si="976"/>
        <v>0</v>
      </c>
      <c r="BR2570" s="24">
        <f t="shared" si="977"/>
        <v>0</v>
      </c>
      <c r="BU2570" s="24"/>
      <c r="BV2570" s="24"/>
      <c r="BW2570" s="24"/>
      <c r="BX2570" s="24"/>
      <c r="BY2570" s="24"/>
      <c r="BZ2570" s="24"/>
      <c r="CA2570" s="24">
        <f t="shared" si="978"/>
        <v>0</v>
      </c>
      <c r="CB2570" s="24">
        <f t="shared" si="979"/>
        <v>0</v>
      </c>
      <c r="CC2570" s="24"/>
      <c r="CE2570" s="24">
        <f t="shared" si="980"/>
        <v>0</v>
      </c>
      <c r="CG2570" s="24">
        <f t="shared" si="981"/>
        <v>0</v>
      </c>
      <c r="CI2570" s="24">
        <f t="shared" si="982"/>
        <v>0</v>
      </c>
      <c r="CK2570" s="24">
        <f t="shared" si="983"/>
        <v>0</v>
      </c>
      <c r="CM2570" s="24">
        <f t="shared" si="984"/>
        <v>0</v>
      </c>
      <c r="CO2570" s="24">
        <f t="shared" si="985"/>
        <v>0</v>
      </c>
      <c r="CQ2570" s="24">
        <f t="shared" si="986"/>
        <v>0</v>
      </c>
      <c r="CS2570" s="24">
        <f t="shared" si="987"/>
        <v>0</v>
      </c>
    </row>
    <row r="2571" spans="9:97">
      <c r="I2571" s="24">
        <f t="shared" si="967"/>
        <v>0</v>
      </c>
      <c r="J2571" s="24">
        <f t="shared" si="966"/>
        <v>0</v>
      </c>
      <c r="M2571" s="24"/>
      <c r="N2571" s="24"/>
      <c r="O2571" s="24"/>
      <c r="P2571" s="24"/>
      <c r="Q2571" s="24"/>
      <c r="R2571" s="24"/>
      <c r="S2571" s="24">
        <f t="shared" si="968"/>
        <v>0</v>
      </c>
      <c r="T2571" s="24">
        <f t="shared" si="965"/>
        <v>0</v>
      </c>
      <c r="W2571" s="24"/>
      <c r="X2571" s="24"/>
      <c r="Y2571" s="24"/>
      <c r="Z2571" s="24"/>
      <c r="AA2571" s="24"/>
      <c r="AB2571" s="24"/>
      <c r="AC2571" s="24">
        <f t="shared" si="969"/>
        <v>0</v>
      </c>
      <c r="AD2571" s="24">
        <f t="shared" si="970"/>
        <v>0</v>
      </c>
      <c r="AG2571" s="24"/>
      <c r="AH2571" s="24"/>
      <c r="AI2571" s="24"/>
      <c r="AJ2571" s="24"/>
      <c r="AK2571" s="24"/>
      <c r="AL2571" s="24"/>
      <c r="AM2571" s="24">
        <f t="shared" si="971"/>
        <v>0</v>
      </c>
      <c r="AN2571" s="24">
        <f t="shared" si="964"/>
        <v>0</v>
      </c>
      <c r="AQ2571" s="24"/>
      <c r="AR2571" s="24"/>
      <c r="AS2571" s="24"/>
      <c r="AT2571" s="24"/>
      <c r="AU2571" s="24"/>
      <c r="AV2571" s="24"/>
      <c r="AW2571" s="24">
        <f t="shared" si="972"/>
        <v>0</v>
      </c>
      <c r="AX2571" s="24">
        <f t="shared" si="973"/>
        <v>0</v>
      </c>
      <c r="BA2571" s="24"/>
      <c r="BB2571" s="24"/>
      <c r="BC2571" s="24"/>
      <c r="BD2571" s="24"/>
      <c r="BE2571" s="24"/>
      <c r="BF2571" s="24"/>
      <c r="BG2571" s="24">
        <f t="shared" si="974"/>
        <v>0</v>
      </c>
      <c r="BH2571" s="24">
        <f t="shared" si="975"/>
        <v>0</v>
      </c>
      <c r="BK2571" s="24"/>
      <c r="BL2571" s="24"/>
      <c r="BM2571" s="24"/>
      <c r="BN2571" s="24"/>
      <c r="BO2571" s="24"/>
      <c r="BP2571" s="24"/>
      <c r="BQ2571" s="24">
        <f t="shared" si="976"/>
        <v>0</v>
      </c>
      <c r="BR2571" s="24">
        <f t="shared" si="977"/>
        <v>0</v>
      </c>
      <c r="BU2571" s="24"/>
      <c r="BV2571" s="24"/>
      <c r="BW2571" s="24"/>
      <c r="BX2571" s="24"/>
      <c r="BY2571" s="24"/>
      <c r="BZ2571" s="24"/>
      <c r="CA2571" s="24">
        <f t="shared" si="978"/>
        <v>0</v>
      </c>
      <c r="CB2571" s="24">
        <f t="shared" si="979"/>
        <v>0</v>
      </c>
      <c r="CC2571" s="24"/>
      <c r="CE2571" s="24">
        <f t="shared" si="980"/>
        <v>0</v>
      </c>
      <c r="CG2571" s="24">
        <f t="shared" si="981"/>
        <v>0</v>
      </c>
      <c r="CI2571" s="24">
        <f t="shared" si="982"/>
        <v>0</v>
      </c>
      <c r="CK2571" s="24">
        <f t="shared" si="983"/>
        <v>0</v>
      </c>
      <c r="CM2571" s="24">
        <f t="shared" si="984"/>
        <v>0</v>
      </c>
      <c r="CO2571" s="24">
        <f t="shared" si="985"/>
        <v>0</v>
      </c>
      <c r="CQ2571" s="24">
        <f t="shared" si="986"/>
        <v>0</v>
      </c>
      <c r="CS2571" s="24">
        <f t="shared" si="987"/>
        <v>0</v>
      </c>
    </row>
    <row r="2572" spans="9:97">
      <c r="I2572" s="24">
        <f t="shared" si="967"/>
        <v>0</v>
      </c>
      <c r="J2572" s="24">
        <f t="shared" si="966"/>
        <v>0</v>
      </c>
      <c r="M2572" s="24"/>
      <c r="N2572" s="24"/>
      <c r="O2572" s="24"/>
      <c r="P2572" s="24"/>
      <c r="Q2572" s="24"/>
      <c r="R2572" s="24"/>
      <c r="S2572" s="24">
        <f t="shared" si="968"/>
        <v>0</v>
      </c>
      <c r="T2572" s="24">
        <f t="shared" si="965"/>
        <v>0</v>
      </c>
      <c r="W2572" s="24"/>
      <c r="X2572" s="24"/>
      <c r="Y2572" s="24"/>
      <c r="Z2572" s="24"/>
      <c r="AA2572" s="24"/>
      <c r="AB2572" s="24"/>
      <c r="AC2572" s="24">
        <f t="shared" si="969"/>
        <v>0</v>
      </c>
      <c r="AD2572" s="24">
        <f t="shared" si="970"/>
        <v>0</v>
      </c>
      <c r="AG2572" s="24"/>
      <c r="AH2572" s="24"/>
      <c r="AI2572" s="24"/>
      <c r="AJ2572" s="24"/>
      <c r="AK2572" s="24"/>
      <c r="AL2572" s="24"/>
      <c r="AM2572" s="24">
        <f t="shared" si="971"/>
        <v>0</v>
      </c>
      <c r="AN2572" s="24">
        <f t="shared" si="964"/>
        <v>0</v>
      </c>
      <c r="AQ2572" s="24"/>
      <c r="AR2572" s="24"/>
      <c r="AS2572" s="24"/>
      <c r="AT2572" s="24"/>
      <c r="AU2572" s="24"/>
      <c r="AV2572" s="24"/>
      <c r="AW2572" s="24">
        <f t="shared" si="972"/>
        <v>0</v>
      </c>
      <c r="AX2572" s="24">
        <f t="shared" si="973"/>
        <v>0</v>
      </c>
      <c r="BA2572" s="24"/>
      <c r="BB2572" s="24"/>
      <c r="BC2572" s="24"/>
      <c r="BD2572" s="24"/>
      <c r="BE2572" s="24"/>
      <c r="BF2572" s="24"/>
      <c r="BG2572" s="24">
        <f t="shared" si="974"/>
        <v>0</v>
      </c>
      <c r="BH2572" s="24">
        <f t="shared" si="975"/>
        <v>0</v>
      </c>
      <c r="BK2572" s="24"/>
      <c r="BL2572" s="24"/>
      <c r="BM2572" s="24"/>
      <c r="BN2572" s="24"/>
      <c r="BO2572" s="24"/>
      <c r="BP2572" s="24"/>
      <c r="BQ2572" s="24">
        <f t="shared" si="976"/>
        <v>0</v>
      </c>
      <c r="BR2572" s="24">
        <f t="shared" si="977"/>
        <v>0</v>
      </c>
      <c r="BU2572" s="24"/>
      <c r="BV2572" s="24"/>
      <c r="BW2572" s="24"/>
      <c r="BX2572" s="24"/>
      <c r="BY2572" s="24"/>
      <c r="BZ2572" s="24"/>
      <c r="CA2572" s="24">
        <f t="shared" si="978"/>
        <v>0</v>
      </c>
      <c r="CB2572" s="24">
        <f t="shared" si="979"/>
        <v>0</v>
      </c>
      <c r="CC2572" s="24"/>
      <c r="CE2572" s="24">
        <f t="shared" si="980"/>
        <v>0</v>
      </c>
      <c r="CG2572" s="24">
        <f t="shared" si="981"/>
        <v>0</v>
      </c>
      <c r="CI2572" s="24">
        <f t="shared" si="982"/>
        <v>0</v>
      </c>
      <c r="CK2572" s="24">
        <f t="shared" si="983"/>
        <v>0</v>
      </c>
      <c r="CM2572" s="24">
        <f t="shared" si="984"/>
        <v>0</v>
      </c>
      <c r="CO2572" s="24">
        <f t="shared" si="985"/>
        <v>0</v>
      </c>
      <c r="CQ2572" s="24">
        <f t="shared" si="986"/>
        <v>0</v>
      </c>
      <c r="CS2572" s="24">
        <f t="shared" si="987"/>
        <v>0</v>
      </c>
    </row>
    <row r="2573" spans="9:97">
      <c r="I2573" s="24">
        <f t="shared" si="967"/>
        <v>0</v>
      </c>
      <c r="J2573" s="24">
        <f t="shared" si="966"/>
        <v>0</v>
      </c>
      <c r="M2573" s="24"/>
      <c r="N2573" s="24"/>
      <c r="O2573" s="24"/>
      <c r="P2573" s="24"/>
      <c r="Q2573" s="24"/>
      <c r="R2573" s="24"/>
      <c r="S2573" s="24">
        <f t="shared" si="968"/>
        <v>0</v>
      </c>
      <c r="T2573" s="24">
        <f t="shared" si="965"/>
        <v>0</v>
      </c>
      <c r="W2573" s="24"/>
      <c r="X2573" s="24"/>
      <c r="Y2573" s="24"/>
      <c r="Z2573" s="24"/>
      <c r="AA2573" s="24"/>
      <c r="AB2573" s="24"/>
      <c r="AC2573" s="24">
        <f t="shared" si="969"/>
        <v>0</v>
      </c>
      <c r="AD2573" s="24">
        <f t="shared" si="970"/>
        <v>0</v>
      </c>
      <c r="AG2573" s="24"/>
      <c r="AH2573" s="24"/>
      <c r="AI2573" s="24"/>
      <c r="AJ2573" s="24"/>
      <c r="AK2573" s="24"/>
      <c r="AL2573" s="24"/>
      <c r="AM2573" s="24">
        <f t="shared" si="971"/>
        <v>0</v>
      </c>
      <c r="AN2573" s="24">
        <f t="shared" si="964"/>
        <v>0</v>
      </c>
      <c r="AQ2573" s="24"/>
      <c r="AR2573" s="24"/>
      <c r="AS2573" s="24"/>
      <c r="AT2573" s="24"/>
      <c r="AU2573" s="24"/>
      <c r="AV2573" s="24"/>
      <c r="AW2573" s="24">
        <f t="shared" si="972"/>
        <v>0</v>
      </c>
      <c r="AX2573" s="24">
        <f t="shared" si="973"/>
        <v>0</v>
      </c>
      <c r="BA2573" s="24"/>
      <c r="BB2573" s="24"/>
      <c r="BC2573" s="24"/>
      <c r="BD2573" s="24"/>
      <c r="BE2573" s="24"/>
      <c r="BF2573" s="24"/>
      <c r="BG2573" s="24">
        <f t="shared" si="974"/>
        <v>0</v>
      </c>
      <c r="BH2573" s="24">
        <f t="shared" si="975"/>
        <v>0</v>
      </c>
      <c r="BK2573" s="24"/>
      <c r="BL2573" s="24"/>
      <c r="BM2573" s="24"/>
      <c r="BN2573" s="24"/>
      <c r="BO2573" s="24"/>
      <c r="BP2573" s="24"/>
      <c r="BQ2573" s="24">
        <f t="shared" si="976"/>
        <v>0</v>
      </c>
      <c r="BR2573" s="24">
        <f t="shared" si="977"/>
        <v>0</v>
      </c>
      <c r="BU2573" s="24"/>
      <c r="BV2573" s="24"/>
      <c r="BW2573" s="24"/>
      <c r="BX2573" s="24"/>
      <c r="BY2573" s="24"/>
      <c r="BZ2573" s="24"/>
      <c r="CA2573" s="24">
        <f t="shared" si="978"/>
        <v>0</v>
      </c>
      <c r="CB2573" s="24">
        <f t="shared" si="979"/>
        <v>0</v>
      </c>
      <c r="CC2573" s="24"/>
      <c r="CE2573" s="24">
        <f t="shared" si="980"/>
        <v>0</v>
      </c>
      <c r="CG2573" s="24">
        <f t="shared" si="981"/>
        <v>0</v>
      </c>
      <c r="CI2573" s="24">
        <f t="shared" si="982"/>
        <v>0</v>
      </c>
      <c r="CK2573" s="24">
        <f t="shared" si="983"/>
        <v>0</v>
      </c>
      <c r="CM2573" s="24">
        <f t="shared" si="984"/>
        <v>0</v>
      </c>
      <c r="CO2573" s="24">
        <f t="shared" si="985"/>
        <v>0</v>
      </c>
      <c r="CQ2573" s="24">
        <f t="shared" si="986"/>
        <v>0</v>
      </c>
      <c r="CS2573" s="24">
        <f t="shared" si="987"/>
        <v>0</v>
      </c>
    </row>
    <row r="2574" spans="9:97">
      <c r="I2574" s="24">
        <f t="shared" si="967"/>
        <v>0</v>
      </c>
      <c r="J2574" s="24">
        <f t="shared" si="966"/>
        <v>0</v>
      </c>
      <c r="M2574" s="24"/>
      <c r="N2574" s="24"/>
      <c r="O2574" s="24"/>
      <c r="P2574" s="24"/>
      <c r="Q2574" s="24"/>
      <c r="R2574" s="24"/>
      <c r="S2574" s="24">
        <f t="shared" si="968"/>
        <v>0</v>
      </c>
      <c r="T2574" s="24">
        <f t="shared" si="965"/>
        <v>0</v>
      </c>
      <c r="W2574" s="24"/>
      <c r="X2574" s="24"/>
      <c r="Y2574" s="24"/>
      <c r="Z2574" s="24"/>
      <c r="AA2574" s="24"/>
      <c r="AB2574" s="24"/>
      <c r="AC2574" s="24">
        <f t="shared" si="969"/>
        <v>0</v>
      </c>
      <c r="AD2574" s="24">
        <f t="shared" si="970"/>
        <v>0</v>
      </c>
      <c r="AG2574" s="24"/>
      <c r="AH2574" s="24"/>
      <c r="AI2574" s="24"/>
      <c r="AJ2574" s="24"/>
      <c r="AK2574" s="24"/>
      <c r="AL2574" s="24"/>
      <c r="AM2574" s="24">
        <f t="shared" si="971"/>
        <v>0</v>
      </c>
      <c r="AN2574" s="24">
        <f t="shared" si="964"/>
        <v>0</v>
      </c>
      <c r="AQ2574" s="24"/>
      <c r="AR2574" s="24"/>
      <c r="AS2574" s="24"/>
      <c r="AT2574" s="24"/>
      <c r="AU2574" s="24"/>
      <c r="AV2574" s="24"/>
      <c r="AW2574" s="24">
        <f t="shared" si="972"/>
        <v>0</v>
      </c>
      <c r="AX2574" s="24">
        <f t="shared" si="973"/>
        <v>0</v>
      </c>
      <c r="BA2574" s="24"/>
      <c r="BB2574" s="24"/>
      <c r="BC2574" s="24"/>
      <c r="BD2574" s="24"/>
      <c r="BE2574" s="24"/>
      <c r="BF2574" s="24"/>
      <c r="BG2574" s="24">
        <f t="shared" si="974"/>
        <v>0</v>
      </c>
      <c r="BH2574" s="24">
        <f t="shared" si="975"/>
        <v>0</v>
      </c>
      <c r="BK2574" s="24"/>
      <c r="BL2574" s="24"/>
      <c r="BM2574" s="24"/>
      <c r="BN2574" s="24"/>
      <c r="BO2574" s="24"/>
      <c r="BP2574" s="24"/>
      <c r="BQ2574" s="24">
        <f t="shared" si="976"/>
        <v>0</v>
      </c>
      <c r="BR2574" s="24">
        <f t="shared" si="977"/>
        <v>0</v>
      </c>
      <c r="BU2574" s="24"/>
      <c r="BV2574" s="24"/>
      <c r="BW2574" s="24"/>
      <c r="BX2574" s="24"/>
      <c r="BY2574" s="24"/>
      <c r="BZ2574" s="24"/>
      <c r="CA2574" s="24">
        <f t="shared" si="978"/>
        <v>0</v>
      </c>
      <c r="CB2574" s="24">
        <f t="shared" si="979"/>
        <v>0</v>
      </c>
      <c r="CC2574" s="24"/>
      <c r="CE2574" s="24">
        <f t="shared" si="980"/>
        <v>0</v>
      </c>
      <c r="CG2574" s="24">
        <f t="shared" si="981"/>
        <v>0</v>
      </c>
      <c r="CI2574" s="24">
        <f t="shared" si="982"/>
        <v>0</v>
      </c>
      <c r="CK2574" s="24">
        <f t="shared" si="983"/>
        <v>0</v>
      </c>
      <c r="CM2574" s="24">
        <f t="shared" si="984"/>
        <v>0</v>
      </c>
      <c r="CO2574" s="24">
        <f t="shared" si="985"/>
        <v>0</v>
      </c>
      <c r="CQ2574" s="24">
        <f t="shared" si="986"/>
        <v>0</v>
      </c>
      <c r="CS2574" s="24">
        <f t="shared" si="987"/>
        <v>0</v>
      </c>
    </row>
    <row r="2575" spans="9:97">
      <c r="I2575" s="24">
        <f t="shared" si="967"/>
        <v>0</v>
      </c>
      <c r="J2575" s="24">
        <f t="shared" si="966"/>
        <v>0</v>
      </c>
      <c r="M2575" s="24"/>
      <c r="N2575" s="24"/>
      <c r="O2575" s="24"/>
      <c r="P2575" s="24"/>
      <c r="Q2575" s="24"/>
      <c r="R2575" s="24"/>
      <c r="S2575" s="24">
        <f t="shared" si="968"/>
        <v>0</v>
      </c>
      <c r="T2575" s="24">
        <f t="shared" si="965"/>
        <v>0</v>
      </c>
      <c r="W2575" s="24"/>
      <c r="X2575" s="24"/>
      <c r="Y2575" s="24"/>
      <c r="Z2575" s="24"/>
      <c r="AA2575" s="24"/>
      <c r="AB2575" s="24"/>
      <c r="AC2575" s="24">
        <f t="shared" si="969"/>
        <v>0</v>
      </c>
      <c r="AD2575" s="24">
        <f t="shared" si="970"/>
        <v>0</v>
      </c>
      <c r="AG2575" s="24"/>
      <c r="AH2575" s="24"/>
      <c r="AI2575" s="24"/>
      <c r="AJ2575" s="24"/>
      <c r="AK2575" s="24"/>
      <c r="AL2575" s="24"/>
      <c r="AM2575" s="24">
        <f t="shared" si="971"/>
        <v>0</v>
      </c>
      <c r="AN2575" s="24">
        <f t="shared" si="964"/>
        <v>0</v>
      </c>
      <c r="AQ2575" s="24"/>
      <c r="AR2575" s="24"/>
      <c r="AS2575" s="24"/>
      <c r="AT2575" s="24"/>
      <c r="AU2575" s="24"/>
      <c r="AV2575" s="24"/>
      <c r="AW2575" s="24">
        <f t="shared" si="972"/>
        <v>0</v>
      </c>
      <c r="AX2575" s="24">
        <f t="shared" si="973"/>
        <v>0</v>
      </c>
      <c r="BA2575" s="24"/>
      <c r="BB2575" s="24"/>
      <c r="BC2575" s="24"/>
      <c r="BD2575" s="24"/>
      <c r="BE2575" s="24"/>
      <c r="BF2575" s="24"/>
      <c r="BG2575" s="24">
        <f t="shared" si="974"/>
        <v>0</v>
      </c>
      <c r="BH2575" s="24">
        <f t="shared" si="975"/>
        <v>0</v>
      </c>
      <c r="BK2575" s="24"/>
      <c r="BL2575" s="24"/>
      <c r="BM2575" s="24"/>
      <c r="BN2575" s="24"/>
      <c r="BO2575" s="24"/>
      <c r="BP2575" s="24"/>
      <c r="BQ2575" s="24">
        <f t="shared" si="976"/>
        <v>0</v>
      </c>
      <c r="BR2575" s="24">
        <f t="shared" si="977"/>
        <v>0</v>
      </c>
      <c r="BU2575" s="24"/>
      <c r="BV2575" s="24"/>
      <c r="BW2575" s="24"/>
      <c r="BX2575" s="24"/>
      <c r="BY2575" s="24"/>
      <c r="BZ2575" s="24"/>
      <c r="CA2575" s="24">
        <f t="shared" si="978"/>
        <v>0</v>
      </c>
      <c r="CB2575" s="24">
        <f t="shared" si="979"/>
        <v>0</v>
      </c>
      <c r="CC2575" s="24"/>
      <c r="CE2575" s="24">
        <f t="shared" si="980"/>
        <v>0</v>
      </c>
      <c r="CG2575" s="24">
        <f t="shared" si="981"/>
        <v>0</v>
      </c>
      <c r="CI2575" s="24">
        <f t="shared" si="982"/>
        <v>0</v>
      </c>
      <c r="CK2575" s="24">
        <f t="shared" si="983"/>
        <v>0</v>
      </c>
      <c r="CM2575" s="24">
        <f t="shared" si="984"/>
        <v>0</v>
      </c>
      <c r="CO2575" s="24">
        <f t="shared" si="985"/>
        <v>0</v>
      </c>
      <c r="CQ2575" s="24">
        <f t="shared" si="986"/>
        <v>0</v>
      </c>
      <c r="CS2575" s="24">
        <f t="shared" si="987"/>
        <v>0</v>
      </c>
    </row>
    <row r="2576" spans="9:97">
      <c r="I2576" s="24">
        <f t="shared" si="967"/>
        <v>0</v>
      </c>
      <c r="J2576" s="24">
        <f t="shared" si="966"/>
        <v>0</v>
      </c>
      <c r="M2576" s="24"/>
      <c r="N2576" s="24"/>
      <c r="O2576" s="24"/>
      <c r="P2576" s="24"/>
      <c r="Q2576" s="24"/>
      <c r="R2576" s="24"/>
      <c r="S2576" s="24">
        <f t="shared" si="968"/>
        <v>0</v>
      </c>
      <c r="T2576" s="24">
        <f t="shared" si="965"/>
        <v>0</v>
      </c>
      <c r="W2576" s="24"/>
      <c r="X2576" s="24"/>
      <c r="Y2576" s="24"/>
      <c r="Z2576" s="24"/>
      <c r="AA2576" s="24"/>
      <c r="AB2576" s="24"/>
      <c r="AC2576" s="24">
        <f t="shared" si="969"/>
        <v>0</v>
      </c>
      <c r="AD2576" s="24">
        <f t="shared" si="970"/>
        <v>0</v>
      </c>
      <c r="AG2576" s="24"/>
      <c r="AH2576" s="24"/>
      <c r="AI2576" s="24"/>
      <c r="AJ2576" s="24"/>
      <c r="AK2576" s="24"/>
      <c r="AL2576" s="24"/>
      <c r="AM2576" s="24">
        <f t="shared" si="971"/>
        <v>0</v>
      </c>
      <c r="AN2576" s="24">
        <f t="shared" si="964"/>
        <v>0</v>
      </c>
      <c r="AQ2576" s="24"/>
      <c r="AR2576" s="24"/>
      <c r="AS2576" s="24"/>
      <c r="AT2576" s="24"/>
      <c r="AU2576" s="24"/>
      <c r="AV2576" s="24"/>
      <c r="AW2576" s="24">
        <f t="shared" si="972"/>
        <v>0</v>
      </c>
      <c r="AX2576" s="24">
        <f t="shared" si="973"/>
        <v>0</v>
      </c>
      <c r="BA2576" s="24"/>
      <c r="BB2576" s="24"/>
      <c r="BC2576" s="24"/>
      <c r="BD2576" s="24"/>
      <c r="BE2576" s="24"/>
      <c r="BF2576" s="24"/>
      <c r="BG2576" s="24">
        <f t="shared" si="974"/>
        <v>0</v>
      </c>
      <c r="BH2576" s="24">
        <f t="shared" si="975"/>
        <v>0</v>
      </c>
      <c r="BK2576" s="24"/>
      <c r="BL2576" s="24"/>
      <c r="BM2576" s="24"/>
      <c r="BN2576" s="24"/>
      <c r="BO2576" s="24"/>
      <c r="BP2576" s="24"/>
      <c r="BQ2576" s="24">
        <f t="shared" si="976"/>
        <v>0</v>
      </c>
      <c r="BR2576" s="24">
        <f t="shared" si="977"/>
        <v>0</v>
      </c>
      <c r="BU2576" s="24"/>
      <c r="BV2576" s="24"/>
      <c r="BW2576" s="24"/>
      <c r="BX2576" s="24"/>
      <c r="BY2576" s="24"/>
      <c r="BZ2576" s="24"/>
      <c r="CA2576" s="24">
        <f t="shared" si="978"/>
        <v>0</v>
      </c>
      <c r="CB2576" s="24">
        <f t="shared" si="979"/>
        <v>0</v>
      </c>
      <c r="CC2576" s="24"/>
      <c r="CE2576" s="24">
        <f t="shared" si="980"/>
        <v>0</v>
      </c>
      <c r="CG2576" s="24">
        <f t="shared" si="981"/>
        <v>0</v>
      </c>
      <c r="CI2576" s="24">
        <f t="shared" si="982"/>
        <v>0</v>
      </c>
      <c r="CK2576" s="24">
        <f t="shared" si="983"/>
        <v>0</v>
      </c>
      <c r="CM2576" s="24">
        <f t="shared" si="984"/>
        <v>0</v>
      </c>
      <c r="CO2576" s="24">
        <f t="shared" si="985"/>
        <v>0</v>
      </c>
      <c r="CQ2576" s="24">
        <f t="shared" si="986"/>
        <v>0</v>
      </c>
      <c r="CS2576" s="24">
        <f t="shared" si="987"/>
        <v>0</v>
      </c>
    </row>
    <row r="2577" spans="9:97">
      <c r="I2577" s="24">
        <f t="shared" si="967"/>
        <v>0</v>
      </c>
      <c r="J2577" s="24">
        <f t="shared" si="966"/>
        <v>0</v>
      </c>
      <c r="M2577" s="24"/>
      <c r="N2577" s="24"/>
      <c r="O2577" s="24"/>
      <c r="P2577" s="24"/>
      <c r="Q2577" s="24"/>
      <c r="R2577" s="24"/>
      <c r="S2577" s="24">
        <f t="shared" si="968"/>
        <v>0</v>
      </c>
      <c r="T2577" s="24">
        <f t="shared" si="965"/>
        <v>0</v>
      </c>
      <c r="W2577" s="24"/>
      <c r="X2577" s="24"/>
      <c r="Y2577" s="24"/>
      <c r="Z2577" s="24"/>
      <c r="AA2577" s="24"/>
      <c r="AB2577" s="24"/>
      <c r="AC2577" s="24">
        <f t="shared" si="969"/>
        <v>0</v>
      </c>
      <c r="AD2577" s="24">
        <f t="shared" si="970"/>
        <v>0</v>
      </c>
      <c r="AG2577" s="24"/>
      <c r="AH2577" s="24"/>
      <c r="AI2577" s="24"/>
      <c r="AJ2577" s="24"/>
      <c r="AK2577" s="24"/>
      <c r="AL2577" s="24"/>
      <c r="AM2577" s="24">
        <f t="shared" si="971"/>
        <v>0</v>
      </c>
      <c r="AN2577" s="24">
        <f t="shared" si="964"/>
        <v>0</v>
      </c>
      <c r="AQ2577" s="24"/>
      <c r="AR2577" s="24"/>
      <c r="AS2577" s="24"/>
      <c r="AT2577" s="24"/>
      <c r="AU2577" s="24"/>
      <c r="AV2577" s="24"/>
      <c r="AW2577" s="24">
        <f t="shared" si="972"/>
        <v>0</v>
      </c>
      <c r="AX2577" s="24">
        <f t="shared" si="973"/>
        <v>0</v>
      </c>
      <c r="BA2577" s="24"/>
      <c r="BB2577" s="24"/>
      <c r="BC2577" s="24"/>
      <c r="BD2577" s="24"/>
      <c r="BE2577" s="24"/>
      <c r="BF2577" s="24"/>
      <c r="BG2577" s="24">
        <f t="shared" si="974"/>
        <v>0</v>
      </c>
      <c r="BH2577" s="24">
        <f t="shared" si="975"/>
        <v>0</v>
      </c>
      <c r="BK2577" s="24"/>
      <c r="BL2577" s="24"/>
      <c r="BM2577" s="24"/>
      <c r="BN2577" s="24"/>
      <c r="BO2577" s="24"/>
      <c r="BP2577" s="24"/>
      <c r="BQ2577" s="24">
        <f t="shared" si="976"/>
        <v>0</v>
      </c>
      <c r="BR2577" s="24">
        <f t="shared" si="977"/>
        <v>0</v>
      </c>
      <c r="BU2577" s="24"/>
      <c r="BV2577" s="24"/>
      <c r="BW2577" s="24"/>
      <c r="BX2577" s="24"/>
      <c r="BY2577" s="24"/>
      <c r="BZ2577" s="24"/>
      <c r="CA2577" s="24">
        <f t="shared" si="978"/>
        <v>0</v>
      </c>
      <c r="CB2577" s="24">
        <f t="shared" si="979"/>
        <v>0</v>
      </c>
      <c r="CC2577" s="24"/>
      <c r="CE2577" s="24">
        <f t="shared" si="980"/>
        <v>0</v>
      </c>
      <c r="CG2577" s="24">
        <f t="shared" si="981"/>
        <v>0</v>
      </c>
      <c r="CI2577" s="24">
        <f t="shared" si="982"/>
        <v>0</v>
      </c>
      <c r="CK2577" s="24">
        <f t="shared" si="983"/>
        <v>0</v>
      </c>
      <c r="CM2577" s="24">
        <f t="shared" si="984"/>
        <v>0</v>
      </c>
      <c r="CO2577" s="24">
        <f t="shared" si="985"/>
        <v>0</v>
      </c>
      <c r="CQ2577" s="24">
        <f t="shared" si="986"/>
        <v>0</v>
      </c>
      <c r="CS2577" s="24">
        <f t="shared" si="987"/>
        <v>0</v>
      </c>
    </row>
    <row r="2578" spans="9:97">
      <c r="I2578" s="24">
        <f t="shared" si="967"/>
        <v>0</v>
      </c>
      <c r="J2578" s="24">
        <f t="shared" si="966"/>
        <v>0</v>
      </c>
      <c r="M2578" s="24"/>
      <c r="N2578" s="24"/>
      <c r="O2578" s="24"/>
      <c r="P2578" s="24"/>
      <c r="Q2578" s="24"/>
      <c r="R2578" s="24"/>
      <c r="S2578" s="24">
        <f t="shared" si="968"/>
        <v>0</v>
      </c>
      <c r="T2578" s="24">
        <f t="shared" si="965"/>
        <v>0</v>
      </c>
      <c r="W2578" s="24"/>
      <c r="X2578" s="24"/>
      <c r="Y2578" s="24"/>
      <c r="Z2578" s="24"/>
      <c r="AA2578" s="24"/>
      <c r="AB2578" s="24"/>
      <c r="AC2578" s="24">
        <f t="shared" si="969"/>
        <v>0</v>
      </c>
      <c r="AD2578" s="24">
        <f t="shared" si="970"/>
        <v>0</v>
      </c>
      <c r="AG2578" s="24"/>
      <c r="AH2578" s="24"/>
      <c r="AI2578" s="24"/>
      <c r="AJ2578" s="24"/>
      <c r="AK2578" s="24"/>
      <c r="AL2578" s="24"/>
      <c r="AM2578" s="24">
        <f t="shared" si="971"/>
        <v>0</v>
      </c>
      <c r="AN2578" s="24">
        <f t="shared" si="964"/>
        <v>0</v>
      </c>
      <c r="AQ2578" s="24"/>
      <c r="AR2578" s="24"/>
      <c r="AS2578" s="24"/>
      <c r="AT2578" s="24"/>
      <c r="AU2578" s="24"/>
      <c r="AV2578" s="24"/>
      <c r="AW2578" s="24">
        <f t="shared" si="972"/>
        <v>0</v>
      </c>
      <c r="AX2578" s="24">
        <f t="shared" si="973"/>
        <v>0</v>
      </c>
      <c r="BA2578" s="24"/>
      <c r="BB2578" s="24"/>
      <c r="BC2578" s="24"/>
      <c r="BD2578" s="24"/>
      <c r="BE2578" s="24"/>
      <c r="BF2578" s="24"/>
      <c r="BG2578" s="24">
        <f t="shared" si="974"/>
        <v>0</v>
      </c>
      <c r="BH2578" s="24">
        <f t="shared" si="975"/>
        <v>0</v>
      </c>
      <c r="BK2578" s="24"/>
      <c r="BL2578" s="24"/>
      <c r="BM2578" s="24"/>
      <c r="BN2578" s="24"/>
      <c r="BO2578" s="24"/>
      <c r="BP2578" s="24"/>
      <c r="BQ2578" s="24">
        <f t="shared" si="976"/>
        <v>0</v>
      </c>
      <c r="BR2578" s="24">
        <f t="shared" si="977"/>
        <v>0</v>
      </c>
      <c r="BU2578" s="24"/>
      <c r="BV2578" s="24"/>
      <c r="BW2578" s="24"/>
      <c r="BX2578" s="24"/>
      <c r="BY2578" s="24"/>
      <c r="BZ2578" s="24"/>
      <c r="CA2578" s="24">
        <f t="shared" si="978"/>
        <v>0</v>
      </c>
      <c r="CB2578" s="24">
        <f t="shared" si="979"/>
        <v>0</v>
      </c>
      <c r="CC2578" s="24"/>
      <c r="CE2578" s="24">
        <f t="shared" si="980"/>
        <v>0</v>
      </c>
      <c r="CG2578" s="24">
        <f t="shared" si="981"/>
        <v>0</v>
      </c>
      <c r="CI2578" s="24">
        <f t="shared" si="982"/>
        <v>0</v>
      </c>
      <c r="CK2578" s="24">
        <f t="shared" si="983"/>
        <v>0</v>
      </c>
      <c r="CM2578" s="24">
        <f t="shared" si="984"/>
        <v>0</v>
      </c>
      <c r="CO2578" s="24">
        <f t="shared" si="985"/>
        <v>0</v>
      </c>
      <c r="CQ2578" s="24">
        <f t="shared" si="986"/>
        <v>0</v>
      </c>
      <c r="CS2578" s="24">
        <f t="shared" si="987"/>
        <v>0</v>
      </c>
    </row>
    <row r="2579" spans="9:97">
      <c r="I2579" s="24">
        <f t="shared" si="967"/>
        <v>0</v>
      </c>
      <c r="J2579" s="24">
        <f t="shared" si="966"/>
        <v>0</v>
      </c>
      <c r="M2579" s="24"/>
      <c r="N2579" s="24"/>
      <c r="O2579" s="24"/>
      <c r="P2579" s="24"/>
      <c r="Q2579" s="24"/>
      <c r="R2579" s="24"/>
      <c r="S2579" s="24">
        <f t="shared" si="968"/>
        <v>0</v>
      </c>
      <c r="T2579" s="24">
        <f t="shared" si="965"/>
        <v>0</v>
      </c>
      <c r="W2579" s="24"/>
      <c r="X2579" s="24"/>
      <c r="Y2579" s="24"/>
      <c r="Z2579" s="24"/>
      <c r="AA2579" s="24"/>
      <c r="AB2579" s="24"/>
      <c r="AC2579" s="24">
        <f t="shared" si="969"/>
        <v>0</v>
      </c>
      <c r="AD2579" s="24">
        <f t="shared" si="970"/>
        <v>0</v>
      </c>
      <c r="AG2579" s="24"/>
      <c r="AH2579" s="24"/>
      <c r="AI2579" s="24"/>
      <c r="AJ2579" s="24"/>
      <c r="AK2579" s="24"/>
      <c r="AL2579" s="24"/>
      <c r="AM2579" s="24">
        <f t="shared" si="971"/>
        <v>0</v>
      </c>
      <c r="AN2579" s="24">
        <f t="shared" si="964"/>
        <v>0</v>
      </c>
      <c r="AQ2579" s="24"/>
      <c r="AR2579" s="24"/>
      <c r="AS2579" s="24"/>
      <c r="AT2579" s="24"/>
      <c r="AU2579" s="24"/>
      <c r="AV2579" s="24"/>
      <c r="AW2579" s="24">
        <f t="shared" si="972"/>
        <v>0</v>
      </c>
      <c r="AX2579" s="24">
        <f t="shared" si="973"/>
        <v>0</v>
      </c>
      <c r="BA2579" s="24"/>
      <c r="BB2579" s="24"/>
      <c r="BC2579" s="24"/>
      <c r="BD2579" s="24"/>
      <c r="BE2579" s="24"/>
      <c r="BF2579" s="24"/>
      <c r="BG2579" s="24">
        <f t="shared" si="974"/>
        <v>0</v>
      </c>
      <c r="BH2579" s="24">
        <f t="shared" si="975"/>
        <v>0</v>
      </c>
      <c r="BK2579" s="24"/>
      <c r="BL2579" s="24"/>
      <c r="BM2579" s="24"/>
      <c r="BN2579" s="24"/>
      <c r="BO2579" s="24"/>
      <c r="BP2579" s="24"/>
      <c r="BQ2579" s="24">
        <f t="shared" si="976"/>
        <v>0</v>
      </c>
      <c r="BR2579" s="24">
        <f t="shared" si="977"/>
        <v>0</v>
      </c>
      <c r="BU2579" s="24"/>
      <c r="BV2579" s="24"/>
      <c r="BW2579" s="24"/>
      <c r="BX2579" s="24"/>
      <c r="BY2579" s="24"/>
      <c r="BZ2579" s="24"/>
      <c r="CA2579" s="24">
        <f t="shared" si="978"/>
        <v>0</v>
      </c>
      <c r="CB2579" s="24">
        <f t="shared" si="979"/>
        <v>0</v>
      </c>
      <c r="CC2579" s="24"/>
      <c r="CE2579" s="24">
        <f t="shared" si="980"/>
        <v>0</v>
      </c>
      <c r="CG2579" s="24">
        <f t="shared" si="981"/>
        <v>0</v>
      </c>
      <c r="CI2579" s="24">
        <f t="shared" si="982"/>
        <v>0</v>
      </c>
      <c r="CK2579" s="24">
        <f t="shared" si="983"/>
        <v>0</v>
      </c>
      <c r="CM2579" s="24">
        <f t="shared" si="984"/>
        <v>0</v>
      </c>
      <c r="CO2579" s="24">
        <f t="shared" si="985"/>
        <v>0</v>
      </c>
      <c r="CQ2579" s="24">
        <f t="shared" si="986"/>
        <v>0</v>
      </c>
      <c r="CS2579" s="24">
        <f t="shared" si="987"/>
        <v>0</v>
      </c>
    </row>
    <row r="2580" spans="9:97">
      <c r="I2580" s="24">
        <f t="shared" si="967"/>
        <v>0</v>
      </c>
      <c r="J2580" s="24">
        <f t="shared" si="966"/>
        <v>0</v>
      </c>
      <c r="M2580" s="24"/>
      <c r="N2580" s="24"/>
      <c r="O2580" s="24"/>
      <c r="P2580" s="24"/>
      <c r="Q2580" s="24"/>
      <c r="R2580" s="24"/>
      <c r="S2580" s="24">
        <f t="shared" si="968"/>
        <v>0</v>
      </c>
      <c r="T2580" s="24">
        <f t="shared" si="965"/>
        <v>0</v>
      </c>
      <c r="W2580" s="24"/>
      <c r="X2580" s="24"/>
      <c r="Y2580" s="24"/>
      <c r="Z2580" s="24"/>
      <c r="AA2580" s="24"/>
      <c r="AB2580" s="24"/>
      <c r="AC2580" s="24">
        <f t="shared" si="969"/>
        <v>0</v>
      </c>
      <c r="AD2580" s="24">
        <f t="shared" si="970"/>
        <v>0</v>
      </c>
      <c r="AG2580" s="24"/>
      <c r="AH2580" s="24"/>
      <c r="AI2580" s="24"/>
      <c r="AJ2580" s="24"/>
      <c r="AK2580" s="24"/>
      <c r="AL2580" s="24"/>
      <c r="AM2580" s="24">
        <f t="shared" si="971"/>
        <v>0</v>
      </c>
      <c r="AN2580" s="24">
        <f t="shared" si="964"/>
        <v>0</v>
      </c>
      <c r="AQ2580" s="24"/>
      <c r="AR2580" s="24"/>
      <c r="AS2580" s="24"/>
      <c r="AT2580" s="24"/>
      <c r="AU2580" s="24"/>
      <c r="AV2580" s="24"/>
      <c r="AW2580" s="24">
        <f t="shared" si="972"/>
        <v>0</v>
      </c>
      <c r="AX2580" s="24">
        <f t="shared" si="973"/>
        <v>0</v>
      </c>
      <c r="BA2580" s="24"/>
      <c r="BB2580" s="24"/>
      <c r="BC2580" s="24"/>
      <c r="BD2580" s="24"/>
      <c r="BE2580" s="24"/>
      <c r="BF2580" s="24"/>
      <c r="BG2580" s="24">
        <f t="shared" si="974"/>
        <v>0</v>
      </c>
      <c r="BH2580" s="24">
        <f t="shared" si="975"/>
        <v>0</v>
      </c>
      <c r="BK2580" s="24"/>
      <c r="BL2580" s="24"/>
      <c r="BM2580" s="24"/>
      <c r="BN2580" s="24"/>
      <c r="BO2580" s="24"/>
      <c r="BP2580" s="24"/>
      <c r="BQ2580" s="24">
        <f t="shared" si="976"/>
        <v>0</v>
      </c>
      <c r="BR2580" s="24">
        <f t="shared" si="977"/>
        <v>0</v>
      </c>
      <c r="BU2580" s="24"/>
      <c r="BV2580" s="24"/>
      <c r="BW2580" s="24"/>
      <c r="BX2580" s="24"/>
      <c r="BY2580" s="24"/>
      <c r="BZ2580" s="24"/>
      <c r="CA2580" s="24">
        <f t="shared" si="978"/>
        <v>0</v>
      </c>
      <c r="CB2580" s="24">
        <f t="shared" si="979"/>
        <v>0</v>
      </c>
      <c r="CC2580" s="24"/>
      <c r="CE2580" s="24">
        <f t="shared" si="980"/>
        <v>0</v>
      </c>
      <c r="CG2580" s="24">
        <f t="shared" si="981"/>
        <v>0</v>
      </c>
      <c r="CI2580" s="24">
        <f t="shared" si="982"/>
        <v>0</v>
      </c>
      <c r="CK2580" s="24">
        <f t="shared" si="983"/>
        <v>0</v>
      </c>
      <c r="CM2580" s="24">
        <f t="shared" si="984"/>
        <v>0</v>
      </c>
      <c r="CO2580" s="24">
        <f t="shared" si="985"/>
        <v>0</v>
      </c>
      <c r="CQ2580" s="24">
        <f t="shared" si="986"/>
        <v>0</v>
      </c>
      <c r="CS2580" s="24">
        <f t="shared" si="987"/>
        <v>0</v>
      </c>
    </row>
    <row r="2581" spans="9:97">
      <c r="I2581" s="24">
        <f t="shared" si="967"/>
        <v>0</v>
      </c>
      <c r="J2581" s="24">
        <f t="shared" si="966"/>
        <v>0</v>
      </c>
      <c r="M2581" s="24"/>
      <c r="N2581" s="24"/>
      <c r="O2581" s="24"/>
      <c r="P2581" s="24"/>
      <c r="Q2581" s="24"/>
      <c r="R2581" s="24"/>
      <c r="S2581" s="24">
        <f t="shared" si="968"/>
        <v>0</v>
      </c>
      <c r="T2581" s="24">
        <f t="shared" si="965"/>
        <v>0</v>
      </c>
      <c r="W2581" s="24"/>
      <c r="X2581" s="24"/>
      <c r="Y2581" s="24"/>
      <c r="Z2581" s="24"/>
      <c r="AA2581" s="24"/>
      <c r="AB2581" s="24"/>
      <c r="AC2581" s="24">
        <f t="shared" si="969"/>
        <v>0</v>
      </c>
      <c r="AD2581" s="24">
        <f t="shared" si="970"/>
        <v>0</v>
      </c>
      <c r="AG2581" s="24"/>
      <c r="AH2581" s="24"/>
      <c r="AI2581" s="24"/>
      <c r="AJ2581" s="24"/>
      <c r="AK2581" s="24"/>
      <c r="AL2581" s="24"/>
      <c r="AM2581" s="24">
        <f t="shared" si="971"/>
        <v>0</v>
      </c>
      <c r="AN2581" s="24">
        <f t="shared" si="964"/>
        <v>0</v>
      </c>
      <c r="AQ2581" s="24"/>
      <c r="AR2581" s="24"/>
      <c r="AS2581" s="24"/>
      <c r="AT2581" s="24"/>
      <c r="AU2581" s="24"/>
      <c r="AV2581" s="24"/>
      <c r="AW2581" s="24">
        <f t="shared" si="972"/>
        <v>0</v>
      </c>
      <c r="AX2581" s="24">
        <f t="shared" si="973"/>
        <v>0</v>
      </c>
      <c r="BA2581" s="24"/>
      <c r="BB2581" s="24"/>
      <c r="BC2581" s="24"/>
      <c r="BD2581" s="24"/>
      <c r="BE2581" s="24"/>
      <c r="BF2581" s="24"/>
      <c r="BG2581" s="24">
        <f t="shared" si="974"/>
        <v>0</v>
      </c>
      <c r="BH2581" s="24">
        <f t="shared" si="975"/>
        <v>0</v>
      </c>
      <c r="BK2581" s="24"/>
      <c r="BL2581" s="24"/>
      <c r="BM2581" s="24"/>
      <c r="BN2581" s="24"/>
      <c r="BO2581" s="24"/>
      <c r="BP2581" s="24"/>
      <c r="BQ2581" s="24">
        <f t="shared" si="976"/>
        <v>0</v>
      </c>
      <c r="BR2581" s="24">
        <f t="shared" si="977"/>
        <v>0</v>
      </c>
      <c r="BU2581" s="24"/>
      <c r="BV2581" s="24"/>
      <c r="BW2581" s="24"/>
      <c r="BX2581" s="24"/>
      <c r="BY2581" s="24"/>
      <c r="BZ2581" s="24"/>
      <c r="CA2581" s="24">
        <f t="shared" si="978"/>
        <v>0</v>
      </c>
      <c r="CB2581" s="24">
        <f t="shared" si="979"/>
        <v>0</v>
      </c>
      <c r="CC2581" s="24"/>
      <c r="CE2581" s="24">
        <f t="shared" si="980"/>
        <v>0</v>
      </c>
      <c r="CG2581" s="24">
        <f t="shared" si="981"/>
        <v>0</v>
      </c>
      <c r="CI2581" s="24">
        <f t="shared" si="982"/>
        <v>0</v>
      </c>
      <c r="CK2581" s="24">
        <f t="shared" si="983"/>
        <v>0</v>
      </c>
      <c r="CM2581" s="24">
        <f t="shared" si="984"/>
        <v>0</v>
      </c>
      <c r="CO2581" s="24">
        <f t="shared" si="985"/>
        <v>0</v>
      </c>
      <c r="CQ2581" s="24">
        <f t="shared" si="986"/>
        <v>0</v>
      </c>
      <c r="CS2581" s="24">
        <f t="shared" si="987"/>
        <v>0</v>
      </c>
    </row>
    <row r="2582" spans="9:97">
      <c r="I2582" s="24">
        <f t="shared" si="967"/>
        <v>0</v>
      </c>
      <c r="J2582" s="24">
        <f t="shared" si="966"/>
        <v>0</v>
      </c>
      <c r="M2582" s="24"/>
      <c r="N2582" s="24"/>
      <c r="O2582" s="24"/>
      <c r="P2582" s="24"/>
      <c r="Q2582" s="24"/>
      <c r="R2582" s="24"/>
      <c r="S2582" s="24">
        <f t="shared" si="968"/>
        <v>0</v>
      </c>
      <c r="T2582" s="24">
        <f t="shared" si="965"/>
        <v>0</v>
      </c>
      <c r="W2582" s="24"/>
      <c r="X2582" s="24"/>
      <c r="Y2582" s="24"/>
      <c r="Z2582" s="24"/>
      <c r="AA2582" s="24"/>
      <c r="AB2582" s="24"/>
      <c r="AC2582" s="24">
        <f t="shared" si="969"/>
        <v>0</v>
      </c>
      <c r="AD2582" s="24">
        <f t="shared" si="970"/>
        <v>0</v>
      </c>
      <c r="AG2582" s="24"/>
      <c r="AH2582" s="24"/>
      <c r="AI2582" s="24"/>
      <c r="AJ2582" s="24"/>
      <c r="AK2582" s="24"/>
      <c r="AL2582" s="24"/>
      <c r="AM2582" s="24">
        <f t="shared" si="971"/>
        <v>0</v>
      </c>
      <c r="AN2582" s="24">
        <f t="shared" si="964"/>
        <v>0</v>
      </c>
      <c r="AQ2582" s="24"/>
      <c r="AR2582" s="24"/>
      <c r="AS2582" s="24"/>
      <c r="AT2582" s="24"/>
      <c r="AU2582" s="24"/>
      <c r="AV2582" s="24"/>
      <c r="AW2582" s="24">
        <f t="shared" si="972"/>
        <v>0</v>
      </c>
      <c r="AX2582" s="24">
        <f t="shared" si="973"/>
        <v>0</v>
      </c>
      <c r="BA2582" s="24"/>
      <c r="BB2582" s="24"/>
      <c r="BC2582" s="24"/>
      <c r="BD2582" s="24"/>
      <c r="BE2582" s="24"/>
      <c r="BF2582" s="24"/>
      <c r="BG2582" s="24">
        <f t="shared" si="974"/>
        <v>0</v>
      </c>
      <c r="BH2582" s="24">
        <f t="shared" si="975"/>
        <v>0</v>
      </c>
      <c r="BK2582" s="24"/>
      <c r="BL2582" s="24"/>
      <c r="BM2582" s="24"/>
      <c r="BN2582" s="24"/>
      <c r="BO2582" s="24"/>
      <c r="BP2582" s="24"/>
      <c r="BQ2582" s="24">
        <f t="shared" si="976"/>
        <v>0</v>
      </c>
      <c r="BR2582" s="24">
        <f t="shared" si="977"/>
        <v>0</v>
      </c>
      <c r="BU2582" s="24"/>
      <c r="BV2582" s="24"/>
      <c r="BW2582" s="24"/>
      <c r="BX2582" s="24"/>
      <c r="BY2582" s="24"/>
      <c r="BZ2582" s="24"/>
      <c r="CA2582" s="24">
        <f t="shared" si="978"/>
        <v>0</v>
      </c>
      <c r="CB2582" s="24">
        <f t="shared" si="979"/>
        <v>0</v>
      </c>
      <c r="CC2582" s="24"/>
      <c r="CE2582" s="24">
        <f t="shared" si="980"/>
        <v>0</v>
      </c>
      <c r="CG2582" s="24">
        <f t="shared" si="981"/>
        <v>0</v>
      </c>
      <c r="CI2582" s="24">
        <f t="shared" si="982"/>
        <v>0</v>
      </c>
      <c r="CK2582" s="24">
        <f t="shared" si="983"/>
        <v>0</v>
      </c>
      <c r="CM2582" s="24">
        <f t="shared" si="984"/>
        <v>0</v>
      </c>
      <c r="CO2582" s="24">
        <f t="shared" si="985"/>
        <v>0</v>
      </c>
      <c r="CQ2582" s="24">
        <f t="shared" si="986"/>
        <v>0</v>
      </c>
      <c r="CS2582" s="24">
        <f t="shared" si="987"/>
        <v>0</v>
      </c>
    </row>
    <row r="2583" spans="9:97">
      <c r="I2583" s="24">
        <f t="shared" si="967"/>
        <v>0</v>
      </c>
      <c r="J2583" s="24">
        <f t="shared" si="966"/>
        <v>0</v>
      </c>
      <c r="M2583" s="24"/>
      <c r="N2583" s="24"/>
      <c r="O2583" s="24"/>
      <c r="P2583" s="24"/>
      <c r="Q2583" s="24"/>
      <c r="R2583" s="24"/>
      <c r="S2583" s="24">
        <f t="shared" si="968"/>
        <v>0</v>
      </c>
      <c r="T2583" s="24">
        <f t="shared" si="965"/>
        <v>0</v>
      </c>
      <c r="W2583" s="24"/>
      <c r="X2583" s="24"/>
      <c r="Y2583" s="24"/>
      <c r="Z2583" s="24"/>
      <c r="AA2583" s="24"/>
      <c r="AB2583" s="24"/>
      <c r="AC2583" s="24">
        <f t="shared" si="969"/>
        <v>0</v>
      </c>
      <c r="AD2583" s="24">
        <f t="shared" si="970"/>
        <v>0</v>
      </c>
      <c r="AG2583" s="24"/>
      <c r="AH2583" s="24"/>
      <c r="AI2583" s="24"/>
      <c r="AJ2583" s="24"/>
      <c r="AK2583" s="24"/>
      <c r="AL2583" s="24"/>
      <c r="AM2583" s="24">
        <f t="shared" si="971"/>
        <v>0</v>
      </c>
      <c r="AN2583" s="24">
        <f t="shared" si="964"/>
        <v>0</v>
      </c>
      <c r="AQ2583" s="24"/>
      <c r="AR2583" s="24"/>
      <c r="AS2583" s="24"/>
      <c r="AT2583" s="24"/>
      <c r="AU2583" s="24"/>
      <c r="AV2583" s="24"/>
      <c r="AW2583" s="24">
        <f t="shared" si="972"/>
        <v>0</v>
      </c>
      <c r="AX2583" s="24">
        <f t="shared" si="973"/>
        <v>0</v>
      </c>
      <c r="BA2583" s="24"/>
      <c r="BB2583" s="24"/>
      <c r="BC2583" s="24"/>
      <c r="BD2583" s="24"/>
      <c r="BE2583" s="24"/>
      <c r="BF2583" s="24"/>
      <c r="BG2583" s="24">
        <f t="shared" si="974"/>
        <v>0</v>
      </c>
      <c r="BH2583" s="24">
        <f t="shared" si="975"/>
        <v>0</v>
      </c>
      <c r="BK2583" s="24"/>
      <c r="BL2583" s="24"/>
      <c r="BM2583" s="24"/>
      <c r="BN2583" s="24"/>
      <c r="BO2583" s="24"/>
      <c r="BP2583" s="24"/>
      <c r="BQ2583" s="24">
        <f t="shared" si="976"/>
        <v>0</v>
      </c>
      <c r="BR2583" s="24">
        <f t="shared" si="977"/>
        <v>0</v>
      </c>
      <c r="BU2583" s="24"/>
      <c r="BV2583" s="24"/>
      <c r="BW2583" s="24"/>
      <c r="BX2583" s="24"/>
      <c r="BY2583" s="24"/>
      <c r="BZ2583" s="24"/>
      <c r="CA2583" s="24">
        <f t="shared" si="978"/>
        <v>0</v>
      </c>
      <c r="CB2583" s="24">
        <f t="shared" si="979"/>
        <v>0</v>
      </c>
      <c r="CC2583" s="24"/>
      <c r="CE2583" s="24">
        <f t="shared" si="980"/>
        <v>0</v>
      </c>
      <c r="CG2583" s="24">
        <f t="shared" si="981"/>
        <v>0</v>
      </c>
      <c r="CI2583" s="24">
        <f t="shared" si="982"/>
        <v>0</v>
      </c>
      <c r="CK2583" s="24">
        <f t="shared" si="983"/>
        <v>0</v>
      </c>
      <c r="CM2583" s="24">
        <f t="shared" si="984"/>
        <v>0</v>
      </c>
      <c r="CO2583" s="24">
        <f t="shared" si="985"/>
        <v>0</v>
      </c>
      <c r="CQ2583" s="24">
        <f t="shared" si="986"/>
        <v>0</v>
      </c>
      <c r="CS2583" s="24">
        <f t="shared" si="987"/>
        <v>0</v>
      </c>
    </row>
    <row r="2584" spans="9:97">
      <c r="I2584" s="24">
        <f t="shared" si="967"/>
        <v>0</v>
      </c>
      <c r="J2584" s="24">
        <f t="shared" si="966"/>
        <v>0</v>
      </c>
      <c r="M2584" s="24"/>
      <c r="N2584" s="24"/>
      <c r="O2584" s="24"/>
      <c r="P2584" s="24"/>
      <c r="Q2584" s="24"/>
      <c r="R2584" s="24"/>
      <c r="S2584" s="24">
        <f t="shared" si="968"/>
        <v>0</v>
      </c>
      <c r="T2584" s="24">
        <f t="shared" si="965"/>
        <v>0</v>
      </c>
      <c r="W2584" s="24"/>
      <c r="X2584" s="24"/>
      <c r="Y2584" s="24"/>
      <c r="Z2584" s="24"/>
      <c r="AA2584" s="24"/>
      <c r="AB2584" s="24"/>
      <c r="AC2584" s="24">
        <f t="shared" si="969"/>
        <v>0</v>
      </c>
      <c r="AD2584" s="24">
        <f t="shared" si="970"/>
        <v>0</v>
      </c>
      <c r="AG2584" s="24"/>
      <c r="AH2584" s="24"/>
      <c r="AI2584" s="24"/>
      <c r="AJ2584" s="24"/>
      <c r="AK2584" s="24"/>
      <c r="AL2584" s="24"/>
      <c r="AM2584" s="24">
        <f t="shared" si="971"/>
        <v>0</v>
      </c>
      <c r="AN2584" s="24">
        <f t="shared" si="964"/>
        <v>0</v>
      </c>
      <c r="AQ2584" s="24"/>
      <c r="AR2584" s="24"/>
      <c r="AS2584" s="24"/>
      <c r="AT2584" s="24"/>
      <c r="AU2584" s="24"/>
      <c r="AV2584" s="24"/>
      <c r="AW2584" s="24">
        <f t="shared" si="972"/>
        <v>0</v>
      </c>
      <c r="AX2584" s="24">
        <f t="shared" si="973"/>
        <v>0</v>
      </c>
      <c r="BA2584" s="24"/>
      <c r="BB2584" s="24"/>
      <c r="BC2584" s="24"/>
      <c r="BD2584" s="24"/>
      <c r="BE2584" s="24"/>
      <c r="BF2584" s="24"/>
      <c r="BG2584" s="24">
        <f t="shared" si="974"/>
        <v>0</v>
      </c>
      <c r="BH2584" s="24">
        <f t="shared" si="975"/>
        <v>0</v>
      </c>
      <c r="BK2584" s="24"/>
      <c r="BL2584" s="24"/>
      <c r="BM2584" s="24"/>
      <c r="BN2584" s="24"/>
      <c r="BO2584" s="24"/>
      <c r="BP2584" s="24"/>
      <c r="BQ2584" s="24">
        <f t="shared" si="976"/>
        <v>0</v>
      </c>
      <c r="BR2584" s="24">
        <f t="shared" si="977"/>
        <v>0</v>
      </c>
      <c r="BU2584" s="24"/>
      <c r="BV2584" s="24"/>
      <c r="BW2584" s="24"/>
      <c r="BX2584" s="24"/>
      <c r="BY2584" s="24"/>
      <c r="BZ2584" s="24"/>
      <c r="CA2584" s="24">
        <f t="shared" si="978"/>
        <v>0</v>
      </c>
      <c r="CB2584" s="24">
        <f t="shared" si="979"/>
        <v>0</v>
      </c>
      <c r="CC2584" s="24"/>
      <c r="CE2584" s="24">
        <f t="shared" si="980"/>
        <v>0</v>
      </c>
      <c r="CG2584" s="24">
        <f t="shared" si="981"/>
        <v>0</v>
      </c>
      <c r="CI2584" s="24">
        <f t="shared" si="982"/>
        <v>0</v>
      </c>
      <c r="CK2584" s="24">
        <f t="shared" si="983"/>
        <v>0</v>
      </c>
      <c r="CM2584" s="24">
        <f t="shared" si="984"/>
        <v>0</v>
      </c>
      <c r="CO2584" s="24">
        <f t="shared" si="985"/>
        <v>0</v>
      </c>
      <c r="CQ2584" s="24">
        <f t="shared" si="986"/>
        <v>0</v>
      </c>
      <c r="CS2584" s="24">
        <f t="shared" si="987"/>
        <v>0</v>
      </c>
    </row>
    <row r="2585" spans="9:97">
      <c r="I2585" s="24">
        <f t="shared" si="967"/>
        <v>0</v>
      </c>
      <c r="J2585" s="24">
        <f t="shared" si="966"/>
        <v>0</v>
      </c>
      <c r="M2585" s="24"/>
      <c r="N2585" s="24"/>
      <c r="O2585" s="24"/>
      <c r="P2585" s="24"/>
      <c r="Q2585" s="24"/>
      <c r="R2585" s="24"/>
      <c r="S2585" s="24">
        <f t="shared" si="968"/>
        <v>0</v>
      </c>
      <c r="T2585" s="24">
        <f t="shared" si="965"/>
        <v>0</v>
      </c>
      <c r="W2585" s="24"/>
      <c r="X2585" s="24"/>
      <c r="Y2585" s="24"/>
      <c r="Z2585" s="24"/>
      <c r="AA2585" s="24"/>
      <c r="AB2585" s="24"/>
      <c r="AC2585" s="24">
        <f t="shared" si="969"/>
        <v>0</v>
      </c>
      <c r="AD2585" s="24">
        <f t="shared" si="970"/>
        <v>0</v>
      </c>
      <c r="AG2585" s="24"/>
      <c r="AH2585" s="24"/>
      <c r="AI2585" s="24"/>
      <c r="AJ2585" s="24"/>
      <c r="AK2585" s="24"/>
      <c r="AL2585" s="24"/>
      <c r="AM2585" s="24">
        <f t="shared" si="971"/>
        <v>0</v>
      </c>
      <c r="AN2585" s="24">
        <f t="shared" si="964"/>
        <v>0</v>
      </c>
      <c r="AQ2585" s="24"/>
      <c r="AR2585" s="24"/>
      <c r="AS2585" s="24"/>
      <c r="AT2585" s="24"/>
      <c r="AU2585" s="24"/>
      <c r="AV2585" s="24"/>
      <c r="AW2585" s="24">
        <f t="shared" si="972"/>
        <v>0</v>
      </c>
      <c r="AX2585" s="24">
        <f t="shared" si="973"/>
        <v>0</v>
      </c>
      <c r="BA2585" s="24"/>
      <c r="BB2585" s="24"/>
      <c r="BC2585" s="24"/>
      <c r="BD2585" s="24"/>
      <c r="BE2585" s="24"/>
      <c r="BF2585" s="24"/>
      <c r="BG2585" s="24">
        <f t="shared" si="974"/>
        <v>0</v>
      </c>
      <c r="BH2585" s="24">
        <f t="shared" si="975"/>
        <v>0</v>
      </c>
      <c r="BK2585" s="24"/>
      <c r="BL2585" s="24"/>
      <c r="BM2585" s="24"/>
      <c r="BN2585" s="24"/>
      <c r="BO2585" s="24"/>
      <c r="BP2585" s="24"/>
      <c r="BQ2585" s="24">
        <f t="shared" si="976"/>
        <v>0</v>
      </c>
      <c r="BR2585" s="24">
        <f t="shared" si="977"/>
        <v>0</v>
      </c>
      <c r="BU2585" s="24"/>
      <c r="BV2585" s="24"/>
      <c r="BW2585" s="24"/>
      <c r="BX2585" s="24"/>
      <c r="BY2585" s="24"/>
      <c r="BZ2585" s="24"/>
      <c r="CA2585" s="24">
        <f t="shared" si="978"/>
        <v>0</v>
      </c>
      <c r="CB2585" s="24">
        <f t="shared" si="979"/>
        <v>0</v>
      </c>
      <c r="CC2585" s="24"/>
      <c r="CE2585" s="24">
        <f t="shared" si="980"/>
        <v>0</v>
      </c>
      <c r="CG2585" s="24">
        <f t="shared" si="981"/>
        <v>0</v>
      </c>
      <c r="CI2585" s="24">
        <f t="shared" si="982"/>
        <v>0</v>
      </c>
      <c r="CK2585" s="24">
        <f t="shared" si="983"/>
        <v>0</v>
      </c>
      <c r="CM2585" s="24">
        <f t="shared" si="984"/>
        <v>0</v>
      </c>
      <c r="CO2585" s="24">
        <f t="shared" si="985"/>
        <v>0</v>
      </c>
      <c r="CQ2585" s="24">
        <f t="shared" si="986"/>
        <v>0</v>
      </c>
      <c r="CS2585" s="24">
        <f t="shared" si="987"/>
        <v>0</v>
      </c>
    </row>
    <row r="2586" spans="9:97">
      <c r="I2586" s="24">
        <f t="shared" si="967"/>
        <v>0</v>
      </c>
      <c r="J2586" s="24">
        <f t="shared" si="966"/>
        <v>0</v>
      </c>
      <c r="M2586" s="24"/>
      <c r="N2586" s="24"/>
      <c r="O2586" s="24"/>
      <c r="P2586" s="24"/>
      <c r="Q2586" s="24"/>
      <c r="R2586" s="24"/>
      <c r="S2586" s="24">
        <f t="shared" si="968"/>
        <v>0</v>
      </c>
      <c r="T2586" s="24">
        <f t="shared" si="965"/>
        <v>0</v>
      </c>
      <c r="W2586" s="24"/>
      <c r="X2586" s="24"/>
      <c r="Y2586" s="24"/>
      <c r="Z2586" s="24"/>
      <c r="AA2586" s="24"/>
      <c r="AB2586" s="24"/>
      <c r="AC2586" s="24">
        <f t="shared" si="969"/>
        <v>0</v>
      </c>
      <c r="AD2586" s="24">
        <f t="shared" si="970"/>
        <v>0</v>
      </c>
      <c r="AG2586" s="24"/>
      <c r="AH2586" s="24"/>
      <c r="AI2586" s="24"/>
      <c r="AJ2586" s="24"/>
      <c r="AK2586" s="24"/>
      <c r="AL2586" s="24"/>
      <c r="AM2586" s="24">
        <f t="shared" si="971"/>
        <v>0</v>
      </c>
      <c r="AN2586" s="24">
        <f t="shared" ref="AN2586:AN2649" si="988">IF(AJ2586&lt;AG2586-AH2586,AG2586-AH2586-AJ2586,0)</f>
        <v>0</v>
      </c>
      <c r="AQ2586" s="24"/>
      <c r="AR2586" s="24"/>
      <c r="AS2586" s="24"/>
      <c r="AT2586" s="24"/>
      <c r="AU2586" s="24"/>
      <c r="AV2586" s="24"/>
      <c r="AW2586" s="24">
        <f t="shared" si="972"/>
        <v>0</v>
      </c>
      <c r="AX2586" s="24">
        <f t="shared" si="973"/>
        <v>0</v>
      </c>
      <c r="BA2586" s="24"/>
      <c r="BB2586" s="24"/>
      <c r="BC2586" s="24"/>
      <c r="BD2586" s="24"/>
      <c r="BE2586" s="24"/>
      <c r="BF2586" s="24"/>
      <c r="BG2586" s="24">
        <f t="shared" si="974"/>
        <v>0</v>
      </c>
      <c r="BH2586" s="24">
        <f t="shared" si="975"/>
        <v>0</v>
      </c>
      <c r="BK2586" s="24"/>
      <c r="BL2586" s="24"/>
      <c r="BM2586" s="24"/>
      <c r="BN2586" s="24"/>
      <c r="BO2586" s="24"/>
      <c r="BP2586" s="24"/>
      <c r="BQ2586" s="24">
        <f t="shared" si="976"/>
        <v>0</v>
      </c>
      <c r="BR2586" s="24">
        <f t="shared" si="977"/>
        <v>0</v>
      </c>
      <c r="BU2586" s="24"/>
      <c r="BV2586" s="24"/>
      <c r="BW2586" s="24"/>
      <c r="BX2586" s="24"/>
      <c r="BY2586" s="24"/>
      <c r="BZ2586" s="24"/>
      <c r="CA2586" s="24">
        <f t="shared" si="978"/>
        <v>0</v>
      </c>
      <c r="CB2586" s="24">
        <f t="shared" si="979"/>
        <v>0</v>
      </c>
      <c r="CC2586" s="24"/>
      <c r="CE2586" s="24">
        <f t="shared" si="980"/>
        <v>0</v>
      </c>
      <c r="CG2586" s="24">
        <f t="shared" si="981"/>
        <v>0</v>
      </c>
      <c r="CI2586" s="24">
        <f t="shared" si="982"/>
        <v>0</v>
      </c>
      <c r="CK2586" s="24">
        <f t="shared" si="983"/>
        <v>0</v>
      </c>
      <c r="CM2586" s="24">
        <f t="shared" si="984"/>
        <v>0</v>
      </c>
      <c r="CO2586" s="24">
        <f t="shared" si="985"/>
        <v>0</v>
      </c>
      <c r="CQ2586" s="24">
        <f t="shared" si="986"/>
        <v>0</v>
      </c>
      <c r="CS2586" s="24">
        <f t="shared" si="987"/>
        <v>0</v>
      </c>
    </row>
    <row r="2587" spans="9:97">
      <c r="I2587" s="24">
        <f t="shared" si="967"/>
        <v>0</v>
      </c>
      <c r="J2587" s="24">
        <f t="shared" si="966"/>
        <v>0</v>
      </c>
      <c r="M2587" s="24"/>
      <c r="N2587" s="24"/>
      <c r="O2587" s="24"/>
      <c r="P2587" s="24"/>
      <c r="Q2587" s="24"/>
      <c r="R2587" s="24"/>
      <c r="S2587" s="24">
        <f t="shared" si="968"/>
        <v>0</v>
      </c>
      <c r="T2587" s="24">
        <f t="shared" si="965"/>
        <v>0</v>
      </c>
      <c r="W2587" s="24"/>
      <c r="X2587" s="24"/>
      <c r="Y2587" s="24"/>
      <c r="Z2587" s="24"/>
      <c r="AA2587" s="24"/>
      <c r="AB2587" s="24"/>
      <c r="AC2587" s="24">
        <f t="shared" si="969"/>
        <v>0</v>
      </c>
      <c r="AD2587" s="24">
        <f t="shared" si="970"/>
        <v>0</v>
      </c>
      <c r="AG2587" s="24"/>
      <c r="AH2587" s="24"/>
      <c r="AI2587" s="24"/>
      <c r="AJ2587" s="24"/>
      <c r="AK2587" s="24"/>
      <c r="AL2587" s="24"/>
      <c r="AM2587" s="24">
        <f t="shared" si="971"/>
        <v>0</v>
      </c>
      <c r="AN2587" s="24">
        <f t="shared" si="988"/>
        <v>0</v>
      </c>
      <c r="AQ2587" s="24"/>
      <c r="AR2587" s="24"/>
      <c r="AS2587" s="24"/>
      <c r="AT2587" s="24"/>
      <c r="AU2587" s="24"/>
      <c r="AV2587" s="24"/>
      <c r="AW2587" s="24">
        <f t="shared" si="972"/>
        <v>0</v>
      </c>
      <c r="AX2587" s="24">
        <f t="shared" si="973"/>
        <v>0</v>
      </c>
      <c r="BA2587" s="24"/>
      <c r="BB2587" s="24"/>
      <c r="BC2587" s="24"/>
      <c r="BD2587" s="24"/>
      <c r="BE2587" s="24"/>
      <c r="BF2587" s="24"/>
      <c r="BG2587" s="24">
        <f t="shared" si="974"/>
        <v>0</v>
      </c>
      <c r="BH2587" s="24">
        <f t="shared" si="975"/>
        <v>0</v>
      </c>
      <c r="BK2587" s="24"/>
      <c r="BL2587" s="24"/>
      <c r="BM2587" s="24"/>
      <c r="BN2587" s="24"/>
      <c r="BO2587" s="24"/>
      <c r="BP2587" s="24"/>
      <c r="BQ2587" s="24">
        <f t="shared" si="976"/>
        <v>0</v>
      </c>
      <c r="BR2587" s="24">
        <f t="shared" si="977"/>
        <v>0</v>
      </c>
      <c r="BU2587" s="24"/>
      <c r="BV2587" s="24"/>
      <c r="BW2587" s="24"/>
      <c r="BX2587" s="24"/>
      <c r="BY2587" s="24"/>
      <c r="BZ2587" s="24"/>
      <c r="CA2587" s="24">
        <f t="shared" si="978"/>
        <v>0</v>
      </c>
      <c r="CB2587" s="24">
        <f t="shared" si="979"/>
        <v>0</v>
      </c>
      <c r="CC2587" s="24"/>
      <c r="CE2587" s="24">
        <f t="shared" si="980"/>
        <v>0</v>
      </c>
      <c r="CG2587" s="24">
        <f t="shared" si="981"/>
        <v>0</v>
      </c>
      <c r="CI2587" s="24">
        <f t="shared" si="982"/>
        <v>0</v>
      </c>
      <c r="CK2587" s="24">
        <f t="shared" si="983"/>
        <v>0</v>
      </c>
      <c r="CM2587" s="24">
        <f t="shared" si="984"/>
        <v>0</v>
      </c>
      <c r="CO2587" s="24">
        <f t="shared" si="985"/>
        <v>0</v>
      </c>
      <c r="CQ2587" s="24">
        <f t="shared" si="986"/>
        <v>0</v>
      </c>
      <c r="CS2587" s="24">
        <f t="shared" si="987"/>
        <v>0</v>
      </c>
    </row>
    <row r="2588" spans="9:97">
      <c r="I2588" s="24">
        <f t="shared" si="967"/>
        <v>0</v>
      </c>
      <c r="J2588" s="24">
        <f t="shared" si="966"/>
        <v>0</v>
      </c>
      <c r="M2588" s="24"/>
      <c r="N2588" s="24"/>
      <c r="O2588" s="24"/>
      <c r="P2588" s="24"/>
      <c r="Q2588" s="24"/>
      <c r="R2588" s="24"/>
      <c r="S2588" s="24">
        <f t="shared" si="968"/>
        <v>0</v>
      </c>
      <c r="T2588" s="24">
        <f t="shared" si="965"/>
        <v>0</v>
      </c>
      <c r="W2588" s="24"/>
      <c r="X2588" s="24"/>
      <c r="Y2588" s="24"/>
      <c r="Z2588" s="24"/>
      <c r="AA2588" s="24"/>
      <c r="AB2588" s="24"/>
      <c r="AC2588" s="24">
        <f t="shared" si="969"/>
        <v>0</v>
      </c>
      <c r="AD2588" s="24">
        <f t="shared" si="970"/>
        <v>0</v>
      </c>
      <c r="AG2588" s="24"/>
      <c r="AH2588" s="24"/>
      <c r="AI2588" s="24"/>
      <c r="AJ2588" s="24"/>
      <c r="AK2588" s="24"/>
      <c r="AL2588" s="24"/>
      <c r="AM2588" s="24">
        <f t="shared" si="971"/>
        <v>0</v>
      </c>
      <c r="AN2588" s="24">
        <f t="shared" si="988"/>
        <v>0</v>
      </c>
      <c r="AQ2588" s="24"/>
      <c r="AR2588" s="24"/>
      <c r="AS2588" s="24"/>
      <c r="AT2588" s="24"/>
      <c r="AU2588" s="24"/>
      <c r="AV2588" s="24"/>
      <c r="AW2588" s="24">
        <f t="shared" si="972"/>
        <v>0</v>
      </c>
      <c r="AX2588" s="24">
        <f t="shared" si="973"/>
        <v>0</v>
      </c>
      <c r="BA2588" s="24"/>
      <c r="BB2588" s="24"/>
      <c r="BC2588" s="24"/>
      <c r="BD2588" s="24"/>
      <c r="BE2588" s="24"/>
      <c r="BF2588" s="24"/>
      <c r="BG2588" s="24">
        <f t="shared" si="974"/>
        <v>0</v>
      </c>
      <c r="BH2588" s="24">
        <f t="shared" si="975"/>
        <v>0</v>
      </c>
      <c r="BK2588" s="24"/>
      <c r="BL2588" s="24"/>
      <c r="BM2588" s="24"/>
      <c r="BN2588" s="24"/>
      <c r="BO2588" s="24"/>
      <c r="BP2588" s="24"/>
      <c r="BQ2588" s="24">
        <f t="shared" si="976"/>
        <v>0</v>
      </c>
      <c r="BR2588" s="24">
        <f t="shared" si="977"/>
        <v>0</v>
      </c>
      <c r="BU2588" s="24"/>
      <c r="BV2588" s="24"/>
      <c r="BW2588" s="24"/>
      <c r="BX2588" s="24"/>
      <c r="BY2588" s="24"/>
      <c r="BZ2588" s="24"/>
      <c r="CA2588" s="24">
        <f t="shared" si="978"/>
        <v>0</v>
      </c>
      <c r="CB2588" s="24">
        <f t="shared" si="979"/>
        <v>0</v>
      </c>
      <c r="CC2588" s="24"/>
      <c r="CE2588" s="24">
        <f t="shared" si="980"/>
        <v>0</v>
      </c>
      <c r="CG2588" s="24">
        <f t="shared" si="981"/>
        <v>0</v>
      </c>
      <c r="CI2588" s="24">
        <f t="shared" si="982"/>
        <v>0</v>
      </c>
      <c r="CK2588" s="24">
        <f t="shared" si="983"/>
        <v>0</v>
      </c>
      <c r="CM2588" s="24">
        <f t="shared" si="984"/>
        <v>0</v>
      </c>
      <c r="CO2588" s="24">
        <f t="shared" si="985"/>
        <v>0</v>
      </c>
      <c r="CQ2588" s="24">
        <f t="shared" si="986"/>
        <v>0</v>
      </c>
      <c r="CS2588" s="24">
        <f t="shared" si="987"/>
        <v>0</v>
      </c>
    </row>
    <row r="2589" spans="9:97">
      <c r="I2589" s="24">
        <f t="shared" si="967"/>
        <v>0</v>
      </c>
      <c r="J2589" s="24">
        <f t="shared" si="966"/>
        <v>0</v>
      </c>
      <c r="M2589" s="24"/>
      <c r="N2589" s="24"/>
      <c r="O2589" s="24"/>
      <c r="P2589" s="24"/>
      <c r="Q2589" s="24"/>
      <c r="R2589" s="24"/>
      <c r="S2589" s="24">
        <f t="shared" si="968"/>
        <v>0</v>
      </c>
      <c r="T2589" s="24">
        <f t="shared" si="965"/>
        <v>0</v>
      </c>
      <c r="W2589" s="24"/>
      <c r="X2589" s="24"/>
      <c r="Y2589" s="24"/>
      <c r="Z2589" s="24"/>
      <c r="AA2589" s="24"/>
      <c r="AB2589" s="24"/>
      <c r="AC2589" s="24">
        <f t="shared" si="969"/>
        <v>0</v>
      </c>
      <c r="AD2589" s="24">
        <f t="shared" si="970"/>
        <v>0</v>
      </c>
      <c r="AG2589" s="24"/>
      <c r="AH2589" s="24"/>
      <c r="AI2589" s="24"/>
      <c r="AJ2589" s="24"/>
      <c r="AK2589" s="24"/>
      <c r="AL2589" s="24"/>
      <c r="AM2589" s="24">
        <f t="shared" si="971"/>
        <v>0</v>
      </c>
      <c r="AN2589" s="24">
        <f t="shared" si="988"/>
        <v>0</v>
      </c>
      <c r="AQ2589" s="24"/>
      <c r="AR2589" s="24"/>
      <c r="AS2589" s="24"/>
      <c r="AT2589" s="24"/>
      <c r="AU2589" s="24"/>
      <c r="AV2589" s="24"/>
      <c r="AW2589" s="24">
        <f t="shared" si="972"/>
        <v>0</v>
      </c>
      <c r="AX2589" s="24">
        <f t="shared" si="973"/>
        <v>0</v>
      </c>
      <c r="BA2589" s="24"/>
      <c r="BB2589" s="24"/>
      <c r="BC2589" s="24"/>
      <c r="BD2589" s="24"/>
      <c r="BE2589" s="24"/>
      <c r="BF2589" s="24"/>
      <c r="BG2589" s="24">
        <f t="shared" si="974"/>
        <v>0</v>
      </c>
      <c r="BH2589" s="24">
        <f t="shared" si="975"/>
        <v>0</v>
      </c>
      <c r="BK2589" s="24"/>
      <c r="BL2589" s="24"/>
      <c r="BM2589" s="24"/>
      <c r="BN2589" s="24"/>
      <c r="BO2589" s="24"/>
      <c r="BP2589" s="24"/>
      <c r="BQ2589" s="24">
        <f t="shared" si="976"/>
        <v>0</v>
      </c>
      <c r="BR2589" s="24">
        <f t="shared" si="977"/>
        <v>0</v>
      </c>
      <c r="BU2589" s="24"/>
      <c r="BV2589" s="24"/>
      <c r="BW2589" s="24"/>
      <c r="BX2589" s="24"/>
      <c r="BY2589" s="24"/>
      <c r="BZ2589" s="24"/>
      <c r="CA2589" s="24">
        <f t="shared" si="978"/>
        <v>0</v>
      </c>
      <c r="CB2589" s="24">
        <f t="shared" si="979"/>
        <v>0</v>
      </c>
      <c r="CC2589" s="24"/>
      <c r="CE2589" s="24">
        <f t="shared" si="980"/>
        <v>0</v>
      </c>
      <c r="CG2589" s="24">
        <f t="shared" si="981"/>
        <v>0</v>
      </c>
      <c r="CI2589" s="24">
        <f t="shared" si="982"/>
        <v>0</v>
      </c>
      <c r="CK2589" s="24">
        <f t="shared" si="983"/>
        <v>0</v>
      </c>
      <c r="CM2589" s="24">
        <f t="shared" si="984"/>
        <v>0</v>
      </c>
      <c r="CO2589" s="24">
        <f t="shared" si="985"/>
        <v>0</v>
      </c>
      <c r="CQ2589" s="24">
        <f t="shared" si="986"/>
        <v>0</v>
      </c>
      <c r="CS2589" s="24">
        <f t="shared" si="987"/>
        <v>0</v>
      </c>
    </row>
    <row r="2590" spans="9:97">
      <c r="I2590" s="24">
        <f t="shared" si="967"/>
        <v>0</v>
      </c>
      <c r="J2590" s="24">
        <f t="shared" si="966"/>
        <v>0</v>
      </c>
      <c r="M2590" s="24"/>
      <c r="N2590" s="24"/>
      <c r="O2590" s="24"/>
      <c r="P2590" s="24"/>
      <c r="Q2590" s="24"/>
      <c r="R2590" s="24"/>
      <c r="S2590" s="24">
        <f t="shared" si="968"/>
        <v>0</v>
      </c>
      <c r="T2590" s="24">
        <f t="shared" si="965"/>
        <v>0</v>
      </c>
      <c r="W2590" s="24"/>
      <c r="X2590" s="24"/>
      <c r="Y2590" s="24"/>
      <c r="Z2590" s="24"/>
      <c r="AA2590" s="24"/>
      <c r="AB2590" s="24"/>
      <c r="AC2590" s="24">
        <f t="shared" si="969"/>
        <v>0</v>
      </c>
      <c r="AD2590" s="24">
        <f t="shared" si="970"/>
        <v>0</v>
      </c>
      <c r="AG2590" s="24"/>
      <c r="AH2590" s="24"/>
      <c r="AI2590" s="24"/>
      <c r="AJ2590" s="24"/>
      <c r="AK2590" s="24"/>
      <c r="AL2590" s="24"/>
      <c r="AM2590" s="24">
        <f t="shared" si="971"/>
        <v>0</v>
      </c>
      <c r="AN2590" s="24">
        <f t="shared" si="988"/>
        <v>0</v>
      </c>
      <c r="AQ2590" s="24"/>
      <c r="AR2590" s="24"/>
      <c r="AS2590" s="24"/>
      <c r="AT2590" s="24"/>
      <c r="AU2590" s="24"/>
      <c r="AV2590" s="24"/>
      <c r="AW2590" s="24">
        <f t="shared" si="972"/>
        <v>0</v>
      </c>
      <c r="AX2590" s="24">
        <f t="shared" si="973"/>
        <v>0</v>
      </c>
      <c r="BA2590" s="24"/>
      <c r="BB2590" s="24"/>
      <c r="BC2590" s="24"/>
      <c r="BD2590" s="24"/>
      <c r="BE2590" s="24"/>
      <c r="BF2590" s="24"/>
      <c r="BG2590" s="24">
        <f t="shared" si="974"/>
        <v>0</v>
      </c>
      <c r="BH2590" s="24">
        <f t="shared" si="975"/>
        <v>0</v>
      </c>
      <c r="BK2590" s="24"/>
      <c r="BL2590" s="24"/>
      <c r="BM2590" s="24"/>
      <c r="BN2590" s="24"/>
      <c r="BO2590" s="24"/>
      <c r="BP2590" s="24"/>
      <c r="BQ2590" s="24">
        <f t="shared" si="976"/>
        <v>0</v>
      </c>
      <c r="BR2590" s="24">
        <f t="shared" si="977"/>
        <v>0</v>
      </c>
      <c r="BU2590" s="24"/>
      <c r="BV2590" s="24"/>
      <c r="BW2590" s="24"/>
      <c r="BX2590" s="24"/>
      <c r="BY2590" s="24"/>
      <c r="BZ2590" s="24"/>
      <c r="CA2590" s="24">
        <f t="shared" si="978"/>
        <v>0</v>
      </c>
      <c r="CB2590" s="24">
        <f t="shared" si="979"/>
        <v>0</v>
      </c>
      <c r="CC2590" s="24"/>
      <c r="CE2590" s="24">
        <f t="shared" si="980"/>
        <v>0</v>
      </c>
      <c r="CG2590" s="24">
        <f t="shared" si="981"/>
        <v>0</v>
      </c>
      <c r="CI2590" s="24">
        <f t="shared" si="982"/>
        <v>0</v>
      </c>
      <c r="CK2590" s="24">
        <f t="shared" si="983"/>
        <v>0</v>
      </c>
      <c r="CM2590" s="24">
        <f t="shared" si="984"/>
        <v>0</v>
      </c>
      <c r="CO2590" s="24">
        <f t="shared" si="985"/>
        <v>0</v>
      </c>
      <c r="CQ2590" s="24">
        <f t="shared" si="986"/>
        <v>0</v>
      </c>
      <c r="CS2590" s="24">
        <f t="shared" si="987"/>
        <v>0</v>
      </c>
    </row>
    <row r="2591" spans="9:97">
      <c r="I2591" s="24">
        <f t="shared" si="967"/>
        <v>0</v>
      </c>
      <c r="J2591" s="24">
        <f t="shared" si="966"/>
        <v>0</v>
      </c>
      <c r="M2591" s="24"/>
      <c r="N2591" s="24"/>
      <c r="O2591" s="24"/>
      <c r="P2591" s="24"/>
      <c r="Q2591" s="24"/>
      <c r="R2591" s="24"/>
      <c r="S2591" s="24">
        <f t="shared" si="968"/>
        <v>0</v>
      </c>
      <c r="T2591" s="24">
        <f t="shared" si="965"/>
        <v>0</v>
      </c>
      <c r="W2591" s="24"/>
      <c r="X2591" s="24"/>
      <c r="Y2591" s="24"/>
      <c r="Z2591" s="24"/>
      <c r="AA2591" s="24"/>
      <c r="AB2591" s="24"/>
      <c r="AC2591" s="24">
        <f t="shared" si="969"/>
        <v>0</v>
      </c>
      <c r="AD2591" s="24">
        <f t="shared" si="970"/>
        <v>0</v>
      </c>
      <c r="AG2591" s="24"/>
      <c r="AH2591" s="24"/>
      <c r="AI2591" s="24"/>
      <c r="AJ2591" s="24"/>
      <c r="AK2591" s="24"/>
      <c r="AL2591" s="24"/>
      <c r="AM2591" s="24">
        <f t="shared" si="971"/>
        <v>0</v>
      </c>
      <c r="AN2591" s="24">
        <f t="shared" si="988"/>
        <v>0</v>
      </c>
      <c r="AQ2591" s="24"/>
      <c r="AR2591" s="24"/>
      <c r="AS2591" s="24"/>
      <c r="AT2591" s="24"/>
      <c r="AU2591" s="24"/>
      <c r="AV2591" s="24"/>
      <c r="AW2591" s="24">
        <f t="shared" si="972"/>
        <v>0</v>
      </c>
      <c r="AX2591" s="24">
        <f t="shared" si="973"/>
        <v>0</v>
      </c>
      <c r="BA2591" s="24"/>
      <c r="BB2591" s="24"/>
      <c r="BC2591" s="24"/>
      <c r="BD2591" s="24"/>
      <c r="BE2591" s="24"/>
      <c r="BF2591" s="24"/>
      <c r="BG2591" s="24">
        <f t="shared" si="974"/>
        <v>0</v>
      </c>
      <c r="BH2591" s="24">
        <f t="shared" si="975"/>
        <v>0</v>
      </c>
      <c r="BK2591" s="24"/>
      <c r="BL2591" s="24"/>
      <c r="BM2591" s="24"/>
      <c r="BN2591" s="24"/>
      <c r="BO2591" s="24"/>
      <c r="BP2591" s="24"/>
      <c r="BQ2591" s="24">
        <f t="shared" si="976"/>
        <v>0</v>
      </c>
      <c r="BR2591" s="24">
        <f t="shared" si="977"/>
        <v>0</v>
      </c>
      <c r="BU2591" s="24"/>
      <c r="BV2591" s="24"/>
      <c r="BW2591" s="24"/>
      <c r="BX2591" s="24"/>
      <c r="BY2591" s="24"/>
      <c r="BZ2591" s="24"/>
      <c r="CA2591" s="24">
        <f t="shared" si="978"/>
        <v>0</v>
      </c>
      <c r="CB2591" s="24">
        <f t="shared" si="979"/>
        <v>0</v>
      </c>
      <c r="CC2591" s="24"/>
      <c r="CE2591" s="24">
        <f t="shared" si="980"/>
        <v>0</v>
      </c>
      <c r="CG2591" s="24">
        <f t="shared" si="981"/>
        <v>0</v>
      </c>
      <c r="CI2591" s="24">
        <f t="shared" si="982"/>
        <v>0</v>
      </c>
      <c r="CK2591" s="24">
        <f t="shared" si="983"/>
        <v>0</v>
      </c>
      <c r="CM2591" s="24">
        <f t="shared" si="984"/>
        <v>0</v>
      </c>
      <c r="CO2591" s="24">
        <f t="shared" si="985"/>
        <v>0</v>
      </c>
      <c r="CQ2591" s="24">
        <f t="shared" si="986"/>
        <v>0</v>
      </c>
      <c r="CS2591" s="24">
        <f t="shared" si="987"/>
        <v>0</v>
      </c>
    </row>
    <row r="2592" spans="9:97">
      <c r="I2592" s="24">
        <f t="shared" si="967"/>
        <v>0</v>
      </c>
      <c r="J2592" s="24">
        <f t="shared" si="966"/>
        <v>0</v>
      </c>
      <c r="M2592" s="24"/>
      <c r="N2592" s="24"/>
      <c r="O2592" s="24"/>
      <c r="P2592" s="24"/>
      <c r="Q2592" s="24"/>
      <c r="R2592" s="24"/>
      <c r="S2592" s="24">
        <f t="shared" si="968"/>
        <v>0</v>
      </c>
      <c r="T2592" s="24">
        <f t="shared" si="965"/>
        <v>0</v>
      </c>
      <c r="W2592" s="24"/>
      <c r="X2592" s="24"/>
      <c r="Y2592" s="24"/>
      <c r="Z2592" s="24"/>
      <c r="AA2592" s="24"/>
      <c r="AB2592" s="24"/>
      <c r="AC2592" s="24">
        <f t="shared" si="969"/>
        <v>0</v>
      </c>
      <c r="AD2592" s="24">
        <f t="shared" si="970"/>
        <v>0</v>
      </c>
      <c r="AG2592" s="24"/>
      <c r="AH2592" s="24"/>
      <c r="AI2592" s="24"/>
      <c r="AJ2592" s="24"/>
      <c r="AK2592" s="24"/>
      <c r="AL2592" s="24"/>
      <c r="AM2592" s="24">
        <f t="shared" si="971"/>
        <v>0</v>
      </c>
      <c r="AN2592" s="24">
        <f t="shared" si="988"/>
        <v>0</v>
      </c>
      <c r="AQ2592" s="24"/>
      <c r="AR2592" s="24"/>
      <c r="AS2592" s="24"/>
      <c r="AT2592" s="24"/>
      <c r="AU2592" s="24"/>
      <c r="AV2592" s="24"/>
      <c r="AW2592" s="24">
        <f t="shared" si="972"/>
        <v>0</v>
      </c>
      <c r="AX2592" s="24">
        <f t="shared" si="973"/>
        <v>0</v>
      </c>
      <c r="BA2592" s="24"/>
      <c r="BB2592" s="24"/>
      <c r="BC2592" s="24"/>
      <c r="BD2592" s="24"/>
      <c r="BE2592" s="24"/>
      <c r="BF2592" s="24"/>
      <c r="BG2592" s="24">
        <f t="shared" si="974"/>
        <v>0</v>
      </c>
      <c r="BH2592" s="24">
        <f t="shared" si="975"/>
        <v>0</v>
      </c>
      <c r="BK2592" s="24"/>
      <c r="BL2592" s="24"/>
      <c r="BM2592" s="24"/>
      <c r="BN2592" s="24"/>
      <c r="BO2592" s="24"/>
      <c r="BP2592" s="24"/>
      <c r="BQ2592" s="24">
        <f t="shared" si="976"/>
        <v>0</v>
      </c>
      <c r="BR2592" s="24">
        <f t="shared" si="977"/>
        <v>0</v>
      </c>
      <c r="BU2592" s="24"/>
      <c r="BV2592" s="24"/>
      <c r="BW2592" s="24"/>
      <c r="BX2592" s="24"/>
      <c r="BY2592" s="24"/>
      <c r="BZ2592" s="24"/>
      <c r="CA2592" s="24">
        <f t="shared" si="978"/>
        <v>0</v>
      </c>
      <c r="CB2592" s="24">
        <f t="shared" si="979"/>
        <v>0</v>
      </c>
      <c r="CC2592" s="24"/>
      <c r="CE2592" s="24">
        <f t="shared" si="980"/>
        <v>0</v>
      </c>
      <c r="CG2592" s="24">
        <f t="shared" si="981"/>
        <v>0</v>
      </c>
      <c r="CI2592" s="24">
        <f t="shared" si="982"/>
        <v>0</v>
      </c>
      <c r="CK2592" s="24">
        <f t="shared" si="983"/>
        <v>0</v>
      </c>
      <c r="CM2592" s="24">
        <f t="shared" si="984"/>
        <v>0</v>
      </c>
      <c r="CO2592" s="24">
        <f t="shared" si="985"/>
        <v>0</v>
      </c>
      <c r="CQ2592" s="24">
        <f t="shared" si="986"/>
        <v>0</v>
      </c>
      <c r="CS2592" s="24">
        <f t="shared" si="987"/>
        <v>0</v>
      </c>
    </row>
    <row r="2593" spans="9:97">
      <c r="I2593" s="24">
        <f t="shared" si="967"/>
        <v>0</v>
      </c>
      <c r="J2593" s="24">
        <f t="shared" si="966"/>
        <v>0</v>
      </c>
      <c r="M2593" s="24"/>
      <c r="N2593" s="24"/>
      <c r="O2593" s="24"/>
      <c r="P2593" s="24"/>
      <c r="Q2593" s="24"/>
      <c r="R2593" s="24"/>
      <c r="S2593" s="24">
        <f t="shared" si="968"/>
        <v>0</v>
      </c>
      <c r="T2593" s="24">
        <f t="shared" si="965"/>
        <v>0</v>
      </c>
      <c r="W2593" s="24"/>
      <c r="X2593" s="24"/>
      <c r="Y2593" s="24"/>
      <c r="Z2593" s="24"/>
      <c r="AA2593" s="24"/>
      <c r="AB2593" s="24"/>
      <c r="AC2593" s="24">
        <f t="shared" si="969"/>
        <v>0</v>
      </c>
      <c r="AD2593" s="24">
        <f t="shared" si="970"/>
        <v>0</v>
      </c>
      <c r="AG2593" s="24"/>
      <c r="AH2593" s="24"/>
      <c r="AI2593" s="24"/>
      <c r="AJ2593" s="24"/>
      <c r="AK2593" s="24"/>
      <c r="AL2593" s="24"/>
      <c r="AM2593" s="24">
        <f t="shared" si="971"/>
        <v>0</v>
      </c>
      <c r="AN2593" s="24">
        <f t="shared" si="988"/>
        <v>0</v>
      </c>
      <c r="AQ2593" s="24"/>
      <c r="AR2593" s="24"/>
      <c r="AS2593" s="24"/>
      <c r="AT2593" s="24"/>
      <c r="AU2593" s="24"/>
      <c r="AV2593" s="24"/>
      <c r="AW2593" s="24">
        <f t="shared" si="972"/>
        <v>0</v>
      </c>
      <c r="AX2593" s="24">
        <f t="shared" si="973"/>
        <v>0</v>
      </c>
      <c r="BA2593" s="24"/>
      <c r="BB2593" s="24"/>
      <c r="BC2593" s="24"/>
      <c r="BD2593" s="24"/>
      <c r="BE2593" s="24"/>
      <c r="BF2593" s="24"/>
      <c r="BG2593" s="24">
        <f t="shared" si="974"/>
        <v>0</v>
      </c>
      <c r="BH2593" s="24">
        <f t="shared" si="975"/>
        <v>0</v>
      </c>
      <c r="BK2593" s="24"/>
      <c r="BL2593" s="24"/>
      <c r="BM2593" s="24"/>
      <c r="BN2593" s="24"/>
      <c r="BO2593" s="24"/>
      <c r="BP2593" s="24"/>
      <c r="BQ2593" s="24">
        <f t="shared" si="976"/>
        <v>0</v>
      </c>
      <c r="BR2593" s="24">
        <f t="shared" si="977"/>
        <v>0</v>
      </c>
      <c r="BU2593" s="24"/>
      <c r="BV2593" s="24"/>
      <c r="BW2593" s="24"/>
      <c r="BX2593" s="24"/>
      <c r="BY2593" s="24"/>
      <c r="BZ2593" s="24"/>
      <c r="CA2593" s="24">
        <f t="shared" si="978"/>
        <v>0</v>
      </c>
      <c r="CB2593" s="24">
        <f t="shared" si="979"/>
        <v>0</v>
      </c>
      <c r="CC2593" s="24"/>
      <c r="CE2593" s="24">
        <f t="shared" si="980"/>
        <v>0</v>
      </c>
      <c r="CG2593" s="24">
        <f t="shared" si="981"/>
        <v>0</v>
      </c>
      <c r="CI2593" s="24">
        <f t="shared" si="982"/>
        <v>0</v>
      </c>
      <c r="CK2593" s="24">
        <f t="shared" si="983"/>
        <v>0</v>
      </c>
      <c r="CM2593" s="24">
        <f t="shared" si="984"/>
        <v>0</v>
      </c>
      <c r="CO2593" s="24">
        <f t="shared" si="985"/>
        <v>0</v>
      </c>
      <c r="CQ2593" s="24">
        <f t="shared" si="986"/>
        <v>0</v>
      </c>
      <c r="CS2593" s="24">
        <f t="shared" si="987"/>
        <v>0</v>
      </c>
    </row>
    <row r="2594" spans="9:97">
      <c r="I2594" s="24">
        <f t="shared" si="967"/>
        <v>0</v>
      </c>
      <c r="J2594" s="24">
        <f t="shared" si="966"/>
        <v>0</v>
      </c>
      <c r="M2594" s="24"/>
      <c r="N2594" s="24"/>
      <c r="O2594" s="24"/>
      <c r="P2594" s="24"/>
      <c r="Q2594" s="24"/>
      <c r="R2594" s="24"/>
      <c r="S2594" s="24">
        <f t="shared" si="968"/>
        <v>0</v>
      </c>
      <c r="T2594" s="24">
        <f t="shared" si="965"/>
        <v>0</v>
      </c>
      <c r="W2594" s="24"/>
      <c r="X2594" s="24"/>
      <c r="Y2594" s="24"/>
      <c r="Z2594" s="24"/>
      <c r="AA2594" s="24"/>
      <c r="AB2594" s="24"/>
      <c r="AC2594" s="24">
        <f t="shared" si="969"/>
        <v>0</v>
      </c>
      <c r="AD2594" s="24">
        <f t="shared" si="970"/>
        <v>0</v>
      </c>
      <c r="AG2594" s="24"/>
      <c r="AH2594" s="24"/>
      <c r="AI2594" s="24"/>
      <c r="AJ2594" s="24"/>
      <c r="AK2594" s="24"/>
      <c r="AL2594" s="24"/>
      <c r="AM2594" s="24">
        <f t="shared" si="971"/>
        <v>0</v>
      </c>
      <c r="AN2594" s="24">
        <f t="shared" si="988"/>
        <v>0</v>
      </c>
      <c r="AQ2594" s="24"/>
      <c r="AR2594" s="24"/>
      <c r="AS2594" s="24"/>
      <c r="AT2594" s="24"/>
      <c r="AU2594" s="24"/>
      <c r="AV2594" s="24"/>
      <c r="AW2594" s="24">
        <f t="shared" si="972"/>
        <v>0</v>
      </c>
      <c r="AX2594" s="24">
        <f t="shared" si="973"/>
        <v>0</v>
      </c>
      <c r="BA2594" s="24"/>
      <c r="BB2594" s="24"/>
      <c r="BC2594" s="24"/>
      <c r="BD2594" s="24"/>
      <c r="BE2594" s="24"/>
      <c r="BF2594" s="24"/>
      <c r="BG2594" s="24">
        <f t="shared" si="974"/>
        <v>0</v>
      </c>
      <c r="BH2594" s="24">
        <f t="shared" si="975"/>
        <v>0</v>
      </c>
      <c r="BK2594" s="24"/>
      <c r="BL2594" s="24"/>
      <c r="BM2594" s="24"/>
      <c r="BN2594" s="24"/>
      <c r="BO2594" s="24"/>
      <c r="BP2594" s="24"/>
      <c r="BQ2594" s="24">
        <f t="shared" si="976"/>
        <v>0</v>
      </c>
      <c r="BR2594" s="24">
        <f t="shared" si="977"/>
        <v>0</v>
      </c>
      <c r="BU2594" s="24"/>
      <c r="BV2594" s="24"/>
      <c r="BW2594" s="24"/>
      <c r="BX2594" s="24"/>
      <c r="BY2594" s="24"/>
      <c r="BZ2594" s="24"/>
      <c r="CA2594" s="24">
        <f t="shared" si="978"/>
        <v>0</v>
      </c>
      <c r="CB2594" s="24">
        <f t="shared" si="979"/>
        <v>0</v>
      </c>
      <c r="CC2594" s="24"/>
      <c r="CE2594" s="24">
        <f t="shared" si="980"/>
        <v>0</v>
      </c>
      <c r="CG2594" s="24">
        <f t="shared" si="981"/>
        <v>0</v>
      </c>
      <c r="CI2594" s="24">
        <f t="shared" si="982"/>
        <v>0</v>
      </c>
      <c r="CK2594" s="24">
        <f t="shared" si="983"/>
        <v>0</v>
      </c>
      <c r="CM2594" s="24">
        <f t="shared" si="984"/>
        <v>0</v>
      </c>
      <c r="CO2594" s="24">
        <f t="shared" si="985"/>
        <v>0</v>
      </c>
      <c r="CQ2594" s="24">
        <f t="shared" si="986"/>
        <v>0</v>
      </c>
      <c r="CS2594" s="24">
        <f t="shared" si="987"/>
        <v>0</v>
      </c>
    </row>
    <row r="2595" spans="9:97">
      <c r="I2595" s="24">
        <f t="shared" si="967"/>
        <v>0</v>
      </c>
      <c r="J2595" s="24">
        <f t="shared" si="966"/>
        <v>0</v>
      </c>
      <c r="M2595" s="24"/>
      <c r="N2595" s="24"/>
      <c r="O2595" s="24"/>
      <c r="P2595" s="24"/>
      <c r="Q2595" s="24"/>
      <c r="R2595" s="24"/>
      <c r="S2595" s="24">
        <f t="shared" si="968"/>
        <v>0</v>
      </c>
      <c r="T2595" s="24">
        <f t="shared" si="965"/>
        <v>0</v>
      </c>
      <c r="W2595" s="24"/>
      <c r="X2595" s="24"/>
      <c r="Y2595" s="24"/>
      <c r="Z2595" s="24"/>
      <c r="AA2595" s="24"/>
      <c r="AB2595" s="24"/>
      <c r="AC2595" s="24">
        <f t="shared" si="969"/>
        <v>0</v>
      </c>
      <c r="AD2595" s="24">
        <f t="shared" si="970"/>
        <v>0</v>
      </c>
      <c r="AG2595" s="24"/>
      <c r="AH2595" s="24"/>
      <c r="AI2595" s="24"/>
      <c r="AJ2595" s="24"/>
      <c r="AK2595" s="24"/>
      <c r="AL2595" s="24"/>
      <c r="AM2595" s="24">
        <f t="shared" si="971"/>
        <v>0</v>
      </c>
      <c r="AN2595" s="24">
        <f t="shared" si="988"/>
        <v>0</v>
      </c>
      <c r="AQ2595" s="24"/>
      <c r="AR2595" s="24"/>
      <c r="AS2595" s="24"/>
      <c r="AT2595" s="24"/>
      <c r="AU2595" s="24"/>
      <c r="AV2595" s="24"/>
      <c r="AW2595" s="24">
        <f t="shared" si="972"/>
        <v>0</v>
      </c>
      <c r="AX2595" s="24">
        <f t="shared" si="973"/>
        <v>0</v>
      </c>
      <c r="BA2595" s="24"/>
      <c r="BB2595" s="24"/>
      <c r="BC2595" s="24"/>
      <c r="BD2595" s="24"/>
      <c r="BE2595" s="24"/>
      <c r="BF2595" s="24"/>
      <c r="BG2595" s="24">
        <f t="shared" si="974"/>
        <v>0</v>
      </c>
      <c r="BH2595" s="24">
        <f t="shared" si="975"/>
        <v>0</v>
      </c>
      <c r="BK2595" s="24"/>
      <c r="BL2595" s="24"/>
      <c r="BM2595" s="24"/>
      <c r="BN2595" s="24"/>
      <c r="BO2595" s="24"/>
      <c r="BP2595" s="24"/>
      <c r="BQ2595" s="24">
        <f t="shared" si="976"/>
        <v>0</v>
      </c>
      <c r="BR2595" s="24">
        <f t="shared" si="977"/>
        <v>0</v>
      </c>
      <c r="BU2595" s="24"/>
      <c r="BV2595" s="24"/>
      <c r="BW2595" s="24"/>
      <c r="BX2595" s="24"/>
      <c r="BY2595" s="24"/>
      <c r="BZ2595" s="24"/>
      <c r="CA2595" s="24">
        <f t="shared" si="978"/>
        <v>0</v>
      </c>
      <c r="CB2595" s="24">
        <f t="shared" si="979"/>
        <v>0</v>
      </c>
      <c r="CC2595" s="24"/>
      <c r="CE2595" s="24">
        <f t="shared" si="980"/>
        <v>0</v>
      </c>
      <c r="CG2595" s="24">
        <f t="shared" si="981"/>
        <v>0</v>
      </c>
      <c r="CI2595" s="24">
        <f t="shared" si="982"/>
        <v>0</v>
      </c>
      <c r="CK2595" s="24">
        <f t="shared" si="983"/>
        <v>0</v>
      </c>
      <c r="CM2595" s="24">
        <f t="shared" si="984"/>
        <v>0</v>
      </c>
      <c r="CO2595" s="24">
        <f t="shared" si="985"/>
        <v>0</v>
      </c>
      <c r="CQ2595" s="24">
        <f t="shared" si="986"/>
        <v>0</v>
      </c>
      <c r="CS2595" s="24">
        <f t="shared" si="987"/>
        <v>0</v>
      </c>
    </row>
    <row r="2596" spans="9:97">
      <c r="I2596" s="24">
        <f t="shared" si="967"/>
        <v>0</v>
      </c>
      <c r="J2596" s="24">
        <f t="shared" si="966"/>
        <v>0</v>
      </c>
      <c r="M2596" s="24"/>
      <c r="N2596" s="24"/>
      <c r="O2596" s="24"/>
      <c r="P2596" s="24"/>
      <c r="Q2596" s="24"/>
      <c r="R2596" s="24"/>
      <c r="S2596" s="24">
        <f t="shared" si="968"/>
        <v>0</v>
      </c>
      <c r="T2596" s="24">
        <f t="shared" si="965"/>
        <v>0</v>
      </c>
      <c r="W2596" s="24"/>
      <c r="X2596" s="24"/>
      <c r="Y2596" s="24"/>
      <c r="Z2596" s="24"/>
      <c r="AA2596" s="24"/>
      <c r="AB2596" s="24"/>
      <c r="AC2596" s="24">
        <f t="shared" si="969"/>
        <v>0</v>
      </c>
      <c r="AD2596" s="24">
        <f t="shared" si="970"/>
        <v>0</v>
      </c>
      <c r="AG2596" s="24"/>
      <c r="AH2596" s="24"/>
      <c r="AI2596" s="24"/>
      <c r="AJ2596" s="24"/>
      <c r="AK2596" s="24"/>
      <c r="AL2596" s="24"/>
      <c r="AM2596" s="24">
        <f t="shared" si="971"/>
        <v>0</v>
      </c>
      <c r="AN2596" s="24">
        <f t="shared" si="988"/>
        <v>0</v>
      </c>
      <c r="AQ2596" s="24"/>
      <c r="AR2596" s="24"/>
      <c r="AS2596" s="24"/>
      <c r="AT2596" s="24"/>
      <c r="AU2596" s="24"/>
      <c r="AV2596" s="24"/>
      <c r="AW2596" s="24">
        <f t="shared" si="972"/>
        <v>0</v>
      </c>
      <c r="AX2596" s="24">
        <f t="shared" si="973"/>
        <v>0</v>
      </c>
      <c r="BA2596" s="24"/>
      <c r="BB2596" s="24"/>
      <c r="BC2596" s="24"/>
      <c r="BD2596" s="24"/>
      <c r="BE2596" s="24"/>
      <c r="BF2596" s="24"/>
      <c r="BG2596" s="24">
        <f t="shared" si="974"/>
        <v>0</v>
      </c>
      <c r="BH2596" s="24">
        <f t="shared" si="975"/>
        <v>0</v>
      </c>
      <c r="BK2596" s="24"/>
      <c r="BL2596" s="24"/>
      <c r="BM2596" s="24"/>
      <c r="BN2596" s="24"/>
      <c r="BO2596" s="24"/>
      <c r="BP2596" s="24"/>
      <c r="BQ2596" s="24">
        <f t="shared" si="976"/>
        <v>0</v>
      </c>
      <c r="BR2596" s="24">
        <f t="shared" si="977"/>
        <v>0</v>
      </c>
      <c r="BU2596" s="24"/>
      <c r="BV2596" s="24"/>
      <c r="BW2596" s="24"/>
      <c r="BX2596" s="24"/>
      <c r="BY2596" s="24"/>
      <c r="BZ2596" s="24"/>
      <c r="CA2596" s="24">
        <f t="shared" si="978"/>
        <v>0</v>
      </c>
      <c r="CB2596" s="24">
        <f t="shared" si="979"/>
        <v>0</v>
      </c>
      <c r="CC2596" s="24"/>
      <c r="CE2596" s="24">
        <f t="shared" si="980"/>
        <v>0</v>
      </c>
      <c r="CG2596" s="24">
        <f t="shared" si="981"/>
        <v>0</v>
      </c>
      <c r="CI2596" s="24">
        <f t="shared" si="982"/>
        <v>0</v>
      </c>
      <c r="CK2596" s="24">
        <f t="shared" si="983"/>
        <v>0</v>
      </c>
      <c r="CM2596" s="24">
        <f t="shared" si="984"/>
        <v>0</v>
      </c>
      <c r="CO2596" s="24">
        <f t="shared" si="985"/>
        <v>0</v>
      </c>
      <c r="CQ2596" s="24">
        <f t="shared" si="986"/>
        <v>0</v>
      </c>
      <c r="CS2596" s="24">
        <f t="shared" si="987"/>
        <v>0</v>
      </c>
    </row>
    <row r="2597" spans="9:97">
      <c r="I2597" s="24">
        <f t="shared" si="967"/>
        <v>0</v>
      </c>
      <c r="J2597" s="24">
        <f t="shared" si="966"/>
        <v>0</v>
      </c>
      <c r="M2597" s="24"/>
      <c r="N2597" s="24"/>
      <c r="O2597" s="24"/>
      <c r="P2597" s="24"/>
      <c r="Q2597" s="24"/>
      <c r="R2597" s="24"/>
      <c r="S2597" s="24">
        <f t="shared" si="968"/>
        <v>0</v>
      </c>
      <c r="T2597" s="24">
        <f t="shared" si="965"/>
        <v>0</v>
      </c>
      <c r="W2597" s="24"/>
      <c r="X2597" s="24"/>
      <c r="Y2597" s="24"/>
      <c r="Z2597" s="24"/>
      <c r="AA2597" s="24"/>
      <c r="AB2597" s="24"/>
      <c r="AC2597" s="24">
        <f t="shared" si="969"/>
        <v>0</v>
      </c>
      <c r="AD2597" s="24">
        <f t="shared" si="970"/>
        <v>0</v>
      </c>
      <c r="AG2597" s="24"/>
      <c r="AH2597" s="24"/>
      <c r="AI2597" s="24"/>
      <c r="AJ2597" s="24"/>
      <c r="AK2597" s="24"/>
      <c r="AL2597" s="24"/>
      <c r="AM2597" s="24">
        <f t="shared" si="971"/>
        <v>0</v>
      </c>
      <c r="AN2597" s="24">
        <f t="shared" si="988"/>
        <v>0</v>
      </c>
      <c r="AQ2597" s="24"/>
      <c r="AR2597" s="24"/>
      <c r="AS2597" s="24"/>
      <c r="AT2597" s="24"/>
      <c r="AU2597" s="24"/>
      <c r="AV2597" s="24"/>
      <c r="AW2597" s="24">
        <f t="shared" si="972"/>
        <v>0</v>
      </c>
      <c r="AX2597" s="24">
        <f t="shared" si="973"/>
        <v>0</v>
      </c>
      <c r="BA2597" s="24"/>
      <c r="BB2597" s="24"/>
      <c r="BC2597" s="24"/>
      <c r="BD2597" s="24"/>
      <c r="BE2597" s="24"/>
      <c r="BF2597" s="24"/>
      <c r="BG2597" s="24">
        <f t="shared" si="974"/>
        <v>0</v>
      </c>
      <c r="BH2597" s="24">
        <f t="shared" si="975"/>
        <v>0</v>
      </c>
      <c r="BK2597" s="24"/>
      <c r="BL2597" s="24"/>
      <c r="BM2597" s="24"/>
      <c r="BN2597" s="24"/>
      <c r="BO2597" s="24"/>
      <c r="BP2597" s="24"/>
      <c r="BQ2597" s="24">
        <f t="shared" si="976"/>
        <v>0</v>
      </c>
      <c r="BR2597" s="24">
        <f t="shared" si="977"/>
        <v>0</v>
      </c>
      <c r="BU2597" s="24"/>
      <c r="BV2597" s="24"/>
      <c r="BW2597" s="24"/>
      <c r="BX2597" s="24"/>
      <c r="BY2597" s="24"/>
      <c r="BZ2597" s="24"/>
      <c r="CA2597" s="24">
        <f t="shared" si="978"/>
        <v>0</v>
      </c>
      <c r="CB2597" s="24">
        <f t="shared" si="979"/>
        <v>0</v>
      </c>
      <c r="CC2597" s="24"/>
      <c r="CE2597" s="24">
        <f t="shared" si="980"/>
        <v>0</v>
      </c>
      <c r="CG2597" s="24">
        <f t="shared" si="981"/>
        <v>0</v>
      </c>
      <c r="CI2597" s="24">
        <f t="shared" si="982"/>
        <v>0</v>
      </c>
      <c r="CK2597" s="24">
        <f t="shared" si="983"/>
        <v>0</v>
      </c>
      <c r="CM2597" s="24">
        <f t="shared" si="984"/>
        <v>0</v>
      </c>
      <c r="CO2597" s="24">
        <f t="shared" si="985"/>
        <v>0</v>
      </c>
      <c r="CQ2597" s="24">
        <f t="shared" si="986"/>
        <v>0</v>
      </c>
      <c r="CS2597" s="24">
        <f t="shared" si="987"/>
        <v>0</v>
      </c>
    </row>
    <row r="2598" spans="9:97">
      <c r="I2598" s="24">
        <f t="shared" si="967"/>
        <v>0</v>
      </c>
      <c r="J2598" s="24">
        <f t="shared" si="966"/>
        <v>0</v>
      </c>
      <c r="M2598" s="24"/>
      <c r="N2598" s="24"/>
      <c r="O2598" s="24"/>
      <c r="P2598" s="24"/>
      <c r="Q2598" s="24"/>
      <c r="R2598" s="24"/>
      <c r="S2598" s="24">
        <f t="shared" si="968"/>
        <v>0</v>
      </c>
      <c r="T2598" s="24">
        <f t="shared" si="965"/>
        <v>0</v>
      </c>
      <c r="W2598" s="24"/>
      <c r="X2598" s="24"/>
      <c r="Y2598" s="24"/>
      <c r="Z2598" s="24"/>
      <c r="AA2598" s="24"/>
      <c r="AB2598" s="24"/>
      <c r="AC2598" s="24">
        <f t="shared" si="969"/>
        <v>0</v>
      </c>
      <c r="AD2598" s="24">
        <f t="shared" si="970"/>
        <v>0</v>
      </c>
      <c r="AG2598" s="24"/>
      <c r="AH2598" s="24"/>
      <c r="AI2598" s="24"/>
      <c r="AJ2598" s="24"/>
      <c r="AK2598" s="24"/>
      <c r="AL2598" s="24"/>
      <c r="AM2598" s="24">
        <f t="shared" si="971"/>
        <v>0</v>
      </c>
      <c r="AN2598" s="24">
        <f t="shared" si="988"/>
        <v>0</v>
      </c>
      <c r="AQ2598" s="24"/>
      <c r="AR2598" s="24"/>
      <c r="AS2598" s="24"/>
      <c r="AT2598" s="24"/>
      <c r="AU2598" s="24"/>
      <c r="AV2598" s="24"/>
      <c r="AW2598" s="24">
        <f t="shared" si="972"/>
        <v>0</v>
      </c>
      <c r="AX2598" s="24">
        <f t="shared" si="973"/>
        <v>0</v>
      </c>
      <c r="BA2598" s="24"/>
      <c r="BB2598" s="24"/>
      <c r="BC2598" s="24"/>
      <c r="BD2598" s="24"/>
      <c r="BE2598" s="24"/>
      <c r="BF2598" s="24"/>
      <c r="BG2598" s="24">
        <f t="shared" si="974"/>
        <v>0</v>
      </c>
      <c r="BH2598" s="24">
        <f t="shared" si="975"/>
        <v>0</v>
      </c>
      <c r="BK2598" s="24"/>
      <c r="BL2598" s="24"/>
      <c r="BM2598" s="24"/>
      <c r="BN2598" s="24"/>
      <c r="BO2598" s="24"/>
      <c r="BP2598" s="24"/>
      <c r="BQ2598" s="24">
        <f t="shared" si="976"/>
        <v>0</v>
      </c>
      <c r="BR2598" s="24">
        <f t="shared" si="977"/>
        <v>0</v>
      </c>
      <c r="BU2598" s="24"/>
      <c r="BV2598" s="24"/>
      <c r="BW2598" s="24"/>
      <c r="BX2598" s="24"/>
      <c r="BY2598" s="24"/>
      <c r="BZ2598" s="24"/>
      <c r="CA2598" s="24">
        <f t="shared" si="978"/>
        <v>0</v>
      </c>
      <c r="CB2598" s="24">
        <f t="shared" si="979"/>
        <v>0</v>
      </c>
      <c r="CC2598" s="24"/>
      <c r="CE2598" s="24">
        <f t="shared" si="980"/>
        <v>0</v>
      </c>
      <c r="CG2598" s="24">
        <f t="shared" si="981"/>
        <v>0</v>
      </c>
      <c r="CI2598" s="24">
        <f t="shared" si="982"/>
        <v>0</v>
      </c>
      <c r="CK2598" s="24">
        <f t="shared" si="983"/>
        <v>0</v>
      </c>
      <c r="CM2598" s="24">
        <f t="shared" si="984"/>
        <v>0</v>
      </c>
      <c r="CO2598" s="24">
        <f t="shared" si="985"/>
        <v>0</v>
      </c>
      <c r="CQ2598" s="24">
        <f t="shared" si="986"/>
        <v>0</v>
      </c>
      <c r="CS2598" s="24">
        <f t="shared" si="987"/>
        <v>0</v>
      </c>
    </row>
    <row r="2599" spans="9:97">
      <c r="I2599" s="24">
        <f t="shared" si="967"/>
        <v>0</v>
      </c>
      <c r="J2599" s="24">
        <f t="shared" si="966"/>
        <v>0</v>
      </c>
      <c r="M2599" s="24"/>
      <c r="N2599" s="24"/>
      <c r="O2599" s="24"/>
      <c r="P2599" s="24"/>
      <c r="Q2599" s="24"/>
      <c r="R2599" s="24"/>
      <c r="S2599" s="24">
        <f t="shared" si="968"/>
        <v>0</v>
      </c>
      <c r="T2599" s="24">
        <f t="shared" ref="T2599:T2662" si="989">IF(P2599&lt;M2599-N2599,M2599-N2599-P2599,0)</f>
        <v>0</v>
      </c>
      <c r="W2599" s="24"/>
      <c r="X2599" s="24"/>
      <c r="Y2599" s="24"/>
      <c r="Z2599" s="24"/>
      <c r="AA2599" s="24"/>
      <c r="AB2599" s="24"/>
      <c r="AC2599" s="24">
        <f t="shared" si="969"/>
        <v>0</v>
      </c>
      <c r="AD2599" s="24">
        <f t="shared" si="970"/>
        <v>0</v>
      </c>
      <c r="AG2599" s="24"/>
      <c r="AH2599" s="24"/>
      <c r="AI2599" s="24"/>
      <c r="AJ2599" s="24"/>
      <c r="AK2599" s="24"/>
      <c r="AL2599" s="24"/>
      <c r="AM2599" s="24">
        <f t="shared" si="971"/>
        <v>0</v>
      </c>
      <c r="AN2599" s="24">
        <f t="shared" si="988"/>
        <v>0</v>
      </c>
      <c r="AQ2599" s="24"/>
      <c r="AR2599" s="24"/>
      <c r="AS2599" s="24"/>
      <c r="AT2599" s="24"/>
      <c r="AU2599" s="24"/>
      <c r="AV2599" s="24"/>
      <c r="AW2599" s="24">
        <f t="shared" si="972"/>
        <v>0</v>
      </c>
      <c r="AX2599" s="24">
        <f t="shared" si="973"/>
        <v>0</v>
      </c>
      <c r="BA2599" s="24"/>
      <c r="BB2599" s="24"/>
      <c r="BC2599" s="24"/>
      <c r="BD2599" s="24"/>
      <c r="BE2599" s="24"/>
      <c r="BF2599" s="24"/>
      <c r="BG2599" s="24">
        <f t="shared" si="974"/>
        <v>0</v>
      </c>
      <c r="BH2599" s="24">
        <f t="shared" si="975"/>
        <v>0</v>
      </c>
      <c r="BK2599" s="24"/>
      <c r="BL2599" s="24"/>
      <c r="BM2599" s="24"/>
      <c r="BN2599" s="24"/>
      <c r="BO2599" s="24"/>
      <c r="BP2599" s="24"/>
      <c r="BQ2599" s="24">
        <f t="shared" si="976"/>
        <v>0</v>
      </c>
      <c r="BR2599" s="24">
        <f t="shared" si="977"/>
        <v>0</v>
      </c>
      <c r="BU2599" s="24"/>
      <c r="BV2599" s="24"/>
      <c r="BW2599" s="24"/>
      <c r="BX2599" s="24"/>
      <c r="BY2599" s="24"/>
      <c r="BZ2599" s="24"/>
      <c r="CA2599" s="24">
        <f t="shared" si="978"/>
        <v>0</v>
      </c>
      <c r="CB2599" s="24">
        <f t="shared" si="979"/>
        <v>0</v>
      </c>
      <c r="CC2599" s="24"/>
      <c r="CE2599" s="24">
        <f t="shared" si="980"/>
        <v>0</v>
      </c>
      <c r="CG2599" s="24">
        <f t="shared" si="981"/>
        <v>0</v>
      </c>
      <c r="CI2599" s="24">
        <f t="shared" si="982"/>
        <v>0</v>
      </c>
      <c r="CK2599" s="24">
        <f t="shared" si="983"/>
        <v>0</v>
      </c>
      <c r="CM2599" s="24">
        <f t="shared" si="984"/>
        <v>0</v>
      </c>
      <c r="CO2599" s="24">
        <f t="shared" si="985"/>
        <v>0</v>
      </c>
      <c r="CQ2599" s="24">
        <f t="shared" si="986"/>
        <v>0</v>
      </c>
      <c r="CS2599" s="24">
        <f t="shared" si="987"/>
        <v>0</v>
      </c>
    </row>
    <row r="2600" spans="9:97">
      <c r="I2600" s="24">
        <f t="shared" si="967"/>
        <v>0</v>
      </c>
      <c r="J2600" s="24">
        <f t="shared" si="966"/>
        <v>0</v>
      </c>
      <c r="M2600" s="24"/>
      <c r="N2600" s="24"/>
      <c r="O2600" s="24"/>
      <c r="P2600" s="24"/>
      <c r="Q2600" s="24"/>
      <c r="R2600" s="24"/>
      <c r="S2600" s="24">
        <f t="shared" si="968"/>
        <v>0</v>
      </c>
      <c r="T2600" s="24">
        <f t="shared" si="989"/>
        <v>0</v>
      </c>
      <c r="W2600" s="24"/>
      <c r="X2600" s="24"/>
      <c r="Y2600" s="24"/>
      <c r="Z2600" s="24"/>
      <c r="AA2600" s="24"/>
      <c r="AB2600" s="24"/>
      <c r="AC2600" s="24">
        <f t="shared" si="969"/>
        <v>0</v>
      </c>
      <c r="AD2600" s="24">
        <f t="shared" si="970"/>
        <v>0</v>
      </c>
      <c r="AG2600" s="24"/>
      <c r="AH2600" s="24"/>
      <c r="AI2600" s="24"/>
      <c r="AJ2600" s="24"/>
      <c r="AK2600" s="24"/>
      <c r="AL2600" s="24"/>
      <c r="AM2600" s="24">
        <f t="shared" si="971"/>
        <v>0</v>
      </c>
      <c r="AN2600" s="24">
        <f t="shared" si="988"/>
        <v>0</v>
      </c>
      <c r="AQ2600" s="24"/>
      <c r="AR2600" s="24"/>
      <c r="AS2600" s="24"/>
      <c r="AT2600" s="24"/>
      <c r="AU2600" s="24"/>
      <c r="AV2600" s="24"/>
      <c r="AW2600" s="24">
        <f t="shared" si="972"/>
        <v>0</v>
      </c>
      <c r="AX2600" s="24">
        <f t="shared" si="973"/>
        <v>0</v>
      </c>
      <c r="BA2600" s="24"/>
      <c r="BB2600" s="24"/>
      <c r="BC2600" s="24"/>
      <c r="BD2600" s="24"/>
      <c r="BE2600" s="24"/>
      <c r="BF2600" s="24"/>
      <c r="BG2600" s="24">
        <f t="shared" si="974"/>
        <v>0</v>
      </c>
      <c r="BH2600" s="24">
        <f t="shared" si="975"/>
        <v>0</v>
      </c>
      <c r="BK2600" s="24"/>
      <c r="BL2600" s="24"/>
      <c r="BM2600" s="24"/>
      <c r="BN2600" s="24"/>
      <c r="BO2600" s="24"/>
      <c r="BP2600" s="24"/>
      <c r="BQ2600" s="24">
        <f t="shared" si="976"/>
        <v>0</v>
      </c>
      <c r="BR2600" s="24">
        <f t="shared" si="977"/>
        <v>0</v>
      </c>
      <c r="BU2600" s="24"/>
      <c r="BV2600" s="24"/>
      <c r="BW2600" s="24"/>
      <c r="BX2600" s="24"/>
      <c r="BY2600" s="24"/>
      <c r="BZ2600" s="24"/>
      <c r="CA2600" s="24">
        <f t="shared" si="978"/>
        <v>0</v>
      </c>
      <c r="CB2600" s="24">
        <f t="shared" si="979"/>
        <v>0</v>
      </c>
      <c r="CC2600" s="24"/>
      <c r="CE2600" s="24">
        <f t="shared" si="980"/>
        <v>0</v>
      </c>
      <c r="CG2600" s="24">
        <f t="shared" si="981"/>
        <v>0</v>
      </c>
      <c r="CI2600" s="24">
        <f t="shared" si="982"/>
        <v>0</v>
      </c>
      <c r="CK2600" s="24">
        <f t="shared" si="983"/>
        <v>0</v>
      </c>
      <c r="CM2600" s="24">
        <f t="shared" si="984"/>
        <v>0</v>
      </c>
      <c r="CO2600" s="24">
        <f t="shared" si="985"/>
        <v>0</v>
      </c>
      <c r="CQ2600" s="24">
        <f t="shared" si="986"/>
        <v>0</v>
      </c>
      <c r="CS2600" s="24">
        <f t="shared" si="987"/>
        <v>0</v>
      </c>
    </row>
    <row r="2601" spans="9:97">
      <c r="I2601" s="24">
        <f t="shared" si="967"/>
        <v>0</v>
      </c>
      <c r="J2601" s="24">
        <f t="shared" si="966"/>
        <v>0</v>
      </c>
      <c r="M2601" s="24"/>
      <c r="N2601" s="24"/>
      <c r="O2601" s="24"/>
      <c r="P2601" s="24"/>
      <c r="Q2601" s="24"/>
      <c r="R2601" s="24"/>
      <c r="S2601" s="24">
        <f t="shared" si="968"/>
        <v>0</v>
      </c>
      <c r="T2601" s="24">
        <f t="shared" si="989"/>
        <v>0</v>
      </c>
      <c r="W2601" s="24"/>
      <c r="X2601" s="24"/>
      <c r="Y2601" s="24"/>
      <c r="Z2601" s="24"/>
      <c r="AA2601" s="24"/>
      <c r="AB2601" s="24"/>
      <c r="AC2601" s="24">
        <f t="shared" si="969"/>
        <v>0</v>
      </c>
      <c r="AD2601" s="24">
        <f t="shared" si="970"/>
        <v>0</v>
      </c>
      <c r="AG2601" s="24"/>
      <c r="AH2601" s="24"/>
      <c r="AI2601" s="24"/>
      <c r="AJ2601" s="24"/>
      <c r="AK2601" s="24"/>
      <c r="AL2601" s="24"/>
      <c r="AM2601" s="24">
        <f t="shared" si="971"/>
        <v>0</v>
      </c>
      <c r="AN2601" s="24">
        <f t="shared" si="988"/>
        <v>0</v>
      </c>
      <c r="AQ2601" s="24"/>
      <c r="AR2601" s="24"/>
      <c r="AS2601" s="24"/>
      <c r="AT2601" s="24"/>
      <c r="AU2601" s="24"/>
      <c r="AV2601" s="24"/>
      <c r="AW2601" s="24">
        <f t="shared" si="972"/>
        <v>0</v>
      </c>
      <c r="AX2601" s="24">
        <f t="shared" si="973"/>
        <v>0</v>
      </c>
      <c r="BA2601" s="24"/>
      <c r="BB2601" s="24"/>
      <c r="BC2601" s="24"/>
      <c r="BD2601" s="24"/>
      <c r="BE2601" s="24"/>
      <c r="BF2601" s="24"/>
      <c r="BG2601" s="24">
        <f t="shared" si="974"/>
        <v>0</v>
      </c>
      <c r="BH2601" s="24">
        <f t="shared" si="975"/>
        <v>0</v>
      </c>
      <c r="BK2601" s="24"/>
      <c r="BL2601" s="24"/>
      <c r="BM2601" s="24"/>
      <c r="BN2601" s="24"/>
      <c r="BO2601" s="24"/>
      <c r="BP2601" s="24"/>
      <c r="BQ2601" s="24">
        <f t="shared" si="976"/>
        <v>0</v>
      </c>
      <c r="BR2601" s="24">
        <f t="shared" si="977"/>
        <v>0</v>
      </c>
      <c r="BU2601" s="24"/>
      <c r="BV2601" s="24"/>
      <c r="BW2601" s="24"/>
      <c r="BX2601" s="24"/>
      <c r="BY2601" s="24"/>
      <c r="BZ2601" s="24"/>
      <c r="CA2601" s="24">
        <f t="shared" si="978"/>
        <v>0</v>
      </c>
      <c r="CB2601" s="24">
        <f t="shared" si="979"/>
        <v>0</v>
      </c>
      <c r="CC2601" s="24"/>
      <c r="CE2601" s="24">
        <f t="shared" si="980"/>
        <v>0</v>
      </c>
      <c r="CG2601" s="24">
        <f t="shared" si="981"/>
        <v>0</v>
      </c>
      <c r="CI2601" s="24">
        <f t="shared" si="982"/>
        <v>0</v>
      </c>
      <c r="CK2601" s="24">
        <f t="shared" si="983"/>
        <v>0</v>
      </c>
      <c r="CM2601" s="24">
        <f t="shared" si="984"/>
        <v>0</v>
      </c>
      <c r="CO2601" s="24">
        <f t="shared" si="985"/>
        <v>0</v>
      </c>
      <c r="CQ2601" s="24">
        <f t="shared" si="986"/>
        <v>0</v>
      </c>
      <c r="CS2601" s="24">
        <f t="shared" si="987"/>
        <v>0</v>
      </c>
    </row>
    <row r="2602" spans="9:97">
      <c r="I2602" s="24">
        <f t="shared" si="967"/>
        <v>0</v>
      </c>
      <c r="J2602" s="24">
        <f t="shared" si="966"/>
        <v>0</v>
      </c>
      <c r="M2602" s="24"/>
      <c r="N2602" s="24"/>
      <c r="O2602" s="24"/>
      <c r="P2602" s="24"/>
      <c r="Q2602" s="24"/>
      <c r="R2602" s="24"/>
      <c r="S2602" s="24">
        <f t="shared" si="968"/>
        <v>0</v>
      </c>
      <c r="T2602" s="24">
        <f t="shared" si="989"/>
        <v>0</v>
      </c>
      <c r="W2602" s="24"/>
      <c r="X2602" s="24"/>
      <c r="Y2602" s="24"/>
      <c r="Z2602" s="24"/>
      <c r="AA2602" s="24"/>
      <c r="AB2602" s="24"/>
      <c r="AC2602" s="24">
        <f t="shared" si="969"/>
        <v>0</v>
      </c>
      <c r="AD2602" s="24">
        <f t="shared" si="970"/>
        <v>0</v>
      </c>
      <c r="AG2602" s="24"/>
      <c r="AH2602" s="24"/>
      <c r="AI2602" s="24"/>
      <c r="AJ2602" s="24"/>
      <c r="AK2602" s="24"/>
      <c r="AL2602" s="24"/>
      <c r="AM2602" s="24">
        <f t="shared" si="971"/>
        <v>0</v>
      </c>
      <c r="AN2602" s="24">
        <f t="shared" si="988"/>
        <v>0</v>
      </c>
      <c r="AQ2602" s="24"/>
      <c r="AR2602" s="24"/>
      <c r="AS2602" s="24"/>
      <c r="AT2602" s="24"/>
      <c r="AU2602" s="24"/>
      <c r="AV2602" s="24"/>
      <c r="AW2602" s="24">
        <f t="shared" si="972"/>
        <v>0</v>
      </c>
      <c r="AX2602" s="24">
        <f t="shared" si="973"/>
        <v>0</v>
      </c>
      <c r="BA2602" s="24"/>
      <c r="BB2602" s="24"/>
      <c r="BC2602" s="24"/>
      <c r="BD2602" s="24"/>
      <c r="BE2602" s="24"/>
      <c r="BF2602" s="24"/>
      <c r="BG2602" s="24">
        <f t="shared" si="974"/>
        <v>0</v>
      </c>
      <c r="BH2602" s="24">
        <f t="shared" si="975"/>
        <v>0</v>
      </c>
      <c r="BK2602" s="24"/>
      <c r="BL2602" s="24"/>
      <c r="BM2602" s="24"/>
      <c r="BN2602" s="24"/>
      <c r="BO2602" s="24"/>
      <c r="BP2602" s="24"/>
      <c r="BQ2602" s="24">
        <f t="shared" si="976"/>
        <v>0</v>
      </c>
      <c r="BR2602" s="24">
        <f t="shared" si="977"/>
        <v>0</v>
      </c>
      <c r="BU2602" s="24"/>
      <c r="BV2602" s="24"/>
      <c r="BW2602" s="24"/>
      <c r="BX2602" s="24"/>
      <c r="BY2602" s="24"/>
      <c r="BZ2602" s="24"/>
      <c r="CA2602" s="24">
        <f t="shared" si="978"/>
        <v>0</v>
      </c>
      <c r="CB2602" s="24">
        <f t="shared" si="979"/>
        <v>0</v>
      </c>
      <c r="CC2602" s="24"/>
      <c r="CE2602" s="24">
        <f t="shared" si="980"/>
        <v>0</v>
      </c>
      <c r="CG2602" s="24">
        <f t="shared" si="981"/>
        <v>0</v>
      </c>
      <c r="CI2602" s="24">
        <f t="shared" si="982"/>
        <v>0</v>
      </c>
      <c r="CK2602" s="24">
        <f t="shared" si="983"/>
        <v>0</v>
      </c>
      <c r="CM2602" s="24">
        <f t="shared" si="984"/>
        <v>0</v>
      </c>
      <c r="CO2602" s="24">
        <f t="shared" si="985"/>
        <v>0</v>
      </c>
      <c r="CQ2602" s="24">
        <f t="shared" si="986"/>
        <v>0</v>
      </c>
      <c r="CS2602" s="24">
        <f t="shared" si="987"/>
        <v>0</v>
      </c>
    </row>
    <row r="2603" spans="9:97">
      <c r="I2603" s="24">
        <f t="shared" si="967"/>
        <v>0</v>
      </c>
      <c r="J2603" s="24">
        <f t="shared" si="966"/>
        <v>0</v>
      </c>
      <c r="M2603" s="24"/>
      <c r="N2603" s="24"/>
      <c r="O2603" s="24"/>
      <c r="P2603" s="24"/>
      <c r="Q2603" s="24"/>
      <c r="R2603" s="24"/>
      <c r="S2603" s="24">
        <f t="shared" si="968"/>
        <v>0</v>
      </c>
      <c r="T2603" s="24">
        <f t="shared" si="989"/>
        <v>0</v>
      </c>
      <c r="W2603" s="24"/>
      <c r="X2603" s="24"/>
      <c r="Y2603" s="24"/>
      <c r="Z2603" s="24"/>
      <c r="AA2603" s="24"/>
      <c r="AB2603" s="24"/>
      <c r="AC2603" s="24">
        <f t="shared" si="969"/>
        <v>0</v>
      </c>
      <c r="AD2603" s="24">
        <f t="shared" si="970"/>
        <v>0</v>
      </c>
      <c r="AG2603" s="24"/>
      <c r="AH2603" s="24"/>
      <c r="AI2603" s="24"/>
      <c r="AJ2603" s="24"/>
      <c r="AK2603" s="24"/>
      <c r="AL2603" s="24"/>
      <c r="AM2603" s="24">
        <f t="shared" si="971"/>
        <v>0</v>
      </c>
      <c r="AN2603" s="24">
        <f t="shared" si="988"/>
        <v>0</v>
      </c>
      <c r="AQ2603" s="24"/>
      <c r="AR2603" s="24"/>
      <c r="AS2603" s="24"/>
      <c r="AT2603" s="24"/>
      <c r="AU2603" s="24"/>
      <c r="AV2603" s="24"/>
      <c r="AW2603" s="24">
        <f t="shared" si="972"/>
        <v>0</v>
      </c>
      <c r="AX2603" s="24">
        <f t="shared" si="973"/>
        <v>0</v>
      </c>
      <c r="BA2603" s="24"/>
      <c r="BB2603" s="24"/>
      <c r="BC2603" s="24"/>
      <c r="BD2603" s="24"/>
      <c r="BE2603" s="24"/>
      <c r="BF2603" s="24"/>
      <c r="BG2603" s="24">
        <f t="shared" si="974"/>
        <v>0</v>
      </c>
      <c r="BH2603" s="24">
        <f t="shared" si="975"/>
        <v>0</v>
      </c>
      <c r="BK2603" s="24"/>
      <c r="BL2603" s="24"/>
      <c r="BM2603" s="24"/>
      <c r="BN2603" s="24"/>
      <c r="BO2603" s="24"/>
      <c r="BP2603" s="24"/>
      <c r="BQ2603" s="24">
        <f t="shared" si="976"/>
        <v>0</v>
      </c>
      <c r="BR2603" s="24">
        <f t="shared" si="977"/>
        <v>0</v>
      </c>
      <c r="BU2603" s="24"/>
      <c r="BV2603" s="24"/>
      <c r="BW2603" s="24"/>
      <c r="BX2603" s="24"/>
      <c r="BY2603" s="24"/>
      <c r="BZ2603" s="24"/>
      <c r="CA2603" s="24">
        <f t="shared" si="978"/>
        <v>0</v>
      </c>
      <c r="CB2603" s="24">
        <f t="shared" si="979"/>
        <v>0</v>
      </c>
      <c r="CC2603" s="24"/>
      <c r="CE2603" s="24">
        <f t="shared" si="980"/>
        <v>0</v>
      </c>
      <c r="CG2603" s="24">
        <f t="shared" si="981"/>
        <v>0</v>
      </c>
      <c r="CI2603" s="24">
        <f t="shared" si="982"/>
        <v>0</v>
      </c>
      <c r="CK2603" s="24">
        <f t="shared" si="983"/>
        <v>0</v>
      </c>
      <c r="CM2603" s="24">
        <f t="shared" si="984"/>
        <v>0</v>
      </c>
      <c r="CO2603" s="24">
        <f t="shared" si="985"/>
        <v>0</v>
      </c>
      <c r="CQ2603" s="24">
        <f t="shared" si="986"/>
        <v>0</v>
      </c>
      <c r="CS2603" s="24">
        <f t="shared" si="987"/>
        <v>0</v>
      </c>
    </row>
    <row r="2604" spans="9:97">
      <c r="I2604" s="24">
        <f t="shared" si="967"/>
        <v>0</v>
      </c>
      <c r="J2604" s="24">
        <f t="shared" si="966"/>
        <v>0</v>
      </c>
      <c r="M2604" s="24"/>
      <c r="N2604" s="24"/>
      <c r="O2604" s="24"/>
      <c r="P2604" s="24"/>
      <c r="Q2604" s="24"/>
      <c r="R2604" s="24"/>
      <c r="S2604" s="24">
        <f t="shared" si="968"/>
        <v>0</v>
      </c>
      <c r="T2604" s="24">
        <f t="shared" si="989"/>
        <v>0</v>
      </c>
      <c r="W2604" s="24"/>
      <c r="X2604" s="24"/>
      <c r="Y2604" s="24"/>
      <c r="Z2604" s="24"/>
      <c r="AA2604" s="24"/>
      <c r="AB2604" s="24"/>
      <c r="AC2604" s="24">
        <f t="shared" si="969"/>
        <v>0</v>
      </c>
      <c r="AD2604" s="24">
        <f t="shared" si="970"/>
        <v>0</v>
      </c>
      <c r="AG2604" s="24"/>
      <c r="AH2604" s="24"/>
      <c r="AI2604" s="24"/>
      <c r="AJ2604" s="24"/>
      <c r="AK2604" s="24"/>
      <c r="AL2604" s="24"/>
      <c r="AM2604" s="24">
        <f t="shared" si="971"/>
        <v>0</v>
      </c>
      <c r="AN2604" s="24">
        <f t="shared" si="988"/>
        <v>0</v>
      </c>
      <c r="AQ2604" s="24"/>
      <c r="AR2604" s="24"/>
      <c r="AS2604" s="24"/>
      <c r="AT2604" s="24"/>
      <c r="AU2604" s="24"/>
      <c r="AV2604" s="24"/>
      <c r="AW2604" s="24">
        <f t="shared" si="972"/>
        <v>0</v>
      </c>
      <c r="AX2604" s="24">
        <f t="shared" si="973"/>
        <v>0</v>
      </c>
      <c r="BA2604" s="24"/>
      <c r="BB2604" s="24"/>
      <c r="BC2604" s="24"/>
      <c r="BD2604" s="24"/>
      <c r="BE2604" s="24"/>
      <c r="BF2604" s="24"/>
      <c r="BG2604" s="24">
        <f t="shared" si="974"/>
        <v>0</v>
      </c>
      <c r="BH2604" s="24">
        <f t="shared" si="975"/>
        <v>0</v>
      </c>
      <c r="BK2604" s="24"/>
      <c r="BL2604" s="24"/>
      <c r="BM2604" s="24"/>
      <c r="BN2604" s="24"/>
      <c r="BO2604" s="24"/>
      <c r="BP2604" s="24"/>
      <c r="BQ2604" s="24">
        <f t="shared" si="976"/>
        <v>0</v>
      </c>
      <c r="BR2604" s="24">
        <f t="shared" si="977"/>
        <v>0</v>
      </c>
      <c r="BU2604" s="24"/>
      <c r="BV2604" s="24"/>
      <c r="BW2604" s="24"/>
      <c r="BX2604" s="24"/>
      <c r="BY2604" s="24"/>
      <c r="BZ2604" s="24"/>
      <c r="CA2604" s="24">
        <f t="shared" si="978"/>
        <v>0</v>
      </c>
      <c r="CB2604" s="24">
        <f t="shared" si="979"/>
        <v>0</v>
      </c>
      <c r="CC2604" s="24"/>
      <c r="CE2604" s="24">
        <f t="shared" si="980"/>
        <v>0</v>
      </c>
      <c r="CG2604" s="24">
        <f t="shared" si="981"/>
        <v>0</v>
      </c>
      <c r="CI2604" s="24">
        <f t="shared" si="982"/>
        <v>0</v>
      </c>
      <c r="CK2604" s="24">
        <f t="shared" si="983"/>
        <v>0</v>
      </c>
      <c r="CM2604" s="24">
        <f t="shared" si="984"/>
        <v>0</v>
      </c>
      <c r="CO2604" s="24">
        <f t="shared" si="985"/>
        <v>0</v>
      </c>
      <c r="CQ2604" s="24">
        <f t="shared" si="986"/>
        <v>0</v>
      </c>
      <c r="CS2604" s="24">
        <f t="shared" si="987"/>
        <v>0</v>
      </c>
    </row>
    <row r="2605" spans="9:97">
      <c r="I2605" s="24">
        <f t="shared" si="967"/>
        <v>0</v>
      </c>
      <c r="J2605" s="24">
        <f t="shared" si="966"/>
        <v>0</v>
      </c>
      <c r="M2605" s="24"/>
      <c r="N2605" s="24"/>
      <c r="O2605" s="24"/>
      <c r="P2605" s="24"/>
      <c r="Q2605" s="24"/>
      <c r="R2605" s="24"/>
      <c r="S2605" s="24">
        <f t="shared" si="968"/>
        <v>0</v>
      </c>
      <c r="T2605" s="24">
        <f t="shared" si="989"/>
        <v>0</v>
      </c>
      <c r="W2605" s="24"/>
      <c r="X2605" s="24"/>
      <c r="Y2605" s="24"/>
      <c r="Z2605" s="24"/>
      <c r="AA2605" s="24"/>
      <c r="AB2605" s="24"/>
      <c r="AC2605" s="24">
        <f t="shared" si="969"/>
        <v>0</v>
      </c>
      <c r="AD2605" s="24">
        <f t="shared" si="970"/>
        <v>0</v>
      </c>
      <c r="AG2605" s="24"/>
      <c r="AH2605" s="24"/>
      <c r="AI2605" s="24"/>
      <c r="AJ2605" s="24"/>
      <c r="AK2605" s="24"/>
      <c r="AL2605" s="24"/>
      <c r="AM2605" s="24">
        <f t="shared" si="971"/>
        <v>0</v>
      </c>
      <c r="AN2605" s="24">
        <f t="shared" si="988"/>
        <v>0</v>
      </c>
      <c r="AQ2605" s="24"/>
      <c r="AR2605" s="24"/>
      <c r="AS2605" s="24"/>
      <c r="AT2605" s="24"/>
      <c r="AU2605" s="24"/>
      <c r="AV2605" s="24"/>
      <c r="AW2605" s="24">
        <f t="shared" si="972"/>
        <v>0</v>
      </c>
      <c r="AX2605" s="24">
        <f t="shared" si="973"/>
        <v>0</v>
      </c>
      <c r="BA2605" s="24"/>
      <c r="BB2605" s="24"/>
      <c r="BC2605" s="24"/>
      <c r="BD2605" s="24"/>
      <c r="BE2605" s="24"/>
      <c r="BF2605" s="24"/>
      <c r="BG2605" s="24">
        <f t="shared" si="974"/>
        <v>0</v>
      </c>
      <c r="BH2605" s="24">
        <f t="shared" si="975"/>
        <v>0</v>
      </c>
      <c r="BK2605" s="24"/>
      <c r="BL2605" s="24"/>
      <c r="BM2605" s="24"/>
      <c r="BN2605" s="24"/>
      <c r="BO2605" s="24"/>
      <c r="BP2605" s="24"/>
      <c r="BQ2605" s="24">
        <f t="shared" si="976"/>
        <v>0</v>
      </c>
      <c r="BR2605" s="24">
        <f t="shared" si="977"/>
        <v>0</v>
      </c>
      <c r="BU2605" s="24"/>
      <c r="BV2605" s="24"/>
      <c r="BW2605" s="24"/>
      <c r="BX2605" s="24"/>
      <c r="BY2605" s="24"/>
      <c r="BZ2605" s="24"/>
      <c r="CA2605" s="24">
        <f t="shared" si="978"/>
        <v>0</v>
      </c>
      <c r="CB2605" s="24">
        <f t="shared" si="979"/>
        <v>0</v>
      </c>
      <c r="CC2605" s="24"/>
      <c r="CE2605" s="24">
        <f t="shared" si="980"/>
        <v>0</v>
      </c>
      <c r="CG2605" s="24">
        <f t="shared" si="981"/>
        <v>0</v>
      </c>
      <c r="CI2605" s="24">
        <f t="shared" si="982"/>
        <v>0</v>
      </c>
      <c r="CK2605" s="24">
        <f t="shared" si="983"/>
        <v>0</v>
      </c>
      <c r="CM2605" s="24">
        <f t="shared" si="984"/>
        <v>0</v>
      </c>
      <c r="CO2605" s="24">
        <f t="shared" si="985"/>
        <v>0</v>
      </c>
      <c r="CQ2605" s="24">
        <f t="shared" si="986"/>
        <v>0</v>
      </c>
      <c r="CS2605" s="24">
        <f t="shared" si="987"/>
        <v>0</v>
      </c>
    </row>
    <row r="2606" spans="9:97">
      <c r="I2606" s="24">
        <f t="shared" si="967"/>
        <v>0</v>
      </c>
      <c r="J2606" s="24">
        <f t="shared" si="966"/>
        <v>0</v>
      </c>
      <c r="M2606" s="24"/>
      <c r="N2606" s="24"/>
      <c r="O2606" s="24"/>
      <c r="P2606" s="24"/>
      <c r="Q2606" s="24"/>
      <c r="R2606" s="24"/>
      <c r="S2606" s="24">
        <f t="shared" si="968"/>
        <v>0</v>
      </c>
      <c r="T2606" s="24">
        <f t="shared" si="989"/>
        <v>0</v>
      </c>
      <c r="W2606" s="24"/>
      <c r="X2606" s="24"/>
      <c r="Y2606" s="24"/>
      <c r="Z2606" s="24"/>
      <c r="AA2606" s="24"/>
      <c r="AB2606" s="24"/>
      <c r="AC2606" s="24">
        <f t="shared" si="969"/>
        <v>0</v>
      </c>
      <c r="AD2606" s="24">
        <f t="shared" si="970"/>
        <v>0</v>
      </c>
      <c r="AG2606" s="24"/>
      <c r="AH2606" s="24"/>
      <c r="AI2606" s="24"/>
      <c r="AJ2606" s="24"/>
      <c r="AK2606" s="24"/>
      <c r="AL2606" s="24"/>
      <c r="AM2606" s="24">
        <f t="shared" si="971"/>
        <v>0</v>
      </c>
      <c r="AN2606" s="24">
        <f t="shared" si="988"/>
        <v>0</v>
      </c>
      <c r="AQ2606" s="24"/>
      <c r="AR2606" s="24"/>
      <c r="AS2606" s="24"/>
      <c r="AT2606" s="24"/>
      <c r="AU2606" s="24"/>
      <c r="AV2606" s="24"/>
      <c r="AW2606" s="24">
        <f t="shared" si="972"/>
        <v>0</v>
      </c>
      <c r="AX2606" s="24">
        <f t="shared" si="973"/>
        <v>0</v>
      </c>
      <c r="BA2606" s="24"/>
      <c r="BB2606" s="24"/>
      <c r="BC2606" s="24"/>
      <c r="BD2606" s="24"/>
      <c r="BE2606" s="24"/>
      <c r="BF2606" s="24"/>
      <c r="BG2606" s="24">
        <f t="shared" si="974"/>
        <v>0</v>
      </c>
      <c r="BH2606" s="24">
        <f t="shared" si="975"/>
        <v>0</v>
      </c>
      <c r="BK2606" s="24"/>
      <c r="BL2606" s="24"/>
      <c r="BM2606" s="24"/>
      <c r="BN2606" s="24"/>
      <c r="BO2606" s="24"/>
      <c r="BP2606" s="24"/>
      <c r="BQ2606" s="24">
        <f t="shared" si="976"/>
        <v>0</v>
      </c>
      <c r="BR2606" s="24">
        <f t="shared" si="977"/>
        <v>0</v>
      </c>
      <c r="BU2606" s="24"/>
      <c r="BV2606" s="24"/>
      <c r="BW2606" s="24"/>
      <c r="BX2606" s="24"/>
      <c r="BY2606" s="24"/>
      <c r="BZ2606" s="24"/>
      <c r="CA2606" s="24">
        <f t="shared" si="978"/>
        <v>0</v>
      </c>
      <c r="CB2606" s="24">
        <f t="shared" si="979"/>
        <v>0</v>
      </c>
      <c r="CC2606" s="24"/>
      <c r="CE2606" s="24">
        <f t="shared" si="980"/>
        <v>0</v>
      </c>
      <c r="CG2606" s="24">
        <f t="shared" si="981"/>
        <v>0</v>
      </c>
      <c r="CI2606" s="24">
        <f t="shared" si="982"/>
        <v>0</v>
      </c>
      <c r="CK2606" s="24">
        <f t="shared" si="983"/>
        <v>0</v>
      </c>
      <c r="CM2606" s="24">
        <f t="shared" si="984"/>
        <v>0</v>
      </c>
      <c r="CO2606" s="24">
        <f t="shared" si="985"/>
        <v>0</v>
      </c>
      <c r="CQ2606" s="24">
        <f t="shared" si="986"/>
        <v>0</v>
      </c>
      <c r="CS2606" s="24">
        <f t="shared" si="987"/>
        <v>0</v>
      </c>
    </row>
    <row r="2607" spans="9:97">
      <c r="I2607" s="24">
        <f t="shared" si="967"/>
        <v>0</v>
      </c>
      <c r="J2607" s="24">
        <f t="shared" si="966"/>
        <v>0</v>
      </c>
      <c r="M2607" s="24"/>
      <c r="N2607" s="24"/>
      <c r="O2607" s="24"/>
      <c r="P2607" s="24"/>
      <c r="Q2607" s="24"/>
      <c r="R2607" s="24"/>
      <c r="S2607" s="24">
        <f t="shared" si="968"/>
        <v>0</v>
      </c>
      <c r="T2607" s="24">
        <f t="shared" si="989"/>
        <v>0</v>
      </c>
      <c r="W2607" s="24"/>
      <c r="X2607" s="24"/>
      <c r="Y2607" s="24"/>
      <c r="Z2607" s="24"/>
      <c r="AA2607" s="24"/>
      <c r="AB2607" s="24"/>
      <c r="AC2607" s="24">
        <f t="shared" si="969"/>
        <v>0</v>
      </c>
      <c r="AD2607" s="24">
        <f t="shared" si="970"/>
        <v>0</v>
      </c>
      <c r="AG2607" s="24"/>
      <c r="AH2607" s="24"/>
      <c r="AI2607" s="24"/>
      <c r="AJ2607" s="24"/>
      <c r="AK2607" s="24"/>
      <c r="AL2607" s="24"/>
      <c r="AM2607" s="24">
        <f t="shared" si="971"/>
        <v>0</v>
      </c>
      <c r="AN2607" s="24">
        <f t="shared" si="988"/>
        <v>0</v>
      </c>
      <c r="AQ2607" s="24"/>
      <c r="AR2607" s="24"/>
      <c r="AS2607" s="24"/>
      <c r="AT2607" s="24"/>
      <c r="AU2607" s="24"/>
      <c r="AV2607" s="24"/>
      <c r="AW2607" s="24">
        <f t="shared" si="972"/>
        <v>0</v>
      </c>
      <c r="AX2607" s="24">
        <f t="shared" si="973"/>
        <v>0</v>
      </c>
      <c r="BA2607" s="24"/>
      <c r="BB2607" s="24"/>
      <c r="BC2607" s="24"/>
      <c r="BD2607" s="24"/>
      <c r="BE2607" s="24"/>
      <c r="BF2607" s="24"/>
      <c r="BG2607" s="24">
        <f t="shared" si="974"/>
        <v>0</v>
      </c>
      <c r="BH2607" s="24">
        <f t="shared" si="975"/>
        <v>0</v>
      </c>
      <c r="BK2607" s="24"/>
      <c r="BL2607" s="24"/>
      <c r="BM2607" s="24"/>
      <c r="BN2607" s="24"/>
      <c r="BO2607" s="24"/>
      <c r="BP2607" s="24"/>
      <c r="BQ2607" s="24">
        <f t="shared" si="976"/>
        <v>0</v>
      </c>
      <c r="BR2607" s="24">
        <f t="shared" si="977"/>
        <v>0</v>
      </c>
      <c r="BU2607" s="24"/>
      <c r="BV2607" s="24"/>
      <c r="BW2607" s="24"/>
      <c r="BX2607" s="24"/>
      <c r="BY2607" s="24"/>
      <c r="BZ2607" s="24"/>
      <c r="CA2607" s="24">
        <f t="shared" si="978"/>
        <v>0</v>
      </c>
      <c r="CB2607" s="24">
        <f t="shared" si="979"/>
        <v>0</v>
      </c>
      <c r="CC2607" s="24"/>
      <c r="CE2607" s="24">
        <f t="shared" si="980"/>
        <v>0</v>
      </c>
      <c r="CG2607" s="24">
        <f t="shared" si="981"/>
        <v>0</v>
      </c>
      <c r="CI2607" s="24">
        <f t="shared" si="982"/>
        <v>0</v>
      </c>
      <c r="CK2607" s="24">
        <f t="shared" si="983"/>
        <v>0</v>
      </c>
      <c r="CM2607" s="24">
        <f t="shared" si="984"/>
        <v>0</v>
      </c>
      <c r="CO2607" s="24">
        <f t="shared" si="985"/>
        <v>0</v>
      </c>
      <c r="CQ2607" s="24">
        <f t="shared" si="986"/>
        <v>0</v>
      </c>
      <c r="CS2607" s="24">
        <f t="shared" si="987"/>
        <v>0</v>
      </c>
    </row>
    <row r="2608" spans="9:97">
      <c r="I2608" s="24">
        <f t="shared" si="967"/>
        <v>0</v>
      </c>
      <c r="J2608" s="24">
        <f t="shared" si="966"/>
        <v>0</v>
      </c>
      <c r="M2608" s="24"/>
      <c r="N2608" s="24"/>
      <c r="O2608" s="24"/>
      <c r="P2608" s="24"/>
      <c r="Q2608" s="24"/>
      <c r="R2608" s="24"/>
      <c r="S2608" s="24">
        <f t="shared" si="968"/>
        <v>0</v>
      </c>
      <c r="T2608" s="24">
        <f t="shared" si="989"/>
        <v>0</v>
      </c>
      <c r="W2608" s="24"/>
      <c r="X2608" s="24"/>
      <c r="Y2608" s="24"/>
      <c r="Z2608" s="24"/>
      <c r="AA2608" s="24"/>
      <c r="AB2608" s="24"/>
      <c r="AC2608" s="24">
        <f t="shared" si="969"/>
        <v>0</v>
      </c>
      <c r="AD2608" s="24">
        <f t="shared" si="970"/>
        <v>0</v>
      </c>
      <c r="AG2608" s="24"/>
      <c r="AH2608" s="24"/>
      <c r="AI2608" s="24"/>
      <c r="AJ2608" s="24"/>
      <c r="AK2608" s="24"/>
      <c r="AL2608" s="24"/>
      <c r="AM2608" s="24">
        <f t="shared" si="971"/>
        <v>0</v>
      </c>
      <c r="AN2608" s="24">
        <f t="shared" si="988"/>
        <v>0</v>
      </c>
      <c r="AQ2608" s="24"/>
      <c r="AR2608" s="24"/>
      <c r="AS2608" s="24"/>
      <c r="AT2608" s="24"/>
      <c r="AU2608" s="24"/>
      <c r="AV2608" s="24"/>
      <c r="AW2608" s="24">
        <f t="shared" si="972"/>
        <v>0</v>
      </c>
      <c r="AX2608" s="24">
        <f t="shared" si="973"/>
        <v>0</v>
      </c>
      <c r="BA2608" s="24"/>
      <c r="BB2608" s="24"/>
      <c r="BC2608" s="24"/>
      <c r="BD2608" s="24"/>
      <c r="BE2608" s="24"/>
      <c r="BF2608" s="24"/>
      <c r="BG2608" s="24">
        <f t="shared" si="974"/>
        <v>0</v>
      </c>
      <c r="BH2608" s="24">
        <f t="shared" si="975"/>
        <v>0</v>
      </c>
      <c r="BK2608" s="24"/>
      <c r="BL2608" s="24"/>
      <c r="BM2608" s="24"/>
      <c r="BN2608" s="24"/>
      <c r="BO2608" s="24"/>
      <c r="BP2608" s="24"/>
      <c r="BQ2608" s="24">
        <f t="shared" si="976"/>
        <v>0</v>
      </c>
      <c r="BR2608" s="24">
        <f t="shared" si="977"/>
        <v>0</v>
      </c>
      <c r="BU2608" s="24"/>
      <c r="BV2608" s="24"/>
      <c r="BW2608" s="24"/>
      <c r="BX2608" s="24"/>
      <c r="BY2608" s="24"/>
      <c r="BZ2608" s="24"/>
      <c r="CA2608" s="24">
        <f t="shared" si="978"/>
        <v>0</v>
      </c>
      <c r="CB2608" s="24">
        <f t="shared" si="979"/>
        <v>0</v>
      </c>
      <c r="CC2608" s="24"/>
      <c r="CE2608" s="24">
        <f t="shared" si="980"/>
        <v>0</v>
      </c>
      <c r="CG2608" s="24">
        <f t="shared" si="981"/>
        <v>0</v>
      </c>
      <c r="CI2608" s="24">
        <f t="shared" si="982"/>
        <v>0</v>
      </c>
      <c r="CK2608" s="24">
        <f t="shared" si="983"/>
        <v>0</v>
      </c>
      <c r="CM2608" s="24">
        <f t="shared" si="984"/>
        <v>0</v>
      </c>
      <c r="CO2608" s="24">
        <f t="shared" si="985"/>
        <v>0</v>
      </c>
      <c r="CQ2608" s="24">
        <f t="shared" si="986"/>
        <v>0</v>
      </c>
      <c r="CS2608" s="24">
        <f t="shared" si="987"/>
        <v>0</v>
      </c>
    </row>
    <row r="2609" spans="9:97">
      <c r="I2609" s="24">
        <f t="shared" si="967"/>
        <v>0</v>
      </c>
      <c r="J2609" s="24">
        <f t="shared" si="966"/>
        <v>0</v>
      </c>
      <c r="M2609" s="24"/>
      <c r="N2609" s="24"/>
      <c r="O2609" s="24"/>
      <c r="P2609" s="24"/>
      <c r="Q2609" s="24"/>
      <c r="R2609" s="24"/>
      <c r="S2609" s="24">
        <f t="shared" si="968"/>
        <v>0</v>
      </c>
      <c r="T2609" s="24">
        <f t="shared" si="989"/>
        <v>0</v>
      </c>
      <c r="W2609" s="24"/>
      <c r="X2609" s="24"/>
      <c r="Y2609" s="24"/>
      <c r="Z2609" s="24"/>
      <c r="AA2609" s="24"/>
      <c r="AB2609" s="24"/>
      <c r="AC2609" s="24">
        <f t="shared" si="969"/>
        <v>0</v>
      </c>
      <c r="AD2609" s="24">
        <f t="shared" si="970"/>
        <v>0</v>
      </c>
      <c r="AG2609" s="24"/>
      <c r="AH2609" s="24"/>
      <c r="AI2609" s="24"/>
      <c r="AJ2609" s="24"/>
      <c r="AK2609" s="24"/>
      <c r="AL2609" s="24"/>
      <c r="AM2609" s="24">
        <f t="shared" si="971"/>
        <v>0</v>
      </c>
      <c r="AN2609" s="24">
        <f t="shared" si="988"/>
        <v>0</v>
      </c>
      <c r="AQ2609" s="24"/>
      <c r="AR2609" s="24"/>
      <c r="AS2609" s="24"/>
      <c r="AT2609" s="24"/>
      <c r="AU2609" s="24"/>
      <c r="AV2609" s="24"/>
      <c r="AW2609" s="24">
        <f t="shared" si="972"/>
        <v>0</v>
      </c>
      <c r="AX2609" s="24">
        <f t="shared" si="973"/>
        <v>0</v>
      </c>
      <c r="BA2609" s="24"/>
      <c r="BB2609" s="24"/>
      <c r="BC2609" s="24"/>
      <c r="BD2609" s="24"/>
      <c r="BE2609" s="24"/>
      <c r="BF2609" s="24"/>
      <c r="BG2609" s="24">
        <f t="shared" si="974"/>
        <v>0</v>
      </c>
      <c r="BH2609" s="24">
        <f t="shared" si="975"/>
        <v>0</v>
      </c>
      <c r="BK2609" s="24"/>
      <c r="BL2609" s="24"/>
      <c r="BM2609" s="24"/>
      <c r="BN2609" s="24"/>
      <c r="BO2609" s="24"/>
      <c r="BP2609" s="24"/>
      <c r="BQ2609" s="24">
        <f t="shared" si="976"/>
        <v>0</v>
      </c>
      <c r="BR2609" s="24">
        <f t="shared" si="977"/>
        <v>0</v>
      </c>
      <c r="BU2609" s="24"/>
      <c r="BV2609" s="24"/>
      <c r="BW2609" s="24"/>
      <c r="BX2609" s="24"/>
      <c r="BY2609" s="24"/>
      <c r="BZ2609" s="24"/>
      <c r="CA2609" s="24">
        <f t="shared" si="978"/>
        <v>0</v>
      </c>
      <c r="CB2609" s="24">
        <f t="shared" si="979"/>
        <v>0</v>
      </c>
      <c r="CC2609" s="24"/>
      <c r="CE2609" s="24">
        <f t="shared" si="980"/>
        <v>0</v>
      </c>
      <c r="CG2609" s="24">
        <f t="shared" si="981"/>
        <v>0</v>
      </c>
      <c r="CI2609" s="24">
        <f t="shared" si="982"/>
        <v>0</v>
      </c>
      <c r="CK2609" s="24">
        <f t="shared" si="983"/>
        <v>0</v>
      </c>
      <c r="CM2609" s="24">
        <f t="shared" si="984"/>
        <v>0</v>
      </c>
      <c r="CO2609" s="24">
        <f t="shared" si="985"/>
        <v>0</v>
      </c>
      <c r="CQ2609" s="24">
        <f t="shared" si="986"/>
        <v>0</v>
      </c>
      <c r="CS2609" s="24">
        <f t="shared" si="987"/>
        <v>0</v>
      </c>
    </row>
    <row r="2610" spans="9:97">
      <c r="I2610" s="24">
        <f t="shared" si="967"/>
        <v>0</v>
      </c>
      <c r="J2610" s="24">
        <f t="shared" si="966"/>
        <v>0</v>
      </c>
      <c r="M2610" s="24"/>
      <c r="N2610" s="24"/>
      <c r="O2610" s="24"/>
      <c r="P2610" s="24"/>
      <c r="Q2610" s="24"/>
      <c r="R2610" s="24"/>
      <c r="S2610" s="24">
        <f t="shared" si="968"/>
        <v>0</v>
      </c>
      <c r="T2610" s="24">
        <f t="shared" si="989"/>
        <v>0</v>
      </c>
      <c r="W2610" s="24"/>
      <c r="X2610" s="24"/>
      <c r="Y2610" s="24"/>
      <c r="Z2610" s="24"/>
      <c r="AA2610" s="24"/>
      <c r="AB2610" s="24"/>
      <c r="AC2610" s="24">
        <f t="shared" si="969"/>
        <v>0</v>
      </c>
      <c r="AD2610" s="24">
        <f t="shared" si="970"/>
        <v>0</v>
      </c>
      <c r="AG2610" s="24"/>
      <c r="AH2610" s="24"/>
      <c r="AI2610" s="24"/>
      <c r="AJ2610" s="24"/>
      <c r="AK2610" s="24"/>
      <c r="AL2610" s="24"/>
      <c r="AM2610" s="24">
        <f t="shared" si="971"/>
        <v>0</v>
      </c>
      <c r="AN2610" s="24">
        <f t="shared" si="988"/>
        <v>0</v>
      </c>
      <c r="AQ2610" s="24"/>
      <c r="AR2610" s="24"/>
      <c r="AS2610" s="24"/>
      <c r="AT2610" s="24"/>
      <c r="AU2610" s="24"/>
      <c r="AV2610" s="24"/>
      <c r="AW2610" s="24">
        <f t="shared" si="972"/>
        <v>0</v>
      </c>
      <c r="AX2610" s="24">
        <f t="shared" si="973"/>
        <v>0</v>
      </c>
      <c r="BA2610" s="24"/>
      <c r="BB2610" s="24"/>
      <c r="BC2610" s="24"/>
      <c r="BD2610" s="24"/>
      <c r="BE2610" s="24"/>
      <c r="BF2610" s="24"/>
      <c r="BG2610" s="24">
        <f t="shared" si="974"/>
        <v>0</v>
      </c>
      <c r="BH2610" s="24">
        <f t="shared" si="975"/>
        <v>0</v>
      </c>
      <c r="BK2610" s="24"/>
      <c r="BL2610" s="24"/>
      <c r="BM2610" s="24"/>
      <c r="BN2610" s="24"/>
      <c r="BO2610" s="24"/>
      <c r="BP2610" s="24"/>
      <c r="BQ2610" s="24">
        <f t="shared" si="976"/>
        <v>0</v>
      </c>
      <c r="BR2610" s="24">
        <f t="shared" si="977"/>
        <v>0</v>
      </c>
      <c r="BU2610" s="24"/>
      <c r="BV2610" s="24"/>
      <c r="BW2610" s="24"/>
      <c r="BX2610" s="24"/>
      <c r="BY2610" s="24"/>
      <c r="BZ2610" s="24"/>
      <c r="CA2610" s="24">
        <f t="shared" si="978"/>
        <v>0</v>
      </c>
      <c r="CB2610" s="24">
        <f t="shared" si="979"/>
        <v>0</v>
      </c>
      <c r="CC2610" s="24"/>
      <c r="CE2610" s="24">
        <f t="shared" si="980"/>
        <v>0</v>
      </c>
      <c r="CG2610" s="24">
        <f t="shared" si="981"/>
        <v>0</v>
      </c>
      <c r="CI2610" s="24">
        <f t="shared" si="982"/>
        <v>0</v>
      </c>
      <c r="CK2610" s="24">
        <f t="shared" si="983"/>
        <v>0</v>
      </c>
      <c r="CM2610" s="24">
        <f t="shared" si="984"/>
        <v>0</v>
      </c>
      <c r="CO2610" s="24">
        <f t="shared" si="985"/>
        <v>0</v>
      </c>
      <c r="CQ2610" s="24">
        <f t="shared" si="986"/>
        <v>0</v>
      </c>
      <c r="CS2610" s="24">
        <f t="shared" si="987"/>
        <v>0</v>
      </c>
    </row>
    <row r="2611" spans="9:97">
      <c r="I2611" s="24">
        <f t="shared" si="967"/>
        <v>0</v>
      </c>
      <c r="J2611" s="24">
        <f t="shared" si="966"/>
        <v>0</v>
      </c>
      <c r="M2611" s="24"/>
      <c r="N2611" s="24"/>
      <c r="O2611" s="24"/>
      <c r="P2611" s="24"/>
      <c r="Q2611" s="24"/>
      <c r="R2611" s="24"/>
      <c r="S2611" s="24">
        <f t="shared" si="968"/>
        <v>0</v>
      </c>
      <c r="T2611" s="24">
        <f t="shared" si="989"/>
        <v>0</v>
      </c>
      <c r="W2611" s="24"/>
      <c r="X2611" s="24"/>
      <c r="Y2611" s="24"/>
      <c r="Z2611" s="24"/>
      <c r="AA2611" s="24"/>
      <c r="AB2611" s="24"/>
      <c r="AC2611" s="24">
        <f t="shared" si="969"/>
        <v>0</v>
      </c>
      <c r="AD2611" s="24">
        <f t="shared" si="970"/>
        <v>0</v>
      </c>
      <c r="AG2611" s="24"/>
      <c r="AH2611" s="24"/>
      <c r="AI2611" s="24"/>
      <c r="AJ2611" s="24"/>
      <c r="AK2611" s="24"/>
      <c r="AL2611" s="24"/>
      <c r="AM2611" s="24">
        <f t="shared" si="971"/>
        <v>0</v>
      </c>
      <c r="AN2611" s="24">
        <f t="shared" si="988"/>
        <v>0</v>
      </c>
      <c r="AQ2611" s="24"/>
      <c r="AR2611" s="24"/>
      <c r="AS2611" s="24"/>
      <c r="AT2611" s="24"/>
      <c r="AU2611" s="24"/>
      <c r="AV2611" s="24"/>
      <c r="AW2611" s="24">
        <f t="shared" si="972"/>
        <v>0</v>
      </c>
      <c r="AX2611" s="24">
        <f t="shared" si="973"/>
        <v>0</v>
      </c>
      <c r="BA2611" s="24"/>
      <c r="BB2611" s="24"/>
      <c r="BC2611" s="24"/>
      <c r="BD2611" s="24"/>
      <c r="BE2611" s="24"/>
      <c r="BF2611" s="24"/>
      <c r="BG2611" s="24">
        <f t="shared" si="974"/>
        <v>0</v>
      </c>
      <c r="BH2611" s="24">
        <f t="shared" si="975"/>
        <v>0</v>
      </c>
      <c r="BK2611" s="24"/>
      <c r="BL2611" s="24"/>
      <c r="BM2611" s="24"/>
      <c r="BN2611" s="24"/>
      <c r="BO2611" s="24"/>
      <c r="BP2611" s="24"/>
      <c r="BQ2611" s="24">
        <f t="shared" si="976"/>
        <v>0</v>
      </c>
      <c r="BR2611" s="24">
        <f t="shared" si="977"/>
        <v>0</v>
      </c>
      <c r="BU2611" s="24"/>
      <c r="BV2611" s="24"/>
      <c r="BW2611" s="24"/>
      <c r="BX2611" s="24"/>
      <c r="BY2611" s="24"/>
      <c r="BZ2611" s="24"/>
      <c r="CA2611" s="24">
        <f t="shared" si="978"/>
        <v>0</v>
      </c>
      <c r="CB2611" s="24">
        <f t="shared" si="979"/>
        <v>0</v>
      </c>
      <c r="CC2611" s="24"/>
      <c r="CE2611" s="24">
        <f t="shared" si="980"/>
        <v>0</v>
      </c>
      <c r="CG2611" s="24">
        <f t="shared" si="981"/>
        <v>0</v>
      </c>
      <c r="CI2611" s="24">
        <f t="shared" si="982"/>
        <v>0</v>
      </c>
      <c r="CK2611" s="24">
        <f t="shared" si="983"/>
        <v>0</v>
      </c>
      <c r="CM2611" s="24">
        <f t="shared" si="984"/>
        <v>0</v>
      </c>
      <c r="CO2611" s="24">
        <f t="shared" si="985"/>
        <v>0</v>
      </c>
      <c r="CQ2611" s="24">
        <f t="shared" si="986"/>
        <v>0</v>
      </c>
      <c r="CS2611" s="24">
        <f t="shared" si="987"/>
        <v>0</v>
      </c>
    </row>
    <row r="2612" spans="9:97">
      <c r="I2612" s="24">
        <f t="shared" si="967"/>
        <v>0</v>
      </c>
      <c r="J2612" s="24">
        <f t="shared" si="966"/>
        <v>0</v>
      </c>
      <c r="M2612" s="24"/>
      <c r="N2612" s="24"/>
      <c r="O2612" s="24"/>
      <c r="P2612" s="24"/>
      <c r="Q2612" s="24"/>
      <c r="R2612" s="24"/>
      <c r="S2612" s="24">
        <f t="shared" si="968"/>
        <v>0</v>
      </c>
      <c r="T2612" s="24">
        <f t="shared" si="989"/>
        <v>0</v>
      </c>
      <c r="W2612" s="24"/>
      <c r="X2612" s="24"/>
      <c r="Y2612" s="24"/>
      <c r="Z2612" s="24"/>
      <c r="AA2612" s="24"/>
      <c r="AB2612" s="24"/>
      <c r="AC2612" s="24">
        <f t="shared" si="969"/>
        <v>0</v>
      </c>
      <c r="AD2612" s="24">
        <f t="shared" si="970"/>
        <v>0</v>
      </c>
      <c r="AG2612" s="24"/>
      <c r="AH2612" s="24"/>
      <c r="AI2612" s="24"/>
      <c r="AJ2612" s="24"/>
      <c r="AK2612" s="24"/>
      <c r="AL2612" s="24"/>
      <c r="AM2612" s="24">
        <f t="shared" si="971"/>
        <v>0</v>
      </c>
      <c r="AN2612" s="24">
        <f t="shared" si="988"/>
        <v>0</v>
      </c>
      <c r="AQ2612" s="24"/>
      <c r="AR2612" s="24"/>
      <c r="AS2612" s="24"/>
      <c r="AT2612" s="24"/>
      <c r="AU2612" s="24"/>
      <c r="AV2612" s="24"/>
      <c r="AW2612" s="24">
        <f t="shared" si="972"/>
        <v>0</v>
      </c>
      <c r="AX2612" s="24">
        <f t="shared" si="973"/>
        <v>0</v>
      </c>
      <c r="BA2612" s="24"/>
      <c r="BB2612" s="24"/>
      <c r="BC2612" s="24"/>
      <c r="BD2612" s="24"/>
      <c r="BE2612" s="24"/>
      <c r="BF2612" s="24"/>
      <c r="BG2612" s="24">
        <f t="shared" si="974"/>
        <v>0</v>
      </c>
      <c r="BH2612" s="24">
        <f t="shared" si="975"/>
        <v>0</v>
      </c>
      <c r="BK2612" s="24"/>
      <c r="BL2612" s="24"/>
      <c r="BM2612" s="24"/>
      <c r="BN2612" s="24"/>
      <c r="BO2612" s="24"/>
      <c r="BP2612" s="24"/>
      <c r="BQ2612" s="24">
        <f t="shared" si="976"/>
        <v>0</v>
      </c>
      <c r="BR2612" s="24">
        <f t="shared" si="977"/>
        <v>0</v>
      </c>
      <c r="BU2612" s="24"/>
      <c r="BV2612" s="24"/>
      <c r="BW2612" s="24"/>
      <c r="BX2612" s="24"/>
      <c r="BY2612" s="24"/>
      <c r="BZ2612" s="24"/>
      <c r="CA2612" s="24">
        <f t="shared" si="978"/>
        <v>0</v>
      </c>
      <c r="CB2612" s="24">
        <f t="shared" si="979"/>
        <v>0</v>
      </c>
      <c r="CC2612" s="24"/>
      <c r="CE2612" s="24">
        <f t="shared" si="980"/>
        <v>0</v>
      </c>
      <c r="CG2612" s="24">
        <f t="shared" si="981"/>
        <v>0</v>
      </c>
      <c r="CI2612" s="24">
        <f t="shared" si="982"/>
        <v>0</v>
      </c>
      <c r="CK2612" s="24">
        <f t="shared" si="983"/>
        <v>0</v>
      </c>
      <c r="CM2612" s="24">
        <f t="shared" si="984"/>
        <v>0</v>
      </c>
      <c r="CO2612" s="24">
        <f t="shared" si="985"/>
        <v>0</v>
      </c>
      <c r="CQ2612" s="24">
        <f t="shared" si="986"/>
        <v>0</v>
      </c>
      <c r="CS2612" s="24">
        <f t="shared" si="987"/>
        <v>0</v>
      </c>
    </row>
    <row r="2613" spans="9:97">
      <c r="I2613" s="24">
        <f t="shared" si="967"/>
        <v>0</v>
      </c>
      <c r="J2613" s="24">
        <f t="shared" si="966"/>
        <v>0</v>
      </c>
      <c r="M2613" s="24"/>
      <c r="N2613" s="24"/>
      <c r="O2613" s="24"/>
      <c r="P2613" s="24"/>
      <c r="Q2613" s="24"/>
      <c r="R2613" s="24"/>
      <c r="S2613" s="24">
        <f t="shared" si="968"/>
        <v>0</v>
      </c>
      <c r="T2613" s="24">
        <f t="shared" si="989"/>
        <v>0</v>
      </c>
      <c r="W2613" s="24"/>
      <c r="X2613" s="24"/>
      <c r="Y2613" s="24"/>
      <c r="Z2613" s="24"/>
      <c r="AA2613" s="24"/>
      <c r="AB2613" s="24"/>
      <c r="AC2613" s="24">
        <f t="shared" si="969"/>
        <v>0</v>
      </c>
      <c r="AD2613" s="24">
        <f t="shared" si="970"/>
        <v>0</v>
      </c>
      <c r="AG2613" s="24"/>
      <c r="AH2613" s="24"/>
      <c r="AI2613" s="24"/>
      <c r="AJ2613" s="24"/>
      <c r="AK2613" s="24"/>
      <c r="AL2613" s="24"/>
      <c r="AM2613" s="24">
        <f t="shared" si="971"/>
        <v>0</v>
      </c>
      <c r="AN2613" s="24">
        <f t="shared" si="988"/>
        <v>0</v>
      </c>
      <c r="AQ2613" s="24"/>
      <c r="AR2613" s="24"/>
      <c r="AS2613" s="24"/>
      <c r="AT2613" s="24"/>
      <c r="AU2613" s="24"/>
      <c r="AV2613" s="24"/>
      <c r="AW2613" s="24">
        <f t="shared" si="972"/>
        <v>0</v>
      </c>
      <c r="AX2613" s="24">
        <f t="shared" si="973"/>
        <v>0</v>
      </c>
      <c r="BA2613" s="24"/>
      <c r="BB2613" s="24"/>
      <c r="BC2613" s="24"/>
      <c r="BD2613" s="24"/>
      <c r="BE2613" s="24"/>
      <c r="BF2613" s="24"/>
      <c r="BG2613" s="24">
        <f t="shared" si="974"/>
        <v>0</v>
      </c>
      <c r="BH2613" s="24">
        <f t="shared" si="975"/>
        <v>0</v>
      </c>
      <c r="BK2613" s="24"/>
      <c r="BL2613" s="24"/>
      <c r="BM2613" s="24"/>
      <c r="BN2613" s="24"/>
      <c r="BO2613" s="24"/>
      <c r="BP2613" s="24"/>
      <c r="BQ2613" s="24">
        <f t="shared" si="976"/>
        <v>0</v>
      </c>
      <c r="BR2613" s="24">
        <f t="shared" si="977"/>
        <v>0</v>
      </c>
      <c r="BU2613" s="24"/>
      <c r="BV2613" s="24"/>
      <c r="BW2613" s="24"/>
      <c r="BX2613" s="24"/>
      <c r="BY2613" s="24"/>
      <c r="BZ2613" s="24"/>
      <c r="CA2613" s="24">
        <f t="shared" si="978"/>
        <v>0</v>
      </c>
      <c r="CB2613" s="24">
        <f t="shared" si="979"/>
        <v>0</v>
      </c>
      <c r="CC2613" s="24"/>
      <c r="CE2613" s="24">
        <f t="shared" si="980"/>
        <v>0</v>
      </c>
      <c r="CG2613" s="24">
        <f t="shared" si="981"/>
        <v>0</v>
      </c>
      <c r="CI2613" s="24">
        <f t="shared" si="982"/>
        <v>0</v>
      </c>
      <c r="CK2613" s="24">
        <f t="shared" si="983"/>
        <v>0</v>
      </c>
      <c r="CM2613" s="24">
        <f t="shared" si="984"/>
        <v>0</v>
      </c>
      <c r="CO2613" s="24">
        <f t="shared" si="985"/>
        <v>0</v>
      </c>
      <c r="CQ2613" s="24">
        <f t="shared" si="986"/>
        <v>0</v>
      </c>
      <c r="CS2613" s="24">
        <f t="shared" si="987"/>
        <v>0</v>
      </c>
    </row>
    <row r="2614" spans="9:97">
      <c r="I2614" s="24">
        <f t="shared" si="967"/>
        <v>0</v>
      </c>
      <c r="J2614" s="24">
        <f t="shared" si="966"/>
        <v>0</v>
      </c>
      <c r="M2614" s="24"/>
      <c r="N2614" s="24"/>
      <c r="O2614" s="24"/>
      <c r="P2614" s="24"/>
      <c r="Q2614" s="24"/>
      <c r="R2614" s="24"/>
      <c r="S2614" s="24">
        <f t="shared" si="968"/>
        <v>0</v>
      </c>
      <c r="T2614" s="24">
        <f t="shared" si="989"/>
        <v>0</v>
      </c>
      <c r="W2614" s="24"/>
      <c r="X2614" s="24"/>
      <c r="Y2614" s="24"/>
      <c r="Z2614" s="24"/>
      <c r="AA2614" s="24"/>
      <c r="AB2614" s="24"/>
      <c r="AC2614" s="24">
        <f t="shared" si="969"/>
        <v>0</v>
      </c>
      <c r="AD2614" s="24">
        <f t="shared" si="970"/>
        <v>0</v>
      </c>
      <c r="AG2614" s="24"/>
      <c r="AH2614" s="24"/>
      <c r="AI2614" s="24"/>
      <c r="AJ2614" s="24"/>
      <c r="AK2614" s="24"/>
      <c r="AL2614" s="24"/>
      <c r="AM2614" s="24">
        <f t="shared" si="971"/>
        <v>0</v>
      </c>
      <c r="AN2614" s="24">
        <f t="shared" si="988"/>
        <v>0</v>
      </c>
      <c r="AQ2614" s="24"/>
      <c r="AR2614" s="24"/>
      <c r="AS2614" s="24"/>
      <c r="AT2614" s="24"/>
      <c r="AU2614" s="24"/>
      <c r="AV2614" s="24"/>
      <c r="AW2614" s="24">
        <f t="shared" si="972"/>
        <v>0</v>
      </c>
      <c r="AX2614" s="24">
        <f t="shared" si="973"/>
        <v>0</v>
      </c>
      <c r="BA2614" s="24"/>
      <c r="BB2614" s="24"/>
      <c r="BC2614" s="24"/>
      <c r="BD2614" s="24"/>
      <c r="BE2614" s="24"/>
      <c r="BF2614" s="24"/>
      <c r="BG2614" s="24">
        <f t="shared" si="974"/>
        <v>0</v>
      </c>
      <c r="BH2614" s="24">
        <f t="shared" si="975"/>
        <v>0</v>
      </c>
      <c r="BK2614" s="24"/>
      <c r="BL2614" s="24"/>
      <c r="BM2614" s="24"/>
      <c r="BN2614" s="24"/>
      <c r="BO2614" s="24"/>
      <c r="BP2614" s="24"/>
      <c r="BQ2614" s="24">
        <f t="shared" si="976"/>
        <v>0</v>
      </c>
      <c r="BR2614" s="24">
        <f t="shared" si="977"/>
        <v>0</v>
      </c>
      <c r="BU2614" s="24"/>
      <c r="BV2614" s="24"/>
      <c r="BW2614" s="24"/>
      <c r="BX2614" s="24"/>
      <c r="BY2614" s="24"/>
      <c r="BZ2614" s="24"/>
      <c r="CA2614" s="24">
        <f t="shared" si="978"/>
        <v>0</v>
      </c>
      <c r="CB2614" s="24">
        <f t="shared" si="979"/>
        <v>0</v>
      </c>
      <c r="CC2614" s="24"/>
      <c r="CE2614" s="24">
        <f t="shared" si="980"/>
        <v>0</v>
      </c>
      <c r="CG2614" s="24">
        <f t="shared" si="981"/>
        <v>0</v>
      </c>
      <c r="CI2614" s="24">
        <f t="shared" si="982"/>
        <v>0</v>
      </c>
      <c r="CK2614" s="24">
        <f t="shared" si="983"/>
        <v>0</v>
      </c>
      <c r="CM2614" s="24">
        <f t="shared" si="984"/>
        <v>0</v>
      </c>
      <c r="CO2614" s="24">
        <f t="shared" si="985"/>
        <v>0</v>
      </c>
      <c r="CQ2614" s="24">
        <f t="shared" si="986"/>
        <v>0</v>
      </c>
      <c r="CS2614" s="24">
        <f t="shared" si="987"/>
        <v>0</v>
      </c>
    </row>
    <row r="2615" spans="9:97">
      <c r="I2615" s="24">
        <f t="shared" si="967"/>
        <v>0</v>
      </c>
      <c r="J2615" s="24">
        <f t="shared" si="966"/>
        <v>0</v>
      </c>
      <c r="M2615" s="24"/>
      <c r="N2615" s="24"/>
      <c r="O2615" s="24"/>
      <c r="P2615" s="24"/>
      <c r="Q2615" s="24"/>
      <c r="R2615" s="24"/>
      <c r="S2615" s="24">
        <f t="shared" si="968"/>
        <v>0</v>
      </c>
      <c r="T2615" s="24">
        <f t="shared" si="989"/>
        <v>0</v>
      </c>
      <c r="W2615" s="24"/>
      <c r="X2615" s="24"/>
      <c r="Y2615" s="24"/>
      <c r="Z2615" s="24"/>
      <c r="AA2615" s="24"/>
      <c r="AB2615" s="24"/>
      <c r="AC2615" s="24">
        <f t="shared" si="969"/>
        <v>0</v>
      </c>
      <c r="AD2615" s="24">
        <f t="shared" si="970"/>
        <v>0</v>
      </c>
      <c r="AG2615" s="24"/>
      <c r="AH2615" s="24"/>
      <c r="AI2615" s="24"/>
      <c r="AJ2615" s="24"/>
      <c r="AK2615" s="24"/>
      <c r="AL2615" s="24"/>
      <c r="AM2615" s="24">
        <f t="shared" si="971"/>
        <v>0</v>
      </c>
      <c r="AN2615" s="24">
        <f t="shared" si="988"/>
        <v>0</v>
      </c>
      <c r="AQ2615" s="24"/>
      <c r="AR2615" s="24"/>
      <c r="AS2615" s="24"/>
      <c r="AT2615" s="24"/>
      <c r="AU2615" s="24"/>
      <c r="AV2615" s="24"/>
      <c r="AW2615" s="24">
        <f t="shared" si="972"/>
        <v>0</v>
      </c>
      <c r="AX2615" s="24">
        <f t="shared" si="973"/>
        <v>0</v>
      </c>
      <c r="BA2615" s="24"/>
      <c r="BB2615" s="24"/>
      <c r="BC2615" s="24"/>
      <c r="BD2615" s="24"/>
      <c r="BE2615" s="24"/>
      <c r="BF2615" s="24"/>
      <c r="BG2615" s="24">
        <f t="shared" si="974"/>
        <v>0</v>
      </c>
      <c r="BH2615" s="24">
        <f t="shared" si="975"/>
        <v>0</v>
      </c>
      <c r="BK2615" s="24"/>
      <c r="BL2615" s="24"/>
      <c r="BM2615" s="24"/>
      <c r="BN2615" s="24"/>
      <c r="BO2615" s="24"/>
      <c r="BP2615" s="24"/>
      <c r="BQ2615" s="24">
        <f t="shared" si="976"/>
        <v>0</v>
      </c>
      <c r="BR2615" s="24">
        <f t="shared" si="977"/>
        <v>0</v>
      </c>
      <c r="BU2615" s="24"/>
      <c r="BV2615" s="24"/>
      <c r="BW2615" s="24"/>
      <c r="BX2615" s="24"/>
      <c r="BY2615" s="24"/>
      <c r="BZ2615" s="24"/>
      <c r="CA2615" s="24">
        <f t="shared" si="978"/>
        <v>0</v>
      </c>
      <c r="CB2615" s="24">
        <f t="shared" si="979"/>
        <v>0</v>
      </c>
      <c r="CC2615" s="24"/>
      <c r="CE2615" s="24">
        <f t="shared" si="980"/>
        <v>0</v>
      </c>
      <c r="CG2615" s="24">
        <f t="shared" si="981"/>
        <v>0</v>
      </c>
      <c r="CI2615" s="24">
        <f t="shared" si="982"/>
        <v>0</v>
      </c>
      <c r="CK2615" s="24">
        <f t="shared" si="983"/>
        <v>0</v>
      </c>
      <c r="CM2615" s="24">
        <f t="shared" si="984"/>
        <v>0</v>
      </c>
      <c r="CO2615" s="24">
        <f t="shared" si="985"/>
        <v>0</v>
      </c>
      <c r="CQ2615" s="24">
        <f t="shared" si="986"/>
        <v>0</v>
      </c>
      <c r="CS2615" s="24">
        <f t="shared" si="987"/>
        <v>0</v>
      </c>
    </row>
    <row r="2616" spans="9:97">
      <c r="I2616" s="24">
        <f t="shared" si="967"/>
        <v>0</v>
      </c>
      <c r="J2616" s="24">
        <f t="shared" si="966"/>
        <v>0</v>
      </c>
      <c r="M2616" s="24"/>
      <c r="N2616" s="24"/>
      <c r="O2616" s="24"/>
      <c r="P2616" s="24"/>
      <c r="Q2616" s="24"/>
      <c r="R2616" s="24"/>
      <c r="S2616" s="24">
        <f t="shared" si="968"/>
        <v>0</v>
      </c>
      <c r="T2616" s="24">
        <f t="shared" si="989"/>
        <v>0</v>
      </c>
      <c r="W2616" s="24"/>
      <c r="X2616" s="24"/>
      <c r="Y2616" s="24"/>
      <c r="Z2616" s="24"/>
      <c r="AA2616" s="24"/>
      <c r="AB2616" s="24"/>
      <c r="AC2616" s="24">
        <f t="shared" si="969"/>
        <v>0</v>
      </c>
      <c r="AD2616" s="24">
        <f t="shared" si="970"/>
        <v>0</v>
      </c>
      <c r="AG2616" s="24"/>
      <c r="AH2616" s="24"/>
      <c r="AI2616" s="24"/>
      <c r="AJ2616" s="24"/>
      <c r="AK2616" s="24"/>
      <c r="AL2616" s="24"/>
      <c r="AM2616" s="24">
        <f t="shared" si="971"/>
        <v>0</v>
      </c>
      <c r="AN2616" s="24">
        <f t="shared" si="988"/>
        <v>0</v>
      </c>
      <c r="AQ2616" s="24"/>
      <c r="AR2616" s="24"/>
      <c r="AS2616" s="24"/>
      <c r="AT2616" s="24"/>
      <c r="AU2616" s="24"/>
      <c r="AV2616" s="24"/>
      <c r="AW2616" s="24">
        <f t="shared" si="972"/>
        <v>0</v>
      </c>
      <c r="AX2616" s="24">
        <f t="shared" si="973"/>
        <v>0</v>
      </c>
      <c r="BA2616" s="24"/>
      <c r="BB2616" s="24"/>
      <c r="BC2616" s="24"/>
      <c r="BD2616" s="24"/>
      <c r="BE2616" s="24"/>
      <c r="BF2616" s="24"/>
      <c r="BG2616" s="24">
        <f t="shared" si="974"/>
        <v>0</v>
      </c>
      <c r="BH2616" s="24">
        <f t="shared" si="975"/>
        <v>0</v>
      </c>
      <c r="BK2616" s="24"/>
      <c r="BL2616" s="24"/>
      <c r="BM2616" s="24"/>
      <c r="BN2616" s="24"/>
      <c r="BO2616" s="24"/>
      <c r="BP2616" s="24"/>
      <c r="BQ2616" s="24">
        <f t="shared" si="976"/>
        <v>0</v>
      </c>
      <c r="BR2616" s="24">
        <f t="shared" si="977"/>
        <v>0</v>
      </c>
      <c r="BU2616" s="24"/>
      <c r="BV2616" s="24"/>
      <c r="BW2616" s="24"/>
      <c r="BX2616" s="24"/>
      <c r="BY2616" s="24"/>
      <c r="BZ2616" s="24"/>
      <c r="CA2616" s="24">
        <f t="shared" si="978"/>
        <v>0</v>
      </c>
      <c r="CB2616" s="24">
        <f t="shared" si="979"/>
        <v>0</v>
      </c>
      <c r="CC2616" s="24"/>
      <c r="CE2616" s="24">
        <f t="shared" si="980"/>
        <v>0</v>
      </c>
      <c r="CG2616" s="24">
        <f t="shared" si="981"/>
        <v>0</v>
      </c>
      <c r="CI2616" s="24">
        <f t="shared" si="982"/>
        <v>0</v>
      </c>
      <c r="CK2616" s="24">
        <f t="shared" si="983"/>
        <v>0</v>
      </c>
      <c r="CM2616" s="24">
        <f t="shared" si="984"/>
        <v>0</v>
      </c>
      <c r="CO2616" s="24">
        <f t="shared" si="985"/>
        <v>0</v>
      </c>
      <c r="CQ2616" s="24">
        <f t="shared" si="986"/>
        <v>0</v>
      </c>
      <c r="CS2616" s="24">
        <f t="shared" si="987"/>
        <v>0</v>
      </c>
    </row>
    <row r="2617" spans="9:97">
      <c r="I2617" s="24">
        <f t="shared" si="967"/>
        <v>0</v>
      </c>
      <c r="J2617" s="24">
        <f t="shared" si="966"/>
        <v>0</v>
      </c>
      <c r="M2617" s="24"/>
      <c r="N2617" s="24"/>
      <c r="O2617" s="24"/>
      <c r="P2617" s="24"/>
      <c r="Q2617" s="24"/>
      <c r="R2617" s="24"/>
      <c r="S2617" s="24">
        <f t="shared" si="968"/>
        <v>0</v>
      </c>
      <c r="T2617" s="24">
        <f t="shared" si="989"/>
        <v>0</v>
      </c>
      <c r="W2617" s="24"/>
      <c r="X2617" s="24"/>
      <c r="Y2617" s="24"/>
      <c r="Z2617" s="24"/>
      <c r="AA2617" s="24"/>
      <c r="AB2617" s="24"/>
      <c r="AC2617" s="24">
        <f t="shared" si="969"/>
        <v>0</v>
      </c>
      <c r="AD2617" s="24">
        <f t="shared" si="970"/>
        <v>0</v>
      </c>
      <c r="AG2617" s="24"/>
      <c r="AH2617" s="24"/>
      <c r="AI2617" s="24"/>
      <c r="AJ2617" s="24"/>
      <c r="AK2617" s="24"/>
      <c r="AL2617" s="24"/>
      <c r="AM2617" s="24">
        <f t="shared" si="971"/>
        <v>0</v>
      </c>
      <c r="AN2617" s="24">
        <f t="shared" si="988"/>
        <v>0</v>
      </c>
      <c r="AQ2617" s="24"/>
      <c r="AR2617" s="24"/>
      <c r="AS2617" s="24"/>
      <c r="AT2617" s="24"/>
      <c r="AU2617" s="24"/>
      <c r="AV2617" s="24"/>
      <c r="AW2617" s="24">
        <f t="shared" si="972"/>
        <v>0</v>
      </c>
      <c r="AX2617" s="24">
        <f t="shared" si="973"/>
        <v>0</v>
      </c>
      <c r="BA2617" s="24"/>
      <c r="BB2617" s="24"/>
      <c r="BC2617" s="24"/>
      <c r="BD2617" s="24"/>
      <c r="BE2617" s="24"/>
      <c r="BF2617" s="24"/>
      <c r="BG2617" s="24">
        <f t="shared" si="974"/>
        <v>0</v>
      </c>
      <c r="BH2617" s="24">
        <f t="shared" si="975"/>
        <v>0</v>
      </c>
      <c r="BK2617" s="24"/>
      <c r="BL2617" s="24"/>
      <c r="BM2617" s="24"/>
      <c r="BN2617" s="24"/>
      <c r="BO2617" s="24"/>
      <c r="BP2617" s="24"/>
      <c r="BQ2617" s="24">
        <f t="shared" si="976"/>
        <v>0</v>
      </c>
      <c r="BR2617" s="24">
        <f t="shared" si="977"/>
        <v>0</v>
      </c>
      <c r="BU2617" s="24"/>
      <c r="BV2617" s="24"/>
      <c r="BW2617" s="24"/>
      <c r="BX2617" s="24"/>
      <c r="BY2617" s="24"/>
      <c r="BZ2617" s="24"/>
      <c r="CA2617" s="24">
        <f t="shared" si="978"/>
        <v>0</v>
      </c>
      <c r="CB2617" s="24">
        <f t="shared" si="979"/>
        <v>0</v>
      </c>
      <c r="CC2617" s="24"/>
      <c r="CE2617" s="24">
        <f t="shared" si="980"/>
        <v>0</v>
      </c>
      <c r="CG2617" s="24">
        <f t="shared" si="981"/>
        <v>0</v>
      </c>
      <c r="CI2617" s="24">
        <f t="shared" si="982"/>
        <v>0</v>
      </c>
      <c r="CK2617" s="24">
        <f t="shared" si="983"/>
        <v>0</v>
      </c>
      <c r="CM2617" s="24">
        <f t="shared" si="984"/>
        <v>0</v>
      </c>
      <c r="CO2617" s="24">
        <f t="shared" si="985"/>
        <v>0</v>
      </c>
      <c r="CQ2617" s="24">
        <f t="shared" si="986"/>
        <v>0</v>
      </c>
      <c r="CS2617" s="24">
        <f t="shared" si="987"/>
        <v>0</v>
      </c>
    </row>
    <row r="2618" spans="9:97">
      <c r="I2618" s="24">
        <f t="shared" si="967"/>
        <v>0</v>
      </c>
      <c r="J2618" s="24">
        <f t="shared" si="966"/>
        <v>0</v>
      </c>
      <c r="M2618" s="24"/>
      <c r="N2618" s="24"/>
      <c r="O2618" s="24"/>
      <c r="P2618" s="24"/>
      <c r="Q2618" s="24"/>
      <c r="R2618" s="24"/>
      <c r="S2618" s="24">
        <f t="shared" si="968"/>
        <v>0</v>
      </c>
      <c r="T2618" s="24">
        <f t="shared" si="989"/>
        <v>0</v>
      </c>
      <c r="W2618" s="24"/>
      <c r="X2618" s="24"/>
      <c r="Y2618" s="24"/>
      <c r="Z2618" s="24"/>
      <c r="AA2618" s="24"/>
      <c r="AB2618" s="24"/>
      <c r="AC2618" s="24">
        <f t="shared" si="969"/>
        <v>0</v>
      </c>
      <c r="AD2618" s="24">
        <f t="shared" si="970"/>
        <v>0</v>
      </c>
      <c r="AG2618" s="24"/>
      <c r="AH2618" s="24"/>
      <c r="AI2618" s="24"/>
      <c r="AJ2618" s="24"/>
      <c r="AK2618" s="24"/>
      <c r="AL2618" s="24"/>
      <c r="AM2618" s="24">
        <f t="shared" si="971"/>
        <v>0</v>
      </c>
      <c r="AN2618" s="24">
        <f t="shared" si="988"/>
        <v>0</v>
      </c>
      <c r="AQ2618" s="24"/>
      <c r="AR2618" s="24"/>
      <c r="AS2618" s="24"/>
      <c r="AT2618" s="24"/>
      <c r="AU2618" s="24"/>
      <c r="AV2618" s="24"/>
      <c r="AW2618" s="24">
        <f t="shared" si="972"/>
        <v>0</v>
      </c>
      <c r="AX2618" s="24">
        <f t="shared" si="973"/>
        <v>0</v>
      </c>
      <c r="BA2618" s="24"/>
      <c r="BB2618" s="24"/>
      <c r="BC2618" s="24"/>
      <c r="BD2618" s="24"/>
      <c r="BE2618" s="24"/>
      <c r="BF2618" s="24"/>
      <c r="BG2618" s="24">
        <f t="shared" si="974"/>
        <v>0</v>
      </c>
      <c r="BH2618" s="24">
        <f t="shared" si="975"/>
        <v>0</v>
      </c>
      <c r="BK2618" s="24"/>
      <c r="BL2618" s="24"/>
      <c r="BM2618" s="24"/>
      <c r="BN2618" s="24"/>
      <c r="BO2618" s="24"/>
      <c r="BP2618" s="24"/>
      <c r="BQ2618" s="24">
        <f t="shared" si="976"/>
        <v>0</v>
      </c>
      <c r="BR2618" s="24">
        <f t="shared" si="977"/>
        <v>0</v>
      </c>
      <c r="BU2618" s="24"/>
      <c r="BV2618" s="24"/>
      <c r="BW2618" s="24"/>
      <c r="BX2618" s="24"/>
      <c r="BY2618" s="24"/>
      <c r="BZ2618" s="24"/>
      <c r="CA2618" s="24">
        <f t="shared" si="978"/>
        <v>0</v>
      </c>
      <c r="CB2618" s="24">
        <f t="shared" si="979"/>
        <v>0</v>
      </c>
      <c r="CC2618" s="24"/>
      <c r="CE2618" s="24">
        <f t="shared" si="980"/>
        <v>0</v>
      </c>
      <c r="CG2618" s="24">
        <f t="shared" si="981"/>
        <v>0</v>
      </c>
      <c r="CI2618" s="24">
        <f t="shared" si="982"/>
        <v>0</v>
      </c>
      <c r="CK2618" s="24">
        <f t="shared" si="983"/>
        <v>0</v>
      </c>
      <c r="CM2618" s="24">
        <f t="shared" si="984"/>
        <v>0</v>
      </c>
      <c r="CO2618" s="24">
        <f t="shared" si="985"/>
        <v>0</v>
      </c>
      <c r="CQ2618" s="24">
        <f t="shared" si="986"/>
        <v>0</v>
      </c>
      <c r="CS2618" s="24">
        <f t="shared" si="987"/>
        <v>0</v>
      </c>
    </row>
    <row r="2619" spans="9:97">
      <c r="I2619" s="24">
        <f t="shared" si="967"/>
        <v>0</v>
      </c>
      <c r="J2619" s="24">
        <f t="shared" si="966"/>
        <v>0</v>
      </c>
      <c r="M2619" s="24"/>
      <c r="N2619" s="24"/>
      <c r="O2619" s="24"/>
      <c r="P2619" s="24"/>
      <c r="Q2619" s="24"/>
      <c r="R2619" s="24"/>
      <c r="S2619" s="24">
        <f t="shared" si="968"/>
        <v>0</v>
      </c>
      <c r="T2619" s="24">
        <f t="shared" si="989"/>
        <v>0</v>
      </c>
      <c r="W2619" s="24"/>
      <c r="X2619" s="24"/>
      <c r="Y2619" s="24"/>
      <c r="Z2619" s="24"/>
      <c r="AA2619" s="24"/>
      <c r="AB2619" s="24"/>
      <c r="AC2619" s="24">
        <f t="shared" si="969"/>
        <v>0</v>
      </c>
      <c r="AD2619" s="24">
        <f t="shared" si="970"/>
        <v>0</v>
      </c>
      <c r="AG2619" s="24"/>
      <c r="AH2619" s="24"/>
      <c r="AI2619" s="24"/>
      <c r="AJ2619" s="24"/>
      <c r="AK2619" s="24"/>
      <c r="AL2619" s="24"/>
      <c r="AM2619" s="24">
        <f t="shared" si="971"/>
        <v>0</v>
      </c>
      <c r="AN2619" s="24">
        <f t="shared" si="988"/>
        <v>0</v>
      </c>
      <c r="AQ2619" s="24"/>
      <c r="AR2619" s="24"/>
      <c r="AS2619" s="24"/>
      <c r="AT2619" s="24"/>
      <c r="AU2619" s="24"/>
      <c r="AV2619" s="24"/>
      <c r="AW2619" s="24">
        <f t="shared" si="972"/>
        <v>0</v>
      </c>
      <c r="AX2619" s="24">
        <f t="shared" si="973"/>
        <v>0</v>
      </c>
      <c r="BA2619" s="24"/>
      <c r="BB2619" s="24"/>
      <c r="BC2619" s="24"/>
      <c r="BD2619" s="24"/>
      <c r="BE2619" s="24"/>
      <c r="BF2619" s="24"/>
      <c r="BG2619" s="24">
        <f t="shared" si="974"/>
        <v>0</v>
      </c>
      <c r="BH2619" s="24">
        <f t="shared" si="975"/>
        <v>0</v>
      </c>
      <c r="BK2619" s="24"/>
      <c r="BL2619" s="24"/>
      <c r="BM2619" s="24"/>
      <c r="BN2619" s="24"/>
      <c r="BO2619" s="24"/>
      <c r="BP2619" s="24"/>
      <c r="BQ2619" s="24">
        <f t="shared" si="976"/>
        <v>0</v>
      </c>
      <c r="BR2619" s="24">
        <f t="shared" si="977"/>
        <v>0</v>
      </c>
      <c r="BU2619" s="24"/>
      <c r="BV2619" s="24"/>
      <c r="BW2619" s="24"/>
      <c r="BX2619" s="24"/>
      <c r="BY2619" s="24"/>
      <c r="BZ2619" s="24"/>
      <c r="CA2619" s="24">
        <f t="shared" si="978"/>
        <v>0</v>
      </c>
      <c r="CB2619" s="24">
        <f t="shared" si="979"/>
        <v>0</v>
      </c>
      <c r="CC2619" s="24"/>
      <c r="CE2619" s="24">
        <f t="shared" si="980"/>
        <v>0</v>
      </c>
      <c r="CG2619" s="24">
        <f t="shared" si="981"/>
        <v>0</v>
      </c>
      <c r="CI2619" s="24">
        <f t="shared" si="982"/>
        <v>0</v>
      </c>
      <c r="CK2619" s="24">
        <f t="shared" si="983"/>
        <v>0</v>
      </c>
      <c r="CM2619" s="24">
        <f t="shared" si="984"/>
        <v>0</v>
      </c>
      <c r="CO2619" s="24">
        <f t="shared" si="985"/>
        <v>0</v>
      </c>
      <c r="CQ2619" s="24">
        <f t="shared" si="986"/>
        <v>0</v>
      </c>
      <c r="CS2619" s="24">
        <f t="shared" si="987"/>
        <v>0</v>
      </c>
    </row>
    <row r="2620" spans="9:97">
      <c r="I2620" s="24">
        <f t="shared" si="967"/>
        <v>0</v>
      </c>
      <c r="J2620" s="24">
        <f t="shared" si="966"/>
        <v>0</v>
      </c>
      <c r="M2620" s="24"/>
      <c r="N2620" s="24"/>
      <c r="O2620" s="24"/>
      <c r="P2620" s="24"/>
      <c r="Q2620" s="24"/>
      <c r="R2620" s="24"/>
      <c r="S2620" s="24">
        <f t="shared" si="968"/>
        <v>0</v>
      </c>
      <c r="T2620" s="24">
        <f t="shared" si="989"/>
        <v>0</v>
      </c>
      <c r="W2620" s="24"/>
      <c r="X2620" s="24"/>
      <c r="Y2620" s="24"/>
      <c r="Z2620" s="24"/>
      <c r="AA2620" s="24"/>
      <c r="AB2620" s="24"/>
      <c r="AC2620" s="24">
        <f t="shared" si="969"/>
        <v>0</v>
      </c>
      <c r="AD2620" s="24">
        <f t="shared" si="970"/>
        <v>0</v>
      </c>
      <c r="AG2620" s="24"/>
      <c r="AH2620" s="24"/>
      <c r="AI2620" s="24"/>
      <c r="AJ2620" s="24"/>
      <c r="AK2620" s="24"/>
      <c r="AL2620" s="24"/>
      <c r="AM2620" s="24">
        <f t="shared" si="971"/>
        <v>0</v>
      </c>
      <c r="AN2620" s="24">
        <f t="shared" si="988"/>
        <v>0</v>
      </c>
      <c r="AQ2620" s="24"/>
      <c r="AR2620" s="24"/>
      <c r="AS2620" s="24"/>
      <c r="AT2620" s="24"/>
      <c r="AU2620" s="24"/>
      <c r="AV2620" s="24"/>
      <c r="AW2620" s="24">
        <f t="shared" si="972"/>
        <v>0</v>
      </c>
      <c r="AX2620" s="24">
        <f t="shared" si="973"/>
        <v>0</v>
      </c>
      <c r="BA2620" s="24"/>
      <c r="BB2620" s="24"/>
      <c r="BC2620" s="24"/>
      <c r="BD2620" s="24"/>
      <c r="BE2620" s="24"/>
      <c r="BF2620" s="24"/>
      <c r="BG2620" s="24">
        <f t="shared" si="974"/>
        <v>0</v>
      </c>
      <c r="BH2620" s="24">
        <f t="shared" si="975"/>
        <v>0</v>
      </c>
      <c r="BK2620" s="24"/>
      <c r="BL2620" s="24"/>
      <c r="BM2620" s="24"/>
      <c r="BN2620" s="24"/>
      <c r="BO2620" s="24"/>
      <c r="BP2620" s="24"/>
      <c r="BQ2620" s="24">
        <f t="shared" si="976"/>
        <v>0</v>
      </c>
      <c r="BR2620" s="24">
        <f t="shared" si="977"/>
        <v>0</v>
      </c>
      <c r="BU2620" s="24"/>
      <c r="BV2620" s="24"/>
      <c r="BW2620" s="24"/>
      <c r="BX2620" s="24"/>
      <c r="BY2620" s="24"/>
      <c r="BZ2620" s="24"/>
      <c r="CA2620" s="24">
        <f t="shared" si="978"/>
        <v>0</v>
      </c>
      <c r="CB2620" s="24">
        <f t="shared" si="979"/>
        <v>0</v>
      </c>
      <c r="CC2620" s="24"/>
      <c r="CE2620" s="24">
        <f t="shared" si="980"/>
        <v>0</v>
      </c>
      <c r="CG2620" s="24">
        <f t="shared" si="981"/>
        <v>0</v>
      </c>
      <c r="CI2620" s="24">
        <f t="shared" si="982"/>
        <v>0</v>
      </c>
      <c r="CK2620" s="24">
        <f t="shared" si="983"/>
        <v>0</v>
      </c>
      <c r="CM2620" s="24">
        <f t="shared" si="984"/>
        <v>0</v>
      </c>
      <c r="CO2620" s="24">
        <f t="shared" si="985"/>
        <v>0</v>
      </c>
      <c r="CQ2620" s="24">
        <f t="shared" si="986"/>
        <v>0</v>
      </c>
      <c r="CS2620" s="24">
        <f t="shared" si="987"/>
        <v>0</v>
      </c>
    </row>
    <row r="2621" spans="9:97">
      <c r="I2621" s="24">
        <f t="shared" si="967"/>
        <v>0</v>
      </c>
      <c r="J2621" s="24">
        <f t="shared" si="966"/>
        <v>0</v>
      </c>
      <c r="M2621" s="24"/>
      <c r="N2621" s="24"/>
      <c r="O2621" s="24"/>
      <c r="P2621" s="24"/>
      <c r="Q2621" s="24"/>
      <c r="R2621" s="24"/>
      <c r="S2621" s="24">
        <f t="shared" si="968"/>
        <v>0</v>
      </c>
      <c r="T2621" s="24">
        <f t="shared" si="989"/>
        <v>0</v>
      </c>
      <c r="W2621" s="24"/>
      <c r="X2621" s="24"/>
      <c r="Y2621" s="24"/>
      <c r="Z2621" s="24"/>
      <c r="AA2621" s="24"/>
      <c r="AB2621" s="24"/>
      <c r="AC2621" s="24">
        <f t="shared" si="969"/>
        <v>0</v>
      </c>
      <c r="AD2621" s="24">
        <f t="shared" si="970"/>
        <v>0</v>
      </c>
      <c r="AG2621" s="24"/>
      <c r="AH2621" s="24"/>
      <c r="AI2621" s="24"/>
      <c r="AJ2621" s="24"/>
      <c r="AK2621" s="24"/>
      <c r="AL2621" s="24"/>
      <c r="AM2621" s="24">
        <f t="shared" si="971"/>
        <v>0</v>
      </c>
      <c r="AN2621" s="24">
        <f t="shared" si="988"/>
        <v>0</v>
      </c>
      <c r="AQ2621" s="24"/>
      <c r="AR2621" s="24"/>
      <c r="AS2621" s="24"/>
      <c r="AT2621" s="24"/>
      <c r="AU2621" s="24"/>
      <c r="AV2621" s="24"/>
      <c r="AW2621" s="24">
        <f t="shared" si="972"/>
        <v>0</v>
      </c>
      <c r="AX2621" s="24">
        <f t="shared" si="973"/>
        <v>0</v>
      </c>
      <c r="BA2621" s="24"/>
      <c r="BB2621" s="24"/>
      <c r="BC2621" s="24"/>
      <c r="BD2621" s="24"/>
      <c r="BE2621" s="24"/>
      <c r="BF2621" s="24"/>
      <c r="BG2621" s="24">
        <f t="shared" si="974"/>
        <v>0</v>
      </c>
      <c r="BH2621" s="24">
        <f t="shared" si="975"/>
        <v>0</v>
      </c>
      <c r="BK2621" s="24"/>
      <c r="BL2621" s="24"/>
      <c r="BM2621" s="24"/>
      <c r="BN2621" s="24"/>
      <c r="BO2621" s="24"/>
      <c r="BP2621" s="24"/>
      <c r="BQ2621" s="24">
        <f t="shared" si="976"/>
        <v>0</v>
      </c>
      <c r="BR2621" s="24">
        <f t="shared" si="977"/>
        <v>0</v>
      </c>
      <c r="BU2621" s="24"/>
      <c r="BV2621" s="24"/>
      <c r="BW2621" s="24"/>
      <c r="BX2621" s="24"/>
      <c r="BY2621" s="24"/>
      <c r="BZ2621" s="24"/>
      <c r="CA2621" s="24">
        <f t="shared" si="978"/>
        <v>0</v>
      </c>
      <c r="CB2621" s="24">
        <f t="shared" si="979"/>
        <v>0</v>
      </c>
      <c r="CC2621" s="24"/>
      <c r="CE2621" s="24">
        <f t="shared" si="980"/>
        <v>0</v>
      </c>
      <c r="CG2621" s="24">
        <f t="shared" si="981"/>
        <v>0</v>
      </c>
      <c r="CI2621" s="24">
        <f t="shared" si="982"/>
        <v>0</v>
      </c>
      <c r="CK2621" s="24">
        <f t="shared" si="983"/>
        <v>0</v>
      </c>
      <c r="CM2621" s="24">
        <f t="shared" si="984"/>
        <v>0</v>
      </c>
      <c r="CO2621" s="24">
        <f t="shared" si="985"/>
        <v>0</v>
      </c>
      <c r="CQ2621" s="24">
        <f t="shared" si="986"/>
        <v>0</v>
      </c>
      <c r="CS2621" s="24">
        <f t="shared" si="987"/>
        <v>0</v>
      </c>
    </row>
    <row r="2622" spans="9:97">
      <c r="I2622" s="24">
        <f t="shared" si="967"/>
        <v>0</v>
      </c>
      <c r="J2622" s="24">
        <f t="shared" ref="J2622:J2685" si="990">IF(F2622&lt;C2622-D2622,C2622-D2622-F2622,0)</f>
        <v>0</v>
      </c>
      <c r="M2622" s="24"/>
      <c r="N2622" s="24"/>
      <c r="O2622" s="24"/>
      <c r="P2622" s="24"/>
      <c r="Q2622" s="24"/>
      <c r="R2622" s="24"/>
      <c r="S2622" s="24">
        <f t="shared" si="968"/>
        <v>0</v>
      </c>
      <c r="T2622" s="24">
        <f t="shared" si="989"/>
        <v>0</v>
      </c>
      <c r="W2622" s="24"/>
      <c r="X2622" s="24"/>
      <c r="Y2622" s="24"/>
      <c r="Z2622" s="24"/>
      <c r="AA2622" s="24"/>
      <c r="AB2622" s="24"/>
      <c r="AC2622" s="24">
        <f t="shared" si="969"/>
        <v>0</v>
      </c>
      <c r="AD2622" s="24">
        <f t="shared" si="970"/>
        <v>0</v>
      </c>
      <c r="AG2622" s="24"/>
      <c r="AH2622" s="24"/>
      <c r="AI2622" s="24"/>
      <c r="AJ2622" s="24"/>
      <c r="AK2622" s="24"/>
      <c r="AL2622" s="24"/>
      <c r="AM2622" s="24">
        <f t="shared" si="971"/>
        <v>0</v>
      </c>
      <c r="AN2622" s="24">
        <f t="shared" si="988"/>
        <v>0</v>
      </c>
      <c r="AQ2622" s="24"/>
      <c r="AR2622" s="24"/>
      <c r="AS2622" s="24"/>
      <c r="AT2622" s="24"/>
      <c r="AU2622" s="24"/>
      <c r="AV2622" s="24"/>
      <c r="AW2622" s="24">
        <f t="shared" si="972"/>
        <v>0</v>
      </c>
      <c r="AX2622" s="24">
        <f t="shared" si="973"/>
        <v>0</v>
      </c>
      <c r="BA2622" s="24"/>
      <c r="BB2622" s="24"/>
      <c r="BC2622" s="24"/>
      <c r="BD2622" s="24"/>
      <c r="BE2622" s="24"/>
      <c r="BF2622" s="24"/>
      <c r="BG2622" s="24">
        <f t="shared" si="974"/>
        <v>0</v>
      </c>
      <c r="BH2622" s="24">
        <f t="shared" si="975"/>
        <v>0</v>
      </c>
      <c r="BK2622" s="24"/>
      <c r="BL2622" s="24"/>
      <c r="BM2622" s="24"/>
      <c r="BN2622" s="24"/>
      <c r="BO2622" s="24"/>
      <c r="BP2622" s="24"/>
      <c r="BQ2622" s="24">
        <f t="shared" si="976"/>
        <v>0</v>
      </c>
      <c r="BR2622" s="24">
        <f t="shared" si="977"/>
        <v>0</v>
      </c>
      <c r="BU2622" s="24"/>
      <c r="BV2622" s="24"/>
      <c r="BW2622" s="24"/>
      <c r="BX2622" s="24"/>
      <c r="BY2622" s="24"/>
      <c r="BZ2622" s="24"/>
      <c r="CA2622" s="24">
        <f t="shared" si="978"/>
        <v>0</v>
      </c>
      <c r="CB2622" s="24">
        <f t="shared" si="979"/>
        <v>0</v>
      </c>
      <c r="CC2622" s="24"/>
      <c r="CE2622" s="24">
        <f t="shared" si="980"/>
        <v>0</v>
      </c>
      <c r="CG2622" s="24">
        <f t="shared" si="981"/>
        <v>0</v>
      </c>
      <c r="CI2622" s="24">
        <f t="shared" si="982"/>
        <v>0</v>
      </c>
      <c r="CK2622" s="24">
        <f t="shared" si="983"/>
        <v>0</v>
      </c>
      <c r="CM2622" s="24">
        <f t="shared" si="984"/>
        <v>0</v>
      </c>
      <c r="CO2622" s="24">
        <f t="shared" si="985"/>
        <v>0</v>
      </c>
      <c r="CQ2622" s="24">
        <f t="shared" si="986"/>
        <v>0</v>
      </c>
      <c r="CS2622" s="24">
        <f t="shared" si="987"/>
        <v>0</v>
      </c>
    </row>
    <row r="2623" spans="9:97">
      <c r="I2623" s="24">
        <f t="shared" si="967"/>
        <v>0</v>
      </c>
      <c r="J2623" s="24">
        <f t="shared" si="990"/>
        <v>0</v>
      </c>
      <c r="M2623" s="24"/>
      <c r="N2623" s="24"/>
      <c r="O2623" s="24"/>
      <c r="P2623" s="24"/>
      <c r="Q2623" s="24"/>
      <c r="R2623" s="24"/>
      <c r="S2623" s="24">
        <f t="shared" si="968"/>
        <v>0</v>
      </c>
      <c r="T2623" s="24">
        <f t="shared" si="989"/>
        <v>0</v>
      </c>
      <c r="W2623" s="24"/>
      <c r="X2623" s="24"/>
      <c r="Y2623" s="24"/>
      <c r="Z2623" s="24"/>
      <c r="AA2623" s="24"/>
      <c r="AB2623" s="24"/>
      <c r="AC2623" s="24">
        <f t="shared" si="969"/>
        <v>0</v>
      </c>
      <c r="AD2623" s="24">
        <f t="shared" si="970"/>
        <v>0</v>
      </c>
      <c r="AG2623" s="24"/>
      <c r="AH2623" s="24"/>
      <c r="AI2623" s="24"/>
      <c r="AJ2623" s="24"/>
      <c r="AK2623" s="24"/>
      <c r="AL2623" s="24"/>
      <c r="AM2623" s="24">
        <f t="shared" si="971"/>
        <v>0</v>
      </c>
      <c r="AN2623" s="24">
        <f t="shared" si="988"/>
        <v>0</v>
      </c>
      <c r="AQ2623" s="24"/>
      <c r="AR2623" s="24"/>
      <c r="AS2623" s="24"/>
      <c r="AT2623" s="24"/>
      <c r="AU2623" s="24"/>
      <c r="AV2623" s="24"/>
      <c r="AW2623" s="24">
        <f t="shared" si="972"/>
        <v>0</v>
      </c>
      <c r="AX2623" s="24">
        <f t="shared" si="973"/>
        <v>0</v>
      </c>
      <c r="BA2623" s="24"/>
      <c r="BB2623" s="24"/>
      <c r="BC2623" s="24"/>
      <c r="BD2623" s="24"/>
      <c r="BE2623" s="24"/>
      <c r="BF2623" s="24"/>
      <c r="BG2623" s="24">
        <f t="shared" si="974"/>
        <v>0</v>
      </c>
      <c r="BH2623" s="24">
        <f t="shared" si="975"/>
        <v>0</v>
      </c>
      <c r="BK2623" s="24"/>
      <c r="BL2623" s="24"/>
      <c r="BM2623" s="24"/>
      <c r="BN2623" s="24"/>
      <c r="BO2623" s="24"/>
      <c r="BP2623" s="24"/>
      <c r="BQ2623" s="24">
        <f t="shared" si="976"/>
        <v>0</v>
      </c>
      <c r="BR2623" s="24">
        <f t="shared" si="977"/>
        <v>0</v>
      </c>
      <c r="BU2623" s="24"/>
      <c r="BV2623" s="24"/>
      <c r="BW2623" s="24"/>
      <c r="BX2623" s="24"/>
      <c r="BY2623" s="24"/>
      <c r="BZ2623" s="24"/>
      <c r="CA2623" s="24">
        <f t="shared" si="978"/>
        <v>0</v>
      </c>
      <c r="CB2623" s="24">
        <f t="shared" si="979"/>
        <v>0</v>
      </c>
      <c r="CC2623" s="24"/>
      <c r="CE2623" s="24">
        <f t="shared" si="980"/>
        <v>0</v>
      </c>
      <c r="CG2623" s="24">
        <f t="shared" si="981"/>
        <v>0</v>
      </c>
      <c r="CI2623" s="24">
        <f t="shared" si="982"/>
        <v>0</v>
      </c>
      <c r="CK2623" s="24">
        <f t="shared" si="983"/>
        <v>0</v>
      </c>
      <c r="CM2623" s="24">
        <f t="shared" si="984"/>
        <v>0</v>
      </c>
      <c r="CO2623" s="24">
        <f t="shared" si="985"/>
        <v>0</v>
      </c>
      <c r="CQ2623" s="24">
        <f t="shared" si="986"/>
        <v>0</v>
      </c>
      <c r="CS2623" s="24">
        <f t="shared" si="987"/>
        <v>0</v>
      </c>
    </row>
    <row r="2624" spans="9:97">
      <c r="I2624" s="24">
        <f t="shared" si="967"/>
        <v>0</v>
      </c>
      <c r="J2624" s="24">
        <f t="shared" si="990"/>
        <v>0</v>
      </c>
      <c r="M2624" s="24"/>
      <c r="N2624" s="24"/>
      <c r="O2624" s="24"/>
      <c r="P2624" s="24"/>
      <c r="Q2624" s="24"/>
      <c r="R2624" s="24"/>
      <c r="S2624" s="24">
        <f t="shared" si="968"/>
        <v>0</v>
      </c>
      <c r="T2624" s="24">
        <f t="shared" si="989"/>
        <v>0</v>
      </c>
      <c r="W2624" s="24"/>
      <c r="X2624" s="24"/>
      <c r="Y2624" s="24"/>
      <c r="Z2624" s="24"/>
      <c r="AA2624" s="24"/>
      <c r="AB2624" s="24"/>
      <c r="AC2624" s="24">
        <f t="shared" si="969"/>
        <v>0</v>
      </c>
      <c r="AD2624" s="24">
        <f t="shared" si="970"/>
        <v>0</v>
      </c>
      <c r="AG2624" s="24"/>
      <c r="AH2624" s="24"/>
      <c r="AI2624" s="24"/>
      <c r="AJ2624" s="24"/>
      <c r="AK2624" s="24"/>
      <c r="AL2624" s="24"/>
      <c r="AM2624" s="24">
        <f t="shared" si="971"/>
        <v>0</v>
      </c>
      <c r="AN2624" s="24">
        <f t="shared" si="988"/>
        <v>0</v>
      </c>
      <c r="AQ2624" s="24"/>
      <c r="AR2624" s="24"/>
      <c r="AS2624" s="24"/>
      <c r="AT2624" s="24"/>
      <c r="AU2624" s="24"/>
      <c r="AV2624" s="24"/>
      <c r="AW2624" s="24">
        <f t="shared" si="972"/>
        <v>0</v>
      </c>
      <c r="AX2624" s="24">
        <f t="shared" si="973"/>
        <v>0</v>
      </c>
      <c r="BA2624" s="24"/>
      <c r="BB2624" s="24"/>
      <c r="BC2624" s="24"/>
      <c r="BD2624" s="24"/>
      <c r="BE2624" s="24"/>
      <c r="BF2624" s="24"/>
      <c r="BG2624" s="24">
        <f t="shared" si="974"/>
        <v>0</v>
      </c>
      <c r="BH2624" s="24">
        <f t="shared" si="975"/>
        <v>0</v>
      </c>
      <c r="BK2624" s="24"/>
      <c r="BL2624" s="24"/>
      <c r="BM2624" s="24"/>
      <c r="BN2624" s="24"/>
      <c r="BO2624" s="24"/>
      <c r="BP2624" s="24"/>
      <c r="BQ2624" s="24">
        <f t="shared" si="976"/>
        <v>0</v>
      </c>
      <c r="BR2624" s="24">
        <f t="shared" si="977"/>
        <v>0</v>
      </c>
      <c r="BU2624" s="24"/>
      <c r="BV2624" s="24"/>
      <c r="BW2624" s="24"/>
      <c r="BX2624" s="24"/>
      <c r="BY2624" s="24"/>
      <c r="BZ2624" s="24"/>
      <c r="CA2624" s="24">
        <f t="shared" si="978"/>
        <v>0</v>
      </c>
      <c r="CB2624" s="24">
        <f t="shared" si="979"/>
        <v>0</v>
      </c>
      <c r="CC2624" s="24"/>
      <c r="CE2624" s="24">
        <f t="shared" si="980"/>
        <v>0</v>
      </c>
      <c r="CG2624" s="24">
        <f t="shared" si="981"/>
        <v>0</v>
      </c>
      <c r="CI2624" s="24">
        <f t="shared" si="982"/>
        <v>0</v>
      </c>
      <c r="CK2624" s="24">
        <f t="shared" si="983"/>
        <v>0</v>
      </c>
      <c r="CM2624" s="24">
        <f t="shared" si="984"/>
        <v>0</v>
      </c>
      <c r="CO2624" s="24">
        <f t="shared" si="985"/>
        <v>0</v>
      </c>
      <c r="CQ2624" s="24">
        <f t="shared" si="986"/>
        <v>0</v>
      </c>
      <c r="CS2624" s="24">
        <f t="shared" si="987"/>
        <v>0</v>
      </c>
    </row>
    <row r="2625" spans="9:97">
      <c r="I2625" s="24">
        <f t="shared" si="967"/>
        <v>0</v>
      </c>
      <c r="J2625" s="24">
        <f t="shared" si="990"/>
        <v>0</v>
      </c>
      <c r="M2625" s="24"/>
      <c r="N2625" s="24"/>
      <c r="O2625" s="24"/>
      <c r="P2625" s="24"/>
      <c r="Q2625" s="24"/>
      <c r="R2625" s="24"/>
      <c r="S2625" s="24">
        <f t="shared" si="968"/>
        <v>0</v>
      </c>
      <c r="T2625" s="24">
        <f t="shared" si="989"/>
        <v>0</v>
      </c>
      <c r="W2625" s="24"/>
      <c r="X2625" s="24"/>
      <c r="Y2625" s="24"/>
      <c r="Z2625" s="24"/>
      <c r="AA2625" s="24"/>
      <c r="AB2625" s="24"/>
      <c r="AC2625" s="24">
        <f t="shared" si="969"/>
        <v>0</v>
      </c>
      <c r="AD2625" s="24">
        <f t="shared" si="970"/>
        <v>0</v>
      </c>
      <c r="AG2625" s="24"/>
      <c r="AH2625" s="24"/>
      <c r="AI2625" s="24"/>
      <c r="AJ2625" s="24"/>
      <c r="AK2625" s="24"/>
      <c r="AL2625" s="24"/>
      <c r="AM2625" s="24">
        <f t="shared" si="971"/>
        <v>0</v>
      </c>
      <c r="AN2625" s="24">
        <f t="shared" si="988"/>
        <v>0</v>
      </c>
      <c r="AQ2625" s="24"/>
      <c r="AR2625" s="24"/>
      <c r="AS2625" s="24"/>
      <c r="AT2625" s="24"/>
      <c r="AU2625" s="24"/>
      <c r="AV2625" s="24"/>
      <c r="AW2625" s="24">
        <f t="shared" si="972"/>
        <v>0</v>
      </c>
      <c r="AX2625" s="24">
        <f t="shared" si="973"/>
        <v>0</v>
      </c>
      <c r="BA2625" s="24"/>
      <c r="BB2625" s="24"/>
      <c r="BC2625" s="24"/>
      <c r="BD2625" s="24"/>
      <c r="BE2625" s="24"/>
      <c r="BF2625" s="24"/>
      <c r="BG2625" s="24">
        <f t="shared" si="974"/>
        <v>0</v>
      </c>
      <c r="BH2625" s="24">
        <f t="shared" si="975"/>
        <v>0</v>
      </c>
      <c r="BK2625" s="24"/>
      <c r="BL2625" s="24"/>
      <c r="BM2625" s="24"/>
      <c r="BN2625" s="24"/>
      <c r="BO2625" s="24"/>
      <c r="BP2625" s="24"/>
      <c r="BQ2625" s="24">
        <f t="shared" si="976"/>
        <v>0</v>
      </c>
      <c r="BR2625" s="24">
        <f t="shared" si="977"/>
        <v>0</v>
      </c>
      <c r="BU2625" s="24"/>
      <c r="BV2625" s="24"/>
      <c r="BW2625" s="24"/>
      <c r="BX2625" s="24"/>
      <c r="BY2625" s="24"/>
      <c r="BZ2625" s="24"/>
      <c r="CA2625" s="24">
        <f t="shared" si="978"/>
        <v>0</v>
      </c>
      <c r="CB2625" s="24">
        <f t="shared" si="979"/>
        <v>0</v>
      </c>
      <c r="CC2625" s="24"/>
      <c r="CE2625" s="24">
        <f t="shared" si="980"/>
        <v>0</v>
      </c>
      <c r="CG2625" s="24">
        <f t="shared" si="981"/>
        <v>0</v>
      </c>
      <c r="CI2625" s="24">
        <f t="shared" si="982"/>
        <v>0</v>
      </c>
      <c r="CK2625" s="24">
        <f t="shared" si="983"/>
        <v>0</v>
      </c>
      <c r="CM2625" s="24">
        <f t="shared" si="984"/>
        <v>0</v>
      </c>
      <c r="CO2625" s="24">
        <f t="shared" si="985"/>
        <v>0</v>
      </c>
      <c r="CQ2625" s="24">
        <f t="shared" si="986"/>
        <v>0</v>
      </c>
      <c r="CS2625" s="24">
        <f t="shared" si="987"/>
        <v>0</v>
      </c>
    </row>
    <row r="2626" spans="9:97">
      <c r="I2626" s="24">
        <f t="shared" si="967"/>
        <v>0</v>
      </c>
      <c r="J2626" s="24">
        <f t="shared" si="990"/>
        <v>0</v>
      </c>
      <c r="M2626" s="24"/>
      <c r="N2626" s="24"/>
      <c r="O2626" s="24"/>
      <c r="P2626" s="24"/>
      <c r="Q2626" s="24"/>
      <c r="R2626" s="24"/>
      <c r="S2626" s="24">
        <f t="shared" si="968"/>
        <v>0</v>
      </c>
      <c r="T2626" s="24">
        <f t="shared" si="989"/>
        <v>0</v>
      </c>
      <c r="W2626" s="24"/>
      <c r="X2626" s="24"/>
      <c r="Y2626" s="24"/>
      <c r="Z2626" s="24"/>
      <c r="AA2626" s="24"/>
      <c r="AB2626" s="24"/>
      <c r="AC2626" s="24">
        <f t="shared" si="969"/>
        <v>0</v>
      </c>
      <c r="AD2626" s="24">
        <f t="shared" si="970"/>
        <v>0</v>
      </c>
      <c r="AG2626" s="24"/>
      <c r="AH2626" s="24"/>
      <c r="AI2626" s="24"/>
      <c r="AJ2626" s="24"/>
      <c r="AK2626" s="24"/>
      <c r="AL2626" s="24"/>
      <c r="AM2626" s="24">
        <f t="shared" si="971"/>
        <v>0</v>
      </c>
      <c r="AN2626" s="24">
        <f t="shared" si="988"/>
        <v>0</v>
      </c>
      <c r="AQ2626" s="24"/>
      <c r="AR2626" s="24"/>
      <c r="AS2626" s="24"/>
      <c r="AT2626" s="24"/>
      <c r="AU2626" s="24"/>
      <c r="AV2626" s="24"/>
      <c r="AW2626" s="24">
        <f t="shared" si="972"/>
        <v>0</v>
      </c>
      <c r="AX2626" s="24">
        <f t="shared" si="973"/>
        <v>0</v>
      </c>
      <c r="BA2626" s="24"/>
      <c r="BB2626" s="24"/>
      <c r="BC2626" s="24"/>
      <c r="BD2626" s="24"/>
      <c r="BE2626" s="24"/>
      <c r="BF2626" s="24"/>
      <c r="BG2626" s="24">
        <f t="shared" si="974"/>
        <v>0</v>
      </c>
      <c r="BH2626" s="24">
        <f t="shared" si="975"/>
        <v>0</v>
      </c>
      <c r="BK2626" s="24"/>
      <c r="BL2626" s="24"/>
      <c r="BM2626" s="24"/>
      <c r="BN2626" s="24"/>
      <c r="BO2626" s="24"/>
      <c r="BP2626" s="24"/>
      <c r="BQ2626" s="24">
        <f t="shared" si="976"/>
        <v>0</v>
      </c>
      <c r="BR2626" s="24">
        <f t="shared" si="977"/>
        <v>0</v>
      </c>
      <c r="BU2626" s="24"/>
      <c r="BV2626" s="24"/>
      <c r="BW2626" s="24"/>
      <c r="BX2626" s="24"/>
      <c r="BY2626" s="24"/>
      <c r="BZ2626" s="24"/>
      <c r="CA2626" s="24">
        <f t="shared" si="978"/>
        <v>0</v>
      </c>
      <c r="CB2626" s="24">
        <f t="shared" si="979"/>
        <v>0</v>
      </c>
      <c r="CC2626" s="24"/>
      <c r="CE2626" s="24">
        <f t="shared" si="980"/>
        <v>0</v>
      </c>
      <c r="CG2626" s="24">
        <f t="shared" si="981"/>
        <v>0</v>
      </c>
      <c r="CI2626" s="24">
        <f t="shared" si="982"/>
        <v>0</v>
      </c>
      <c r="CK2626" s="24">
        <f t="shared" si="983"/>
        <v>0</v>
      </c>
      <c r="CM2626" s="24">
        <f t="shared" si="984"/>
        <v>0</v>
      </c>
      <c r="CO2626" s="24">
        <f t="shared" si="985"/>
        <v>0</v>
      </c>
      <c r="CQ2626" s="24">
        <f t="shared" si="986"/>
        <v>0</v>
      </c>
      <c r="CS2626" s="24">
        <f t="shared" si="987"/>
        <v>0</v>
      </c>
    </row>
    <row r="2627" spans="9:97">
      <c r="I2627" s="24">
        <f t="shared" si="967"/>
        <v>0</v>
      </c>
      <c r="J2627" s="24">
        <f t="shared" si="990"/>
        <v>0</v>
      </c>
      <c r="M2627" s="24"/>
      <c r="N2627" s="24"/>
      <c r="O2627" s="24"/>
      <c r="P2627" s="24"/>
      <c r="Q2627" s="24"/>
      <c r="R2627" s="24"/>
      <c r="S2627" s="24">
        <f t="shared" si="968"/>
        <v>0</v>
      </c>
      <c r="T2627" s="24">
        <f t="shared" si="989"/>
        <v>0</v>
      </c>
      <c r="W2627" s="24"/>
      <c r="X2627" s="24"/>
      <c r="Y2627" s="24"/>
      <c r="Z2627" s="24"/>
      <c r="AA2627" s="24"/>
      <c r="AB2627" s="24"/>
      <c r="AC2627" s="24">
        <f t="shared" si="969"/>
        <v>0</v>
      </c>
      <c r="AD2627" s="24">
        <f t="shared" si="970"/>
        <v>0</v>
      </c>
      <c r="AG2627" s="24"/>
      <c r="AH2627" s="24"/>
      <c r="AI2627" s="24"/>
      <c r="AJ2627" s="24"/>
      <c r="AK2627" s="24"/>
      <c r="AL2627" s="24"/>
      <c r="AM2627" s="24">
        <f t="shared" si="971"/>
        <v>0</v>
      </c>
      <c r="AN2627" s="24">
        <f t="shared" si="988"/>
        <v>0</v>
      </c>
      <c r="AQ2627" s="24"/>
      <c r="AR2627" s="24"/>
      <c r="AS2627" s="24"/>
      <c r="AT2627" s="24"/>
      <c r="AU2627" s="24"/>
      <c r="AV2627" s="24"/>
      <c r="AW2627" s="24">
        <f t="shared" si="972"/>
        <v>0</v>
      </c>
      <c r="AX2627" s="24">
        <f t="shared" si="973"/>
        <v>0</v>
      </c>
      <c r="BA2627" s="24"/>
      <c r="BB2627" s="24"/>
      <c r="BC2627" s="24"/>
      <c r="BD2627" s="24"/>
      <c r="BE2627" s="24"/>
      <c r="BF2627" s="24"/>
      <c r="BG2627" s="24">
        <f t="shared" si="974"/>
        <v>0</v>
      </c>
      <c r="BH2627" s="24">
        <f t="shared" si="975"/>
        <v>0</v>
      </c>
      <c r="BK2627" s="24"/>
      <c r="BL2627" s="24"/>
      <c r="BM2627" s="24"/>
      <c r="BN2627" s="24"/>
      <c r="BO2627" s="24"/>
      <c r="BP2627" s="24"/>
      <c r="BQ2627" s="24">
        <f t="shared" si="976"/>
        <v>0</v>
      </c>
      <c r="BR2627" s="24">
        <f t="shared" si="977"/>
        <v>0</v>
      </c>
      <c r="BU2627" s="24"/>
      <c r="BV2627" s="24"/>
      <c r="BW2627" s="24"/>
      <c r="BX2627" s="24"/>
      <c r="BY2627" s="24"/>
      <c r="BZ2627" s="24"/>
      <c r="CA2627" s="24">
        <f t="shared" si="978"/>
        <v>0</v>
      </c>
      <c r="CB2627" s="24">
        <f t="shared" si="979"/>
        <v>0</v>
      </c>
      <c r="CC2627" s="24"/>
      <c r="CE2627" s="24">
        <f t="shared" si="980"/>
        <v>0</v>
      </c>
      <c r="CG2627" s="24">
        <f t="shared" si="981"/>
        <v>0</v>
      </c>
      <c r="CI2627" s="24">
        <f t="shared" si="982"/>
        <v>0</v>
      </c>
      <c r="CK2627" s="24">
        <f t="shared" si="983"/>
        <v>0</v>
      </c>
      <c r="CM2627" s="24">
        <f t="shared" si="984"/>
        <v>0</v>
      </c>
      <c r="CO2627" s="24">
        <f t="shared" si="985"/>
        <v>0</v>
      </c>
      <c r="CQ2627" s="24">
        <f t="shared" si="986"/>
        <v>0</v>
      </c>
      <c r="CS2627" s="24">
        <f t="shared" si="987"/>
        <v>0</v>
      </c>
    </row>
    <row r="2628" spans="9:97">
      <c r="I2628" s="24">
        <f t="shared" ref="I2628:I2691" si="991">IF(F2628&gt;=C2628-D2628,G2628-H2628,E2628)</f>
        <v>0</v>
      </c>
      <c r="J2628" s="24">
        <f t="shared" si="990"/>
        <v>0</v>
      </c>
      <c r="M2628" s="24"/>
      <c r="N2628" s="24"/>
      <c r="O2628" s="24"/>
      <c r="P2628" s="24"/>
      <c r="Q2628" s="24"/>
      <c r="R2628" s="24"/>
      <c r="S2628" s="24">
        <f t="shared" ref="S2628:S2691" si="992">IF(P2628&gt;=M2628-N2628,Q2628-R2628,O2628)</f>
        <v>0</v>
      </c>
      <c r="T2628" s="24">
        <f t="shared" si="989"/>
        <v>0</v>
      </c>
      <c r="W2628" s="24"/>
      <c r="X2628" s="24"/>
      <c r="Y2628" s="24"/>
      <c r="Z2628" s="24"/>
      <c r="AA2628" s="24"/>
      <c r="AB2628" s="24"/>
      <c r="AC2628" s="24">
        <f t="shared" ref="AC2628:AC2691" si="993">IF(Z2628&gt;=W2628-X2628,AA2628-AB2628,Y2628)</f>
        <v>0</v>
      </c>
      <c r="AD2628" s="24">
        <f t="shared" ref="AD2628:AD2691" si="994">IF(Z2628&lt;W2628-X2628,W2628-X2628-Z2628,0)</f>
        <v>0</v>
      </c>
      <c r="AG2628" s="24"/>
      <c r="AH2628" s="24"/>
      <c r="AI2628" s="24"/>
      <c r="AJ2628" s="24"/>
      <c r="AK2628" s="24"/>
      <c r="AL2628" s="24"/>
      <c r="AM2628" s="24">
        <f t="shared" ref="AM2628:AM2691" si="995">IF(AJ2628&gt;=AG2628-AH2628,AK2628-AL2628,AI2628)</f>
        <v>0</v>
      </c>
      <c r="AN2628" s="24">
        <f t="shared" si="988"/>
        <v>0</v>
      </c>
      <c r="AQ2628" s="24"/>
      <c r="AR2628" s="24"/>
      <c r="AS2628" s="24"/>
      <c r="AT2628" s="24"/>
      <c r="AU2628" s="24"/>
      <c r="AV2628" s="24"/>
      <c r="AW2628" s="24">
        <f t="shared" ref="AW2628:AW2691" si="996">IF(AS2628&gt;=AR2628-AQ2628,AV2628-AU2628,AT2628)</f>
        <v>0</v>
      </c>
      <c r="AX2628" s="24">
        <f t="shared" ref="AX2628:AX2691" si="997">IF(AS2628&lt;AR2628-AQ2628,AR2628-AQ2628-AS2628,0)</f>
        <v>0</v>
      </c>
      <c r="BA2628" s="24"/>
      <c r="BB2628" s="24"/>
      <c r="BC2628" s="24"/>
      <c r="BD2628" s="24"/>
      <c r="BE2628" s="24"/>
      <c r="BF2628" s="24"/>
      <c r="BG2628" s="24">
        <f t="shared" ref="BG2628:BG2691" si="998">IF(BC2628&gt;=BB2628-BA2628,BF2628-BE2628,BD2628)</f>
        <v>0</v>
      </c>
      <c r="BH2628" s="24">
        <f t="shared" ref="BH2628:BH2691" si="999">IF(BC2628&lt;BB2628-BA2628,BB2628-BA2628-BC2628,0)</f>
        <v>0</v>
      </c>
      <c r="BK2628" s="24"/>
      <c r="BL2628" s="24"/>
      <c r="BM2628" s="24"/>
      <c r="BN2628" s="24"/>
      <c r="BO2628" s="24"/>
      <c r="BP2628" s="24"/>
      <c r="BQ2628" s="24">
        <f t="shared" ref="BQ2628:BQ2691" si="1000">IF(BM2628&gt;=BL2628-BK2628,BP2628-BO2628,BN2628)</f>
        <v>0</v>
      </c>
      <c r="BR2628" s="24">
        <f t="shared" ref="BR2628:BR2691" si="1001">IF(BM2628&lt;BL2628-BK2628,BL2628-BK2628-BM2628,0)</f>
        <v>0</v>
      </c>
      <c r="BU2628" s="24"/>
      <c r="BV2628" s="24"/>
      <c r="BW2628" s="24"/>
      <c r="BX2628" s="24"/>
      <c r="BY2628" s="24"/>
      <c r="BZ2628" s="24"/>
      <c r="CA2628" s="24">
        <f t="shared" ref="CA2628:CA2691" si="1002">IF(BW2628&gt;=BV2628-BU2628,BZ2628-BY2628,BX2628)</f>
        <v>0</v>
      </c>
      <c r="CB2628" s="24">
        <f t="shared" ref="CB2628:CB2691" si="1003">IF(BW2628&lt;BV2628-BU2628,BV2628-BU2628-BW2628,0)</f>
        <v>0</v>
      </c>
      <c r="CC2628" s="24"/>
      <c r="CE2628" s="24">
        <f t="shared" si="980"/>
        <v>0</v>
      </c>
      <c r="CG2628" s="24">
        <f t="shared" si="981"/>
        <v>0</v>
      </c>
      <c r="CI2628" s="24">
        <f t="shared" si="982"/>
        <v>0</v>
      </c>
      <c r="CK2628" s="24">
        <f t="shared" si="983"/>
        <v>0</v>
      </c>
      <c r="CM2628" s="24">
        <f t="shared" si="984"/>
        <v>0</v>
      </c>
      <c r="CO2628" s="24">
        <f t="shared" si="985"/>
        <v>0</v>
      </c>
      <c r="CQ2628" s="24">
        <f t="shared" si="986"/>
        <v>0</v>
      </c>
      <c r="CS2628" s="24">
        <f t="shared" si="987"/>
        <v>0</v>
      </c>
    </row>
    <row r="2629" spans="9:97">
      <c r="I2629" s="24">
        <f t="shared" si="991"/>
        <v>0</v>
      </c>
      <c r="J2629" s="24">
        <f t="shared" si="990"/>
        <v>0</v>
      </c>
      <c r="M2629" s="24"/>
      <c r="N2629" s="24"/>
      <c r="O2629" s="24"/>
      <c r="P2629" s="24"/>
      <c r="Q2629" s="24"/>
      <c r="R2629" s="24"/>
      <c r="S2629" s="24">
        <f t="shared" si="992"/>
        <v>0</v>
      </c>
      <c r="T2629" s="24">
        <f t="shared" si="989"/>
        <v>0</v>
      </c>
      <c r="W2629" s="24"/>
      <c r="X2629" s="24"/>
      <c r="Y2629" s="24"/>
      <c r="Z2629" s="24"/>
      <c r="AA2629" s="24"/>
      <c r="AB2629" s="24"/>
      <c r="AC2629" s="24">
        <f t="shared" si="993"/>
        <v>0</v>
      </c>
      <c r="AD2629" s="24">
        <f t="shared" si="994"/>
        <v>0</v>
      </c>
      <c r="AG2629" s="24"/>
      <c r="AH2629" s="24"/>
      <c r="AI2629" s="24"/>
      <c r="AJ2629" s="24"/>
      <c r="AK2629" s="24"/>
      <c r="AL2629" s="24"/>
      <c r="AM2629" s="24">
        <f t="shared" si="995"/>
        <v>0</v>
      </c>
      <c r="AN2629" s="24">
        <f t="shared" si="988"/>
        <v>0</v>
      </c>
      <c r="AQ2629" s="24"/>
      <c r="AR2629" s="24"/>
      <c r="AS2629" s="24"/>
      <c r="AT2629" s="24"/>
      <c r="AU2629" s="24"/>
      <c r="AV2629" s="24"/>
      <c r="AW2629" s="24">
        <f t="shared" si="996"/>
        <v>0</v>
      </c>
      <c r="AX2629" s="24">
        <f t="shared" si="997"/>
        <v>0</v>
      </c>
      <c r="BA2629" s="24"/>
      <c r="BB2629" s="24"/>
      <c r="BC2629" s="24"/>
      <c r="BD2629" s="24"/>
      <c r="BE2629" s="24"/>
      <c r="BF2629" s="24"/>
      <c r="BG2629" s="24">
        <f t="shared" si="998"/>
        <v>0</v>
      </c>
      <c r="BH2629" s="24">
        <f t="shared" si="999"/>
        <v>0</v>
      </c>
      <c r="BK2629" s="24"/>
      <c r="BL2629" s="24"/>
      <c r="BM2629" s="24"/>
      <c r="BN2629" s="24"/>
      <c r="BO2629" s="24"/>
      <c r="BP2629" s="24"/>
      <c r="BQ2629" s="24">
        <f t="shared" si="1000"/>
        <v>0</v>
      </c>
      <c r="BR2629" s="24">
        <f t="shared" si="1001"/>
        <v>0</v>
      </c>
      <c r="BU2629" s="24"/>
      <c r="BV2629" s="24"/>
      <c r="BW2629" s="24"/>
      <c r="BX2629" s="24"/>
      <c r="BY2629" s="24"/>
      <c r="BZ2629" s="24"/>
      <c r="CA2629" s="24">
        <f t="shared" si="1002"/>
        <v>0</v>
      </c>
      <c r="CB2629" s="24">
        <f t="shared" si="1003"/>
        <v>0</v>
      </c>
      <c r="CC2629" s="24"/>
      <c r="CE2629" s="24">
        <f t="shared" ref="CE2629:CE2692" si="1004">SUMIF(B:B,CD2629,G:G)-SUMIF(B:B,CD2629,H:H)</f>
        <v>0</v>
      </c>
      <c r="CG2629" s="24">
        <f t="shared" ref="CG2629:CG2692" si="1005">SUMIF(L:L,CF2629,Q:Q)-SUMIF(L:L,CF2629,R:R)</f>
        <v>0</v>
      </c>
      <c r="CI2629" s="24">
        <f t="shared" ref="CI2629:CI2692" si="1006">SUMIF(V:V,CH2629,AA:AA)-SUMIF(V:V,CH2629,AB:AB)</f>
        <v>0</v>
      </c>
      <c r="CK2629" s="24">
        <f t="shared" ref="CK2629:CK2692" si="1007">SUMIF(AF:AF,CJ2629,AK:AK)-SUMIF(AF:AF,CJ2629,AL:AL)</f>
        <v>0</v>
      </c>
      <c r="CM2629" s="24">
        <f t="shared" ref="CM2629:CM2692" si="1008">SUMIF(AP:AP,CL2629,AV:AV)-SUMIF(AP:AP,CL2629,AU:AU)</f>
        <v>0</v>
      </c>
      <c r="CO2629" s="24">
        <f t="shared" ref="CO2629:CO2692" si="1009">SUMIF(AZ:AZ,CN2629,BF:BF)-SUMIF(AZ:AZ,CN2629,BE:BE)</f>
        <v>0</v>
      </c>
      <c r="CQ2629" s="24">
        <f t="shared" ref="CQ2629:CQ2692" si="1010">SUMIF(BJ:BJ,CP2629,BP:BP)-SUMIF(BJ:BJ,CP2629,BO:BO)</f>
        <v>0</v>
      </c>
      <c r="CS2629" s="24">
        <f t="shared" ref="CS2629:CS2692" si="1011">SUMIF(BT:BT,CR2629,BZ:BZ)-SUMIF(BT:BT,CR2629,BY:BY)</f>
        <v>0</v>
      </c>
    </row>
    <row r="2630" spans="9:97">
      <c r="I2630" s="24">
        <f t="shared" si="991"/>
        <v>0</v>
      </c>
      <c r="J2630" s="24">
        <f t="shared" si="990"/>
        <v>0</v>
      </c>
      <c r="M2630" s="24"/>
      <c r="N2630" s="24"/>
      <c r="O2630" s="24"/>
      <c r="P2630" s="24"/>
      <c r="Q2630" s="24"/>
      <c r="R2630" s="24"/>
      <c r="S2630" s="24">
        <f t="shared" si="992"/>
        <v>0</v>
      </c>
      <c r="T2630" s="24">
        <f t="shared" si="989"/>
        <v>0</v>
      </c>
      <c r="W2630" s="24"/>
      <c r="X2630" s="24"/>
      <c r="Y2630" s="24"/>
      <c r="Z2630" s="24"/>
      <c r="AA2630" s="24"/>
      <c r="AB2630" s="24"/>
      <c r="AC2630" s="24">
        <f t="shared" si="993"/>
        <v>0</v>
      </c>
      <c r="AD2630" s="24">
        <f t="shared" si="994"/>
        <v>0</v>
      </c>
      <c r="AG2630" s="24"/>
      <c r="AH2630" s="24"/>
      <c r="AI2630" s="24"/>
      <c r="AJ2630" s="24"/>
      <c r="AK2630" s="24"/>
      <c r="AL2630" s="24"/>
      <c r="AM2630" s="24">
        <f t="shared" si="995"/>
        <v>0</v>
      </c>
      <c r="AN2630" s="24">
        <f t="shared" si="988"/>
        <v>0</v>
      </c>
      <c r="AQ2630" s="24"/>
      <c r="AR2630" s="24"/>
      <c r="AS2630" s="24"/>
      <c r="AT2630" s="24"/>
      <c r="AU2630" s="24"/>
      <c r="AV2630" s="24"/>
      <c r="AW2630" s="24">
        <f t="shared" si="996"/>
        <v>0</v>
      </c>
      <c r="AX2630" s="24">
        <f t="shared" si="997"/>
        <v>0</v>
      </c>
      <c r="BA2630" s="24"/>
      <c r="BB2630" s="24"/>
      <c r="BC2630" s="24"/>
      <c r="BD2630" s="24"/>
      <c r="BE2630" s="24"/>
      <c r="BF2630" s="24"/>
      <c r="BG2630" s="24">
        <f t="shared" si="998"/>
        <v>0</v>
      </c>
      <c r="BH2630" s="24">
        <f t="shared" si="999"/>
        <v>0</v>
      </c>
      <c r="BK2630" s="24"/>
      <c r="BL2630" s="24"/>
      <c r="BM2630" s="24"/>
      <c r="BN2630" s="24"/>
      <c r="BO2630" s="24"/>
      <c r="BP2630" s="24"/>
      <c r="BQ2630" s="24">
        <f t="shared" si="1000"/>
        <v>0</v>
      </c>
      <c r="BR2630" s="24">
        <f t="shared" si="1001"/>
        <v>0</v>
      </c>
      <c r="BU2630" s="24"/>
      <c r="BV2630" s="24"/>
      <c r="BW2630" s="24"/>
      <c r="BX2630" s="24"/>
      <c r="BY2630" s="24"/>
      <c r="BZ2630" s="24"/>
      <c r="CA2630" s="24">
        <f t="shared" si="1002"/>
        <v>0</v>
      </c>
      <c r="CB2630" s="24">
        <f t="shared" si="1003"/>
        <v>0</v>
      </c>
      <c r="CC2630" s="24"/>
      <c r="CE2630" s="24">
        <f t="shared" si="1004"/>
        <v>0</v>
      </c>
      <c r="CG2630" s="24">
        <f t="shared" si="1005"/>
        <v>0</v>
      </c>
      <c r="CI2630" s="24">
        <f t="shared" si="1006"/>
        <v>0</v>
      </c>
      <c r="CK2630" s="24">
        <f t="shared" si="1007"/>
        <v>0</v>
      </c>
      <c r="CM2630" s="24">
        <f t="shared" si="1008"/>
        <v>0</v>
      </c>
      <c r="CO2630" s="24">
        <f t="shared" si="1009"/>
        <v>0</v>
      </c>
      <c r="CQ2630" s="24">
        <f t="shared" si="1010"/>
        <v>0</v>
      </c>
      <c r="CS2630" s="24">
        <f t="shared" si="1011"/>
        <v>0</v>
      </c>
    </row>
    <row r="2631" spans="9:97">
      <c r="I2631" s="24">
        <f t="shared" si="991"/>
        <v>0</v>
      </c>
      <c r="J2631" s="24">
        <f t="shared" si="990"/>
        <v>0</v>
      </c>
      <c r="M2631" s="24"/>
      <c r="N2631" s="24"/>
      <c r="O2631" s="24"/>
      <c r="P2631" s="24"/>
      <c r="Q2631" s="24"/>
      <c r="R2631" s="24"/>
      <c r="S2631" s="24">
        <f t="shared" si="992"/>
        <v>0</v>
      </c>
      <c r="T2631" s="24">
        <f t="shared" si="989"/>
        <v>0</v>
      </c>
      <c r="W2631" s="24"/>
      <c r="X2631" s="24"/>
      <c r="Y2631" s="24"/>
      <c r="Z2631" s="24"/>
      <c r="AA2631" s="24"/>
      <c r="AB2631" s="24"/>
      <c r="AC2631" s="24">
        <f t="shared" si="993"/>
        <v>0</v>
      </c>
      <c r="AD2631" s="24">
        <f t="shared" si="994"/>
        <v>0</v>
      </c>
      <c r="AG2631" s="24"/>
      <c r="AH2631" s="24"/>
      <c r="AI2631" s="24"/>
      <c r="AJ2631" s="24"/>
      <c r="AK2631" s="24"/>
      <c r="AL2631" s="24"/>
      <c r="AM2631" s="24">
        <f t="shared" si="995"/>
        <v>0</v>
      </c>
      <c r="AN2631" s="24">
        <f t="shared" si="988"/>
        <v>0</v>
      </c>
      <c r="AQ2631" s="24"/>
      <c r="AR2631" s="24"/>
      <c r="AS2631" s="24"/>
      <c r="AT2631" s="24"/>
      <c r="AU2631" s="24"/>
      <c r="AV2631" s="24"/>
      <c r="AW2631" s="24">
        <f t="shared" si="996"/>
        <v>0</v>
      </c>
      <c r="AX2631" s="24">
        <f t="shared" si="997"/>
        <v>0</v>
      </c>
      <c r="BA2631" s="24"/>
      <c r="BB2631" s="24"/>
      <c r="BC2631" s="24"/>
      <c r="BD2631" s="24"/>
      <c r="BE2631" s="24"/>
      <c r="BF2631" s="24"/>
      <c r="BG2631" s="24">
        <f t="shared" si="998"/>
        <v>0</v>
      </c>
      <c r="BH2631" s="24">
        <f t="shared" si="999"/>
        <v>0</v>
      </c>
      <c r="BK2631" s="24"/>
      <c r="BL2631" s="24"/>
      <c r="BM2631" s="24"/>
      <c r="BN2631" s="24"/>
      <c r="BO2631" s="24"/>
      <c r="BP2631" s="24"/>
      <c r="BQ2631" s="24">
        <f t="shared" si="1000"/>
        <v>0</v>
      </c>
      <c r="BR2631" s="24">
        <f t="shared" si="1001"/>
        <v>0</v>
      </c>
      <c r="BU2631" s="24"/>
      <c r="BV2631" s="24"/>
      <c r="BW2631" s="24"/>
      <c r="BX2631" s="24"/>
      <c r="BY2631" s="24"/>
      <c r="BZ2631" s="24"/>
      <c r="CA2631" s="24">
        <f t="shared" si="1002"/>
        <v>0</v>
      </c>
      <c r="CB2631" s="24">
        <f t="shared" si="1003"/>
        <v>0</v>
      </c>
      <c r="CC2631" s="24"/>
      <c r="CE2631" s="24">
        <f t="shared" si="1004"/>
        <v>0</v>
      </c>
      <c r="CG2631" s="24">
        <f t="shared" si="1005"/>
        <v>0</v>
      </c>
      <c r="CI2631" s="24">
        <f t="shared" si="1006"/>
        <v>0</v>
      </c>
      <c r="CK2631" s="24">
        <f t="shared" si="1007"/>
        <v>0</v>
      </c>
      <c r="CM2631" s="24">
        <f t="shared" si="1008"/>
        <v>0</v>
      </c>
      <c r="CO2631" s="24">
        <f t="shared" si="1009"/>
        <v>0</v>
      </c>
      <c r="CQ2631" s="24">
        <f t="shared" si="1010"/>
        <v>0</v>
      </c>
      <c r="CS2631" s="24">
        <f t="shared" si="1011"/>
        <v>0</v>
      </c>
    </row>
    <row r="2632" spans="9:97">
      <c r="I2632" s="24">
        <f t="shared" si="991"/>
        <v>0</v>
      </c>
      <c r="J2632" s="24">
        <f t="shared" si="990"/>
        <v>0</v>
      </c>
      <c r="M2632" s="24"/>
      <c r="N2632" s="24"/>
      <c r="O2632" s="24"/>
      <c r="P2632" s="24"/>
      <c r="Q2632" s="24"/>
      <c r="R2632" s="24"/>
      <c r="S2632" s="24">
        <f t="shared" si="992"/>
        <v>0</v>
      </c>
      <c r="T2632" s="24">
        <f t="shared" si="989"/>
        <v>0</v>
      </c>
      <c r="W2632" s="24"/>
      <c r="X2632" s="24"/>
      <c r="Y2632" s="24"/>
      <c r="Z2632" s="24"/>
      <c r="AA2632" s="24"/>
      <c r="AB2632" s="24"/>
      <c r="AC2632" s="24">
        <f t="shared" si="993"/>
        <v>0</v>
      </c>
      <c r="AD2632" s="24">
        <f t="shared" si="994"/>
        <v>0</v>
      </c>
      <c r="AG2632" s="24"/>
      <c r="AH2632" s="24"/>
      <c r="AI2632" s="24"/>
      <c r="AJ2632" s="24"/>
      <c r="AK2632" s="24"/>
      <c r="AL2632" s="24"/>
      <c r="AM2632" s="24">
        <f t="shared" si="995"/>
        <v>0</v>
      </c>
      <c r="AN2632" s="24">
        <f t="shared" si="988"/>
        <v>0</v>
      </c>
      <c r="AQ2632" s="24"/>
      <c r="AR2632" s="24"/>
      <c r="AS2632" s="24"/>
      <c r="AT2632" s="24"/>
      <c r="AU2632" s="24"/>
      <c r="AV2632" s="24"/>
      <c r="AW2632" s="24">
        <f t="shared" si="996"/>
        <v>0</v>
      </c>
      <c r="AX2632" s="24">
        <f t="shared" si="997"/>
        <v>0</v>
      </c>
      <c r="BA2632" s="24"/>
      <c r="BB2632" s="24"/>
      <c r="BC2632" s="24"/>
      <c r="BD2632" s="24"/>
      <c r="BE2632" s="24"/>
      <c r="BF2632" s="24"/>
      <c r="BG2632" s="24">
        <f t="shared" si="998"/>
        <v>0</v>
      </c>
      <c r="BH2632" s="24">
        <f t="shared" si="999"/>
        <v>0</v>
      </c>
      <c r="BK2632" s="24"/>
      <c r="BL2632" s="24"/>
      <c r="BM2632" s="24"/>
      <c r="BN2632" s="24"/>
      <c r="BO2632" s="24"/>
      <c r="BP2632" s="24"/>
      <c r="BQ2632" s="24">
        <f t="shared" si="1000"/>
        <v>0</v>
      </c>
      <c r="BR2632" s="24">
        <f t="shared" si="1001"/>
        <v>0</v>
      </c>
      <c r="BU2632" s="24"/>
      <c r="BV2632" s="24"/>
      <c r="BW2632" s="24"/>
      <c r="BX2632" s="24"/>
      <c r="BY2632" s="24"/>
      <c r="BZ2632" s="24"/>
      <c r="CA2632" s="24">
        <f t="shared" si="1002"/>
        <v>0</v>
      </c>
      <c r="CB2632" s="24">
        <f t="shared" si="1003"/>
        <v>0</v>
      </c>
      <c r="CC2632" s="24"/>
      <c r="CE2632" s="24">
        <f t="shared" si="1004"/>
        <v>0</v>
      </c>
      <c r="CG2632" s="24">
        <f t="shared" si="1005"/>
        <v>0</v>
      </c>
      <c r="CI2632" s="24">
        <f t="shared" si="1006"/>
        <v>0</v>
      </c>
      <c r="CK2632" s="24">
        <f t="shared" si="1007"/>
        <v>0</v>
      </c>
      <c r="CM2632" s="24">
        <f t="shared" si="1008"/>
        <v>0</v>
      </c>
      <c r="CO2632" s="24">
        <f t="shared" si="1009"/>
        <v>0</v>
      </c>
      <c r="CQ2632" s="24">
        <f t="shared" si="1010"/>
        <v>0</v>
      </c>
      <c r="CS2632" s="24">
        <f t="shared" si="1011"/>
        <v>0</v>
      </c>
    </row>
    <row r="2633" spans="9:97">
      <c r="I2633" s="24">
        <f t="shared" si="991"/>
        <v>0</v>
      </c>
      <c r="J2633" s="24">
        <f t="shared" si="990"/>
        <v>0</v>
      </c>
      <c r="M2633" s="24"/>
      <c r="N2633" s="24"/>
      <c r="O2633" s="24"/>
      <c r="P2633" s="24"/>
      <c r="Q2633" s="24"/>
      <c r="R2633" s="24"/>
      <c r="S2633" s="24">
        <f t="shared" si="992"/>
        <v>0</v>
      </c>
      <c r="T2633" s="24">
        <f t="shared" si="989"/>
        <v>0</v>
      </c>
      <c r="W2633" s="24"/>
      <c r="X2633" s="24"/>
      <c r="Y2633" s="24"/>
      <c r="Z2633" s="24"/>
      <c r="AA2633" s="24"/>
      <c r="AB2633" s="24"/>
      <c r="AC2633" s="24">
        <f t="shared" si="993"/>
        <v>0</v>
      </c>
      <c r="AD2633" s="24">
        <f t="shared" si="994"/>
        <v>0</v>
      </c>
      <c r="AG2633" s="24"/>
      <c r="AH2633" s="24"/>
      <c r="AI2633" s="24"/>
      <c r="AJ2633" s="24"/>
      <c r="AK2633" s="24"/>
      <c r="AL2633" s="24"/>
      <c r="AM2633" s="24">
        <f t="shared" si="995"/>
        <v>0</v>
      </c>
      <c r="AN2633" s="24">
        <f t="shared" si="988"/>
        <v>0</v>
      </c>
      <c r="AQ2633" s="24"/>
      <c r="AR2633" s="24"/>
      <c r="AS2633" s="24"/>
      <c r="AT2633" s="24"/>
      <c r="AU2633" s="24"/>
      <c r="AV2633" s="24"/>
      <c r="AW2633" s="24">
        <f t="shared" si="996"/>
        <v>0</v>
      </c>
      <c r="AX2633" s="24">
        <f t="shared" si="997"/>
        <v>0</v>
      </c>
      <c r="BA2633" s="24"/>
      <c r="BB2633" s="24"/>
      <c r="BC2633" s="24"/>
      <c r="BD2633" s="24"/>
      <c r="BE2633" s="24"/>
      <c r="BF2633" s="24"/>
      <c r="BG2633" s="24">
        <f t="shared" si="998"/>
        <v>0</v>
      </c>
      <c r="BH2633" s="24">
        <f t="shared" si="999"/>
        <v>0</v>
      </c>
      <c r="BK2633" s="24"/>
      <c r="BL2633" s="24"/>
      <c r="BM2633" s="24"/>
      <c r="BN2633" s="24"/>
      <c r="BO2633" s="24"/>
      <c r="BP2633" s="24"/>
      <c r="BQ2633" s="24">
        <f t="shared" si="1000"/>
        <v>0</v>
      </c>
      <c r="BR2633" s="24">
        <f t="shared" si="1001"/>
        <v>0</v>
      </c>
      <c r="BU2633" s="24"/>
      <c r="BV2633" s="24"/>
      <c r="BW2633" s="24"/>
      <c r="BX2633" s="24"/>
      <c r="BY2633" s="24"/>
      <c r="BZ2633" s="24"/>
      <c r="CA2633" s="24">
        <f t="shared" si="1002"/>
        <v>0</v>
      </c>
      <c r="CB2633" s="24">
        <f t="shared" si="1003"/>
        <v>0</v>
      </c>
      <c r="CC2633" s="24"/>
      <c r="CE2633" s="24">
        <f t="shared" si="1004"/>
        <v>0</v>
      </c>
      <c r="CG2633" s="24">
        <f t="shared" si="1005"/>
        <v>0</v>
      </c>
      <c r="CI2633" s="24">
        <f t="shared" si="1006"/>
        <v>0</v>
      </c>
      <c r="CK2633" s="24">
        <f t="shared" si="1007"/>
        <v>0</v>
      </c>
      <c r="CM2633" s="24">
        <f t="shared" si="1008"/>
        <v>0</v>
      </c>
      <c r="CO2633" s="24">
        <f t="shared" si="1009"/>
        <v>0</v>
      </c>
      <c r="CQ2633" s="24">
        <f t="shared" si="1010"/>
        <v>0</v>
      </c>
      <c r="CS2633" s="24">
        <f t="shared" si="1011"/>
        <v>0</v>
      </c>
    </row>
    <row r="2634" spans="9:97">
      <c r="I2634" s="24">
        <f t="shared" si="991"/>
        <v>0</v>
      </c>
      <c r="J2634" s="24">
        <f t="shared" si="990"/>
        <v>0</v>
      </c>
      <c r="M2634" s="24"/>
      <c r="N2634" s="24"/>
      <c r="O2634" s="24"/>
      <c r="P2634" s="24"/>
      <c r="Q2634" s="24"/>
      <c r="R2634" s="24"/>
      <c r="S2634" s="24">
        <f t="shared" si="992"/>
        <v>0</v>
      </c>
      <c r="T2634" s="24">
        <f t="shared" si="989"/>
        <v>0</v>
      </c>
      <c r="W2634" s="24"/>
      <c r="X2634" s="24"/>
      <c r="Y2634" s="24"/>
      <c r="Z2634" s="24"/>
      <c r="AA2634" s="24"/>
      <c r="AB2634" s="24"/>
      <c r="AC2634" s="24">
        <f t="shared" si="993"/>
        <v>0</v>
      </c>
      <c r="AD2634" s="24">
        <f t="shared" si="994"/>
        <v>0</v>
      </c>
      <c r="AG2634" s="24"/>
      <c r="AH2634" s="24"/>
      <c r="AI2634" s="24"/>
      <c r="AJ2634" s="24"/>
      <c r="AK2634" s="24"/>
      <c r="AL2634" s="24"/>
      <c r="AM2634" s="24">
        <f t="shared" si="995"/>
        <v>0</v>
      </c>
      <c r="AN2634" s="24">
        <f t="shared" si="988"/>
        <v>0</v>
      </c>
      <c r="AQ2634" s="24"/>
      <c r="AR2634" s="24"/>
      <c r="AS2634" s="24"/>
      <c r="AT2634" s="24"/>
      <c r="AU2634" s="24"/>
      <c r="AV2634" s="24"/>
      <c r="AW2634" s="24">
        <f t="shared" si="996"/>
        <v>0</v>
      </c>
      <c r="AX2634" s="24">
        <f t="shared" si="997"/>
        <v>0</v>
      </c>
      <c r="BA2634" s="24"/>
      <c r="BB2634" s="24"/>
      <c r="BC2634" s="24"/>
      <c r="BD2634" s="24"/>
      <c r="BE2634" s="24"/>
      <c r="BF2634" s="24"/>
      <c r="BG2634" s="24">
        <f t="shared" si="998"/>
        <v>0</v>
      </c>
      <c r="BH2634" s="24">
        <f t="shared" si="999"/>
        <v>0</v>
      </c>
      <c r="BK2634" s="24"/>
      <c r="BL2634" s="24"/>
      <c r="BM2634" s="24"/>
      <c r="BN2634" s="24"/>
      <c r="BO2634" s="24"/>
      <c r="BP2634" s="24"/>
      <c r="BQ2634" s="24">
        <f t="shared" si="1000"/>
        <v>0</v>
      </c>
      <c r="BR2634" s="24">
        <f t="shared" si="1001"/>
        <v>0</v>
      </c>
      <c r="BU2634" s="24"/>
      <c r="BV2634" s="24"/>
      <c r="BW2634" s="24"/>
      <c r="BX2634" s="24"/>
      <c r="BY2634" s="24"/>
      <c r="BZ2634" s="24"/>
      <c r="CA2634" s="24">
        <f t="shared" si="1002"/>
        <v>0</v>
      </c>
      <c r="CB2634" s="24">
        <f t="shared" si="1003"/>
        <v>0</v>
      </c>
      <c r="CC2634" s="24"/>
      <c r="CE2634" s="24">
        <f t="shared" si="1004"/>
        <v>0</v>
      </c>
      <c r="CG2634" s="24">
        <f t="shared" si="1005"/>
        <v>0</v>
      </c>
      <c r="CI2634" s="24">
        <f t="shared" si="1006"/>
        <v>0</v>
      </c>
      <c r="CK2634" s="24">
        <f t="shared" si="1007"/>
        <v>0</v>
      </c>
      <c r="CM2634" s="24">
        <f t="shared" si="1008"/>
        <v>0</v>
      </c>
      <c r="CO2634" s="24">
        <f t="shared" si="1009"/>
        <v>0</v>
      </c>
      <c r="CQ2634" s="24">
        <f t="shared" si="1010"/>
        <v>0</v>
      </c>
      <c r="CS2634" s="24">
        <f t="shared" si="1011"/>
        <v>0</v>
      </c>
    </row>
    <row r="2635" spans="9:97">
      <c r="I2635" s="24">
        <f t="shared" si="991"/>
        <v>0</v>
      </c>
      <c r="J2635" s="24">
        <f t="shared" si="990"/>
        <v>0</v>
      </c>
      <c r="M2635" s="24"/>
      <c r="N2635" s="24"/>
      <c r="O2635" s="24"/>
      <c r="P2635" s="24"/>
      <c r="Q2635" s="24"/>
      <c r="R2635" s="24"/>
      <c r="S2635" s="24">
        <f t="shared" si="992"/>
        <v>0</v>
      </c>
      <c r="T2635" s="24">
        <f t="shared" si="989"/>
        <v>0</v>
      </c>
      <c r="W2635" s="24"/>
      <c r="X2635" s="24"/>
      <c r="Y2635" s="24"/>
      <c r="Z2635" s="24"/>
      <c r="AA2635" s="24"/>
      <c r="AB2635" s="24"/>
      <c r="AC2635" s="24">
        <f t="shared" si="993"/>
        <v>0</v>
      </c>
      <c r="AD2635" s="24">
        <f t="shared" si="994"/>
        <v>0</v>
      </c>
      <c r="AG2635" s="24"/>
      <c r="AH2635" s="24"/>
      <c r="AI2635" s="24"/>
      <c r="AJ2635" s="24"/>
      <c r="AK2635" s="24"/>
      <c r="AL2635" s="24"/>
      <c r="AM2635" s="24">
        <f t="shared" si="995"/>
        <v>0</v>
      </c>
      <c r="AN2635" s="24">
        <f t="shared" si="988"/>
        <v>0</v>
      </c>
      <c r="AQ2635" s="24"/>
      <c r="AR2635" s="24"/>
      <c r="AS2635" s="24"/>
      <c r="AT2635" s="24"/>
      <c r="AU2635" s="24"/>
      <c r="AV2635" s="24"/>
      <c r="AW2635" s="24">
        <f t="shared" si="996"/>
        <v>0</v>
      </c>
      <c r="AX2635" s="24">
        <f t="shared" si="997"/>
        <v>0</v>
      </c>
      <c r="BA2635" s="24"/>
      <c r="BB2635" s="24"/>
      <c r="BC2635" s="24"/>
      <c r="BD2635" s="24"/>
      <c r="BE2635" s="24"/>
      <c r="BF2635" s="24"/>
      <c r="BG2635" s="24">
        <f t="shared" si="998"/>
        <v>0</v>
      </c>
      <c r="BH2635" s="24">
        <f t="shared" si="999"/>
        <v>0</v>
      </c>
      <c r="BK2635" s="24"/>
      <c r="BL2635" s="24"/>
      <c r="BM2635" s="24"/>
      <c r="BN2635" s="24"/>
      <c r="BO2635" s="24"/>
      <c r="BP2635" s="24"/>
      <c r="BQ2635" s="24">
        <f t="shared" si="1000"/>
        <v>0</v>
      </c>
      <c r="BR2635" s="24">
        <f t="shared" si="1001"/>
        <v>0</v>
      </c>
      <c r="BU2635" s="24"/>
      <c r="BV2635" s="24"/>
      <c r="BW2635" s="24"/>
      <c r="BX2635" s="24"/>
      <c r="BY2635" s="24"/>
      <c r="BZ2635" s="24"/>
      <c r="CA2635" s="24">
        <f t="shared" si="1002"/>
        <v>0</v>
      </c>
      <c r="CB2635" s="24">
        <f t="shared" si="1003"/>
        <v>0</v>
      </c>
      <c r="CC2635" s="24"/>
      <c r="CE2635" s="24">
        <f t="shared" si="1004"/>
        <v>0</v>
      </c>
      <c r="CG2635" s="24">
        <f t="shared" si="1005"/>
        <v>0</v>
      </c>
      <c r="CI2635" s="24">
        <f t="shared" si="1006"/>
        <v>0</v>
      </c>
      <c r="CK2635" s="24">
        <f t="shared" si="1007"/>
        <v>0</v>
      </c>
      <c r="CM2635" s="24">
        <f t="shared" si="1008"/>
        <v>0</v>
      </c>
      <c r="CO2635" s="24">
        <f t="shared" si="1009"/>
        <v>0</v>
      </c>
      <c r="CQ2635" s="24">
        <f t="shared" si="1010"/>
        <v>0</v>
      </c>
      <c r="CS2635" s="24">
        <f t="shared" si="1011"/>
        <v>0</v>
      </c>
    </row>
    <row r="2636" spans="9:97">
      <c r="I2636" s="24">
        <f t="shared" si="991"/>
        <v>0</v>
      </c>
      <c r="J2636" s="24">
        <f t="shared" si="990"/>
        <v>0</v>
      </c>
      <c r="M2636" s="24"/>
      <c r="N2636" s="24"/>
      <c r="O2636" s="24"/>
      <c r="P2636" s="24"/>
      <c r="Q2636" s="24"/>
      <c r="R2636" s="24"/>
      <c r="S2636" s="24">
        <f t="shared" si="992"/>
        <v>0</v>
      </c>
      <c r="T2636" s="24">
        <f t="shared" si="989"/>
        <v>0</v>
      </c>
      <c r="W2636" s="24"/>
      <c r="X2636" s="24"/>
      <c r="Y2636" s="24"/>
      <c r="Z2636" s="24"/>
      <c r="AA2636" s="24"/>
      <c r="AB2636" s="24"/>
      <c r="AC2636" s="24">
        <f t="shared" si="993"/>
        <v>0</v>
      </c>
      <c r="AD2636" s="24">
        <f t="shared" si="994"/>
        <v>0</v>
      </c>
      <c r="AG2636" s="24"/>
      <c r="AH2636" s="24"/>
      <c r="AI2636" s="24"/>
      <c r="AJ2636" s="24"/>
      <c r="AK2636" s="24"/>
      <c r="AL2636" s="24"/>
      <c r="AM2636" s="24">
        <f t="shared" si="995"/>
        <v>0</v>
      </c>
      <c r="AN2636" s="24">
        <f t="shared" si="988"/>
        <v>0</v>
      </c>
      <c r="AQ2636" s="24"/>
      <c r="AR2636" s="24"/>
      <c r="AS2636" s="24"/>
      <c r="AT2636" s="24"/>
      <c r="AU2636" s="24"/>
      <c r="AV2636" s="24"/>
      <c r="AW2636" s="24">
        <f t="shared" si="996"/>
        <v>0</v>
      </c>
      <c r="AX2636" s="24">
        <f t="shared" si="997"/>
        <v>0</v>
      </c>
      <c r="BA2636" s="24"/>
      <c r="BB2636" s="24"/>
      <c r="BC2636" s="24"/>
      <c r="BD2636" s="24"/>
      <c r="BE2636" s="24"/>
      <c r="BF2636" s="24"/>
      <c r="BG2636" s="24">
        <f t="shared" si="998"/>
        <v>0</v>
      </c>
      <c r="BH2636" s="24">
        <f t="shared" si="999"/>
        <v>0</v>
      </c>
      <c r="BK2636" s="24"/>
      <c r="BL2636" s="24"/>
      <c r="BM2636" s="24"/>
      <c r="BN2636" s="24"/>
      <c r="BO2636" s="24"/>
      <c r="BP2636" s="24"/>
      <c r="BQ2636" s="24">
        <f t="shared" si="1000"/>
        <v>0</v>
      </c>
      <c r="BR2636" s="24">
        <f t="shared" si="1001"/>
        <v>0</v>
      </c>
      <c r="BU2636" s="24"/>
      <c r="BV2636" s="24"/>
      <c r="BW2636" s="24"/>
      <c r="BX2636" s="24"/>
      <c r="BY2636" s="24"/>
      <c r="BZ2636" s="24"/>
      <c r="CA2636" s="24">
        <f t="shared" si="1002"/>
        <v>0</v>
      </c>
      <c r="CB2636" s="24">
        <f t="shared" si="1003"/>
        <v>0</v>
      </c>
      <c r="CC2636" s="24"/>
      <c r="CE2636" s="24">
        <f t="shared" si="1004"/>
        <v>0</v>
      </c>
      <c r="CG2636" s="24">
        <f t="shared" si="1005"/>
        <v>0</v>
      </c>
      <c r="CI2636" s="24">
        <f t="shared" si="1006"/>
        <v>0</v>
      </c>
      <c r="CK2636" s="24">
        <f t="shared" si="1007"/>
        <v>0</v>
      </c>
      <c r="CM2636" s="24">
        <f t="shared" si="1008"/>
        <v>0</v>
      </c>
      <c r="CO2636" s="24">
        <f t="shared" si="1009"/>
        <v>0</v>
      </c>
      <c r="CQ2636" s="24">
        <f t="shared" si="1010"/>
        <v>0</v>
      </c>
      <c r="CS2636" s="24">
        <f t="shared" si="1011"/>
        <v>0</v>
      </c>
    </row>
    <row r="2637" spans="9:97">
      <c r="I2637" s="24">
        <f t="shared" si="991"/>
        <v>0</v>
      </c>
      <c r="J2637" s="24">
        <f t="shared" si="990"/>
        <v>0</v>
      </c>
      <c r="M2637" s="24"/>
      <c r="N2637" s="24"/>
      <c r="O2637" s="24"/>
      <c r="P2637" s="24"/>
      <c r="Q2637" s="24"/>
      <c r="R2637" s="24"/>
      <c r="S2637" s="24">
        <f t="shared" si="992"/>
        <v>0</v>
      </c>
      <c r="T2637" s="24">
        <f t="shared" si="989"/>
        <v>0</v>
      </c>
      <c r="W2637" s="24"/>
      <c r="X2637" s="24"/>
      <c r="Y2637" s="24"/>
      <c r="Z2637" s="24"/>
      <c r="AA2637" s="24"/>
      <c r="AB2637" s="24"/>
      <c r="AC2637" s="24">
        <f t="shared" si="993"/>
        <v>0</v>
      </c>
      <c r="AD2637" s="24">
        <f t="shared" si="994"/>
        <v>0</v>
      </c>
      <c r="AG2637" s="24"/>
      <c r="AH2637" s="24"/>
      <c r="AI2637" s="24"/>
      <c r="AJ2637" s="24"/>
      <c r="AK2637" s="24"/>
      <c r="AL2637" s="24"/>
      <c r="AM2637" s="24">
        <f t="shared" si="995"/>
        <v>0</v>
      </c>
      <c r="AN2637" s="24">
        <f t="shared" si="988"/>
        <v>0</v>
      </c>
      <c r="AQ2637" s="24"/>
      <c r="AR2637" s="24"/>
      <c r="AS2637" s="24"/>
      <c r="AT2637" s="24"/>
      <c r="AU2637" s="24"/>
      <c r="AV2637" s="24"/>
      <c r="AW2637" s="24">
        <f t="shared" si="996"/>
        <v>0</v>
      </c>
      <c r="AX2637" s="24">
        <f t="shared" si="997"/>
        <v>0</v>
      </c>
      <c r="BA2637" s="24"/>
      <c r="BB2637" s="24"/>
      <c r="BC2637" s="24"/>
      <c r="BD2637" s="24"/>
      <c r="BE2637" s="24"/>
      <c r="BF2637" s="24"/>
      <c r="BG2637" s="24">
        <f t="shared" si="998"/>
        <v>0</v>
      </c>
      <c r="BH2637" s="24">
        <f t="shared" si="999"/>
        <v>0</v>
      </c>
      <c r="BK2637" s="24"/>
      <c r="BL2637" s="24"/>
      <c r="BM2637" s="24"/>
      <c r="BN2637" s="24"/>
      <c r="BO2637" s="24"/>
      <c r="BP2637" s="24"/>
      <c r="BQ2637" s="24">
        <f t="shared" si="1000"/>
        <v>0</v>
      </c>
      <c r="BR2637" s="24">
        <f t="shared" si="1001"/>
        <v>0</v>
      </c>
      <c r="BU2637" s="24"/>
      <c r="BV2637" s="24"/>
      <c r="BW2637" s="24"/>
      <c r="BX2637" s="24"/>
      <c r="BY2637" s="24"/>
      <c r="BZ2637" s="24"/>
      <c r="CA2637" s="24">
        <f t="shared" si="1002"/>
        <v>0</v>
      </c>
      <c r="CB2637" s="24">
        <f t="shared" si="1003"/>
        <v>0</v>
      </c>
      <c r="CC2637" s="24"/>
      <c r="CE2637" s="24">
        <f t="shared" si="1004"/>
        <v>0</v>
      </c>
      <c r="CG2637" s="24">
        <f t="shared" si="1005"/>
        <v>0</v>
      </c>
      <c r="CI2637" s="24">
        <f t="shared" si="1006"/>
        <v>0</v>
      </c>
      <c r="CK2637" s="24">
        <f t="shared" si="1007"/>
        <v>0</v>
      </c>
      <c r="CM2637" s="24">
        <f t="shared" si="1008"/>
        <v>0</v>
      </c>
      <c r="CO2637" s="24">
        <f t="shared" si="1009"/>
        <v>0</v>
      </c>
      <c r="CQ2637" s="24">
        <f t="shared" si="1010"/>
        <v>0</v>
      </c>
      <c r="CS2637" s="24">
        <f t="shared" si="1011"/>
        <v>0</v>
      </c>
    </row>
    <row r="2638" spans="9:97">
      <c r="I2638" s="24">
        <f t="shared" si="991"/>
        <v>0</v>
      </c>
      <c r="J2638" s="24">
        <f t="shared" si="990"/>
        <v>0</v>
      </c>
      <c r="M2638" s="24"/>
      <c r="N2638" s="24"/>
      <c r="O2638" s="24"/>
      <c r="P2638" s="24"/>
      <c r="Q2638" s="24"/>
      <c r="R2638" s="24"/>
      <c r="S2638" s="24">
        <f t="shared" si="992"/>
        <v>0</v>
      </c>
      <c r="T2638" s="24">
        <f t="shared" si="989"/>
        <v>0</v>
      </c>
      <c r="W2638" s="24"/>
      <c r="X2638" s="24"/>
      <c r="Y2638" s="24"/>
      <c r="Z2638" s="24"/>
      <c r="AA2638" s="24"/>
      <c r="AB2638" s="24"/>
      <c r="AC2638" s="24">
        <f t="shared" si="993"/>
        <v>0</v>
      </c>
      <c r="AD2638" s="24">
        <f t="shared" si="994"/>
        <v>0</v>
      </c>
      <c r="AG2638" s="24"/>
      <c r="AH2638" s="24"/>
      <c r="AI2638" s="24"/>
      <c r="AJ2638" s="24"/>
      <c r="AK2638" s="24"/>
      <c r="AL2638" s="24"/>
      <c r="AM2638" s="24">
        <f t="shared" si="995"/>
        <v>0</v>
      </c>
      <c r="AN2638" s="24">
        <f t="shared" si="988"/>
        <v>0</v>
      </c>
      <c r="AQ2638" s="24"/>
      <c r="AR2638" s="24"/>
      <c r="AS2638" s="24"/>
      <c r="AT2638" s="24"/>
      <c r="AU2638" s="24"/>
      <c r="AV2638" s="24"/>
      <c r="AW2638" s="24">
        <f t="shared" si="996"/>
        <v>0</v>
      </c>
      <c r="AX2638" s="24">
        <f t="shared" si="997"/>
        <v>0</v>
      </c>
      <c r="BA2638" s="24"/>
      <c r="BB2638" s="24"/>
      <c r="BC2638" s="24"/>
      <c r="BD2638" s="24"/>
      <c r="BE2638" s="24"/>
      <c r="BF2638" s="24"/>
      <c r="BG2638" s="24">
        <f t="shared" si="998"/>
        <v>0</v>
      </c>
      <c r="BH2638" s="24">
        <f t="shared" si="999"/>
        <v>0</v>
      </c>
      <c r="BK2638" s="24"/>
      <c r="BL2638" s="24"/>
      <c r="BM2638" s="24"/>
      <c r="BN2638" s="24"/>
      <c r="BO2638" s="24"/>
      <c r="BP2638" s="24"/>
      <c r="BQ2638" s="24">
        <f t="shared" si="1000"/>
        <v>0</v>
      </c>
      <c r="BR2638" s="24">
        <f t="shared" si="1001"/>
        <v>0</v>
      </c>
      <c r="BU2638" s="24"/>
      <c r="BV2638" s="24"/>
      <c r="BW2638" s="24"/>
      <c r="BX2638" s="24"/>
      <c r="BY2638" s="24"/>
      <c r="BZ2638" s="24"/>
      <c r="CA2638" s="24">
        <f t="shared" si="1002"/>
        <v>0</v>
      </c>
      <c r="CB2638" s="24">
        <f t="shared" si="1003"/>
        <v>0</v>
      </c>
      <c r="CC2638" s="24"/>
      <c r="CE2638" s="24">
        <f t="shared" si="1004"/>
        <v>0</v>
      </c>
      <c r="CG2638" s="24">
        <f t="shared" si="1005"/>
        <v>0</v>
      </c>
      <c r="CI2638" s="24">
        <f t="shared" si="1006"/>
        <v>0</v>
      </c>
      <c r="CK2638" s="24">
        <f t="shared" si="1007"/>
        <v>0</v>
      </c>
      <c r="CM2638" s="24">
        <f t="shared" si="1008"/>
        <v>0</v>
      </c>
      <c r="CO2638" s="24">
        <f t="shared" si="1009"/>
        <v>0</v>
      </c>
      <c r="CQ2638" s="24">
        <f t="shared" si="1010"/>
        <v>0</v>
      </c>
      <c r="CS2638" s="24">
        <f t="shared" si="1011"/>
        <v>0</v>
      </c>
    </row>
    <row r="2639" spans="9:97">
      <c r="I2639" s="24">
        <f t="shared" si="991"/>
        <v>0</v>
      </c>
      <c r="J2639" s="24">
        <f t="shared" si="990"/>
        <v>0</v>
      </c>
      <c r="M2639" s="24"/>
      <c r="N2639" s="24"/>
      <c r="O2639" s="24"/>
      <c r="P2639" s="24"/>
      <c r="Q2639" s="24"/>
      <c r="R2639" s="24"/>
      <c r="S2639" s="24">
        <f t="shared" si="992"/>
        <v>0</v>
      </c>
      <c r="T2639" s="24">
        <f t="shared" si="989"/>
        <v>0</v>
      </c>
      <c r="W2639" s="24"/>
      <c r="X2639" s="24"/>
      <c r="Y2639" s="24"/>
      <c r="Z2639" s="24"/>
      <c r="AA2639" s="24"/>
      <c r="AB2639" s="24"/>
      <c r="AC2639" s="24">
        <f t="shared" si="993"/>
        <v>0</v>
      </c>
      <c r="AD2639" s="24">
        <f t="shared" si="994"/>
        <v>0</v>
      </c>
      <c r="AG2639" s="24"/>
      <c r="AH2639" s="24"/>
      <c r="AI2639" s="24"/>
      <c r="AJ2639" s="24"/>
      <c r="AK2639" s="24"/>
      <c r="AL2639" s="24"/>
      <c r="AM2639" s="24">
        <f t="shared" si="995"/>
        <v>0</v>
      </c>
      <c r="AN2639" s="24">
        <f t="shared" si="988"/>
        <v>0</v>
      </c>
      <c r="AQ2639" s="24"/>
      <c r="AR2639" s="24"/>
      <c r="AS2639" s="24"/>
      <c r="AT2639" s="24"/>
      <c r="AU2639" s="24"/>
      <c r="AV2639" s="24"/>
      <c r="AW2639" s="24">
        <f t="shared" si="996"/>
        <v>0</v>
      </c>
      <c r="AX2639" s="24">
        <f t="shared" si="997"/>
        <v>0</v>
      </c>
      <c r="BA2639" s="24"/>
      <c r="BB2639" s="24"/>
      <c r="BC2639" s="24"/>
      <c r="BD2639" s="24"/>
      <c r="BE2639" s="24"/>
      <c r="BF2639" s="24"/>
      <c r="BG2639" s="24">
        <f t="shared" si="998"/>
        <v>0</v>
      </c>
      <c r="BH2639" s="24">
        <f t="shared" si="999"/>
        <v>0</v>
      </c>
      <c r="BK2639" s="24"/>
      <c r="BL2639" s="24"/>
      <c r="BM2639" s="24"/>
      <c r="BN2639" s="24"/>
      <c r="BO2639" s="24"/>
      <c r="BP2639" s="24"/>
      <c r="BQ2639" s="24">
        <f t="shared" si="1000"/>
        <v>0</v>
      </c>
      <c r="BR2639" s="24">
        <f t="shared" si="1001"/>
        <v>0</v>
      </c>
      <c r="BU2639" s="24"/>
      <c r="BV2639" s="24"/>
      <c r="BW2639" s="24"/>
      <c r="BX2639" s="24"/>
      <c r="BY2639" s="24"/>
      <c r="BZ2639" s="24"/>
      <c r="CA2639" s="24">
        <f t="shared" si="1002"/>
        <v>0</v>
      </c>
      <c r="CB2639" s="24">
        <f t="shared" si="1003"/>
        <v>0</v>
      </c>
      <c r="CC2639" s="24"/>
      <c r="CE2639" s="24">
        <f t="shared" si="1004"/>
        <v>0</v>
      </c>
      <c r="CG2639" s="24">
        <f t="shared" si="1005"/>
        <v>0</v>
      </c>
      <c r="CI2639" s="24">
        <f t="shared" si="1006"/>
        <v>0</v>
      </c>
      <c r="CK2639" s="24">
        <f t="shared" si="1007"/>
        <v>0</v>
      </c>
      <c r="CM2639" s="24">
        <f t="shared" si="1008"/>
        <v>0</v>
      </c>
      <c r="CO2639" s="24">
        <f t="shared" si="1009"/>
        <v>0</v>
      </c>
      <c r="CQ2639" s="24">
        <f t="shared" si="1010"/>
        <v>0</v>
      </c>
      <c r="CS2639" s="24">
        <f t="shared" si="1011"/>
        <v>0</v>
      </c>
    </row>
    <row r="2640" spans="9:97">
      <c r="I2640" s="24">
        <f t="shared" si="991"/>
        <v>0</v>
      </c>
      <c r="J2640" s="24">
        <f t="shared" si="990"/>
        <v>0</v>
      </c>
      <c r="M2640" s="24"/>
      <c r="N2640" s="24"/>
      <c r="O2640" s="24"/>
      <c r="P2640" s="24"/>
      <c r="Q2640" s="24"/>
      <c r="R2640" s="24"/>
      <c r="S2640" s="24">
        <f t="shared" si="992"/>
        <v>0</v>
      </c>
      <c r="T2640" s="24">
        <f t="shared" si="989"/>
        <v>0</v>
      </c>
      <c r="W2640" s="24"/>
      <c r="X2640" s="24"/>
      <c r="Y2640" s="24"/>
      <c r="Z2640" s="24"/>
      <c r="AA2640" s="24"/>
      <c r="AB2640" s="24"/>
      <c r="AC2640" s="24">
        <f t="shared" si="993"/>
        <v>0</v>
      </c>
      <c r="AD2640" s="24">
        <f t="shared" si="994"/>
        <v>0</v>
      </c>
      <c r="AG2640" s="24"/>
      <c r="AH2640" s="24"/>
      <c r="AI2640" s="24"/>
      <c r="AJ2640" s="24"/>
      <c r="AK2640" s="24"/>
      <c r="AL2640" s="24"/>
      <c r="AM2640" s="24">
        <f t="shared" si="995"/>
        <v>0</v>
      </c>
      <c r="AN2640" s="24">
        <f t="shared" si="988"/>
        <v>0</v>
      </c>
      <c r="AQ2640" s="24"/>
      <c r="AR2640" s="24"/>
      <c r="AS2640" s="24"/>
      <c r="AT2640" s="24"/>
      <c r="AU2640" s="24"/>
      <c r="AV2640" s="24"/>
      <c r="AW2640" s="24">
        <f t="shared" si="996"/>
        <v>0</v>
      </c>
      <c r="AX2640" s="24">
        <f t="shared" si="997"/>
        <v>0</v>
      </c>
      <c r="BA2640" s="24"/>
      <c r="BB2640" s="24"/>
      <c r="BC2640" s="24"/>
      <c r="BD2640" s="24"/>
      <c r="BE2640" s="24"/>
      <c r="BF2640" s="24"/>
      <c r="BG2640" s="24">
        <f t="shared" si="998"/>
        <v>0</v>
      </c>
      <c r="BH2640" s="24">
        <f t="shared" si="999"/>
        <v>0</v>
      </c>
      <c r="BK2640" s="24"/>
      <c r="BL2640" s="24"/>
      <c r="BM2640" s="24"/>
      <c r="BN2640" s="24"/>
      <c r="BO2640" s="24"/>
      <c r="BP2640" s="24"/>
      <c r="BQ2640" s="24">
        <f t="shared" si="1000"/>
        <v>0</v>
      </c>
      <c r="BR2640" s="24">
        <f t="shared" si="1001"/>
        <v>0</v>
      </c>
      <c r="BU2640" s="24"/>
      <c r="BV2640" s="24"/>
      <c r="BW2640" s="24"/>
      <c r="BX2640" s="24"/>
      <c r="BY2640" s="24"/>
      <c r="BZ2640" s="24"/>
      <c r="CA2640" s="24">
        <f t="shared" si="1002"/>
        <v>0</v>
      </c>
      <c r="CB2640" s="24">
        <f t="shared" si="1003"/>
        <v>0</v>
      </c>
      <c r="CC2640" s="24"/>
      <c r="CE2640" s="24">
        <f t="shared" si="1004"/>
        <v>0</v>
      </c>
      <c r="CG2640" s="24">
        <f t="shared" si="1005"/>
        <v>0</v>
      </c>
      <c r="CI2640" s="24">
        <f t="shared" si="1006"/>
        <v>0</v>
      </c>
      <c r="CK2640" s="24">
        <f t="shared" si="1007"/>
        <v>0</v>
      </c>
      <c r="CM2640" s="24">
        <f t="shared" si="1008"/>
        <v>0</v>
      </c>
      <c r="CO2640" s="24">
        <f t="shared" si="1009"/>
        <v>0</v>
      </c>
      <c r="CQ2640" s="24">
        <f t="shared" si="1010"/>
        <v>0</v>
      </c>
      <c r="CS2640" s="24">
        <f t="shared" si="1011"/>
        <v>0</v>
      </c>
    </row>
    <row r="2641" spans="9:97">
      <c r="I2641" s="24">
        <f t="shared" si="991"/>
        <v>0</v>
      </c>
      <c r="J2641" s="24">
        <f t="shared" si="990"/>
        <v>0</v>
      </c>
      <c r="M2641" s="24"/>
      <c r="N2641" s="24"/>
      <c r="O2641" s="24"/>
      <c r="P2641" s="24"/>
      <c r="Q2641" s="24"/>
      <c r="R2641" s="24"/>
      <c r="S2641" s="24">
        <f t="shared" si="992"/>
        <v>0</v>
      </c>
      <c r="T2641" s="24">
        <f t="shared" si="989"/>
        <v>0</v>
      </c>
      <c r="W2641" s="24"/>
      <c r="X2641" s="24"/>
      <c r="Y2641" s="24"/>
      <c r="Z2641" s="24"/>
      <c r="AA2641" s="24"/>
      <c r="AB2641" s="24"/>
      <c r="AC2641" s="24">
        <f t="shared" si="993"/>
        <v>0</v>
      </c>
      <c r="AD2641" s="24">
        <f t="shared" si="994"/>
        <v>0</v>
      </c>
      <c r="AG2641" s="24"/>
      <c r="AH2641" s="24"/>
      <c r="AI2641" s="24"/>
      <c r="AJ2641" s="24"/>
      <c r="AK2641" s="24"/>
      <c r="AL2641" s="24"/>
      <c r="AM2641" s="24">
        <f t="shared" si="995"/>
        <v>0</v>
      </c>
      <c r="AN2641" s="24">
        <f t="shared" si="988"/>
        <v>0</v>
      </c>
      <c r="AQ2641" s="24"/>
      <c r="AR2641" s="24"/>
      <c r="AS2641" s="24"/>
      <c r="AT2641" s="24"/>
      <c r="AU2641" s="24"/>
      <c r="AV2641" s="24"/>
      <c r="AW2641" s="24">
        <f t="shared" si="996"/>
        <v>0</v>
      </c>
      <c r="AX2641" s="24">
        <f t="shared" si="997"/>
        <v>0</v>
      </c>
      <c r="BA2641" s="24"/>
      <c r="BB2641" s="24"/>
      <c r="BC2641" s="24"/>
      <c r="BD2641" s="24"/>
      <c r="BE2641" s="24"/>
      <c r="BF2641" s="24"/>
      <c r="BG2641" s="24">
        <f t="shared" si="998"/>
        <v>0</v>
      </c>
      <c r="BH2641" s="24">
        <f t="shared" si="999"/>
        <v>0</v>
      </c>
      <c r="BK2641" s="24"/>
      <c r="BL2641" s="24"/>
      <c r="BM2641" s="24"/>
      <c r="BN2641" s="24"/>
      <c r="BO2641" s="24"/>
      <c r="BP2641" s="24"/>
      <c r="BQ2641" s="24">
        <f t="shared" si="1000"/>
        <v>0</v>
      </c>
      <c r="BR2641" s="24">
        <f t="shared" si="1001"/>
        <v>0</v>
      </c>
      <c r="BU2641" s="24"/>
      <c r="BV2641" s="24"/>
      <c r="BW2641" s="24"/>
      <c r="BX2641" s="24"/>
      <c r="BY2641" s="24"/>
      <c r="BZ2641" s="24"/>
      <c r="CA2641" s="24">
        <f t="shared" si="1002"/>
        <v>0</v>
      </c>
      <c r="CB2641" s="24">
        <f t="shared" si="1003"/>
        <v>0</v>
      </c>
      <c r="CC2641" s="24"/>
      <c r="CE2641" s="24">
        <f t="shared" si="1004"/>
        <v>0</v>
      </c>
      <c r="CG2641" s="24">
        <f t="shared" si="1005"/>
        <v>0</v>
      </c>
      <c r="CI2641" s="24">
        <f t="shared" si="1006"/>
        <v>0</v>
      </c>
      <c r="CK2641" s="24">
        <f t="shared" si="1007"/>
        <v>0</v>
      </c>
      <c r="CM2641" s="24">
        <f t="shared" si="1008"/>
        <v>0</v>
      </c>
      <c r="CO2641" s="24">
        <f t="shared" si="1009"/>
        <v>0</v>
      </c>
      <c r="CQ2641" s="24">
        <f t="shared" si="1010"/>
        <v>0</v>
      </c>
      <c r="CS2641" s="24">
        <f t="shared" si="1011"/>
        <v>0</v>
      </c>
    </row>
    <row r="2642" spans="9:97">
      <c r="I2642" s="24">
        <f t="shared" si="991"/>
        <v>0</v>
      </c>
      <c r="J2642" s="24">
        <f t="shared" si="990"/>
        <v>0</v>
      </c>
      <c r="M2642" s="24"/>
      <c r="N2642" s="24"/>
      <c r="O2642" s="24"/>
      <c r="P2642" s="24"/>
      <c r="Q2642" s="24"/>
      <c r="R2642" s="24"/>
      <c r="S2642" s="24">
        <f t="shared" si="992"/>
        <v>0</v>
      </c>
      <c r="T2642" s="24">
        <f t="shared" si="989"/>
        <v>0</v>
      </c>
      <c r="W2642" s="24"/>
      <c r="X2642" s="24"/>
      <c r="Y2642" s="24"/>
      <c r="Z2642" s="24"/>
      <c r="AA2642" s="24"/>
      <c r="AB2642" s="24"/>
      <c r="AC2642" s="24">
        <f t="shared" si="993"/>
        <v>0</v>
      </c>
      <c r="AD2642" s="24">
        <f t="shared" si="994"/>
        <v>0</v>
      </c>
      <c r="AG2642" s="24"/>
      <c r="AH2642" s="24"/>
      <c r="AI2642" s="24"/>
      <c r="AJ2642" s="24"/>
      <c r="AK2642" s="24"/>
      <c r="AL2642" s="24"/>
      <c r="AM2642" s="24">
        <f t="shared" si="995"/>
        <v>0</v>
      </c>
      <c r="AN2642" s="24">
        <f t="shared" si="988"/>
        <v>0</v>
      </c>
      <c r="AQ2642" s="24"/>
      <c r="AR2642" s="24"/>
      <c r="AS2642" s="24"/>
      <c r="AT2642" s="24"/>
      <c r="AU2642" s="24"/>
      <c r="AV2642" s="24"/>
      <c r="AW2642" s="24">
        <f t="shared" si="996"/>
        <v>0</v>
      </c>
      <c r="AX2642" s="24">
        <f t="shared" si="997"/>
        <v>0</v>
      </c>
      <c r="BA2642" s="24"/>
      <c r="BB2642" s="24"/>
      <c r="BC2642" s="24"/>
      <c r="BD2642" s="24"/>
      <c r="BE2642" s="24"/>
      <c r="BF2642" s="24"/>
      <c r="BG2642" s="24">
        <f t="shared" si="998"/>
        <v>0</v>
      </c>
      <c r="BH2642" s="24">
        <f t="shared" si="999"/>
        <v>0</v>
      </c>
      <c r="BK2642" s="24"/>
      <c r="BL2642" s="24"/>
      <c r="BM2642" s="24"/>
      <c r="BN2642" s="24"/>
      <c r="BO2642" s="24"/>
      <c r="BP2642" s="24"/>
      <c r="BQ2642" s="24">
        <f t="shared" si="1000"/>
        <v>0</v>
      </c>
      <c r="BR2642" s="24">
        <f t="shared" si="1001"/>
        <v>0</v>
      </c>
      <c r="BU2642" s="24"/>
      <c r="BV2642" s="24"/>
      <c r="BW2642" s="24"/>
      <c r="BX2642" s="24"/>
      <c r="BY2642" s="24"/>
      <c r="BZ2642" s="24"/>
      <c r="CA2642" s="24">
        <f t="shared" si="1002"/>
        <v>0</v>
      </c>
      <c r="CB2642" s="24">
        <f t="shared" si="1003"/>
        <v>0</v>
      </c>
      <c r="CC2642" s="24"/>
      <c r="CE2642" s="24">
        <f t="shared" si="1004"/>
        <v>0</v>
      </c>
      <c r="CG2642" s="24">
        <f t="shared" si="1005"/>
        <v>0</v>
      </c>
      <c r="CI2642" s="24">
        <f t="shared" si="1006"/>
        <v>0</v>
      </c>
      <c r="CK2642" s="24">
        <f t="shared" si="1007"/>
        <v>0</v>
      </c>
      <c r="CM2642" s="24">
        <f t="shared" si="1008"/>
        <v>0</v>
      </c>
      <c r="CO2642" s="24">
        <f t="shared" si="1009"/>
        <v>0</v>
      </c>
      <c r="CQ2642" s="24">
        <f t="shared" si="1010"/>
        <v>0</v>
      </c>
      <c r="CS2642" s="24">
        <f t="shared" si="1011"/>
        <v>0</v>
      </c>
    </row>
    <row r="2643" spans="9:97">
      <c r="I2643" s="24">
        <f t="shared" si="991"/>
        <v>0</v>
      </c>
      <c r="J2643" s="24">
        <f t="shared" si="990"/>
        <v>0</v>
      </c>
      <c r="M2643" s="24"/>
      <c r="N2643" s="24"/>
      <c r="O2643" s="24"/>
      <c r="P2643" s="24"/>
      <c r="Q2643" s="24"/>
      <c r="R2643" s="24"/>
      <c r="S2643" s="24">
        <f t="shared" si="992"/>
        <v>0</v>
      </c>
      <c r="T2643" s="24">
        <f t="shared" si="989"/>
        <v>0</v>
      </c>
      <c r="W2643" s="24"/>
      <c r="X2643" s="24"/>
      <c r="Y2643" s="24"/>
      <c r="Z2643" s="24"/>
      <c r="AA2643" s="24"/>
      <c r="AB2643" s="24"/>
      <c r="AC2643" s="24">
        <f t="shared" si="993"/>
        <v>0</v>
      </c>
      <c r="AD2643" s="24">
        <f t="shared" si="994"/>
        <v>0</v>
      </c>
      <c r="AG2643" s="24"/>
      <c r="AH2643" s="24"/>
      <c r="AI2643" s="24"/>
      <c r="AJ2643" s="24"/>
      <c r="AK2643" s="24"/>
      <c r="AL2643" s="24"/>
      <c r="AM2643" s="24">
        <f t="shared" si="995"/>
        <v>0</v>
      </c>
      <c r="AN2643" s="24">
        <f t="shared" si="988"/>
        <v>0</v>
      </c>
      <c r="AQ2643" s="24"/>
      <c r="AR2643" s="24"/>
      <c r="AS2643" s="24"/>
      <c r="AT2643" s="24"/>
      <c r="AU2643" s="24"/>
      <c r="AV2643" s="24"/>
      <c r="AW2643" s="24">
        <f t="shared" si="996"/>
        <v>0</v>
      </c>
      <c r="AX2643" s="24">
        <f t="shared" si="997"/>
        <v>0</v>
      </c>
      <c r="BA2643" s="24"/>
      <c r="BB2643" s="24"/>
      <c r="BC2643" s="24"/>
      <c r="BD2643" s="24"/>
      <c r="BE2643" s="24"/>
      <c r="BF2643" s="24"/>
      <c r="BG2643" s="24">
        <f t="shared" si="998"/>
        <v>0</v>
      </c>
      <c r="BH2643" s="24">
        <f t="shared" si="999"/>
        <v>0</v>
      </c>
      <c r="BK2643" s="24"/>
      <c r="BL2643" s="24"/>
      <c r="BM2643" s="24"/>
      <c r="BN2643" s="24"/>
      <c r="BO2643" s="24"/>
      <c r="BP2643" s="24"/>
      <c r="BQ2643" s="24">
        <f t="shared" si="1000"/>
        <v>0</v>
      </c>
      <c r="BR2643" s="24">
        <f t="shared" si="1001"/>
        <v>0</v>
      </c>
      <c r="BU2643" s="24"/>
      <c r="BV2643" s="24"/>
      <c r="BW2643" s="24"/>
      <c r="BX2643" s="24"/>
      <c r="BY2643" s="24"/>
      <c r="BZ2643" s="24"/>
      <c r="CA2643" s="24">
        <f t="shared" si="1002"/>
        <v>0</v>
      </c>
      <c r="CB2643" s="24">
        <f t="shared" si="1003"/>
        <v>0</v>
      </c>
      <c r="CC2643" s="24"/>
      <c r="CE2643" s="24">
        <f t="shared" si="1004"/>
        <v>0</v>
      </c>
      <c r="CG2643" s="24">
        <f t="shared" si="1005"/>
        <v>0</v>
      </c>
      <c r="CI2643" s="24">
        <f t="shared" si="1006"/>
        <v>0</v>
      </c>
      <c r="CK2643" s="24">
        <f t="shared" si="1007"/>
        <v>0</v>
      </c>
      <c r="CM2643" s="24">
        <f t="shared" si="1008"/>
        <v>0</v>
      </c>
      <c r="CO2643" s="24">
        <f t="shared" si="1009"/>
        <v>0</v>
      </c>
      <c r="CQ2643" s="24">
        <f t="shared" si="1010"/>
        <v>0</v>
      </c>
      <c r="CS2643" s="24">
        <f t="shared" si="1011"/>
        <v>0</v>
      </c>
    </row>
    <row r="2644" spans="9:97">
      <c r="I2644" s="24">
        <f t="shared" si="991"/>
        <v>0</v>
      </c>
      <c r="J2644" s="24">
        <f t="shared" si="990"/>
        <v>0</v>
      </c>
      <c r="M2644" s="24"/>
      <c r="N2644" s="24"/>
      <c r="O2644" s="24"/>
      <c r="P2644" s="24"/>
      <c r="Q2644" s="24"/>
      <c r="R2644" s="24"/>
      <c r="S2644" s="24">
        <f t="shared" si="992"/>
        <v>0</v>
      </c>
      <c r="T2644" s="24">
        <f t="shared" si="989"/>
        <v>0</v>
      </c>
      <c r="W2644" s="24"/>
      <c r="X2644" s="24"/>
      <c r="Y2644" s="24"/>
      <c r="Z2644" s="24"/>
      <c r="AA2644" s="24"/>
      <c r="AB2644" s="24"/>
      <c r="AC2644" s="24">
        <f t="shared" si="993"/>
        <v>0</v>
      </c>
      <c r="AD2644" s="24">
        <f t="shared" si="994"/>
        <v>0</v>
      </c>
      <c r="AG2644" s="24"/>
      <c r="AH2644" s="24"/>
      <c r="AI2644" s="24"/>
      <c r="AJ2644" s="24"/>
      <c r="AK2644" s="24"/>
      <c r="AL2644" s="24"/>
      <c r="AM2644" s="24">
        <f t="shared" si="995"/>
        <v>0</v>
      </c>
      <c r="AN2644" s="24">
        <f t="shared" si="988"/>
        <v>0</v>
      </c>
      <c r="AQ2644" s="24"/>
      <c r="AR2644" s="24"/>
      <c r="AS2644" s="24"/>
      <c r="AT2644" s="24"/>
      <c r="AU2644" s="24"/>
      <c r="AV2644" s="24"/>
      <c r="AW2644" s="24">
        <f t="shared" si="996"/>
        <v>0</v>
      </c>
      <c r="AX2644" s="24">
        <f t="shared" si="997"/>
        <v>0</v>
      </c>
      <c r="BA2644" s="24"/>
      <c r="BB2644" s="24"/>
      <c r="BC2644" s="24"/>
      <c r="BD2644" s="24"/>
      <c r="BE2644" s="24"/>
      <c r="BF2644" s="24"/>
      <c r="BG2644" s="24">
        <f t="shared" si="998"/>
        <v>0</v>
      </c>
      <c r="BH2644" s="24">
        <f t="shared" si="999"/>
        <v>0</v>
      </c>
      <c r="BK2644" s="24"/>
      <c r="BL2644" s="24"/>
      <c r="BM2644" s="24"/>
      <c r="BN2644" s="24"/>
      <c r="BO2644" s="24"/>
      <c r="BP2644" s="24"/>
      <c r="BQ2644" s="24">
        <f t="shared" si="1000"/>
        <v>0</v>
      </c>
      <c r="BR2644" s="24">
        <f t="shared" si="1001"/>
        <v>0</v>
      </c>
      <c r="BU2644" s="24"/>
      <c r="BV2644" s="24"/>
      <c r="BW2644" s="24"/>
      <c r="BX2644" s="24"/>
      <c r="BY2644" s="24"/>
      <c r="BZ2644" s="24"/>
      <c r="CA2644" s="24">
        <f t="shared" si="1002"/>
        <v>0</v>
      </c>
      <c r="CB2644" s="24">
        <f t="shared" si="1003"/>
        <v>0</v>
      </c>
      <c r="CC2644" s="24"/>
      <c r="CE2644" s="24">
        <f t="shared" si="1004"/>
        <v>0</v>
      </c>
      <c r="CG2644" s="24">
        <f t="shared" si="1005"/>
        <v>0</v>
      </c>
      <c r="CI2644" s="24">
        <f t="shared" si="1006"/>
        <v>0</v>
      </c>
      <c r="CK2644" s="24">
        <f t="shared" si="1007"/>
        <v>0</v>
      </c>
      <c r="CM2644" s="24">
        <f t="shared" si="1008"/>
        <v>0</v>
      </c>
      <c r="CO2644" s="24">
        <f t="shared" si="1009"/>
        <v>0</v>
      </c>
      <c r="CQ2644" s="24">
        <f t="shared" si="1010"/>
        <v>0</v>
      </c>
      <c r="CS2644" s="24">
        <f t="shared" si="1011"/>
        <v>0</v>
      </c>
    </row>
    <row r="2645" spans="9:97">
      <c r="I2645" s="24">
        <f t="shared" si="991"/>
        <v>0</v>
      </c>
      <c r="J2645" s="24">
        <f t="shared" si="990"/>
        <v>0</v>
      </c>
      <c r="M2645" s="24"/>
      <c r="N2645" s="24"/>
      <c r="O2645" s="24"/>
      <c r="P2645" s="24"/>
      <c r="Q2645" s="24"/>
      <c r="R2645" s="24"/>
      <c r="S2645" s="24">
        <f t="shared" si="992"/>
        <v>0</v>
      </c>
      <c r="T2645" s="24">
        <f t="shared" si="989"/>
        <v>0</v>
      </c>
      <c r="W2645" s="24"/>
      <c r="X2645" s="24"/>
      <c r="Y2645" s="24"/>
      <c r="Z2645" s="24"/>
      <c r="AA2645" s="24"/>
      <c r="AB2645" s="24"/>
      <c r="AC2645" s="24">
        <f t="shared" si="993"/>
        <v>0</v>
      </c>
      <c r="AD2645" s="24">
        <f t="shared" si="994"/>
        <v>0</v>
      </c>
      <c r="AG2645" s="24"/>
      <c r="AH2645" s="24"/>
      <c r="AI2645" s="24"/>
      <c r="AJ2645" s="24"/>
      <c r="AK2645" s="24"/>
      <c r="AL2645" s="24"/>
      <c r="AM2645" s="24">
        <f t="shared" si="995"/>
        <v>0</v>
      </c>
      <c r="AN2645" s="24">
        <f t="shared" si="988"/>
        <v>0</v>
      </c>
      <c r="AQ2645" s="24"/>
      <c r="AR2645" s="24"/>
      <c r="AS2645" s="24"/>
      <c r="AT2645" s="24"/>
      <c r="AU2645" s="24"/>
      <c r="AV2645" s="24"/>
      <c r="AW2645" s="24">
        <f t="shared" si="996"/>
        <v>0</v>
      </c>
      <c r="AX2645" s="24">
        <f t="shared" si="997"/>
        <v>0</v>
      </c>
      <c r="BA2645" s="24"/>
      <c r="BB2645" s="24"/>
      <c r="BC2645" s="24"/>
      <c r="BD2645" s="24"/>
      <c r="BE2645" s="24"/>
      <c r="BF2645" s="24"/>
      <c r="BG2645" s="24">
        <f t="shared" si="998"/>
        <v>0</v>
      </c>
      <c r="BH2645" s="24">
        <f t="shared" si="999"/>
        <v>0</v>
      </c>
      <c r="BK2645" s="24"/>
      <c r="BL2645" s="24"/>
      <c r="BM2645" s="24"/>
      <c r="BN2645" s="24"/>
      <c r="BO2645" s="24"/>
      <c r="BP2645" s="24"/>
      <c r="BQ2645" s="24">
        <f t="shared" si="1000"/>
        <v>0</v>
      </c>
      <c r="BR2645" s="24">
        <f t="shared" si="1001"/>
        <v>0</v>
      </c>
      <c r="BU2645" s="24"/>
      <c r="BV2645" s="24"/>
      <c r="BW2645" s="24"/>
      <c r="BX2645" s="24"/>
      <c r="BY2645" s="24"/>
      <c r="BZ2645" s="24"/>
      <c r="CA2645" s="24">
        <f t="shared" si="1002"/>
        <v>0</v>
      </c>
      <c r="CB2645" s="24">
        <f t="shared" si="1003"/>
        <v>0</v>
      </c>
      <c r="CC2645" s="24"/>
      <c r="CE2645" s="24">
        <f t="shared" si="1004"/>
        <v>0</v>
      </c>
      <c r="CG2645" s="24">
        <f t="shared" si="1005"/>
        <v>0</v>
      </c>
      <c r="CI2645" s="24">
        <f t="shared" si="1006"/>
        <v>0</v>
      </c>
      <c r="CK2645" s="24">
        <f t="shared" si="1007"/>
        <v>0</v>
      </c>
      <c r="CM2645" s="24">
        <f t="shared" si="1008"/>
        <v>0</v>
      </c>
      <c r="CO2645" s="24">
        <f t="shared" si="1009"/>
        <v>0</v>
      </c>
      <c r="CQ2645" s="24">
        <f t="shared" si="1010"/>
        <v>0</v>
      </c>
      <c r="CS2645" s="24">
        <f t="shared" si="1011"/>
        <v>0</v>
      </c>
    </row>
    <row r="2646" spans="9:97">
      <c r="I2646" s="24">
        <f t="shared" si="991"/>
        <v>0</v>
      </c>
      <c r="J2646" s="24">
        <f t="shared" si="990"/>
        <v>0</v>
      </c>
      <c r="M2646" s="24"/>
      <c r="N2646" s="24"/>
      <c r="O2646" s="24"/>
      <c r="P2646" s="24"/>
      <c r="Q2646" s="24"/>
      <c r="R2646" s="24"/>
      <c r="S2646" s="24">
        <f t="shared" si="992"/>
        <v>0</v>
      </c>
      <c r="T2646" s="24">
        <f t="shared" si="989"/>
        <v>0</v>
      </c>
      <c r="W2646" s="24"/>
      <c r="X2646" s="24"/>
      <c r="Y2646" s="24"/>
      <c r="Z2646" s="24"/>
      <c r="AA2646" s="24"/>
      <c r="AB2646" s="24"/>
      <c r="AC2646" s="24">
        <f t="shared" si="993"/>
        <v>0</v>
      </c>
      <c r="AD2646" s="24">
        <f t="shared" si="994"/>
        <v>0</v>
      </c>
      <c r="AG2646" s="24"/>
      <c r="AH2646" s="24"/>
      <c r="AI2646" s="24"/>
      <c r="AJ2646" s="24"/>
      <c r="AK2646" s="24"/>
      <c r="AL2646" s="24"/>
      <c r="AM2646" s="24">
        <f t="shared" si="995"/>
        <v>0</v>
      </c>
      <c r="AN2646" s="24">
        <f t="shared" si="988"/>
        <v>0</v>
      </c>
      <c r="AQ2646" s="24"/>
      <c r="AR2646" s="24"/>
      <c r="AS2646" s="24"/>
      <c r="AT2646" s="24"/>
      <c r="AU2646" s="24"/>
      <c r="AV2646" s="24"/>
      <c r="AW2646" s="24">
        <f t="shared" si="996"/>
        <v>0</v>
      </c>
      <c r="AX2646" s="24">
        <f t="shared" si="997"/>
        <v>0</v>
      </c>
      <c r="BA2646" s="24"/>
      <c r="BB2646" s="24"/>
      <c r="BC2646" s="24"/>
      <c r="BD2646" s="24"/>
      <c r="BE2646" s="24"/>
      <c r="BF2646" s="24"/>
      <c r="BG2646" s="24">
        <f t="shared" si="998"/>
        <v>0</v>
      </c>
      <c r="BH2646" s="24">
        <f t="shared" si="999"/>
        <v>0</v>
      </c>
      <c r="BK2646" s="24"/>
      <c r="BL2646" s="24"/>
      <c r="BM2646" s="24"/>
      <c r="BN2646" s="24"/>
      <c r="BO2646" s="24"/>
      <c r="BP2646" s="24"/>
      <c r="BQ2646" s="24">
        <f t="shared" si="1000"/>
        <v>0</v>
      </c>
      <c r="BR2646" s="24">
        <f t="shared" si="1001"/>
        <v>0</v>
      </c>
      <c r="BU2646" s="24"/>
      <c r="BV2646" s="24"/>
      <c r="BW2646" s="24"/>
      <c r="BX2646" s="24"/>
      <c r="BY2646" s="24"/>
      <c r="BZ2646" s="24"/>
      <c r="CA2646" s="24">
        <f t="shared" si="1002"/>
        <v>0</v>
      </c>
      <c r="CB2646" s="24">
        <f t="shared" si="1003"/>
        <v>0</v>
      </c>
      <c r="CC2646" s="24"/>
      <c r="CE2646" s="24">
        <f t="shared" si="1004"/>
        <v>0</v>
      </c>
      <c r="CG2646" s="24">
        <f t="shared" si="1005"/>
        <v>0</v>
      </c>
      <c r="CI2646" s="24">
        <f t="shared" si="1006"/>
        <v>0</v>
      </c>
      <c r="CK2646" s="24">
        <f t="shared" si="1007"/>
        <v>0</v>
      </c>
      <c r="CM2646" s="24">
        <f t="shared" si="1008"/>
        <v>0</v>
      </c>
      <c r="CO2646" s="24">
        <f t="shared" si="1009"/>
        <v>0</v>
      </c>
      <c r="CQ2646" s="24">
        <f t="shared" si="1010"/>
        <v>0</v>
      </c>
      <c r="CS2646" s="24">
        <f t="shared" si="1011"/>
        <v>0</v>
      </c>
    </row>
    <row r="2647" spans="9:97">
      <c r="I2647" s="24">
        <f t="shared" si="991"/>
        <v>0</v>
      </c>
      <c r="J2647" s="24">
        <f t="shared" si="990"/>
        <v>0</v>
      </c>
      <c r="M2647" s="24"/>
      <c r="N2647" s="24"/>
      <c r="O2647" s="24"/>
      <c r="P2647" s="24"/>
      <c r="Q2647" s="24"/>
      <c r="R2647" s="24"/>
      <c r="S2647" s="24">
        <f t="shared" si="992"/>
        <v>0</v>
      </c>
      <c r="T2647" s="24">
        <f t="shared" si="989"/>
        <v>0</v>
      </c>
      <c r="W2647" s="24"/>
      <c r="X2647" s="24"/>
      <c r="Y2647" s="24"/>
      <c r="Z2647" s="24"/>
      <c r="AA2647" s="24"/>
      <c r="AB2647" s="24"/>
      <c r="AC2647" s="24">
        <f t="shared" si="993"/>
        <v>0</v>
      </c>
      <c r="AD2647" s="24">
        <f t="shared" si="994"/>
        <v>0</v>
      </c>
      <c r="AG2647" s="24"/>
      <c r="AH2647" s="24"/>
      <c r="AI2647" s="24"/>
      <c r="AJ2647" s="24"/>
      <c r="AK2647" s="24"/>
      <c r="AL2647" s="24"/>
      <c r="AM2647" s="24">
        <f t="shared" si="995"/>
        <v>0</v>
      </c>
      <c r="AN2647" s="24">
        <f t="shared" si="988"/>
        <v>0</v>
      </c>
      <c r="AQ2647" s="24"/>
      <c r="AR2647" s="24"/>
      <c r="AS2647" s="24"/>
      <c r="AT2647" s="24"/>
      <c r="AU2647" s="24"/>
      <c r="AV2647" s="24"/>
      <c r="AW2647" s="24">
        <f t="shared" si="996"/>
        <v>0</v>
      </c>
      <c r="AX2647" s="24">
        <f t="shared" si="997"/>
        <v>0</v>
      </c>
      <c r="BA2647" s="24"/>
      <c r="BB2647" s="24"/>
      <c r="BC2647" s="24"/>
      <c r="BD2647" s="24"/>
      <c r="BE2647" s="24"/>
      <c r="BF2647" s="24"/>
      <c r="BG2647" s="24">
        <f t="shared" si="998"/>
        <v>0</v>
      </c>
      <c r="BH2647" s="24">
        <f t="shared" si="999"/>
        <v>0</v>
      </c>
      <c r="BK2647" s="24"/>
      <c r="BL2647" s="24"/>
      <c r="BM2647" s="24"/>
      <c r="BN2647" s="24"/>
      <c r="BO2647" s="24"/>
      <c r="BP2647" s="24"/>
      <c r="BQ2647" s="24">
        <f t="shared" si="1000"/>
        <v>0</v>
      </c>
      <c r="BR2647" s="24">
        <f t="shared" si="1001"/>
        <v>0</v>
      </c>
      <c r="BU2647" s="24"/>
      <c r="BV2647" s="24"/>
      <c r="BW2647" s="24"/>
      <c r="BX2647" s="24"/>
      <c r="BY2647" s="24"/>
      <c r="BZ2647" s="24"/>
      <c r="CA2647" s="24">
        <f t="shared" si="1002"/>
        <v>0</v>
      </c>
      <c r="CB2647" s="24">
        <f t="shared" si="1003"/>
        <v>0</v>
      </c>
      <c r="CC2647" s="24"/>
      <c r="CE2647" s="24">
        <f t="shared" si="1004"/>
        <v>0</v>
      </c>
      <c r="CG2647" s="24">
        <f t="shared" si="1005"/>
        <v>0</v>
      </c>
      <c r="CI2647" s="24">
        <f t="shared" si="1006"/>
        <v>0</v>
      </c>
      <c r="CK2647" s="24">
        <f t="shared" si="1007"/>
        <v>0</v>
      </c>
      <c r="CM2647" s="24">
        <f t="shared" si="1008"/>
        <v>0</v>
      </c>
      <c r="CO2647" s="24">
        <f t="shared" si="1009"/>
        <v>0</v>
      </c>
      <c r="CQ2647" s="24">
        <f t="shared" si="1010"/>
        <v>0</v>
      </c>
      <c r="CS2647" s="24">
        <f t="shared" si="1011"/>
        <v>0</v>
      </c>
    </row>
    <row r="2648" spans="9:97">
      <c r="I2648" s="24">
        <f t="shared" si="991"/>
        <v>0</v>
      </c>
      <c r="J2648" s="24">
        <f t="shared" si="990"/>
        <v>0</v>
      </c>
      <c r="M2648" s="24"/>
      <c r="N2648" s="24"/>
      <c r="O2648" s="24"/>
      <c r="P2648" s="24"/>
      <c r="Q2648" s="24"/>
      <c r="R2648" s="24"/>
      <c r="S2648" s="24">
        <f t="shared" si="992"/>
        <v>0</v>
      </c>
      <c r="T2648" s="24">
        <f t="shared" si="989"/>
        <v>0</v>
      </c>
      <c r="W2648" s="24"/>
      <c r="X2648" s="24"/>
      <c r="Y2648" s="24"/>
      <c r="Z2648" s="24"/>
      <c r="AA2648" s="24"/>
      <c r="AB2648" s="24"/>
      <c r="AC2648" s="24">
        <f t="shared" si="993"/>
        <v>0</v>
      </c>
      <c r="AD2648" s="24">
        <f t="shared" si="994"/>
        <v>0</v>
      </c>
      <c r="AG2648" s="24"/>
      <c r="AH2648" s="24"/>
      <c r="AI2648" s="24"/>
      <c r="AJ2648" s="24"/>
      <c r="AK2648" s="24"/>
      <c r="AL2648" s="24"/>
      <c r="AM2648" s="24">
        <f t="shared" si="995"/>
        <v>0</v>
      </c>
      <c r="AN2648" s="24">
        <f t="shared" si="988"/>
        <v>0</v>
      </c>
      <c r="AQ2648" s="24"/>
      <c r="AR2648" s="24"/>
      <c r="AS2648" s="24"/>
      <c r="AT2648" s="24"/>
      <c r="AU2648" s="24"/>
      <c r="AV2648" s="24"/>
      <c r="AW2648" s="24">
        <f t="shared" si="996"/>
        <v>0</v>
      </c>
      <c r="AX2648" s="24">
        <f t="shared" si="997"/>
        <v>0</v>
      </c>
      <c r="BA2648" s="24"/>
      <c r="BB2648" s="24"/>
      <c r="BC2648" s="24"/>
      <c r="BD2648" s="24"/>
      <c r="BE2648" s="24"/>
      <c r="BF2648" s="24"/>
      <c r="BG2648" s="24">
        <f t="shared" si="998"/>
        <v>0</v>
      </c>
      <c r="BH2648" s="24">
        <f t="shared" si="999"/>
        <v>0</v>
      </c>
      <c r="BK2648" s="24"/>
      <c r="BL2648" s="24"/>
      <c r="BM2648" s="24"/>
      <c r="BN2648" s="24"/>
      <c r="BO2648" s="24"/>
      <c r="BP2648" s="24"/>
      <c r="BQ2648" s="24">
        <f t="shared" si="1000"/>
        <v>0</v>
      </c>
      <c r="BR2648" s="24">
        <f t="shared" si="1001"/>
        <v>0</v>
      </c>
      <c r="BU2648" s="24"/>
      <c r="BV2648" s="24"/>
      <c r="BW2648" s="24"/>
      <c r="BX2648" s="24"/>
      <c r="BY2648" s="24"/>
      <c r="BZ2648" s="24"/>
      <c r="CA2648" s="24">
        <f t="shared" si="1002"/>
        <v>0</v>
      </c>
      <c r="CB2648" s="24">
        <f t="shared" si="1003"/>
        <v>0</v>
      </c>
      <c r="CC2648" s="24"/>
      <c r="CE2648" s="24">
        <f t="shared" si="1004"/>
        <v>0</v>
      </c>
      <c r="CG2648" s="24">
        <f t="shared" si="1005"/>
        <v>0</v>
      </c>
      <c r="CI2648" s="24">
        <f t="shared" si="1006"/>
        <v>0</v>
      </c>
      <c r="CK2648" s="24">
        <f t="shared" si="1007"/>
        <v>0</v>
      </c>
      <c r="CM2648" s="24">
        <f t="shared" si="1008"/>
        <v>0</v>
      </c>
      <c r="CO2648" s="24">
        <f t="shared" si="1009"/>
        <v>0</v>
      </c>
      <c r="CQ2648" s="24">
        <f t="shared" si="1010"/>
        <v>0</v>
      </c>
      <c r="CS2648" s="24">
        <f t="shared" si="1011"/>
        <v>0</v>
      </c>
    </row>
    <row r="2649" spans="9:97">
      <c r="I2649" s="24">
        <f t="shared" si="991"/>
        <v>0</v>
      </c>
      <c r="J2649" s="24">
        <f t="shared" si="990"/>
        <v>0</v>
      </c>
      <c r="M2649" s="24"/>
      <c r="N2649" s="24"/>
      <c r="O2649" s="24"/>
      <c r="P2649" s="24"/>
      <c r="Q2649" s="24"/>
      <c r="R2649" s="24"/>
      <c r="S2649" s="24">
        <f t="shared" si="992"/>
        <v>0</v>
      </c>
      <c r="T2649" s="24">
        <f t="shared" si="989"/>
        <v>0</v>
      </c>
      <c r="W2649" s="24"/>
      <c r="X2649" s="24"/>
      <c r="Y2649" s="24"/>
      <c r="Z2649" s="24"/>
      <c r="AA2649" s="24"/>
      <c r="AB2649" s="24"/>
      <c r="AC2649" s="24">
        <f t="shared" si="993"/>
        <v>0</v>
      </c>
      <c r="AD2649" s="24">
        <f t="shared" si="994"/>
        <v>0</v>
      </c>
      <c r="AG2649" s="24"/>
      <c r="AH2649" s="24"/>
      <c r="AI2649" s="24"/>
      <c r="AJ2649" s="24"/>
      <c r="AK2649" s="24"/>
      <c r="AL2649" s="24"/>
      <c r="AM2649" s="24">
        <f t="shared" si="995"/>
        <v>0</v>
      </c>
      <c r="AN2649" s="24">
        <f t="shared" si="988"/>
        <v>0</v>
      </c>
      <c r="AQ2649" s="24"/>
      <c r="AR2649" s="24"/>
      <c r="AS2649" s="24"/>
      <c r="AT2649" s="24"/>
      <c r="AU2649" s="24"/>
      <c r="AV2649" s="24"/>
      <c r="AW2649" s="24">
        <f t="shared" si="996"/>
        <v>0</v>
      </c>
      <c r="AX2649" s="24">
        <f t="shared" si="997"/>
        <v>0</v>
      </c>
      <c r="BA2649" s="24"/>
      <c r="BB2649" s="24"/>
      <c r="BC2649" s="24"/>
      <c r="BD2649" s="24"/>
      <c r="BE2649" s="24"/>
      <c r="BF2649" s="24"/>
      <c r="BG2649" s="24">
        <f t="shared" si="998"/>
        <v>0</v>
      </c>
      <c r="BH2649" s="24">
        <f t="shared" si="999"/>
        <v>0</v>
      </c>
      <c r="BK2649" s="24"/>
      <c r="BL2649" s="24"/>
      <c r="BM2649" s="24"/>
      <c r="BN2649" s="24"/>
      <c r="BO2649" s="24"/>
      <c r="BP2649" s="24"/>
      <c r="BQ2649" s="24">
        <f t="shared" si="1000"/>
        <v>0</v>
      </c>
      <c r="BR2649" s="24">
        <f t="shared" si="1001"/>
        <v>0</v>
      </c>
      <c r="BU2649" s="24"/>
      <c r="BV2649" s="24"/>
      <c r="BW2649" s="24"/>
      <c r="BX2649" s="24"/>
      <c r="BY2649" s="24"/>
      <c r="BZ2649" s="24"/>
      <c r="CA2649" s="24">
        <f t="shared" si="1002"/>
        <v>0</v>
      </c>
      <c r="CB2649" s="24">
        <f t="shared" si="1003"/>
        <v>0</v>
      </c>
      <c r="CC2649" s="24"/>
      <c r="CE2649" s="24">
        <f t="shared" si="1004"/>
        <v>0</v>
      </c>
      <c r="CG2649" s="24">
        <f t="shared" si="1005"/>
        <v>0</v>
      </c>
      <c r="CI2649" s="24">
        <f t="shared" si="1006"/>
        <v>0</v>
      </c>
      <c r="CK2649" s="24">
        <f t="shared" si="1007"/>
        <v>0</v>
      </c>
      <c r="CM2649" s="24">
        <f t="shared" si="1008"/>
        <v>0</v>
      </c>
      <c r="CO2649" s="24">
        <f t="shared" si="1009"/>
        <v>0</v>
      </c>
      <c r="CQ2649" s="24">
        <f t="shared" si="1010"/>
        <v>0</v>
      </c>
      <c r="CS2649" s="24">
        <f t="shared" si="1011"/>
        <v>0</v>
      </c>
    </row>
    <row r="2650" spans="9:97">
      <c r="I2650" s="24">
        <f t="shared" si="991"/>
        <v>0</v>
      </c>
      <c r="J2650" s="24">
        <f t="shared" si="990"/>
        <v>0</v>
      </c>
      <c r="M2650" s="24"/>
      <c r="N2650" s="24"/>
      <c r="O2650" s="24"/>
      <c r="P2650" s="24"/>
      <c r="Q2650" s="24"/>
      <c r="R2650" s="24"/>
      <c r="S2650" s="24">
        <f t="shared" si="992"/>
        <v>0</v>
      </c>
      <c r="T2650" s="24">
        <f t="shared" si="989"/>
        <v>0</v>
      </c>
      <c r="W2650" s="24"/>
      <c r="X2650" s="24"/>
      <c r="Y2650" s="24"/>
      <c r="Z2650" s="24"/>
      <c r="AA2650" s="24"/>
      <c r="AB2650" s="24"/>
      <c r="AC2650" s="24">
        <f t="shared" si="993"/>
        <v>0</v>
      </c>
      <c r="AD2650" s="24">
        <f t="shared" si="994"/>
        <v>0</v>
      </c>
      <c r="AG2650" s="24"/>
      <c r="AH2650" s="24"/>
      <c r="AI2650" s="24"/>
      <c r="AJ2650" s="24"/>
      <c r="AK2650" s="24"/>
      <c r="AL2650" s="24"/>
      <c r="AM2650" s="24">
        <f t="shared" si="995"/>
        <v>0</v>
      </c>
      <c r="AN2650" s="24">
        <f t="shared" ref="AN2650:AN2713" si="1012">IF(AJ2650&lt;AG2650-AH2650,AG2650-AH2650-AJ2650,0)</f>
        <v>0</v>
      </c>
      <c r="AQ2650" s="24"/>
      <c r="AR2650" s="24"/>
      <c r="AS2650" s="24"/>
      <c r="AT2650" s="24"/>
      <c r="AU2650" s="24"/>
      <c r="AV2650" s="24"/>
      <c r="AW2650" s="24">
        <f t="shared" si="996"/>
        <v>0</v>
      </c>
      <c r="AX2650" s="24">
        <f t="shared" si="997"/>
        <v>0</v>
      </c>
      <c r="BA2650" s="24"/>
      <c r="BB2650" s="24"/>
      <c r="BC2650" s="24"/>
      <c r="BD2650" s="24"/>
      <c r="BE2650" s="24"/>
      <c r="BF2650" s="24"/>
      <c r="BG2650" s="24">
        <f t="shared" si="998"/>
        <v>0</v>
      </c>
      <c r="BH2650" s="24">
        <f t="shared" si="999"/>
        <v>0</v>
      </c>
      <c r="BK2650" s="24"/>
      <c r="BL2650" s="24"/>
      <c r="BM2650" s="24"/>
      <c r="BN2650" s="24"/>
      <c r="BO2650" s="24"/>
      <c r="BP2650" s="24"/>
      <c r="BQ2650" s="24">
        <f t="shared" si="1000"/>
        <v>0</v>
      </c>
      <c r="BR2650" s="24">
        <f t="shared" si="1001"/>
        <v>0</v>
      </c>
      <c r="BU2650" s="24"/>
      <c r="BV2650" s="24"/>
      <c r="BW2650" s="24"/>
      <c r="BX2650" s="24"/>
      <c r="BY2650" s="24"/>
      <c r="BZ2650" s="24"/>
      <c r="CA2650" s="24">
        <f t="shared" si="1002"/>
        <v>0</v>
      </c>
      <c r="CB2650" s="24">
        <f t="shared" si="1003"/>
        <v>0</v>
      </c>
      <c r="CC2650" s="24"/>
      <c r="CE2650" s="24">
        <f t="shared" si="1004"/>
        <v>0</v>
      </c>
      <c r="CG2650" s="24">
        <f t="shared" si="1005"/>
        <v>0</v>
      </c>
      <c r="CI2650" s="24">
        <f t="shared" si="1006"/>
        <v>0</v>
      </c>
      <c r="CK2650" s="24">
        <f t="shared" si="1007"/>
        <v>0</v>
      </c>
      <c r="CM2650" s="24">
        <f t="shared" si="1008"/>
        <v>0</v>
      </c>
      <c r="CO2650" s="24">
        <f t="shared" si="1009"/>
        <v>0</v>
      </c>
      <c r="CQ2650" s="24">
        <f t="shared" si="1010"/>
        <v>0</v>
      </c>
      <c r="CS2650" s="24">
        <f t="shared" si="1011"/>
        <v>0</v>
      </c>
    </row>
    <row r="2651" spans="9:97">
      <c r="I2651" s="24">
        <f t="shared" si="991"/>
        <v>0</v>
      </c>
      <c r="J2651" s="24">
        <f t="shared" si="990"/>
        <v>0</v>
      </c>
      <c r="M2651" s="24"/>
      <c r="N2651" s="24"/>
      <c r="O2651" s="24"/>
      <c r="P2651" s="24"/>
      <c r="Q2651" s="24"/>
      <c r="R2651" s="24"/>
      <c r="S2651" s="24">
        <f t="shared" si="992"/>
        <v>0</v>
      </c>
      <c r="T2651" s="24">
        <f t="shared" si="989"/>
        <v>0</v>
      </c>
      <c r="W2651" s="24"/>
      <c r="X2651" s="24"/>
      <c r="Y2651" s="24"/>
      <c r="Z2651" s="24"/>
      <c r="AA2651" s="24"/>
      <c r="AB2651" s="24"/>
      <c r="AC2651" s="24">
        <f t="shared" si="993"/>
        <v>0</v>
      </c>
      <c r="AD2651" s="24">
        <f t="shared" si="994"/>
        <v>0</v>
      </c>
      <c r="AG2651" s="24"/>
      <c r="AH2651" s="24"/>
      <c r="AI2651" s="24"/>
      <c r="AJ2651" s="24"/>
      <c r="AK2651" s="24"/>
      <c r="AL2651" s="24"/>
      <c r="AM2651" s="24">
        <f t="shared" si="995"/>
        <v>0</v>
      </c>
      <c r="AN2651" s="24">
        <f t="shared" si="1012"/>
        <v>0</v>
      </c>
      <c r="AQ2651" s="24"/>
      <c r="AR2651" s="24"/>
      <c r="AS2651" s="24"/>
      <c r="AT2651" s="24"/>
      <c r="AU2651" s="24"/>
      <c r="AV2651" s="24"/>
      <c r="AW2651" s="24">
        <f t="shared" si="996"/>
        <v>0</v>
      </c>
      <c r="AX2651" s="24">
        <f t="shared" si="997"/>
        <v>0</v>
      </c>
      <c r="BA2651" s="24"/>
      <c r="BB2651" s="24"/>
      <c r="BC2651" s="24"/>
      <c r="BD2651" s="24"/>
      <c r="BE2651" s="24"/>
      <c r="BF2651" s="24"/>
      <c r="BG2651" s="24">
        <f t="shared" si="998"/>
        <v>0</v>
      </c>
      <c r="BH2651" s="24">
        <f t="shared" si="999"/>
        <v>0</v>
      </c>
      <c r="BK2651" s="24"/>
      <c r="BL2651" s="24"/>
      <c r="BM2651" s="24"/>
      <c r="BN2651" s="24"/>
      <c r="BO2651" s="24"/>
      <c r="BP2651" s="24"/>
      <c r="BQ2651" s="24">
        <f t="shared" si="1000"/>
        <v>0</v>
      </c>
      <c r="BR2651" s="24">
        <f t="shared" si="1001"/>
        <v>0</v>
      </c>
      <c r="BU2651" s="24"/>
      <c r="BV2651" s="24"/>
      <c r="BW2651" s="24"/>
      <c r="BX2651" s="24"/>
      <c r="BY2651" s="24"/>
      <c r="BZ2651" s="24"/>
      <c r="CA2651" s="24">
        <f t="shared" si="1002"/>
        <v>0</v>
      </c>
      <c r="CB2651" s="24">
        <f t="shared" si="1003"/>
        <v>0</v>
      </c>
      <c r="CC2651" s="24"/>
      <c r="CE2651" s="24">
        <f t="shared" si="1004"/>
        <v>0</v>
      </c>
      <c r="CG2651" s="24">
        <f t="shared" si="1005"/>
        <v>0</v>
      </c>
      <c r="CI2651" s="24">
        <f t="shared" si="1006"/>
        <v>0</v>
      </c>
      <c r="CK2651" s="24">
        <f t="shared" si="1007"/>
        <v>0</v>
      </c>
      <c r="CM2651" s="24">
        <f t="shared" si="1008"/>
        <v>0</v>
      </c>
      <c r="CO2651" s="24">
        <f t="shared" si="1009"/>
        <v>0</v>
      </c>
      <c r="CQ2651" s="24">
        <f t="shared" si="1010"/>
        <v>0</v>
      </c>
      <c r="CS2651" s="24">
        <f t="shared" si="1011"/>
        <v>0</v>
      </c>
    </row>
    <row r="2652" spans="9:97">
      <c r="I2652" s="24">
        <f t="shared" si="991"/>
        <v>0</v>
      </c>
      <c r="J2652" s="24">
        <f t="shared" si="990"/>
        <v>0</v>
      </c>
      <c r="M2652" s="24"/>
      <c r="N2652" s="24"/>
      <c r="O2652" s="24"/>
      <c r="P2652" s="24"/>
      <c r="Q2652" s="24"/>
      <c r="R2652" s="24"/>
      <c r="S2652" s="24">
        <f t="shared" si="992"/>
        <v>0</v>
      </c>
      <c r="T2652" s="24">
        <f t="shared" si="989"/>
        <v>0</v>
      </c>
      <c r="W2652" s="24"/>
      <c r="X2652" s="24"/>
      <c r="Y2652" s="24"/>
      <c r="Z2652" s="24"/>
      <c r="AA2652" s="24"/>
      <c r="AB2652" s="24"/>
      <c r="AC2652" s="24">
        <f t="shared" si="993"/>
        <v>0</v>
      </c>
      <c r="AD2652" s="24">
        <f t="shared" si="994"/>
        <v>0</v>
      </c>
      <c r="AG2652" s="24"/>
      <c r="AH2652" s="24"/>
      <c r="AI2652" s="24"/>
      <c r="AJ2652" s="24"/>
      <c r="AK2652" s="24"/>
      <c r="AL2652" s="24"/>
      <c r="AM2652" s="24">
        <f t="shared" si="995"/>
        <v>0</v>
      </c>
      <c r="AN2652" s="24">
        <f t="shared" si="1012"/>
        <v>0</v>
      </c>
      <c r="AQ2652" s="24"/>
      <c r="AR2652" s="24"/>
      <c r="AS2652" s="24"/>
      <c r="AT2652" s="24"/>
      <c r="AU2652" s="24"/>
      <c r="AV2652" s="24"/>
      <c r="AW2652" s="24">
        <f t="shared" si="996"/>
        <v>0</v>
      </c>
      <c r="AX2652" s="24">
        <f t="shared" si="997"/>
        <v>0</v>
      </c>
      <c r="BA2652" s="24"/>
      <c r="BB2652" s="24"/>
      <c r="BC2652" s="24"/>
      <c r="BD2652" s="24"/>
      <c r="BE2652" s="24"/>
      <c r="BF2652" s="24"/>
      <c r="BG2652" s="24">
        <f t="shared" si="998"/>
        <v>0</v>
      </c>
      <c r="BH2652" s="24">
        <f t="shared" si="999"/>
        <v>0</v>
      </c>
      <c r="BK2652" s="24"/>
      <c r="BL2652" s="24"/>
      <c r="BM2652" s="24"/>
      <c r="BN2652" s="24"/>
      <c r="BO2652" s="24"/>
      <c r="BP2652" s="24"/>
      <c r="BQ2652" s="24">
        <f t="shared" si="1000"/>
        <v>0</v>
      </c>
      <c r="BR2652" s="24">
        <f t="shared" si="1001"/>
        <v>0</v>
      </c>
      <c r="BU2652" s="24"/>
      <c r="BV2652" s="24"/>
      <c r="BW2652" s="24"/>
      <c r="BX2652" s="24"/>
      <c r="BY2652" s="24"/>
      <c r="BZ2652" s="24"/>
      <c r="CA2652" s="24">
        <f t="shared" si="1002"/>
        <v>0</v>
      </c>
      <c r="CB2652" s="24">
        <f t="shared" si="1003"/>
        <v>0</v>
      </c>
      <c r="CC2652" s="24"/>
      <c r="CE2652" s="24">
        <f t="shared" si="1004"/>
        <v>0</v>
      </c>
      <c r="CG2652" s="24">
        <f t="shared" si="1005"/>
        <v>0</v>
      </c>
      <c r="CI2652" s="24">
        <f t="shared" si="1006"/>
        <v>0</v>
      </c>
      <c r="CK2652" s="24">
        <f t="shared" si="1007"/>
        <v>0</v>
      </c>
      <c r="CM2652" s="24">
        <f t="shared" si="1008"/>
        <v>0</v>
      </c>
      <c r="CO2652" s="24">
        <f t="shared" si="1009"/>
        <v>0</v>
      </c>
      <c r="CQ2652" s="24">
        <f t="shared" si="1010"/>
        <v>0</v>
      </c>
      <c r="CS2652" s="24">
        <f t="shared" si="1011"/>
        <v>0</v>
      </c>
    </row>
    <row r="2653" spans="9:97">
      <c r="I2653" s="24">
        <f t="shared" si="991"/>
        <v>0</v>
      </c>
      <c r="J2653" s="24">
        <f t="shared" si="990"/>
        <v>0</v>
      </c>
      <c r="M2653" s="24"/>
      <c r="N2653" s="24"/>
      <c r="O2653" s="24"/>
      <c r="P2653" s="24"/>
      <c r="Q2653" s="24"/>
      <c r="R2653" s="24"/>
      <c r="S2653" s="24">
        <f t="shared" si="992"/>
        <v>0</v>
      </c>
      <c r="T2653" s="24">
        <f t="shared" si="989"/>
        <v>0</v>
      </c>
      <c r="W2653" s="24"/>
      <c r="X2653" s="24"/>
      <c r="Y2653" s="24"/>
      <c r="Z2653" s="24"/>
      <c r="AA2653" s="24"/>
      <c r="AB2653" s="24"/>
      <c r="AC2653" s="24">
        <f t="shared" si="993"/>
        <v>0</v>
      </c>
      <c r="AD2653" s="24">
        <f t="shared" si="994"/>
        <v>0</v>
      </c>
      <c r="AG2653" s="24"/>
      <c r="AH2653" s="24"/>
      <c r="AI2653" s="24"/>
      <c r="AJ2653" s="24"/>
      <c r="AK2653" s="24"/>
      <c r="AL2653" s="24"/>
      <c r="AM2653" s="24">
        <f t="shared" si="995"/>
        <v>0</v>
      </c>
      <c r="AN2653" s="24">
        <f t="shared" si="1012"/>
        <v>0</v>
      </c>
      <c r="AQ2653" s="24"/>
      <c r="AR2653" s="24"/>
      <c r="AS2653" s="24"/>
      <c r="AT2653" s="24"/>
      <c r="AU2653" s="24"/>
      <c r="AV2653" s="24"/>
      <c r="AW2653" s="24">
        <f t="shared" si="996"/>
        <v>0</v>
      </c>
      <c r="AX2653" s="24">
        <f t="shared" si="997"/>
        <v>0</v>
      </c>
      <c r="BA2653" s="24"/>
      <c r="BB2653" s="24"/>
      <c r="BC2653" s="24"/>
      <c r="BD2653" s="24"/>
      <c r="BE2653" s="24"/>
      <c r="BF2653" s="24"/>
      <c r="BG2653" s="24">
        <f t="shared" si="998"/>
        <v>0</v>
      </c>
      <c r="BH2653" s="24">
        <f t="shared" si="999"/>
        <v>0</v>
      </c>
      <c r="BK2653" s="24"/>
      <c r="BL2653" s="24"/>
      <c r="BM2653" s="24"/>
      <c r="BN2653" s="24"/>
      <c r="BO2653" s="24"/>
      <c r="BP2653" s="24"/>
      <c r="BQ2653" s="24">
        <f t="shared" si="1000"/>
        <v>0</v>
      </c>
      <c r="BR2653" s="24">
        <f t="shared" si="1001"/>
        <v>0</v>
      </c>
      <c r="BU2653" s="24"/>
      <c r="BV2653" s="24"/>
      <c r="BW2653" s="24"/>
      <c r="BX2653" s="24"/>
      <c r="BY2653" s="24"/>
      <c r="BZ2653" s="24"/>
      <c r="CA2653" s="24">
        <f t="shared" si="1002"/>
        <v>0</v>
      </c>
      <c r="CB2653" s="24">
        <f t="shared" si="1003"/>
        <v>0</v>
      </c>
      <c r="CC2653" s="24"/>
      <c r="CE2653" s="24">
        <f t="shared" si="1004"/>
        <v>0</v>
      </c>
      <c r="CG2653" s="24">
        <f t="shared" si="1005"/>
        <v>0</v>
      </c>
      <c r="CI2653" s="24">
        <f t="shared" si="1006"/>
        <v>0</v>
      </c>
      <c r="CK2653" s="24">
        <f t="shared" si="1007"/>
        <v>0</v>
      </c>
      <c r="CM2653" s="24">
        <f t="shared" si="1008"/>
        <v>0</v>
      </c>
      <c r="CO2653" s="24">
        <f t="shared" si="1009"/>
        <v>0</v>
      </c>
      <c r="CQ2653" s="24">
        <f t="shared" si="1010"/>
        <v>0</v>
      </c>
      <c r="CS2653" s="24">
        <f t="shared" si="1011"/>
        <v>0</v>
      </c>
    </row>
    <row r="2654" spans="9:97">
      <c r="I2654" s="24">
        <f t="shared" si="991"/>
        <v>0</v>
      </c>
      <c r="J2654" s="24">
        <f t="shared" si="990"/>
        <v>0</v>
      </c>
      <c r="M2654" s="24"/>
      <c r="N2654" s="24"/>
      <c r="O2654" s="24"/>
      <c r="P2654" s="24"/>
      <c r="Q2654" s="24"/>
      <c r="R2654" s="24"/>
      <c r="S2654" s="24">
        <f t="shared" si="992"/>
        <v>0</v>
      </c>
      <c r="T2654" s="24">
        <f t="shared" si="989"/>
        <v>0</v>
      </c>
      <c r="W2654" s="24"/>
      <c r="X2654" s="24"/>
      <c r="Y2654" s="24"/>
      <c r="Z2654" s="24"/>
      <c r="AA2654" s="24"/>
      <c r="AB2654" s="24"/>
      <c r="AC2654" s="24">
        <f t="shared" si="993"/>
        <v>0</v>
      </c>
      <c r="AD2654" s="24">
        <f t="shared" si="994"/>
        <v>0</v>
      </c>
      <c r="AG2654" s="24"/>
      <c r="AH2654" s="24"/>
      <c r="AI2654" s="24"/>
      <c r="AJ2654" s="24"/>
      <c r="AK2654" s="24"/>
      <c r="AL2654" s="24"/>
      <c r="AM2654" s="24">
        <f t="shared" si="995"/>
        <v>0</v>
      </c>
      <c r="AN2654" s="24">
        <f t="shared" si="1012"/>
        <v>0</v>
      </c>
      <c r="AQ2654" s="24"/>
      <c r="AR2654" s="24"/>
      <c r="AS2654" s="24"/>
      <c r="AT2654" s="24"/>
      <c r="AU2654" s="24"/>
      <c r="AV2654" s="24"/>
      <c r="AW2654" s="24">
        <f t="shared" si="996"/>
        <v>0</v>
      </c>
      <c r="AX2654" s="24">
        <f t="shared" si="997"/>
        <v>0</v>
      </c>
      <c r="BA2654" s="24"/>
      <c r="BB2654" s="24"/>
      <c r="BC2654" s="24"/>
      <c r="BD2654" s="24"/>
      <c r="BE2654" s="24"/>
      <c r="BF2654" s="24"/>
      <c r="BG2654" s="24">
        <f t="shared" si="998"/>
        <v>0</v>
      </c>
      <c r="BH2654" s="24">
        <f t="shared" si="999"/>
        <v>0</v>
      </c>
      <c r="BK2654" s="24"/>
      <c r="BL2654" s="24"/>
      <c r="BM2654" s="24"/>
      <c r="BN2654" s="24"/>
      <c r="BO2654" s="24"/>
      <c r="BP2654" s="24"/>
      <c r="BQ2654" s="24">
        <f t="shared" si="1000"/>
        <v>0</v>
      </c>
      <c r="BR2654" s="24">
        <f t="shared" si="1001"/>
        <v>0</v>
      </c>
      <c r="BU2654" s="24"/>
      <c r="BV2654" s="24"/>
      <c r="BW2654" s="24"/>
      <c r="BX2654" s="24"/>
      <c r="BY2654" s="24"/>
      <c r="BZ2654" s="24"/>
      <c r="CA2654" s="24">
        <f t="shared" si="1002"/>
        <v>0</v>
      </c>
      <c r="CB2654" s="24">
        <f t="shared" si="1003"/>
        <v>0</v>
      </c>
      <c r="CC2654" s="24"/>
      <c r="CE2654" s="24">
        <f t="shared" si="1004"/>
        <v>0</v>
      </c>
      <c r="CG2654" s="24">
        <f t="shared" si="1005"/>
        <v>0</v>
      </c>
      <c r="CI2654" s="24">
        <f t="shared" si="1006"/>
        <v>0</v>
      </c>
      <c r="CK2654" s="24">
        <f t="shared" si="1007"/>
        <v>0</v>
      </c>
      <c r="CM2654" s="24">
        <f t="shared" si="1008"/>
        <v>0</v>
      </c>
      <c r="CO2654" s="24">
        <f t="shared" si="1009"/>
        <v>0</v>
      </c>
      <c r="CQ2654" s="24">
        <f t="shared" si="1010"/>
        <v>0</v>
      </c>
      <c r="CS2654" s="24">
        <f t="shared" si="1011"/>
        <v>0</v>
      </c>
    </row>
    <row r="2655" spans="9:97">
      <c r="I2655" s="24">
        <f t="shared" si="991"/>
        <v>0</v>
      </c>
      <c r="J2655" s="24">
        <f t="shared" si="990"/>
        <v>0</v>
      </c>
      <c r="M2655" s="24"/>
      <c r="N2655" s="24"/>
      <c r="O2655" s="24"/>
      <c r="P2655" s="24"/>
      <c r="Q2655" s="24"/>
      <c r="R2655" s="24"/>
      <c r="S2655" s="24">
        <f t="shared" si="992"/>
        <v>0</v>
      </c>
      <c r="T2655" s="24">
        <f t="shared" si="989"/>
        <v>0</v>
      </c>
      <c r="W2655" s="24"/>
      <c r="X2655" s="24"/>
      <c r="Y2655" s="24"/>
      <c r="Z2655" s="24"/>
      <c r="AA2655" s="24"/>
      <c r="AB2655" s="24"/>
      <c r="AC2655" s="24">
        <f t="shared" si="993"/>
        <v>0</v>
      </c>
      <c r="AD2655" s="24">
        <f t="shared" si="994"/>
        <v>0</v>
      </c>
      <c r="AG2655" s="24"/>
      <c r="AH2655" s="24"/>
      <c r="AI2655" s="24"/>
      <c r="AJ2655" s="24"/>
      <c r="AK2655" s="24"/>
      <c r="AL2655" s="24"/>
      <c r="AM2655" s="24">
        <f t="shared" si="995"/>
        <v>0</v>
      </c>
      <c r="AN2655" s="24">
        <f t="shared" si="1012"/>
        <v>0</v>
      </c>
      <c r="AQ2655" s="24"/>
      <c r="AR2655" s="24"/>
      <c r="AS2655" s="24"/>
      <c r="AT2655" s="24"/>
      <c r="AU2655" s="24"/>
      <c r="AV2655" s="24"/>
      <c r="AW2655" s="24">
        <f t="shared" si="996"/>
        <v>0</v>
      </c>
      <c r="AX2655" s="24">
        <f t="shared" si="997"/>
        <v>0</v>
      </c>
      <c r="BA2655" s="24"/>
      <c r="BB2655" s="24"/>
      <c r="BC2655" s="24"/>
      <c r="BD2655" s="24"/>
      <c r="BE2655" s="24"/>
      <c r="BF2655" s="24"/>
      <c r="BG2655" s="24">
        <f t="shared" si="998"/>
        <v>0</v>
      </c>
      <c r="BH2655" s="24">
        <f t="shared" si="999"/>
        <v>0</v>
      </c>
      <c r="BK2655" s="24"/>
      <c r="BL2655" s="24"/>
      <c r="BM2655" s="24"/>
      <c r="BN2655" s="24"/>
      <c r="BO2655" s="24"/>
      <c r="BP2655" s="24"/>
      <c r="BQ2655" s="24">
        <f t="shared" si="1000"/>
        <v>0</v>
      </c>
      <c r="BR2655" s="24">
        <f t="shared" si="1001"/>
        <v>0</v>
      </c>
      <c r="BU2655" s="24"/>
      <c r="BV2655" s="24"/>
      <c r="BW2655" s="24"/>
      <c r="BX2655" s="24"/>
      <c r="BY2655" s="24"/>
      <c r="BZ2655" s="24"/>
      <c r="CA2655" s="24">
        <f t="shared" si="1002"/>
        <v>0</v>
      </c>
      <c r="CB2655" s="24">
        <f t="shared" si="1003"/>
        <v>0</v>
      </c>
      <c r="CC2655" s="24"/>
      <c r="CE2655" s="24">
        <f t="shared" si="1004"/>
        <v>0</v>
      </c>
      <c r="CG2655" s="24">
        <f t="shared" si="1005"/>
        <v>0</v>
      </c>
      <c r="CI2655" s="24">
        <f t="shared" si="1006"/>
        <v>0</v>
      </c>
      <c r="CK2655" s="24">
        <f t="shared" si="1007"/>
        <v>0</v>
      </c>
      <c r="CM2655" s="24">
        <f t="shared" si="1008"/>
        <v>0</v>
      </c>
      <c r="CO2655" s="24">
        <f t="shared" si="1009"/>
        <v>0</v>
      </c>
      <c r="CQ2655" s="24">
        <f t="shared" si="1010"/>
        <v>0</v>
      </c>
      <c r="CS2655" s="24">
        <f t="shared" si="1011"/>
        <v>0</v>
      </c>
    </row>
    <row r="2656" spans="9:97">
      <c r="I2656" s="24">
        <f t="shared" si="991"/>
        <v>0</v>
      </c>
      <c r="J2656" s="24">
        <f t="shared" si="990"/>
        <v>0</v>
      </c>
      <c r="M2656" s="24"/>
      <c r="N2656" s="24"/>
      <c r="O2656" s="24"/>
      <c r="P2656" s="24"/>
      <c r="Q2656" s="24"/>
      <c r="R2656" s="24"/>
      <c r="S2656" s="24">
        <f t="shared" si="992"/>
        <v>0</v>
      </c>
      <c r="T2656" s="24">
        <f t="shared" si="989"/>
        <v>0</v>
      </c>
      <c r="W2656" s="24"/>
      <c r="X2656" s="24"/>
      <c r="Y2656" s="24"/>
      <c r="Z2656" s="24"/>
      <c r="AA2656" s="24"/>
      <c r="AB2656" s="24"/>
      <c r="AC2656" s="24">
        <f t="shared" si="993"/>
        <v>0</v>
      </c>
      <c r="AD2656" s="24">
        <f t="shared" si="994"/>
        <v>0</v>
      </c>
      <c r="AG2656" s="24"/>
      <c r="AH2656" s="24"/>
      <c r="AI2656" s="24"/>
      <c r="AJ2656" s="24"/>
      <c r="AK2656" s="24"/>
      <c r="AL2656" s="24"/>
      <c r="AM2656" s="24">
        <f t="shared" si="995"/>
        <v>0</v>
      </c>
      <c r="AN2656" s="24">
        <f t="shared" si="1012"/>
        <v>0</v>
      </c>
      <c r="AQ2656" s="24"/>
      <c r="AR2656" s="24"/>
      <c r="AS2656" s="24"/>
      <c r="AT2656" s="24"/>
      <c r="AU2656" s="24"/>
      <c r="AV2656" s="24"/>
      <c r="AW2656" s="24">
        <f t="shared" si="996"/>
        <v>0</v>
      </c>
      <c r="AX2656" s="24">
        <f t="shared" si="997"/>
        <v>0</v>
      </c>
      <c r="BA2656" s="24"/>
      <c r="BB2656" s="24"/>
      <c r="BC2656" s="24"/>
      <c r="BD2656" s="24"/>
      <c r="BE2656" s="24"/>
      <c r="BF2656" s="24"/>
      <c r="BG2656" s="24">
        <f t="shared" si="998"/>
        <v>0</v>
      </c>
      <c r="BH2656" s="24">
        <f t="shared" si="999"/>
        <v>0</v>
      </c>
      <c r="BK2656" s="24"/>
      <c r="BL2656" s="24"/>
      <c r="BM2656" s="24"/>
      <c r="BN2656" s="24"/>
      <c r="BO2656" s="24"/>
      <c r="BP2656" s="24"/>
      <c r="BQ2656" s="24">
        <f t="shared" si="1000"/>
        <v>0</v>
      </c>
      <c r="BR2656" s="24">
        <f t="shared" si="1001"/>
        <v>0</v>
      </c>
      <c r="BU2656" s="24"/>
      <c r="BV2656" s="24"/>
      <c r="BW2656" s="24"/>
      <c r="BX2656" s="24"/>
      <c r="BY2656" s="24"/>
      <c r="BZ2656" s="24"/>
      <c r="CA2656" s="24">
        <f t="shared" si="1002"/>
        <v>0</v>
      </c>
      <c r="CB2656" s="24">
        <f t="shared" si="1003"/>
        <v>0</v>
      </c>
      <c r="CC2656" s="24"/>
      <c r="CE2656" s="24">
        <f t="shared" si="1004"/>
        <v>0</v>
      </c>
      <c r="CG2656" s="24">
        <f t="shared" si="1005"/>
        <v>0</v>
      </c>
      <c r="CI2656" s="24">
        <f t="shared" si="1006"/>
        <v>0</v>
      </c>
      <c r="CK2656" s="24">
        <f t="shared" si="1007"/>
        <v>0</v>
      </c>
      <c r="CM2656" s="24">
        <f t="shared" si="1008"/>
        <v>0</v>
      </c>
      <c r="CO2656" s="24">
        <f t="shared" si="1009"/>
        <v>0</v>
      </c>
      <c r="CQ2656" s="24">
        <f t="shared" si="1010"/>
        <v>0</v>
      </c>
      <c r="CS2656" s="24">
        <f t="shared" si="1011"/>
        <v>0</v>
      </c>
    </row>
    <row r="2657" spans="9:97">
      <c r="I2657" s="24">
        <f t="shared" si="991"/>
        <v>0</v>
      </c>
      <c r="J2657" s="24">
        <f t="shared" si="990"/>
        <v>0</v>
      </c>
      <c r="M2657" s="24"/>
      <c r="N2657" s="24"/>
      <c r="O2657" s="24"/>
      <c r="P2657" s="24"/>
      <c r="Q2657" s="24"/>
      <c r="R2657" s="24"/>
      <c r="S2657" s="24">
        <f t="shared" si="992"/>
        <v>0</v>
      </c>
      <c r="T2657" s="24">
        <f t="shared" si="989"/>
        <v>0</v>
      </c>
      <c r="W2657" s="24"/>
      <c r="X2657" s="24"/>
      <c r="Y2657" s="24"/>
      <c r="Z2657" s="24"/>
      <c r="AA2657" s="24"/>
      <c r="AB2657" s="24"/>
      <c r="AC2657" s="24">
        <f t="shared" si="993"/>
        <v>0</v>
      </c>
      <c r="AD2657" s="24">
        <f t="shared" si="994"/>
        <v>0</v>
      </c>
      <c r="AG2657" s="24"/>
      <c r="AH2657" s="24"/>
      <c r="AI2657" s="24"/>
      <c r="AJ2657" s="24"/>
      <c r="AK2657" s="24"/>
      <c r="AL2657" s="24"/>
      <c r="AM2657" s="24">
        <f t="shared" si="995"/>
        <v>0</v>
      </c>
      <c r="AN2657" s="24">
        <f t="shared" si="1012"/>
        <v>0</v>
      </c>
      <c r="AQ2657" s="24"/>
      <c r="AR2657" s="24"/>
      <c r="AS2657" s="24"/>
      <c r="AT2657" s="24"/>
      <c r="AU2657" s="24"/>
      <c r="AV2657" s="24"/>
      <c r="AW2657" s="24">
        <f t="shared" si="996"/>
        <v>0</v>
      </c>
      <c r="AX2657" s="24">
        <f t="shared" si="997"/>
        <v>0</v>
      </c>
      <c r="BA2657" s="24"/>
      <c r="BB2657" s="24"/>
      <c r="BC2657" s="24"/>
      <c r="BD2657" s="24"/>
      <c r="BE2657" s="24"/>
      <c r="BF2657" s="24"/>
      <c r="BG2657" s="24">
        <f t="shared" si="998"/>
        <v>0</v>
      </c>
      <c r="BH2657" s="24">
        <f t="shared" si="999"/>
        <v>0</v>
      </c>
      <c r="BK2657" s="24"/>
      <c r="BL2657" s="24"/>
      <c r="BM2657" s="24"/>
      <c r="BN2657" s="24"/>
      <c r="BO2657" s="24"/>
      <c r="BP2657" s="24"/>
      <c r="BQ2657" s="24">
        <f t="shared" si="1000"/>
        <v>0</v>
      </c>
      <c r="BR2657" s="24">
        <f t="shared" si="1001"/>
        <v>0</v>
      </c>
      <c r="BU2657" s="24"/>
      <c r="BV2657" s="24"/>
      <c r="BW2657" s="24"/>
      <c r="BX2657" s="24"/>
      <c r="BY2657" s="24"/>
      <c r="BZ2657" s="24"/>
      <c r="CA2657" s="24">
        <f t="shared" si="1002"/>
        <v>0</v>
      </c>
      <c r="CB2657" s="24">
        <f t="shared" si="1003"/>
        <v>0</v>
      </c>
      <c r="CC2657" s="24"/>
      <c r="CE2657" s="24">
        <f t="shared" si="1004"/>
        <v>0</v>
      </c>
      <c r="CG2657" s="24">
        <f t="shared" si="1005"/>
        <v>0</v>
      </c>
      <c r="CI2657" s="24">
        <f t="shared" si="1006"/>
        <v>0</v>
      </c>
      <c r="CK2657" s="24">
        <f t="shared" si="1007"/>
        <v>0</v>
      </c>
      <c r="CM2657" s="24">
        <f t="shared" si="1008"/>
        <v>0</v>
      </c>
      <c r="CO2657" s="24">
        <f t="shared" si="1009"/>
        <v>0</v>
      </c>
      <c r="CQ2657" s="24">
        <f t="shared" si="1010"/>
        <v>0</v>
      </c>
      <c r="CS2657" s="24">
        <f t="shared" si="1011"/>
        <v>0</v>
      </c>
    </row>
    <row r="2658" spans="9:97">
      <c r="I2658" s="24">
        <f t="shared" si="991"/>
        <v>0</v>
      </c>
      <c r="J2658" s="24">
        <f t="shared" si="990"/>
        <v>0</v>
      </c>
      <c r="M2658" s="24"/>
      <c r="N2658" s="24"/>
      <c r="O2658" s="24"/>
      <c r="P2658" s="24"/>
      <c r="Q2658" s="24"/>
      <c r="R2658" s="24"/>
      <c r="S2658" s="24">
        <f t="shared" si="992"/>
        <v>0</v>
      </c>
      <c r="T2658" s="24">
        <f t="shared" si="989"/>
        <v>0</v>
      </c>
      <c r="W2658" s="24"/>
      <c r="X2658" s="24"/>
      <c r="Y2658" s="24"/>
      <c r="Z2658" s="24"/>
      <c r="AA2658" s="24"/>
      <c r="AB2658" s="24"/>
      <c r="AC2658" s="24">
        <f t="shared" si="993"/>
        <v>0</v>
      </c>
      <c r="AD2658" s="24">
        <f t="shared" si="994"/>
        <v>0</v>
      </c>
      <c r="AG2658" s="24"/>
      <c r="AH2658" s="24"/>
      <c r="AI2658" s="24"/>
      <c r="AJ2658" s="24"/>
      <c r="AK2658" s="24"/>
      <c r="AL2658" s="24"/>
      <c r="AM2658" s="24">
        <f t="shared" si="995"/>
        <v>0</v>
      </c>
      <c r="AN2658" s="24">
        <f t="shared" si="1012"/>
        <v>0</v>
      </c>
      <c r="AQ2658" s="24"/>
      <c r="AR2658" s="24"/>
      <c r="AS2658" s="24"/>
      <c r="AT2658" s="24"/>
      <c r="AU2658" s="24"/>
      <c r="AV2658" s="24"/>
      <c r="AW2658" s="24">
        <f t="shared" si="996"/>
        <v>0</v>
      </c>
      <c r="AX2658" s="24">
        <f t="shared" si="997"/>
        <v>0</v>
      </c>
      <c r="BA2658" s="24"/>
      <c r="BB2658" s="24"/>
      <c r="BC2658" s="24"/>
      <c r="BD2658" s="24"/>
      <c r="BE2658" s="24"/>
      <c r="BF2658" s="24"/>
      <c r="BG2658" s="24">
        <f t="shared" si="998"/>
        <v>0</v>
      </c>
      <c r="BH2658" s="24">
        <f t="shared" si="999"/>
        <v>0</v>
      </c>
      <c r="BK2658" s="24"/>
      <c r="BL2658" s="24"/>
      <c r="BM2658" s="24"/>
      <c r="BN2658" s="24"/>
      <c r="BO2658" s="24"/>
      <c r="BP2658" s="24"/>
      <c r="BQ2658" s="24">
        <f t="shared" si="1000"/>
        <v>0</v>
      </c>
      <c r="BR2658" s="24">
        <f t="shared" si="1001"/>
        <v>0</v>
      </c>
      <c r="BU2658" s="24"/>
      <c r="BV2658" s="24"/>
      <c r="BW2658" s="24"/>
      <c r="BX2658" s="24"/>
      <c r="BY2658" s="24"/>
      <c r="BZ2658" s="24"/>
      <c r="CA2658" s="24">
        <f t="shared" si="1002"/>
        <v>0</v>
      </c>
      <c r="CB2658" s="24">
        <f t="shared" si="1003"/>
        <v>0</v>
      </c>
      <c r="CC2658" s="24"/>
      <c r="CE2658" s="24">
        <f t="shared" si="1004"/>
        <v>0</v>
      </c>
      <c r="CG2658" s="24">
        <f t="shared" si="1005"/>
        <v>0</v>
      </c>
      <c r="CI2658" s="24">
        <f t="shared" si="1006"/>
        <v>0</v>
      </c>
      <c r="CK2658" s="24">
        <f t="shared" si="1007"/>
        <v>0</v>
      </c>
      <c r="CM2658" s="24">
        <f t="shared" si="1008"/>
        <v>0</v>
      </c>
      <c r="CO2658" s="24">
        <f t="shared" si="1009"/>
        <v>0</v>
      </c>
      <c r="CQ2658" s="24">
        <f t="shared" si="1010"/>
        <v>0</v>
      </c>
      <c r="CS2658" s="24">
        <f t="shared" si="1011"/>
        <v>0</v>
      </c>
    </row>
    <row r="2659" spans="9:97">
      <c r="I2659" s="24">
        <f t="shared" si="991"/>
        <v>0</v>
      </c>
      <c r="J2659" s="24">
        <f t="shared" si="990"/>
        <v>0</v>
      </c>
      <c r="M2659" s="24"/>
      <c r="N2659" s="24"/>
      <c r="O2659" s="24"/>
      <c r="P2659" s="24"/>
      <c r="Q2659" s="24"/>
      <c r="R2659" s="24"/>
      <c r="S2659" s="24">
        <f t="shared" si="992"/>
        <v>0</v>
      </c>
      <c r="T2659" s="24">
        <f t="shared" si="989"/>
        <v>0</v>
      </c>
      <c r="W2659" s="24"/>
      <c r="X2659" s="24"/>
      <c r="Y2659" s="24"/>
      <c r="Z2659" s="24"/>
      <c r="AA2659" s="24"/>
      <c r="AB2659" s="24"/>
      <c r="AC2659" s="24">
        <f t="shared" si="993"/>
        <v>0</v>
      </c>
      <c r="AD2659" s="24">
        <f t="shared" si="994"/>
        <v>0</v>
      </c>
      <c r="AG2659" s="24"/>
      <c r="AH2659" s="24"/>
      <c r="AI2659" s="24"/>
      <c r="AJ2659" s="24"/>
      <c r="AK2659" s="24"/>
      <c r="AL2659" s="24"/>
      <c r="AM2659" s="24">
        <f t="shared" si="995"/>
        <v>0</v>
      </c>
      <c r="AN2659" s="24">
        <f t="shared" si="1012"/>
        <v>0</v>
      </c>
      <c r="AQ2659" s="24"/>
      <c r="AR2659" s="24"/>
      <c r="AS2659" s="24"/>
      <c r="AT2659" s="24"/>
      <c r="AU2659" s="24"/>
      <c r="AV2659" s="24"/>
      <c r="AW2659" s="24">
        <f t="shared" si="996"/>
        <v>0</v>
      </c>
      <c r="AX2659" s="24">
        <f t="shared" si="997"/>
        <v>0</v>
      </c>
      <c r="BA2659" s="24"/>
      <c r="BB2659" s="24"/>
      <c r="BC2659" s="24"/>
      <c r="BD2659" s="24"/>
      <c r="BE2659" s="24"/>
      <c r="BF2659" s="24"/>
      <c r="BG2659" s="24">
        <f t="shared" si="998"/>
        <v>0</v>
      </c>
      <c r="BH2659" s="24">
        <f t="shared" si="999"/>
        <v>0</v>
      </c>
      <c r="BK2659" s="24"/>
      <c r="BL2659" s="24"/>
      <c r="BM2659" s="24"/>
      <c r="BN2659" s="24"/>
      <c r="BO2659" s="24"/>
      <c r="BP2659" s="24"/>
      <c r="BQ2659" s="24">
        <f t="shared" si="1000"/>
        <v>0</v>
      </c>
      <c r="BR2659" s="24">
        <f t="shared" si="1001"/>
        <v>0</v>
      </c>
      <c r="BU2659" s="24"/>
      <c r="BV2659" s="24"/>
      <c r="BW2659" s="24"/>
      <c r="BX2659" s="24"/>
      <c r="BY2659" s="24"/>
      <c r="BZ2659" s="24"/>
      <c r="CA2659" s="24">
        <f t="shared" si="1002"/>
        <v>0</v>
      </c>
      <c r="CB2659" s="24">
        <f t="shared" si="1003"/>
        <v>0</v>
      </c>
      <c r="CC2659" s="24"/>
      <c r="CE2659" s="24">
        <f t="shared" si="1004"/>
        <v>0</v>
      </c>
      <c r="CG2659" s="24">
        <f t="shared" si="1005"/>
        <v>0</v>
      </c>
      <c r="CI2659" s="24">
        <f t="shared" si="1006"/>
        <v>0</v>
      </c>
      <c r="CK2659" s="24">
        <f t="shared" si="1007"/>
        <v>0</v>
      </c>
      <c r="CM2659" s="24">
        <f t="shared" si="1008"/>
        <v>0</v>
      </c>
      <c r="CO2659" s="24">
        <f t="shared" si="1009"/>
        <v>0</v>
      </c>
      <c r="CQ2659" s="24">
        <f t="shared" si="1010"/>
        <v>0</v>
      </c>
      <c r="CS2659" s="24">
        <f t="shared" si="1011"/>
        <v>0</v>
      </c>
    </row>
    <row r="2660" spans="9:97">
      <c r="I2660" s="24">
        <f t="shared" si="991"/>
        <v>0</v>
      </c>
      <c r="J2660" s="24">
        <f t="shared" si="990"/>
        <v>0</v>
      </c>
      <c r="M2660" s="24"/>
      <c r="N2660" s="24"/>
      <c r="O2660" s="24"/>
      <c r="P2660" s="24"/>
      <c r="Q2660" s="24"/>
      <c r="R2660" s="24"/>
      <c r="S2660" s="24">
        <f t="shared" si="992"/>
        <v>0</v>
      </c>
      <c r="T2660" s="24">
        <f t="shared" si="989"/>
        <v>0</v>
      </c>
      <c r="W2660" s="24"/>
      <c r="X2660" s="24"/>
      <c r="Y2660" s="24"/>
      <c r="Z2660" s="24"/>
      <c r="AA2660" s="24"/>
      <c r="AB2660" s="24"/>
      <c r="AC2660" s="24">
        <f t="shared" si="993"/>
        <v>0</v>
      </c>
      <c r="AD2660" s="24">
        <f t="shared" si="994"/>
        <v>0</v>
      </c>
      <c r="AG2660" s="24"/>
      <c r="AH2660" s="24"/>
      <c r="AI2660" s="24"/>
      <c r="AJ2660" s="24"/>
      <c r="AK2660" s="24"/>
      <c r="AL2660" s="24"/>
      <c r="AM2660" s="24">
        <f t="shared" si="995"/>
        <v>0</v>
      </c>
      <c r="AN2660" s="24">
        <f t="shared" si="1012"/>
        <v>0</v>
      </c>
      <c r="AQ2660" s="24"/>
      <c r="AR2660" s="24"/>
      <c r="AS2660" s="24"/>
      <c r="AT2660" s="24"/>
      <c r="AU2660" s="24"/>
      <c r="AV2660" s="24"/>
      <c r="AW2660" s="24">
        <f t="shared" si="996"/>
        <v>0</v>
      </c>
      <c r="AX2660" s="24">
        <f t="shared" si="997"/>
        <v>0</v>
      </c>
      <c r="BA2660" s="24"/>
      <c r="BB2660" s="24"/>
      <c r="BC2660" s="24"/>
      <c r="BD2660" s="24"/>
      <c r="BE2660" s="24"/>
      <c r="BF2660" s="24"/>
      <c r="BG2660" s="24">
        <f t="shared" si="998"/>
        <v>0</v>
      </c>
      <c r="BH2660" s="24">
        <f t="shared" si="999"/>
        <v>0</v>
      </c>
      <c r="BK2660" s="24"/>
      <c r="BL2660" s="24"/>
      <c r="BM2660" s="24"/>
      <c r="BN2660" s="24"/>
      <c r="BO2660" s="24"/>
      <c r="BP2660" s="24"/>
      <c r="BQ2660" s="24">
        <f t="shared" si="1000"/>
        <v>0</v>
      </c>
      <c r="BR2660" s="24">
        <f t="shared" si="1001"/>
        <v>0</v>
      </c>
      <c r="BU2660" s="24"/>
      <c r="BV2660" s="24"/>
      <c r="BW2660" s="24"/>
      <c r="BX2660" s="24"/>
      <c r="BY2660" s="24"/>
      <c r="BZ2660" s="24"/>
      <c r="CA2660" s="24">
        <f t="shared" si="1002"/>
        <v>0</v>
      </c>
      <c r="CB2660" s="24">
        <f t="shared" si="1003"/>
        <v>0</v>
      </c>
      <c r="CC2660" s="24"/>
      <c r="CE2660" s="24">
        <f t="shared" si="1004"/>
        <v>0</v>
      </c>
      <c r="CG2660" s="24">
        <f t="shared" si="1005"/>
        <v>0</v>
      </c>
      <c r="CI2660" s="24">
        <f t="shared" si="1006"/>
        <v>0</v>
      </c>
      <c r="CK2660" s="24">
        <f t="shared" si="1007"/>
        <v>0</v>
      </c>
      <c r="CM2660" s="24">
        <f t="shared" si="1008"/>
        <v>0</v>
      </c>
      <c r="CO2660" s="24">
        <f t="shared" si="1009"/>
        <v>0</v>
      </c>
      <c r="CQ2660" s="24">
        <f t="shared" si="1010"/>
        <v>0</v>
      </c>
      <c r="CS2660" s="24">
        <f t="shared" si="1011"/>
        <v>0</v>
      </c>
    </row>
    <row r="2661" spans="9:97">
      <c r="I2661" s="24">
        <f t="shared" si="991"/>
        <v>0</v>
      </c>
      <c r="J2661" s="24">
        <f t="shared" si="990"/>
        <v>0</v>
      </c>
      <c r="M2661" s="24"/>
      <c r="N2661" s="24"/>
      <c r="O2661" s="24"/>
      <c r="P2661" s="24"/>
      <c r="Q2661" s="24"/>
      <c r="R2661" s="24"/>
      <c r="S2661" s="24">
        <f t="shared" si="992"/>
        <v>0</v>
      </c>
      <c r="T2661" s="24">
        <f t="shared" si="989"/>
        <v>0</v>
      </c>
      <c r="W2661" s="24"/>
      <c r="X2661" s="24"/>
      <c r="Y2661" s="24"/>
      <c r="Z2661" s="24"/>
      <c r="AA2661" s="24"/>
      <c r="AB2661" s="24"/>
      <c r="AC2661" s="24">
        <f t="shared" si="993"/>
        <v>0</v>
      </c>
      <c r="AD2661" s="24">
        <f t="shared" si="994"/>
        <v>0</v>
      </c>
      <c r="AG2661" s="24"/>
      <c r="AH2661" s="24"/>
      <c r="AI2661" s="24"/>
      <c r="AJ2661" s="24"/>
      <c r="AK2661" s="24"/>
      <c r="AL2661" s="24"/>
      <c r="AM2661" s="24">
        <f t="shared" si="995"/>
        <v>0</v>
      </c>
      <c r="AN2661" s="24">
        <f t="shared" si="1012"/>
        <v>0</v>
      </c>
      <c r="AQ2661" s="24"/>
      <c r="AR2661" s="24"/>
      <c r="AS2661" s="24"/>
      <c r="AT2661" s="24"/>
      <c r="AU2661" s="24"/>
      <c r="AV2661" s="24"/>
      <c r="AW2661" s="24">
        <f t="shared" si="996"/>
        <v>0</v>
      </c>
      <c r="AX2661" s="24">
        <f t="shared" si="997"/>
        <v>0</v>
      </c>
      <c r="BA2661" s="24"/>
      <c r="BB2661" s="24"/>
      <c r="BC2661" s="24"/>
      <c r="BD2661" s="24"/>
      <c r="BE2661" s="24"/>
      <c r="BF2661" s="24"/>
      <c r="BG2661" s="24">
        <f t="shared" si="998"/>
        <v>0</v>
      </c>
      <c r="BH2661" s="24">
        <f t="shared" si="999"/>
        <v>0</v>
      </c>
      <c r="BK2661" s="24"/>
      <c r="BL2661" s="24"/>
      <c r="BM2661" s="24"/>
      <c r="BN2661" s="24"/>
      <c r="BO2661" s="24"/>
      <c r="BP2661" s="24"/>
      <c r="BQ2661" s="24">
        <f t="shared" si="1000"/>
        <v>0</v>
      </c>
      <c r="BR2661" s="24">
        <f t="shared" si="1001"/>
        <v>0</v>
      </c>
      <c r="BU2661" s="24"/>
      <c r="BV2661" s="24"/>
      <c r="BW2661" s="24"/>
      <c r="BX2661" s="24"/>
      <c r="BY2661" s="24"/>
      <c r="BZ2661" s="24"/>
      <c r="CA2661" s="24">
        <f t="shared" si="1002"/>
        <v>0</v>
      </c>
      <c r="CB2661" s="24">
        <f t="shared" si="1003"/>
        <v>0</v>
      </c>
      <c r="CC2661" s="24"/>
      <c r="CE2661" s="24">
        <f t="shared" si="1004"/>
        <v>0</v>
      </c>
      <c r="CG2661" s="24">
        <f t="shared" si="1005"/>
        <v>0</v>
      </c>
      <c r="CI2661" s="24">
        <f t="shared" si="1006"/>
        <v>0</v>
      </c>
      <c r="CK2661" s="24">
        <f t="shared" si="1007"/>
        <v>0</v>
      </c>
      <c r="CM2661" s="24">
        <f t="shared" si="1008"/>
        <v>0</v>
      </c>
      <c r="CO2661" s="24">
        <f t="shared" si="1009"/>
        <v>0</v>
      </c>
      <c r="CQ2661" s="24">
        <f t="shared" si="1010"/>
        <v>0</v>
      </c>
      <c r="CS2661" s="24">
        <f t="shared" si="1011"/>
        <v>0</v>
      </c>
    </row>
    <row r="2662" spans="9:97">
      <c r="I2662" s="24">
        <f t="shared" si="991"/>
        <v>0</v>
      </c>
      <c r="J2662" s="24">
        <f t="shared" si="990"/>
        <v>0</v>
      </c>
      <c r="M2662" s="24"/>
      <c r="N2662" s="24"/>
      <c r="O2662" s="24"/>
      <c r="P2662" s="24"/>
      <c r="Q2662" s="24"/>
      <c r="R2662" s="24"/>
      <c r="S2662" s="24">
        <f t="shared" si="992"/>
        <v>0</v>
      </c>
      <c r="T2662" s="24">
        <f t="shared" si="989"/>
        <v>0</v>
      </c>
      <c r="W2662" s="24"/>
      <c r="X2662" s="24"/>
      <c r="Y2662" s="24"/>
      <c r="Z2662" s="24"/>
      <c r="AA2662" s="24"/>
      <c r="AB2662" s="24"/>
      <c r="AC2662" s="24">
        <f t="shared" si="993"/>
        <v>0</v>
      </c>
      <c r="AD2662" s="24">
        <f t="shared" si="994"/>
        <v>0</v>
      </c>
      <c r="AG2662" s="24"/>
      <c r="AH2662" s="24"/>
      <c r="AI2662" s="24"/>
      <c r="AJ2662" s="24"/>
      <c r="AK2662" s="24"/>
      <c r="AL2662" s="24"/>
      <c r="AM2662" s="24">
        <f t="shared" si="995"/>
        <v>0</v>
      </c>
      <c r="AN2662" s="24">
        <f t="shared" si="1012"/>
        <v>0</v>
      </c>
      <c r="AQ2662" s="24"/>
      <c r="AR2662" s="24"/>
      <c r="AS2662" s="24"/>
      <c r="AT2662" s="24"/>
      <c r="AU2662" s="24"/>
      <c r="AV2662" s="24"/>
      <c r="AW2662" s="24">
        <f t="shared" si="996"/>
        <v>0</v>
      </c>
      <c r="AX2662" s="24">
        <f t="shared" si="997"/>
        <v>0</v>
      </c>
      <c r="BA2662" s="24"/>
      <c r="BB2662" s="24"/>
      <c r="BC2662" s="24"/>
      <c r="BD2662" s="24"/>
      <c r="BE2662" s="24"/>
      <c r="BF2662" s="24"/>
      <c r="BG2662" s="24">
        <f t="shared" si="998"/>
        <v>0</v>
      </c>
      <c r="BH2662" s="24">
        <f t="shared" si="999"/>
        <v>0</v>
      </c>
      <c r="BK2662" s="24"/>
      <c r="BL2662" s="24"/>
      <c r="BM2662" s="24"/>
      <c r="BN2662" s="24"/>
      <c r="BO2662" s="24"/>
      <c r="BP2662" s="24"/>
      <c r="BQ2662" s="24">
        <f t="shared" si="1000"/>
        <v>0</v>
      </c>
      <c r="BR2662" s="24">
        <f t="shared" si="1001"/>
        <v>0</v>
      </c>
      <c r="BU2662" s="24"/>
      <c r="BV2662" s="24"/>
      <c r="BW2662" s="24"/>
      <c r="BX2662" s="24"/>
      <c r="BY2662" s="24"/>
      <c r="BZ2662" s="24"/>
      <c r="CA2662" s="24">
        <f t="shared" si="1002"/>
        <v>0</v>
      </c>
      <c r="CB2662" s="24">
        <f t="shared" si="1003"/>
        <v>0</v>
      </c>
      <c r="CC2662" s="24"/>
      <c r="CE2662" s="24">
        <f t="shared" si="1004"/>
        <v>0</v>
      </c>
      <c r="CG2662" s="24">
        <f t="shared" si="1005"/>
        <v>0</v>
      </c>
      <c r="CI2662" s="24">
        <f t="shared" si="1006"/>
        <v>0</v>
      </c>
      <c r="CK2662" s="24">
        <f t="shared" si="1007"/>
        <v>0</v>
      </c>
      <c r="CM2662" s="24">
        <f t="shared" si="1008"/>
        <v>0</v>
      </c>
      <c r="CO2662" s="24">
        <f t="shared" si="1009"/>
        <v>0</v>
      </c>
      <c r="CQ2662" s="24">
        <f t="shared" si="1010"/>
        <v>0</v>
      </c>
      <c r="CS2662" s="24">
        <f t="shared" si="1011"/>
        <v>0</v>
      </c>
    </row>
    <row r="2663" spans="9:97">
      <c r="I2663" s="24">
        <f t="shared" si="991"/>
        <v>0</v>
      </c>
      <c r="J2663" s="24">
        <f t="shared" si="990"/>
        <v>0</v>
      </c>
      <c r="M2663" s="24"/>
      <c r="N2663" s="24"/>
      <c r="O2663" s="24"/>
      <c r="P2663" s="24"/>
      <c r="Q2663" s="24"/>
      <c r="R2663" s="24"/>
      <c r="S2663" s="24">
        <f t="shared" si="992"/>
        <v>0</v>
      </c>
      <c r="T2663" s="24">
        <f t="shared" ref="T2663:T2726" si="1013">IF(P2663&lt;M2663-N2663,M2663-N2663-P2663,0)</f>
        <v>0</v>
      </c>
      <c r="W2663" s="24"/>
      <c r="X2663" s="24"/>
      <c r="Y2663" s="24"/>
      <c r="Z2663" s="24"/>
      <c r="AA2663" s="24"/>
      <c r="AB2663" s="24"/>
      <c r="AC2663" s="24">
        <f t="shared" si="993"/>
        <v>0</v>
      </c>
      <c r="AD2663" s="24">
        <f t="shared" si="994"/>
        <v>0</v>
      </c>
      <c r="AG2663" s="24"/>
      <c r="AH2663" s="24"/>
      <c r="AI2663" s="24"/>
      <c r="AJ2663" s="24"/>
      <c r="AK2663" s="24"/>
      <c r="AL2663" s="24"/>
      <c r="AM2663" s="24">
        <f t="shared" si="995"/>
        <v>0</v>
      </c>
      <c r="AN2663" s="24">
        <f t="shared" si="1012"/>
        <v>0</v>
      </c>
      <c r="AQ2663" s="24"/>
      <c r="AR2663" s="24"/>
      <c r="AS2663" s="24"/>
      <c r="AT2663" s="24"/>
      <c r="AU2663" s="24"/>
      <c r="AV2663" s="24"/>
      <c r="AW2663" s="24">
        <f t="shared" si="996"/>
        <v>0</v>
      </c>
      <c r="AX2663" s="24">
        <f t="shared" si="997"/>
        <v>0</v>
      </c>
      <c r="BA2663" s="24"/>
      <c r="BB2663" s="24"/>
      <c r="BC2663" s="24"/>
      <c r="BD2663" s="24"/>
      <c r="BE2663" s="24"/>
      <c r="BF2663" s="24"/>
      <c r="BG2663" s="24">
        <f t="shared" si="998"/>
        <v>0</v>
      </c>
      <c r="BH2663" s="24">
        <f t="shared" si="999"/>
        <v>0</v>
      </c>
      <c r="BK2663" s="24"/>
      <c r="BL2663" s="24"/>
      <c r="BM2663" s="24"/>
      <c r="BN2663" s="24"/>
      <c r="BO2663" s="24"/>
      <c r="BP2663" s="24"/>
      <c r="BQ2663" s="24">
        <f t="shared" si="1000"/>
        <v>0</v>
      </c>
      <c r="BR2663" s="24">
        <f t="shared" si="1001"/>
        <v>0</v>
      </c>
      <c r="BU2663" s="24"/>
      <c r="BV2663" s="24"/>
      <c r="BW2663" s="24"/>
      <c r="BX2663" s="24"/>
      <c r="BY2663" s="24"/>
      <c r="BZ2663" s="24"/>
      <c r="CA2663" s="24">
        <f t="shared" si="1002"/>
        <v>0</v>
      </c>
      <c r="CB2663" s="24">
        <f t="shared" si="1003"/>
        <v>0</v>
      </c>
      <c r="CC2663" s="24"/>
      <c r="CE2663" s="24">
        <f t="shared" si="1004"/>
        <v>0</v>
      </c>
      <c r="CG2663" s="24">
        <f t="shared" si="1005"/>
        <v>0</v>
      </c>
      <c r="CI2663" s="24">
        <f t="shared" si="1006"/>
        <v>0</v>
      </c>
      <c r="CK2663" s="24">
        <f t="shared" si="1007"/>
        <v>0</v>
      </c>
      <c r="CM2663" s="24">
        <f t="shared" si="1008"/>
        <v>0</v>
      </c>
      <c r="CO2663" s="24">
        <f t="shared" si="1009"/>
        <v>0</v>
      </c>
      <c r="CQ2663" s="24">
        <f t="shared" si="1010"/>
        <v>0</v>
      </c>
      <c r="CS2663" s="24">
        <f t="shared" si="1011"/>
        <v>0</v>
      </c>
    </row>
    <row r="2664" spans="9:97">
      <c r="I2664" s="24">
        <f t="shared" si="991"/>
        <v>0</v>
      </c>
      <c r="J2664" s="24">
        <f t="shared" si="990"/>
        <v>0</v>
      </c>
      <c r="M2664" s="24"/>
      <c r="N2664" s="24"/>
      <c r="O2664" s="24"/>
      <c r="P2664" s="24"/>
      <c r="Q2664" s="24"/>
      <c r="R2664" s="24"/>
      <c r="S2664" s="24">
        <f t="shared" si="992"/>
        <v>0</v>
      </c>
      <c r="T2664" s="24">
        <f t="shared" si="1013"/>
        <v>0</v>
      </c>
      <c r="W2664" s="24"/>
      <c r="X2664" s="24"/>
      <c r="Y2664" s="24"/>
      <c r="Z2664" s="24"/>
      <c r="AA2664" s="24"/>
      <c r="AB2664" s="24"/>
      <c r="AC2664" s="24">
        <f t="shared" si="993"/>
        <v>0</v>
      </c>
      <c r="AD2664" s="24">
        <f t="shared" si="994"/>
        <v>0</v>
      </c>
      <c r="AG2664" s="24"/>
      <c r="AH2664" s="24"/>
      <c r="AI2664" s="24"/>
      <c r="AJ2664" s="24"/>
      <c r="AK2664" s="24"/>
      <c r="AL2664" s="24"/>
      <c r="AM2664" s="24">
        <f t="shared" si="995"/>
        <v>0</v>
      </c>
      <c r="AN2664" s="24">
        <f t="shared" si="1012"/>
        <v>0</v>
      </c>
      <c r="AQ2664" s="24"/>
      <c r="AR2664" s="24"/>
      <c r="AS2664" s="24"/>
      <c r="AT2664" s="24"/>
      <c r="AU2664" s="24"/>
      <c r="AV2664" s="24"/>
      <c r="AW2664" s="24">
        <f t="shared" si="996"/>
        <v>0</v>
      </c>
      <c r="AX2664" s="24">
        <f t="shared" si="997"/>
        <v>0</v>
      </c>
      <c r="BA2664" s="24"/>
      <c r="BB2664" s="24"/>
      <c r="BC2664" s="24"/>
      <c r="BD2664" s="24"/>
      <c r="BE2664" s="24"/>
      <c r="BF2664" s="24"/>
      <c r="BG2664" s="24">
        <f t="shared" si="998"/>
        <v>0</v>
      </c>
      <c r="BH2664" s="24">
        <f t="shared" si="999"/>
        <v>0</v>
      </c>
      <c r="BK2664" s="24"/>
      <c r="BL2664" s="24"/>
      <c r="BM2664" s="24"/>
      <c r="BN2664" s="24"/>
      <c r="BO2664" s="24"/>
      <c r="BP2664" s="24"/>
      <c r="BQ2664" s="24">
        <f t="shared" si="1000"/>
        <v>0</v>
      </c>
      <c r="BR2664" s="24">
        <f t="shared" si="1001"/>
        <v>0</v>
      </c>
      <c r="BU2664" s="24"/>
      <c r="BV2664" s="24"/>
      <c r="BW2664" s="24"/>
      <c r="BX2664" s="24"/>
      <c r="BY2664" s="24"/>
      <c r="BZ2664" s="24"/>
      <c r="CA2664" s="24">
        <f t="shared" si="1002"/>
        <v>0</v>
      </c>
      <c r="CB2664" s="24">
        <f t="shared" si="1003"/>
        <v>0</v>
      </c>
      <c r="CC2664" s="24"/>
      <c r="CE2664" s="24">
        <f t="shared" si="1004"/>
        <v>0</v>
      </c>
      <c r="CG2664" s="24">
        <f t="shared" si="1005"/>
        <v>0</v>
      </c>
      <c r="CI2664" s="24">
        <f t="shared" si="1006"/>
        <v>0</v>
      </c>
      <c r="CK2664" s="24">
        <f t="shared" si="1007"/>
        <v>0</v>
      </c>
      <c r="CM2664" s="24">
        <f t="shared" si="1008"/>
        <v>0</v>
      </c>
      <c r="CO2664" s="24">
        <f t="shared" si="1009"/>
        <v>0</v>
      </c>
      <c r="CQ2664" s="24">
        <f t="shared" si="1010"/>
        <v>0</v>
      </c>
      <c r="CS2664" s="24">
        <f t="shared" si="1011"/>
        <v>0</v>
      </c>
    </row>
    <row r="2665" spans="9:97">
      <c r="I2665" s="24">
        <f t="shared" si="991"/>
        <v>0</v>
      </c>
      <c r="J2665" s="24">
        <f t="shared" si="990"/>
        <v>0</v>
      </c>
      <c r="M2665" s="24"/>
      <c r="N2665" s="24"/>
      <c r="O2665" s="24"/>
      <c r="P2665" s="24"/>
      <c r="Q2665" s="24"/>
      <c r="R2665" s="24"/>
      <c r="S2665" s="24">
        <f t="shared" si="992"/>
        <v>0</v>
      </c>
      <c r="T2665" s="24">
        <f t="shared" si="1013"/>
        <v>0</v>
      </c>
      <c r="W2665" s="24"/>
      <c r="X2665" s="24"/>
      <c r="Y2665" s="24"/>
      <c r="Z2665" s="24"/>
      <c r="AA2665" s="24"/>
      <c r="AB2665" s="24"/>
      <c r="AC2665" s="24">
        <f t="shared" si="993"/>
        <v>0</v>
      </c>
      <c r="AD2665" s="24">
        <f t="shared" si="994"/>
        <v>0</v>
      </c>
      <c r="AG2665" s="24"/>
      <c r="AH2665" s="24"/>
      <c r="AI2665" s="24"/>
      <c r="AJ2665" s="24"/>
      <c r="AK2665" s="24"/>
      <c r="AL2665" s="24"/>
      <c r="AM2665" s="24">
        <f t="shared" si="995"/>
        <v>0</v>
      </c>
      <c r="AN2665" s="24">
        <f t="shared" si="1012"/>
        <v>0</v>
      </c>
      <c r="AQ2665" s="24"/>
      <c r="AR2665" s="24"/>
      <c r="AS2665" s="24"/>
      <c r="AT2665" s="24"/>
      <c r="AU2665" s="24"/>
      <c r="AV2665" s="24"/>
      <c r="AW2665" s="24">
        <f t="shared" si="996"/>
        <v>0</v>
      </c>
      <c r="AX2665" s="24">
        <f t="shared" si="997"/>
        <v>0</v>
      </c>
      <c r="BA2665" s="24"/>
      <c r="BB2665" s="24"/>
      <c r="BC2665" s="24"/>
      <c r="BD2665" s="24"/>
      <c r="BE2665" s="24"/>
      <c r="BF2665" s="24"/>
      <c r="BG2665" s="24">
        <f t="shared" si="998"/>
        <v>0</v>
      </c>
      <c r="BH2665" s="24">
        <f t="shared" si="999"/>
        <v>0</v>
      </c>
      <c r="BK2665" s="24"/>
      <c r="BL2665" s="24"/>
      <c r="BM2665" s="24"/>
      <c r="BN2665" s="24"/>
      <c r="BO2665" s="24"/>
      <c r="BP2665" s="24"/>
      <c r="BQ2665" s="24">
        <f t="shared" si="1000"/>
        <v>0</v>
      </c>
      <c r="BR2665" s="24">
        <f t="shared" si="1001"/>
        <v>0</v>
      </c>
      <c r="BU2665" s="24"/>
      <c r="BV2665" s="24"/>
      <c r="BW2665" s="24"/>
      <c r="BX2665" s="24"/>
      <c r="BY2665" s="24"/>
      <c r="BZ2665" s="24"/>
      <c r="CA2665" s="24">
        <f t="shared" si="1002"/>
        <v>0</v>
      </c>
      <c r="CB2665" s="24">
        <f t="shared" si="1003"/>
        <v>0</v>
      </c>
      <c r="CC2665" s="24"/>
      <c r="CE2665" s="24">
        <f t="shared" si="1004"/>
        <v>0</v>
      </c>
      <c r="CG2665" s="24">
        <f t="shared" si="1005"/>
        <v>0</v>
      </c>
      <c r="CI2665" s="24">
        <f t="shared" si="1006"/>
        <v>0</v>
      </c>
      <c r="CK2665" s="24">
        <f t="shared" si="1007"/>
        <v>0</v>
      </c>
      <c r="CM2665" s="24">
        <f t="shared" si="1008"/>
        <v>0</v>
      </c>
      <c r="CO2665" s="24">
        <f t="shared" si="1009"/>
        <v>0</v>
      </c>
      <c r="CQ2665" s="24">
        <f t="shared" si="1010"/>
        <v>0</v>
      </c>
      <c r="CS2665" s="24">
        <f t="shared" si="1011"/>
        <v>0</v>
      </c>
    </row>
    <row r="2666" spans="9:97">
      <c r="I2666" s="24">
        <f t="shared" si="991"/>
        <v>0</v>
      </c>
      <c r="J2666" s="24">
        <f t="shared" si="990"/>
        <v>0</v>
      </c>
      <c r="M2666" s="24"/>
      <c r="N2666" s="24"/>
      <c r="O2666" s="24"/>
      <c r="P2666" s="24"/>
      <c r="Q2666" s="24"/>
      <c r="R2666" s="24"/>
      <c r="S2666" s="24">
        <f t="shared" si="992"/>
        <v>0</v>
      </c>
      <c r="T2666" s="24">
        <f t="shared" si="1013"/>
        <v>0</v>
      </c>
      <c r="W2666" s="24"/>
      <c r="X2666" s="24"/>
      <c r="Y2666" s="24"/>
      <c r="Z2666" s="24"/>
      <c r="AA2666" s="24"/>
      <c r="AB2666" s="24"/>
      <c r="AC2666" s="24">
        <f t="shared" si="993"/>
        <v>0</v>
      </c>
      <c r="AD2666" s="24">
        <f t="shared" si="994"/>
        <v>0</v>
      </c>
      <c r="AG2666" s="24"/>
      <c r="AH2666" s="24"/>
      <c r="AI2666" s="24"/>
      <c r="AJ2666" s="24"/>
      <c r="AK2666" s="24"/>
      <c r="AL2666" s="24"/>
      <c r="AM2666" s="24">
        <f t="shared" si="995"/>
        <v>0</v>
      </c>
      <c r="AN2666" s="24">
        <f t="shared" si="1012"/>
        <v>0</v>
      </c>
      <c r="AQ2666" s="24"/>
      <c r="AR2666" s="24"/>
      <c r="AS2666" s="24"/>
      <c r="AT2666" s="24"/>
      <c r="AU2666" s="24"/>
      <c r="AV2666" s="24"/>
      <c r="AW2666" s="24">
        <f t="shared" si="996"/>
        <v>0</v>
      </c>
      <c r="AX2666" s="24">
        <f t="shared" si="997"/>
        <v>0</v>
      </c>
      <c r="BA2666" s="24"/>
      <c r="BB2666" s="24"/>
      <c r="BC2666" s="24"/>
      <c r="BD2666" s="24"/>
      <c r="BE2666" s="24"/>
      <c r="BF2666" s="24"/>
      <c r="BG2666" s="24">
        <f t="shared" si="998"/>
        <v>0</v>
      </c>
      <c r="BH2666" s="24">
        <f t="shared" si="999"/>
        <v>0</v>
      </c>
      <c r="BK2666" s="24"/>
      <c r="BL2666" s="24"/>
      <c r="BM2666" s="24"/>
      <c r="BN2666" s="24"/>
      <c r="BO2666" s="24"/>
      <c r="BP2666" s="24"/>
      <c r="BQ2666" s="24">
        <f t="shared" si="1000"/>
        <v>0</v>
      </c>
      <c r="BR2666" s="24">
        <f t="shared" si="1001"/>
        <v>0</v>
      </c>
      <c r="BU2666" s="24"/>
      <c r="BV2666" s="24"/>
      <c r="BW2666" s="24"/>
      <c r="BX2666" s="24"/>
      <c r="BY2666" s="24"/>
      <c r="BZ2666" s="24"/>
      <c r="CA2666" s="24">
        <f t="shared" si="1002"/>
        <v>0</v>
      </c>
      <c r="CB2666" s="24">
        <f t="shared" si="1003"/>
        <v>0</v>
      </c>
      <c r="CC2666" s="24"/>
      <c r="CE2666" s="24">
        <f t="shared" si="1004"/>
        <v>0</v>
      </c>
      <c r="CG2666" s="24">
        <f t="shared" si="1005"/>
        <v>0</v>
      </c>
      <c r="CI2666" s="24">
        <f t="shared" si="1006"/>
        <v>0</v>
      </c>
      <c r="CK2666" s="24">
        <f t="shared" si="1007"/>
        <v>0</v>
      </c>
      <c r="CM2666" s="24">
        <f t="shared" si="1008"/>
        <v>0</v>
      </c>
      <c r="CO2666" s="24">
        <f t="shared" si="1009"/>
        <v>0</v>
      </c>
      <c r="CQ2666" s="24">
        <f t="shared" si="1010"/>
        <v>0</v>
      </c>
      <c r="CS2666" s="24">
        <f t="shared" si="1011"/>
        <v>0</v>
      </c>
    </row>
    <row r="2667" spans="9:97">
      <c r="I2667" s="24">
        <f t="shared" si="991"/>
        <v>0</v>
      </c>
      <c r="J2667" s="24">
        <f t="shared" si="990"/>
        <v>0</v>
      </c>
      <c r="M2667" s="24"/>
      <c r="N2667" s="24"/>
      <c r="O2667" s="24"/>
      <c r="P2667" s="24"/>
      <c r="Q2667" s="24"/>
      <c r="R2667" s="24"/>
      <c r="S2667" s="24">
        <f t="shared" si="992"/>
        <v>0</v>
      </c>
      <c r="T2667" s="24">
        <f t="shared" si="1013"/>
        <v>0</v>
      </c>
      <c r="W2667" s="24"/>
      <c r="X2667" s="24"/>
      <c r="Y2667" s="24"/>
      <c r="Z2667" s="24"/>
      <c r="AA2667" s="24"/>
      <c r="AB2667" s="24"/>
      <c r="AC2667" s="24">
        <f t="shared" si="993"/>
        <v>0</v>
      </c>
      <c r="AD2667" s="24">
        <f t="shared" si="994"/>
        <v>0</v>
      </c>
      <c r="AG2667" s="24"/>
      <c r="AH2667" s="24"/>
      <c r="AI2667" s="24"/>
      <c r="AJ2667" s="24"/>
      <c r="AK2667" s="24"/>
      <c r="AL2667" s="24"/>
      <c r="AM2667" s="24">
        <f t="shared" si="995"/>
        <v>0</v>
      </c>
      <c r="AN2667" s="24">
        <f t="shared" si="1012"/>
        <v>0</v>
      </c>
      <c r="AQ2667" s="24"/>
      <c r="AR2667" s="24"/>
      <c r="AS2667" s="24"/>
      <c r="AT2667" s="24"/>
      <c r="AU2667" s="24"/>
      <c r="AV2667" s="24"/>
      <c r="AW2667" s="24">
        <f t="shared" si="996"/>
        <v>0</v>
      </c>
      <c r="AX2667" s="24">
        <f t="shared" si="997"/>
        <v>0</v>
      </c>
      <c r="BA2667" s="24"/>
      <c r="BB2667" s="24"/>
      <c r="BC2667" s="24"/>
      <c r="BD2667" s="24"/>
      <c r="BE2667" s="24"/>
      <c r="BF2667" s="24"/>
      <c r="BG2667" s="24">
        <f t="shared" si="998"/>
        <v>0</v>
      </c>
      <c r="BH2667" s="24">
        <f t="shared" si="999"/>
        <v>0</v>
      </c>
      <c r="BK2667" s="24"/>
      <c r="BL2667" s="24"/>
      <c r="BM2667" s="24"/>
      <c r="BN2667" s="24"/>
      <c r="BO2667" s="24"/>
      <c r="BP2667" s="24"/>
      <c r="BQ2667" s="24">
        <f t="shared" si="1000"/>
        <v>0</v>
      </c>
      <c r="BR2667" s="24">
        <f t="shared" si="1001"/>
        <v>0</v>
      </c>
      <c r="BU2667" s="24"/>
      <c r="BV2667" s="24"/>
      <c r="BW2667" s="24"/>
      <c r="BX2667" s="24"/>
      <c r="BY2667" s="24"/>
      <c r="BZ2667" s="24"/>
      <c r="CA2667" s="24">
        <f t="shared" si="1002"/>
        <v>0</v>
      </c>
      <c r="CB2667" s="24">
        <f t="shared" si="1003"/>
        <v>0</v>
      </c>
      <c r="CC2667" s="24"/>
      <c r="CE2667" s="24">
        <f t="shared" si="1004"/>
        <v>0</v>
      </c>
      <c r="CG2667" s="24">
        <f t="shared" si="1005"/>
        <v>0</v>
      </c>
      <c r="CI2667" s="24">
        <f t="shared" si="1006"/>
        <v>0</v>
      </c>
      <c r="CK2667" s="24">
        <f t="shared" si="1007"/>
        <v>0</v>
      </c>
      <c r="CM2667" s="24">
        <f t="shared" si="1008"/>
        <v>0</v>
      </c>
      <c r="CO2667" s="24">
        <f t="shared" si="1009"/>
        <v>0</v>
      </c>
      <c r="CQ2667" s="24">
        <f t="shared" si="1010"/>
        <v>0</v>
      </c>
      <c r="CS2667" s="24">
        <f t="shared" si="1011"/>
        <v>0</v>
      </c>
    </row>
    <row r="2668" spans="9:97">
      <c r="I2668" s="24">
        <f t="shared" si="991"/>
        <v>0</v>
      </c>
      <c r="J2668" s="24">
        <f t="shared" si="990"/>
        <v>0</v>
      </c>
      <c r="M2668" s="24"/>
      <c r="N2668" s="24"/>
      <c r="O2668" s="24"/>
      <c r="P2668" s="24"/>
      <c r="Q2668" s="24"/>
      <c r="R2668" s="24"/>
      <c r="S2668" s="24">
        <f t="shared" si="992"/>
        <v>0</v>
      </c>
      <c r="T2668" s="24">
        <f t="shared" si="1013"/>
        <v>0</v>
      </c>
      <c r="W2668" s="24"/>
      <c r="X2668" s="24"/>
      <c r="Y2668" s="24"/>
      <c r="Z2668" s="24"/>
      <c r="AA2668" s="24"/>
      <c r="AB2668" s="24"/>
      <c r="AC2668" s="24">
        <f t="shared" si="993"/>
        <v>0</v>
      </c>
      <c r="AD2668" s="24">
        <f t="shared" si="994"/>
        <v>0</v>
      </c>
      <c r="AG2668" s="24"/>
      <c r="AH2668" s="24"/>
      <c r="AI2668" s="24"/>
      <c r="AJ2668" s="24"/>
      <c r="AK2668" s="24"/>
      <c r="AL2668" s="24"/>
      <c r="AM2668" s="24">
        <f t="shared" si="995"/>
        <v>0</v>
      </c>
      <c r="AN2668" s="24">
        <f t="shared" si="1012"/>
        <v>0</v>
      </c>
      <c r="AQ2668" s="24"/>
      <c r="AR2668" s="24"/>
      <c r="AS2668" s="24"/>
      <c r="AT2668" s="24"/>
      <c r="AU2668" s="24"/>
      <c r="AV2668" s="24"/>
      <c r="AW2668" s="24">
        <f t="shared" si="996"/>
        <v>0</v>
      </c>
      <c r="AX2668" s="24">
        <f t="shared" si="997"/>
        <v>0</v>
      </c>
      <c r="BA2668" s="24"/>
      <c r="BB2668" s="24"/>
      <c r="BC2668" s="24"/>
      <c r="BD2668" s="24"/>
      <c r="BE2668" s="24"/>
      <c r="BF2668" s="24"/>
      <c r="BG2668" s="24">
        <f t="shared" si="998"/>
        <v>0</v>
      </c>
      <c r="BH2668" s="24">
        <f t="shared" si="999"/>
        <v>0</v>
      </c>
      <c r="BK2668" s="24"/>
      <c r="BL2668" s="24"/>
      <c r="BM2668" s="24"/>
      <c r="BN2668" s="24"/>
      <c r="BO2668" s="24"/>
      <c r="BP2668" s="24"/>
      <c r="BQ2668" s="24">
        <f t="shared" si="1000"/>
        <v>0</v>
      </c>
      <c r="BR2668" s="24">
        <f t="shared" si="1001"/>
        <v>0</v>
      </c>
      <c r="BU2668" s="24"/>
      <c r="BV2668" s="24"/>
      <c r="BW2668" s="24"/>
      <c r="BX2668" s="24"/>
      <c r="BY2668" s="24"/>
      <c r="BZ2668" s="24"/>
      <c r="CA2668" s="24">
        <f t="shared" si="1002"/>
        <v>0</v>
      </c>
      <c r="CB2668" s="24">
        <f t="shared" si="1003"/>
        <v>0</v>
      </c>
      <c r="CC2668" s="24"/>
      <c r="CE2668" s="24">
        <f t="shared" si="1004"/>
        <v>0</v>
      </c>
      <c r="CG2668" s="24">
        <f t="shared" si="1005"/>
        <v>0</v>
      </c>
      <c r="CI2668" s="24">
        <f t="shared" si="1006"/>
        <v>0</v>
      </c>
      <c r="CK2668" s="24">
        <f t="shared" si="1007"/>
        <v>0</v>
      </c>
      <c r="CM2668" s="24">
        <f t="shared" si="1008"/>
        <v>0</v>
      </c>
      <c r="CO2668" s="24">
        <f t="shared" si="1009"/>
        <v>0</v>
      </c>
      <c r="CQ2668" s="24">
        <f t="shared" si="1010"/>
        <v>0</v>
      </c>
      <c r="CS2668" s="24">
        <f t="shared" si="1011"/>
        <v>0</v>
      </c>
    </row>
    <row r="2669" spans="9:97">
      <c r="I2669" s="24">
        <f t="shared" si="991"/>
        <v>0</v>
      </c>
      <c r="J2669" s="24">
        <f t="shared" si="990"/>
        <v>0</v>
      </c>
      <c r="M2669" s="24"/>
      <c r="N2669" s="24"/>
      <c r="O2669" s="24"/>
      <c r="P2669" s="24"/>
      <c r="Q2669" s="24"/>
      <c r="R2669" s="24"/>
      <c r="S2669" s="24">
        <f t="shared" si="992"/>
        <v>0</v>
      </c>
      <c r="T2669" s="24">
        <f t="shared" si="1013"/>
        <v>0</v>
      </c>
      <c r="W2669" s="24"/>
      <c r="X2669" s="24"/>
      <c r="Y2669" s="24"/>
      <c r="Z2669" s="24"/>
      <c r="AA2669" s="24"/>
      <c r="AB2669" s="24"/>
      <c r="AC2669" s="24">
        <f t="shared" si="993"/>
        <v>0</v>
      </c>
      <c r="AD2669" s="24">
        <f t="shared" si="994"/>
        <v>0</v>
      </c>
      <c r="AG2669" s="24"/>
      <c r="AH2669" s="24"/>
      <c r="AI2669" s="24"/>
      <c r="AJ2669" s="24"/>
      <c r="AK2669" s="24"/>
      <c r="AL2669" s="24"/>
      <c r="AM2669" s="24">
        <f t="shared" si="995"/>
        <v>0</v>
      </c>
      <c r="AN2669" s="24">
        <f t="shared" si="1012"/>
        <v>0</v>
      </c>
      <c r="AQ2669" s="24"/>
      <c r="AR2669" s="24"/>
      <c r="AS2669" s="24"/>
      <c r="AT2669" s="24"/>
      <c r="AU2669" s="24"/>
      <c r="AV2669" s="24"/>
      <c r="AW2669" s="24">
        <f t="shared" si="996"/>
        <v>0</v>
      </c>
      <c r="AX2669" s="24">
        <f t="shared" si="997"/>
        <v>0</v>
      </c>
      <c r="BA2669" s="24"/>
      <c r="BB2669" s="24"/>
      <c r="BC2669" s="24"/>
      <c r="BD2669" s="24"/>
      <c r="BE2669" s="24"/>
      <c r="BF2669" s="24"/>
      <c r="BG2669" s="24">
        <f t="shared" si="998"/>
        <v>0</v>
      </c>
      <c r="BH2669" s="24">
        <f t="shared" si="999"/>
        <v>0</v>
      </c>
      <c r="BK2669" s="24"/>
      <c r="BL2669" s="24"/>
      <c r="BM2669" s="24"/>
      <c r="BN2669" s="24"/>
      <c r="BO2669" s="24"/>
      <c r="BP2669" s="24"/>
      <c r="BQ2669" s="24">
        <f t="shared" si="1000"/>
        <v>0</v>
      </c>
      <c r="BR2669" s="24">
        <f t="shared" si="1001"/>
        <v>0</v>
      </c>
      <c r="BU2669" s="24"/>
      <c r="BV2669" s="24"/>
      <c r="BW2669" s="24"/>
      <c r="BX2669" s="24"/>
      <c r="BY2669" s="24"/>
      <c r="BZ2669" s="24"/>
      <c r="CA2669" s="24">
        <f t="shared" si="1002"/>
        <v>0</v>
      </c>
      <c r="CB2669" s="24">
        <f t="shared" si="1003"/>
        <v>0</v>
      </c>
      <c r="CC2669" s="24"/>
      <c r="CE2669" s="24">
        <f t="shared" si="1004"/>
        <v>0</v>
      </c>
      <c r="CG2669" s="24">
        <f t="shared" si="1005"/>
        <v>0</v>
      </c>
      <c r="CI2669" s="24">
        <f t="shared" si="1006"/>
        <v>0</v>
      </c>
      <c r="CK2669" s="24">
        <f t="shared" si="1007"/>
        <v>0</v>
      </c>
      <c r="CM2669" s="24">
        <f t="shared" si="1008"/>
        <v>0</v>
      </c>
      <c r="CO2669" s="24">
        <f t="shared" si="1009"/>
        <v>0</v>
      </c>
      <c r="CQ2669" s="24">
        <f t="shared" si="1010"/>
        <v>0</v>
      </c>
      <c r="CS2669" s="24">
        <f t="shared" si="1011"/>
        <v>0</v>
      </c>
    </row>
    <row r="2670" spans="9:97">
      <c r="I2670" s="24">
        <f t="shared" si="991"/>
        <v>0</v>
      </c>
      <c r="J2670" s="24">
        <f t="shared" si="990"/>
        <v>0</v>
      </c>
      <c r="M2670" s="24"/>
      <c r="N2670" s="24"/>
      <c r="O2670" s="24"/>
      <c r="P2670" s="24"/>
      <c r="Q2670" s="24"/>
      <c r="R2670" s="24"/>
      <c r="S2670" s="24">
        <f t="shared" si="992"/>
        <v>0</v>
      </c>
      <c r="T2670" s="24">
        <f t="shared" si="1013"/>
        <v>0</v>
      </c>
      <c r="W2670" s="24"/>
      <c r="X2670" s="24"/>
      <c r="Y2670" s="24"/>
      <c r="Z2670" s="24"/>
      <c r="AA2670" s="24"/>
      <c r="AB2670" s="24"/>
      <c r="AC2670" s="24">
        <f t="shared" si="993"/>
        <v>0</v>
      </c>
      <c r="AD2670" s="24">
        <f t="shared" si="994"/>
        <v>0</v>
      </c>
      <c r="AG2670" s="24"/>
      <c r="AH2670" s="24"/>
      <c r="AI2670" s="24"/>
      <c r="AJ2670" s="24"/>
      <c r="AK2670" s="24"/>
      <c r="AL2670" s="24"/>
      <c r="AM2670" s="24">
        <f t="shared" si="995"/>
        <v>0</v>
      </c>
      <c r="AN2670" s="24">
        <f t="shared" si="1012"/>
        <v>0</v>
      </c>
      <c r="AQ2670" s="24"/>
      <c r="AR2670" s="24"/>
      <c r="AS2670" s="24"/>
      <c r="AT2670" s="24"/>
      <c r="AU2670" s="24"/>
      <c r="AV2670" s="24"/>
      <c r="AW2670" s="24">
        <f t="shared" si="996"/>
        <v>0</v>
      </c>
      <c r="AX2670" s="24">
        <f t="shared" si="997"/>
        <v>0</v>
      </c>
      <c r="BA2670" s="24"/>
      <c r="BB2670" s="24"/>
      <c r="BC2670" s="24"/>
      <c r="BD2670" s="24"/>
      <c r="BE2670" s="24"/>
      <c r="BF2670" s="24"/>
      <c r="BG2670" s="24">
        <f t="shared" si="998"/>
        <v>0</v>
      </c>
      <c r="BH2670" s="24">
        <f t="shared" si="999"/>
        <v>0</v>
      </c>
      <c r="BK2670" s="24"/>
      <c r="BL2670" s="24"/>
      <c r="BM2670" s="24"/>
      <c r="BN2670" s="24"/>
      <c r="BO2670" s="24"/>
      <c r="BP2670" s="24"/>
      <c r="BQ2670" s="24">
        <f t="shared" si="1000"/>
        <v>0</v>
      </c>
      <c r="BR2670" s="24">
        <f t="shared" si="1001"/>
        <v>0</v>
      </c>
      <c r="BU2670" s="24"/>
      <c r="BV2670" s="24"/>
      <c r="BW2670" s="24"/>
      <c r="BX2670" s="24"/>
      <c r="BY2670" s="24"/>
      <c r="BZ2670" s="24"/>
      <c r="CA2670" s="24">
        <f t="shared" si="1002"/>
        <v>0</v>
      </c>
      <c r="CB2670" s="24">
        <f t="shared" si="1003"/>
        <v>0</v>
      </c>
      <c r="CC2670" s="24"/>
      <c r="CE2670" s="24">
        <f t="shared" si="1004"/>
        <v>0</v>
      </c>
      <c r="CG2670" s="24">
        <f t="shared" si="1005"/>
        <v>0</v>
      </c>
      <c r="CI2670" s="24">
        <f t="shared" si="1006"/>
        <v>0</v>
      </c>
      <c r="CK2670" s="24">
        <f t="shared" si="1007"/>
        <v>0</v>
      </c>
      <c r="CM2670" s="24">
        <f t="shared" si="1008"/>
        <v>0</v>
      </c>
      <c r="CO2670" s="24">
        <f t="shared" si="1009"/>
        <v>0</v>
      </c>
      <c r="CQ2670" s="24">
        <f t="shared" si="1010"/>
        <v>0</v>
      </c>
      <c r="CS2670" s="24">
        <f t="shared" si="1011"/>
        <v>0</v>
      </c>
    </row>
    <row r="2671" spans="9:97">
      <c r="I2671" s="24">
        <f t="shared" si="991"/>
        <v>0</v>
      </c>
      <c r="J2671" s="24">
        <f t="shared" si="990"/>
        <v>0</v>
      </c>
      <c r="M2671" s="24"/>
      <c r="N2671" s="24"/>
      <c r="O2671" s="24"/>
      <c r="P2671" s="24"/>
      <c r="Q2671" s="24"/>
      <c r="R2671" s="24"/>
      <c r="S2671" s="24">
        <f t="shared" si="992"/>
        <v>0</v>
      </c>
      <c r="T2671" s="24">
        <f t="shared" si="1013"/>
        <v>0</v>
      </c>
      <c r="W2671" s="24"/>
      <c r="X2671" s="24"/>
      <c r="Y2671" s="24"/>
      <c r="Z2671" s="24"/>
      <c r="AA2671" s="24"/>
      <c r="AB2671" s="24"/>
      <c r="AC2671" s="24">
        <f t="shared" si="993"/>
        <v>0</v>
      </c>
      <c r="AD2671" s="24">
        <f t="shared" si="994"/>
        <v>0</v>
      </c>
      <c r="AG2671" s="24"/>
      <c r="AH2671" s="24"/>
      <c r="AI2671" s="24"/>
      <c r="AJ2671" s="24"/>
      <c r="AK2671" s="24"/>
      <c r="AL2671" s="24"/>
      <c r="AM2671" s="24">
        <f t="shared" si="995"/>
        <v>0</v>
      </c>
      <c r="AN2671" s="24">
        <f t="shared" si="1012"/>
        <v>0</v>
      </c>
      <c r="AQ2671" s="24"/>
      <c r="AR2671" s="24"/>
      <c r="AS2671" s="24"/>
      <c r="AT2671" s="24"/>
      <c r="AU2671" s="24"/>
      <c r="AV2671" s="24"/>
      <c r="AW2671" s="24">
        <f t="shared" si="996"/>
        <v>0</v>
      </c>
      <c r="AX2671" s="24">
        <f t="shared" si="997"/>
        <v>0</v>
      </c>
      <c r="BA2671" s="24"/>
      <c r="BB2671" s="24"/>
      <c r="BC2671" s="24"/>
      <c r="BD2671" s="24"/>
      <c r="BE2671" s="24"/>
      <c r="BF2671" s="24"/>
      <c r="BG2671" s="24">
        <f t="shared" si="998"/>
        <v>0</v>
      </c>
      <c r="BH2671" s="24">
        <f t="shared" si="999"/>
        <v>0</v>
      </c>
      <c r="BK2671" s="24"/>
      <c r="BL2671" s="24"/>
      <c r="BM2671" s="24"/>
      <c r="BN2671" s="24"/>
      <c r="BO2671" s="24"/>
      <c r="BP2671" s="24"/>
      <c r="BQ2671" s="24">
        <f t="shared" si="1000"/>
        <v>0</v>
      </c>
      <c r="BR2671" s="24">
        <f t="shared" si="1001"/>
        <v>0</v>
      </c>
      <c r="BU2671" s="24"/>
      <c r="BV2671" s="24"/>
      <c r="BW2671" s="24"/>
      <c r="BX2671" s="24"/>
      <c r="BY2671" s="24"/>
      <c r="BZ2671" s="24"/>
      <c r="CA2671" s="24">
        <f t="shared" si="1002"/>
        <v>0</v>
      </c>
      <c r="CB2671" s="24">
        <f t="shared" si="1003"/>
        <v>0</v>
      </c>
      <c r="CC2671" s="24"/>
      <c r="CE2671" s="24">
        <f t="shared" si="1004"/>
        <v>0</v>
      </c>
      <c r="CG2671" s="24">
        <f t="shared" si="1005"/>
        <v>0</v>
      </c>
      <c r="CI2671" s="24">
        <f t="shared" si="1006"/>
        <v>0</v>
      </c>
      <c r="CK2671" s="24">
        <f t="shared" si="1007"/>
        <v>0</v>
      </c>
      <c r="CM2671" s="24">
        <f t="shared" si="1008"/>
        <v>0</v>
      </c>
      <c r="CO2671" s="24">
        <f t="shared" si="1009"/>
        <v>0</v>
      </c>
      <c r="CQ2671" s="24">
        <f t="shared" si="1010"/>
        <v>0</v>
      </c>
      <c r="CS2671" s="24">
        <f t="shared" si="1011"/>
        <v>0</v>
      </c>
    </row>
    <row r="2672" spans="9:97">
      <c r="I2672" s="24">
        <f t="shared" si="991"/>
        <v>0</v>
      </c>
      <c r="J2672" s="24">
        <f t="shared" si="990"/>
        <v>0</v>
      </c>
      <c r="M2672" s="24"/>
      <c r="N2672" s="24"/>
      <c r="O2672" s="24"/>
      <c r="P2672" s="24"/>
      <c r="Q2672" s="24"/>
      <c r="R2672" s="24"/>
      <c r="S2672" s="24">
        <f t="shared" si="992"/>
        <v>0</v>
      </c>
      <c r="T2672" s="24">
        <f t="shared" si="1013"/>
        <v>0</v>
      </c>
      <c r="W2672" s="24"/>
      <c r="X2672" s="24"/>
      <c r="Y2672" s="24"/>
      <c r="Z2672" s="24"/>
      <c r="AA2672" s="24"/>
      <c r="AB2672" s="24"/>
      <c r="AC2672" s="24">
        <f t="shared" si="993"/>
        <v>0</v>
      </c>
      <c r="AD2672" s="24">
        <f t="shared" si="994"/>
        <v>0</v>
      </c>
      <c r="AG2672" s="24"/>
      <c r="AH2672" s="24"/>
      <c r="AI2672" s="24"/>
      <c r="AJ2672" s="24"/>
      <c r="AK2672" s="24"/>
      <c r="AL2672" s="24"/>
      <c r="AM2672" s="24">
        <f t="shared" si="995"/>
        <v>0</v>
      </c>
      <c r="AN2672" s="24">
        <f t="shared" si="1012"/>
        <v>0</v>
      </c>
      <c r="AQ2672" s="24"/>
      <c r="AR2672" s="24"/>
      <c r="AS2672" s="24"/>
      <c r="AT2672" s="24"/>
      <c r="AU2672" s="24"/>
      <c r="AV2672" s="24"/>
      <c r="AW2672" s="24">
        <f t="shared" si="996"/>
        <v>0</v>
      </c>
      <c r="AX2672" s="24">
        <f t="shared" si="997"/>
        <v>0</v>
      </c>
      <c r="BA2672" s="24"/>
      <c r="BB2672" s="24"/>
      <c r="BC2672" s="24"/>
      <c r="BD2672" s="24"/>
      <c r="BE2672" s="24"/>
      <c r="BF2672" s="24"/>
      <c r="BG2672" s="24">
        <f t="shared" si="998"/>
        <v>0</v>
      </c>
      <c r="BH2672" s="24">
        <f t="shared" si="999"/>
        <v>0</v>
      </c>
      <c r="BK2672" s="24"/>
      <c r="BL2672" s="24"/>
      <c r="BM2672" s="24"/>
      <c r="BN2672" s="24"/>
      <c r="BO2672" s="24"/>
      <c r="BP2672" s="24"/>
      <c r="BQ2672" s="24">
        <f t="shared" si="1000"/>
        <v>0</v>
      </c>
      <c r="BR2672" s="24">
        <f t="shared" si="1001"/>
        <v>0</v>
      </c>
      <c r="BU2672" s="24"/>
      <c r="BV2672" s="24"/>
      <c r="BW2672" s="24"/>
      <c r="BX2672" s="24"/>
      <c r="BY2672" s="24"/>
      <c r="BZ2672" s="24"/>
      <c r="CA2672" s="24">
        <f t="shared" si="1002"/>
        <v>0</v>
      </c>
      <c r="CB2672" s="24">
        <f t="shared" si="1003"/>
        <v>0</v>
      </c>
      <c r="CC2672" s="24"/>
      <c r="CE2672" s="24">
        <f t="shared" si="1004"/>
        <v>0</v>
      </c>
      <c r="CG2672" s="24">
        <f t="shared" si="1005"/>
        <v>0</v>
      </c>
      <c r="CI2672" s="24">
        <f t="shared" si="1006"/>
        <v>0</v>
      </c>
      <c r="CK2672" s="24">
        <f t="shared" si="1007"/>
        <v>0</v>
      </c>
      <c r="CM2672" s="24">
        <f t="shared" si="1008"/>
        <v>0</v>
      </c>
      <c r="CO2672" s="24">
        <f t="shared" si="1009"/>
        <v>0</v>
      </c>
      <c r="CQ2672" s="24">
        <f t="shared" si="1010"/>
        <v>0</v>
      </c>
      <c r="CS2672" s="24">
        <f t="shared" si="1011"/>
        <v>0</v>
      </c>
    </row>
    <row r="2673" spans="9:97">
      <c r="I2673" s="24">
        <f t="shared" si="991"/>
        <v>0</v>
      </c>
      <c r="J2673" s="24">
        <f t="shared" si="990"/>
        <v>0</v>
      </c>
      <c r="M2673" s="24"/>
      <c r="N2673" s="24"/>
      <c r="O2673" s="24"/>
      <c r="P2673" s="24"/>
      <c r="Q2673" s="24"/>
      <c r="R2673" s="24"/>
      <c r="S2673" s="24">
        <f t="shared" si="992"/>
        <v>0</v>
      </c>
      <c r="T2673" s="24">
        <f t="shared" si="1013"/>
        <v>0</v>
      </c>
      <c r="W2673" s="24"/>
      <c r="X2673" s="24"/>
      <c r="Y2673" s="24"/>
      <c r="Z2673" s="24"/>
      <c r="AA2673" s="24"/>
      <c r="AB2673" s="24"/>
      <c r="AC2673" s="24">
        <f t="shared" si="993"/>
        <v>0</v>
      </c>
      <c r="AD2673" s="24">
        <f t="shared" si="994"/>
        <v>0</v>
      </c>
      <c r="AG2673" s="24"/>
      <c r="AH2673" s="24"/>
      <c r="AI2673" s="24"/>
      <c r="AJ2673" s="24"/>
      <c r="AK2673" s="24"/>
      <c r="AL2673" s="24"/>
      <c r="AM2673" s="24">
        <f t="shared" si="995"/>
        <v>0</v>
      </c>
      <c r="AN2673" s="24">
        <f t="shared" si="1012"/>
        <v>0</v>
      </c>
      <c r="AQ2673" s="24"/>
      <c r="AR2673" s="24"/>
      <c r="AS2673" s="24"/>
      <c r="AT2673" s="24"/>
      <c r="AU2673" s="24"/>
      <c r="AV2673" s="24"/>
      <c r="AW2673" s="24">
        <f t="shared" si="996"/>
        <v>0</v>
      </c>
      <c r="AX2673" s="24">
        <f t="shared" si="997"/>
        <v>0</v>
      </c>
      <c r="BA2673" s="24"/>
      <c r="BB2673" s="24"/>
      <c r="BC2673" s="24"/>
      <c r="BD2673" s="24"/>
      <c r="BE2673" s="24"/>
      <c r="BF2673" s="24"/>
      <c r="BG2673" s="24">
        <f t="shared" si="998"/>
        <v>0</v>
      </c>
      <c r="BH2673" s="24">
        <f t="shared" si="999"/>
        <v>0</v>
      </c>
      <c r="BK2673" s="24"/>
      <c r="BL2673" s="24"/>
      <c r="BM2673" s="24"/>
      <c r="BN2673" s="24"/>
      <c r="BO2673" s="24"/>
      <c r="BP2673" s="24"/>
      <c r="BQ2673" s="24">
        <f t="shared" si="1000"/>
        <v>0</v>
      </c>
      <c r="BR2673" s="24">
        <f t="shared" si="1001"/>
        <v>0</v>
      </c>
      <c r="BU2673" s="24"/>
      <c r="BV2673" s="24"/>
      <c r="BW2673" s="24"/>
      <c r="BX2673" s="24"/>
      <c r="BY2673" s="24"/>
      <c r="BZ2673" s="24"/>
      <c r="CA2673" s="24">
        <f t="shared" si="1002"/>
        <v>0</v>
      </c>
      <c r="CB2673" s="24">
        <f t="shared" si="1003"/>
        <v>0</v>
      </c>
      <c r="CC2673" s="24"/>
      <c r="CE2673" s="24">
        <f t="shared" si="1004"/>
        <v>0</v>
      </c>
      <c r="CG2673" s="24">
        <f t="shared" si="1005"/>
        <v>0</v>
      </c>
      <c r="CI2673" s="24">
        <f t="shared" si="1006"/>
        <v>0</v>
      </c>
      <c r="CK2673" s="24">
        <f t="shared" si="1007"/>
        <v>0</v>
      </c>
      <c r="CM2673" s="24">
        <f t="shared" si="1008"/>
        <v>0</v>
      </c>
      <c r="CO2673" s="24">
        <f t="shared" si="1009"/>
        <v>0</v>
      </c>
      <c r="CQ2673" s="24">
        <f t="shared" si="1010"/>
        <v>0</v>
      </c>
      <c r="CS2673" s="24">
        <f t="shared" si="1011"/>
        <v>0</v>
      </c>
    </row>
    <row r="2674" spans="9:97">
      <c r="I2674" s="24">
        <f t="shared" si="991"/>
        <v>0</v>
      </c>
      <c r="J2674" s="24">
        <f t="shared" si="990"/>
        <v>0</v>
      </c>
      <c r="M2674" s="24"/>
      <c r="N2674" s="24"/>
      <c r="O2674" s="24"/>
      <c r="P2674" s="24"/>
      <c r="Q2674" s="24"/>
      <c r="R2674" s="24"/>
      <c r="S2674" s="24">
        <f t="shared" si="992"/>
        <v>0</v>
      </c>
      <c r="T2674" s="24">
        <f t="shared" si="1013"/>
        <v>0</v>
      </c>
      <c r="W2674" s="24"/>
      <c r="X2674" s="24"/>
      <c r="Y2674" s="24"/>
      <c r="Z2674" s="24"/>
      <c r="AA2674" s="24"/>
      <c r="AB2674" s="24"/>
      <c r="AC2674" s="24">
        <f t="shared" si="993"/>
        <v>0</v>
      </c>
      <c r="AD2674" s="24">
        <f t="shared" si="994"/>
        <v>0</v>
      </c>
      <c r="AG2674" s="24"/>
      <c r="AH2674" s="24"/>
      <c r="AI2674" s="24"/>
      <c r="AJ2674" s="24"/>
      <c r="AK2674" s="24"/>
      <c r="AL2674" s="24"/>
      <c r="AM2674" s="24">
        <f t="shared" si="995"/>
        <v>0</v>
      </c>
      <c r="AN2674" s="24">
        <f t="shared" si="1012"/>
        <v>0</v>
      </c>
      <c r="AQ2674" s="24"/>
      <c r="AR2674" s="24"/>
      <c r="AS2674" s="24"/>
      <c r="AT2674" s="24"/>
      <c r="AU2674" s="24"/>
      <c r="AV2674" s="24"/>
      <c r="AW2674" s="24">
        <f t="shared" si="996"/>
        <v>0</v>
      </c>
      <c r="AX2674" s="24">
        <f t="shared" si="997"/>
        <v>0</v>
      </c>
      <c r="BA2674" s="24"/>
      <c r="BB2674" s="24"/>
      <c r="BC2674" s="24"/>
      <c r="BD2674" s="24"/>
      <c r="BE2674" s="24"/>
      <c r="BF2674" s="24"/>
      <c r="BG2674" s="24">
        <f t="shared" si="998"/>
        <v>0</v>
      </c>
      <c r="BH2674" s="24">
        <f t="shared" si="999"/>
        <v>0</v>
      </c>
      <c r="BK2674" s="24"/>
      <c r="BL2674" s="24"/>
      <c r="BM2674" s="24"/>
      <c r="BN2674" s="24"/>
      <c r="BO2674" s="24"/>
      <c r="BP2674" s="24"/>
      <c r="BQ2674" s="24">
        <f t="shared" si="1000"/>
        <v>0</v>
      </c>
      <c r="BR2674" s="24">
        <f t="shared" si="1001"/>
        <v>0</v>
      </c>
      <c r="BU2674" s="24"/>
      <c r="BV2674" s="24"/>
      <c r="BW2674" s="24"/>
      <c r="BX2674" s="24"/>
      <c r="BY2674" s="24"/>
      <c r="BZ2674" s="24"/>
      <c r="CA2674" s="24">
        <f t="shared" si="1002"/>
        <v>0</v>
      </c>
      <c r="CB2674" s="24">
        <f t="shared" si="1003"/>
        <v>0</v>
      </c>
      <c r="CC2674" s="24"/>
      <c r="CE2674" s="24">
        <f t="shared" si="1004"/>
        <v>0</v>
      </c>
      <c r="CG2674" s="24">
        <f t="shared" si="1005"/>
        <v>0</v>
      </c>
      <c r="CI2674" s="24">
        <f t="shared" si="1006"/>
        <v>0</v>
      </c>
      <c r="CK2674" s="24">
        <f t="shared" si="1007"/>
        <v>0</v>
      </c>
      <c r="CM2674" s="24">
        <f t="shared" si="1008"/>
        <v>0</v>
      </c>
      <c r="CO2674" s="24">
        <f t="shared" si="1009"/>
        <v>0</v>
      </c>
      <c r="CQ2674" s="24">
        <f t="shared" si="1010"/>
        <v>0</v>
      </c>
      <c r="CS2674" s="24">
        <f t="shared" si="1011"/>
        <v>0</v>
      </c>
    </row>
    <row r="2675" spans="9:97">
      <c r="I2675" s="24">
        <f t="shared" si="991"/>
        <v>0</v>
      </c>
      <c r="J2675" s="24">
        <f t="shared" si="990"/>
        <v>0</v>
      </c>
      <c r="M2675" s="24"/>
      <c r="N2675" s="24"/>
      <c r="O2675" s="24"/>
      <c r="P2675" s="24"/>
      <c r="Q2675" s="24"/>
      <c r="R2675" s="24"/>
      <c r="S2675" s="24">
        <f t="shared" si="992"/>
        <v>0</v>
      </c>
      <c r="T2675" s="24">
        <f t="shared" si="1013"/>
        <v>0</v>
      </c>
      <c r="W2675" s="24"/>
      <c r="X2675" s="24"/>
      <c r="Y2675" s="24"/>
      <c r="Z2675" s="24"/>
      <c r="AA2675" s="24"/>
      <c r="AB2675" s="24"/>
      <c r="AC2675" s="24">
        <f t="shared" si="993"/>
        <v>0</v>
      </c>
      <c r="AD2675" s="24">
        <f t="shared" si="994"/>
        <v>0</v>
      </c>
      <c r="AG2675" s="24"/>
      <c r="AH2675" s="24"/>
      <c r="AI2675" s="24"/>
      <c r="AJ2675" s="24"/>
      <c r="AK2675" s="24"/>
      <c r="AL2675" s="24"/>
      <c r="AM2675" s="24">
        <f t="shared" si="995"/>
        <v>0</v>
      </c>
      <c r="AN2675" s="24">
        <f t="shared" si="1012"/>
        <v>0</v>
      </c>
      <c r="AQ2675" s="24"/>
      <c r="AR2675" s="24"/>
      <c r="AS2675" s="24"/>
      <c r="AT2675" s="24"/>
      <c r="AU2675" s="24"/>
      <c r="AV2675" s="24"/>
      <c r="AW2675" s="24">
        <f t="shared" si="996"/>
        <v>0</v>
      </c>
      <c r="AX2675" s="24">
        <f t="shared" si="997"/>
        <v>0</v>
      </c>
      <c r="BA2675" s="24"/>
      <c r="BB2675" s="24"/>
      <c r="BC2675" s="24"/>
      <c r="BD2675" s="24"/>
      <c r="BE2675" s="24"/>
      <c r="BF2675" s="24"/>
      <c r="BG2675" s="24">
        <f t="shared" si="998"/>
        <v>0</v>
      </c>
      <c r="BH2675" s="24">
        <f t="shared" si="999"/>
        <v>0</v>
      </c>
      <c r="BK2675" s="24"/>
      <c r="BL2675" s="24"/>
      <c r="BM2675" s="24"/>
      <c r="BN2675" s="24"/>
      <c r="BO2675" s="24"/>
      <c r="BP2675" s="24"/>
      <c r="BQ2675" s="24">
        <f t="shared" si="1000"/>
        <v>0</v>
      </c>
      <c r="BR2675" s="24">
        <f t="shared" si="1001"/>
        <v>0</v>
      </c>
      <c r="BU2675" s="24"/>
      <c r="BV2675" s="24"/>
      <c r="BW2675" s="24"/>
      <c r="BX2675" s="24"/>
      <c r="BY2675" s="24"/>
      <c r="BZ2675" s="24"/>
      <c r="CA2675" s="24">
        <f t="shared" si="1002"/>
        <v>0</v>
      </c>
      <c r="CB2675" s="24">
        <f t="shared" si="1003"/>
        <v>0</v>
      </c>
      <c r="CC2675" s="24"/>
      <c r="CE2675" s="24">
        <f t="shared" si="1004"/>
        <v>0</v>
      </c>
      <c r="CG2675" s="24">
        <f t="shared" si="1005"/>
        <v>0</v>
      </c>
      <c r="CI2675" s="24">
        <f t="shared" si="1006"/>
        <v>0</v>
      </c>
      <c r="CK2675" s="24">
        <f t="shared" si="1007"/>
        <v>0</v>
      </c>
      <c r="CM2675" s="24">
        <f t="shared" si="1008"/>
        <v>0</v>
      </c>
      <c r="CO2675" s="24">
        <f t="shared" si="1009"/>
        <v>0</v>
      </c>
      <c r="CQ2675" s="24">
        <f t="shared" si="1010"/>
        <v>0</v>
      </c>
      <c r="CS2675" s="24">
        <f t="shared" si="1011"/>
        <v>0</v>
      </c>
    </row>
    <row r="2676" spans="9:97">
      <c r="I2676" s="24">
        <f t="shared" si="991"/>
        <v>0</v>
      </c>
      <c r="J2676" s="24">
        <f t="shared" si="990"/>
        <v>0</v>
      </c>
      <c r="M2676" s="24"/>
      <c r="N2676" s="24"/>
      <c r="O2676" s="24"/>
      <c r="P2676" s="24"/>
      <c r="Q2676" s="24"/>
      <c r="R2676" s="24"/>
      <c r="S2676" s="24">
        <f t="shared" si="992"/>
        <v>0</v>
      </c>
      <c r="T2676" s="24">
        <f t="shared" si="1013"/>
        <v>0</v>
      </c>
      <c r="W2676" s="24"/>
      <c r="X2676" s="24"/>
      <c r="Y2676" s="24"/>
      <c r="Z2676" s="24"/>
      <c r="AA2676" s="24"/>
      <c r="AB2676" s="24"/>
      <c r="AC2676" s="24">
        <f t="shared" si="993"/>
        <v>0</v>
      </c>
      <c r="AD2676" s="24">
        <f t="shared" si="994"/>
        <v>0</v>
      </c>
      <c r="AG2676" s="24"/>
      <c r="AH2676" s="24"/>
      <c r="AI2676" s="24"/>
      <c r="AJ2676" s="24"/>
      <c r="AK2676" s="24"/>
      <c r="AL2676" s="24"/>
      <c r="AM2676" s="24">
        <f t="shared" si="995"/>
        <v>0</v>
      </c>
      <c r="AN2676" s="24">
        <f t="shared" si="1012"/>
        <v>0</v>
      </c>
      <c r="AQ2676" s="24"/>
      <c r="AR2676" s="24"/>
      <c r="AS2676" s="24"/>
      <c r="AT2676" s="24"/>
      <c r="AU2676" s="24"/>
      <c r="AV2676" s="24"/>
      <c r="AW2676" s="24">
        <f t="shared" si="996"/>
        <v>0</v>
      </c>
      <c r="AX2676" s="24">
        <f t="shared" si="997"/>
        <v>0</v>
      </c>
      <c r="BA2676" s="24"/>
      <c r="BB2676" s="24"/>
      <c r="BC2676" s="24"/>
      <c r="BD2676" s="24"/>
      <c r="BE2676" s="24"/>
      <c r="BF2676" s="24"/>
      <c r="BG2676" s="24">
        <f t="shared" si="998"/>
        <v>0</v>
      </c>
      <c r="BH2676" s="24">
        <f t="shared" si="999"/>
        <v>0</v>
      </c>
      <c r="BK2676" s="24"/>
      <c r="BL2676" s="24"/>
      <c r="BM2676" s="24"/>
      <c r="BN2676" s="24"/>
      <c r="BO2676" s="24"/>
      <c r="BP2676" s="24"/>
      <c r="BQ2676" s="24">
        <f t="shared" si="1000"/>
        <v>0</v>
      </c>
      <c r="BR2676" s="24">
        <f t="shared" si="1001"/>
        <v>0</v>
      </c>
      <c r="BU2676" s="24"/>
      <c r="BV2676" s="24"/>
      <c r="BW2676" s="24"/>
      <c r="BX2676" s="24"/>
      <c r="BY2676" s="24"/>
      <c r="BZ2676" s="24"/>
      <c r="CA2676" s="24">
        <f t="shared" si="1002"/>
        <v>0</v>
      </c>
      <c r="CB2676" s="24">
        <f t="shared" si="1003"/>
        <v>0</v>
      </c>
      <c r="CC2676" s="24"/>
      <c r="CE2676" s="24">
        <f t="shared" si="1004"/>
        <v>0</v>
      </c>
      <c r="CG2676" s="24">
        <f t="shared" si="1005"/>
        <v>0</v>
      </c>
      <c r="CI2676" s="24">
        <f t="shared" si="1006"/>
        <v>0</v>
      </c>
      <c r="CK2676" s="24">
        <f t="shared" si="1007"/>
        <v>0</v>
      </c>
      <c r="CM2676" s="24">
        <f t="shared" si="1008"/>
        <v>0</v>
      </c>
      <c r="CO2676" s="24">
        <f t="shared" si="1009"/>
        <v>0</v>
      </c>
      <c r="CQ2676" s="24">
        <f t="shared" si="1010"/>
        <v>0</v>
      </c>
      <c r="CS2676" s="24">
        <f t="shared" si="1011"/>
        <v>0</v>
      </c>
    </row>
    <row r="2677" spans="9:97">
      <c r="I2677" s="24">
        <f t="shared" si="991"/>
        <v>0</v>
      </c>
      <c r="J2677" s="24">
        <f t="shared" si="990"/>
        <v>0</v>
      </c>
      <c r="M2677" s="24"/>
      <c r="N2677" s="24"/>
      <c r="O2677" s="24"/>
      <c r="P2677" s="24"/>
      <c r="Q2677" s="24"/>
      <c r="R2677" s="24"/>
      <c r="S2677" s="24">
        <f t="shared" si="992"/>
        <v>0</v>
      </c>
      <c r="T2677" s="24">
        <f t="shared" si="1013"/>
        <v>0</v>
      </c>
      <c r="W2677" s="24"/>
      <c r="X2677" s="24"/>
      <c r="Y2677" s="24"/>
      <c r="Z2677" s="24"/>
      <c r="AA2677" s="24"/>
      <c r="AB2677" s="24"/>
      <c r="AC2677" s="24">
        <f t="shared" si="993"/>
        <v>0</v>
      </c>
      <c r="AD2677" s="24">
        <f t="shared" si="994"/>
        <v>0</v>
      </c>
      <c r="AG2677" s="24"/>
      <c r="AH2677" s="24"/>
      <c r="AI2677" s="24"/>
      <c r="AJ2677" s="24"/>
      <c r="AK2677" s="24"/>
      <c r="AL2677" s="24"/>
      <c r="AM2677" s="24">
        <f t="shared" si="995"/>
        <v>0</v>
      </c>
      <c r="AN2677" s="24">
        <f t="shared" si="1012"/>
        <v>0</v>
      </c>
      <c r="AQ2677" s="24"/>
      <c r="AR2677" s="24"/>
      <c r="AS2677" s="24"/>
      <c r="AT2677" s="24"/>
      <c r="AU2677" s="24"/>
      <c r="AV2677" s="24"/>
      <c r="AW2677" s="24">
        <f t="shared" si="996"/>
        <v>0</v>
      </c>
      <c r="AX2677" s="24">
        <f t="shared" si="997"/>
        <v>0</v>
      </c>
      <c r="BA2677" s="24"/>
      <c r="BB2677" s="24"/>
      <c r="BC2677" s="24"/>
      <c r="BD2677" s="24"/>
      <c r="BE2677" s="24"/>
      <c r="BF2677" s="24"/>
      <c r="BG2677" s="24">
        <f t="shared" si="998"/>
        <v>0</v>
      </c>
      <c r="BH2677" s="24">
        <f t="shared" si="999"/>
        <v>0</v>
      </c>
      <c r="BK2677" s="24"/>
      <c r="BL2677" s="24"/>
      <c r="BM2677" s="24"/>
      <c r="BN2677" s="24"/>
      <c r="BO2677" s="24"/>
      <c r="BP2677" s="24"/>
      <c r="BQ2677" s="24">
        <f t="shared" si="1000"/>
        <v>0</v>
      </c>
      <c r="BR2677" s="24">
        <f t="shared" si="1001"/>
        <v>0</v>
      </c>
      <c r="BU2677" s="24"/>
      <c r="BV2677" s="24"/>
      <c r="BW2677" s="24"/>
      <c r="BX2677" s="24"/>
      <c r="BY2677" s="24"/>
      <c r="BZ2677" s="24"/>
      <c r="CA2677" s="24">
        <f t="shared" si="1002"/>
        <v>0</v>
      </c>
      <c r="CB2677" s="24">
        <f t="shared" si="1003"/>
        <v>0</v>
      </c>
      <c r="CC2677" s="24"/>
      <c r="CE2677" s="24">
        <f t="shared" si="1004"/>
        <v>0</v>
      </c>
      <c r="CG2677" s="24">
        <f t="shared" si="1005"/>
        <v>0</v>
      </c>
      <c r="CI2677" s="24">
        <f t="shared" si="1006"/>
        <v>0</v>
      </c>
      <c r="CK2677" s="24">
        <f t="shared" si="1007"/>
        <v>0</v>
      </c>
      <c r="CM2677" s="24">
        <f t="shared" si="1008"/>
        <v>0</v>
      </c>
      <c r="CO2677" s="24">
        <f t="shared" si="1009"/>
        <v>0</v>
      </c>
      <c r="CQ2677" s="24">
        <f t="shared" si="1010"/>
        <v>0</v>
      </c>
      <c r="CS2677" s="24">
        <f t="shared" si="1011"/>
        <v>0</v>
      </c>
    </row>
    <row r="2678" spans="9:97">
      <c r="I2678" s="24">
        <f t="shared" si="991"/>
        <v>0</v>
      </c>
      <c r="J2678" s="24">
        <f t="shared" si="990"/>
        <v>0</v>
      </c>
      <c r="M2678" s="24"/>
      <c r="N2678" s="24"/>
      <c r="O2678" s="24"/>
      <c r="P2678" s="24"/>
      <c r="Q2678" s="24"/>
      <c r="R2678" s="24"/>
      <c r="S2678" s="24">
        <f t="shared" si="992"/>
        <v>0</v>
      </c>
      <c r="T2678" s="24">
        <f t="shared" si="1013"/>
        <v>0</v>
      </c>
      <c r="W2678" s="24"/>
      <c r="X2678" s="24"/>
      <c r="Y2678" s="24"/>
      <c r="Z2678" s="24"/>
      <c r="AA2678" s="24"/>
      <c r="AB2678" s="24"/>
      <c r="AC2678" s="24">
        <f t="shared" si="993"/>
        <v>0</v>
      </c>
      <c r="AD2678" s="24">
        <f t="shared" si="994"/>
        <v>0</v>
      </c>
      <c r="AG2678" s="24"/>
      <c r="AH2678" s="24"/>
      <c r="AI2678" s="24"/>
      <c r="AJ2678" s="24"/>
      <c r="AK2678" s="24"/>
      <c r="AL2678" s="24"/>
      <c r="AM2678" s="24">
        <f t="shared" si="995"/>
        <v>0</v>
      </c>
      <c r="AN2678" s="24">
        <f t="shared" si="1012"/>
        <v>0</v>
      </c>
      <c r="AQ2678" s="24"/>
      <c r="AR2678" s="24"/>
      <c r="AS2678" s="24"/>
      <c r="AT2678" s="24"/>
      <c r="AU2678" s="24"/>
      <c r="AV2678" s="24"/>
      <c r="AW2678" s="24">
        <f t="shared" si="996"/>
        <v>0</v>
      </c>
      <c r="AX2678" s="24">
        <f t="shared" si="997"/>
        <v>0</v>
      </c>
      <c r="BA2678" s="24"/>
      <c r="BB2678" s="24"/>
      <c r="BC2678" s="24"/>
      <c r="BD2678" s="24"/>
      <c r="BE2678" s="24"/>
      <c r="BF2678" s="24"/>
      <c r="BG2678" s="24">
        <f t="shared" si="998"/>
        <v>0</v>
      </c>
      <c r="BH2678" s="24">
        <f t="shared" si="999"/>
        <v>0</v>
      </c>
      <c r="BK2678" s="24"/>
      <c r="BL2678" s="24"/>
      <c r="BM2678" s="24"/>
      <c r="BN2678" s="24"/>
      <c r="BO2678" s="24"/>
      <c r="BP2678" s="24"/>
      <c r="BQ2678" s="24">
        <f t="shared" si="1000"/>
        <v>0</v>
      </c>
      <c r="BR2678" s="24">
        <f t="shared" si="1001"/>
        <v>0</v>
      </c>
      <c r="BU2678" s="24"/>
      <c r="BV2678" s="24"/>
      <c r="BW2678" s="24"/>
      <c r="BX2678" s="24"/>
      <c r="BY2678" s="24"/>
      <c r="BZ2678" s="24"/>
      <c r="CA2678" s="24">
        <f t="shared" si="1002"/>
        <v>0</v>
      </c>
      <c r="CB2678" s="24">
        <f t="shared" si="1003"/>
        <v>0</v>
      </c>
      <c r="CC2678" s="24"/>
      <c r="CE2678" s="24">
        <f t="shared" si="1004"/>
        <v>0</v>
      </c>
      <c r="CG2678" s="24">
        <f t="shared" si="1005"/>
        <v>0</v>
      </c>
      <c r="CI2678" s="24">
        <f t="shared" si="1006"/>
        <v>0</v>
      </c>
      <c r="CK2678" s="24">
        <f t="shared" si="1007"/>
        <v>0</v>
      </c>
      <c r="CM2678" s="24">
        <f t="shared" si="1008"/>
        <v>0</v>
      </c>
      <c r="CO2678" s="24">
        <f t="shared" si="1009"/>
        <v>0</v>
      </c>
      <c r="CQ2678" s="24">
        <f t="shared" si="1010"/>
        <v>0</v>
      </c>
      <c r="CS2678" s="24">
        <f t="shared" si="1011"/>
        <v>0</v>
      </c>
    </row>
    <row r="2679" spans="9:97">
      <c r="I2679" s="24">
        <f t="shared" si="991"/>
        <v>0</v>
      </c>
      <c r="J2679" s="24">
        <f t="shared" si="990"/>
        <v>0</v>
      </c>
      <c r="M2679" s="24"/>
      <c r="N2679" s="24"/>
      <c r="O2679" s="24"/>
      <c r="P2679" s="24"/>
      <c r="Q2679" s="24"/>
      <c r="R2679" s="24"/>
      <c r="S2679" s="24">
        <f t="shared" si="992"/>
        <v>0</v>
      </c>
      <c r="T2679" s="24">
        <f t="shared" si="1013"/>
        <v>0</v>
      </c>
      <c r="W2679" s="24"/>
      <c r="X2679" s="24"/>
      <c r="Y2679" s="24"/>
      <c r="Z2679" s="24"/>
      <c r="AA2679" s="24"/>
      <c r="AB2679" s="24"/>
      <c r="AC2679" s="24">
        <f t="shared" si="993"/>
        <v>0</v>
      </c>
      <c r="AD2679" s="24">
        <f t="shared" si="994"/>
        <v>0</v>
      </c>
      <c r="AG2679" s="24"/>
      <c r="AH2679" s="24"/>
      <c r="AI2679" s="24"/>
      <c r="AJ2679" s="24"/>
      <c r="AK2679" s="24"/>
      <c r="AL2679" s="24"/>
      <c r="AM2679" s="24">
        <f t="shared" si="995"/>
        <v>0</v>
      </c>
      <c r="AN2679" s="24">
        <f t="shared" si="1012"/>
        <v>0</v>
      </c>
      <c r="AQ2679" s="24"/>
      <c r="AR2679" s="24"/>
      <c r="AS2679" s="24"/>
      <c r="AT2679" s="24"/>
      <c r="AU2679" s="24"/>
      <c r="AV2679" s="24"/>
      <c r="AW2679" s="24">
        <f t="shared" si="996"/>
        <v>0</v>
      </c>
      <c r="AX2679" s="24">
        <f t="shared" si="997"/>
        <v>0</v>
      </c>
      <c r="BA2679" s="24"/>
      <c r="BB2679" s="24"/>
      <c r="BC2679" s="24"/>
      <c r="BD2679" s="24"/>
      <c r="BE2679" s="24"/>
      <c r="BF2679" s="24"/>
      <c r="BG2679" s="24">
        <f t="shared" si="998"/>
        <v>0</v>
      </c>
      <c r="BH2679" s="24">
        <f t="shared" si="999"/>
        <v>0</v>
      </c>
      <c r="BK2679" s="24"/>
      <c r="BL2679" s="24"/>
      <c r="BM2679" s="24"/>
      <c r="BN2679" s="24"/>
      <c r="BO2679" s="24"/>
      <c r="BP2679" s="24"/>
      <c r="BQ2679" s="24">
        <f t="shared" si="1000"/>
        <v>0</v>
      </c>
      <c r="BR2679" s="24">
        <f t="shared" si="1001"/>
        <v>0</v>
      </c>
      <c r="BU2679" s="24"/>
      <c r="BV2679" s="24"/>
      <c r="BW2679" s="24"/>
      <c r="BX2679" s="24"/>
      <c r="BY2679" s="24"/>
      <c r="BZ2679" s="24"/>
      <c r="CA2679" s="24">
        <f t="shared" si="1002"/>
        <v>0</v>
      </c>
      <c r="CB2679" s="24">
        <f t="shared" si="1003"/>
        <v>0</v>
      </c>
      <c r="CC2679" s="24"/>
      <c r="CE2679" s="24">
        <f t="shared" si="1004"/>
        <v>0</v>
      </c>
      <c r="CG2679" s="24">
        <f t="shared" si="1005"/>
        <v>0</v>
      </c>
      <c r="CI2679" s="24">
        <f t="shared" si="1006"/>
        <v>0</v>
      </c>
      <c r="CK2679" s="24">
        <f t="shared" si="1007"/>
        <v>0</v>
      </c>
      <c r="CM2679" s="24">
        <f t="shared" si="1008"/>
        <v>0</v>
      </c>
      <c r="CO2679" s="24">
        <f t="shared" si="1009"/>
        <v>0</v>
      </c>
      <c r="CQ2679" s="24">
        <f t="shared" si="1010"/>
        <v>0</v>
      </c>
      <c r="CS2679" s="24">
        <f t="shared" si="1011"/>
        <v>0</v>
      </c>
    </row>
    <row r="2680" spans="9:97">
      <c r="I2680" s="24">
        <f t="shared" si="991"/>
        <v>0</v>
      </c>
      <c r="J2680" s="24">
        <f t="shared" si="990"/>
        <v>0</v>
      </c>
      <c r="M2680" s="24"/>
      <c r="N2680" s="24"/>
      <c r="O2680" s="24"/>
      <c r="P2680" s="24"/>
      <c r="Q2680" s="24"/>
      <c r="R2680" s="24"/>
      <c r="S2680" s="24">
        <f t="shared" si="992"/>
        <v>0</v>
      </c>
      <c r="T2680" s="24">
        <f t="shared" si="1013"/>
        <v>0</v>
      </c>
      <c r="W2680" s="24"/>
      <c r="X2680" s="24"/>
      <c r="Y2680" s="24"/>
      <c r="Z2680" s="24"/>
      <c r="AA2680" s="24"/>
      <c r="AB2680" s="24"/>
      <c r="AC2680" s="24">
        <f t="shared" si="993"/>
        <v>0</v>
      </c>
      <c r="AD2680" s="24">
        <f t="shared" si="994"/>
        <v>0</v>
      </c>
      <c r="AG2680" s="24"/>
      <c r="AH2680" s="24"/>
      <c r="AI2680" s="24"/>
      <c r="AJ2680" s="24"/>
      <c r="AK2680" s="24"/>
      <c r="AL2680" s="24"/>
      <c r="AM2680" s="24">
        <f t="shared" si="995"/>
        <v>0</v>
      </c>
      <c r="AN2680" s="24">
        <f t="shared" si="1012"/>
        <v>0</v>
      </c>
      <c r="AQ2680" s="24"/>
      <c r="AR2680" s="24"/>
      <c r="AS2680" s="24"/>
      <c r="AT2680" s="24"/>
      <c r="AU2680" s="24"/>
      <c r="AV2680" s="24"/>
      <c r="AW2680" s="24">
        <f t="shared" si="996"/>
        <v>0</v>
      </c>
      <c r="AX2680" s="24">
        <f t="shared" si="997"/>
        <v>0</v>
      </c>
      <c r="BA2680" s="24"/>
      <c r="BB2680" s="24"/>
      <c r="BC2680" s="24"/>
      <c r="BD2680" s="24"/>
      <c r="BE2680" s="24"/>
      <c r="BF2680" s="24"/>
      <c r="BG2680" s="24">
        <f t="shared" si="998"/>
        <v>0</v>
      </c>
      <c r="BH2680" s="24">
        <f t="shared" si="999"/>
        <v>0</v>
      </c>
      <c r="BK2680" s="24"/>
      <c r="BL2680" s="24"/>
      <c r="BM2680" s="24"/>
      <c r="BN2680" s="24"/>
      <c r="BO2680" s="24"/>
      <c r="BP2680" s="24"/>
      <c r="BQ2680" s="24">
        <f t="shared" si="1000"/>
        <v>0</v>
      </c>
      <c r="BR2680" s="24">
        <f t="shared" si="1001"/>
        <v>0</v>
      </c>
      <c r="BU2680" s="24"/>
      <c r="BV2680" s="24"/>
      <c r="BW2680" s="24"/>
      <c r="BX2680" s="24"/>
      <c r="BY2680" s="24"/>
      <c r="BZ2680" s="24"/>
      <c r="CA2680" s="24">
        <f t="shared" si="1002"/>
        <v>0</v>
      </c>
      <c r="CB2680" s="24">
        <f t="shared" si="1003"/>
        <v>0</v>
      </c>
      <c r="CC2680" s="24"/>
      <c r="CE2680" s="24">
        <f t="shared" si="1004"/>
        <v>0</v>
      </c>
      <c r="CG2680" s="24">
        <f t="shared" si="1005"/>
        <v>0</v>
      </c>
      <c r="CI2680" s="24">
        <f t="shared" si="1006"/>
        <v>0</v>
      </c>
      <c r="CK2680" s="24">
        <f t="shared" si="1007"/>
        <v>0</v>
      </c>
      <c r="CM2680" s="24">
        <f t="shared" si="1008"/>
        <v>0</v>
      </c>
      <c r="CO2680" s="24">
        <f t="shared" si="1009"/>
        <v>0</v>
      </c>
      <c r="CQ2680" s="24">
        <f t="shared" si="1010"/>
        <v>0</v>
      </c>
      <c r="CS2680" s="24">
        <f t="shared" si="1011"/>
        <v>0</v>
      </c>
    </row>
    <row r="2681" spans="9:97">
      <c r="I2681" s="24">
        <f t="shared" si="991"/>
        <v>0</v>
      </c>
      <c r="J2681" s="24">
        <f t="shared" si="990"/>
        <v>0</v>
      </c>
      <c r="M2681" s="24"/>
      <c r="N2681" s="24"/>
      <c r="O2681" s="24"/>
      <c r="P2681" s="24"/>
      <c r="Q2681" s="24"/>
      <c r="R2681" s="24"/>
      <c r="S2681" s="24">
        <f t="shared" si="992"/>
        <v>0</v>
      </c>
      <c r="T2681" s="24">
        <f t="shared" si="1013"/>
        <v>0</v>
      </c>
      <c r="W2681" s="24"/>
      <c r="X2681" s="24"/>
      <c r="Y2681" s="24"/>
      <c r="Z2681" s="24"/>
      <c r="AA2681" s="24"/>
      <c r="AB2681" s="24"/>
      <c r="AC2681" s="24">
        <f t="shared" si="993"/>
        <v>0</v>
      </c>
      <c r="AD2681" s="24">
        <f t="shared" si="994"/>
        <v>0</v>
      </c>
      <c r="AG2681" s="24"/>
      <c r="AH2681" s="24"/>
      <c r="AI2681" s="24"/>
      <c r="AJ2681" s="24"/>
      <c r="AK2681" s="24"/>
      <c r="AL2681" s="24"/>
      <c r="AM2681" s="24">
        <f t="shared" si="995"/>
        <v>0</v>
      </c>
      <c r="AN2681" s="24">
        <f t="shared" si="1012"/>
        <v>0</v>
      </c>
      <c r="AQ2681" s="24"/>
      <c r="AR2681" s="24"/>
      <c r="AS2681" s="24"/>
      <c r="AT2681" s="24"/>
      <c r="AU2681" s="24"/>
      <c r="AV2681" s="24"/>
      <c r="AW2681" s="24">
        <f t="shared" si="996"/>
        <v>0</v>
      </c>
      <c r="AX2681" s="24">
        <f t="shared" si="997"/>
        <v>0</v>
      </c>
      <c r="BA2681" s="24"/>
      <c r="BB2681" s="24"/>
      <c r="BC2681" s="24"/>
      <c r="BD2681" s="24"/>
      <c r="BE2681" s="24"/>
      <c r="BF2681" s="24"/>
      <c r="BG2681" s="24">
        <f t="shared" si="998"/>
        <v>0</v>
      </c>
      <c r="BH2681" s="24">
        <f t="shared" si="999"/>
        <v>0</v>
      </c>
      <c r="BK2681" s="24"/>
      <c r="BL2681" s="24"/>
      <c r="BM2681" s="24"/>
      <c r="BN2681" s="24"/>
      <c r="BO2681" s="24"/>
      <c r="BP2681" s="24"/>
      <c r="BQ2681" s="24">
        <f t="shared" si="1000"/>
        <v>0</v>
      </c>
      <c r="BR2681" s="24">
        <f t="shared" si="1001"/>
        <v>0</v>
      </c>
      <c r="BU2681" s="24"/>
      <c r="BV2681" s="24"/>
      <c r="BW2681" s="24"/>
      <c r="BX2681" s="24"/>
      <c r="BY2681" s="24"/>
      <c r="BZ2681" s="24"/>
      <c r="CA2681" s="24">
        <f t="shared" si="1002"/>
        <v>0</v>
      </c>
      <c r="CB2681" s="24">
        <f t="shared" si="1003"/>
        <v>0</v>
      </c>
      <c r="CC2681" s="24"/>
      <c r="CE2681" s="24">
        <f t="shared" si="1004"/>
        <v>0</v>
      </c>
      <c r="CG2681" s="24">
        <f t="shared" si="1005"/>
        <v>0</v>
      </c>
      <c r="CI2681" s="24">
        <f t="shared" si="1006"/>
        <v>0</v>
      </c>
      <c r="CK2681" s="24">
        <f t="shared" si="1007"/>
        <v>0</v>
      </c>
      <c r="CM2681" s="24">
        <f t="shared" si="1008"/>
        <v>0</v>
      </c>
      <c r="CO2681" s="24">
        <f t="shared" si="1009"/>
        <v>0</v>
      </c>
      <c r="CQ2681" s="24">
        <f t="shared" si="1010"/>
        <v>0</v>
      </c>
      <c r="CS2681" s="24">
        <f t="shared" si="1011"/>
        <v>0</v>
      </c>
    </row>
    <row r="2682" spans="9:97">
      <c r="I2682" s="24">
        <f t="shared" si="991"/>
        <v>0</v>
      </c>
      <c r="J2682" s="24">
        <f t="shared" si="990"/>
        <v>0</v>
      </c>
      <c r="M2682" s="24"/>
      <c r="N2682" s="24"/>
      <c r="O2682" s="24"/>
      <c r="P2682" s="24"/>
      <c r="Q2682" s="24"/>
      <c r="R2682" s="24"/>
      <c r="S2682" s="24">
        <f t="shared" si="992"/>
        <v>0</v>
      </c>
      <c r="T2682" s="24">
        <f t="shared" si="1013"/>
        <v>0</v>
      </c>
      <c r="W2682" s="24"/>
      <c r="X2682" s="24"/>
      <c r="Y2682" s="24"/>
      <c r="Z2682" s="24"/>
      <c r="AA2682" s="24"/>
      <c r="AB2682" s="24"/>
      <c r="AC2682" s="24">
        <f t="shared" si="993"/>
        <v>0</v>
      </c>
      <c r="AD2682" s="24">
        <f t="shared" si="994"/>
        <v>0</v>
      </c>
      <c r="AG2682" s="24"/>
      <c r="AH2682" s="24"/>
      <c r="AI2682" s="24"/>
      <c r="AJ2682" s="24"/>
      <c r="AK2682" s="24"/>
      <c r="AL2682" s="24"/>
      <c r="AM2682" s="24">
        <f t="shared" si="995"/>
        <v>0</v>
      </c>
      <c r="AN2682" s="24">
        <f t="shared" si="1012"/>
        <v>0</v>
      </c>
      <c r="AQ2682" s="24"/>
      <c r="AR2682" s="24"/>
      <c r="AS2682" s="24"/>
      <c r="AT2682" s="24"/>
      <c r="AU2682" s="24"/>
      <c r="AV2682" s="24"/>
      <c r="AW2682" s="24">
        <f t="shared" si="996"/>
        <v>0</v>
      </c>
      <c r="AX2682" s="24">
        <f t="shared" si="997"/>
        <v>0</v>
      </c>
      <c r="BA2682" s="24"/>
      <c r="BB2682" s="24"/>
      <c r="BC2682" s="24"/>
      <c r="BD2682" s="24"/>
      <c r="BE2682" s="24"/>
      <c r="BF2682" s="24"/>
      <c r="BG2682" s="24">
        <f t="shared" si="998"/>
        <v>0</v>
      </c>
      <c r="BH2682" s="24">
        <f t="shared" si="999"/>
        <v>0</v>
      </c>
      <c r="BK2682" s="24"/>
      <c r="BL2682" s="24"/>
      <c r="BM2682" s="24"/>
      <c r="BN2682" s="24"/>
      <c r="BO2682" s="24"/>
      <c r="BP2682" s="24"/>
      <c r="BQ2682" s="24">
        <f t="shared" si="1000"/>
        <v>0</v>
      </c>
      <c r="BR2682" s="24">
        <f t="shared" si="1001"/>
        <v>0</v>
      </c>
      <c r="BU2682" s="24"/>
      <c r="BV2682" s="24"/>
      <c r="BW2682" s="24"/>
      <c r="BX2682" s="24"/>
      <c r="BY2682" s="24"/>
      <c r="BZ2682" s="24"/>
      <c r="CA2682" s="24">
        <f t="shared" si="1002"/>
        <v>0</v>
      </c>
      <c r="CB2682" s="24">
        <f t="shared" si="1003"/>
        <v>0</v>
      </c>
      <c r="CC2682" s="24"/>
      <c r="CE2682" s="24">
        <f t="shared" si="1004"/>
        <v>0</v>
      </c>
      <c r="CG2682" s="24">
        <f t="shared" si="1005"/>
        <v>0</v>
      </c>
      <c r="CI2682" s="24">
        <f t="shared" si="1006"/>
        <v>0</v>
      </c>
      <c r="CK2682" s="24">
        <f t="shared" si="1007"/>
        <v>0</v>
      </c>
      <c r="CM2682" s="24">
        <f t="shared" si="1008"/>
        <v>0</v>
      </c>
      <c r="CO2682" s="24">
        <f t="shared" si="1009"/>
        <v>0</v>
      </c>
      <c r="CQ2682" s="24">
        <f t="shared" si="1010"/>
        <v>0</v>
      </c>
      <c r="CS2682" s="24">
        <f t="shared" si="1011"/>
        <v>0</v>
      </c>
    </row>
    <row r="2683" spans="9:97">
      <c r="I2683" s="24">
        <f t="shared" si="991"/>
        <v>0</v>
      </c>
      <c r="J2683" s="24">
        <f t="shared" si="990"/>
        <v>0</v>
      </c>
      <c r="M2683" s="24"/>
      <c r="N2683" s="24"/>
      <c r="O2683" s="24"/>
      <c r="P2683" s="24"/>
      <c r="Q2683" s="24"/>
      <c r="R2683" s="24"/>
      <c r="S2683" s="24">
        <f t="shared" si="992"/>
        <v>0</v>
      </c>
      <c r="T2683" s="24">
        <f t="shared" si="1013"/>
        <v>0</v>
      </c>
      <c r="W2683" s="24"/>
      <c r="X2683" s="24"/>
      <c r="Y2683" s="24"/>
      <c r="Z2683" s="24"/>
      <c r="AA2683" s="24"/>
      <c r="AB2683" s="24"/>
      <c r="AC2683" s="24">
        <f t="shared" si="993"/>
        <v>0</v>
      </c>
      <c r="AD2683" s="24">
        <f t="shared" si="994"/>
        <v>0</v>
      </c>
      <c r="AG2683" s="24"/>
      <c r="AH2683" s="24"/>
      <c r="AI2683" s="24"/>
      <c r="AJ2683" s="24"/>
      <c r="AK2683" s="24"/>
      <c r="AL2683" s="24"/>
      <c r="AM2683" s="24">
        <f t="shared" si="995"/>
        <v>0</v>
      </c>
      <c r="AN2683" s="24">
        <f t="shared" si="1012"/>
        <v>0</v>
      </c>
      <c r="AQ2683" s="24"/>
      <c r="AR2683" s="24"/>
      <c r="AS2683" s="24"/>
      <c r="AT2683" s="24"/>
      <c r="AU2683" s="24"/>
      <c r="AV2683" s="24"/>
      <c r="AW2683" s="24">
        <f t="shared" si="996"/>
        <v>0</v>
      </c>
      <c r="AX2683" s="24">
        <f t="shared" si="997"/>
        <v>0</v>
      </c>
      <c r="BA2683" s="24"/>
      <c r="BB2683" s="24"/>
      <c r="BC2683" s="24"/>
      <c r="BD2683" s="24"/>
      <c r="BE2683" s="24"/>
      <c r="BF2683" s="24"/>
      <c r="BG2683" s="24">
        <f t="shared" si="998"/>
        <v>0</v>
      </c>
      <c r="BH2683" s="24">
        <f t="shared" si="999"/>
        <v>0</v>
      </c>
      <c r="BK2683" s="24"/>
      <c r="BL2683" s="24"/>
      <c r="BM2683" s="24"/>
      <c r="BN2683" s="24"/>
      <c r="BO2683" s="24"/>
      <c r="BP2683" s="24"/>
      <c r="BQ2683" s="24">
        <f t="shared" si="1000"/>
        <v>0</v>
      </c>
      <c r="BR2683" s="24">
        <f t="shared" si="1001"/>
        <v>0</v>
      </c>
      <c r="BU2683" s="24"/>
      <c r="BV2683" s="24"/>
      <c r="BW2683" s="24"/>
      <c r="BX2683" s="24"/>
      <c r="BY2683" s="24"/>
      <c r="BZ2683" s="24"/>
      <c r="CA2683" s="24">
        <f t="shared" si="1002"/>
        <v>0</v>
      </c>
      <c r="CB2683" s="24">
        <f t="shared" si="1003"/>
        <v>0</v>
      </c>
      <c r="CC2683" s="24"/>
      <c r="CE2683" s="24">
        <f t="shared" si="1004"/>
        <v>0</v>
      </c>
      <c r="CG2683" s="24">
        <f t="shared" si="1005"/>
        <v>0</v>
      </c>
      <c r="CI2683" s="24">
        <f t="shared" si="1006"/>
        <v>0</v>
      </c>
      <c r="CK2683" s="24">
        <f t="shared" si="1007"/>
        <v>0</v>
      </c>
      <c r="CM2683" s="24">
        <f t="shared" si="1008"/>
        <v>0</v>
      </c>
      <c r="CO2683" s="24">
        <f t="shared" si="1009"/>
        <v>0</v>
      </c>
      <c r="CQ2683" s="24">
        <f t="shared" si="1010"/>
        <v>0</v>
      </c>
      <c r="CS2683" s="24">
        <f t="shared" si="1011"/>
        <v>0</v>
      </c>
    </row>
    <row r="2684" spans="9:97">
      <c r="I2684" s="24">
        <f t="shared" si="991"/>
        <v>0</v>
      </c>
      <c r="J2684" s="24">
        <f t="shared" si="990"/>
        <v>0</v>
      </c>
      <c r="M2684" s="24"/>
      <c r="N2684" s="24"/>
      <c r="O2684" s="24"/>
      <c r="P2684" s="24"/>
      <c r="Q2684" s="24"/>
      <c r="R2684" s="24"/>
      <c r="S2684" s="24">
        <f t="shared" si="992"/>
        <v>0</v>
      </c>
      <c r="T2684" s="24">
        <f t="shared" si="1013"/>
        <v>0</v>
      </c>
      <c r="W2684" s="24"/>
      <c r="X2684" s="24"/>
      <c r="Y2684" s="24"/>
      <c r="Z2684" s="24"/>
      <c r="AA2684" s="24"/>
      <c r="AB2684" s="24"/>
      <c r="AC2684" s="24">
        <f t="shared" si="993"/>
        <v>0</v>
      </c>
      <c r="AD2684" s="24">
        <f t="shared" si="994"/>
        <v>0</v>
      </c>
      <c r="AG2684" s="24"/>
      <c r="AH2684" s="24"/>
      <c r="AI2684" s="24"/>
      <c r="AJ2684" s="24"/>
      <c r="AK2684" s="24"/>
      <c r="AL2684" s="24"/>
      <c r="AM2684" s="24">
        <f t="shared" si="995"/>
        <v>0</v>
      </c>
      <c r="AN2684" s="24">
        <f t="shared" si="1012"/>
        <v>0</v>
      </c>
      <c r="AQ2684" s="24"/>
      <c r="AR2684" s="24"/>
      <c r="AS2684" s="24"/>
      <c r="AT2684" s="24"/>
      <c r="AU2684" s="24"/>
      <c r="AV2684" s="24"/>
      <c r="AW2684" s="24">
        <f t="shared" si="996"/>
        <v>0</v>
      </c>
      <c r="AX2684" s="24">
        <f t="shared" si="997"/>
        <v>0</v>
      </c>
      <c r="BA2684" s="24"/>
      <c r="BB2684" s="24"/>
      <c r="BC2684" s="24"/>
      <c r="BD2684" s="24"/>
      <c r="BE2684" s="24"/>
      <c r="BF2684" s="24"/>
      <c r="BG2684" s="24">
        <f t="shared" si="998"/>
        <v>0</v>
      </c>
      <c r="BH2684" s="24">
        <f t="shared" si="999"/>
        <v>0</v>
      </c>
      <c r="BK2684" s="24"/>
      <c r="BL2684" s="24"/>
      <c r="BM2684" s="24"/>
      <c r="BN2684" s="24"/>
      <c r="BO2684" s="24"/>
      <c r="BP2684" s="24"/>
      <c r="BQ2684" s="24">
        <f t="shared" si="1000"/>
        <v>0</v>
      </c>
      <c r="BR2684" s="24">
        <f t="shared" si="1001"/>
        <v>0</v>
      </c>
      <c r="BU2684" s="24"/>
      <c r="BV2684" s="24"/>
      <c r="BW2684" s="24"/>
      <c r="BX2684" s="24"/>
      <c r="BY2684" s="24"/>
      <c r="BZ2684" s="24"/>
      <c r="CA2684" s="24">
        <f t="shared" si="1002"/>
        <v>0</v>
      </c>
      <c r="CB2684" s="24">
        <f t="shared" si="1003"/>
        <v>0</v>
      </c>
      <c r="CC2684" s="24"/>
      <c r="CE2684" s="24">
        <f t="shared" si="1004"/>
        <v>0</v>
      </c>
      <c r="CG2684" s="24">
        <f t="shared" si="1005"/>
        <v>0</v>
      </c>
      <c r="CI2684" s="24">
        <f t="shared" si="1006"/>
        <v>0</v>
      </c>
      <c r="CK2684" s="24">
        <f t="shared" si="1007"/>
        <v>0</v>
      </c>
      <c r="CM2684" s="24">
        <f t="shared" si="1008"/>
        <v>0</v>
      </c>
      <c r="CO2684" s="24">
        <f t="shared" si="1009"/>
        <v>0</v>
      </c>
      <c r="CQ2684" s="24">
        <f t="shared" si="1010"/>
        <v>0</v>
      </c>
      <c r="CS2684" s="24">
        <f t="shared" si="1011"/>
        <v>0</v>
      </c>
    </row>
    <row r="2685" spans="9:97">
      <c r="I2685" s="24">
        <f t="shared" si="991"/>
        <v>0</v>
      </c>
      <c r="J2685" s="24">
        <f t="shared" si="990"/>
        <v>0</v>
      </c>
      <c r="M2685" s="24"/>
      <c r="N2685" s="24"/>
      <c r="O2685" s="24"/>
      <c r="P2685" s="24"/>
      <c r="Q2685" s="24"/>
      <c r="R2685" s="24"/>
      <c r="S2685" s="24">
        <f t="shared" si="992"/>
        <v>0</v>
      </c>
      <c r="T2685" s="24">
        <f t="shared" si="1013"/>
        <v>0</v>
      </c>
      <c r="W2685" s="24"/>
      <c r="X2685" s="24"/>
      <c r="Y2685" s="24"/>
      <c r="Z2685" s="24"/>
      <c r="AA2685" s="24"/>
      <c r="AB2685" s="24"/>
      <c r="AC2685" s="24">
        <f t="shared" si="993"/>
        <v>0</v>
      </c>
      <c r="AD2685" s="24">
        <f t="shared" si="994"/>
        <v>0</v>
      </c>
      <c r="AG2685" s="24"/>
      <c r="AH2685" s="24"/>
      <c r="AI2685" s="24"/>
      <c r="AJ2685" s="24"/>
      <c r="AK2685" s="24"/>
      <c r="AL2685" s="24"/>
      <c r="AM2685" s="24">
        <f t="shared" si="995"/>
        <v>0</v>
      </c>
      <c r="AN2685" s="24">
        <f t="shared" si="1012"/>
        <v>0</v>
      </c>
      <c r="AQ2685" s="24"/>
      <c r="AR2685" s="24"/>
      <c r="AS2685" s="24"/>
      <c r="AT2685" s="24"/>
      <c r="AU2685" s="24"/>
      <c r="AV2685" s="24"/>
      <c r="AW2685" s="24">
        <f t="shared" si="996"/>
        <v>0</v>
      </c>
      <c r="AX2685" s="24">
        <f t="shared" si="997"/>
        <v>0</v>
      </c>
      <c r="BA2685" s="24"/>
      <c r="BB2685" s="24"/>
      <c r="BC2685" s="24"/>
      <c r="BD2685" s="24"/>
      <c r="BE2685" s="24"/>
      <c r="BF2685" s="24"/>
      <c r="BG2685" s="24">
        <f t="shared" si="998"/>
        <v>0</v>
      </c>
      <c r="BH2685" s="24">
        <f t="shared" si="999"/>
        <v>0</v>
      </c>
      <c r="BK2685" s="24"/>
      <c r="BL2685" s="24"/>
      <c r="BM2685" s="24"/>
      <c r="BN2685" s="24"/>
      <c r="BO2685" s="24"/>
      <c r="BP2685" s="24"/>
      <c r="BQ2685" s="24">
        <f t="shared" si="1000"/>
        <v>0</v>
      </c>
      <c r="BR2685" s="24">
        <f t="shared" si="1001"/>
        <v>0</v>
      </c>
      <c r="BU2685" s="24"/>
      <c r="BV2685" s="24"/>
      <c r="BW2685" s="24"/>
      <c r="BX2685" s="24"/>
      <c r="BY2685" s="24"/>
      <c r="BZ2685" s="24"/>
      <c r="CA2685" s="24">
        <f t="shared" si="1002"/>
        <v>0</v>
      </c>
      <c r="CB2685" s="24">
        <f t="shared" si="1003"/>
        <v>0</v>
      </c>
      <c r="CC2685" s="24"/>
      <c r="CE2685" s="24">
        <f t="shared" si="1004"/>
        <v>0</v>
      </c>
      <c r="CG2685" s="24">
        <f t="shared" si="1005"/>
        <v>0</v>
      </c>
      <c r="CI2685" s="24">
        <f t="shared" si="1006"/>
        <v>0</v>
      </c>
      <c r="CK2685" s="24">
        <f t="shared" si="1007"/>
        <v>0</v>
      </c>
      <c r="CM2685" s="24">
        <f t="shared" si="1008"/>
        <v>0</v>
      </c>
      <c r="CO2685" s="24">
        <f t="shared" si="1009"/>
        <v>0</v>
      </c>
      <c r="CQ2685" s="24">
        <f t="shared" si="1010"/>
        <v>0</v>
      </c>
      <c r="CS2685" s="24">
        <f t="shared" si="1011"/>
        <v>0</v>
      </c>
    </row>
    <row r="2686" spans="9:97">
      <c r="I2686" s="24">
        <f t="shared" si="991"/>
        <v>0</v>
      </c>
      <c r="J2686" s="24">
        <f t="shared" ref="J2686:J2749" si="1014">IF(F2686&lt;C2686-D2686,C2686-D2686-F2686,0)</f>
        <v>0</v>
      </c>
      <c r="M2686" s="24"/>
      <c r="N2686" s="24"/>
      <c r="O2686" s="24"/>
      <c r="P2686" s="24"/>
      <c r="Q2686" s="24"/>
      <c r="R2686" s="24"/>
      <c r="S2686" s="24">
        <f t="shared" si="992"/>
        <v>0</v>
      </c>
      <c r="T2686" s="24">
        <f t="shared" si="1013"/>
        <v>0</v>
      </c>
      <c r="W2686" s="24"/>
      <c r="X2686" s="24"/>
      <c r="Y2686" s="24"/>
      <c r="Z2686" s="24"/>
      <c r="AA2686" s="24"/>
      <c r="AB2686" s="24"/>
      <c r="AC2686" s="24">
        <f t="shared" si="993"/>
        <v>0</v>
      </c>
      <c r="AD2686" s="24">
        <f t="shared" si="994"/>
        <v>0</v>
      </c>
      <c r="AG2686" s="24"/>
      <c r="AH2686" s="24"/>
      <c r="AI2686" s="24"/>
      <c r="AJ2686" s="24"/>
      <c r="AK2686" s="24"/>
      <c r="AL2686" s="24"/>
      <c r="AM2686" s="24">
        <f t="shared" si="995"/>
        <v>0</v>
      </c>
      <c r="AN2686" s="24">
        <f t="shared" si="1012"/>
        <v>0</v>
      </c>
      <c r="AQ2686" s="24"/>
      <c r="AR2686" s="24"/>
      <c r="AS2686" s="24"/>
      <c r="AT2686" s="24"/>
      <c r="AU2686" s="24"/>
      <c r="AV2686" s="24"/>
      <c r="AW2686" s="24">
        <f t="shared" si="996"/>
        <v>0</v>
      </c>
      <c r="AX2686" s="24">
        <f t="shared" si="997"/>
        <v>0</v>
      </c>
      <c r="BA2686" s="24"/>
      <c r="BB2686" s="24"/>
      <c r="BC2686" s="24"/>
      <c r="BD2686" s="24"/>
      <c r="BE2686" s="24"/>
      <c r="BF2686" s="24"/>
      <c r="BG2686" s="24">
        <f t="shared" si="998"/>
        <v>0</v>
      </c>
      <c r="BH2686" s="24">
        <f t="shared" si="999"/>
        <v>0</v>
      </c>
      <c r="BK2686" s="24"/>
      <c r="BL2686" s="24"/>
      <c r="BM2686" s="24"/>
      <c r="BN2686" s="24"/>
      <c r="BO2686" s="24"/>
      <c r="BP2686" s="24"/>
      <c r="BQ2686" s="24">
        <f t="shared" si="1000"/>
        <v>0</v>
      </c>
      <c r="BR2686" s="24">
        <f t="shared" si="1001"/>
        <v>0</v>
      </c>
      <c r="BU2686" s="24"/>
      <c r="BV2686" s="24"/>
      <c r="BW2686" s="24"/>
      <c r="BX2686" s="24"/>
      <c r="BY2686" s="24"/>
      <c r="BZ2686" s="24"/>
      <c r="CA2686" s="24">
        <f t="shared" si="1002"/>
        <v>0</v>
      </c>
      <c r="CB2686" s="24">
        <f t="shared" si="1003"/>
        <v>0</v>
      </c>
      <c r="CC2686" s="24"/>
      <c r="CE2686" s="24">
        <f t="shared" si="1004"/>
        <v>0</v>
      </c>
      <c r="CG2686" s="24">
        <f t="shared" si="1005"/>
        <v>0</v>
      </c>
      <c r="CI2686" s="24">
        <f t="shared" si="1006"/>
        <v>0</v>
      </c>
      <c r="CK2686" s="24">
        <f t="shared" si="1007"/>
        <v>0</v>
      </c>
      <c r="CM2686" s="24">
        <f t="shared" si="1008"/>
        <v>0</v>
      </c>
      <c r="CO2686" s="24">
        <f t="shared" si="1009"/>
        <v>0</v>
      </c>
      <c r="CQ2686" s="24">
        <f t="shared" si="1010"/>
        <v>0</v>
      </c>
      <c r="CS2686" s="24">
        <f t="shared" si="1011"/>
        <v>0</v>
      </c>
    </row>
    <row r="2687" spans="9:97">
      <c r="I2687" s="24">
        <f t="shared" si="991"/>
        <v>0</v>
      </c>
      <c r="J2687" s="24">
        <f t="shared" si="1014"/>
        <v>0</v>
      </c>
      <c r="M2687" s="24"/>
      <c r="N2687" s="24"/>
      <c r="O2687" s="24"/>
      <c r="P2687" s="24"/>
      <c r="Q2687" s="24"/>
      <c r="R2687" s="24"/>
      <c r="S2687" s="24">
        <f t="shared" si="992"/>
        <v>0</v>
      </c>
      <c r="T2687" s="24">
        <f t="shared" si="1013"/>
        <v>0</v>
      </c>
      <c r="W2687" s="24"/>
      <c r="X2687" s="24"/>
      <c r="Y2687" s="24"/>
      <c r="Z2687" s="24"/>
      <c r="AA2687" s="24"/>
      <c r="AB2687" s="24"/>
      <c r="AC2687" s="24">
        <f t="shared" si="993"/>
        <v>0</v>
      </c>
      <c r="AD2687" s="24">
        <f t="shared" si="994"/>
        <v>0</v>
      </c>
      <c r="AG2687" s="24"/>
      <c r="AH2687" s="24"/>
      <c r="AI2687" s="24"/>
      <c r="AJ2687" s="24"/>
      <c r="AK2687" s="24"/>
      <c r="AL2687" s="24"/>
      <c r="AM2687" s="24">
        <f t="shared" si="995"/>
        <v>0</v>
      </c>
      <c r="AN2687" s="24">
        <f t="shared" si="1012"/>
        <v>0</v>
      </c>
      <c r="AQ2687" s="24"/>
      <c r="AR2687" s="24"/>
      <c r="AS2687" s="24"/>
      <c r="AT2687" s="24"/>
      <c r="AU2687" s="24"/>
      <c r="AV2687" s="24"/>
      <c r="AW2687" s="24">
        <f t="shared" si="996"/>
        <v>0</v>
      </c>
      <c r="AX2687" s="24">
        <f t="shared" si="997"/>
        <v>0</v>
      </c>
      <c r="BA2687" s="24"/>
      <c r="BB2687" s="24"/>
      <c r="BC2687" s="24"/>
      <c r="BD2687" s="24"/>
      <c r="BE2687" s="24"/>
      <c r="BF2687" s="24"/>
      <c r="BG2687" s="24">
        <f t="shared" si="998"/>
        <v>0</v>
      </c>
      <c r="BH2687" s="24">
        <f t="shared" si="999"/>
        <v>0</v>
      </c>
      <c r="BK2687" s="24"/>
      <c r="BL2687" s="24"/>
      <c r="BM2687" s="24"/>
      <c r="BN2687" s="24"/>
      <c r="BO2687" s="24"/>
      <c r="BP2687" s="24"/>
      <c r="BQ2687" s="24">
        <f t="shared" si="1000"/>
        <v>0</v>
      </c>
      <c r="BR2687" s="24">
        <f t="shared" si="1001"/>
        <v>0</v>
      </c>
      <c r="BU2687" s="24"/>
      <c r="BV2687" s="24"/>
      <c r="BW2687" s="24"/>
      <c r="BX2687" s="24"/>
      <c r="BY2687" s="24"/>
      <c r="BZ2687" s="24"/>
      <c r="CA2687" s="24">
        <f t="shared" si="1002"/>
        <v>0</v>
      </c>
      <c r="CB2687" s="24">
        <f t="shared" si="1003"/>
        <v>0</v>
      </c>
      <c r="CC2687" s="24"/>
      <c r="CE2687" s="24">
        <f t="shared" si="1004"/>
        <v>0</v>
      </c>
      <c r="CG2687" s="24">
        <f t="shared" si="1005"/>
        <v>0</v>
      </c>
      <c r="CI2687" s="24">
        <f t="shared" si="1006"/>
        <v>0</v>
      </c>
      <c r="CK2687" s="24">
        <f t="shared" si="1007"/>
        <v>0</v>
      </c>
      <c r="CM2687" s="24">
        <f t="shared" si="1008"/>
        <v>0</v>
      </c>
      <c r="CO2687" s="24">
        <f t="shared" si="1009"/>
        <v>0</v>
      </c>
      <c r="CQ2687" s="24">
        <f t="shared" si="1010"/>
        <v>0</v>
      </c>
      <c r="CS2687" s="24">
        <f t="shared" si="1011"/>
        <v>0</v>
      </c>
    </row>
    <row r="2688" spans="9:97">
      <c r="I2688" s="24">
        <f t="shared" si="991"/>
        <v>0</v>
      </c>
      <c r="J2688" s="24">
        <f t="shared" si="1014"/>
        <v>0</v>
      </c>
      <c r="M2688" s="24"/>
      <c r="N2688" s="24"/>
      <c r="O2688" s="24"/>
      <c r="P2688" s="24"/>
      <c r="Q2688" s="24"/>
      <c r="R2688" s="24"/>
      <c r="S2688" s="24">
        <f t="shared" si="992"/>
        <v>0</v>
      </c>
      <c r="T2688" s="24">
        <f t="shared" si="1013"/>
        <v>0</v>
      </c>
      <c r="W2688" s="24"/>
      <c r="X2688" s="24"/>
      <c r="Y2688" s="24"/>
      <c r="Z2688" s="24"/>
      <c r="AA2688" s="24"/>
      <c r="AB2688" s="24"/>
      <c r="AC2688" s="24">
        <f t="shared" si="993"/>
        <v>0</v>
      </c>
      <c r="AD2688" s="24">
        <f t="shared" si="994"/>
        <v>0</v>
      </c>
      <c r="AG2688" s="24"/>
      <c r="AH2688" s="24"/>
      <c r="AI2688" s="24"/>
      <c r="AJ2688" s="24"/>
      <c r="AK2688" s="24"/>
      <c r="AL2688" s="24"/>
      <c r="AM2688" s="24">
        <f t="shared" si="995"/>
        <v>0</v>
      </c>
      <c r="AN2688" s="24">
        <f t="shared" si="1012"/>
        <v>0</v>
      </c>
      <c r="AQ2688" s="24"/>
      <c r="AR2688" s="24"/>
      <c r="AS2688" s="24"/>
      <c r="AT2688" s="24"/>
      <c r="AU2688" s="24"/>
      <c r="AV2688" s="24"/>
      <c r="AW2688" s="24">
        <f t="shared" si="996"/>
        <v>0</v>
      </c>
      <c r="AX2688" s="24">
        <f t="shared" si="997"/>
        <v>0</v>
      </c>
      <c r="BA2688" s="24"/>
      <c r="BB2688" s="24"/>
      <c r="BC2688" s="24"/>
      <c r="BD2688" s="24"/>
      <c r="BE2688" s="24"/>
      <c r="BF2688" s="24"/>
      <c r="BG2688" s="24">
        <f t="shared" si="998"/>
        <v>0</v>
      </c>
      <c r="BH2688" s="24">
        <f t="shared" si="999"/>
        <v>0</v>
      </c>
      <c r="BK2688" s="24"/>
      <c r="BL2688" s="24"/>
      <c r="BM2688" s="24"/>
      <c r="BN2688" s="24"/>
      <c r="BO2688" s="24"/>
      <c r="BP2688" s="24"/>
      <c r="BQ2688" s="24">
        <f t="shared" si="1000"/>
        <v>0</v>
      </c>
      <c r="BR2688" s="24">
        <f t="shared" si="1001"/>
        <v>0</v>
      </c>
      <c r="BU2688" s="24"/>
      <c r="BV2688" s="24"/>
      <c r="BW2688" s="24"/>
      <c r="BX2688" s="24"/>
      <c r="BY2688" s="24"/>
      <c r="BZ2688" s="24"/>
      <c r="CA2688" s="24">
        <f t="shared" si="1002"/>
        <v>0</v>
      </c>
      <c r="CB2688" s="24">
        <f t="shared" si="1003"/>
        <v>0</v>
      </c>
      <c r="CC2688" s="24"/>
      <c r="CE2688" s="24">
        <f t="shared" si="1004"/>
        <v>0</v>
      </c>
      <c r="CG2688" s="24">
        <f t="shared" si="1005"/>
        <v>0</v>
      </c>
      <c r="CI2688" s="24">
        <f t="shared" si="1006"/>
        <v>0</v>
      </c>
      <c r="CK2688" s="24">
        <f t="shared" si="1007"/>
        <v>0</v>
      </c>
      <c r="CM2688" s="24">
        <f t="shared" si="1008"/>
        <v>0</v>
      </c>
      <c r="CO2688" s="24">
        <f t="shared" si="1009"/>
        <v>0</v>
      </c>
      <c r="CQ2688" s="24">
        <f t="shared" si="1010"/>
        <v>0</v>
      </c>
      <c r="CS2688" s="24">
        <f t="shared" si="1011"/>
        <v>0</v>
      </c>
    </row>
    <row r="2689" spans="9:97">
      <c r="I2689" s="24">
        <f t="shared" si="991"/>
        <v>0</v>
      </c>
      <c r="J2689" s="24">
        <f t="shared" si="1014"/>
        <v>0</v>
      </c>
      <c r="M2689" s="24"/>
      <c r="N2689" s="24"/>
      <c r="O2689" s="24"/>
      <c r="P2689" s="24"/>
      <c r="Q2689" s="24"/>
      <c r="R2689" s="24"/>
      <c r="S2689" s="24">
        <f t="shared" si="992"/>
        <v>0</v>
      </c>
      <c r="T2689" s="24">
        <f t="shared" si="1013"/>
        <v>0</v>
      </c>
      <c r="W2689" s="24"/>
      <c r="X2689" s="24"/>
      <c r="Y2689" s="24"/>
      <c r="Z2689" s="24"/>
      <c r="AA2689" s="24"/>
      <c r="AB2689" s="24"/>
      <c r="AC2689" s="24">
        <f t="shared" si="993"/>
        <v>0</v>
      </c>
      <c r="AD2689" s="24">
        <f t="shared" si="994"/>
        <v>0</v>
      </c>
      <c r="AG2689" s="24"/>
      <c r="AH2689" s="24"/>
      <c r="AI2689" s="24"/>
      <c r="AJ2689" s="24"/>
      <c r="AK2689" s="24"/>
      <c r="AL2689" s="24"/>
      <c r="AM2689" s="24">
        <f t="shared" si="995"/>
        <v>0</v>
      </c>
      <c r="AN2689" s="24">
        <f t="shared" si="1012"/>
        <v>0</v>
      </c>
      <c r="AQ2689" s="24"/>
      <c r="AR2689" s="24"/>
      <c r="AS2689" s="24"/>
      <c r="AT2689" s="24"/>
      <c r="AU2689" s="24"/>
      <c r="AV2689" s="24"/>
      <c r="AW2689" s="24">
        <f t="shared" si="996"/>
        <v>0</v>
      </c>
      <c r="AX2689" s="24">
        <f t="shared" si="997"/>
        <v>0</v>
      </c>
      <c r="BA2689" s="24"/>
      <c r="BB2689" s="24"/>
      <c r="BC2689" s="24"/>
      <c r="BD2689" s="24"/>
      <c r="BE2689" s="24"/>
      <c r="BF2689" s="24"/>
      <c r="BG2689" s="24">
        <f t="shared" si="998"/>
        <v>0</v>
      </c>
      <c r="BH2689" s="24">
        <f t="shared" si="999"/>
        <v>0</v>
      </c>
      <c r="BK2689" s="24"/>
      <c r="BL2689" s="24"/>
      <c r="BM2689" s="24"/>
      <c r="BN2689" s="24"/>
      <c r="BO2689" s="24"/>
      <c r="BP2689" s="24"/>
      <c r="BQ2689" s="24">
        <f t="shared" si="1000"/>
        <v>0</v>
      </c>
      <c r="BR2689" s="24">
        <f t="shared" si="1001"/>
        <v>0</v>
      </c>
      <c r="BU2689" s="24"/>
      <c r="BV2689" s="24"/>
      <c r="BW2689" s="24"/>
      <c r="BX2689" s="24"/>
      <c r="BY2689" s="24"/>
      <c r="BZ2689" s="24"/>
      <c r="CA2689" s="24">
        <f t="shared" si="1002"/>
        <v>0</v>
      </c>
      <c r="CB2689" s="24">
        <f t="shared" si="1003"/>
        <v>0</v>
      </c>
      <c r="CC2689" s="24"/>
      <c r="CE2689" s="24">
        <f t="shared" si="1004"/>
        <v>0</v>
      </c>
      <c r="CG2689" s="24">
        <f t="shared" si="1005"/>
        <v>0</v>
      </c>
      <c r="CI2689" s="24">
        <f t="shared" si="1006"/>
        <v>0</v>
      </c>
      <c r="CK2689" s="24">
        <f t="shared" si="1007"/>
        <v>0</v>
      </c>
      <c r="CM2689" s="24">
        <f t="shared" si="1008"/>
        <v>0</v>
      </c>
      <c r="CO2689" s="24">
        <f t="shared" si="1009"/>
        <v>0</v>
      </c>
      <c r="CQ2689" s="24">
        <f t="shared" si="1010"/>
        <v>0</v>
      </c>
      <c r="CS2689" s="24">
        <f t="shared" si="1011"/>
        <v>0</v>
      </c>
    </row>
    <row r="2690" spans="9:97">
      <c r="I2690" s="24">
        <f t="shared" si="991"/>
        <v>0</v>
      </c>
      <c r="J2690" s="24">
        <f t="shared" si="1014"/>
        <v>0</v>
      </c>
      <c r="M2690" s="24"/>
      <c r="N2690" s="24"/>
      <c r="O2690" s="24"/>
      <c r="P2690" s="24"/>
      <c r="Q2690" s="24"/>
      <c r="R2690" s="24"/>
      <c r="S2690" s="24">
        <f t="shared" si="992"/>
        <v>0</v>
      </c>
      <c r="T2690" s="24">
        <f t="shared" si="1013"/>
        <v>0</v>
      </c>
      <c r="W2690" s="24"/>
      <c r="X2690" s="24"/>
      <c r="Y2690" s="24"/>
      <c r="Z2690" s="24"/>
      <c r="AA2690" s="24"/>
      <c r="AB2690" s="24"/>
      <c r="AC2690" s="24">
        <f t="shared" si="993"/>
        <v>0</v>
      </c>
      <c r="AD2690" s="24">
        <f t="shared" si="994"/>
        <v>0</v>
      </c>
      <c r="AG2690" s="24"/>
      <c r="AH2690" s="24"/>
      <c r="AI2690" s="24"/>
      <c r="AJ2690" s="24"/>
      <c r="AK2690" s="24"/>
      <c r="AL2690" s="24"/>
      <c r="AM2690" s="24">
        <f t="shared" si="995"/>
        <v>0</v>
      </c>
      <c r="AN2690" s="24">
        <f t="shared" si="1012"/>
        <v>0</v>
      </c>
      <c r="AQ2690" s="24"/>
      <c r="AR2690" s="24"/>
      <c r="AS2690" s="24"/>
      <c r="AT2690" s="24"/>
      <c r="AU2690" s="24"/>
      <c r="AV2690" s="24"/>
      <c r="AW2690" s="24">
        <f t="shared" si="996"/>
        <v>0</v>
      </c>
      <c r="AX2690" s="24">
        <f t="shared" si="997"/>
        <v>0</v>
      </c>
      <c r="BA2690" s="24"/>
      <c r="BB2690" s="24"/>
      <c r="BC2690" s="24"/>
      <c r="BD2690" s="24"/>
      <c r="BE2690" s="24"/>
      <c r="BF2690" s="24"/>
      <c r="BG2690" s="24">
        <f t="shared" si="998"/>
        <v>0</v>
      </c>
      <c r="BH2690" s="24">
        <f t="shared" si="999"/>
        <v>0</v>
      </c>
      <c r="BK2690" s="24"/>
      <c r="BL2690" s="24"/>
      <c r="BM2690" s="24"/>
      <c r="BN2690" s="24"/>
      <c r="BO2690" s="24"/>
      <c r="BP2690" s="24"/>
      <c r="BQ2690" s="24">
        <f t="shared" si="1000"/>
        <v>0</v>
      </c>
      <c r="BR2690" s="24">
        <f t="shared" si="1001"/>
        <v>0</v>
      </c>
      <c r="BU2690" s="24"/>
      <c r="BV2690" s="24"/>
      <c r="BW2690" s="24"/>
      <c r="BX2690" s="24"/>
      <c r="BY2690" s="24"/>
      <c r="BZ2690" s="24"/>
      <c r="CA2690" s="24">
        <f t="shared" si="1002"/>
        <v>0</v>
      </c>
      <c r="CB2690" s="24">
        <f t="shared" si="1003"/>
        <v>0</v>
      </c>
      <c r="CC2690" s="24"/>
      <c r="CE2690" s="24">
        <f t="shared" si="1004"/>
        <v>0</v>
      </c>
      <c r="CG2690" s="24">
        <f t="shared" si="1005"/>
        <v>0</v>
      </c>
      <c r="CI2690" s="24">
        <f t="shared" si="1006"/>
        <v>0</v>
      </c>
      <c r="CK2690" s="24">
        <f t="shared" si="1007"/>
        <v>0</v>
      </c>
      <c r="CM2690" s="24">
        <f t="shared" si="1008"/>
        <v>0</v>
      </c>
      <c r="CO2690" s="24">
        <f t="shared" si="1009"/>
        <v>0</v>
      </c>
      <c r="CQ2690" s="24">
        <f t="shared" si="1010"/>
        <v>0</v>
      </c>
      <c r="CS2690" s="24">
        <f t="shared" si="1011"/>
        <v>0</v>
      </c>
    </row>
    <row r="2691" spans="9:97">
      <c r="I2691" s="24">
        <f t="shared" si="991"/>
        <v>0</v>
      </c>
      <c r="J2691" s="24">
        <f t="shared" si="1014"/>
        <v>0</v>
      </c>
      <c r="M2691" s="24"/>
      <c r="N2691" s="24"/>
      <c r="O2691" s="24"/>
      <c r="P2691" s="24"/>
      <c r="Q2691" s="24"/>
      <c r="R2691" s="24"/>
      <c r="S2691" s="24">
        <f t="shared" si="992"/>
        <v>0</v>
      </c>
      <c r="T2691" s="24">
        <f t="shared" si="1013"/>
        <v>0</v>
      </c>
      <c r="W2691" s="24"/>
      <c r="X2691" s="24"/>
      <c r="Y2691" s="24"/>
      <c r="Z2691" s="24"/>
      <c r="AA2691" s="24"/>
      <c r="AB2691" s="24"/>
      <c r="AC2691" s="24">
        <f t="shared" si="993"/>
        <v>0</v>
      </c>
      <c r="AD2691" s="24">
        <f t="shared" si="994"/>
        <v>0</v>
      </c>
      <c r="AG2691" s="24"/>
      <c r="AH2691" s="24"/>
      <c r="AI2691" s="24"/>
      <c r="AJ2691" s="24"/>
      <c r="AK2691" s="24"/>
      <c r="AL2691" s="24"/>
      <c r="AM2691" s="24">
        <f t="shared" si="995"/>
        <v>0</v>
      </c>
      <c r="AN2691" s="24">
        <f t="shared" si="1012"/>
        <v>0</v>
      </c>
      <c r="AQ2691" s="24"/>
      <c r="AR2691" s="24"/>
      <c r="AS2691" s="24"/>
      <c r="AT2691" s="24"/>
      <c r="AU2691" s="24"/>
      <c r="AV2691" s="24"/>
      <c r="AW2691" s="24">
        <f t="shared" si="996"/>
        <v>0</v>
      </c>
      <c r="AX2691" s="24">
        <f t="shared" si="997"/>
        <v>0</v>
      </c>
      <c r="BA2691" s="24"/>
      <c r="BB2691" s="24"/>
      <c r="BC2691" s="24"/>
      <c r="BD2691" s="24"/>
      <c r="BE2691" s="24"/>
      <c r="BF2691" s="24"/>
      <c r="BG2691" s="24">
        <f t="shared" si="998"/>
        <v>0</v>
      </c>
      <c r="BH2691" s="24">
        <f t="shared" si="999"/>
        <v>0</v>
      </c>
      <c r="BK2691" s="24"/>
      <c r="BL2691" s="24"/>
      <c r="BM2691" s="24"/>
      <c r="BN2691" s="24"/>
      <c r="BO2691" s="24"/>
      <c r="BP2691" s="24"/>
      <c r="BQ2691" s="24">
        <f t="shared" si="1000"/>
        <v>0</v>
      </c>
      <c r="BR2691" s="24">
        <f t="shared" si="1001"/>
        <v>0</v>
      </c>
      <c r="BU2691" s="24"/>
      <c r="BV2691" s="24"/>
      <c r="BW2691" s="24"/>
      <c r="BX2691" s="24"/>
      <c r="BY2691" s="24"/>
      <c r="BZ2691" s="24"/>
      <c r="CA2691" s="24">
        <f t="shared" si="1002"/>
        <v>0</v>
      </c>
      <c r="CB2691" s="24">
        <f t="shared" si="1003"/>
        <v>0</v>
      </c>
      <c r="CC2691" s="24"/>
      <c r="CE2691" s="24">
        <f t="shared" si="1004"/>
        <v>0</v>
      </c>
      <c r="CG2691" s="24">
        <f t="shared" si="1005"/>
        <v>0</v>
      </c>
      <c r="CI2691" s="24">
        <f t="shared" si="1006"/>
        <v>0</v>
      </c>
      <c r="CK2691" s="24">
        <f t="shared" si="1007"/>
        <v>0</v>
      </c>
      <c r="CM2691" s="24">
        <f t="shared" si="1008"/>
        <v>0</v>
      </c>
      <c r="CO2691" s="24">
        <f t="shared" si="1009"/>
        <v>0</v>
      </c>
      <c r="CQ2691" s="24">
        <f t="shared" si="1010"/>
        <v>0</v>
      </c>
      <c r="CS2691" s="24">
        <f t="shared" si="1011"/>
        <v>0</v>
      </c>
    </row>
    <row r="2692" spans="9:97">
      <c r="I2692" s="24">
        <f t="shared" ref="I2692:I2755" si="1015">IF(F2692&gt;=C2692-D2692,G2692-H2692,E2692)</f>
        <v>0</v>
      </c>
      <c r="J2692" s="24">
        <f t="shared" si="1014"/>
        <v>0</v>
      </c>
      <c r="M2692" s="24"/>
      <c r="N2692" s="24"/>
      <c r="O2692" s="24"/>
      <c r="P2692" s="24"/>
      <c r="Q2692" s="24"/>
      <c r="R2692" s="24"/>
      <c r="S2692" s="24">
        <f t="shared" ref="S2692:S2755" si="1016">IF(P2692&gt;=M2692-N2692,Q2692-R2692,O2692)</f>
        <v>0</v>
      </c>
      <c r="T2692" s="24">
        <f t="shared" si="1013"/>
        <v>0</v>
      </c>
      <c r="W2692" s="24"/>
      <c r="X2692" s="24"/>
      <c r="Y2692" s="24"/>
      <c r="Z2692" s="24"/>
      <c r="AA2692" s="24"/>
      <c r="AB2692" s="24"/>
      <c r="AC2692" s="24">
        <f t="shared" ref="AC2692:AC2755" si="1017">IF(Z2692&gt;=W2692-X2692,AA2692-AB2692,Y2692)</f>
        <v>0</v>
      </c>
      <c r="AD2692" s="24">
        <f t="shared" ref="AD2692:AD2755" si="1018">IF(Z2692&lt;W2692-X2692,W2692-X2692-Z2692,0)</f>
        <v>0</v>
      </c>
      <c r="AG2692" s="24"/>
      <c r="AH2692" s="24"/>
      <c r="AI2692" s="24"/>
      <c r="AJ2692" s="24"/>
      <c r="AK2692" s="24"/>
      <c r="AL2692" s="24"/>
      <c r="AM2692" s="24">
        <f t="shared" ref="AM2692:AM2755" si="1019">IF(AJ2692&gt;=AG2692-AH2692,AK2692-AL2692,AI2692)</f>
        <v>0</v>
      </c>
      <c r="AN2692" s="24">
        <f t="shared" si="1012"/>
        <v>0</v>
      </c>
      <c r="AQ2692" s="24"/>
      <c r="AR2692" s="24"/>
      <c r="AS2692" s="24"/>
      <c r="AT2692" s="24"/>
      <c r="AU2692" s="24"/>
      <c r="AV2692" s="24"/>
      <c r="AW2692" s="24">
        <f t="shared" ref="AW2692:AW2755" si="1020">IF(AS2692&gt;=AR2692-AQ2692,AV2692-AU2692,AT2692)</f>
        <v>0</v>
      </c>
      <c r="AX2692" s="24">
        <f t="shared" ref="AX2692:AX2755" si="1021">IF(AS2692&lt;AR2692-AQ2692,AR2692-AQ2692-AS2692,0)</f>
        <v>0</v>
      </c>
      <c r="BA2692" s="24"/>
      <c r="BB2692" s="24"/>
      <c r="BC2692" s="24"/>
      <c r="BD2692" s="24"/>
      <c r="BE2692" s="24"/>
      <c r="BF2692" s="24"/>
      <c r="BG2692" s="24">
        <f t="shared" ref="BG2692:BG2755" si="1022">IF(BC2692&gt;=BB2692-BA2692,BF2692-BE2692,BD2692)</f>
        <v>0</v>
      </c>
      <c r="BH2692" s="24">
        <f t="shared" ref="BH2692:BH2755" si="1023">IF(BC2692&lt;BB2692-BA2692,BB2692-BA2692-BC2692,0)</f>
        <v>0</v>
      </c>
      <c r="BK2692" s="24"/>
      <c r="BL2692" s="24"/>
      <c r="BM2692" s="24"/>
      <c r="BN2692" s="24"/>
      <c r="BO2692" s="24"/>
      <c r="BP2692" s="24"/>
      <c r="BQ2692" s="24">
        <f t="shared" ref="BQ2692:BQ2755" si="1024">IF(BM2692&gt;=BL2692-BK2692,BP2692-BO2692,BN2692)</f>
        <v>0</v>
      </c>
      <c r="BR2692" s="24">
        <f t="shared" ref="BR2692:BR2755" si="1025">IF(BM2692&lt;BL2692-BK2692,BL2692-BK2692-BM2692,0)</f>
        <v>0</v>
      </c>
      <c r="BU2692" s="24"/>
      <c r="BV2692" s="24"/>
      <c r="BW2692" s="24"/>
      <c r="BX2692" s="24"/>
      <c r="BY2692" s="24"/>
      <c r="BZ2692" s="24"/>
      <c r="CA2692" s="24">
        <f t="shared" ref="CA2692:CA2755" si="1026">IF(BW2692&gt;=BV2692-BU2692,BZ2692-BY2692,BX2692)</f>
        <v>0</v>
      </c>
      <c r="CB2692" s="24">
        <f t="shared" ref="CB2692:CB2755" si="1027">IF(BW2692&lt;BV2692-BU2692,BV2692-BU2692-BW2692,0)</f>
        <v>0</v>
      </c>
      <c r="CC2692" s="24"/>
      <c r="CE2692" s="24">
        <f t="shared" si="1004"/>
        <v>0</v>
      </c>
      <c r="CG2692" s="24">
        <f t="shared" si="1005"/>
        <v>0</v>
      </c>
      <c r="CI2692" s="24">
        <f t="shared" si="1006"/>
        <v>0</v>
      </c>
      <c r="CK2692" s="24">
        <f t="shared" si="1007"/>
        <v>0</v>
      </c>
      <c r="CM2692" s="24">
        <f t="shared" si="1008"/>
        <v>0</v>
      </c>
      <c r="CO2692" s="24">
        <f t="shared" si="1009"/>
        <v>0</v>
      </c>
      <c r="CQ2692" s="24">
        <f t="shared" si="1010"/>
        <v>0</v>
      </c>
      <c r="CS2692" s="24">
        <f t="shared" si="1011"/>
        <v>0</v>
      </c>
    </row>
    <row r="2693" spans="9:97">
      <c r="I2693" s="24">
        <f t="shared" si="1015"/>
        <v>0</v>
      </c>
      <c r="J2693" s="24">
        <f t="shared" si="1014"/>
        <v>0</v>
      </c>
      <c r="M2693" s="24"/>
      <c r="N2693" s="24"/>
      <c r="O2693" s="24"/>
      <c r="P2693" s="24"/>
      <c r="Q2693" s="24"/>
      <c r="R2693" s="24"/>
      <c r="S2693" s="24">
        <f t="shared" si="1016"/>
        <v>0</v>
      </c>
      <c r="T2693" s="24">
        <f t="shared" si="1013"/>
        <v>0</v>
      </c>
      <c r="W2693" s="24"/>
      <c r="X2693" s="24"/>
      <c r="Y2693" s="24"/>
      <c r="Z2693" s="24"/>
      <c r="AA2693" s="24"/>
      <c r="AB2693" s="24"/>
      <c r="AC2693" s="24">
        <f t="shared" si="1017"/>
        <v>0</v>
      </c>
      <c r="AD2693" s="24">
        <f t="shared" si="1018"/>
        <v>0</v>
      </c>
      <c r="AG2693" s="24"/>
      <c r="AH2693" s="24"/>
      <c r="AI2693" s="24"/>
      <c r="AJ2693" s="24"/>
      <c r="AK2693" s="24"/>
      <c r="AL2693" s="24"/>
      <c r="AM2693" s="24">
        <f t="shared" si="1019"/>
        <v>0</v>
      </c>
      <c r="AN2693" s="24">
        <f t="shared" si="1012"/>
        <v>0</v>
      </c>
      <c r="AQ2693" s="24"/>
      <c r="AR2693" s="24"/>
      <c r="AS2693" s="24"/>
      <c r="AT2693" s="24"/>
      <c r="AU2693" s="24"/>
      <c r="AV2693" s="24"/>
      <c r="AW2693" s="24">
        <f t="shared" si="1020"/>
        <v>0</v>
      </c>
      <c r="AX2693" s="24">
        <f t="shared" si="1021"/>
        <v>0</v>
      </c>
      <c r="BA2693" s="24"/>
      <c r="BB2693" s="24"/>
      <c r="BC2693" s="24"/>
      <c r="BD2693" s="24"/>
      <c r="BE2693" s="24"/>
      <c r="BF2693" s="24"/>
      <c r="BG2693" s="24">
        <f t="shared" si="1022"/>
        <v>0</v>
      </c>
      <c r="BH2693" s="24">
        <f t="shared" si="1023"/>
        <v>0</v>
      </c>
      <c r="BK2693" s="24"/>
      <c r="BL2693" s="24"/>
      <c r="BM2693" s="24"/>
      <c r="BN2693" s="24"/>
      <c r="BO2693" s="24"/>
      <c r="BP2693" s="24"/>
      <c r="BQ2693" s="24">
        <f t="shared" si="1024"/>
        <v>0</v>
      </c>
      <c r="BR2693" s="24">
        <f t="shared" si="1025"/>
        <v>0</v>
      </c>
      <c r="BU2693" s="24"/>
      <c r="BV2693" s="24"/>
      <c r="BW2693" s="24"/>
      <c r="BX2693" s="24"/>
      <c r="BY2693" s="24"/>
      <c r="BZ2693" s="24"/>
      <c r="CA2693" s="24">
        <f t="shared" si="1026"/>
        <v>0</v>
      </c>
      <c r="CB2693" s="24">
        <f t="shared" si="1027"/>
        <v>0</v>
      </c>
      <c r="CC2693" s="24"/>
      <c r="CE2693" s="24">
        <f t="shared" ref="CE2693:CE2756" si="1028">SUMIF(B:B,CD2693,G:G)-SUMIF(B:B,CD2693,H:H)</f>
        <v>0</v>
      </c>
      <c r="CG2693" s="24">
        <f t="shared" ref="CG2693:CG2756" si="1029">SUMIF(L:L,CF2693,Q:Q)-SUMIF(L:L,CF2693,R:R)</f>
        <v>0</v>
      </c>
      <c r="CI2693" s="24">
        <f t="shared" ref="CI2693:CI2756" si="1030">SUMIF(V:V,CH2693,AA:AA)-SUMIF(V:V,CH2693,AB:AB)</f>
        <v>0</v>
      </c>
      <c r="CK2693" s="24">
        <f t="shared" ref="CK2693:CK2756" si="1031">SUMIF(AF:AF,CJ2693,AK:AK)-SUMIF(AF:AF,CJ2693,AL:AL)</f>
        <v>0</v>
      </c>
      <c r="CM2693" s="24">
        <f t="shared" ref="CM2693:CM2756" si="1032">SUMIF(AP:AP,CL2693,AV:AV)-SUMIF(AP:AP,CL2693,AU:AU)</f>
        <v>0</v>
      </c>
      <c r="CO2693" s="24">
        <f t="shared" ref="CO2693:CO2756" si="1033">SUMIF(AZ:AZ,CN2693,BF:BF)-SUMIF(AZ:AZ,CN2693,BE:BE)</f>
        <v>0</v>
      </c>
      <c r="CQ2693" s="24">
        <f t="shared" ref="CQ2693:CQ2756" si="1034">SUMIF(BJ:BJ,CP2693,BP:BP)-SUMIF(BJ:BJ,CP2693,BO:BO)</f>
        <v>0</v>
      </c>
      <c r="CS2693" s="24">
        <f t="shared" ref="CS2693:CS2756" si="1035">SUMIF(BT:BT,CR2693,BZ:BZ)-SUMIF(BT:BT,CR2693,BY:BY)</f>
        <v>0</v>
      </c>
    </row>
    <row r="2694" spans="9:97">
      <c r="I2694" s="24">
        <f t="shared" si="1015"/>
        <v>0</v>
      </c>
      <c r="J2694" s="24">
        <f t="shared" si="1014"/>
        <v>0</v>
      </c>
      <c r="M2694" s="24"/>
      <c r="N2694" s="24"/>
      <c r="O2694" s="24"/>
      <c r="P2694" s="24"/>
      <c r="Q2694" s="24"/>
      <c r="R2694" s="24"/>
      <c r="S2694" s="24">
        <f t="shared" si="1016"/>
        <v>0</v>
      </c>
      <c r="T2694" s="24">
        <f t="shared" si="1013"/>
        <v>0</v>
      </c>
      <c r="W2694" s="24"/>
      <c r="X2694" s="24"/>
      <c r="Y2694" s="24"/>
      <c r="Z2694" s="24"/>
      <c r="AA2694" s="24"/>
      <c r="AB2694" s="24"/>
      <c r="AC2694" s="24">
        <f t="shared" si="1017"/>
        <v>0</v>
      </c>
      <c r="AD2694" s="24">
        <f t="shared" si="1018"/>
        <v>0</v>
      </c>
      <c r="AG2694" s="24"/>
      <c r="AH2694" s="24"/>
      <c r="AI2694" s="24"/>
      <c r="AJ2694" s="24"/>
      <c r="AK2694" s="24"/>
      <c r="AL2694" s="24"/>
      <c r="AM2694" s="24">
        <f t="shared" si="1019"/>
        <v>0</v>
      </c>
      <c r="AN2694" s="24">
        <f t="shared" si="1012"/>
        <v>0</v>
      </c>
      <c r="AQ2694" s="24"/>
      <c r="AR2694" s="24"/>
      <c r="AS2694" s="24"/>
      <c r="AT2694" s="24"/>
      <c r="AU2694" s="24"/>
      <c r="AV2694" s="24"/>
      <c r="AW2694" s="24">
        <f t="shared" si="1020"/>
        <v>0</v>
      </c>
      <c r="AX2694" s="24">
        <f t="shared" si="1021"/>
        <v>0</v>
      </c>
      <c r="BA2694" s="24"/>
      <c r="BB2694" s="24"/>
      <c r="BC2694" s="24"/>
      <c r="BD2694" s="24"/>
      <c r="BE2694" s="24"/>
      <c r="BF2694" s="24"/>
      <c r="BG2694" s="24">
        <f t="shared" si="1022"/>
        <v>0</v>
      </c>
      <c r="BH2694" s="24">
        <f t="shared" si="1023"/>
        <v>0</v>
      </c>
      <c r="BK2694" s="24"/>
      <c r="BL2694" s="24"/>
      <c r="BM2694" s="24"/>
      <c r="BN2694" s="24"/>
      <c r="BO2694" s="24"/>
      <c r="BP2694" s="24"/>
      <c r="BQ2694" s="24">
        <f t="shared" si="1024"/>
        <v>0</v>
      </c>
      <c r="BR2694" s="24">
        <f t="shared" si="1025"/>
        <v>0</v>
      </c>
      <c r="BU2694" s="24"/>
      <c r="BV2694" s="24"/>
      <c r="BW2694" s="24"/>
      <c r="BX2694" s="24"/>
      <c r="BY2694" s="24"/>
      <c r="BZ2694" s="24"/>
      <c r="CA2694" s="24">
        <f t="shared" si="1026"/>
        <v>0</v>
      </c>
      <c r="CB2694" s="24">
        <f t="shared" si="1027"/>
        <v>0</v>
      </c>
      <c r="CC2694" s="24"/>
      <c r="CE2694" s="24">
        <f t="shared" si="1028"/>
        <v>0</v>
      </c>
      <c r="CG2694" s="24">
        <f t="shared" si="1029"/>
        <v>0</v>
      </c>
      <c r="CI2694" s="24">
        <f t="shared" si="1030"/>
        <v>0</v>
      </c>
      <c r="CK2694" s="24">
        <f t="shared" si="1031"/>
        <v>0</v>
      </c>
      <c r="CM2694" s="24">
        <f t="shared" si="1032"/>
        <v>0</v>
      </c>
      <c r="CO2694" s="24">
        <f t="shared" si="1033"/>
        <v>0</v>
      </c>
      <c r="CQ2694" s="24">
        <f t="shared" si="1034"/>
        <v>0</v>
      </c>
      <c r="CS2694" s="24">
        <f t="shared" si="1035"/>
        <v>0</v>
      </c>
    </row>
    <row r="2695" spans="9:97">
      <c r="I2695" s="24">
        <f t="shared" si="1015"/>
        <v>0</v>
      </c>
      <c r="J2695" s="24">
        <f t="shared" si="1014"/>
        <v>0</v>
      </c>
      <c r="M2695" s="24"/>
      <c r="N2695" s="24"/>
      <c r="O2695" s="24"/>
      <c r="P2695" s="24"/>
      <c r="Q2695" s="24"/>
      <c r="R2695" s="24"/>
      <c r="S2695" s="24">
        <f t="shared" si="1016"/>
        <v>0</v>
      </c>
      <c r="T2695" s="24">
        <f t="shared" si="1013"/>
        <v>0</v>
      </c>
      <c r="W2695" s="24"/>
      <c r="X2695" s="24"/>
      <c r="Y2695" s="24"/>
      <c r="Z2695" s="24"/>
      <c r="AA2695" s="24"/>
      <c r="AB2695" s="24"/>
      <c r="AC2695" s="24">
        <f t="shared" si="1017"/>
        <v>0</v>
      </c>
      <c r="AD2695" s="24">
        <f t="shared" si="1018"/>
        <v>0</v>
      </c>
      <c r="AG2695" s="24"/>
      <c r="AH2695" s="24"/>
      <c r="AI2695" s="24"/>
      <c r="AJ2695" s="24"/>
      <c r="AK2695" s="24"/>
      <c r="AL2695" s="24"/>
      <c r="AM2695" s="24">
        <f t="shared" si="1019"/>
        <v>0</v>
      </c>
      <c r="AN2695" s="24">
        <f t="shared" si="1012"/>
        <v>0</v>
      </c>
      <c r="AQ2695" s="24"/>
      <c r="AR2695" s="24"/>
      <c r="AS2695" s="24"/>
      <c r="AT2695" s="24"/>
      <c r="AU2695" s="24"/>
      <c r="AV2695" s="24"/>
      <c r="AW2695" s="24">
        <f t="shared" si="1020"/>
        <v>0</v>
      </c>
      <c r="AX2695" s="24">
        <f t="shared" si="1021"/>
        <v>0</v>
      </c>
      <c r="BA2695" s="24"/>
      <c r="BB2695" s="24"/>
      <c r="BC2695" s="24"/>
      <c r="BD2695" s="24"/>
      <c r="BE2695" s="24"/>
      <c r="BF2695" s="24"/>
      <c r="BG2695" s="24">
        <f t="shared" si="1022"/>
        <v>0</v>
      </c>
      <c r="BH2695" s="24">
        <f t="shared" si="1023"/>
        <v>0</v>
      </c>
      <c r="BK2695" s="24"/>
      <c r="BL2695" s="24"/>
      <c r="BM2695" s="24"/>
      <c r="BN2695" s="24"/>
      <c r="BO2695" s="24"/>
      <c r="BP2695" s="24"/>
      <c r="BQ2695" s="24">
        <f t="shared" si="1024"/>
        <v>0</v>
      </c>
      <c r="BR2695" s="24">
        <f t="shared" si="1025"/>
        <v>0</v>
      </c>
      <c r="BU2695" s="24"/>
      <c r="BV2695" s="24"/>
      <c r="BW2695" s="24"/>
      <c r="BX2695" s="24"/>
      <c r="BY2695" s="24"/>
      <c r="BZ2695" s="24"/>
      <c r="CA2695" s="24">
        <f t="shared" si="1026"/>
        <v>0</v>
      </c>
      <c r="CB2695" s="24">
        <f t="shared" si="1027"/>
        <v>0</v>
      </c>
      <c r="CC2695" s="24"/>
      <c r="CE2695" s="24">
        <f t="shared" si="1028"/>
        <v>0</v>
      </c>
      <c r="CG2695" s="24">
        <f t="shared" si="1029"/>
        <v>0</v>
      </c>
      <c r="CI2695" s="24">
        <f t="shared" si="1030"/>
        <v>0</v>
      </c>
      <c r="CK2695" s="24">
        <f t="shared" si="1031"/>
        <v>0</v>
      </c>
      <c r="CM2695" s="24">
        <f t="shared" si="1032"/>
        <v>0</v>
      </c>
      <c r="CO2695" s="24">
        <f t="shared" si="1033"/>
        <v>0</v>
      </c>
      <c r="CQ2695" s="24">
        <f t="shared" si="1034"/>
        <v>0</v>
      </c>
      <c r="CS2695" s="24">
        <f t="shared" si="1035"/>
        <v>0</v>
      </c>
    </row>
    <row r="2696" spans="9:97">
      <c r="I2696" s="24">
        <f t="shared" si="1015"/>
        <v>0</v>
      </c>
      <c r="J2696" s="24">
        <f t="shared" si="1014"/>
        <v>0</v>
      </c>
      <c r="M2696" s="24"/>
      <c r="N2696" s="24"/>
      <c r="O2696" s="24"/>
      <c r="P2696" s="24"/>
      <c r="Q2696" s="24"/>
      <c r="R2696" s="24"/>
      <c r="S2696" s="24">
        <f t="shared" si="1016"/>
        <v>0</v>
      </c>
      <c r="T2696" s="24">
        <f t="shared" si="1013"/>
        <v>0</v>
      </c>
      <c r="W2696" s="24"/>
      <c r="X2696" s="24"/>
      <c r="Y2696" s="24"/>
      <c r="Z2696" s="24"/>
      <c r="AA2696" s="24"/>
      <c r="AB2696" s="24"/>
      <c r="AC2696" s="24">
        <f t="shared" si="1017"/>
        <v>0</v>
      </c>
      <c r="AD2696" s="24">
        <f t="shared" si="1018"/>
        <v>0</v>
      </c>
      <c r="AG2696" s="24"/>
      <c r="AH2696" s="24"/>
      <c r="AI2696" s="24"/>
      <c r="AJ2696" s="24"/>
      <c r="AK2696" s="24"/>
      <c r="AL2696" s="24"/>
      <c r="AM2696" s="24">
        <f t="shared" si="1019"/>
        <v>0</v>
      </c>
      <c r="AN2696" s="24">
        <f t="shared" si="1012"/>
        <v>0</v>
      </c>
      <c r="AQ2696" s="24"/>
      <c r="AR2696" s="24"/>
      <c r="AS2696" s="24"/>
      <c r="AT2696" s="24"/>
      <c r="AU2696" s="24"/>
      <c r="AV2696" s="24"/>
      <c r="AW2696" s="24">
        <f t="shared" si="1020"/>
        <v>0</v>
      </c>
      <c r="AX2696" s="24">
        <f t="shared" si="1021"/>
        <v>0</v>
      </c>
      <c r="BA2696" s="24"/>
      <c r="BB2696" s="24"/>
      <c r="BC2696" s="24"/>
      <c r="BD2696" s="24"/>
      <c r="BE2696" s="24"/>
      <c r="BF2696" s="24"/>
      <c r="BG2696" s="24">
        <f t="shared" si="1022"/>
        <v>0</v>
      </c>
      <c r="BH2696" s="24">
        <f t="shared" si="1023"/>
        <v>0</v>
      </c>
      <c r="BK2696" s="24"/>
      <c r="BL2696" s="24"/>
      <c r="BM2696" s="24"/>
      <c r="BN2696" s="24"/>
      <c r="BO2696" s="24"/>
      <c r="BP2696" s="24"/>
      <c r="BQ2696" s="24">
        <f t="shared" si="1024"/>
        <v>0</v>
      </c>
      <c r="BR2696" s="24">
        <f t="shared" si="1025"/>
        <v>0</v>
      </c>
      <c r="BU2696" s="24"/>
      <c r="BV2696" s="24"/>
      <c r="BW2696" s="24"/>
      <c r="BX2696" s="24"/>
      <c r="BY2696" s="24"/>
      <c r="BZ2696" s="24"/>
      <c r="CA2696" s="24">
        <f t="shared" si="1026"/>
        <v>0</v>
      </c>
      <c r="CB2696" s="24">
        <f t="shared" si="1027"/>
        <v>0</v>
      </c>
      <c r="CC2696" s="24"/>
      <c r="CE2696" s="24">
        <f t="shared" si="1028"/>
        <v>0</v>
      </c>
      <c r="CG2696" s="24">
        <f t="shared" si="1029"/>
        <v>0</v>
      </c>
      <c r="CI2696" s="24">
        <f t="shared" si="1030"/>
        <v>0</v>
      </c>
      <c r="CK2696" s="24">
        <f t="shared" si="1031"/>
        <v>0</v>
      </c>
      <c r="CM2696" s="24">
        <f t="shared" si="1032"/>
        <v>0</v>
      </c>
      <c r="CO2696" s="24">
        <f t="shared" si="1033"/>
        <v>0</v>
      </c>
      <c r="CQ2696" s="24">
        <f t="shared" si="1034"/>
        <v>0</v>
      </c>
      <c r="CS2696" s="24">
        <f t="shared" si="1035"/>
        <v>0</v>
      </c>
    </row>
    <row r="2697" spans="9:97">
      <c r="I2697" s="24">
        <f t="shared" si="1015"/>
        <v>0</v>
      </c>
      <c r="J2697" s="24">
        <f t="shared" si="1014"/>
        <v>0</v>
      </c>
      <c r="M2697" s="24"/>
      <c r="N2697" s="24"/>
      <c r="O2697" s="24"/>
      <c r="P2697" s="24"/>
      <c r="Q2697" s="24"/>
      <c r="R2697" s="24"/>
      <c r="S2697" s="24">
        <f t="shared" si="1016"/>
        <v>0</v>
      </c>
      <c r="T2697" s="24">
        <f t="shared" si="1013"/>
        <v>0</v>
      </c>
      <c r="W2697" s="24"/>
      <c r="X2697" s="24"/>
      <c r="Y2697" s="24"/>
      <c r="Z2697" s="24"/>
      <c r="AA2697" s="24"/>
      <c r="AB2697" s="24"/>
      <c r="AC2697" s="24">
        <f t="shared" si="1017"/>
        <v>0</v>
      </c>
      <c r="AD2697" s="24">
        <f t="shared" si="1018"/>
        <v>0</v>
      </c>
      <c r="AG2697" s="24"/>
      <c r="AH2697" s="24"/>
      <c r="AI2697" s="24"/>
      <c r="AJ2697" s="24"/>
      <c r="AK2697" s="24"/>
      <c r="AL2697" s="24"/>
      <c r="AM2697" s="24">
        <f t="shared" si="1019"/>
        <v>0</v>
      </c>
      <c r="AN2697" s="24">
        <f t="shared" si="1012"/>
        <v>0</v>
      </c>
      <c r="AQ2697" s="24"/>
      <c r="AR2697" s="24"/>
      <c r="AS2697" s="24"/>
      <c r="AT2697" s="24"/>
      <c r="AU2697" s="24"/>
      <c r="AV2697" s="24"/>
      <c r="AW2697" s="24">
        <f t="shared" si="1020"/>
        <v>0</v>
      </c>
      <c r="AX2697" s="24">
        <f t="shared" si="1021"/>
        <v>0</v>
      </c>
      <c r="BA2697" s="24"/>
      <c r="BB2697" s="24"/>
      <c r="BC2697" s="24"/>
      <c r="BD2697" s="24"/>
      <c r="BE2697" s="24"/>
      <c r="BF2697" s="24"/>
      <c r="BG2697" s="24">
        <f t="shared" si="1022"/>
        <v>0</v>
      </c>
      <c r="BH2697" s="24">
        <f t="shared" si="1023"/>
        <v>0</v>
      </c>
      <c r="BK2697" s="24"/>
      <c r="BL2697" s="24"/>
      <c r="BM2697" s="24"/>
      <c r="BN2697" s="24"/>
      <c r="BO2697" s="24"/>
      <c r="BP2697" s="24"/>
      <c r="BQ2697" s="24">
        <f t="shared" si="1024"/>
        <v>0</v>
      </c>
      <c r="BR2697" s="24">
        <f t="shared" si="1025"/>
        <v>0</v>
      </c>
      <c r="BU2697" s="24"/>
      <c r="BV2697" s="24"/>
      <c r="BW2697" s="24"/>
      <c r="BX2697" s="24"/>
      <c r="BY2697" s="24"/>
      <c r="BZ2697" s="24"/>
      <c r="CA2697" s="24">
        <f t="shared" si="1026"/>
        <v>0</v>
      </c>
      <c r="CB2697" s="24">
        <f t="shared" si="1027"/>
        <v>0</v>
      </c>
      <c r="CC2697" s="24"/>
      <c r="CE2697" s="24">
        <f t="shared" si="1028"/>
        <v>0</v>
      </c>
      <c r="CG2697" s="24">
        <f t="shared" si="1029"/>
        <v>0</v>
      </c>
      <c r="CI2697" s="24">
        <f t="shared" si="1030"/>
        <v>0</v>
      </c>
      <c r="CK2697" s="24">
        <f t="shared" si="1031"/>
        <v>0</v>
      </c>
      <c r="CM2697" s="24">
        <f t="shared" si="1032"/>
        <v>0</v>
      </c>
      <c r="CO2697" s="24">
        <f t="shared" si="1033"/>
        <v>0</v>
      </c>
      <c r="CQ2697" s="24">
        <f t="shared" si="1034"/>
        <v>0</v>
      </c>
      <c r="CS2697" s="24">
        <f t="shared" si="1035"/>
        <v>0</v>
      </c>
    </row>
    <row r="2698" spans="9:97">
      <c r="I2698" s="24">
        <f t="shared" si="1015"/>
        <v>0</v>
      </c>
      <c r="J2698" s="24">
        <f t="shared" si="1014"/>
        <v>0</v>
      </c>
      <c r="M2698" s="24"/>
      <c r="N2698" s="24"/>
      <c r="O2698" s="24"/>
      <c r="P2698" s="24"/>
      <c r="Q2698" s="24"/>
      <c r="R2698" s="24"/>
      <c r="S2698" s="24">
        <f t="shared" si="1016"/>
        <v>0</v>
      </c>
      <c r="T2698" s="24">
        <f t="shared" si="1013"/>
        <v>0</v>
      </c>
      <c r="W2698" s="24"/>
      <c r="X2698" s="24"/>
      <c r="Y2698" s="24"/>
      <c r="Z2698" s="24"/>
      <c r="AA2698" s="24"/>
      <c r="AB2698" s="24"/>
      <c r="AC2698" s="24">
        <f t="shared" si="1017"/>
        <v>0</v>
      </c>
      <c r="AD2698" s="24">
        <f t="shared" si="1018"/>
        <v>0</v>
      </c>
      <c r="AG2698" s="24"/>
      <c r="AH2698" s="24"/>
      <c r="AI2698" s="24"/>
      <c r="AJ2698" s="24"/>
      <c r="AK2698" s="24"/>
      <c r="AL2698" s="24"/>
      <c r="AM2698" s="24">
        <f t="shared" si="1019"/>
        <v>0</v>
      </c>
      <c r="AN2698" s="24">
        <f t="shared" si="1012"/>
        <v>0</v>
      </c>
      <c r="AQ2698" s="24"/>
      <c r="AR2698" s="24"/>
      <c r="AS2698" s="24"/>
      <c r="AT2698" s="24"/>
      <c r="AU2698" s="24"/>
      <c r="AV2698" s="24"/>
      <c r="AW2698" s="24">
        <f t="shared" si="1020"/>
        <v>0</v>
      </c>
      <c r="AX2698" s="24">
        <f t="shared" si="1021"/>
        <v>0</v>
      </c>
      <c r="BA2698" s="24"/>
      <c r="BB2698" s="24"/>
      <c r="BC2698" s="24"/>
      <c r="BD2698" s="24"/>
      <c r="BE2698" s="24"/>
      <c r="BF2698" s="24"/>
      <c r="BG2698" s="24">
        <f t="shared" si="1022"/>
        <v>0</v>
      </c>
      <c r="BH2698" s="24">
        <f t="shared" si="1023"/>
        <v>0</v>
      </c>
      <c r="BK2698" s="24"/>
      <c r="BL2698" s="24"/>
      <c r="BM2698" s="24"/>
      <c r="BN2698" s="24"/>
      <c r="BO2698" s="24"/>
      <c r="BP2698" s="24"/>
      <c r="BQ2698" s="24">
        <f t="shared" si="1024"/>
        <v>0</v>
      </c>
      <c r="BR2698" s="24">
        <f t="shared" si="1025"/>
        <v>0</v>
      </c>
      <c r="BU2698" s="24"/>
      <c r="BV2698" s="24"/>
      <c r="BW2698" s="24"/>
      <c r="BX2698" s="24"/>
      <c r="BY2698" s="24"/>
      <c r="BZ2698" s="24"/>
      <c r="CA2698" s="24">
        <f t="shared" si="1026"/>
        <v>0</v>
      </c>
      <c r="CB2698" s="24">
        <f t="shared" si="1027"/>
        <v>0</v>
      </c>
      <c r="CC2698" s="24"/>
      <c r="CE2698" s="24">
        <f t="shared" si="1028"/>
        <v>0</v>
      </c>
      <c r="CG2698" s="24">
        <f t="shared" si="1029"/>
        <v>0</v>
      </c>
      <c r="CI2698" s="24">
        <f t="shared" si="1030"/>
        <v>0</v>
      </c>
      <c r="CK2698" s="24">
        <f t="shared" si="1031"/>
        <v>0</v>
      </c>
      <c r="CM2698" s="24">
        <f t="shared" si="1032"/>
        <v>0</v>
      </c>
      <c r="CO2698" s="24">
        <f t="shared" si="1033"/>
        <v>0</v>
      </c>
      <c r="CQ2698" s="24">
        <f t="shared" si="1034"/>
        <v>0</v>
      </c>
      <c r="CS2698" s="24">
        <f t="shared" si="1035"/>
        <v>0</v>
      </c>
    </row>
    <row r="2699" spans="9:97">
      <c r="I2699" s="24">
        <f t="shared" si="1015"/>
        <v>0</v>
      </c>
      <c r="J2699" s="24">
        <f t="shared" si="1014"/>
        <v>0</v>
      </c>
      <c r="M2699" s="24"/>
      <c r="N2699" s="24"/>
      <c r="O2699" s="24"/>
      <c r="P2699" s="24"/>
      <c r="Q2699" s="24"/>
      <c r="R2699" s="24"/>
      <c r="S2699" s="24">
        <f t="shared" si="1016"/>
        <v>0</v>
      </c>
      <c r="T2699" s="24">
        <f t="shared" si="1013"/>
        <v>0</v>
      </c>
      <c r="W2699" s="24"/>
      <c r="X2699" s="24"/>
      <c r="Y2699" s="24"/>
      <c r="Z2699" s="24"/>
      <c r="AA2699" s="24"/>
      <c r="AB2699" s="24"/>
      <c r="AC2699" s="24">
        <f t="shared" si="1017"/>
        <v>0</v>
      </c>
      <c r="AD2699" s="24">
        <f t="shared" si="1018"/>
        <v>0</v>
      </c>
      <c r="AG2699" s="24"/>
      <c r="AH2699" s="24"/>
      <c r="AI2699" s="24"/>
      <c r="AJ2699" s="24"/>
      <c r="AK2699" s="24"/>
      <c r="AL2699" s="24"/>
      <c r="AM2699" s="24">
        <f t="shared" si="1019"/>
        <v>0</v>
      </c>
      <c r="AN2699" s="24">
        <f t="shared" si="1012"/>
        <v>0</v>
      </c>
      <c r="AQ2699" s="24"/>
      <c r="AR2699" s="24"/>
      <c r="AS2699" s="24"/>
      <c r="AT2699" s="24"/>
      <c r="AU2699" s="24"/>
      <c r="AV2699" s="24"/>
      <c r="AW2699" s="24">
        <f t="shared" si="1020"/>
        <v>0</v>
      </c>
      <c r="AX2699" s="24">
        <f t="shared" si="1021"/>
        <v>0</v>
      </c>
      <c r="BA2699" s="24"/>
      <c r="BB2699" s="24"/>
      <c r="BC2699" s="24"/>
      <c r="BD2699" s="24"/>
      <c r="BE2699" s="24"/>
      <c r="BF2699" s="24"/>
      <c r="BG2699" s="24">
        <f t="shared" si="1022"/>
        <v>0</v>
      </c>
      <c r="BH2699" s="24">
        <f t="shared" si="1023"/>
        <v>0</v>
      </c>
      <c r="BK2699" s="24"/>
      <c r="BL2699" s="24"/>
      <c r="BM2699" s="24"/>
      <c r="BN2699" s="24"/>
      <c r="BO2699" s="24"/>
      <c r="BP2699" s="24"/>
      <c r="BQ2699" s="24">
        <f t="shared" si="1024"/>
        <v>0</v>
      </c>
      <c r="BR2699" s="24">
        <f t="shared" si="1025"/>
        <v>0</v>
      </c>
      <c r="BU2699" s="24"/>
      <c r="BV2699" s="24"/>
      <c r="BW2699" s="24"/>
      <c r="BX2699" s="24"/>
      <c r="BY2699" s="24"/>
      <c r="BZ2699" s="24"/>
      <c r="CA2699" s="24">
        <f t="shared" si="1026"/>
        <v>0</v>
      </c>
      <c r="CB2699" s="24">
        <f t="shared" si="1027"/>
        <v>0</v>
      </c>
      <c r="CC2699" s="24"/>
      <c r="CE2699" s="24">
        <f t="shared" si="1028"/>
        <v>0</v>
      </c>
      <c r="CG2699" s="24">
        <f t="shared" si="1029"/>
        <v>0</v>
      </c>
      <c r="CI2699" s="24">
        <f t="shared" si="1030"/>
        <v>0</v>
      </c>
      <c r="CK2699" s="24">
        <f t="shared" si="1031"/>
        <v>0</v>
      </c>
      <c r="CM2699" s="24">
        <f t="shared" si="1032"/>
        <v>0</v>
      </c>
      <c r="CO2699" s="24">
        <f t="shared" si="1033"/>
        <v>0</v>
      </c>
      <c r="CQ2699" s="24">
        <f t="shared" si="1034"/>
        <v>0</v>
      </c>
      <c r="CS2699" s="24">
        <f t="shared" si="1035"/>
        <v>0</v>
      </c>
    </row>
    <row r="2700" spans="9:97">
      <c r="I2700" s="24">
        <f t="shared" si="1015"/>
        <v>0</v>
      </c>
      <c r="J2700" s="24">
        <f t="shared" si="1014"/>
        <v>0</v>
      </c>
      <c r="M2700" s="24"/>
      <c r="N2700" s="24"/>
      <c r="O2700" s="24"/>
      <c r="P2700" s="24"/>
      <c r="Q2700" s="24"/>
      <c r="R2700" s="24"/>
      <c r="S2700" s="24">
        <f t="shared" si="1016"/>
        <v>0</v>
      </c>
      <c r="T2700" s="24">
        <f t="shared" si="1013"/>
        <v>0</v>
      </c>
      <c r="W2700" s="24"/>
      <c r="X2700" s="24"/>
      <c r="Y2700" s="24"/>
      <c r="Z2700" s="24"/>
      <c r="AA2700" s="24"/>
      <c r="AB2700" s="24"/>
      <c r="AC2700" s="24">
        <f t="shared" si="1017"/>
        <v>0</v>
      </c>
      <c r="AD2700" s="24">
        <f t="shared" si="1018"/>
        <v>0</v>
      </c>
      <c r="AG2700" s="24"/>
      <c r="AH2700" s="24"/>
      <c r="AI2700" s="24"/>
      <c r="AJ2700" s="24"/>
      <c r="AK2700" s="24"/>
      <c r="AL2700" s="24"/>
      <c r="AM2700" s="24">
        <f t="shared" si="1019"/>
        <v>0</v>
      </c>
      <c r="AN2700" s="24">
        <f t="shared" si="1012"/>
        <v>0</v>
      </c>
      <c r="AQ2700" s="24"/>
      <c r="AR2700" s="24"/>
      <c r="AS2700" s="24"/>
      <c r="AT2700" s="24"/>
      <c r="AU2700" s="24"/>
      <c r="AV2700" s="24"/>
      <c r="AW2700" s="24">
        <f t="shared" si="1020"/>
        <v>0</v>
      </c>
      <c r="AX2700" s="24">
        <f t="shared" si="1021"/>
        <v>0</v>
      </c>
      <c r="BA2700" s="24"/>
      <c r="BB2700" s="24"/>
      <c r="BC2700" s="24"/>
      <c r="BD2700" s="24"/>
      <c r="BE2700" s="24"/>
      <c r="BF2700" s="24"/>
      <c r="BG2700" s="24">
        <f t="shared" si="1022"/>
        <v>0</v>
      </c>
      <c r="BH2700" s="24">
        <f t="shared" si="1023"/>
        <v>0</v>
      </c>
      <c r="BK2700" s="24"/>
      <c r="BL2700" s="24"/>
      <c r="BM2700" s="24"/>
      <c r="BN2700" s="24"/>
      <c r="BO2700" s="24"/>
      <c r="BP2700" s="24"/>
      <c r="BQ2700" s="24">
        <f t="shared" si="1024"/>
        <v>0</v>
      </c>
      <c r="BR2700" s="24">
        <f t="shared" si="1025"/>
        <v>0</v>
      </c>
      <c r="BU2700" s="24"/>
      <c r="BV2700" s="24"/>
      <c r="BW2700" s="24"/>
      <c r="BX2700" s="24"/>
      <c r="BY2700" s="24"/>
      <c r="BZ2700" s="24"/>
      <c r="CA2700" s="24">
        <f t="shared" si="1026"/>
        <v>0</v>
      </c>
      <c r="CB2700" s="24">
        <f t="shared" si="1027"/>
        <v>0</v>
      </c>
      <c r="CC2700" s="24"/>
      <c r="CE2700" s="24">
        <f t="shared" si="1028"/>
        <v>0</v>
      </c>
      <c r="CG2700" s="24">
        <f t="shared" si="1029"/>
        <v>0</v>
      </c>
      <c r="CI2700" s="24">
        <f t="shared" si="1030"/>
        <v>0</v>
      </c>
      <c r="CK2700" s="24">
        <f t="shared" si="1031"/>
        <v>0</v>
      </c>
      <c r="CM2700" s="24">
        <f t="shared" si="1032"/>
        <v>0</v>
      </c>
      <c r="CO2700" s="24">
        <f t="shared" si="1033"/>
        <v>0</v>
      </c>
      <c r="CQ2700" s="24">
        <f t="shared" si="1034"/>
        <v>0</v>
      </c>
      <c r="CS2700" s="24">
        <f t="shared" si="1035"/>
        <v>0</v>
      </c>
    </row>
    <row r="2701" spans="9:97">
      <c r="I2701" s="24">
        <f t="shared" si="1015"/>
        <v>0</v>
      </c>
      <c r="J2701" s="24">
        <f t="shared" si="1014"/>
        <v>0</v>
      </c>
      <c r="M2701" s="24"/>
      <c r="N2701" s="24"/>
      <c r="O2701" s="24"/>
      <c r="P2701" s="24"/>
      <c r="Q2701" s="24"/>
      <c r="R2701" s="24"/>
      <c r="S2701" s="24">
        <f t="shared" si="1016"/>
        <v>0</v>
      </c>
      <c r="T2701" s="24">
        <f t="shared" si="1013"/>
        <v>0</v>
      </c>
      <c r="W2701" s="24"/>
      <c r="X2701" s="24"/>
      <c r="Y2701" s="24"/>
      <c r="Z2701" s="24"/>
      <c r="AA2701" s="24"/>
      <c r="AB2701" s="24"/>
      <c r="AC2701" s="24">
        <f t="shared" si="1017"/>
        <v>0</v>
      </c>
      <c r="AD2701" s="24">
        <f t="shared" si="1018"/>
        <v>0</v>
      </c>
      <c r="AG2701" s="24"/>
      <c r="AH2701" s="24"/>
      <c r="AI2701" s="24"/>
      <c r="AJ2701" s="24"/>
      <c r="AK2701" s="24"/>
      <c r="AL2701" s="24"/>
      <c r="AM2701" s="24">
        <f t="shared" si="1019"/>
        <v>0</v>
      </c>
      <c r="AN2701" s="24">
        <f t="shared" si="1012"/>
        <v>0</v>
      </c>
      <c r="AQ2701" s="24"/>
      <c r="AR2701" s="24"/>
      <c r="AS2701" s="24"/>
      <c r="AT2701" s="24"/>
      <c r="AU2701" s="24"/>
      <c r="AV2701" s="24"/>
      <c r="AW2701" s="24">
        <f t="shared" si="1020"/>
        <v>0</v>
      </c>
      <c r="AX2701" s="24">
        <f t="shared" si="1021"/>
        <v>0</v>
      </c>
      <c r="BA2701" s="24"/>
      <c r="BB2701" s="24"/>
      <c r="BC2701" s="24"/>
      <c r="BD2701" s="24"/>
      <c r="BE2701" s="24"/>
      <c r="BF2701" s="24"/>
      <c r="BG2701" s="24">
        <f t="shared" si="1022"/>
        <v>0</v>
      </c>
      <c r="BH2701" s="24">
        <f t="shared" si="1023"/>
        <v>0</v>
      </c>
      <c r="BK2701" s="24"/>
      <c r="BL2701" s="24"/>
      <c r="BM2701" s="24"/>
      <c r="BN2701" s="24"/>
      <c r="BO2701" s="24"/>
      <c r="BP2701" s="24"/>
      <c r="BQ2701" s="24">
        <f t="shared" si="1024"/>
        <v>0</v>
      </c>
      <c r="BR2701" s="24">
        <f t="shared" si="1025"/>
        <v>0</v>
      </c>
      <c r="BU2701" s="24"/>
      <c r="BV2701" s="24"/>
      <c r="BW2701" s="24"/>
      <c r="BX2701" s="24"/>
      <c r="BY2701" s="24"/>
      <c r="BZ2701" s="24"/>
      <c r="CA2701" s="24">
        <f t="shared" si="1026"/>
        <v>0</v>
      </c>
      <c r="CB2701" s="24">
        <f t="shared" si="1027"/>
        <v>0</v>
      </c>
      <c r="CC2701" s="24"/>
      <c r="CE2701" s="24">
        <f t="shared" si="1028"/>
        <v>0</v>
      </c>
      <c r="CG2701" s="24">
        <f t="shared" si="1029"/>
        <v>0</v>
      </c>
      <c r="CI2701" s="24">
        <f t="shared" si="1030"/>
        <v>0</v>
      </c>
      <c r="CK2701" s="24">
        <f t="shared" si="1031"/>
        <v>0</v>
      </c>
      <c r="CM2701" s="24">
        <f t="shared" si="1032"/>
        <v>0</v>
      </c>
      <c r="CO2701" s="24">
        <f t="shared" si="1033"/>
        <v>0</v>
      </c>
      <c r="CQ2701" s="24">
        <f t="shared" si="1034"/>
        <v>0</v>
      </c>
      <c r="CS2701" s="24">
        <f t="shared" si="1035"/>
        <v>0</v>
      </c>
    </row>
    <row r="2702" spans="9:97">
      <c r="I2702" s="24">
        <f t="shared" si="1015"/>
        <v>0</v>
      </c>
      <c r="J2702" s="24">
        <f t="shared" si="1014"/>
        <v>0</v>
      </c>
      <c r="M2702" s="24"/>
      <c r="N2702" s="24"/>
      <c r="O2702" s="24"/>
      <c r="P2702" s="24"/>
      <c r="Q2702" s="24"/>
      <c r="R2702" s="24"/>
      <c r="S2702" s="24">
        <f t="shared" si="1016"/>
        <v>0</v>
      </c>
      <c r="T2702" s="24">
        <f t="shared" si="1013"/>
        <v>0</v>
      </c>
      <c r="W2702" s="24"/>
      <c r="X2702" s="24"/>
      <c r="Y2702" s="24"/>
      <c r="Z2702" s="24"/>
      <c r="AA2702" s="24"/>
      <c r="AB2702" s="24"/>
      <c r="AC2702" s="24">
        <f t="shared" si="1017"/>
        <v>0</v>
      </c>
      <c r="AD2702" s="24">
        <f t="shared" si="1018"/>
        <v>0</v>
      </c>
      <c r="AG2702" s="24"/>
      <c r="AH2702" s="24"/>
      <c r="AI2702" s="24"/>
      <c r="AJ2702" s="24"/>
      <c r="AK2702" s="24"/>
      <c r="AL2702" s="24"/>
      <c r="AM2702" s="24">
        <f t="shared" si="1019"/>
        <v>0</v>
      </c>
      <c r="AN2702" s="24">
        <f t="shared" si="1012"/>
        <v>0</v>
      </c>
      <c r="AQ2702" s="24"/>
      <c r="AR2702" s="24"/>
      <c r="AS2702" s="24"/>
      <c r="AT2702" s="24"/>
      <c r="AU2702" s="24"/>
      <c r="AV2702" s="24"/>
      <c r="AW2702" s="24">
        <f t="shared" si="1020"/>
        <v>0</v>
      </c>
      <c r="AX2702" s="24">
        <f t="shared" si="1021"/>
        <v>0</v>
      </c>
      <c r="BA2702" s="24"/>
      <c r="BB2702" s="24"/>
      <c r="BC2702" s="24"/>
      <c r="BD2702" s="24"/>
      <c r="BE2702" s="24"/>
      <c r="BF2702" s="24"/>
      <c r="BG2702" s="24">
        <f t="shared" si="1022"/>
        <v>0</v>
      </c>
      <c r="BH2702" s="24">
        <f t="shared" si="1023"/>
        <v>0</v>
      </c>
      <c r="BK2702" s="24"/>
      <c r="BL2702" s="24"/>
      <c r="BM2702" s="24"/>
      <c r="BN2702" s="24"/>
      <c r="BO2702" s="24"/>
      <c r="BP2702" s="24"/>
      <c r="BQ2702" s="24">
        <f t="shared" si="1024"/>
        <v>0</v>
      </c>
      <c r="BR2702" s="24">
        <f t="shared" si="1025"/>
        <v>0</v>
      </c>
      <c r="BU2702" s="24"/>
      <c r="BV2702" s="24"/>
      <c r="BW2702" s="24"/>
      <c r="BX2702" s="24"/>
      <c r="BY2702" s="24"/>
      <c r="BZ2702" s="24"/>
      <c r="CA2702" s="24">
        <f t="shared" si="1026"/>
        <v>0</v>
      </c>
      <c r="CB2702" s="24">
        <f t="shared" si="1027"/>
        <v>0</v>
      </c>
      <c r="CC2702" s="24"/>
      <c r="CE2702" s="24">
        <f t="shared" si="1028"/>
        <v>0</v>
      </c>
      <c r="CG2702" s="24">
        <f t="shared" si="1029"/>
        <v>0</v>
      </c>
      <c r="CI2702" s="24">
        <f t="shared" si="1030"/>
        <v>0</v>
      </c>
      <c r="CK2702" s="24">
        <f t="shared" si="1031"/>
        <v>0</v>
      </c>
      <c r="CM2702" s="24">
        <f t="shared" si="1032"/>
        <v>0</v>
      </c>
      <c r="CO2702" s="24">
        <f t="shared" si="1033"/>
        <v>0</v>
      </c>
      <c r="CQ2702" s="24">
        <f t="shared" si="1034"/>
        <v>0</v>
      </c>
      <c r="CS2702" s="24">
        <f t="shared" si="1035"/>
        <v>0</v>
      </c>
    </row>
    <row r="2703" spans="9:97">
      <c r="I2703" s="24">
        <f t="shared" si="1015"/>
        <v>0</v>
      </c>
      <c r="J2703" s="24">
        <f t="shared" si="1014"/>
        <v>0</v>
      </c>
      <c r="M2703" s="24"/>
      <c r="N2703" s="24"/>
      <c r="O2703" s="24"/>
      <c r="P2703" s="24"/>
      <c r="Q2703" s="24"/>
      <c r="R2703" s="24"/>
      <c r="S2703" s="24">
        <f t="shared" si="1016"/>
        <v>0</v>
      </c>
      <c r="T2703" s="24">
        <f t="shared" si="1013"/>
        <v>0</v>
      </c>
      <c r="W2703" s="24"/>
      <c r="X2703" s="24"/>
      <c r="Y2703" s="24"/>
      <c r="Z2703" s="24"/>
      <c r="AA2703" s="24"/>
      <c r="AB2703" s="24"/>
      <c r="AC2703" s="24">
        <f t="shared" si="1017"/>
        <v>0</v>
      </c>
      <c r="AD2703" s="24">
        <f t="shared" si="1018"/>
        <v>0</v>
      </c>
      <c r="AG2703" s="24"/>
      <c r="AH2703" s="24"/>
      <c r="AI2703" s="24"/>
      <c r="AJ2703" s="24"/>
      <c r="AK2703" s="24"/>
      <c r="AL2703" s="24"/>
      <c r="AM2703" s="24">
        <f t="shared" si="1019"/>
        <v>0</v>
      </c>
      <c r="AN2703" s="24">
        <f t="shared" si="1012"/>
        <v>0</v>
      </c>
      <c r="AQ2703" s="24"/>
      <c r="AR2703" s="24"/>
      <c r="AS2703" s="24"/>
      <c r="AT2703" s="24"/>
      <c r="AU2703" s="24"/>
      <c r="AV2703" s="24"/>
      <c r="AW2703" s="24">
        <f t="shared" si="1020"/>
        <v>0</v>
      </c>
      <c r="AX2703" s="24">
        <f t="shared" si="1021"/>
        <v>0</v>
      </c>
      <c r="BA2703" s="24"/>
      <c r="BB2703" s="24"/>
      <c r="BC2703" s="24"/>
      <c r="BD2703" s="24"/>
      <c r="BE2703" s="24"/>
      <c r="BF2703" s="24"/>
      <c r="BG2703" s="24">
        <f t="shared" si="1022"/>
        <v>0</v>
      </c>
      <c r="BH2703" s="24">
        <f t="shared" si="1023"/>
        <v>0</v>
      </c>
      <c r="BK2703" s="24"/>
      <c r="BL2703" s="24"/>
      <c r="BM2703" s="24"/>
      <c r="BN2703" s="24"/>
      <c r="BO2703" s="24"/>
      <c r="BP2703" s="24"/>
      <c r="BQ2703" s="24">
        <f t="shared" si="1024"/>
        <v>0</v>
      </c>
      <c r="BR2703" s="24">
        <f t="shared" si="1025"/>
        <v>0</v>
      </c>
      <c r="BU2703" s="24"/>
      <c r="BV2703" s="24"/>
      <c r="BW2703" s="24"/>
      <c r="BX2703" s="24"/>
      <c r="BY2703" s="24"/>
      <c r="BZ2703" s="24"/>
      <c r="CA2703" s="24">
        <f t="shared" si="1026"/>
        <v>0</v>
      </c>
      <c r="CB2703" s="24">
        <f t="shared" si="1027"/>
        <v>0</v>
      </c>
      <c r="CC2703" s="24"/>
      <c r="CE2703" s="24">
        <f t="shared" si="1028"/>
        <v>0</v>
      </c>
      <c r="CG2703" s="24">
        <f t="shared" si="1029"/>
        <v>0</v>
      </c>
      <c r="CI2703" s="24">
        <f t="shared" si="1030"/>
        <v>0</v>
      </c>
      <c r="CK2703" s="24">
        <f t="shared" si="1031"/>
        <v>0</v>
      </c>
      <c r="CM2703" s="24">
        <f t="shared" si="1032"/>
        <v>0</v>
      </c>
      <c r="CO2703" s="24">
        <f t="shared" si="1033"/>
        <v>0</v>
      </c>
      <c r="CQ2703" s="24">
        <f t="shared" si="1034"/>
        <v>0</v>
      </c>
      <c r="CS2703" s="24">
        <f t="shared" si="1035"/>
        <v>0</v>
      </c>
    </row>
    <row r="2704" spans="9:97">
      <c r="I2704" s="24">
        <f t="shared" si="1015"/>
        <v>0</v>
      </c>
      <c r="J2704" s="24">
        <f t="shared" si="1014"/>
        <v>0</v>
      </c>
      <c r="M2704" s="24"/>
      <c r="N2704" s="24"/>
      <c r="O2704" s="24"/>
      <c r="P2704" s="24"/>
      <c r="Q2704" s="24"/>
      <c r="R2704" s="24"/>
      <c r="S2704" s="24">
        <f t="shared" si="1016"/>
        <v>0</v>
      </c>
      <c r="T2704" s="24">
        <f t="shared" si="1013"/>
        <v>0</v>
      </c>
      <c r="W2704" s="24"/>
      <c r="X2704" s="24"/>
      <c r="Y2704" s="24"/>
      <c r="Z2704" s="24"/>
      <c r="AA2704" s="24"/>
      <c r="AB2704" s="24"/>
      <c r="AC2704" s="24">
        <f t="shared" si="1017"/>
        <v>0</v>
      </c>
      <c r="AD2704" s="24">
        <f t="shared" si="1018"/>
        <v>0</v>
      </c>
      <c r="AG2704" s="24"/>
      <c r="AH2704" s="24"/>
      <c r="AI2704" s="24"/>
      <c r="AJ2704" s="24"/>
      <c r="AK2704" s="24"/>
      <c r="AL2704" s="24"/>
      <c r="AM2704" s="24">
        <f t="shared" si="1019"/>
        <v>0</v>
      </c>
      <c r="AN2704" s="24">
        <f t="shared" si="1012"/>
        <v>0</v>
      </c>
      <c r="AQ2704" s="24"/>
      <c r="AR2704" s="24"/>
      <c r="AS2704" s="24"/>
      <c r="AT2704" s="24"/>
      <c r="AU2704" s="24"/>
      <c r="AV2704" s="24"/>
      <c r="AW2704" s="24">
        <f t="shared" si="1020"/>
        <v>0</v>
      </c>
      <c r="AX2704" s="24">
        <f t="shared" si="1021"/>
        <v>0</v>
      </c>
      <c r="BA2704" s="24"/>
      <c r="BB2704" s="24"/>
      <c r="BC2704" s="24"/>
      <c r="BD2704" s="24"/>
      <c r="BE2704" s="24"/>
      <c r="BF2704" s="24"/>
      <c r="BG2704" s="24">
        <f t="shared" si="1022"/>
        <v>0</v>
      </c>
      <c r="BH2704" s="24">
        <f t="shared" si="1023"/>
        <v>0</v>
      </c>
      <c r="BK2704" s="24"/>
      <c r="BL2704" s="24"/>
      <c r="BM2704" s="24"/>
      <c r="BN2704" s="24"/>
      <c r="BO2704" s="24"/>
      <c r="BP2704" s="24"/>
      <c r="BQ2704" s="24">
        <f t="shared" si="1024"/>
        <v>0</v>
      </c>
      <c r="BR2704" s="24">
        <f t="shared" si="1025"/>
        <v>0</v>
      </c>
      <c r="BU2704" s="24"/>
      <c r="BV2704" s="24"/>
      <c r="BW2704" s="24"/>
      <c r="BX2704" s="24"/>
      <c r="BY2704" s="24"/>
      <c r="BZ2704" s="24"/>
      <c r="CA2704" s="24">
        <f t="shared" si="1026"/>
        <v>0</v>
      </c>
      <c r="CB2704" s="24">
        <f t="shared" si="1027"/>
        <v>0</v>
      </c>
      <c r="CC2704" s="24"/>
      <c r="CE2704" s="24">
        <f t="shared" si="1028"/>
        <v>0</v>
      </c>
      <c r="CG2704" s="24">
        <f t="shared" si="1029"/>
        <v>0</v>
      </c>
      <c r="CI2704" s="24">
        <f t="shared" si="1030"/>
        <v>0</v>
      </c>
      <c r="CK2704" s="24">
        <f t="shared" si="1031"/>
        <v>0</v>
      </c>
      <c r="CM2704" s="24">
        <f t="shared" si="1032"/>
        <v>0</v>
      </c>
      <c r="CO2704" s="24">
        <f t="shared" si="1033"/>
        <v>0</v>
      </c>
      <c r="CQ2704" s="24">
        <f t="shared" si="1034"/>
        <v>0</v>
      </c>
      <c r="CS2704" s="24">
        <f t="shared" si="1035"/>
        <v>0</v>
      </c>
    </row>
    <row r="2705" spans="9:97">
      <c r="I2705" s="24">
        <f t="shared" si="1015"/>
        <v>0</v>
      </c>
      <c r="J2705" s="24">
        <f t="shared" si="1014"/>
        <v>0</v>
      </c>
      <c r="M2705" s="24"/>
      <c r="N2705" s="24"/>
      <c r="O2705" s="24"/>
      <c r="P2705" s="24"/>
      <c r="Q2705" s="24"/>
      <c r="R2705" s="24"/>
      <c r="S2705" s="24">
        <f t="shared" si="1016"/>
        <v>0</v>
      </c>
      <c r="T2705" s="24">
        <f t="shared" si="1013"/>
        <v>0</v>
      </c>
      <c r="W2705" s="24"/>
      <c r="X2705" s="24"/>
      <c r="Y2705" s="24"/>
      <c r="Z2705" s="24"/>
      <c r="AA2705" s="24"/>
      <c r="AB2705" s="24"/>
      <c r="AC2705" s="24">
        <f t="shared" si="1017"/>
        <v>0</v>
      </c>
      <c r="AD2705" s="24">
        <f t="shared" si="1018"/>
        <v>0</v>
      </c>
      <c r="AG2705" s="24"/>
      <c r="AH2705" s="24"/>
      <c r="AI2705" s="24"/>
      <c r="AJ2705" s="24"/>
      <c r="AK2705" s="24"/>
      <c r="AL2705" s="24"/>
      <c r="AM2705" s="24">
        <f t="shared" si="1019"/>
        <v>0</v>
      </c>
      <c r="AN2705" s="24">
        <f t="shared" si="1012"/>
        <v>0</v>
      </c>
      <c r="AQ2705" s="24"/>
      <c r="AR2705" s="24"/>
      <c r="AS2705" s="24"/>
      <c r="AT2705" s="24"/>
      <c r="AU2705" s="24"/>
      <c r="AV2705" s="24"/>
      <c r="AW2705" s="24">
        <f t="shared" si="1020"/>
        <v>0</v>
      </c>
      <c r="AX2705" s="24">
        <f t="shared" si="1021"/>
        <v>0</v>
      </c>
      <c r="BA2705" s="24"/>
      <c r="BB2705" s="24"/>
      <c r="BC2705" s="24"/>
      <c r="BD2705" s="24"/>
      <c r="BE2705" s="24"/>
      <c r="BF2705" s="24"/>
      <c r="BG2705" s="24">
        <f t="shared" si="1022"/>
        <v>0</v>
      </c>
      <c r="BH2705" s="24">
        <f t="shared" si="1023"/>
        <v>0</v>
      </c>
      <c r="BK2705" s="24"/>
      <c r="BL2705" s="24"/>
      <c r="BM2705" s="24"/>
      <c r="BN2705" s="24"/>
      <c r="BO2705" s="24"/>
      <c r="BP2705" s="24"/>
      <c r="BQ2705" s="24">
        <f t="shared" si="1024"/>
        <v>0</v>
      </c>
      <c r="BR2705" s="24">
        <f t="shared" si="1025"/>
        <v>0</v>
      </c>
      <c r="BU2705" s="24"/>
      <c r="BV2705" s="24"/>
      <c r="BW2705" s="24"/>
      <c r="BX2705" s="24"/>
      <c r="BY2705" s="24"/>
      <c r="BZ2705" s="24"/>
      <c r="CA2705" s="24">
        <f t="shared" si="1026"/>
        <v>0</v>
      </c>
      <c r="CB2705" s="24">
        <f t="shared" si="1027"/>
        <v>0</v>
      </c>
      <c r="CC2705" s="24"/>
      <c r="CE2705" s="24">
        <f t="shared" si="1028"/>
        <v>0</v>
      </c>
      <c r="CG2705" s="24">
        <f t="shared" si="1029"/>
        <v>0</v>
      </c>
      <c r="CI2705" s="24">
        <f t="shared" si="1030"/>
        <v>0</v>
      </c>
      <c r="CK2705" s="24">
        <f t="shared" si="1031"/>
        <v>0</v>
      </c>
      <c r="CM2705" s="24">
        <f t="shared" si="1032"/>
        <v>0</v>
      </c>
      <c r="CO2705" s="24">
        <f t="shared" si="1033"/>
        <v>0</v>
      </c>
      <c r="CQ2705" s="24">
        <f t="shared" si="1034"/>
        <v>0</v>
      </c>
      <c r="CS2705" s="24">
        <f t="shared" si="1035"/>
        <v>0</v>
      </c>
    </row>
    <row r="2706" spans="9:97">
      <c r="I2706" s="24">
        <f t="shared" si="1015"/>
        <v>0</v>
      </c>
      <c r="J2706" s="24">
        <f t="shared" si="1014"/>
        <v>0</v>
      </c>
      <c r="M2706" s="24"/>
      <c r="N2706" s="24"/>
      <c r="O2706" s="24"/>
      <c r="P2706" s="24"/>
      <c r="Q2706" s="24"/>
      <c r="R2706" s="24"/>
      <c r="S2706" s="24">
        <f t="shared" si="1016"/>
        <v>0</v>
      </c>
      <c r="T2706" s="24">
        <f t="shared" si="1013"/>
        <v>0</v>
      </c>
      <c r="W2706" s="24"/>
      <c r="X2706" s="24"/>
      <c r="Y2706" s="24"/>
      <c r="Z2706" s="24"/>
      <c r="AA2706" s="24"/>
      <c r="AB2706" s="24"/>
      <c r="AC2706" s="24">
        <f t="shared" si="1017"/>
        <v>0</v>
      </c>
      <c r="AD2706" s="24">
        <f t="shared" si="1018"/>
        <v>0</v>
      </c>
      <c r="AG2706" s="24"/>
      <c r="AH2706" s="24"/>
      <c r="AI2706" s="24"/>
      <c r="AJ2706" s="24"/>
      <c r="AK2706" s="24"/>
      <c r="AL2706" s="24"/>
      <c r="AM2706" s="24">
        <f t="shared" si="1019"/>
        <v>0</v>
      </c>
      <c r="AN2706" s="24">
        <f t="shared" si="1012"/>
        <v>0</v>
      </c>
      <c r="AQ2706" s="24"/>
      <c r="AR2706" s="24"/>
      <c r="AS2706" s="24"/>
      <c r="AT2706" s="24"/>
      <c r="AU2706" s="24"/>
      <c r="AV2706" s="24"/>
      <c r="AW2706" s="24">
        <f t="shared" si="1020"/>
        <v>0</v>
      </c>
      <c r="AX2706" s="24">
        <f t="shared" si="1021"/>
        <v>0</v>
      </c>
      <c r="BA2706" s="24"/>
      <c r="BB2706" s="24"/>
      <c r="BC2706" s="24"/>
      <c r="BD2706" s="24"/>
      <c r="BE2706" s="24"/>
      <c r="BF2706" s="24"/>
      <c r="BG2706" s="24">
        <f t="shared" si="1022"/>
        <v>0</v>
      </c>
      <c r="BH2706" s="24">
        <f t="shared" si="1023"/>
        <v>0</v>
      </c>
      <c r="BK2706" s="24"/>
      <c r="BL2706" s="24"/>
      <c r="BM2706" s="24"/>
      <c r="BN2706" s="24"/>
      <c r="BO2706" s="24"/>
      <c r="BP2706" s="24"/>
      <c r="BQ2706" s="24">
        <f t="shared" si="1024"/>
        <v>0</v>
      </c>
      <c r="BR2706" s="24">
        <f t="shared" si="1025"/>
        <v>0</v>
      </c>
      <c r="BU2706" s="24"/>
      <c r="BV2706" s="24"/>
      <c r="BW2706" s="24"/>
      <c r="BX2706" s="24"/>
      <c r="BY2706" s="24"/>
      <c r="BZ2706" s="24"/>
      <c r="CA2706" s="24">
        <f t="shared" si="1026"/>
        <v>0</v>
      </c>
      <c r="CB2706" s="24">
        <f t="shared" si="1027"/>
        <v>0</v>
      </c>
      <c r="CC2706" s="24"/>
      <c r="CE2706" s="24">
        <f t="shared" si="1028"/>
        <v>0</v>
      </c>
      <c r="CG2706" s="24">
        <f t="shared" si="1029"/>
        <v>0</v>
      </c>
      <c r="CI2706" s="24">
        <f t="shared" si="1030"/>
        <v>0</v>
      </c>
      <c r="CK2706" s="24">
        <f t="shared" si="1031"/>
        <v>0</v>
      </c>
      <c r="CM2706" s="24">
        <f t="shared" si="1032"/>
        <v>0</v>
      </c>
      <c r="CO2706" s="24">
        <f t="shared" si="1033"/>
        <v>0</v>
      </c>
      <c r="CQ2706" s="24">
        <f t="shared" si="1034"/>
        <v>0</v>
      </c>
      <c r="CS2706" s="24">
        <f t="shared" si="1035"/>
        <v>0</v>
      </c>
    </row>
    <row r="2707" spans="9:97">
      <c r="I2707" s="24">
        <f t="shared" si="1015"/>
        <v>0</v>
      </c>
      <c r="J2707" s="24">
        <f t="shared" si="1014"/>
        <v>0</v>
      </c>
      <c r="M2707" s="24"/>
      <c r="N2707" s="24"/>
      <c r="O2707" s="24"/>
      <c r="P2707" s="24"/>
      <c r="Q2707" s="24"/>
      <c r="R2707" s="24"/>
      <c r="S2707" s="24">
        <f t="shared" si="1016"/>
        <v>0</v>
      </c>
      <c r="T2707" s="24">
        <f t="shared" si="1013"/>
        <v>0</v>
      </c>
      <c r="W2707" s="24"/>
      <c r="X2707" s="24"/>
      <c r="Y2707" s="24"/>
      <c r="Z2707" s="24"/>
      <c r="AA2707" s="24"/>
      <c r="AB2707" s="24"/>
      <c r="AC2707" s="24">
        <f t="shared" si="1017"/>
        <v>0</v>
      </c>
      <c r="AD2707" s="24">
        <f t="shared" si="1018"/>
        <v>0</v>
      </c>
      <c r="AG2707" s="24"/>
      <c r="AH2707" s="24"/>
      <c r="AI2707" s="24"/>
      <c r="AJ2707" s="24"/>
      <c r="AK2707" s="24"/>
      <c r="AL2707" s="24"/>
      <c r="AM2707" s="24">
        <f t="shared" si="1019"/>
        <v>0</v>
      </c>
      <c r="AN2707" s="24">
        <f t="shared" si="1012"/>
        <v>0</v>
      </c>
      <c r="AQ2707" s="24"/>
      <c r="AR2707" s="24"/>
      <c r="AS2707" s="24"/>
      <c r="AT2707" s="24"/>
      <c r="AU2707" s="24"/>
      <c r="AV2707" s="24"/>
      <c r="AW2707" s="24">
        <f t="shared" si="1020"/>
        <v>0</v>
      </c>
      <c r="AX2707" s="24">
        <f t="shared" si="1021"/>
        <v>0</v>
      </c>
      <c r="BA2707" s="24"/>
      <c r="BB2707" s="24"/>
      <c r="BC2707" s="24"/>
      <c r="BD2707" s="24"/>
      <c r="BE2707" s="24"/>
      <c r="BF2707" s="24"/>
      <c r="BG2707" s="24">
        <f t="shared" si="1022"/>
        <v>0</v>
      </c>
      <c r="BH2707" s="24">
        <f t="shared" si="1023"/>
        <v>0</v>
      </c>
      <c r="BK2707" s="24"/>
      <c r="BL2707" s="24"/>
      <c r="BM2707" s="24"/>
      <c r="BN2707" s="24"/>
      <c r="BO2707" s="24"/>
      <c r="BP2707" s="24"/>
      <c r="BQ2707" s="24">
        <f t="shared" si="1024"/>
        <v>0</v>
      </c>
      <c r="BR2707" s="24">
        <f t="shared" si="1025"/>
        <v>0</v>
      </c>
      <c r="BU2707" s="24"/>
      <c r="BV2707" s="24"/>
      <c r="BW2707" s="24"/>
      <c r="BX2707" s="24"/>
      <c r="BY2707" s="24"/>
      <c r="BZ2707" s="24"/>
      <c r="CA2707" s="24">
        <f t="shared" si="1026"/>
        <v>0</v>
      </c>
      <c r="CB2707" s="24">
        <f t="shared" si="1027"/>
        <v>0</v>
      </c>
      <c r="CC2707" s="24"/>
      <c r="CE2707" s="24">
        <f t="shared" si="1028"/>
        <v>0</v>
      </c>
      <c r="CG2707" s="24">
        <f t="shared" si="1029"/>
        <v>0</v>
      </c>
      <c r="CI2707" s="24">
        <f t="shared" si="1030"/>
        <v>0</v>
      </c>
      <c r="CK2707" s="24">
        <f t="shared" si="1031"/>
        <v>0</v>
      </c>
      <c r="CM2707" s="24">
        <f t="shared" si="1032"/>
        <v>0</v>
      </c>
      <c r="CO2707" s="24">
        <f t="shared" si="1033"/>
        <v>0</v>
      </c>
      <c r="CQ2707" s="24">
        <f t="shared" si="1034"/>
        <v>0</v>
      </c>
      <c r="CS2707" s="24">
        <f t="shared" si="1035"/>
        <v>0</v>
      </c>
    </row>
    <row r="2708" spans="9:97">
      <c r="I2708" s="24">
        <f t="shared" si="1015"/>
        <v>0</v>
      </c>
      <c r="J2708" s="24">
        <f t="shared" si="1014"/>
        <v>0</v>
      </c>
      <c r="M2708" s="24"/>
      <c r="N2708" s="24"/>
      <c r="O2708" s="24"/>
      <c r="P2708" s="24"/>
      <c r="Q2708" s="24"/>
      <c r="R2708" s="24"/>
      <c r="S2708" s="24">
        <f t="shared" si="1016"/>
        <v>0</v>
      </c>
      <c r="T2708" s="24">
        <f t="shared" si="1013"/>
        <v>0</v>
      </c>
      <c r="W2708" s="24"/>
      <c r="X2708" s="24"/>
      <c r="Y2708" s="24"/>
      <c r="Z2708" s="24"/>
      <c r="AA2708" s="24"/>
      <c r="AB2708" s="24"/>
      <c r="AC2708" s="24">
        <f t="shared" si="1017"/>
        <v>0</v>
      </c>
      <c r="AD2708" s="24">
        <f t="shared" si="1018"/>
        <v>0</v>
      </c>
      <c r="AG2708" s="24"/>
      <c r="AH2708" s="24"/>
      <c r="AI2708" s="24"/>
      <c r="AJ2708" s="24"/>
      <c r="AK2708" s="24"/>
      <c r="AL2708" s="24"/>
      <c r="AM2708" s="24">
        <f t="shared" si="1019"/>
        <v>0</v>
      </c>
      <c r="AN2708" s="24">
        <f t="shared" si="1012"/>
        <v>0</v>
      </c>
      <c r="AQ2708" s="24"/>
      <c r="AR2708" s="24"/>
      <c r="AS2708" s="24"/>
      <c r="AT2708" s="24"/>
      <c r="AU2708" s="24"/>
      <c r="AV2708" s="24"/>
      <c r="AW2708" s="24">
        <f t="shared" si="1020"/>
        <v>0</v>
      </c>
      <c r="AX2708" s="24">
        <f t="shared" si="1021"/>
        <v>0</v>
      </c>
      <c r="BA2708" s="24"/>
      <c r="BB2708" s="24"/>
      <c r="BC2708" s="24"/>
      <c r="BD2708" s="24"/>
      <c r="BE2708" s="24"/>
      <c r="BF2708" s="24"/>
      <c r="BG2708" s="24">
        <f t="shared" si="1022"/>
        <v>0</v>
      </c>
      <c r="BH2708" s="24">
        <f t="shared" si="1023"/>
        <v>0</v>
      </c>
      <c r="BK2708" s="24"/>
      <c r="BL2708" s="24"/>
      <c r="BM2708" s="24"/>
      <c r="BN2708" s="24"/>
      <c r="BO2708" s="24"/>
      <c r="BP2708" s="24"/>
      <c r="BQ2708" s="24">
        <f t="shared" si="1024"/>
        <v>0</v>
      </c>
      <c r="BR2708" s="24">
        <f t="shared" si="1025"/>
        <v>0</v>
      </c>
      <c r="BU2708" s="24"/>
      <c r="BV2708" s="24"/>
      <c r="BW2708" s="24"/>
      <c r="BX2708" s="24"/>
      <c r="BY2708" s="24"/>
      <c r="BZ2708" s="24"/>
      <c r="CA2708" s="24">
        <f t="shared" si="1026"/>
        <v>0</v>
      </c>
      <c r="CB2708" s="24">
        <f t="shared" si="1027"/>
        <v>0</v>
      </c>
      <c r="CC2708" s="24"/>
      <c r="CE2708" s="24">
        <f t="shared" si="1028"/>
        <v>0</v>
      </c>
      <c r="CG2708" s="24">
        <f t="shared" si="1029"/>
        <v>0</v>
      </c>
      <c r="CI2708" s="24">
        <f t="shared" si="1030"/>
        <v>0</v>
      </c>
      <c r="CK2708" s="24">
        <f t="shared" si="1031"/>
        <v>0</v>
      </c>
      <c r="CM2708" s="24">
        <f t="shared" si="1032"/>
        <v>0</v>
      </c>
      <c r="CO2708" s="24">
        <f t="shared" si="1033"/>
        <v>0</v>
      </c>
      <c r="CQ2708" s="24">
        <f t="shared" si="1034"/>
        <v>0</v>
      </c>
      <c r="CS2708" s="24">
        <f t="shared" si="1035"/>
        <v>0</v>
      </c>
    </row>
    <row r="2709" spans="9:97">
      <c r="I2709" s="24">
        <f t="shared" si="1015"/>
        <v>0</v>
      </c>
      <c r="J2709" s="24">
        <f t="shared" si="1014"/>
        <v>0</v>
      </c>
      <c r="M2709" s="24"/>
      <c r="N2709" s="24"/>
      <c r="O2709" s="24"/>
      <c r="P2709" s="24"/>
      <c r="Q2709" s="24"/>
      <c r="R2709" s="24"/>
      <c r="S2709" s="24">
        <f t="shared" si="1016"/>
        <v>0</v>
      </c>
      <c r="T2709" s="24">
        <f t="shared" si="1013"/>
        <v>0</v>
      </c>
      <c r="W2709" s="24"/>
      <c r="X2709" s="24"/>
      <c r="Y2709" s="24"/>
      <c r="Z2709" s="24"/>
      <c r="AA2709" s="24"/>
      <c r="AB2709" s="24"/>
      <c r="AC2709" s="24">
        <f t="shared" si="1017"/>
        <v>0</v>
      </c>
      <c r="AD2709" s="24">
        <f t="shared" si="1018"/>
        <v>0</v>
      </c>
      <c r="AG2709" s="24"/>
      <c r="AH2709" s="24"/>
      <c r="AI2709" s="24"/>
      <c r="AJ2709" s="24"/>
      <c r="AK2709" s="24"/>
      <c r="AL2709" s="24"/>
      <c r="AM2709" s="24">
        <f t="shared" si="1019"/>
        <v>0</v>
      </c>
      <c r="AN2709" s="24">
        <f t="shared" si="1012"/>
        <v>0</v>
      </c>
      <c r="AQ2709" s="24"/>
      <c r="AR2709" s="24"/>
      <c r="AS2709" s="24"/>
      <c r="AT2709" s="24"/>
      <c r="AU2709" s="24"/>
      <c r="AV2709" s="24"/>
      <c r="AW2709" s="24">
        <f t="shared" si="1020"/>
        <v>0</v>
      </c>
      <c r="AX2709" s="24">
        <f t="shared" si="1021"/>
        <v>0</v>
      </c>
      <c r="BA2709" s="24"/>
      <c r="BB2709" s="24"/>
      <c r="BC2709" s="24"/>
      <c r="BD2709" s="24"/>
      <c r="BE2709" s="24"/>
      <c r="BF2709" s="24"/>
      <c r="BG2709" s="24">
        <f t="shared" si="1022"/>
        <v>0</v>
      </c>
      <c r="BH2709" s="24">
        <f t="shared" si="1023"/>
        <v>0</v>
      </c>
      <c r="BK2709" s="24"/>
      <c r="BL2709" s="24"/>
      <c r="BM2709" s="24"/>
      <c r="BN2709" s="24"/>
      <c r="BO2709" s="24"/>
      <c r="BP2709" s="24"/>
      <c r="BQ2709" s="24">
        <f t="shared" si="1024"/>
        <v>0</v>
      </c>
      <c r="BR2709" s="24">
        <f t="shared" si="1025"/>
        <v>0</v>
      </c>
      <c r="BU2709" s="24"/>
      <c r="BV2709" s="24"/>
      <c r="BW2709" s="24"/>
      <c r="BX2709" s="24"/>
      <c r="BY2709" s="24"/>
      <c r="BZ2709" s="24"/>
      <c r="CA2709" s="24">
        <f t="shared" si="1026"/>
        <v>0</v>
      </c>
      <c r="CB2709" s="24">
        <f t="shared" si="1027"/>
        <v>0</v>
      </c>
      <c r="CC2709" s="24"/>
      <c r="CE2709" s="24">
        <f t="shared" si="1028"/>
        <v>0</v>
      </c>
      <c r="CG2709" s="24">
        <f t="shared" si="1029"/>
        <v>0</v>
      </c>
      <c r="CI2709" s="24">
        <f t="shared" si="1030"/>
        <v>0</v>
      </c>
      <c r="CK2709" s="24">
        <f t="shared" si="1031"/>
        <v>0</v>
      </c>
      <c r="CM2709" s="24">
        <f t="shared" si="1032"/>
        <v>0</v>
      </c>
      <c r="CO2709" s="24">
        <f t="shared" si="1033"/>
        <v>0</v>
      </c>
      <c r="CQ2709" s="24">
        <f t="shared" si="1034"/>
        <v>0</v>
      </c>
      <c r="CS2709" s="24">
        <f t="shared" si="1035"/>
        <v>0</v>
      </c>
    </row>
    <row r="2710" spans="9:97">
      <c r="I2710" s="24">
        <f t="shared" si="1015"/>
        <v>0</v>
      </c>
      <c r="J2710" s="24">
        <f t="shared" si="1014"/>
        <v>0</v>
      </c>
      <c r="M2710" s="24"/>
      <c r="N2710" s="24"/>
      <c r="O2710" s="24"/>
      <c r="P2710" s="24"/>
      <c r="Q2710" s="24"/>
      <c r="R2710" s="24"/>
      <c r="S2710" s="24">
        <f t="shared" si="1016"/>
        <v>0</v>
      </c>
      <c r="T2710" s="24">
        <f t="shared" si="1013"/>
        <v>0</v>
      </c>
      <c r="W2710" s="24"/>
      <c r="X2710" s="24"/>
      <c r="Y2710" s="24"/>
      <c r="Z2710" s="24"/>
      <c r="AA2710" s="24"/>
      <c r="AB2710" s="24"/>
      <c r="AC2710" s="24">
        <f t="shared" si="1017"/>
        <v>0</v>
      </c>
      <c r="AD2710" s="24">
        <f t="shared" si="1018"/>
        <v>0</v>
      </c>
      <c r="AG2710" s="24"/>
      <c r="AH2710" s="24"/>
      <c r="AI2710" s="24"/>
      <c r="AJ2710" s="24"/>
      <c r="AK2710" s="24"/>
      <c r="AL2710" s="24"/>
      <c r="AM2710" s="24">
        <f t="shared" si="1019"/>
        <v>0</v>
      </c>
      <c r="AN2710" s="24">
        <f t="shared" si="1012"/>
        <v>0</v>
      </c>
      <c r="AQ2710" s="24"/>
      <c r="AR2710" s="24"/>
      <c r="AS2710" s="24"/>
      <c r="AT2710" s="24"/>
      <c r="AU2710" s="24"/>
      <c r="AV2710" s="24"/>
      <c r="AW2710" s="24">
        <f t="shared" si="1020"/>
        <v>0</v>
      </c>
      <c r="AX2710" s="24">
        <f t="shared" si="1021"/>
        <v>0</v>
      </c>
      <c r="BA2710" s="24"/>
      <c r="BB2710" s="24"/>
      <c r="BC2710" s="24"/>
      <c r="BD2710" s="24"/>
      <c r="BE2710" s="24"/>
      <c r="BF2710" s="24"/>
      <c r="BG2710" s="24">
        <f t="shared" si="1022"/>
        <v>0</v>
      </c>
      <c r="BH2710" s="24">
        <f t="shared" si="1023"/>
        <v>0</v>
      </c>
      <c r="BK2710" s="24"/>
      <c r="BL2710" s="24"/>
      <c r="BM2710" s="24"/>
      <c r="BN2710" s="24"/>
      <c r="BO2710" s="24"/>
      <c r="BP2710" s="24"/>
      <c r="BQ2710" s="24">
        <f t="shared" si="1024"/>
        <v>0</v>
      </c>
      <c r="BR2710" s="24">
        <f t="shared" si="1025"/>
        <v>0</v>
      </c>
      <c r="BU2710" s="24"/>
      <c r="BV2710" s="24"/>
      <c r="BW2710" s="24"/>
      <c r="BX2710" s="24"/>
      <c r="BY2710" s="24"/>
      <c r="BZ2710" s="24"/>
      <c r="CA2710" s="24">
        <f t="shared" si="1026"/>
        <v>0</v>
      </c>
      <c r="CB2710" s="24">
        <f t="shared" si="1027"/>
        <v>0</v>
      </c>
      <c r="CC2710" s="24"/>
      <c r="CE2710" s="24">
        <f t="shared" si="1028"/>
        <v>0</v>
      </c>
      <c r="CG2710" s="24">
        <f t="shared" si="1029"/>
        <v>0</v>
      </c>
      <c r="CI2710" s="24">
        <f t="shared" si="1030"/>
        <v>0</v>
      </c>
      <c r="CK2710" s="24">
        <f t="shared" si="1031"/>
        <v>0</v>
      </c>
      <c r="CM2710" s="24">
        <f t="shared" si="1032"/>
        <v>0</v>
      </c>
      <c r="CO2710" s="24">
        <f t="shared" si="1033"/>
        <v>0</v>
      </c>
      <c r="CQ2710" s="24">
        <f t="shared" si="1034"/>
        <v>0</v>
      </c>
      <c r="CS2710" s="24">
        <f t="shared" si="1035"/>
        <v>0</v>
      </c>
    </row>
    <row r="2711" spans="9:97">
      <c r="I2711" s="24">
        <f t="shared" si="1015"/>
        <v>0</v>
      </c>
      <c r="J2711" s="24">
        <f t="shared" si="1014"/>
        <v>0</v>
      </c>
      <c r="M2711" s="24"/>
      <c r="N2711" s="24"/>
      <c r="O2711" s="24"/>
      <c r="P2711" s="24"/>
      <c r="Q2711" s="24"/>
      <c r="R2711" s="24"/>
      <c r="S2711" s="24">
        <f t="shared" si="1016"/>
        <v>0</v>
      </c>
      <c r="T2711" s="24">
        <f t="shared" si="1013"/>
        <v>0</v>
      </c>
      <c r="W2711" s="24"/>
      <c r="X2711" s="24"/>
      <c r="Y2711" s="24"/>
      <c r="Z2711" s="24"/>
      <c r="AA2711" s="24"/>
      <c r="AB2711" s="24"/>
      <c r="AC2711" s="24">
        <f t="shared" si="1017"/>
        <v>0</v>
      </c>
      <c r="AD2711" s="24">
        <f t="shared" si="1018"/>
        <v>0</v>
      </c>
      <c r="AG2711" s="24"/>
      <c r="AH2711" s="24"/>
      <c r="AI2711" s="24"/>
      <c r="AJ2711" s="24"/>
      <c r="AK2711" s="24"/>
      <c r="AL2711" s="24"/>
      <c r="AM2711" s="24">
        <f t="shared" si="1019"/>
        <v>0</v>
      </c>
      <c r="AN2711" s="24">
        <f t="shared" si="1012"/>
        <v>0</v>
      </c>
      <c r="AQ2711" s="24"/>
      <c r="AR2711" s="24"/>
      <c r="AS2711" s="24"/>
      <c r="AT2711" s="24"/>
      <c r="AU2711" s="24"/>
      <c r="AV2711" s="24"/>
      <c r="AW2711" s="24">
        <f t="shared" si="1020"/>
        <v>0</v>
      </c>
      <c r="AX2711" s="24">
        <f t="shared" si="1021"/>
        <v>0</v>
      </c>
      <c r="BA2711" s="24"/>
      <c r="BB2711" s="24"/>
      <c r="BC2711" s="24"/>
      <c r="BD2711" s="24"/>
      <c r="BE2711" s="24"/>
      <c r="BF2711" s="24"/>
      <c r="BG2711" s="24">
        <f t="shared" si="1022"/>
        <v>0</v>
      </c>
      <c r="BH2711" s="24">
        <f t="shared" si="1023"/>
        <v>0</v>
      </c>
      <c r="BK2711" s="24"/>
      <c r="BL2711" s="24"/>
      <c r="BM2711" s="24"/>
      <c r="BN2711" s="24"/>
      <c r="BO2711" s="24"/>
      <c r="BP2711" s="24"/>
      <c r="BQ2711" s="24">
        <f t="shared" si="1024"/>
        <v>0</v>
      </c>
      <c r="BR2711" s="24">
        <f t="shared" si="1025"/>
        <v>0</v>
      </c>
      <c r="BU2711" s="24"/>
      <c r="BV2711" s="24"/>
      <c r="BW2711" s="24"/>
      <c r="BX2711" s="24"/>
      <c r="BY2711" s="24"/>
      <c r="BZ2711" s="24"/>
      <c r="CA2711" s="24">
        <f t="shared" si="1026"/>
        <v>0</v>
      </c>
      <c r="CB2711" s="24">
        <f t="shared" si="1027"/>
        <v>0</v>
      </c>
      <c r="CC2711" s="24"/>
      <c r="CE2711" s="24">
        <f t="shared" si="1028"/>
        <v>0</v>
      </c>
      <c r="CG2711" s="24">
        <f t="shared" si="1029"/>
        <v>0</v>
      </c>
      <c r="CI2711" s="24">
        <f t="shared" si="1030"/>
        <v>0</v>
      </c>
      <c r="CK2711" s="24">
        <f t="shared" si="1031"/>
        <v>0</v>
      </c>
      <c r="CM2711" s="24">
        <f t="shared" si="1032"/>
        <v>0</v>
      </c>
      <c r="CO2711" s="24">
        <f t="shared" si="1033"/>
        <v>0</v>
      </c>
      <c r="CQ2711" s="24">
        <f t="shared" si="1034"/>
        <v>0</v>
      </c>
      <c r="CS2711" s="24">
        <f t="shared" si="1035"/>
        <v>0</v>
      </c>
    </row>
    <row r="2712" spans="9:97">
      <c r="I2712" s="24">
        <f t="shared" si="1015"/>
        <v>0</v>
      </c>
      <c r="J2712" s="24">
        <f t="shared" si="1014"/>
        <v>0</v>
      </c>
      <c r="M2712" s="24"/>
      <c r="N2712" s="24"/>
      <c r="O2712" s="24"/>
      <c r="P2712" s="24"/>
      <c r="Q2712" s="24"/>
      <c r="R2712" s="24"/>
      <c r="S2712" s="24">
        <f t="shared" si="1016"/>
        <v>0</v>
      </c>
      <c r="T2712" s="24">
        <f t="shared" si="1013"/>
        <v>0</v>
      </c>
      <c r="W2712" s="24"/>
      <c r="X2712" s="24"/>
      <c r="Y2712" s="24"/>
      <c r="Z2712" s="24"/>
      <c r="AA2712" s="24"/>
      <c r="AB2712" s="24"/>
      <c r="AC2712" s="24">
        <f t="shared" si="1017"/>
        <v>0</v>
      </c>
      <c r="AD2712" s="24">
        <f t="shared" si="1018"/>
        <v>0</v>
      </c>
      <c r="AG2712" s="24"/>
      <c r="AH2712" s="24"/>
      <c r="AI2712" s="24"/>
      <c r="AJ2712" s="24"/>
      <c r="AK2712" s="24"/>
      <c r="AL2712" s="24"/>
      <c r="AM2712" s="24">
        <f t="shared" si="1019"/>
        <v>0</v>
      </c>
      <c r="AN2712" s="24">
        <f t="shared" si="1012"/>
        <v>0</v>
      </c>
      <c r="AQ2712" s="24"/>
      <c r="AR2712" s="24"/>
      <c r="AS2712" s="24"/>
      <c r="AT2712" s="24"/>
      <c r="AU2712" s="24"/>
      <c r="AV2712" s="24"/>
      <c r="AW2712" s="24">
        <f t="shared" si="1020"/>
        <v>0</v>
      </c>
      <c r="AX2712" s="24">
        <f t="shared" si="1021"/>
        <v>0</v>
      </c>
      <c r="BA2712" s="24"/>
      <c r="BB2712" s="24"/>
      <c r="BC2712" s="24"/>
      <c r="BD2712" s="24"/>
      <c r="BE2712" s="24"/>
      <c r="BF2712" s="24"/>
      <c r="BG2712" s="24">
        <f t="shared" si="1022"/>
        <v>0</v>
      </c>
      <c r="BH2712" s="24">
        <f t="shared" si="1023"/>
        <v>0</v>
      </c>
      <c r="BK2712" s="24"/>
      <c r="BL2712" s="24"/>
      <c r="BM2712" s="24"/>
      <c r="BN2712" s="24"/>
      <c r="BO2712" s="24"/>
      <c r="BP2712" s="24"/>
      <c r="BQ2712" s="24">
        <f t="shared" si="1024"/>
        <v>0</v>
      </c>
      <c r="BR2712" s="24">
        <f t="shared" si="1025"/>
        <v>0</v>
      </c>
      <c r="BU2712" s="24"/>
      <c r="BV2712" s="24"/>
      <c r="BW2712" s="24"/>
      <c r="BX2712" s="24"/>
      <c r="BY2712" s="24"/>
      <c r="BZ2712" s="24"/>
      <c r="CA2712" s="24">
        <f t="shared" si="1026"/>
        <v>0</v>
      </c>
      <c r="CB2712" s="24">
        <f t="shared" si="1027"/>
        <v>0</v>
      </c>
      <c r="CC2712" s="24"/>
      <c r="CE2712" s="24">
        <f t="shared" si="1028"/>
        <v>0</v>
      </c>
      <c r="CG2712" s="24">
        <f t="shared" si="1029"/>
        <v>0</v>
      </c>
      <c r="CI2712" s="24">
        <f t="shared" si="1030"/>
        <v>0</v>
      </c>
      <c r="CK2712" s="24">
        <f t="shared" si="1031"/>
        <v>0</v>
      </c>
      <c r="CM2712" s="24">
        <f t="shared" si="1032"/>
        <v>0</v>
      </c>
      <c r="CO2712" s="24">
        <f t="shared" si="1033"/>
        <v>0</v>
      </c>
      <c r="CQ2712" s="24">
        <f t="shared" si="1034"/>
        <v>0</v>
      </c>
      <c r="CS2712" s="24">
        <f t="shared" si="1035"/>
        <v>0</v>
      </c>
    </row>
    <row r="2713" spans="9:97">
      <c r="I2713" s="24">
        <f t="shared" si="1015"/>
        <v>0</v>
      </c>
      <c r="J2713" s="24">
        <f t="shared" si="1014"/>
        <v>0</v>
      </c>
      <c r="M2713" s="24"/>
      <c r="N2713" s="24"/>
      <c r="O2713" s="24"/>
      <c r="P2713" s="24"/>
      <c r="Q2713" s="24"/>
      <c r="R2713" s="24"/>
      <c r="S2713" s="24">
        <f t="shared" si="1016"/>
        <v>0</v>
      </c>
      <c r="T2713" s="24">
        <f t="shared" si="1013"/>
        <v>0</v>
      </c>
      <c r="W2713" s="24"/>
      <c r="X2713" s="24"/>
      <c r="Y2713" s="24"/>
      <c r="Z2713" s="24"/>
      <c r="AA2713" s="24"/>
      <c r="AB2713" s="24"/>
      <c r="AC2713" s="24">
        <f t="shared" si="1017"/>
        <v>0</v>
      </c>
      <c r="AD2713" s="24">
        <f t="shared" si="1018"/>
        <v>0</v>
      </c>
      <c r="AG2713" s="24"/>
      <c r="AH2713" s="24"/>
      <c r="AI2713" s="24"/>
      <c r="AJ2713" s="24"/>
      <c r="AK2713" s="24"/>
      <c r="AL2713" s="24"/>
      <c r="AM2713" s="24">
        <f t="shared" si="1019"/>
        <v>0</v>
      </c>
      <c r="AN2713" s="24">
        <f t="shared" si="1012"/>
        <v>0</v>
      </c>
      <c r="AQ2713" s="24"/>
      <c r="AR2713" s="24"/>
      <c r="AS2713" s="24"/>
      <c r="AT2713" s="24"/>
      <c r="AU2713" s="24"/>
      <c r="AV2713" s="24"/>
      <c r="AW2713" s="24">
        <f t="shared" si="1020"/>
        <v>0</v>
      </c>
      <c r="AX2713" s="24">
        <f t="shared" si="1021"/>
        <v>0</v>
      </c>
      <c r="BA2713" s="24"/>
      <c r="BB2713" s="24"/>
      <c r="BC2713" s="24"/>
      <c r="BD2713" s="24"/>
      <c r="BE2713" s="24"/>
      <c r="BF2713" s="24"/>
      <c r="BG2713" s="24">
        <f t="shared" si="1022"/>
        <v>0</v>
      </c>
      <c r="BH2713" s="24">
        <f t="shared" si="1023"/>
        <v>0</v>
      </c>
      <c r="BK2713" s="24"/>
      <c r="BL2713" s="24"/>
      <c r="BM2713" s="24"/>
      <c r="BN2713" s="24"/>
      <c r="BO2713" s="24"/>
      <c r="BP2713" s="24"/>
      <c r="BQ2713" s="24">
        <f t="shared" si="1024"/>
        <v>0</v>
      </c>
      <c r="BR2713" s="24">
        <f t="shared" si="1025"/>
        <v>0</v>
      </c>
      <c r="BU2713" s="24"/>
      <c r="BV2713" s="24"/>
      <c r="BW2713" s="24"/>
      <c r="BX2713" s="24"/>
      <c r="BY2713" s="24"/>
      <c r="BZ2713" s="24"/>
      <c r="CA2713" s="24">
        <f t="shared" si="1026"/>
        <v>0</v>
      </c>
      <c r="CB2713" s="24">
        <f t="shared" si="1027"/>
        <v>0</v>
      </c>
      <c r="CC2713" s="24"/>
      <c r="CE2713" s="24">
        <f t="shared" si="1028"/>
        <v>0</v>
      </c>
      <c r="CG2713" s="24">
        <f t="shared" si="1029"/>
        <v>0</v>
      </c>
      <c r="CI2713" s="24">
        <f t="shared" si="1030"/>
        <v>0</v>
      </c>
      <c r="CK2713" s="24">
        <f t="shared" si="1031"/>
        <v>0</v>
      </c>
      <c r="CM2713" s="24">
        <f t="shared" si="1032"/>
        <v>0</v>
      </c>
      <c r="CO2713" s="24">
        <f t="shared" si="1033"/>
        <v>0</v>
      </c>
      <c r="CQ2713" s="24">
        <f t="shared" si="1034"/>
        <v>0</v>
      </c>
      <c r="CS2713" s="24">
        <f t="shared" si="1035"/>
        <v>0</v>
      </c>
    </row>
    <row r="2714" spans="9:97">
      <c r="I2714" s="24">
        <f t="shared" si="1015"/>
        <v>0</v>
      </c>
      <c r="J2714" s="24">
        <f t="shared" si="1014"/>
        <v>0</v>
      </c>
      <c r="M2714" s="24"/>
      <c r="N2714" s="24"/>
      <c r="O2714" s="24"/>
      <c r="P2714" s="24"/>
      <c r="Q2714" s="24"/>
      <c r="R2714" s="24"/>
      <c r="S2714" s="24">
        <f t="shared" si="1016"/>
        <v>0</v>
      </c>
      <c r="T2714" s="24">
        <f t="shared" si="1013"/>
        <v>0</v>
      </c>
      <c r="W2714" s="24"/>
      <c r="X2714" s="24"/>
      <c r="Y2714" s="24"/>
      <c r="Z2714" s="24"/>
      <c r="AA2714" s="24"/>
      <c r="AB2714" s="24"/>
      <c r="AC2714" s="24">
        <f t="shared" si="1017"/>
        <v>0</v>
      </c>
      <c r="AD2714" s="24">
        <f t="shared" si="1018"/>
        <v>0</v>
      </c>
      <c r="AG2714" s="24"/>
      <c r="AH2714" s="24"/>
      <c r="AI2714" s="24"/>
      <c r="AJ2714" s="24"/>
      <c r="AK2714" s="24"/>
      <c r="AL2714" s="24"/>
      <c r="AM2714" s="24">
        <f t="shared" si="1019"/>
        <v>0</v>
      </c>
      <c r="AN2714" s="24">
        <f t="shared" ref="AN2714:AN2777" si="1036">IF(AJ2714&lt;AG2714-AH2714,AG2714-AH2714-AJ2714,0)</f>
        <v>0</v>
      </c>
      <c r="AQ2714" s="24"/>
      <c r="AR2714" s="24"/>
      <c r="AS2714" s="24"/>
      <c r="AT2714" s="24"/>
      <c r="AU2714" s="24"/>
      <c r="AV2714" s="24"/>
      <c r="AW2714" s="24">
        <f t="shared" si="1020"/>
        <v>0</v>
      </c>
      <c r="AX2714" s="24">
        <f t="shared" si="1021"/>
        <v>0</v>
      </c>
      <c r="BA2714" s="24"/>
      <c r="BB2714" s="24"/>
      <c r="BC2714" s="24"/>
      <c r="BD2714" s="24"/>
      <c r="BE2714" s="24"/>
      <c r="BF2714" s="24"/>
      <c r="BG2714" s="24">
        <f t="shared" si="1022"/>
        <v>0</v>
      </c>
      <c r="BH2714" s="24">
        <f t="shared" si="1023"/>
        <v>0</v>
      </c>
      <c r="BK2714" s="24"/>
      <c r="BL2714" s="24"/>
      <c r="BM2714" s="24"/>
      <c r="BN2714" s="24"/>
      <c r="BO2714" s="24"/>
      <c r="BP2714" s="24"/>
      <c r="BQ2714" s="24">
        <f t="shared" si="1024"/>
        <v>0</v>
      </c>
      <c r="BR2714" s="24">
        <f t="shared" si="1025"/>
        <v>0</v>
      </c>
      <c r="BU2714" s="24"/>
      <c r="BV2714" s="24"/>
      <c r="BW2714" s="24"/>
      <c r="BX2714" s="24"/>
      <c r="BY2714" s="24"/>
      <c r="BZ2714" s="24"/>
      <c r="CA2714" s="24">
        <f t="shared" si="1026"/>
        <v>0</v>
      </c>
      <c r="CB2714" s="24">
        <f t="shared" si="1027"/>
        <v>0</v>
      </c>
      <c r="CC2714" s="24"/>
      <c r="CE2714" s="24">
        <f t="shared" si="1028"/>
        <v>0</v>
      </c>
      <c r="CG2714" s="24">
        <f t="shared" si="1029"/>
        <v>0</v>
      </c>
      <c r="CI2714" s="24">
        <f t="shared" si="1030"/>
        <v>0</v>
      </c>
      <c r="CK2714" s="24">
        <f t="shared" si="1031"/>
        <v>0</v>
      </c>
      <c r="CM2714" s="24">
        <f t="shared" si="1032"/>
        <v>0</v>
      </c>
      <c r="CO2714" s="24">
        <f t="shared" si="1033"/>
        <v>0</v>
      </c>
      <c r="CQ2714" s="24">
        <f t="shared" si="1034"/>
        <v>0</v>
      </c>
      <c r="CS2714" s="24">
        <f t="shared" si="1035"/>
        <v>0</v>
      </c>
    </row>
    <row r="2715" spans="9:97">
      <c r="I2715" s="24">
        <f t="shared" si="1015"/>
        <v>0</v>
      </c>
      <c r="J2715" s="24">
        <f t="shared" si="1014"/>
        <v>0</v>
      </c>
      <c r="M2715" s="24"/>
      <c r="N2715" s="24"/>
      <c r="O2715" s="24"/>
      <c r="P2715" s="24"/>
      <c r="Q2715" s="24"/>
      <c r="R2715" s="24"/>
      <c r="S2715" s="24">
        <f t="shared" si="1016"/>
        <v>0</v>
      </c>
      <c r="T2715" s="24">
        <f t="shared" si="1013"/>
        <v>0</v>
      </c>
      <c r="W2715" s="24"/>
      <c r="X2715" s="24"/>
      <c r="Y2715" s="24"/>
      <c r="Z2715" s="24"/>
      <c r="AA2715" s="24"/>
      <c r="AB2715" s="24"/>
      <c r="AC2715" s="24">
        <f t="shared" si="1017"/>
        <v>0</v>
      </c>
      <c r="AD2715" s="24">
        <f t="shared" si="1018"/>
        <v>0</v>
      </c>
      <c r="AG2715" s="24"/>
      <c r="AH2715" s="24"/>
      <c r="AI2715" s="24"/>
      <c r="AJ2715" s="24"/>
      <c r="AK2715" s="24"/>
      <c r="AL2715" s="24"/>
      <c r="AM2715" s="24">
        <f t="shared" si="1019"/>
        <v>0</v>
      </c>
      <c r="AN2715" s="24">
        <f t="shared" si="1036"/>
        <v>0</v>
      </c>
      <c r="AQ2715" s="24"/>
      <c r="AR2715" s="24"/>
      <c r="AS2715" s="24"/>
      <c r="AT2715" s="24"/>
      <c r="AU2715" s="24"/>
      <c r="AV2715" s="24"/>
      <c r="AW2715" s="24">
        <f t="shared" si="1020"/>
        <v>0</v>
      </c>
      <c r="AX2715" s="24">
        <f t="shared" si="1021"/>
        <v>0</v>
      </c>
      <c r="BA2715" s="24"/>
      <c r="BB2715" s="24"/>
      <c r="BC2715" s="24"/>
      <c r="BD2715" s="24"/>
      <c r="BE2715" s="24"/>
      <c r="BF2715" s="24"/>
      <c r="BG2715" s="24">
        <f t="shared" si="1022"/>
        <v>0</v>
      </c>
      <c r="BH2715" s="24">
        <f t="shared" si="1023"/>
        <v>0</v>
      </c>
      <c r="BK2715" s="24"/>
      <c r="BL2715" s="24"/>
      <c r="BM2715" s="24"/>
      <c r="BN2715" s="24"/>
      <c r="BO2715" s="24"/>
      <c r="BP2715" s="24"/>
      <c r="BQ2715" s="24">
        <f t="shared" si="1024"/>
        <v>0</v>
      </c>
      <c r="BR2715" s="24">
        <f t="shared" si="1025"/>
        <v>0</v>
      </c>
      <c r="BU2715" s="24"/>
      <c r="BV2715" s="24"/>
      <c r="BW2715" s="24"/>
      <c r="BX2715" s="24"/>
      <c r="BY2715" s="24"/>
      <c r="BZ2715" s="24"/>
      <c r="CA2715" s="24">
        <f t="shared" si="1026"/>
        <v>0</v>
      </c>
      <c r="CB2715" s="24">
        <f t="shared" si="1027"/>
        <v>0</v>
      </c>
      <c r="CC2715" s="24"/>
      <c r="CE2715" s="24">
        <f t="shared" si="1028"/>
        <v>0</v>
      </c>
      <c r="CG2715" s="24">
        <f t="shared" si="1029"/>
        <v>0</v>
      </c>
      <c r="CI2715" s="24">
        <f t="shared" si="1030"/>
        <v>0</v>
      </c>
      <c r="CK2715" s="24">
        <f t="shared" si="1031"/>
        <v>0</v>
      </c>
      <c r="CM2715" s="24">
        <f t="shared" si="1032"/>
        <v>0</v>
      </c>
      <c r="CO2715" s="24">
        <f t="shared" si="1033"/>
        <v>0</v>
      </c>
      <c r="CQ2715" s="24">
        <f t="shared" si="1034"/>
        <v>0</v>
      </c>
      <c r="CS2715" s="24">
        <f t="shared" si="1035"/>
        <v>0</v>
      </c>
    </row>
    <row r="2716" spans="9:97">
      <c r="I2716" s="24">
        <f t="shared" si="1015"/>
        <v>0</v>
      </c>
      <c r="J2716" s="24">
        <f t="shared" si="1014"/>
        <v>0</v>
      </c>
      <c r="M2716" s="24"/>
      <c r="N2716" s="24"/>
      <c r="O2716" s="24"/>
      <c r="P2716" s="24"/>
      <c r="Q2716" s="24"/>
      <c r="R2716" s="24"/>
      <c r="S2716" s="24">
        <f t="shared" si="1016"/>
        <v>0</v>
      </c>
      <c r="T2716" s="24">
        <f t="shared" si="1013"/>
        <v>0</v>
      </c>
      <c r="W2716" s="24"/>
      <c r="X2716" s="24"/>
      <c r="Y2716" s="24"/>
      <c r="Z2716" s="24"/>
      <c r="AA2716" s="24"/>
      <c r="AB2716" s="24"/>
      <c r="AC2716" s="24">
        <f t="shared" si="1017"/>
        <v>0</v>
      </c>
      <c r="AD2716" s="24">
        <f t="shared" si="1018"/>
        <v>0</v>
      </c>
      <c r="AG2716" s="24"/>
      <c r="AH2716" s="24"/>
      <c r="AI2716" s="24"/>
      <c r="AJ2716" s="24"/>
      <c r="AK2716" s="24"/>
      <c r="AL2716" s="24"/>
      <c r="AM2716" s="24">
        <f t="shared" si="1019"/>
        <v>0</v>
      </c>
      <c r="AN2716" s="24">
        <f t="shared" si="1036"/>
        <v>0</v>
      </c>
      <c r="AQ2716" s="24"/>
      <c r="AR2716" s="24"/>
      <c r="AS2716" s="24"/>
      <c r="AT2716" s="24"/>
      <c r="AU2716" s="24"/>
      <c r="AV2716" s="24"/>
      <c r="AW2716" s="24">
        <f t="shared" si="1020"/>
        <v>0</v>
      </c>
      <c r="AX2716" s="24">
        <f t="shared" si="1021"/>
        <v>0</v>
      </c>
      <c r="BA2716" s="24"/>
      <c r="BB2716" s="24"/>
      <c r="BC2716" s="24"/>
      <c r="BD2716" s="24"/>
      <c r="BE2716" s="24"/>
      <c r="BF2716" s="24"/>
      <c r="BG2716" s="24">
        <f t="shared" si="1022"/>
        <v>0</v>
      </c>
      <c r="BH2716" s="24">
        <f t="shared" si="1023"/>
        <v>0</v>
      </c>
      <c r="BK2716" s="24"/>
      <c r="BL2716" s="24"/>
      <c r="BM2716" s="24"/>
      <c r="BN2716" s="24"/>
      <c r="BO2716" s="24"/>
      <c r="BP2716" s="24"/>
      <c r="BQ2716" s="24">
        <f t="shared" si="1024"/>
        <v>0</v>
      </c>
      <c r="BR2716" s="24">
        <f t="shared" si="1025"/>
        <v>0</v>
      </c>
      <c r="BU2716" s="24"/>
      <c r="BV2716" s="24"/>
      <c r="BW2716" s="24"/>
      <c r="BX2716" s="24"/>
      <c r="BY2716" s="24"/>
      <c r="BZ2716" s="24"/>
      <c r="CA2716" s="24">
        <f t="shared" si="1026"/>
        <v>0</v>
      </c>
      <c r="CB2716" s="24">
        <f t="shared" si="1027"/>
        <v>0</v>
      </c>
      <c r="CC2716" s="24"/>
      <c r="CE2716" s="24">
        <f t="shared" si="1028"/>
        <v>0</v>
      </c>
      <c r="CG2716" s="24">
        <f t="shared" si="1029"/>
        <v>0</v>
      </c>
      <c r="CI2716" s="24">
        <f t="shared" si="1030"/>
        <v>0</v>
      </c>
      <c r="CK2716" s="24">
        <f t="shared" si="1031"/>
        <v>0</v>
      </c>
      <c r="CM2716" s="24">
        <f t="shared" si="1032"/>
        <v>0</v>
      </c>
      <c r="CO2716" s="24">
        <f t="shared" si="1033"/>
        <v>0</v>
      </c>
      <c r="CQ2716" s="24">
        <f t="shared" si="1034"/>
        <v>0</v>
      </c>
      <c r="CS2716" s="24">
        <f t="shared" si="1035"/>
        <v>0</v>
      </c>
    </row>
    <row r="2717" spans="9:97">
      <c r="I2717" s="24">
        <f t="shared" si="1015"/>
        <v>0</v>
      </c>
      <c r="J2717" s="24">
        <f t="shared" si="1014"/>
        <v>0</v>
      </c>
      <c r="M2717" s="24"/>
      <c r="N2717" s="24"/>
      <c r="O2717" s="24"/>
      <c r="P2717" s="24"/>
      <c r="Q2717" s="24"/>
      <c r="R2717" s="24"/>
      <c r="S2717" s="24">
        <f t="shared" si="1016"/>
        <v>0</v>
      </c>
      <c r="T2717" s="24">
        <f t="shared" si="1013"/>
        <v>0</v>
      </c>
      <c r="W2717" s="24"/>
      <c r="X2717" s="24"/>
      <c r="Y2717" s="24"/>
      <c r="Z2717" s="24"/>
      <c r="AA2717" s="24"/>
      <c r="AB2717" s="24"/>
      <c r="AC2717" s="24">
        <f t="shared" si="1017"/>
        <v>0</v>
      </c>
      <c r="AD2717" s="24">
        <f t="shared" si="1018"/>
        <v>0</v>
      </c>
      <c r="AG2717" s="24"/>
      <c r="AH2717" s="24"/>
      <c r="AI2717" s="24"/>
      <c r="AJ2717" s="24"/>
      <c r="AK2717" s="24"/>
      <c r="AL2717" s="24"/>
      <c r="AM2717" s="24">
        <f t="shared" si="1019"/>
        <v>0</v>
      </c>
      <c r="AN2717" s="24">
        <f t="shared" si="1036"/>
        <v>0</v>
      </c>
      <c r="AQ2717" s="24"/>
      <c r="AR2717" s="24"/>
      <c r="AS2717" s="24"/>
      <c r="AT2717" s="24"/>
      <c r="AU2717" s="24"/>
      <c r="AV2717" s="24"/>
      <c r="AW2717" s="24">
        <f t="shared" si="1020"/>
        <v>0</v>
      </c>
      <c r="AX2717" s="24">
        <f t="shared" si="1021"/>
        <v>0</v>
      </c>
      <c r="BA2717" s="24"/>
      <c r="BB2717" s="24"/>
      <c r="BC2717" s="24"/>
      <c r="BD2717" s="24"/>
      <c r="BE2717" s="24"/>
      <c r="BF2717" s="24"/>
      <c r="BG2717" s="24">
        <f t="shared" si="1022"/>
        <v>0</v>
      </c>
      <c r="BH2717" s="24">
        <f t="shared" si="1023"/>
        <v>0</v>
      </c>
      <c r="BK2717" s="24"/>
      <c r="BL2717" s="24"/>
      <c r="BM2717" s="24"/>
      <c r="BN2717" s="24"/>
      <c r="BO2717" s="24"/>
      <c r="BP2717" s="24"/>
      <c r="BQ2717" s="24">
        <f t="shared" si="1024"/>
        <v>0</v>
      </c>
      <c r="BR2717" s="24">
        <f t="shared" si="1025"/>
        <v>0</v>
      </c>
      <c r="BU2717" s="24"/>
      <c r="BV2717" s="24"/>
      <c r="BW2717" s="24"/>
      <c r="BX2717" s="24"/>
      <c r="BY2717" s="24"/>
      <c r="BZ2717" s="24"/>
      <c r="CA2717" s="24">
        <f t="shared" si="1026"/>
        <v>0</v>
      </c>
      <c r="CB2717" s="24">
        <f t="shared" si="1027"/>
        <v>0</v>
      </c>
      <c r="CC2717" s="24"/>
      <c r="CE2717" s="24">
        <f t="shared" si="1028"/>
        <v>0</v>
      </c>
      <c r="CG2717" s="24">
        <f t="shared" si="1029"/>
        <v>0</v>
      </c>
      <c r="CI2717" s="24">
        <f t="shared" si="1030"/>
        <v>0</v>
      </c>
      <c r="CK2717" s="24">
        <f t="shared" si="1031"/>
        <v>0</v>
      </c>
      <c r="CM2717" s="24">
        <f t="shared" si="1032"/>
        <v>0</v>
      </c>
      <c r="CO2717" s="24">
        <f t="shared" si="1033"/>
        <v>0</v>
      </c>
      <c r="CQ2717" s="24">
        <f t="shared" si="1034"/>
        <v>0</v>
      </c>
      <c r="CS2717" s="24">
        <f t="shared" si="1035"/>
        <v>0</v>
      </c>
    </row>
    <row r="2718" spans="9:97">
      <c r="I2718" s="24">
        <f t="shared" si="1015"/>
        <v>0</v>
      </c>
      <c r="J2718" s="24">
        <f t="shared" si="1014"/>
        <v>0</v>
      </c>
      <c r="M2718" s="24"/>
      <c r="N2718" s="24"/>
      <c r="O2718" s="24"/>
      <c r="P2718" s="24"/>
      <c r="Q2718" s="24"/>
      <c r="R2718" s="24"/>
      <c r="S2718" s="24">
        <f t="shared" si="1016"/>
        <v>0</v>
      </c>
      <c r="T2718" s="24">
        <f t="shared" si="1013"/>
        <v>0</v>
      </c>
      <c r="W2718" s="24"/>
      <c r="X2718" s="24"/>
      <c r="Y2718" s="24"/>
      <c r="Z2718" s="24"/>
      <c r="AA2718" s="24"/>
      <c r="AB2718" s="24"/>
      <c r="AC2718" s="24">
        <f t="shared" si="1017"/>
        <v>0</v>
      </c>
      <c r="AD2718" s="24">
        <f t="shared" si="1018"/>
        <v>0</v>
      </c>
      <c r="AG2718" s="24"/>
      <c r="AH2718" s="24"/>
      <c r="AI2718" s="24"/>
      <c r="AJ2718" s="24"/>
      <c r="AK2718" s="24"/>
      <c r="AL2718" s="24"/>
      <c r="AM2718" s="24">
        <f t="shared" si="1019"/>
        <v>0</v>
      </c>
      <c r="AN2718" s="24">
        <f t="shared" si="1036"/>
        <v>0</v>
      </c>
      <c r="AQ2718" s="24"/>
      <c r="AR2718" s="24"/>
      <c r="AS2718" s="24"/>
      <c r="AT2718" s="24"/>
      <c r="AU2718" s="24"/>
      <c r="AV2718" s="24"/>
      <c r="AW2718" s="24">
        <f t="shared" si="1020"/>
        <v>0</v>
      </c>
      <c r="AX2718" s="24">
        <f t="shared" si="1021"/>
        <v>0</v>
      </c>
      <c r="BA2718" s="24"/>
      <c r="BB2718" s="24"/>
      <c r="BC2718" s="24"/>
      <c r="BD2718" s="24"/>
      <c r="BE2718" s="24"/>
      <c r="BF2718" s="24"/>
      <c r="BG2718" s="24">
        <f t="shared" si="1022"/>
        <v>0</v>
      </c>
      <c r="BH2718" s="24">
        <f t="shared" si="1023"/>
        <v>0</v>
      </c>
      <c r="BK2718" s="24"/>
      <c r="BL2718" s="24"/>
      <c r="BM2718" s="24"/>
      <c r="BN2718" s="24"/>
      <c r="BO2718" s="24"/>
      <c r="BP2718" s="24"/>
      <c r="BQ2718" s="24">
        <f t="shared" si="1024"/>
        <v>0</v>
      </c>
      <c r="BR2718" s="24">
        <f t="shared" si="1025"/>
        <v>0</v>
      </c>
      <c r="BU2718" s="24"/>
      <c r="BV2718" s="24"/>
      <c r="BW2718" s="24"/>
      <c r="BX2718" s="24"/>
      <c r="BY2718" s="24"/>
      <c r="BZ2718" s="24"/>
      <c r="CA2718" s="24">
        <f t="shared" si="1026"/>
        <v>0</v>
      </c>
      <c r="CB2718" s="24">
        <f t="shared" si="1027"/>
        <v>0</v>
      </c>
      <c r="CC2718" s="24"/>
      <c r="CE2718" s="24">
        <f t="shared" si="1028"/>
        <v>0</v>
      </c>
      <c r="CG2718" s="24">
        <f t="shared" si="1029"/>
        <v>0</v>
      </c>
      <c r="CI2718" s="24">
        <f t="shared" si="1030"/>
        <v>0</v>
      </c>
      <c r="CK2718" s="24">
        <f t="shared" si="1031"/>
        <v>0</v>
      </c>
      <c r="CM2718" s="24">
        <f t="shared" si="1032"/>
        <v>0</v>
      </c>
      <c r="CO2718" s="24">
        <f t="shared" si="1033"/>
        <v>0</v>
      </c>
      <c r="CQ2718" s="24">
        <f t="shared" si="1034"/>
        <v>0</v>
      </c>
      <c r="CS2718" s="24">
        <f t="shared" si="1035"/>
        <v>0</v>
      </c>
    </row>
    <row r="2719" spans="9:97">
      <c r="I2719" s="24">
        <f t="shared" si="1015"/>
        <v>0</v>
      </c>
      <c r="J2719" s="24">
        <f t="shared" si="1014"/>
        <v>0</v>
      </c>
      <c r="M2719" s="24"/>
      <c r="N2719" s="24"/>
      <c r="O2719" s="24"/>
      <c r="P2719" s="24"/>
      <c r="Q2719" s="24"/>
      <c r="R2719" s="24"/>
      <c r="S2719" s="24">
        <f t="shared" si="1016"/>
        <v>0</v>
      </c>
      <c r="T2719" s="24">
        <f t="shared" si="1013"/>
        <v>0</v>
      </c>
      <c r="W2719" s="24"/>
      <c r="X2719" s="24"/>
      <c r="Y2719" s="24"/>
      <c r="Z2719" s="24"/>
      <c r="AA2719" s="24"/>
      <c r="AB2719" s="24"/>
      <c r="AC2719" s="24">
        <f t="shared" si="1017"/>
        <v>0</v>
      </c>
      <c r="AD2719" s="24">
        <f t="shared" si="1018"/>
        <v>0</v>
      </c>
      <c r="AG2719" s="24"/>
      <c r="AH2719" s="24"/>
      <c r="AI2719" s="24"/>
      <c r="AJ2719" s="24"/>
      <c r="AK2719" s="24"/>
      <c r="AL2719" s="24"/>
      <c r="AM2719" s="24">
        <f t="shared" si="1019"/>
        <v>0</v>
      </c>
      <c r="AN2719" s="24">
        <f t="shared" si="1036"/>
        <v>0</v>
      </c>
      <c r="AQ2719" s="24"/>
      <c r="AR2719" s="24"/>
      <c r="AS2719" s="24"/>
      <c r="AT2719" s="24"/>
      <c r="AU2719" s="24"/>
      <c r="AV2719" s="24"/>
      <c r="AW2719" s="24">
        <f t="shared" si="1020"/>
        <v>0</v>
      </c>
      <c r="AX2719" s="24">
        <f t="shared" si="1021"/>
        <v>0</v>
      </c>
      <c r="BA2719" s="24"/>
      <c r="BB2719" s="24"/>
      <c r="BC2719" s="24"/>
      <c r="BD2719" s="24"/>
      <c r="BE2719" s="24"/>
      <c r="BF2719" s="24"/>
      <c r="BG2719" s="24">
        <f t="shared" si="1022"/>
        <v>0</v>
      </c>
      <c r="BH2719" s="24">
        <f t="shared" si="1023"/>
        <v>0</v>
      </c>
      <c r="BK2719" s="24"/>
      <c r="BL2719" s="24"/>
      <c r="BM2719" s="24"/>
      <c r="BN2719" s="24"/>
      <c r="BO2719" s="24"/>
      <c r="BP2719" s="24"/>
      <c r="BQ2719" s="24">
        <f t="shared" si="1024"/>
        <v>0</v>
      </c>
      <c r="BR2719" s="24">
        <f t="shared" si="1025"/>
        <v>0</v>
      </c>
      <c r="BU2719" s="24"/>
      <c r="BV2719" s="24"/>
      <c r="BW2719" s="24"/>
      <c r="BX2719" s="24"/>
      <c r="BY2719" s="24"/>
      <c r="BZ2719" s="24"/>
      <c r="CA2719" s="24">
        <f t="shared" si="1026"/>
        <v>0</v>
      </c>
      <c r="CB2719" s="24">
        <f t="shared" si="1027"/>
        <v>0</v>
      </c>
      <c r="CC2719" s="24"/>
      <c r="CE2719" s="24">
        <f t="shared" si="1028"/>
        <v>0</v>
      </c>
      <c r="CG2719" s="24">
        <f t="shared" si="1029"/>
        <v>0</v>
      </c>
      <c r="CI2719" s="24">
        <f t="shared" si="1030"/>
        <v>0</v>
      </c>
      <c r="CK2719" s="24">
        <f t="shared" si="1031"/>
        <v>0</v>
      </c>
      <c r="CM2719" s="24">
        <f t="shared" si="1032"/>
        <v>0</v>
      </c>
      <c r="CO2719" s="24">
        <f t="shared" si="1033"/>
        <v>0</v>
      </c>
      <c r="CQ2719" s="24">
        <f t="shared" si="1034"/>
        <v>0</v>
      </c>
      <c r="CS2719" s="24">
        <f t="shared" si="1035"/>
        <v>0</v>
      </c>
    </row>
    <row r="2720" spans="9:97">
      <c r="I2720" s="24">
        <f t="shared" si="1015"/>
        <v>0</v>
      </c>
      <c r="J2720" s="24">
        <f t="shared" si="1014"/>
        <v>0</v>
      </c>
      <c r="M2720" s="24"/>
      <c r="N2720" s="24"/>
      <c r="O2720" s="24"/>
      <c r="P2720" s="24"/>
      <c r="Q2720" s="24"/>
      <c r="R2720" s="24"/>
      <c r="S2720" s="24">
        <f t="shared" si="1016"/>
        <v>0</v>
      </c>
      <c r="T2720" s="24">
        <f t="shared" si="1013"/>
        <v>0</v>
      </c>
      <c r="W2720" s="24"/>
      <c r="X2720" s="24"/>
      <c r="Y2720" s="24"/>
      <c r="Z2720" s="24"/>
      <c r="AA2720" s="24"/>
      <c r="AB2720" s="24"/>
      <c r="AC2720" s="24">
        <f t="shared" si="1017"/>
        <v>0</v>
      </c>
      <c r="AD2720" s="24">
        <f t="shared" si="1018"/>
        <v>0</v>
      </c>
      <c r="AG2720" s="24"/>
      <c r="AH2720" s="24"/>
      <c r="AI2720" s="24"/>
      <c r="AJ2720" s="24"/>
      <c r="AK2720" s="24"/>
      <c r="AL2720" s="24"/>
      <c r="AM2720" s="24">
        <f t="shared" si="1019"/>
        <v>0</v>
      </c>
      <c r="AN2720" s="24">
        <f t="shared" si="1036"/>
        <v>0</v>
      </c>
      <c r="AQ2720" s="24"/>
      <c r="AR2720" s="24"/>
      <c r="AS2720" s="24"/>
      <c r="AT2720" s="24"/>
      <c r="AU2720" s="24"/>
      <c r="AV2720" s="24"/>
      <c r="AW2720" s="24">
        <f t="shared" si="1020"/>
        <v>0</v>
      </c>
      <c r="AX2720" s="24">
        <f t="shared" si="1021"/>
        <v>0</v>
      </c>
      <c r="BA2720" s="24"/>
      <c r="BB2720" s="24"/>
      <c r="BC2720" s="24"/>
      <c r="BD2720" s="24"/>
      <c r="BE2720" s="24"/>
      <c r="BF2720" s="24"/>
      <c r="BG2720" s="24">
        <f t="shared" si="1022"/>
        <v>0</v>
      </c>
      <c r="BH2720" s="24">
        <f t="shared" si="1023"/>
        <v>0</v>
      </c>
      <c r="BK2720" s="24"/>
      <c r="BL2720" s="24"/>
      <c r="BM2720" s="24"/>
      <c r="BN2720" s="24"/>
      <c r="BO2720" s="24"/>
      <c r="BP2720" s="24"/>
      <c r="BQ2720" s="24">
        <f t="shared" si="1024"/>
        <v>0</v>
      </c>
      <c r="BR2720" s="24">
        <f t="shared" si="1025"/>
        <v>0</v>
      </c>
      <c r="BU2720" s="24"/>
      <c r="BV2720" s="24"/>
      <c r="BW2720" s="24"/>
      <c r="BX2720" s="24"/>
      <c r="BY2720" s="24"/>
      <c r="BZ2720" s="24"/>
      <c r="CA2720" s="24">
        <f t="shared" si="1026"/>
        <v>0</v>
      </c>
      <c r="CB2720" s="24">
        <f t="shared" si="1027"/>
        <v>0</v>
      </c>
      <c r="CC2720" s="24"/>
      <c r="CE2720" s="24">
        <f t="shared" si="1028"/>
        <v>0</v>
      </c>
      <c r="CG2720" s="24">
        <f t="shared" si="1029"/>
        <v>0</v>
      </c>
      <c r="CI2720" s="24">
        <f t="shared" si="1030"/>
        <v>0</v>
      </c>
      <c r="CK2720" s="24">
        <f t="shared" si="1031"/>
        <v>0</v>
      </c>
      <c r="CM2720" s="24">
        <f t="shared" si="1032"/>
        <v>0</v>
      </c>
      <c r="CO2720" s="24">
        <f t="shared" si="1033"/>
        <v>0</v>
      </c>
      <c r="CQ2720" s="24">
        <f t="shared" si="1034"/>
        <v>0</v>
      </c>
      <c r="CS2720" s="24">
        <f t="shared" si="1035"/>
        <v>0</v>
      </c>
    </row>
    <row r="2721" spans="9:97">
      <c r="I2721" s="24">
        <f t="shared" si="1015"/>
        <v>0</v>
      </c>
      <c r="J2721" s="24">
        <f t="shared" si="1014"/>
        <v>0</v>
      </c>
      <c r="M2721" s="24"/>
      <c r="N2721" s="24"/>
      <c r="O2721" s="24"/>
      <c r="P2721" s="24"/>
      <c r="Q2721" s="24"/>
      <c r="R2721" s="24"/>
      <c r="S2721" s="24">
        <f t="shared" si="1016"/>
        <v>0</v>
      </c>
      <c r="T2721" s="24">
        <f t="shared" si="1013"/>
        <v>0</v>
      </c>
      <c r="W2721" s="24"/>
      <c r="X2721" s="24"/>
      <c r="Y2721" s="24"/>
      <c r="Z2721" s="24"/>
      <c r="AA2721" s="24"/>
      <c r="AB2721" s="24"/>
      <c r="AC2721" s="24">
        <f t="shared" si="1017"/>
        <v>0</v>
      </c>
      <c r="AD2721" s="24">
        <f t="shared" si="1018"/>
        <v>0</v>
      </c>
      <c r="AG2721" s="24"/>
      <c r="AH2721" s="24"/>
      <c r="AI2721" s="24"/>
      <c r="AJ2721" s="24"/>
      <c r="AK2721" s="24"/>
      <c r="AL2721" s="24"/>
      <c r="AM2721" s="24">
        <f t="shared" si="1019"/>
        <v>0</v>
      </c>
      <c r="AN2721" s="24">
        <f t="shared" si="1036"/>
        <v>0</v>
      </c>
      <c r="AQ2721" s="24"/>
      <c r="AR2721" s="24"/>
      <c r="AS2721" s="24"/>
      <c r="AT2721" s="24"/>
      <c r="AU2721" s="24"/>
      <c r="AV2721" s="24"/>
      <c r="AW2721" s="24">
        <f t="shared" si="1020"/>
        <v>0</v>
      </c>
      <c r="AX2721" s="24">
        <f t="shared" si="1021"/>
        <v>0</v>
      </c>
      <c r="BA2721" s="24"/>
      <c r="BB2721" s="24"/>
      <c r="BC2721" s="24"/>
      <c r="BD2721" s="24"/>
      <c r="BE2721" s="24"/>
      <c r="BF2721" s="24"/>
      <c r="BG2721" s="24">
        <f t="shared" si="1022"/>
        <v>0</v>
      </c>
      <c r="BH2721" s="24">
        <f t="shared" si="1023"/>
        <v>0</v>
      </c>
      <c r="BK2721" s="24"/>
      <c r="BL2721" s="24"/>
      <c r="BM2721" s="24"/>
      <c r="BN2721" s="24"/>
      <c r="BO2721" s="24"/>
      <c r="BP2721" s="24"/>
      <c r="BQ2721" s="24">
        <f t="shared" si="1024"/>
        <v>0</v>
      </c>
      <c r="BR2721" s="24">
        <f t="shared" si="1025"/>
        <v>0</v>
      </c>
      <c r="BU2721" s="24"/>
      <c r="BV2721" s="24"/>
      <c r="BW2721" s="24"/>
      <c r="BX2721" s="24"/>
      <c r="BY2721" s="24"/>
      <c r="BZ2721" s="24"/>
      <c r="CA2721" s="24">
        <f t="shared" si="1026"/>
        <v>0</v>
      </c>
      <c r="CB2721" s="24">
        <f t="shared" si="1027"/>
        <v>0</v>
      </c>
      <c r="CC2721" s="24"/>
      <c r="CE2721" s="24">
        <f t="shared" si="1028"/>
        <v>0</v>
      </c>
      <c r="CG2721" s="24">
        <f t="shared" si="1029"/>
        <v>0</v>
      </c>
      <c r="CI2721" s="24">
        <f t="shared" si="1030"/>
        <v>0</v>
      </c>
      <c r="CK2721" s="24">
        <f t="shared" si="1031"/>
        <v>0</v>
      </c>
      <c r="CM2721" s="24">
        <f t="shared" si="1032"/>
        <v>0</v>
      </c>
      <c r="CO2721" s="24">
        <f t="shared" si="1033"/>
        <v>0</v>
      </c>
      <c r="CQ2721" s="24">
        <f t="shared" si="1034"/>
        <v>0</v>
      </c>
      <c r="CS2721" s="24">
        <f t="shared" si="1035"/>
        <v>0</v>
      </c>
    </row>
    <row r="2722" spans="9:97">
      <c r="I2722" s="24">
        <f t="shared" si="1015"/>
        <v>0</v>
      </c>
      <c r="J2722" s="24">
        <f t="shared" si="1014"/>
        <v>0</v>
      </c>
      <c r="M2722" s="24"/>
      <c r="N2722" s="24"/>
      <c r="O2722" s="24"/>
      <c r="P2722" s="24"/>
      <c r="Q2722" s="24"/>
      <c r="R2722" s="24"/>
      <c r="S2722" s="24">
        <f t="shared" si="1016"/>
        <v>0</v>
      </c>
      <c r="T2722" s="24">
        <f t="shared" si="1013"/>
        <v>0</v>
      </c>
      <c r="W2722" s="24"/>
      <c r="X2722" s="24"/>
      <c r="Y2722" s="24"/>
      <c r="Z2722" s="24"/>
      <c r="AA2722" s="24"/>
      <c r="AB2722" s="24"/>
      <c r="AC2722" s="24">
        <f t="shared" si="1017"/>
        <v>0</v>
      </c>
      <c r="AD2722" s="24">
        <f t="shared" si="1018"/>
        <v>0</v>
      </c>
      <c r="AG2722" s="24"/>
      <c r="AH2722" s="24"/>
      <c r="AI2722" s="24"/>
      <c r="AJ2722" s="24"/>
      <c r="AK2722" s="24"/>
      <c r="AL2722" s="24"/>
      <c r="AM2722" s="24">
        <f t="shared" si="1019"/>
        <v>0</v>
      </c>
      <c r="AN2722" s="24">
        <f t="shared" si="1036"/>
        <v>0</v>
      </c>
      <c r="AQ2722" s="24"/>
      <c r="AR2722" s="24"/>
      <c r="AS2722" s="24"/>
      <c r="AT2722" s="24"/>
      <c r="AU2722" s="24"/>
      <c r="AV2722" s="24"/>
      <c r="AW2722" s="24">
        <f t="shared" si="1020"/>
        <v>0</v>
      </c>
      <c r="AX2722" s="24">
        <f t="shared" si="1021"/>
        <v>0</v>
      </c>
      <c r="BA2722" s="24"/>
      <c r="BB2722" s="24"/>
      <c r="BC2722" s="24"/>
      <c r="BD2722" s="24"/>
      <c r="BE2722" s="24"/>
      <c r="BF2722" s="24"/>
      <c r="BG2722" s="24">
        <f t="shared" si="1022"/>
        <v>0</v>
      </c>
      <c r="BH2722" s="24">
        <f t="shared" si="1023"/>
        <v>0</v>
      </c>
      <c r="BK2722" s="24"/>
      <c r="BL2722" s="24"/>
      <c r="BM2722" s="24"/>
      <c r="BN2722" s="24"/>
      <c r="BO2722" s="24"/>
      <c r="BP2722" s="24"/>
      <c r="BQ2722" s="24">
        <f t="shared" si="1024"/>
        <v>0</v>
      </c>
      <c r="BR2722" s="24">
        <f t="shared" si="1025"/>
        <v>0</v>
      </c>
      <c r="BU2722" s="24"/>
      <c r="BV2722" s="24"/>
      <c r="BW2722" s="24"/>
      <c r="BX2722" s="24"/>
      <c r="BY2722" s="24"/>
      <c r="BZ2722" s="24"/>
      <c r="CA2722" s="24">
        <f t="shared" si="1026"/>
        <v>0</v>
      </c>
      <c r="CB2722" s="24">
        <f t="shared" si="1027"/>
        <v>0</v>
      </c>
      <c r="CC2722" s="24"/>
      <c r="CE2722" s="24">
        <f t="shared" si="1028"/>
        <v>0</v>
      </c>
      <c r="CG2722" s="24">
        <f t="shared" si="1029"/>
        <v>0</v>
      </c>
      <c r="CI2722" s="24">
        <f t="shared" si="1030"/>
        <v>0</v>
      </c>
      <c r="CK2722" s="24">
        <f t="shared" si="1031"/>
        <v>0</v>
      </c>
      <c r="CM2722" s="24">
        <f t="shared" si="1032"/>
        <v>0</v>
      </c>
      <c r="CO2722" s="24">
        <f t="shared" si="1033"/>
        <v>0</v>
      </c>
      <c r="CQ2722" s="24">
        <f t="shared" si="1034"/>
        <v>0</v>
      </c>
      <c r="CS2722" s="24">
        <f t="shared" si="1035"/>
        <v>0</v>
      </c>
    </row>
    <row r="2723" spans="9:97">
      <c r="I2723" s="24">
        <f t="shared" si="1015"/>
        <v>0</v>
      </c>
      <c r="J2723" s="24">
        <f t="shared" si="1014"/>
        <v>0</v>
      </c>
      <c r="M2723" s="24"/>
      <c r="N2723" s="24"/>
      <c r="O2723" s="24"/>
      <c r="P2723" s="24"/>
      <c r="Q2723" s="24"/>
      <c r="R2723" s="24"/>
      <c r="S2723" s="24">
        <f t="shared" si="1016"/>
        <v>0</v>
      </c>
      <c r="T2723" s="24">
        <f t="shared" si="1013"/>
        <v>0</v>
      </c>
      <c r="W2723" s="24"/>
      <c r="X2723" s="24"/>
      <c r="Y2723" s="24"/>
      <c r="Z2723" s="24"/>
      <c r="AA2723" s="24"/>
      <c r="AB2723" s="24"/>
      <c r="AC2723" s="24">
        <f t="shared" si="1017"/>
        <v>0</v>
      </c>
      <c r="AD2723" s="24">
        <f t="shared" si="1018"/>
        <v>0</v>
      </c>
      <c r="AG2723" s="24"/>
      <c r="AH2723" s="24"/>
      <c r="AI2723" s="24"/>
      <c r="AJ2723" s="24"/>
      <c r="AK2723" s="24"/>
      <c r="AL2723" s="24"/>
      <c r="AM2723" s="24">
        <f t="shared" si="1019"/>
        <v>0</v>
      </c>
      <c r="AN2723" s="24">
        <f t="shared" si="1036"/>
        <v>0</v>
      </c>
      <c r="AQ2723" s="24"/>
      <c r="AR2723" s="24"/>
      <c r="AS2723" s="24"/>
      <c r="AT2723" s="24"/>
      <c r="AU2723" s="24"/>
      <c r="AV2723" s="24"/>
      <c r="AW2723" s="24">
        <f t="shared" si="1020"/>
        <v>0</v>
      </c>
      <c r="AX2723" s="24">
        <f t="shared" si="1021"/>
        <v>0</v>
      </c>
      <c r="BA2723" s="24"/>
      <c r="BB2723" s="24"/>
      <c r="BC2723" s="24"/>
      <c r="BD2723" s="24"/>
      <c r="BE2723" s="24"/>
      <c r="BF2723" s="24"/>
      <c r="BG2723" s="24">
        <f t="shared" si="1022"/>
        <v>0</v>
      </c>
      <c r="BH2723" s="24">
        <f t="shared" si="1023"/>
        <v>0</v>
      </c>
      <c r="BK2723" s="24"/>
      <c r="BL2723" s="24"/>
      <c r="BM2723" s="24"/>
      <c r="BN2723" s="24"/>
      <c r="BO2723" s="24"/>
      <c r="BP2723" s="24"/>
      <c r="BQ2723" s="24">
        <f t="shared" si="1024"/>
        <v>0</v>
      </c>
      <c r="BR2723" s="24">
        <f t="shared" si="1025"/>
        <v>0</v>
      </c>
      <c r="BU2723" s="24"/>
      <c r="BV2723" s="24"/>
      <c r="BW2723" s="24"/>
      <c r="BX2723" s="24"/>
      <c r="BY2723" s="24"/>
      <c r="BZ2723" s="24"/>
      <c r="CA2723" s="24">
        <f t="shared" si="1026"/>
        <v>0</v>
      </c>
      <c r="CB2723" s="24">
        <f t="shared" si="1027"/>
        <v>0</v>
      </c>
      <c r="CC2723" s="24"/>
      <c r="CE2723" s="24">
        <f t="shared" si="1028"/>
        <v>0</v>
      </c>
      <c r="CG2723" s="24">
        <f t="shared" si="1029"/>
        <v>0</v>
      </c>
      <c r="CI2723" s="24">
        <f t="shared" si="1030"/>
        <v>0</v>
      </c>
      <c r="CK2723" s="24">
        <f t="shared" si="1031"/>
        <v>0</v>
      </c>
      <c r="CM2723" s="24">
        <f t="shared" si="1032"/>
        <v>0</v>
      </c>
      <c r="CO2723" s="24">
        <f t="shared" si="1033"/>
        <v>0</v>
      </c>
      <c r="CQ2723" s="24">
        <f t="shared" si="1034"/>
        <v>0</v>
      </c>
      <c r="CS2723" s="24">
        <f t="shared" si="1035"/>
        <v>0</v>
      </c>
    </row>
    <row r="2724" spans="9:97">
      <c r="I2724" s="24">
        <f t="shared" si="1015"/>
        <v>0</v>
      </c>
      <c r="J2724" s="24">
        <f t="shared" si="1014"/>
        <v>0</v>
      </c>
      <c r="M2724" s="24"/>
      <c r="N2724" s="24"/>
      <c r="O2724" s="24"/>
      <c r="P2724" s="24"/>
      <c r="Q2724" s="24"/>
      <c r="R2724" s="24"/>
      <c r="S2724" s="24">
        <f t="shared" si="1016"/>
        <v>0</v>
      </c>
      <c r="T2724" s="24">
        <f t="shared" si="1013"/>
        <v>0</v>
      </c>
      <c r="W2724" s="24"/>
      <c r="X2724" s="24"/>
      <c r="Y2724" s="24"/>
      <c r="Z2724" s="24"/>
      <c r="AA2724" s="24"/>
      <c r="AB2724" s="24"/>
      <c r="AC2724" s="24">
        <f t="shared" si="1017"/>
        <v>0</v>
      </c>
      <c r="AD2724" s="24">
        <f t="shared" si="1018"/>
        <v>0</v>
      </c>
      <c r="AG2724" s="24"/>
      <c r="AH2724" s="24"/>
      <c r="AI2724" s="24"/>
      <c r="AJ2724" s="24"/>
      <c r="AK2724" s="24"/>
      <c r="AL2724" s="24"/>
      <c r="AM2724" s="24">
        <f t="shared" si="1019"/>
        <v>0</v>
      </c>
      <c r="AN2724" s="24">
        <f t="shared" si="1036"/>
        <v>0</v>
      </c>
      <c r="AQ2724" s="24"/>
      <c r="AR2724" s="24"/>
      <c r="AS2724" s="24"/>
      <c r="AT2724" s="24"/>
      <c r="AU2724" s="24"/>
      <c r="AV2724" s="24"/>
      <c r="AW2724" s="24">
        <f t="shared" si="1020"/>
        <v>0</v>
      </c>
      <c r="AX2724" s="24">
        <f t="shared" si="1021"/>
        <v>0</v>
      </c>
      <c r="BA2724" s="24"/>
      <c r="BB2724" s="24"/>
      <c r="BC2724" s="24"/>
      <c r="BD2724" s="24"/>
      <c r="BE2724" s="24"/>
      <c r="BF2724" s="24"/>
      <c r="BG2724" s="24">
        <f t="shared" si="1022"/>
        <v>0</v>
      </c>
      <c r="BH2724" s="24">
        <f t="shared" si="1023"/>
        <v>0</v>
      </c>
      <c r="BK2724" s="24"/>
      <c r="BL2724" s="24"/>
      <c r="BM2724" s="24"/>
      <c r="BN2724" s="24"/>
      <c r="BO2724" s="24"/>
      <c r="BP2724" s="24"/>
      <c r="BQ2724" s="24">
        <f t="shared" si="1024"/>
        <v>0</v>
      </c>
      <c r="BR2724" s="24">
        <f t="shared" si="1025"/>
        <v>0</v>
      </c>
      <c r="BU2724" s="24"/>
      <c r="BV2724" s="24"/>
      <c r="BW2724" s="24"/>
      <c r="BX2724" s="24"/>
      <c r="BY2724" s="24"/>
      <c r="BZ2724" s="24"/>
      <c r="CA2724" s="24">
        <f t="shared" si="1026"/>
        <v>0</v>
      </c>
      <c r="CB2724" s="24">
        <f t="shared" si="1027"/>
        <v>0</v>
      </c>
      <c r="CC2724" s="24"/>
      <c r="CE2724" s="24">
        <f t="shared" si="1028"/>
        <v>0</v>
      </c>
      <c r="CG2724" s="24">
        <f t="shared" si="1029"/>
        <v>0</v>
      </c>
      <c r="CI2724" s="24">
        <f t="shared" si="1030"/>
        <v>0</v>
      </c>
      <c r="CK2724" s="24">
        <f t="shared" si="1031"/>
        <v>0</v>
      </c>
      <c r="CM2724" s="24">
        <f t="shared" si="1032"/>
        <v>0</v>
      </c>
      <c r="CO2724" s="24">
        <f t="shared" si="1033"/>
        <v>0</v>
      </c>
      <c r="CQ2724" s="24">
        <f t="shared" si="1034"/>
        <v>0</v>
      </c>
      <c r="CS2724" s="24">
        <f t="shared" si="1035"/>
        <v>0</v>
      </c>
    </row>
    <row r="2725" spans="9:97">
      <c r="I2725" s="24">
        <f t="shared" si="1015"/>
        <v>0</v>
      </c>
      <c r="J2725" s="24">
        <f t="shared" si="1014"/>
        <v>0</v>
      </c>
      <c r="M2725" s="24"/>
      <c r="N2725" s="24"/>
      <c r="O2725" s="24"/>
      <c r="P2725" s="24"/>
      <c r="Q2725" s="24"/>
      <c r="R2725" s="24"/>
      <c r="S2725" s="24">
        <f t="shared" si="1016"/>
        <v>0</v>
      </c>
      <c r="T2725" s="24">
        <f t="shared" si="1013"/>
        <v>0</v>
      </c>
      <c r="W2725" s="24"/>
      <c r="X2725" s="24"/>
      <c r="Y2725" s="24"/>
      <c r="Z2725" s="24"/>
      <c r="AA2725" s="24"/>
      <c r="AB2725" s="24"/>
      <c r="AC2725" s="24">
        <f t="shared" si="1017"/>
        <v>0</v>
      </c>
      <c r="AD2725" s="24">
        <f t="shared" si="1018"/>
        <v>0</v>
      </c>
      <c r="AG2725" s="24"/>
      <c r="AH2725" s="24"/>
      <c r="AI2725" s="24"/>
      <c r="AJ2725" s="24"/>
      <c r="AK2725" s="24"/>
      <c r="AL2725" s="24"/>
      <c r="AM2725" s="24">
        <f t="shared" si="1019"/>
        <v>0</v>
      </c>
      <c r="AN2725" s="24">
        <f t="shared" si="1036"/>
        <v>0</v>
      </c>
      <c r="AQ2725" s="24"/>
      <c r="AR2725" s="24"/>
      <c r="AS2725" s="24"/>
      <c r="AT2725" s="24"/>
      <c r="AU2725" s="24"/>
      <c r="AV2725" s="24"/>
      <c r="AW2725" s="24">
        <f t="shared" si="1020"/>
        <v>0</v>
      </c>
      <c r="AX2725" s="24">
        <f t="shared" si="1021"/>
        <v>0</v>
      </c>
      <c r="BA2725" s="24"/>
      <c r="BB2725" s="24"/>
      <c r="BC2725" s="24"/>
      <c r="BD2725" s="24"/>
      <c r="BE2725" s="24"/>
      <c r="BF2725" s="24"/>
      <c r="BG2725" s="24">
        <f t="shared" si="1022"/>
        <v>0</v>
      </c>
      <c r="BH2725" s="24">
        <f t="shared" si="1023"/>
        <v>0</v>
      </c>
      <c r="BK2725" s="24"/>
      <c r="BL2725" s="24"/>
      <c r="BM2725" s="24"/>
      <c r="BN2725" s="24"/>
      <c r="BO2725" s="24"/>
      <c r="BP2725" s="24"/>
      <c r="BQ2725" s="24">
        <f t="shared" si="1024"/>
        <v>0</v>
      </c>
      <c r="BR2725" s="24">
        <f t="shared" si="1025"/>
        <v>0</v>
      </c>
      <c r="BU2725" s="24"/>
      <c r="BV2725" s="24"/>
      <c r="BW2725" s="24"/>
      <c r="BX2725" s="24"/>
      <c r="BY2725" s="24"/>
      <c r="BZ2725" s="24"/>
      <c r="CA2725" s="24">
        <f t="shared" si="1026"/>
        <v>0</v>
      </c>
      <c r="CB2725" s="24">
        <f t="shared" si="1027"/>
        <v>0</v>
      </c>
      <c r="CC2725" s="24"/>
      <c r="CE2725" s="24">
        <f t="shared" si="1028"/>
        <v>0</v>
      </c>
      <c r="CG2725" s="24">
        <f t="shared" si="1029"/>
        <v>0</v>
      </c>
      <c r="CI2725" s="24">
        <f t="shared" si="1030"/>
        <v>0</v>
      </c>
      <c r="CK2725" s="24">
        <f t="shared" si="1031"/>
        <v>0</v>
      </c>
      <c r="CM2725" s="24">
        <f t="shared" si="1032"/>
        <v>0</v>
      </c>
      <c r="CO2725" s="24">
        <f t="shared" si="1033"/>
        <v>0</v>
      </c>
      <c r="CQ2725" s="24">
        <f t="shared" si="1034"/>
        <v>0</v>
      </c>
      <c r="CS2725" s="24">
        <f t="shared" si="1035"/>
        <v>0</v>
      </c>
    </row>
    <row r="2726" spans="9:97">
      <c r="I2726" s="24">
        <f t="shared" si="1015"/>
        <v>0</v>
      </c>
      <c r="J2726" s="24">
        <f t="shared" si="1014"/>
        <v>0</v>
      </c>
      <c r="M2726" s="24"/>
      <c r="N2726" s="24"/>
      <c r="O2726" s="24"/>
      <c r="P2726" s="24"/>
      <c r="Q2726" s="24"/>
      <c r="R2726" s="24"/>
      <c r="S2726" s="24">
        <f t="shared" si="1016"/>
        <v>0</v>
      </c>
      <c r="T2726" s="24">
        <f t="shared" si="1013"/>
        <v>0</v>
      </c>
      <c r="W2726" s="24"/>
      <c r="X2726" s="24"/>
      <c r="Y2726" s="24"/>
      <c r="Z2726" s="24"/>
      <c r="AA2726" s="24"/>
      <c r="AB2726" s="24"/>
      <c r="AC2726" s="24">
        <f t="shared" si="1017"/>
        <v>0</v>
      </c>
      <c r="AD2726" s="24">
        <f t="shared" si="1018"/>
        <v>0</v>
      </c>
      <c r="AG2726" s="24"/>
      <c r="AH2726" s="24"/>
      <c r="AI2726" s="24"/>
      <c r="AJ2726" s="24"/>
      <c r="AK2726" s="24"/>
      <c r="AL2726" s="24"/>
      <c r="AM2726" s="24">
        <f t="shared" si="1019"/>
        <v>0</v>
      </c>
      <c r="AN2726" s="24">
        <f t="shared" si="1036"/>
        <v>0</v>
      </c>
      <c r="AQ2726" s="24"/>
      <c r="AR2726" s="24"/>
      <c r="AS2726" s="24"/>
      <c r="AT2726" s="24"/>
      <c r="AU2726" s="24"/>
      <c r="AV2726" s="24"/>
      <c r="AW2726" s="24">
        <f t="shared" si="1020"/>
        <v>0</v>
      </c>
      <c r="AX2726" s="24">
        <f t="shared" si="1021"/>
        <v>0</v>
      </c>
      <c r="BA2726" s="24"/>
      <c r="BB2726" s="24"/>
      <c r="BC2726" s="24"/>
      <c r="BD2726" s="24"/>
      <c r="BE2726" s="24"/>
      <c r="BF2726" s="24"/>
      <c r="BG2726" s="24">
        <f t="shared" si="1022"/>
        <v>0</v>
      </c>
      <c r="BH2726" s="24">
        <f t="shared" si="1023"/>
        <v>0</v>
      </c>
      <c r="BK2726" s="24"/>
      <c r="BL2726" s="24"/>
      <c r="BM2726" s="24"/>
      <c r="BN2726" s="24"/>
      <c r="BO2726" s="24"/>
      <c r="BP2726" s="24"/>
      <c r="BQ2726" s="24">
        <f t="shared" si="1024"/>
        <v>0</v>
      </c>
      <c r="BR2726" s="24">
        <f t="shared" si="1025"/>
        <v>0</v>
      </c>
      <c r="BU2726" s="24"/>
      <c r="BV2726" s="24"/>
      <c r="BW2726" s="24"/>
      <c r="BX2726" s="24"/>
      <c r="BY2726" s="24"/>
      <c r="BZ2726" s="24"/>
      <c r="CA2726" s="24">
        <f t="shared" si="1026"/>
        <v>0</v>
      </c>
      <c r="CB2726" s="24">
        <f t="shared" si="1027"/>
        <v>0</v>
      </c>
      <c r="CC2726" s="24"/>
      <c r="CE2726" s="24">
        <f t="shared" si="1028"/>
        <v>0</v>
      </c>
      <c r="CG2726" s="24">
        <f t="shared" si="1029"/>
        <v>0</v>
      </c>
      <c r="CI2726" s="24">
        <f t="shared" si="1030"/>
        <v>0</v>
      </c>
      <c r="CK2726" s="24">
        <f t="shared" si="1031"/>
        <v>0</v>
      </c>
      <c r="CM2726" s="24">
        <f t="shared" si="1032"/>
        <v>0</v>
      </c>
      <c r="CO2726" s="24">
        <f t="shared" si="1033"/>
        <v>0</v>
      </c>
      <c r="CQ2726" s="24">
        <f t="shared" si="1034"/>
        <v>0</v>
      </c>
      <c r="CS2726" s="24">
        <f t="shared" si="1035"/>
        <v>0</v>
      </c>
    </row>
    <row r="2727" spans="9:97">
      <c r="I2727" s="24">
        <f t="shared" si="1015"/>
        <v>0</v>
      </c>
      <c r="J2727" s="24">
        <f t="shared" si="1014"/>
        <v>0</v>
      </c>
      <c r="M2727" s="24"/>
      <c r="N2727" s="24"/>
      <c r="O2727" s="24"/>
      <c r="P2727" s="24"/>
      <c r="Q2727" s="24"/>
      <c r="R2727" s="24"/>
      <c r="S2727" s="24">
        <f t="shared" si="1016"/>
        <v>0</v>
      </c>
      <c r="T2727" s="24">
        <f t="shared" ref="T2727:T2790" si="1037">IF(P2727&lt;M2727-N2727,M2727-N2727-P2727,0)</f>
        <v>0</v>
      </c>
      <c r="W2727" s="24"/>
      <c r="X2727" s="24"/>
      <c r="Y2727" s="24"/>
      <c r="Z2727" s="24"/>
      <c r="AA2727" s="24"/>
      <c r="AB2727" s="24"/>
      <c r="AC2727" s="24">
        <f t="shared" si="1017"/>
        <v>0</v>
      </c>
      <c r="AD2727" s="24">
        <f t="shared" si="1018"/>
        <v>0</v>
      </c>
      <c r="AG2727" s="24"/>
      <c r="AH2727" s="24"/>
      <c r="AI2727" s="24"/>
      <c r="AJ2727" s="24"/>
      <c r="AK2727" s="24"/>
      <c r="AL2727" s="24"/>
      <c r="AM2727" s="24">
        <f t="shared" si="1019"/>
        <v>0</v>
      </c>
      <c r="AN2727" s="24">
        <f t="shared" si="1036"/>
        <v>0</v>
      </c>
      <c r="AQ2727" s="24"/>
      <c r="AR2727" s="24"/>
      <c r="AS2727" s="24"/>
      <c r="AT2727" s="24"/>
      <c r="AU2727" s="24"/>
      <c r="AV2727" s="24"/>
      <c r="AW2727" s="24">
        <f t="shared" si="1020"/>
        <v>0</v>
      </c>
      <c r="AX2727" s="24">
        <f t="shared" si="1021"/>
        <v>0</v>
      </c>
      <c r="BA2727" s="24"/>
      <c r="BB2727" s="24"/>
      <c r="BC2727" s="24"/>
      <c r="BD2727" s="24"/>
      <c r="BE2727" s="24"/>
      <c r="BF2727" s="24"/>
      <c r="BG2727" s="24">
        <f t="shared" si="1022"/>
        <v>0</v>
      </c>
      <c r="BH2727" s="24">
        <f t="shared" si="1023"/>
        <v>0</v>
      </c>
      <c r="BK2727" s="24"/>
      <c r="BL2727" s="24"/>
      <c r="BM2727" s="24"/>
      <c r="BN2727" s="24"/>
      <c r="BO2727" s="24"/>
      <c r="BP2727" s="24"/>
      <c r="BQ2727" s="24">
        <f t="shared" si="1024"/>
        <v>0</v>
      </c>
      <c r="BR2727" s="24">
        <f t="shared" si="1025"/>
        <v>0</v>
      </c>
      <c r="BU2727" s="24"/>
      <c r="BV2727" s="24"/>
      <c r="BW2727" s="24"/>
      <c r="BX2727" s="24"/>
      <c r="BY2727" s="24"/>
      <c r="BZ2727" s="24"/>
      <c r="CA2727" s="24">
        <f t="shared" si="1026"/>
        <v>0</v>
      </c>
      <c r="CB2727" s="24">
        <f t="shared" si="1027"/>
        <v>0</v>
      </c>
      <c r="CC2727" s="24"/>
      <c r="CE2727" s="24">
        <f t="shared" si="1028"/>
        <v>0</v>
      </c>
      <c r="CG2727" s="24">
        <f t="shared" si="1029"/>
        <v>0</v>
      </c>
      <c r="CI2727" s="24">
        <f t="shared" si="1030"/>
        <v>0</v>
      </c>
      <c r="CK2727" s="24">
        <f t="shared" si="1031"/>
        <v>0</v>
      </c>
      <c r="CM2727" s="24">
        <f t="shared" si="1032"/>
        <v>0</v>
      </c>
      <c r="CO2727" s="24">
        <f t="shared" si="1033"/>
        <v>0</v>
      </c>
      <c r="CQ2727" s="24">
        <f t="shared" si="1034"/>
        <v>0</v>
      </c>
      <c r="CS2727" s="24">
        <f t="shared" si="1035"/>
        <v>0</v>
      </c>
    </row>
    <row r="2728" spans="9:97">
      <c r="I2728" s="24">
        <f t="shared" si="1015"/>
        <v>0</v>
      </c>
      <c r="J2728" s="24">
        <f t="shared" si="1014"/>
        <v>0</v>
      </c>
      <c r="M2728" s="24"/>
      <c r="N2728" s="24"/>
      <c r="O2728" s="24"/>
      <c r="P2728" s="24"/>
      <c r="Q2728" s="24"/>
      <c r="R2728" s="24"/>
      <c r="S2728" s="24">
        <f t="shared" si="1016"/>
        <v>0</v>
      </c>
      <c r="T2728" s="24">
        <f t="shared" si="1037"/>
        <v>0</v>
      </c>
      <c r="W2728" s="24"/>
      <c r="X2728" s="24"/>
      <c r="Y2728" s="24"/>
      <c r="Z2728" s="24"/>
      <c r="AA2728" s="24"/>
      <c r="AB2728" s="24"/>
      <c r="AC2728" s="24">
        <f t="shared" si="1017"/>
        <v>0</v>
      </c>
      <c r="AD2728" s="24">
        <f t="shared" si="1018"/>
        <v>0</v>
      </c>
      <c r="AG2728" s="24"/>
      <c r="AH2728" s="24"/>
      <c r="AI2728" s="24"/>
      <c r="AJ2728" s="24"/>
      <c r="AK2728" s="24"/>
      <c r="AL2728" s="24"/>
      <c r="AM2728" s="24">
        <f t="shared" si="1019"/>
        <v>0</v>
      </c>
      <c r="AN2728" s="24">
        <f t="shared" si="1036"/>
        <v>0</v>
      </c>
      <c r="AQ2728" s="24"/>
      <c r="AR2728" s="24"/>
      <c r="AS2728" s="24"/>
      <c r="AT2728" s="24"/>
      <c r="AU2728" s="24"/>
      <c r="AV2728" s="24"/>
      <c r="AW2728" s="24">
        <f t="shared" si="1020"/>
        <v>0</v>
      </c>
      <c r="AX2728" s="24">
        <f t="shared" si="1021"/>
        <v>0</v>
      </c>
      <c r="BA2728" s="24"/>
      <c r="BB2728" s="24"/>
      <c r="BC2728" s="24"/>
      <c r="BD2728" s="24"/>
      <c r="BE2728" s="24"/>
      <c r="BF2728" s="24"/>
      <c r="BG2728" s="24">
        <f t="shared" si="1022"/>
        <v>0</v>
      </c>
      <c r="BH2728" s="24">
        <f t="shared" si="1023"/>
        <v>0</v>
      </c>
      <c r="BK2728" s="24"/>
      <c r="BL2728" s="24"/>
      <c r="BM2728" s="24"/>
      <c r="BN2728" s="24"/>
      <c r="BO2728" s="24"/>
      <c r="BP2728" s="24"/>
      <c r="BQ2728" s="24">
        <f t="shared" si="1024"/>
        <v>0</v>
      </c>
      <c r="BR2728" s="24">
        <f t="shared" si="1025"/>
        <v>0</v>
      </c>
      <c r="BU2728" s="24"/>
      <c r="BV2728" s="24"/>
      <c r="BW2728" s="24"/>
      <c r="BX2728" s="24"/>
      <c r="BY2728" s="24"/>
      <c r="BZ2728" s="24"/>
      <c r="CA2728" s="24">
        <f t="shared" si="1026"/>
        <v>0</v>
      </c>
      <c r="CB2728" s="24">
        <f t="shared" si="1027"/>
        <v>0</v>
      </c>
      <c r="CC2728" s="24"/>
      <c r="CE2728" s="24">
        <f t="shared" si="1028"/>
        <v>0</v>
      </c>
      <c r="CG2728" s="24">
        <f t="shared" si="1029"/>
        <v>0</v>
      </c>
      <c r="CI2728" s="24">
        <f t="shared" si="1030"/>
        <v>0</v>
      </c>
      <c r="CK2728" s="24">
        <f t="shared" si="1031"/>
        <v>0</v>
      </c>
      <c r="CM2728" s="24">
        <f t="shared" si="1032"/>
        <v>0</v>
      </c>
      <c r="CO2728" s="24">
        <f t="shared" si="1033"/>
        <v>0</v>
      </c>
      <c r="CQ2728" s="24">
        <f t="shared" si="1034"/>
        <v>0</v>
      </c>
      <c r="CS2728" s="24">
        <f t="shared" si="1035"/>
        <v>0</v>
      </c>
    </row>
    <row r="2729" spans="9:97">
      <c r="I2729" s="24">
        <f t="shared" si="1015"/>
        <v>0</v>
      </c>
      <c r="J2729" s="24">
        <f t="shared" si="1014"/>
        <v>0</v>
      </c>
      <c r="M2729" s="24"/>
      <c r="N2729" s="24"/>
      <c r="O2729" s="24"/>
      <c r="P2729" s="24"/>
      <c r="Q2729" s="24"/>
      <c r="R2729" s="24"/>
      <c r="S2729" s="24">
        <f t="shared" si="1016"/>
        <v>0</v>
      </c>
      <c r="T2729" s="24">
        <f t="shared" si="1037"/>
        <v>0</v>
      </c>
      <c r="W2729" s="24"/>
      <c r="X2729" s="24"/>
      <c r="Y2729" s="24"/>
      <c r="Z2729" s="24"/>
      <c r="AA2729" s="24"/>
      <c r="AB2729" s="24"/>
      <c r="AC2729" s="24">
        <f t="shared" si="1017"/>
        <v>0</v>
      </c>
      <c r="AD2729" s="24">
        <f t="shared" si="1018"/>
        <v>0</v>
      </c>
      <c r="AG2729" s="24"/>
      <c r="AH2729" s="24"/>
      <c r="AI2729" s="24"/>
      <c r="AJ2729" s="24"/>
      <c r="AK2729" s="24"/>
      <c r="AL2729" s="24"/>
      <c r="AM2729" s="24">
        <f t="shared" si="1019"/>
        <v>0</v>
      </c>
      <c r="AN2729" s="24">
        <f t="shared" si="1036"/>
        <v>0</v>
      </c>
      <c r="AQ2729" s="24"/>
      <c r="AR2729" s="24"/>
      <c r="AS2729" s="24"/>
      <c r="AT2729" s="24"/>
      <c r="AU2729" s="24"/>
      <c r="AV2729" s="24"/>
      <c r="AW2729" s="24">
        <f t="shared" si="1020"/>
        <v>0</v>
      </c>
      <c r="AX2729" s="24">
        <f t="shared" si="1021"/>
        <v>0</v>
      </c>
      <c r="BA2729" s="24"/>
      <c r="BB2729" s="24"/>
      <c r="BC2729" s="24"/>
      <c r="BD2729" s="24"/>
      <c r="BE2729" s="24"/>
      <c r="BF2729" s="24"/>
      <c r="BG2729" s="24">
        <f t="shared" si="1022"/>
        <v>0</v>
      </c>
      <c r="BH2729" s="24">
        <f t="shared" si="1023"/>
        <v>0</v>
      </c>
      <c r="BK2729" s="24"/>
      <c r="BL2729" s="24"/>
      <c r="BM2729" s="24"/>
      <c r="BN2729" s="24"/>
      <c r="BO2729" s="24"/>
      <c r="BP2729" s="24"/>
      <c r="BQ2729" s="24">
        <f t="shared" si="1024"/>
        <v>0</v>
      </c>
      <c r="BR2729" s="24">
        <f t="shared" si="1025"/>
        <v>0</v>
      </c>
      <c r="BU2729" s="24"/>
      <c r="BV2729" s="24"/>
      <c r="BW2729" s="24"/>
      <c r="BX2729" s="24"/>
      <c r="BY2729" s="24"/>
      <c r="BZ2729" s="24"/>
      <c r="CA2729" s="24">
        <f t="shared" si="1026"/>
        <v>0</v>
      </c>
      <c r="CB2729" s="24">
        <f t="shared" si="1027"/>
        <v>0</v>
      </c>
      <c r="CC2729" s="24"/>
      <c r="CE2729" s="24">
        <f t="shared" si="1028"/>
        <v>0</v>
      </c>
      <c r="CG2729" s="24">
        <f t="shared" si="1029"/>
        <v>0</v>
      </c>
      <c r="CI2729" s="24">
        <f t="shared" si="1030"/>
        <v>0</v>
      </c>
      <c r="CK2729" s="24">
        <f t="shared" si="1031"/>
        <v>0</v>
      </c>
      <c r="CM2729" s="24">
        <f t="shared" si="1032"/>
        <v>0</v>
      </c>
      <c r="CO2729" s="24">
        <f t="shared" si="1033"/>
        <v>0</v>
      </c>
      <c r="CQ2729" s="24">
        <f t="shared" si="1034"/>
        <v>0</v>
      </c>
      <c r="CS2729" s="24">
        <f t="shared" si="1035"/>
        <v>0</v>
      </c>
    </row>
    <row r="2730" spans="9:97">
      <c r="I2730" s="24">
        <f t="shared" si="1015"/>
        <v>0</v>
      </c>
      <c r="J2730" s="24">
        <f t="shared" si="1014"/>
        <v>0</v>
      </c>
      <c r="M2730" s="24"/>
      <c r="N2730" s="24"/>
      <c r="O2730" s="24"/>
      <c r="P2730" s="24"/>
      <c r="Q2730" s="24"/>
      <c r="R2730" s="24"/>
      <c r="S2730" s="24">
        <f t="shared" si="1016"/>
        <v>0</v>
      </c>
      <c r="T2730" s="24">
        <f t="shared" si="1037"/>
        <v>0</v>
      </c>
      <c r="W2730" s="24"/>
      <c r="X2730" s="24"/>
      <c r="Y2730" s="24"/>
      <c r="Z2730" s="24"/>
      <c r="AA2730" s="24"/>
      <c r="AB2730" s="24"/>
      <c r="AC2730" s="24">
        <f t="shared" si="1017"/>
        <v>0</v>
      </c>
      <c r="AD2730" s="24">
        <f t="shared" si="1018"/>
        <v>0</v>
      </c>
      <c r="AG2730" s="24"/>
      <c r="AH2730" s="24"/>
      <c r="AI2730" s="24"/>
      <c r="AJ2730" s="24"/>
      <c r="AK2730" s="24"/>
      <c r="AL2730" s="24"/>
      <c r="AM2730" s="24">
        <f t="shared" si="1019"/>
        <v>0</v>
      </c>
      <c r="AN2730" s="24">
        <f t="shared" si="1036"/>
        <v>0</v>
      </c>
      <c r="AQ2730" s="24"/>
      <c r="AR2730" s="24"/>
      <c r="AS2730" s="24"/>
      <c r="AT2730" s="24"/>
      <c r="AU2730" s="24"/>
      <c r="AV2730" s="24"/>
      <c r="AW2730" s="24">
        <f t="shared" si="1020"/>
        <v>0</v>
      </c>
      <c r="AX2730" s="24">
        <f t="shared" si="1021"/>
        <v>0</v>
      </c>
      <c r="BA2730" s="24"/>
      <c r="BB2730" s="24"/>
      <c r="BC2730" s="24"/>
      <c r="BD2730" s="24"/>
      <c r="BE2730" s="24"/>
      <c r="BF2730" s="24"/>
      <c r="BG2730" s="24">
        <f t="shared" si="1022"/>
        <v>0</v>
      </c>
      <c r="BH2730" s="24">
        <f t="shared" si="1023"/>
        <v>0</v>
      </c>
      <c r="BK2730" s="24"/>
      <c r="BL2730" s="24"/>
      <c r="BM2730" s="24"/>
      <c r="BN2730" s="24"/>
      <c r="BO2730" s="24"/>
      <c r="BP2730" s="24"/>
      <c r="BQ2730" s="24">
        <f t="shared" si="1024"/>
        <v>0</v>
      </c>
      <c r="BR2730" s="24">
        <f t="shared" si="1025"/>
        <v>0</v>
      </c>
      <c r="BU2730" s="24"/>
      <c r="BV2730" s="24"/>
      <c r="BW2730" s="24"/>
      <c r="BX2730" s="24"/>
      <c r="BY2730" s="24"/>
      <c r="BZ2730" s="24"/>
      <c r="CA2730" s="24">
        <f t="shared" si="1026"/>
        <v>0</v>
      </c>
      <c r="CB2730" s="24">
        <f t="shared" si="1027"/>
        <v>0</v>
      </c>
      <c r="CC2730" s="24"/>
      <c r="CE2730" s="24">
        <f t="shared" si="1028"/>
        <v>0</v>
      </c>
      <c r="CG2730" s="24">
        <f t="shared" si="1029"/>
        <v>0</v>
      </c>
      <c r="CI2730" s="24">
        <f t="shared" si="1030"/>
        <v>0</v>
      </c>
      <c r="CK2730" s="24">
        <f t="shared" si="1031"/>
        <v>0</v>
      </c>
      <c r="CM2730" s="24">
        <f t="shared" si="1032"/>
        <v>0</v>
      </c>
      <c r="CO2730" s="24">
        <f t="shared" si="1033"/>
        <v>0</v>
      </c>
      <c r="CQ2730" s="24">
        <f t="shared" si="1034"/>
        <v>0</v>
      </c>
      <c r="CS2730" s="24">
        <f t="shared" si="1035"/>
        <v>0</v>
      </c>
    </row>
    <row r="2731" spans="9:97">
      <c r="I2731" s="24">
        <f t="shared" si="1015"/>
        <v>0</v>
      </c>
      <c r="J2731" s="24">
        <f t="shared" si="1014"/>
        <v>0</v>
      </c>
      <c r="M2731" s="24"/>
      <c r="N2731" s="24"/>
      <c r="O2731" s="24"/>
      <c r="P2731" s="24"/>
      <c r="Q2731" s="24"/>
      <c r="R2731" s="24"/>
      <c r="S2731" s="24">
        <f t="shared" si="1016"/>
        <v>0</v>
      </c>
      <c r="T2731" s="24">
        <f t="shared" si="1037"/>
        <v>0</v>
      </c>
      <c r="W2731" s="24"/>
      <c r="X2731" s="24"/>
      <c r="Y2731" s="24"/>
      <c r="Z2731" s="24"/>
      <c r="AA2731" s="24"/>
      <c r="AB2731" s="24"/>
      <c r="AC2731" s="24">
        <f t="shared" si="1017"/>
        <v>0</v>
      </c>
      <c r="AD2731" s="24">
        <f t="shared" si="1018"/>
        <v>0</v>
      </c>
      <c r="AG2731" s="24"/>
      <c r="AH2731" s="24"/>
      <c r="AI2731" s="24"/>
      <c r="AJ2731" s="24"/>
      <c r="AK2731" s="24"/>
      <c r="AL2731" s="24"/>
      <c r="AM2731" s="24">
        <f t="shared" si="1019"/>
        <v>0</v>
      </c>
      <c r="AN2731" s="24">
        <f t="shared" si="1036"/>
        <v>0</v>
      </c>
      <c r="AQ2731" s="24"/>
      <c r="AR2731" s="24"/>
      <c r="AS2731" s="24"/>
      <c r="AT2731" s="24"/>
      <c r="AU2731" s="24"/>
      <c r="AV2731" s="24"/>
      <c r="AW2731" s="24">
        <f t="shared" si="1020"/>
        <v>0</v>
      </c>
      <c r="AX2731" s="24">
        <f t="shared" si="1021"/>
        <v>0</v>
      </c>
      <c r="BA2731" s="24"/>
      <c r="BB2731" s="24"/>
      <c r="BC2731" s="24"/>
      <c r="BD2731" s="24"/>
      <c r="BE2731" s="24"/>
      <c r="BF2731" s="24"/>
      <c r="BG2731" s="24">
        <f t="shared" si="1022"/>
        <v>0</v>
      </c>
      <c r="BH2731" s="24">
        <f t="shared" si="1023"/>
        <v>0</v>
      </c>
      <c r="BK2731" s="24"/>
      <c r="BL2731" s="24"/>
      <c r="BM2731" s="24"/>
      <c r="BN2731" s="24"/>
      <c r="BO2731" s="24"/>
      <c r="BP2731" s="24"/>
      <c r="BQ2731" s="24">
        <f t="shared" si="1024"/>
        <v>0</v>
      </c>
      <c r="BR2731" s="24">
        <f t="shared" si="1025"/>
        <v>0</v>
      </c>
      <c r="BU2731" s="24"/>
      <c r="BV2731" s="24"/>
      <c r="BW2731" s="24"/>
      <c r="BX2731" s="24"/>
      <c r="BY2731" s="24"/>
      <c r="BZ2731" s="24"/>
      <c r="CA2731" s="24">
        <f t="shared" si="1026"/>
        <v>0</v>
      </c>
      <c r="CB2731" s="24">
        <f t="shared" si="1027"/>
        <v>0</v>
      </c>
      <c r="CC2731" s="24"/>
      <c r="CE2731" s="24">
        <f t="shared" si="1028"/>
        <v>0</v>
      </c>
      <c r="CG2731" s="24">
        <f t="shared" si="1029"/>
        <v>0</v>
      </c>
      <c r="CI2731" s="24">
        <f t="shared" si="1030"/>
        <v>0</v>
      </c>
      <c r="CK2731" s="24">
        <f t="shared" si="1031"/>
        <v>0</v>
      </c>
      <c r="CM2731" s="24">
        <f t="shared" si="1032"/>
        <v>0</v>
      </c>
      <c r="CO2731" s="24">
        <f t="shared" si="1033"/>
        <v>0</v>
      </c>
      <c r="CQ2731" s="24">
        <f t="shared" si="1034"/>
        <v>0</v>
      </c>
      <c r="CS2731" s="24">
        <f t="shared" si="1035"/>
        <v>0</v>
      </c>
    </row>
    <row r="2732" spans="9:97">
      <c r="I2732" s="24">
        <f t="shared" si="1015"/>
        <v>0</v>
      </c>
      <c r="J2732" s="24">
        <f t="shared" si="1014"/>
        <v>0</v>
      </c>
      <c r="M2732" s="24"/>
      <c r="N2732" s="24"/>
      <c r="O2732" s="24"/>
      <c r="P2732" s="24"/>
      <c r="Q2732" s="24"/>
      <c r="R2732" s="24"/>
      <c r="S2732" s="24">
        <f t="shared" si="1016"/>
        <v>0</v>
      </c>
      <c r="T2732" s="24">
        <f t="shared" si="1037"/>
        <v>0</v>
      </c>
      <c r="W2732" s="24"/>
      <c r="X2732" s="24"/>
      <c r="Y2732" s="24"/>
      <c r="Z2732" s="24"/>
      <c r="AA2732" s="24"/>
      <c r="AB2732" s="24"/>
      <c r="AC2732" s="24">
        <f t="shared" si="1017"/>
        <v>0</v>
      </c>
      <c r="AD2732" s="24">
        <f t="shared" si="1018"/>
        <v>0</v>
      </c>
      <c r="AG2732" s="24"/>
      <c r="AH2732" s="24"/>
      <c r="AI2732" s="24"/>
      <c r="AJ2732" s="24"/>
      <c r="AK2732" s="24"/>
      <c r="AL2732" s="24"/>
      <c r="AM2732" s="24">
        <f t="shared" si="1019"/>
        <v>0</v>
      </c>
      <c r="AN2732" s="24">
        <f t="shared" si="1036"/>
        <v>0</v>
      </c>
      <c r="AQ2732" s="24"/>
      <c r="AR2732" s="24"/>
      <c r="AS2732" s="24"/>
      <c r="AT2732" s="24"/>
      <c r="AU2732" s="24"/>
      <c r="AV2732" s="24"/>
      <c r="AW2732" s="24">
        <f t="shared" si="1020"/>
        <v>0</v>
      </c>
      <c r="AX2732" s="24">
        <f t="shared" si="1021"/>
        <v>0</v>
      </c>
      <c r="BA2732" s="24"/>
      <c r="BB2732" s="24"/>
      <c r="BC2732" s="24"/>
      <c r="BD2732" s="24"/>
      <c r="BE2732" s="24"/>
      <c r="BF2732" s="24"/>
      <c r="BG2732" s="24">
        <f t="shared" si="1022"/>
        <v>0</v>
      </c>
      <c r="BH2732" s="24">
        <f t="shared" si="1023"/>
        <v>0</v>
      </c>
      <c r="BK2732" s="24"/>
      <c r="BL2732" s="24"/>
      <c r="BM2732" s="24"/>
      <c r="BN2732" s="24"/>
      <c r="BO2732" s="24"/>
      <c r="BP2732" s="24"/>
      <c r="BQ2732" s="24">
        <f t="shared" si="1024"/>
        <v>0</v>
      </c>
      <c r="BR2732" s="24">
        <f t="shared" si="1025"/>
        <v>0</v>
      </c>
      <c r="BU2732" s="24"/>
      <c r="BV2732" s="24"/>
      <c r="BW2732" s="24"/>
      <c r="BX2732" s="24"/>
      <c r="BY2732" s="24"/>
      <c r="BZ2732" s="24"/>
      <c r="CA2732" s="24">
        <f t="shared" si="1026"/>
        <v>0</v>
      </c>
      <c r="CB2732" s="24">
        <f t="shared" si="1027"/>
        <v>0</v>
      </c>
      <c r="CC2732" s="24"/>
      <c r="CE2732" s="24">
        <f t="shared" si="1028"/>
        <v>0</v>
      </c>
      <c r="CG2732" s="24">
        <f t="shared" si="1029"/>
        <v>0</v>
      </c>
      <c r="CI2732" s="24">
        <f t="shared" si="1030"/>
        <v>0</v>
      </c>
      <c r="CK2732" s="24">
        <f t="shared" si="1031"/>
        <v>0</v>
      </c>
      <c r="CM2732" s="24">
        <f t="shared" si="1032"/>
        <v>0</v>
      </c>
      <c r="CO2732" s="24">
        <f t="shared" si="1033"/>
        <v>0</v>
      </c>
      <c r="CQ2732" s="24">
        <f t="shared" si="1034"/>
        <v>0</v>
      </c>
      <c r="CS2732" s="24">
        <f t="shared" si="1035"/>
        <v>0</v>
      </c>
    </row>
    <row r="2733" spans="9:97">
      <c r="I2733" s="24">
        <f t="shared" si="1015"/>
        <v>0</v>
      </c>
      <c r="J2733" s="24">
        <f t="shared" si="1014"/>
        <v>0</v>
      </c>
      <c r="M2733" s="24"/>
      <c r="N2733" s="24"/>
      <c r="O2733" s="24"/>
      <c r="P2733" s="24"/>
      <c r="Q2733" s="24"/>
      <c r="R2733" s="24"/>
      <c r="S2733" s="24">
        <f t="shared" si="1016"/>
        <v>0</v>
      </c>
      <c r="T2733" s="24">
        <f t="shared" si="1037"/>
        <v>0</v>
      </c>
      <c r="W2733" s="24"/>
      <c r="X2733" s="24"/>
      <c r="Y2733" s="24"/>
      <c r="Z2733" s="24"/>
      <c r="AA2733" s="24"/>
      <c r="AB2733" s="24"/>
      <c r="AC2733" s="24">
        <f t="shared" si="1017"/>
        <v>0</v>
      </c>
      <c r="AD2733" s="24">
        <f t="shared" si="1018"/>
        <v>0</v>
      </c>
      <c r="AG2733" s="24"/>
      <c r="AH2733" s="24"/>
      <c r="AI2733" s="24"/>
      <c r="AJ2733" s="24"/>
      <c r="AK2733" s="24"/>
      <c r="AL2733" s="24"/>
      <c r="AM2733" s="24">
        <f t="shared" si="1019"/>
        <v>0</v>
      </c>
      <c r="AN2733" s="24">
        <f t="shared" si="1036"/>
        <v>0</v>
      </c>
      <c r="AQ2733" s="24"/>
      <c r="AR2733" s="24"/>
      <c r="AS2733" s="24"/>
      <c r="AT2733" s="24"/>
      <c r="AU2733" s="24"/>
      <c r="AV2733" s="24"/>
      <c r="AW2733" s="24">
        <f t="shared" si="1020"/>
        <v>0</v>
      </c>
      <c r="AX2733" s="24">
        <f t="shared" si="1021"/>
        <v>0</v>
      </c>
      <c r="BA2733" s="24"/>
      <c r="BB2733" s="24"/>
      <c r="BC2733" s="24"/>
      <c r="BD2733" s="24"/>
      <c r="BE2733" s="24"/>
      <c r="BF2733" s="24"/>
      <c r="BG2733" s="24">
        <f t="shared" si="1022"/>
        <v>0</v>
      </c>
      <c r="BH2733" s="24">
        <f t="shared" si="1023"/>
        <v>0</v>
      </c>
      <c r="BK2733" s="24"/>
      <c r="BL2733" s="24"/>
      <c r="BM2733" s="24"/>
      <c r="BN2733" s="24"/>
      <c r="BO2733" s="24"/>
      <c r="BP2733" s="24"/>
      <c r="BQ2733" s="24">
        <f t="shared" si="1024"/>
        <v>0</v>
      </c>
      <c r="BR2733" s="24">
        <f t="shared" si="1025"/>
        <v>0</v>
      </c>
      <c r="BU2733" s="24"/>
      <c r="BV2733" s="24"/>
      <c r="BW2733" s="24"/>
      <c r="BX2733" s="24"/>
      <c r="BY2733" s="24"/>
      <c r="BZ2733" s="24"/>
      <c r="CA2733" s="24">
        <f t="shared" si="1026"/>
        <v>0</v>
      </c>
      <c r="CB2733" s="24">
        <f t="shared" si="1027"/>
        <v>0</v>
      </c>
      <c r="CC2733" s="24"/>
      <c r="CE2733" s="24">
        <f t="shared" si="1028"/>
        <v>0</v>
      </c>
      <c r="CG2733" s="24">
        <f t="shared" si="1029"/>
        <v>0</v>
      </c>
      <c r="CI2733" s="24">
        <f t="shared" si="1030"/>
        <v>0</v>
      </c>
      <c r="CK2733" s="24">
        <f t="shared" si="1031"/>
        <v>0</v>
      </c>
      <c r="CM2733" s="24">
        <f t="shared" si="1032"/>
        <v>0</v>
      </c>
      <c r="CO2733" s="24">
        <f t="shared" si="1033"/>
        <v>0</v>
      </c>
      <c r="CQ2733" s="24">
        <f t="shared" si="1034"/>
        <v>0</v>
      </c>
      <c r="CS2733" s="24">
        <f t="shared" si="1035"/>
        <v>0</v>
      </c>
    </row>
    <row r="2734" spans="9:97">
      <c r="I2734" s="24">
        <f t="shared" si="1015"/>
        <v>0</v>
      </c>
      <c r="J2734" s="24">
        <f t="shared" si="1014"/>
        <v>0</v>
      </c>
      <c r="M2734" s="24"/>
      <c r="N2734" s="24"/>
      <c r="O2734" s="24"/>
      <c r="P2734" s="24"/>
      <c r="Q2734" s="24"/>
      <c r="R2734" s="24"/>
      <c r="S2734" s="24">
        <f t="shared" si="1016"/>
        <v>0</v>
      </c>
      <c r="T2734" s="24">
        <f t="shared" si="1037"/>
        <v>0</v>
      </c>
      <c r="W2734" s="24"/>
      <c r="X2734" s="24"/>
      <c r="Y2734" s="24"/>
      <c r="Z2734" s="24"/>
      <c r="AA2734" s="24"/>
      <c r="AB2734" s="24"/>
      <c r="AC2734" s="24">
        <f t="shared" si="1017"/>
        <v>0</v>
      </c>
      <c r="AD2734" s="24">
        <f t="shared" si="1018"/>
        <v>0</v>
      </c>
      <c r="AG2734" s="24"/>
      <c r="AH2734" s="24"/>
      <c r="AI2734" s="24"/>
      <c r="AJ2734" s="24"/>
      <c r="AK2734" s="24"/>
      <c r="AL2734" s="24"/>
      <c r="AM2734" s="24">
        <f t="shared" si="1019"/>
        <v>0</v>
      </c>
      <c r="AN2734" s="24">
        <f t="shared" si="1036"/>
        <v>0</v>
      </c>
      <c r="AQ2734" s="24"/>
      <c r="AR2734" s="24"/>
      <c r="AS2734" s="24"/>
      <c r="AT2734" s="24"/>
      <c r="AU2734" s="24"/>
      <c r="AV2734" s="24"/>
      <c r="AW2734" s="24">
        <f t="shared" si="1020"/>
        <v>0</v>
      </c>
      <c r="AX2734" s="24">
        <f t="shared" si="1021"/>
        <v>0</v>
      </c>
      <c r="BA2734" s="24"/>
      <c r="BB2734" s="24"/>
      <c r="BC2734" s="24"/>
      <c r="BD2734" s="24"/>
      <c r="BE2734" s="24"/>
      <c r="BF2734" s="24"/>
      <c r="BG2734" s="24">
        <f t="shared" si="1022"/>
        <v>0</v>
      </c>
      <c r="BH2734" s="24">
        <f t="shared" si="1023"/>
        <v>0</v>
      </c>
      <c r="BK2734" s="24"/>
      <c r="BL2734" s="24"/>
      <c r="BM2734" s="24"/>
      <c r="BN2734" s="24"/>
      <c r="BO2734" s="24"/>
      <c r="BP2734" s="24"/>
      <c r="BQ2734" s="24">
        <f t="shared" si="1024"/>
        <v>0</v>
      </c>
      <c r="BR2734" s="24">
        <f t="shared" si="1025"/>
        <v>0</v>
      </c>
      <c r="BU2734" s="24"/>
      <c r="BV2734" s="24"/>
      <c r="BW2734" s="24"/>
      <c r="BX2734" s="24"/>
      <c r="BY2734" s="24"/>
      <c r="BZ2734" s="24"/>
      <c r="CA2734" s="24">
        <f t="shared" si="1026"/>
        <v>0</v>
      </c>
      <c r="CB2734" s="24">
        <f t="shared" si="1027"/>
        <v>0</v>
      </c>
      <c r="CC2734" s="24"/>
      <c r="CE2734" s="24">
        <f t="shared" si="1028"/>
        <v>0</v>
      </c>
      <c r="CG2734" s="24">
        <f t="shared" si="1029"/>
        <v>0</v>
      </c>
      <c r="CI2734" s="24">
        <f t="shared" si="1030"/>
        <v>0</v>
      </c>
      <c r="CK2734" s="24">
        <f t="shared" si="1031"/>
        <v>0</v>
      </c>
      <c r="CM2734" s="24">
        <f t="shared" si="1032"/>
        <v>0</v>
      </c>
      <c r="CO2734" s="24">
        <f t="shared" si="1033"/>
        <v>0</v>
      </c>
      <c r="CQ2734" s="24">
        <f t="shared" si="1034"/>
        <v>0</v>
      </c>
      <c r="CS2734" s="24">
        <f t="shared" si="1035"/>
        <v>0</v>
      </c>
    </row>
    <row r="2735" spans="9:97">
      <c r="I2735" s="24">
        <f t="shared" si="1015"/>
        <v>0</v>
      </c>
      <c r="J2735" s="24">
        <f t="shared" si="1014"/>
        <v>0</v>
      </c>
      <c r="M2735" s="24"/>
      <c r="N2735" s="24"/>
      <c r="O2735" s="24"/>
      <c r="P2735" s="24"/>
      <c r="Q2735" s="24"/>
      <c r="R2735" s="24"/>
      <c r="S2735" s="24">
        <f t="shared" si="1016"/>
        <v>0</v>
      </c>
      <c r="T2735" s="24">
        <f t="shared" si="1037"/>
        <v>0</v>
      </c>
      <c r="W2735" s="24"/>
      <c r="X2735" s="24"/>
      <c r="Y2735" s="24"/>
      <c r="Z2735" s="24"/>
      <c r="AA2735" s="24"/>
      <c r="AB2735" s="24"/>
      <c r="AC2735" s="24">
        <f t="shared" si="1017"/>
        <v>0</v>
      </c>
      <c r="AD2735" s="24">
        <f t="shared" si="1018"/>
        <v>0</v>
      </c>
      <c r="AG2735" s="24"/>
      <c r="AH2735" s="24"/>
      <c r="AI2735" s="24"/>
      <c r="AJ2735" s="24"/>
      <c r="AK2735" s="24"/>
      <c r="AL2735" s="24"/>
      <c r="AM2735" s="24">
        <f t="shared" si="1019"/>
        <v>0</v>
      </c>
      <c r="AN2735" s="24">
        <f t="shared" si="1036"/>
        <v>0</v>
      </c>
      <c r="AQ2735" s="24"/>
      <c r="AR2735" s="24"/>
      <c r="AS2735" s="24"/>
      <c r="AT2735" s="24"/>
      <c r="AU2735" s="24"/>
      <c r="AV2735" s="24"/>
      <c r="AW2735" s="24">
        <f t="shared" si="1020"/>
        <v>0</v>
      </c>
      <c r="AX2735" s="24">
        <f t="shared" si="1021"/>
        <v>0</v>
      </c>
      <c r="BA2735" s="24"/>
      <c r="BB2735" s="24"/>
      <c r="BC2735" s="24"/>
      <c r="BD2735" s="24"/>
      <c r="BE2735" s="24"/>
      <c r="BF2735" s="24"/>
      <c r="BG2735" s="24">
        <f t="shared" si="1022"/>
        <v>0</v>
      </c>
      <c r="BH2735" s="24">
        <f t="shared" si="1023"/>
        <v>0</v>
      </c>
      <c r="BK2735" s="24"/>
      <c r="BL2735" s="24"/>
      <c r="BM2735" s="24"/>
      <c r="BN2735" s="24"/>
      <c r="BO2735" s="24"/>
      <c r="BP2735" s="24"/>
      <c r="BQ2735" s="24">
        <f t="shared" si="1024"/>
        <v>0</v>
      </c>
      <c r="BR2735" s="24">
        <f t="shared" si="1025"/>
        <v>0</v>
      </c>
      <c r="BU2735" s="24"/>
      <c r="BV2735" s="24"/>
      <c r="BW2735" s="24"/>
      <c r="BX2735" s="24"/>
      <c r="BY2735" s="24"/>
      <c r="BZ2735" s="24"/>
      <c r="CA2735" s="24">
        <f t="shared" si="1026"/>
        <v>0</v>
      </c>
      <c r="CB2735" s="24">
        <f t="shared" si="1027"/>
        <v>0</v>
      </c>
      <c r="CC2735" s="24"/>
      <c r="CE2735" s="24">
        <f t="shared" si="1028"/>
        <v>0</v>
      </c>
      <c r="CG2735" s="24">
        <f t="shared" si="1029"/>
        <v>0</v>
      </c>
      <c r="CI2735" s="24">
        <f t="shared" si="1030"/>
        <v>0</v>
      </c>
      <c r="CK2735" s="24">
        <f t="shared" si="1031"/>
        <v>0</v>
      </c>
      <c r="CM2735" s="24">
        <f t="shared" si="1032"/>
        <v>0</v>
      </c>
      <c r="CO2735" s="24">
        <f t="shared" si="1033"/>
        <v>0</v>
      </c>
      <c r="CQ2735" s="24">
        <f t="shared" si="1034"/>
        <v>0</v>
      </c>
      <c r="CS2735" s="24">
        <f t="shared" si="1035"/>
        <v>0</v>
      </c>
    </row>
    <row r="2736" spans="9:97">
      <c r="I2736" s="24">
        <f t="shared" si="1015"/>
        <v>0</v>
      </c>
      <c r="J2736" s="24">
        <f t="shared" si="1014"/>
        <v>0</v>
      </c>
      <c r="M2736" s="24"/>
      <c r="N2736" s="24"/>
      <c r="O2736" s="24"/>
      <c r="P2736" s="24"/>
      <c r="Q2736" s="24"/>
      <c r="R2736" s="24"/>
      <c r="S2736" s="24">
        <f t="shared" si="1016"/>
        <v>0</v>
      </c>
      <c r="T2736" s="24">
        <f t="shared" si="1037"/>
        <v>0</v>
      </c>
      <c r="W2736" s="24"/>
      <c r="X2736" s="24"/>
      <c r="Y2736" s="24"/>
      <c r="Z2736" s="24"/>
      <c r="AA2736" s="24"/>
      <c r="AB2736" s="24"/>
      <c r="AC2736" s="24">
        <f t="shared" si="1017"/>
        <v>0</v>
      </c>
      <c r="AD2736" s="24">
        <f t="shared" si="1018"/>
        <v>0</v>
      </c>
      <c r="AG2736" s="24"/>
      <c r="AH2736" s="24"/>
      <c r="AI2736" s="24"/>
      <c r="AJ2736" s="24"/>
      <c r="AK2736" s="24"/>
      <c r="AL2736" s="24"/>
      <c r="AM2736" s="24">
        <f t="shared" si="1019"/>
        <v>0</v>
      </c>
      <c r="AN2736" s="24">
        <f t="shared" si="1036"/>
        <v>0</v>
      </c>
      <c r="AQ2736" s="24"/>
      <c r="AR2736" s="24"/>
      <c r="AS2736" s="24"/>
      <c r="AT2736" s="24"/>
      <c r="AU2736" s="24"/>
      <c r="AV2736" s="24"/>
      <c r="AW2736" s="24">
        <f t="shared" si="1020"/>
        <v>0</v>
      </c>
      <c r="AX2736" s="24">
        <f t="shared" si="1021"/>
        <v>0</v>
      </c>
      <c r="BA2736" s="24"/>
      <c r="BB2736" s="24"/>
      <c r="BC2736" s="24"/>
      <c r="BD2736" s="24"/>
      <c r="BE2736" s="24"/>
      <c r="BF2736" s="24"/>
      <c r="BG2736" s="24">
        <f t="shared" si="1022"/>
        <v>0</v>
      </c>
      <c r="BH2736" s="24">
        <f t="shared" si="1023"/>
        <v>0</v>
      </c>
      <c r="BK2736" s="24"/>
      <c r="BL2736" s="24"/>
      <c r="BM2736" s="24"/>
      <c r="BN2736" s="24"/>
      <c r="BO2736" s="24"/>
      <c r="BP2736" s="24"/>
      <c r="BQ2736" s="24">
        <f t="shared" si="1024"/>
        <v>0</v>
      </c>
      <c r="BR2736" s="24">
        <f t="shared" si="1025"/>
        <v>0</v>
      </c>
      <c r="BU2736" s="24"/>
      <c r="BV2736" s="24"/>
      <c r="BW2736" s="24"/>
      <c r="BX2736" s="24"/>
      <c r="BY2736" s="24"/>
      <c r="BZ2736" s="24"/>
      <c r="CA2736" s="24">
        <f t="shared" si="1026"/>
        <v>0</v>
      </c>
      <c r="CB2736" s="24">
        <f t="shared" si="1027"/>
        <v>0</v>
      </c>
      <c r="CC2736" s="24"/>
      <c r="CE2736" s="24">
        <f t="shared" si="1028"/>
        <v>0</v>
      </c>
      <c r="CG2736" s="24">
        <f t="shared" si="1029"/>
        <v>0</v>
      </c>
      <c r="CI2736" s="24">
        <f t="shared" si="1030"/>
        <v>0</v>
      </c>
      <c r="CK2736" s="24">
        <f t="shared" si="1031"/>
        <v>0</v>
      </c>
      <c r="CM2736" s="24">
        <f t="shared" si="1032"/>
        <v>0</v>
      </c>
      <c r="CO2736" s="24">
        <f t="shared" si="1033"/>
        <v>0</v>
      </c>
      <c r="CQ2736" s="24">
        <f t="shared" si="1034"/>
        <v>0</v>
      </c>
      <c r="CS2736" s="24">
        <f t="shared" si="1035"/>
        <v>0</v>
      </c>
    </row>
    <row r="2737" spans="9:97">
      <c r="I2737" s="24">
        <f t="shared" si="1015"/>
        <v>0</v>
      </c>
      <c r="J2737" s="24">
        <f t="shared" si="1014"/>
        <v>0</v>
      </c>
      <c r="M2737" s="24"/>
      <c r="N2737" s="24"/>
      <c r="O2737" s="24"/>
      <c r="P2737" s="24"/>
      <c r="Q2737" s="24"/>
      <c r="R2737" s="24"/>
      <c r="S2737" s="24">
        <f t="shared" si="1016"/>
        <v>0</v>
      </c>
      <c r="T2737" s="24">
        <f t="shared" si="1037"/>
        <v>0</v>
      </c>
      <c r="W2737" s="24"/>
      <c r="X2737" s="24"/>
      <c r="Y2737" s="24"/>
      <c r="Z2737" s="24"/>
      <c r="AA2737" s="24"/>
      <c r="AB2737" s="24"/>
      <c r="AC2737" s="24">
        <f t="shared" si="1017"/>
        <v>0</v>
      </c>
      <c r="AD2737" s="24">
        <f t="shared" si="1018"/>
        <v>0</v>
      </c>
      <c r="AG2737" s="24"/>
      <c r="AH2737" s="24"/>
      <c r="AI2737" s="24"/>
      <c r="AJ2737" s="24"/>
      <c r="AK2737" s="24"/>
      <c r="AL2737" s="24"/>
      <c r="AM2737" s="24">
        <f t="shared" si="1019"/>
        <v>0</v>
      </c>
      <c r="AN2737" s="24">
        <f t="shared" si="1036"/>
        <v>0</v>
      </c>
      <c r="AQ2737" s="24"/>
      <c r="AR2737" s="24"/>
      <c r="AS2737" s="24"/>
      <c r="AT2737" s="24"/>
      <c r="AU2737" s="24"/>
      <c r="AV2737" s="24"/>
      <c r="AW2737" s="24">
        <f t="shared" si="1020"/>
        <v>0</v>
      </c>
      <c r="AX2737" s="24">
        <f t="shared" si="1021"/>
        <v>0</v>
      </c>
      <c r="BA2737" s="24"/>
      <c r="BB2737" s="24"/>
      <c r="BC2737" s="24"/>
      <c r="BD2737" s="24"/>
      <c r="BE2737" s="24"/>
      <c r="BF2737" s="24"/>
      <c r="BG2737" s="24">
        <f t="shared" si="1022"/>
        <v>0</v>
      </c>
      <c r="BH2737" s="24">
        <f t="shared" si="1023"/>
        <v>0</v>
      </c>
      <c r="BK2737" s="24"/>
      <c r="BL2737" s="24"/>
      <c r="BM2737" s="24"/>
      <c r="BN2737" s="24"/>
      <c r="BO2737" s="24"/>
      <c r="BP2737" s="24"/>
      <c r="BQ2737" s="24">
        <f t="shared" si="1024"/>
        <v>0</v>
      </c>
      <c r="BR2737" s="24">
        <f t="shared" si="1025"/>
        <v>0</v>
      </c>
      <c r="BU2737" s="24"/>
      <c r="BV2737" s="24"/>
      <c r="BW2737" s="24"/>
      <c r="BX2737" s="24"/>
      <c r="BY2737" s="24"/>
      <c r="BZ2737" s="24"/>
      <c r="CA2737" s="24">
        <f t="shared" si="1026"/>
        <v>0</v>
      </c>
      <c r="CB2737" s="24">
        <f t="shared" si="1027"/>
        <v>0</v>
      </c>
      <c r="CC2737" s="24"/>
      <c r="CE2737" s="24">
        <f t="shared" si="1028"/>
        <v>0</v>
      </c>
      <c r="CG2737" s="24">
        <f t="shared" si="1029"/>
        <v>0</v>
      </c>
      <c r="CI2737" s="24">
        <f t="shared" si="1030"/>
        <v>0</v>
      </c>
      <c r="CK2737" s="24">
        <f t="shared" si="1031"/>
        <v>0</v>
      </c>
      <c r="CM2737" s="24">
        <f t="shared" si="1032"/>
        <v>0</v>
      </c>
      <c r="CO2737" s="24">
        <f t="shared" si="1033"/>
        <v>0</v>
      </c>
      <c r="CQ2737" s="24">
        <f t="shared" si="1034"/>
        <v>0</v>
      </c>
      <c r="CS2737" s="24">
        <f t="shared" si="1035"/>
        <v>0</v>
      </c>
    </row>
    <row r="2738" spans="9:97">
      <c r="I2738" s="24">
        <f t="shared" si="1015"/>
        <v>0</v>
      </c>
      <c r="J2738" s="24">
        <f t="shared" si="1014"/>
        <v>0</v>
      </c>
      <c r="M2738" s="24"/>
      <c r="N2738" s="24"/>
      <c r="O2738" s="24"/>
      <c r="P2738" s="24"/>
      <c r="Q2738" s="24"/>
      <c r="R2738" s="24"/>
      <c r="S2738" s="24">
        <f t="shared" si="1016"/>
        <v>0</v>
      </c>
      <c r="T2738" s="24">
        <f t="shared" si="1037"/>
        <v>0</v>
      </c>
      <c r="W2738" s="24"/>
      <c r="X2738" s="24"/>
      <c r="Y2738" s="24"/>
      <c r="Z2738" s="24"/>
      <c r="AA2738" s="24"/>
      <c r="AB2738" s="24"/>
      <c r="AC2738" s="24">
        <f t="shared" si="1017"/>
        <v>0</v>
      </c>
      <c r="AD2738" s="24">
        <f t="shared" si="1018"/>
        <v>0</v>
      </c>
      <c r="AG2738" s="24"/>
      <c r="AH2738" s="24"/>
      <c r="AI2738" s="24"/>
      <c r="AJ2738" s="24"/>
      <c r="AK2738" s="24"/>
      <c r="AL2738" s="24"/>
      <c r="AM2738" s="24">
        <f t="shared" si="1019"/>
        <v>0</v>
      </c>
      <c r="AN2738" s="24">
        <f t="shared" si="1036"/>
        <v>0</v>
      </c>
      <c r="AQ2738" s="24"/>
      <c r="AR2738" s="24"/>
      <c r="AS2738" s="24"/>
      <c r="AT2738" s="24"/>
      <c r="AU2738" s="24"/>
      <c r="AV2738" s="24"/>
      <c r="AW2738" s="24">
        <f t="shared" si="1020"/>
        <v>0</v>
      </c>
      <c r="AX2738" s="24">
        <f t="shared" si="1021"/>
        <v>0</v>
      </c>
      <c r="BA2738" s="24"/>
      <c r="BB2738" s="24"/>
      <c r="BC2738" s="24"/>
      <c r="BD2738" s="24"/>
      <c r="BE2738" s="24"/>
      <c r="BF2738" s="24"/>
      <c r="BG2738" s="24">
        <f t="shared" si="1022"/>
        <v>0</v>
      </c>
      <c r="BH2738" s="24">
        <f t="shared" si="1023"/>
        <v>0</v>
      </c>
      <c r="BK2738" s="24"/>
      <c r="BL2738" s="24"/>
      <c r="BM2738" s="24"/>
      <c r="BN2738" s="24"/>
      <c r="BO2738" s="24"/>
      <c r="BP2738" s="24"/>
      <c r="BQ2738" s="24">
        <f t="shared" si="1024"/>
        <v>0</v>
      </c>
      <c r="BR2738" s="24">
        <f t="shared" si="1025"/>
        <v>0</v>
      </c>
      <c r="BU2738" s="24"/>
      <c r="BV2738" s="24"/>
      <c r="BW2738" s="24"/>
      <c r="BX2738" s="24"/>
      <c r="BY2738" s="24"/>
      <c r="BZ2738" s="24"/>
      <c r="CA2738" s="24">
        <f t="shared" si="1026"/>
        <v>0</v>
      </c>
      <c r="CB2738" s="24">
        <f t="shared" si="1027"/>
        <v>0</v>
      </c>
      <c r="CC2738" s="24"/>
      <c r="CE2738" s="24">
        <f t="shared" si="1028"/>
        <v>0</v>
      </c>
      <c r="CG2738" s="24">
        <f t="shared" si="1029"/>
        <v>0</v>
      </c>
      <c r="CI2738" s="24">
        <f t="shared" si="1030"/>
        <v>0</v>
      </c>
      <c r="CK2738" s="24">
        <f t="shared" si="1031"/>
        <v>0</v>
      </c>
      <c r="CM2738" s="24">
        <f t="shared" si="1032"/>
        <v>0</v>
      </c>
      <c r="CO2738" s="24">
        <f t="shared" si="1033"/>
        <v>0</v>
      </c>
      <c r="CQ2738" s="24">
        <f t="shared" si="1034"/>
        <v>0</v>
      </c>
      <c r="CS2738" s="24">
        <f t="shared" si="1035"/>
        <v>0</v>
      </c>
    </row>
    <row r="2739" spans="9:97">
      <c r="I2739" s="24">
        <f t="shared" si="1015"/>
        <v>0</v>
      </c>
      <c r="J2739" s="24">
        <f t="shared" si="1014"/>
        <v>0</v>
      </c>
      <c r="M2739" s="24"/>
      <c r="N2739" s="24"/>
      <c r="O2739" s="24"/>
      <c r="P2739" s="24"/>
      <c r="Q2739" s="24"/>
      <c r="R2739" s="24"/>
      <c r="S2739" s="24">
        <f t="shared" si="1016"/>
        <v>0</v>
      </c>
      <c r="T2739" s="24">
        <f t="shared" si="1037"/>
        <v>0</v>
      </c>
      <c r="W2739" s="24"/>
      <c r="X2739" s="24"/>
      <c r="Y2739" s="24"/>
      <c r="Z2739" s="24"/>
      <c r="AA2739" s="24"/>
      <c r="AB2739" s="24"/>
      <c r="AC2739" s="24">
        <f t="shared" si="1017"/>
        <v>0</v>
      </c>
      <c r="AD2739" s="24">
        <f t="shared" si="1018"/>
        <v>0</v>
      </c>
      <c r="AG2739" s="24"/>
      <c r="AH2739" s="24"/>
      <c r="AI2739" s="24"/>
      <c r="AJ2739" s="24"/>
      <c r="AK2739" s="24"/>
      <c r="AL2739" s="24"/>
      <c r="AM2739" s="24">
        <f t="shared" si="1019"/>
        <v>0</v>
      </c>
      <c r="AN2739" s="24">
        <f t="shared" si="1036"/>
        <v>0</v>
      </c>
      <c r="AQ2739" s="24"/>
      <c r="AR2739" s="24"/>
      <c r="AS2739" s="24"/>
      <c r="AT2739" s="24"/>
      <c r="AU2739" s="24"/>
      <c r="AV2739" s="24"/>
      <c r="AW2739" s="24">
        <f t="shared" si="1020"/>
        <v>0</v>
      </c>
      <c r="AX2739" s="24">
        <f t="shared" si="1021"/>
        <v>0</v>
      </c>
      <c r="BA2739" s="24"/>
      <c r="BB2739" s="24"/>
      <c r="BC2739" s="24"/>
      <c r="BD2739" s="24"/>
      <c r="BE2739" s="24"/>
      <c r="BF2739" s="24"/>
      <c r="BG2739" s="24">
        <f t="shared" si="1022"/>
        <v>0</v>
      </c>
      <c r="BH2739" s="24">
        <f t="shared" si="1023"/>
        <v>0</v>
      </c>
      <c r="BK2739" s="24"/>
      <c r="BL2739" s="24"/>
      <c r="BM2739" s="24"/>
      <c r="BN2739" s="24"/>
      <c r="BO2739" s="24"/>
      <c r="BP2739" s="24"/>
      <c r="BQ2739" s="24">
        <f t="shared" si="1024"/>
        <v>0</v>
      </c>
      <c r="BR2739" s="24">
        <f t="shared" si="1025"/>
        <v>0</v>
      </c>
      <c r="BU2739" s="24"/>
      <c r="BV2739" s="24"/>
      <c r="BW2739" s="24"/>
      <c r="BX2739" s="24"/>
      <c r="BY2739" s="24"/>
      <c r="BZ2739" s="24"/>
      <c r="CA2739" s="24">
        <f t="shared" si="1026"/>
        <v>0</v>
      </c>
      <c r="CB2739" s="24">
        <f t="shared" si="1027"/>
        <v>0</v>
      </c>
      <c r="CC2739" s="24"/>
      <c r="CE2739" s="24">
        <f t="shared" si="1028"/>
        <v>0</v>
      </c>
      <c r="CG2739" s="24">
        <f t="shared" si="1029"/>
        <v>0</v>
      </c>
      <c r="CI2739" s="24">
        <f t="shared" si="1030"/>
        <v>0</v>
      </c>
      <c r="CK2739" s="24">
        <f t="shared" si="1031"/>
        <v>0</v>
      </c>
      <c r="CM2739" s="24">
        <f t="shared" si="1032"/>
        <v>0</v>
      </c>
      <c r="CO2739" s="24">
        <f t="shared" si="1033"/>
        <v>0</v>
      </c>
      <c r="CQ2739" s="24">
        <f t="shared" si="1034"/>
        <v>0</v>
      </c>
      <c r="CS2739" s="24">
        <f t="shared" si="1035"/>
        <v>0</v>
      </c>
    </row>
    <row r="2740" spans="9:97">
      <c r="I2740" s="24">
        <f t="shared" si="1015"/>
        <v>0</v>
      </c>
      <c r="J2740" s="24">
        <f t="shared" si="1014"/>
        <v>0</v>
      </c>
      <c r="M2740" s="24"/>
      <c r="N2740" s="24"/>
      <c r="O2740" s="24"/>
      <c r="P2740" s="24"/>
      <c r="Q2740" s="24"/>
      <c r="R2740" s="24"/>
      <c r="S2740" s="24">
        <f t="shared" si="1016"/>
        <v>0</v>
      </c>
      <c r="T2740" s="24">
        <f t="shared" si="1037"/>
        <v>0</v>
      </c>
      <c r="W2740" s="24"/>
      <c r="X2740" s="24"/>
      <c r="Y2740" s="24"/>
      <c r="Z2740" s="24"/>
      <c r="AA2740" s="24"/>
      <c r="AB2740" s="24"/>
      <c r="AC2740" s="24">
        <f t="shared" si="1017"/>
        <v>0</v>
      </c>
      <c r="AD2740" s="24">
        <f t="shared" si="1018"/>
        <v>0</v>
      </c>
      <c r="AG2740" s="24"/>
      <c r="AH2740" s="24"/>
      <c r="AI2740" s="24"/>
      <c r="AJ2740" s="24"/>
      <c r="AK2740" s="24"/>
      <c r="AL2740" s="24"/>
      <c r="AM2740" s="24">
        <f t="shared" si="1019"/>
        <v>0</v>
      </c>
      <c r="AN2740" s="24">
        <f t="shared" si="1036"/>
        <v>0</v>
      </c>
      <c r="AQ2740" s="24"/>
      <c r="AR2740" s="24"/>
      <c r="AS2740" s="24"/>
      <c r="AT2740" s="24"/>
      <c r="AU2740" s="24"/>
      <c r="AV2740" s="24"/>
      <c r="AW2740" s="24">
        <f t="shared" si="1020"/>
        <v>0</v>
      </c>
      <c r="AX2740" s="24">
        <f t="shared" si="1021"/>
        <v>0</v>
      </c>
      <c r="BA2740" s="24"/>
      <c r="BB2740" s="24"/>
      <c r="BC2740" s="24"/>
      <c r="BD2740" s="24"/>
      <c r="BE2740" s="24"/>
      <c r="BF2740" s="24"/>
      <c r="BG2740" s="24">
        <f t="shared" si="1022"/>
        <v>0</v>
      </c>
      <c r="BH2740" s="24">
        <f t="shared" si="1023"/>
        <v>0</v>
      </c>
      <c r="BK2740" s="24"/>
      <c r="BL2740" s="24"/>
      <c r="BM2740" s="24"/>
      <c r="BN2740" s="24"/>
      <c r="BO2740" s="24"/>
      <c r="BP2740" s="24"/>
      <c r="BQ2740" s="24">
        <f t="shared" si="1024"/>
        <v>0</v>
      </c>
      <c r="BR2740" s="24">
        <f t="shared" si="1025"/>
        <v>0</v>
      </c>
      <c r="BU2740" s="24"/>
      <c r="BV2740" s="24"/>
      <c r="BW2740" s="24"/>
      <c r="BX2740" s="24"/>
      <c r="BY2740" s="24"/>
      <c r="BZ2740" s="24"/>
      <c r="CA2740" s="24">
        <f t="shared" si="1026"/>
        <v>0</v>
      </c>
      <c r="CB2740" s="24">
        <f t="shared" si="1027"/>
        <v>0</v>
      </c>
      <c r="CC2740" s="24"/>
      <c r="CE2740" s="24">
        <f t="shared" si="1028"/>
        <v>0</v>
      </c>
      <c r="CG2740" s="24">
        <f t="shared" si="1029"/>
        <v>0</v>
      </c>
      <c r="CI2740" s="24">
        <f t="shared" si="1030"/>
        <v>0</v>
      </c>
      <c r="CK2740" s="24">
        <f t="shared" si="1031"/>
        <v>0</v>
      </c>
      <c r="CM2740" s="24">
        <f t="shared" si="1032"/>
        <v>0</v>
      </c>
      <c r="CO2740" s="24">
        <f t="shared" si="1033"/>
        <v>0</v>
      </c>
      <c r="CQ2740" s="24">
        <f t="shared" si="1034"/>
        <v>0</v>
      </c>
      <c r="CS2740" s="24">
        <f t="shared" si="1035"/>
        <v>0</v>
      </c>
    </row>
    <row r="2741" spans="9:97">
      <c r="I2741" s="24">
        <f t="shared" si="1015"/>
        <v>0</v>
      </c>
      <c r="J2741" s="24">
        <f t="shared" si="1014"/>
        <v>0</v>
      </c>
      <c r="M2741" s="24"/>
      <c r="N2741" s="24"/>
      <c r="O2741" s="24"/>
      <c r="P2741" s="24"/>
      <c r="Q2741" s="24"/>
      <c r="R2741" s="24"/>
      <c r="S2741" s="24">
        <f t="shared" si="1016"/>
        <v>0</v>
      </c>
      <c r="T2741" s="24">
        <f t="shared" si="1037"/>
        <v>0</v>
      </c>
      <c r="W2741" s="24"/>
      <c r="X2741" s="24"/>
      <c r="Y2741" s="24"/>
      <c r="Z2741" s="24"/>
      <c r="AA2741" s="24"/>
      <c r="AB2741" s="24"/>
      <c r="AC2741" s="24">
        <f t="shared" si="1017"/>
        <v>0</v>
      </c>
      <c r="AD2741" s="24">
        <f t="shared" si="1018"/>
        <v>0</v>
      </c>
      <c r="AG2741" s="24"/>
      <c r="AH2741" s="24"/>
      <c r="AI2741" s="24"/>
      <c r="AJ2741" s="24"/>
      <c r="AK2741" s="24"/>
      <c r="AL2741" s="24"/>
      <c r="AM2741" s="24">
        <f t="shared" si="1019"/>
        <v>0</v>
      </c>
      <c r="AN2741" s="24">
        <f t="shared" si="1036"/>
        <v>0</v>
      </c>
      <c r="AQ2741" s="24"/>
      <c r="AR2741" s="24"/>
      <c r="AS2741" s="24"/>
      <c r="AT2741" s="24"/>
      <c r="AU2741" s="24"/>
      <c r="AV2741" s="24"/>
      <c r="AW2741" s="24">
        <f t="shared" si="1020"/>
        <v>0</v>
      </c>
      <c r="AX2741" s="24">
        <f t="shared" si="1021"/>
        <v>0</v>
      </c>
      <c r="BA2741" s="24"/>
      <c r="BB2741" s="24"/>
      <c r="BC2741" s="24"/>
      <c r="BD2741" s="24"/>
      <c r="BE2741" s="24"/>
      <c r="BF2741" s="24"/>
      <c r="BG2741" s="24">
        <f t="shared" si="1022"/>
        <v>0</v>
      </c>
      <c r="BH2741" s="24">
        <f t="shared" si="1023"/>
        <v>0</v>
      </c>
      <c r="BK2741" s="24"/>
      <c r="BL2741" s="24"/>
      <c r="BM2741" s="24"/>
      <c r="BN2741" s="24"/>
      <c r="BO2741" s="24"/>
      <c r="BP2741" s="24"/>
      <c r="BQ2741" s="24">
        <f t="shared" si="1024"/>
        <v>0</v>
      </c>
      <c r="BR2741" s="24">
        <f t="shared" si="1025"/>
        <v>0</v>
      </c>
      <c r="BU2741" s="24"/>
      <c r="BV2741" s="24"/>
      <c r="BW2741" s="24"/>
      <c r="BX2741" s="24"/>
      <c r="BY2741" s="24"/>
      <c r="BZ2741" s="24"/>
      <c r="CA2741" s="24">
        <f t="shared" si="1026"/>
        <v>0</v>
      </c>
      <c r="CB2741" s="24">
        <f t="shared" si="1027"/>
        <v>0</v>
      </c>
      <c r="CC2741" s="24"/>
      <c r="CE2741" s="24">
        <f t="shared" si="1028"/>
        <v>0</v>
      </c>
      <c r="CG2741" s="24">
        <f t="shared" si="1029"/>
        <v>0</v>
      </c>
      <c r="CI2741" s="24">
        <f t="shared" si="1030"/>
        <v>0</v>
      </c>
      <c r="CK2741" s="24">
        <f t="shared" si="1031"/>
        <v>0</v>
      </c>
      <c r="CM2741" s="24">
        <f t="shared" si="1032"/>
        <v>0</v>
      </c>
      <c r="CO2741" s="24">
        <f t="shared" si="1033"/>
        <v>0</v>
      </c>
      <c r="CQ2741" s="24">
        <f t="shared" si="1034"/>
        <v>0</v>
      </c>
      <c r="CS2741" s="24">
        <f t="shared" si="1035"/>
        <v>0</v>
      </c>
    </row>
    <row r="2742" spans="9:97">
      <c r="I2742" s="24">
        <f t="shared" si="1015"/>
        <v>0</v>
      </c>
      <c r="J2742" s="24">
        <f t="shared" si="1014"/>
        <v>0</v>
      </c>
      <c r="M2742" s="24"/>
      <c r="N2742" s="24"/>
      <c r="O2742" s="24"/>
      <c r="P2742" s="24"/>
      <c r="Q2742" s="24"/>
      <c r="R2742" s="24"/>
      <c r="S2742" s="24">
        <f t="shared" si="1016"/>
        <v>0</v>
      </c>
      <c r="T2742" s="24">
        <f t="shared" si="1037"/>
        <v>0</v>
      </c>
      <c r="W2742" s="24"/>
      <c r="X2742" s="24"/>
      <c r="Y2742" s="24"/>
      <c r="Z2742" s="24"/>
      <c r="AA2742" s="24"/>
      <c r="AB2742" s="24"/>
      <c r="AC2742" s="24">
        <f t="shared" si="1017"/>
        <v>0</v>
      </c>
      <c r="AD2742" s="24">
        <f t="shared" si="1018"/>
        <v>0</v>
      </c>
      <c r="AG2742" s="24"/>
      <c r="AH2742" s="24"/>
      <c r="AI2742" s="24"/>
      <c r="AJ2742" s="24"/>
      <c r="AK2742" s="24"/>
      <c r="AL2742" s="24"/>
      <c r="AM2742" s="24">
        <f t="shared" si="1019"/>
        <v>0</v>
      </c>
      <c r="AN2742" s="24">
        <f t="shared" si="1036"/>
        <v>0</v>
      </c>
      <c r="AQ2742" s="24"/>
      <c r="AR2742" s="24"/>
      <c r="AS2742" s="24"/>
      <c r="AT2742" s="24"/>
      <c r="AU2742" s="24"/>
      <c r="AV2742" s="24"/>
      <c r="AW2742" s="24">
        <f t="shared" si="1020"/>
        <v>0</v>
      </c>
      <c r="AX2742" s="24">
        <f t="shared" si="1021"/>
        <v>0</v>
      </c>
      <c r="BA2742" s="24"/>
      <c r="BB2742" s="24"/>
      <c r="BC2742" s="24"/>
      <c r="BD2742" s="24"/>
      <c r="BE2742" s="24"/>
      <c r="BF2742" s="24"/>
      <c r="BG2742" s="24">
        <f t="shared" si="1022"/>
        <v>0</v>
      </c>
      <c r="BH2742" s="24">
        <f t="shared" si="1023"/>
        <v>0</v>
      </c>
      <c r="BK2742" s="24"/>
      <c r="BL2742" s="24"/>
      <c r="BM2742" s="24"/>
      <c r="BN2742" s="24"/>
      <c r="BO2742" s="24"/>
      <c r="BP2742" s="24"/>
      <c r="BQ2742" s="24">
        <f t="shared" si="1024"/>
        <v>0</v>
      </c>
      <c r="BR2742" s="24">
        <f t="shared" si="1025"/>
        <v>0</v>
      </c>
      <c r="BU2742" s="24"/>
      <c r="BV2742" s="24"/>
      <c r="BW2742" s="24"/>
      <c r="BX2742" s="24"/>
      <c r="BY2742" s="24"/>
      <c r="BZ2742" s="24"/>
      <c r="CA2742" s="24">
        <f t="shared" si="1026"/>
        <v>0</v>
      </c>
      <c r="CB2742" s="24">
        <f t="shared" si="1027"/>
        <v>0</v>
      </c>
      <c r="CC2742" s="24"/>
      <c r="CE2742" s="24">
        <f t="shared" si="1028"/>
        <v>0</v>
      </c>
      <c r="CG2742" s="24">
        <f t="shared" si="1029"/>
        <v>0</v>
      </c>
      <c r="CI2742" s="24">
        <f t="shared" si="1030"/>
        <v>0</v>
      </c>
      <c r="CK2742" s="24">
        <f t="shared" si="1031"/>
        <v>0</v>
      </c>
      <c r="CM2742" s="24">
        <f t="shared" si="1032"/>
        <v>0</v>
      </c>
      <c r="CO2742" s="24">
        <f t="shared" si="1033"/>
        <v>0</v>
      </c>
      <c r="CQ2742" s="24">
        <f t="shared" si="1034"/>
        <v>0</v>
      </c>
      <c r="CS2742" s="24">
        <f t="shared" si="1035"/>
        <v>0</v>
      </c>
    </row>
    <row r="2743" spans="9:97">
      <c r="I2743" s="24">
        <f t="shared" si="1015"/>
        <v>0</v>
      </c>
      <c r="J2743" s="24">
        <f t="shared" si="1014"/>
        <v>0</v>
      </c>
      <c r="M2743" s="24"/>
      <c r="N2743" s="24"/>
      <c r="O2743" s="24"/>
      <c r="P2743" s="24"/>
      <c r="Q2743" s="24"/>
      <c r="R2743" s="24"/>
      <c r="S2743" s="24">
        <f t="shared" si="1016"/>
        <v>0</v>
      </c>
      <c r="T2743" s="24">
        <f t="shared" si="1037"/>
        <v>0</v>
      </c>
      <c r="W2743" s="24"/>
      <c r="X2743" s="24"/>
      <c r="Y2743" s="24"/>
      <c r="Z2743" s="24"/>
      <c r="AA2743" s="24"/>
      <c r="AB2743" s="24"/>
      <c r="AC2743" s="24">
        <f t="shared" si="1017"/>
        <v>0</v>
      </c>
      <c r="AD2743" s="24">
        <f t="shared" si="1018"/>
        <v>0</v>
      </c>
      <c r="AG2743" s="24"/>
      <c r="AH2743" s="24"/>
      <c r="AI2743" s="24"/>
      <c r="AJ2743" s="24"/>
      <c r="AK2743" s="24"/>
      <c r="AL2743" s="24"/>
      <c r="AM2743" s="24">
        <f t="shared" si="1019"/>
        <v>0</v>
      </c>
      <c r="AN2743" s="24">
        <f t="shared" si="1036"/>
        <v>0</v>
      </c>
      <c r="AQ2743" s="24"/>
      <c r="AR2743" s="24"/>
      <c r="AS2743" s="24"/>
      <c r="AT2743" s="24"/>
      <c r="AU2743" s="24"/>
      <c r="AV2743" s="24"/>
      <c r="AW2743" s="24">
        <f t="shared" si="1020"/>
        <v>0</v>
      </c>
      <c r="AX2743" s="24">
        <f t="shared" si="1021"/>
        <v>0</v>
      </c>
      <c r="BA2743" s="24"/>
      <c r="BB2743" s="24"/>
      <c r="BC2743" s="24"/>
      <c r="BD2743" s="24"/>
      <c r="BE2743" s="24"/>
      <c r="BF2743" s="24"/>
      <c r="BG2743" s="24">
        <f t="shared" si="1022"/>
        <v>0</v>
      </c>
      <c r="BH2743" s="24">
        <f t="shared" si="1023"/>
        <v>0</v>
      </c>
      <c r="BK2743" s="24"/>
      <c r="BL2743" s="24"/>
      <c r="BM2743" s="24"/>
      <c r="BN2743" s="24"/>
      <c r="BO2743" s="24"/>
      <c r="BP2743" s="24"/>
      <c r="BQ2743" s="24">
        <f t="shared" si="1024"/>
        <v>0</v>
      </c>
      <c r="BR2743" s="24">
        <f t="shared" si="1025"/>
        <v>0</v>
      </c>
      <c r="BU2743" s="24"/>
      <c r="BV2743" s="24"/>
      <c r="BW2743" s="24"/>
      <c r="BX2743" s="24"/>
      <c r="BY2743" s="24"/>
      <c r="BZ2743" s="24"/>
      <c r="CA2743" s="24">
        <f t="shared" si="1026"/>
        <v>0</v>
      </c>
      <c r="CB2743" s="24">
        <f t="shared" si="1027"/>
        <v>0</v>
      </c>
      <c r="CC2743" s="24"/>
      <c r="CE2743" s="24">
        <f t="shared" si="1028"/>
        <v>0</v>
      </c>
      <c r="CG2743" s="24">
        <f t="shared" si="1029"/>
        <v>0</v>
      </c>
      <c r="CI2743" s="24">
        <f t="shared" si="1030"/>
        <v>0</v>
      </c>
      <c r="CK2743" s="24">
        <f t="shared" si="1031"/>
        <v>0</v>
      </c>
      <c r="CM2743" s="24">
        <f t="shared" si="1032"/>
        <v>0</v>
      </c>
      <c r="CO2743" s="24">
        <f t="shared" si="1033"/>
        <v>0</v>
      </c>
      <c r="CQ2743" s="24">
        <f t="shared" si="1034"/>
        <v>0</v>
      </c>
      <c r="CS2743" s="24">
        <f t="shared" si="1035"/>
        <v>0</v>
      </c>
    </row>
    <row r="2744" spans="9:97">
      <c r="I2744" s="24">
        <f t="shared" si="1015"/>
        <v>0</v>
      </c>
      <c r="J2744" s="24">
        <f t="shared" si="1014"/>
        <v>0</v>
      </c>
      <c r="M2744" s="24"/>
      <c r="N2744" s="24"/>
      <c r="O2744" s="24"/>
      <c r="P2744" s="24"/>
      <c r="Q2744" s="24"/>
      <c r="R2744" s="24"/>
      <c r="S2744" s="24">
        <f t="shared" si="1016"/>
        <v>0</v>
      </c>
      <c r="T2744" s="24">
        <f t="shared" si="1037"/>
        <v>0</v>
      </c>
      <c r="W2744" s="24"/>
      <c r="X2744" s="24"/>
      <c r="Y2744" s="24"/>
      <c r="Z2744" s="24"/>
      <c r="AA2744" s="24"/>
      <c r="AB2744" s="24"/>
      <c r="AC2744" s="24">
        <f t="shared" si="1017"/>
        <v>0</v>
      </c>
      <c r="AD2744" s="24">
        <f t="shared" si="1018"/>
        <v>0</v>
      </c>
      <c r="AG2744" s="24"/>
      <c r="AH2744" s="24"/>
      <c r="AI2744" s="24"/>
      <c r="AJ2744" s="24"/>
      <c r="AK2744" s="24"/>
      <c r="AL2744" s="24"/>
      <c r="AM2744" s="24">
        <f t="shared" si="1019"/>
        <v>0</v>
      </c>
      <c r="AN2744" s="24">
        <f t="shared" si="1036"/>
        <v>0</v>
      </c>
      <c r="AQ2744" s="24"/>
      <c r="AR2744" s="24"/>
      <c r="AS2744" s="24"/>
      <c r="AT2744" s="24"/>
      <c r="AU2744" s="24"/>
      <c r="AV2744" s="24"/>
      <c r="AW2744" s="24">
        <f t="shared" si="1020"/>
        <v>0</v>
      </c>
      <c r="AX2744" s="24">
        <f t="shared" si="1021"/>
        <v>0</v>
      </c>
      <c r="BA2744" s="24"/>
      <c r="BB2744" s="24"/>
      <c r="BC2744" s="24"/>
      <c r="BD2744" s="24"/>
      <c r="BE2744" s="24"/>
      <c r="BF2744" s="24"/>
      <c r="BG2744" s="24">
        <f t="shared" si="1022"/>
        <v>0</v>
      </c>
      <c r="BH2744" s="24">
        <f t="shared" si="1023"/>
        <v>0</v>
      </c>
      <c r="BK2744" s="24"/>
      <c r="BL2744" s="24"/>
      <c r="BM2744" s="24"/>
      <c r="BN2744" s="24"/>
      <c r="BO2744" s="24"/>
      <c r="BP2744" s="24"/>
      <c r="BQ2744" s="24">
        <f t="shared" si="1024"/>
        <v>0</v>
      </c>
      <c r="BR2744" s="24">
        <f t="shared" si="1025"/>
        <v>0</v>
      </c>
      <c r="BU2744" s="24"/>
      <c r="BV2744" s="24"/>
      <c r="BW2744" s="24"/>
      <c r="BX2744" s="24"/>
      <c r="BY2744" s="24"/>
      <c r="BZ2744" s="24"/>
      <c r="CA2744" s="24">
        <f t="shared" si="1026"/>
        <v>0</v>
      </c>
      <c r="CB2744" s="24">
        <f t="shared" si="1027"/>
        <v>0</v>
      </c>
      <c r="CC2744" s="24"/>
      <c r="CE2744" s="24">
        <f t="shared" si="1028"/>
        <v>0</v>
      </c>
      <c r="CG2744" s="24">
        <f t="shared" si="1029"/>
        <v>0</v>
      </c>
      <c r="CI2744" s="24">
        <f t="shared" si="1030"/>
        <v>0</v>
      </c>
      <c r="CK2744" s="24">
        <f t="shared" si="1031"/>
        <v>0</v>
      </c>
      <c r="CM2744" s="24">
        <f t="shared" si="1032"/>
        <v>0</v>
      </c>
      <c r="CO2744" s="24">
        <f t="shared" si="1033"/>
        <v>0</v>
      </c>
      <c r="CQ2744" s="24">
        <f t="shared" si="1034"/>
        <v>0</v>
      </c>
      <c r="CS2744" s="24">
        <f t="shared" si="1035"/>
        <v>0</v>
      </c>
    </row>
    <row r="2745" spans="9:97">
      <c r="I2745" s="24">
        <f t="shared" si="1015"/>
        <v>0</v>
      </c>
      <c r="J2745" s="24">
        <f t="shared" si="1014"/>
        <v>0</v>
      </c>
      <c r="M2745" s="24"/>
      <c r="N2745" s="24"/>
      <c r="O2745" s="24"/>
      <c r="P2745" s="24"/>
      <c r="Q2745" s="24"/>
      <c r="R2745" s="24"/>
      <c r="S2745" s="24">
        <f t="shared" si="1016"/>
        <v>0</v>
      </c>
      <c r="T2745" s="24">
        <f t="shared" si="1037"/>
        <v>0</v>
      </c>
      <c r="W2745" s="24"/>
      <c r="X2745" s="24"/>
      <c r="Y2745" s="24"/>
      <c r="Z2745" s="24"/>
      <c r="AA2745" s="24"/>
      <c r="AB2745" s="24"/>
      <c r="AC2745" s="24">
        <f t="shared" si="1017"/>
        <v>0</v>
      </c>
      <c r="AD2745" s="24">
        <f t="shared" si="1018"/>
        <v>0</v>
      </c>
      <c r="AG2745" s="24"/>
      <c r="AH2745" s="24"/>
      <c r="AI2745" s="24"/>
      <c r="AJ2745" s="24"/>
      <c r="AK2745" s="24"/>
      <c r="AL2745" s="24"/>
      <c r="AM2745" s="24">
        <f t="shared" si="1019"/>
        <v>0</v>
      </c>
      <c r="AN2745" s="24">
        <f t="shared" si="1036"/>
        <v>0</v>
      </c>
      <c r="AQ2745" s="24"/>
      <c r="AR2745" s="24"/>
      <c r="AS2745" s="24"/>
      <c r="AT2745" s="24"/>
      <c r="AU2745" s="24"/>
      <c r="AV2745" s="24"/>
      <c r="AW2745" s="24">
        <f t="shared" si="1020"/>
        <v>0</v>
      </c>
      <c r="AX2745" s="24">
        <f t="shared" si="1021"/>
        <v>0</v>
      </c>
      <c r="BA2745" s="24"/>
      <c r="BB2745" s="24"/>
      <c r="BC2745" s="24"/>
      <c r="BD2745" s="24"/>
      <c r="BE2745" s="24"/>
      <c r="BF2745" s="24"/>
      <c r="BG2745" s="24">
        <f t="shared" si="1022"/>
        <v>0</v>
      </c>
      <c r="BH2745" s="24">
        <f t="shared" si="1023"/>
        <v>0</v>
      </c>
      <c r="BK2745" s="24"/>
      <c r="BL2745" s="24"/>
      <c r="BM2745" s="24"/>
      <c r="BN2745" s="24"/>
      <c r="BO2745" s="24"/>
      <c r="BP2745" s="24"/>
      <c r="BQ2745" s="24">
        <f t="shared" si="1024"/>
        <v>0</v>
      </c>
      <c r="BR2745" s="24">
        <f t="shared" si="1025"/>
        <v>0</v>
      </c>
      <c r="BU2745" s="24"/>
      <c r="BV2745" s="24"/>
      <c r="BW2745" s="24"/>
      <c r="BX2745" s="24"/>
      <c r="BY2745" s="24"/>
      <c r="BZ2745" s="24"/>
      <c r="CA2745" s="24">
        <f t="shared" si="1026"/>
        <v>0</v>
      </c>
      <c r="CB2745" s="24">
        <f t="shared" si="1027"/>
        <v>0</v>
      </c>
      <c r="CC2745" s="24"/>
      <c r="CE2745" s="24">
        <f t="shared" si="1028"/>
        <v>0</v>
      </c>
      <c r="CG2745" s="24">
        <f t="shared" si="1029"/>
        <v>0</v>
      </c>
      <c r="CI2745" s="24">
        <f t="shared" si="1030"/>
        <v>0</v>
      </c>
      <c r="CK2745" s="24">
        <f t="shared" si="1031"/>
        <v>0</v>
      </c>
      <c r="CM2745" s="24">
        <f t="shared" si="1032"/>
        <v>0</v>
      </c>
      <c r="CO2745" s="24">
        <f t="shared" si="1033"/>
        <v>0</v>
      </c>
      <c r="CQ2745" s="24">
        <f t="shared" si="1034"/>
        <v>0</v>
      </c>
      <c r="CS2745" s="24">
        <f t="shared" si="1035"/>
        <v>0</v>
      </c>
    </row>
    <row r="2746" spans="9:97">
      <c r="I2746" s="24">
        <f t="shared" si="1015"/>
        <v>0</v>
      </c>
      <c r="J2746" s="24">
        <f t="shared" si="1014"/>
        <v>0</v>
      </c>
      <c r="M2746" s="24"/>
      <c r="N2746" s="24"/>
      <c r="O2746" s="24"/>
      <c r="P2746" s="24"/>
      <c r="Q2746" s="24"/>
      <c r="R2746" s="24"/>
      <c r="S2746" s="24">
        <f t="shared" si="1016"/>
        <v>0</v>
      </c>
      <c r="T2746" s="24">
        <f t="shared" si="1037"/>
        <v>0</v>
      </c>
      <c r="W2746" s="24"/>
      <c r="X2746" s="24"/>
      <c r="Y2746" s="24"/>
      <c r="Z2746" s="24"/>
      <c r="AA2746" s="24"/>
      <c r="AB2746" s="24"/>
      <c r="AC2746" s="24">
        <f t="shared" si="1017"/>
        <v>0</v>
      </c>
      <c r="AD2746" s="24">
        <f t="shared" si="1018"/>
        <v>0</v>
      </c>
      <c r="AG2746" s="24"/>
      <c r="AH2746" s="24"/>
      <c r="AI2746" s="24"/>
      <c r="AJ2746" s="24"/>
      <c r="AK2746" s="24"/>
      <c r="AL2746" s="24"/>
      <c r="AM2746" s="24">
        <f t="shared" si="1019"/>
        <v>0</v>
      </c>
      <c r="AN2746" s="24">
        <f t="shared" si="1036"/>
        <v>0</v>
      </c>
      <c r="AQ2746" s="24"/>
      <c r="AR2746" s="24"/>
      <c r="AS2746" s="24"/>
      <c r="AT2746" s="24"/>
      <c r="AU2746" s="24"/>
      <c r="AV2746" s="24"/>
      <c r="AW2746" s="24">
        <f t="shared" si="1020"/>
        <v>0</v>
      </c>
      <c r="AX2746" s="24">
        <f t="shared" si="1021"/>
        <v>0</v>
      </c>
      <c r="BA2746" s="24"/>
      <c r="BB2746" s="24"/>
      <c r="BC2746" s="24"/>
      <c r="BD2746" s="24"/>
      <c r="BE2746" s="24"/>
      <c r="BF2746" s="24"/>
      <c r="BG2746" s="24">
        <f t="shared" si="1022"/>
        <v>0</v>
      </c>
      <c r="BH2746" s="24">
        <f t="shared" si="1023"/>
        <v>0</v>
      </c>
      <c r="BK2746" s="24"/>
      <c r="BL2746" s="24"/>
      <c r="BM2746" s="24"/>
      <c r="BN2746" s="24"/>
      <c r="BO2746" s="24"/>
      <c r="BP2746" s="24"/>
      <c r="BQ2746" s="24">
        <f t="shared" si="1024"/>
        <v>0</v>
      </c>
      <c r="BR2746" s="24">
        <f t="shared" si="1025"/>
        <v>0</v>
      </c>
      <c r="BU2746" s="24"/>
      <c r="BV2746" s="24"/>
      <c r="BW2746" s="24"/>
      <c r="BX2746" s="24"/>
      <c r="BY2746" s="24"/>
      <c r="BZ2746" s="24"/>
      <c r="CA2746" s="24">
        <f t="shared" si="1026"/>
        <v>0</v>
      </c>
      <c r="CB2746" s="24">
        <f t="shared" si="1027"/>
        <v>0</v>
      </c>
      <c r="CC2746" s="24"/>
      <c r="CE2746" s="24">
        <f t="shared" si="1028"/>
        <v>0</v>
      </c>
      <c r="CG2746" s="24">
        <f t="shared" si="1029"/>
        <v>0</v>
      </c>
      <c r="CI2746" s="24">
        <f t="shared" si="1030"/>
        <v>0</v>
      </c>
      <c r="CK2746" s="24">
        <f t="shared" si="1031"/>
        <v>0</v>
      </c>
      <c r="CM2746" s="24">
        <f t="shared" si="1032"/>
        <v>0</v>
      </c>
      <c r="CO2746" s="24">
        <f t="shared" si="1033"/>
        <v>0</v>
      </c>
      <c r="CQ2746" s="24">
        <f t="shared" si="1034"/>
        <v>0</v>
      </c>
      <c r="CS2746" s="24">
        <f t="shared" si="1035"/>
        <v>0</v>
      </c>
    </row>
    <row r="2747" spans="9:97">
      <c r="I2747" s="24">
        <f t="shared" si="1015"/>
        <v>0</v>
      </c>
      <c r="J2747" s="24">
        <f t="shared" si="1014"/>
        <v>0</v>
      </c>
      <c r="M2747" s="24"/>
      <c r="N2747" s="24"/>
      <c r="O2747" s="24"/>
      <c r="P2747" s="24"/>
      <c r="Q2747" s="24"/>
      <c r="R2747" s="24"/>
      <c r="S2747" s="24">
        <f t="shared" si="1016"/>
        <v>0</v>
      </c>
      <c r="T2747" s="24">
        <f t="shared" si="1037"/>
        <v>0</v>
      </c>
      <c r="W2747" s="24"/>
      <c r="X2747" s="24"/>
      <c r="Y2747" s="24"/>
      <c r="Z2747" s="24"/>
      <c r="AA2747" s="24"/>
      <c r="AB2747" s="24"/>
      <c r="AC2747" s="24">
        <f t="shared" si="1017"/>
        <v>0</v>
      </c>
      <c r="AD2747" s="24">
        <f t="shared" si="1018"/>
        <v>0</v>
      </c>
      <c r="AG2747" s="24"/>
      <c r="AH2747" s="24"/>
      <c r="AI2747" s="24"/>
      <c r="AJ2747" s="24"/>
      <c r="AK2747" s="24"/>
      <c r="AL2747" s="24"/>
      <c r="AM2747" s="24">
        <f t="shared" si="1019"/>
        <v>0</v>
      </c>
      <c r="AN2747" s="24">
        <f t="shared" si="1036"/>
        <v>0</v>
      </c>
      <c r="AQ2747" s="24"/>
      <c r="AR2747" s="24"/>
      <c r="AS2747" s="24"/>
      <c r="AT2747" s="24"/>
      <c r="AU2747" s="24"/>
      <c r="AV2747" s="24"/>
      <c r="AW2747" s="24">
        <f t="shared" si="1020"/>
        <v>0</v>
      </c>
      <c r="AX2747" s="24">
        <f t="shared" si="1021"/>
        <v>0</v>
      </c>
      <c r="BA2747" s="24"/>
      <c r="BB2747" s="24"/>
      <c r="BC2747" s="24"/>
      <c r="BD2747" s="24"/>
      <c r="BE2747" s="24"/>
      <c r="BF2747" s="24"/>
      <c r="BG2747" s="24">
        <f t="shared" si="1022"/>
        <v>0</v>
      </c>
      <c r="BH2747" s="24">
        <f t="shared" si="1023"/>
        <v>0</v>
      </c>
      <c r="BK2747" s="24"/>
      <c r="BL2747" s="24"/>
      <c r="BM2747" s="24"/>
      <c r="BN2747" s="24"/>
      <c r="BO2747" s="24"/>
      <c r="BP2747" s="24"/>
      <c r="BQ2747" s="24">
        <f t="shared" si="1024"/>
        <v>0</v>
      </c>
      <c r="BR2747" s="24">
        <f t="shared" si="1025"/>
        <v>0</v>
      </c>
      <c r="BU2747" s="24"/>
      <c r="BV2747" s="24"/>
      <c r="BW2747" s="24"/>
      <c r="BX2747" s="24"/>
      <c r="BY2747" s="24"/>
      <c r="BZ2747" s="24"/>
      <c r="CA2747" s="24">
        <f t="shared" si="1026"/>
        <v>0</v>
      </c>
      <c r="CB2747" s="24">
        <f t="shared" si="1027"/>
        <v>0</v>
      </c>
      <c r="CC2747" s="24"/>
      <c r="CE2747" s="24">
        <f t="shared" si="1028"/>
        <v>0</v>
      </c>
      <c r="CG2747" s="24">
        <f t="shared" si="1029"/>
        <v>0</v>
      </c>
      <c r="CI2747" s="24">
        <f t="shared" si="1030"/>
        <v>0</v>
      </c>
      <c r="CK2747" s="24">
        <f t="shared" si="1031"/>
        <v>0</v>
      </c>
      <c r="CM2747" s="24">
        <f t="shared" si="1032"/>
        <v>0</v>
      </c>
      <c r="CO2747" s="24">
        <f t="shared" si="1033"/>
        <v>0</v>
      </c>
      <c r="CQ2747" s="24">
        <f t="shared" si="1034"/>
        <v>0</v>
      </c>
      <c r="CS2747" s="24">
        <f t="shared" si="1035"/>
        <v>0</v>
      </c>
    </row>
    <row r="2748" spans="9:97">
      <c r="I2748" s="24">
        <f t="shared" si="1015"/>
        <v>0</v>
      </c>
      <c r="J2748" s="24">
        <f t="shared" si="1014"/>
        <v>0</v>
      </c>
      <c r="M2748" s="24"/>
      <c r="N2748" s="24"/>
      <c r="O2748" s="24"/>
      <c r="P2748" s="24"/>
      <c r="Q2748" s="24"/>
      <c r="R2748" s="24"/>
      <c r="S2748" s="24">
        <f t="shared" si="1016"/>
        <v>0</v>
      </c>
      <c r="T2748" s="24">
        <f t="shared" si="1037"/>
        <v>0</v>
      </c>
      <c r="W2748" s="24"/>
      <c r="X2748" s="24"/>
      <c r="Y2748" s="24"/>
      <c r="Z2748" s="24"/>
      <c r="AA2748" s="24"/>
      <c r="AB2748" s="24"/>
      <c r="AC2748" s="24">
        <f t="shared" si="1017"/>
        <v>0</v>
      </c>
      <c r="AD2748" s="24">
        <f t="shared" si="1018"/>
        <v>0</v>
      </c>
      <c r="AG2748" s="24"/>
      <c r="AH2748" s="24"/>
      <c r="AI2748" s="24"/>
      <c r="AJ2748" s="24"/>
      <c r="AK2748" s="24"/>
      <c r="AL2748" s="24"/>
      <c r="AM2748" s="24">
        <f t="shared" si="1019"/>
        <v>0</v>
      </c>
      <c r="AN2748" s="24">
        <f t="shared" si="1036"/>
        <v>0</v>
      </c>
      <c r="AQ2748" s="24"/>
      <c r="AR2748" s="24"/>
      <c r="AS2748" s="24"/>
      <c r="AT2748" s="24"/>
      <c r="AU2748" s="24"/>
      <c r="AV2748" s="24"/>
      <c r="AW2748" s="24">
        <f t="shared" si="1020"/>
        <v>0</v>
      </c>
      <c r="AX2748" s="24">
        <f t="shared" si="1021"/>
        <v>0</v>
      </c>
      <c r="BA2748" s="24"/>
      <c r="BB2748" s="24"/>
      <c r="BC2748" s="24"/>
      <c r="BD2748" s="24"/>
      <c r="BE2748" s="24"/>
      <c r="BF2748" s="24"/>
      <c r="BG2748" s="24">
        <f t="shared" si="1022"/>
        <v>0</v>
      </c>
      <c r="BH2748" s="24">
        <f t="shared" si="1023"/>
        <v>0</v>
      </c>
      <c r="BK2748" s="24"/>
      <c r="BL2748" s="24"/>
      <c r="BM2748" s="24"/>
      <c r="BN2748" s="24"/>
      <c r="BO2748" s="24"/>
      <c r="BP2748" s="24"/>
      <c r="BQ2748" s="24">
        <f t="shared" si="1024"/>
        <v>0</v>
      </c>
      <c r="BR2748" s="24">
        <f t="shared" si="1025"/>
        <v>0</v>
      </c>
      <c r="BU2748" s="24"/>
      <c r="BV2748" s="24"/>
      <c r="BW2748" s="24"/>
      <c r="BX2748" s="24"/>
      <c r="BY2748" s="24"/>
      <c r="BZ2748" s="24"/>
      <c r="CA2748" s="24">
        <f t="shared" si="1026"/>
        <v>0</v>
      </c>
      <c r="CB2748" s="24">
        <f t="shared" si="1027"/>
        <v>0</v>
      </c>
      <c r="CC2748" s="24"/>
      <c r="CE2748" s="24">
        <f t="shared" si="1028"/>
        <v>0</v>
      </c>
      <c r="CG2748" s="24">
        <f t="shared" si="1029"/>
        <v>0</v>
      </c>
      <c r="CI2748" s="24">
        <f t="shared" si="1030"/>
        <v>0</v>
      </c>
      <c r="CK2748" s="24">
        <f t="shared" si="1031"/>
        <v>0</v>
      </c>
      <c r="CM2748" s="24">
        <f t="shared" si="1032"/>
        <v>0</v>
      </c>
      <c r="CO2748" s="24">
        <f t="shared" si="1033"/>
        <v>0</v>
      </c>
      <c r="CQ2748" s="24">
        <f t="shared" si="1034"/>
        <v>0</v>
      </c>
      <c r="CS2748" s="24">
        <f t="shared" si="1035"/>
        <v>0</v>
      </c>
    </row>
    <row r="2749" spans="9:97">
      <c r="I2749" s="24">
        <f t="shared" si="1015"/>
        <v>0</v>
      </c>
      <c r="J2749" s="24">
        <f t="shared" si="1014"/>
        <v>0</v>
      </c>
      <c r="M2749" s="24"/>
      <c r="N2749" s="24"/>
      <c r="O2749" s="24"/>
      <c r="P2749" s="24"/>
      <c r="Q2749" s="24"/>
      <c r="R2749" s="24"/>
      <c r="S2749" s="24">
        <f t="shared" si="1016"/>
        <v>0</v>
      </c>
      <c r="T2749" s="24">
        <f t="shared" si="1037"/>
        <v>0</v>
      </c>
      <c r="W2749" s="24"/>
      <c r="X2749" s="24"/>
      <c r="Y2749" s="24"/>
      <c r="Z2749" s="24"/>
      <c r="AA2749" s="24"/>
      <c r="AB2749" s="24"/>
      <c r="AC2749" s="24">
        <f t="shared" si="1017"/>
        <v>0</v>
      </c>
      <c r="AD2749" s="24">
        <f t="shared" si="1018"/>
        <v>0</v>
      </c>
      <c r="AG2749" s="24"/>
      <c r="AH2749" s="24"/>
      <c r="AI2749" s="24"/>
      <c r="AJ2749" s="24"/>
      <c r="AK2749" s="24"/>
      <c r="AL2749" s="24"/>
      <c r="AM2749" s="24">
        <f t="shared" si="1019"/>
        <v>0</v>
      </c>
      <c r="AN2749" s="24">
        <f t="shared" si="1036"/>
        <v>0</v>
      </c>
      <c r="AQ2749" s="24"/>
      <c r="AR2749" s="24"/>
      <c r="AS2749" s="24"/>
      <c r="AT2749" s="24"/>
      <c r="AU2749" s="24"/>
      <c r="AV2749" s="24"/>
      <c r="AW2749" s="24">
        <f t="shared" si="1020"/>
        <v>0</v>
      </c>
      <c r="AX2749" s="24">
        <f t="shared" si="1021"/>
        <v>0</v>
      </c>
      <c r="BA2749" s="24"/>
      <c r="BB2749" s="24"/>
      <c r="BC2749" s="24"/>
      <c r="BD2749" s="24"/>
      <c r="BE2749" s="24"/>
      <c r="BF2749" s="24"/>
      <c r="BG2749" s="24">
        <f t="shared" si="1022"/>
        <v>0</v>
      </c>
      <c r="BH2749" s="24">
        <f t="shared" si="1023"/>
        <v>0</v>
      </c>
      <c r="BK2749" s="24"/>
      <c r="BL2749" s="24"/>
      <c r="BM2749" s="24"/>
      <c r="BN2749" s="24"/>
      <c r="BO2749" s="24"/>
      <c r="BP2749" s="24"/>
      <c r="BQ2749" s="24">
        <f t="shared" si="1024"/>
        <v>0</v>
      </c>
      <c r="BR2749" s="24">
        <f t="shared" si="1025"/>
        <v>0</v>
      </c>
      <c r="BU2749" s="24"/>
      <c r="BV2749" s="24"/>
      <c r="BW2749" s="24"/>
      <c r="BX2749" s="24"/>
      <c r="BY2749" s="24"/>
      <c r="BZ2749" s="24"/>
      <c r="CA2749" s="24">
        <f t="shared" si="1026"/>
        <v>0</v>
      </c>
      <c r="CB2749" s="24">
        <f t="shared" si="1027"/>
        <v>0</v>
      </c>
      <c r="CC2749" s="24"/>
      <c r="CE2749" s="24">
        <f t="shared" si="1028"/>
        <v>0</v>
      </c>
      <c r="CG2749" s="24">
        <f t="shared" si="1029"/>
        <v>0</v>
      </c>
      <c r="CI2749" s="24">
        <f t="shared" si="1030"/>
        <v>0</v>
      </c>
      <c r="CK2749" s="24">
        <f t="shared" si="1031"/>
        <v>0</v>
      </c>
      <c r="CM2749" s="24">
        <f t="shared" si="1032"/>
        <v>0</v>
      </c>
      <c r="CO2749" s="24">
        <f t="shared" si="1033"/>
        <v>0</v>
      </c>
      <c r="CQ2749" s="24">
        <f t="shared" si="1034"/>
        <v>0</v>
      </c>
      <c r="CS2749" s="24">
        <f t="shared" si="1035"/>
        <v>0</v>
      </c>
    </row>
    <row r="2750" spans="9:97">
      <c r="I2750" s="24">
        <f t="shared" si="1015"/>
        <v>0</v>
      </c>
      <c r="J2750" s="24">
        <f t="shared" ref="J2750:J2813" si="1038">IF(F2750&lt;C2750-D2750,C2750-D2750-F2750,0)</f>
        <v>0</v>
      </c>
      <c r="M2750" s="24"/>
      <c r="N2750" s="24"/>
      <c r="O2750" s="24"/>
      <c r="P2750" s="24"/>
      <c r="Q2750" s="24"/>
      <c r="R2750" s="24"/>
      <c r="S2750" s="24">
        <f t="shared" si="1016"/>
        <v>0</v>
      </c>
      <c r="T2750" s="24">
        <f t="shared" si="1037"/>
        <v>0</v>
      </c>
      <c r="W2750" s="24"/>
      <c r="X2750" s="24"/>
      <c r="Y2750" s="24"/>
      <c r="Z2750" s="24"/>
      <c r="AA2750" s="24"/>
      <c r="AB2750" s="24"/>
      <c r="AC2750" s="24">
        <f t="shared" si="1017"/>
        <v>0</v>
      </c>
      <c r="AD2750" s="24">
        <f t="shared" si="1018"/>
        <v>0</v>
      </c>
      <c r="AG2750" s="24"/>
      <c r="AH2750" s="24"/>
      <c r="AI2750" s="24"/>
      <c r="AJ2750" s="24"/>
      <c r="AK2750" s="24"/>
      <c r="AL2750" s="24"/>
      <c r="AM2750" s="24">
        <f t="shared" si="1019"/>
        <v>0</v>
      </c>
      <c r="AN2750" s="24">
        <f t="shared" si="1036"/>
        <v>0</v>
      </c>
      <c r="AQ2750" s="24"/>
      <c r="AR2750" s="24"/>
      <c r="AS2750" s="24"/>
      <c r="AT2750" s="24"/>
      <c r="AU2750" s="24"/>
      <c r="AV2750" s="24"/>
      <c r="AW2750" s="24">
        <f t="shared" si="1020"/>
        <v>0</v>
      </c>
      <c r="AX2750" s="24">
        <f t="shared" si="1021"/>
        <v>0</v>
      </c>
      <c r="BA2750" s="24"/>
      <c r="BB2750" s="24"/>
      <c r="BC2750" s="24"/>
      <c r="BD2750" s="24"/>
      <c r="BE2750" s="24"/>
      <c r="BF2750" s="24"/>
      <c r="BG2750" s="24">
        <f t="shared" si="1022"/>
        <v>0</v>
      </c>
      <c r="BH2750" s="24">
        <f t="shared" si="1023"/>
        <v>0</v>
      </c>
      <c r="BK2750" s="24"/>
      <c r="BL2750" s="24"/>
      <c r="BM2750" s="24"/>
      <c r="BN2750" s="24"/>
      <c r="BO2750" s="24"/>
      <c r="BP2750" s="24"/>
      <c r="BQ2750" s="24">
        <f t="shared" si="1024"/>
        <v>0</v>
      </c>
      <c r="BR2750" s="24">
        <f t="shared" si="1025"/>
        <v>0</v>
      </c>
      <c r="BU2750" s="24"/>
      <c r="BV2750" s="24"/>
      <c r="BW2750" s="24"/>
      <c r="BX2750" s="24"/>
      <c r="BY2750" s="24"/>
      <c r="BZ2750" s="24"/>
      <c r="CA2750" s="24">
        <f t="shared" si="1026"/>
        <v>0</v>
      </c>
      <c r="CB2750" s="24">
        <f t="shared" si="1027"/>
        <v>0</v>
      </c>
      <c r="CC2750" s="24"/>
      <c r="CE2750" s="24">
        <f t="shared" si="1028"/>
        <v>0</v>
      </c>
      <c r="CG2750" s="24">
        <f t="shared" si="1029"/>
        <v>0</v>
      </c>
      <c r="CI2750" s="24">
        <f t="shared" si="1030"/>
        <v>0</v>
      </c>
      <c r="CK2750" s="24">
        <f t="shared" si="1031"/>
        <v>0</v>
      </c>
      <c r="CM2750" s="24">
        <f t="shared" si="1032"/>
        <v>0</v>
      </c>
      <c r="CO2750" s="24">
        <f t="shared" si="1033"/>
        <v>0</v>
      </c>
      <c r="CQ2750" s="24">
        <f t="shared" si="1034"/>
        <v>0</v>
      </c>
      <c r="CS2750" s="24">
        <f t="shared" si="1035"/>
        <v>0</v>
      </c>
    </row>
    <row r="2751" spans="9:97">
      <c r="I2751" s="24">
        <f t="shared" si="1015"/>
        <v>0</v>
      </c>
      <c r="J2751" s="24">
        <f t="shared" si="1038"/>
        <v>0</v>
      </c>
      <c r="M2751" s="24"/>
      <c r="N2751" s="24"/>
      <c r="O2751" s="24"/>
      <c r="P2751" s="24"/>
      <c r="Q2751" s="24"/>
      <c r="R2751" s="24"/>
      <c r="S2751" s="24">
        <f t="shared" si="1016"/>
        <v>0</v>
      </c>
      <c r="T2751" s="24">
        <f t="shared" si="1037"/>
        <v>0</v>
      </c>
      <c r="W2751" s="24"/>
      <c r="X2751" s="24"/>
      <c r="Y2751" s="24"/>
      <c r="Z2751" s="24"/>
      <c r="AA2751" s="24"/>
      <c r="AB2751" s="24"/>
      <c r="AC2751" s="24">
        <f t="shared" si="1017"/>
        <v>0</v>
      </c>
      <c r="AD2751" s="24">
        <f t="shared" si="1018"/>
        <v>0</v>
      </c>
      <c r="AG2751" s="24"/>
      <c r="AH2751" s="24"/>
      <c r="AI2751" s="24"/>
      <c r="AJ2751" s="24"/>
      <c r="AK2751" s="24"/>
      <c r="AL2751" s="24"/>
      <c r="AM2751" s="24">
        <f t="shared" si="1019"/>
        <v>0</v>
      </c>
      <c r="AN2751" s="24">
        <f t="shared" si="1036"/>
        <v>0</v>
      </c>
      <c r="AQ2751" s="24"/>
      <c r="AR2751" s="24"/>
      <c r="AS2751" s="24"/>
      <c r="AT2751" s="24"/>
      <c r="AU2751" s="24"/>
      <c r="AV2751" s="24"/>
      <c r="AW2751" s="24">
        <f t="shared" si="1020"/>
        <v>0</v>
      </c>
      <c r="AX2751" s="24">
        <f t="shared" si="1021"/>
        <v>0</v>
      </c>
      <c r="BA2751" s="24"/>
      <c r="BB2751" s="24"/>
      <c r="BC2751" s="24"/>
      <c r="BD2751" s="24"/>
      <c r="BE2751" s="24"/>
      <c r="BF2751" s="24"/>
      <c r="BG2751" s="24">
        <f t="shared" si="1022"/>
        <v>0</v>
      </c>
      <c r="BH2751" s="24">
        <f t="shared" si="1023"/>
        <v>0</v>
      </c>
      <c r="BK2751" s="24"/>
      <c r="BL2751" s="24"/>
      <c r="BM2751" s="24"/>
      <c r="BN2751" s="24"/>
      <c r="BO2751" s="24"/>
      <c r="BP2751" s="24"/>
      <c r="BQ2751" s="24">
        <f t="shared" si="1024"/>
        <v>0</v>
      </c>
      <c r="BR2751" s="24">
        <f t="shared" si="1025"/>
        <v>0</v>
      </c>
      <c r="BU2751" s="24"/>
      <c r="BV2751" s="24"/>
      <c r="BW2751" s="24"/>
      <c r="BX2751" s="24"/>
      <c r="BY2751" s="24"/>
      <c r="BZ2751" s="24"/>
      <c r="CA2751" s="24">
        <f t="shared" si="1026"/>
        <v>0</v>
      </c>
      <c r="CB2751" s="24">
        <f t="shared" si="1027"/>
        <v>0</v>
      </c>
      <c r="CC2751" s="24"/>
      <c r="CE2751" s="24">
        <f t="shared" si="1028"/>
        <v>0</v>
      </c>
      <c r="CG2751" s="24">
        <f t="shared" si="1029"/>
        <v>0</v>
      </c>
      <c r="CI2751" s="24">
        <f t="shared" si="1030"/>
        <v>0</v>
      </c>
      <c r="CK2751" s="24">
        <f t="shared" si="1031"/>
        <v>0</v>
      </c>
      <c r="CM2751" s="24">
        <f t="shared" si="1032"/>
        <v>0</v>
      </c>
      <c r="CO2751" s="24">
        <f t="shared" si="1033"/>
        <v>0</v>
      </c>
      <c r="CQ2751" s="24">
        <f t="shared" si="1034"/>
        <v>0</v>
      </c>
      <c r="CS2751" s="24">
        <f t="shared" si="1035"/>
        <v>0</v>
      </c>
    </row>
    <row r="2752" spans="9:97">
      <c r="I2752" s="24">
        <f t="shared" si="1015"/>
        <v>0</v>
      </c>
      <c r="J2752" s="24">
        <f t="shared" si="1038"/>
        <v>0</v>
      </c>
      <c r="M2752" s="24"/>
      <c r="N2752" s="24"/>
      <c r="O2752" s="24"/>
      <c r="P2752" s="24"/>
      <c r="Q2752" s="24"/>
      <c r="R2752" s="24"/>
      <c r="S2752" s="24">
        <f t="shared" si="1016"/>
        <v>0</v>
      </c>
      <c r="T2752" s="24">
        <f t="shared" si="1037"/>
        <v>0</v>
      </c>
      <c r="W2752" s="24"/>
      <c r="X2752" s="24"/>
      <c r="Y2752" s="24"/>
      <c r="Z2752" s="24"/>
      <c r="AA2752" s="24"/>
      <c r="AB2752" s="24"/>
      <c r="AC2752" s="24">
        <f t="shared" si="1017"/>
        <v>0</v>
      </c>
      <c r="AD2752" s="24">
        <f t="shared" si="1018"/>
        <v>0</v>
      </c>
      <c r="AG2752" s="24"/>
      <c r="AH2752" s="24"/>
      <c r="AI2752" s="24"/>
      <c r="AJ2752" s="24"/>
      <c r="AK2752" s="24"/>
      <c r="AL2752" s="24"/>
      <c r="AM2752" s="24">
        <f t="shared" si="1019"/>
        <v>0</v>
      </c>
      <c r="AN2752" s="24">
        <f t="shared" si="1036"/>
        <v>0</v>
      </c>
      <c r="AQ2752" s="24"/>
      <c r="AR2752" s="24"/>
      <c r="AS2752" s="24"/>
      <c r="AT2752" s="24"/>
      <c r="AU2752" s="24"/>
      <c r="AV2752" s="24"/>
      <c r="AW2752" s="24">
        <f t="shared" si="1020"/>
        <v>0</v>
      </c>
      <c r="AX2752" s="24">
        <f t="shared" si="1021"/>
        <v>0</v>
      </c>
      <c r="BA2752" s="24"/>
      <c r="BB2752" s="24"/>
      <c r="BC2752" s="24"/>
      <c r="BD2752" s="24"/>
      <c r="BE2752" s="24"/>
      <c r="BF2752" s="24"/>
      <c r="BG2752" s="24">
        <f t="shared" si="1022"/>
        <v>0</v>
      </c>
      <c r="BH2752" s="24">
        <f t="shared" si="1023"/>
        <v>0</v>
      </c>
      <c r="BK2752" s="24"/>
      <c r="BL2752" s="24"/>
      <c r="BM2752" s="24"/>
      <c r="BN2752" s="24"/>
      <c r="BO2752" s="24"/>
      <c r="BP2752" s="24"/>
      <c r="BQ2752" s="24">
        <f t="shared" si="1024"/>
        <v>0</v>
      </c>
      <c r="BR2752" s="24">
        <f t="shared" si="1025"/>
        <v>0</v>
      </c>
      <c r="BU2752" s="24"/>
      <c r="BV2752" s="24"/>
      <c r="BW2752" s="24"/>
      <c r="BX2752" s="24"/>
      <c r="BY2752" s="24"/>
      <c r="BZ2752" s="24"/>
      <c r="CA2752" s="24">
        <f t="shared" si="1026"/>
        <v>0</v>
      </c>
      <c r="CB2752" s="24">
        <f t="shared" si="1027"/>
        <v>0</v>
      </c>
      <c r="CC2752" s="24"/>
      <c r="CE2752" s="24">
        <f t="shared" si="1028"/>
        <v>0</v>
      </c>
      <c r="CG2752" s="24">
        <f t="shared" si="1029"/>
        <v>0</v>
      </c>
      <c r="CI2752" s="24">
        <f t="shared" si="1030"/>
        <v>0</v>
      </c>
      <c r="CK2752" s="24">
        <f t="shared" si="1031"/>
        <v>0</v>
      </c>
      <c r="CM2752" s="24">
        <f t="shared" si="1032"/>
        <v>0</v>
      </c>
      <c r="CO2752" s="24">
        <f t="shared" si="1033"/>
        <v>0</v>
      </c>
      <c r="CQ2752" s="24">
        <f t="shared" si="1034"/>
        <v>0</v>
      </c>
      <c r="CS2752" s="24">
        <f t="shared" si="1035"/>
        <v>0</v>
      </c>
    </row>
    <row r="2753" spans="9:97">
      <c r="I2753" s="24">
        <f t="shared" si="1015"/>
        <v>0</v>
      </c>
      <c r="J2753" s="24">
        <f t="shared" si="1038"/>
        <v>0</v>
      </c>
      <c r="M2753" s="24"/>
      <c r="N2753" s="24"/>
      <c r="O2753" s="24"/>
      <c r="P2753" s="24"/>
      <c r="Q2753" s="24"/>
      <c r="R2753" s="24"/>
      <c r="S2753" s="24">
        <f t="shared" si="1016"/>
        <v>0</v>
      </c>
      <c r="T2753" s="24">
        <f t="shared" si="1037"/>
        <v>0</v>
      </c>
      <c r="W2753" s="24"/>
      <c r="X2753" s="24"/>
      <c r="Y2753" s="24"/>
      <c r="Z2753" s="24"/>
      <c r="AA2753" s="24"/>
      <c r="AB2753" s="24"/>
      <c r="AC2753" s="24">
        <f t="shared" si="1017"/>
        <v>0</v>
      </c>
      <c r="AD2753" s="24">
        <f t="shared" si="1018"/>
        <v>0</v>
      </c>
      <c r="AG2753" s="24"/>
      <c r="AH2753" s="24"/>
      <c r="AI2753" s="24"/>
      <c r="AJ2753" s="24"/>
      <c r="AK2753" s="24"/>
      <c r="AL2753" s="24"/>
      <c r="AM2753" s="24">
        <f t="shared" si="1019"/>
        <v>0</v>
      </c>
      <c r="AN2753" s="24">
        <f t="shared" si="1036"/>
        <v>0</v>
      </c>
      <c r="AQ2753" s="24"/>
      <c r="AR2753" s="24"/>
      <c r="AS2753" s="24"/>
      <c r="AT2753" s="24"/>
      <c r="AU2753" s="24"/>
      <c r="AV2753" s="24"/>
      <c r="AW2753" s="24">
        <f t="shared" si="1020"/>
        <v>0</v>
      </c>
      <c r="AX2753" s="24">
        <f t="shared" si="1021"/>
        <v>0</v>
      </c>
      <c r="BA2753" s="24"/>
      <c r="BB2753" s="24"/>
      <c r="BC2753" s="24"/>
      <c r="BD2753" s="24"/>
      <c r="BE2753" s="24"/>
      <c r="BF2753" s="24"/>
      <c r="BG2753" s="24">
        <f t="shared" si="1022"/>
        <v>0</v>
      </c>
      <c r="BH2753" s="24">
        <f t="shared" si="1023"/>
        <v>0</v>
      </c>
      <c r="BK2753" s="24"/>
      <c r="BL2753" s="24"/>
      <c r="BM2753" s="24"/>
      <c r="BN2753" s="24"/>
      <c r="BO2753" s="24"/>
      <c r="BP2753" s="24"/>
      <c r="BQ2753" s="24">
        <f t="shared" si="1024"/>
        <v>0</v>
      </c>
      <c r="BR2753" s="24">
        <f t="shared" si="1025"/>
        <v>0</v>
      </c>
      <c r="BU2753" s="24"/>
      <c r="BV2753" s="24"/>
      <c r="BW2753" s="24"/>
      <c r="BX2753" s="24"/>
      <c r="BY2753" s="24"/>
      <c r="BZ2753" s="24"/>
      <c r="CA2753" s="24">
        <f t="shared" si="1026"/>
        <v>0</v>
      </c>
      <c r="CB2753" s="24">
        <f t="shared" si="1027"/>
        <v>0</v>
      </c>
      <c r="CC2753" s="24"/>
      <c r="CE2753" s="24">
        <f t="shared" si="1028"/>
        <v>0</v>
      </c>
      <c r="CG2753" s="24">
        <f t="shared" si="1029"/>
        <v>0</v>
      </c>
      <c r="CI2753" s="24">
        <f t="shared" si="1030"/>
        <v>0</v>
      </c>
      <c r="CK2753" s="24">
        <f t="shared" si="1031"/>
        <v>0</v>
      </c>
      <c r="CM2753" s="24">
        <f t="shared" si="1032"/>
        <v>0</v>
      </c>
      <c r="CO2753" s="24">
        <f t="shared" si="1033"/>
        <v>0</v>
      </c>
      <c r="CQ2753" s="24">
        <f t="shared" si="1034"/>
        <v>0</v>
      </c>
      <c r="CS2753" s="24">
        <f t="shared" si="1035"/>
        <v>0</v>
      </c>
    </row>
    <row r="2754" spans="9:97">
      <c r="I2754" s="24">
        <f t="shared" si="1015"/>
        <v>0</v>
      </c>
      <c r="J2754" s="24">
        <f t="shared" si="1038"/>
        <v>0</v>
      </c>
      <c r="M2754" s="24"/>
      <c r="N2754" s="24"/>
      <c r="O2754" s="24"/>
      <c r="P2754" s="24"/>
      <c r="Q2754" s="24"/>
      <c r="R2754" s="24"/>
      <c r="S2754" s="24">
        <f t="shared" si="1016"/>
        <v>0</v>
      </c>
      <c r="T2754" s="24">
        <f t="shared" si="1037"/>
        <v>0</v>
      </c>
      <c r="W2754" s="24"/>
      <c r="X2754" s="24"/>
      <c r="Y2754" s="24"/>
      <c r="Z2754" s="24"/>
      <c r="AA2754" s="24"/>
      <c r="AB2754" s="24"/>
      <c r="AC2754" s="24">
        <f t="shared" si="1017"/>
        <v>0</v>
      </c>
      <c r="AD2754" s="24">
        <f t="shared" si="1018"/>
        <v>0</v>
      </c>
      <c r="AG2754" s="24"/>
      <c r="AH2754" s="24"/>
      <c r="AI2754" s="24"/>
      <c r="AJ2754" s="24"/>
      <c r="AK2754" s="24"/>
      <c r="AL2754" s="24"/>
      <c r="AM2754" s="24">
        <f t="shared" si="1019"/>
        <v>0</v>
      </c>
      <c r="AN2754" s="24">
        <f t="shared" si="1036"/>
        <v>0</v>
      </c>
      <c r="AQ2754" s="24"/>
      <c r="AR2754" s="24"/>
      <c r="AS2754" s="24"/>
      <c r="AT2754" s="24"/>
      <c r="AU2754" s="24"/>
      <c r="AV2754" s="24"/>
      <c r="AW2754" s="24">
        <f t="shared" si="1020"/>
        <v>0</v>
      </c>
      <c r="AX2754" s="24">
        <f t="shared" si="1021"/>
        <v>0</v>
      </c>
      <c r="BA2754" s="24"/>
      <c r="BB2754" s="24"/>
      <c r="BC2754" s="24"/>
      <c r="BD2754" s="24"/>
      <c r="BE2754" s="24"/>
      <c r="BF2754" s="24"/>
      <c r="BG2754" s="24">
        <f t="shared" si="1022"/>
        <v>0</v>
      </c>
      <c r="BH2754" s="24">
        <f t="shared" si="1023"/>
        <v>0</v>
      </c>
      <c r="BK2754" s="24"/>
      <c r="BL2754" s="24"/>
      <c r="BM2754" s="24"/>
      <c r="BN2754" s="24"/>
      <c r="BO2754" s="24"/>
      <c r="BP2754" s="24"/>
      <c r="BQ2754" s="24">
        <f t="shared" si="1024"/>
        <v>0</v>
      </c>
      <c r="BR2754" s="24">
        <f t="shared" si="1025"/>
        <v>0</v>
      </c>
      <c r="BU2754" s="24"/>
      <c r="BV2754" s="24"/>
      <c r="BW2754" s="24"/>
      <c r="BX2754" s="24"/>
      <c r="BY2754" s="24"/>
      <c r="BZ2754" s="24"/>
      <c r="CA2754" s="24">
        <f t="shared" si="1026"/>
        <v>0</v>
      </c>
      <c r="CB2754" s="24">
        <f t="shared" si="1027"/>
        <v>0</v>
      </c>
      <c r="CC2754" s="24"/>
      <c r="CE2754" s="24">
        <f t="shared" si="1028"/>
        <v>0</v>
      </c>
      <c r="CG2754" s="24">
        <f t="shared" si="1029"/>
        <v>0</v>
      </c>
      <c r="CI2754" s="24">
        <f t="shared" si="1030"/>
        <v>0</v>
      </c>
      <c r="CK2754" s="24">
        <f t="shared" si="1031"/>
        <v>0</v>
      </c>
      <c r="CM2754" s="24">
        <f t="shared" si="1032"/>
        <v>0</v>
      </c>
      <c r="CO2754" s="24">
        <f t="shared" si="1033"/>
        <v>0</v>
      </c>
      <c r="CQ2754" s="24">
        <f t="shared" si="1034"/>
        <v>0</v>
      </c>
      <c r="CS2754" s="24">
        <f t="shared" si="1035"/>
        <v>0</v>
      </c>
    </row>
    <row r="2755" spans="9:97">
      <c r="I2755" s="24">
        <f t="shared" si="1015"/>
        <v>0</v>
      </c>
      <c r="J2755" s="24">
        <f t="shared" si="1038"/>
        <v>0</v>
      </c>
      <c r="M2755" s="24"/>
      <c r="N2755" s="24"/>
      <c r="O2755" s="24"/>
      <c r="P2755" s="24"/>
      <c r="Q2755" s="24"/>
      <c r="R2755" s="24"/>
      <c r="S2755" s="24">
        <f t="shared" si="1016"/>
        <v>0</v>
      </c>
      <c r="T2755" s="24">
        <f t="shared" si="1037"/>
        <v>0</v>
      </c>
      <c r="W2755" s="24"/>
      <c r="X2755" s="24"/>
      <c r="Y2755" s="24"/>
      <c r="Z2755" s="24"/>
      <c r="AA2755" s="24"/>
      <c r="AB2755" s="24"/>
      <c r="AC2755" s="24">
        <f t="shared" si="1017"/>
        <v>0</v>
      </c>
      <c r="AD2755" s="24">
        <f t="shared" si="1018"/>
        <v>0</v>
      </c>
      <c r="AG2755" s="24"/>
      <c r="AH2755" s="24"/>
      <c r="AI2755" s="24"/>
      <c r="AJ2755" s="24"/>
      <c r="AK2755" s="24"/>
      <c r="AL2755" s="24"/>
      <c r="AM2755" s="24">
        <f t="shared" si="1019"/>
        <v>0</v>
      </c>
      <c r="AN2755" s="24">
        <f t="shared" si="1036"/>
        <v>0</v>
      </c>
      <c r="AQ2755" s="24"/>
      <c r="AR2755" s="24"/>
      <c r="AS2755" s="24"/>
      <c r="AT2755" s="24"/>
      <c r="AU2755" s="24"/>
      <c r="AV2755" s="24"/>
      <c r="AW2755" s="24">
        <f t="shared" si="1020"/>
        <v>0</v>
      </c>
      <c r="AX2755" s="24">
        <f t="shared" si="1021"/>
        <v>0</v>
      </c>
      <c r="BA2755" s="24"/>
      <c r="BB2755" s="24"/>
      <c r="BC2755" s="24"/>
      <c r="BD2755" s="24"/>
      <c r="BE2755" s="24"/>
      <c r="BF2755" s="24"/>
      <c r="BG2755" s="24">
        <f t="shared" si="1022"/>
        <v>0</v>
      </c>
      <c r="BH2755" s="24">
        <f t="shared" si="1023"/>
        <v>0</v>
      </c>
      <c r="BK2755" s="24"/>
      <c r="BL2755" s="24"/>
      <c r="BM2755" s="24"/>
      <c r="BN2755" s="24"/>
      <c r="BO2755" s="24"/>
      <c r="BP2755" s="24"/>
      <c r="BQ2755" s="24">
        <f t="shared" si="1024"/>
        <v>0</v>
      </c>
      <c r="BR2755" s="24">
        <f t="shared" si="1025"/>
        <v>0</v>
      </c>
      <c r="BU2755" s="24"/>
      <c r="BV2755" s="24"/>
      <c r="BW2755" s="24"/>
      <c r="BX2755" s="24"/>
      <c r="BY2755" s="24"/>
      <c r="BZ2755" s="24"/>
      <c r="CA2755" s="24">
        <f t="shared" si="1026"/>
        <v>0</v>
      </c>
      <c r="CB2755" s="24">
        <f t="shared" si="1027"/>
        <v>0</v>
      </c>
      <c r="CC2755" s="24"/>
      <c r="CE2755" s="24">
        <f t="shared" si="1028"/>
        <v>0</v>
      </c>
      <c r="CG2755" s="24">
        <f t="shared" si="1029"/>
        <v>0</v>
      </c>
      <c r="CI2755" s="24">
        <f t="shared" si="1030"/>
        <v>0</v>
      </c>
      <c r="CK2755" s="24">
        <f t="shared" si="1031"/>
        <v>0</v>
      </c>
      <c r="CM2755" s="24">
        <f t="shared" si="1032"/>
        <v>0</v>
      </c>
      <c r="CO2755" s="24">
        <f t="shared" si="1033"/>
        <v>0</v>
      </c>
      <c r="CQ2755" s="24">
        <f t="shared" si="1034"/>
        <v>0</v>
      </c>
      <c r="CS2755" s="24">
        <f t="shared" si="1035"/>
        <v>0</v>
      </c>
    </row>
    <row r="2756" spans="9:97">
      <c r="I2756" s="24">
        <f t="shared" ref="I2756:I2819" si="1039">IF(F2756&gt;=C2756-D2756,G2756-H2756,E2756)</f>
        <v>0</v>
      </c>
      <c r="J2756" s="24">
        <f t="shared" si="1038"/>
        <v>0</v>
      </c>
      <c r="M2756" s="24"/>
      <c r="N2756" s="24"/>
      <c r="O2756" s="24"/>
      <c r="P2756" s="24"/>
      <c r="Q2756" s="24"/>
      <c r="R2756" s="24"/>
      <c r="S2756" s="24">
        <f t="shared" ref="S2756:S2819" si="1040">IF(P2756&gt;=M2756-N2756,Q2756-R2756,O2756)</f>
        <v>0</v>
      </c>
      <c r="T2756" s="24">
        <f t="shared" si="1037"/>
        <v>0</v>
      </c>
      <c r="W2756" s="24"/>
      <c r="X2756" s="24"/>
      <c r="Y2756" s="24"/>
      <c r="Z2756" s="24"/>
      <c r="AA2756" s="24"/>
      <c r="AB2756" s="24"/>
      <c r="AC2756" s="24">
        <f t="shared" ref="AC2756:AC2819" si="1041">IF(Z2756&gt;=W2756-X2756,AA2756-AB2756,Y2756)</f>
        <v>0</v>
      </c>
      <c r="AD2756" s="24">
        <f t="shared" ref="AD2756:AD2819" si="1042">IF(Z2756&lt;W2756-X2756,W2756-X2756-Z2756,0)</f>
        <v>0</v>
      </c>
      <c r="AG2756" s="24"/>
      <c r="AH2756" s="24"/>
      <c r="AI2756" s="24"/>
      <c r="AJ2756" s="24"/>
      <c r="AK2756" s="24"/>
      <c r="AL2756" s="24"/>
      <c r="AM2756" s="24">
        <f t="shared" ref="AM2756:AM2819" si="1043">IF(AJ2756&gt;=AG2756-AH2756,AK2756-AL2756,AI2756)</f>
        <v>0</v>
      </c>
      <c r="AN2756" s="24">
        <f t="shared" si="1036"/>
        <v>0</v>
      </c>
      <c r="AQ2756" s="24"/>
      <c r="AR2756" s="24"/>
      <c r="AS2756" s="24"/>
      <c r="AT2756" s="24"/>
      <c r="AU2756" s="24"/>
      <c r="AV2756" s="24"/>
      <c r="AW2756" s="24">
        <f t="shared" ref="AW2756:AW2819" si="1044">IF(AS2756&gt;=AR2756-AQ2756,AV2756-AU2756,AT2756)</f>
        <v>0</v>
      </c>
      <c r="AX2756" s="24">
        <f t="shared" ref="AX2756:AX2819" si="1045">IF(AS2756&lt;AR2756-AQ2756,AR2756-AQ2756-AS2756,0)</f>
        <v>0</v>
      </c>
      <c r="BA2756" s="24"/>
      <c r="BB2756" s="24"/>
      <c r="BC2756" s="24"/>
      <c r="BD2756" s="24"/>
      <c r="BE2756" s="24"/>
      <c r="BF2756" s="24"/>
      <c r="BG2756" s="24">
        <f t="shared" ref="BG2756:BG2819" si="1046">IF(BC2756&gt;=BB2756-BA2756,BF2756-BE2756,BD2756)</f>
        <v>0</v>
      </c>
      <c r="BH2756" s="24">
        <f t="shared" ref="BH2756:BH2819" si="1047">IF(BC2756&lt;BB2756-BA2756,BB2756-BA2756-BC2756,0)</f>
        <v>0</v>
      </c>
      <c r="BK2756" s="24"/>
      <c r="BL2756" s="24"/>
      <c r="BM2756" s="24"/>
      <c r="BN2756" s="24"/>
      <c r="BO2756" s="24"/>
      <c r="BP2756" s="24"/>
      <c r="BQ2756" s="24">
        <f t="shared" ref="BQ2756:BQ2819" si="1048">IF(BM2756&gt;=BL2756-BK2756,BP2756-BO2756,BN2756)</f>
        <v>0</v>
      </c>
      <c r="BR2756" s="24">
        <f t="shared" ref="BR2756:BR2819" si="1049">IF(BM2756&lt;BL2756-BK2756,BL2756-BK2756-BM2756,0)</f>
        <v>0</v>
      </c>
      <c r="BU2756" s="24"/>
      <c r="BV2756" s="24"/>
      <c r="BW2756" s="24"/>
      <c r="BX2756" s="24"/>
      <c r="BY2756" s="24"/>
      <c r="BZ2756" s="24"/>
      <c r="CA2756" s="24">
        <f t="shared" ref="CA2756:CA2819" si="1050">IF(BW2756&gt;=BV2756-BU2756,BZ2756-BY2756,BX2756)</f>
        <v>0</v>
      </c>
      <c r="CB2756" s="24">
        <f t="shared" ref="CB2756:CB2819" si="1051">IF(BW2756&lt;BV2756-BU2756,BV2756-BU2756-BW2756,0)</f>
        <v>0</v>
      </c>
      <c r="CC2756" s="24"/>
      <c r="CE2756" s="24">
        <f t="shared" si="1028"/>
        <v>0</v>
      </c>
      <c r="CG2756" s="24">
        <f t="shared" si="1029"/>
        <v>0</v>
      </c>
      <c r="CI2756" s="24">
        <f t="shared" si="1030"/>
        <v>0</v>
      </c>
      <c r="CK2756" s="24">
        <f t="shared" si="1031"/>
        <v>0</v>
      </c>
      <c r="CM2756" s="24">
        <f t="shared" si="1032"/>
        <v>0</v>
      </c>
      <c r="CO2756" s="24">
        <f t="shared" si="1033"/>
        <v>0</v>
      </c>
      <c r="CQ2756" s="24">
        <f t="shared" si="1034"/>
        <v>0</v>
      </c>
      <c r="CS2756" s="24">
        <f t="shared" si="1035"/>
        <v>0</v>
      </c>
    </row>
    <row r="2757" spans="9:97">
      <c r="I2757" s="24">
        <f t="shared" si="1039"/>
        <v>0</v>
      </c>
      <c r="J2757" s="24">
        <f t="shared" si="1038"/>
        <v>0</v>
      </c>
      <c r="M2757" s="24"/>
      <c r="N2757" s="24"/>
      <c r="O2757" s="24"/>
      <c r="P2757" s="24"/>
      <c r="Q2757" s="24"/>
      <c r="R2757" s="24"/>
      <c r="S2757" s="24">
        <f t="shared" si="1040"/>
        <v>0</v>
      </c>
      <c r="T2757" s="24">
        <f t="shared" si="1037"/>
        <v>0</v>
      </c>
      <c r="W2757" s="24"/>
      <c r="X2757" s="24"/>
      <c r="Y2757" s="24"/>
      <c r="Z2757" s="24"/>
      <c r="AA2757" s="24"/>
      <c r="AB2757" s="24"/>
      <c r="AC2757" s="24">
        <f t="shared" si="1041"/>
        <v>0</v>
      </c>
      <c r="AD2757" s="24">
        <f t="shared" si="1042"/>
        <v>0</v>
      </c>
      <c r="AG2757" s="24"/>
      <c r="AH2757" s="24"/>
      <c r="AI2757" s="24"/>
      <c r="AJ2757" s="24"/>
      <c r="AK2757" s="24"/>
      <c r="AL2757" s="24"/>
      <c r="AM2757" s="24">
        <f t="shared" si="1043"/>
        <v>0</v>
      </c>
      <c r="AN2757" s="24">
        <f t="shared" si="1036"/>
        <v>0</v>
      </c>
      <c r="AQ2757" s="24"/>
      <c r="AR2757" s="24"/>
      <c r="AS2757" s="24"/>
      <c r="AT2757" s="24"/>
      <c r="AU2757" s="24"/>
      <c r="AV2757" s="24"/>
      <c r="AW2757" s="24">
        <f t="shared" si="1044"/>
        <v>0</v>
      </c>
      <c r="AX2757" s="24">
        <f t="shared" si="1045"/>
        <v>0</v>
      </c>
      <c r="BA2757" s="24"/>
      <c r="BB2757" s="24"/>
      <c r="BC2757" s="24"/>
      <c r="BD2757" s="24"/>
      <c r="BE2757" s="24"/>
      <c r="BF2757" s="24"/>
      <c r="BG2757" s="24">
        <f t="shared" si="1046"/>
        <v>0</v>
      </c>
      <c r="BH2757" s="24">
        <f t="shared" si="1047"/>
        <v>0</v>
      </c>
      <c r="BK2757" s="24"/>
      <c r="BL2757" s="24"/>
      <c r="BM2757" s="24"/>
      <c r="BN2757" s="24"/>
      <c r="BO2757" s="24"/>
      <c r="BP2757" s="24"/>
      <c r="BQ2757" s="24">
        <f t="shared" si="1048"/>
        <v>0</v>
      </c>
      <c r="BR2757" s="24">
        <f t="shared" si="1049"/>
        <v>0</v>
      </c>
      <c r="BU2757" s="24"/>
      <c r="BV2757" s="24"/>
      <c r="BW2757" s="24"/>
      <c r="BX2757" s="24"/>
      <c r="BY2757" s="24"/>
      <c r="BZ2757" s="24"/>
      <c r="CA2757" s="24">
        <f t="shared" si="1050"/>
        <v>0</v>
      </c>
      <c r="CB2757" s="24">
        <f t="shared" si="1051"/>
        <v>0</v>
      </c>
      <c r="CC2757" s="24"/>
      <c r="CE2757" s="24">
        <f t="shared" ref="CE2757:CE2820" si="1052">SUMIF(B:B,CD2757,G:G)-SUMIF(B:B,CD2757,H:H)</f>
        <v>0</v>
      </c>
      <c r="CG2757" s="24">
        <f t="shared" ref="CG2757:CG2820" si="1053">SUMIF(L:L,CF2757,Q:Q)-SUMIF(L:L,CF2757,R:R)</f>
        <v>0</v>
      </c>
      <c r="CI2757" s="24">
        <f t="shared" ref="CI2757:CI2820" si="1054">SUMIF(V:V,CH2757,AA:AA)-SUMIF(V:V,CH2757,AB:AB)</f>
        <v>0</v>
      </c>
      <c r="CK2757" s="24">
        <f t="shared" ref="CK2757:CK2820" si="1055">SUMIF(AF:AF,CJ2757,AK:AK)-SUMIF(AF:AF,CJ2757,AL:AL)</f>
        <v>0</v>
      </c>
      <c r="CM2757" s="24">
        <f t="shared" ref="CM2757:CM2820" si="1056">SUMIF(AP:AP,CL2757,AV:AV)-SUMIF(AP:AP,CL2757,AU:AU)</f>
        <v>0</v>
      </c>
      <c r="CO2757" s="24">
        <f t="shared" ref="CO2757:CO2820" si="1057">SUMIF(AZ:AZ,CN2757,BF:BF)-SUMIF(AZ:AZ,CN2757,BE:BE)</f>
        <v>0</v>
      </c>
      <c r="CQ2757" s="24">
        <f t="shared" ref="CQ2757:CQ2820" si="1058">SUMIF(BJ:BJ,CP2757,BP:BP)-SUMIF(BJ:BJ,CP2757,BO:BO)</f>
        <v>0</v>
      </c>
      <c r="CS2757" s="24">
        <f t="shared" ref="CS2757:CS2820" si="1059">SUMIF(BT:BT,CR2757,BZ:BZ)-SUMIF(BT:BT,CR2757,BY:BY)</f>
        <v>0</v>
      </c>
    </row>
    <row r="2758" spans="9:97">
      <c r="I2758" s="24">
        <f t="shared" si="1039"/>
        <v>0</v>
      </c>
      <c r="J2758" s="24">
        <f t="shared" si="1038"/>
        <v>0</v>
      </c>
      <c r="M2758" s="24"/>
      <c r="N2758" s="24"/>
      <c r="O2758" s="24"/>
      <c r="P2758" s="24"/>
      <c r="Q2758" s="24"/>
      <c r="R2758" s="24"/>
      <c r="S2758" s="24">
        <f t="shared" si="1040"/>
        <v>0</v>
      </c>
      <c r="T2758" s="24">
        <f t="shared" si="1037"/>
        <v>0</v>
      </c>
      <c r="W2758" s="24"/>
      <c r="X2758" s="24"/>
      <c r="Y2758" s="24"/>
      <c r="Z2758" s="24"/>
      <c r="AA2758" s="24"/>
      <c r="AB2758" s="24"/>
      <c r="AC2758" s="24">
        <f t="shared" si="1041"/>
        <v>0</v>
      </c>
      <c r="AD2758" s="24">
        <f t="shared" si="1042"/>
        <v>0</v>
      </c>
      <c r="AG2758" s="24"/>
      <c r="AH2758" s="24"/>
      <c r="AI2758" s="24"/>
      <c r="AJ2758" s="24"/>
      <c r="AK2758" s="24"/>
      <c r="AL2758" s="24"/>
      <c r="AM2758" s="24">
        <f t="shared" si="1043"/>
        <v>0</v>
      </c>
      <c r="AN2758" s="24">
        <f t="shared" si="1036"/>
        <v>0</v>
      </c>
      <c r="AQ2758" s="24"/>
      <c r="AR2758" s="24"/>
      <c r="AS2758" s="24"/>
      <c r="AT2758" s="24"/>
      <c r="AU2758" s="24"/>
      <c r="AV2758" s="24"/>
      <c r="AW2758" s="24">
        <f t="shared" si="1044"/>
        <v>0</v>
      </c>
      <c r="AX2758" s="24">
        <f t="shared" si="1045"/>
        <v>0</v>
      </c>
      <c r="BA2758" s="24"/>
      <c r="BB2758" s="24"/>
      <c r="BC2758" s="24"/>
      <c r="BD2758" s="24"/>
      <c r="BE2758" s="24"/>
      <c r="BF2758" s="24"/>
      <c r="BG2758" s="24">
        <f t="shared" si="1046"/>
        <v>0</v>
      </c>
      <c r="BH2758" s="24">
        <f t="shared" si="1047"/>
        <v>0</v>
      </c>
      <c r="BK2758" s="24"/>
      <c r="BL2758" s="24"/>
      <c r="BM2758" s="24"/>
      <c r="BN2758" s="24"/>
      <c r="BO2758" s="24"/>
      <c r="BP2758" s="24"/>
      <c r="BQ2758" s="24">
        <f t="shared" si="1048"/>
        <v>0</v>
      </c>
      <c r="BR2758" s="24">
        <f t="shared" si="1049"/>
        <v>0</v>
      </c>
      <c r="BU2758" s="24"/>
      <c r="BV2758" s="24"/>
      <c r="BW2758" s="24"/>
      <c r="BX2758" s="24"/>
      <c r="BY2758" s="24"/>
      <c r="BZ2758" s="24"/>
      <c r="CA2758" s="24">
        <f t="shared" si="1050"/>
        <v>0</v>
      </c>
      <c r="CB2758" s="24">
        <f t="shared" si="1051"/>
        <v>0</v>
      </c>
      <c r="CC2758" s="24"/>
      <c r="CE2758" s="24">
        <f t="shared" si="1052"/>
        <v>0</v>
      </c>
      <c r="CG2758" s="24">
        <f t="shared" si="1053"/>
        <v>0</v>
      </c>
      <c r="CI2758" s="24">
        <f t="shared" si="1054"/>
        <v>0</v>
      </c>
      <c r="CK2758" s="24">
        <f t="shared" si="1055"/>
        <v>0</v>
      </c>
      <c r="CM2758" s="24">
        <f t="shared" si="1056"/>
        <v>0</v>
      </c>
      <c r="CO2758" s="24">
        <f t="shared" si="1057"/>
        <v>0</v>
      </c>
      <c r="CQ2758" s="24">
        <f t="shared" si="1058"/>
        <v>0</v>
      </c>
      <c r="CS2758" s="24">
        <f t="shared" si="1059"/>
        <v>0</v>
      </c>
    </row>
    <row r="2759" spans="9:97">
      <c r="I2759" s="24">
        <f t="shared" si="1039"/>
        <v>0</v>
      </c>
      <c r="J2759" s="24">
        <f t="shared" si="1038"/>
        <v>0</v>
      </c>
      <c r="M2759" s="24"/>
      <c r="N2759" s="24"/>
      <c r="O2759" s="24"/>
      <c r="P2759" s="24"/>
      <c r="Q2759" s="24"/>
      <c r="R2759" s="24"/>
      <c r="S2759" s="24">
        <f t="shared" si="1040"/>
        <v>0</v>
      </c>
      <c r="T2759" s="24">
        <f t="shared" si="1037"/>
        <v>0</v>
      </c>
      <c r="W2759" s="24"/>
      <c r="X2759" s="24"/>
      <c r="Y2759" s="24"/>
      <c r="Z2759" s="24"/>
      <c r="AA2759" s="24"/>
      <c r="AB2759" s="24"/>
      <c r="AC2759" s="24">
        <f t="shared" si="1041"/>
        <v>0</v>
      </c>
      <c r="AD2759" s="24">
        <f t="shared" si="1042"/>
        <v>0</v>
      </c>
      <c r="AG2759" s="24"/>
      <c r="AH2759" s="24"/>
      <c r="AI2759" s="24"/>
      <c r="AJ2759" s="24"/>
      <c r="AK2759" s="24"/>
      <c r="AL2759" s="24"/>
      <c r="AM2759" s="24">
        <f t="shared" si="1043"/>
        <v>0</v>
      </c>
      <c r="AN2759" s="24">
        <f t="shared" si="1036"/>
        <v>0</v>
      </c>
      <c r="AQ2759" s="24"/>
      <c r="AR2759" s="24"/>
      <c r="AS2759" s="24"/>
      <c r="AT2759" s="24"/>
      <c r="AU2759" s="24"/>
      <c r="AV2759" s="24"/>
      <c r="AW2759" s="24">
        <f t="shared" si="1044"/>
        <v>0</v>
      </c>
      <c r="AX2759" s="24">
        <f t="shared" si="1045"/>
        <v>0</v>
      </c>
      <c r="BA2759" s="24"/>
      <c r="BB2759" s="24"/>
      <c r="BC2759" s="24"/>
      <c r="BD2759" s="24"/>
      <c r="BE2759" s="24"/>
      <c r="BF2759" s="24"/>
      <c r="BG2759" s="24">
        <f t="shared" si="1046"/>
        <v>0</v>
      </c>
      <c r="BH2759" s="24">
        <f t="shared" si="1047"/>
        <v>0</v>
      </c>
      <c r="BK2759" s="24"/>
      <c r="BL2759" s="24"/>
      <c r="BM2759" s="24"/>
      <c r="BN2759" s="24"/>
      <c r="BO2759" s="24"/>
      <c r="BP2759" s="24"/>
      <c r="BQ2759" s="24">
        <f t="shared" si="1048"/>
        <v>0</v>
      </c>
      <c r="BR2759" s="24">
        <f t="shared" si="1049"/>
        <v>0</v>
      </c>
      <c r="BU2759" s="24"/>
      <c r="BV2759" s="24"/>
      <c r="BW2759" s="24"/>
      <c r="BX2759" s="24"/>
      <c r="BY2759" s="24"/>
      <c r="BZ2759" s="24"/>
      <c r="CA2759" s="24">
        <f t="shared" si="1050"/>
        <v>0</v>
      </c>
      <c r="CB2759" s="24">
        <f t="shared" si="1051"/>
        <v>0</v>
      </c>
      <c r="CC2759" s="24"/>
      <c r="CE2759" s="24">
        <f t="shared" si="1052"/>
        <v>0</v>
      </c>
      <c r="CG2759" s="24">
        <f t="shared" si="1053"/>
        <v>0</v>
      </c>
      <c r="CI2759" s="24">
        <f t="shared" si="1054"/>
        <v>0</v>
      </c>
      <c r="CK2759" s="24">
        <f t="shared" si="1055"/>
        <v>0</v>
      </c>
      <c r="CM2759" s="24">
        <f t="shared" si="1056"/>
        <v>0</v>
      </c>
      <c r="CO2759" s="24">
        <f t="shared" si="1057"/>
        <v>0</v>
      </c>
      <c r="CQ2759" s="24">
        <f t="shared" si="1058"/>
        <v>0</v>
      </c>
      <c r="CS2759" s="24">
        <f t="shared" si="1059"/>
        <v>0</v>
      </c>
    </row>
    <row r="2760" spans="9:97">
      <c r="I2760" s="24">
        <f t="shared" si="1039"/>
        <v>0</v>
      </c>
      <c r="J2760" s="24">
        <f t="shared" si="1038"/>
        <v>0</v>
      </c>
      <c r="M2760" s="24"/>
      <c r="N2760" s="24"/>
      <c r="O2760" s="24"/>
      <c r="P2760" s="24"/>
      <c r="Q2760" s="24"/>
      <c r="R2760" s="24"/>
      <c r="S2760" s="24">
        <f t="shared" si="1040"/>
        <v>0</v>
      </c>
      <c r="T2760" s="24">
        <f t="shared" si="1037"/>
        <v>0</v>
      </c>
      <c r="W2760" s="24"/>
      <c r="X2760" s="24"/>
      <c r="Y2760" s="24"/>
      <c r="Z2760" s="24"/>
      <c r="AA2760" s="24"/>
      <c r="AB2760" s="24"/>
      <c r="AC2760" s="24">
        <f t="shared" si="1041"/>
        <v>0</v>
      </c>
      <c r="AD2760" s="24">
        <f t="shared" si="1042"/>
        <v>0</v>
      </c>
      <c r="AG2760" s="24"/>
      <c r="AH2760" s="24"/>
      <c r="AI2760" s="24"/>
      <c r="AJ2760" s="24"/>
      <c r="AK2760" s="24"/>
      <c r="AL2760" s="24"/>
      <c r="AM2760" s="24">
        <f t="shared" si="1043"/>
        <v>0</v>
      </c>
      <c r="AN2760" s="24">
        <f t="shared" si="1036"/>
        <v>0</v>
      </c>
      <c r="AQ2760" s="24"/>
      <c r="AR2760" s="24"/>
      <c r="AS2760" s="24"/>
      <c r="AT2760" s="24"/>
      <c r="AU2760" s="24"/>
      <c r="AV2760" s="24"/>
      <c r="AW2760" s="24">
        <f t="shared" si="1044"/>
        <v>0</v>
      </c>
      <c r="AX2760" s="24">
        <f t="shared" si="1045"/>
        <v>0</v>
      </c>
      <c r="BA2760" s="24"/>
      <c r="BB2760" s="24"/>
      <c r="BC2760" s="24"/>
      <c r="BD2760" s="24"/>
      <c r="BE2760" s="24"/>
      <c r="BF2760" s="24"/>
      <c r="BG2760" s="24">
        <f t="shared" si="1046"/>
        <v>0</v>
      </c>
      <c r="BH2760" s="24">
        <f t="shared" si="1047"/>
        <v>0</v>
      </c>
      <c r="BK2760" s="24"/>
      <c r="BL2760" s="24"/>
      <c r="BM2760" s="24"/>
      <c r="BN2760" s="24"/>
      <c r="BO2760" s="24"/>
      <c r="BP2760" s="24"/>
      <c r="BQ2760" s="24">
        <f t="shared" si="1048"/>
        <v>0</v>
      </c>
      <c r="BR2760" s="24">
        <f t="shared" si="1049"/>
        <v>0</v>
      </c>
      <c r="BU2760" s="24"/>
      <c r="BV2760" s="24"/>
      <c r="BW2760" s="24"/>
      <c r="BX2760" s="24"/>
      <c r="BY2760" s="24"/>
      <c r="BZ2760" s="24"/>
      <c r="CA2760" s="24">
        <f t="shared" si="1050"/>
        <v>0</v>
      </c>
      <c r="CB2760" s="24">
        <f t="shared" si="1051"/>
        <v>0</v>
      </c>
      <c r="CC2760" s="24"/>
      <c r="CE2760" s="24">
        <f t="shared" si="1052"/>
        <v>0</v>
      </c>
      <c r="CG2760" s="24">
        <f t="shared" si="1053"/>
        <v>0</v>
      </c>
      <c r="CI2760" s="24">
        <f t="shared" si="1054"/>
        <v>0</v>
      </c>
      <c r="CK2760" s="24">
        <f t="shared" si="1055"/>
        <v>0</v>
      </c>
      <c r="CM2760" s="24">
        <f t="shared" si="1056"/>
        <v>0</v>
      </c>
      <c r="CO2760" s="24">
        <f t="shared" si="1057"/>
        <v>0</v>
      </c>
      <c r="CQ2760" s="24">
        <f t="shared" si="1058"/>
        <v>0</v>
      </c>
      <c r="CS2760" s="24">
        <f t="shared" si="1059"/>
        <v>0</v>
      </c>
    </row>
    <row r="2761" spans="9:97">
      <c r="I2761" s="24">
        <f t="shared" si="1039"/>
        <v>0</v>
      </c>
      <c r="J2761" s="24">
        <f t="shared" si="1038"/>
        <v>0</v>
      </c>
      <c r="M2761" s="24"/>
      <c r="N2761" s="24"/>
      <c r="O2761" s="24"/>
      <c r="P2761" s="24"/>
      <c r="Q2761" s="24"/>
      <c r="R2761" s="24"/>
      <c r="S2761" s="24">
        <f t="shared" si="1040"/>
        <v>0</v>
      </c>
      <c r="T2761" s="24">
        <f t="shared" si="1037"/>
        <v>0</v>
      </c>
      <c r="W2761" s="24"/>
      <c r="X2761" s="24"/>
      <c r="Y2761" s="24"/>
      <c r="Z2761" s="24"/>
      <c r="AA2761" s="24"/>
      <c r="AB2761" s="24"/>
      <c r="AC2761" s="24">
        <f t="shared" si="1041"/>
        <v>0</v>
      </c>
      <c r="AD2761" s="24">
        <f t="shared" si="1042"/>
        <v>0</v>
      </c>
      <c r="AG2761" s="24"/>
      <c r="AH2761" s="24"/>
      <c r="AI2761" s="24"/>
      <c r="AJ2761" s="24"/>
      <c r="AK2761" s="24"/>
      <c r="AL2761" s="24"/>
      <c r="AM2761" s="24">
        <f t="shared" si="1043"/>
        <v>0</v>
      </c>
      <c r="AN2761" s="24">
        <f t="shared" si="1036"/>
        <v>0</v>
      </c>
      <c r="AQ2761" s="24"/>
      <c r="AR2761" s="24"/>
      <c r="AS2761" s="24"/>
      <c r="AT2761" s="24"/>
      <c r="AU2761" s="24"/>
      <c r="AV2761" s="24"/>
      <c r="AW2761" s="24">
        <f t="shared" si="1044"/>
        <v>0</v>
      </c>
      <c r="AX2761" s="24">
        <f t="shared" si="1045"/>
        <v>0</v>
      </c>
      <c r="BA2761" s="24"/>
      <c r="BB2761" s="24"/>
      <c r="BC2761" s="24"/>
      <c r="BD2761" s="24"/>
      <c r="BE2761" s="24"/>
      <c r="BF2761" s="24"/>
      <c r="BG2761" s="24">
        <f t="shared" si="1046"/>
        <v>0</v>
      </c>
      <c r="BH2761" s="24">
        <f t="shared" si="1047"/>
        <v>0</v>
      </c>
      <c r="BK2761" s="24"/>
      <c r="BL2761" s="24"/>
      <c r="BM2761" s="24"/>
      <c r="BN2761" s="24"/>
      <c r="BO2761" s="24"/>
      <c r="BP2761" s="24"/>
      <c r="BQ2761" s="24">
        <f t="shared" si="1048"/>
        <v>0</v>
      </c>
      <c r="BR2761" s="24">
        <f t="shared" si="1049"/>
        <v>0</v>
      </c>
      <c r="BU2761" s="24"/>
      <c r="BV2761" s="24"/>
      <c r="BW2761" s="24"/>
      <c r="BX2761" s="24"/>
      <c r="BY2761" s="24"/>
      <c r="BZ2761" s="24"/>
      <c r="CA2761" s="24">
        <f t="shared" si="1050"/>
        <v>0</v>
      </c>
      <c r="CB2761" s="24">
        <f t="shared" si="1051"/>
        <v>0</v>
      </c>
      <c r="CC2761" s="24"/>
      <c r="CE2761" s="24">
        <f t="shared" si="1052"/>
        <v>0</v>
      </c>
      <c r="CG2761" s="24">
        <f t="shared" si="1053"/>
        <v>0</v>
      </c>
      <c r="CI2761" s="24">
        <f t="shared" si="1054"/>
        <v>0</v>
      </c>
      <c r="CK2761" s="24">
        <f t="shared" si="1055"/>
        <v>0</v>
      </c>
      <c r="CM2761" s="24">
        <f t="shared" si="1056"/>
        <v>0</v>
      </c>
      <c r="CO2761" s="24">
        <f t="shared" si="1057"/>
        <v>0</v>
      </c>
      <c r="CQ2761" s="24">
        <f t="shared" si="1058"/>
        <v>0</v>
      </c>
      <c r="CS2761" s="24">
        <f t="shared" si="1059"/>
        <v>0</v>
      </c>
    </row>
    <row r="2762" spans="9:97">
      <c r="I2762" s="24">
        <f t="shared" si="1039"/>
        <v>0</v>
      </c>
      <c r="J2762" s="24">
        <f t="shared" si="1038"/>
        <v>0</v>
      </c>
      <c r="M2762" s="24"/>
      <c r="N2762" s="24"/>
      <c r="O2762" s="24"/>
      <c r="P2762" s="24"/>
      <c r="Q2762" s="24"/>
      <c r="R2762" s="24"/>
      <c r="S2762" s="24">
        <f t="shared" si="1040"/>
        <v>0</v>
      </c>
      <c r="T2762" s="24">
        <f t="shared" si="1037"/>
        <v>0</v>
      </c>
      <c r="W2762" s="24"/>
      <c r="X2762" s="24"/>
      <c r="Y2762" s="24"/>
      <c r="Z2762" s="24"/>
      <c r="AA2762" s="24"/>
      <c r="AB2762" s="24"/>
      <c r="AC2762" s="24">
        <f t="shared" si="1041"/>
        <v>0</v>
      </c>
      <c r="AD2762" s="24">
        <f t="shared" si="1042"/>
        <v>0</v>
      </c>
      <c r="AG2762" s="24"/>
      <c r="AH2762" s="24"/>
      <c r="AI2762" s="24"/>
      <c r="AJ2762" s="24"/>
      <c r="AK2762" s="24"/>
      <c r="AL2762" s="24"/>
      <c r="AM2762" s="24">
        <f t="shared" si="1043"/>
        <v>0</v>
      </c>
      <c r="AN2762" s="24">
        <f t="shared" si="1036"/>
        <v>0</v>
      </c>
      <c r="AQ2762" s="24"/>
      <c r="AR2762" s="24"/>
      <c r="AS2762" s="24"/>
      <c r="AT2762" s="24"/>
      <c r="AU2762" s="24"/>
      <c r="AV2762" s="24"/>
      <c r="AW2762" s="24">
        <f t="shared" si="1044"/>
        <v>0</v>
      </c>
      <c r="AX2762" s="24">
        <f t="shared" si="1045"/>
        <v>0</v>
      </c>
      <c r="BA2762" s="24"/>
      <c r="BB2762" s="24"/>
      <c r="BC2762" s="24"/>
      <c r="BD2762" s="24"/>
      <c r="BE2762" s="24"/>
      <c r="BF2762" s="24"/>
      <c r="BG2762" s="24">
        <f t="shared" si="1046"/>
        <v>0</v>
      </c>
      <c r="BH2762" s="24">
        <f t="shared" si="1047"/>
        <v>0</v>
      </c>
      <c r="BK2762" s="24"/>
      <c r="BL2762" s="24"/>
      <c r="BM2762" s="24"/>
      <c r="BN2762" s="24"/>
      <c r="BO2762" s="24"/>
      <c r="BP2762" s="24"/>
      <c r="BQ2762" s="24">
        <f t="shared" si="1048"/>
        <v>0</v>
      </c>
      <c r="BR2762" s="24">
        <f t="shared" si="1049"/>
        <v>0</v>
      </c>
      <c r="BU2762" s="24"/>
      <c r="BV2762" s="24"/>
      <c r="BW2762" s="24"/>
      <c r="BX2762" s="24"/>
      <c r="BY2762" s="24"/>
      <c r="BZ2762" s="24"/>
      <c r="CA2762" s="24">
        <f t="shared" si="1050"/>
        <v>0</v>
      </c>
      <c r="CB2762" s="24">
        <f t="shared" si="1051"/>
        <v>0</v>
      </c>
      <c r="CC2762" s="24"/>
      <c r="CE2762" s="24">
        <f t="shared" si="1052"/>
        <v>0</v>
      </c>
      <c r="CG2762" s="24">
        <f t="shared" si="1053"/>
        <v>0</v>
      </c>
      <c r="CI2762" s="24">
        <f t="shared" si="1054"/>
        <v>0</v>
      </c>
      <c r="CK2762" s="24">
        <f t="shared" si="1055"/>
        <v>0</v>
      </c>
      <c r="CM2762" s="24">
        <f t="shared" si="1056"/>
        <v>0</v>
      </c>
      <c r="CO2762" s="24">
        <f t="shared" si="1057"/>
        <v>0</v>
      </c>
      <c r="CQ2762" s="24">
        <f t="shared" si="1058"/>
        <v>0</v>
      </c>
      <c r="CS2762" s="24">
        <f t="shared" si="1059"/>
        <v>0</v>
      </c>
    </row>
    <row r="2763" spans="9:97">
      <c r="I2763" s="24">
        <f t="shared" si="1039"/>
        <v>0</v>
      </c>
      <c r="J2763" s="24">
        <f t="shared" si="1038"/>
        <v>0</v>
      </c>
      <c r="M2763" s="24"/>
      <c r="N2763" s="24"/>
      <c r="O2763" s="24"/>
      <c r="P2763" s="24"/>
      <c r="Q2763" s="24"/>
      <c r="R2763" s="24"/>
      <c r="S2763" s="24">
        <f t="shared" si="1040"/>
        <v>0</v>
      </c>
      <c r="T2763" s="24">
        <f t="shared" si="1037"/>
        <v>0</v>
      </c>
      <c r="W2763" s="24"/>
      <c r="X2763" s="24"/>
      <c r="Y2763" s="24"/>
      <c r="Z2763" s="24"/>
      <c r="AA2763" s="24"/>
      <c r="AB2763" s="24"/>
      <c r="AC2763" s="24">
        <f t="shared" si="1041"/>
        <v>0</v>
      </c>
      <c r="AD2763" s="24">
        <f t="shared" si="1042"/>
        <v>0</v>
      </c>
      <c r="AG2763" s="24"/>
      <c r="AH2763" s="24"/>
      <c r="AI2763" s="24"/>
      <c r="AJ2763" s="24"/>
      <c r="AK2763" s="24"/>
      <c r="AL2763" s="24"/>
      <c r="AM2763" s="24">
        <f t="shared" si="1043"/>
        <v>0</v>
      </c>
      <c r="AN2763" s="24">
        <f t="shared" si="1036"/>
        <v>0</v>
      </c>
      <c r="AQ2763" s="24"/>
      <c r="AR2763" s="24"/>
      <c r="AS2763" s="24"/>
      <c r="AT2763" s="24"/>
      <c r="AU2763" s="24"/>
      <c r="AV2763" s="24"/>
      <c r="AW2763" s="24">
        <f t="shared" si="1044"/>
        <v>0</v>
      </c>
      <c r="AX2763" s="24">
        <f t="shared" si="1045"/>
        <v>0</v>
      </c>
      <c r="BA2763" s="24"/>
      <c r="BB2763" s="24"/>
      <c r="BC2763" s="24"/>
      <c r="BD2763" s="24"/>
      <c r="BE2763" s="24"/>
      <c r="BF2763" s="24"/>
      <c r="BG2763" s="24">
        <f t="shared" si="1046"/>
        <v>0</v>
      </c>
      <c r="BH2763" s="24">
        <f t="shared" si="1047"/>
        <v>0</v>
      </c>
      <c r="BK2763" s="24"/>
      <c r="BL2763" s="24"/>
      <c r="BM2763" s="24"/>
      <c r="BN2763" s="24"/>
      <c r="BO2763" s="24"/>
      <c r="BP2763" s="24"/>
      <c r="BQ2763" s="24">
        <f t="shared" si="1048"/>
        <v>0</v>
      </c>
      <c r="BR2763" s="24">
        <f t="shared" si="1049"/>
        <v>0</v>
      </c>
      <c r="BU2763" s="24"/>
      <c r="BV2763" s="24"/>
      <c r="BW2763" s="24"/>
      <c r="BX2763" s="24"/>
      <c r="BY2763" s="24"/>
      <c r="BZ2763" s="24"/>
      <c r="CA2763" s="24">
        <f t="shared" si="1050"/>
        <v>0</v>
      </c>
      <c r="CB2763" s="24">
        <f t="shared" si="1051"/>
        <v>0</v>
      </c>
      <c r="CC2763" s="24"/>
      <c r="CE2763" s="24">
        <f t="shared" si="1052"/>
        <v>0</v>
      </c>
      <c r="CG2763" s="24">
        <f t="shared" si="1053"/>
        <v>0</v>
      </c>
      <c r="CI2763" s="24">
        <f t="shared" si="1054"/>
        <v>0</v>
      </c>
      <c r="CK2763" s="24">
        <f t="shared" si="1055"/>
        <v>0</v>
      </c>
      <c r="CM2763" s="24">
        <f t="shared" si="1056"/>
        <v>0</v>
      </c>
      <c r="CO2763" s="24">
        <f t="shared" si="1057"/>
        <v>0</v>
      </c>
      <c r="CQ2763" s="24">
        <f t="shared" si="1058"/>
        <v>0</v>
      </c>
      <c r="CS2763" s="24">
        <f t="shared" si="1059"/>
        <v>0</v>
      </c>
    </row>
    <row r="2764" spans="9:97">
      <c r="I2764" s="24">
        <f t="shared" si="1039"/>
        <v>0</v>
      </c>
      <c r="J2764" s="24">
        <f t="shared" si="1038"/>
        <v>0</v>
      </c>
      <c r="M2764" s="24"/>
      <c r="N2764" s="24"/>
      <c r="O2764" s="24"/>
      <c r="P2764" s="24"/>
      <c r="Q2764" s="24"/>
      <c r="R2764" s="24"/>
      <c r="S2764" s="24">
        <f t="shared" si="1040"/>
        <v>0</v>
      </c>
      <c r="T2764" s="24">
        <f t="shared" si="1037"/>
        <v>0</v>
      </c>
      <c r="W2764" s="24"/>
      <c r="X2764" s="24"/>
      <c r="Y2764" s="24"/>
      <c r="Z2764" s="24"/>
      <c r="AA2764" s="24"/>
      <c r="AB2764" s="24"/>
      <c r="AC2764" s="24">
        <f t="shared" si="1041"/>
        <v>0</v>
      </c>
      <c r="AD2764" s="24">
        <f t="shared" si="1042"/>
        <v>0</v>
      </c>
      <c r="AG2764" s="24"/>
      <c r="AH2764" s="24"/>
      <c r="AI2764" s="24"/>
      <c r="AJ2764" s="24"/>
      <c r="AK2764" s="24"/>
      <c r="AL2764" s="24"/>
      <c r="AM2764" s="24">
        <f t="shared" si="1043"/>
        <v>0</v>
      </c>
      <c r="AN2764" s="24">
        <f t="shared" si="1036"/>
        <v>0</v>
      </c>
      <c r="AQ2764" s="24"/>
      <c r="AR2764" s="24"/>
      <c r="AS2764" s="24"/>
      <c r="AT2764" s="24"/>
      <c r="AU2764" s="24"/>
      <c r="AV2764" s="24"/>
      <c r="AW2764" s="24">
        <f t="shared" si="1044"/>
        <v>0</v>
      </c>
      <c r="AX2764" s="24">
        <f t="shared" si="1045"/>
        <v>0</v>
      </c>
      <c r="BA2764" s="24"/>
      <c r="BB2764" s="24"/>
      <c r="BC2764" s="24"/>
      <c r="BD2764" s="24"/>
      <c r="BE2764" s="24"/>
      <c r="BF2764" s="24"/>
      <c r="BG2764" s="24">
        <f t="shared" si="1046"/>
        <v>0</v>
      </c>
      <c r="BH2764" s="24">
        <f t="shared" si="1047"/>
        <v>0</v>
      </c>
      <c r="BK2764" s="24"/>
      <c r="BL2764" s="24"/>
      <c r="BM2764" s="24"/>
      <c r="BN2764" s="24"/>
      <c r="BO2764" s="24"/>
      <c r="BP2764" s="24"/>
      <c r="BQ2764" s="24">
        <f t="shared" si="1048"/>
        <v>0</v>
      </c>
      <c r="BR2764" s="24">
        <f t="shared" si="1049"/>
        <v>0</v>
      </c>
      <c r="BU2764" s="24"/>
      <c r="BV2764" s="24"/>
      <c r="BW2764" s="24"/>
      <c r="BX2764" s="24"/>
      <c r="BY2764" s="24"/>
      <c r="BZ2764" s="24"/>
      <c r="CA2764" s="24">
        <f t="shared" si="1050"/>
        <v>0</v>
      </c>
      <c r="CB2764" s="24">
        <f t="shared" si="1051"/>
        <v>0</v>
      </c>
      <c r="CC2764" s="24"/>
      <c r="CE2764" s="24">
        <f t="shared" si="1052"/>
        <v>0</v>
      </c>
      <c r="CG2764" s="24">
        <f t="shared" si="1053"/>
        <v>0</v>
      </c>
      <c r="CI2764" s="24">
        <f t="shared" si="1054"/>
        <v>0</v>
      </c>
      <c r="CK2764" s="24">
        <f t="shared" si="1055"/>
        <v>0</v>
      </c>
      <c r="CM2764" s="24">
        <f t="shared" si="1056"/>
        <v>0</v>
      </c>
      <c r="CO2764" s="24">
        <f t="shared" si="1057"/>
        <v>0</v>
      </c>
      <c r="CQ2764" s="24">
        <f t="shared" si="1058"/>
        <v>0</v>
      </c>
      <c r="CS2764" s="24">
        <f t="shared" si="1059"/>
        <v>0</v>
      </c>
    </row>
    <row r="2765" spans="9:97">
      <c r="I2765" s="24">
        <f t="shared" si="1039"/>
        <v>0</v>
      </c>
      <c r="J2765" s="24">
        <f t="shared" si="1038"/>
        <v>0</v>
      </c>
      <c r="M2765" s="24"/>
      <c r="N2765" s="24"/>
      <c r="O2765" s="24"/>
      <c r="P2765" s="24"/>
      <c r="Q2765" s="24"/>
      <c r="R2765" s="24"/>
      <c r="S2765" s="24">
        <f t="shared" si="1040"/>
        <v>0</v>
      </c>
      <c r="T2765" s="24">
        <f t="shared" si="1037"/>
        <v>0</v>
      </c>
      <c r="W2765" s="24"/>
      <c r="X2765" s="24"/>
      <c r="Y2765" s="24"/>
      <c r="Z2765" s="24"/>
      <c r="AA2765" s="24"/>
      <c r="AB2765" s="24"/>
      <c r="AC2765" s="24">
        <f t="shared" si="1041"/>
        <v>0</v>
      </c>
      <c r="AD2765" s="24">
        <f t="shared" si="1042"/>
        <v>0</v>
      </c>
      <c r="AG2765" s="24"/>
      <c r="AH2765" s="24"/>
      <c r="AI2765" s="24"/>
      <c r="AJ2765" s="24"/>
      <c r="AK2765" s="24"/>
      <c r="AL2765" s="24"/>
      <c r="AM2765" s="24">
        <f t="shared" si="1043"/>
        <v>0</v>
      </c>
      <c r="AN2765" s="24">
        <f t="shared" si="1036"/>
        <v>0</v>
      </c>
      <c r="AQ2765" s="24"/>
      <c r="AR2765" s="24"/>
      <c r="AS2765" s="24"/>
      <c r="AT2765" s="24"/>
      <c r="AU2765" s="24"/>
      <c r="AV2765" s="24"/>
      <c r="AW2765" s="24">
        <f t="shared" si="1044"/>
        <v>0</v>
      </c>
      <c r="AX2765" s="24">
        <f t="shared" si="1045"/>
        <v>0</v>
      </c>
      <c r="BA2765" s="24"/>
      <c r="BB2765" s="24"/>
      <c r="BC2765" s="24"/>
      <c r="BD2765" s="24"/>
      <c r="BE2765" s="24"/>
      <c r="BF2765" s="24"/>
      <c r="BG2765" s="24">
        <f t="shared" si="1046"/>
        <v>0</v>
      </c>
      <c r="BH2765" s="24">
        <f t="shared" si="1047"/>
        <v>0</v>
      </c>
      <c r="BK2765" s="24"/>
      <c r="BL2765" s="24"/>
      <c r="BM2765" s="24"/>
      <c r="BN2765" s="24"/>
      <c r="BO2765" s="24"/>
      <c r="BP2765" s="24"/>
      <c r="BQ2765" s="24">
        <f t="shared" si="1048"/>
        <v>0</v>
      </c>
      <c r="BR2765" s="24">
        <f t="shared" si="1049"/>
        <v>0</v>
      </c>
      <c r="BU2765" s="24"/>
      <c r="BV2765" s="24"/>
      <c r="BW2765" s="24"/>
      <c r="BX2765" s="24"/>
      <c r="BY2765" s="24"/>
      <c r="BZ2765" s="24"/>
      <c r="CA2765" s="24">
        <f t="shared" si="1050"/>
        <v>0</v>
      </c>
      <c r="CB2765" s="24">
        <f t="shared" si="1051"/>
        <v>0</v>
      </c>
      <c r="CC2765" s="24"/>
      <c r="CE2765" s="24">
        <f t="shared" si="1052"/>
        <v>0</v>
      </c>
      <c r="CG2765" s="24">
        <f t="shared" si="1053"/>
        <v>0</v>
      </c>
      <c r="CI2765" s="24">
        <f t="shared" si="1054"/>
        <v>0</v>
      </c>
      <c r="CK2765" s="24">
        <f t="shared" si="1055"/>
        <v>0</v>
      </c>
      <c r="CM2765" s="24">
        <f t="shared" si="1056"/>
        <v>0</v>
      </c>
      <c r="CO2765" s="24">
        <f t="shared" si="1057"/>
        <v>0</v>
      </c>
      <c r="CQ2765" s="24">
        <f t="shared" si="1058"/>
        <v>0</v>
      </c>
      <c r="CS2765" s="24">
        <f t="shared" si="1059"/>
        <v>0</v>
      </c>
    </row>
    <row r="2766" spans="9:97">
      <c r="I2766" s="24">
        <f t="shared" si="1039"/>
        <v>0</v>
      </c>
      <c r="J2766" s="24">
        <f t="shared" si="1038"/>
        <v>0</v>
      </c>
      <c r="M2766" s="24"/>
      <c r="N2766" s="24"/>
      <c r="O2766" s="24"/>
      <c r="P2766" s="24"/>
      <c r="Q2766" s="24"/>
      <c r="R2766" s="24"/>
      <c r="S2766" s="24">
        <f t="shared" si="1040"/>
        <v>0</v>
      </c>
      <c r="T2766" s="24">
        <f t="shared" si="1037"/>
        <v>0</v>
      </c>
      <c r="W2766" s="24"/>
      <c r="X2766" s="24"/>
      <c r="Y2766" s="24"/>
      <c r="Z2766" s="24"/>
      <c r="AA2766" s="24"/>
      <c r="AB2766" s="24"/>
      <c r="AC2766" s="24">
        <f t="shared" si="1041"/>
        <v>0</v>
      </c>
      <c r="AD2766" s="24">
        <f t="shared" si="1042"/>
        <v>0</v>
      </c>
      <c r="AG2766" s="24"/>
      <c r="AH2766" s="24"/>
      <c r="AI2766" s="24"/>
      <c r="AJ2766" s="24"/>
      <c r="AK2766" s="24"/>
      <c r="AL2766" s="24"/>
      <c r="AM2766" s="24">
        <f t="shared" si="1043"/>
        <v>0</v>
      </c>
      <c r="AN2766" s="24">
        <f t="shared" si="1036"/>
        <v>0</v>
      </c>
      <c r="AQ2766" s="24"/>
      <c r="AR2766" s="24"/>
      <c r="AS2766" s="24"/>
      <c r="AT2766" s="24"/>
      <c r="AU2766" s="24"/>
      <c r="AV2766" s="24"/>
      <c r="AW2766" s="24">
        <f t="shared" si="1044"/>
        <v>0</v>
      </c>
      <c r="AX2766" s="24">
        <f t="shared" si="1045"/>
        <v>0</v>
      </c>
      <c r="BA2766" s="24"/>
      <c r="BB2766" s="24"/>
      <c r="BC2766" s="24"/>
      <c r="BD2766" s="24"/>
      <c r="BE2766" s="24"/>
      <c r="BF2766" s="24"/>
      <c r="BG2766" s="24">
        <f t="shared" si="1046"/>
        <v>0</v>
      </c>
      <c r="BH2766" s="24">
        <f t="shared" si="1047"/>
        <v>0</v>
      </c>
      <c r="BK2766" s="24"/>
      <c r="BL2766" s="24"/>
      <c r="BM2766" s="24"/>
      <c r="BN2766" s="24"/>
      <c r="BO2766" s="24"/>
      <c r="BP2766" s="24"/>
      <c r="BQ2766" s="24">
        <f t="shared" si="1048"/>
        <v>0</v>
      </c>
      <c r="BR2766" s="24">
        <f t="shared" si="1049"/>
        <v>0</v>
      </c>
      <c r="BU2766" s="24"/>
      <c r="BV2766" s="24"/>
      <c r="BW2766" s="24"/>
      <c r="BX2766" s="24"/>
      <c r="BY2766" s="24"/>
      <c r="BZ2766" s="24"/>
      <c r="CA2766" s="24">
        <f t="shared" si="1050"/>
        <v>0</v>
      </c>
      <c r="CB2766" s="24">
        <f t="shared" si="1051"/>
        <v>0</v>
      </c>
      <c r="CC2766" s="24"/>
      <c r="CE2766" s="24">
        <f t="shared" si="1052"/>
        <v>0</v>
      </c>
      <c r="CG2766" s="24">
        <f t="shared" si="1053"/>
        <v>0</v>
      </c>
      <c r="CI2766" s="24">
        <f t="shared" si="1054"/>
        <v>0</v>
      </c>
      <c r="CK2766" s="24">
        <f t="shared" si="1055"/>
        <v>0</v>
      </c>
      <c r="CM2766" s="24">
        <f t="shared" si="1056"/>
        <v>0</v>
      </c>
      <c r="CO2766" s="24">
        <f t="shared" si="1057"/>
        <v>0</v>
      </c>
      <c r="CQ2766" s="24">
        <f t="shared" si="1058"/>
        <v>0</v>
      </c>
      <c r="CS2766" s="24">
        <f t="shared" si="1059"/>
        <v>0</v>
      </c>
    </row>
    <row r="2767" spans="9:97">
      <c r="I2767" s="24">
        <f t="shared" si="1039"/>
        <v>0</v>
      </c>
      <c r="J2767" s="24">
        <f t="shared" si="1038"/>
        <v>0</v>
      </c>
      <c r="M2767" s="24"/>
      <c r="N2767" s="24"/>
      <c r="O2767" s="24"/>
      <c r="P2767" s="24"/>
      <c r="Q2767" s="24"/>
      <c r="R2767" s="24"/>
      <c r="S2767" s="24">
        <f t="shared" si="1040"/>
        <v>0</v>
      </c>
      <c r="T2767" s="24">
        <f t="shared" si="1037"/>
        <v>0</v>
      </c>
      <c r="W2767" s="24"/>
      <c r="X2767" s="24"/>
      <c r="Y2767" s="24"/>
      <c r="Z2767" s="24"/>
      <c r="AA2767" s="24"/>
      <c r="AB2767" s="24"/>
      <c r="AC2767" s="24">
        <f t="shared" si="1041"/>
        <v>0</v>
      </c>
      <c r="AD2767" s="24">
        <f t="shared" si="1042"/>
        <v>0</v>
      </c>
      <c r="AG2767" s="24"/>
      <c r="AH2767" s="24"/>
      <c r="AI2767" s="24"/>
      <c r="AJ2767" s="24"/>
      <c r="AK2767" s="24"/>
      <c r="AL2767" s="24"/>
      <c r="AM2767" s="24">
        <f t="shared" si="1043"/>
        <v>0</v>
      </c>
      <c r="AN2767" s="24">
        <f t="shared" si="1036"/>
        <v>0</v>
      </c>
      <c r="AQ2767" s="24"/>
      <c r="AR2767" s="24"/>
      <c r="AS2767" s="24"/>
      <c r="AT2767" s="24"/>
      <c r="AU2767" s="24"/>
      <c r="AV2767" s="24"/>
      <c r="AW2767" s="24">
        <f t="shared" si="1044"/>
        <v>0</v>
      </c>
      <c r="AX2767" s="24">
        <f t="shared" si="1045"/>
        <v>0</v>
      </c>
      <c r="BA2767" s="24"/>
      <c r="BB2767" s="24"/>
      <c r="BC2767" s="24"/>
      <c r="BD2767" s="24"/>
      <c r="BE2767" s="24"/>
      <c r="BF2767" s="24"/>
      <c r="BG2767" s="24">
        <f t="shared" si="1046"/>
        <v>0</v>
      </c>
      <c r="BH2767" s="24">
        <f t="shared" si="1047"/>
        <v>0</v>
      </c>
      <c r="BK2767" s="24"/>
      <c r="BL2767" s="24"/>
      <c r="BM2767" s="24"/>
      <c r="BN2767" s="24"/>
      <c r="BO2767" s="24"/>
      <c r="BP2767" s="24"/>
      <c r="BQ2767" s="24">
        <f t="shared" si="1048"/>
        <v>0</v>
      </c>
      <c r="BR2767" s="24">
        <f t="shared" si="1049"/>
        <v>0</v>
      </c>
      <c r="BU2767" s="24"/>
      <c r="BV2767" s="24"/>
      <c r="BW2767" s="24"/>
      <c r="BX2767" s="24"/>
      <c r="BY2767" s="24"/>
      <c r="BZ2767" s="24"/>
      <c r="CA2767" s="24">
        <f t="shared" si="1050"/>
        <v>0</v>
      </c>
      <c r="CB2767" s="24">
        <f t="shared" si="1051"/>
        <v>0</v>
      </c>
      <c r="CC2767" s="24"/>
      <c r="CE2767" s="24">
        <f t="shared" si="1052"/>
        <v>0</v>
      </c>
      <c r="CG2767" s="24">
        <f t="shared" si="1053"/>
        <v>0</v>
      </c>
      <c r="CI2767" s="24">
        <f t="shared" si="1054"/>
        <v>0</v>
      </c>
      <c r="CK2767" s="24">
        <f t="shared" si="1055"/>
        <v>0</v>
      </c>
      <c r="CM2767" s="24">
        <f t="shared" si="1056"/>
        <v>0</v>
      </c>
      <c r="CO2767" s="24">
        <f t="shared" si="1057"/>
        <v>0</v>
      </c>
      <c r="CQ2767" s="24">
        <f t="shared" si="1058"/>
        <v>0</v>
      </c>
      <c r="CS2767" s="24">
        <f t="shared" si="1059"/>
        <v>0</v>
      </c>
    </row>
    <row r="2768" spans="9:97">
      <c r="I2768" s="24">
        <f t="shared" si="1039"/>
        <v>0</v>
      </c>
      <c r="J2768" s="24">
        <f t="shared" si="1038"/>
        <v>0</v>
      </c>
      <c r="M2768" s="24"/>
      <c r="N2768" s="24"/>
      <c r="O2768" s="24"/>
      <c r="P2768" s="24"/>
      <c r="Q2768" s="24"/>
      <c r="R2768" s="24"/>
      <c r="S2768" s="24">
        <f t="shared" si="1040"/>
        <v>0</v>
      </c>
      <c r="T2768" s="24">
        <f t="shared" si="1037"/>
        <v>0</v>
      </c>
      <c r="W2768" s="24"/>
      <c r="X2768" s="24"/>
      <c r="Y2768" s="24"/>
      <c r="Z2768" s="24"/>
      <c r="AA2768" s="24"/>
      <c r="AB2768" s="24"/>
      <c r="AC2768" s="24">
        <f t="shared" si="1041"/>
        <v>0</v>
      </c>
      <c r="AD2768" s="24">
        <f t="shared" si="1042"/>
        <v>0</v>
      </c>
      <c r="AG2768" s="24"/>
      <c r="AH2768" s="24"/>
      <c r="AI2768" s="24"/>
      <c r="AJ2768" s="24"/>
      <c r="AK2768" s="24"/>
      <c r="AL2768" s="24"/>
      <c r="AM2768" s="24">
        <f t="shared" si="1043"/>
        <v>0</v>
      </c>
      <c r="AN2768" s="24">
        <f t="shared" si="1036"/>
        <v>0</v>
      </c>
      <c r="AQ2768" s="24"/>
      <c r="AR2768" s="24"/>
      <c r="AS2768" s="24"/>
      <c r="AT2768" s="24"/>
      <c r="AU2768" s="24"/>
      <c r="AV2768" s="24"/>
      <c r="AW2768" s="24">
        <f t="shared" si="1044"/>
        <v>0</v>
      </c>
      <c r="AX2768" s="24">
        <f t="shared" si="1045"/>
        <v>0</v>
      </c>
      <c r="BA2768" s="24"/>
      <c r="BB2768" s="24"/>
      <c r="BC2768" s="24"/>
      <c r="BD2768" s="24"/>
      <c r="BE2768" s="24"/>
      <c r="BF2768" s="24"/>
      <c r="BG2768" s="24">
        <f t="shared" si="1046"/>
        <v>0</v>
      </c>
      <c r="BH2768" s="24">
        <f t="shared" si="1047"/>
        <v>0</v>
      </c>
      <c r="BK2768" s="24"/>
      <c r="BL2768" s="24"/>
      <c r="BM2768" s="24"/>
      <c r="BN2768" s="24"/>
      <c r="BO2768" s="24"/>
      <c r="BP2768" s="24"/>
      <c r="BQ2768" s="24">
        <f t="shared" si="1048"/>
        <v>0</v>
      </c>
      <c r="BR2768" s="24">
        <f t="shared" si="1049"/>
        <v>0</v>
      </c>
      <c r="BU2768" s="24"/>
      <c r="BV2768" s="24"/>
      <c r="BW2768" s="24"/>
      <c r="BX2768" s="24"/>
      <c r="BY2768" s="24"/>
      <c r="BZ2768" s="24"/>
      <c r="CA2768" s="24">
        <f t="shared" si="1050"/>
        <v>0</v>
      </c>
      <c r="CB2768" s="24">
        <f t="shared" si="1051"/>
        <v>0</v>
      </c>
      <c r="CC2768" s="24"/>
      <c r="CE2768" s="24">
        <f t="shared" si="1052"/>
        <v>0</v>
      </c>
      <c r="CG2768" s="24">
        <f t="shared" si="1053"/>
        <v>0</v>
      </c>
      <c r="CI2768" s="24">
        <f t="shared" si="1054"/>
        <v>0</v>
      </c>
      <c r="CK2768" s="24">
        <f t="shared" si="1055"/>
        <v>0</v>
      </c>
      <c r="CM2768" s="24">
        <f t="shared" si="1056"/>
        <v>0</v>
      </c>
      <c r="CO2768" s="24">
        <f t="shared" si="1057"/>
        <v>0</v>
      </c>
      <c r="CQ2768" s="24">
        <f t="shared" si="1058"/>
        <v>0</v>
      </c>
      <c r="CS2768" s="24">
        <f t="shared" si="1059"/>
        <v>0</v>
      </c>
    </row>
    <row r="2769" spans="9:97">
      <c r="I2769" s="24">
        <f t="shared" si="1039"/>
        <v>0</v>
      </c>
      <c r="J2769" s="24">
        <f t="shared" si="1038"/>
        <v>0</v>
      </c>
      <c r="M2769" s="24"/>
      <c r="N2769" s="24"/>
      <c r="O2769" s="24"/>
      <c r="P2769" s="24"/>
      <c r="Q2769" s="24"/>
      <c r="R2769" s="24"/>
      <c r="S2769" s="24">
        <f t="shared" si="1040"/>
        <v>0</v>
      </c>
      <c r="T2769" s="24">
        <f t="shared" si="1037"/>
        <v>0</v>
      </c>
      <c r="W2769" s="24"/>
      <c r="X2769" s="24"/>
      <c r="Y2769" s="24"/>
      <c r="Z2769" s="24"/>
      <c r="AA2769" s="24"/>
      <c r="AB2769" s="24"/>
      <c r="AC2769" s="24">
        <f t="shared" si="1041"/>
        <v>0</v>
      </c>
      <c r="AD2769" s="24">
        <f t="shared" si="1042"/>
        <v>0</v>
      </c>
      <c r="AG2769" s="24"/>
      <c r="AH2769" s="24"/>
      <c r="AI2769" s="24"/>
      <c r="AJ2769" s="24"/>
      <c r="AK2769" s="24"/>
      <c r="AL2769" s="24"/>
      <c r="AM2769" s="24">
        <f t="shared" si="1043"/>
        <v>0</v>
      </c>
      <c r="AN2769" s="24">
        <f t="shared" si="1036"/>
        <v>0</v>
      </c>
      <c r="AQ2769" s="24"/>
      <c r="AR2769" s="24"/>
      <c r="AS2769" s="24"/>
      <c r="AT2769" s="24"/>
      <c r="AU2769" s="24"/>
      <c r="AV2769" s="24"/>
      <c r="AW2769" s="24">
        <f t="shared" si="1044"/>
        <v>0</v>
      </c>
      <c r="AX2769" s="24">
        <f t="shared" si="1045"/>
        <v>0</v>
      </c>
      <c r="BA2769" s="24"/>
      <c r="BB2769" s="24"/>
      <c r="BC2769" s="24"/>
      <c r="BD2769" s="24"/>
      <c r="BE2769" s="24"/>
      <c r="BF2769" s="24"/>
      <c r="BG2769" s="24">
        <f t="shared" si="1046"/>
        <v>0</v>
      </c>
      <c r="BH2769" s="24">
        <f t="shared" si="1047"/>
        <v>0</v>
      </c>
      <c r="BK2769" s="24"/>
      <c r="BL2769" s="24"/>
      <c r="BM2769" s="24"/>
      <c r="BN2769" s="24"/>
      <c r="BO2769" s="24"/>
      <c r="BP2769" s="24"/>
      <c r="BQ2769" s="24">
        <f t="shared" si="1048"/>
        <v>0</v>
      </c>
      <c r="BR2769" s="24">
        <f t="shared" si="1049"/>
        <v>0</v>
      </c>
      <c r="BU2769" s="24"/>
      <c r="BV2769" s="24"/>
      <c r="BW2769" s="24"/>
      <c r="BX2769" s="24"/>
      <c r="BY2769" s="24"/>
      <c r="BZ2769" s="24"/>
      <c r="CA2769" s="24">
        <f t="shared" si="1050"/>
        <v>0</v>
      </c>
      <c r="CB2769" s="24">
        <f t="shared" si="1051"/>
        <v>0</v>
      </c>
      <c r="CC2769" s="24"/>
      <c r="CE2769" s="24">
        <f t="shared" si="1052"/>
        <v>0</v>
      </c>
      <c r="CG2769" s="24">
        <f t="shared" si="1053"/>
        <v>0</v>
      </c>
      <c r="CI2769" s="24">
        <f t="shared" si="1054"/>
        <v>0</v>
      </c>
      <c r="CK2769" s="24">
        <f t="shared" si="1055"/>
        <v>0</v>
      </c>
      <c r="CM2769" s="24">
        <f t="shared" si="1056"/>
        <v>0</v>
      </c>
      <c r="CO2769" s="24">
        <f t="shared" si="1057"/>
        <v>0</v>
      </c>
      <c r="CQ2769" s="24">
        <f t="shared" si="1058"/>
        <v>0</v>
      </c>
      <c r="CS2769" s="24">
        <f t="shared" si="1059"/>
        <v>0</v>
      </c>
    </row>
    <row r="2770" spans="9:97">
      <c r="I2770" s="24">
        <f t="shared" si="1039"/>
        <v>0</v>
      </c>
      <c r="J2770" s="24">
        <f t="shared" si="1038"/>
        <v>0</v>
      </c>
      <c r="M2770" s="24"/>
      <c r="N2770" s="24"/>
      <c r="O2770" s="24"/>
      <c r="P2770" s="24"/>
      <c r="Q2770" s="24"/>
      <c r="R2770" s="24"/>
      <c r="S2770" s="24">
        <f t="shared" si="1040"/>
        <v>0</v>
      </c>
      <c r="T2770" s="24">
        <f t="shared" si="1037"/>
        <v>0</v>
      </c>
      <c r="W2770" s="24"/>
      <c r="X2770" s="24"/>
      <c r="Y2770" s="24"/>
      <c r="Z2770" s="24"/>
      <c r="AA2770" s="24"/>
      <c r="AB2770" s="24"/>
      <c r="AC2770" s="24">
        <f t="shared" si="1041"/>
        <v>0</v>
      </c>
      <c r="AD2770" s="24">
        <f t="shared" si="1042"/>
        <v>0</v>
      </c>
      <c r="AG2770" s="24"/>
      <c r="AH2770" s="24"/>
      <c r="AI2770" s="24"/>
      <c r="AJ2770" s="24"/>
      <c r="AK2770" s="24"/>
      <c r="AL2770" s="24"/>
      <c r="AM2770" s="24">
        <f t="shared" si="1043"/>
        <v>0</v>
      </c>
      <c r="AN2770" s="24">
        <f t="shared" si="1036"/>
        <v>0</v>
      </c>
      <c r="AQ2770" s="24"/>
      <c r="AR2770" s="24"/>
      <c r="AS2770" s="24"/>
      <c r="AT2770" s="24"/>
      <c r="AU2770" s="24"/>
      <c r="AV2770" s="24"/>
      <c r="AW2770" s="24">
        <f t="shared" si="1044"/>
        <v>0</v>
      </c>
      <c r="AX2770" s="24">
        <f t="shared" si="1045"/>
        <v>0</v>
      </c>
      <c r="BA2770" s="24"/>
      <c r="BB2770" s="24"/>
      <c r="BC2770" s="24"/>
      <c r="BD2770" s="24"/>
      <c r="BE2770" s="24"/>
      <c r="BF2770" s="24"/>
      <c r="BG2770" s="24">
        <f t="shared" si="1046"/>
        <v>0</v>
      </c>
      <c r="BH2770" s="24">
        <f t="shared" si="1047"/>
        <v>0</v>
      </c>
      <c r="BK2770" s="24"/>
      <c r="BL2770" s="24"/>
      <c r="BM2770" s="24"/>
      <c r="BN2770" s="24"/>
      <c r="BO2770" s="24"/>
      <c r="BP2770" s="24"/>
      <c r="BQ2770" s="24">
        <f t="shared" si="1048"/>
        <v>0</v>
      </c>
      <c r="BR2770" s="24">
        <f t="shared" si="1049"/>
        <v>0</v>
      </c>
      <c r="BU2770" s="24"/>
      <c r="BV2770" s="24"/>
      <c r="BW2770" s="24"/>
      <c r="BX2770" s="24"/>
      <c r="BY2770" s="24"/>
      <c r="BZ2770" s="24"/>
      <c r="CA2770" s="24">
        <f t="shared" si="1050"/>
        <v>0</v>
      </c>
      <c r="CB2770" s="24">
        <f t="shared" si="1051"/>
        <v>0</v>
      </c>
      <c r="CC2770" s="24"/>
      <c r="CE2770" s="24">
        <f t="shared" si="1052"/>
        <v>0</v>
      </c>
      <c r="CG2770" s="24">
        <f t="shared" si="1053"/>
        <v>0</v>
      </c>
      <c r="CI2770" s="24">
        <f t="shared" si="1054"/>
        <v>0</v>
      </c>
      <c r="CK2770" s="24">
        <f t="shared" si="1055"/>
        <v>0</v>
      </c>
      <c r="CM2770" s="24">
        <f t="shared" si="1056"/>
        <v>0</v>
      </c>
      <c r="CO2770" s="24">
        <f t="shared" si="1057"/>
        <v>0</v>
      </c>
      <c r="CQ2770" s="24">
        <f t="shared" si="1058"/>
        <v>0</v>
      </c>
      <c r="CS2770" s="24">
        <f t="shared" si="1059"/>
        <v>0</v>
      </c>
    </row>
    <row r="2771" spans="9:97">
      <c r="I2771" s="24">
        <f t="shared" si="1039"/>
        <v>0</v>
      </c>
      <c r="J2771" s="24">
        <f t="shared" si="1038"/>
        <v>0</v>
      </c>
      <c r="M2771" s="24"/>
      <c r="N2771" s="24"/>
      <c r="O2771" s="24"/>
      <c r="P2771" s="24"/>
      <c r="Q2771" s="24"/>
      <c r="R2771" s="24"/>
      <c r="S2771" s="24">
        <f t="shared" si="1040"/>
        <v>0</v>
      </c>
      <c r="T2771" s="24">
        <f t="shared" si="1037"/>
        <v>0</v>
      </c>
      <c r="W2771" s="24"/>
      <c r="X2771" s="24"/>
      <c r="Y2771" s="24"/>
      <c r="Z2771" s="24"/>
      <c r="AA2771" s="24"/>
      <c r="AB2771" s="24"/>
      <c r="AC2771" s="24">
        <f t="shared" si="1041"/>
        <v>0</v>
      </c>
      <c r="AD2771" s="24">
        <f t="shared" si="1042"/>
        <v>0</v>
      </c>
      <c r="AG2771" s="24"/>
      <c r="AH2771" s="24"/>
      <c r="AI2771" s="24"/>
      <c r="AJ2771" s="24"/>
      <c r="AK2771" s="24"/>
      <c r="AL2771" s="24"/>
      <c r="AM2771" s="24">
        <f t="shared" si="1043"/>
        <v>0</v>
      </c>
      <c r="AN2771" s="24">
        <f t="shared" si="1036"/>
        <v>0</v>
      </c>
      <c r="AQ2771" s="24"/>
      <c r="AR2771" s="24"/>
      <c r="AS2771" s="24"/>
      <c r="AT2771" s="24"/>
      <c r="AU2771" s="24"/>
      <c r="AV2771" s="24"/>
      <c r="AW2771" s="24">
        <f t="shared" si="1044"/>
        <v>0</v>
      </c>
      <c r="AX2771" s="24">
        <f t="shared" si="1045"/>
        <v>0</v>
      </c>
      <c r="BA2771" s="24"/>
      <c r="BB2771" s="24"/>
      <c r="BC2771" s="24"/>
      <c r="BD2771" s="24"/>
      <c r="BE2771" s="24"/>
      <c r="BF2771" s="24"/>
      <c r="BG2771" s="24">
        <f t="shared" si="1046"/>
        <v>0</v>
      </c>
      <c r="BH2771" s="24">
        <f t="shared" si="1047"/>
        <v>0</v>
      </c>
      <c r="BK2771" s="24"/>
      <c r="BL2771" s="24"/>
      <c r="BM2771" s="24"/>
      <c r="BN2771" s="24"/>
      <c r="BO2771" s="24"/>
      <c r="BP2771" s="24"/>
      <c r="BQ2771" s="24">
        <f t="shared" si="1048"/>
        <v>0</v>
      </c>
      <c r="BR2771" s="24">
        <f t="shared" si="1049"/>
        <v>0</v>
      </c>
      <c r="BU2771" s="24"/>
      <c r="BV2771" s="24"/>
      <c r="BW2771" s="24"/>
      <c r="BX2771" s="24"/>
      <c r="BY2771" s="24"/>
      <c r="BZ2771" s="24"/>
      <c r="CA2771" s="24">
        <f t="shared" si="1050"/>
        <v>0</v>
      </c>
      <c r="CB2771" s="24">
        <f t="shared" si="1051"/>
        <v>0</v>
      </c>
      <c r="CC2771" s="24"/>
      <c r="CE2771" s="24">
        <f t="shared" si="1052"/>
        <v>0</v>
      </c>
      <c r="CG2771" s="24">
        <f t="shared" si="1053"/>
        <v>0</v>
      </c>
      <c r="CI2771" s="24">
        <f t="shared" si="1054"/>
        <v>0</v>
      </c>
      <c r="CK2771" s="24">
        <f t="shared" si="1055"/>
        <v>0</v>
      </c>
      <c r="CM2771" s="24">
        <f t="shared" si="1056"/>
        <v>0</v>
      </c>
      <c r="CO2771" s="24">
        <f t="shared" si="1057"/>
        <v>0</v>
      </c>
      <c r="CQ2771" s="24">
        <f t="shared" si="1058"/>
        <v>0</v>
      </c>
      <c r="CS2771" s="24">
        <f t="shared" si="1059"/>
        <v>0</v>
      </c>
    </row>
    <row r="2772" spans="9:97">
      <c r="I2772" s="24">
        <f t="shared" si="1039"/>
        <v>0</v>
      </c>
      <c r="J2772" s="24">
        <f t="shared" si="1038"/>
        <v>0</v>
      </c>
      <c r="M2772" s="24"/>
      <c r="N2772" s="24"/>
      <c r="O2772" s="24"/>
      <c r="P2772" s="24"/>
      <c r="Q2772" s="24"/>
      <c r="R2772" s="24"/>
      <c r="S2772" s="24">
        <f t="shared" si="1040"/>
        <v>0</v>
      </c>
      <c r="T2772" s="24">
        <f t="shared" si="1037"/>
        <v>0</v>
      </c>
      <c r="W2772" s="24"/>
      <c r="X2772" s="24"/>
      <c r="Y2772" s="24"/>
      <c r="Z2772" s="24"/>
      <c r="AA2772" s="24"/>
      <c r="AB2772" s="24"/>
      <c r="AC2772" s="24">
        <f t="shared" si="1041"/>
        <v>0</v>
      </c>
      <c r="AD2772" s="24">
        <f t="shared" si="1042"/>
        <v>0</v>
      </c>
      <c r="AG2772" s="24"/>
      <c r="AH2772" s="24"/>
      <c r="AI2772" s="24"/>
      <c r="AJ2772" s="24"/>
      <c r="AK2772" s="24"/>
      <c r="AL2772" s="24"/>
      <c r="AM2772" s="24">
        <f t="shared" si="1043"/>
        <v>0</v>
      </c>
      <c r="AN2772" s="24">
        <f t="shared" si="1036"/>
        <v>0</v>
      </c>
      <c r="AQ2772" s="24"/>
      <c r="AR2772" s="24"/>
      <c r="AS2772" s="24"/>
      <c r="AT2772" s="24"/>
      <c r="AU2772" s="24"/>
      <c r="AV2772" s="24"/>
      <c r="AW2772" s="24">
        <f t="shared" si="1044"/>
        <v>0</v>
      </c>
      <c r="AX2772" s="24">
        <f t="shared" si="1045"/>
        <v>0</v>
      </c>
      <c r="BA2772" s="24"/>
      <c r="BB2772" s="24"/>
      <c r="BC2772" s="24"/>
      <c r="BD2772" s="24"/>
      <c r="BE2772" s="24"/>
      <c r="BF2772" s="24"/>
      <c r="BG2772" s="24">
        <f t="shared" si="1046"/>
        <v>0</v>
      </c>
      <c r="BH2772" s="24">
        <f t="shared" si="1047"/>
        <v>0</v>
      </c>
      <c r="BK2772" s="24"/>
      <c r="BL2772" s="24"/>
      <c r="BM2772" s="24"/>
      <c r="BN2772" s="24"/>
      <c r="BO2772" s="24"/>
      <c r="BP2772" s="24"/>
      <c r="BQ2772" s="24">
        <f t="shared" si="1048"/>
        <v>0</v>
      </c>
      <c r="BR2772" s="24">
        <f t="shared" si="1049"/>
        <v>0</v>
      </c>
      <c r="BU2772" s="24"/>
      <c r="BV2772" s="24"/>
      <c r="BW2772" s="24"/>
      <c r="BX2772" s="24"/>
      <c r="BY2772" s="24"/>
      <c r="BZ2772" s="24"/>
      <c r="CA2772" s="24">
        <f t="shared" si="1050"/>
        <v>0</v>
      </c>
      <c r="CB2772" s="24">
        <f t="shared" si="1051"/>
        <v>0</v>
      </c>
      <c r="CC2772" s="24"/>
      <c r="CE2772" s="24">
        <f t="shared" si="1052"/>
        <v>0</v>
      </c>
      <c r="CG2772" s="24">
        <f t="shared" si="1053"/>
        <v>0</v>
      </c>
      <c r="CI2772" s="24">
        <f t="shared" si="1054"/>
        <v>0</v>
      </c>
      <c r="CK2772" s="24">
        <f t="shared" si="1055"/>
        <v>0</v>
      </c>
      <c r="CM2772" s="24">
        <f t="shared" si="1056"/>
        <v>0</v>
      </c>
      <c r="CO2772" s="24">
        <f t="shared" si="1057"/>
        <v>0</v>
      </c>
      <c r="CQ2772" s="24">
        <f t="shared" si="1058"/>
        <v>0</v>
      </c>
      <c r="CS2772" s="24">
        <f t="shared" si="1059"/>
        <v>0</v>
      </c>
    </row>
    <row r="2773" spans="9:97">
      <c r="I2773" s="24">
        <f t="shared" si="1039"/>
        <v>0</v>
      </c>
      <c r="J2773" s="24">
        <f t="shared" si="1038"/>
        <v>0</v>
      </c>
      <c r="M2773" s="24"/>
      <c r="N2773" s="24"/>
      <c r="O2773" s="24"/>
      <c r="P2773" s="24"/>
      <c r="Q2773" s="24"/>
      <c r="R2773" s="24"/>
      <c r="S2773" s="24">
        <f t="shared" si="1040"/>
        <v>0</v>
      </c>
      <c r="T2773" s="24">
        <f t="shared" si="1037"/>
        <v>0</v>
      </c>
      <c r="W2773" s="24"/>
      <c r="X2773" s="24"/>
      <c r="Y2773" s="24"/>
      <c r="Z2773" s="24"/>
      <c r="AA2773" s="24"/>
      <c r="AB2773" s="24"/>
      <c r="AC2773" s="24">
        <f t="shared" si="1041"/>
        <v>0</v>
      </c>
      <c r="AD2773" s="24">
        <f t="shared" si="1042"/>
        <v>0</v>
      </c>
      <c r="AG2773" s="24"/>
      <c r="AH2773" s="24"/>
      <c r="AI2773" s="24"/>
      <c r="AJ2773" s="24"/>
      <c r="AK2773" s="24"/>
      <c r="AL2773" s="24"/>
      <c r="AM2773" s="24">
        <f t="shared" si="1043"/>
        <v>0</v>
      </c>
      <c r="AN2773" s="24">
        <f t="shared" si="1036"/>
        <v>0</v>
      </c>
      <c r="AQ2773" s="24"/>
      <c r="AR2773" s="24"/>
      <c r="AS2773" s="24"/>
      <c r="AT2773" s="24"/>
      <c r="AU2773" s="24"/>
      <c r="AV2773" s="24"/>
      <c r="AW2773" s="24">
        <f t="shared" si="1044"/>
        <v>0</v>
      </c>
      <c r="AX2773" s="24">
        <f t="shared" si="1045"/>
        <v>0</v>
      </c>
      <c r="BA2773" s="24"/>
      <c r="BB2773" s="24"/>
      <c r="BC2773" s="24"/>
      <c r="BD2773" s="24"/>
      <c r="BE2773" s="24"/>
      <c r="BF2773" s="24"/>
      <c r="BG2773" s="24">
        <f t="shared" si="1046"/>
        <v>0</v>
      </c>
      <c r="BH2773" s="24">
        <f t="shared" si="1047"/>
        <v>0</v>
      </c>
      <c r="BK2773" s="24"/>
      <c r="BL2773" s="24"/>
      <c r="BM2773" s="24"/>
      <c r="BN2773" s="24"/>
      <c r="BO2773" s="24"/>
      <c r="BP2773" s="24"/>
      <c r="BQ2773" s="24">
        <f t="shared" si="1048"/>
        <v>0</v>
      </c>
      <c r="BR2773" s="24">
        <f t="shared" si="1049"/>
        <v>0</v>
      </c>
      <c r="BU2773" s="24"/>
      <c r="BV2773" s="24"/>
      <c r="BW2773" s="24"/>
      <c r="BX2773" s="24"/>
      <c r="BY2773" s="24"/>
      <c r="BZ2773" s="24"/>
      <c r="CA2773" s="24">
        <f t="shared" si="1050"/>
        <v>0</v>
      </c>
      <c r="CB2773" s="24">
        <f t="shared" si="1051"/>
        <v>0</v>
      </c>
      <c r="CC2773" s="24"/>
      <c r="CE2773" s="24">
        <f t="shared" si="1052"/>
        <v>0</v>
      </c>
      <c r="CG2773" s="24">
        <f t="shared" si="1053"/>
        <v>0</v>
      </c>
      <c r="CI2773" s="24">
        <f t="shared" si="1054"/>
        <v>0</v>
      </c>
      <c r="CK2773" s="24">
        <f t="shared" si="1055"/>
        <v>0</v>
      </c>
      <c r="CM2773" s="24">
        <f t="shared" si="1056"/>
        <v>0</v>
      </c>
      <c r="CO2773" s="24">
        <f t="shared" si="1057"/>
        <v>0</v>
      </c>
      <c r="CQ2773" s="24">
        <f t="shared" si="1058"/>
        <v>0</v>
      </c>
      <c r="CS2773" s="24">
        <f t="shared" si="1059"/>
        <v>0</v>
      </c>
    </row>
    <row r="2774" spans="9:97">
      <c r="I2774" s="24">
        <f t="shared" si="1039"/>
        <v>0</v>
      </c>
      <c r="J2774" s="24">
        <f t="shared" si="1038"/>
        <v>0</v>
      </c>
      <c r="M2774" s="24"/>
      <c r="N2774" s="24"/>
      <c r="O2774" s="24"/>
      <c r="P2774" s="24"/>
      <c r="Q2774" s="24"/>
      <c r="R2774" s="24"/>
      <c r="S2774" s="24">
        <f t="shared" si="1040"/>
        <v>0</v>
      </c>
      <c r="T2774" s="24">
        <f t="shared" si="1037"/>
        <v>0</v>
      </c>
      <c r="W2774" s="24"/>
      <c r="X2774" s="24"/>
      <c r="Y2774" s="24"/>
      <c r="Z2774" s="24"/>
      <c r="AA2774" s="24"/>
      <c r="AB2774" s="24"/>
      <c r="AC2774" s="24">
        <f t="shared" si="1041"/>
        <v>0</v>
      </c>
      <c r="AD2774" s="24">
        <f t="shared" si="1042"/>
        <v>0</v>
      </c>
      <c r="AG2774" s="24"/>
      <c r="AH2774" s="24"/>
      <c r="AI2774" s="24"/>
      <c r="AJ2774" s="24"/>
      <c r="AK2774" s="24"/>
      <c r="AL2774" s="24"/>
      <c r="AM2774" s="24">
        <f t="shared" si="1043"/>
        <v>0</v>
      </c>
      <c r="AN2774" s="24">
        <f t="shared" si="1036"/>
        <v>0</v>
      </c>
      <c r="AQ2774" s="24"/>
      <c r="AR2774" s="24"/>
      <c r="AS2774" s="24"/>
      <c r="AT2774" s="24"/>
      <c r="AU2774" s="24"/>
      <c r="AV2774" s="24"/>
      <c r="AW2774" s="24">
        <f t="shared" si="1044"/>
        <v>0</v>
      </c>
      <c r="AX2774" s="24">
        <f t="shared" si="1045"/>
        <v>0</v>
      </c>
      <c r="BA2774" s="24"/>
      <c r="BB2774" s="24"/>
      <c r="BC2774" s="24"/>
      <c r="BD2774" s="24"/>
      <c r="BE2774" s="24"/>
      <c r="BF2774" s="24"/>
      <c r="BG2774" s="24">
        <f t="shared" si="1046"/>
        <v>0</v>
      </c>
      <c r="BH2774" s="24">
        <f t="shared" si="1047"/>
        <v>0</v>
      </c>
      <c r="BK2774" s="24"/>
      <c r="BL2774" s="24"/>
      <c r="BM2774" s="24"/>
      <c r="BN2774" s="24"/>
      <c r="BO2774" s="24"/>
      <c r="BP2774" s="24"/>
      <c r="BQ2774" s="24">
        <f t="shared" si="1048"/>
        <v>0</v>
      </c>
      <c r="BR2774" s="24">
        <f t="shared" si="1049"/>
        <v>0</v>
      </c>
      <c r="BU2774" s="24"/>
      <c r="BV2774" s="24"/>
      <c r="BW2774" s="24"/>
      <c r="BX2774" s="24"/>
      <c r="BY2774" s="24"/>
      <c r="BZ2774" s="24"/>
      <c r="CA2774" s="24">
        <f t="shared" si="1050"/>
        <v>0</v>
      </c>
      <c r="CB2774" s="24">
        <f t="shared" si="1051"/>
        <v>0</v>
      </c>
      <c r="CC2774" s="24"/>
      <c r="CE2774" s="24">
        <f t="shared" si="1052"/>
        <v>0</v>
      </c>
      <c r="CG2774" s="24">
        <f t="shared" si="1053"/>
        <v>0</v>
      </c>
      <c r="CI2774" s="24">
        <f t="shared" si="1054"/>
        <v>0</v>
      </c>
      <c r="CK2774" s="24">
        <f t="shared" si="1055"/>
        <v>0</v>
      </c>
      <c r="CM2774" s="24">
        <f t="shared" si="1056"/>
        <v>0</v>
      </c>
      <c r="CO2774" s="24">
        <f t="shared" si="1057"/>
        <v>0</v>
      </c>
      <c r="CQ2774" s="24">
        <f t="shared" si="1058"/>
        <v>0</v>
      </c>
      <c r="CS2774" s="24">
        <f t="shared" si="1059"/>
        <v>0</v>
      </c>
    </row>
    <row r="2775" spans="9:97">
      <c r="I2775" s="24">
        <f t="shared" si="1039"/>
        <v>0</v>
      </c>
      <c r="J2775" s="24">
        <f t="shared" si="1038"/>
        <v>0</v>
      </c>
      <c r="M2775" s="24"/>
      <c r="N2775" s="24"/>
      <c r="O2775" s="24"/>
      <c r="P2775" s="24"/>
      <c r="Q2775" s="24"/>
      <c r="R2775" s="24"/>
      <c r="S2775" s="24">
        <f t="shared" si="1040"/>
        <v>0</v>
      </c>
      <c r="T2775" s="24">
        <f t="shared" si="1037"/>
        <v>0</v>
      </c>
      <c r="W2775" s="24"/>
      <c r="X2775" s="24"/>
      <c r="Y2775" s="24"/>
      <c r="Z2775" s="24"/>
      <c r="AA2775" s="24"/>
      <c r="AB2775" s="24"/>
      <c r="AC2775" s="24">
        <f t="shared" si="1041"/>
        <v>0</v>
      </c>
      <c r="AD2775" s="24">
        <f t="shared" si="1042"/>
        <v>0</v>
      </c>
      <c r="AG2775" s="24"/>
      <c r="AH2775" s="24"/>
      <c r="AI2775" s="24"/>
      <c r="AJ2775" s="24"/>
      <c r="AK2775" s="24"/>
      <c r="AL2775" s="24"/>
      <c r="AM2775" s="24">
        <f t="shared" si="1043"/>
        <v>0</v>
      </c>
      <c r="AN2775" s="24">
        <f t="shared" si="1036"/>
        <v>0</v>
      </c>
      <c r="AQ2775" s="24"/>
      <c r="AR2775" s="24"/>
      <c r="AS2775" s="24"/>
      <c r="AT2775" s="24"/>
      <c r="AU2775" s="24"/>
      <c r="AV2775" s="24"/>
      <c r="AW2775" s="24">
        <f t="shared" si="1044"/>
        <v>0</v>
      </c>
      <c r="AX2775" s="24">
        <f t="shared" si="1045"/>
        <v>0</v>
      </c>
      <c r="BA2775" s="24"/>
      <c r="BB2775" s="24"/>
      <c r="BC2775" s="24"/>
      <c r="BD2775" s="24"/>
      <c r="BE2775" s="24"/>
      <c r="BF2775" s="24"/>
      <c r="BG2775" s="24">
        <f t="shared" si="1046"/>
        <v>0</v>
      </c>
      <c r="BH2775" s="24">
        <f t="shared" si="1047"/>
        <v>0</v>
      </c>
      <c r="BK2775" s="24"/>
      <c r="BL2775" s="24"/>
      <c r="BM2775" s="24"/>
      <c r="BN2775" s="24"/>
      <c r="BO2775" s="24"/>
      <c r="BP2775" s="24"/>
      <c r="BQ2775" s="24">
        <f t="shared" si="1048"/>
        <v>0</v>
      </c>
      <c r="BR2775" s="24">
        <f t="shared" si="1049"/>
        <v>0</v>
      </c>
      <c r="BU2775" s="24"/>
      <c r="BV2775" s="24"/>
      <c r="BW2775" s="24"/>
      <c r="BX2775" s="24"/>
      <c r="BY2775" s="24"/>
      <c r="BZ2775" s="24"/>
      <c r="CA2775" s="24">
        <f t="shared" si="1050"/>
        <v>0</v>
      </c>
      <c r="CB2775" s="24">
        <f t="shared" si="1051"/>
        <v>0</v>
      </c>
      <c r="CC2775" s="24"/>
      <c r="CE2775" s="24">
        <f t="shared" si="1052"/>
        <v>0</v>
      </c>
      <c r="CG2775" s="24">
        <f t="shared" si="1053"/>
        <v>0</v>
      </c>
      <c r="CI2775" s="24">
        <f t="shared" si="1054"/>
        <v>0</v>
      </c>
      <c r="CK2775" s="24">
        <f t="shared" si="1055"/>
        <v>0</v>
      </c>
      <c r="CM2775" s="24">
        <f t="shared" si="1056"/>
        <v>0</v>
      </c>
      <c r="CO2775" s="24">
        <f t="shared" si="1057"/>
        <v>0</v>
      </c>
      <c r="CQ2775" s="24">
        <f t="shared" si="1058"/>
        <v>0</v>
      </c>
      <c r="CS2775" s="24">
        <f t="shared" si="1059"/>
        <v>0</v>
      </c>
    </row>
    <row r="2776" spans="9:97">
      <c r="I2776" s="24">
        <f t="shared" si="1039"/>
        <v>0</v>
      </c>
      <c r="J2776" s="24">
        <f t="shared" si="1038"/>
        <v>0</v>
      </c>
      <c r="M2776" s="24"/>
      <c r="N2776" s="24"/>
      <c r="O2776" s="24"/>
      <c r="P2776" s="24"/>
      <c r="Q2776" s="24"/>
      <c r="R2776" s="24"/>
      <c r="S2776" s="24">
        <f t="shared" si="1040"/>
        <v>0</v>
      </c>
      <c r="T2776" s="24">
        <f t="shared" si="1037"/>
        <v>0</v>
      </c>
      <c r="W2776" s="24"/>
      <c r="X2776" s="24"/>
      <c r="Y2776" s="24"/>
      <c r="Z2776" s="24"/>
      <c r="AA2776" s="24"/>
      <c r="AB2776" s="24"/>
      <c r="AC2776" s="24">
        <f t="shared" si="1041"/>
        <v>0</v>
      </c>
      <c r="AD2776" s="24">
        <f t="shared" si="1042"/>
        <v>0</v>
      </c>
      <c r="AG2776" s="24"/>
      <c r="AH2776" s="24"/>
      <c r="AI2776" s="24"/>
      <c r="AJ2776" s="24"/>
      <c r="AK2776" s="24"/>
      <c r="AL2776" s="24"/>
      <c r="AM2776" s="24">
        <f t="shared" si="1043"/>
        <v>0</v>
      </c>
      <c r="AN2776" s="24">
        <f t="shared" si="1036"/>
        <v>0</v>
      </c>
      <c r="AQ2776" s="24"/>
      <c r="AR2776" s="24"/>
      <c r="AS2776" s="24"/>
      <c r="AT2776" s="24"/>
      <c r="AU2776" s="24"/>
      <c r="AV2776" s="24"/>
      <c r="AW2776" s="24">
        <f t="shared" si="1044"/>
        <v>0</v>
      </c>
      <c r="AX2776" s="24">
        <f t="shared" si="1045"/>
        <v>0</v>
      </c>
      <c r="BA2776" s="24"/>
      <c r="BB2776" s="24"/>
      <c r="BC2776" s="24"/>
      <c r="BD2776" s="24"/>
      <c r="BE2776" s="24"/>
      <c r="BF2776" s="24"/>
      <c r="BG2776" s="24">
        <f t="shared" si="1046"/>
        <v>0</v>
      </c>
      <c r="BH2776" s="24">
        <f t="shared" si="1047"/>
        <v>0</v>
      </c>
      <c r="BK2776" s="24"/>
      <c r="BL2776" s="24"/>
      <c r="BM2776" s="24"/>
      <c r="BN2776" s="24"/>
      <c r="BO2776" s="24"/>
      <c r="BP2776" s="24"/>
      <c r="BQ2776" s="24">
        <f t="shared" si="1048"/>
        <v>0</v>
      </c>
      <c r="BR2776" s="24">
        <f t="shared" si="1049"/>
        <v>0</v>
      </c>
      <c r="BU2776" s="24"/>
      <c r="BV2776" s="24"/>
      <c r="BW2776" s="24"/>
      <c r="BX2776" s="24"/>
      <c r="BY2776" s="24"/>
      <c r="BZ2776" s="24"/>
      <c r="CA2776" s="24">
        <f t="shared" si="1050"/>
        <v>0</v>
      </c>
      <c r="CB2776" s="24">
        <f t="shared" si="1051"/>
        <v>0</v>
      </c>
      <c r="CC2776" s="24"/>
      <c r="CE2776" s="24">
        <f t="shared" si="1052"/>
        <v>0</v>
      </c>
      <c r="CG2776" s="24">
        <f t="shared" si="1053"/>
        <v>0</v>
      </c>
      <c r="CI2776" s="24">
        <f t="shared" si="1054"/>
        <v>0</v>
      </c>
      <c r="CK2776" s="24">
        <f t="shared" si="1055"/>
        <v>0</v>
      </c>
      <c r="CM2776" s="24">
        <f t="shared" si="1056"/>
        <v>0</v>
      </c>
      <c r="CO2776" s="24">
        <f t="shared" si="1057"/>
        <v>0</v>
      </c>
      <c r="CQ2776" s="24">
        <f t="shared" si="1058"/>
        <v>0</v>
      </c>
      <c r="CS2776" s="24">
        <f t="shared" si="1059"/>
        <v>0</v>
      </c>
    </row>
    <row r="2777" spans="9:97">
      <c r="I2777" s="24">
        <f t="shared" si="1039"/>
        <v>0</v>
      </c>
      <c r="J2777" s="24">
        <f t="shared" si="1038"/>
        <v>0</v>
      </c>
      <c r="M2777" s="24"/>
      <c r="N2777" s="24"/>
      <c r="O2777" s="24"/>
      <c r="P2777" s="24"/>
      <c r="Q2777" s="24"/>
      <c r="R2777" s="24"/>
      <c r="S2777" s="24">
        <f t="shared" si="1040"/>
        <v>0</v>
      </c>
      <c r="T2777" s="24">
        <f t="shared" si="1037"/>
        <v>0</v>
      </c>
      <c r="W2777" s="24"/>
      <c r="X2777" s="24"/>
      <c r="Y2777" s="24"/>
      <c r="Z2777" s="24"/>
      <c r="AA2777" s="24"/>
      <c r="AB2777" s="24"/>
      <c r="AC2777" s="24">
        <f t="shared" si="1041"/>
        <v>0</v>
      </c>
      <c r="AD2777" s="24">
        <f t="shared" si="1042"/>
        <v>0</v>
      </c>
      <c r="AG2777" s="24"/>
      <c r="AH2777" s="24"/>
      <c r="AI2777" s="24"/>
      <c r="AJ2777" s="24"/>
      <c r="AK2777" s="24"/>
      <c r="AL2777" s="24"/>
      <c r="AM2777" s="24">
        <f t="shared" si="1043"/>
        <v>0</v>
      </c>
      <c r="AN2777" s="24">
        <f t="shared" si="1036"/>
        <v>0</v>
      </c>
      <c r="AQ2777" s="24"/>
      <c r="AR2777" s="24"/>
      <c r="AS2777" s="24"/>
      <c r="AT2777" s="24"/>
      <c r="AU2777" s="24"/>
      <c r="AV2777" s="24"/>
      <c r="AW2777" s="24">
        <f t="shared" si="1044"/>
        <v>0</v>
      </c>
      <c r="AX2777" s="24">
        <f t="shared" si="1045"/>
        <v>0</v>
      </c>
      <c r="BA2777" s="24"/>
      <c r="BB2777" s="24"/>
      <c r="BC2777" s="24"/>
      <c r="BD2777" s="24"/>
      <c r="BE2777" s="24"/>
      <c r="BF2777" s="24"/>
      <c r="BG2777" s="24">
        <f t="shared" si="1046"/>
        <v>0</v>
      </c>
      <c r="BH2777" s="24">
        <f t="shared" si="1047"/>
        <v>0</v>
      </c>
      <c r="BK2777" s="24"/>
      <c r="BL2777" s="24"/>
      <c r="BM2777" s="24"/>
      <c r="BN2777" s="24"/>
      <c r="BO2777" s="24"/>
      <c r="BP2777" s="24"/>
      <c r="BQ2777" s="24">
        <f t="shared" si="1048"/>
        <v>0</v>
      </c>
      <c r="BR2777" s="24">
        <f t="shared" si="1049"/>
        <v>0</v>
      </c>
      <c r="BU2777" s="24"/>
      <c r="BV2777" s="24"/>
      <c r="BW2777" s="24"/>
      <c r="BX2777" s="24"/>
      <c r="BY2777" s="24"/>
      <c r="BZ2777" s="24"/>
      <c r="CA2777" s="24">
        <f t="shared" si="1050"/>
        <v>0</v>
      </c>
      <c r="CB2777" s="24">
        <f t="shared" si="1051"/>
        <v>0</v>
      </c>
      <c r="CC2777" s="24"/>
      <c r="CE2777" s="24">
        <f t="shared" si="1052"/>
        <v>0</v>
      </c>
      <c r="CG2777" s="24">
        <f t="shared" si="1053"/>
        <v>0</v>
      </c>
      <c r="CI2777" s="24">
        <f t="shared" si="1054"/>
        <v>0</v>
      </c>
      <c r="CK2777" s="24">
        <f t="shared" si="1055"/>
        <v>0</v>
      </c>
      <c r="CM2777" s="24">
        <f t="shared" si="1056"/>
        <v>0</v>
      </c>
      <c r="CO2777" s="24">
        <f t="shared" si="1057"/>
        <v>0</v>
      </c>
      <c r="CQ2777" s="24">
        <f t="shared" si="1058"/>
        <v>0</v>
      </c>
      <c r="CS2777" s="24">
        <f t="shared" si="1059"/>
        <v>0</v>
      </c>
    </row>
    <row r="2778" spans="9:97">
      <c r="I2778" s="24">
        <f t="shared" si="1039"/>
        <v>0</v>
      </c>
      <c r="J2778" s="24">
        <f t="shared" si="1038"/>
        <v>0</v>
      </c>
      <c r="M2778" s="24"/>
      <c r="N2778" s="24"/>
      <c r="O2778" s="24"/>
      <c r="P2778" s="24"/>
      <c r="Q2778" s="24"/>
      <c r="R2778" s="24"/>
      <c r="S2778" s="24">
        <f t="shared" si="1040"/>
        <v>0</v>
      </c>
      <c r="T2778" s="24">
        <f t="shared" si="1037"/>
        <v>0</v>
      </c>
      <c r="W2778" s="24"/>
      <c r="X2778" s="24"/>
      <c r="Y2778" s="24"/>
      <c r="Z2778" s="24"/>
      <c r="AA2778" s="24"/>
      <c r="AB2778" s="24"/>
      <c r="AC2778" s="24">
        <f t="shared" si="1041"/>
        <v>0</v>
      </c>
      <c r="AD2778" s="24">
        <f t="shared" si="1042"/>
        <v>0</v>
      </c>
      <c r="AG2778" s="24"/>
      <c r="AH2778" s="24"/>
      <c r="AI2778" s="24"/>
      <c r="AJ2778" s="24"/>
      <c r="AK2778" s="24"/>
      <c r="AL2778" s="24"/>
      <c r="AM2778" s="24">
        <f t="shared" si="1043"/>
        <v>0</v>
      </c>
      <c r="AN2778" s="24">
        <f t="shared" ref="AN2778:AN2841" si="1060">IF(AJ2778&lt;AG2778-AH2778,AG2778-AH2778-AJ2778,0)</f>
        <v>0</v>
      </c>
      <c r="AQ2778" s="24"/>
      <c r="AR2778" s="24"/>
      <c r="AS2778" s="24"/>
      <c r="AT2778" s="24"/>
      <c r="AU2778" s="24"/>
      <c r="AV2778" s="24"/>
      <c r="AW2778" s="24">
        <f t="shared" si="1044"/>
        <v>0</v>
      </c>
      <c r="AX2778" s="24">
        <f t="shared" si="1045"/>
        <v>0</v>
      </c>
      <c r="BA2778" s="24"/>
      <c r="BB2778" s="24"/>
      <c r="BC2778" s="24"/>
      <c r="BD2778" s="24"/>
      <c r="BE2778" s="24"/>
      <c r="BF2778" s="24"/>
      <c r="BG2778" s="24">
        <f t="shared" si="1046"/>
        <v>0</v>
      </c>
      <c r="BH2778" s="24">
        <f t="shared" si="1047"/>
        <v>0</v>
      </c>
      <c r="BK2778" s="24"/>
      <c r="BL2778" s="24"/>
      <c r="BM2778" s="24"/>
      <c r="BN2778" s="24"/>
      <c r="BO2778" s="24"/>
      <c r="BP2778" s="24"/>
      <c r="BQ2778" s="24">
        <f t="shared" si="1048"/>
        <v>0</v>
      </c>
      <c r="BR2778" s="24">
        <f t="shared" si="1049"/>
        <v>0</v>
      </c>
      <c r="BU2778" s="24"/>
      <c r="BV2778" s="24"/>
      <c r="BW2778" s="24"/>
      <c r="BX2778" s="24"/>
      <c r="BY2778" s="24"/>
      <c r="BZ2778" s="24"/>
      <c r="CA2778" s="24">
        <f t="shared" si="1050"/>
        <v>0</v>
      </c>
      <c r="CB2778" s="24">
        <f t="shared" si="1051"/>
        <v>0</v>
      </c>
      <c r="CC2778" s="24"/>
      <c r="CE2778" s="24">
        <f t="shared" si="1052"/>
        <v>0</v>
      </c>
      <c r="CG2778" s="24">
        <f t="shared" si="1053"/>
        <v>0</v>
      </c>
      <c r="CI2778" s="24">
        <f t="shared" si="1054"/>
        <v>0</v>
      </c>
      <c r="CK2778" s="24">
        <f t="shared" si="1055"/>
        <v>0</v>
      </c>
      <c r="CM2778" s="24">
        <f t="shared" si="1056"/>
        <v>0</v>
      </c>
      <c r="CO2778" s="24">
        <f t="shared" si="1057"/>
        <v>0</v>
      </c>
      <c r="CQ2778" s="24">
        <f t="shared" si="1058"/>
        <v>0</v>
      </c>
      <c r="CS2778" s="24">
        <f t="shared" si="1059"/>
        <v>0</v>
      </c>
    </row>
    <row r="2779" spans="9:97">
      <c r="I2779" s="24">
        <f t="shared" si="1039"/>
        <v>0</v>
      </c>
      <c r="J2779" s="24">
        <f t="shared" si="1038"/>
        <v>0</v>
      </c>
      <c r="M2779" s="24"/>
      <c r="N2779" s="24"/>
      <c r="O2779" s="24"/>
      <c r="P2779" s="24"/>
      <c r="Q2779" s="24"/>
      <c r="R2779" s="24"/>
      <c r="S2779" s="24">
        <f t="shared" si="1040"/>
        <v>0</v>
      </c>
      <c r="T2779" s="24">
        <f t="shared" si="1037"/>
        <v>0</v>
      </c>
      <c r="W2779" s="24"/>
      <c r="X2779" s="24"/>
      <c r="Y2779" s="24"/>
      <c r="Z2779" s="24"/>
      <c r="AA2779" s="24"/>
      <c r="AB2779" s="24"/>
      <c r="AC2779" s="24">
        <f t="shared" si="1041"/>
        <v>0</v>
      </c>
      <c r="AD2779" s="24">
        <f t="shared" si="1042"/>
        <v>0</v>
      </c>
      <c r="AG2779" s="24"/>
      <c r="AH2779" s="24"/>
      <c r="AI2779" s="24"/>
      <c r="AJ2779" s="24"/>
      <c r="AK2779" s="24"/>
      <c r="AL2779" s="24"/>
      <c r="AM2779" s="24">
        <f t="shared" si="1043"/>
        <v>0</v>
      </c>
      <c r="AN2779" s="24">
        <f t="shared" si="1060"/>
        <v>0</v>
      </c>
      <c r="AQ2779" s="24"/>
      <c r="AR2779" s="24"/>
      <c r="AS2779" s="24"/>
      <c r="AT2779" s="24"/>
      <c r="AU2779" s="24"/>
      <c r="AV2779" s="24"/>
      <c r="AW2779" s="24">
        <f t="shared" si="1044"/>
        <v>0</v>
      </c>
      <c r="AX2779" s="24">
        <f t="shared" si="1045"/>
        <v>0</v>
      </c>
      <c r="BA2779" s="24"/>
      <c r="BB2779" s="24"/>
      <c r="BC2779" s="24"/>
      <c r="BD2779" s="24"/>
      <c r="BE2779" s="24"/>
      <c r="BF2779" s="24"/>
      <c r="BG2779" s="24">
        <f t="shared" si="1046"/>
        <v>0</v>
      </c>
      <c r="BH2779" s="24">
        <f t="shared" si="1047"/>
        <v>0</v>
      </c>
      <c r="BK2779" s="24"/>
      <c r="BL2779" s="24"/>
      <c r="BM2779" s="24"/>
      <c r="BN2779" s="24"/>
      <c r="BO2779" s="24"/>
      <c r="BP2779" s="24"/>
      <c r="BQ2779" s="24">
        <f t="shared" si="1048"/>
        <v>0</v>
      </c>
      <c r="BR2779" s="24">
        <f t="shared" si="1049"/>
        <v>0</v>
      </c>
      <c r="BU2779" s="24"/>
      <c r="BV2779" s="24"/>
      <c r="BW2779" s="24"/>
      <c r="BX2779" s="24"/>
      <c r="BY2779" s="24"/>
      <c r="BZ2779" s="24"/>
      <c r="CA2779" s="24">
        <f t="shared" si="1050"/>
        <v>0</v>
      </c>
      <c r="CB2779" s="24">
        <f t="shared" si="1051"/>
        <v>0</v>
      </c>
      <c r="CC2779" s="24"/>
      <c r="CE2779" s="24">
        <f t="shared" si="1052"/>
        <v>0</v>
      </c>
      <c r="CG2779" s="24">
        <f t="shared" si="1053"/>
        <v>0</v>
      </c>
      <c r="CI2779" s="24">
        <f t="shared" si="1054"/>
        <v>0</v>
      </c>
      <c r="CK2779" s="24">
        <f t="shared" si="1055"/>
        <v>0</v>
      </c>
      <c r="CM2779" s="24">
        <f t="shared" si="1056"/>
        <v>0</v>
      </c>
      <c r="CO2779" s="24">
        <f t="shared" si="1057"/>
        <v>0</v>
      </c>
      <c r="CQ2779" s="24">
        <f t="shared" si="1058"/>
        <v>0</v>
      </c>
      <c r="CS2779" s="24">
        <f t="shared" si="1059"/>
        <v>0</v>
      </c>
    </row>
    <row r="2780" spans="9:97">
      <c r="I2780" s="24">
        <f t="shared" si="1039"/>
        <v>0</v>
      </c>
      <c r="J2780" s="24">
        <f t="shared" si="1038"/>
        <v>0</v>
      </c>
      <c r="M2780" s="24"/>
      <c r="N2780" s="24"/>
      <c r="O2780" s="24"/>
      <c r="P2780" s="24"/>
      <c r="Q2780" s="24"/>
      <c r="R2780" s="24"/>
      <c r="S2780" s="24">
        <f t="shared" si="1040"/>
        <v>0</v>
      </c>
      <c r="T2780" s="24">
        <f t="shared" si="1037"/>
        <v>0</v>
      </c>
      <c r="W2780" s="24"/>
      <c r="X2780" s="24"/>
      <c r="Y2780" s="24"/>
      <c r="Z2780" s="24"/>
      <c r="AA2780" s="24"/>
      <c r="AB2780" s="24"/>
      <c r="AC2780" s="24">
        <f t="shared" si="1041"/>
        <v>0</v>
      </c>
      <c r="AD2780" s="24">
        <f t="shared" si="1042"/>
        <v>0</v>
      </c>
      <c r="AG2780" s="24"/>
      <c r="AH2780" s="24"/>
      <c r="AI2780" s="24"/>
      <c r="AJ2780" s="24"/>
      <c r="AK2780" s="24"/>
      <c r="AL2780" s="24"/>
      <c r="AM2780" s="24">
        <f t="shared" si="1043"/>
        <v>0</v>
      </c>
      <c r="AN2780" s="24">
        <f t="shared" si="1060"/>
        <v>0</v>
      </c>
      <c r="AQ2780" s="24"/>
      <c r="AR2780" s="24"/>
      <c r="AS2780" s="24"/>
      <c r="AT2780" s="24"/>
      <c r="AU2780" s="24"/>
      <c r="AV2780" s="24"/>
      <c r="AW2780" s="24">
        <f t="shared" si="1044"/>
        <v>0</v>
      </c>
      <c r="AX2780" s="24">
        <f t="shared" si="1045"/>
        <v>0</v>
      </c>
      <c r="BA2780" s="24"/>
      <c r="BB2780" s="24"/>
      <c r="BC2780" s="24"/>
      <c r="BD2780" s="24"/>
      <c r="BE2780" s="24"/>
      <c r="BF2780" s="24"/>
      <c r="BG2780" s="24">
        <f t="shared" si="1046"/>
        <v>0</v>
      </c>
      <c r="BH2780" s="24">
        <f t="shared" si="1047"/>
        <v>0</v>
      </c>
      <c r="BK2780" s="24"/>
      <c r="BL2780" s="24"/>
      <c r="BM2780" s="24"/>
      <c r="BN2780" s="24"/>
      <c r="BO2780" s="24"/>
      <c r="BP2780" s="24"/>
      <c r="BQ2780" s="24">
        <f t="shared" si="1048"/>
        <v>0</v>
      </c>
      <c r="BR2780" s="24">
        <f t="shared" si="1049"/>
        <v>0</v>
      </c>
      <c r="BU2780" s="24"/>
      <c r="BV2780" s="24"/>
      <c r="BW2780" s="24"/>
      <c r="BX2780" s="24"/>
      <c r="BY2780" s="24"/>
      <c r="BZ2780" s="24"/>
      <c r="CA2780" s="24">
        <f t="shared" si="1050"/>
        <v>0</v>
      </c>
      <c r="CB2780" s="24">
        <f t="shared" si="1051"/>
        <v>0</v>
      </c>
      <c r="CC2780" s="24"/>
      <c r="CE2780" s="24">
        <f t="shared" si="1052"/>
        <v>0</v>
      </c>
      <c r="CG2780" s="24">
        <f t="shared" si="1053"/>
        <v>0</v>
      </c>
      <c r="CI2780" s="24">
        <f t="shared" si="1054"/>
        <v>0</v>
      </c>
      <c r="CK2780" s="24">
        <f t="shared" si="1055"/>
        <v>0</v>
      </c>
      <c r="CM2780" s="24">
        <f t="shared" si="1056"/>
        <v>0</v>
      </c>
      <c r="CO2780" s="24">
        <f t="shared" si="1057"/>
        <v>0</v>
      </c>
      <c r="CQ2780" s="24">
        <f t="shared" si="1058"/>
        <v>0</v>
      </c>
      <c r="CS2780" s="24">
        <f t="shared" si="1059"/>
        <v>0</v>
      </c>
    </row>
    <row r="2781" spans="9:97">
      <c r="I2781" s="24">
        <f t="shared" si="1039"/>
        <v>0</v>
      </c>
      <c r="J2781" s="24">
        <f t="shared" si="1038"/>
        <v>0</v>
      </c>
      <c r="M2781" s="24"/>
      <c r="N2781" s="24"/>
      <c r="O2781" s="24"/>
      <c r="P2781" s="24"/>
      <c r="Q2781" s="24"/>
      <c r="R2781" s="24"/>
      <c r="S2781" s="24">
        <f t="shared" si="1040"/>
        <v>0</v>
      </c>
      <c r="T2781" s="24">
        <f t="shared" si="1037"/>
        <v>0</v>
      </c>
      <c r="W2781" s="24"/>
      <c r="X2781" s="24"/>
      <c r="Y2781" s="24"/>
      <c r="Z2781" s="24"/>
      <c r="AA2781" s="24"/>
      <c r="AB2781" s="24"/>
      <c r="AC2781" s="24">
        <f t="shared" si="1041"/>
        <v>0</v>
      </c>
      <c r="AD2781" s="24">
        <f t="shared" si="1042"/>
        <v>0</v>
      </c>
      <c r="AG2781" s="24"/>
      <c r="AH2781" s="24"/>
      <c r="AI2781" s="24"/>
      <c r="AJ2781" s="24"/>
      <c r="AK2781" s="24"/>
      <c r="AL2781" s="24"/>
      <c r="AM2781" s="24">
        <f t="shared" si="1043"/>
        <v>0</v>
      </c>
      <c r="AN2781" s="24">
        <f t="shared" si="1060"/>
        <v>0</v>
      </c>
      <c r="AQ2781" s="24"/>
      <c r="AR2781" s="24"/>
      <c r="AS2781" s="24"/>
      <c r="AT2781" s="24"/>
      <c r="AU2781" s="24"/>
      <c r="AV2781" s="24"/>
      <c r="AW2781" s="24">
        <f t="shared" si="1044"/>
        <v>0</v>
      </c>
      <c r="AX2781" s="24">
        <f t="shared" si="1045"/>
        <v>0</v>
      </c>
      <c r="BA2781" s="24"/>
      <c r="BB2781" s="24"/>
      <c r="BC2781" s="24"/>
      <c r="BD2781" s="24"/>
      <c r="BE2781" s="24"/>
      <c r="BF2781" s="24"/>
      <c r="BG2781" s="24">
        <f t="shared" si="1046"/>
        <v>0</v>
      </c>
      <c r="BH2781" s="24">
        <f t="shared" si="1047"/>
        <v>0</v>
      </c>
      <c r="BK2781" s="24"/>
      <c r="BL2781" s="24"/>
      <c r="BM2781" s="24"/>
      <c r="BN2781" s="24"/>
      <c r="BO2781" s="24"/>
      <c r="BP2781" s="24"/>
      <c r="BQ2781" s="24">
        <f t="shared" si="1048"/>
        <v>0</v>
      </c>
      <c r="BR2781" s="24">
        <f t="shared" si="1049"/>
        <v>0</v>
      </c>
      <c r="BU2781" s="24"/>
      <c r="BV2781" s="24"/>
      <c r="BW2781" s="24"/>
      <c r="BX2781" s="24"/>
      <c r="BY2781" s="24"/>
      <c r="BZ2781" s="24"/>
      <c r="CA2781" s="24">
        <f t="shared" si="1050"/>
        <v>0</v>
      </c>
      <c r="CB2781" s="24">
        <f t="shared" si="1051"/>
        <v>0</v>
      </c>
      <c r="CC2781" s="24"/>
      <c r="CE2781" s="24">
        <f t="shared" si="1052"/>
        <v>0</v>
      </c>
      <c r="CG2781" s="24">
        <f t="shared" si="1053"/>
        <v>0</v>
      </c>
      <c r="CI2781" s="24">
        <f t="shared" si="1054"/>
        <v>0</v>
      </c>
      <c r="CK2781" s="24">
        <f t="shared" si="1055"/>
        <v>0</v>
      </c>
      <c r="CM2781" s="24">
        <f t="shared" si="1056"/>
        <v>0</v>
      </c>
      <c r="CO2781" s="24">
        <f t="shared" si="1057"/>
        <v>0</v>
      </c>
      <c r="CQ2781" s="24">
        <f t="shared" si="1058"/>
        <v>0</v>
      </c>
      <c r="CS2781" s="24">
        <f t="shared" si="1059"/>
        <v>0</v>
      </c>
    </row>
    <row r="2782" spans="9:97">
      <c r="I2782" s="24">
        <f t="shared" si="1039"/>
        <v>0</v>
      </c>
      <c r="J2782" s="24">
        <f t="shared" si="1038"/>
        <v>0</v>
      </c>
      <c r="M2782" s="24"/>
      <c r="N2782" s="24"/>
      <c r="O2782" s="24"/>
      <c r="P2782" s="24"/>
      <c r="Q2782" s="24"/>
      <c r="R2782" s="24"/>
      <c r="S2782" s="24">
        <f t="shared" si="1040"/>
        <v>0</v>
      </c>
      <c r="T2782" s="24">
        <f t="shared" si="1037"/>
        <v>0</v>
      </c>
      <c r="W2782" s="24"/>
      <c r="X2782" s="24"/>
      <c r="Y2782" s="24"/>
      <c r="Z2782" s="24"/>
      <c r="AA2782" s="24"/>
      <c r="AB2782" s="24"/>
      <c r="AC2782" s="24">
        <f t="shared" si="1041"/>
        <v>0</v>
      </c>
      <c r="AD2782" s="24">
        <f t="shared" si="1042"/>
        <v>0</v>
      </c>
      <c r="AG2782" s="24"/>
      <c r="AH2782" s="24"/>
      <c r="AI2782" s="24"/>
      <c r="AJ2782" s="24"/>
      <c r="AK2782" s="24"/>
      <c r="AL2782" s="24"/>
      <c r="AM2782" s="24">
        <f t="shared" si="1043"/>
        <v>0</v>
      </c>
      <c r="AN2782" s="24">
        <f t="shared" si="1060"/>
        <v>0</v>
      </c>
      <c r="AQ2782" s="24"/>
      <c r="AR2782" s="24"/>
      <c r="AS2782" s="24"/>
      <c r="AT2782" s="24"/>
      <c r="AU2782" s="24"/>
      <c r="AV2782" s="24"/>
      <c r="AW2782" s="24">
        <f t="shared" si="1044"/>
        <v>0</v>
      </c>
      <c r="AX2782" s="24">
        <f t="shared" si="1045"/>
        <v>0</v>
      </c>
      <c r="BA2782" s="24"/>
      <c r="BB2782" s="24"/>
      <c r="BC2782" s="24"/>
      <c r="BD2782" s="24"/>
      <c r="BE2782" s="24"/>
      <c r="BF2782" s="24"/>
      <c r="BG2782" s="24">
        <f t="shared" si="1046"/>
        <v>0</v>
      </c>
      <c r="BH2782" s="24">
        <f t="shared" si="1047"/>
        <v>0</v>
      </c>
      <c r="BK2782" s="24"/>
      <c r="BL2782" s="24"/>
      <c r="BM2782" s="24"/>
      <c r="BN2782" s="24"/>
      <c r="BO2782" s="24"/>
      <c r="BP2782" s="24"/>
      <c r="BQ2782" s="24">
        <f t="shared" si="1048"/>
        <v>0</v>
      </c>
      <c r="BR2782" s="24">
        <f t="shared" si="1049"/>
        <v>0</v>
      </c>
      <c r="BU2782" s="24"/>
      <c r="BV2782" s="24"/>
      <c r="BW2782" s="24"/>
      <c r="BX2782" s="24"/>
      <c r="BY2782" s="24"/>
      <c r="BZ2782" s="24"/>
      <c r="CA2782" s="24">
        <f t="shared" si="1050"/>
        <v>0</v>
      </c>
      <c r="CB2782" s="24">
        <f t="shared" si="1051"/>
        <v>0</v>
      </c>
      <c r="CC2782" s="24"/>
      <c r="CE2782" s="24">
        <f t="shared" si="1052"/>
        <v>0</v>
      </c>
      <c r="CG2782" s="24">
        <f t="shared" si="1053"/>
        <v>0</v>
      </c>
      <c r="CI2782" s="24">
        <f t="shared" si="1054"/>
        <v>0</v>
      </c>
      <c r="CK2782" s="24">
        <f t="shared" si="1055"/>
        <v>0</v>
      </c>
      <c r="CM2782" s="24">
        <f t="shared" si="1056"/>
        <v>0</v>
      </c>
      <c r="CO2782" s="24">
        <f t="shared" si="1057"/>
        <v>0</v>
      </c>
      <c r="CQ2782" s="24">
        <f t="shared" si="1058"/>
        <v>0</v>
      </c>
      <c r="CS2782" s="24">
        <f t="shared" si="1059"/>
        <v>0</v>
      </c>
    </row>
    <row r="2783" spans="9:97">
      <c r="I2783" s="24">
        <f t="shared" si="1039"/>
        <v>0</v>
      </c>
      <c r="J2783" s="24">
        <f t="shared" si="1038"/>
        <v>0</v>
      </c>
      <c r="M2783" s="24"/>
      <c r="N2783" s="24"/>
      <c r="O2783" s="24"/>
      <c r="P2783" s="24"/>
      <c r="Q2783" s="24"/>
      <c r="R2783" s="24"/>
      <c r="S2783" s="24">
        <f t="shared" si="1040"/>
        <v>0</v>
      </c>
      <c r="T2783" s="24">
        <f t="shared" si="1037"/>
        <v>0</v>
      </c>
      <c r="W2783" s="24"/>
      <c r="X2783" s="24"/>
      <c r="Y2783" s="24"/>
      <c r="Z2783" s="24"/>
      <c r="AA2783" s="24"/>
      <c r="AB2783" s="24"/>
      <c r="AC2783" s="24">
        <f t="shared" si="1041"/>
        <v>0</v>
      </c>
      <c r="AD2783" s="24">
        <f t="shared" si="1042"/>
        <v>0</v>
      </c>
      <c r="AG2783" s="24"/>
      <c r="AH2783" s="24"/>
      <c r="AI2783" s="24"/>
      <c r="AJ2783" s="24"/>
      <c r="AK2783" s="24"/>
      <c r="AL2783" s="24"/>
      <c r="AM2783" s="24">
        <f t="shared" si="1043"/>
        <v>0</v>
      </c>
      <c r="AN2783" s="24">
        <f t="shared" si="1060"/>
        <v>0</v>
      </c>
      <c r="AQ2783" s="24"/>
      <c r="AR2783" s="24"/>
      <c r="AS2783" s="24"/>
      <c r="AT2783" s="24"/>
      <c r="AU2783" s="24"/>
      <c r="AV2783" s="24"/>
      <c r="AW2783" s="24">
        <f t="shared" si="1044"/>
        <v>0</v>
      </c>
      <c r="AX2783" s="24">
        <f t="shared" si="1045"/>
        <v>0</v>
      </c>
      <c r="BA2783" s="24"/>
      <c r="BB2783" s="24"/>
      <c r="BC2783" s="24"/>
      <c r="BD2783" s="24"/>
      <c r="BE2783" s="24"/>
      <c r="BF2783" s="24"/>
      <c r="BG2783" s="24">
        <f t="shared" si="1046"/>
        <v>0</v>
      </c>
      <c r="BH2783" s="24">
        <f t="shared" si="1047"/>
        <v>0</v>
      </c>
      <c r="BK2783" s="24"/>
      <c r="BL2783" s="24"/>
      <c r="BM2783" s="24"/>
      <c r="BN2783" s="24"/>
      <c r="BO2783" s="24"/>
      <c r="BP2783" s="24"/>
      <c r="BQ2783" s="24">
        <f t="shared" si="1048"/>
        <v>0</v>
      </c>
      <c r="BR2783" s="24">
        <f t="shared" si="1049"/>
        <v>0</v>
      </c>
      <c r="BU2783" s="24"/>
      <c r="BV2783" s="24"/>
      <c r="BW2783" s="24"/>
      <c r="BX2783" s="24"/>
      <c r="BY2783" s="24"/>
      <c r="BZ2783" s="24"/>
      <c r="CA2783" s="24">
        <f t="shared" si="1050"/>
        <v>0</v>
      </c>
      <c r="CB2783" s="24">
        <f t="shared" si="1051"/>
        <v>0</v>
      </c>
      <c r="CC2783" s="24"/>
      <c r="CE2783" s="24">
        <f t="shared" si="1052"/>
        <v>0</v>
      </c>
      <c r="CG2783" s="24">
        <f t="shared" si="1053"/>
        <v>0</v>
      </c>
      <c r="CI2783" s="24">
        <f t="shared" si="1054"/>
        <v>0</v>
      </c>
      <c r="CK2783" s="24">
        <f t="shared" si="1055"/>
        <v>0</v>
      </c>
      <c r="CM2783" s="24">
        <f t="shared" si="1056"/>
        <v>0</v>
      </c>
      <c r="CO2783" s="24">
        <f t="shared" si="1057"/>
        <v>0</v>
      </c>
      <c r="CQ2783" s="24">
        <f t="shared" si="1058"/>
        <v>0</v>
      </c>
      <c r="CS2783" s="24">
        <f t="shared" si="1059"/>
        <v>0</v>
      </c>
    </row>
    <row r="2784" spans="9:97">
      <c r="I2784" s="24">
        <f t="shared" si="1039"/>
        <v>0</v>
      </c>
      <c r="J2784" s="24">
        <f t="shared" si="1038"/>
        <v>0</v>
      </c>
      <c r="M2784" s="24"/>
      <c r="N2784" s="24"/>
      <c r="O2784" s="24"/>
      <c r="P2784" s="24"/>
      <c r="Q2784" s="24"/>
      <c r="R2784" s="24"/>
      <c r="S2784" s="24">
        <f t="shared" si="1040"/>
        <v>0</v>
      </c>
      <c r="T2784" s="24">
        <f t="shared" si="1037"/>
        <v>0</v>
      </c>
      <c r="W2784" s="24"/>
      <c r="X2784" s="24"/>
      <c r="Y2784" s="24"/>
      <c r="Z2784" s="24"/>
      <c r="AA2784" s="24"/>
      <c r="AB2784" s="24"/>
      <c r="AC2784" s="24">
        <f t="shared" si="1041"/>
        <v>0</v>
      </c>
      <c r="AD2784" s="24">
        <f t="shared" si="1042"/>
        <v>0</v>
      </c>
      <c r="AG2784" s="24"/>
      <c r="AH2784" s="24"/>
      <c r="AI2784" s="24"/>
      <c r="AJ2784" s="24"/>
      <c r="AK2784" s="24"/>
      <c r="AL2784" s="24"/>
      <c r="AM2784" s="24">
        <f t="shared" si="1043"/>
        <v>0</v>
      </c>
      <c r="AN2784" s="24">
        <f t="shared" si="1060"/>
        <v>0</v>
      </c>
      <c r="AQ2784" s="24"/>
      <c r="AR2784" s="24"/>
      <c r="AS2784" s="24"/>
      <c r="AT2784" s="24"/>
      <c r="AU2784" s="24"/>
      <c r="AV2784" s="24"/>
      <c r="AW2784" s="24">
        <f t="shared" si="1044"/>
        <v>0</v>
      </c>
      <c r="AX2784" s="24">
        <f t="shared" si="1045"/>
        <v>0</v>
      </c>
      <c r="BA2784" s="24"/>
      <c r="BB2784" s="24"/>
      <c r="BC2784" s="24"/>
      <c r="BD2784" s="24"/>
      <c r="BE2784" s="24"/>
      <c r="BF2784" s="24"/>
      <c r="BG2784" s="24">
        <f t="shared" si="1046"/>
        <v>0</v>
      </c>
      <c r="BH2784" s="24">
        <f t="shared" si="1047"/>
        <v>0</v>
      </c>
      <c r="BK2784" s="24"/>
      <c r="BL2784" s="24"/>
      <c r="BM2784" s="24"/>
      <c r="BN2784" s="24"/>
      <c r="BO2784" s="24"/>
      <c r="BP2784" s="24"/>
      <c r="BQ2784" s="24">
        <f t="shared" si="1048"/>
        <v>0</v>
      </c>
      <c r="BR2784" s="24">
        <f t="shared" si="1049"/>
        <v>0</v>
      </c>
      <c r="BU2784" s="24"/>
      <c r="BV2784" s="24"/>
      <c r="BW2784" s="24"/>
      <c r="BX2784" s="24"/>
      <c r="BY2784" s="24"/>
      <c r="BZ2784" s="24"/>
      <c r="CA2784" s="24">
        <f t="shared" si="1050"/>
        <v>0</v>
      </c>
      <c r="CB2784" s="24">
        <f t="shared" si="1051"/>
        <v>0</v>
      </c>
      <c r="CC2784" s="24"/>
      <c r="CE2784" s="24">
        <f t="shared" si="1052"/>
        <v>0</v>
      </c>
      <c r="CG2784" s="24">
        <f t="shared" si="1053"/>
        <v>0</v>
      </c>
      <c r="CI2784" s="24">
        <f t="shared" si="1054"/>
        <v>0</v>
      </c>
      <c r="CK2784" s="24">
        <f t="shared" si="1055"/>
        <v>0</v>
      </c>
      <c r="CM2784" s="24">
        <f t="shared" si="1056"/>
        <v>0</v>
      </c>
      <c r="CO2784" s="24">
        <f t="shared" si="1057"/>
        <v>0</v>
      </c>
      <c r="CQ2784" s="24">
        <f t="shared" si="1058"/>
        <v>0</v>
      </c>
      <c r="CS2784" s="24">
        <f t="shared" si="1059"/>
        <v>0</v>
      </c>
    </row>
    <row r="2785" spans="9:97">
      <c r="I2785" s="24">
        <f t="shared" si="1039"/>
        <v>0</v>
      </c>
      <c r="J2785" s="24">
        <f t="shared" si="1038"/>
        <v>0</v>
      </c>
      <c r="M2785" s="24"/>
      <c r="N2785" s="24"/>
      <c r="O2785" s="24"/>
      <c r="P2785" s="24"/>
      <c r="Q2785" s="24"/>
      <c r="R2785" s="24"/>
      <c r="S2785" s="24">
        <f t="shared" si="1040"/>
        <v>0</v>
      </c>
      <c r="T2785" s="24">
        <f t="shared" si="1037"/>
        <v>0</v>
      </c>
      <c r="W2785" s="24"/>
      <c r="X2785" s="24"/>
      <c r="Y2785" s="24"/>
      <c r="Z2785" s="24"/>
      <c r="AA2785" s="24"/>
      <c r="AB2785" s="24"/>
      <c r="AC2785" s="24">
        <f t="shared" si="1041"/>
        <v>0</v>
      </c>
      <c r="AD2785" s="24">
        <f t="shared" si="1042"/>
        <v>0</v>
      </c>
      <c r="AG2785" s="24"/>
      <c r="AH2785" s="24"/>
      <c r="AI2785" s="24"/>
      <c r="AJ2785" s="24"/>
      <c r="AK2785" s="24"/>
      <c r="AL2785" s="24"/>
      <c r="AM2785" s="24">
        <f t="shared" si="1043"/>
        <v>0</v>
      </c>
      <c r="AN2785" s="24">
        <f t="shared" si="1060"/>
        <v>0</v>
      </c>
      <c r="AQ2785" s="24"/>
      <c r="AR2785" s="24"/>
      <c r="AS2785" s="24"/>
      <c r="AT2785" s="24"/>
      <c r="AU2785" s="24"/>
      <c r="AV2785" s="24"/>
      <c r="AW2785" s="24">
        <f t="shared" si="1044"/>
        <v>0</v>
      </c>
      <c r="AX2785" s="24">
        <f t="shared" si="1045"/>
        <v>0</v>
      </c>
      <c r="BA2785" s="24"/>
      <c r="BB2785" s="24"/>
      <c r="BC2785" s="24"/>
      <c r="BD2785" s="24"/>
      <c r="BE2785" s="24"/>
      <c r="BF2785" s="24"/>
      <c r="BG2785" s="24">
        <f t="shared" si="1046"/>
        <v>0</v>
      </c>
      <c r="BH2785" s="24">
        <f t="shared" si="1047"/>
        <v>0</v>
      </c>
      <c r="BK2785" s="24"/>
      <c r="BL2785" s="24"/>
      <c r="BM2785" s="24"/>
      <c r="BN2785" s="24"/>
      <c r="BO2785" s="24"/>
      <c r="BP2785" s="24"/>
      <c r="BQ2785" s="24">
        <f t="shared" si="1048"/>
        <v>0</v>
      </c>
      <c r="BR2785" s="24">
        <f t="shared" si="1049"/>
        <v>0</v>
      </c>
      <c r="BU2785" s="24"/>
      <c r="BV2785" s="24"/>
      <c r="BW2785" s="24"/>
      <c r="BX2785" s="24"/>
      <c r="BY2785" s="24"/>
      <c r="BZ2785" s="24"/>
      <c r="CA2785" s="24">
        <f t="shared" si="1050"/>
        <v>0</v>
      </c>
      <c r="CB2785" s="24">
        <f t="shared" si="1051"/>
        <v>0</v>
      </c>
      <c r="CC2785" s="24"/>
      <c r="CE2785" s="24">
        <f t="shared" si="1052"/>
        <v>0</v>
      </c>
      <c r="CG2785" s="24">
        <f t="shared" si="1053"/>
        <v>0</v>
      </c>
      <c r="CI2785" s="24">
        <f t="shared" si="1054"/>
        <v>0</v>
      </c>
      <c r="CK2785" s="24">
        <f t="shared" si="1055"/>
        <v>0</v>
      </c>
      <c r="CM2785" s="24">
        <f t="shared" si="1056"/>
        <v>0</v>
      </c>
      <c r="CO2785" s="24">
        <f t="shared" si="1057"/>
        <v>0</v>
      </c>
      <c r="CQ2785" s="24">
        <f t="shared" si="1058"/>
        <v>0</v>
      </c>
      <c r="CS2785" s="24">
        <f t="shared" si="1059"/>
        <v>0</v>
      </c>
    </row>
    <row r="2786" spans="9:97">
      <c r="I2786" s="24">
        <f t="shared" si="1039"/>
        <v>0</v>
      </c>
      <c r="J2786" s="24">
        <f t="shared" si="1038"/>
        <v>0</v>
      </c>
      <c r="M2786" s="24"/>
      <c r="N2786" s="24"/>
      <c r="O2786" s="24"/>
      <c r="P2786" s="24"/>
      <c r="Q2786" s="24"/>
      <c r="R2786" s="24"/>
      <c r="S2786" s="24">
        <f t="shared" si="1040"/>
        <v>0</v>
      </c>
      <c r="T2786" s="24">
        <f t="shared" si="1037"/>
        <v>0</v>
      </c>
      <c r="W2786" s="24"/>
      <c r="X2786" s="24"/>
      <c r="Y2786" s="24"/>
      <c r="Z2786" s="24"/>
      <c r="AA2786" s="24"/>
      <c r="AB2786" s="24"/>
      <c r="AC2786" s="24">
        <f t="shared" si="1041"/>
        <v>0</v>
      </c>
      <c r="AD2786" s="24">
        <f t="shared" si="1042"/>
        <v>0</v>
      </c>
      <c r="AG2786" s="24"/>
      <c r="AH2786" s="24"/>
      <c r="AI2786" s="24"/>
      <c r="AJ2786" s="24"/>
      <c r="AK2786" s="24"/>
      <c r="AL2786" s="24"/>
      <c r="AM2786" s="24">
        <f t="shared" si="1043"/>
        <v>0</v>
      </c>
      <c r="AN2786" s="24">
        <f t="shared" si="1060"/>
        <v>0</v>
      </c>
      <c r="AQ2786" s="24"/>
      <c r="AR2786" s="24"/>
      <c r="AS2786" s="24"/>
      <c r="AT2786" s="24"/>
      <c r="AU2786" s="24"/>
      <c r="AV2786" s="24"/>
      <c r="AW2786" s="24">
        <f t="shared" si="1044"/>
        <v>0</v>
      </c>
      <c r="AX2786" s="24">
        <f t="shared" si="1045"/>
        <v>0</v>
      </c>
      <c r="BA2786" s="24"/>
      <c r="BB2786" s="24"/>
      <c r="BC2786" s="24"/>
      <c r="BD2786" s="24"/>
      <c r="BE2786" s="24"/>
      <c r="BF2786" s="24"/>
      <c r="BG2786" s="24">
        <f t="shared" si="1046"/>
        <v>0</v>
      </c>
      <c r="BH2786" s="24">
        <f t="shared" si="1047"/>
        <v>0</v>
      </c>
      <c r="BK2786" s="24"/>
      <c r="BL2786" s="24"/>
      <c r="BM2786" s="24"/>
      <c r="BN2786" s="24"/>
      <c r="BO2786" s="24"/>
      <c r="BP2786" s="24"/>
      <c r="BQ2786" s="24">
        <f t="shared" si="1048"/>
        <v>0</v>
      </c>
      <c r="BR2786" s="24">
        <f t="shared" si="1049"/>
        <v>0</v>
      </c>
      <c r="BU2786" s="24"/>
      <c r="BV2786" s="24"/>
      <c r="BW2786" s="24"/>
      <c r="BX2786" s="24"/>
      <c r="BY2786" s="24"/>
      <c r="BZ2786" s="24"/>
      <c r="CA2786" s="24">
        <f t="shared" si="1050"/>
        <v>0</v>
      </c>
      <c r="CB2786" s="24">
        <f t="shared" si="1051"/>
        <v>0</v>
      </c>
      <c r="CC2786" s="24"/>
      <c r="CE2786" s="24">
        <f t="shared" si="1052"/>
        <v>0</v>
      </c>
      <c r="CG2786" s="24">
        <f t="shared" si="1053"/>
        <v>0</v>
      </c>
      <c r="CI2786" s="24">
        <f t="shared" si="1054"/>
        <v>0</v>
      </c>
      <c r="CK2786" s="24">
        <f t="shared" si="1055"/>
        <v>0</v>
      </c>
      <c r="CM2786" s="24">
        <f t="shared" si="1056"/>
        <v>0</v>
      </c>
      <c r="CO2786" s="24">
        <f t="shared" si="1057"/>
        <v>0</v>
      </c>
      <c r="CQ2786" s="24">
        <f t="shared" si="1058"/>
        <v>0</v>
      </c>
      <c r="CS2786" s="24">
        <f t="shared" si="1059"/>
        <v>0</v>
      </c>
    </row>
    <row r="2787" spans="9:97">
      <c r="I2787" s="24">
        <f t="shared" si="1039"/>
        <v>0</v>
      </c>
      <c r="J2787" s="24">
        <f t="shared" si="1038"/>
        <v>0</v>
      </c>
      <c r="M2787" s="24"/>
      <c r="N2787" s="24"/>
      <c r="O2787" s="24"/>
      <c r="P2787" s="24"/>
      <c r="Q2787" s="24"/>
      <c r="R2787" s="24"/>
      <c r="S2787" s="24">
        <f t="shared" si="1040"/>
        <v>0</v>
      </c>
      <c r="T2787" s="24">
        <f t="shared" si="1037"/>
        <v>0</v>
      </c>
      <c r="W2787" s="24"/>
      <c r="X2787" s="24"/>
      <c r="Y2787" s="24"/>
      <c r="Z2787" s="24"/>
      <c r="AA2787" s="24"/>
      <c r="AB2787" s="24"/>
      <c r="AC2787" s="24">
        <f t="shared" si="1041"/>
        <v>0</v>
      </c>
      <c r="AD2787" s="24">
        <f t="shared" si="1042"/>
        <v>0</v>
      </c>
      <c r="AG2787" s="24"/>
      <c r="AH2787" s="24"/>
      <c r="AI2787" s="24"/>
      <c r="AJ2787" s="24"/>
      <c r="AK2787" s="24"/>
      <c r="AL2787" s="24"/>
      <c r="AM2787" s="24">
        <f t="shared" si="1043"/>
        <v>0</v>
      </c>
      <c r="AN2787" s="24">
        <f t="shared" si="1060"/>
        <v>0</v>
      </c>
      <c r="AQ2787" s="24"/>
      <c r="AR2787" s="24"/>
      <c r="AS2787" s="24"/>
      <c r="AT2787" s="24"/>
      <c r="AU2787" s="24"/>
      <c r="AV2787" s="24"/>
      <c r="AW2787" s="24">
        <f t="shared" si="1044"/>
        <v>0</v>
      </c>
      <c r="AX2787" s="24">
        <f t="shared" si="1045"/>
        <v>0</v>
      </c>
      <c r="BA2787" s="24"/>
      <c r="BB2787" s="24"/>
      <c r="BC2787" s="24"/>
      <c r="BD2787" s="24"/>
      <c r="BE2787" s="24"/>
      <c r="BF2787" s="24"/>
      <c r="BG2787" s="24">
        <f t="shared" si="1046"/>
        <v>0</v>
      </c>
      <c r="BH2787" s="24">
        <f t="shared" si="1047"/>
        <v>0</v>
      </c>
      <c r="BK2787" s="24"/>
      <c r="BL2787" s="24"/>
      <c r="BM2787" s="24"/>
      <c r="BN2787" s="24"/>
      <c r="BO2787" s="24"/>
      <c r="BP2787" s="24"/>
      <c r="BQ2787" s="24">
        <f t="shared" si="1048"/>
        <v>0</v>
      </c>
      <c r="BR2787" s="24">
        <f t="shared" si="1049"/>
        <v>0</v>
      </c>
      <c r="BU2787" s="24"/>
      <c r="BV2787" s="24"/>
      <c r="BW2787" s="24"/>
      <c r="BX2787" s="24"/>
      <c r="BY2787" s="24"/>
      <c r="BZ2787" s="24"/>
      <c r="CA2787" s="24">
        <f t="shared" si="1050"/>
        <v>0</v>
      </c>
      <c r="CB2787" s="24">
        <f t="shared" si="1051"/>
        <v>0</v>
      </c>
      <c r="CC2787" s="24"/>
      <c r="CE2787" s="24">
        <f t="shared" si="1052"/>
        <v>0</v>
      </c>
      <c r="CG2787" s="24">
        <f t="shared" si="1053"/>
        <v>0</v>
      </c>
      <c r="CI2787" s="24">
        <f t="shared" si="1054"/>
        <v>0</v>
      </c>
      <c r="CK2787" s="24">
        <f t="shared" si="1055"/>
        <v>0</v>
      </c>
      <c r="CM2787" s="24">
        <f t="shared" si="1056"/>
        <v>0</v>
      </c>
      <c r="CO2787" s="24">
        <f t="shared" si="1057"/>
        <v>0</v>
      </c>
      <c r="CQ2787" s="24">
        <f t="shared" si="1058"/>
        <v>0</v>
      </c>
      <c r="CS2787" s="24">
        <f t="shared" si="1059"/>
        <v>0</v>
      </c>
    </row>
    <row r="2788" spans="9:97">
      <c r="I2788" s="24">
        <f t="shared" si="1039"/>
        <v>0</v>
      </c>
      <c r="J2788" s="24">
        <f t="shared" si="1038"/>
        <v>0</v>
      </c>
      <c r="M2788" s="24"/>
      <c r="N2788" s="24"/>
      <c r="O2788" s="24"/>
      <c r="P2788" s="24"/>
      <c r="Q2788" s="24"/>
      <c r="R2788" s="24"/>
      <c r="S2788" s="24">
        <f t="shared" si="1040"/>
        <v>0</v>
      </c>
      <c r="T2788" s="24">
        <f t="shared" si="1037"/>
        <v>0</v>
      </c>
      <c r="W2788" s="24"/>
      <c r="X2788" s="24"/>
      <c r="Y2788" s="24"/>
      <c r="Z2788" s="24"/>
      <c r="AA2788" s="24"/>
      <c r="AB2788" s="24"/>
      <c r="AC2788" s="24">
        <f t="shared" si="1041"/>
        <v>0</v>
      </c>
      <c r="AD2788" s="24">
        <f t="shared" si="1042"/>
        <v>0</v>
      </c>
      <c r="AG2788" s="24"/>
      <c r="AH2788" s="24"/>
      <c r="AI2788" s="24"/>
      <c r="AJ2788" s="24"/>
      <c r="AK2788" s="24"/>
      <c r="AL2788" s="24"/>
      <c r="AM2788" s="24">
        <f t="shared" si="1043"/>
        <v>0</v>
      </c>
      <c r="AN2788" s="24">
        <f t="shared" si="1060"/>
        <v>0</v>
      </c>
      <c r="AQ2788" s="24"/>
      <c r="AR2788" s="24"/>
      <c r="AS2788" s="24"/>
      <c r="AT2788" s="24"/>
      <c r="AU2788" s="24"/>
      <c r="AV2788" s="24"/>
      <c r="AW2788" s="24">
        <f t="shared" si="1044"/>
        <v>0</v>
      </c>
      <c r="AX2788" s="24">
        <f t="shared" si="1045"/>
        <v>0</v>
      </c>
      <c r="BA2788" s="24"/>
      <c r="BB2788" s="24"/>
      <c r="BC2788" s="24"/>
      <c r="BD2788" s="24"/>
      <c r="BE2788" s="24"/>
      <c r="BF2788" s="24"/>
      <c r="BG2788" s="24">
        <f t="shared" si="1046"/>
        <v>0</v>
      </c>
      <c r="BH2788" s="24">
        <f t="shared" si="1047"/>
        <v>0</v>
      </c>
      <c r="BK2788" s="24"/>
      <c r="BL2788" s="24"/>
      <c r="BM2788" s="24"/>
      <c r="BN2788" s="24"/>
      <c r="BO2788" s="24"/>
      <c r="BP2788" s="24"/>
      <c r="BQ2788" s="24">
        <f t="shared" si="1048"/>
        <v>0</v>
      </c>
      <c r="BR2788" s="24">
        <f t="shared" si="1049"/>
        <v>0</v>
      </c>
      <c r="BU2788" s="24"/>
      <c r="BV2788" s="24"/>
      <c r="BW2788" s="24"/>
      <c r="BX2788" s="24"/>
      <c r="BY2788" s="24"/>
      <c r="BZ2788" s="24"/>
      <c r="CA2788" s="24">
        <f t="shared" si="1050"/>
        <v>0</v>
      </c>
      <c r="CB2788" s="24">
        <f t="shared" si="1051"/>
        <v>0</v>
      </c>
      <c r="CC2788" s="24"/>
      <c r="CE2788" s="24">
        <f t="shared" si="1052"/>
        <v>0</v>
      </c>
      <c r="CG2788" s="24">
        <f t="shared" si="1053"/>
        <v>0</v>
      </c>
      <c r="CI2788" s="24">
        <f t="shared" si="1054"/>
        <v>0</v>
      </c>
      <c r="CK2788" s="24">
        <f t="shared" si="1055"/>
        <v>0</v>
      </c>
      <c r="CM2788" s="24">
        <f t="shared" si="1056"/>
        <v>0</v>
      </c>
      <c r="CO2788" s="24">
        <f t="shared" si="1057"/>
        <v>0</v>
      </c>
      <c r="CQ2788" s="24">
        <f t="shared" si="1058"/>
        <v>0</v>
      </c>
      <c r="CS2788" s="24">
        <f t="shared" si="1059"/>
        <v>0</v>
      </c>
    </row>
    <row r="2789" spans="9:97">
      <c r="I2789" s="24">
        <f t="shared" si="1039"/>
        <v>0</v>
      </c>
      <c r="J2789" s="24">
        <f t="shared" si="1038"/>
        <v>0</v>
      </c>
      <c r="M2789" s="24"/>
      <c r="N2789" s="24"/>
      <c r="O2789" s="24"/>
      <c r="P2789" s="24"/>
      <c r="Q2789" s="24"/>
      <c r="R2789" s="24"/>
      <c r="S2789" s="24">
        <f t="shared" si="1040"/>
        <v>0</v>
      </c>
      <c r="T2789" s="24">
        <f t="shared" si="1037"/>
        <v>0</v>
      </c>
      <c r="W2789" s="24"/>
      <c r="X2789" s="24"/>
      <c r="Y2789" s="24"/>
      <c r="Z2789" s="24"/>
      <c r="AA2789" s="24"/>
      <c r="AB2789" s="24"/>
      <c r="AC2789" s="24">
        <f t="shared" si="1041"/>
        <v>0</v>
      </c>
      <c r="AD2789" s="24">
        <f t="shared" si="1042"/>
        <v>0</v>
      </c>
      <c r="AG2789" s="24"/>
      <c r="AH2789" s="24"/>
      <c r="AI2789" s="24"/>
      <c r="AJ2789" s="24"/>
      <c r="AK2789" s="24"/>
      <c r="AL2789" s="24"/>
      <c r="AM2789" s="24">
        <f t="shared" si="1043"/>
        <v>0</v>
      </c>
      <c r="AN2789" s="24">
        <f t="shared" si="1060"/>
        <v>0</v>
      </c>
      <c r="AQ2789" s="24"/>
      <c r="AR2789" s="24"/>
      <c r="AS2789" s="24"/>
      <c r="AT2789" s="24"/>
      <c r="AU2789" s="24"/>
      <c r="AV2789" s="24"/>
      <c r="AW2789" s="24">
        <f t="shared" si="1044"/>
        <v>0</v>
      </c>
      <c r="AX2789" s="24">
        <f t="shared" si="1045"/>
        <v>0</v>
      </c>
      <c r="BA2789" s="24"/>
      <c r="BB2789" s="24"/>
      <c r="BC2789" s="24"/>
      <c r="BD2789" s="24"/>
      <c r="BE2789" s="24"/>
      <c r="BF2789" s="24"/>
      <c r="BG2789" s="24">
        <f t="shared" si="1046"/>
        <v>0</v>
      </c>
      <c r="BH2789" s="24">
        <f t="shared" si="1047"/>
        <v>0</v>
      </c>
      <c r="BK2789" s="24"/>
      <c r="BL2789" s="24"/>
      <c r="BM2789" s="24"/>
      <c r="BN2789" s="24"/>
      <c r="BO2789" s="24"/>
      <c r="BP2789" s="24"/>
      <c r="BQ2789" s="24">
        <f t="shared" si="1048"/>
        <v>0</v>
      </c>
      <c r="BR2789" s="24">
        <f t="shared" si="1049"/>
        <v>0</v>
      </c>
      <c r="BU2789" s="24"/>
      <c r="BV2789" s="24"/>
      <c r="BW2789" s="24"/>
      <c r="BX2789" s="24"/>
      <c r="BY2789" s="24"/>
      <c r="BZ2789" s="24"/>
      <c r="CA2789" s="24">
        <f t="shared" si="1050"/>
        <v>0</v>
      </c>
      <c r="CB2789" s="24">
        <f t="shared" si="1051"/>
        <v>0</v>
      </c>
      <c r="CC2789" s="24"/>
      <c r="CE2789" s="24">
        <f t="shared" si="1052"/>
        <v>0</v>
      </c>
      <c r="CG2789" s="24">
        <f t="shared" si="1053"/>
        <v>0</v>
      </c>
      <c r="CI2789" s="24">
        <f t="shared" si="1054"/>
        <v>0</v>
      </c>
      <c r="CK2789" s="24">
        <f t="shared" si="1055"/>
        <v>0</v>
      </c>
      <c r="CM2789" s="24">
        <f t="shared" si="1056"/>
        <v>0</v>
      </c>
      <c r="CO2789" s="24">
        <f t="shared" si="1057"/>
        <v>0</v>
      </c>
      <c r="CQ2789" s="24">
        <f t="shared" si="1058"/>
        <v>0</v>
      </c>
      <c r="CS2789" s="24">
        <f t="shared" si="1059"/>
        <v>0</v>
      </c>
    </row>
    <row r="2790" spans="9:97">
      <c r="I2790" s="24">
        <f t="shared" si="1039"/>
        <v>0</v>
      </c>
      <c r="J2790" s="24">
        <f t="shared" si="1038"/>
        <v>0</v>
      </c>
      <c r="M2790" s="24"/>
      <c r="N2790" s="24"/>
      <c r="O2790" s="24"/>
      <c r="P2790" s="24"/>
      <c r="Q2790" s="24"/>
      <c r="R2790" s="24"/>
      <c r="S2790" s="24">
        <f t="shared" si="1040"/>
        <v>0</v>
      </c>
      <c r="T2790" s="24">
        <f t="shared" si="1037"/>
        <v>0</v>
      </c>
      <c r="W2790" s="24"/>
      <c r="X2790" s="24"/>
      <c r="Y2790" s="24"/>
      <c r="Z2790" s="24"/>
      <c r="AA2790" s="24"/>
      <c r="AB2790" s="24"/>
      <c r="AC2790" s="24">
        <f t="shared" si="1041"/>
        <v>0</v>
      </c>
      <c r="AD2790" s="24">
        <f t="shared" si="1042"/>
        <v>0</v>
      </c>
      <c r="AG2790" s="24"/>
      <c r="AH2790" s="24"/>
      <c r="AI2790" s="24"/>
      <c r="AJ2790" s="24"/>
      <c r="AK2790" s="24"/>
      <c r="AL2790" s="24"/>
      <c r="AM2790" s="24">
        <f t="shared" si="1043"/>
        <v>0</v>
      </c>
      <c r="AN2790" s="24">
        <f t="shared" si="1060"/>
        <v>0</v>
      </c>
      <c r="AQ2790" s="24"/>
      <c r="AR2790" s="24"/>
      <c r="AS2790" s="24"/>
      <c r="AT2790" s="24"/>
      <c r="AU2790" s="24"/>
      <c r="AV2790" s="24"/>
      <c r="AW2790" s="24">
        <f t="shared" si="1044"/>
        <v>0</v>
      </c>
      <c r="AX2790" s="24">
        <f t="shared" si="1045"/>
        <v>0</v>
      </c>
      <c r="BA2790" s="24"/>
      <c r="BB2790" s="24"/>
      <c r="BC2790" s="24"/>
      <c r="BD2790" s="24"/>
      <c r="BE2790" s="24"/>
      <c r="BF2790" s="24"/>
      <c r="BG2790" s="24">
        <f t="shared" si="1046"/>
        <v>0</v>
      </c>
      <c r="BH2790" s="24">
        <f t="shared" si="1047"/>
        <v>0</v>
      </c>
      <c r="BK2790" s="24"/>
      <c r="BL2790" s="24"/>
      <c r="BM2790" s="24"/>
      <c r="BN2790" s="24"/>
      <c r="BO2790" s="24"/>
      <c r="BP2790" s="24"/>
      <c r="BQ2790" s="24">
        <f t="shared" si="1048"/>
        <v>0</v>
      </c>
      <c r="BR2790" s="24">
        <f t="shared" si="1049"/>
        <v>0</v>
      </c>
      <c r="BU2790" s="24"/>
      <c r="BV2790" s="24"/>
      <c r="BW2790" s="24"/>
      <c r="BX2790" s="24"/>
      <c r="BY2790" s="24"/>
      <c r="BZ2790" s="24"/>
      <c r="CA2790" s="24">
        <f t="shared" si="1050"/>
        <v>0</v>
      </c>
      <c r="CB2790" s="24">
        <f t="shared" si="1051"/>
        <v>0</v>
      </c>
      <c r="CC2790" s="24"/>
      <c r="CE2790" s="24">
        <f t="shared" si="1052"/>
        <v>0</v>
      </c>
      <c r="CG2790" s="24">
        <f t="shared" si="1053"/>
        <v>0</v>
      </c>
      <c r="CI2790" s="24">
        <f t="shared" si="1054"/>
        <v>0</v>
      </c>
      <c r="CK2790" s="24">
        <f t="shared" si="1055"/>
        <v>0</v>
      </c>
      <c r="CM2790" s="24">
        <f t="shared" si="1056"/>
        <v>0</v>
      </c>
      <c r="CO2790" s="24">
        <f t="shared" si="1057"/>
        <v>0</v>
      </c>
      <c r="CQ2790" s="24">
        <f t="shared" si="1058"/>
        <v>0</v>
      </c>
      <c r="CS2790" s="24">
        <f t="shared" si="1059"/>
        <v>0</v>
      </c>
    </row>
    <row r="2791" spans="9:97">
      <c r="I2791" s="24">
        <f t="shared" si="1039"/>
        <v>0</v>
      </c>
      <c r="J2791" s="24">
        <f t="shared" si="1038"/>
        <v>0</v>
      </c>
      <c r="M2791" s="24"/>
      <c r="N2791" s="24"/>
      <c r="O2791" s="24"/>
      <c r="P2791" s="24"/>
      <c r="Q2791" s="24"/>
      <c r="R2791" s="24"/>
      <c r="S2791" s="24">
        <f t="shared" si="1040"/>
        <v>0</v>
      </c>
      <c r="T2791" s="24">
        <f t="shared" ref="T2791:T2854" si="1061">IF(P2791&lt;M2791-N2791,M2791-N2791-P2791,0)</f>
        <v>0</v>
      </c>
      <c r="W2791" s="24"/>
      <c r="X2791" s="24"/>
      <c r="Y2791" s="24"/>
      <c r="Z2791" s="24"/>
      <c r="AA2791" s="24"/>
      <c r="AB2791" s="24"/>
      <c r="AC2791" s="24">
        <f t="shared" si="1041"/>
        <v>0</v>
      </c>
      <c r="AD2791" s="24">
        <f t="shared" si="1042"/>
        <v>0</v>
      </c>
      <c r="AG2791" s="24"/>
      <c r="AH2791" s="24"/>
      <c r="AI2791" s="24"/>
      <c r="AJ2791" s="24"/>
      <c r="AK2791" s="24"/>
      <c r="AL2791" s="24"/>
      <c r="AM2791" s="24">
        <f t="shared" si="1043"/>
        <v>0</v>
      </c>
      <c r="AN2791" s="24">
        <f t="shared" si="1060"/>
        <v>0</v>
      </c>
      <c r="AQ2791" s="24"/>
      <c r="AR2791" s="24"/>
      <c r="AS2791" s="24"/>
      <c r="AT2791" s="24"/>
      <c r="AU2791" s="24"/>
      <c r="AV2791" s="24"/>
      <c r="AW2791" s="24">
        <f t="shared" si="1044"/>
        <v>0</v>
      </c>
      <c r="AX2791" s="24">
        <f t="shared" si="1045"/>
        <v>0</v>
      </c>
      <c r="BA2791" s="24"/>
      <c r="BB2791" s="24"/>
      <c r="BC2791" s="24"/>
      <c r="BD2791" s="24"/>
      <c r="BE2791" s="24"/>
      <c r="BF2791" s="24"/>
      <c r="BG2791" s="24">
        <f t="shared" si="1046"/>
        <v>0</v>
      </c>
      <c r="BH2791" s="24">
        <f t="shared" si="1047"/>
        <v>0</v>
      </c>
      <c r="BK2791" s="24"/>
      <c r="BL2791" s="24"/>
      <c r="BM2791" s="24"/>
      <c r="BN2791" s="24"/>
      <c r="BO2791" s="24"/>
      <c r="BP2791" s="24"/>
      <c r="BQ2791" s="24">
        <f t="shared" si="1048"/>
        <v>0</v>
      </c>
      <c r="BR2791" s="24">
        <f t="shared" si="1049"/>
        <v>0</v>
      </c>
      <c r="BU2791" s="24"/>
      <c r="BV2791" s="24"/>
      <c r="BW2791" s="24"/>
      <c r="BX2791" s="24"/>
      <c r="BY2791" s="24"/>
      <c r="BZ2791" s="24"/>
      <c r="CA2791" s="24">
        <f t="shared" si="1050"/>
        <v>0</v>
      </c>
      <c r="CB2791" s="24">
        <f t="shared" si="1051"/>
        <v>0</v>
      </c>
      <c r="CC2791" s="24"/>
      <c r="CE2791" s="24">
        <f t="shared" si="1052"/>
        <v>0</v>
      </c>
      <c r="CG2791" s="24">
        <f t="shared" si="1053"/>
        <v>0</v>
      </c>
      <c r="CI2791" s="24">
        <f t="shared" si="1054"/>
        <v>0</v>
      </c>
      <c r="CK2791" s="24">
        <f t="shared" si="1055"/>
        <v>0</v>
      </c>
      <c r="CM2791" s="24">
        <f t="shared" si="1056"/>
        <v>0</v>
      </c>
      <c r="CO2791" s="24">
        <f t="shared" si="1057"/>
        <v>0</v>
      </c>
      <c r="CQ2791" s="24">
        <f t="shared" si="1058"/>
        <v>0</v>
      </c>
      <c r="CS2791" s="24">
        <f t="shared" si="1059"/>
        <v>0</v>
      </c>
    </row>
    <row r="2792" spans="9:97">
      <c r="I2792" s="24">
        <f t="shared" si="1039"/>
        <v>0</v>
      </c>
      <c r="J2792" s="24">
        <f t="shared" si="1038"/>
        <v>0</v>
      </c>
      <c r="M2792" s="24"/>
      <c r="N2792" s="24"/>
      <c r="O2792" s="24"/>
      <c r="P2792" s="24"/>
      <c r="Q2792" s="24"/>
      <c r="R2792" s="24"/>
      <c r="S2792" s="24">
        <f t="shared" si="1040"/>
        <v>0</v>
      </c>
      <c r="T2792" s="24">
        <f t="shared" si="1061"/>
        <v>0</v>
      </c>
      <c r="W2792" s="24"/>
      <c r="X2792" s="24"/>
      <c r="Y2792" s="24"/>
      <c r="Z2792" s="24"/>
      <c r="AA2792" s="24"/>
      <c r="AB2792" s="24"/>
      <c r="AC2792" s="24">
        <f t="shared" si="1041"/>
        <v>0</v>
      </c>
      <c r="AD2792" s="24">
        <f t="shared" si="1042"/>
        <v>0</v>
      </c>
      <c r="AG2792" s="24"/>
      <c r="AH2792" s="24"/>
      <c r="AI2792" s="24"/>
      <c r="AJ2792" s="24"/>
      <c r="AK2792" s="24"/>
      <c r="AL2792" s="24"/>
      <c r="AM2792" s="24">
        <f t="shared" si="1043"/>
        <v>0</v>
      </c>
      <c r="AN2792" s="24">
        <f t="shared" si="1060"/>
        <v>0</v>
      </c>
      <c r="AQ2792" s="24"/>
      <c r="AR2792" s="24"/>
      <c r="AS2792" s="24"/>
      <c r="AT2792" s="24"/>
      <c r="AU2792" s="24"/>
      <c r="AV2792" s="24"/>
      <c r="AW2792" s="24">
        <f t="shared" si="1044"/>
        <v>0</v>
      </c>
      <c r="AX2792" s="24">
        <f t="shared" si="1045"/>
        <v>0</v>
      </c>
      <c r="BA2792" s="24"/>
      <c r="BB2792" s="24"/>
      <c r="BC2792" s="24"/>
      <c r="BD2792" s="24"/>
      <c r="BE2792" s="24"/>
      <c r="BF2792" s="24"/>
      <c r="BG2792" s="24">
        <f t="shared" si="1046"/>
        <v>0</v>
      </c>
      <c r="BH2792" s="24">
        <f t="shared" si="1047"/>
        <v>0</v>
      </c>
      <c r="BK2792" s="24"/>
      <c r="BL2792" s="24"/>
      <c r="BM2792" s="24"/>
      <c r="BN2792" s="24"/>
      <c r="BO2792" s="24"/>
      <c r="BP2792" s="24"/>
      <c r="BQ2792" s="24">
        <f t="shared" si="1048"/>
        <v>0</v>
      </c>
      <c r="BR2792" s="24">
        <f t="shared" si="1049"/>
        <v>0</v>
      </c>
      <c r="BU2792" s="24"/>
      <c r="BV2792" s="24"/>
      <c r="BW2792" s="24"/>
      <c r="BX2792" s="24"/>
      <c r="BY2792" s="24"/>
      <c r="BZ2792" s="24"/>
      <c r="CA2792" s="24">
        <f t="shared" si="1050"/>
        <v>0</v>
      </c>
      <c r="CB2792" s="24">
        <f t="shared" si="1051"/>
        <v>0</v>
      </c>
      <c r="CC2792" s="24"/>
      <c r="CE2792" s="24">
        <f t="shared" si="1052"/>
        <v>0</v>
      </c>
      <c r="CG2792" s="24">
        <f t="shared" si="1053"/>
        <v>0</v>
      </c>
      <c r="CI2792" s="24">
        <f t="shared" si="1054"/>
        <v>0</v>
      </c>
      <c r="CK2792" s="24">
        <f t="shared" si="1055"/>
        <v>0</v>
      </c>
      <c r="CM2792" s="24">
        <f t="shared" si="1056"/>
        <v>0</v>
      </c>
      <c r="CO2792" s="24">
        <f t="shared" si="1057"/>
        <v>0</v>
      </c>
      <c r="CQ2792" s="24">
        <f t="shared" si="1058"/>
        <v>0</v>
      </c>
      <c r="CS2792" s="24">
        <f t="shared" si="1059"/>
        <v>0</v>
      </c>
    </row>
    <row r="2793" spans="9:97">
      <c r="I2793" s="24">
        <f t="shared" si="1039"/>
        <v>0</v>
      </c>
      <c r="J2793" s="24">
        <f t="shared" si="1038"/>
        <v>0</v>
      </c>
      <c r="M2793" s="24"/>
      <c r="N2793" s="24"/>
      <c r="O2793" s="24"/>
      <c r="P2793" s="24"/>
      <c r="Q2793" s="24"/>
      <c r="R2793" s="24"/>
      <c r="S2793" s="24">
        <f t="shared" si="1040"/>
        <v>0</v>
      </c>
      <c r="T2793" s="24">
        <f t="shared" si="1061"/>
        <v>0</v>
      </c>
      <c r="W2793" s="24"/>
      <c r="X2793" s="24"/>
      <c r="Y2793" s="24"/>
      <c r="Z2793" s="24"/>
      <c r="AA2793" s="24"/>
      <c r="AB2793" s="24"/>
      <c r="AC2793" s="24">
        <f t="shared" si="1041"/>
        <v>0</v>
      </c>
      <c r="AD2793" s="24">
        <f t="shared" si="1042"/>
        <v>0</v>
      </c>
      <c r="AG2793" s="24"/>
      <c r="AH2793" s="24"/>
      <c r="AI2793" s="24"/>
      <c r="AJ2793" s="24"/>
      <c r="AK2793" s="24"/>
      <c r="AL2793" s="24"/>
      <c r="AM2793" s="24">
        <f t="shared" si="1043"/>
        <v>0</v>
      </c>
      <c r="AN2793" s="24">
        <f t="shared" si="1060"/>
        <v>0</v>
      </c>
      <c r="AQ2793" s="24"/>
      <c r="AR2793" s="24"/>
      <c r="AS2793" s="24"/>
      <c r="AT2793" s="24"/>
      <c r="AU2793" s="24"/>
      <c r="AV2793" s="24"/>
      <c r="AW2793" s="24">
        <f t="shared" si="1044"/>
        <v>0</v>
      </c>
      <c r="AX2793" s="24">
        <f t="shared" si="1045"/>
        <v>0</v>
      </c>
      <c r="BA2793" s="24"/>
      <c r="BB2793" s="24"/>
      <c r="BC2793" s="24"/>
      <c r="BD2793" s="24"/>
      <c r="BE2793" s="24"/>
      <c r="BF2793" s="24"/>
      <c r="BG2793" s="24">
        <f t="shared" si="1046"/>
        <v>0</v>
      </c>
      <c r="BH2793" s="24">
        <f t="shared" si="1047"/>
        <v>0</v>
      </c>
      <c r="BK2793" s="24"/>
      <c r="BL2793" s="24"/>
      <c r="BM2793" s="24"/>
      <c r="BN2793" s="24"/>
      <c r="BO2793" s="24"/>
      <c r="BP2793" s="24"/>
      <c r="BQ2793" s="24">
        <f t="shared" si="1048"/>
        <v>0</v>
      </c>
      <c r="BR2793" s="24">
        <f t="shared" si="1049"/>
        <v>0</v>
      </c>
      <c r="BU2793" s="24"/>
      <c r="BV2793" s="24"/>
      <c r="BW2793" s="24"/>
      <c r="BX2793" s="24"/>
      <c r="BY2793" s="24"/>
      <c r="BZ2793" s="24"/>
      <c r="CA2793" s="24">
        <f t="shared" si="1050"/>
        <v>0</v>
      </c>
      <c r="CB2793" s="24">
        <f t="shared" si="1051"/>
        <v>0</v>
      </c>
      <c r="CC2793" s="24"/>
      <c r="CE2793" s="24">
        <f t="shared" si="1052"/>
        <v>0</v>
      </c>
      <c r="CG2793" s="24">
        <f t="shared" si="1053"/>
        <v>0</v>
      </c>
      <c r="CI2793" s="24">
        <f t="shared" si="1054"/>
        <v>0</v>
      </c>
      <c r="CK2793" s="24">
        <f t="shared" si="1055"/>
        <v>0</v>
      </c>
      <c r="CM2793" s="24">
        <f t="shared" si="1056"/>
        <v>0</v>
      </c>
      <c r="CO2793" s="24">
        <f t="shared" si="1057"/>
        <v>0</v>
      </c>
      <c r="CQ2793" s="24">
        <f t="shared" si="1058"/>
        <v>0</v>
      </c>
      <c r="CS2793" s="24">
        <f t="shared" si="1059"/>
        <v>0</v>
      </c>
    </row>
    <row r="2794" spans="9:97">
      <c r="I2794" s="24">
        <f t="shared" si="1039"/>
        <v>0</v>
      </c>
      <c r="J2794" s="24">
        <f t="shared" si="1038"/>
        <v>0</v>
      </c>
      <c r="M2794" s="24"/>
      <c r="N2794" s="24"/>
      <c r="O2794" s="24"/>
      <c r="P2794" s="24"/>
      <c r="Q2794" s="24"/>
      <c r="R2794" s="24"/>
      <c r="S2794" s="24">
        <f t="shared" si="1040"/>
        <v>0</v>
      </c>
      <c r="T2794" s="24">
        <f t="shared" si="1061"/>
        <v>0</v>
      </c>
      <c r="W2794" s="24"/>
      <c r="X2794" s="24"/>
      <c r="Y2794" s="24"/>
      <c r="Z2794" s="24"/>
      <c r="AA2794" s="24"/>
      <c r="AB2794" s="24"/>
      <c r="AC2794" s="24">
        <f t="shared" si="1041"/>
        <v>0</v>
      </c>
      <c r="AD2794" s="24">
        <f t="shared" si="1042"/>
        <v>0</v>
      </c>
      <c r="AG2794" s="24"/>
      <c r="AH2794" s="24"/>
      <c r="AI2794" s="24"/>
      <c r="AJ2794" s="24"/>
      <c r="AK2794" s="24"/>
      <c r="AL2794" s="24"/>
      <c r="AM2794" s="24">
        <f t="shared" si="1043"/>
        <v>0</v>
      </c>
      <c r="AN2794" s="24">
        <f t="shared" si="1060"/>
        <v>0</v>
      </c>
      <c r="AQ2794" s="24"/>
      <c r="AR2794" s="24"/>
      <c r="AS2794" s="24"/>
      <c r="AT2794" s="24"/>
      <c r="AU2794" s="24"/>
      <c r="AV2794" s="24"/>
      <c r="AW2794" s="24">
        <f t="shared" si="1044"/>
        <v>0</v>
      </c>
      <c r="AX2794" s="24">
        <f t="shared" si="1045"/>
        <v>0</v>
      </c>
      <c r="BA2794" s="24"/>
      <c r="BB2794" s="24"/>
      <c r="BC2794" s="24"/>
      <c r="BD2794" s="24"/>
      <c r="BE2794" s="24"/>
      <c r="BF2794" s="24"/>
      <c r="BG2794" s="24">
        <f t="shared" si="1046"/>
        <v>0</v>
      </c>
      <c r="BH2794" s="24">
        <f t="shared" si="1047"/>
        <v>0</v>
      </c>
      <c r="BK2794" s="24"/>
      <c r="BL2794" s="24"/>
      <c r="BM2794" s="24"/>
      <c r="BN2794" s="24"/>
      <c r="BO2794" s="24"/>
      <c r="BP2794" s="24"/>
      <c r="BQ2794" s="24">
        <f t="shared" si="1048"/>
        <v>0</v>
      </c>
      <c r="BR2794" s="24">
        <f t="shared" si="1049"/>
        <v>0</v>
      </c>
      <c r="BU2794" s="24"/>
      <c r="BV2794" s="24"/>
      <c r="BW2794" s="24"/>
      <c r="BX2794" s="24"/>
      <c r="BY2794" s="24"/>
      <c r="BZ2794" s="24"/>
      <c r="CA2794" s="24">
        <f t="shared" si="1050"/>
        <v>0</v>
      </c>
      <c r="CB2794" s="24">
        <f t="shared" si="1051"/>
        <v>0</v>
      </c>
      <c r="CC2794" s="24"/>
      <c r="CE2794" s="24">
        <f t="shared" si="1052"/>
        <v>0</v>
      </c>
      <c r="CG2794" s="24">
        <f t="shared" si="1053"/>
        <v>0</v>
      </c>
      <c r="CI2794" s="24">
        <f t="shared" si="1054"/>
        <v>0</v>
      </c>
      <c r="CK2794" s="24">
        <f t="shared" si="1055"/>
        <v>0</v>
      </c>
      <c r="CM2794" s="24">
        <f t="shared" si="1056"/>
        <v>0</v>
      </c>
      <c r="CO2794" s="24">
        <f t="shared" si="1057"/>
        <v>0</v>
      </c>
      <c r="CQ2794" s="24">
        <f t="shared" si="1058"/>
        <v>0</v>
      </c>
      <c r="CS2794" s="24">
        <f t="shared" si="1059"/>
        <v>0</v>
      </c>
    </row>
    <row r="2795" spans="9:97">
      <c r="I2795" s="24">
        <f t="shared" si="1039"/>
        <v>0</v>
      </c>
      <c r="J2795" s="24">
        <f t="shared" si="1038"/>
        <v>0</v>
      </c>
      <c r="M2795" s="24"/>
      <c r="N2795" s="24"/>
      <c r="O2795" s="24"/>
      <c r="P2795" s="24"/>
      <c r="Q2795" s="24"/>
      <c r="R2795" s="24"/>
      <c r="S2795" s="24">
        <f t="shared" si="1040"/>
        <v>0</v>
      </c>
      <c r="T2795" s="24">
        <f t="shared" si="1061"/>
        <v>0</v>
      </c>
      <c r="W2795" s="24"/>
      <c r="X2795" s="24"/>
      <c r="Y2795" s="24"/>
      <c r="Z2795" s="24"/>
      <c r="AA2795" s="24"/>
      <c r="AB2795" s="24"/>
      <c r="AC2795" s="24">
        <f t="shared" si="1041"/>
        <v>0</v>
      </c>
      <c r="AD2795" s="24">
        <f t="shared" si="1042"/>
        <v>0</v>
      </c>
      <c r="AG2795" s="24"/>
      <c r="AH2795" s="24"/>
      <c r="AI2795" s="24"/>
      <c r="AJ2795" s="24"/>
      <c r="AK2795" s="24"/>
      <c r="AL2795" s="24"/>
      <c r="AM2795" s="24">
        <f t="shared" si="1043"/>
        <v>0</v>
      </c>
      <c r="AN2795" s="24">
        <f t="shared" si="1060"/>
        <v>0</v>
      </c>
      <c r="AQ2795" s="24"/>
      <c r="AR2795" s="24"/>
      <c r="AS2795" s="24"/>
      <c r="AT2795" s="24"/>
      <c r="AU2795" s="24"/>
      <c r="AV2795" s="24"/>
      <c r="AW2795" s="24">
        <f t="shared" si="1044"/>
        <v>0</v>
      </c>
      <c r="AX2795" s="24">
        <f t="shared" si="1045"/>
        <v>0</v>
      </c>
      <c r="BA2795" s="24"/>
      <c r="BB2795" s="24"/>
      <c r="BC2795" s="24"/>
      <c r="BD2795" s="24"/>
      <c r="BE2795" s="24"/>
      <c r="BF2795" s="24"/>
      <c r="BG2795" s="24">
        <f t="shared" si="1046"/>
        <v>0</v>
      </c>
      <c r="BH2795" s="24">
        <f t="shared" si="1047"/>
        <v>0</v>
      </c>
      <c r="BK2795" s="24"/>
      <c r="BL2795" s="24"/>
      <c r="BM2795" s="24"/>
      <c r="BN2795" s="24"/>
      <c r="BO2795" s="24"/>
      <c r="BP2795" s="24"/>
      <c r="BQ2795" s="24">
        <f t="shared" si="1048"/>
        <v>0</v>
      </c>
      <c r="BR2795" s="24">
        <f t="shared" si="1049"/>
        <v>0</v>
      </c>
      <c r="BU2795" s="24"/>
      <c r="BV2795" s="24"/>
      <c r="BW2795" s="24"/>
      <c r="BX2795" s="24"/>
      <c r="BY2795" s="24"/>
      <c r="BZ2795" s="24"/>
      <c r="CA2795" s="24">
        <f t="shared" si="1050"/>
        <v>0</v>
      </c>
      <c r="CB2795" s="24">
        <f t="shared" si="1051"/>
        <v>0</v>
      </c>
      <c r="CC2795" s="24"/>
      <c r="CE2795" s="24">
        <f t="shared" si="1052"/>
        <v>0</v>
      </c>
      <c r="CG2795" s="24">
        <f t="shared" si="1053"/>
        <v>0</v>
      </c>
      <c r="CI2795" s="24">
        <f t="shared" si="1054"/>
        <v>0</v>
      </c>
      <c r="CK2795" s="24">
        <f t="shared" si="1055"/>
        <v>0</v>
      </c>
      <c r="CM2795" s="24">
        <f t="shared" si="1056"/>
        <v>0</v>
      </c>
      <c r="CO2795" s="24">
        <f t="shared" si="1057"/>
        <v>0</v>
      </c>
      <c r="CQ2795" s="24">
        <f t="shared" si="1058"/>
        <v>0</v>
      </c>
      <c r="CS2795" s="24">
        <f t="shared" si="1059"/>
        <v>0</v>
      </c>
    </row>
    <row r="2796" spans="9:97">
      <c r="I2796" s="24">
        <f t="shared" si="1039"/>
        <v>0</v>
      </c>
      <c r="J2796" s="24">
        <f t="shared" si="1038"/>
        <v>0</v>
      </c>
      <c r="M2796" s="24"/>
      <c r="N2796" s="24"/>
      <c r="O2796" s="24"/>
      <c r="P2796" s="24"/>
      <c r="Q2796" s="24"/>
      <c r="R2796" s="24"/>
      <c r="S2796" s="24">
        <f t="shared" si="1040"/>
        <v>0</v>
      </c>
      <c r="T2796" s="24">
        <f t="shared" si="1061"/>
        <v>0</v>
      </c>
      <c r="W2796" s="24"/>
      <c r="X2796" s="24"/>
      <c r="Y2796" s="24"/>
      <c r="Z2796" s="24"/>
      <c r="AA2796" s="24"/>
      <c r="AB2796" s="24"/>
      <c r="AC2796" s="24">
        <f t="shared" si="1041"/>
        <v>0</v>
      </c>
      <c r="AD2796" s="24">
        <f t="shared" si="1042"/>
        <v>0</v>
      </c>
      <c r="AG2796" s="24"/>
      <c r="AH2796" s="24"/>
      <c r="AI2796" s="24"/>
      <c r="AJ2796" s="24"/>
      <c r="AK2796" s="24"/>
      <c r="AL2796" s="24"/>
      <c r="AM2796" s="24">
        <f t="shared" si="1043"/>
        <v>0</v>
      </c>
      <c r="AN2796" s="24">
        <f t="shared" si="1060"/>
        <v>0</v>
      </c>
      <c r="AQ2796" s="24"/>
      <c r="AR2796" s="24"/>
      <c r="AS2796" s="24"/>
      <c r="AT2796" s="24"/>
      <c r="AU2796" s="24"/>
      <c r="AV2796" s="24"/>
      <c r="AW2796" s="24">
        <f t="shared" si="1044"/>
        <v>0</v>
      </c>
      <c r="AX2796" s="24">
        <f t="shared" si="1045"/>
        <v>0</v>
      </c>
      <c r="BA2796" s="24"/>
      <c r="BB2796" s="24"/>
      <c r="BC2796" s="24"/>
      <c r="BD2796" s="24"/>
      <c r="BE2796" s="24"/>
      <c r="BF2796" s="24"/>
      <c r="BG2796" s="24">
        <f t="shared" si="1046"/>
        <v>0</v>
      </c>
      <c r="BH2796" s="24">
        <f t="shared" si="1047"/>
        <v>0</v>
      </c>
      <c r="BK2796" s="24"/>
      <c r="BL2796" s="24"/>
      <c r="BM2796" s="24"/>
      <c r="BN2796" s="24"/>
      <c r="BO2796" s="24"/>
      <c r="BP2796" s="24"/>
      <c r="BQ2796" s="24">
        <f t="shared" si="1048"/>
        <v>0</v>
      </c>
      <c r="BR2796" s="24">
        <f t="shared" si="1049"/>
        <v>0</v>
      </c>
      <c r="BU2796" s="24"/>
      <c r="BV2796" s="24"/>
      <c r="BW2796" s="24"/>
      <c r="BX2796" s="24"/>
      <c r="BY2796" s="24"/>
      <c r="BZ2796" s="24"/>
      <c r="CA2796" s="24">
        <f t="shared" si="1050"/>
        <v>0</v>
      </c>
      <c r="CB2796" s="24">
        <f t="shared" si="1051"/>
        <v>0</v>
      </c>
      <c r="CC2796" s="24"/>
      <c r="CE2796" s="24">
        <f t="shared" si="1052"/>
        <v>0</v>
      </c>
      <c r="CG2796" s="24">
        <f t="shared" si="1053"/>
        <v>0</v>
      </c>
      <c r="CI2796" s="24">
        <f t="shared" si="1054"/>
        <v>0</v>
      </c>
      <c r="CK2796" s="24">
        <f t="shared" si="1055"/>
        <v>0</v>
      </c>
      <c r="CM2796" s="24">
        <f t="shared" si="1056"/>
        <v>0</v>
      </c>
      <c r="CO2796" s="24">
        <f t="shared" si="1057"/>
        <v>0</v>
      </c>
      <c r="CQ2796" s="24">
        <f t="shared" si="1058"/>
        <v>0</v>
      </c>
      <c r="CS2796" s="24">
        <f t="shared" si="1059"/>
        <v>0</v>
      </c>
    </row>
    <row r="2797" spans="9:97">
      <c r="I2797" s="24">
        <f t="shared" si="1039"/>
        <v>0</v>
      </c>
      <c r="J2797" s="24">
        <f t="shared" si="1038"/>
        <v>0</v>
      </c>
      <c r="M2797" s="24"/>
      <c r="N2797" s="24"/>
      <c r="O2797" s="24"/>
      <c r="P2797" s="24"/>
      <c r="Q2797" s="24"/>
      <c r="R2797" s="24"/>
      <c r="S2797" s="24">
        <f t="shared" si="1040"/>
        <v>0</v>
      </c>
      <c r="T2797" s="24">
        <f t="shared" si="1061"/>
        <v>0</v>
      </c>
      <c r="W2797" s="24"/>
      <c r="X2797" s="24"/>
      <c r="Y2797" s="24"/>
      <c r="Z2797" s="24"/>
      <c r="AA2797" s="24"/>
      <c r="AB2797" s="24"/>
      <c r="AC2797" s="24">
        <f t="shared" si="1041"/>
        <v>0</v>
      </c>
      <c r="AD2797" s="24">
        <f t="shared" si="1042"/>
        <v>0</v>
      </c>
      <c r="AG2797" s="24"/>
      <c r="AH2797" s="24"/>
      <c r="AI2797" s="24"/>
      <c r="AJ2797" s="24"/>
      <c r="AK2797" s="24"/>
      <c r="AL2797" s="24"/>
      <c r="AM2797" s="24">
        <f t="shared" si="1043"/>
        <v>0</v>
      </c>
      <c r="AN2797" s="24">
        <f t="shared" si="1060"/>
        <v>0</v>
      </c>
      <c r="AQ2797" s="24"/>
      <c r="AR2797" s="24"/>
      <c r="AS2797" s="24"/>
      <c r="AT2797" s="24"/>
      <c r="AU2797" s="24"/>
      <c r="AV2797" s="24"/>
      <c r="AW2797" s="24">
        <f t="shared" si="1044"/>
        <v>0</v>
      </c>
      <c r="AX2797" s="24">
        <f t="shared" si="1045"/>
        <v>0</v>
      </c>
      <c r="BA2797" s="24"/>
      <c r="BB2797" s="24"/>
      <c r="BC2797" s="24"/>
      <c r="BD2797" s="24"/>
      <c r="BE2797" s="24"/>
      <c r="BF2797" s="24"/>
      <c r="BG2797" s="24">
        <f t="shared" si="1046"/>
        <v>0</v>
      </c>
      <c r="BH2797" s="24">
        <f t="shared" si="1047"/>
        <v>0</v>
      </c>
      <c r="BK2797" s="24"/>
      <c r="BL2797" s="24"/>
      <c r="BM2797" s="24"/>
      <c r="BN2797" s="24"/>
      <c r="BO2797" s="24"/>
      <c r="BP2797" s="24"/>
      <c r="BQ2797" s="24">
        <f t="shared" si="1048"/>
        <v>0</v>
      </c>
      <c r="BR2797" s="24">
        <f t="shared" si="1049"/>
        <v>0</v>
      </c>
      <c r="BU2797" s="24"/>
      <c r="BV2797" s="24"/>
      <c r="BW2797" s="24"/>
      <c r="BX2797" s="24"/>
      <c r="BY2797" s="24"/>
      <c r="BZ2797" s="24"/>
      <c r="CA2797" s="24">
        <f t="shared" si="1050"/>
        <v>0</v>
      </c>
      <c r="CB2797" s="24">
        <f t="shared" si="1051"/>
        <v>0</v>
      </c>
      <c r="CC2797" s="24"/>
      <c r="CE2797" s="24">
        <f t="shared" si="1052"/>
        <v>0</v>
      </c>
      <c r="CG2797" s="24">
        <f t="shared" si="1053"/>
        <v>0</v>
      </c>
      <c r="CI2797" s="24">
        <f t="shared" si="1054"/>
        <v>0</v>
      </c>
      <c r="CK2797" s="24">
        <f t="shared" si="1055"/>
        <v>0</v>
      </c>
      <c r="CM2797" s="24">
        <f t="shared" si="1056"/>
        <v>0</v>
      </c>
      <c r="CO2797" s="24">
        <f t="shared" si="1057"/>
        <v>0</v>
      </c>
      <c r="CQ2797" s="24">
        <f t="shared" si="1058"/>
        <v>0</v>
      </c>
      <c r="CS2797" s="24">
        <f t="shared" si="1059"/>
        <v>0</v>
      </c>
    </row>
    <row r="2798" spans="9:97">
      <c r="I2798" s="24">
        <f t="shared" si="1039"/>
        <v>0</v>
      </c>
      <c r="J2798" s="24">
        <f t="shared" si="1038"/>
        <v>0</v>
      </c>
      <c r="M2798" s="24"/>
      <c r="N2798" s="24"/>
      <c r="O2798" s="24"/>
      <c r="P2798" s="24"/>
      <c r="Q2798" s="24"/>
      <c r="R2798" s="24"/>
      <c r="S2798" s="24">
        <f t="shared" si="1040"/>
        <v>0</v>
      </c>
      <c r="T2798" s="24">
        <f t="shared" si="1061"/>
        <v>0</v>
      </c>
      <c r="W2798" s="24"/>
      <c r="X2798" s="24"/>
      <c r="Y2798" s="24"/>
      <c r="Z2798" s="24"/>
      <c r="AA2798" s="24"/>
      <c r="AB2798" s="24"/>
      <c r="AC2798" s="24">
        <f t="shared" si="1041"/>
        <v>0</v>
      </c>
      <c r="AD2798" s="24">
        <f t="shared" si="1042"/>
        <v>0</v>
      </c>
      <c r="AG2798" s="24"/>
      <c r="AH2798" s="24"/>
      <c r="AI2798" s="24"/>
      <c r="AJ2798" s="24"/>
      <c r="AK2798" s="24"/>
      <c r="AL2798" s="24"/>
      <c r="AM2798" s="24">
        <f t="shared" si="1043"/>
        <v>0</v>
      </c>
      <c r="AN2798" s="24">
        <f t="shared" si="1060"/>
        <v>0</v>
      </c>
      <c r="AQ2798" s="24"/>
      <c r="AR2798" s="24"/>
      <c r="AS2798" s="24"/>
      <c r="AT2798" s="24"/>
      <c r="AU2798" s="24"/>
      <c r="AV2798" s="24"/>
      <c r="AW2798" s="24">
        <f t="shared" si="1044"/>
        <v>0</v>
      </c>
      <c r="AX2798" s="24">
        <f t="shared" si="1045"/>
        <v>0</v>
      </c>
      <c r="BA2798" s="24"/>
      <c r="BB2798" s="24"/>
      <c r="BC2798" s="24"/>
      <c r="BD2798" s="24"/>
      <c r="BE2798" s="24"/>
      <c r="BF2798" s="24"/>
      <c r="BG2798" s="24">
        <f t="shared" si="1046"/>
        <v>0</v>
      </c>
      <c r="BH2798" s="24">
        <f t="shared" si="1047"/>
        <v>0</v>
      </c>
      <c r="BK2798" s="24"/>
      <c r="BL2798" s="24"/>
      <c r="BM2798" s="24"/>
      <c r="BN2798" s="24"/>
      <c r="BO2798" s="24"/>
      <c r="BP2798" s="24"/>
      <c r="BQ2798" s="24">
        <f t="shared" si="1048"/>
        <v>0</v>
      </c>
      <c r="BR2798" s="24">
        <f t="shared" si="1049"/>
        <v>0</v>
      </c>
      <c r="BU2798" s="24"/>
      <c r="BV2798" s="24"/>
      <c r="BW2798" s="24"/>
      <c r="BX2798" s="24"/>
      <c r="BY2798" s="24"/>
      <c r="BZ2798" s="24"/>
      <c r="CA2798" s="24">
        <f t="shared" si="1050"/>
        <v>0</v>
      </c>
      <c r="CB2798" s="24">
        <f t="shared" si="1051"/>
        <v>0</v>
      </c>
      <c r="CC2798" s="24"/>
      <c r="CE2798" s="24">
        <f t="shared" si="1052"/>
        <v>0</v>
      </c>
      <c r="CG2798" s="24">
        <f t="shared" si="1053"/>
        <v>0</v>
      </c>
      <c r="CI2798" s="24">
        <f t="shared" si="1054"/>
        <v>0</v>
      </c>
      <c r="CK2798" s="24">
        <f t="shared" si="1055"/>
        <v>0</v>
      </c>
      <c r="CM2798" s="24">
        <f t="shared" si="1056"/>
        <v>0</v>
      </c>
      <c r="CO2798" s="24">
        <f t="shared" si="1057"/>
        <v>0</v>
      </c>
      <c r="CQ2798" s="24">
        <f t="shared" si="1058"/>
        <v>0</v>
      </c>
      <c r="CS2798" s="24">
        <f t="shared" si="1059"/>
        <v>0</v>
      </c>
    </row>
    <row r="2799" spans="9:97">
      <c r="I2799" s="24">
        <f t="shared" si="1039"/>
        <v>0</v>
      </c>
      <c r="J2799" s="24">
        <f t="shared" si="1038"/>
        <v>0</v>
      </c>
      <c r="M2799" s="24"/>
      <c r="N2799" s="24"/>
      <c r="O2799" s="24"/>
      <c r="P2799" s="24"/>
      <c r="Q2799" s="24"/>
      <c r="R2799" s="24"/>
      <c r="S2799" s="24">
        <f t="shared" si="1040"/>
        <v>0</v>
      </c>
      <c r="T2799" s="24">
        <f t="shared" si="1061"/>
        <v>0</v>
      </c>
      <c r="W2799" s="24"/>
      <c r="X2799" s="24"/>
      <c r="Y2799" s="24"/>
      <c r="Z2799" s="24"/>
      <c r="AA2799" s="24"/>
      <c r="AB2799" s="24"/>
      <c r="AC2799" s="24">
        <f t="shared" si="1041"/>
        <v>0</v>
      </c>
      <c r="AD2799" s="24">
        <f t="shared" si="1042"/>
        <v>0</v>
      </c>
      <c r="AG2799" s="24"/>
      <c r="AH2799" s="24"/>
      <c r="AI2799" s="24"/>
      <c r="AJ2799" s="24"/>
      <c r="AK2799" s="24"/>
      <c r="AL2799" s="24"/>
      <c r="AM2799" s="24">
        <f t="shared" si="1043"/>
        <v>0</v>
      </c>
      <c r="AN2799" s="24">
        <f t="shared" si="1060"/>
        <v>0</v>
      </c>
      <c r="AQ2799" s="24"/>
      <c r="AR2799" s="24"/>
      <c r="AS2799" s="24"/>
      <c r="AT2799" s="24"/>
      <c r="AU2799" s="24"/>
      <c r="AV2799" s="24"/>
      <c r="AW2799" s="24">
        <f t="shared" si="1044"/>
        <v>0</v>
      </c>
      <c r="AX2799" s="24">
        <f t="shared" si="1045"/>
        <v>0</v>
      </c>
      <c r="BA2799" s="24"/>
      <c r="BB2799" s="24"/>
      <c r="BC2799" s="24"/>
      <c r="BD2799" s="24"/>
      <c r="BE2799" s="24"/>
      <c r="BF2799" s="24"/>
      <c r="BG2799" s="24">
        <f t="shared" si="1046"/>
        <v>0</v>
      </c>
      <c r="BH2799" s="24">
        <f t="shared" si="1047"/>
        <v>0</v>
      </c>
      <c r="BK2799" s="24"/>
      <c r="BL2799" s="24"/>
      <c r="BM2799" s="24"/>
      <c r="BN2799" s="24"/>
      <c r="BO2799" s="24"/>
      <c r="BP2799" s="24"/>
      <c r="BQ2799" s="24">
        <f t="shared" si="1048"/>
        <v>0</v>
      </c>
      <c r="BR2799" s="24">
        <f t="shared" si="1049"/>
        <v>0</v>
      </c>
      <c r="BU2799" s="24"/>
      <c r="BV2799" s="24"/>
      <c r="BW2799" s="24"/>
      <c r="BX2799" s="24"/>
      <c r="BY2799" s="24"/>
      <c r="BZ2799" s="24"/>
      <c r="CA2799" s="24">
        <f t="shared" si="1050"/>
        <v>0</v>
      </c>
      <c r="CB2799" s="24">
        <f t="shared" si="1051"/>
        <v>0</v>
      </c>
      <c r="CC2799" s="24"/>
      <c r="CE2799" s="24">
        <f t="shared" si="1052"/>
        <v>0</v>
      </c>
      <c r="CG2799" s="24">
        <f t="shared" si="1053"/>
        <v>0</v>
      </c>
      <c r="CI2799" s="24">
        <f t="shared" si="1054"/>
        <v>0</v>
      </c>
      <c r="CK2799" s="24">
        <f t="shared" si="1055"/>
        <v>0</v>
      </c>
      <c r="CM2799" s="24">
        <f t="shared" si="1056"/>
        <v>0</v>
      </c>
      <c r="CO2799" s="24">
        <f t="shared" si="1057"/>
        <v>0</v>
      </c>
      <c r="CQ2799" s="24">
        <f t="shared" si="1058"/>
        <v>0</v>
      </c>
      <c r="CS2799" s="24">
        <f t="shared" si="1059"/>
        <v>0</v>
      </c>
    </row>
    <row r="2800" spans="9:97">
      <c r="I2800" s="24">
        <f t="shared" si="1039"/>
        <v>0</v>
      </c>
      <c r="J2800" s="24">
        <f t="shared" si="1038"/>
        <v>0</v>
      </c>
      <c r="M2800" s="24"/>
      <c r="N2800" s="24"/>
      <c r="O2800" s="24"/>
      <c r="P2800" s="24"/>
      <c r="Q2800" s="24"/>
      <c r="R2800" s="24"/>
      <c r="S2800" s="24">
        <f t="shared" si="1040"/>
        <v>0</v>
      </c>
      <c r="T2800" s="24">
        <f t="shared" si="1061"/>
        <v>0</v>
      </c>
      <c r="W2800" s="24"/>
      <c r="X2800" s="24"/>
      <c r="Y2800" s="24"/>
      <c r="Z2800" s="24"/>
      <c r="AA2800" s="24"/>
      <c r="AB2800" s="24"/>
      <c r="AC2800" s="24">
        <f t="shared" si="1041"/>
        <v>0</v>
      </c>
      <c r="AD2800" s="24">
        <f t="shared" si="1042"/>
        <v>0</v>
      </c>
      <c r="AG2800" s="24"/>
      <c r="AH2800" s="24"/>
      <c r="AI2800" s="24"/>
      <c r="AJ2800" s="24"/>
      <c r="AK2800" s="24"/>
      <c r="AL2800" s="24"/>
      <c r="AM2800" s="24">
        <f t="shared" si="1043"/>
        <v>0</v>
      </c>
      <c r="AN2800" s="24">
        <f t="shared" si="1060"/>
        <v>0</v>
      </c>
      <c r="AQ2800" s="24"/>
      <c r="AR2800" s="24"/>
      <c r="AS2800" s="24"/>
      <c r="AT2800" s="24"/>
      <c r="AU2800" s="24"/>
      <c r="AV2800" s="24"/>
      <c r="AW2800" s="24">
        <f t="shared" si="1044"/>
        <v>0</v>
      </c>
      <c r="AX2800" s="24">
        <f t="shared" si="1045"/>
        <v>0</v>
      </c>
      <c r="BA2800" s="24"/>
      <c r="BB2800" s="24"/>
      <c r="BC2800" s="24"/>
      <c r="BD2800" s="24"/>
      <c r="BE2800" s="24"/>
      <c r="BF2800" s="24"/>
      <c r="BG2800" s="24">
        <f t="shared" si="1046"/>
        <v>0</v>
      </c>
      <c r="BH2800" s="24">
        <f t="shared" si="1047"/>
        <v>0</v>
      </c>
      <c r="BK2800" s="24"/>
      <c r="BL2800" s="24"/>
      <c r="BM2800" s="24"/>
      <c r="BN2800" s="24"/>
      <c r="BO2800" s="24"/>
      <c r="BP2800" s="24"/>
      <c r="BQ2800" s="24">
        <f t="shared" si="1048"/>
        <v>0</v>
      </c>
      <c r="BR2800" s="24">
        <f t="shared" si="1049"/>
        <v>0</v>
      </c>
      <c r="BU2800" s="24"/>
      <c r="BV2800" s="24"/>
      <c r="BW2800" s="24"/>
      <c r="BX2800" s="24"/>
      <c r="BY2800" s="24"/>
      <c r="BZ2800" s="24"/>
      <c r="CA2800" s="24">
        <f t="shared" si="1050"/>
        <v>0</v>
      </c>
      <c r="CB2800" s="24">
        <f t="shared" si="1051"/>
        <v>0</v>
      </c>
      <c r="CC2800" s="24"/>
      <c r="CE2800" s="24">
        <f t="shared" si="1052"/>
        <v>0</v>
      </c>
      <c r="CG2800" s="24">
        <f t="shared" si="1053"/>
        <v>0</v>
      </c>
      <c r="CI2800" s="24">
        <f t="shared" si="1054"/>
        <v>0</v>
      </c>
      <c r="CK2800" s="24">
        <f t="shared" si="1055"/>
        <v>0</v>
      </c>
      <c r="CM2800" s="24">
        <f t="shared" si="1056"/>
        <v>0</v>
      </c>
      <c r="CO2800" s="24">
        <f t="shared" si="1057"/>
        <v>0</v>
      </c>
      <c r="CQ2800" s="24">
        <f t="shared" si="1058"/>
        <v>0</v>
      </c>
      <c r="CS2800" s="24">
        <f t="shared" si="1059"/>
        <v>0</v>
      </c>
    </row>
    <row r="2801" spans="9:97">
      <c r="I2801" s="24">
        <f t="shared" si="1039"/>
        <v>0</v>
      </c>
      <c r="J2801" s="24">
        <f t="shared" si="1038"/>
        <v>0</v>
      </c>
      <c r="M2801" s="24"/>
      <c r="N2801" s="24"/>
      <c r="O2801" s="24"/>
      <c r="P2801" s="24"/>
      <c r="Q2801" s="24"/>
      <c r="R2801" s="24"/>
      <c r="S2801" s="24">
        <f t="shared" si="1040"/>
        <v>0</v>
      </c>
      <c r="T2801" s="24">
        <f t="shared" si="1061"/>
        <v>0</v>
      </c>
      <c r="W2801" s="24"/>
      <c r="X2801" s="24"/>
      <c r="Y2801" s="24"/>
      <c r="Z2801" s="24"/>
      <c r="AA2801" s="24"/>
      <c r="AB2801" s="24"/>
      <c r="AC2801" s="24">
        <f t="shared" si="1041"/>
        <v>0</v>
      </c>
      <c r="AD2801" s="24">
        <f t="shared" si="1042"/>
        <v>0</v>
      </c>
      <c r="AG2801" s="24"/>
      <c r="AH2801" s="24"/>
      <c r="AI2801" s="24"/>
      <c r="AJ2801" s="24"/>
      <c r="AK2801" s="24"/>
      <c r="AL2801" s="24"/>
      <c r="AM2801" s="24">
        <f t="shared" si="1043"/>
        <v>0</v>
      </c>
      <c r="AN2801" s="24">
        <f t="shared" si="1060"/>
        <v>0</v>
      </c>
      <c r="AQ2801" s="24"/>
      <c r="AR2801" s="24"/>
      <c r="AS2801" s="24"/>
      <c r="AT2801" s="24"/>
      <c r="AU2801" s="24"/>
      <c r="AV2801" s="24"/>
      <c r="AW2801" s="24">
        <f t="shared" si="1044"/>
        <v>0</v>
      </c>
      <c r="AX2801" s="24">
        <f t="shared" si="1045"/>
        <v>0</v>
      </c>
      <c r="BA2801" s="24"/>
      <c r="BB2801" s="24"/>
      <c r="BC2801" s="24"/>
      <c r="BD2801" s="24"/>
      <c r="BE2801" s="24"/>
      <c r="BF2801" s="24"/>
      <c r="BG2801" s="24">
        <f t="shared" si="1046"/>
        <v>0</v>
      </c>
      <c r="BH2801" s="24">
        <f t="shared" si="1047"/>
        <v>0</v>
      </c>
      <c r="BK2801" s="24"/>
      <c r="BL2801" s="24"/>
      <c r="BM2801" s="24"/>
      <c r="BN2801" s="24"/>
      <c r="BO2801" s="24"/>
      <c r="BP2801" s="24"/>
      <c r="BQ2801" s="24">
        <f t="shared" si="1048"/>
        <v>0</v>
      </c>
      <c r="BR2801" s="24">
        <f t="shared" si="1049"/>
        <v>0</v>
      </c>
      <c r="BU2801" s="24"/>
      <c r="BV2801" s="24"/>
      <c r="BW2801" s="24"/>
      <c r="BX2801" s="24"/>
      <c r="BY2801" s="24"/>
      <c r="BZ2801" s="24"/>
      <c r="CA2801" s="24">
        <f t="shared" si="1050"/>
        <v>0</v>
      </c>
      <c r="CB2801" s="24">
        <f t="shared" si="1051"/>
        <v>0</v>
      </c>
      <c r="CC2801" s="24"/>
      <c r="CE2801" s="24">
        <f t="shared" si="1052"/>
        <v>0</v>
      </c>
      <c r="CG2801" s="24">
        <f t="shared" si="1053"/>
        <v>0</v>
      </c>
      <c r="CI2801" s="24">
        <f t="shared" si="1054"/>
        <v>0</v>
      </c>
      <c r="CK2801" s="24">
        <f t="shared" si="1055"/>
        <v>0</v>
      </c>
      <c r="CM2801" s="24">
        <f t="shared" si="1056"/>
        <v>0</v>
      </c>
      <c r="CO2801" s="24">
        <f t="shared" si="1057"/>
        <v>0</v>
      </c>
      <c r="CQ2801" s="24">
        <f t="shared" si="1058"/>
        <v>0</v>
      </c>
      <c r="CS2801" s="24">
        <f t="shared" si="1059"/>
        <v>0</v>
      </c>
    </row>
    <row r="2802" spans="9:97">
      <c r="I2802" s="24">
        <f t="shared" si="1039"/>
        <v>0</v>
      </c>
      <c r="J2802" s="24">
        <f t="shared" si="1038"/>
        <v>0</v>
      </c>
      <c r="M2802" s="24"/>
      <c r="N2802" s="24"/>
      <c r="O2802" s="24"/>
      <c r="P2802" s="24"/>
      <c r="Q2802" s="24"/>
      <c r="R2802" s="24"/>
      <c r="S2802" s="24">
        <f t="shared" si="1040"/>
        <v>0</v>
      </c>
      <c r="T2802" s="24">
        <f t="shared" si="1061"/>
        <v>0</v>
      </c>
      <c r="W2802" s="24"/>
      <c r="X2802" s="24"/>
      <c r="Y2802" s="24"/>
      <c r="Z2802" s="24"/>
      <c r="AA2802" s="24"/>
      <c r="AB2802" s="24"/>
      <c r="AC2802" s="24">
        <f t="shared" si="1041"/>
        <v>0</v>
      </c>
      <c r="AD2802" s="24">
        <f t="shared" si="1042"/>
        <v>0</v>
      </c>
      <c r="AG2802" s="24"/>
      <c r="AH2802" s="24"/>
      <c r="AI2802" s="24"/>
      <c r="AJ2802" s="24"/>
      <c r="AK2802" s="24"/>
      <c r="AL2802" s="24"/>
      <c r="AM2802" s="24">
        <f t="shared" si="1043"/>
        <v>0</v>
      </c>
      <c r="AN2802" s="24">
        <f t="shared" si="1060"/>
        <v>0</v>
      </c>
      <c r="AQ2802" s="24"/>
      <c r="AR2802" s="24"/>
      <c r="AS2802" s="24"/>
      <c r="AT2802" s="24"/>
      <c r="AU2802" s="24"/>
      <c r="AV2802" s="24"/>
      <c r="AW2802" s="24">
        <f t="shared" si="1044"/>
        <v>0</v>
      </c>
      <c r="AX2802" s="24">
        <f t="shared" si="1045"/>
        <v>0</v>
      </c>
      <c r="BA2802" s="24"/>
      <c r="BB2802" s="24"/>
      <c r="BC2802" s="24"/>
      <c r="BD2802" s="24"/>
      <c r="BE2802" s="24"/>
      <c r="BF2802" s="24"/>
      <c r="BG2802" s="24">
        <f t="shared" si="1046"/>
        <v>0</v>
      </c>
      <c r="BH2802" s="24">
        <f t="shared" si="1047"/>
        <v>0</v>
      </c>
      <c r="BK2802" s="24"/>
      <c r="BL2802" s="24"/>
      <c r="BM2802" s="24"/>
      <c r="BN2802" s="24"/>
      <c r="BO2802" s="24"/>
      <c r="BP2802" s="24"/>
      <c r="BQ2802" s="24">
        <f t="shared" si="1048"/>
        <v>0</v>
      </c>
      <c r="BR2802" s="24">
        <f t="shared" si="1049"/>
        <v>0</v>
      </c>
      <c r="BU2802" s="24"/>
      <c r="BV2802" s="24"/>
      <c r="BW2802" s="24"/>
      <c r="BX2802" s="24"/>
      <c r="BY2802" s="24"/>
      <c r="BZ2802" s="24"/>
      <c r="CA2802" s="24">
        <f t="shared" si="1050"/>
        <v>0</v>
      </c>
      <c r="CB2802" s="24">
        <f t="shared" si="1051"/>
        <v>0</v>
      </c>
      <c r="CC2802" s="24"/>
      <c r="CE2802" s="24">
        <f t="shared" si="1052"/>
        <v>0</v>
      </c>
      <c r="CG2802" s="24">
        <f t="shared" si="1053"/>
        <v>0</v>
      </c>
      <c r="CI2802" s="24">
        <f t="shared" si="1054"/>
        <v>0</v>
      </c>
      <c r="CK2802" s="24">
        <f t="shared" si="1055"/>
        <v>0</v>
      </c>
      <c r="CM2802" s="24">
        <f t="shared" si="1056"/>
        <v>0</v>
      </c>
      <c r="CO2802" s="24">
        <f t="shared" si="1057"/>
        <v>0</v>
      </c>
      <c r="CQ2802" s="24">
        <f t="shared" si="1058"/>
        <v>0</v>
      </c>
      <c r="CS2802" s="24">
        <f t="shared" si="1059"/>
        <v>0</v>
      </c>
    </row>
    <row r="2803" spans="9:97">
      <c r="I2803" s="24">
        <f t="shared" si="1039"/>
        <v>0</v>
      </c>
      <c r="J2803" s="24">
        <f t="shared" si="1038"/>
        <v>0</v>
      </c>
      <c r="M2803" s="24"/>
      <c r="N2803" s="24"/>
      <c r="O2803" s="24"/>
      <c r="P2803" s="24"/>
      <c r="Q2803" s="24"/>
      <c r="R2803" s="24"/>
      <c r="S2803" s="24">
        <f t="shared" si="1040"/>
        <v>0</v>
      </c>
      <c r="T2803" s="24">
        <f t="shared" si="1061"/>
        <v>0</v>
      </c>
      <c r="W2803" s="24"/>
      <c r="X2803" s="24"/>
      <c r="Y2803" s="24"/>
      <c r="Z2803" s="24"/>
      <c r="AA2803" s="24"/>
      <c r="AB2803" s="24"/>
      <c r="AC2803" s="24">
        <f t="shared" si="1041"/>
        <v>0</v>
      </c>
      <c r="AD2803" s="24">
        <f t="shared" si="1042"/>
        <v>0</v>
      </c>
      <c r="AG2803" s="24"/>
      <c r="AH2803" s="24"/>
      <c r="AI2803" s="24"/>
      <c r="AJ2803" s="24"/>
      <c r="AK2803" s="24"/>
      <c r="AL2803" s="24"/>
      <c r="AM2803" s="24">
        <f t="shared" si="1043"/>
        <v>0</v>
      </c>
      <c r="AN2803" s="24">
        <f t="shared" si="1060"/>
        <v>0</v>
      </c>
      <c r="AQ2803" s="24"/>
      <c r="AR2803" s="24"/>
      <c r="AS2803" s="24"/>
      <c r="AT2803" s="24"/>
      <c r="AU2803" s="24"/>
      <c r="AV2803" s="24"/>
      <c r="AW2803" s="24">
        <f t="shared" si="1044"/>
        <v>0</v>
      </c>
      <c r="AX2803" s="24">
        <f t="shared" si="1045"/>
        <v>0</v>
      </c>
      <c r="BA2803" s="24"/>
      <c r="BB2803" s="24"/>
      <c r="BC2803" s="24"/>
      <c r="BD2803" s="24"/>
      <c r="BE2803" s="24"/>
      <c r="BF2803" s="24"/>
      <c r="BG2803" s="24">
        <f t="shared" si="1046"/>
        <v>0</v>
      </c>
      <c r="BH2803" s="24">
        <f t="shared" si="1047"/>
        <v>0</v>
      </c>
      <c r="BK2803" s="24"/>
      <c r="BL2803" s="24"/>
      <c r="BM2803" s="24"/>
      <c r="BN2803" s="24"/>
      <c r="BO2803" s="24"/>
      <c r="BP2803" s="24"/>
      <c r="BQ2803" s="24">
        <f t="shared" si="1048"/>
        <v>0</v>
      </c>
      <c r="BR2803" s="24">
        <f t="shared" si="1049"/>
        <v>0</v>
      </c>
      <c r="BU2803" s="24"/>
      <c r="BV2803" s="24"/>
      <c r="BW2803" s="24"/>
      <c r="BX2803" s="24"/>
      <c r="BY2803" s="24"/>
      <c r="BZ2803" s="24"/>
      <c r="CA2803" s="24">
        <f t="shared" si="1050"/>
        <v>0</v>
      </c>
      <c r="CB2803" s="24">
        <f t="shared" si="1051"/>
        <v>0</v>
      </c>
      <c r="CC2803" s="24"/>
      <c r="CE2803" s="24">
        <f t="shared" si="1052"/>
        <v>0</v>
      </c>
      <c r="CG2803" s="24">
        <f t="shared" si="1053"/>
        <v>0</v>
      </c>
      <c r="CI2803" s="24">
        <f t="shared" si="1054"/>
        <v>0</v>
      </c>
      <c r="CK2803" s="24">
        <f t="shared" si="1055"/>
        <v>0</v>
      </c>
      <c r="CM2803" s="24">
        <f t="shared" si="1056"/>
        <v>0</v>
      </c>
      <c r="CO2803" s="24">
        <f t="shared" si="1057"/>
        <v>0</v>
      </c>
      <c r="CQ2803" s="24">
        <f t="shared" si="1058"/>
        <v>0</v>
      </c>
      <c r="CS2803" s="24">
        <f t="shared" si="1059"/>
        <v>0</v>
      </c>
    </row>
    <row r="2804" spans="9:97">
      <c r="I2804" s="24">
        <f t="shared" si="1039"/>
        <v>0</v>
      </c>
      <c r="J2804" s="24">
        <f t="shared" si="1038"/>
        <v>0</v>
      </c>
      <c r="M2804" s="24"/>
      <c r="N2804" s="24"/>
      <c r="O2804" s="24"/>
      <c r="P2804" s="24"/>
      <c r="Q2804" s="24"/>
      <c r="R2804" s="24"/>
      <c r="S2804" s="24">
        <f t="shared" si="1040"/>
        <v>0</v>
      </c>
      <c r="T2804" s="24">
        <f t="shared" si="1061"/>
        <v>0</v>
      </c>
      <c r="W2804" s="24"/>
      <c r="X2804" s="24"/>
      <c r="Y2804" s="24"/>
      <c r="Z2804" s="24"/>
      <c r="AA2804" s="24"/>
      <c r="AB2804" s="24"/>
      <c r="AC2804" s="24">
        <f t="shared" si="1041"/>
        <v>0</v>
      </c>
      <c r="AD2804" s="24">
        <f t="shared" si="1042"/>
        <v>0</v>
      </c>
      <c r="AG2804" s="24"/>
      <c r="AH2804" s="24"/>
      <c r="AI2804" s="24"/>
      <c r="AJ2804" s="24"/>
      <c r="AK2804" s="24"/>
      <c r="AL2804" s="24"/>
      <c r="AM2804" s="24">
        <f t="shared" si="1043"/>
        <v>0</v>
      </c>
      <c r="AN2804" s="24">
        <f t="shared" si="1060"/>
        <v>0</v>
      </c>
      <c r="AQ2804" s="24"/>
      <c r="AR2804" s="24"/>
      <c r="AS2804" s="24"/>
      <c r="AT2804" s="24"/>
      <c r="AU2804" s="24"/>
      <c r="AV2804" s="24"/>
      <c r="AW2804" s="24">
        <f t="shared" si="1044"/>
        <v>0</v>
      </c>
      <c r="AX2804" s="24">
        <f t="shared" si="1045"/>
        <v>0</v>
      </c>
      <c r="BA2804" s="24"/>
      <c r="BB2804" s="24"/>
      <c r="BC2804" s="24"/>
      <c r="BD2804" s="24"/>
      <c r="BE2804" s="24"/>
      <c r="BF2804" s="24"/>
      <c r="BG2804" s="24">
        <f t="shared" si="1046"/>
        <v>0</v>
      </c>
      <c r="BH2804" s="24">
        <f t="shared" si="1047"/>
        <v>0</v>
      </c>
      <c r="BK2804" s="24"/>
      <c r="BL2804" s="24"/>
      <c r="BM2804" s="24"/>
      <c r="BN2804" s="24"/>
      <c r="BO2804" s="24"/>
      <c r="BP2804" s="24"/>
      <c r="BQ2804" s="24">
        <f t="shared" si="1048"/>
        <v>0</v>
      </c>
      <c r="BR2804" s="24">
        <f t="shared" si="1049"/>
        <v>0</v>
      </c>
      <c r="BU2804" s="24"/>
      <c r="BV2804" s="24"/>
      <c r="BW2804" s="24"/>
      <c r="BX2804" s="24"/>
      <c r="BY2804" s="24"/>
      <c r="BZ2804" s="24"/>
      <c r="CA2804" s="24">
        <f t="shared" si="1050"/>
        <v>0</v>
      </c>
      <c r="CB2804" s="24">
        <f t="shared" si="1051"/>
        <v>0</v>
      </c>
      <c r="CC2804" s="24"/>
      <c r="CE2804" s="24">
        <f t="shared" si="1052"/>
        <v>0</v>
      </c>
      <c r="CG2804" s="24">
        <f t="shared" si="1053"/>
        <v>0</v>
      </c>
      <c r="CI2804" s="24">
        <f t="shared" si="1054"/>
        <v>0</v>
      </c>
      <c r="CK2804" s="24">
        <f t="shared" si="1055"/>
        <v>0</v>
      </c>
      <c r="CM2804" s="24">
        <f t="shared" si="1056"/>
        <v>0</v>
      </c>
      <c r="CO2804" s="24">
        <f t="shared" si="1057"/>
        <v>0</v>
      </c>
      <c r="CQ2804" s="24">
        <f t="shared" si="1058"/>
        <v>0</v>
      </c>
      <c r="CS2804" s="24">
        <f t="shared" si="1059"/>
        <v>0</v>
      </c>
    </row>
    <row r="2805" spans="9:97">
      <c r="I2805" s="24">
        <f t="shared" si="1039"/>
        <v>0</v>
      </c>
      <c r="J2805" s="24">
        <f t="shared" si="1038"/>
        <v>0</v>
      </c>
      <c r="M2805" s="24"/>
      <c r="N2805" s="24"/>
      <c r="O2805" s="24"/>
      <c r="P2805" s="24"/>
      <c r="Q2805" s="24"/>
      <c r="R2805" s="24"/>
      <c r="S2805" s="24">
        <f t="shared" si="1040"/>
        <v>0</v>
      </c>
      <c r="T2805" s="24">
        <f t="shared" si="1061"/>
        <v>0</v>
      </c>
      <c r="W2805" s="24"/>
      <c r="X2805" s="24"/>
      <c r="Y2805" s="24"/>
      <c r="Z2805" s="24"/>
      <c r="AA2805" s="24"/>
      <c r="AB2805" s="24"/>
      <c r="AC2805" s="24">
        <f t="shared" si="1041"/>
        <v>0</v>
      </c>
      <c r="AD2805" s="24">
        <f t="shared" si="1042"/>
        <v>0</v>
      </c>
      <c r="AG2805" s="24"/>
      <c r="AH2805" s="24"/>
      <c r="AI2805" s="24"/>
      <c r="AJ2805" s="24"/>
      <c r="AK2805" s="24"/>
      <c r="AL2805" s="24"/>
      <c r="AM2805" s="24">
        <f t="shared" si="1043"/>
        <v>0</v>
      </c>
      <c r="AN2805" s="24">
        <f t="shared" si="1060"/>
        <v>0</v>
      </c>
      <c r="AQ2805" s="24"/>
      <c r="AR2805" s="24"/>
      <c r="AS2805" s="24"/>
      <c r="AT2805" s="24"/>
      <c r="AU2805" s="24"/>
      <c r="AV2805" s="24"/>
      <c r="AW2805" s="24">
        <f t="shared" si="1044"/>
        <v>0</v>
      </c>
      <c r="AX2805" s="24">
        <f t="shared" si="1045"/>
        <v>0</v>
      </c>
      <c r="BA2805" s="24"/>
      <c r="BB2805" s="24"/>
      <c r="BC2805" s="24"/>
      <c r="BD2805" s="24"/>
      <c r="BE2805" s="24"/>
      <c r="BF2805" s="24"/>
      <c r="BG2805" s="24">
        <f t="shared" si="1046"/>
        <v>0</v>
      </c>
      <c r="BH2805" s="24">
        <f t="shared" si="1047"/>
        <v>0</v>
      </c>
      <c r="BK2805" s="24"/>
      <c r="BL2805" s="24"/>
      <c r="BM2805" s="24"/>
      <c r="BN2805" s="24"/>
      <c r="BO2805" s="24"/>
      <c r="BP2805" s="24"/>
      <c r="BQ2805" s="24">
        <f t="shared" si="1048"/>
        <v>0</v>
      </c>
      <c r="BR2805" s="24">
        <f t="shared" si="1049"/>
        <v>0</v>
      </c>
      <c r="BU2805" s="24"/>
      <c r="BV2805" s="24"/>
      <c r="BW2805" s="24"/>
      <c r="BX2805" s="24"/>
      <c r="BY2805" s="24"/>
      <c r="BZ2805" s="24"/>
      <c r="CA2805" s="24">
        <f t="shared" si="1050"/>
        <v>0</v>
      </c>
      <c r="CB2805" s="24">
        <f t="shared" si="1051"/>
        <v>0</v>
      </c>
      <c r="CC2805" s="24"/>
      <c r="CE2805" s="24">
        <f t="shared" si="1052"/>
        <v>0</v>
      </c>
      <c r="CG2805" s="24">
        <f t="shared" si="1053"/>
        <v>0</v>
      </c>
      <c r="CI2805" s="24">
        <f t="shared" si="1054"/>
        <v>0</v>
      </c>
      <c r="CK2805" s="24">
        <f t="shared" si="1055"/>
        <v>0</v>
      </c>
      <c r="CM2805" s="24">
        <f t="shared" si="1056"/>
        <v>0</v>
      </c>
      <c r="CO2805" s="24">
        <f t="shared" si="1057"/>
        <v>0</v>
      </c>
      <c r="CQ2805" s="24">
        <f t="shared" si="1058"/>
        <v>0</v>
      </c>
      <c r="CS2805" s="24">
        <f t="shared" si="1059"/>
        <v>0</v>
      </c>
    </row>
    <row r="2806" spans="9:97">
      <c r="I2806" s="24">
        <f t="shared" si="1039"/>
        <v>0</v>
      </c>
      <c r="J2806" s="24">
        <f t="shared" si="1038"/>
        <v>0</v>
      </c>
      <c r="M2806" s="24"/>
      <c r="N2806" s="24"/>
      <c r="O2806" s="24"/>
      <c r="P2806" s="24"/>
      <c r="Q2806" s="24"/>
      <c r="R2806" s="24"/>
      <c r="S2806" s="24">
        <f t="shared" si="1040"/>
        <v>0</v>
      </c>
      <c r="T2806" s="24">
        <f t="shared" si="1061"/>
        <v>0</v>
      </c>
      <c r="W2806" s="24"/>
      <c r="X2806" s="24"/>
      <c r="Y2806" s="24"/>
      <c r="Z2806" s="24"/>
      <c r="AA2806" s="24"/>
      <c r="AB2806" s="24"/>
      <c r="AC2806" s="24">
        <f t="shared" si="1041"/>
        <v>0</v>
      </c>
      <c r="AD2806" s="24">
        <f t="shared" si="1042"/>
        <v>0</v>
      </c>
      <c r="AG2806" s="24"/>
      <c r="AH2806" s="24"/>
      <c r="AI2806" s="24"/>
      <c r="AJ2806" s="24"/>
      <c r="AK2806" s="24"/>
      <c r="AL2806" s="24"/>
      <c r="AM2806" s="24">
        <f t="shared" si="1043"/>
        <v>0</v>
      </c>
      <c r="AN2806" s="24">
        <f t="shared" si="1060"/>
        <v>0</v>
      </c>
      <c r="AQ2806" s="24"/>
      <c r="AR2806" s="24"/>
      <c r="AS2806" s="24"/>
      <c r="AT2806" s="24"/>
      <c r="AU2806" s="24"/>
      <c r="AV2806" s="24"/>
      <c r="AW2806" s="24">
        <f t="shared" si="1044"/>
        <v>0</v>
      </c>
      <c r="AX2806" s="24">
        <f t="shared" si="1045"/>
        <v>0</v>
      </c>
      <c r="BA2806" s="24"/>
      <c r="BB2806" s="24"/>
      <c r="BC2806" s="24"/>
      <c r="BD2806" s="24"/>
      <c r="BE2806" s="24"/>
      <c r="BF2806" s="24"/>
      <c r="BG2806" s="24">
        <f t="shared" si="1046"/>
        <v>0</v>
      </c>
      <c r="BH2806" s="24">
        <f t="shared" si="1047"/>
        <v>0</v>
      </c>
      <c r="BK2806" s="24"/>
      <c r="BL2806" s="24"/>
      <c r="BM2806" s="24"/>
      <c r="BN2806" s="24"/>
      <c r="BO2806" s="24"/>
      <c r="BP2806" s="24"/>
      <c r="BQ2806" s="24">
        <f t="shared" si="1048"/>
        <v>0</v>
      </c>
      <c r="BR2806" s="24">
        <f t="shared" si="1049"/>
        <v>0</v>
      </c>
      <c r="BU2806" s="24"/>
      <c r="BV2806" s="24"/>
      <c r="BW2806" s="24"/>
      <c r="BX2806" s="24"/>
      <c r="BY2806" s="24"/>
      <c r="BZ2806" s="24"/>
      <c r="CA2806" s="24">
        <f t="shared" si="1050"/>
        <v>0</v>
      </c>
      <c r="CB2806" s="24">
        <f t="shared" si="1051"/>
        <v>0</v>
      </c>
      <c r="CC2806" s="24"/>
      <c r="CE2806" s="24">
        <f t="shared" si="1052"/>
        <v>0</v>
      </c>
      <c r="CG2806" s="24">
        <f t="shared" si="1053"/>
        <v>0</v>
      </c>
      <c r="CI2806" s="24">
        <f t="shared" si="1054"/>
        <v>0</v>
      </c>
      <c r="CK2806" s="24">
        <f t="shared" si="1055"/>
        <v>0</v>
      </c>
      <c r="CM2806" s="24">
        <f t="shared" si="1056"/>
        <v>0</v>
      </c>
      <c r="CO2806" s="24">
        <f t="shared" si="1057"/>
        <v>0</v>
      </c>
      <c r="CQ2806" s="24">
        <f t="shared" si="1058"/>
        <v>0</v>
      </c>
      <c r="CS2806" s="24">
        <f t="shared" si="1059"/>
        <v>0</v>
      </c>
    </row>
    <row r="2807" spans="9:97">
      <c r="I2807" s="24">
        <f t="shared" si="1039"/>
        <v>0</v>
      </c>
      <c r="J2807" s="24">
        <f t="shared" si="1038"/>
        <v>0</v>
      </c>
      <c r="M2807" s="24"/>
      <c r="N2807" s="24"/>
      <c r="O2807" s="24"/>
      <c r="P2807" s="24"/>
      <c r="Q2807" s="24"/>
      <c r="R2807" s="24"/>
      <c r="S2807" s="24">
        <f t="shared" si="1040"/>
        <v>0</v>
      </c>
      <c r="T2807" s="24">
        <f t="shared" si="1061"/>
        <v>0</v>
      </c>
      <c r="W2807" s="24"/>
      <c r="X2807" s="24"/>
      <c r="Y2807" s="24"/>
      <c r="Z2807" s="24"/>
      <c r="AA2807" s="24"/>
      <c r="AB2807" s="24"/>
      <c r="AC2807" s="24">
        <f t="shared" si="1041"/>
        <v>0</v>
      </c>
      <c r="AD2807" s="24">
        <f t="shared" si="1042"/>
        <v>0</v>
      </c>
      <c r="AG2807" s="24"/>
      <c r="AH2807" s="24"/>
      <c r="AI2807" s="24"/>
      <c r="AJ2807" s="24"/>
      <c r="AK2807" s="24"/>
      <c r="AL2807" s="24"/>
      <c r="AM2807" s="24">
        <f t="shared" si="1043"/>
        <v>0</v>
      </c>
      <c r="AN2807" s="24">
        <f t="shared" si="1060"/>
        <v>0</v>
      </c>
      <c r="AQ2807" s="24"/>
      <c r="AR2807" s="24"/>
      <c r="AS2807" s="24"/>
      <c r="AT2807" s="24"/>
      <c r="AU2807" s="24"/>
      <c r="AV2807" s="24"/>
      <c r="AW2807" s="24">
        <f t="shared" si="1044"/>
        <v>0</v>
      </c>
      <c r="AX2807" s="24">
        <f t="shared" si="1045"/>
        <v>0</v>
      </c>
      <c r="BA2807" s="24"/>
      <c r="BB2807" s="24"/>
      <c r="BC2807" s="24"/>
      <c r="BD2807" s="24"/>
      <c r="BE2807" s="24"/>
      <c r="BF2807" s="24"/>
      <c r="BG2807" s="24">
        <f t="shared" si="1046"/>
        <v>0</v>
      </c>
      <c r="BH2807" s="24">
        <f t="shared" si="1047"/>
        <v>0</v>
      </c>
      <c r="BK2807" s="24"/>
      <c r="BL2807" s="24"/>
      <c r="BM2807" s="24"/>
      <c r="BN2807" s="24"/>
      <c r="BO2807" s="24"/>
      <c r="BP2807" s="24"/>
      <c r="BQ2807" s="24">
        <f t="shared" si="1048"/>
        <v>0</v>
      </c>
      <c r="BR2807" s="24">
        <f t="shared" si="1049"/>
        <v>0</v>
      </c>
      <c r="BU2807" s="24"/>
      <c r="BV2807" s="24"/>
      <c r="BW2807" s="24"/>
      <c r="BX2807" s="24"/>
      <c r="BY2807" s="24"/>
      <c r="BZ2807" s="24"/>
      <c r="CA2807" s="24">
        <f t="shared" si="1050"/>
        <v>0</v>
      </c>
      <c r="CB2807" s="24">
        <f t="shared" si="1051"/>
        <v>0</v>
      </c>
      <c r="CC2807" s="24"/>
      <c r="CE2807" s="24">
        <f t="shared" si="1052"/>
        <v>0</v>
      </c>
      <c r="CG2807" s="24">
        <f t="shared" si="1053"/>
        <v>0</v>
      </c>
      <c r="CI2807" s="24">
        <f t="shared" si="1054"/>
        <v>0</v>
      </c>
      <c r="CK2807" s="24">
        <f t="shared" si="1055"/>
        <v>0</v>
      </c>
      <c r="CM2807" s="24">
        <f t="shared" si="1056"/>
        <v>0</v>
      </c>
      <c r="CO2807" s="24">
        <f t="shared" si="1057"/>
        <v>0</v>
      </c>
      <c r="CQ2807" s="24">
        <f t="shared" si="1058"/>
        <v>0</v>
      </c>
      <c r="CS2807" s="24">
        <f t="shared" si="1059"/>
        <v>0</v>
      </c>
    </row>
    <row r="2808" spans="9:97">
      <c r="I2808" s="24">
        <f t="shared" si="1039"/>
        <v>0</v>
      </c>
      <c r="J2808" s="24">
        <f t="shared" si="1038"/>
        <v>0</v>
      </c>
      <c r="M2808" s="24"/>
      <c r="N2808" s="24"/>
      <c r="O2808" s="24"/>
      <c r="P2808" s="24"/>
      <c r="Q2808" s="24"/>
      <c r="R2808" s="24"/>
      <c r="S2808" s="24">
        <f t="shared" si="1040"/>
        <v>0</v>
      </c>
      <c r="T2808" s="24">
        <f t="shared" si="1061"/>
        <v>0</v>
      </c>
      <c r="W2808" s="24"/>
      <c r="X2808" s="24"/>
      <c r="Y2808" s="24"/>
      <c r="Z2808" s="24"/>
      <c r="AA2808" s="24"/>
      <c r="AB2808" s="24"/>
      <c r="AC2808" s="24">
        <f t="shared" si="1041"/>
        <v>0</v>
      </c>
      <c r="AD2808" s="24">
        <f t="shared" si="1042"/>
        <v>0</v>
      </c>
      <c r="AG2808" s="24"/>
      <c r="AH2808" s="24"/>
      <c r="AI2808" s="24"/>
      <c r="AJ2808" s="24"/>
      <c r="AK2808" s="24"/>
      <c r="AL2808" s="24"/>
      <c r="AM2808" s="24">
        <f t="shared" si="1043"/>
        <v>0</v>
      </c>
      <c r="AN2808" s="24">
        <f t="shared" si="1060"/>
        <v>0</v>
      </c>
      <c r="AQ2808" s="24"/>
      <c r="AR2808" s="24"/>
      <c r="AS2808" s="24"/>
      <c r="AT2808" s="24"/>
      <c r="AU2808" s="24"/>
      <c r="AV2808" s="24"/>
      <c r="AW2808" s="24">
        <f t="shared" si="1044"/>
        <v>0</v>
      </c>
      <c r="AX2808" s="24">
        <f t="shared" si="1045"/>
        <v>0</v>
      </c>
      <c r="BA2808" s="24"/>
      <c r="BB2808" s="24"/>
      <c r="BC2808" s="24"/>
      <c r="BD2808" s="24"/>
      <c r="BE2808" s="24"/>
      <c r="BF2808" s="24"/>
      <c r="BG2808" s="24">
        <f t="shared" si="1046"/>
        <v>0</v>
      </c>
      <c r="BH2808" s="24">
        <f t="shared" si="1047"/>
        <v>0</v>
      </c>
      <c r="BK2808" s="24"/>
      <c r="BL2808" s="24"/>
      <c r="BM2808" s="24"/>
      <c r="BN2808" s="24"/>
      <c r="BO2808" s="24"/>
      <c r="BP2808" s="24"/>
      <c r="BQ2808" s="24">
        <f t="shared" si="1048"/>
        <v>0</v>
      </c>
      <c r="BR2808" s="24">
        <f t="shared" si="1049"/>
        <v>0</v>
      </c>
      <c r="BU2808" s="24"/>
      <c r="BV2808" s="24"/>
      <c r="BW2808" s="24"/>
      <c r="BX2808" s="24"/>
      <c r="BY2808" s="24"/>
      <c r="BZ2808" s="24"/>
      <c r="CA2808" s="24">
        <f t="shared" si="1050"/>
        <v>0</v>
      </c>
      <c r="CB2808" s="24">
        <f t="shared" si="1051"/>
        <v>0</v>
      </c>
      <c r="CC2808" s="24"/>
      <c r="CE2808" s="24">
        <f t="shared" si="1052"/>
        <v>0</v>
      </c>
      <c r="CG2808" s="24">
        <f t="shared" si="1053"/>
        <v>0</v>
      </c>
      <c r="CI2808" s="24">
        <f t="shared" si="1054"/>
        <v>0</v>
      </c>
      <c r="CK2808" s="24">
        <f t="shared" si="1055"/>
        <v>0</v>
      </c>
      <c r="CM2808" s="24">
        <f t="shared" si="1056"/>
        <v>0</v>
      </c>
      <c r="CO2808" s="24">
        <f t="shared" si="1057"/>
        <v>0</v>
      </c>
      <c r="CQ2808" s="24">
        <f t="shared" si="1058"/>
        <v>0</v>
      </c>
      <c r="CS2808" s="24">
        <f t="shared" si="1059"/>
        <v>0</v>
      </c>
    </row>
    <row r="2809" spans="9:97">
      <c r="I2809" s="24">
        <f t="shared" si="1039"/>
        <v>0</v>
      </c>
      <c r="J2809" s="24">
        <f t="shared" si="1038"/>
        <v>0</v>
      </c>
      <c r="M2809" s="24"/>
      <c r="N2809" s="24"/>
      <c r="O2809" s="24"/>
      <c r="P2809" s="24"/>
      <c r="Q2809" s="24"/>
      <c r="R2809" s="24"/>
      <c r="S2809" s="24">
        <f t="shared" si="1040"/>
        <v>0</v>
      </c>
      <c r="T2809" s="24">
        <f t="shared" si="1061"/>
        <v>0</v>
      </c>
      <c r="W2809" s="24"/>
      <c r="X2809" s="24"/>
      <c r="Y2809" s="24"/>
      <c r="Z2809" s="24"/>
      <c r="AA2809" s="24"/>
      <c r="AB2809" s="24"/>
      <c r="AC2809" s="24">
        <f t="shared" si="1041"/>
        <v>0</v>
      </c>
      <c r="AD2809" s="24">
        <f t="shared" si="1042"/>
        <v>0</v>
      </c>
      <c r="AG2809" s="24"/>
      <c r="AH2809" s="24"/>
      <c r="AI2809" s="24"/>
      <c r="AJ2809" s="24"/>
      <c r="AK2809" s="24"/>
      <c r="AL2809" s="24"/>
      <c r="AM2809" s="24">
        <f t="shared" si="1043"/>
        <v>0</v>
      </c>
      <c r="AN2809" s="24">
        <f t="shared" si="1060"/>
        <v>0</v>
      </c>
      <c r="AQ2809" s="24"/>
      <c r="AR2809" s="24"/>
      <c r="AS2809" s="24"/>
      <c r="AT2809" s="24"/>
      <c r="AU2809" s="24"/>
      <c r="AV2809" s="24"/>
      <c r="AW2809" s="24">
        <f t="shared" si="1044"/>
        <v>0</v>
      </c>
      <c r="AX2809" s="24">
        <f t="shared" si="1045"/>
        <v>0</v>
      </c>
      <c r="BA2809" s="24"/>
      <c r="BB2809" s="24"/>
      <c r="BC2809" s="24"/>
      <c r="BD2809" s="24"/>
      <c r="BE2809" s="24"/>
      <c r="BF2809" s="24"/>
      <c r="BG2809" s="24">
        <f t="shared" si="1046"/>
        <v>0</v>
      </c>
      <c r="BH2809" s="24">
        <f t="shared" si="1047"/>
        <v>0</v>
      </c>
      <c r="BK2809" s="24"/>
      <c r="BL2809" s="24"/>
      <c r="BM2809" s="24"/>
      <c r="BN2809" s="24"/>
      <c r="BO2809" s="24"/>
      <c r="BP2809" s="24"/>
      <c r="BQ2809" s="24">
        <f t="shared" si="1048"/>
        <v>0</v>
      </c>
      <c r="BR2809" s="24">
        <f t="shared" si="1049"/>
        <v>0</v>
      </c>
      <c r="BU2809" s="24"/>
      <c r="BV2809" s="24"/>
      <c r="BW2809" s="24"/>
      <c r="BX2809" s="24"/>
      <c r="BY2809" s="24"/>
      <c r="BZ2809" s="24"/>
      <c r="CA2809" s="24">
        <f t="shared" si="1050"/>
        <v>0</v>
      </c>
      <c r="CB2809" s="24">
        <f t="shared" si="1051"/>
        <v>0</v>
      </c>
      <c r="CC2809" s="24"/>
      <c r="CE2809" s="24">
        <f t="shared" si="1052"/>
        <v>0</v>
      </c>
      <c r="CG2809" s="24">
        <f t="shared" si="1053"/>
        <v>0</v>
      </c>
      <c r="CI2809" s="24">
        <f t="shared" si="1054"/>
        <v>0</v>
      </c>
      <c r="CK2809" s="24">
        <f t="shared" si="1055"/>
        <v>0</v>
      </c>
      <c r="CM2809" s="24">
        <f t="shared" si="1056"/>
        <v>0</v>
      </c>
      <c r="CO2809" s="24">
        <f t="shared" si="1057"/>
        <v>0</v>
      </c>
      <c r="CQ2809" s="24">
        <f t="shared" si="1058"/>
        <v>0</v>
      </c>
      <c r="CS2809" s="24">
        <f t="shared" si="1059"/>
        <v>0</v>
      </c>
    </row>
    <row r="2810" spans="9:97">
      <c r="I2810" s="24">
        <f t="shared" si="1039"/>
        <v>0</v>
      </c>
      <c r="J2810" s="24">
        <f t="shared" si="1038"/>
        <v>0</v>
      </c>
      <c r="M2810" s="24"/>
      <c r="N2810" s="24"/>
      <c r="O2810" s="24"/>
      <c r="P2810" s="24"/>
      <c r="Q2810" s="24"/>
      <c r="R2810" s="24"/>
      <c r="S2810" s="24">
        <f t="shared" si="1040"/>
        <v>0</v>
      </c>
      <c r="T2810" s="24">
        <f t="shared" si="1061"/>
        <v>0</v>
      </c>
      <c r="W2810" s="24"/>
      <c r="X2810" s="24"/>
      <c r="Y2810" s="24"/>
      <c r="Z2810" s="24"/>
      <c r="AA2810" s="24"/>
      <c r="AB2810" s="24"/>
      <c r="AC2810" s="24">
        <f t="shared" si="1041"/>
        <v>0</v>
      </c>
      <c r="AD2810" s="24">
        <f t="shared" si="1042"/>
        <v>0</v>
      </c>
      <c r="AG2810" s="24"/>
      <c r="AH2810" s="24"/>
      <c r="AI2810" s="24"/>
      <c r="AJ2810" s="24"/>
      <c r="AK2810" s="24"/>
      <c r="AL2810" s="24"/>
      <c r="AM2810" s="24">
        <f t="shared" si="1043"/>
        <v>0</v>
      </c>
      <c r="AN2810" s="24">
        <f t="shared" si="1060"/>
        <v>0</v>
      </c>
      <c r="AQ2810" s="24"/>
      <c r="AR2810" s="24"/>
      <c r="AS2810" s="24"/>
      <c r="AT2810" s="24"/>
      <c r="AU2810" s="24"/>
      <c r="AV2810" s="24"/>
      <c r="AW2810" s="24">
        <f t="shared" si="1044"/>
        <v>0</v>
      </c>
      <c r="AX2810" s="24">
        <f t="shared" si="1045"/>
        <v>0</v>
      </c>
      <c r="BA2810" s="24"/>
      <c r="BB2810" s="24"/>
      <c r="BC2810" s="24"/>
      <c r="BD2810" s="24"/>
      <c r="BE2810" s="24"/>
      <c r="BF2810" s="24"/>
      <c r="BG2810" s="24">
        <f t="shared" si="1046"/>
        <v>0</v>
      </c>
      <c r="BH2810" s="24">
        <f t="shared" si="1047"/>
        <v>0</v>
      </c>
      <c r="BK2810" s="24"/>
      <c r="BL2810" s="24"/>
      <c r="BM2810" s="24"/>
      <c r="BN2810" s="24"/>
      <c r="BO2810" s="24"/>
      <c r="BP2810" s="24"/>
      <c r="BQ2810" s="24">
        <f t="shared" si="1048"/>
        <v>0</v>
      </c>
      <c r="BR2810" s="24">
        <f t="shared" si="1049"/>
        <v>0</v>
      </c>
      <c r="BU2810" s="24"/>
      <c r="BV2810" s="24"/>
      <c r="BW2810" s="24"/>
      <c r="BX2810" s="24"/>
      <c r="BY2810" s="24"/>
      <c r="BZ2810" s="24"/>
      <c r="CA2810" s="24">
        <f t="shared" si="1050"/>
        <v>0</v>
      </c>
      <c r="CB2810" s="24">
        <f t="shared" si="1051"/>
        <v>0</v>
      </c>
      <c r="CC2810" s="24"/>
      <c r="CE2810" s="24">
        <f t="shared" si="1052"/>
        <v>0</v>
      </c>
      <c r="CG2810" s="24">
        <f t="shared" si="1053"/>
        <v>0</v>
      </c>
      <c r="CI2810" s="24">
        <f t="shared" si="1054"/>
        <v>0</v>
      </c>
      <c r="CK2810" s="24">
        <f t="shared" si="1055"/>
        <v>0</v>
      </c>
      <c r="CM2810" s="24">
        <f t="shared" si="1056"/>
        <v>0</v>
      </c>
      <c r="CO2810" s="24">
        <f t="shared" si="1057"/>
        <v>0</v>
      </c>
      <c r="CQ2810" s="24">
        <f t="shared" si="1058"/>
        <v>0</v>
      </c>
      <c r="CS2810" s="24">
        <f t="shared" si="1059"/>
        <v>0</v>
      </c>
    </row>
    <row r="2811" spans="9:97">
      <c r="I2811" s="24">
        <f t="shared" si="1039"/>
        <v>0</v>
      </c>
      <c r="J2811" s="24">
        <f t="shared" si="1038"/>
        <v>0</v>
      </c>
      <c r="M2811" s="24"/>
      <c r="N2811" s="24"/>
      <c r="O2811" s="24"/>
      <c r="P2811" s="24"/>
      <c r="Q2811" s="24"/>
      <c r="R2811" s="24"/>
      <c r="S2811" s="24">
        <f t="shared" si="1040"/>
        <v>0</v>
      </c>
      <c r="T2811" s="24">
        <f t="shared" si="1061"/>
        <v>0</v>
      </c>
      <c r="W2811" s="24"/>
      <c r="X2811" s="24"/>
      <c r="Y2811" s="24"/>
      <c r="Z2811" s="24"/>
      <c r="AA2811" s="24"/>
      <c r="AB2811" s="24"/>
      <c r="AC2811" s="24">
        <f t="shared" si="1041"/>
        <v>0</v>
      </c>
      <c r="AD2811" s="24">
        <f t="shared" si="1042"/>
        <v>0</v>
      </c>
      <c r="AG2811" s="24"/>
      <c r="AH2811" s="24"/>
      <c r="AI2811" s="24"/>
      <c r="AJ2811" s="24"/>
      <c r="AK2811" s="24"/>
      <c r="AL2811" s="24"/>
      <c r="AM2811" s="24">
        <f t="shared" si="1043"/>
        <v>0</v>
      </c>
      <c r="AN2811" s="24">
        <f t="shared" si="1060"/>
        <v>0</v>
      </c>
      <c r="AQ2811" s="24"/>
      <c r="AR2811" s="24"/>
      <c r="AS2811" s="24"/>
      <c r="AT2811" s="24"/>
      <c r="AU2811" s="24"/>
      <c r="AV2811" s="24"/>
      <c r="AW2811" s="24">
        <f t="shared" si="1044"/>
        <v>0</v>
      </c>
      <c r="AX2811" s="24">
        <f t="shared" si="1045"/>
        <v>0</v>
      </c>
      <c r="BA2811" s="24"/>
      <c r="BB2811" s="24"/>
      <c r="BC2811" s="24"/>
      <c r="BD2811" s="24"/>
      <c r="BE2811" s="24"/>
      <c r="BF2811" s="24"/>
      <c r="BG2811" s="24">
        <f t="shared" si="1046"/>
        <v>0</v>
      </c>
      <c r="BH2811" s="24">
        <f t="shared" si="1047"/>
        <v>0</v>
      </c>
      <c r="BK2811" s="24"/>
      <c r="BL2811" s="24"/>
      <c r="BM2811" s="24"/>
      <c r="BN2811" s="24"/>
      <c r="BO2811" s="24"/>
      <c r="BP2811" s="24"/>
      <c r="BQ2811" s="24">
        <f t="shared" si="1048"/>
        <v>0</v>
      </c>
      <c r="BR2811" s="24">
        <f t="shared" si="1049"/>
        <v>0</v>
      </c>
      <c r="BU2811" s="24"/>
      <c r="BV2811" s="24"/>
      <c r="BW2811" s="24"/>
      <c r="BX2811" s="24"/>
      <c r="BY2811" s="24"/>
      <c r="BZ2811" s="24"/>
      <c r="CA2811" s="24">
        <f t="shared" si="1050"/>
        <v>0</v>
      </c>
      <c r="CB2811" s="24">
        <f t="shared" si="1051"/>
        <v>0</v>
      </c>
      <c r="CC2811" s="24"/>
      <c r="CE2811" s="24">
        <f t="shared" si="1052"/>
        <v>0</v>
      </c>
      <c r="CG2811" s="24">
        <f t="shared" si="1053"/>
        <v>0</v>
      </c>
      <c r="CI2811" s="24">
        <f t="shared" si="1054"/>
        <v>0</v>
      </c>
      <c r="CK2811" s="24">
        <f t="shared" si="1055"/>
        <v>0</v>
      </c>
      <c r="CM2811" s="24">
        <f t="shared" si="1056"/>
        <v>0</v>
      </c>
      <c r="CO2811" s="24">
        <f t="shared" si="1057"/>
        <v>0</v>
      </c>
      <c r="CQ2811" s="24">
        <f t="shared" si="1058"/>
        <v>0</v>
      </c>
      <c r="CS2811" s="24">
        <f t="shared" si="1059"/>
        <v>0</v>
      </c>
    </row>
    <row r="2812" spans="9:97">
      <c r="I2812" s="24">
        <f t="shared" si="1039"/>
        <v>0</v>
      </c>
      <c r="J2812" s="24">
        <f t="shared" si="1038"/>
        <v>0</v>
      </c>
      <c r="M2812" s="24"/>
      <c r="N2812" s="24"/>
      <c r="O2812" s="24"/>
      <c r="P2812" s="24"/>
      <c r="Q2812" s="24"/>
      <c r="R2812" s="24"/>
      <c r="S2812" s="24">
        <f t="shared" si="1040"/>
        <v>0</v>
      </c>
      <c r="T2812" s="24">
        <f t="shared" si="1061"/>
        <v>0</v>
      </c>
      <c r="W2812" s="24"/>
      <c r="X2812" s="24"/>
      <c r="Y2812" s="24"/>
      <c r="Z2812" s="24"/>
      <c r="AA2812" s="24"/>
      <c r="AB2812" s="24"/>
      <c r="AC2812" s="24">
        <f t="shared" si="1041"/>
        <v>0</v>
      </c>
      <c r="AD2812" s="24">
        <f t="shared" si="1042"/>
        <v>0</v>
      </c>
      <c r="AG2812" s="24"/>
      <c r="AH2812" s="24"/>
      <c r="AI2812" s="24"/>
      <c r="AJ2812" s="24"/>
      <c r="AK2812" s="24"/>
      <c r="AL2812" s="24"/>
      <c r="AM2812" s="24">
        <f t="shared" si="1043"/>
        <v>0</v>
      </c>
      <c r="AN2812" s="24">
        <f t="shared" si="1060"/>
        <v>0</v>
      </c>
      <c r="AQ2812" s="24"/>
      <c r="AR2812" s="24"/>
      <c r="AS2812" s="24"/>
      <c r="AT2812" s="24"/>
      <c r="AU2812" s="24"/>
      <c r="AV2812" s="24"/>
      <c r="AW2812" s="24">
        <f t="shared" si="1044"/>
        <v>0</v>
      </c>
      <c r="AX2812" s="24">
        <f t="shared" si="1045"/>
        <v>0</v>
      </c>
      <c r="BA2812" s="24"/>
      <c r="BB2812" s="24"/>
      <c r="BC2812" s="24"/>
      <c r="BD2812" s="24"/>
      <c r="BE2812" s="24"/>
      <c r="BF2812" s="24"/>
      <c r="BG2812" s="24">
        <f t="shared" si="1046"/>
        <v>0</v>
      </c>
      <c r="BH2812" s="24">
        <f t="shared" si="1047"/>
        <v>0</v>
      </c>
      <c r="BK2812" s="24"/>
      <c r="BL2812" s="24"/>
      <c r="BM2812" s="24"/>
      <c r="BN2812" s="24"/>
      <c r="BO2812" s="24"/>
      <c r="BP2812" s="24"/>
      <c r="BQ2812" s="24">
        <f t="shared" si="1048"/>
        <v>0</v>
      </c>
      <c r="BR2812" s="24">
        <f t="shared" si="1049"/>
        <v>0</v>
      </c>
      <c r="BU2812" s="24"/>
      <c r="BV2812" s="24"/>
      <c r="BW2812" s="24"/>
      <c r="BX2812" s="24"/>
      <c r="BY2812" s="24"/>
      <c r="BZ2812" s="24"/>
      <c r="CA2812" s="24">
        <f t="shared" si="1050"/>
        <v>0</v>
      </c>
      <c r="CB2812" s="24">
        <f t="shared" si="1051"/>
        <v>0</v>
      </c>
      <c r="CC2812" s="24"/>
      <c r="CE2812" s="24">
        <f t="shared" si="1052"/>
        <v>0</v>
      </c>
      <c r="CG2812" s="24">
        <f t="shared" si="1053"/>
        <v>0</v>
      </c>
      <c r="CI2812" s="24">
        <f t="shared" si="1054"/>
        <v>0</v>
      </c>
      <c r="CK2812" s="24">
        <f t="shared" si="1055"/>
        <v>0</v>
      </c>
      <c r="CM2812" s="24">
        <f t="shared" si="1056"/>
        <v>0</v>
      </c>
      <c r="CO2812" s="24">
        <f t="shared" si="1057"/>
        <v>0</v>
      </c>
      <c r="CQ2812" s="24">
        <f t="shared" si="1058"/>
        <v>0</v>
      </c>
      <c r="CS2812" s="24">
        <f t="shared" si="1059"/>
        <v>0</v>
      </c>
    </row>
    <row r="2813" spans="9:97">
      <c r="I2813" s="24">
        <f t="shared" si="1039"/>
        <v>0</v>
      </c>
      <c r="J2813" s="24">
        <f t="shared" si="1038"/>
        <v>0</v>
      </c>
      <c r="M2813" s="24"/>
      <c r="N2813" s="24"/>
      <c r="O2813" s="24"/>
      <c r="P2813" s="24"/>
      <c r="Q2813" s="24"/>
      <c r="R2813" s="24"/>
      <c r="S2813" s="24">
        <f t="shared" si="1040"/>
        <v>0</v>
      </c>
      <c r="T2813" s="24">
        <f t="shared" si="1061"/>
        <v>0</v>
      </c>
      <c r="W2813" s="24"/>
      <c r="X2813" s="24"/>
      <c r="Y2813" s="24"/>
      <c r="Z2813" s="24"/>
      <c r="AA2813" s="24"/>
      <c r="AB2813" s="24"/>
      <c r="AC2813" s="24">
        <f t="shared" si="1041"/>
        <v>0</v>
      </c>
      <c r="AD2813" s="24">
        <f t="shared" si="1042"/>
        <v>0</v>
      </c>
      <c r="AG2813" s="24"/>
      <c r="AH2813" s="24"/>
      <c r="AI2813" s="24"/>
      <c r="AJ2813" s="24"/>
      <c r="AK2813" s="24"/>
      <c r="AL2813" s="24"/>
      <c r="AM2813" s="24">
        <f t="shared" si="1043"/>
        <v>0</v>
      </c>
      <c r="AN2813" s="24">
        <f t="shared" si="1060"/>
        <v>0</v>
      </c>
      <c r="AQ2813" s="24"/>
      <c r="AR2813" s="24"/>
      <c r="AS2813" s="24"/>
      <c r="AT2813" s="24"/>
      <c r="AU2813" s="24"/>
      <c r="AV2813" s="24"/>
      <c r="AW2813" s="24">
        <f t="shared" si="1044"/>
        <v>0</v>
      </c>
      <c r="AX2813" s="24">
        <f t="shared" si="1045"/>
        <v>0</v>
      </c>
      <c r="BA2813" s="24"/>
      <c r="BB2813" s="24"/>
      <c r="BC2813" s="24"/>
      <c r="BD2813" s="24"/>
      <c r="BE2813" s="24"/>
      <c r="BF2813" s="24"/>
      <c r="BG2813" s="24">
        <f t="shared" si="1046"/>
        <v>0</v>
      </c>
      <c r="BH2813" s="24">
        <f t="shared" si="1047"/>
        <v>0</v>
      </c>
      <c r="BK2813" s="24"/>
      <c r="BL2813" s="24"/>
      <c r="BM2813" s="24"/>
      <c r="BN2813" s="24"/>
      <c r="BO2813" s="24"/>
      <c r="BP2813" s="24"/>
      <c r="BQ2813" s="24">
        <f t="shared" si="1048"/>
        <v>0</v>
      </c>
      <c r="BR2813" s="24">
        <f t="shared" si="1049"/>
        <v>0</v>
      </c>
      <c r="BU2813" s="24"/>
      <c r="BV2813" s="24"/>
      <c r="BW2813" s="24"/>
      <c r="BX2813" s="24"/>
      <c r="BY2813" s="24"/>
      <c r="BZ2813" s="24"/>
      <c r="CA2813" s="24">
        <f t="shared" si="1050"/>
        <v>0</v>
      </c>
      <c r="CB2813" s="24">
        <f t="shared" si="1051"/>
        <v>0</v>
      </c>
      <c r="CC2813" s="24"/>
      <c r="CE2813" s="24">
        <f t="shared" si="1052"/>
        <v>0</v>
      </c>
      <c r="CG2813" s="24">
        <f t="shared" si="1053"/>
        <v>0</v>
      </c>
      <c r="CI2813" s="24">
        <f t="shared" si="1054"/>
        <v>0</v>
      </c>
      <c r="CK2813" s="24">
        <f t="shared" si="1055"/>
        <v>0</v>
      </c>
      <c r="CM2813" s="24">
        <f t="shared" si="1056"/>
        <v>0</v>
      </c>
      <c r="CO2813" s="24">
        <f t="shared" si="1057"/>
        <v>0</v>
      </c>
      <c r="CQ2813" s="24">
        <f t="shared" si="1058"/>
        <v>0</v>
      </c>
      <c r="CS2813" s="24">
        <f t="shared" si="1059"/>
        <v>0</v>
      </c>
    </row>
    <row r="2814" spans="9:97">
      <c r="I2814" s="24">
        <f t="shared" si="1039"/>
        <v>0</v>
      </c>
      <c r="J2814" s="24">
        <f t="shared" ref="J2814:J2877" si="1062">IF(F2814&lt;C2814-D2814,C2814-D2814-F2814,0)</f>
        <v>0</v>
      </c>
      <c r="M2814" s="24"/>
      <c r="N2814" s="24"/>
      <c r="O2814" s="24"/>
      <c r="P2814" s="24"/>
      <c r="Q2814" s="24"/>
      <c r="R2814" s="24"/>
      <c r="S2814" s="24">
        <f t="shared" si="1040"/>
        <v>0</v>
      </c>
      <c r="T2814" s="24">
        <f t="shared" si="1061"/>
        <v>0</v>
      </c>
      <c r="W2814" s="24"/>
      <c r="X2814" s="24"/>
      <c r="Y2814" s="24"/>
      <c r="Z2814" s="24"/>
      <c r="AA2814" s="24"/>
      <c r="AB2814" s="24"/>
      <c r="AC2814" s="24">
        <f t="shared" si="1041"/>
        <v>0</v>
      </c>
      <c r="AD2814" s="24">
        <f t="shared" si="1042"/>
        <v>0</v>
      </c>
      <c r="AG2814" s="24"/>
      <c r="AH2814" s="24"/>
      <c r="AI2814" s="24"/>
      <c r="AJ2814" s="24"/>
      <c r="AK2814" s="24"/>
      <c r="AL2814" s="24"/>
      <c r="AM2814" s="24">
        <f t="shared" si="1043"/>
        <v>0</v>
      </c>
      <c r="AN2814" s="24">
        <f t="shared" si="1060"/>
        <v>0</v>
      </c>
      <c r="AQ2814" s="24"/>
      <c r="AR2814" s="24"/>
      <c r="AS2814" s="24"/>
      <c r="AT2814" s="24"/>
      <c r="AU2814" s="24"/>
      <c r="AV2814" s="24"/>
      <c r="AW2814" s="24">
        <f t="shared" si="1044"/>
        <v>0</v>
      </c>
      <c r="AX2814" s="24">
        <f t="shared" si="1045"/>
        <v>0</v>
      </c>
      <c r="BA2814" s="24"/>
      <c r="BB2814" s="24"/>
      <c r="BC2814" s="24"/>
      <c r="BD2814" s="24"/>
      <c r="BE2814" s="24"/>
      <c r="BF2814" s="24"/>
      <c r="BG2814" s="24">
        <f t="shared" si="1046"/>
        <v>0</v>
      </c>
      <c r="BH2814" s="24">
        <f t="shared" si="1047"/>
        <v>0</v>
      </c>
      <c r="BK2814" s="24"/>
      <c r="BL2814" s="24"/>
      <c r="BM2814" s="24"/>
      <c r="BN2814" s="24"/>
      <c r="BO2814" s="24"/>
      <c r="BP2814" s="24"/>
      <c r="BQ2814" s="24">
        <f t="shared" si="1048"/>
        <v>0</v>
      </c>
      <c r="BR2814" s="24">
        <f t="shared" si="1049"/>
        <v>0</v>
      </c>
      <c r="BU2814" s="24"/>
      <c r="BV2814" s="24"/>
      <c r="BW2814" s="24"/>
      <c r="BX2814" s="24"/>
      <c r="BY2814" s="24"/>
      <c r="BZ2814" s="24"/>
      <c r="CA2814" s="24">
        <f t="shared" si="1050"/>
        <v>0</v>
      </c>
      <c r="CB2814" s="24">
        <f t="shared" si="1051"/>
        <v>0</v>
      </c>
      <c r="CC2814" s="24"/>
      <c r="CE2814" s="24">
        <f t="shared" si="1052"/>
        <v>0</v>
      </c>
      <c r="CG2814" s="24">
        <f t="shared" si="1053"/>
        <v>0</v>
      </c>
      <c r="CI2814" s="24">
        <f t="shared" si="1054"/>
        <v>0</v>
      </c>
      <c r="CK2814" s="24">
        <f t="shared" si="1055"/>
        <v>0</v>
      </c>
      <c r="CM2814" s="24">
        <f t="shared" si="1056"/>
        <v>0</v>
      </c>
      <c r="CO2814" s="24">
        <f t="shared" si="1057"/>
        <v>0</v>
      </c>
      <c r="CQ2814" s="24">
        <f t="shared" si="1058"/>
        <v>0</v>
      </c>
      <c r="CS2814" s="24">
        <f t="shared" si="1059"/>
        <v>0</v>
      </c>
    </row>
    <row r="2815" spans="9:97">
      <c r="I2815" s="24">
        <f t="shared" si="1039"/>
        <v>0</v>
      </c>
      <c r="J2815" s="24">
        <f t="shared" si="1062"/>
        <v>0</v>
      </c>
      <c r="M2815" s="24"/>
      <c r="N2815" s="24"/>
      <c r="O2815" s="24"/>
      <c r="P2815" s="24"/>
      <c r="Q2815" s="24"/>
      <c r="R2815" s="24"/>
      <c r="S2815" s="24">
        <f t="shared" si="1040"/>
        <v>0</v>
      </c>
      <c r="T2815" s="24">
        <f t="shared" si="1061"/>
        <v>0</v>
      </c>
      <c r="W2815" s="24"/>
      <c r="X2815" s="24"/>
      <c r="Y2815" s="24"/>
      <c r="Z2815" s="24"/>
      <c r="AA2815" s="24"/>
      <c r="AB2815" s="24"/>
      <c r="AC2815" s="24">
        <f t="shared" si="1041"/>
        <v>0</v>
      </c>
      <c r="AD2815" s="24">
        <f t="shared" si="1042"/>
        <v>0</v>
      </c>
      <c r="AG2815" s="24"/>
      <c r="AH2815" s="24"/>
      <c r="AI2815" s="24"/>
      <c r="AJ2815" s="24"/>
      <c r="AK2815" s="24"/>
      <c r="AL2815" s="24"/>
      <c r="AM2815" s="24">
        <f t="shared" si="1043"/>
        <v>0</v>
      </c>
      <c r="AN2815" s="24">
        <f t="shared" si="1060"/>
        <v>0</v>
      </c>
      <c r="AQ2815" s="24"/>
      <c r="AR2815" s="24"/>
      <c r="AS2815" s="24"/>
      <c r="AT2815" s="24"/>
      <c r="AU2815" s="24"/>
      <c r="AV2815" s="24"/>
      <c r="AW2815" s="24">
        <f t="shared" si="1044"/>
        <v>0</v>
      </c>
      <c r="AX2815" s="24">
        <f t="shared" si="1045"/>
        <v>0</v>
      </c>
      <c r="BA2815" s="24"/>
      <c r="BB2815" s="24"/>
      <c r="BC2815" s="24"/>
      <c r="BD2815" s="24"/>
      <c r="BE2815" s="24"/>
      <c r="BF2815" s="24"/>
      <c r="BG2815" s="24">
        <f t="shared" si="1046"/>
        <v>0</v>
      </c>
      <c r="BH2815" s="24">
        <f t="shared" si="1047"/>
        <v>0</v>
      </c>
      <c r="BK2815" s="24"/>
      <c r="BL2815" s="24"/>
      <c r="BM2815" s="24"/>
      <c r="BN2815" s="24"/>
      <c r="BO2815" s="24"/>
      <c r="BP2815" s="24"/>
      <c r="BQ2815" s="24">
        <f t="shared" si="1048"/>
        <v>0</v>
      </c>
      <c r="BR2815" s="24">
        <f t="shared" si="1049"/>
        <v>0</v>
      </c>
      <c r="BU2815" s="24"/>
      <c r="BV2815" s="24"/>
      <c r="BW2815" s="24"/>
      <c r="BX2815" s="24"/>
      <c r="BY2815" s="24"/>
      <c r="BZ2815" s="24"/>
      <c r="CA2815" s="24">
        <f t="shared" si="1050"/>
        <v>0</v>
      </c>
      <c r="CB2815" s="24">
        <f t="shared" si="1051"/>
        <v>0</v>
      </c>
      <c r="CC2815" s="24"/>
      <c r="CE2815" s="24">
        <f t="shared" si="1052"/>
        <v>0</v>
      </c>
      <c r="CG2815" s="24">
        <f t="shared" si="1053"/>
        <v>0</v>
      </c>
      <c r="CI2815" s="24">
        <f t="shared" si="1054"/>
        <v>0</v>
      </c>
      <c r="CK2815" s="24">
        <f t="shared" si="1055"/>
        <v>0</v>
      </c>
      <c r="CM2815" s="24">
        <f t="shared" si="1056"/>
        <v>0</v>
      </c>
      <c r="CO2815" s="24">
        <f t="shared" si="1057"/>
        <v>0</v>
      </c>
      <c r="CQ2815" s="24">
        <f t="shared" si="1058"/>
        <v>0</v>
      </c>
      <c r="CS2815" s="24">
        <f t="shared" si="1059"/>
        <v>0</v>
      </c>
    </row>
    <row r="2816" spans="9:97">
      <c r="I2816" s="24">
        <f t="shared" si="1039"/>
        <v>0</v>
      </c>
      <c r="J2816" s="24">
        <f t="shared" si="1062"/>
        <v>0</v>
      </c>
      <c r="M2816" s="24"/>
      <c r="N2816" s="24"/>
      <c r="O2816" s="24"/>
      <c r="P2816" s="24"/>
      <c r="Q2816" s="24"/>
      <c r="R2816" s="24"/>
      <c r="S2816" s="24">
        <f t="shared" si="1040"/>
        <v>0</v>
      </c>
      <c r="T2816" s="24">
        <f t="shared" si="1061"/>
        <v>0</v>
      </c>
      <c r="W2816" s="24"/>
      <c r="X2816" s="24"/>
      <c r="Y2816" s="24"/>
      <c r="Z2816" s="24"/>
      <c r="AA2816" s="24"/>
      <c r="AB2816" s="24"/>
      <c r="AC2816" s="24">
        <f t="shared" si="1041"/>
        <v>0</v>
      </c>
      <c r="AD2816" s="24">
        <f t="shared" si="1042"/>
        <v>0</v>
      </c>
      <c r="AG2816" s="24"/>
      <c r="AH2816" s="24"/>
      <c r="AI2816" s="24"/>
      <c r="AJ2816" s="24"/>
      <c r="AK2816" s="24"/>
      <c r="AL2816" s="24"/>
      <c r="AM2816" s="24">
        <f t="shared" si="1043"/>
        <v>0</v>
      </c>
      <c r="AN2816" s="24">
        <f t="shared" si="1060"/>
        <v>0</v>
      </c>
      <c r="AQ2816" s="24"/>
      <c r="AR2816" s="24"/>
      <c r="AS2816" s="24"/>
      <c r="AT2816" s="24"/>
      <c r="AU2816" s="24"/>
      <c r="AV2816" s="24"/>
      <c r="AW2816" s="24">
        <f t="shared" si="1044"/>
        <v>0</v>
      </c>
      <c r="AX2816" s="24">
        <f t="shared" si="1045"/>
        <v>0</v>
      </c>
      <c r="BA2816" s="24"/>
      <c r="BB2816" s="24"/>
      <c r="BC2816" s="24"/>
      <c r="BD2816" s="24"/>
      <c r="BE2816" s="24"/>
      <c r="BF2816" s="24"/>
      <c r="BG2816" s="24">
        <f t="shared" si="1046"/>
        <v>0</v>
      </c>
      <c r="BH2816" s="24">
        <f t="shared" si="1047"/>
        <v>0</v>
      </c>
      <c r="BK2816" s="24"/>
      <c r="BL2816" s="24"/>
      <c r="BM2816" s="24"/>
      <c r="BN2816" s="24"/>
      <c r="BO2816" s="24"/>
      <c r="BP2816" s="24"/>
      <c r="BQ2816" s="24">
        <f t="shared" si="1048"/>
        <v>0</v>
      </c>
      <c r="BR2816" s="24">
        <f t="shared" si="1049"/>
        <v>0</v>
      </c>
      <c r="BU2816" s="24"/>
      <c r="BV2816" s="24"/>
      <c r="BW2816" s="24"/>
      <c r="BX2816" s="24"/>
      <c r="BY2816" s="24"/>
      <c r="BZ2816" s="24"/>
      <c r="CA2816" s="24">
        <f t="shared" si="1050"/>
        <v>0</v>
      </c>
      <c r="CB2816" s="24">
        <f t="shared" si="1051"/>
        <v>0</v>
      </c>
      <c r="CC2816" s="24"/>
      <c r="CE2816" s="24">
        <f t="shared" si="1052"/>
        <v>0</v>
      </c>
      <c r="CG2816" s="24">
        <f t="shared" si="1053"/>
        <v>0</v>
      </c>
      <c r="CI2816" s="24">
        <f t="shared" si="1054"/>
        <v>0</v>
      </c>
      <c r="CK2816" s="24">
        <f t="shared" si="1055"/>
        <v>0</v>
      </c>
      <c r="CM2816" s="24">
        <f t="shared" si="1056"/>
        <v>0</v>
      </c>
      <c r="CO2816" s="24">
        <f t="shared" si="1057"/>
        <v>0</v>
      </c>
      <c r="CQ2816" s="24">
        <f t="shared" si="1058"/>
        <v>0</v>
      </c>
      <c r="CS2816" s="24">
        <f t="shared" si="1059"/>
        <v>0</v>
      </c>
    </row>
    <row r="2817" spans="9:97">
      <c r="I2817" s="24">
        <f t="shared" si="1039"/>
        <v>0</v>
      </c>
      <c r="J2817" s="24">
        <f t="shared" si="1062"/>
        <v>0</v>
      </c>
      <c r="M2817" s="24"/>
      <c r="N2817" s="24"/>
      <c r="O2817" s="24"/>
      <c r="P2817" s="24"/>
      <c r="Q2817" s="24"/>
      <c r="R2817" s="24"/>
      <c r="S2817" s="24">
        <f t="shared" si="1040"/>
        <v>0</v>
      </c>
      <c r="T2817" s="24">
        <f t="shared" si="1061"/>
        <v>0</v>
      </c>
      <c r="W2817" s="24"/>
      <c r="X2817" s="24"/>
      <c r="Y2817" s="24"/>
      <c r="Z2817" s="24"/>
      <c r="AA2817" s="24"/>
      <c r="AB2817" s="24"/>
      <c r="AC2817" s="24">
        <f t="shared" si="1041"/>
        <v>0</v>
      </c>
      <c r="AD2817" s="24">
        <f t="shared" si="1042"/>
        <v>0</v>
      </c>
      <c r="AG2817" s="24"/>
      <c r="AH2817" s="24"/>
      <c r="AI2817" s="24"/>
      <c r="AJ2817" s="24"/>
      <c r="AK2817" s="24"/>
      <c r="AL2817" s="24"/>
      <c r="AM2817" s="24">
        <f t="shared" si="1043"/>
        <v>0</v>
      </c>
      <c r="AN2817" s="24">
        <f t="shared" si="1060"/>
        <v>0</v>
      </c>
      <c r="AQ2817" s="24"/>
      <c r="AR2817" s="24"/>
      <c r="AS2817" s="24"/>
      <c r="AT2817" s="24"/>
      <c r="AU2817" s="24"/>
      <c r="AV2817" s="24"/>
      <c r="AW2817" s="24">
        <f t="shared" si="1044"/>
        <v>0</v>
      </c>
      <c r="AX2817" s="24">
        <f t="shared" si="1045"/>
        <v>0</v>
      </c>
      <c r="BA2817" s="24"/>
      <c r="BB2817" s="24"/>
      <c r="BC2817" s="24"/>
      <c r="BD2817" s="24"/>
      <c r="BE2817" s="24"/>
      <c r="BF2817" s="24"/>
      <c r="BG2817" s="24">
        <f t="shared" si="1046"/>
        <v>0</v>
      </c>
      <c r="BH2817" s="24">
        <f t="shared" si="1047"/>
        <v>0</v>
      </c>
      <c r="BK2817" s="24"/>
      <c r="BL2817" s="24"/>
      <c r="BM2817" s="24"/>
      <c r="BN2817" s="24"/>
      <c r="BO2817" s="24"/>
      <c r="BP2817" s="24"/>
      <c r="BQ2817" s="24">
        <f t="shared" si="1048"/>
        <v>0</v>
      </c>
      <c r="BR2817" s="24">
        <f t="shared" si="1049"/>
        <v>0</v>
      </c>
      <c r="BU2817" s="24"/>
      <c r="BV2817" s="24"/>
      <c r="BW2817" s="24"/>
      <c r="BX2817" s="24"/>
      <c r="BY2817" s="24"/>
      <c r="BZ2817" s="24"/>
      <c r="CA2817" s="24">
        <f t="shared" si="1050"/>
        <v>0</v>
      </c>
      <c r="CB2817" s="24">
        <f t="shared" si="1051"/>
        <v>0</v>
      </c>
      <c r="CC2817" s="24"/>
      <c r="CE2817" s="24">
        <f t="shared" si="1052"/>
        <v>0</v>
      </c>
      <c r="CG2817" s="24">
        <f t="shared" si="1053"/>
        <v>0</v>
      </c>
      <c r="CI2817" s="24">
        <f t="shared" si="1054"/>
        <v>0</v>
      </c>
      <c r="CK2817" s="24">
        <f t="shared" si="1055"/>
        <v>0</v>
      </c>
      <c r="CM2817" s="24">
        <f t="shared" si="1056"/>
        <v>0</v>
      </c>
      <c r="CO2817" s="24">
        <f t="shared" si="1057"/>
        <v>0</v>
      </c>
      <c r="CQ2817" s="24">
        <f t="shared" si="1058"/>
        <v>0</v>
      </c>
      <c r="CS2817" s="24">
        <f t="shared" si="1059"/>
        <v>0</v>
      </c>
    </row>
    <row r="2818" spans="9:97">
      <c r="I2818" s="24">
        <f t="shared" si="1039"/>
        <v>0</v>
      </c>
      <c r="J2818" s="24">
        <f t="shared" si="1062"/>
        <v>0</v>
      </c>
      <c r="M2818" s="24"/>
      <c r="N2818" s="24"/>
      <c r="O2818" s="24"/>
      <c r="P2818" s="24"/>
      <c r="Q2818" s="24"/>
      <c r="R2818" s="24"/>
      <c r="S2818" s="24">
        <f t="shared" si="1040"/>
        <v>0</v>
      </c>
      <c r="T2818" s="24">
        <f t="shared" si="1061"/>
        <v>0</v>
      </c>
      <c r="W2818" s="24"/>
      <c r="X2818" s="24"/>
      <c r="Y2818" s="24"/>
      <c r="Z2818" s="24"/>
      <c r="AA2818" s="24"/>
      <c r="AB2818" s="24"/>
      <c r="AC2818" s="24">
        <f t="shared" si="1041"/>
        <v>0</v>
      </c>
      <c r="AD2818" s="24">
        <f t="shared" si="1042"/>
        <v>0</v>
      </c>
      <c r="AG2818" s="24"/>
      <c r="AH2818" s="24"/>
      <c r="AI2818" s="24"/>
      <c r="AJ2818" s="24"/>
      <c r="AK2818" s="24"/>
      <c r="AL2818" s="24"/>
      <c r="AM2818" s="24">
        <f t="shared" si="1043"/>
        <v>0</v>
      </c>
      <c r="AN2818" s="24">
        <f t="shared" si="1060"/>
        <v>0</v>
      </c>
      <c r="AQ2818" s="24"/>
      <c r="AR2818" s="24"/>
      <c r="AS2818" s="24"/>
      <c r="AT2818" s="24"/>
      <c r="AU2818" s="24"/>
      <c r="AV2818" s="24"/>
      <c r="AW2818" s="24">
        <f t="shared" si="1044"/>
        <v>0</v>
      </c>
      <c r="AX2818" s="24">
        <f t="shared" si="1045"/>
        <v>0</v>
      </c>
      <c r="BA2818" s="24"/>
      <c r="BB2818" s="24"/>
      <c r="BC2818" s="24"/>
      <c r="BD2818" s="24"/>
      <c r="BE2818" s="24"/>
      <c r="BF2818" s="24"/>
      <c r="BG2818" s="24">
        <f t="shared" si="1046"/>
        <v>0</v>
      </c>
      <c r="BH2818" s="24">
        <f t="shared" si="1047"/>
        <v>0</v>
      </c>
      <c r="BK2818" s="24"/>
      <c r="BL2818" s="24"/>
      <c r="BM2818" s="24"/>
      <c r="BN2818" s="24"/>
      <c r="BO2818" s="24"/>
      <c r="BP2818" s="24"/>
      <c r="BQ2818" s="24">
        <f t="shared" si="1048"/>
        <v>0</v>
      </c>
      <c r="BR2818" s="24">
        <f t="shared" si="1049"/>
        <v>0</v>
      </c>
      <c r="BU2818" s="24"/>
      <c r="BV2818" s="24"/>
      <c r="BW2818" s="24"/>
      <c r="BX2818" s="24"/>
      <c r="BY2818" s="24"/>
      <c r="BZ2818" s="24"/>
      <c r="CA2818" s="24">
        <f t="shared" si="1050"/>
        <v>0</v>
      </c>
      <c r="CB2818" s="24">
        <f t="shared" si="1051"/>
        <v>0</v>
      </c>
      <c r="CC2818" s="24"/>
      <c r="CE2818" s="24">
        <f t="shared" si="1052"/>
        <v>0</v>
      </c>
      <c r="CG2818" s="24">
        <f t="shared" si="1053"/>
        <v>0</v>
      </c>
      <c r="CI2818" s="24">
        <f t="shared" si="1054"/>
        <v>0</v>
      </c>
      <c r="CK2818" s="24">
        <f t="shared" si="1055"/>
        <v>0</v>
      </c>
      <c r="CM2818" s="24">
        <f t="shared" si="1056"/>
        <v>0</v>
      </c>
      <c r="CO2818" s="24">
        <f t="shared" si="1057"/>
        <v>0</v>
      </c>
      <c r="CQ2818" s="24">
        <f t="shared" si="1058"/>
        <v>0</v>
      </c>
      <c r="CS2818" s="24">
        <f t="shared" si="1059"/>
        <v>0</v>
      </c>
    </row>
    <row r="2819" spans="9:97">
      <c r="I2819" s="24">
        <f t="shared" si="1039"/>
        <v>0</v>
      </c>
      <c r="J2819" s="24">
        <f t="shared" si="1062"/>
        <v>0</v>
      </c>
      <c r="M2819" s="24"/>
      <c r="N2819" s="24"/>
      <c r="O2819" s="24"/>
      <c r="P2819" s="24"/>
      <c r="Q2819" s="24"/>
      <c r="R2819" s="24"/>
      <c r="S2819" s="24">
        <f t="shared" si="1040"/>
        <v>0</v>
      </c>
      <c r="T2819" s="24">
        <f t="shared" si="1061"/>
        <v>0</v>
      </c>
      <c r="W2819" s="24"/>
      <c r="X2819" s="24"/>
      <c r="Y2819" s="24"/>
      <c r="Z2819" s="24"/>
      <c r="AA2819" s="24"/>
      <c r="AB2819" s="24"/>
      <c r="AC2819" s="24">
        <f t="shared" si="1041"/>
        <v>0</v>
      </c>
      <c r="AD2819" s="24">
        <f t="shared" si="1042"/>
        <v>0</v>
      </c>
      <c r="AG2819" s="24"/>
      <c r="AH2819" s="24"/>
      <c r="AI2819" s="24"/>
      <c r="AJ2819" s="24"/>
      <c r="AK2819" s="24"/>
      <c r="AL2819" s="24"/>
      <c r="AM2819" s="24">
        <f t="shared" si="1043"/>
        <v>0</v>
      </c>
      <c r="AN2819" s="24">
        <f t="shared" si="1060"/>
        <v>0</v>
      </c>
      <c r="AQ2819" s="24"/>
      <c r="AR2819" s="24"/>
      <c r="AS2819" s="24"/>
      <c r="AT2819" s="24"/>
      <c r="AU2819" s="24"/>
      <c r="AV2819" s="24"/>
      <c r="AW2819" s="24">
        <f t="shared" si="1044"/>
        <v>0</v>
      </c>
      <c r="AX2819" s="24">
        <f t="shared" si="1045"/>
        <v>0</v>
      </c>
      <c r="BA2819" s="24"/>
      <c r="BB2819" s="24"/>
      <c r="BC2819" s="24"/>
      <c r="BD2819" s="24"/>
      <c r="BE2819" s="24"/>
      <c r="BF2819" s="24"/>
      <c r="BG2819" s="24">
        <f t="shared" si="1046"/>
        <v>0</v>
      </c>
      <c r="BH2819" s="24">
        <f t="shared" si="1047"/>
        <v>0</v>
      </c>
      <c r="BK2819" s="24"/>
      <c r="BL2819" s="24"/>
      <c r="BM2819" s="24"/>
      <c r="BN2819" s="24"/>
      <c r="BO2819" s="24"/>
      <c r="BP2819" s="24"/>
      <c r="BQ2819" s="24">
        <f t="shared" si="1048"/>
        <v>0</v>
      </c>
      <c r="BR2819" s="24">
        <f t="shared" si="1049"/>
        <v>0</v>
      </c>
      <c r="BU2819" s="24"/>
      <c r="BV2819" s="24"/>
      <c r="BW2819" s="24"/>
      <c r="BX2819" s="24"/>
      <c r="BY2819" s="24"/>
      <c r="BZ2819" s="24"/>
      <c r="CA2819" s="24">
        <f t="shared" si="1050"/>
        <v>0</v>
      </c>
      <c r="CB2819" s="24">
        <f t="shared" si="1051"/>
        <v>0</v>
      </c>
      <c r="CC2819" s="24"/>
      <c r="CE2819" s="24">
        <f t="shared" si="1052"/>
        <v>0</v>
      </c>
      <c r="CG2819" s="24">
        <f t="shared" si="1053"/>
        <v>0</v>
      </c>
      <c r="CI2819" s="24">
        <f t="shared" si="1054"/>
        <v>0</v>
      </c>
      <c r="CK2819" s="24">
        <f t="shared" si="1055"/>
        <v>0</v>
      </c>
      <c r="CM2819" s="24">
        <f t="shared" si="1056"/>
        <v>0</v>
      </c>
      <c r="CO2819" s="24">
        <f t="shared" si="1057"/>
        <v>0</v>
      </c>
      <c r="CQ2819" s="24">
        <f t="shared" si="1058"/>
        <v>0</v>
      </c>
      <c r="CS2819" s="24">
        <f t="shared" si="1059"/>
        <v>0</v>
      </c>
    </row>
    <row r="2820" spans="9:97">
      <c r="I2820" s="24">
        <f t="shared" ref="I2820:I2883" si="1063">IF(F2820&gt;=C2820-D2820,G2820-H2820,E2820)</f>
        <v>0</v>
      </c>
      <c r="J2820" s="24">
        <f t="shared" si="1062"/>
        <v>0</v>
      </c>
      <c r="M2820" s="24"/>
      <c r="N2820" s="24"/>
      <c r="O2820" s="24"/>
      <c r="P2820" s="24"/>
      <c r="Q2820" s="24"/>
      <c r="R2820" s="24"/>
      <c r="S2820" s="24">
        <f t="shared" ref="S2820:S2883" si="1064">IF(P2820&gt;=M2820-N2820,Q2820-R2820,O2820)</f>
        <v>0</v>
      </c>
      <c r="T2820" s="24">
        <f t="shared" si="1061"/>
        <v>0</v>
      </c>
      <c r="W2820" s="24"/>
      <c r="X2820" s="24"/>
      <c r="Y2820" s="24"/>
      <c r="Z2820" s="24"/>
      <c r="AA2820" s="24"/>
      <c r="AB2820" s="24"/>
      <c r="AC2820" s="24">
        <f t="shared" ref="AC2820:AC2883" si="1065">IF(Z2820&gt;=W2820-X2820,AA2820-AB2820,Y2820)</f>
        <v>0</v>
      </c>
      <c r="AD2820" s="24">
        <f t="shared" ref="AD2820:AD2883" si="1066">IF(Z2820&lt;W2820-X2820,W2820-X2820-Z2820,0)</f>
        <v>0</v>
      </c>
      <c r="AG2820" s="24"/>
      <c r="AH2820" s="24"/>
      <c r="AI2820" s="24"/>
      <c r="AJ2820" s="24"/>
      <c r="AK2820" s="24"/>
      <c r="AL2820" s="24"/>
      <c r="AM2820" s="24">
        <f t="shared" ref="AM2820:AM2883" si="1067">IF(AJ2820&gt;=AG2820-AH2820,AK2820-AL2820,AI2820)</f>
        <v>0</v>
      </c>
      <c r="AN2820" s="24">
        <f t="shared" si="1060"/>
        <v>0</v>
      </c>
      <c r="AQ2820" s="24"/>
      <c r="AR2820" s="24"/>
      <c r="AS2820" s="24"/>
      <c r="AT2820" s="24"/>
      <c r="AU2820" s="24"/>
      <c r="AV2820" s="24"/>
      <c r="AW2820" s="24">
        <f t="shared" ref="AW2820:AW2883" si="1068">IF(AS2820&gt;=AR2820-AQ2820,AV2820-AU2820,AT2820)</f>
        <v>0</v>
      </c>
      <c r="AX2820" s="24">
        <f t="shared" ref="AX2820:AX2883" si="1069">IF(AS2820&lt;AR2820-AQ2820,AR2820-AQ2820-AS2820,0)</f>
        <v>0</v>
      </c>
      <c r="BA2820" s="24"/>
      <c r="BB2820" s="24"/>
      <c r="BC2820" s="24"/>
      <c r="BD2820" s="24"/>
      <c r="BE2820" s="24"/>
      <c r="BF2820" s="24"/>
      <c r="BG2820" s="24">
        <f t="shared" ref="BG2820:BG2883" si="1070">IF(BC2820&gt;=BB2820-BA2820,BF2820-BE2820,BD2820)</f>
        <v>0</v>
      </c>
      <c r="BH2820" s="24">
        <f t="shared" ref="BH2820:BH2883" si="1071">IF(BC2820&lt;BB2820-BA2820,BB2820-BA2820-BC2820,0)</f>
        <v>0</v>
      </c>
      <c r="BK2820" s="24"/>
      <c r="BL2820" s="24"/>
      <c r="BM2820" s="24"/>
      <c r="BN2820" s="24"/>
      <c r="BO2820" s="24"/>
      <c r="BP2820" s="24"/>
      <c r="BQ2820" s="24">
        <f t="shared" ref="BQ2820:BQ2883" si="1072">IF(BM2820&gt;=BL2820-BK2820,BP2820-BO2820,BN2820)</f>
        <v>0</v>
      </c>
      <c r="BR2820" s="24">
        <f t="shared" ref="BR2820:BR2883" si="1073">IF(BM2820&lt;BL2820-BK2820,BL2820-BK2820-BM2820,0)</f>
        <v>0</v>
      </c>
      <c r="BU2820" s="24"/>
      <c r="BV2820" s="24"/>
      <c r="BW2820" s="24"/>
      <c r="BX2820" s="24"/>
      <c r="BY2820" s="24"/>
      <c r="BZ2820" s="24"/>
      <c r="CA2820" s="24">
        <f t="shared" ref="CA2820:CA2883" si="1074">IF(BW2820&gt;=BV2820-BU2820,BZ2820-BY2820,BX2820)</f>
        <v>0</v>
      </c>
      <c r="CB2820" s="24">
        <f t="shared" ref="CB2820:CB2883" si="1075">IF(BW2820&lt;BV2820-BU2820,BV2820-BU2820-BW2820,0)</f>
        <v>0</v>
      </c>
      <c r="CC2820" s="24"/>
      <c r="CE2820" s="24">
        <f t="shared" si="1052"/>
        <v>0</v>
      </c>
      <c r="CG2820" s="24">
        <f t="shared" si="1053"/>
        <v>0</v>
      </c>
      <c r="CI2820" s="24">
        <f t="shared" si="1054"/>
        <v>0</v>
      </c>
      <c r="CK2820" s="24">
        <f t="shared" si="1055"/>
        <v>0</v>
      </c>
      <c r="CM2820" s="24">
        <f t="shared" si="1056"/>
        <v>0</v>
      </c>
      <c r="CO2820" s="24">
        <f t="shared" si="1057"/>
        <v>0</v>
      </c>
      <c r="CQ2820" s="24">
        <f t="shared" si="1058"/>
        <v>0</v>
      </c>
      <c r="CS2820" s="24">
        <f t="shared" si="1059"/>
        <v>0</v>
      </c>
    </row>
    <row r="2821" spans="9:97">
      <c r="I2821" s="24">
        <f t="shared" si="1063"/>
        <v>0</v>
      </c>
      <c r="J2821" s="24">
        <f t="shared" si="1062"/>
        <v>0</v>
      </c>
      <c r="M2821" s="24"/>
      <c r="N2821" s="24"/>
      <c r="O2821" s="24"/>
      <c r="P2821" s="24"/>
      <c r="Q2821" s="24"/>
      <c r="R2821" s="24"/>
      <c r="S2821" s="24">
        <f t="shared" si="1064"/>
        <v>0</v>
      </c>
      <c r="T2821" s="24">
        <f t="shared" si="1061"/>
        <v>0</v>
      </c>
      <c r="W2821" s="24"/>
      <c r="X2821" s="24"/>
      <c r="Y2821" s="24"/>
      <c r="Z2821" s="24"/>
      <c r="AA2821" s="24"/>
      <c r="AB2821" s="24"/>
      <c r="AC2821" s="24">
        <f t="shared" si="1065"/>
        <v>0</v>
      </c>
      <c r="AD2821" s="24">
        <f t="shared" si="1066"/>
        <v>0</v>
      </c>
      <c r="AG2821" s="24"/>
      <c r="AH2821" s="24"/>
      <c r="AI2821" s="24"/>
      <c r="AJ2821" s="24"/>
      <c r="AK2821" s="24"/>
      <c r="AL2821" s="24"/>
      <c r="AM2821" s="24">
        <f t="shared" si="1067"/>
        <v>0</v>
      </c>
      <c r="AN2821" s="24">
        <f t="shared" si="1060"/>
        <v>0</v>
      </c>
      <c r="AQ2821" s="24"/>
      <c r="AR2821" s="24"/>
      <c r="AS2821" s="24"/>
      <c r="AT2821" s="24"/>
      <c r="AU2821" s="24"/>
      <c r="AV2821" s="24"/>
      <c r="AW2821" s="24">
        <f t="shared" si="1068"/>
        <v>0</v>
      </c>
      <c r="AX2821" s="24">
        <f t="shared" si="1069"/>
        <v>0</v>
      </c>
      <c r="BA2821" s="24"/>
      <c r="BB2821" s="24"/>
      <c r="BC2821" s="24"/>
      <c r="BD2821" s="24"/>
      <c r="BE2821" s="24"/>
      <c r="BF2821" s="24"/>
      <c r="BG2821" s="24">
        <f t="shared" si="1070"/>
        <v>0</v>
      </c>
      <c r="BH2821" s="24">
        <f t="shared" si="1071"/>
        <v>0</v>
      </c>
      <c r="BK2821" s="24"/>
      <c r="BL2821" s="24"/>
      <c r="BM2821" s="24"/>
      <c r="BN2821" s="24"/>
      <c r="BO2821" s="24"/>
      <c r="BP2821" s="24"/>
      <c r="BQ2821" s="24">
        <f t="shared" si="1072"/>
        <v>0</v>
      </c>
      <c r="BR2821" s="24">
        <f t="shared" si="1073"/>
        <v>0</v>
      </c>
      <c r="BU2821" s="24"/>
      <c r="BV2821" s="24"/>
      <c r="BW2821" s="24"/>
      <c r="BX2821" s="24"/>
      <c r="BY2821" s="24"/>
      <c r="BZ2821" s="24"/>
      <c r="CA2821" s="24">
        <f t="shared" si="1074"/>
        <v>0</v>
      </c>
      <c r="CB2821" s="24">
        <f t="shared" si="1075"/>
        <v>0</v>
      </c>
      <c r="CC2821" s="24"/>
      <c r="CE2821" s="24">
        <f t="shared" ref="CE2821:CE2884" si="1076">SUMIF(B:B,CD2821,G:G)-SUMIF(B:B,CD2821,H:H)</f>
        <v>0</v>
      </c>
      <c r="CG2821" s="24">
        <f t="shared" ref="CG2821:CG2884" si="1077">SUMIF(L:L,CF2821,Q:Q)-SUMIF(L:L,CF2821,R:R)</f>
        <v>0</v>
      </c>
      <c r="CI2821" s="24">
        <f t="shared" ref="CI2821:CI2884" si="1078">SUMIF(V:V,CH2821,AA:AA)-SUMIF(V:V,CH2821,AB:AB)</f>
        <v>0</v>
      </c>
      <c r="CK2821" s="24">
        <f t="shared" ref="CK2821:CK2884" si="1079">SUMIF(AF:AF,CJ2821,AK:AK)-SUMIF(AF:AF,CJ2821,AL:AL)</f>
        <v>0</v>
      </c>
      <c r="CM2821" s="24">
        <f t="shared" ref="CM2821:CM2884" si="1080">SUMIF(AP:AP,CL2821,AV:AV)-SUMIF(AP:AP,CL2821,AU:AU)</f>
        <v>0</v>
      </c>
      <c r="CO2821" s="24">
        <f t="shared" ref="CO2821:CO2884" si="1081">SUMIF(AZ:AZ,CN2821,BF:BF)-SUMIF(AZ:AZ,CN2821,BE:BE)</f>
        <v>0</v>
      </c>
      <c r="CQ2821" s="24">
        <f t="shared" ref="CQ2821:CQ2884" si="1082">SUMIF(BJ:BJ,CP2821,BP:BP)-SUMIF(BJ:BJ,CP2821,BO:BO)</f>
        <v>0</v>
      </c>
      <c r="CS2821" s="24">
        <f t="shared" ref="CS2821:CS2884" si="1083">SUMIF(BT:BT,CR2821,BZ:BZ)-SUMIF(BT:BT,CR2821,BY:BY)</f>
        <v>0</v>
      </c>
    </row>
    <row r="2822" spans="9:97">
      <c r="I2822" s="24">
        <f t="shared" si="1063"/>
        <v>0</v>
      </c>
      <c r="J2822" s="24">
        <f t="shared" si="1062"/>
        <v>0</v>
      </c>
      <c r="M2822" s="24"/>
      <c r="N2822" s="24"/>
      <c r="O2822" s="24"/>
      <c r="P2822" s="24"/>
      <c r="Q2822" s="24"/>
      <c r="R2822" s="24"/>
      <c r="S2822" s="24">
        <f t="shared" si="1064"/>
        <v>0</v>
      </c>
      <c r="T2822" s="24">
        <f t="shared" si="1061"/>
        <v>0</v>
      </c>
      <c r="W2822" s="24"/>
      <c r="X2822" s="24"/>
      <c r="Y2822" s="24"/>
      <c r="Z2822" s="24"/>
      <c r="AA2822" s="24"/>
      <c r="AB2822" s="24"/>
      <c r="AC2822" s="24">
        <f t="shared" si="1065"/>
        <v>0</v>
      </c>
      <c r="AD2822" s="24">
        <f t="shared" si="1066"/>
        <v>0</v>
      </c>
      <c r="AG2822" s="24"/>
      <c r="AH2822" s="24"/>
      <c r="AI2822" s="24"/>
      <c r="AJ2822" s="24"/>
      <c r="AK2822" s="24"/>
      <c r="AL2822" s="24"/>
      <c r="AM2822" s="24">
        <f t="shared" si="1067"/>
        <v>0</v>
      </c>
      <c r="AN2822" s="24">
        <f t="shared" si="1060"/>
        <v>0</v>
      </c>
      <c r="AQ2822" s="24"/>
      <c r="AR2822" s="24"/>
      <c r="AS2822" s="24"/>
      <c r="AT2822" s="24"/>
      <c r="AU2822" s="24"/>
      <c r="AV2822" s="24"/>
      <c r="AW2822" s="24">
        <f t="shared" si="1068"/>
        <v>0</v>
      </c>
      <c r="AX2822" s="24">
        <f t="shared" si="1069"/>
        <v>0</v>
      </c>
      <c r="BA2822" s="24"/>
      <c r="BB2822" s="24"/>
      <c r="BC2822" s="24"/>
      <c r="BD2822" s="24"/>
      <c r="BE2822" s="24"/>
      <c r="BF2822" s="24"/>
      <c r="BG2822" s="24">
        <f t="shared" si="1070"/>
        <v>0</v>
      </c>
      <c r="BH2822" s="24">
        <f t="shared" si="1071"/>
        <v>0</v>
      </c>
      <c r="BK2822" s="24"/>
      <c r="BL2822" s="24"/>
      <c r="BM2822" s="24"/>
      <c r="BN2822" s="24"/>
      <c r="BO2822" s="24"/>
      <c r="BP2822" s="24"/>
      <c r="BQ2822" s="24">
        <f t="shared" si="1072"/>
        <v>0</v>
      </c>
      <c r="BR2822" s="24">
        <f t="shared" si="1073"/>
        <v>0</v>
      </c>
      <c r="BU2822" s="24"/>
      <c r="BV2822" s="24"/>
      <c r="BW2822" s="24"/>
      <c r="BX2822" s="24"/>
      <c r="BY2822" s="24"/>
      <c r="BZ2822" s="24"/>
      <c r="CA2822" s="24">
        <f t="shared" si="1074"/>
        <v>0</v>
      </c>
      <c r="CB2822" s="24">
        <f t="shared" si="1075"/>
        <v>0</v>
      </c>
      <c r="CC2822" s="24"/>
      <c r="CE2822" s="24">
        <f t="shared" si="1076"/>
        <v>0</v>
      </c>
      <c r="CG2822" s="24">
        <f t="shared" si="1077"/>
        <v>0</v>
      </c>
      <c r="CI2822" s="24">
        <f t="shared" si="1078"/>
        <v>0</v>
      </c>
      <c r="CK2822" s="24">
        <f t="shared" si="1079"/>
        <v>0</v>
      </c>
      <c r="CM2822" s="24">
        <f t="shared" si="1080"/>
        <v>0</v>
      </c>
      <c r="CO2822" s="24">
        <f t="shared" si="1081"/>
        <v>0</v>
      </c>
      <c r="CQ2822" s="24">
        <f t="shared" si="1082"/>
        <v>0</v>
      </c>
      <c r="CS2822" s="24">
        <f t="shared" si="1083"/>
        <v>0</v>
      </c>
    </row>
    <row r="2823" spans="9:97">
      <c r="I2823" s="24">
        <f t="shared" si="1063"/>
        <v>0</v>
      </c>
      <c r="J2823" s="24">
        <f t="shared" si="1062"/>
        <v>0</v>
      </c>
      <c r="M2823" s="24"/>
      <c r="N2823" s="24"/>
      <c r="O2823" s="24"/>
      <c r="P2823" s="24"/>
      <c r="Q2823" s="24"/>
      <c r="R2823" s="24"/>
      <c r="S2823" s="24">
        <f t="shared" si="1064"/>
        <v>0</v>
      </c>
      <c r="T2823" s="24">
        <f t="shared" si="1061"/>
        <v>0</v>
      </c>
      <c r="W2823" s="24"/>
      <c r="X2823" s="24"/>
      <c r="Y2823" s="24"/>
      <c r="Z2823" s="24"/>
      <c r="AA2823" s="24"/>
      <c r="AB2823" s="24"/>
      <c r="AC2823" s="24">
        <f t="shared" si="1065"/>
        <v>0</v>
      </c>
      <c r="AD2823" s="24">
        <f t="shared" si="1066"/>
        <v>0</v>
      </c>
      <c r="AG2823" s="24"/>
      <c r="AH2823" s="24"/>
      <c r="AI2823" s="24"/>
      <c r="AJ2823" s="24"/>
      <c r="AK2823" s="24"/>
      <c r="AL2823" s="24"/>
      <c r="AM2823" s="24">
        <f t="shared" si="1067"/>
        <v>0</v>
      </c>
      <c r="AN2823" s="24">
        <f t="shared" si="1060"/>
        <v>0</v>
      </c>
      <c r="AQ2823" s="24"/>
      <c r="AR2823" s="24"/>
      <c r="AS2823" s="24"/>
      <c r="AT2823" s="24"/>
      <c r="AU2823" s="24"/>
      <c r="AV2823" s="24"/>
      <c r="AW2823" s="24">
        <f t="shared" si="1068"/>
        <v>0</v>
      </c>
      <c r="AX2823" s="24">
        <f t="shared" si="1069"/>
        <v>0</v>
      </c>
      <c r="BA2823" s="24"/>
      <c r="BB2823" s="24"/>
      <c r="BC2823" s="24"/>
      <c r="BD2823" s="24"/>
      <c r="BE2823" s="24"/>
      <c r="BF2823" s="24"/>
      <c r="BG2823" s="24">
        <f t="shared" si="1070"/>
        <v>0</v>
      </c>
      <c r="BH2823" s="24">
        <f t="shared" si="1071"/>
        <v>0</v>
      </c>
      <c r="BK2823" s="24"/>
      <c r="BL2823" s="24"/>
      <c r="BM2823" s="24"/>
      <c r="BN2823" s="24"/>
      <c r="BO2823" s="24"/>
      <c r="BP2823" s="24"/>
      <c r="BQ2823" s="24">
        <f t="shared" si="1072"/>
        <v>0</v>
      </c>
      <c r="BR2823" s="24">
        <f t="shared" si="1073"/>
        <v>0</v>
      </c>
      <c r="BU2823" s="24"/>
      <c r="BV2823" s="24"/>
      <c r="BW2823" s="24"/>
      <c r="BX2823" s="24"/>
      <c r="BY2823" s="24"/>
      <c r="BZ2823" s="24"/>
      <c r="CA2823" s="24">
        <f t="shared" si="1074"/>
        <v>0</v>
      </c>
      <c r="CB2823" s="24">
        <f t="shared" si="1075"/>
        <v>0</v>
      </c>
      <c r="CC2823" s="24"/>
      <c r="CE2823" s="24">
        <f t="shared" si="1076"/>
        <v>0</v>
      </c>
      <c r="CG2823" s="24">
        <f t="shared" si="1077"/>
        <v>0</v>
      </c>
      <c r="CI2823" s="24">
        <f t="shared" si="1078"/>
        <v>0</v>
      </c>
      <c r="CK2823" s="24">
        <f t="shared" si="1079"/>
        <v>0</v>
      </c>
      <c r="CM2823" s="24">
        <f t="shared" si="1080"/>
        <v>0</v>
      </c>
      <c r="CO2823" s="24">
        <f t="shared" si="1081"/>
        <v>0</v>
      </c>
      <c r="CQ2823" s="24">
        <f t="shared" si="1082"/>
        <v>0</v>
      </c>
      <c r="CS2823" s="24">
        <f t="shared" si="1083"/>
        <v>0</v>
      </c>
    </row>
    <row r="2824" spans="9:97">
      <c r="I2824" s="24">
        <f t="shared" si="1063"/>
        <v>0</v>
      </c>
      <c r="J2824" s="24">
        <f t="shared" si="1062"/>
        <v>0</v>
      </c>
      <c r="M2824" s="24"/>
      <c r="N2824" s="24"/>
      <c r="O2824" s="24"/>
      <c r="P2824" s="24"/>
      <c r="Q2824" s="24"/>
      <c r="R2824" s="24"/>
      <c r="S2824" s="24">
        <f t="shared" si="1064"/>
        <v>0</v>
      </c>
      <c r="T2824" s="24">
        <f t="shared" si="1061"/>
        <v>0</v>
      </c>
      <c r="W2824" s="24"/>
      <c r="X2824" s="24"/>
      <c r="Y2824" s="24"/>
      <c r="Z2824" s="24"/>
      <c r="AA2824" s="24"/>
      <c r="AB2824" s="24"/>
      <c r="AC2824" s="24">
        <f t="shared" si="1065"/>
        <v>0</v>
      </c>
      <c r="AD2824" s="24">
        <f t="shared" si="1066"/>
        <v>0</v>
      </c>
      <c r="AG2824" s="24"/>
      <c r="AH2824" s="24"/>
      <c r="AI2824" s="24"/>
      <c r="AJ2824" s="24"/>
      <c r="AK2824" s="24"/>
      <c r="AL2824" s="24"/>
      <c r="AM2824" s="24">
        <f t="shared" si="1067"/>
        <v>0</v>
      </c>
      <c r="AN2824" s="24">
        <f t="shared" si="1060"/>
        <v>0</v>
      </c>
      <c r="AQ2824" s="24"/>
      <c r="AR2824" s="24"/>
      <c r="AS2824" s="24"/>
      <c r="AT2824" s="24"/>
      <c r="AU2824" s="24"/>
      <c r="AV2824" s="24"/>
      <c r="AW2824" s="24">
        <f t="shared" si="1068"/>
        <v>0</v>
      </c>
      <c r="AX2824" s="24">
        <f t="shared" si="1069"/>
        <v>0</v>
      </c>
      <c r="BA2824" s="24"/>
      <c r="BB2824" s="24"/>
      <c r="BC2824" s="24"/>
      <c r="BD2824" s="24"/>
      <c r="BE2824" s="24"/>
      <c r="BF2824" s="24"/>
      <c r="BG2824" s="24">
        <f t="shared" si="1070"/>
        <v>0</v>
      </c>
      <c r="BH2824" s="24">
        <f t="shared" si="1071"/>
        <v>0</v>
      </c>
      <c r="BK2824" s="24"/>
      <c r="BL2824" s="24"/>
      <c r="BM2824" s="24"/>
      <c r="BN2824" s="24"/>
      <c r="BO2824" s="24"/>
      <c r="BP2824" s="24"/>
      <c r="BQ2824" s="24">
        <f t="shared" si="1072"/>
        <v>0</v>
      </c>
      <c r="BR2824" s="24">
        <f t="shared" si="1073"/>
        <v>0</v>
      </c>
      <c r="BU2824" s="24"/>
      <c r="BV2824" s="24"/>
      <c r="BW2824" s="24"/>
      <c r="BX2824" s="24"/>
      <c r="BY2824" s="24"/>
      <c r="BZ2824" s="24"/>
      <c r="CA2824" s="24">
        <f t="shared" si="1074"/>
        <v>0</v>
      </c>
      <c r="CB2824" s="24">
        <f t="shared" si="1075"/>
        <v>0</v>
      </c>
      <c r="CC2824" s="24"/>
      <c r="CE2824" s="24">
        <f t="shared" si="1076"/>
        <v>0</v>
      </c>
      <c r="CG2824" s="24">
        <f t="shared" si="1077"/>
        <v>0</v>
      </c>
      <c r="CI2824" s="24">
        <f t="shared" si="1078"/>
        <v>0</v>
      </c>
      <c r="CK2824" s="24">
        <f t="shared" si="1079"/>
        <v>0</v>
      </c>
      <c r="CM2824" s="24">
        <f t="shared" si="1080"/>
        <v>0</v>
      </c>
      <c r="CO2824" s="24">
        <f t="shared" si="1081"/>
        <v>0</v>
      </c>
      <c r="CQ2824" s="24">
        <f t="shared" si="1082"/>
        <v>0</v>
      </c>
      <c r="CS2824" s="24">
        <f t="shared" si="1083"/>
        <v>0</v>
      </c>
    </row>
    <row r="2825" spans="9:97">
      <c r="I2825" s="24">
        <f t="shared" si="1063"/>
        <v>0</v>
      </c>
      <c r="J2825" s="24">
        <f t="shared" si="1062"/>
        <v>0</v>
      </c>
      <c r="M2825" s="24"/>
      <c r="N2825" s="24"/>
      <c r="O2825" s="24"/>
      <c r="P2825" s="24"/>
      <c r="Q2825" s="24"/>
      <c r="R2825" s="24"/>
      <c r="S2825" s="24">
        <f t="shared" si="1064"/>
        <v>0</v>
      </c>
      <c r="T2825" s="24">
        <f t="shared" si="1061"/>
        <v>0</v>
      </c>
      <c r="W2825" s="24"/>
      <c r="X2825" s="24"/>
      <c r="Y2825" s="24"/>
      <c r="Z2825" s="24"/>
      <c r="AA2825" s="24"/>
      <c r="AB2825" s="24"/>
      <c r="AC2825" s="24">
        <f t="shared" si="1065"/>
        <v>0</v>
      </c>
      <c r="AD2825" s="24">
        <f t="shared" si="1066"/>
        <v>0</v>
      </c>
      <c r="AG2825" s="24"/>
      <c r="AH2825" s="24"/>
      <c r="AI2825" s="24"/>
      <c r="AJ2825" s="24"/>
      <c r="AK2825" s="24"/>
      <c r="AL2825" s="24"/>
      <c r="AM2825" s="24">
        <f t="shared" si="1067"/>
        <v>0</v>
      </c>
      <c r="AN2825" s="24">
        <f t="shared" si="1060"/>
        <v>0</v>
      </c>
      <c r="AQ2825" s="24"/>
      <c r="AR2825" s="24"/>
      <c r="AS2825" s="24"/>
      <c r="AT2825" s="24"/>
      <c r="AU2825" s="24"/>
      <c r="AV2825" s="24"/>
      <c r="AW2825" s="24">
        <f t="shared" si="1068"/>
        <v>0</v>
      </c>
      <c r="AX2825" s="24">
        <f t="shared" si="1069"/>
        <v>0</v>
      </c>
      <c r="BA2825" s="24"/>
      <c r="BB2825" s="24"/>
      <c r="BC2825" s="24"/>
      <c r="BD2825" s="24"/>
      <c r="BE2825" s="24"/>
      <c r="BF2825" s="24"/>
      <c r="BG2825" s="24">
        <f t="shared" si="1070"/>
        <v>0</v>
      </c>
      <c r="BH2825" s="24">
        <f t="shared" si="1071"/>
        <v>0</v>
      </c>
      <c r="BK2825" s="24"/>
      <c r="BL2825" s="24"/>
      <c r="BM2825" s="24"/>
      <c r="BN2825" s="24"/>
      <c r="BO2825" s="24"/>
      <c r="BP2825" s="24"/>
      <c r="BQ2825" s="24">
        <f t="shared" si="1072"/>
        <v>0</v>
      </c>
      <c r="BR2825" s="24">
        <f t="shared" si="1073"/>
        <v>0</v>
      </c>
      <c r="BU2825" s="24"/>
      <c r="BV2825" s="24"/>
      <c r="BW2825" s="24"/>
      <c r="BX2825" s="24"/>
      <c r="BY2825" s="24"/>
      <c r="BZ2825" s="24"/>
      <c r="CA2825" s="24">
        <f t="shared" si="1074"/>
        <v>0</v>
      </c>
      <c r="CB2825" s="24">
        <f t="shared" si="1075"/>
        <v>0</v>
      </c>
      <c r="CC2825" s="24"/>
      <c r="CE2825" s="24">
        <f t="shared" si="1076"/>
        <v>0</v>
      </c>
      <c r="CG2825" s="24">
        <f t="shared" si="1077"/>
        <v>0</v>
      </c>
      <c r="CI2825" s="24">
        <f t="shared" si="1078"/>
        <v>0</v>
      </c>
      <c r="CK2825" s="24">
        <f t="shared" si="1079"/>
        <v>0</v>
      </c>
      <c r="CM2825" s="24">
        <f t="shared" si="1080"/>
        <v>0</v>
      </c>
      <c r="CO2825" s="24">
        <f t="shared" si="1081"/>
        <v>0</v>
      </c>
      <c r="CQ2825" s="24">
        <f t="shared" si="1082"/>
        <v>0</v>
      </c>
      <c r="CS2825" s="24">
        <f t="shared" si="1083"/>
        <v>0</v>
      </c>
    </row>
    <row r="2826" spans="9:97">
      <c r="I2826" s="24">
        <f t="shared" si="1063"/>
        <v>0</v>
      </c>
      <c r="J2826" s="24">
        <f t="shared" si="1062"/>
        <v>0</v>
      </c>
      <c r="M2826" s="24"/>
      <c r="N2826" s="24"/>
      <c r="O2826" s="24"/>
      <c r="P2826" s="24"/>
      <c r="Q2826" s="24"/>
      <c r="R2826" s="24"/>
      <c r="S2826" s="24">
        <f t="shared" si="1064"/>
        <v>0</v>
      </c>
      <c r="T2826" s="24">
        <f t="shared" si="1061"/>
        <v>0</v>
      </c>
      <c r="W2826" s="24"/>
      <c r="X2826" s="24"/>
      <c r="Y2826" s="24"/>
      <c r="Z2826" s="24"/>
      <c r="AA2826" s="24"/>
      <c r="AB2826" s="24"/>
      <c r="AC2826" s="24">
        <f t="shared" si="1065"/>
        <v>0</v>
      </c>
      <c r="AD2826" s="24">
        <f t="shared" si="1066"/>
        <v>0</v>
      </c>
      <c r="AG2826" s="24"/>
      <c r="AH2826" s="24"/>
      <c r="AI2826" s="24"/>
      <c r="AJ2826" s="24"/>
      <c r="AK2826" s="24"/>
      <c r="AL2826" s="24"/>
      <c r="AM2826" s="24">
        <f t="shared" si="1067"/>
        <v>0</v>
      </c>
      <c r="AN2826" s="24">
        <f t="shared" si="1060"/>
        <v>0</v>
      </c>
      <c r="AQ2826" s="24"/>
      <c r="AR2826" s="24"/>
      <c r="AS2826" s="24"/>
      <c r="AT2826" s="24"/>
      <c r="AU2826" s="24"/>
      <c r="AV2826" s="24"/>
      <c r="AW2826" s="24">
        <f t="shared" si="1068"/>
        <v>0</v>
      </c>
      <c r="AX2826" s="24">
        <f t="shared" si="1069"/>
        <v>0</v>
      </c>
      <c r="BA2826" s="24"/>
      <c r="BB2826" s="24"/>
      <c r="BC2826" s="24"/>
      <c r="BD2826" s="24"/>
      <c r="BE2826" s="24"/>
      <c r="BF2826" s="24"/>
      <c r="BG2826" s="24">
        <f t="shared" si="1070"/>
        <v>0</v>
      </c>
      <c r="BH2826" s="24">
        <f t="shared" si="1071"/>
        <v>0</v>
      </c>
      <c r="BK2826" s="24"/>
      <c r="BL2826" s="24"/>
      <c r="BM2826" s="24"/>
      <c r="BN2826" s="24"/>
      <c r="BO2826" s="24"/>
      <c r="BP2826" s="24"/>
      <c r="BQ2826" s="24">
        <f t="shared" si="1072"/>
        <v>0</v>
      </c>
      <c r="BR2826" s="24">
        <f t="shared" si="1073"/>
        <v>0</v>
      </c>
      <c r="BU2826" s="24"/>
      <c r="BV2826" s="24"/>
      <c r="BW2826" s="24"/>
      <c r="BX2826" s="24"/>
      <c r="BY2826" s="24"/>
      <c r="BZ2826" s="24"/>
      <c r="CA2826" s="24">
        <f t="shared" si="1074"/>
        <v>0</v>
      </c>
      <c r="CB2826" s="24">
        <f t="shared" si="1075"/>
        <v>0</v>
      </c>
      <c r="CC2826" s="24"/>
      <c r="CE2826" s="24">
        <f t="shared" si="1076"/>
        <v>0</v>
      </c>
      <c r="CG2826" s="24">
        <f t="shared" si="1077"/>
        <v>0</v>
      </c>
      <c r="CI2826" s="24">
        <f t="shared" si="1078"/>
        <v>0</v>
      </c>
      <c r="CK2826" s="24">
        <f t="shared" si="1079"/>
        <v>0</v>
      </c>
      <c r="CM2826" s="24">
        <f t="shared" si="1080"/>
        <v>0</v>
      </c>
      <c r="CO2826" s="24">
        <f t="shared" si="1081"/>
        <v>0</v>
      </c>
      <c r="CQ2826" s="24">
        <f t="shared" si="1082"/>
        <v>0</v>
      </c>
      <c r="CS2826" s="24">
        <f t="shared" si="1083"/>
        <v>0</v>
      </c>
    </row>
    <row r="2827" spans="9:97">
      <c r="I2827" s="24">
        <f t="shared" si="1063"/>
        <v>0</v>
      </c>
      <c r="J2827" s="24">
        <f t="shared" si="1062"/>
        <v>0</v>
      </c>
      <c r="M2827" s="24"/>
      <c r="N2827" s="24"/>
      <c r="O2827" s="24"/>
      <c r="P2827" s="24"/>
      <c r="Q2827" s="24"/>
      <c r="R2827" s="24"/>
      <c r="S2827" s="24">
        <f t="shared" si="1064"/>
        <v>0</v>
      </c>
      <c r="T2827" s="24">
        <f t="shared" si="1061"/>
        <v>0</v>
      </c>
      <c r="W2827" s="24"/>
      <c r="X2827" s="24"/>
      <c r="Y2827" s="24"/>
      <c r="Z2827" s="24"/>
      <c r="AA2827" s="24"/>
      <c r="AB2827" s="24"/>
      <c r="AC2827" s="24">
        <f t="shared" si="1065"/>
        <v>0</v>
      </c>
      <c r="AD2827" s="24">
        <f t="shared" si="1066"/>
        <v>0</v>
      </c>
      <c r="AG2827" s="24"/>
      <c r="AH2827" s="24"/>
      <c r="AI2827" s="24"/>
      <c r="AJ2827" s="24"/>
      <c r="AK2827" s="24"/>
      <c r="AL2827" s="24"/>
      <c r="AM2827" s="24">
        <f t="shared" si="1067"/>
        <v>0</v>
      </c>
      <c r="AN2827" s="24">
        <f t="shared" si="1060"/>
        <v>0</v>
      </c>
      <c r="AQ2827" s="24"/>
      <c r="AR2827" s="24"/>
      <c r="AS2827" s="24"/>
      <c r="AT2827" s="24"/>
      <c r="AU2827" s="24"/>
      <c r="AV2827" s="24"/>
      <c r="AW2827" s="24">
        <f t="shared" si="1068"/>
        <v>0</v>
      </c>
      <c r="AX2827" s="24">
        <f t="shared" si="1069"/>
        <v>0</v>
      </c>
      <c r="BA2827" s="24"/>
      <c r="BB2827" s="24"/>
      <c r="BC2827" s="24"/>
      <c r="BD2827" s="24"/>
      <c r="BE2827" s="24"/>
      <c r="BF2827" s="24"/>
      <c r="BG2827" s="24">
        <f t="shared" si="1070"/>
        <v>0</v>
      </c>
      <c r="BH2827" s="24">
        <f t="shared" si="1071"/>
        <v>0</v>
      </c>
      <c r="BK2827" s="24"/>
      <c r="BL2827" s="24"/>
      <c r="BM2827" s="24"/>
      <c r="BN2827" s="24"/>
      <c r="BO2827" s="24"/>
      <c r="BP2827" s="24"/>
      <c r="BQ2827" s="24">
        <f t="shared" si="1072"/>
        <v>0</v>
      </c>
      <c r="BR2827" s="24">
        <f t="shared" si="1073"/>
        <v>0</v>
      </c>
      <c r="BU2827" s="24"/>
      <c r="BV2827" s="24"/>
      <c r="BW2827" s="24"/>
      <c r="BX2827" s="24"/>
      <c r="BY2827" s="24"/>
      <c r="BZ2827" s="24"/>
      <c r="CA2827" s="24">
        <f t="shared" si="1074"/>
        <v>0</v>
      </c>
      <c r="CB2827" s="24">
        <f t="shared" si="1075"/>
        <v>0</v>
      </c>
      <c r="CC2827" s="24"/>
      <c r="CE2827" s="24">
        <f t="shared" si="1076"/>
        <v>0</v>
      </c>
      <c r="CG2827" s="24">
        <f t="shared" si="1077"/>
        <v>0</v>
      </c>
      <c r="CI2827" s="24">
        <f t="shared" si="1078"/>
        <v>0</v>
      </c>
      <c r="CK2827" s="24">
        <f t="shared" si="1079"/>
        <v>0</v>
      </c>
      <c r="CM2827" s="24">
        <f t="shared" si="1080"/>
        <v>0</v>
      </c>
      <c r="CO2827" s="24">
        <f t="shared" si="1081"/>
        <v>0</v>
      </c>
      <c r="CQ2827" s="24">
        <f t="shared" si="1082"/>
        <v>0</v>
      </c>
      <c r="CS2827" s="24">
        <f t="shared" si="1083"/>
        <v>0</v>
      </c>
    </row>
    <row r="2828" spans="9:97">
      <c r="I2828" s="24">
        <f t="shared" si="1063"/>
        <v>0</v>
      </c>
      <c r="J2828" s="24">
        <f t="shared" si="1062"/>
        <v>0</v>
      </c>
      <c r="M2828" s="24"/>
      <c r="N2828" s="24"/>
      <c r="O2828" s="24"/>
      <c r="P2828" s="24"/>
      <c r="Q2828" s="24"/>
      <c r="R2828" s="24"/>
      <c r="S2828" s="24">
        <f t="shared" si="1064"/>
        <v>0</v>
      </c>
      <c r="T2828" s="24">
        <f t="shared" si="1061"/>
        <v>0</v>
      </c>
      <c r="W2828" s="24"/>
      <c r="X2828" s="24"/>
      <c r="Y2828" s="24"/>
      <c r="Z2828" s="24"/>
      <c r="AA2828" s="24"/>
      <c r="AB2828" s="24"/>
      <c r="AC2828" s="24">
        <f t="shared" si="1065"/>
        <v>0</v>
      </c>
      <c r="AD2828" s="24">
        <f t="shared" si="1066"/>
        <v>0</v>
      </c>
      <c r="AG2828" s="24"/>
      <c r="AH2828" s="24"/>
      <c r="AI2828" s="24"/>
      <c r="AJ2828" s="24"/>
      <c r="AK2828" s="24"/>
      <c r="AL2828" s="24"/>
      <c r="AM2828" s="24">
        <f t="shared" si="1067"/>
        <v>0</v>
      </c>
      <c r="AN2828" s="24">
        <f t="shared" si="1060"/>
        <v>0</v>
      </c>
      <c r="AQ2828" s="24"/>
      <c r="AR2828" s="24"/>
      <c r="AS2828" s="24"/>
      <c r="AT2828" s="24"/>
      <c r="AU2828" s="24"/>
      <c r="AV2828" s="24"/>
      <c r="AW2828" s="24">
        <f t="shared" si="1068"/>
        <v>0</v>
      </c>
      <c r="AX2828" s="24">
        <f t="shared" si="1069"/>
        <v>0</v>
      </c>
      <c r="BA2828" s="24"/>
      <c r="BB2828" s="24"/>
      <c r="BC2828" s="24"/>
      <c r="BD2828" s="24"/>
      <c r="BE2828" s="24"/>
      <c r="BF2828" s="24"/>
      <c r="BG2828" s="24">
        <f t="shared" si="1070"/>
        <v>0</v>
      </c>
      <c r="BH2828" s="24">
        <f t="shared" si="1071"/>
        <v>0</v>
      </c>
      <c r="BK2828" s="24"/>
      <c r="BL2828" s="24"/>
      <c r="BM2828" s="24"/>
      <c r="BN2828" s="24"/>
      <c r="BO2828" s="24"/>
      <c r="BP2828" s="24"/>
      <c r="BQ2828" s="24">
        <f t="shared" si="1072"/>
        <v>0</v>
      </c>
      <c r="BR2828" s="24">
        <f t="shared" si="1073"/>
        <v>0</v>
      </c>
      <c r="BU2828" s="24"/>
      <c r="BV2828" s="24"/>
      <c r="BW2828" s="24"/>
      <c r="BX2828" s="24"/>
      <c r="BY2828" s="24"/>
      <c r="BZ2828" s="24"/>
      <c r="CA2828" s="24">
        <f t="shared" si="1074"/>
        <v>0</v>
      </c>
      <c r="CB2828" s="24">
        <f t="shared" si="1075"/>
        <v>0</v>
      </c>
      <c r="CC2828" s="24"/>
      <c r="CE2828" s="24">
        <f t="shared" si="1076"/>
        <v>0</v>
      </c>
      <c r="CG2828" s="24">
        <f t="shared" si="1077"/>
        <v>0</v>
      </c>
      <c r="CI2828" s="24">
        <f t="shared" si="1078"/>
        <v>0</v>
      </c>
      <c r="CK2828" s="24">
        <f t="shared" si="1079"/>
        <v>0</v>
      </c>
      <c r="CM2828" s="24">
        <f t="shared" si="1080"/>
        <v>0</v>
      </c>
      <c r="CO2828" s="24">
        <f t="shared" si="1081"/>
        <v>0</v>
      </c>
      <c r="CQ2828" s="24">
        <f t="shared" si="1082"/>
        <v>0</v>
      </c>
      <c r="CS2828" s="24">
        <f t="shared" si="1083"/>
        <v>0</v>
      </c>
    </row>
    <row r="2829" spans="9:97">
      <c r="I2829" s="24">
        <f t="shared" si="1063"/>
        <v>0</v>
      </c>
      <c r="J2829" s="24">
        <f t="shared" si="1062"/>
        <v>0</v>
      </c>
      <c r="M2829" s="24"/>
      <c r="N2829" s="24"/>
      <c r="O2829" s="24"/>
      <c r="P2829" s="24"/>
      <c r="Q2829" s="24"/>
      <c r="R2829" s="24"/>
      <c r="S2829" s="24">
        <f t="shared" si="1064"/>
        <v>0</v>
      </c>
      <c r="T2829" s="24">
        <f t="shared" si="1061"/>
        <v>0</v>
      </c>
      <c r="W2829" s="24"/>
      <c r="X2829" s="24"/>
      <c r="Y2829" s="24"/>
      <c r="Z2829" s="24"/>
      <c r="AA2829" s="24"/>
      <c r="AB2829" s="24"/>
      <c r="AC2829" s="24">
        <f t="shared" si="1065"/>
        <v>0</v>
      </c>
      <c r="AD2829" s="24">
        <f t="shared" si="1066"/>
        <v>0</v>
      </c>
      <c r="AG2829" s="24"/>
      <c r="AH2829" s="24"/>
      <c r="AI2829" s="24"/>
      <c r="AJ2829" s="24"/>
      <c r="AK2829" s="24"/>
      <c r="AL2829" s="24"/>
      <c r="AM2829" s="24">
        <f t="shared" si="1067"/>
        <v>0</v>
      </c>
      <c r="AN2829" s="24">
        <f t="shared" si="1060"/>
        <v>0</v>
      </c>
      <c r="AQ2829" s="24"/>
      <c r="AR2829" s="24"/>
      <c r="AS2829" s="24"/>
      <c r="AT2829" s="24"/>
      <c r="AU2829" s="24"/>
      <c r="AV2829" s="24"/>
      <c r="AW2829" s="24">
        <f t="shared" si="1068"/>
        <v>0</v>
      </c>
      <c r="AX2829" s="24">
        <f t="shared" si="1069"/>
        <v>0</v>
      </c>
      <c r="BA2829" s="24"/>
      <c r="BB2829" s="24"/>
      <c r="BC2829" s="24"/>
      <c r="BD2829" s="24"/>
      <c r="BE2829" s="24"/>
      <c r="BF2829" s="24"/>
      <c r="BG2829" s="24">
        <f t="shared" si="1070"/>
        <v>0</v>
      </c>
      <c r="BH2829" s="24">
        <f t="shared" si="1071"/>
        <v>0</v>
      </c>
      <c r="BK2829" s="24"/>
      <c r="BL2829" s="24"/>
      <c r="BM2829" s="24"/>
      <c r="BN2829" s="24"/>
      <c r="BO2829" s="24"/>
      <c r="BP2829" s="24"/>
      <c r="BQ2829" s="24">
        <f t="shared" si="1072"/>
        <v>0</v>
      </c>
      <c r="BR2829" s="24">
        <f t="shared" si="1073"/>
        <v>0</v>
      </c>
      <c r="BU2829" s="24"/>
      <c r="BV2829" s="24"/>
      <c r="BW2829" s="24"/>
      <c r="BX2829" s="24"/>
      <c r="BY2829" s="24"/>
      <c r="BZ2829" s="24"/>
      <c r="CA2829" s="24">
        <f t="shared" si="1074"/>
        <v>0</v>
      </c>
      <c r="CB2829" s="24">
        <f t="shared" si="1075"/>
        <v>0</v>
      </c>
      <c r="CC2829" s="24"/>
      <c r="CE2829" s="24">
        <f t="shared" si="1076"/>
        <v>0</v>
      </c>
      <c r="CG2829" s="24">
        <f t="shared" si="1077"/>
        <v>0</v>
      </c>
      <c r="CI2829" s="24">
        <f t="shared" si="1078"/>
        <v>0</v>
      </c>
      <c r="CK2829" s="24">
        <f t="shared" si="1079"/>
        <v>0</v>
      </c>
      <c r="CM2829" s="24">
        <f t="shared" si="1080"/>
        <v>0</v>
      </c>
      <c r="CO2829" s="24">
        <f t="shared" si="1081"/>
        <v>0</v>
      </c>
      <c r="CQ2829" s="24">
        <f t="shared" si="1082"/>
        <v>0</v>
      </c>
      <c r="CS2829" s="24">
        <f t="shared" si="1083"/>
        <v>0</v>
      </c>
    </row>
    <row r="2830" spans="9:97">
      <c r="I2830" s="24">
        <f t="shared" si="1063"/>
        <v>0</v>
      </c>
      <c r="J2830" s="24">
        <f t="shared" si="1062"/>
        <v>0</v>
      </c>
      <c r="M2830" s="24"/>
      <c r="N2830" s="24"/>
      <c r="O2830" s="24"/>
      <c r="P2830" s="24"/>
      <c r="Q2830" s="24"/>
      <c r="R2830" s="24"/>
      <c r="S2830" s="24">
        <f t="shared" si="1064"/>
        <v>0</v>
      </c>
      <c r="T2830" s="24">
        <f t="shared" si="1061"/>
        <v>0</v>
      </c>
      <c r="W2830" s="24"/>
      <c r="X2830" s="24"/>
      <c r="Y2830" s="24"/>
      <c r="Z2830" s="24"/>
      <c r="AA2830" s="24"/>
      <c r="AB2830" s="24"/>
      <c r="AC2830" s="24">
        <f t="shared" si="1065"/>
        <v>0</v>
      </c>
      <c r="AD2830" s="24">
        <f t="shared" si="1066"/>
        <v>0</v>
      </c>
      <c r="AG2830" s="24"/>
      <c r="AH2830" s="24"/>
      <c r="AI2830" s="24"/>
      <c r="AJ2830" s="24"/>
      <c r="AK2830" s="24"/>
      <c r="AL2830" s="24"/>
      <c r="AM2830" s="24">
        <f t="shared" si="1067"/>
        <v>0</v>
      </c>
      <c r="AN2830" s="24">
        <f t="shared" si="1060"/>
        <v>0</v>
      </c>
      <c r="AQ2830" s="24"/>
      <c r="AR2830" s="24"/>
      <c r="AS2830" s="24"/>
      <c r="AT2830" s="24"/>
      <c r="AU2830" s="24"/>
      <c r="AV2830" s="24"/>
      <c r="AW2830" s="24">
        <f t="shared" si="1068"/>
        <v>0</v>
      </c>
      <c r="AX2830" s="24">
        <f t="shared" si="1069"/>
        <v>0</v>
      </c>
      <c r="BA2830" s="24"/>
      <c r="BB2830" s="24"/>
      <c r="BC2830" s="24"/>
      <c r="BD2830" s="24"/>
      <c r="BE2830" s="24"/>
      <c r="BF2830" s="24"/>
      <c r="BG2830" s="24">
        <f t="shared" si="1070"/>
        <v>0</v>
      </c>
      <c r="BH2830" s="24">
        <f t="shared" si="1071"/>
        <v>0</v>
      </c>
      <c r="BK2830" s="24"/>
      <c r="BL2830" s="24"/>
      <c r="BM2830" s="24"/>
      <c r="BN2830" s="24"/>
      <c r="BO2830" s="24"/>
      <c r="BP2830" s="24"/>
      <c r="BQ2830" s="24">
        <f t="shared" si="1072"/>
        <v>0</v>
      </c>
      <c r="BR2830" s="24">
        <f t="shared" si="1073"/>
        <v>0</v>
      </c>
      <c r="BU2830" s="24"/>
      <c r="BV2830" s="24"/>
      <c r="BW2830" s="24"/>
      <c r="BX2830" s="24"/>
      <c r="BY2830" s="24"/>
      <c r="BZ2830" s="24"/>
      <c r="CA2830" s="24">
        <f t="shared" si="1074"/>
        <v>0</v>
      </c>
      <c r="CB2830" s="24">
        <f t="shared" si="1075"/>
        <v>0</v>
      </c>
      <c r="CC2830" s="24"/>
      <c r="CE2830" s="24">
        <f t="shared" si="1076"/>
        <v>0</v>
      </c>
      <c r="CG2830" s="24">
        <f t="shared" si="1077"/>
        <v>0</v>
      </c>
      <c r="CI2830" s="24">
        <f t="shared" si="1078"/>
        <v>0</v>
      </c>
      <c r="CK2830" s="24">
        <f t="shared" si="1079"/>
        <v>0</v>
      </c>
      <c r="CM2830" s="24">
        <f t="shared" si="1080"/>
        <v>0</v>
      </c>
      <c r="CO2830" s="24">
        <f t="shared" si="1081"/>
        <v>0</v>
      </c>
      <c r="CQ2830" s="24">
        <f t="shared" si="1082"/>
        <v>0</v>
      </c>
      <c r="CS2830" s="24">
        <f t="shared" si="1083"/>
        <v>0</v>
      </c>
    </row>
    <row r="2831" spans="9:97">
      <c r="I2831" s="24">
        <f t="shared" si="1063"/>
        <v>0</v>
      </c>
      <c r="J2831" s="24">
        <f t="shared" si="1062"/>
        <v>0</v>
      </c>
      <c r="M2831" s="24"/>
      <c r="N2831" s="24"/>
      <c r="O2831" s="24"/>
      <c r="P2831" s="24"/>
      <c r="Q2831" s="24"/>
      <c r="R2831" s="24"/>
      <c r="S2831" s="24">
        <f t="shared" si="1064"/>
        <v>0</v>
      </c>
      <c r="T2831" s="24">
        <f t="shared" si="1061"/>
        <v>0</v>
      </c>
      <c r="W2831" s="24"/>
      <c r="X2831" s="24"/>
      <c r="Y2831" s="24"/>
      <c r="Z2831" s="24"/>
      <c r="AA2831" s="24"/>
      <c r="AB2831" s="24"/>
      <c r="AC2831" s="24">
        <f t="shared" si="1065"/>
        <v>0</v>
      </c>
      <c r="AD2831" s="24">
        <f t="shared" si="1066"/>
        <v>0</v>
      </c>
      <c r="AG2831" s="24"/>
      <c r="AH2831" s="24"/>
      <c r="AI2831" s="24"/>
      <c r="AJ2831" s="24"/>
      <c r="AK2831" s="24"/>
      <c r="AL2831" s="24"/>
      <c r="AM2831" s="24">
        <f t="shared" si="1067"/>
        <v>0</v>
      </c>
      <c r="AN2831" s="24">
        <f t="shared" si="1060"/>
        <v>0</v>
      </c>
      <c r="AQ2831" s="24"/>
      <c r="AR2831" s="24"/>
      <c r="AS2831" s="24"/>
      <c r="AT2831" s="24"/>
      <c r="AU2831" s="24"/>
      <c r="AV2831" s="24"/>
      <c r="AW2831" s="24">
        <f t="shared" si="1068"/>
        <v>0</v>
      </c>
      <c r="AX2831" s="24">
        <f t="shared" si="1069"/>
        <v>0</v>
      </c>
      <c r="BA2831" s="24"/>
      <c r="BB2831" s="24"/>
      <c r="BC2831" s="24"/>
      <c r="BD2831" s="24"/>
      <c r="BE2831" s="24"/>
      <c r="BF2831" s="24"/>
      <c r="BG2831" s="24">
        <f t="shared" si="1070"/>
        <v>0</v>
      </c>
      <c r="BH2831" s="24">
        <f t="shared" si="1071"/>
        <v>0</v>
      </c>
      <c r="BK2831" s="24"/>
      <c r="BL2831" s="24"/>
      <c r="BM2831" s="24"/>
      <c r="BN2831" s="24"/>
      <c r="BO2831" s="24"/>
      <c r="BP2831" s="24"/>
      <c r="BQ2831" s="24">
        <f t="shared" si="1072"/>
        <v>0</v>
      </c>
      <c r="BR2831" s="24">
        <f t="shared" si="1073"/>
        <v>0</v>
      </c>
      <c r="BU2831" s="24"/>
      <c r="BV2831" s="24"/>
      <c r="BW2831" s="24"/>
      <c r="BX2831" s="24"/>
      <c r="BY2831" s="24"/>
      <c r="BZ2831" s="24"/>
      <c r="CA2831" s="24">
        <f t="shared" si="1074"/>
        <v>0</v>
      </c>
      <c r="CB2831" s="24">
        <f t="shared" si="1075"/>
        <v>0</v>
      </c>
      <c r="CC2831" s="24"/>
      <c r="CE2831" s="24">
        <f t="shared" si="1076"/>
        <v>0</v>
      </c>
      <c r="CG2831" s="24">
        <f t="shared" si="1077"/>
        <v>0</v>
      </c>
      <c r="CI2831" s="24">
        <f t="shared" si="1078"/>
        <v>0</v>
      </c>
      <c r="CK2831" s="24">
        <f t="shared" si="1079"/>
        <v>0</v>
      </c>
      <c r="CM2831" s="24">
        <f t="shared" si="1080"/>
        <v>0</v>
      </c>
      <c r="CO2831" s="24">
        <f t="shared" si="1081"/>
        <v>0</v>
      </c>
      <c r="CQ2831" s="24">
        <f t="shared" si="1082"/>
        <v>0</v>
      </c>
      <c r="CS2831" s="24">
        <f t="shared" si="1083"/>
        <v>0</v>
      </c>
    </row>
    <row r="2832" spans="9:97">
      <c r="I2832" s="24">
        <f t="shared" si="1063"/>
        <v>0</v>
      </c>
      <c r="J2832" s="24">
        <f t="shared" si="1062"/>
        <v>0</v>
      </c>
      <c r="M2832" s="24"/>
      <c r="N2832" s="24"/>
      <c r="O2832" s="24"/>
      <c r="P2832" s="24"/>
      <c r="Q2832" s="24"/>
      <c r="R2832" s="24"/>
      <c r="S2832" s="24">
        <f t="shared" si="1064"/>
        <v>0</v>
      </c>
      <c r="T2832" s="24">
        <f t="shared" si="1061"/>
        <v>0</v>
      </c>
      <c r="W2832" s="24"/>
      <c r="X2832" s="24"/>
      <c r="Y2832" s="24"/>
      <c r="Z2832" s="24"/>
      <c r="AA2832" s="24"/>
      <c r="AB2832" s="24"/>
      <c r="AC2832" s="24">
        <f t="shared" si="1065"/>
        <v>0</v>
      </c>
      <c r="AD2832" s="24">
        <f t="shared" si="1066"/>
        <v>0</v>
      </c>
      <c r="AG2832" s="24"/>
      <c r="AH2832" s="24"/>
      <c r="AI2832" s="24"/>
      <c r="AJ2832" s="24"/>
      <c r="AK2832" s="24"/>
      <c r="AL2832" s="24"/>
      <c r="AM2832" s="24">
        <f t="shared" si="1067"/>
        <v>0</v>
      </c>
      <c r="AN2832" s="24">
        <f t="shared" si="1060"/>
        <v>0</v>
      </c>
      <c r="AQ2832" s="24"/>
      <c r="AR2832" s="24"/>
      <c r="AS2832" s="24"/>
      <c r="AT2832" s="24"/>
      <c r="AU2832" s="24"/>
      <c r="AV2832" s="24"/>
      <c r="AW2832" s="24">
        <f t="shared" si="1068"/>
        <v>0</v>
      </c>
      <c r="AX2832" s="24">
        <f t="shared" si="1069"/>
        <v>0</v>
      </c>
      <c r="BA2832" s="24"/>
      <c r="BB2832" s="24"/>
      <c r="BC2832" s="24"/>
      <c r="BD2832" s="24"/>
      <c r="BE2832" s="24"/>
      <c r="BF2832" s="24"/>
      <c r="BG2832" s="24">
        <f t="shared" si="1070"/>
        <v>0</v>
      </c>
      <c r="BH2832" s="24">
        <f t="shared" si="1071"/>
        <v>0</v>
      </c>
      <c r="BK2832" s="24"/>
      <c r="BL2832" s="24"/>
      <c r="BM2832" s="24"/>
      <c r="BN2832" s="24"/>
      <c r="BO2832" s="24"/>
      <c r="BP2832" s="24"/>
      <c r="BQ2832" s="24">
        <f t="shared" si="1072"/>
        <v>0</v>
      </c>
      <c r="BR2832" s="24">
        <f t="shared" si="1073"/>
        <v>0</v>
      </c>
      <c r="BU2832" s="24"/>
      <c r="BV2832" s="24"/>
      <c r="BW2832" s="24"/>
      <c r="BX2832" s="24"/>
      <c r="BY2832" s="24"/>
      <c r="BZ2832" s="24"/>
      <c r="CA2832" s="24">
        <f t="shared" si="1074"/>
        <v>0</v>
      </c>
      <c r="CB2832" s="24">
        <f t="shared" si="1075"/>
        <v>0</v>
      </c>
      <c r="CC2832" s="24"/>
      <c r="CE2832" s="24">
        <f t="shared" si="1076"/>
        <v>0</v>
      </c>
      <c r="CG2832" s="24">
        <f t="shared" si="1077"/>
        <v>0</v>
      </c>
      <c r="CI2832" s="24">
        <f t="shared" si="1078"/>
        <v>0</v>
      </c>
      <c r="CK2832" s="24">
        <f t="shared" si="1079"/>
        <v>0</v>
      </c>
      <c r="CM2832" s="24">
        <f t="shared" si="1080"/>
        <v>0</v>
      </c>
      <c r="CO2832" s="24">
        <f t="shared" si="1081"/>
        <v>0</v>
      </c>
      <c r="CQ2832" s="24">
        <f t="shared" si="1082"/>
        <v>0</v>
      </c>
      <c r="CS2832" s="24">
        <f t="shared" si="1083"/>
        <v>0</v>
      </c>
    </row>
    <row r="2833" spans="9:97">
      <c r="I2833" s="24">
        <f t="shared" si="1063"/>
        <v>0</v>
      </c>
      <c r="J2833" s="24">
        <f t="shared" si="1062"/>
        <v>0</v>
      </c>
      <c r="M2833" s="24"/>
      <c r="N2833" s="24"/>
      <c r="O2833" s="24"/>
      <c r="P2833" s="24"/>
      <c r="Q2833" s="24"/>
      <c r="R2833" s="24"/>
      <c r="S2833" s="24">
        <f t="shared" si="1064"/>
        <v>0</v>
      </c>
      <c r="T2833" s="24">
        <f t="shared" si="1061"/>
        <v>0</v>
      </c>
      <c r="W2833" s="24"/>
      <c r="X2833" s="24"/>
      <c r="Y2833" s="24"/>
      <c r="Z2833" s="24"/>
      <c r="AA2833" s="24"/>
      <c r="AB2833" s="24"/>
      <c r="AC2833" s="24">
        <f t="shared" si="1065"/>
        <v>0</v>
      </c>
      <c r="AD2833" s="24">
        <f t="shared" si="1066"/>
        <v>0</v>
      </c>
      <c r="AG2833" s="24"/>
      <c r="AH2833" s="24"/>
      <c r="AI2833" s="24"/>
      <c r="AJ2833" s="24"/>
      <c r="AK2833" s="24"/>
      <c r="AL2833" s="24"/>
      <c r="AM2833" s="24">
        <f t="shared" si="1067"/>
        <v>0</v>
      </c>
      <c r="AN2833" s="24">
        <f t="shared" si="1060"/>
        <v>0</v>
      </c>
      <c r="AQ2833" s="24"/>
      <c r="AR2833" s="24"/>
      <c r="AS2833" s="24"/>
      <c r="AT2833" s="24"/>
      <c r="AU2833" s="24"/>
      <c r="AV2833" s="24"/>
      <c r="AW2833" s="24">
        <f t="shared" si="1068"/>
        <v>0</v>
      </c>
      <c r="AX2833" s="24">
        <f t="shared" si="1069"/>
        <v>0</v>
      </c>
      <c r="BA2833" s="24"/>
      <c r="BB2833" s="24"/>
      <c r="BC2833" s="24"/>
      <c r="BD2833" s="24"/>
      <c r="BE2833" s="24"/>
      <c r="BF2833" s="24"/>
      <c r="BG2833" s="24">
        <f t="shared" si="1070"/>
        <v>0</v>
      </c>
      <c r="BH2833" s="24">
        <f t="shared" si="1071"/>
        <v>0</v>
      </c>
      <c r="BK2833" s="24"/>
      <c r="BL2833" s="24"/>
      <c r="BM2833" s="24"/>
      <c r="BN2833" s="24"/>
      <c r="BO2833" s="24"/>
      <c r="BP2833" s="24"/>
      <c r="BQ2833" s="24">
        <f t="shared" si="1072"/>
        <v>0</v>
      </c>
      <c r="BR2833" s="24">
        <f t="shared" si="1073"/>
        <v>0</v>
      </c>
      <c r="BU2833" s="24"/>
      <c r="BV2833" s="24"/>
      <c r="BW2833" s="24"/>
      <c r="BX2833" s="24"/>
      <c r="BY2833" s="24"/>
      <c r="BZ2833" s="24"/>
      <c r="CA2833" s="24">
        <f t="shared" si="1074"/>
        <v>0</v>
      </c>
      <c r="CB2833" s="24">
        <f t="shared" si="1075"/>
        <v>0</v>
      </c>
      <c r="CC2833" s="24"/>
      <c r="CE2833" s="24">
        <f t="shared" si="1076"/>
        <v>0</v>
      </c>
      <c r="CG2833" s="24">
        <f t="shared" si="1077"/>
        <v>0</v>
      </c>
      <c r="CI2833" s="24">
        <f t="shared" si="1078"/>
        <v>0</v>
      </c>
      <c r="CK2833" s="24">
        <f t="shared" si="1079"/>
        <v>0</v>
      </c>
      <c r="CM2833" s="24">
        <f t="shared" si="1080"/>
        <v>0</v>
      </c>
      <c r="CO2833" s="24">
        <f t="shared" si="1081"/>
        <v>0</v>
      </c>
      <c r="CQ2833" s="24">
        <f t="shared" si="1082"/>
        <v>0</v>
      </c>
      <c r="CS2833" s="24">
        <f t="shared" si="1083"/>
        <v>0</v>
      </c>
    </row>
    <row r="2834" spans="9:97">
      <c r="I2834" s="24">
        <f t="shared" si="1063"/>
        <v>0</v>
      </c>
      <c r="J2834" s="24">
        <f t="shared" si="1062"/>
        <v>0</v>
      </c>
      <c r="M2834" s="24"/>
      <c r="N2834" s="24"/>
      <c r="O2834" s="24"/>
      <c r="P2834" s="24"/>
      <c r="Q2834" s="24"/>
      <c r="R2834" s="24"/>
      <c r="S2834" s="24">
        <f t="shared" si="1064"/>
        <v>0</v>
      </c>
      <c r="T2834" s="24">
        <f t="shared" si="1061"/>
        <v>0</v>
      </c>
      <c r="W2834" s="24"/>
      <c r="X2834" s="24"/>
      <c r="Y2834" s="24"/>
      <c r="Z2834" s="24"/>
      <c r="AA2834" s="24"/>
      <c r="AB2834" s="24"/>
      <c r="AC2834" s="24">
        <f t="shared" si="1065"/>
        <v>0</v>
      </c>
      <c r="AD2834" s="24">
        <f t="shared" si="1066"/>
        <v>0</v>
      </c>
      <c r="AG2834" s="24"/>
      <c r="AH2834" s="24"/>
      <c r="AI2834" s="24"/>
      <c r="AJ2834" s="24"/>
      <c r="AK2834" s="24"/>
      <c r="AL2834" s="24"/>
      <c r="AM2834" s="24">
        <f t="shared" si="1067"/>
        <v>0</v>
      </c>
      <c r="AN2834" s="24">
        <f t="shared" si="1060"/>
        <v>0</v>
      </c>
      <c r="AQ2834" s="24"/>
      <c r="AR2834" s="24"/>
      <c r="AS2834" s="24"/>
      <c r="AT2834" s="24"/>
      <c r="AU2834" s="24"/>
      <c r="AV2834" s="24"/>
      <c r="AW2834" s="24">
        <f t="shared" si="1068"/>
        <v>0</v>
      </c>
      <c r="AX2834" s="24">
        <f t="shared" si="1069"/>
        <v>0</v>
      </c>
      <c r="BA2834" s="24"/>
      <c r="BB2834" s="24"/>
      <c r="BC2834" s="24"/>
      <c r="BD2834" s="24"/>
      <c r="BE2834" s="24"/>
      <c r="BF2834" s="24"/>
      <c r="BG2834" s="24">
        <f t="shared" si="1070"/>
        <v>0</v>
      </c>
      <c r="BH2834" s="24">
        <f t="shared" si="1071"/>
        <v>0</v>
      </c>
      <c r="BK2834" s="24"/>
      <c r="BL2834" s="24"/>
      <c r="BM2834" s="24"/>
      <c r="BN2834" s="24"/>
      <c r="BO2834" s="24"/>
      <c r="BP2834" s="24"/>
      <c r="BQ2834" s="24">
        <f t="shared" si="1072"/>
        <v>0</v>
      </c>
      <c r="BR2834" s="24">
        <f t="shared" si="1073"/>
        <v>0</v>
      </c>
      <c r="BU2834" s="24"/>
      <c r="BV2834" s="24"/>
      <c r="BW2834" s="24"/>
      <c r="BX2834" s="24"/>
      <c r="BY2834" s="24"/>
      <c r="BZ2834" s="24"/>
      <c r="CA2834" s="24">
        <f t="shared" si="1074"/>
        <v>0</v>
      </c>
      <c r="CB2834" s="24">
        <f t="shared" si="1075"/>
        <v>0</v>
      </c>
      <c r="CC2834" s="24"/>
      <c r="CE2834" s="24">
        <f t="shared" si="1076"/>
        <v>0</v>
      </c>
      <c r="CG2834" s="24">
        <f t="shared" si="1077"/>
        <v>0</v>
      </c>
      <c r="CI2834" s="24">
        <f t="shared" si="1078"/>
        <v>0</v>
      </c>
      <c r="CK2834" s="24">
        <f t="shared" si="1079"/>
        <v>0</v>
      </c>
      <c r="CM2834" s="24">
        <f t="shared" si="1080"/>
        <v>0</v>
      </c>
      <c r="CO2834" s="24">
        <f t="shared" si="1081"/>
        <v>0</v>
      </c>
      <c r="CQ2834" s="24">
        <f t="shared" si="1082"/>
        <v>0</v>
      </c>
      <c r="CS2834" s="24">
        <f t="shared" si="1083"/>
        <v>0</v>
      </c>
    </row>
    <row r="2835" spans="9:97">
      <c r="I2835" s="24">
        <f t="shared" si="1063"/>
        <v>0</v>
      </c>
      <c r="J2835" s="24">
        <f t="shared" si="1062"/>
        <v>0</v>
      </c>
      <c r="M2835" s="24"/>
      <c r="N2835" s="24"/>
      <c r="O2835" s="24"/>
      <c r="P2835" s="24"/>
      <c r="Q2835" s="24"/>
      <c r="R2835" s="24"/>
      <c r="S2835" s="24">
        <f t="shared" si="1064"/>
        <v>0</v>
      </c>
      <c r="T2835" s="24">
        <f t="shared" si="1061"/>
        <v>0</v>
      </c>
      <c r="W2835" s="24"/>
      <c r="X2835" s="24"/>
      <c r="Y2835" s="24"/>
      <c r="Z2835" s="24"/>
      <c r="AA2835" s="24"/>
      <c r="AB2835" s="24"/>
      <c r="AC2835" s="24">
        <f t="shared" si="1065"/>
        <v>0</v>
      </c>
      <c r="AD2835" s="24">
        <f t="shared" si="1066"/>
        <v>0</v>
      </c>
      <c r="AG2835" s="24"/>
      <c r="AH2835" s="24"/>
      <c r="AI2835" s="24"/>
      <c r="AJ2835" s="24"/>
      <c r="AK2835" s="24"/>
      <c r="AL2835" s="24"/>
      <c r="AM2835" s="24">
        <f t="shared" si="1067"/>
        <v>0</v>
      </c>
      <c r="AN2835" s="24">
        <f t="shared" si="1060"/>
        <v>0</v>
      </c>
      <c r="AQ2835" s="24"/>
      <c r="AR2835" s="24"/>
      <c r="AS2835" s="24"/>
      <c r="AT2835" s="24"/>
      <c r="AU2835" s="24"/>
      <c r="AV2835" s="24"/>
      <c r="AW2835" s="24">
        <f t="shared" si="1068"/>
        <v>0</v>
      </c>
      <c r="AX2835" s="24">
        <f t="shared" si="1069"/>
        <v>0</v>
      </c>
      <c r="BA2835" s="24"/>
      <c r="BB2835" s="24"/>
      <c r="BC2835" s="24"/>
      <c r="BD2835" s="24"/>
      <c r="BE2835" s="24"/>
      <c r="BF2835" s="24"/>
      <c r="BG2835" s="24">
        <f t="shared" si="1070"/>
        <v>0</v>
      </c>
      <c r="BH2835" s="24">
        <f t="shared" si="1071"/>
        <v>0</v>
      </c>
      <c r="BK2835" s="24"/>
      <c r="BL2835" s="24"/>
      <c r="BM2835" s="24"/>
      <c r="BN2835" s="24"/>
      <c r="BO2835" s="24"/>
      <c r="BP2835" s="24"/>
      <c r="BQ2835" s="24">
        <f t="shared" si="1072"/>
        <v>0</v>
      </c>
      <c r="BR2835" s="24">
        <f t="shared" si="1073"/>
        <v>0</v>
      </c>
      <c r="BU2835" s="24"/>
      <c r="BV2835" s="24"/>
      <c r="BW2835" s="24"/>
      <c r="BX2835" s="24"/>
      <c r="BY2835" s="24"/>
      <c r="BZ2835" s="24"/>
      <c r="CA2835" s="24">
        <f t="shared" si="1074"/>
        <v>0</v>
      </c>
      <c r="CB2835" s="24">
        <f t="shared" si="1075"/>
        <v>0</v>
      </c>
      <c r="CC2835" s="24"/>
      <c r="CE2835" s="24">
        <f t="shared" si="1076"/>
        <v>0</v>
      </c>
      <c r="CG2835" s="24">
        <f t="shared" si="1077"/>
        <v>0</v>
      </c>
      <c r="CI2835" s="24">
        <f t="shared" si="1078"/>
        <v>0</v>
      </c>
      <c r="CK2835" s="24">
        <f t="shared" si="1079"/>
        <v>0</v>
      </c>
      <c r="CM2835" s="24">
        <f t="shared" si="1080"/>
        <v>0</v>
      </c>
      <c r="CO2835" s="24">
        <f t="shared" si="1081"/>
        <v>0</v>
      </c>
      <c r="CQ2835" s="24">
        <f t="shared" si="1082"/>
        <v>0</v>
      </c>
      <c r="CS2835" s="24">
        <f t="shared" si="1083"/>
        <v>0</v>
      </c>
    </row>
    <row r="2836" spans="9:97">
      <c r="I2836" s="24">
        <f t="shared" si="1063"/>
        <v>0</v>
      </c>
      <c r="J2836" s="24">
        <f t="shared" si="1062"/>
        <v>0</v>
      </c>
      <c r="M2836" s="24"/>
      <c r="N2836" s="24"/>
      <c r="O2836" s="24"/>
      <c r="P2836" s="24"/>
      <c r="Q2836" s="24"/>
      <c r="R2836" s="24"/>
      <c r="S2836" s="24">
        <f t="shared" si="1064"/>
        <v>0</v>
      </c>
      <c r="T2836" s="24">
        <f t="shared" si="1061"/>
        <v>0</v>
      </c>
      <c r="W2836" s="24"/>
      <c r="X2836" s="24"/>
      <c r="Y2836" s="24"/>
      <c r="Z2836" s="24"/>
      <c r="AA2836" s="24"/>
      <c r="AB2836" s="24"/>
      <c r="AC2836" s="24">
        <f t="shared" si="1065"/>
        <v>0</v>
      </c>
      <c r="AD2836" s="24">
        <f t="shared" si="1066"/>
        <v>0</v>
      </c>
      <c r="AG2836" s="24"/>
      <c r="AH2836" s="24"/>
      <c r="AI2836" s="24"/>
      <c r="AJ2836" s="24"/>
      <c r="AK2836" s="24"/>
      <c r="AL2836" s="24"/>
      <c r="AM2836" s="24">
        <f t="shared" si="1067"/>
        <v>0</v>
      </c>
      <c r="AN2836" s="24">
        <f t="shared" si="1060"/>
        <v>0</v>
      </c>
      <c r="AQ2836" s="24"/>
      <c r="AR2836" s="24"/>
      <c r="AS2836" s="24"/>
      <c r="AT2836" s="24"/>
      <c r="AU2836" s="24"/>
      <c r="AV2836" s="24"/>
      <c r="AW2836" s="24">
        <f t="shared" si="1068"/>
        <v>0</v>
      </c>
      <c r="AX2836" s="24">
        <f t="shared" si="1069"/>
        <v>0</v>
      </c>
      <c r="BA2836" s="24"/>
      <c r="BB2836" s="24"/>
      <c r="BC2836" s="24"/>
      <c r="BD2836" s="24"/>
      <c r="BE2836" s="24"/>
      <c r="BF2836" s="24"/>
      <c r="BG2836" s="24">
        <f t="shared" si="1070"/>
        <v>0</v>
      </c>
      <c r="BH2836" s="24">
        <f t="shared" si="1071"/>
        <v>0</v>
      </c>
      <c r="BK2836" s="24"/>
      <c r="BL2836" s="24"/>
      <c r="BM2836" s="24"/>
      <c r="BN2836" s="24"/>
      <c r="BO2836" s="24"/>
      <c r="BP2836" s="24"/>
      <c r="BQ2836" s="24">
        <f t="shared" si="1072"/>
        <v>0</v>
      </c>
      <c r="BR2836" s="24">
        <f t="shared" si="1073"/>
        <v>0</v>
      </c>
      <c r="BU2836" s="24"/>
      <c r="BV2836" s="24"/>
      <c r="BW2836" s="24"/>
      <c r="BX2836" s="24"/>
      <c r="BY2836" s="24"/>
      <c r="BZ2836" s="24"/>
      <c r="CA2836" s="24">
        <f t="shared" si="1074"/>
        <v>0</v>
      </c>
      <c r="CB2836" s="24">
        <f t="shared" si="1075"/>
        <v>0</v>
      </c>
      <c r="CC2836" s="24"/>
      <c r="CE2836" s="24">
        <f t="shared" si="1076"/>
        <v>0</v>
      </c>
      <c r="CG2836" s="24">
        <f t="shared" si="1077"/>
        <v>0</v>
      </c>
      <c r="CI2836" s="24">
        <f t="shared" si="1078"/>
        <v>0</v>
      </c>
      <c r="CK2836" s="24">
        <f t="shared" si="1079"/>
        <v>0</v>
      </c>
      <c r="CM2836" s="24">
        <f t="shared" si="1080"/>
        <v>0</v>
      </c>
      <c r="CO2836" s="24">
        <f t="shared" si="1081"/>
        <v>0</v>
      </c>
      <c r="CQ2836" s="24">
        <f t="shared" si="1082"/>
        <v>0</v>
      </c>
      <c r="CS2836" s="24">
        <f t="shared" si="1083"/>
        <v>0</v>
      </c>
    </row>
    <row r="2837" spans="9:97">
      <c r="I2837" s="24">
        <f t="shared" si="1063"/>
        <v>0</v>
      </c>
      <c r="J2837" s="24">
        <f t="shared" si="1062"/>
        <v>0</v>
      </c>
      <c r="M2837" s="24"/>
      <c r="N2837" s="24"/>
      <c r="O2837" s="24"/>
      <c r="P2837" s="24"/>
      <c r="Q2837" s="24"/>
      <c r="R2837" s="24"/>
      <c r="S2837" s="24">
        <f t="shared" si="1064"/>
        <v>0</v>
      </c>
      <c r="T2837" s="24">
        <f t="shared" si="1061"/>
        <v>0</v>
      </c>
      <c r="W2837" s="24"/>
      <c r="X2837" s="24"/>
      <c r="Y2837" s="24"/>
      <c r="Z2837" s="24"/>
      <c r="AA2837" s="24"/>
      <c r="AB2837" s="24"/>
      <c r="AC2837" s="24">
        <f t="shared" si="1065"/>
        <v>0</v>
      </c>
      <c r="AD2837" s="24">
        <f t="shared" si="1066"/>
        <v>0</v>
      </c>
      <c r="AG2837" s="24"/>
      <c r="AH2837" s="24"/>
      <c r="AI2837" s="24"/>
      <c r="AJ2837" s="24"/>
      <c r="AK2837" s="24"/>
      <c r="AL2837" s="24"/>
      <c r="AM2837" s="24">
        <f t="shared" si="1067"/>
        <v>0</v>
      </c>
      <c r="AN2837" s="24">
        <f t="shared" si="1060"/>
        <v>0</v>
      </c>
      <c r="AQ2837" s="24"/>
      <c r="AR2837" s="24"/>
      <c r="AS2837" s="24"/>
      <c r="AT2837" s="24"/>
      <c r="AU2837" s="24"/>
      <c r="AV2837" s="24"/>
      <c r="AW2837" s="24">
        <f t="shared" si="1068"/>
        <v>0</v>
      </c>
      <c r="AX2837" s="24">
        <f t="shared" si="1069"/>
        <v>0</v>
      </c>
      <c r="BA2837" s="24"/>
      <c r="BB2837" s="24"/>
      <c r="BC2837" s="24"/>
      <c r="BD2837" s="24"/>
      <c r="BE2837" s="24"/>
      <c r="BF2837" s="24"/>
      <c r="BG2837" s="24">
        <f t="shared" si="1070"/>
        <v>0</v>
      </c>
      <c r="BH2837" s="24">
        <f t="shared" si="1071"/>
        <v>0</v>
      </c>
      <c r="BK2837" s="24"/>
      <c r="BL2837" s="24"/>
      <c r="BM2837" s="24"/>
      <c r="BN2837" s="24"/>
      <c r="BO2837" s="24"/>
      <c r="BP2837" s="24"/>
      <c r="BQ2837" s="24">
        <f t="shared" si="1072"/>
        <v>0</v>
      </c>
      <c r="BR2837" s="24">
        <f t="shared" si="1073"/>
        <v>0</v>
      </c>
      <c r="BU2837" s="24"/>
      <c r="BV2837" s="24"/>
      <c r="BW2837" s="24"/>
      <c r="BX2837" s="24"/>
      <c r="BY2837" s="24"/>
      <c r="BZ2837" s="24"/>
      <c r="CA2837" s="24">
        <f t="shared" si="1074"/>
        <v>0</v>
      </c>
      <c r="CB2837" s="24">
        <f t="shared" si="1075"/>
        <v>0</v>
      </c>
      <c r="CC2837" s="24"/>
      <c r="CE2837" s="24">
        <f t="shared" si="1076"/>
        <v>0</v>
      </c>
      <c r="CG2837" s="24">
        <f t="shared" si="1077"/>
        <v>0</v>
      </c>
      <c r="CI2837" s="24">
        <f t="shared" si="1078"/>
        <v>0</v>
      </c>
      <c r="CK2837" s="24">
        <f t="shared" si="1079"/>
        <v>0</v>
      </c>
      <c r="CM2837" s="24">
        <f t="shared" si="1080"/>
        <v>0</v>
      </c>
      <c r="CO2837" s="24">
        <f t="shared" si="1081"/>
        <v>0</v>
      </c>
      <c r="CQ2837" s="24">
        <f t="shared" si="1082"/>
        <v>0</v>
      </c>
      <c r="CS2837" s="24">
        <f t="shared" si="1083"/>
        <v>0</v>
      </c>
    </row>
    <row r="2838" spans="9:97">
      <c r="I2838" s="24">
        <f t="shared" si="1063"/>
        <v>0</v>
      </c>
      <c r="J2838" s="24">
        <f t="shared" si="1062"/>
        <v>0</v>
      </c>
      <c r="M2838" s="24"/>
      <c r="N2838" s="24"/>
      <c r="O2838" s="24"/>
      <c r="P2838" s="24"/>
      <c r="Q2838" s="24"/>
      <c r="R2838" s="24"/>
      <c r="S2838" s="24">
        <f t="shared" si="1064"/>
        <v>0</v>
      </c>
      <c r="T2838" s="24">
        <f t="shared" si="1061"/>
        <v>0</v>
      </c>
      <c r="W2838" s="24"/>
      <c r="X2838" s="24"/>
      <c r="Y2838" s="24"/>
      <c r="Z2838" s="24"/>
      <c r="AA2838" s="24"/>
      <c r="AB2838" s="24"/>
      <c r="AC2838" s="24">
        <f t="shared" si="1065"/>
        <v>0</v>
      </c>
      <c r="AD2838" s="24">
        <f t="shared" si="1066"/>
        <v>0</v>
      </c>
      <c r="AG2838" s="24"/>
      <c r="AH2838" s="24"/>
      <c r="AI2838" s="24"/>
      <c r="AJ2838" s="24"/>
      <c r="AK2838" s="24"/>
      <c r="AL2838" s="24"/>
      <c r="AM2838" s="24">
        <f t="shared" si="1067"/>
        <v>0</v>
      </c>
      <c r="AN2838" s="24">
        <f t="shared" si="1060"/>
        <v>0</v>
      </c>
      <c r="AQ2838" s="24"/>
      <c r="AR2838" s="24"/>
      <c r="AS2838" s="24"/>
      <c r="AT2838" s="24"/>
      <c r="AU2838" s="24"/>
      <c r="AV2838" s="24"/>
      <c r="AW2838" s="24">
        <f t="shared" si="1068"/>
        <v>0</v>
      </c>
      <c r="AX2838" s="24">
        <f t="shared" si="1069"/>
        <v>0</v>
      </c>
      <c r="BA2838" s="24"/>
      <c r="BB2838" s="24"/>
      <c r="BC2838" s="24"/>
      <c r="BD2838" s="24"/>
      <c r="BE2838" s="24"/>
      <c r="BF2838" s="24"/>
      <c r="BG2838" s="24">
        <f t="shared" si="1070"/>
        <v>0</v>
      </c>
      <c r="BH2838" s="24">
        <f t="shared" si="1071"/>
        <v>0</v>
      </c>
      <c r="BK2838" s="24"/>
      <c r="BL2838" s="24"/>
      <c r="BM2838" s="24"/>
      <c r="BN2838" s="24"/>
      <c r="BO2838" s="24"/>
      <c r="BP2838" s="24"/>
      <c r="BQ2838" s="24">
        <f t="shared" si="1072"/>
        <v>0</v>
      </c>
      <c r="BR2838" s="24">
        <f t="shared" si="1073"/>
        <v>0</v>
      </c>
      <c r="BU2838" s="24"/>
      <c r="BV2838" s="24"/>
      <c r="BW2838" s="24"/>
      <c r="BX2838" s="24"/>
      <c r="BY2838" s="24"/>
      <c r="BZ2838" s="24"/>
      <c r="CA2838" s="24">
        <f t="shared" si="1074"/>
        <v>0</v>
      </c>
      <c r="CB2838" s="24">
        <f t="shared" si="1075"/>
        <v>0</v>
      </c>
      <c r="CC2838" s="24"/>
      <c r="CE2838" s="24">
        <f t="shared" si="1076"/>
        <v>0</v>
      </c>
      <c r="CG2838" s="24">
        <f t="shared" si="1077"/>
        <v>0</v>
      </c>
      <c r="CI2838" s="24">
        <f t="shared" si="1078"/>
        <v>0</v>
      </c>
      <c r="CK2838" s="24">
        <f t="shared" si="1079"/>
        <v>0</v>
      </c>
      <c r="CM2838" s="24">
        <f t="shared" si="1080"/>
        <v>0</v>
      </c>
      <c r="CO2838" s="24">
        <f t="shared" si="1081"/>
        <v>0</v>
      </c>
      <c r="CQ2838" s="24">
        <f t="shared" si="1082"/>
        <v>0</v>
      </c>
      <c r="CS2838" s="24">
        <f t="shared" si="1083"/>
        <v>0</v>
      </c>
    </row>
    <row r="2839" spans="9:97">
      <c r="I2839" s="24">
        <f t="shared" si="1063"/>
        <v>0</v>
      </c>
      <c r="J2839" s="24">
        <f t="shared" si="1062"/>
        <v>0</v>
      </c>
      <c r="M2839" s="24"/>
      <c r="N2839" s="24"/>
      <c r="O2839" s="24"/>
      <c r="P2839" s="24"/>
      <c r="Q2839" s="24"/>
      <c r="R2839" s="24"/>
      <c r="S2839" s="24">
        <f t="shared" si="1064"/>
        <v>0</v>
      </c>
      <c r="T2839" s="24">
        <f t="shared" si="1061"/>
        <v>0</v>
      </c>
      <c r="W2839" s="24"/>
      <c r="X2839" s="24"/>
      <c r="Y2839" s="24"/>
      <c r="Z2839" s="24"/>
      <c r="AA2839" s="24"/>
      <c r="AB2839" s="24"/>
      <c r="AC2839" s="24">
        <f t="shared" si="1065"/>
        <v>0</v>
      </c>
      <c r="AD2839" s="24">
        <f t="shared" si="1066"/>
        <v>0</v>
      </c>
      <c r="AG2839" s="24"/>
      <c r="AH2839" s="24"/>
      <c r="AI2839" s="24"/>
      <c r="AJ2839" s="24"/>
      <c r="AK2839" s="24"/>
      <c r="AL2839" s="24"/>
      <c r="AM2839" s="24">
        <f t="shared" si="1067"/>
        <v>0</v>
      </c>
      <c r="AN2839" s="24">
        <f t="shared" si="1060"/>
        <v>0</v>
      </c>
      <c r="AQ2839" s="24"/>
      <c r="AR2839" s="24"/>
      <c r="AS2839" s="24"/>
      <c r="AT2839" s="24"/>
      <c r="AU2839" s="24"/>
      <c r="AV2839" s="24"/>
      <c r="AW2839" s="24">
        <f t="shared" si="1068"/>
        <v>0</v>
      </c>
      <c r="AX2839" s="24">
        <f t="shared" si="1069"/>
        <v>0</v>
      </c>
      <c r="BA2839" s="24"/>
      <c r="BB2839" s="24"/>
      <c r="BC2839" s="24"/>
      <c r="BD2839" s="24"/>
      <c r="BE2839" s="24"/>
      <c r="BF2839" s="24"/>
      <c r="BG2839" s="24">
        <f t="shared" si="1070"/>
        <v>0</v>
      </c>
      <c r="BH2839" s="24">
        <f t="shared" si="1071"/>
        <v>0</v>
      </c>
      <c r="BK2839" s="24"/>
      <c r="BL2839" s="24"/>
      <c r="BM2839" s="24"/>
      <c r="BN2839" s="24"/>
      <c r="BO2839" s="24"/>
      <c r="BP2839" s="24"/>
      <c r="BQ2839" s="24">
        <f t="shared" si="1072"/>
        <v>0</v>
      </c>
      <c r="BR2839" s="24">
        <f t="shared" si="1073"/>
        <v>0</v>
      </c>
      <c r="BU2839" s="24"/>
      <c r="BV2839" s="24"/>
      <c r="BW2839" s="24"/>
      <c r="BX2839" s="24"/>
      <c r="BY2839" s="24"/>
      <c r="BZ2839" s="24"/>
      <c r="CA2839" s="24">
        <f t="shared" si="1074"/>
        <v>0</v>
      </c>
      <c r="CB2839" s="24">
        <f t="shared" si="1075"/>
        <v>0</v>
      </c>
      <c r="CC2839" s="24"/>
      <c r="CE2839" s="24">
        <f t="shared" si="1076"/>
        <v>0</v>
      </c>
      <c r="CG2839" s="24">
        <f t="shared" si="1077"/>
        <v>0</v>
      </c>
      <c r="CI2839" s="24">
        <f t="shared" si="1078"/>
        <v>0</v>
      </c>
      <c r="CK2839" s="24">
        <f t="shared" si="1079"/>
        <v>0</v>
      </c>
      <c r="CM2839" s="24">
        <f t="shared" si="1080"/>
        <v>0</v>
      </c>
      <c r="CO2839" s="24">
        <f t="shared" si="1081"/>
        <v>0</v>
      </c>
      <c r="CQ2839" s="24">
        <f t="shared" si="1082"/>
        <v>0</v>
      </c>
      <c r="CS2839" s="24">
        <f t="shared" si="1083"/>
        <v>0</v>
      </c>
    </row>
    <row r="2840" spans="9:97">
      <c r="I2840" s="24">
        <f t="shared" si="1063"/>
        <v>0</v>
      </c>
      <c r="J2840" s="24">
        <f t="shared" si="1062"/>
        <v>0</v>
      </c>
      <c r="M2840" s="24"/>
      <c r="N2840" s="24"/>
      <c r="O2840" s="24"/>
      <c r="P2840" s="24"/>
      <c r="Q2840" s="24"/>
      <c r="R2840" s="24"/>
      <c r="S2840" s="24">
        <f t="shared" si="1064"/>
        <v>0</v>
      </c>
      <c r="T2840" s="24">
        <f t="shared" si="1061"/>
        <v>0</v>
      </c>
      <c r="W2840" s="24"/>
      <c r="X2840" s="24"/>
      <c r="Y2840" s="24"/>
      <c r="Z2840" s="24"/>
      <c r="AA2840" s="24"/>
      <c r="AB2840" s="24"/>
      <c r="AC2840" s="24">
        <f t="shared" si="1065"/>
        <v>0</v>
      </c>
      <c r="AD2840" s="24">
        <f t="shared" si="1066"/>
        <v>0</v>
      </c>
      <c r="AG2840" s="24"/>
      <c r="AH2840" s="24"/>
      <c r="AI2840" s="24"/>
      <c r="AJ2840" s="24"/>
      <c r="AK2840" s="24"/>
      <c r="AL2840" s="24"/>
      <c r="AM2840" s="24">
        <f t="shared" si="1067"/>
        <v>0</v>
      </c>
      <c r="AN2840" s="24">
        <f t="shared" si="1060"/>
        <v>0</v>
      </c>
      <c r="AQ2840" s="24"/>
      <c r="AR2840" s="24"/>
      <c r="AS2840" s="24"/>
      <c r="AT2840" s="24"/>
      <c r="AU2840" s="24"/>
      <c r="AV2840" s="24"/>
      <c r="AW2840" s="24">
        <f t="shared" si="1068"/>
        <v>0</v>
      </c>
      <c r="AX2840" s="24">
        <f t="shared" si="1069"/>
        <v>0</v>
      </c>
      <c r="BA2840" s="24"/>
      <c r="BB2840" s="24"/>
      <c r="BC2840" s="24"/>
      <c r="BD2840" s="24"/>
      <c r="BE2840" s="24"/>
      <c r="BF2840" s="24"/>
      <c r="BG2840" s="24">
        <f t="shared" si="1070"/>
        <v>0</v>
      </c>
      <c r="BH2840" s="24">
        <f t="shared" si="1071"/>
        <v>0</v>
      </c>
      <c r="BK2840" s="24"/>
      <c r="BL2840" s="24"/>
      <c r="BM2840" s="24"/>
      <c r="BN2840" s="24"/>
      <c r="BO2840" s="24"/>
      <c r="BP2840" s="24"/>
      <c r="BQ2840" s="24">
        <f t="shared" si="1072"/>
        <v>0</v>
      </c>
      <c r="BR2840" s="24">
        <f t="shared" si="1073"/>
        <v>0</v>
      </c>
      <c r="BU2840" s="24"/>
      <c r="BV2840" s="24"/>
      <c r="BW2840" s="24"/>
      <c r="BX2840" s="24"/>
      <c r="BY2840" s="24"/>
      <c r="BZ2840" s="24"/>
      <c r="CA2840" s="24">
        <f t="shared" si="1074"/>
        <v>0</v>
      </c>
      <c r="CB2840" s="24">
        <f t="shared" si="1075"/>
        <v>0</v>
      </c>
      <c r="CC2840" s="24"/>
      <c r="CE2840" s="24">
        <f t="shared" si="1076"/>
        <v>0</v>
      </c>
      <c r="CG2840" s="24">
        <f t="shared" si="1077"/>
        <v>0</v>
      </c>
      <c r="CI2840" s="24">
        <f t="shared" si="1078"/>
        <v>0</v>
      </c>
      <c r="CK2840" s="24">
        <f t="shared" si="1079"/>
        <v>0</v>
      </c>
      <c r="CM2840" s="24">
        <f t="shared" si="1080"/>
        <v>0</v>
      </c>
      <c r="CO2840" s="24">
        <f t="shared" si="1081"/>
        <v>0</v>
      </c>
      <c r="CQ2840" s="24">
        <f t="shared" si="1082"/>
        <v>0</v>
      </c>
      <c r="CS2840" s="24">
        <f t="shared" si="1083"/>
        <v>0</v>
      </c>
    </row>
    <row r="2841" spans="9:97">
      <c r="I2841" s="24">
        <f t="shared" si="1063"/>
        <v>0</v>
      </c>
      <c r="J2841" s="24">
        <f t="shared" si="1062"/>
        <v>0</v>
      </c>
      <c r="M2841" s="24"/>
      <c r="N2841" s="24"/>
      <c r="O2841" s="24"/>
      <c r="P2841" s="24"/>
      <c r="Q2841" s="24"/>
      <c r="R2841" s="24"/>
      <c r="S2841" s="24">
        <f t="shared" si="1064"/>
        <v>0</v>
      </c>
      <c r="T2841" s="24">
        <f t="shared" si="1061"/>
        <v>0</v>
      </c>
      <c r="W2841" s="24"/>
      <c r="X2841" s="24"/>
      <c r="Y2841" s="24"/>
      <c r="Z2841" s="24"/>
      <c r="AA2841" s="24"/>
      <c r="AB2841" s="24"/>
      <c r="AC2841" s="24">
        <f t="shared" si="1065"/>
        <v>0</v>
      </c>
      <c r="AD2841" s="24">
        <f t="shared" si="1066"/>
        <v>0</v>
      </c>
      <c r="AG2841" s="24"/>
      <c r="AH2841" s="24"/>
      <c r="AI2841" s="24"/>
      <c r="AJ2841" s="24"/>
      <c r="AK2841" s="24"/>
      <c r="AL2841" s="24"/>
      <c r="AM2841" s="24">
        <f t="shared" si="1067"/>
        <v>0</v>
      </c>
      <c r="AN2841" s="24">
        <f t="shared" si="1060"/>
        <v>0</v>
      </c>
      <c r="AQ2841" s="24"/>
      <c r="AR2841" s="24"/>
      <c r="AS2841" s="24"/>
      <c r="AT2841" s="24"/>
      <c r="AU2841" s="24"/>
      <c r="AV2841" s="24"/>
      <c r="AW2841" s="24">
        <f t="shared" si="1068"/>
        <v>0</v>
      </c>
      <c r="AX2841" s="24">
        <f t="shared" si="1069"/>
        <v>0</v>
      </c>
      <c r="BA2841" s="24"/>
      <c r="BB2841" s="24"/>
      <c r="BC2841" s="24"/>
      <c r="BD2841" s="24"/>
      <c r="BE2841" s="24"/>
      <c r="BF2841" s="24"/>
      <c r="BG2841" s="24">
        <f t="shared" si="1070"/>
        <v>0</v>
      </c>
      <c r="BH2841" s="24">
        <f t="shared" si="1071"/>
        <v>0</v>
      </c>
      <c r="BK2841" s="24"/>
      <c r="BL2841" s="24"/>
      <c r="BM2841" s="24"/>
      <c r="BN2841" s="24"/>
      <c r="BO2841" s="24"/>
      <c r="BP2841" s="24"/>
      <c r="BQ2841" s="24">
        <f t="shared" si="1072"/>
        <v>0</v>
      </c>
      <c r="BR2841" s="24">
        <f t="shared" si="1073"/>
        <v>0</v>
      </c>
      <c r="BU2841" s="24"/>
      <c r="BV2841" s="24"/>
      <c r="BW2841" s="24"/>
      <c r="BX2841" s="24"/>
      <c r="BY2841" s="24"/>
      <c r="BZ2841" s="24"/>
      <c r="CA2841" s="24">
        <f t="shared" si="1074"/>
        <v>0</v>
      </c>
      <c r="CB2841" s="24">
        <f t="shared" si="1075"/>
        <v>0</v>
      </c>
      <c r="CC2841" s="24"/>
      <c r="CE2841" s="24">
        <f t="shared" si="1076"/>
        <v>0</v>
      </c>
      <c r="CG2841" s="24">
        <f t="shared" si="1077"/>
        <v>0</v>
      </c>
      <c r="CI2841" s="24">
        <f t="shared" si="1078"/>
        <v>0</v>
      </c>
      <c r="CK2841" s="24">
        <f t="shared" si="1079"/>
        <v>0</v>
      </c>
      <c r="CM2841" s="24">
        <f t="shared" si="1080"/>
        <v>0</v>
      </c>
      <c r="CO2841" s="24">
        <f t="shared" si="1081"/>
        <v>0</v>
      </c>
      <c r="CQ2841" s="24">
        <f t="shared" si="1082"/>
        <v>0</v>
      </c>
      <c r="CS2841" s="24">
        <f t="shared" si="1083"/>
        <v>0</v>
      </c>
    </row>
    <row r="2842" spans="9:97">
      <c r="I2842" s="24">
        <f t="shared" si="1063"/>
        <v>0</v>
      </c>
      <c r="J2842" s="24">
        <f t="shared" si="1062"/>
        <v>0</v>
      </c>
      <c r="M2842" s="24"/>
      <c r="N2842" s="24"/>
      <c r="O2842" s="24"/>
      <c r="P2842" s="24"/>
      <c r="Q2842" s="24"/>
      <c r="R2842" s="24"/>
      <c r="S2842" s="24">
        <f t="shared" si="1064"/>
        <v>0</v>
      </c>
      <c r="T2842" s="24">
        <f t="shared" si="1061"/>
        <v>0</v>
      </c>
      <c r="W2842" s="24"/>
      <c r="X2842" s="24"/>
      <c r="Y2842" s="24"/>
      <c r="Z2842" s="24"/>
      <c r="AA2842" s="24"/>
      <c r="AB2842" s="24"/>
      <c r="AC2842" s="24">
        <f t="shared" si="1065"/>
        <v>0</v>
      </c>
      <c r="AD2842" s="24">
        <f t="shared" si="1066"/>
        <v>0</v>
      </c>
      <c r="AG2842" s="24"/>
      <c r="AH2842" s="24"/>
      <c r="AI2842" s="24"/>
      <c r="AJ2842" s="24"/>
      <c r="AK2842" s="24"/>
      <c r="AL2842" s="24"/>
      <c r="AM2842" s="24">
        <f t="shared" si="1067"/>
        <v>0</v>
      </c>
      <c r="AN2842" s="24">
        <f t="shared" ref="AN2842:AN2905" si="1084">IF(AJ2842&lt;AG2842-AH2842,AG2842-AH2842-AJ2842,0)</f>
        <v>0</v>
      </c>
      <c r="AQ2842" s="24"/>
      <c r="AR2842" s="24"/>
      <c r="AS2842" s="24"/>
      <c r="AT2842" s="24"/>
      <c r="AU2842" s="24"/>
      <c r="AV2842" s="24"/>
      <c r="AW2842" s="24">
        <f t="shared" si="1068"/>
        <v>0</v>
      </c>
      <c r="AX2842" s="24">
        <f t="shared" si="1069"/>
        <v>0</v>
      </c>
      <c r="BA2842" s="24"/>
      <c r="BB2842" s="24"/>
      <c r="BC2842" s="24"/>
      <c r="BD2842" s="24"/>
      <c r="BE2842" s="24"/>
      <c r="BF2842" s="24"/>
      <c r="BG2842" s="24">
        <f t="shared" si="1070"/>
        <v>0</v>
      </c>
      <c r="BH2842" s="24">
        <f t="shared" si="1071"/>
        <v>0</v>
      </c>
      <c r="BK2842" s="24"/>
      <c r="BL2842" s="24"/>
      <c r="BM2842" s="24"/>
      <c r="BN2842" s="24"/>
      <c r="BO2842" s="24"/>
      <c r="BP2842" s="24"/>
      <c r="BQ2842" s="24">
        <f t="shared" si="1072"/>
        <v>0</v>
      </c>
      <c r="BR2842" s="24">
        <f t="shared" si="1073"/>
        <v>0</v>
      </c>
      <c r="BU2842" s="24"/>
      <c r="BV2842" s="24"/>
      <c r="BW2842" s="24"/>
      <c r="BX2842" s="24"/>
      <c r="BY2842" s="24"/>
      <c r="BZ2842" s="24"/>
      <c r="CA2842" s="24">
        <f t="shared" si="1074"/>
        <v>0</v>
      </c>
      <c r="CB2842" s="24">
        <f t="shared" si="1075"/>
        <v>0</v>
      </c>
      <c r="CC2842" s="24"/>
      <c r="CE2842" s="24">
        <f t="shared" si="1076"/>
        <v>0</v>
      </c>
      <c r="CG2842" s="24">
        <f t="shared" si="1077"/>
        <v>0</v>
      </c>
      <c r="CI2842" s="24">
        <f t="shared" si="1078"/>
        <v>0</v>
      </c>
      <c r="CK2842" s="24">
        <f t="shared" si="1079"/>
        <v>0</v>
      </c>
      <c r="CM2842" s="24">
        <f t="shared" si="1080"/>
        <v>0</v>
      </c>
      <c r="CO2842" s="24">
        <f t="shared" si="1081"/>
        <v>0</v>
      </c>
      <c r="CQ2842" s="24">
        <f t="shared" si="1082"/>
        <v>0</v>
      </c>
      <c r="CS2842" s="24">
        <f t="shared" si="1083"/>
        <v>0</v>
      </c>
    </row>
    <row r="2843" spans="9:97">
      <c r="I2843" s="24">
        <f t="shared" si="1063"/>
        <v>0</v>
      </c>
      <c r="J2843" s="24">
        <f t="shared" si="1062"/>
        <v>0</v>
      </c>
      <c r="M2843" s="24"/>
      <c r="N2843" s="24"/>
      <c r="O2843" s="24"/>
      <c r="P2843" s="24"/>
      <c r="Q2843" s="24"/>
      <c r="R2843" s="24"/>
      <c r="S2843" s="24">
        <f t="shared" si="1064"/>
        <v>0</v>
      </c>
      <c r="T2843" s="24">
        <f t="shared" si="1061"/>
        <v>0</v>
      </c>
      <c r="W2843" s="24"/>
      <c r="X2843" s="24"/>
      <c r="Y2843" s="24"/>
      <c r="Z2843" s="24"/>
      <c r="AA2843" s="24"/>
      <c r="AB2843" s="24"/>
      <c r="AC2843" s="24">
        <f t="shared" si="1065"/>
        <v>0</v>
      </c>
      <c r="AD2843" s="24">
        <f t="shared" si="1066"/>
        <v>0</v>
      </c>
      <c r="AG2843" s="24"/>
      <c r="AH2843" s="24"/>
      <c r="AI2843" s="24"/>
      <c r="AJ2843" s="24"/>
      <c r="AK2843" s="24"/>
      <c r="AL2843" s="24"/>
      <c r="AM2843" s="24">
        <f t="shared" si="1067"/>
        <v>0</v>
      </c>
      <c r="AN2843" s="24">
        <f t="shared" si="1084"/>
        <v>0</v>
      </c>
      <c r="AQ2843" s="24"/>
      <c r="AR2843" s="24"/>
      <c r="AS2843" s="24"/>
      <c r="AT2843" s="24"/>
      <c r="AU2843" s="24"/>
      <c r="AV2843" s="24"/>
      <c r="AW2843" s="24">
        <f t="shared" si="1068"/>
        <v>0</v>
      </c>
      <c r="AX2843" s="24">
        <f t="shared" si="1069"/>
        <v>0</v>
      </c>
      <c r="BA2843" s="24"/>
      <c r="BB2843" s="24"/>
      <c r="BC2843" s="24"/>
      <c r="BD2843" s="24"/>
      <c r="BE2843" s="24"/>
      <c r="BF2843" s="24"/>
      <c r="BG2843" s="24">
        <f t="shared" si="1070"/>
        <v>0</v>
      </c>
      <c r="BH2843" s="24">
        <f t="shared" si="1071"/>
        <v>0</v>
      </c>
      <c r="BK2843" s="24"/>
      <c r="BL2843" s="24"/>
      <c r="BM2843" s="24"/>
      <c r="BN2843" s="24"/>
      <c r="BO2843" s="24"/>
      <c r="BP2843" s="24"/>
      <c r="BQ2843" s="24">
        <f t="shared" si="1072"/>
        <v>0</v>
      </c>
      <c r="BR2843" s="24">
        <f t="shared" si="1073"/>
        <v>0</v>
      </c>
      <c r="BU2843" s="24"/>
      <c r="BV2843" s="24"/>
      <c r="BW2843" s="24"/>
      <c r="BX2843" s="24"/>
      <c r="BY2843" s="24"/>
      <c r="BZ2843" s="24"/>
      <c r="CA2843" s="24">
        <f t="shared" si="1074"/>
        <v>0</v>
      </c>
      <c r="CB2843" s="24">
        <f t="shared" si="1075"/>
        <v>0</v>
      </c>
      <c r="CC2843" s="24"/>
      <c r="CE2843" s="24">
        <f t="shared" si="1076"/>
        <v>0</v>
      </c>
      <c r="CG2843" s="24">
        <f t="shared" si="1077"/>
        <v>0</v>
      </c>
      <c r="CI2843" s="24">
        <f t="shared" si="1078"/>
        <v>0</v>
      </c>
      <c r="CK2843" s="24">
        <f t="shared" si="1079"/>
        <v>0</v>
      </c>
      <c r="CM2843" s="24">
        <f t="shared" si="1080"/>
        <v>0</v>
      </c>
      <c r="CO2843" s="24">
        <f t="shared" si="1081"/>
        <v>0</v>
      </c>
      <c r="CQ2843" s="24">
        <f t="shared" si="1082"/>
        <v>0</v>
      </c>
      <c r="CS2843" s="24">
        <f t="shared" si="1083"/>
        <v>0</v>
      </c>
    </row>
    <row r="2844" spans="9:97">
      <c r="I2844" s="24">
        <f t="shared" si="1063"/>
        <v>0</v>
      </c>
      <c r="J2844" s="24">
        <f t="shared" si="1062"/>
        <v>0</v>
      </c>
      <c r="M2844" s="24"/>
      <c r="N2844" s="24"/>
      <c r="O2844" s="24"/>
      <c r="P2844" s="24"/>
      <c r="Q2844" s="24"/>
      <c r="R2844" s="24"/>
      <c r="S2844" s="24">
        <f t="shared" si="1064"/>
        <v>0</v>
      </c>
      <c r="T2844" s="24">
        <f t="shared" si="1061"/>
        <v>0</v>
      </c>
      <c r="W2844" s="24"/>
      <c r="X2844" s="24"/>
      <c r="Y2844" s="24"/>
      <c r="Z2844" s="24"/>
      <c r="AA2844" s="24"/>
      <c r="AB2844" s="24"/>
      <c r="AC2844" s="24">
        <f t="shared" si="1065"/>
        <v>0</v>
      </c>
      <c r="AD2844" s="24">
        <f t="shared" si="1066"/>
        <v>0</v>
      </c>
      <c r="AG2844" s="24"/>
      <c r="AH2844" s="24"/>
      <c r="AI2844" s="24"/>
      <c r="AJ2844" s="24"/>
      <c r="AK2844" s="24"/>
      <c r="AL2844" s="24"/>
      <c r="AM2844" s="24">
        <f t="shared" si="1067"/>
        <v>0</v>
      </c>
      <c r="AN2844" s="24">
        <f t="shared" si="1084"/>
        <v>0</v>
      </c>
      <c r="AQ2844" s="24"/>
      <c r="AR2844" s="24"/>
      <c r="AS2844" s="24"/>
      <c r="AT2844" s="24"/>
      <c r="AU2844" s="24"/>
      <c r="AV2844" s="24"/>
      <c r="AW2844" s="24">
        <f t="shared" si="1068"/>
        <v>0</v>
      </c>
      <c r="AX2844" s="24">
        <f t="shared" si="1069"/>
        <v>0</v>
      </c>
      <c r="BA2844" s="24"/>
      <c r="BB2844" s="24"/>
      <c r="BC2844" s="24"/>
      <c r="BD2844" s="24"/>
      <c r="BE2844" s="24"/>
      <c r="BF2844" s="24"/>
      <c r="BG2844" s="24">
        <f t="shared" si="1070"/>
        <v>0</v>
      </c>
      <c r="BH2844" s="24">
        <f t="shared" si="1071"/>
        <v>0</v>
      </c>
      <c r="BK2844" s="24"/>
      <c r="BL2844" s="24"/>
      <c r="BM2844" s="24"/>
      <c r="BN2844" s="24"/>
      <c r="BO2844" s="24"/>
      <c r="BP2844" s="24"/>
      <c r="BQ2844" s="24">
        <f t="shared" si="1072"/>
        <v>0</v>
      </c>
      <c r="BR2844" s="24">
        <f t="shared" si="1073"/>
        <v>0</v>
      </c>
      <c r="BU2844" s="24"/>
      <c r="BV2844" s="24"/>
      <c r="BW2844" s="24"/>
      <c r="BX2844" s="24"/>
      <c r="BY2844" s="24"/>
      <c r="BZ2844" s="24"/>
      <c r="CA2844" s="24">
        <f t="shared" si="1074"/>
        <v>0</v>
      </c>
      <c r="CB2844" s="24">
        <f t="shared" si="1075"/>
        <v>0</v>
      </c>
      <c r="CC2844" s="24"/>
      <c r="CE2844" s="24">
        <f t="shared" si="1076"/>
        <v>0</v>
      </c>
      <c r="CG2844" s="24">
        <f t="shared" si="1077"/>
        <v>0</v>
      </c>
      <c r="CI2844" s="24">
        <f t="shared" si="1078"/>
        <v>0</v>
      </c>
      <c r="CK2844" s="24">
        <f t="shared" si="1079"/>
        <v>0</v>
      </c>
      <c r="CM2844" s="24">
        <f t="shared" si="1080"/>
        <v>0</v>
      </c>
      <c r="CO2844" s="24">
        <f t="shared" si="1081"/>
        <v>0</v>
      </c>
      <c r="CQ2844" s="24">
        <f t="shared" si="1082"/>
        <v>0</v>
      </c>
      <c r="CS2844" s="24">
        <f t="shared" si="1083"/>
        <v>0</v>
      </c>
    </row>
    <row r="2845" spans="9:97">
      <c r="I2845" s="24">
        <f t="shared" si="1063"/>
        <v>0</v>
      </c>
      <c r="J2845" s="24">
        <f t="shared" si="1062"/>
        <v>0</v>
      </c>
      <c r="M2845" s="24"/>
      <c r="N2845" s="24"/>
      <c r="O2845" s="24"/>
      <c r="P2845" s="24"/>
      <c r="Q2845" s="24"/>
      <c r="R2845" s="24"/>
      <c r="S2845" s="24">
        <f t="shared" si="1064"/>
        <v>0</v>
      </c>
      <c r="T2845" s="24">
        <f t="shared" si="1061"/>
        <v>0</v>
      </c>
      <c r="W2845" s="24"/>
      <c r="X2845" s="24"/>
      <c r="Y2845" s="24"/>
      <c r="Z2845" s="24"/>
      <c r="AA2845" s="24"/>
      <c r="AB2845" s="24"/>
      <c r="AC2845" s="24">
        <f t="shared" si="1065"/>
        <v>0</v>
      </c>
      <c r="AD2845" s="24">
        <f t="shared" si="1066"/>
        <v>0</v>
      </c>
      <c r="AG2845" s="24"/>
      <c r="AH2845" s="24"/>
      <c r="AI2845" s="24"/>
      <c r="AJ2845" s="24"/>
      <c r="AK2845" s="24"/>
      <c r="AL2845" s="24"/>
      <c r="AM2845" s="24">
        <f t="shared" si="1067"/>
        <v>0</v>
      </c>
      <c r="AN2845" s="24">
        <f t="shared" si="1084"/>
        <v>0</v>
      </c>
      <c r="AQ2845" s="24"/>
      <c r="AR2845" s="24"/>
      <c r="AS2845" s="24"/>
      <c r="AT2845" s="24"/>
      <c r="AU2845" s="24"/>
      <c r="AV2845" s="24"/>
      <c r="AW2845" s="24">
        <f t="shared" si="1068"/>
        <v>0</v>
      </c>
      <c r="AX2845" s="24">
        <f t="shared" si="1069"/>
        <v>0</v>
      </c>
      <c r="BA2845" s="24"/>
      <c r="BB2845" s="24"/>
      <c r="BC2845" s="24"/>
      <c r="BD2845" s="24"/>
      <c r="BE2845" s="24"/>
      <c r="BF2845" s="24"/>
      <c r="BG2845" s="24">
        <f t="shared" si="1070"/>
        <v>0</v>
      </c>
      <c r="BH2845" s="24">
        <f t="shared" si="1071"/>
        <v>0</v>
      </c>
      <c r="BK2845" s="24"/>
      <c r="BL2845" s="24"/>
      <c r="BM2845" s="24"/>
      <c r="BN2845" s="24"/>
      <c r="BO2845" s="24"/>
      <c r="BP2845" s="24"/>
      <c r="BQ2845" s="24">
        <f t="shared" si="1072"/>
        <v>0</v>
      </c>
      <c r="BR2845" s="24">
        <f t="shared" si="1073"/>
        <v>0</v>
      </c>
      <c r="BU2845" s="24"/>
      <c r="BV2845" s="24"/>
      <c r="BW2845" s="24"/>
      <c r="BX2845" s="24"/>
      <c r="BY2845" s="24"/>
      <c r="BZ2845" s="24"/>
      <c r="CA2845" s="24">
        <f t="shared" si="1074"/>
        <v>0</v>
      </c>
      <c r="CB2845" s="24">
        <f t="shared" si="1075"/>
        <v>0</v>
      </c>
      <c r="CC2845" s="24"/>
      <c r="CE2845" s="24">
        <f t="shared" si="1076"/>
        <v>0</v>
      </c>
      <c r="CG2845" s="24">
        <f t="shared" si="1077"/>
        <v>0</v>
      </c>
      <c r="CI2845" s="24">
        <f t="shared" si="1078"/>
        <v>0</v>
      </c>
      <c r="CK2845" s="24">
        <f t="shared" si="1079"/>
        <v>0</v>
      </c>
      <c r="CM2845" s="24">
        <f t="shared" si="1080"/>
        <v>0</v>
      </c>
      <c r="CO2845" s="24">
        <f t="shared" si="1081"/>
        <v>0</v>
      </c>
      <c r="CQ2845" s="24">
        <f t="shared" si="1082"/>
        <v>0</v>
      </c>
      <c r="CS2845" s="24">
        <f t="shared" si="1083"/>
        <v>0</v>
      </c>
    </row>
    <row r="2846" spans="9:97">
      <c r="I2846" s="24">
        <f t="shared" si="1063"/>
        <v>0</v>
      </c>
      <c r="J2846" s="24">
        <f t="shared" si="1062"/>
        <v>0</v>
      </c>
      <c r="M2846" s="24"/>
      <c r="N2846" s="24"/>
      <c r="O2846" s="24"/>
      <c r="P2846" s="24"/>
      <c r="Q2846" s="24"/>
      <c r="R2846" s="24"/>
      <c r="S2846" s="24">
        <f t="shared" si="1064"/>
        <v>0</v>
      </c>
      <c r="T2846" s="24">
        <f t="shared" si="1061"/>
        <v>0</v>
      </c>
      <c r="W2846" s="24"/>
      <c r="X2846" s="24"/>
      <c r="Y2846" s="24"/>
      <c r="Z2846" s="24"/>
      <c r="AA2846" s="24"/>
      <c r="AB2846" s="24"/>
      <c r="AC2846" s="24">
        <f t="shared" si="1065"/>
        <v>0</v>
      </c>
      <c r="AD2846" s="24">
        <f t="shared" si="1066"/>
        <v>0</v>
      </c>
      <c r="AG2846" s="24"/>
      <c r="AH2846" s="24"/>
      <c r="AI2846" s="24"/>
      <c r="AJ2846" s="24"/>
      <c r="AK2846" s="24"/>
      <c r="AL2846" s="24"/>
      <c r="AM2846" s="24">
        <f t="shared" si="1067"/>
        <v>0</v>
      </c>
      <c r="AN2846" s="24">
        <f t="shared" si="1084"/>
        <v>0</v>
      </c>
      <c r="AQ2846" s="24"/>
      <c r="AR2846" s="24"/>
      <c r="AS2846" s="24"/>
      <c r="AT2846" s="24"/>
      <c r="AU2846" s="24"/>
      <c r="AV2846" s="24"/>
      <c r="AW2846" s="24">
        <f t="shared" si="1068"/>
        <v>0</v>
      </c>
      <c r="AX2846" s="24">
        <f t="shared" si="1069"/>
        <v>0</v>
      </c>
      <c r="BA2846" s="24"/>
      <c r="BB2846" s="24"/>
      <c r="BC2846" s="24"/>
      <c r="BD2846" s="24"/>
      <c r="BE2846" s="24"/>
      <c r="BF2846" s="24"/>
      <c r="BG2846" s="24">
        <f t="shared" si="1070"/>
        <v>0</v>
      </c>
      <c r="BH2846" s="24">
        <f t="shared" si="1071"/>
        <v>0</v>
      </c>
      <c r="BK2846" s="24"/>
      <c r="BL2846" s="24"/>
      <c r="BM2846" s="24"/>
      <c r="BN2846" s="24"/>
      <c r="BO2846" s="24"/>
      <c r="BP2846" s="24"/>
      <c r="BQ2846" s="24">
        <f t="shared" si="1072"/>
        <v>0</v>
      </c>
      <c r="BR2846" s="24">
        <f t="shared" si="1073"/>
        <v>0</v>
      </c>
      <c r="BU2846" s="24"/>
      <c r="BV2846" s="24"/>
      <c r="BW2846" s="24"/>
      <c r="BX2846" s="24"/>
      <c r="BY2846" s="24"/>
      <c r="BZ2846" s="24"/>
      <c r="CA2846" s="24">
        <f t="shared" si="1074"/>
        <v>0</v>
      </c>
      <c r="CB2846" s="24">
        <f t="shared" si="1075"/>
        <v>0</v>
      </c>
      <c r="CC2846" s="24"/>
      <c r="CE2846" s="24">
        <f t="shared" si="1076"/>
        <v>0</v>
      </c>
      <c r="CG2846" s="24">
        <f t="shared" si="1077"/>
        <v>0</v>
      </c>
      <c r="CI2846" s="24">
        <f t="shared" si="1078"/>
        <v>0</v>
      </c>
      <c r="CK2846" s="24">
        <f t="shared" si="1079"/>
        <v>0</v>
      </c>
      <c r="CM2846" s="24">
        <f t="shared" si="1080"/>
        <v>0</v>
      </c>
      <c r="CO2846" s="24">
        <f t="shared" si="1081"/>
        <v>0</v>
      </c>
      <c r="CQ2846" s="24">
        <f t="shared" si="1082"/>
        <v>0</v>
      </c>
      <c r="CS2846" s="24">
        <f t="shared" si="1083"/>
        <v>0</v>
      </c>
    </row>
    <row r="2847" spans="9:97">
      <c r="I2847" s="24">
        <f t="shared" si="1063"/>
        <v>0</v>
      </c>
      <c r="J2847" s="24">
        <f t="shared" si="1062"/>
        <v>0</v>
      </c>
      <c r="M2847" s="24"/>
      <c r="N2847" s="24"/>
      <c r="O2847" s="24"/>
      <c r="P2847" s="24"/>
      <c r="Q2847" s="24"/>
      <c r="R2847" s="24"/>
      <c r="S2847" s="24">
        <f t="shared" si="1064"/>
        <v>0</v>
      </c>
      <c r="T2847" s="24">
        <f t="shared" si="1061"/>
        <v>0</v>
      </c>
      <c r="W2847" s="24"/>
      <c r="X2847" s="24"/>
      <c r="Y2847" s="24"/>
      <c r="Z2847" s="24"/>
      <c r="AA2847" s="24"/>
      <c r="AB2847" s="24"/>
      <c r="AC2847" s="24">
        <f t="shared" si="1065"/>
        <v>0</v>
      </c>
      <c r="AD2847" s="24">
        <f t="shared" si="1066"/>
        <v>0</v>
      </c>
      <c r="AG2847" s="24"/>
      <c r="AH2847" s="24"/>
      <c r="AI2847" s="24"/>
      <c r="AJ2847" s="24"/>
      <c r="AK2847" s="24"/>
      <c r="AL2847" s="24"/>
      <c r="AM2847" s="24">
        <f t="shared" si="1067"/>
        <v>0</v>
      </c>
      <c r="AN2847" s="24">
        <f t="shared" si="1084"/>
        <v>0</v>
      </c>
      <c r="AQ2847" s="24"/>
      <c r="AR2847" s="24"/>
      <c r="AS2847" s="24"/>
      <c r="AT2847" s="24"/>
      <c r="AU2847" s="24"/>
      <c r="AV2847" s="24"/>
      <c r="AW2847" s="24">
        <f t="shared" si="1068"/>
        <v>0</v>
      </c>
      <c r="AX2847" s="24">
        <f t="shared" si="1069"/>
        <v>0</v>
      </c>
      <c r="BA2847" s="24"/>
      <c r="BB2847" s="24"/>
      <c r="BC2847" s="24"/>
      <c r="BD2847" s="24"/>
      <c r="BE2847" s="24"/>
      <c r="BF2847" s="24"/>
      <c r="BG2847" s="24">
        <f t="shared" si="1070"/>
        <v>0</v>
      </c>
      <c r="BH2847" s="24">
        <f t="shared" si="1071"/>
        <v>0</v>
      </c>
      <c r="BK2847" s="24"/>
      <c r="BL2847" s="24"/>
      <c r="BM2847" s="24"/>
      <c r="BN2847" s="24"/>
      <c r="BO2847" s="24"/>
      <c r="BP2847" s="24"/>
      <c r="BQ2847" s="24">
        <f t="shared" si="1072"/>
        <v>0</v>
      </c>
      <c r="BR2847" s="24">
        <f t="shared" si="1073"/>
        <v>0</v>
      </c>
      <c r="BU2847" s="24"/>
      <c r="BV2847" s="24"/>
      <c r="BW2847" s="24"/>
      <c r="BX2847" s="24"/>
      <c r="BY2847" s="24"/>
      <c r="BZ2847" s="24"/>
      <c r="CA2847" s="24">
        <f t="shared" si="1074"/>
        <v>0</v>
      </c>
      <c r="CB2847" s="24">
        <f t="shared" si="1075"/>
        <v>0</v>
      </c>
      <c r="CC2847" s="24"/>
      <c r="CE2847" s="24">
        <f t="shared" si="1076"/>
        <v>0</v>
      </c>
      <c r="CG2847" s="24">
        <f t="shared" si="1077"/>
        <v>0</v>
      </c>
      <c r="CI2847" s="24">
        <f t="shared" si="1078"/>
        <v>0</v>
      </c>
      <c r="CK2847" s="24">
        <f t="shared" si="1079"/>
        <v>0</v>
      </c>
      <c r="CM2847" s="24">
        <f t="shared" si="1080"/>
        <v>0</v>
      </c>
      <c r="CO2847" s="24">
        <f t="shared" si="1081"/>
        <v>0</v>
      </c>
      <c r="CQ2847" s="24">
        <f t="shared" si="1082"/>
        <v>0</v>
      </c>
      <c r="CS2847" s="24">
        <f t="shared" si="1083"/>
        <v>0</v>
      </c>
    </row>
    <row r="2848" spans="9:97">
      <c r="I2848" s="24">
        <f t="shared" si="1063"/>
        <v>0</v>
      </c>
      <c r="J2848" s="24">
        <f t="shared" si="1062"/>
        <v>0</v>
      </c>
      <c r="M2848" s="24"/>
      <c r="N2848" s="24"/>
      <c r="O2848" s="24"/>
      <c r="P2848" s="24"/>
      <c r="Q2848" s="24"/>
      <c r="R2848" s="24"/>
      <c r="S2848" s="24">
        <f t="shared" si="1064"/>
        <v>0</v>
      </c>
      <c r="T2848" s="24">
        <f t="shared" si="1061"/>
        <v>0</v>
      </c>
      <c r="W2848" s="24"/>
      <c r="X2848" s="24"/>
      <c r="Y2848" s="24"/>
      <c r="Z2848" s="24"/>
      <c r="AA2848" s="24"/>
      <c r="AB2848" s="24"/>
      <c r="AC2848" s="24">
        <f t="shared" si="1065"/>
        <v>0</v>
      </c>
      <c r="AD2848" s="24">
        <f t="shared" si="1066"/>
        <v>0</v>
      </c>
      <c r="AG2848" s="24"/>
      <c r="AH2848" s="24"/>
      <c r="AI2848" s="24"/>
      <c r="AJ2848" s="24"/>
      <c r="AK2848" s="24"/>
      <c r="AL2848" s="24"/>
      <c r="AM2848" s="24">
        <f t="shared" si="1067"/>
        <v>0</v>
      </c>
      <c r="AN2848" s="24">
        <f t="shared" si="1084"/>
        <v>0</v>
      </c>
      <c r="AQ2848" s="24"/>
      <c r="AR2848" s="24"/>
      <c r="AS2848" s="24"/>
      <c r="AT2848" s="24"/>
      <c r="AU2848" s="24"/>
      <c r="AV2848" s="24"/>
      <c r="AW2848" s="24">
        <f t="shared" si="1068"/>
        <v>0</v>
      </c>
      <c r="AX2848" s="24">
        <f t="shared" si="1069"/>
        <v>0</v>
      </c>
      <c r="BA2848" s="24"/>
      <c r="BB2848" s="24"/>
      <c r="BC2848" s="24"/>
      <c r="BD2848" s="24"/>
      <c r="BE2848" s="24"/>
      <c r="BF2848" s="24"/>
      <c r="BG2848" s="24">
        <f t="shared" si="1070"/>
        <v>0</v>
      </c>
      <c r="BH2848" s="24">
        <f t="shared" si="1071"/>
        <v>0</v>
      </c>
      <c r="BK2848" s="24"/>
      <c r="BL2848" s="24"/>
      <c r="BM2848" s="24"/>
      <c r="BN2848" s="24"/>
      <c r="BO2848" s="24"/>
      <c r="BP2848" s="24"/>
      <c r="BQ2848" s="24">
        <f t="shared" si="1072"/>
        <v>0</v>
      </c>
      <c r="BR2848" s="24">
        <f t="shared" si="1073"/>
        <v>0</v>
      </c>
      <c r="BU2848" s="24"/>
      <c r="BV2848" s="24"/>
      <c r="BW2848" s="24"/>
      <c r="BX2848" s="24"/>
      <c r="BY2848" s="24"/>
      <c r="BZ2848" s="24"/>
      <c r="CA2848" s="24">
        <f t="shared" si="1074"/>
        <v>0</v>
      </c>
      <c r="CB2848" s="24">
        <f t="shared" si="1075"/>
        <v>0</v>
      </c>
      <c r="CC2848" s="24"/>
      <c r="CE2848" s="24">
        <f t="shared" si="1076"/>
        <v>0</v>
      </c>
      <c r="CG2848" s="24">
        <f t="shared" si="1077"/>
        <v>0</v>
      </c>
      <c r="CI2848" s="24">
        <f t="shared" si="1078"/>
        <v>0</v>
      </c>
      <c r="CK2848" s="24">
        <f t="shared" si="1079"/>
        <v>0</v>
      </c>
      <c r="CM2848" s="24">
        <f t="shared" si="1080"/>
        <v>0</v>
      </c>
      <c r="CO2848" s="24">
        <f t="shared" si="1081"/>
        <v>0</v>
      </c>
      <c r="CQ2848" s="24">
        <f t="shared" si="1082"/>
        <v>0</v>
      </c>
      <c r="CS2848" s="24">
        <f t="shared" si="1083"/>
        <v>0</v>
      </c>
    </row>
    <row r="2849" spans="9:97">
      <c r="I2849" s="24">
        <f t="shared" si="1063"/>
        <v>0</v>
      </c>
      <c r="J2849" s="24">
        <f t="shared" si="1062"/>
        <v>0</v>
      </c>
      <c r="M2849" s="24"/>
      <c r="N2849" s="24"/>
      <c r="O2849" s="24"/>
      <c r="P2849" s="24"/>
      <c r="Q2849" s="24"/>
      <c r="R2849" s="24"/>
      <c r="S2849" s="24">
        <f t="shared" si="1064"/>
        <v>0</v>
      </c>
      <c r="T2849" s="24">
        <f t="shared" si="1061"/>
        <v>0</v>
      </c>
      <c r="W2849" s="24"/>
      <c r="X2849" s="24"/>
      <c r="Y2849" s="24"/>
      <c r="Z2849" s="24"/>
      <c r="AA2849" s="24"/>
      <c r="AB2849" s="24"/>
      <c r="AC2849" s="24">
        <f t="shared" si="1065"/>
        <v>0</v>
      </c>
      <c r="AD2849" s="24">
        <f t="shared" si="1066"/>
        <v>0</v>
      </c>
      <c r="AG2849" s="24"/>
      <c r="AH2849" s="24"/>
      <c r="AI2849" s="24"/>
      <c r="AJ2849" s="24"/>
      <c r="AK2849" s="24"/>
      <c r="AL2849" s="24"/>
      <c r="AM2849" s="24">
        <f t="shared" si="1067"/>
        <v>0</v>
      </c>
      <c r="AN2849" s="24">
        <f t="shared" si="1084"/>
        <v>0</v>
      </c>
      <c r="AQ2849" s="24"/>
      <c r="AR2849" s="24"/>
      <c r="AS2849" s="24"/>
      <c r="AT2849" s="24"/>
      <c r="AU2849" s="24"/>
      <c r="AV2849" s="24"/>
      <c r="AW2849" s="24">
        <f t="shared" si="1068"/>
        <v>0</v>
      </c>
      <c r="AX2849" s="24">
        <f t="shared" si="1069"/>
        <v>0</v>
      </c>
      <c r="BA2849" s="24"/>
      <c r="BB2849" s="24"/>
      <c r="BC2849" s="24"/>
      <c r="BD2849" s="24"/>
      <c r="BE2849" s="24"/>
      <c r="BF2849" s="24"/>
      <c r="BG2849" s="24">
        <f t="shared" si="1070"/>
        <v>0</v>
      </c>
      <c r="BH2849" s="24">
        <f t="shared" si="1071"/>
        <v>0</v>
      </c>
      <c r="BK2849" s="24"/>
      <c r="BL2849" s="24"/>
      <c r="BM2849" s="24"/>
      <c r="BN2849" s="24"/>
      <c r="BO2849" s="24"/>
      <c r="BP2849" s="24"/>
      <c r="BQ2849" s="24">
        <f t="shared" si="1072"/>
        <v>0</v>
      </c>
      <c r="BR2849" s="24">
        <f t="shared" si="1073"/>
        <v>0</v>
      </c>
      <c r="BU2849" s="24"/>
      <c r="BV2849" s="24"/>
      <c r="BW2849" s="24"/>
      <c r="BX2849" s="24"/>
      <c r="BY2849" s="24"/>
      <c r="BZ2849" s="24"/>
      <c r="CA2849" s="24">
        <f t="shared" si="1074"/>
        <v>0</v>
      </c>
      <c r="CB2849" s="24">
        <f t="shared" si="1075"/>
        <v>0</v>
      </c>
      <c r="CC2849" s="24"/>
      <c r="CE2849" s="24">
        <f t="shared" si="1076"/>
        <v>0</v>
      </c>
      <c r="CG2849" s="24">
        <f t="shared" si="1077"/>
        <v>0</v>
      </c>
      <c r="CI2849" s="24">
        <f t="shared" si="1078"/>
        <v>0</v>
      </c>
      <c r="CK2849" s="24">
        <f t="shared" si="1079"/>
        <v>0</v>
      </c>
      <c r="CM2849" s="24">
        <f t="shared" si="1080"/>
        <v>0</v>
      </c>
      <c r="CO2849" s="24">
        <f t="shared" si="1081"/>
        <v>0</v>
      </c>
      <c r="CQ2849" s="24">
        <f t="shared" si="1082"/>
        <v>0</v>
      </c>
      <c r="CS2849" s="24">
        <f t="shared" si="1083"/>
        <v>0</v>
      </c>
    </row>
    <row r="2850" spans="9:97">
      <c r="I2850" s="24">
        <f t="shared" si="1063"/>
        <v>0</v>
      </c>
      <c r="J2850" s="24">
        <f t="shared" si="1062"/>
        <v>0</v>
      </c>
      <c r="M2850" s="24"/>
      <c r="N2850" s="24"/>
      <c r="O2850" s="24"/>
      <c r="P2850" s="24"/>
      <c r="Q2850" s="24"/>
      <c r="R2850" s="24"/>
      <c r="S2850" s="24">
        <f t="shared" si="1064"/>
        <v>0</v>
      </c>
      <c r="T2850" s="24">
        <f t="shared" si="1061"/>
        <v>0</v>
      </c>
      <c r="W2850" s="24"/>
      <c r="X2850" s="24"/>
      <c r="Y2850" s="24"/>
      <c r="Z2850" s="24"/>
      <c r="AA2850" s="24"/>
      <c r="AB2850" s="24"/>
      <c r="AC2850" s="24">
        <f t="shared" si="1065"/>
        <v>0</v>
      </c>
      <c r="AD2850" s="24">
        <f t="shared" si="1066"/>
        <v>0</v>
      </c>
      <c r="AG2850" s="24"/>
      <c r="AH2850" s="24"/>
      <c r="AI2850" s="24"/>
      <c r="AJ2850" s="24"/>
      <c r="AK2850" s="24"/>
      <c r="AL2850" s="24"/>
      <c r="AM2850" s="24">
        <f t="shared" si="1067"/>
        <v>0</v>
      </c>
      <c r="AN2850" s="24">
        <f t="shared" si="1084"/>
        <v>0</v>
      </c>
      <c r="AQ2850" s="24"/>
      <c r="AR2850" s="24"/>
      <c r="AS2850" s="24"/>
      <c r="AT2850" s="24"/>
      <c r="AU2850" s="24"/>
      <c r="AV2850" s="24"/>
      <c r="AW2850" s="24">
        <f t="shared" si="1068"/>
        <v>0</v>
      </c>
      <c r="AX2850" s="24">
        <f t="shared" si="1069"/>
        <v>0</v>
      </c>
      <c r="BA2850" s="24"/>
      <c r="BB2850" s="24"/>
      <c r="BC2850" s="24"/>
      <c r="BD2850" s="24"/>
      <c r="BE2850" s="24"/>
      <c r="BF2850" s="24"/>
      <c r="BG2850" s="24">
        <f t="shared" si="1070"/>
        <v>0</v>
      </c>
      <c r="BH2850" s="24">
        <f t="shared" si="1071"/>
        <v>0</v>
      </c>
      <c r="BK2850" s="24"/>
      <c r="BL2850" s="24"/>
      <c r="BM2850" s="24"/>
      <c r="BN2850" s="24"/>
      <c r="BO2850" s="24"/>
      <c r="BP2850" s="24"/>
      <c r="BQ2850" s="24">
        <f t="shared" si="1072"/>
        <v>0</v>
      </c>
      <c r="BR2850" s="24">
        <f t="shared" si="1073"/>
        <v>0</v>
      </c>
      <c r="BU2850" s="24"/>
      <c r="BV2850" s="24"/>
      <c r="BW2850" s="24"/>
      <c r="BX2850" s="24"/>
      <c r="BY2850" s="24"/>
      <c r="BZ2850" s="24"/>
      <c r="CA2850" s="24">
        <f t="shared" si="1074"/>
        <v>0</v>
      </c>
      <c r="CB2850" s="24">
        <f t="shared" si="1075"/>
        <v>0</v>
      </c>
      <c r="CC2850" s="24"/>
      <c r="CE2850" s="24">
        <f t="shared" si="1076"/>
        <v>0</v>
      </c>
      <c r="CG2850" s="24">
        <f t="shared" si="1077"/>
        <v>0</v>
      </c>
      <c r="CI2850" s="24">
        <f t="shared" si="1078"/>
        <v>0</v>
      </c>
      <c r="CK2850" s="24">
        <f t="shared" si="1079"/>
        <v>0</v>
      </c>
      <c r="CM2850" s="24">
        <f t="shared" si="1080"/>
        <v>0</v>
      </c>
      <c r="CO2850" s="24">
        <f t="shared" si="1081"/>
        <v>0</v>
      </c>
      <c r="CQ2850" s="24">
        <f t="shared" si="1082"/>
        <v>0</v>
      </c>
      <c r="CS2850" s="24">
        <f t="shared" si="1083"/>
        <v>0</v>
      </c>
    </row>
    <row r="2851" spans="9:97">
      <c r="I2851" s="24">
        <f t="shared" si="1063"/>
        <v>0</v>
      </c>
      <c r="J2851" s="24">
        <f t="shared" si="1062"/>
        <v>0</v>
      </c>
      <c r="M2851" s="24"/>
      <c r="N2851" s="24"/>
      <c r="O2851" s="24"/>
      <c r="P2851" s="24"/>
      <c r="Q2851" s="24"/>
      <c r="R2851" s="24"/>
      <c r="S2851" s="24">
        <f t="shared" si="1064"/>
        <v>0</v>
      </c>
      <c r="T2851" s="24">
        <f t="shared" si="1061"/>
        <v>0</v>
      </c>
      <c r="W2851" s="24"/>
      <c r="X2851" s="24"/>
      <c r="Y2851" s="24"/>
      <c r="Z2851" s="24"/>
      <c r="AA2851" s="24"/>
      <c r="AB2851" s="24"/>
      <c r="AC2851" s="24">
        <f t="shared" si="1065"/>
        <v>0</v>
      </c>
      <c r="AD2851" s="24">
        <f t="shared" si="1066"/>
        <v>0</v>
      </c>
      <c r="AG2851" s="24"/>
      <c r="AH2851" s="24"/>
      <c r="AI2851" s="24"/>
      <c r="AJ2851" s="24"/>
      <c r="AK2851" s="24"/>
      <c r="AL2851" s="24"/>
      <c r="AM2851" s="24">
        <f t="shared" si="1067"/>
        <v>0</v>
      </c>
      <c r="AN2851" s="24">
        <f t="shared" si="1084"/>
        <v>0</v>
      </c>
      <c r="AQ2851" s="24"/>
      <c r="AR2851" s="24"/>
      <c r="AS2851" s="24"/>
      <c r="AT2851" s="24"/>
      <c r="AU2851" s="24"/>
      <c r="AV2851" s="24"/>
      <c r="AW2851" s="24">
        <f t="shared" si="1068"/>
        <v>0</v>
      </c>
      <c r="AX2851" s="24">
        <f t="shared" si="1069"/>
        <v>0</v>
      </c>
      <c r="BA2851" s="24"/>
      <c r="BB2851" s="24"/>
      <c r="BC2851" s="24"/>
      <c r="BD2851" s="24"/>
      <c r="BE2851" s="24"/>
      <c r="BF2851" s="24"/>
      <c r="BG2851" s="24">
        <f t="shared" si="1070"/>
        <v>0</v>
      </c>
      <c r="BH2851" s="24">
        <f t="shared" si="1071"/>
        <v>0</v>
      </c>
      <c r="BK2851" s="24"/>
      <c r="BL2851" s="24"/>
      <c r="BM2851" s="24"/>
      <c r="BN2851" s="24"/>
      <c r="BO2851" s="24"/>
      <c r="BP2851" s="24"/>
      <c r="BQ2851" s="24">
        <f t="shared" si="1072"/>
        <v>0</v>
      </c>
      <c r="BR2851" s="24">
        <f t="shared" si="1073"/>
        <v>0</v>
      </c>
      <c r="BU2851" s="24"/>
      <c r="BV2851" s="24"/>
      <c r="BW2851" s="24"/>
      <c r="BX2851" s="24"/>
      <c r="BY2851" s="24"/>
      <c r="BZ2851" s="24"/>
      <c r="CA2851" s="24">
        <f t="shared" si="1074"/>
        <v>0</v>
      </c>
      <c r="CB2851" s="24">
        <f t="shared" si="1075"/>
        <v>0</v>
      </c>
      <c r="CC2851" s="24"/>
      <c r="CE2851" s="24">
        <f t="shared" si="1076"/>
        <v>0</v>
      </c>
      <c r="CG2851" s="24">
        <f t="shared" si="1077"/>
        <v>0</v>
      </c>
      <c r="CI2851" s="24">
        <f t="shared" si="1078"/>
        <v>0</v>
      </c>
      <c r="CK2851" s="24">
        <f t="shared" si="1079"/>
        <v>0</v>
      </c>
      <c r="CM2851" s="24">
        <f t="shared" si="1080"/>
        <v>0</v>
      </c>
      <c r="CO2851" s="24">
        <f t="shared" si="1081"/>
        <v>0</v>
      </c>
      <c r="CQ2851" s="24">
        <f t="shared" si="1082"/>
        <v>0</v>
      </c>
      <c r="CS2851" s="24">
        <f t="shared" si="1083"/>
        <v>0</v>
      </c>
    </row>
    <row r="2852" spans="9:97">
      <c r="I2852" s="24">
        <f t="shared" si="1063"/>
        <v>0</v>
      </c>
      <c r="J2852" s="24">
        <f t="shared" si="1062"/>
        <v>0</v>
      </c>
      <c r="M2852" s="24"/>
      <c r="N2852" s="24"/>
      <c r="O2852" s="24"/>
      <c r="P2852" s="24"/>
      <c r="Q2852" s="24"/>
      <c r="R2852" s="24"/>
      <c r="S2852" s="24">
        <f t="shared" si="1064"/>
        <v>0</v>
      </c>
      <c r="T2852" s="24">
        <f t="shared" si="1061"/>
        <v>0</v>
      </c>
      <c r="W2852" s="24"/>
      <c r="X2852" s="24"/>
      <c r="Y2852" s="24"/>
      <c r="Z2852" s="24"/>
      <c r="AA2852" s="24"/>
      <c r="AB2852" s="24"/>
      <c r="AC2852" s="24">
        <f t="shared" si="1065"/>
        <v>0</v>
      </c>
      <c r="AD2852" s="24">
        <f t="shared" si="1066"/>
        <v>0</v>
      </c>
      <c r="AG2852" s="24"/>
      <c r="AH2852" s="24"/>
      <c r="AI2852" s="24"/>
      <c r="AJ2852" s="24"/>
      <c r="AK2852" s="24"/>
      <c r="AL2852" s="24"/>
      <c r="AM2852" s="24">
        <f t="shared" si="1067"/>
        <v>0</v>
      </c>
      <c r="AN2852" s="24">
        <f t="shared" si="1084"/>
        <v>0</v>
      </c>
      <c r="AQ2852" s="24"/>
      <c r="AR2852" s="24"/>
      <c r="AS2852" s="24"/>
      <c r="AT2852" s="24"/>
      <c r="AU2852" s="24"/>
      <c r="AV2852" s="24"/>
      <c r="AW2852" s="24">
        <f t="shared" si="1068"/>
        <v>0</v>
      </c>
      <c r="AX2852" s="24">
        <f t="shared" si="1069"/>
        <v>0</v>
      </c>
      <c r="BA2852" s="24"/>
      <c r="BB2852" s="24"/>
      <c r="BC2852" s="24"/>
      <c r="BD2852" s="24"/>
      <c r="BE2852" s="24"/>
      <c r="BF2852" s="24"/>
      <c r="BG2852" s="24">
        <f t="shared" si="1070"/>
        <v>0</v>
      </c>
      <c r="BH2852" s="24">
        <f t="shared" si="1071"/>
        <v>0</v>
      </c>
      <c r="BK2852" s="24"/>
      <c r="BL2852" s="24"/>
      <c r="BM2852" s="24"/>
      <c r="BN2852" s="24"/>
      <c r="BO2852" s="24"/>
      <c r="BP2852" s="24"/>
      <c r="BQ2852" s="24">
        <f t="shared" si="1072"/>
        <v>0</v>
      </c>
      <c r="BR2852" s="24">
        <f t="shared" si="1073"/>
        <v>0</v>
      </c>
      <c r="BU2852" s="24"/>
      <c r="BV2852" s="24"/>
      <c r="BW2852" s="24"/>
      <c r="BX2852" s="24"/>
      <c r="BY2852" s="24"/>
      <c r="BZ2852" s="24"/>
      <c r="CA2852" s="24">
        <f t="shared" si="1074"/>
        <v>0</v>
      </c>
      <c r="CB2852" s="24">
        <f t="shared" si="1075"/>
        <v>0</v>
      </c>
      <c r="CC2852" s="24"/>
      <c r="CE2852" s="24">
        <f t="shared" si="1076"/>
        <v>0</v>
      </c>
      <c r="CG2852" s="24">
        <f t="shared" si="1077"/>
        <v>0</v>
      </c>
      <c r="CI2852" s="24">
        <f t="shared" si="1078"/>
        <v>0</v>
      </c>
      <c r="CK2852" s="24">
        <f t="shared" si="1079"/>
        <v>0</v>
      </c>
      <c r="CM2852" s="24">
        <f t="shared" si="1080"/>
        <v>0</v>
      </c>
      <c r="CO2852" s="24">
        <f t="shared" si="1081"/>
        <v>0</v>
      </c>
      <c r="CQ2852" s="24">
        <f t="shared" si="1082"/>
        <v>0</v>
      </c>
      <c r="CS2852" s="24">
        <f t="shared" si="1083"/>
        <v>0</v>
      </c>
    </row>
    <row r="2853" spans="9:97">
      <c r="I2853" s="24">
        <f t="shared" si="1063"/>
        <v>0</v>
      </c>
      <c r="J2853" s="24">
        <f t="shared" si="1062"/>
        <v>0</v>
      </c>
      <c r="M2853" s="24"/>
      <c r="N2853" s="24"/>
      <c r="O2853" s="24"/>
      <c r="P2853" s="24"/>
      <c r="Q2853" s="24"/>
      <c r="R2853" s="24"/>
      <c r="S2853" s="24">
        <f t="shared" si="1064"/>
        <v>0</v>
      </c>
      <c r="T2853" s="24">
        <f t="shared" si="1061"/>
        <v>0</v>
      </c>
      <c r="W2853" s="24"/>
      <c r="X2853" s="24"/>
      <c r="Y2853" s="24"/>
      <c r="Z2853" s="24"/>
      <c r="AA2853" s="24"/>
      <c r="AB2853" s="24"/>
      <c r="AC2853" s="24">
        <f t="shared" si="1065"/>
        <v>0</v>
      </c>
      <c r="AD2853" s="24">
        <f t="shared" si="1066"/>
        <v>0</v>
      </c>
      <c r="AG2853" s="24"/>
      <c r="AH2853" s="24"/>
      <c r="AI2853" s="24"/>
      <c r="AJ2853" s="24"/>
      <c r="AK2853" s="24"/>
      <c r="AL2853" s="24"/>
      <c r="AM2853" s="24">
        <f t="shared" si="1067"/>
        <v>0</v>
      </c>
      <c r="AN2853" s="24">
        <f t="shared" si="1084"/>
        <v>0</v>
      </c>
      <c r="AQ2853" s="24"/>
      <c r="AR2853" s="24"/>
      <c r="AS2853" s="24"/>
      <c r="AT2853" s="24"/>
      <c r="AU2853" s="24"/>
      <c r="AV2853" s="24"/>
      <c r="AW2853" s="24">
        <f t="shared" si="1068"/>
        <v>0</v>
      </c>
      <c r="AX2853" s="24">
        <f t="shared" si="1069"/>
        <v>0</v>
      </c>
      <c r="BA2853" s="24"/>
      <c r="BB2853" s="24"/>
      <c r="BC2853" s="24"/>
      <c r="BD2853" s="24"/>
      <c r="BE2853" s="24"/>
      <c r="BF2853" s="24"/>
      <c r="BG2853" s="24">
        <f t="shared" si="1070"/>
        <v>0</v>
      </c>
      <c r="BH2853" s="24">
        <f t="shared" si="1071"/>
        <v>0</v>
      </c>
      <c r="BK2853" s="24"/>
      <c r="BL2853" s="24"/>
      <c r="BM2853" s="24"/>
      <c r="BN2853" s="24"/>
      <c r="BO2853" s="24"/>
      <c r="BP2853" s="24"/>
      <c r="BQ2853" s="24">
        <f t="shared" si="1072"/>
        <v>0</v>
      </c>
      <c r="BR2853" s="24">
        <f t="shared" si="1073"/>
        <v>0</v>
      </c>
      <c r="BU2853" s="24"/>
      <c r="BV2853" s="24"/>
      <c r="BW2853" s="24"/>
      <c r="BX2853" s="24"/>
      <c r="BY2853" s="24"/>
      <c r="BZ2853" s="24"/>
      <c r="CA2853" s="24">
        <f t="shared" si="1074"/>
        <v>0</v>
      </c>
      <c r="CB2853" s="24">
        <f t="shared" si="1075"/>
        <v>0</v>
      </c>
      <c r="CC2853" s="24"/>
      <c r="CE2853" s="24">
        <f t="shared" si="1076"/>
        <v>0</v>
      </c>
      <c r="CG2853" s="24">
        <f t="shared" si="1077"/>
        <v>0</v>
      </c>
      <c r="CI2853" s="24">
        <f t="shared" si="1078"/>
        <v>0</v>
      </c>
      <c r="CK2853" s="24">
        <f t="shared" si="1079"/>
        <v>0</v>
      </c>
      <c r="CM2853" s="24">
        <f t="shared" si="1080"/>
        <v>0</v>
      </c>
      <c r="CO2853" s="24">
        <f t="shared" si="1081"/>
        <v>0</v>
      </c>
      <c r="CQ2853" s="24">
        <f t="shared" si="1082"/>
        <v>0</v>
      </c>
      <c r="CS2853" s="24">
        <f t="shared" si="1083"/>
        <v>0</v>
      </c>
    </row>
    <row r="2854" spans="9:97">
      <c r="I2854" s="24">
        <f t="shared" si="1063"/>
        <v>0</v>
      </c>
      <c r="J2854" s="24">
        <f t="shared" si="1062"/>
        <v>0</v>
      </c>
      <c r="M2854" s="24"/>
      <c r="N2854" s="24"/>
      <c r="O2854" s="24"/>
      <c r="P2854" s="24"/>
      <c r="Q2854" s="24"/>
      <c r="R2854" s="24"/>
      <c r="S2854" s="24">
        <f t="shared" si="1064"/>
        <v>0</v>
      </c>
      <c r="T2854" s="24">
        <f t="shared" si="1061"/>
        <v>0</v>
      </c>
      <c r="W2854" s="24"/>
      <c r="X2854" s="24"/>
      <c r="Y2854" s="24"/>
      <c r="Z2854" s="24"/>
      <c r="AA2854" s="24"/>
      <c r="AB2854" s="24"/>
      <c r="AC2854" s="24">
        <f t="shared" si="1065"/>
        <v>0</v>
      </c>
      <c r="AD2854" s="24">
        <f t="shared" si="1066"/>
        <v>0</v>
      </c>
      <c r="AG2854" s="24"/>
      <c r="AH2854" s="24"/>
      <c r="AI2854" s="24"/>
      <c r="AJ2854" s="24"/>
      <c r="AK2854" s="24"/>
      <c r="AL2854" s="24"/>
      <c r="AM2854" s="24">
        <f t="shared" si="1067"/>
        <v>0</v>
      </c>
      <c r="AN2854" s="24">
        <f t="shared" si="1084"/>
        <v>0</v>
      </c>
      <c r="AQ2854" s="24"/>
      <c r="AR2854" s="24"/>
      <c r="AS2854" s="24"/>
      <c r="AT2854" s="24"/>
      <c r="AU2854" s="24"/>
      <c r="AV2854" s="24"/>
      <c r="AW2854" s="24">
        <f t="shared" si="1068"/>
        <v>0</v>
      </c>
      <c r="AX2854" s="24">
        <f t="shared" si="1069"/>
        <v>0</v>
      </c>
      <c r="BA2854" s="24"/>
      <c r="BB2854" s="24"/>
      <c r="BC2854" s="24"/>
      <c r="BD2854" s="24"/>
      <c r="BE2854" s="24"/>
      <c r="BF2854" s="24"/>
      <c r="BG2854" s="24">
        <f t="shared" si="1070"/>
        <v>0</v>
      </c>
      <c r="BH2854" s="24">
        <f t="shared" si="1071"/>
        <v>0</v>
      </c>
      <c r="BK2854" s="24"/>
      <c r="BL2854" s="24"/>
      <c r="BM2854" s="24"/>
      <c r="BN2854" s="24"/>
      <c r="BO2854" s="24"/>
      <c r="BP2854" s="24"/>
      <c r="BQ2854" s="24">
        <f t="shared" si="1072"/>
        <v>0</v>
      </c>
      <c r="BR2854" s="24">
        <f t="shared" si="1073"/>
        <v>0</v>
      </c>
      <c r="BU2854" s="24"/>
      <c r="BV2854" s="24"/>
      <c r="BW2854" s="24"/>
      <c r="BX2854" s="24"/>
      <c r="BY2854" s="24"/>
      <c r="BZ2854" s="24"/>
      <c r="CA2854" s="24">
        <f t="shared" si="1074"/>
        <v>0</v>
      </c>
      <c r="CB2854" s="24">
        <f t="shared" si="1075"/>
        <v>0</v>
      </c>
      <c r="CC2854" s="24"/>
      <c r="CE2854" s="24">
        <f t="shared" si="1076"/>
        <v>0</v>
      </c>
      <c r="CG2854" s="24">
        <f t="shared" si="1077"/>
        <v>0</v>
      </c>
      <c r="CI2854" s="24">
        <f t="shared" si="1078"/>
        <v>0</v>
      </c>
      <c r="CK2854" s="24">
        <f t="shared" si="1079"/>
        <v>0</v>
      </c>
      <c r="CM2854" s="24">
        <f t="shared" si="1080"/>
        <v>0</v>
      </c>
      <c r="CO2854" s="24">
        <f t="shared" si="1081"/>
        <v>0</v>
      </c>
      <c r="CQ2854" s="24">
        <f t="shared" si="1082"/>
        <v>0</v>
      </c>
      <c r="CS2854" s="24">
        <f t="shared" si="1083"/>
        <v>0</v>
      </c>
    </row>
    <row r="2855" spans="9:97">
      <c r="I2855" s="24">
        <f t="shared" si="1063"/>
        <v>0</v>
      </c>
      <c r="J2855" s="24">
        <f t="shared" si="1062"/>
        <v>0</v>
      </c>
      <c r="M2855" s="24"/>
      <c r="N2855" s="24"/>
      <c r="O2855" s="24"/>
      <c r="P2855" s="24"/>
      <c r="Q2855" s="24"/>
      <c r="R2855" s="24"/>
      <c r="S2855" s="24">
        <f t="shared" si="1064"/>
        <v>0</v>
      </c>
      <c r="T2855" s="24">
        <f t="shared" ref="T2855:T2918" si="1085">IF(P2855&lt;M2855-N2855,M2855-N2855-P2855,0)</f>
        <v>0</v>
      </c>
      <c r="W2855" s="24"/>
      <c r="X2855" s="24"/>
      <c r="Y2855" s="24"/>
      <c r="Z2855" s="24"/>
      <c r="AA2855" s="24"/>
      <c r="AB2855" s="24"/>
      <c r="AC2855" s="24">
        <f t="shared" si="1065"/>
        <v>0</v>
      </c>
      <c r="AD2855" s="24">
        <f t="shared" si="1066"/>
        <v>0</v>
      </c>
      <c r="AG2855" s="24"/>
      <c r="AH2855" s="24"/>
      <c r="AI2855" s="24"/>
      <c r="AJ2855" s="24"/>
      <c r="AK2855" s="24"/>
      <c r="AL2855" s="24"/>
      <c r="AM2855" s="24">
        <f t="shared" si="1067"/>
        <v>0</v>
      </c>
      <c r="AN2855" s="24">
        <f t="shared" si="1084"/>
        <v>0</v>
      </c>
      <c r="AQ2855" s="24"/>
      <c r="AR2855" s="24"/>
      <c r="AS2855" s="24"/>
      <c r="AT2855" s="24"/>
      <c r="AU2855" s="24"/>
      <c r="AV2855" s="24"/>
      <c r="AW2855" s="24">
        <f t="shared" si="1068"/>
        <v>0</v>
      </c>
      <c r="AX2855" s="24">
        <f t="shared" si="1069"/>
        <v>0</v>
      </c>
      <c r="BA2855" s="24"/>
      <c r="BB2855" s="24"/>
      <c r="BC2855" s="24"/>
      <c r="BD2855" s="24"/>
      <c r="BE2855" s="24"/>
      <c r="BF2855" s="24"/>
      <c r="BG2855" s="24">
        <f t="shared" si="1070"/>
        <v>0</v>
      </c>
      <c r="BH2855" s="24">
        <f t="shared" si="1071"/>
        <v>0</v>
      </c>
      <c r="BK2855" s="24"/>
      <c r="BL2855" s="24"/>
      <c r="BM2855" s="24"/>
      <c r="BN2855" s="24"/>
      <c r="BO2855" s="24"/>
      <c r="BP2855" s="24"/>
      <c r="BQ2855" s="24">
        <f t="shared" si="1072"/>
        <v>0</v>
      </c>
      <c r="BR2855" s="24">
        <f t="shared" si="1073"/>
        <v>0</v>
      </c>
      <c r="BU2855" s="24"/>
      <c r="BV2855" s="24"/>
      <c r="BW2855" s="24"/>
      <c r="BX2855" s="24"/>
      <c r="BY2855" s="24"/>
      <c r="BZ2855" s="24"/>
      <c r="CA2855" s="24">
        <f t="shared" si="1074"/>
        <v>0</v>
      </c>
      <c r="CB2855" s="24">
        <f t="shared" si="1075"/>
        <v>0</v>
      </c>
      <c r="CC2855" s="24"/>
      <c r="CE2855" s="24">
        <f t="shared" si="1076"/>
        <v>0</v>
      </c>
      <c r="CG2855" s="24">
        <f t="shared" si="1077"/>
        <v>0</v>
      </c>
      <c r="CI2855" s="24">
        <f t="shared" si="1078"/>
        <v>0</v>
      </c>
      <c r="CK2855" s="24">
        <f t="shared" si="1079"/>
        <v>0</v>
      </c>
      <c r="CM2855" s="24">
        <f t="shared" si="1080"/>
        <v>0</v>
      </c>
      <c r="CO2855" s="24">
        <f t="shared" si="1081"/>
        <v>0</v>
      </c>
      <c r="CQ2855" s="24">
        <f t="shared" si="1082"/>
        <v>0</v>
      </c>
      <c r="CS2855" s="24">
        <f t="shared" si="1083"/>
        <v>0</v>
      </c>
    </row>
    <row r="2856" spans="9:97">
      <c r="I2856" s="24">
        <f t="shared" si="1063"/>
        <v>0</v>
      </c>
      <c r="J2856" s="24">
        <f t="shared" si="1062"/>
        <v>0</v>
      </c>
      <c r="M2856" s="24"/>
      <c r="N2856" s="24"/>
      <c r="O2856" s="24"/>
      <c r="P2856" s="24"/>
      <c r="Q2856" s="24"/>
      <c r="R2856" s="24"/>
      <c r="S2856" s="24">
        <f t="shared" si="1064"/>
        <v>0</v>
      </c>
      <c r="T2856" s="24">
        <f t="shared" si="1085"/>
        <v>0</v>
      </c>
      <c r="W2856" s="24"/>
      <c r="X2856" s="24"/>
      <c r="Y2856" s="24"/>
      <c r="Z2856" s="24"/>
      <c r="AA2856" s="24"/>
      <c r="AB2856" s="24"/>
      <c r="AC2856" s="24">
        <f t="shared" si="1065"/>
        <v>0</v>
      </c>
      <c r="AD2856" s="24">
        <f t="shared" si="1066"/>
        <v>0</v>
      </c>
      <c r="AG2856" s="24"/>
      <c r="AH2856" s="24"/>
      <c r="AI2856" s="24"/>
      <c r="AJ2856" s="24"/>
      <c r="AK2856" s="24"/>
      <c r="AL2856" s="24"/>
      <c r="AM2856" s="24">
        <f t="shared" si="1067"/>
        <v>0</v>
      </c>
      <c r="AN2856" s="24">
        <f t="shared" si="1084"/>
        <v>0</v>
      </c>
      <c r="AQ2856" s="24"/>
      <c r="AR2856" s="24"/>
      <c r="AS2856" s="24"/>
      <c r="AT2856" s="24"/>
      <c r="AU2856" s="24"/>
      <c r="AV2856" s="24"/>
      <c r="AW2856" s="24">
        <f t="shared" si="1068"/>
        <v>0</v>
      </c>
      <c r="AX2856" s="24">
        <f t="shared" si="1069"/>
        <v>0</v>
      </c>
      <c r="BA2856" s="24"/>
      <c r="BB2856" s="24"/>
      <c r="BC2856" s="24"/>
      <c r="BD2856" s="24"/>
      <c r="BE2856" s="24"/>
      <c r="BF2856" s="24"/>
      <c r="BG2856" s="24">
        <f t="shared" si="1070"/>
        <v>0</v>
      </c>
      <c r="BH2856" s="24">
        <f t="shared" si="1071"/>
        <v>0</v>
      </c>
      <c r="BK2856" s="24"/>
      <c r="BL2856" s="24"/>
      <c r="BM2856" s="24"/>
      <c r="BN2856" s="24"/>
      <c r="BO2856" s="24"/>
      <c r="BP2856" s="24"/>
      <c r="BQ2856" s="24">
        <f t="shared" si="1072"/>
        <v>0</v>
      </c>
      <c r="BR2856" s="24">
        <f t="shared" si="1073"/>
        <v>0</v>
      </c>
      <c r="BU2856" s="24"/>
      <c r="BV2856" s="24"/>
      <c r="BW2856" s="24"/>
      <c r="BX2856" s="24"/>
      <c r="BY2856" s="24"/>
      <c r="BZ2856" s="24"/>
      <c r="CA2856" s="24">
        <f t="shared" si="1074"/>
        <v>0</v>
      </c>
      <c r="CB2856" s="24">
        <f t="shared" si="1075"/>
        <v>0</v>
      </c>
      <c r="CC2856" s="24"/>
      <c r="CE2856" s="24">
        <f t="shared" si="1076"/>
        <v>0</v>
      </c>
      <c r="CG2856" s="24">
        <f t="shared" si="1077"/>
        <v>0</v>
      </c>
      <c r="CI2856" s="24">
        <f t="shared" si="1078"/>
        <v>0</v>
      </c>
      <c r="CK2856" s="24">
        <f t="shared" si="1079"/>
        <v>0</v>
      </c>
      <c r="CM2856" s="24">
        <f t="shared" si="1080"/>
        <v>0</v>
      </c>
      <c r="CO2856" s="24">
        <f t="shared" si="1081"/>
        <v>0</v>
      </c>
      <c r="CQ2856" s="24">
        <f t="shared" si="1082"/>
        <v>0</v>
      </c>
      <c r="CS2856" s="24">
        <f t="shared" si="1083"/>
        <v>0</v>
      </c>
    </row>
    <row r="2857" spans="9:97">
      <c r="I2857" s="24">
        <f t="shared" si="1063"/>
        <v>0</v>
      </c>
      <c r="J2857" s="24">
        <f t="shared" si="1062"/>
        <v>0</v>
      </c>
      <c r="M2857" s="24"/>
      <c r="N2857" s="24"/>
      <c r="O2857" s="24"/>
      <c r="P2857" s="24"/>
      <c r="Q2857" s="24"/>
      <c r="R2857" s="24"/>
      <c r="S2857" s="24">
        <f t="shared" si="1064"/>
        <v>0</v>
      </c>
      <c r="T2857" s="24">
        <f t="shared" si="1085"/>
        <v>0</v>
      </c>
      <c r="W2857" s="24"/>
      <c r="X2857" s="24"/>
      <c r="Y2857" s="24"/>
      <c r="Z2857" s="24"/>
      <c r="AA2857" s="24"/>
      <c r="AB2857" s="24"/>
      <c r="AC2857" s="24">
        <f t="shared" si="1065"/>
        <v>0</v>
      </c>
      <c r="AD2857" s="24">
        <f t="shared" si="1066"/>
        <v>0</v>
      </c>
      <c r="AG2857" s="24"/>
      <c r="AH2857" s="24"/>
      <c r="AI2857" s="24"/>
      <c r="AJ2857" s="24"/>
      <c r="AK2857" s="24"/>
      <c r="AL2857" s="24"/>
      <c r="AM2857" s="24">
        <f t="shared" si="1067"/>
        <v>0</v>
      </c>
      <c r="AN2857" s="24">
        <f t="shared" si="1084"/>
        <v>0</v>
      </c>
      <c r="AQ2857" s="24"/>
      <c r="AR2857" s="24"/>
      <c r="AS2857" s="24"/>
      <c r="AT2857" s="24"/>
      <c r="AU2857" s="24"/>
      <c r="AV2857" s="24"/>
      <c r="AW2857" s="24">
        <f t="shared" si="1068"/>
        <v>0</v>
      </c>
      <c r="AX2857" s="24">
        <f t="shared" si="1069"/>
        <v>0</v>
      </c>
      <c r="BA2857" s="24"/>
      <c r="BB2857" s="24"/>
      <c r="BC2857" s="24"/>
      <c r="BD2857" s="24"/>
      <c r="BE2857" s="24"/>
      <c r="BF2857" s="24"/>
      <c r="BG2857" s="24">
        <f t="shared" si="1070"/>
        <v>0</v>
      </c>
      <c r="BH2857" s="24">
        <f t="shared" si="1071"/>
        <v>0</v>
      </c>
      <c r="BK2857" s="24"/>
      <c r="BL2857" s="24"/>
      <c r="BM2857" s="24"/>
      <c r="BN2857" s="24"/>
      <c r="BO2857" s="24"/>
      <c r="BP2857" s="24"/>
      <c r="BQ2857" s="24">
        <f t="shared" si="1072"/>
        <v>0</v>
      </c>
      <c r="BR2857" s="24">
        <f t="shared" si="1073"/>
        <v>0</v>
      </c>
      <c r="BU2857" s="24"/>
      <c r="BV2857" s="24"/>
      <c r="BW2857" s="24"/>
      <c r="BX2857" s="24"/>
      <c r="BY2857" s="24"/>
      <c r="BZ2857" s="24"/>
      <c r="CA2857" s="24">
        <f t="shared" si="1074"/>
        <v>0</v>
      </c>
      <c r="CB2857" s="24">
        <f t="shared" si="1075"/>
        <v>0</v>
      </c>
      <c r="CC2857" s="24"/>
      <c r="CE2857" s="24">
        <f t="shared" si="1076"/>
        <v>0</v>
      </c>
      <c r="CG2857" s="24">
        <f t="shared" si="1077"/>
        <v>0</v>
      </c>
      <c r="CI2857" s="24">
        <f t="shared" si="1078"/>
        <v>0</v>
      </c>
      <c r="CK2857" s="24">
        <f t="shared" si="1079"/>
        <v>0</v>
      </c>
      <c r="CM2857" s="24">
        <f t="shared" si="1080"/>
        <v>0</v>
      </c>
      <c r="CO2857" s="24">
        <f t="shared" si="1081"/>
        <v>0</v>
      </c>
      <c r="CQ2857" s="24">
        <f t="shared" si="1082"/>
        <v>0</v>
      </c>
      <c r="CS2857" s="24">
        <f t="shared" si="1083"/>
        <v>0</v>
      </c>
    </row>
    <row r="2858" spans="9:97">
      <c r="I2858" s="24">
        <f t="shared" si="1063"/>
        <v>0</v>
      </c>
      <c r="J2858" s="24">
        <f t="shared" si="1062"/>
        <v>0</v>
      </c>
      <c r="M2858" s="24"/>
      <c r="N2858" s="24"/>
      <c r="O2858" s="24"/>
      <c r="P2858" s="24"/>
      <c r="Q2858" s="24"/>
      <c r="R2858" s="24"/>
      <c r="S2858" s="24">
        <f t="shared" si="1064"/>
        <v>0</v>
      </c>
      <c r="T2858" s="24">
        <f t="shared" si="1085"/>
        <v>0</v>
      </c>
      <c r="W2858" s="24"/>
      <c r="X2858" s="24"/>
      <c r="Y2858" s="24"/>
      <c r="Z2858" s="24"/>
      <c r="AA2858" s="24"/>
      <c r="AB2858" s="24"/>
      <c r="AC2858" s="24">
        <f t="shared" si="1065"/>
        <v>0</v>
      </c>
      <c r="AD2858" s="24">
        <f t="shared" si="1066"/>
        <v>0</v>
      </c>
      <c r="AG2858" s="24"/>
      <c r="AH2858" s="24"/>
      <c r="AI2858" s="24"/>
      <c r="AJ2858" s="24"/>
      <c r="AK2858" s="24"/>
      <c r="AL2858" s="24"/>
      <c r="AM2858" s="24">
        <f t="shared" si="1067"/>
        <v>0</v>
      </c>
      <c r="AN2858" s="24">
        <f t="shared" si="1084"/>
        <v>0</v>
      </c>
      <c r="AQ2858" s="24"/>
      <c r="AR2858" s="24"/>
      <c r="AS2858" s="24"/>
      <c r="AT2858" s="24"/>
      <c r="AU2858" s="24"/>
      <c r="AV2858" s="24"/>
      <c r="AW2858" s="24">
        <f t="shared" si="1068"/>
        <v>0</v>
      </c>
      <c r="AX2858" s="24">
        <f t="shared" si="1069"/>
        <v>0</v>
      </c>
      <c r="BA2858" s="24"/>
      <c r="BB2858" s="24"/>
      <c r="BC2858" s="24"/>
      <c r="BD2858" s="24"/>
      <c r="BE2858" s="24"/>
      <c r="BF2858" s="24"/>
      <c r="BG2858" s="24">
        <f t="shared" si="1070"/>
        <v>0</v>
      </c>
      <c r="BH2858" s="24">
        <f t="shared" si="1071"/>
        <v>0</v>
      </c>
      <c r="BK2858" s="24"/>
      <c r="BL2858" s="24"/>
      <c r="BM2858" s="24"/>
      <c r="BN2858" s="24"/>
      <c r="BO2858" s="24"/>
      <c r="BP2858" s="24"/>
      <c r="BQ2858" s="24">
        <f t="shared" si="1072"/>
        <v>0</v>
      </c>
      <c r="BR2858" s="24">
        <f t="shared" si="1073"/>
        <v>0</v>
      </c>
      <c r="BU2858" s="24"/>
      <c r="BV2858" s="24"/>
      <c r="BW2858" s="24"/>
      <c r="BX2858" s="24"/>
      <c r="BY2858" s="24"/>
      <c r="BZ2858" s="24"/>
      <c r="CA2858" s="24">
        <f t="shared" si="1074"/>
        <v>0</v>
      </c>
      <c r="CB2858" s="24">
        <f t="shared" si="1075"/>
        <v>0</v>
      </c>
      <c r="CC2858" s="24"/>
      <c r="CE2858" s="24">
        <f t="shared" si="1076"/>
        <v>0</v>
      </c>
      <c r="CG2858" s="24">
        <f t="shared" si="1077"/>
        <v>0</v>
      </c>
      <c r="CI2858" s="24">
        <f t="shared" si="1078"/>
        <v>0</v>
      </c>
      <c r="CK2858" s="24">
        <f t="shared" si="1079"/>
        <v>0</v>
      </c>
      <c r="CM2858" s="24">
        <f t="shared" si="1080"/>
        <v>0</v>
      </c>
      <c r="CO2858" s="24">
        <f t="shared" si="1081"/>
        <v>0</v>
      </c>
      <c r="CQ2858" s="24">
        <f t="shared" si="1082"/>
        <v>0</v>
      </c>
      <c r="CS2858" s="24">
        <f t="shared" si="1083"/>
        <v>0</v>
      </c>
    </row>
    <row r="2859" spans="9:97">
      <c r="I2859" s="24">
        <f t="shared" si="1063"/>
        <v>0</v>
      </c>
      <c r="J2859" s="24">
        <f t="shared" si="1062"/>
        <v>0</v>
      </c>
      <c r="M2859" s="24"/>
      <c r="N2859" s="24"/>
      <c r="O2859" s="24"/>
      <c r="P2859" s="24"/>
      <c r="Q2859" s="24"/>
      <c r="R2859" s="24"/>
      <c r="S2859" s="24">
        <f t="shared" si="1064"/>
        <v>0</v>
      </c>
      <c r="T2859" s="24">
        <f t="shared" si="1085"/>
        <v>0</v>
      </c>
      <c r="W2859" s="24"/>
      <c r="X2859" s="24"/>
      <c r="Y2859" s="24"/>
      <c r="Z2859" s="24"/>
      <c r="AA2859" s="24"/>
      <c r="AB2859" s="24"/>
      <c r="AC2859" s="24">
        <f t="shared" si="1065"/>
        <v>0</v>
      </c>
      <c r="AD2859" s="24">
        <f t="shared" si="1066"/>
        <v>0</v>
      </c>
      <c r="AG2859" s="24"/>
      <c r="AH2859" s="24"/>
      <c r="AI2859" s="24"/>
      <c r="AJ2859" s="24"/>
      <c r="AK2859" s="24"/>
      <c r="AL2859" s="24"/>
      <c r="AM2859" s="24">
        <f t="shared" si="1067"/>
        <v>0</v>
      </c>
      <c r="AN2859" s="24">
        <f t="shared" si="1084"/>
        <v>0</v>
      </c>
      <c r="AQ2859" s="24"/>
      <c r="AR2859" s="24"/>
      <c r="AS2859" s="24"/>
      <c r="AT2859" s="24"/>
      <c r="AU2859" s="24"/>
      <c r="AV2859" s="24"/>
      <c r="AW2859" s="24">
        <f t="shared" si="1068"/>
        <v>0</v>
      </c>
      <c r="AX2859" s="24">
        <f t="shared" si="1069"/>
        <v>0</v>
      </c>
      <c r="BA2859" s="24"/>
      <c r="BB2859" s="24"/>
      <c r="BC2859" s="24"/>
      <c r="BD2859" s="24"/>
      <c r="BE2859" s="24"/>
      <c r="BF2859" s="24"/>
      <c r="BG2859" s="24">
        <f t="shared" si="1070"/>
        <v>0</v>
      </c>
      <c r="BH2859" s="24">
        <f t="shared" si="1071"/>
        <v>0</v>
      </c>
      <c r="BK2859" s="24"/>
      <c r="BL2859" s="24"/>
      <c r="BM2859" s="24"/>
      <c r="BN2859" s="24"/>
      <c r="BO2859" s="24"/>
      <c r="BP2859" s="24"/>
      <c r="BQ2859" s="24">
        <f t="shared" si="1072"/>
        <v>0</v>
      </c>
      <c r="BR2859" s="24">
        <f t="shared" si="1073"/>
        <v>0</v>
      </c>
      <c r="BU2859" s="24"/>
      <c r="BV2859" s="24"/>
      <c r="BW2859" s="24"/>
      <c r="BX2859" s="24"/>
      <c r="BY2859" s="24"/>
      <c r="BZ2859" s="24"/>
      <c r="CA2859" s="24">
        <f t="shared" si="1074"/>
        <v>0</v>
      </c>
      <c r="CB2859" s="24">
        <f t="shared" si="1075"/>
        <v>0</v>
      </c>
      <c r="CC2859" s="24"/>
      <c r="CE2859" s="24">
        <f t="shared" si="1076"/>
        <v>0</v>
      </c>
      <c r="CG2859" s="24">
        <f t="shared" si="1077"/>
        <v>0</v>
      </c>
      <c r="CI2859" s="24">
        <f t="shared" si="1078"/>
        <v>0</v>
      </c>
      <c r="CK2859" s="24">
        <f t="shared" si="1079"/>
        <v>0</v>
      </c>
      <c r="CM2859" s="24">
        <f t="shared" si="1080"/>
        <v>0</v>
      </c>
      <c r="CO2859" s="24">
        <f t="shared" si="1081"/>
        <v>0</v>
      </c>
      <c r="CQ2859" s="24">
        <f t="shared" si="1082"/>
        <v>0</v>
      </c>
      <c r="CS2859" s="24">
        <f t="shared" si="1083"/>
        <v>0</v>
      </c>
    </row>
    <row r="2860" spans="9:97">
      <c r="I2860" s="24">
        <f t="shared" si="1063"/>
        <v>0</v>
      </c>
      <c r="J2860" s="24">
        <f t="shared" si="1062"/>
        <v>0</v>
      </c>
      <c r="M2860" s="24"/>
      <c r="N2860" s="24"/>
      <c r="O2860" s="24"/>
      <c r="P2860" s="24"/>
      <c r="Q2860" s="24"/>
      <c r="R2860" s="24"/>
      <c r="S2860" s="24">
        <f t="shared" si="1064"/>
        <v>0</v>
      </c>
      <c r="T2860" s="24">
        <f t="shared" si="1085"/>
        <v>0</v>
      </c>
      <c r="W2860" s="24"/>
      <c r="X2860" s="24"/>
      <c r="Y2860" s="24"/>
      <c r="Z2860" s="24"/>
      <c r="AA2860" s="24"/>
      <c r="AB2860" s="24"/>
      <c r="AC2860" s="24">
        <f t="shared" si="1065"/>
        <v>0</v>
      </c>
      <c r="AD2860" s="24">
        <f t="shared" si="1066"/>
        <v>0</v>
      </c>
      <c r="AG2860" s="24"/>
      <c r="AH2860" s="24"/>
      <c r="AI2860" s="24"/>
      <c r="AJ2860" s="24"/>
      <c r="AK2860" s="24"/>
      <c r="AL2860" s="24"/>
      <c r="AM2860" s="24">
        <f t="shared" si="1067"/>
        <v>0</v>
      </c>
      <c r="AN2860" s="24">
        <f t="shared" si="1084"/>
        <v>0</v>
      </c>
      <c r="AQ2860" s="24"/>
      <c r="AR2860" s="24"/>
      <c r="AS2860" s="24"/>
      <c r="AT2860" s="24"/>
      <c r="AU2860" s="24"/>
      <c r="AV2860" s="24"/>
      <c r="AW2860" s="24">
        <f t="shared" si="1068"/>
        <v>0</v>
      </c>
      <c r="AX2860" s="24">
        <f t="shared" si="1069"/>
        <v>0</v>
      </c>
      <c r="BA2860" s="24"/>
      <c r="BB2860" s="24"/>
      <c r="BC2860" s="24"/>
      <c r="BD2860" s="24"/>
      <c r="BE2860" s="24"/>
      <c r="BF2860" s="24"/>
      <c r="BG2860" s="24">
        <f t="shared" si="1070"/>
        <v>0</v>
      </c>
      <c r="BH2860" s="24">
        <f t="shared" si="1071"/>
        <v>0</v>
      </c>
      <c r="BK2860" s="24"/>
      <c r="BL2860" s="24"/>
      <c r="BM2860" s="24"/>
      <c r="BN2860" s="24"/>
      <c r="BO2860" s="24"/>
      <c r="BP2860" s="24"/>
      <c r="BQ2860" s="24">
        <f t="shared" si="1072"/>
        <v>0</v>
      </c>
      <c r="BR2860" s="24">
        <f t="shared" si="1073"/>
        <v>0</v>
      </c>
      <c r="BU2860" s="24"/>
      <c r="BV2860" s="24"/>
      <c r="BW2860" s="24"/>
      <c r="BX2860" s="24"/>
      <c r="BY2860" s="24"/>
      <c r="BZ2860" s="24"/>
      <c r="CA2860" s="24">
        <f t="shared" si="1074"/>
        <v>0</v>
      </c>
      <c r="CB2860" s="24">
        <f t="shared" si="1075"/>
        <v>0</v>
      </c>
      <c r="CC2860" s="24"/>
      <c r="CE2860" s="24">
        <f t="shared" si="1076"/>
        <v>0</v>
      </c>
      <c r="CG2860" s="24">
        <f t="shared" si="1077"/>
        <v>0</v>
      </c>
      <c r="CI2860" s="24">
        <f t="shared" si="1078"/>
        <v>0</v>
      </c>
      <c r="CK2860" s="24">
        <f t="shared" si="1079"/>
        <v>0</v>
      </c>
      <c r="CM2860" s="24">
        <f t="shared" si="1080"/>
        <v>0</v>
      </c>
      <c r="CO2860" s="24">
        <f t="shared" si="1081"/>
        <v>0</v>
      </c>
      <c r="CQ2860" s="24">
        <f t="shared" si="1082"/>
        <v>0</v>
      </c>
      <c r="CS2860" s="24">
        <f t="shared" si="1083"/>
        <v>0</v>
      </c>
    </row>
    <row r="2861" spans="9:97">
      <c r="I2861" s="24">
        <f t="shared" si="1063"/>
        <v>0</v>
      </c>
      <c r="J2861" s="24">
        <f t="shared" si="1062"/>
        <v>0</v>
      </c>
      <c r="M2861" s="24"/>
      <c r="N2861" s="24"/>
      <c r="O2861" s="24"/>
      <c r="P2861" s="24"/>
      <c r="Q2861" s="24"/>
      <c r="R2861" s="24"/>
      <c r="S2861" s="24">
        <f t="shared" si="1064"/>
        <v>0</v>
      </c>
      <c r="T2861" s="24">
        <f t="shared" si="1085"/>
        <v>0</v>
      </c>
      <c r="W2861" s="24"/>
      <c r="X2861" s="24"/>
      <c r="Y2861" s="24"/>
      <c r="Z2861" s="24"/>
      <c r="AA2861" s="24"/>
      <c r="AB2861" s="24"/>
      <c r="AC2861" s="24">
        <f t="shared" si="1065"/>
        <v>0</v>
      </c>
      <c r="AD2861" s="24">
        <f t="shared" si="1066"/>
        <v>0</v>
      </c>
      <c r="AG2861" s="24"/>
      <c r="AH2861" s="24"/>
      <c r="AI2861" s="24"/>
      <c r="AJ2861" s="24"/>
      <c r="AK2861" s="24"/>
      <c r="AL2861" s="24"/>
      <c r="AM2861" s="24">
        <f t="shared" si="1067"/>
        <v>0</v>
      </c>
      <c r="AN2861" s="24">
        <f t="shared" si="1084"/>
        <v>0</v>
      </c>
      <c r="AQ2861" s="24"/>
      <c r="AR2861" s="24"/>
      <c r="AS2861" s="24"/>
      <c r="AT2861" s="24"/>
      <c r="AU2861" s="24"/>
      <c r="AV2861" s="24"/>
      <c r="AW2861" s="24">
        <f t="shared" si="1068"/>
        <v>0</v>
      </c>
      <c r="AX2861" s="24">
        <f t="shared" si="1069"/>
        <v>0</v>
      </c>
      <c r="BA2861" s="24"/>
      <c r="BB2861" s="24"/>
      <c r="BC2861" s="24"/>
      <c r="BD2861" s="24"/>
      <c r="BE2861" s="24"/>
      <c r="BF2861" s="24"/>
      <c r="BG2861" s="24">
        <f t="shared" si="1070"/>
        <v>0</v>
      </c>
      <c r="BH2861" s="24">
        <f t="shared" si="1071"/>
        <v>0</v>
      </c>
      <c r="BK2861" s="24"/>
      <c r="BL2861" s="24"/>
      <c r="BM2861" s="24"/>
      <c r="BN2861" s="24"/>
      <c r="BO2861" s="24"/>
      <c r="BP2861" s="24"/>
      <c r="BQ2861" s="24">
        <f t="shared" si="1072"/>
        <v>0</v>
      </c>
      <c r="BR2861" s="24">
        <f t="shared" si="1073"/>
        <v>0</v>
      </c>
      <c r="BU2861" s="24"/>
      <c r="BV2861" s="24"/>
      <c r="BW2861" s="24"/>
      <c r="BX2861" s="24"/>
      <c r="BY2861" s="24"/>
      <c r="BZ2861" s="24"/>
      <c r="CA2861" s="24">
        <f t="shared" si="1074"/>
        <v>0</v>
      </c>
      <c r="CB2861" s="24">
        <f t="shared" si="1075"/>
        <v>0</v>
      </c>
      <c r="CC2861" s="24"/>
      <c r="CE2861" s="24">
        <f t="shared" si="1076"/>
        <v>0</v>
      </c>
      <c r="CG2861" s="24">
        <f t="shared" si="1077"/>
        <v>0</v>
      </c>
      <c r="CI2861" s="24">
        <f t="shared" si="1078"/>
        <v>0</v>
      </c>
      <c r="CK2861" s="24">
        <f t="shared" si="1079"/>
        <v>0</v>
      </c>
      <c r="CM2861" s="24">
        <f t="shared" si="1080"/>
        <v>0</v>
      </c>
      <c r="CO2861" s="24">
        <f t="shared" si="1081"/>
        <v>0</v>
      </c>
      <c r="CQ2861" s="24">
        <f t="shared" si="1082"/>
        <v>0</v>
      </c>
      <c r="CS2861" s="24">
        <f t="shared" si="1083"/>
        <v>0</v>
      </c>
    </row>
    <row r="2862" spans="9:97">
      <c r="I2862" s="24">
        <f t="shared" si="1063"/>
        <v>0</v>
      </c>
      <c r="J2862" s="24">
        <f t="shared" si="1062"/>
        <v>0</v>
      </c>
      <c r="M2862" s="24"/>
      <c r="N2862" s="24"/>
      <c r="O2862" s="24"/>
      <c r="P2862" s="24"/>
      <c r="Q2862" s="24"/>
      <c r="R2862" s="24"/>
      <c r="S2862" s="24">
        <f t="shared" si="1064"/>
        <v>0</v>
      </c>
      <c r="T2862" s="24">
        <f t="shared" si="1085"/>
        <v>0</v>
      </c>
      <c r="W2862" s="24"/>
      <c r="X2862" s="24"/>
      <c r="Y2862" s="24"/>
      <c r="Z2862" s="24"/>
      <c r="AA2862" s="24"/>
      <c r="AB2862" s="24"/>
      <c r="AC2862" s="24">
        <f t="shared" si="1065"/>
        <v>0</v>
      </c>
      <c r="AD2862" s="24">
        <f t="shared" si="1066"/>
        <v>0</v>
      </c>
      <c r="AG2862" s="24"/>
      <c r="AH2862" s="24"/>
      <c r="AI2862" s="24"/>
      <c r="AJ2862" s="24"/>
      <c r="AK2862" s="24"/>
      <c r="AL2862" s="24"/>
      <c r="AM2862" s="24">
        <f t="shared" si="1067"/>
        <v>0</v>
      </c>
      <c r="AN2862" s="24">
        <f t="shared" si="1084"/>
        <v>0</v>
      </c>
      <c r="AQ2862" s="24"/>
      <c r="AR2862" s="24"/>
      <c r="AS2862" s="24"/>
      <c r="AT2862" s="24"/>
      <c r="AU2862" s="24"/>
      <c r="AV2862" s="24"/>
      <c r="AW2862" s="24">
        <f t="shared" si="1068"/>
        <v>0</v>
      </c>
      <c r="AX2862" s="24">
        <f t="shared" si="1069"/>
        <v>0</v>
      </c>
      <c r="BA2862" s="24"/>
      <c r="BB2862" s="24"/>
      <c r="BC2862" s="24"/>
      <c r="BD2862" s="24"/>
      <c r="BE2862" s="24"/>
      <c r="BF2862" s="24"/>
      <c r="BG2862" s="24">
        <f t="shared" si="1070"/>
        <v>0</v>
      </c>
      <c r="BH2862" s="24">
        <f t="shared" si="1071"/>
        <v>0</v>
      </c>
      <c r="BK2862" s="24"/>
      <c r="BL2862" s="24"/>
      <c r="BM2862" s="24"/>
      <c r="BN2862" s="24"/>
      <c r="BO2862" s="24"/>
      <c r="BP2862" s="24"/>
      <c r="BQ2862" s="24">
        <f t="shared" si="1072"/>
        <v>0</v>
      </c>
      <c r="BR2862" s="24">
        <f t="shared" si="1073"/>
        <v>0</v>
      </c>
      <c r="BU2862" s="24"/>
      <c r="BV2862" s="24"/>
      <c r="BW2862" s="24"/>
      <c r="BX2862" s="24"/>
      <c r="BY2862" s="24"/>
      <c r="BZ2862" s="24"/>
      <c r="CA2862" s="24">
        <f t="shared" si="1074"/>
        <v>0</v>
      </c>
      <c r="CB2862" s="24">
        <f t="shared" si="1075"/>
        <v>0</v>
      </c>
      <c r="CC2862" s="24"/>
      <c r="CE2862" s="24">
        <f t="shared" si="1076"/>
        <v>0</v>
      </c>
      <c r="CG2862" s="24">
        <f t="shared" si="1077"/>
        <v>0</v>
      </c>
      <c r="CI2862" s="24">
        <f t="shared" si="1078"/>
        <v>0</v>
      </c>
      <c r="CK2862" s="24">
        <f t="shared" si="1079"/>
        <v>0</v>
      </c>
      <c r="CM2862" s="24">
        <f t="shared" si="1080"/>
        <v>0</v>
      </c>
      <c r="CO2862" s="24">
        <f t="shared" si="1081"/>
        <v>0</v>
      </c>
      <c r="CQ2862" s="24">
        <f t="shared" si="1082"/>
        <v>0</v>
      </c>
      <c r="CS2862" s="24">
        <f t="shared" si="1083"/>
        <v>0</v>
      </c>
    </row>
    <row r="2863" spans="9:97">
      <c r="I2863" s="24">
        <f t="shared" si="1063"/>
        <v>0</v>
      </c>
      <c r="J2863" s="24">
        <f t="shared" si="1062"/>
        <v>0</v>
      </c>
      <c r="M2863" s="24"/>
      <c r="N2863" s="24"/>
      <c r="O2863" s="24"/>
      <c r="P2863" s="24"/>
      <c r="Q2863" s="24"/>
      <c r="R2863" s="24"/>
      <c r="S2863" s="24">
        <f t="shared" si="1064"/>
        <v>0</v>
      </c>
      <c r="T2863" s="24">
        <f t="shared" si="1085"/>
        <v>0</v>
      </c>
      <c r="W2863" s="24"/>
      <c r="X2863" s="24"/>
      <c r="Y2863" s="24"/>
      <c r="Z2863" s="24"/>
      <c r="AA2863" s="24"/>
      <c r="AB2863" s="24"/>
      <c r="AC2863" s="24">
        <f t="shared" si="1065"/>
        <v>0</v>
      </c>
      <c r="AD2863" s="24">
        <f t="shared" si="1066"/>
        <v>0</v>
      </c>
      <c r="AG2863" s="24"/>
      <c r="AH2863" s="24"/>
      <c r="AI2863" s="24"/>
      <c r="AJ2863" s="24"/>
      <c r="AK2863" s="24"/>
      <c r="AL2863" s="24"/>
      <c r="AM2863" s="24">
        <f t="shared" si="1067"/>
        <v>0</v>
      </c>
      <c r="AN2863" s="24">
        <f t="shared" si="1084"/>
        <v>0</v>
      </c>
      <c r="AQ2863" s="24"/>
      <c r="AR2863" s="24"/>
      <c r="AS2863" s="24"/>
      <c r="AT2863" s="24"/>
      <c r="AU2863" s="24"/>
      <c r="AV2863" s="24"/>
      <c r="AW2863" s="24">
        <f t="shared" si="1068"/>
        <v>0</v>
      </c>
      <c r="AX2863" s="24">
        <f t="shared" si="1069"/>
        <v>0</v>
      </c>
      <c r="BA2863" s="24"/>
      <c r="BB2863" s="24"/>
      <c r="BC2863" s="24"/>
      <c r="BD2863" s="24"/>
      <c r="BE2863" s="24"/>
      <c r="BF2863" s="24"/>
      <c r="BG2863" s="24">
        <f t="shared" si="1070"/>
        <v>0</v>
      </c>
      <c r="BH2863" s="24">
        <f t="shared" si="1071"/>
        <v>0</v>
      </c>
      <c r="BK2863" s="24"/>
      <c r="BL2863" s="24"/>
      <c r="BM2863" s="24"/>
      <c r="BN2863" s="24"/>
      <c r="BO2863" s="24"/>
      <c r="BP2863" s="24"/>
      <c r="BQ2863" s="24">
        <f t="shared" si="1072"/>
        <v>0</v>
      </c>
      <c r="BR2863" s="24">
        <f t="shared" si="1073"/>
        <v>0</v>
      </c>
      <c r="BU2863" s="24"/>
      <c r="BV2863" s="24"/>
      <c r="BW2863" s="24"/>
      <c r="BX2863" s="24"/>
      <c r="BY2863" s="24"/>
      <c r="BZ2863" s="24"/>
      <c r="CA2863" s="24">
        <f t="shared" si="1074"/>
        <v>0</v>
      </c>
      <c r="CB2863" s="24">
        <f t="shared" si="1075"/>
        <v>0</v>
      </c>
      <c r="CC2863" s="24"/>
      <c r="CE2863" s="24">
        <f t="shared" si="1076"/>
        <v>0</v>
      </c>
      <c r="CG2863" s="24">
        <f t="shared" si="1077"/>
        <v>0</v>
      </c>
      <c r="CI2863" s="24">
        <f t="shared" si="1078"/>
        <v>0</v>
      </c>
      <c r="CK2863" s="24">
        <f t="shared" si="1079"/>
        <v>0</v>
      </c>
      <c r="CM2863" s="24">
        <f t="shared" si="1080"/>
        <v>0</v>
      </c>
      <c r="CO2863" s="24">
        <f t="shared" si="1081"/>
        <v>0</v>
      </c>
      <c r="CQ2863" s="24">
        <f t="shared" si="1082"/>
        <v>0</v>
      </c>
      <c r="CS2863" s="24">
        <f t="shared" si="1083"/>
        <v>0</v>
      </c>
    </row>
    <row r="2864" spans="9:97">
      <c r="I2864" s="24">
        <f t="shared" si="1063"/>
        <v>0</v>
      </c>
      <c r="J2864" s="24">
        <f t="shared" si="1062"/>
        <v>0</v>
      </c>
      <c r="M2864" s="24"/>
      <c r="N2864" s="24"/>
      <c r="O2864" s="24"/>
      <c r="P2864" s="24"/>
      <c r="Q2864" s="24"/>
      <c r="R2864" s="24"/>
      <c r="S2864" s="24">
        <f t="shared" si="1064"/>
        <v>0</v>
      </c>
      <c r="T2864" s="24">
        <f t="shared" si="1085"/>
        <v>0</v>
      </c>
      <c r="W2864" s="24"/>
      <c r="X2864" s="24"/>
      <c r="Y2864" s="24"/>
      <c r="Z2864" s="24"/>
      <c r="AA2864" s="24"/>
      <c r="AB2864" s="24"/>
      <c r="AC2864" s="24">
        <f t="shared" si="1065"/>
        <v>0</v>
      </c>
      <c r="AD2864" s="24">
        <f t="shared" si="1066"/>
        <v>0</v>
      </c>
      <c r="AG2864" s="24"/>
      <c r="AH2864" s="24"/>
      <c r="AI2864" s="24"/>
      <c r="AJ2864" s="24"/>
      <c r="AK2864" s="24"/>
      <c r="AL2864" s="24"/>
      <c r="AM2864" s="24">
        <f t="shared" si="1067"/>
        <v>0</v>
      </c>
      <c r="AN2864" s="24">
        <f t="shared" si="1084"/>
        <v>0</v>
      </c>
      <c r="AQ2864" s="24"/>
      <c r="AR2864" s="24"/>
      <c r="AS2864" s="24"/>
      <c r="AT2864" s="24"/>
      <c r="AU2864" s="24"/>
      <c r="AV2864" s="24"/>
      <c r="AW2864" s="24">
        <f t="shared" si="1068"/>
        <v>0</v>
      </c>
      <c r="AX2864" s="24">
        <f t="shared" si="1069"/>
        <v>0</v>
      </c>
      <c r="BA2864" s="24"/>
      <c r="BB2864" s="24"/>
      <c r="BC2864" s="24"/>
      <c r="BD2864" s="24"/>
      <c r="BE2864" s="24"/>
      <c r="BF2864" s="24"/>
      <c r="BG2864" s="24">
        <f t="shared" si="1070"/>
        <v>0</v>
      </c>
      <c r="BH2864" s="24">
        <f t="shared" si="1071"/>
        <v>0</v>
      </c>
      <c r="BK2864" s="24"/>
      <c r="BL2864" s="24"/>
      <c r="BM2864" s="24"/>
      <c r="BN2864" s="24"/>
      <c r="BO2864" s="24"/>
      <c r="BP2864" s="24"/>
      <c r="BQ2864" s="24">
        <f t="shared" si="1072"/>
        <v>0</v>
      </c>
      <c r="BR2864" s="24">
        <f t="shared" si="1073"/>
        <v>0</v>
      </c>
      <c r="BU2864" s="24"/>
      <c r="BV2864" s="24"/>
      <c r="BW2864" s="24"/>
      <c r="BX2864" s="24"/>
      <c r="BY2864" s="24"/>
      <c r="BZ2864" s="24"/>
      <c r="CA2864" s="24">
        <f t="shared" si="1074"/>
        <v>0</v>
      </c>
      <c r="CB2864" s="24">
        <f t="shared" si="1075"/>
        <v>0</v>
      </c>
      <c r="CC2864" s="24"/>
      <c r="CE2864" s="24">
        <f t="shared" si="1076"/>
        <v>0</v>
      </c>
      <c r="CG2864" s="24">
        <f t="shared" si="1077"/>
        <v>0</v>
      </c>
      <c r="CI2864" s="24">
        <f t="shared" si="1078"/>
        <v>0</v>
      </c>
      <c r="CK2864" s="24">
        <f t="shared" si="1079"/>
        <v>0</v>
      </c>
      <c r="CM2864" s="24">
        <f t="shared" si="1080"/>
        <v>0</v>
      </c>
      <c r="CO2864" s="24">
        <f t="shared" si="1081"/>
        <v>0</v>
      </c>
      <c r="CQ2864" s="24">
        <f t="shared" si="1082"/>
        <v>0</v>
      </c>
      <c r="CS2864" s="24">
        <f t="shared" si="1083"/>
        <v>0</v>
      </c>
    </row>
    <row r="2865" spans="9:97">
      <c r="I2865" s="24">
        <f t="shared" si="1063"/>
        <v>0</v>
      </c>
      <c r="J2865" s="24">
        <f t="shared" si="1062"/>
        <v>0</v>
      </c>
      <c r="M2865" s="24"/>
      <c r="N2865" s="24"/>
      <c r="O2865" s="24"/>
      <c r="P2865" s="24"/>
      <c r="Q2865" s="24"/>
      <c r="R2865" s="24"/>
      <c r="S2865" s="24">
        <f t="shared" si="1064"/>
        <v>0</v>
      </c>
      <c r="T2865" s="24">
        <f t="shared" si="1085"/>
        <v>0</v>
      </c>
      <c r="W2865" s="24"/>
      <c r="X2865" s="24"/>
      <c r="Y2865" s="24"/>
      <c r="Z2865" s="24"/>
      <c r="AA2865" s="24"/>
      <c r="AB2865" s="24"/>
      <c r="AC2865" s="24">
        <f t="shared" si="1065"/>
        <v>0</v>
      </c>
      <c r="AD2865" s="24">
        <f t="shared" si="1066"/>
        <v>0</v>
      </c>
      <c r="AG2865" s="24"/>
      <c r="AH2865" s="24"/>
      <c r="AI2865" s="24"/>
      <c r="AJ2865" s="24"/>
      <c r="AK2865" s="24"/>
      <c r="AL2865" s="24"/>
      <c r="AM2865" s="24">
        <f t="shared" si="1067"/>
        <v>0</v>
      </c>
      <c r="AN2865" s="24">
        <f t="shared" si="1084"/>
        <v>0</v>
      </c>
      <c r="AQ2865" s="24"/>
      <c r="AR2865" s="24"/>
      <c r="AS2865" s="24"/>
      <c r="AT2865" s="24"/>
      <c r="AU2865" s="24"/>
      <c r="AV2865" s="24"/>
      <c r="AW2865" s="24">
        <f t="shared" si="1068"/>
        <v>0</v>
      </c>
      <c r="AX2865" s="24">
        <f t="shared" si="1069"/>
        <v>0</v>
      </c>
      <c r="BA2865" s="24"/>
      <c r="BB2865" s="24"/>
      <c r="BC2865" s="24"/>
      <c r="BD2865" s="24"/>
      <c r="BE2865" s="24"/>
      <c r="BF2865" s="24"/>
      <c r="BG2865" s="24">
        <f t="shared" si="1070"/>
        <v>0</v>
      </c>
      <c r="BH2865" s="24">
        <f t="shared" si="1071"/>
        <v>0</v>
      </c>
      <c r="BK2865" s="24"/>
      <c r="BL2865" s="24"/>
      <c r="BM2865" s="24"/>
      <c r="BN2865" s="24"/>
      <c r="BO2865" s="24"/>
      <c r="BP2865" s="24"/>
      <c r="BQ2865" s="24">
        <f t="shared" si="1072"/>
        <v>0</v>
      </c>
      <c r="BR2865" s="24">
        <f t="shared" si="1073"/>
        <v>0</v>
      </c>
      <c r="BU2865" s="24"/>
      <c r="BV2865" s="24"/>
      <c r="BW2865" s="24"/>
      <c r="BX2865" s="24"/>
      <c r="BY2865" s="24"/>
      <c r="BZ2865" s="24"/>
      <c r="CA2865" s="24">
        <f t="shared" si="1074"/>
        <v>0</v>
      </c>
      <c r="CB2865" s="24">
        <f t="shared" si="1075"/>
        <v>0</v>
      </c>
      <c r="CC2865" s="24"/>
      <c r="CE2865" s="24">
        <f t="shared" si="1076"/>
        <v>0</v>
      </c>
      <c r="CG2865" s="24">
        <f t="shared" si="1077"/>
        <v>0</v>
      </c>
      <c r="CI2865" s="24">
        <f t="shared" si="1078"/>
        <v>0</v>
      </c>
      <c r="CK2865" s="24">
        <f t="shared" si="1079"/>
        <v>0</v>
      </c>
      <c r="CM2865" s="24">
        <f t="shared" si="1080"/>
        <v>0</v>
      </c>
      <c r="CO2865" s="24">
        <f t="shared" si="1081"/>
        <v>0</v>
      </c>
      <c r="CQ2865" s="24">
        <f t="shared" si="1082"/>
        <v>0</v>
      </c>
      <c r="CS2865" s="24">
        <f t="shared" si="1083"/>
        <v>0</v>
      </c>
    </row>
    <row r="2866" spans="9:97">
      <c r="I2866" s="24">
        <f t="shared" si="1063"/>
        <v>0</v>
      </c>
      <c r="J2866" s="24">
        <f t="shared" si="1062"/>
        <v>0</v>
      </c>
      <c r="M2866" s="24"/>
      <c r="N2866" s="24"/>
      <c r="O2866" s="24"/>
      <c r="P2866" s="24"/>
      <c r="Q2866" s="24"/>
      <c r="R2866" s="24"/>
      <c r="S2866" s="24">
        <f t="shared" si="1064"/>
        <v>0</v>
      </c>
      <c r="T2866" s="24">
        <f t="shared" si="1085"/>
        <v>0</v>
      </c>
      <c r="W2866" s="24"/>
      <c r="X2866" s="24"/>
      <c r="Y2866" s="24"/>
      <c r="Z2866" s="24"/>
      <c r="AA2866" s="24"/>
      <c r="AB2866" s="24"/>
      <c r="AC2866" s="24">
        <f t="shared" si="1065"/>
        <v>0</v>
      </c>
      <c r="AD2866" s="24">
        <f t="shared" si="1066"/>
        <v>0</v>
      </c>
      <c r="AG2866" s="24"/>
      <c r="AH2866" s="24"/>
      <c r="AI2866" s="24"/>
      <c r="AJ2866" s="24"/>
      <c r="AK2866" s="24"/>
      <c r="AL2866" s="24"/>
      <c r="AM2866" s="24">
        <f t="shared" si="1067"/>
        <v>0</v>
      </c>
      <c r="AN2866" s="24">
        <f t="shared" si="1084"/>
        <v>0</v>
      </c>
      <c r="AQ2866" s="24"/>
      <c r="AR2866" s="24"/>
      <c r="AS2866" s="24"/>
      <c r="AT2866" s="24"/>
      <c r="AU2866" s="24"/>
      <c r="AV2866" s="24"/>
      <c r="AW2866" s="24">
        <f t="shared" si="1068"/>
        <v>0</v>
      </c>
      <c r="AX2866" s="24">
        <f t="shared" si="1069"/>
        <v>0</v>
      </c>
      <c r="BA2866" s="24"/>
      <c r="BB2866" s="24"/>
      <c r="BC2866" s="24"/>
      <c r="BD2866" s="24"/>
      <c r="BE2866" s="24"/>
      <c r="BF2866" s="24"/>
      <c r="BG2866" s="24">
        <f t="shared" si="1070"/>
        <v>0</v>
      </c>
      <c r="BH2866" s="24">
        <f t="shared" si="1071"/>
        <v>0</v>
      </c>
      <c r="BK2866" s="24"/>
      <c r="BL2866" s="24"/>
      <c r="BM2866" s="24"/>
      <c r="BN2866" s="24"/>
      <c r="BO2866" s="24"/>
      <c r="BP2866" s="24"/>
      <c r="BQ2866" s="24">
        <f t="shared" si="1072"/>
        <v>0</v>
      </c>
      <c r="BR2866" s="24">
        <f t="shared" si="1073"/>
        <v>0</v>
      </c>
      <c r="BU2866" s="24"/>
      <c r="BV2866" s="24"/>
      <c r="BW2866" s="24"/>
      <c r="BX2866" s="24"/>
      <c r="BY2866" s="24"/>
      <c r="BZ2866" s="24"/>
      <c r="CA2866" s="24">
        <f t="shared" si="1074"/>
        <v>0</v>
      </c>
      <c r="CB2866" s="24">
        <f t="shared" si="1075"/>
        <v>0</v>
      </c>
      <c r="CC2866" s="24"/>
      <c r="CE2866" s="24">
        <f t="shared" si="1076"/>
        <v>0</v>
      </c>
      <c r="CG2866" s="24">
        <f t="shared" si="1077"/>
        <v>0</v>
      </c>
      <c r="CI2866" s="24">
        <f t="shared" si="1078"/>
        <v>0</v>
      </c>
      <c r="CK2866" s="24">
        <f t="shared" si="1079"/>
        <v>0</v>
      </c>
      <c r="CM2866" s="24">
        <f t="shared" si="1080"/>
        <v>0</v>
      </c>
      <c r="CO2866" s="24">
        <f t="shared" si="1081"/>
        <v>0</v>
      </c>
      <c r="CQ2866" s="24">
        <f t="shared" si="1082"/>
        <v>0</v>
      </c>
      <c r="CS2866" s="24">
        <f t="shared" si="1083"/>
        <v>0</v>
      </c>
    </row>
    <row r="2867" spans="9:97">
      <c r="I2867" s="24">
        <f t="shared" si="1063"/>
        <v>0</v>
      </c>
      <c r="J2867" s="24">
        <f t="shared" si="1062"/>
        <v>0</v>
      </c>
      <c r="M2867" s="24"/>
      <c r="N2867" s="24"/>
      <c r="O2867" s="24"/>
      <c r="P2867" s="24"/>
      <c r="Q2867" s="24"/>
      <c r="R2867" s="24"/>
      <c r="S2867" s="24">
        <f t="shared" si="1064"/>
        <v>0</v>
      </c>
      <c r="T2867" s="24">
        <f t="shared" si="1085"/>
        <v>0</v>
      </c>
      <c r="W2867" s="24"/>
      <c r="X2867" s="24"/>
      <c r="Y2867" s="24"/>
      <c r="Z2867" s="24"/>
      <c r="AA2867" s="24"/>
      <c r="AB2867" s="24"/>
      <c r="AC2867" s="24">
        <f t="shared" si="1065"/>
        <v>0</v>
      </c>
      <c r="AD2867" s="24">
        <f t="shared" si="1066"/>
        <v>0</v>
      </c>
      <c r="AG2867" s="24"/>
      <c r="AH2867" s="24"/>
      <c r="AI2867" s="24"/>
      <c r="AJ2867" s="24"/>
      <c r="AK2867" s="24"/>
      <c r="AL2867" s="24"/>
      <c r="AM2867" s="24">
        <f t="shared" si="1067"/>
        <v>0</v>
      </c>
      <c r="AN2867" s="24">
        <f t="shared" si="1084"/>
        <v>0</v>
      </c>
      <c r="AQ2867" s="24"/>
      <c r="AR2867" s="24"/>
      <c r="AS2867" s="24"/>
      <c r="AT2867" s="24"/>
      <c r="AU2867" s="24"/>
      <c r="AV2867" s="24"/>
      <c r="AW2867" s="24">
        <f t="shared" si="1068"/>
        <v>0</v>
      </c>
      <c r="AX2867" s="24">
        <f t="shared" si="1069"/>
        <v>0</v>
      </c>
      <c r="BA2867" s="24"/>
      <c r="BB2867" s="24"/>
      <c r="BC2867" s="24"/>
      <c r="BD2867" s="24"/>
      <c r="BE2867" s="24"/>
      <c r="BF2867" s="24"/>
      <c r="BG2867" s="24">
        <f t="shared" si="1070"/>
        <v>0</v>
      </c>
      <c r="BH2867" s="24">
        <f t="shared" si="1071"/>
        <v>0</v>
      </c>
      <c r="BK2867" s="24"/>
      <c r="BL2867" s="24"/>
      <c r="BM2867" s="24"/>
      <c r="BN2867" s="24"/>
      <c r="BO2867" s="24"/>
      <c r="BP2867" s="24"/>
      <c r="BQ2867" s="24">
        <f t="shared" si="1072"/>
        <v>0</v>
      </c>
      <c r="BR2867" s="24">
        <f t="shared" si="1073"/>
        <v>0</v>
      </c>
      <c r="BU2867" s="24"/>
      <c r="BV2867" s="24"/>
      <c r="BW2867" s="24"/>
      <c r="BX2867" s="24"/>
      <c r="BY2867" s="24"/>
      <c r="BZ2867" s="24"/>
      <c r="CA2867" s="24">
        <f t="shared" si="1074"/>
        <v>0</v>
      </c>
      <c r="CB2867" s="24">
        <f t="shared" si="1075"/>
        <v>0</v>
      </c>
      <c r="CC2867" s="24"/>
      <c r="CE2867" s="24">
        <f t="shared" si="1076"/>
        <v>0</v>
      </c>
      <c r="CG2867" s="24">
        <f t="shared" si="1077"/>
        <v>0</v>
      </c>
      <c r="CI2867" s="24">
        <f t="shared" si="1078"/>
        <v>0</v>
      </c>
      <c r="CK2867" s="24">
        <f t="shared" si="1079"/>
        <v>0</v>
      </c>
      <c r="CM2867" s="24">
        <f t="shared" si="1080"/>
        <v>0</v>
      </c>
      <c r="CO2867" s="24">
        <f t="shared" si="1081"/>
        <v>0</v>
      </c>
      <c r="CQ2867" s="24">
        <f t="shared" si="1082"/>
        <v>0</v>
      </c>
      <c r="CS2867" s="24">
        <f t="shared" si="1083"/>
        <v>0</v>
      </c>
    </row>
    <row r="2868" spans="9:97">
      <c r="I2868" s="24">
        <f t="shared" si="1063"/>
        <v>0</v>
      </c>
      <c r="J2868" s="24">
        <f t="shared" si="1062"/>
        <v>0</v>
      </c>
      <c r="M2868" s="24"/>
      <c r="N2868" s="24"/>
      <c r="O2868" s="24"/>
      <c r="P2868" s="24"/>
      <c r="Q2868" s="24"/>
      <c r="R2868" s="24"/>
      <c r="S2868" s="24">
        <f t="shared" si="1064"/>
        <v>0</v>
      </c>
      <c r="T2868" s="24">
        <f t="shared" si="1085"/>
        <v>0</v>
      </c>
      <c r="W2868" s="24"/>
      <c r="X2868" s="24"/>
      <c r="Y2868" s="24"/>
      <c r="Z2868" s="24"/>
      <c r="AA2868" s="24"/>
      <c r="AB2868" s="24"/>
      <c r="AC2868" s="24">
        <f t="shared" si="1065"/>
        <v>0</v>
      </c>
      <c r="AD2868" s="24">
        <f t="shared" si="1066"/>
        <v>0</v>
      </c>
      <c r="AG2868" s="24"/>
      <c r="AH2868" s="24"/>
      <c r="AI2868" s="24"/>
      <c r="AJ2868" s="24"/>
      <c r="AK2868" s="24"/>
      <c r="AL2868" s="24"/>
      <c r="AM2868" s="24">
        <f t="shared" si="1067"/>
        <v>0</v>
      </c>
      <c r="AN2868" s="24">
        <f t="shared" si="1084"/>
        <v>0</v>
      </c>
      <c r="AQ2868" s="24"/>
      <c r="AR2868" s="24"/>
      <c r="AS2868" s="24"/>
      <c r="AT2868" s="24"/>
      <c r="AU2868" s="24"/>
      <c r="AV2868" s="24"/>
      <c r="AW2868" s="24">
        <f t="shared" si="1068"/>
        <v>0</v>
      </c>
      <c r="AX2868" s="24">
        <f t="shared" si="1069"/>
        <v>0</v>
      </c>
      <c r="BA2868" s="24"/>
      <c r="BB2868" s="24"/>
      <c r="BC2868" s="24"/>
      <c r="BD2868" s="24"/>
      <c r="BE2868" s="24"/>
      <c r="BF2868" s="24"/>
      <c r="BG2868" s="24">
        <f t="shared" si="1070"/>
        <v>0</v>
      </c>
      <c r="BH2868" s="24">
        <f t="shared" si="1071"/>
        <v>0</v>
      </c>
      <c r="BK2868" s="24"/>
      <c r="BL2868" s="24"/>
      <c r="BM2868" s="24"/>
      <c r="BN2868" s="24"/>
      <c r="BO2868" s="24"/>
      <c r="BP2868" s="24"/>
      <c r="BQ2868" s="24">
        <f t="shared" si="1072"/>
        <v>0</v>
      </c>
      <c r="BR2868" s="24">
        <f t="shared" si="1073"/>
        <v>0</v>
      </c>
      <c r="BU2868" s="24"/>
      <c r="BV2868" s="24"/>
      <c r="BW2868" s="24"/>
      <c r="BX2868" s="24"/>
      <c r="BY2868" s="24"/>
      <c r="BZ2868" s="24"/>
      <c r="CA2868" s="24">
        <f t="shared" si="1074"/>
        <v>0</v>
      </c>
      <c r="CB2868" s="24">
        <f t="shared" si="1075"/>
        <v>0</v>
      </c>
      <c r="CC2868" s="24"/>
      <c r="CE2868" s="24">
        <f t="shared" si="1076"/>
        <v>0</v>
      </c>
      <c r="CG2868" s="24">
        <f t="shared" si="1077"/>
        <v>0</v>
      </c>
      <c r="CI2868" s="24">
        <f t="shared" si="1078"/>
        <v>0</v>
      </c>
      <c r="CK2868" s="24">
        <f t="shared" si="1079"/>
        <v>0</v>
      </c>
      <c r="CM2868" s="24">
        <f t="shared" si="1080"/>
        <v>0</v>
      </c>
      <c r="CO2868" s="24">
        <f t="shared" si="1081"/>
        <v>0</v>
      </c>
      <c r="CQ2868" s="24">
        <f t="shared" si="1082"/>
        <v>0</v>
      </c>
      <c r="CS2868" s="24">
        <f t="shared" si="1083"/>
        <v>0</v>
      </c>
    </row>
    <row r="2869" spans="9:97">
      <c r="I2869" s="24">
        <f t="shared" si="1063"/>
        <v>0</v>
      </c>
      <c r="J2869" s="24">
        <f t="shared" si="1062"/>
        <v>0</v>
      </c>
      <c r="M2869" s="24"/>
      <c r="N2869" s="24"/>
      <c r="O2869" s="24"/>
      <c r="P2869" s="24"/>
      <c r="Q2869" s="24"/>
      <c r="R2869" s="24"/>
      <c r="S2869" s="24">
        <f t="shared" si="1064"/>
        <v>0</v>
      </c>
      <c r="T2869" s="24">
        <f t="shared" si="1085"/>
        <v>0</v>
      </c>
      <c r="W2869" s="24"/>
      <c r="X2869" s="24"/>
      <c r="Y2869" s="24"/>
      <c r="Z2869" s="24"/>
      <c r="AA2869" s="24"/>
      <c r="AB2869" s="24"/>
      <c r="AC2869" s="24">
        <f t="shared" si="1065"/>
        <v>0</v>
      </c>
      <c r="AD2869" s="24">
        <f t="shared" si="1066"/>
        <v>0</v>
      </c>
      <c r="AG2869" s="24"/>
      <c r="AH2869" s="24"/>
      <c r="AI2869" s="24"/>
      <c r="AJ2869" s="24"/>
      <c r="AK2869" s="24"/>
      <c r="AL2869" s="24"/>
      <c r="AM2869" s="24">
        <f t="shared" si="1067"/>
        <v>0</v>
      </c>
      <c r="AN2869" s="24">
        <f t="shared" si="1084"/>
        <v>0</v>
      </c>
      <c r="AQ2869" s="24"/>
      <c r="AR2869" s="24"/>
      <c r="AS2869" s="24"/>
      <c r="AT2869" s="24"/>
      <c r="AU2869" s="24"/>
      <c r="AV2869" s="24"/>
      <c r="AW2869" s="24">
        <f t="shared" si="1068"/>
        <v>0</v>
      </c>
      <c r="AX2869" s="24">
        <f t="shared" si="1069"/>
        <v>0</v>
      </c>
      <c r="BA2869" s="24"/>
      <c r="BB2869" s="24"/>
      <c r="BC2869" s="24"/>
      <c r="BD2869" s="24"/>
      <c r="BE2869" s="24"/>
      <c r="BF2869" s="24"/>
      <c r="BG2869" s="24">
        <f t="shared" si="1070"/>
        <v>0</v>
      </c>
      <c r="BH2869" s="24">
        <f t="shared" si="1071"/>
        <v>0</v>
      </c>
      <c r="BK2869" s="24"/>
      <c r="BL2869" s="24"/>
      <c r="BM2869" s="24"/>
      <c r="BN2869" s="24"/>
      <c r="BO2869" s="24"/>
      <c r="BP2869" s="24"/>
      <c r="BQ2869" s="24">
        <f t="shared" si="1072"/>
        <v>0</v>
      </c>
      <c r="BR2869" s="24">
        <f t="shared" si="1073"/>
        <v>0</v>
      </c>
      <c r="BU2869" s="24"/>
      <c r="BV2869" s="24"/>
      <c r="BW2869" s="24"/>
      <c r="BX2869" s="24"/>
      <c r="BY2869" s="24"/>
      <c r="BZ2869" s="24"/>
      <c r="CA2869" s="24">
        <f t="shared" si="1074"/>
        <v>0</v>
      </c>
      <c r="CB2869" s="24">
        <f t="shared" si="1075"/>
        <v>0</v>
      </c>
      <c r="CC2869" s="24"/>
      <c r="CE2869" s="24">
        <f t="shared" si="1076"/>
        <v>0</v>
      </c>
      <c r="CG2869" s="24">
        <f t="shared" si="1077"/>
        <v>0</v>
      </c>
      <c r="CI2869" s="24">
        <f t="shared" si="1078"/>
        <v>0</v>
      </c>
      <c r="CK2869" s="24">
        <f t="shared" si="1079"/>
        <v>0</v>
      </c>
      <c r="CM2869" s="24">
        <f t="shared" si="1080"/>
        <v>0</v>
      </c>
      <c r="CO2869" s="24">
        <f t="shared" si="1081"/>
        <v>0</v>
      </c>
      <c r="CQ2869" s="24">
        <f t="shared" si="1082"/>
        <v>0</v>
      </c>
      <c r="CS2869" s="24">
        <f t="shared" si="1083"/>
        <v>0</v>
      </c>
    </row>
    <row r="2870" spans="9:97">
      <c r="I2870" s="24">
        <f t="shared" si="1063"/>
        <v>0</v>
      </c>
      <c r="J2870" s="24">
        <f t="shared" si="1062"/>
        <v>0</v>
      </c>
      <c r="M2870" s="24"/>
      <c r="N2870" s="24"/>
      <c r="O2870" s="24"/>
      <c r="P2870" s="24"/>
      <c r="Q2870" s="24"/>
      <c r="R2870" s="24"/>
      <c r="S2870" s="24">
        <f t="shared" si="1064"/>
        <v>0</v>
      </c>
      <c r="T2870" s="24">
        <f t="shared" si="1085"/>
        <v>0</v>
      </c>
      <c r="W2870" s="24"/>
      <c r="X2870" s="24"/>
      <c r="Y2870" s="24"/>
      <c r="Z2870" s="24"/>
      <c r="AA2870" s="24"/>
      <c r="AB2870" s="24"/>
      <c r="AC2870" s="24">
        <f t="shared" si="1065"/>
        <v>0</v>
      </c>
      <c r="AD2870" s="24">
        <f t="shared" si="1066"/>
        <v>0</v>
      </c>
      <c r="AG2870" s="24"/>
      <c r="AH2870" s="24"/>
      <c r="AI2870" s="24"/>
      <c r="AJ2870" s="24"/>
      <c r="AK2870" s="24"/>
      <c r="AL2870" s="24"/>
      <c r="AM2870" s="24">
        <f t="shared" si="1067"/>
        <v>0</v>
      </c>
      <c r="AN2870" s="24">
        <f t="shared" si="1084"/>
        <v>0</v>
      </c>
      <c r="AQ2870" s="24"/>
      <c r="AR2870" s="24"/>
      <c r="AS2870" s="24"/>
      <c r="AT2870" s="24"/>
      <c r="AU2870" s="24"/>
      <c r="AV2870" s="24"/>
      <c r="AW2870" s="24">
        <f t="shared" si="1068"/>
        <v>0</v>
      </c>
      <c r="AX2870" s="24">
        <f t="shared" si="1069"/>
        <v>0</v>
      </c>
      <c r="BA2870" s="24"/>
      <c r="BB2870" s="24"/>
      <c r="BC2870" s="24"/>
      <c r="BD2870" s="24"/>
      <c r="BE2870" s="24"/>
      <c r="BF2870" s="24"/>
      <c r="BG2870" s="24">
        <f t="shared" si="1070"/>
        <v>0</v>
      </c>
      <c r="BH2870" s="24">
        <f t="shared" si="1071"/>
        <v>0</v>
      </c>
      <c r="BK2870" s="24"/>
      <c r="BL2870" s="24"/>
      <c r="BM2870" s="24"/>
      <c r="BN2870" s="24"/>
      <c r="BO2870" s="24"/>
      <c r="BP2870" s="24"/>
      <c r="BQ2870" s="24">
        <f t="shared" si="1072"/>
        <v>0</v>
      </c>
      <c r="BR2870" s="24">
        <f t="shared" si="1073"/>
        <v>0</v>
      </c>
      <c r="BU2870" s="24"/>
      <c r="BV2870" s="24"/>
      <c r="BW2870" s="24"/>
      <c r="BX2870" s="24"/>
      <c r="BY2870" s="24"/>
      <c r="BZ2870" s="24"/>
      <c r="CA2870" s="24">
        <f t="shared" si="1074"/>
        <v>0</v>
      </c>
      <c r="CB2870" s="24">
        <f t="shared" si="1075"/>
        <v>0</v>
      </c>
      <c r="CC2870" s="24"/>
      <c r="CE2870" s="24">
        <f t="shared" si="1076"/>
        <v>0</v>
      </c>
      <c r="CG2870" s="24">
        <f t="shared" si="1077"/>
        <v>0</v>
      </c>
      <c r="CI2870" s="24">
        <f t="shared" si="1078"/>
        <v>0</v>
      </c>
      <c r="CK2870" s="24">
        <f t="shared" si="1079"/>
        <v>0</v>
      </c>
      <c r="CM2870" s="24">
        <f t="shared" si="1080"/>
        <v>0</v>
      </c>
      <c r="CO2870" s="24">
        <f t="shared" si="1081"/>
        <v>0</v>
      </c>
      <c r="CQ2870" s="24">
        <f t="shared" si="1082"/>
        <v>0</v>
      </c>
      <c r="CS2870" s="24">
        <f t="shared" si="1083"/>
        <v>0</v>
      </c>
    </row>
    <row r="2871" spans="9:97">
      <c r="I2871" s="24">
        <f t="shared" si="1063"/>
        <v>0</v>
      </c>
      <c r="J2871" s="24">
        <f t="shared" si="1062"/>
        <v>0</v>
      </c>
      <c r="M2871" s="24"/>
      <c r="N2871" s="24"/>
      <c r="O2871" s="24"/>
      <c r="P2871" s="24"/>
      <c r="Q2871" s="24"/>
      <c r="R2871" s="24"/>
      <c r="S2871" s="24">
        <f t="shared" si="1064"/>
        <v>0</v>
      </c>
      <c r="T2871" s="24">
        <f t="shared" si="1085"/>
        <v>0</v>
      </c>
      <c r="W2871" s="24"/>
      <c r="X2871" s="24"/>
      <c r="Y2871" s="24"/>
      <c r="Z2871" s="24"/>
      <c r="AA2871" s="24"/>
      <c r="AB2871" s="24"/>
      <c r="AC2871" s="24">
        <f t="shared" si="1065"/>
        <v>0</v>
      </c>
      <c r="AD2871" s="24">
        <f t="shared" si="1066"/>
        <v>0</v>
      </c>
      <c r="AG2871" s="24"/>
      <c r="AH2871" s="24"/>
      <c r="AI2871" s="24"/>
      <c r="AJ2871" s="24"/>
      <c r="AK2871" s="24"/>
      <c r="AL2871" s="24"/>
      <c r="AM2871" s="24">
        <f t="shared" si="1067"/>
        <v>0</v>
      </c>
      <c r="AN2871" s="24">
        <f t="shared" si="1084"/>
        <v>0</v>
      </c>
      <c r="AQ2871" s="24"/>
      <c r="AR2871" s="24"/>
      <c r="AS2871" s="24"/>
      <c r="AT2871" s="24"/>
      <c r="AU2871" s="24"/>
      <c r="AV2871" s="24"/>
      <c r="AW2871" s="24">
        <f t="shared" si="1068"/>
        <v>0</v>
      </c>
      <c r="AX2871" s="24">
        <f t="shared" si="1069"/>
        <v>0</v>
      </c>
      <c r="BA2871" s="24"/>
      <c r="BB2871" s="24"/>
      <c r="BC2871" s="24"/>
      <c r="BD2871" s="24"/>
      <c r="BE2871" s="24"/>
      <c r="BF2871" s="24"/>
      <c r="BG2871" s="24">
        <f t="shared" si="1070"/>
        <v>0</v>
      </c>
      <c r="BH2871" s="24">
        <f t="shared" si="1071"/>
        <v>0</v>
      </c>
      <c r="BK2871" s="24"/>
      <c r="BL2871" s="24"/>
      <c r="BM2871" s="24"/>
      <c r="BN2871" s="24"/>
      <c r="BO2871" s="24"/>
      <c r="BP2871" s="24"/>
      <c r="BQ2871" s="24">
        <f t="shared" si="1072"/>
        <v>0</v>
      </c>
      <c r="BR2871" s="24">
        <f t="shared" si="1073"/>
        <v>0</v>
      </c>
      <c r="BU2871" s="24"/>
      <c r="BV2871" s="24"/>
      <c r="BW2871" s="24"/>
      <c r="BX2871" s="24"/>
      <c r="BY2871" s="24"/>
      <c r="BZ2871" s="24"/>
      <c r="CA2871" s="24">
        <f t="shared" si="1074"/>
        <v>0</v>
      </c>
      <c r="CB2871" s="24">
        <f t="shared" si="1075"/>
        <v>0</v>
      </c>
      <c r="CC2871" s="24"/>
      <c r="CE2871" s="24">
        <f t="shared" si="1076"/>
        <v>0</v>
      </c>
      <c r="CG2871" s="24">
        <f t="shared" si="1077"/>
        <v>0</v>
      </c>
      <c r="CI2871" s="24">
        <f t="shared" si="1078"/>
        <v>0</v>
      </c>
      <c r="CK2871" s="24">
        <f t="shared" si="1079"/>
        <v>0</v>
      </c>
      <c r="CM2871" s="24">
        <f t="shared" si="1080"/>
        <v>0</v>
      </c>
      <c r="CO2871" s="24">
        <f t="shared" si="1081"/>
        <v>0</v>
      </c>
      <c r="CQ2871" s="24">
        <f t="shared" si="1082"/>
        <v>0</v>
      </c>
      <c r="CS2871" s="24">
        <f t="shared" si="1083"/>
        <v>0</v>
      </c>
    </row>
    <row r="2872" spans="9:97">
      <c r="I2872" s="24">
        <f t="shared" si="1063"/>
        <v>0</v>
      </c>
      <c r="J2872" s="24">
        <f t="shared" si="1062"/>
        <v>0</v>
      </c>
      <c r="M2872" s="24"/>
      <c r="N2872" s="24"/>
      <c r="O2872" s="24"/>
      <c r="P2872" s="24"/>
      <c r="Q2872" s="24"/>
      <c r="R2872" s="24"/>
      <c r="S2872" s="24">
        <f t="shared" si="1064"/>
        <v>0</v>
      </c>
      <c r="T2872" s="24">
        <f t="shared" si="1085"/>
        <v>0</v>
      </c>
      <c r="W2872" s="24"/>
      <c r="X2872" s="24"/>
      <c r="Y2872" s="24"/>
      <c r="Z2872" s="24"/>
      <c r="AA2872" s="24"/>
      <c r="AB2872" s="24"/>
      <c r="AC2872" s="24">
        <f t="shared" si="1065"/>
        <v>0</v>
      </c>
      <c r="AD2872" s="24">
        <f t="shared" si="1066"/>
        <v>0</v>
      </c>
      <c r="AG2872" s="24"/>
      <c r="AH2872" s="24"/>
      <c r="AI2872" s="24"/>
      <c r="AJ2872" s="24"/>
      <c r="AK2872" s="24"/>
      <c r="AL2872" s="24"/>
      <c r="AM2872" s="24">
        <f t="shared" si="1067"/>
        <v>0</v>
      </c>
      <c r="AN2872" s="24">
        <f t="shared" si="1084"/>
        <v>0</v>
      </c>
      <c r="AQ2872" s="24"/>
      <c r="AR2872" s="24"/>
      <c r="AS2872" s="24"/>
      <c r="AT2872" s="24"/>
      <c r="AU2872" s="24"/>
      <c r="AV2872" s="24"/>
      <c r="AW2872" s="24">
        <f t="shared" si="1068"/>
        <v>0</v>
      </c>
      <c r="AX2872" s="24">
        <f t="shared" si="1069"/>
        <v>0</v>
      </c>
      <c r="BA2872" s="24"/>
      <c r="BB2872" s="24"/>
      <c r="BC2872" s="24"/>
      <c r="BD2872" s="24"/>
      <c r="BE2872" s="24"/>
      <c r="BF2872" s="24"/>
      <c r="BG2872" s="24">
        <f t="shared" si="1070"/>
        <v>0</v>
      </c>
      <c r="BH2872" s="24">
        <f t="shared" si="1071"/>
        <v>0</v>
      </c>
      <c r="BK2872" s="24"/>
      <c r="BL2872" s="24"/>
      <c r="BM2872" s="24"/>
      <c r="BN2872" s="24"/>
      <c r="BO2872" s="24"/>
      <c r="BP2872" s="24"/>
      <c r="BQ2872" s="24">
        <f t="shared" si="1072"/>
        <v>0</v>
      </c>
      <c r="BR2872" s="24">
        <f t="shared" si="1073"/>
        <v>0</v>
      </c>
      <c r="BU2872" s="24"/>
      <c r="BV2872" s="24"/>
      <c r="BW2872" s="24"/>
      <c r="BX2872" s="24"/>
      <c r="BY2872" s="24"/>
      <c r="BZ2872" s="24"/>
      <c r="CA2872" s="24">
        <f t="shared" si="1074"/>
        <v>0</v>
      </c>
      <c r="CB2872" s="24">
        <f t="shared" si="1075"/>
        <v>0</v>
      </c>
      <c r="CC2872" s="24"/>
      <c r="CE2872" s="24">
        <f t="shared" si="1076"/>
        <v>0</v>
      </c>
      <c r="CG2872" s="24">
        <f t="shared" si="1077"/>
        <v>0</v>
      </c>
      <c r="CI2872" s="24">
        <f t="shared" si="1078"/>
        <v>0</v>
      </c>
      <c r="CK2872" s="24">
        <f t="shared" si="1079"/>
        <v>0</v>
      </c>
      <c r="CM2872" s="24">
        <f t="shared" si="1080"/>
        <v>0</v>
      </c>
      <c r="CO2872" s="24">
        <f t="shared" si="1081"/>
        <v>0</v>
      </c>
      <c r="CQ2872" s="24">
        <f t="shared" si="1082"/>
        <v>0</v>
      </c>
      <c r="CS2872" s="24">
        <f t="shared" si="1083"/>
        <v>0</v>
      </c>
    </row>
    <row r="2873" spans="9:97">
      <c r="I2873" s="24">
        <f t="shared" si="1063"/>
        <v>0</v>
      </c>
      <c r="J2873" s="24">
        <f t="shared" si="1062"/>
        <v>0</v>
      </c>
      <c r="M2873" s="24"/>
      <c r="N2873" s="24"/>
      <c r="O2873" s="24"/>
      <c r="P2873" s="24"/>
      <c r="Q2873" s="24"/>
      <c r="R2873" s="24"/>
      <c r="S2873" s="24">
        <f t="shared" si="1064"/>
        <v>0</v>
      </c>
      <c r="T2873" s="24">
        <f t="shared" si="1085"/>
        <v>0</v>
      </c>
      <c r="W2873" s="24"/>
      <c r="X2873" s="24"/>
      <c r="Y2873" s="24"/>
      <c r="Z2873" s="24"/>
      <c r="AA2873" s="24"/>
      <c r="AB2873" s="24"/>
      <c r="AC2873" s="24">
        <f t="shared" si="1065"/>
        <v>0</v>
      </c>
      <c r="AD2873" s="24">
        <f t="shared" si="1066"/>
        <v>0</v>
      </c>
      <c r="AG2873" s="24"/>
      <c r="AH2873" s="24"/>
      <c r="AI2873" s="24"/>
      <c r="AJ2873" s="24"/>
      <c r="AK2873" s="24"/>
      <c r="AL2873" s="24"/>
      <c r="AM2873" s="24">
        <f t="shared" si="1067"/>
        <v>0</v>
      </c>
      <c r="AN2873" s="24">
        <f t="shared" si="1084"/>
        <v>0</v>
      </c>
      <c r="AQ2873" s="24"/>
      <c r="AR2873" s="24"/>
      <c r="AS2873" s="24"/>
      <c r="AT2873" s="24"/>
      <c r="AU2873" s="24"/>
      <c r="AV2873" s="24"/>
      <c r="AW2873" s="24">
        <f t="shared" si="1068"/>
        <v>0</v>
      </c>
      <c r="AX2873" s="24">
        <f t="shared" si="1069"/>
        <v>0</v>
      </c>
      <c r="BA2873" s="24"/>
      <c r="BB2873" s="24"/>
      <c r="BC2873" s="24"/>
      <c r="BD2873" s="24"/>
      <c r="BE2873" s="24"/>
      <c r="BF2873" s="24"/>
      <c r="BG2873" s="24">
        <f t="shared" si="1070"/>
        <v>0</v>
      </c>
      <c r="BH2873" s="24">
        <f t="shared" si="1071"/>
        <v>0</v>
      </c>
      <c r="BK2873" s="24"/>
      <c r="BL2873" s="24"/>
      <c r="BM2873" s="24"/>
      <c r="BN2873" s="24"/>
      <c r="BO2873" s="24"/>
      <c r="BP2873" s="24"/>
      <c r="BQ2873" s="24">
        <f t="shared" si="1072"/>
        <v>0</v>
      </c>
      <c r="BR2873" s="24">
        <f t="shared" si="1073"/>
        <v>0</v>
      </c>
      <c r="BU2873" s="24"/>
      <c r="BV2873" s="24"/>
      <c r="BW2873" s="24"/>
      <c r="BX2873" s="24"/>
      <c r="BY2873" s="24"/>
      <c r="BZ2873" s="24"/>
      <c r="CA2873" s="24">
        <f t="shared" si="1074"/>
        <v>0</v>
      </c>
      <c r="CB2873" s="24">
        <f t="shared" si="1075"/>
        <v>0</v>
      </c>
      <c r="CC2873" s="24"/>
      <c r="CE2873" s="24">
        <f t="shared" si="1076"/>
        <v>0</v>
      </c>
      <c r="CG2873" s="24">
        <f t="shared" si="1077"/>
        <v>0</v>
      </c>
      <c r="CI2873" s="24">
        <f t="shared" si="1078"/>
        <v>0</v>
      </c>
      <c r="CK2873" s="24">
        <f t="shared" si="1079"/>
        <v>0</v>
      </c>
      <c r="CM2873" s="24">
        <f t="shared" si="1080"/>
        <v>0</v>
      </c>
      <c r="CO2873" s="24">
        <f t="shared" si="1081"/>
        <v>0</v>
      </c>
      <c r="CQ2873" s="24">
        <f t="shared" si="1082"/>
        <v>0</v>
      </c>
      <c r="CS2873" s="24">
        <f t="shared" si="1083"/>
        <v>0</v>
      </c>
    </row>
    <row r="2874" spans="9:97">
      <c r="I2874" s="24">
        <f t="shared" si="1063"/>
        <v>0</v>
      </c>
      <c r="J2874" s="24">
        <f t="shared" si="1062"/>
        <v>0</v>
      </c>
      <c r="M2874" s="24"/>
      <c r="N2874" s="24"/>
      <c r="O2874" s="24"/>
      <c r="P2874" s="24"/>
      <c r="Q2874" s="24"/>
      <c r="R2874" s="24"/>
      <c r="S2874" s="24">
        <f t="shared" si="1064"/>
        <v>0</v>
      </c>
      <c r="T2874" s="24">
        <f t="shared" si="1085"/>
        <v>0</v>
      </c>
      <c r="W2874" s="24"/>
      <c r="X2874" s="24"/>
      <c r="Y2874" s="24"/>
      <c r="Z2874" s="24"/>
      <c r="AA2874" s="24"/>
      <c r="AB2874" s="24"/>
      <c r="AC2874" s="24">
        <f t="shared" si="1065"/>
        <v>0</v>
      </c>
      <c r="AD2874" s="24">
        <f t="shared" si="1066"/>
        <v>0</v>
      </c>
      <c r="AG2874" s="24"/>
      <c r="AH2874" s="24"/>
      <c r="AI2874" s="24"/>
      <c r="AJ2874" s="24"/>
      <c r="AK2874" s="24"/>
      <c r="AL2874" s="24"/>
      <c r="AM2874" s="24">
        <f t="shared" si="1067"/>
        <v>0</v>
      </c>
      <c r="AN2874" s="24">
        <f t="shared" si="1084"/>
        <v>0</v>
      </c>
      <c r="AQ2874" s="24"/>
      <c r="AR2874" s="24"/>
      <c r="AS2874" s="24"/>
      <c r="AT2874" s="24"/>
      <c r="AU2874" s="24"/>
      <c r="AV2874" s="24"/>
      <c r="AW2874" s="24">
        <f t="shared" si="1068"/>
        <v>0</v>
      </c>
      <c r="AX2874" s="24">
        <f t="shared" si="1069"/>
        <v>0</v>
      </c>
      <c r="BA2874" s="24"/>
      <c r="BB2874" s="24"/>
      <c r="BC2874" s="24"/>
      <c r="BD2874" s="24"/>
      <c r="BE2874" s="24"/>
      <c r="BF2874" s="24"/>
      <c r="BG2874" s="24">
        <f t="shared" si="1070"/>
        <v>0</v>
      </c>
      <c r="BH2874" s="24">
        <f t="shared" si="1071"/>
        <v>0</v>
      </c>
      <c r="BK2874" s="24"/>
      <c r="BL2874" s="24"/>
      <c r="BM2874" s="24"/>
      <c r="BN2874" s="24"/>
      <c r="BO2874" s="24"/>
      <c r="BP2874" s="24"/>
      <c r="BQ2874" s="24">
        <f t="shared" si="1072"/>
        <v>0</v>
      </c>
      <c r="BR2874" s="24">
        <f t="shared" si="1073"/>
        <v>0</v>
      </c>
      <c r="BU2874" s="24"/>
      <c r="BV2874" s="24"/>
      <c r="BW2874" s="24"/>
      <c r="BX2874" s="24"/>
      <c r="BY2874" s="24"/>
      <c r="BZ2874" s="24"/>
      <c r="CA2874" s="24">
        <f t="shared" si="1074"/>
        <v>0</v>
      </c>
      <c r="CB2874" s="24">
        <f t="shared" si="1075"/>
        <v>0</v>
      </c>
      <c r="CC2874" s="24"/>
      <c r="CE2874" s="24">
        <f t="shared" si="1076"/>
        <v>0</v>
      </c>
      <c r="CG2874" s="24">
        <f t="shared" si="1077"/>
        <v>0</v>
      </c>
      <c r="CI2874" s="24">
        <f t="shared" si="1078"/>
        <v>0</v>
      </c>
      <c r="CK2874" s="24">
        <f t="shared" si="1079"/>
        <v>0</v>
      </c>
      <c r="CM2874" s="24">
        <f t="shared" si="1080"/>
        <v>0</v>
      </c>
      <c r="CO2874" s="24">
        <f t="shared" si="1081"/>
        <v>0</v>
      </c>
      <c r="CQ2874" s="24">
        <f t="shared" si="1082"/>
        <v>0</v>
      </c>
      <c r="CS2874" s="24">
        <f t="shared" si="1083"/>
        <v>0</v>
      </c>
    </row>
    <row r="2875" spans="9:97">
      <c r="I2875" s="24">
        <f t="shared" si="1063"/>
        <v>0</v>
      </c>
      <c r="J2875" s="24">
        <f t="shared" si="1062"/>
        <v>0</v>
      </c>
      <c r="M2875" s="24"/>
      <c r="N2875" s="24"/>
      <c r="O2875" s="24"/>
      <c r="P2875" s="24"/>
      <c r="Q2875" s="24"/>
      <c r="R2875" s="24"/>
      <c r="S2875" s="24">
        <f t="shared" si="1064"/>
        <v>0</v>
      </c>
      <c r="T2875" s="24">
        <f t="shared" si="1085"/>
        <v>0</v>
      </c>
      <c r="W2875" s="24"/>
      <c r="X2875" s="24"/>
      <c r="Y2875" s="24"/>
      <c r="Z2875" s="24"/>
      <c r="AA2875" s="24"/>
      <c r="AB2875" s="24"/>
      <c r="AC2875" s="24">
        <f t="shared" si="1065"/>
        <v>0</v>
      </c>
      <c r="AD2875" s="24">
        <f t="shared" si="1066"/>
        <v>0</v>
      </c>
      <c r="AG2875" s="24"/>
      <c r="AH2875" s="24"/>
      <c r="AI2875" s="24"/>
      <c r="AJ2875" s="24"/>
      <c r="AK2875" s="24"/>
      <c r="AL2875" s="24"/>
      <c r="AM2875" s="24">
        <f t="shared" si="1067"/>
        <v>0</v>
      </c>
      <c r="AN2875" s="24">
        <f t="shared" si="1084"/>
        <v>0</v>
      </c>
      <c r="AQ2875" s="24"/>
      <c r="AR2875" s="24"/>
      <c r="AS2875" s="24"/>
      <c r="AT2875" s="24"/>
      <c r="AU2875" s="24"/>
      <c r="AV2875" s="24"/>
      <c r="AW2875" s="24">
        <f t="shared" si="1068"/>
        <v>0</v>
      </c>
      <c r="AX2875" s="24">
        <f t="shared" si="1069"/>
        <v>0</v>
      </c>
      <c r="BA2875" s="24"/>
      <c r="BB2875" s="24"/>
      <c r="BC2875" s="24"/>
      <c r="BD2875" s="24"/>
      <c r="BE2875" s="24"/>
      <c r="BF2875" s="24"/>
      <c r="BG2875" s="24">
        <f t="shared" si="1070"/>
        <v>0</v>
      </c>
      <c r="BH2875" s="24">
        <f t="shared" si="1071"/>
        <v>0</v>
      </c>
      <c r="BK2875" s="24"/>
      <c r="BL2875" s="24"/>
      <c r="BM2875" s="24"/>
      <c r="BN2875" s="24"/>
      <c r="BO2875" s="24"/>
      <c r="BP2875" s="24"/>
      <c r="BQ2875" s="24">
        <f t="shared" si="1072"/>
        <v>0</v>
      </c>
      <c r="BR2875" s="24">
        <f t="shared" si="1073"/>
        <v>0</v>
      </c>
      <c r="BU2875" s="24"/>
      <c r="BV2875" s="24"/>
      <c r="BW2875" s="24"/>
      <c r="BX2875" s="24"/>
      <c r="BY2875" s="24"/>
      <c r="BZ2875" s="24"/>
      <c r="CA2875" s="24">
        <f t="shared" si="1074"/>
        <v>0</v>
      </c>
      <c r="CB2875" s="24">
        <f t="shared" si="1075"/>
        <v>0</v>
      </c>
      <c r="CC2875" s="24"/>
      <c r="CE2875" s="24">
        <f t="shared" si="1076"/>
        <v>0</v>
      </c>
      <c r="CG2875" s="24">
        <f t="shared" si="1077"/>
        <v>0</v>
      </c>
      <c r="CI2875" s="24">
        <f t="shared" si="1078"/>
        <v>0</v>
      </c>
      <c r="CK2875" s="24">
        <f t="shared" si="1079"/>
        <v>0</v>
      </c>
      <c r="CM2875" s="24">
        <f t="shared" si="1080"/>
        <v>0</v>
      </c>
      <c r="CO2875" s="24">
        <f t="shared" si="1081"/>
        <v>0</v>
      </c>
      <c r="CQ2875" s="24">
        <f t="shared" si="1082"/>
        <v>0</v>
      </c>
      <c r="CS2875" s="24">
        <f t="shared" si="1083"/>
        <v>0</v>
      </c>
    </row>
    <row r="2876" spans="9:97">
      <c r="I2876" s="24">
        <f t="shared" si="1063"/>
        <v>0</v>
      </c>
      <c r="J2876" s="24">
        <f t="shared" si="1062"/>
        <v>0</v>
      </c>
      <c r="M2876" s="24"/>
      <c r="N2876" s="24"/>
      <c r="O2876" s="24"/>
      <c r="P2876" s="24"/>
      <c r="Q2876" s="24"/>
      <c r="R2876" s="24"/>
      <c r="S2876" s="24">
        <f t="shared" si="1064"/>
        <v>0</v>
      </c>
      <c r="T2876" s="24">
        <f t="shared" si="1085"/>
        <v>0</v>
      </c>
      <c r="W2876" s="24"/>
      <c r="X2876" s="24"/>
      <c r="Y2876" s="24"/>
      <c r="Z2876" s="24"/>
      <c r="AA2876" s="24"/>
      <c r="AB2876" s="24"/>
      <c r="AC2876" s="24">
        <f t="shared" si="1065"/>
        <v>0</v>
      </c>
      <c r="AD2876" s="24">
        <f t="shared" si="1066"/>
        <v>0</v>
      </c>
      <c r="AG2876" s="24"/>
      <c r="AH2876" s="24"/>
      <c r="AI2876" s="24"/>
      <c r="AJ2876" s="24"/>
      <c r="AK2876" s="24"/>
      <c r="AL2876" s="24"/>
      <c r="AM2876" s="24">
        <f t="shared" si="1067"/>
        <v>0</v>
      </c>
      <c r="AN2876" s="24">
        <f t="shared" si="1084"/>
        <v>0</v>
      </c>
      <c r="AQ2876" s="24"/>
      <c r="AR2876" s="24"/>
      <c r="AS2876" s="24"/>
      <c r="AT2876" s="24"/>
      <c r="AU2876" s="24"/>
      <c r="AV2876" s="24"/>
      <c r="AW2876" s="24">
        <f t="shared" si="1068"/>
        <v>0</v>
      </c>
      <c r="AX2876" s="24">
        <f t="shared" si="1069"/>
        <v>0</v>
      </c>
      <c r="BA2876" s="24"/>
      <c r="BB2876" s="24"/>
      <c r="BC2876" s="24"/>
      <c r="BD2876" s="24"/>
      <c r="BE2876" s="24"/>
      <c r="BF2876" s="24"/>
      <c r="BG2876" s="24">
        <f t="shared" si="1070"/>
        <v>0</v>
      </c>
      <c r="BH2876" s="24">
        <f t="shared" si="1071"/>
        <v>0</v>
      </c>
      <c r="BK2876" s="24"/>
      <c r="BL2876" s="24"/>
      <c r="BM2876" s="24"/>
      <c r="BN2876" s="24"/>
      <c r="BO2876" s="24"/>
      <c r="BP2876" s="24"/>
      <c r="BQ2876" s="24">
        <f t="shared" si="1072"/>
        <v>0</v>
      </c>
      <c r="BR2876" s="24">
        <f t="shared" si="1073"/>
        <v>0</v>
      </c>
      <c r="BU2876" s="24"/>
      <c r="BV2876" s="24"/>
      <c r="BW2876" s="24"/>
      <c r="BX2876" s="24"/>
      <c r="BY2876" s="24"/>
      <c r="BZ2876" s="24"/>
      <c r="CA2876" s="24">
        <f t="shared" si="1074"/>
        <v>0</v>
      </c>
      <c r="CB2876" s="24">
        <f t="shared" si="1075"/>
        <v>0</v>
      </c>
      <c r="CC2876" s="24"/>
      <c r="CE2876" s="24">
        <f t="shared" si="1076"/>
        <v>0</v>
      </c>
      <c r="CG2876" s="24">
        <f t="shared" si="1077"/>
        <v>0</v>
      </c>
      <c r="CI2876" s="24">
        <f t="shared" si="1078"/>
        <v>0</v>
      </c>
      <c r="CK2876" s="24">
        <f t="shared" si="1079"/>
        <v>0</v>
      </c>
      <c r="CM2876" s="24">
        <f t="shared" si="1080"/>
        <v>0</v>
      </c>
      <c r="CO2876" s="24">
        <f t="shared" si="1081"/>
        <v>0</v>
      </c>
      <c r="CQ2876" s="24">
        <f t="shared" si="1082"/>
        <v>0</v>
      </c>
      <c r="CS2876" s="24">
        <f t="shared" si="1083"/>
        <v>0</v>
      </c>
    </row>
    <row r="2877" spans="9:97">
      <c r="I2877" s="24">
        <f t="shared" si="1063"/>
        <v>0</v>
      </c>
      <c r="J2877" s="24">
        <f t="shared" si="1062"/>
        <v>0</v>
      </c>
      <c r="M2877" s="24"/>
      <c r="N2877" s="24"/>
      <c r="O2877" s="24"/>
      <c r="P2877" s="24"/>
      <c r="Q2877" s="24"/>
      <c r="R2877" s="24"/>
      <c r="S2877" s="24">
        <f t="shared" si="1064"/>
        <v>0</v>
      </c>
      <c r="T2877" s="24">
        <f t="shared" si="1085"/>
        <v>0</v>
      </c>
      <c r="W2877" s="24"/>
      <c r="X2877" s="24"/>
      <c r="Y2877" s="24"/>
      <c r="Z2877" s="24"/>
      <c r="AA2877" s="24"/>
      <c r="AB2877" s="24"/>
      <c r="AC2877" s="24">
        <f t="shared" si="1065"/>
        <v>0</v>
      </c>
      <c r="AD2877" s="24">
        <f t="shared" si="1066"/>
        <v>0</v>
      </c>
      <c r="AG2877" s="24"/>
      <c r="AH2877" s="24"/>
      <c r="AI2877" s="24"/>
      <c r="AJ2877" s="24"/>
      <c r="AK2877" s="24"/>
      <c r="AL2877" s="24"/>
      <c r="AM2877" s="24">
        <f t="shared" si="1067"/>
        <v>0</v>
      </c>
      <c r="AN2877" s="24">
        <f t="shared" si="1084"/>
        <v>0</v>
      </c>
      <c r="AQ2877" s="24"/>
      <c r="AR2877" s="24"/>
      <c r="AS2877" s="24"/>
      <c r="AT2877" s="24"/>
      <c r="AU2877" s="24"/>
      <c r="AV2877" s="24"/>
      <c r="AW2877" s="24">
        <f t="shared" si="1068"/>
        <v>0</v>
      </c>
      <c r="AX2877" s="24">
        <f t="shared" si="1069"/>
        <v>0</v>
      </c>
      <c r="BA2877" s="24"/>
      <c r="BB2877" s="24"/>
      <c r="BC2877" s="24"/>
      <c r="BD2877" s="24"/>
      <c r="BE2877" s="24"/>
      <c r="BF2877" s="24"/>
      <c r="BG2877" s="24">
        <f t="shared" si="1070"/>
        <v>0</v>
      </c>
      <c r="BH2877" s="24">
        <f t="shared" si="1071"/>
        <v>0</v>
      </c>
      <c r="BK2877" s="24"/>
      <c r="BL2877" s="24"/>
      <c r="BM2877" s="24"/>
      <c r="BN2877" s="24"/>
      <c r="BO2877" s="24"/>
      <c r="BP2877" s="24"/>
      <c r="BQ2877" s="24">
        <f t="shared" si="1072"/>
        <v>0</v>
      </c>
      <c r="BR2877" s="24">
        <f t="shared" si="1073"/>
        <v>0</v>
      </c>
      <c r="BU2877" s="24"/>
      <c r="BV2877" s="24"/>
      <c r="BW2877" s="24"/>
      <c r="BX2877" s="24"/>
      <c r="BY2877" s="24"/>
      <c r="BZ2877" s="24"/>
      <c r="CA2877" s="24">
        <f t="shared" si="1074"/>
        <v>0</v>
      </c>
      <c r="CB2877" s="24">
        <f t="shared" si="1075"/>
        <v>0</v>
      </c>
      <c r="CC2877" s="24"/>
      <c r="CE2877" s="24">
        <f t="shared" si="1076"/>
        <v>0</v>
      </c>
      <c r="CG2877" s="24">
        <f t="shared" si="1077"/>
        <v>0</v>
      </c>
      <c r="CI2877" s="24">
        <f t="shared" si="1078"/>
        <v>0</v>
      </c>
      <c r="CK2877" s="24">
        <f t="shared" si="1079"/>
        <v>0</v>
      </c>
      <c r="CM2877" s="24">
        <f t="shared" si="1080"/>
        <v>0</v>
      </c>
      <c r="CO2877" s="24">
        <f t="shared" si="1081"/>
        <v>0</v>
      </c>
      <c r="CQ2877" s="24">
        <f t="shared" si="1082"/>
        <v>0</v>
      </c>
      <c r="CS2877" s="24">
        <f t="shared" si="1083"/>
        <v>0</v>
      </c>
    </row>
    <row r="2878" spans="9:97">
      <c r="I2878" s="24">
        <f t="shared" si="1063"/>
        <v>0</v>
      </c>
      <c r="J2878" s="24">
        <f t="shared" ref="J2878:J2941" si="1086">IF(F2878&lt;C2878-D2878,C2878-D2878-F2878,0)</f>
        <v>0</v>
      </c>
      <c r="M2878" s="24"/>
      <c r="N2878" s="24"/>
      <c r="O2878" s="24"/>
      <c r="P2878" s="24"/>
      <c r="Q2878" s="24"/>
      <c r="R2878" s="24"/>
      <c r="S2878" s="24">
        <f t="shared" si="1064"/>
        <v>0</v>
      </c>
      <c r="T2878" s="24">
        <f t="shared" si="1085"/>
        <v>0</v>
      </c>
      <c r="W2878" s="24"/>
      <c r="X2878" s="24"/>
      <c r="Y2878" s="24"/>
      <c r="Z2878" s="24"/>
      <c r="AA2878" s="24"/>
      <c r="AB2878" s="24"/>
      <c r="AC2878" s="24">
        <f t="shared" si="1065"/>
        <v>0</v>
      </c>
      <c r="AD2878" s="24">
        <f t="shared" si="1066"/>
        <v>0</v>
      </c>
      <c r="AG2878" s="24"/>
      <c r="AH2878" s="24"/>
      <c r="AI2878" s="24"/>
      <c r="AJ2878" s="24"/>
      <c r="AK2878" s="24"/>
      <c r="AL2878" s="24"/>
      <c r="AM2878" s="24">
        <f t="shared" si="1067"/>
        <v>0</v>
      </c>
      <c r="AN2878" s="24">
        <f t="shared" si="1084"/>
        <v>0</v>
      </c>
      <c r="AQ2878" s="24"/>
      <c r="AR2878" s="24"/>
      <c r="AS2878" s="24"/>
      <c r="AT2878" s="24"/>
      <c r="AU2878" s="24"/>
      <c r="AV2878" s="24"/>
      <c r="AW2878" s="24">
        <f t="shared" si="1068"/>
        <v>0</v>
      </c>
      <c r="AX2878" s="24">
        <f t="shared" si="1069"/>
        <v>0</v>
      </c>
      <c r="BA2878" s="24"/>
      <c r="BB2878" s="24"/>
      <c r="BC2878" s="24"/>
      <c r="BD2878" s="24"/>
      <c r="BE2878" s="24"/>
      <c r="BF2878" s="24"/>
      <c r="BG2878" s="24">
        <f t="shared" si="1070"/>
        <v>0</v>
      </c>
      <c r="BH2878" s="24">
        <f t="shared" si="1071"/>
        <v>0</v>
      </c>
      <c r="BK2878" s="24"/>
      <c r="BL2878" s="24"/>
      <c r="BM2878" s="24"/>
      <c r="BN2878" s="24"/>
      <c r="BO2878" s="24"/>
      <c r="BP2878" s="24"/>
      <c r="BQ2878" s="24">
        <f t="shared" si="1072"/>
        <v>0</v>
      </c>
      <c r="BR2878" s="24">
        <f t="shared" si="1073"/>
        <v>0</v>
      </c>
      <c r="BU2878" s="24"/>
      <c r="BV2878" s="24"/>
      <c r="BW2878" s="24"/>
      <c r="BX2878" s="24"/>
      <c r="BY2878" s="24"/>
      <c r="BZ2878" s="24"/>
      <c r="CA2878" s="24">
        <f t="shared" si="1074"/>
        <v>0</v>
      </c>
      <c r="CB2878" s="24">
        <f t="shared" si="1075"/>
        <v>0</v>
      </c>
      <c r="CC2878" s="24"/>
      <c r="CE2878" s="24">
        <f t="shared" si="1076"/>
        <v>0</v>
      </c>
      <c r="CG2878" s="24">
        <f t="shared" si="1077"/>
        <v>0</v>
      </c>
      <c r="CI2878" s="24">
        <f t="shared" si="1078"/>
        <v>0</v>
      </c>
      <c r="CK2878" s="24">
        <f t="shared" si="1079"/>
        <v>0</v>
      </c>
      <c r="CM2878" s="24">
        <f t="shared" si="1080"/>
        <v>0</v>
      </c>
      <c r="CO2878" s="24">
        <f t="shared" si="1081"/>
        <v>0</v>
      </c>
      <c r="CQ2878" s="24">
        <f t="shared" si="1082"/>
        <v>0</v>
      </c>
      <c r="CS2878" s="24">
        <f t="shared" si="1083"/>
        <v>0</v>
      </c>
    </row>
    <row r="2879" spans="9:97">
      <c r="I2879" s="24">
        <f t="shared" si="1063"/>
        <v>0</v>
      </c>
      <c r="J2879" s="24">
        <f t="shared" si="1086"/>
        <v>0</v>
      </c>
      <c r="M2879" s="24"/>
      <c r="N2879" s="24"/>
      <c r="O2879" s="24"/>
      <c r="P2879" s="24"/>
      <c r="Q2879" s="24"/>
      <c r="R2879" s="24"/>
      <c r="S2879" s="24">
        <f t="shared" si="1064"/>
        <v>0</v>
      </c>
      <c r="T2879" s="24">
        <f t="shared" si="1085"/>
        <v>0</v>
      </c>
      <c r="W2879" s="24"/>
      <c r="X2879" s="24"/>
      <c r="Y2879" s="24"/>
      <c r="Z2879" s="24"/>
      <c r="AA2879" s="24"/>
      <c r="AB2879" s="24"/>
      <c r="AC2879" s="24">
        <f t="shared" si="1065"/>
        <v>0</v>
      </c>
      <c r="AD2879" s="24">
        <f t="shared" si="1066"/>
        <v>0</v>
      </c>
      <c r="AG2879" s="24"/>
      <c r="AH2879" s="24"/>
      <c r="AI2879" s="24"/>
      <c r="AJ2879" s="24"/>
      <c r="AK2879" s="24"/>
      <c r="AL2879" s="24"/>
      <c r="AM2879" s="24">
        <f t="shared" si="1067"/>
        <v>0</v>
      </c>
      <c r="AN2879" s="24">
        <f t="shared" si="1084"/>
        <v>0</v>
      </c>
      <c r="AQ2879" s="24"/>
      <c r="AR2879" s="24"/>
      <c r="AS2879" s="24"/>
      <c r="AT2879" s="24"/>
      <c r="AU2879" s="24"/>
      <c r="AV2879" s="24"/>
      <c r="AW2879" s="24">
        <f t="shared" si="1068"/>
        <v>0</v>
      </c>
      <c r="AX2879" s="24">
        <f t="shared" si="1069"/>
        <v>0</v>
      </c>
      <c r="BA2879" s="24"/>
      <c r="BB2879" s="24"/>
      <c r="BC2879" s="24"/>
      <c r="BD2879" s="24"/>
      <c r="BE2879" s="24"/>
      <c r="BF2879" s="24"/>
      <c r="BG2879" s="24">
        <f t="shared" si="1070"/>
        <v>0</v>
      </c>
      <c r="BH2879" s="24">
        <f t="shared" si="1071"/>
        <v>0</v>
      </c>
      <c r="BK2879" s="24"/>
      <c r="BL2879" s="24"/>
      <c r="BM2879" s="24"/>
      <c r="BN2879" s="24"/>
      <c r="BO2879" s="24"/>
      <c r="BP2879" s="24"/>
      <c r="BQ2879" s="24">
        <f t="shared" si="1072"/>
        <v>0</v>
      </c>
      <c r="BR2879" s="24">
        <f t="shared" si="1073"/>
        <v>0</v>
      </c>
      <c r="BU2879" s="24"/>
      <c r="BV2879" s="24"/>
      <c r="BW2879" s="24"/>
      <c r="BX2879" s="24"/>
      <c r="BY2879" s="24"/>
      <c r="BZ2879" s="24"/>
      <c r="CA2879" s="24">
        <f t="shared" si="1074"/>
        <v>0</v>
      </c>
      <c r="CB2879" s="24">
        <f t="shared" si="1075"/>
        <v>0</v>
      </c>
      <c r="CC2879" s="24"/>
      <c r="CE2879" s="24">
        <f t="shared" si="1076"/>
        <v>0</v>
      </c>
      <c r="CG2879" s="24">
        <f t="shared" si="1077"/>
        <v>0</v>
      </c>
      <c r="CI2879" s="24">
        <f t="shared" si="1078"/>
        <v>0</v>
      </c>
      <c r="CK2879" s="24">
        <f t="shared" si="1079"/>
        <v>0</v>
      </c>
      <c r="CM2879" s="24">
        <f t="shared" si="1080"/>
        <v>0</v>
      </c>
      <c r="CO2879" s="24">
        <f t="shared" si="1081"/>
        <v>0</v>
      </c>
      <c r="CQ2879" s="24">
        <f t="shared" si="1082"/>
        <v>0</v>
      </c>
      <c r="CS2879" s="24">
        <f t="shared" si="1083"/>
        <v>0</v>
      </c>
    </row>
    <row r="2880" spans="9:97">
      <c r="I2880" s="24">
        <f t="shared" si="1063"/>
        <v>0</v>
      </c>
      <c r="J2880" s="24">
        <f t="shared" si="1086"/>
        <v>0</v>
      </c>
      <c r="M2880" s="24"/>
      <c r="N2880" s="24"/>
      <c r="O2880" s="24"/>
      <c r="P2880" s="24"/>
      <c r="Q2880" s="24"/>
      <c r="R2880" s="24"/>
      <c r="S2880" s="24">
        <f t="shared" si="1064"/>
        <v>0</v>
      </c>
      <c r="T2880" s="24">
        <f t="shared" si="1085"/>
        <v>0</v>
      </c>
      <c r="W2880" s="24"/>
      <c r="X2880" s="24"/>
      <c r="Y2880" s="24"/>
      <c r="Z2880" s="24"/>
      <c r="AA2880" s="24"/>
      <c r="AB2880" s="24"/>
      <c r="AC2880" s="24">
        <f t="shared" si="1065"/>
        <v>0</v>
      </c>
      <c r="AD2880" s="24">
        <f t="shared" si="1066"/>
        <v>0</v>
      </c>
      <c r="AG2880" s="24"/>
      <c r="AH2880" s="24"/>
      <c r="AI2880" s="24"/>
      <c r="AJ2880" s="24"/>
      <c r="AK2880" s="24"/>
      <c r="AL2880" s="24"/>
      <c r="AM2880" s="24">
        <f t="shared" si="1067"/>
        <v>0</v>
      </c>
      <c r="AN2880" s="24">
        <f t="shared" si="1084"/>
        <v>0</v>
      </c>
      <c r="AQ2880" s="24"/>
      <c r="AR2880" s="24"/>
      <c r="AS2880" s="24"/>
      <c r="AT2880" s="24"/>
      <c r="AU2880" s="24"/>
      <c r="AV2880" s="24"/>
      <c r="AW2880" s="24">
        <f t="shared" si="1068"/>
        <v>0</v>
      </c>
      <c r="AX2880" s="24">
        <f t="shared" si="1069"/>
        <v>0</v>
      </c>
      <c r="BA2880" s="24"/>
      <c r="BB2880" s="24"/>
      <c r="BC2880" s="24"/>
      <c r="BD2880" s="24"/>
      <c r="BE2880" s="24"/>
      <c r="BF2880" s="24"/>
      <c r="BG2880" s="24">
        <f t="shared" si="1070"/>
        <v>0</v>
      </c>
      <c r="BH2880" s="24">
        <f t="shared" si="1071"/>
        <v>0</v>
      </c>
      <c r="BK2880" s="24"/>
      <c r="BL2880" s="24"/>
      <c r="BM2880" s="24"/>
      <c r="BN2880" s="24"/>
      <c r="BO2880" s="24"/>
      <c r="BP2880" s="24"/>
      <c r="BQ2880" s="24">
        <f t="shared" si="1072"/>
        <v>0</v>
      </c>
      <c r="BR2880" s="24">
        <f t="shared" si="1073"/>
        <v>0</v>
      </c>
      <c r="BU2880" s="24"/>
      <c r="BV2880" s="24"/>
      <c r="BW2880" s="24"/>
      <c r="BX2880" s="24"/>
      <c r="BY2880" s="24"/>
      <c r="BZ2880" s="24"/>
      <c r="CA2880" s="24">
        <f t="shared" si="1074"/>
        <v>0</v>
      </c>
      <c r="CB2880" s="24">
        <f t="shared" si="1075"/>
        <v>0</v>
      </c>
      <c r="CC2880" s="24"/>
      <c r="CE2880" s="24">
        <f t="shared" si="1076"/>
        <v>0</v>
      </c>
      <c r="CG2880" s="24">
        <f t="shared" si="1077"/>
        <v>0</v>
      </c>
      <c r="CI2880" s="24">
        <f t="shared" si="1078"/>
        <v>0</v>
      </c>
      <c r="CK2880" s="24">
        <f t="shared" si="1079"/>
        <v>0</v>
      </c>
      <c r="CM2880" s="24">
        <f t="shared" si="1080"/>
        <v>0</v>
      </c>
      <c r="CO2880" s="24">
        <f t="shared" si="1081"/>
        <v>0</v>
      </c>
      <c r="CQ2880" s="24">
        <f t="shared" si="1082"/>
        <v>0</v>
      </c>
      <c r="CS2880" s="24">
        <f t="shared" si="1083"/>
        <v>0</v>
      </c>
    </row>
    <row r="2881" spans="9:97">
      <c r="I2881" s="24">
        <f t="shared" si="1063"/>
        <v>0</v>
      </c>
      <c r="J2881" s="24">
        <f t="shared" si="1086"/>
        <v>0</v>
      </c>
      <c r="M2881" s="24"/>
      <c r="N2881" s="24"/>
      <c r="O2881" s="24"/>
      <c r="P2881" s="24"/>
      <c r="Q2881" s="24"/>
      <c r="R2881" s="24"/>
      <c r="S2881" s="24">
        <f t="shared" si="1064"/>
        <v>0</v>
      </c>
      <c r="T2881" s="24">
        <f t="shared" si="1085"/>
        <v>0</v>
      </c>
      <c r="W2881" s="24"/>
      <c r="X2881" s="24"/>
      <c r="Y2881" s="24"/>
      <c r="Z2881" s="24"/>
      <c r="AA2881" s="24"/>
      <c r="AB2881" s="24"/>
      <c r="AC2881" s="24">
        <f t="shared" si="1065"/>
        <v>0</v>
      </c>
      <c r="AD2881" s="24">
        <f t="shared" si="1066"/>
        <v>0</v>
      </c>
      <c r="AG2881" s="24"/>
      <c r="AH2881" s="24"/>
      <c r="AI2881" s="24"/>
      <c r="AJ2881" s="24"/>
      <c r="AK2881" s="24"/>
      <c r="AL2881" s="24"/>
      <c r="AM2881" s="24">
        <f t="shared" si="1067"/>
        <v>0</v>
      </c>
      <c r="AN2881" s="24">
        <f t="shared" si="1084"/>
        <v>0</v>
      </c>
      <c r="AQ2881" s="24"/>
      <c r="AR2881" s="24"/>
      <c r="AS2881" s="24"/>
      <c r="AT2881" s="24"/>
      <c r="AU2881" s="24"/>
      <c r="AV2881" s="24"/>
      <c r="AW2881" s="24">
        <f t="shared" si="1068"/>
        <v>0</v>
      </c>
      <c r="AX2881" s="24">
        <f t="shared" si="1069"/>
        <v>0</v>
      </c>
      <c r="BA2881" s="24"/>
      <c r="BB2881" s="24"/>
      <c r="BC2881" s="24"/>
      <c r="BD2881" s="24"/>
      <c r="BE2881" s="24"/>
      <c r="BF2881" s="24"/>
      <c r="BG2881" s="24">
        <f t="shared" si="1070"/>
        <v>0</v>
      </c>
      <c r="BH2881" s="24">
        <f t="shared" si="1071"/>
        <v>0</v>
      </c>
      <c r="BK2881" s="24"/>
      <c r="BL2881" s="24"/>
      <c r="BM2881" s="24"/>
      <c r="BN2881" s="24"/>
      <c r="BO2881" s="24"/>
      <c r="BP2881" s="24"/>
      <c r="BQ2881" s="24">
        <f t="shared" si="1072"/>
        <v>0</v>
      </c>
      <c r="BR2881" s="24">
        <f t="shared" si="1073"/>
        <v>0</v>
      </c>
      <c r="BU2881" s="24"/>
      <c r="BV2881" s="24"/>
      <c r="BW2881" s="24"/>
      <c r="BX2881" s="24"/>
      <c r="BY2881" s="24"/>
      <c r="BZ2881" s="24"/>
      <c r="CA2881" s="24">
        <f t="shared" si="1074"/>
        <v>0</v>
      </c>
      <c r="CB2881" s="24">
        <f t="shared" si="1075"/>
        <v>0</v>
      </c>
      <c r="CC2881" s="24"/>
      <c r="CE2881" s="24">
        <f t="shared" si="1076"/>
        <v>0</v>
      </c>
      <c r="CG2881" s="24">
        <f t="shared" si="1077"/>
        <v>0</v>
      </c>
      <c r="CI2881" s="24">
        <f t="shared" si="1078"/>
        <v>0</v>
      </c>
      <c r="CK2881" s="24">
        <f t="shared" si="1079"/>
        <v>0</v>
      </c>
      <c r="CM2881" s="24">
        <f t="shared" si="1080"/>
        <v>0</v>
      </c>
      <c r="CO2881" s="24">
        <f t="shared" si="1081"/>
        <v>0</v>
      </c>
      <c r="CQ2881" s="24">
        <f t="shared" si="1082"/>
        <v>0</v>
      </c>
      <c r="CS2881" s="24">
        <f t="shared" si="1083"/>
        <v>0</v>
      </c>
    </row>
    <row r="2882" spans="9:97">
      <c r="I2882" s="24">
        <f t="shared" si="1063"/>
        <v>0</v>
      </c>
      <c r="J2882" s="24">
        <f t="shared" si="1086"/>
        <v>0</v>
      </c>
      <c r="M2882" s="24"/>
      <c r="N2882" s="24"/>
      <c r="O2882" s="24"/>
      <c r="P2882" s="24"/>
      <c r="Q2882" s="24"/>
      <c r="R2882" s="24"/>
      <c r="S2882" s="24">
        <f t="shared" si="1064"/>
        <v>0</v>
      </c>
      <c r="T2882" s="24">
        <f t="shared" si="1085"/>
        <v>0</v>
      </c>
      <c r="W2882" s="24"/>
      <c r="X2882" s="24"/>
      <c r="Y2882" s="24"/>
      <c r="Z2882" s="24"/>
      <c r="AA2882" s="24"/>
      <c r="AB2882" s="24"/>
      <c r="AC2882" s="24">
        <f t="shared" si="1065"/>
        <v>0</v>
      </c>
      <c r="AD2882" s="24">
        <f t="shared" si="1066"/>
        <v>0</v>
      </c>
      <c r="AG2882" s="24"/>
      <c r="AH2882" s="24"/>
      <c r="AI2882" s="24"/>
      <c r="AJ2882" s="24"/>
      <c r="AK2882" s="24"/>
      <c r="AL2882" s="24"/>
      <c r="AM2882" s="24">
        <f t="shared" si="1067"/>
        <v>0</v>
      </c>
      <c r="AN2882" s="24">
        <f t="shared" si="1084"/>
        <v>0</v>
      </c>
      <c r="AQ2882" s="24"/>
      <c r="AR2882" s="24"/>
      <c r="AS2882" s="24"/>
      <c r="AT2882" s="24"/>
      <c r="AU2882" s="24"/>
      <c r="AV2882" s="24"/>
      <c r="AW2882" s="24">
        <f t="shared" si="1068"/>
        <v>0</v>
      </c>
      <c r="AX2882" s="24">
        <f t="shared" si="1069"/>
        <v>0</v>
      </c>
      <c r="BA2882" s="24"/>
      <c r="BB2882" s="24"/>
      <c r="BC2882" s="24"/>
      <c r="BD2882" s="24"/>
      <c r="BE2882" s="24"/>
      <c r="BF2882" s="24"/>
      <c r="BG2882" s="24">
        <f t="shared" si="1070"/>
        <v>0</v>
      </c>
      <c r="BH2882" s="24">
        <f t="shared" si="1071"/>
        <v>0</v>
      </c>
      <c r="BK2882" s="24"/>
      <c r="BL2882" s="24"/>
      <c r="BM2882" s="24"/>
      <c r="BN2882" s="24"/>
      <c r="BO2882" s="24"/>
      <c r="BP2882" s="24"/>
      <c r="BQ2882" s="24">
        <f t="shared" si="1072"/>
        <v>0</v>
      </c>
      <c r="BR2882" s="24">
        <f t="shared" si="1073"/>
        <v>0</v>
      </c>
      <c r="BU2882" s="24"/>
      <c r="BV2882" s="24"/>
      <c r="BW2882" s="24"/>
      <c r="BX2882" s="24"/>
      <c r="BY2882" s="24"/>
      <c r="BZ2882" s="24"/>
      <c r="CA2882" s="24">
        <f t="shared" si="1074"/>
        <v>0</v>
      </c>
      <c r="CB2882" s="24">
        <f t="shared" si="1075"/>
        <v>0</v>
      </c>
      <c r="CC2882" s="24"/>
      <c r="CE2882" s="24">
        <f t="shared" si="1076"/>
        <v>0</v>
      </c>
      <c r="CG2882" s="24">
        <f t="shared" si="1077"/>
        <v>0</v>
      </c>
      <c r="CI2882" s="24">
        <f t="shared" si="1078"/>
        <v>0</v>
      </c>
      <c r="CK2882" s="24">
        <f t="shared" si="1079"/>
        <v>0</v>
      </c>
      <c r="CM2882" s="24">
        <f t="shared" si="1080"/>
        <v>0</v>
      </c>
      <c r="CO2882" s="24">
        <f t="shared" si="1081"/>
        <v>0</v>
      </c>
      <c r="CQ2882" s="24">
        <f t="shared" si="1082"/>
        <v>0</v>
      </c>
      <c r="CS2882" s="24">
        <f t="shared" si="1083"/>
        <v>0</v>
      </c>
    </row>
    <row r="2883" spans="9:97">
      <c r="I2883" s="24">
        <f t="shared" si="1063"/>
        <v>0</v>
      </c>
      <c r="J2883" s="24">
        <f t="shared" si="1086"/>
        <v>0</v>
      </c>
      <c r="M2883" s="24"/>
      <c r="N2883" s="24"/>
      <c r="O2883" s="24"/>
      <c r="P2883" s="24"/>
      <c r="Q2883" s="24"/>
      <c r="R2883" s="24"/>
      <c r="S2883" s="24">
        <f t="shared" si="1064"/>
        <v>0</v>
      </c>
      <c r="T2883" s="24">
        <f t="shared" si="1085"/>
        <v>0</v>
      </c>
      <c r="W2883" s="24"/>
      <c r="X2883" s="24"/>
      <c r="Y2883" s="24"/>
      <c r="Z2883" s="24"/>
      <c r="AA2883" s="24"/>
      <c r="AB2883" s="24"/>
      <c r="AC2883" s="24">
        <f t="shared" si="1065"/>
        <v>0</v>
      </c>
      <c r="AD2883" s="24">
        <f t="shared" si="1066"/>
        <v>0</v>
      </c>
      <c r="AG2883" s="24"/>
      <c r="AH2883" s="24"/>
      <c r="AI2883" s="24"/>
      <c r="AJ2883" s="24"/>
      <c r="AK2883" s="24"/>
      <c r="AL2883" s="24"/>
      <c r="AM2883" s="24">
        <f t="shared" si="1067"/>
        <v>0</v>
      </c>
      <c r="AN2883" s="24">
        <f t="shared" si="1084"/>
        <v>0</v>
      </c>
      <c r="AQ2883" s="24"/>
      <c r="AR2883" s="24"/>
      <c r="AS2883" s="24"/>
      <c r="AT2883" s="24"/>
      <c r="AU2883" s="24"/>
      <c r="AV2883" s="24"/>
      <c r="AW2883" s="24">
        <f t="shared" si="1068"/>
        <v>0</v>
      </c>
      <c r="AX2883" s="24">
        <f t="shared" si="1069"/>
        <v>0</v>
      </c>
      <c r="BA2883" s="24"/>
      <c r="BB2883" s="24"/>
      <c r="BC2883" s="24"/>
      <c r="BD2883" s="24"/>
      <c r="BE2883" s="24"/>
      <c r="BF2883" s="24"/>
      <c r="BG2883" s="24">
        <f t="shared" si="1070"/>
        <v>0</v>
      </c>
      <c r="BH2883" s="24">
        <f t="shared" si="1071"/>
        <v>0</v>
      </c>
      <c r="BK2883" s="24"/>
      <c r="BL2883" s="24"/>
      <c r="BM2883" s="24"/>
      <c r="BN2883" s="24"/>
      <c r="BO2883" s="24"/>
      <c r="BP2883" s="24"/>
      <c r="BQ2883" s="24">
        <f t="shared" si="1072"/>
        <v>0</v>
      </c>
      <c r="BR2883" s="24">
        <f t="shared" si="1073"/>
        <v>0</v>
      </c>
      <c r="BU2883" s="24"/>
      <c r="BV2883" s="24"/>
      <c r="BW2883" s="24"/>
      <c r="BX2883" s="24"/>
      <c r="BY2883" s="24"/>
      <c r="BZ2883" s="24"/>
      <c r="CA2883" s="24">
        <f t="shared" si="1074"/>
        <v>0</v>
      </c>
      <c r="CB2883" s="24">
        <f t="shared" si="1075"/>
        <v>0</v>
      </c>
      <c r="CC2883" s="24"/>
      <c r="CE2883" s="24">
        <f t="shared" si="1076"/>
        <v>0</v>
      </c>
      <c r="CG2883" s="24">
        <f t="shared" si="1077"/>
        <v>0</v>
      </c>
      <c r="CI2883" s="24">
        <f t="shared" si="1078"/>
        <v>0</v>
      </c>
      <c r="CK2883" s="24">
        <f t="shared" si="1079"/>
        <v>0</v>
      </c>
      <c r="CM2883" s="24">
        <f t="shared" si="1080"/>
        <v>0</v>
      </c>
      <c r="CO2883" s="24">
        <f t="shared" si="1081"/>
        <v>0</v>
      </c>
      <c r="CQ2883" s="24">
        <f t="shared" si="1082"/>
        <v>0</v>
      </c>
      <c r="CS2883" s="24">
        <f t="shared" si="1083"/>
        <v>0</v>
      </c>
    </row>
    <row r="2884" spans="9:97">
      <c r="I2884" s="24">
        <f t="shared" ref="I2884:I2947" si="1087">IF(F2884&gt;=C2884-D2884,G2884-H2884,E2884)</f>
        <v>0</v>
      </c>
      <c r="J2884" s="24">
        <f t="shared" si="1086"/>
        <v>0</v>
      </c>
      <c r="M2884" s="24"/>
      <c r="N2884" s="24"/>
      <c r="O2884" s="24"/>
      <c r="P2884" s="24"/>
      <c r="Q2884" s="24"/>
      <c r="R2884" s="24"/>
      <c r="S2884" s="24">
        <f t="shared" ref="S2884:S2947" si="1088">IF(P2884&gt;=M2884-N2884,Q2884-R2884,O2884)</f>
        <v>0</v>
      </c>
      <c r="T2884" s="24">
        <f t="shared" si="1085"/>
        <v>0</v>
      </c>
      <c r="W2884" s="24"/>
      <c r="X2884" s="24"/>
      <c r="Y2884" s="24"/>
      <c r="Z2884" s="24"/>
      <c r="AA2884" s="24"/>
      <c r="AB2884" s="24"/>
      <c r="AC2884" s="24">
        <f t="shared" ref="AC2884:AC2947" si="1089">IF(Z2884&gt;=W2884-X2884,AA2884-AB2884,Y2884)</f>
        <v>0</v>
      </c>
      <c r="AD2884" s="24">
        <f t="shared" ref="AD2884:AD2947" si="1090">IF(Z2884&lt;W2884-X2884,W2884-X2884-Z2884,0)</f>
        <v>0</v>
      </c>
      <c r="AG2884" s="24"/>
      <c r="AH2884" s="24"/>
      <c r="AI2884" s="24"/>
      <c r="AJ2884" s="24"/>
      <c r="AK2884" s="24"/>
      <c r="AL2884" s="24"/>
      <c r="AM2884" s="24">
        <f t="shared" ref="AM2884:AM2947" si="1091">IF(AJ2884&gt;=AG2884-AH2884,AK2884-AL2884,AI2884)</f>
        <v>0</v>
      </c>
      <c r="AN2884" s="24">
        <f t="shared" si="1084"/>
        <v>0</v>
      </c>
      <c r="AQ2884" s="24"/>
      <c r="AR2884" s="24"/>
      <c r="AS2884" s="24"/>
      <c r="AT2884" s="24"/>
      <c r="AU2884" s="24"/>
      <c r="AV2884" s="24"/>
      <c r="AW2884" s="24">
        <f t="shared" ref="AW2884:AW2947" si="1092">IF(AS2884&gt;=AR2884-AQ2884,AV2884-AU2884,AT2884)</f>
        <v>0</v>
      </c>
      <c r="AX2884" s="24">
        <f t="shared" ref="AX2884:AX2947" si="1093">IF(AS2884&lt;AR2884-AQ2884,AR2884-AQ2884-AS2884,0)</f>
        <v>0</v>
      </c>
      <c r="BA2884" s="24"/>
      <c r="BB2884" s="24"/>
      <c r="BC2884" s="24"/>
      <c r="BD2884" s="24"/>
      <c r="BE2884" s="24"/>
      <c r="BF2884" s="24"/>
      <c r="BG2884" s="24">
        <f t="shared" ref="BG2884:BG2947" si="1094">IF(BC2884&gt;=BB2884-BA2884,BF2884-BE2884,BD2884)</f>
        <v>0</v>
      </c>
      <c r="BH2884" s="24">
        <f t="shared" ref="BH2884:BH2947" si="1095">IF(BC2884&lt;BB2884-BA2884,BB2884-BA2884-BC2884,0)</f>
        <v>0</v>
      </c>
      <c r="BK2884" s="24"/>
      <c r="BL2884" s="24"/>
      <c r="BM2884" s="24"/>
      <c r="BN2884" s="24"/>
      <c r="BO2884" s="24"/>
      <c r="BP2884" s="24"/>
      <c r="BQ2884" s="24">
        <f t="shared" ref="BQ2884:BQ2947" si="1096">IF(BM2884&gt;=BL2884-BK2884,BP2884-BO2884,BN2884)</f>
        <v>0</v>
      </c>
      <c r="BR2884" s="24">
        <f t="shared" ref="BR2884:BR2947" si="1097">IF(BM2884&lt;BL2884-BK2884,BL2884-BK2884-BM2884,0)</f>
        <v>0</v>
      </c>
      <c r="BU2884" s="24"/>
      <c r="BV2884" s="24"/>
      <c r="BW2884" s="24"/>
      <c r="BX2884" s="24"/>
      <c r="BY2884" s="24"/>
      <c r="BZ2884" s="24"/>
      <c r="CA2884" s="24">
        <f t="shared" ref="CA2884:CA2947" si="1098">IF(BW2884&gt;=BV2884-BU2884,BZ2884-BY2884,BX2884)</f>
        <v>0</v>
      </c>
      <c r="CB2884" s="24">
        <f t="shared" ref="CB2884:CB2947" si="1099">IF(BW2884&lt;BV2884-BU2884,BV2884-BU2884-BW2884,0)</f>
        <v>0</v>
      </c>
      <c r="CC2884" s="24"/>
      <c r="CE2884" s="24">
        <f t="shared" si="1076"/>
        <v>0</v>
      </c>
      <c r="CG2884" s="24">
        <f t="shared" si="1077"/>
        <v>0</v>
      </c>
      <c r="CI2884" s="24">
        <f t="shared" si="1078"/>
        <v>0</v>
      </c>
      <c r="CK2884" s="24">
        <f t="shared" si="1079"/>
        <v>0</v>
      </c>
      <c r="CM2884" s="24">
        <f t="shared" si="1080"/>
        <v>0</v>
      </c>
      <c r="CO2884" s="24">
        <f t="shared" si="1081"/>
        <v>0</v>
      </c>
      <c r="CQ2884" s="24">
        <f t="shared" si="1082"/>
        <v>0</v>
      </c>
      <c r="CS2884" s="24">
        <f t="shared" si="1083"/>
        <v>0</v>
      </c>
    </row>
    <row r="2885" spans="9:97">
      <c r="I2885" s="24">
        <f t="shared" si="1087"/>
        <v>0</v>
      </c>
      <c r="J2885" s="24">
        <f t="shared" si="1086"/>
        <v>0</v>
      </c>
      <c r="M2885" s="24"/>
      <c r="N2885" s="24"/>
      <c r="O2885" s="24"/>
      <c r="P2885" s="24"/>
      <c r="Q2885" s="24"/>
      <c r="R2885" s="24"/>
      <c r="S2885" s="24">
        <f t="shared" si="1088"/>
        <v>0</v>
      </c>
      <c r="T2885" s="24">
        <f t="shared" si="1085"/>
        <v>0</v>
      </c>
      <c r="W2885" s="24"/>
      <c r="X2885" s="24"/>
      <c r="Y2885" s="24"/>
      <c r="Z2885" s="24"/>
      <c r="AA2885" s="24"/>
      <c r="AB2885" s="24"/>
      <c r="AC2885" s="24">
        <f t="shared" si="1089"/>
        <v>0</v>
      </c>
      <c r="AD2885" s="24">
        <f t="shared" si="1090"/>
        <v>0</v>
      </c>
      <c r="AG2885" s="24"/>
      <c r="AH2885" s="24"/>
      <c r="AI2885" s="24"/>
      <c r="AJ2885" s="24"/>
      <c r="AK2885" s="24"/>
      <c r="AL2885" s="24"/>
      <c r="AM2885" s="24">
        <f t="shared" si="1091"/>
        <v>0</v>
      </c>
      <c r="AN2885" s="24">
        <f t="shared" si="1084"/>
        <v>0</v>
      </c>
      <c r="AQ2885" s="24"/>
      <c r="AR2885" s="24"/>
      <c r="AS2885" s="24"/>
      <c r="AT2885" s="24"/>
      <c r="AU2885" s="24"/>
      <c r="AV2885" s="24"/>
      <c r="AW2885" s="24">
        <f t="shared" si="1092"/>
        <v>0</v>
      </c>
      <c r="AX2885" s="24">
        <f t="shared" si="1093"/>
        <v>0</v>
      </c>
      <c r="BA2885" s="24"/>
      <c r="BB2885" s="24"/>
      <c r="BC2885" s="24"/>
      <c r="BD2885" s="24"/>
      <c r="BE2885" s="24"/>
      <c r="BF2885" s="24"/>
      <c r="BG2885" s="24">
        <f t="shared" si="1094"/>
        <v>0</v>
      </c>
      <c r="BH2885" s="24">
        <f t="shared" si="1095"/>
        <v>0</v>
      </c>
      <c r="BK2885" s="24"/>
      <c r="BL2885" s="24"/>
      <c r="BM2885" s="24"/>
      <c r="BN2885" s="24"/>
      <c r="BO2885" s="24"/>
      <c r="BP2885" s="24"/>
      <c r="BQ2885" s="24">
        <f t="shared" si="1096"/>
        <v>0</v>
      </c>
      <c r="BR2885" s="24">
        <f t="shared" si="1097"/>
        <v>0</v>
      </c>
      <c r="BU2885" s="24"/>
      <c r="BV2885" s="24"/>
      <c r="BW2885" s="24"/>
      <c r="BX2885" s="24"/>
      <c r="BY2885" s="24"/>
      <c r="BZ2885" s="24"/>
      <c r="CA2885" s="24">
        <f t="shared" si="1098"/>
        <v>0</v>
      </c>
      <c r="CB2885" s="24">
        <f t="shared" si="1099"/>
        <v>0</v>
      </c>
      <c r="CC2885" s="24"/>
      <c r="CE2885" s="24">
        <f t="shared" ref="CE2885:CE2948" si="1100">SUMIF(B:B,CD2885,G:G)-SUMIF(B:B,CD2885,H:H)</f>
        <v>0</v>
      </c>
      <c r="CG2885" s="24">
        <f t="shared" ref="CG2885:CG2948" si="1101">SUMIF(L:L,CF2885,Q:Q)-SUMIF(L:L,CF2885,R:R)</f>
        <v>0</v>
      </c>
      <c r="CI2885" s="24">
        <f t="shared" ref="CI2885:CI2948" si="1102">SUMIF(V:V,CH2885,AA:AA)-SUMIF(V:V,CH2885,AB:AB)</f>
        <v>0</v>
      </c>
      <c r="CK2885" s="24">
        <f t="shared" ref="CK2885:CK2948" si="1103">SUMIF(AF:AF,CJ2885,AK:AK)-SUMIF(AF:AF,CJ2885,AL:AL)</f>
        <v>0</v>
      </c>
      <c r="CM2885" s="24">
        <f t="shared" ref="CM2885:CM2948" si="1104">SUMIF(AP:AP,CL2885,AV:AV)-SUMIF(AP:AP,CL2885,AU:AU)</f>
        <v>0</v>
      </c>
      <c r="CO2885" s="24">
        <f t="shared" ref="CO2885:CO2948" si="1105">SUMIF(AZ:AZ,CN2885,BF:BF)-SUMIF(AZ:AZ,CN2885,BE:BE)</f>
        <v>0</v>
      </c>
      <c r="CQ2885" s="24">
        <f t="shared" ref="CQ2885:CQ2948" si="1106">SUMIF(BJ:BJ,CP2885,BP:BP)-SUMIF(BJ:BJ,CP2885,BO:BO)</f>
        <v>0</v>
      </c>
      <c r="CS2885" s="24">
        <f t="shared" ref="CS2885:CS2948" si="1107">SUMIF(BT:BT,CR2885,BZ:BZ)-SUMIF(BT:BT,CR2885,BY:BY)</f>
        <v>0</v>
      </c>
    </row>
    <row r="2886" spans="9:97">
      <c r="I2886" s="24">
        <f t="shared" si="1087"/>
        <v>0</v>
      </c>
      <c r="J2886" s="24">
        <f t="shared" si="1086"/>
        <v>0</v>
      </c>
      <c r="M2886" s="24"/>
      <c r="N2886" s="24"/>
      <c r="O2886" s="24"/>
      <c r="P2886" s="24"/>
      <c r="Q2886" s="24"/>
      <c r="R2886" s="24"/>
      <c r="S2886" s="24">
        <f t="shared" si="1088"/>
        <v>0</v>
      </c>
      <c r="T2886" s="24">
        <f t="shared" si="1085"/>
        <v>0</v>
      </c>
      <c r="W2886" s="24"/>
      <c r="X2886" s="24"/>
      <c r="Y2886" s="24"/>
      <c r="Z2886" s="24"/>
      <c r="AA2886" s="24"/>
      <c r="AB2886" s="24"/>
      <c r="AC2886" s="24">
        <f t="shared" si="1089"/>
        <v>0</v>
      </c>
      <c r="AD2886" s="24">
        <f t="shared" si="1090"/>
        <v>0</v>
      </c>
      <c r="AG2886" s="24"/>
      <c r="AH2886" s="24"/>
      <c r="AI2886" s="24"/>
      <c r="AJ2886" s="24"/>
      <c r="AK2886" s="24"/>
      <c r="AL2886" s="24"/>
      <c r="AM2886" s="24">
        <f t="shared" si="1091"/>
        <v>0</v>
      </c>
      <c r="AN2886" s="24">
        <f t="shared" si="1084"/>
        <v>0</v>
      </c>
      <c r="AQ2886" s="24"/>
      <c r="AR2886" s="24"/>
      <c r="AS2886" s="24"/>
      <c r="AT2886" s="24"/>
      <c r="AU2886" s="24"/>
      <c r="AV2886" s="24"/>
      <c r="AW2886" s="24">
        <f t="shared" si="1092"/>
        <v>0</v>
      </c>
      <c r="AX2886" s="24">
        <f t="shared" si="1093"/>
        <v>0</v>
      </c>
      <c r="BA2886" s="24"/>
      <c r="BB2886" s="24"/>
      <c r="BC2886" s="24"/>
      <c r="BD2886" s="24"/>
      <c r="BE2886" s="24"/>
      <c r="BF2886" s="24"/>
      <c r="BG2886" s="24">
        <f t="shared" si="1094"/>
        <v>0</v>
      </c>
      <c r="BH2886" s="24">
        <f t="shared" si="1095"/>
        <v>0</v>
      </c>
      <c r="BK2886" s="24"/>
      <c r="BL2886" s="24"/>
      <c r="BM2886" s="24"/>
      <c r="BN2886" s="24"/>
      <c r="BO2886" s="24"/>
      <c r="BP2886" s="24"/>
      <c r="BQ2886" s="24">
        <f t="shared" si="1096"/>
        <v>0</v>
      </c>
      <c r="BR2886" s="24">
        <f t="shared" si="1097"/>
        <v>0</v>
      </c>
      <c r="BU2886" s="24"/>
      <c r="BV2886" s="24"/>
      <c r="BW2886" s="24"/>
      <c r="BX2886" s="24"/>
      <c r="BY2886" s="24"/>
      <c r="BZ2886" s="24"/>
      <c r="CA2886" s="24">
        <f t="shared" si="1098"/>
        <v>0</v>
      </c>
      <c r="CB2886" s="24">
        <f t="shared" si="1099"/>
        <v>0</v>
      </c>
      <c r="CC2886" s="24"/>
      <c r="CE2886" s="24">
        <f t="shared" si="1100"/>
        <v>0</v>
      </c>
      <c r="CG2886" s="24">
        <f t="shared" si="1101"/>
        <v>0</v>
      </c>
      <c r="CI2886" s="24">
        <f t="shared" si="1102"/>
        <v>0</v>
      </c>
      <c r="CK2886" s="24">
        <f t="shared" si="1103"/>
        <v>0</v>
      </c>
      <c r="CM2886" s="24">
        <f t="shared" si="1104"/>
        <v>0</v>
      </c>
      <c r="CO2886" s="24">
        <f t="shared" si="1105"/>
        <v>0</v>
      </c>
      <c r="CQ2886" s="24">
        <f t="shared" si="1106"/>
        <v>0</v>
      </c>
      <c r="CS2886" s="24">
        <f t="shared" si="1107"/>
        <v>0</v>
      </c>
    </row>
    <row r="2887" spans="9:97">
      <c r="I2887" s="24">
        <f t="shared" si="1087"/>
        <v>0</v>
      </c>
      <c r="J2887" s="24">
        <f t="shared" si="1086"/>
        <v>0</v>
      </c>
      <c r="M2887" s="24"/>
      <c r="N2887" s="24"/>
      <c r="O2887" s="24"/>
      <c r="P2887" s="24"/>
      <c r="Q2887" s="24"/>
      <c r="R2887" s="24"/>
      <c r="S2887" s="24">
        <f t="shared" si="1088"/>
        <v>0</v>
      </c>
      <c r="T2887" s="24">
        <f t="shared" si="1085"/>
        <v>0</v>
      </c>
      <c r="W2887" s="24"/>
      <c r="X2887" s="24"/>
      <c r="Y2887" s="24"/>
      <c r="Z2887" s="24"/>
      <c r="AA2887" s="24"/>
      <c r="AB2887" s="24"/>
      <c r="AC2887" s="24">
        <f t="shared" si="1089"/>
        <v>0</v>
      </c>
      <c r="AD2887" s="24">
        <f t="shared" si="1090"/>
        <v>0</v>
      </c>
      <c r="AG2887" s="24"/>
      <c r="AH2887" s="24"/>
      <c r="AI2887" s="24"/>
      <c r="AJ2887" s="24"/>
      <c r="AK2887" s="24"/>
      <c r="AL2887" s="24"/>
      <c r="AM2887" s="24">
        <f t="shared" si="1091"/>
        <v>0</v>
      </c>
      <c r="AN2887" s="24">
        <f t="shared" si="1084"/>
        <v>0</v>
      </c>
      <c r="AQ2887" s="24"/>
      <c r="AR2887" s="24"/>
      <c r="AS2887" s="24"/>
      <c r="AT2887" s="24"/>
      <c r="AU2887" s="24"/>
      <c r="AV2887" s="24"/>
      <c r="AW2887" s="24">
        <f t="shared" si="1092"/>
        <v>0</v>
      </c>
      <c r="AX2887" s="24">
        <f t="shared" si="1093"/>
        <v>0</v>
      </c>
      <c r="BA2887" s="24"/>
      <c r="BB2887" s="24"/>
      <c r="BC2887" s="24"/>
      <c r="BD2887" s="24"/>
      <c r="BE2887" s="24"/>
      <c r="BF2887" s="24"/>
      <c r="BG2887" s="24">
        <f t="shared" si="1094"/>
        <v>0</v>
      </c>
      <c r="BH2887" s="24">
        <f t="shared" si="1095"/>
        <v>0</v>
      </c>
      <c r="BK2887" s="24"/>
      <c r="BL2887" s="24"/>
      <c r="BM2887" s="24"/>
      <c r="BN2887" s="24"/>
      <c r="BO2887" s="24"/>
      <c r="BP2887" s="24"/>
      <c r="BQ2887" s="24">
        <f t="shared" si="1096"/>
        <v>0</v>
      </c>
      <c r="BR2887" s="24">
        <f t="shared" si="1097"/>
        <v>0</v>
      </c>
      <c r="BU2887" s="24"/>
      <c r="BV2887" s="24"/>
      <c r="BW2887" s="24"/>
      <c r="BX2887" s="24"/>
      <c r="BY2887" s="24"/>
      <c r="BZ2887" s="24"/>
      <c r="CA2887" s="24">
        <f t="shared" si="1098"/>
        <v>0</v>
      </c>
      <c r="CB2887" s="24">
        <f t="shared" si="1099"/>
        <v>0</v>
      </c>
      <c r="CC2887" s="24"/>
      <c r="CE2887" s="24">
        <f t="shared" si="1100"/>
        <v>0</v>
      </c>
      <c r="CG2887" s="24">
        <f t="shared" si="1101"/>
        <v>0</v>
      </c>
      <c r="CI2887" s="24">
        <f t="shared" si="1102"/>
        <v>0</v>
      </c>
      <c r="CK2887" s="24">
        <f t="shared" si="1103"/>
        <v>0</v>
      </c>
      <c r="CM2887" s="24">
        <f t="shared" si="1104"/>
        <v>0</v>
      </c>
      <c r="CO2887" s="24">
        <f t="shared" si="1105"/>
        <v>0</v>
      </c>
      <c r="CQ2887" s="24">
        <f t="shared" si="1106"/>
        <v>0</v>
      </c>
      <c r="CS2887" s="24">
        <f t="shared" si="1107"/>
        <v>0</v>
      </c>
    </row>
    <row r="2888" spans="9:97">
      <c r="I2888" s="24">
        <f t="shared" si="1087"/>
        <v>0</v>
      </c>
      <c r="J2888" s="24">
        <f t="shared" si="1086"/>
        <v>0</v>
      </c>
      <c r="M2888" s="24"/>
      <c r="N2888" s="24"/>
      <c r="O2888" s="24"/>
      <c r="P2888" s="24"/>
      <c r="Q2888" s="24"/>
      <c r="R2888" s="24"/>
      <c r="S2888" s="24">
        <f t="shared" si="1088"/>
        <v>0</v>
      </c>
      <c r="T2888" s="24">
        <f t="shared" si="1085"/>
        <v>0</v>
      </c>
      <c r="W2888" s="24"/>
      <c r="X2888" s="24"/>
      <c r="Y2888" s="24"/>
      <c r="Z2888" s="24"/>
      <c r="AA2888" s="24"/>
      <c r="AB2888" s="24"/>
      <c r="AC2888" s="24">
        <f t="shared" si="1089"/>
        <v>0</v>
      </c>
      <c r="AD2888" s="24">
        <f t="shared" si="1090"/>
        <v>0</v>
      </c>
      <c r="AG2888" s="24"/>
      <c r="AH2888" s="24"/>
      <c r="AI2888" s="24"/>
      <c r="AJ2888" s="24"/>
      <c r="AK2888" s="24"/>
      <c r="AL2888" s="24"/>
      <c r="AM2888" s="24">
        <f t="shared" si="1091"/>
        <v>0</v>
      </c>
      <c r="AN2888" s="24">
        <f t="shared" si="1084"/>
        <v>0</v>
      </c>
      <c r="AQ2888" s="24"/>
      <c r="AR2888" s="24"/>
      <c r="AS2888" s="24"/>
      <c r="AT2888" s="24"/>
      <c r="AU2888" s="24"/>
      <c r="AV2888" s="24"/>
      <c r="AW2888" s="24">
        <f t="shared" si="1092"/>
        <v>0</v>
      </c>
      <c r="AX2888" s="24">
        <f t="shared" si="1093"/>
        <v>0</v>
      </c>
      <c r="BA2888" s="24"/>
      <c r="BB2888" s="24"/>
      <c r="BC2888" s="24"/>
      <c r="BD2888" s="24"/>
      <c r="BE2888" s="24"/>
      <c r="BF2888" s="24"/>
      <c r="BG2888" s="24">
        <f t="shared" si="1094"/>
        <v>0</v>
      </c>
      <c r="BH2888" s="24">
        <f t="shared" si="1095"/>
        <v>0</v>
      </c>
      <c r="BK2888" s="24"/>
      <c r="BL2888" s="24"/>
      <c r="BM2888" s="24"/>
      <c r="BN2888" s="24"/>
      <c r="BO2888" s="24"/>
      <c r="BP2888" s="24"/>
      <c r="BQ2888" s="24">
        <f t="shared" si="1096"/>
        <v>0</v>
      </c>
      <c r="BR2888" s="24">
        <f t="shared" si="1097"/>
        <v>0</v>
      </c>
      <c r="BU2888" s="24"/>
      <c r="BV2888" s="24"/>
      <c r="BW2888" s="24"/>
      <c r="BX2888" s="24"/>
      <c r="BY2888" s="24"/>
      <c r="BZ2888" s="24"/>
      <c r="CA2888" s="24">
        <f t="shared" si="1098"/>
        <v>0</v>
      </c>
      <c r="CB2888" s="24">
        <f t="shared" si="1099"/>
        <v>0</v>
      </c>
      <c r="CC2888" s="24"/>
      <c r="CE2888" s="24">
        <f t="shared" si="1100"/>
        <v>0</v>
      </c>
      <c r="CG2888" s="24">
        <f t="shared" si="1101"/>
        <v>0</v>
      </c>
      <c r="CI2888" s="24">
        <f t="shared" si="1102"/>
        <v>0</v>
      </c>
      <c r="CK2888" s="24">
        <f t="shared" si="1103"/>
        <v>0</v>
      </c>
      <c r="CM2888" s="24">
        <f t="shared" si="1104"/>
        <v>0</v>
      </c>
      <c r="CO2888" s="24">
        <f t="shared" si="1105"/>
        <v>0</v>
      </c>
      <c r="CQ2888" s="24">
        <f t="shared" si="1106"/>
        <v>0</v>
      </c>
      <c r="CS2888" s="24">
        <f t="shared" si="1107"/>
        <v>0</v>
      </c>
    </row>
    <row r="2889" spans="9:97">
      <c r="I2889" s="24">
        <f t="shared" si="1087"/>
        <v>0</v>
      </c>
      <c r="J2889" s="24">
        <f t="shared" si="1086"/>
        <v>0</v>
      </c>
      <c r="M2889" s="24"/>
      <c r="N2889" s="24"/>
      <c r="O2889" s="24"/>
      <c r="P2889" s="24"/>
      <c r="Q2889" s="24"/>
      <c r="R2889" s="24"/>
      <c r="S2889" s="24">
        <f t="shared" si="1088"/>
        <v>0</v>
      </c>
      <c r="T2889" s="24">
        <f t="shared" si="1085"/>
        <v>0</v>
      </c>
      <c r="W2889" s="24"/>
      <c r="X2889" s="24"/>
      <c r="Y2889" s="24"/>
      <c r="Z2889" s="24"/>
      <c r="AA2889" s="24"/>
      <c r="AB2889" s="24"/>
      <c r="AC2889" s="24">
        <f t="shared" si="1089"/>
        <v>0</v>
      </c>
      <c r="AD2889" s="24">
        <f t="shared" si="1090"/>
        <v>0</v>
      </c>
      <c r="AG2889" s="24"/>
      <c r="AH2889" s="24"/>
      <c r="AI2889" s="24"/>
      <c r="AJ2889" s="24"/>
      <c r="AK2889" s="24"/>
      <c r="AL2889" s="24"/>
      <c r="AM2889" s="24">
        <f t="shared" si="1091"/>
        <v>0</v>
      </c>
      <c r="AN2889" s="24">
        <f t="shared" si="1084"/>
        <v>0</v>
      </c>
      <c r="AQ2889" s="24"/>
      <c r="AR2889" s="24"/>
      <c r="AS2889" s="24"/>
      <c r="AT2889" s="24"/>
      <c r="AU2889" s="24"/>
      <c r="AV2889" s="24"/>
      <c r="AW2889" s="24">
        <f t="shared" si="1092"/>
        <v>0</v>
      </c>
      <c r="AX2889" s="24">
        <f t="shared" si="1093"/>
        <v>0</v>
      </c>
      <c r="BA2889" s="24"/>
      <c r="BB2889" s="24"/>
      <c r="BC2889" s="24"/>
      <c r="BD2889" s="24"/>
      <c r="BE2889" s="24"/>
      <c r="BF2889" s="24"/>
      <c r="BG2889" s="24">
        <f t="shared" si="1094"/>
        <v>0</v>
      </c>
      <c r="BH2889" s="24">
        <f t="shared" si="1095"/>
        <v>0</v>
      </c>
      <c r="BK2889" s="24"/>
      <c r="BL2889" s="24"/>
      <c r="BM2889" s="24"/>
      <c r="BN2889" s="24"/>
      <c r="BO2889" s="24"/>
      <c r="BP2889" s="24"/>
      <c r="BQ2889" s="24">
        <f t="shared" si="1096"/>
        <v>0</v>
      </c>
      <c r="BR2889" s="24">
        <f t="shared" si="1097"/>
        <v>0</v>
      </c>
      <c r="BU2889" s="24"/>
      <c r="BV2889" s="24"/>
      <c r="BW2889" s="24"/>
      <c r="BX2889" s="24"/>
      <c r="BY2889" s="24"/>
      <c r="BZ2889" s="24"/>
      <c r="CA2889" s="24">
        <f t="shared" si="1098"/>
        <v>0</v>
      </c>
      <c r="CB2889" s="24">
        <f t="shared" si="1099"/>
        <v>0</v>
      </c>
      <c r="CC2889" s="24"/>
      <c r="CE2889" s="24">
        <f t="shared" si="1100"/>
        <v>0</v>
      </c>
      <c r="CG2889" s="24">
        <f t="shared" si="1101"/>
        <v>0</v>
      </c>
      <c r="CI2889" s="24">
        <f t="shared" si="1102"/>
        <v>0</v>
      </c>
      <c r="CK2889" s="24">
        <f t="shared" si="1103"/>
        <v>0</v>
      </c>
      <c r="CM2889" s="24">
        <f t="shared" si="1104"/>
        <v>0</v>
      </c>
      <c r="CO2889" s="24">
        <f t="shared" si="1105"/>
        <v>0</v>
      </c>
      <c r="CQ2889" s="24">
        <f t="shared" si="1106"/>
        <v>0</v>
      </c>
      <c r="CS2889" s="24">
        <f t="shared" si="1107"/>
        <v>0</v>
      </c>
    </row>
    <row r="2890" spans="9:97">
      <c r="I2890" s="24">
        <f t="shared" si="1087"/>
        <v>0</v>
      </c>
      <c r="J2890" s="24">
        <f t="shared" si="1086"/>
        <v>0</v>
      </c>
      <c r="M2890" s="24"/>
      <c r="N2890" s="24"/>
      <c r="O2890" s="24"/>
      <c r="P2890" s="24"/>
      <c r="Q2890" s="24"/>
      <c r="R2890" s="24"/>
      <c r="S2890" s="24">
        <f t="shared" si="1088"/>
        <v>0</v>
      </c>
      <c r="T2890" s="24">
        <f t="shared" si="1085"/>
        <v>0</v>
      </c>
      <c r="W2890" s="24"/>
      <c r="X2890" s="24"/>
      <c r="Y2890" s="24"/>
      <c r="Z2890" s="24"/>
      <c r="AA2890" s="24"/>
      <c r="AB2890" s="24"/>
      <c r="AC2890" s="24">
        <f t="shared" si="1089"/>
        <v>0</v>
      </c>
      <c r="AD2890" s="24">
        <f t="shared" si="1090"/>
        <v>0</v>
      </c>
      <c r="AG2890" s="24"/>
      <c r="AH2890" s="24"/>
      <c r="AI2890" s="24"/>
      <c r="AJ2890" s="24"/>
      <c r="AK2890" s="24"/>
      <c r="AL2890" s="24"/>
      <c r="AM2890" s="24">
        <f t="shared" si="1091"/>
        <v>0</v>
      </c>
      <c r="AN2890" s="24">
        <f t="shared" si="1084"/>
        <v>0</v>
      </c>
      <c r="AQ2890" s="24"/>
      <c r="AR2890" s="24"/>
      <c r="AS2890" s="24"/>
      <c r="AT2890" s="24"/>
      <c r="AU2890" s="24"/>
      <c r="AV2890" s="24"/>
      <c r="AW2890" s="24">
        <f t="shared" si="1092"/>
        <v>0</v>
      </c>
      <c r="AX2890" s="24">
        <f t="shared" si="1093"/>
        <v>0</v>
      </c>
      <c r="BA2890" s="24"/>
      <c r="BB2890" s="24"/>
      <c r="BC2890" s="24"/>
      <c r="BD2890" s="24"/>
      <c r="BE2890" s="24"/>
      <c r="BF2890" s="24"/>
      <c r="BG2890" s="24">
        <f t="shared" si="1094"/>
        <v>0</v>
      </c>
      <c r="BH2890" s="24">
        <f t="shared" si="1095"/>
        <v>0</v>
      </c>
      <c r="BK2890" s="24"/>
      <c r="BL2890" s="24"/>
      <c r="BM2890" s="24"/>
      <c r="BN2890" s="24"/>
      <c r="BO2890" s="24"/>
      <c r="BP2890" s="24"/>
      <c r="BQ2890" s="24">
        <f t="shared" si="1096"/>
        <v>0</v>
      </c>
      <c r="BR2890" s="24">
        <f t="shared" si="1097"/>
        <v>0</v>
      </c>
      <c r="BU2890" s="24"/>
      <c r="BV2890" s="24"/>
      <c r="BW2890" s="24"/>
      <c r="BX2890" s="24"/>
      <c r="BY2890" s="24"/>
      <c r="BZ2890" s="24"/>
      <c r="CA2890" s="24">
        <f t="shared" si="1098"/>
        <v>0</v>
      </c>
      <c r="CB2890" s="24">
        <f t="shared" si="1099"/>
        <v>0</v>
      </c>
      <c r="CC2890" s="24"/>
      <c r="CE2890" s="24">
        <f t="shared" si="1100"/>
        <v>0</v>
      </c>
      <c r="CG2890" s="24">
        <f t="shared" si="1101"/>
        <v>0</v>
      </c>
      <c r="CI2890" s="24">
        <f t="shared" si="1102"/>
        <v>0</v>
      </c>
      <c r="CK2890" s="24">
        <f t="shared" si="1103"/>
        <v>0</v>
      </c>
      <c r="CM2890" s="24">
        <f t="shared" si="1104"/>
        <v>0</v>
      </c>
      <c r="CO2890" s="24">
        <f t="shared" si="1105"/>
        <v>0</v>
      </c>
      <c r="CQ2890" s="24">
        <f t="shared" si="1106"/>
        <v>0</v>
      </c>
      <c r="CS2890" s="24">
        <f t="shared" si="1107"/>
        <v>0</v>
      </c>
    </row>
    <row r="2891" spans="9:97">
      <c r="I2891" s="24">
        <f t="shared" si="1087"/>
        <v>0</v>
      </c>
      <c r="J2891" s="24">
        <f t="shared" si="1086"/>
        <v>0</v>
      </c>
      <c r="M2891" s="24"/>
      <c r="N2891" s="24"/>
      <c r="O2891" s="24"/>
      <c r="P2891" s="24"/>
      <c r="Q2891" s="24"/>
      <c r="R2891" s="24"/>
      <c r="S2891" s="24">
        <f t="shared" si="1088"/>
        <v>0</v>
      </c>
      <c r="T2891" s="24">
        <f t="shared" si="1085"/>
        <v>0</v>
      </c>
      <c r="W2891" s="24"/>
      <c r="X2891" s="24"/>
      <c r="Y2891" s="24"/>
      <c r="Z2891" s="24"/>
      <c r="AA2891" s="24"/>
      <c r="AB2891" s="24"/>
      <c r="AC2891" s="24">
        <f t="shared" si="1089"/>
        <v>0</v>
      </c>
      <c r="AD2891" s="24">
        <f t="shared" si="1090"/>
        <v>0</v>
      </c>
      <c r="AG2891" s="24"/>
      <c r="AH2891" s="24"/>
      <c r="AI2891" s="24"/>
      <c r="AJ2891" s="24"/>
      <c r="AK2891" s="24"/>
      <c r="AL2891" s="24"/>
      <c r="AM2891" s="24">
        <f t="shared" si="1091"/>
        <v>0</v>
      </c>
      <c r="AN2891" s="24">
        <f t="shared" si="1084"/>
        <v>0</v>
      </c>
      <c r="AQ2891" s="24"/>
      <c r="AR2891" s="24"/>
      <c r="AS2891" s="24"/>
      <c r="AT2891" s="24"/>
      <c r="AU2891" s="24"/>
      <c r="AV2891" s="24"/>
      <c r="AW2891" s="24">
        <f t="shared" si="1092"/>
        <v>0</v>
      </c>
      <c r="AX2891" s="24">
        <f t="shared" si="1093"/>
        <v>0</v>
      </c>
      <c r="BA2891" s="24"/>
      <c r="BB2891" s="24"/>
      <c r="BC2891" s="24"/>
      <c r="BD2891" s="24"/>
      <c r="BE2891" s="24"/>
      <c r="BF2891" s="24"/>
      <c r="BG2891" s="24">
        <f t="shared" si="1094"/>
        <v>0</v>
      </c>
      <c r="BH2891" s="24">
        <f t="shared" si="1095"/>
        <v>0</v>
      </c>
      <c r="BK2891" s="24"/>
      <c r="BL2891" s="24"/>
      <c r="BM2891" s="24"/>
      <c r="BN2891" s="24"/>
      <c r="BO2891" s="24"/>
      <c r="BP2891" s="24"/>
      <c r="BQ2891" s="24">
        <f t="shared" si="1096"/>
        <v>0</v>
      </c>
      <c r="BR2891" s="24">
        <f t="shared" si="1097"/>
        <v>0</v>
      </c>
      <c r="BU2891" s="24"/>
      <c r="BV2891" s="24"/>
      <c r="BW2891" s="24"/>
      <c r="BX2891" s="24"/>
      <c r="BY2891" s="24"/>
      <c r="BZ2891" s="24"/>
      <c r="CA2891" s="24">
        <f t="shared" si="1098"/>
        <v>0</v>
      </c>
      <c r="CB2891" s="24">
        <f t="shared" si="1099"/>
        <v>0</v>
      </c>
      <c r="CC2891" s="24"/>
      <c r="CE2891" s="24">
        <f t="shared" si="1100"/>
        <v>0</v>
      </c>
      <c r="CG2891" s="24">
        <f t="shared" si="1101"/>
        <v>0</v>
      </c>
      <c r="CI2891" s="24">
        <f t="shared" si="1102"/>
        <v>0</v>
      </c>
      <c r="CK2891" s="24">
        <f t="shared" si="1103"/>
        <v>0</v>
      </c>
      <c r="CM2891" s="24">
        <f t="shared" si="1104"/>
        <v>0</v>
      </c>
      <c r="CO2891" s="24">
        <f t="shared" si="1105"/>
        <v>0</v>
      </c>
      <c r="CQ2891" s="24">
        <f t="shared" si="1106"/>
        <v>0</v>
      </c>
      <c r="CS2891" s="24">
        <f t="shared" si="1107"/>
        <v>0</v>
      </c>
    </row>
    <row r="2892" spans="9:97">
      <c r="I2892" s="24">
        <f t="shared" si="1087"/>
        <v>0</v>
      </c>
      <c r="J2892" s="24">
        <f t="shared" si="1086"/>
        <v>0</v>
      </c>
      <c r="M2892" s="24"/>
      <c r="N2892" s="24"/>
      <c r="O2892" s="24"/>
      <c r="P2892" s="24"/>
      <c r="Q2892" s="24"/>
      <c r="R2892" s="24"/>
      <c r="S2892" s="24">
        <f t="shared" si="1088"/>
        <v>0</v>
      </c>
      <c r="T2892" s="24">
        <f t="shared" si="1085"/>
        <v>0</v>
      </c>
      <c r="W2892" s="24"/>
      <c r="X2892" s="24"/>
      <c r="Y2892" s="24"/>
      <c r="Z2892" s="24"/>
      <c r="AA2892" s="24"/>
      <c r="AB2892" s="24"/>
      <c r="AC2892" s="24">
        <f t="shared" si="1089"/>
        <v>0</v>
      </c>
      <c r="AD2892" s="24">
        <f t="shared" si="1090"/>
        <v>0</v>
      </c>
      <c r="AG2892" s="24"/>
      <c r="AH2892" s="24"/>
      <c r="AI2892" s="24"/>
      <c r="AJ2892" s="24"/>
      <c r="AK2892" s="24"/>
      <c r="AL2892" s="24"/>
      <c r="AM2892" s="24">
        <f t="shared" si="1091"/>
        <v>0</v>
      </c>
      <c r="AN2892" s="24">
        <f t="shared" si="1084"/>
        <v>0</v>
      </c>
      <c r="AQ2892" s="24"/>
      <c r="AR2892" s="24"/>
      <c r="AS2892" s="24"/>
      <c r="AT2892" s="24"/>
      <c r="AU2892" s="24"/>
      <c r="AV2892" s="24"/>
      <c r="AW2892" s="24">
        <f t="shared" si="1092"/>
        <v>0</v>
      </c>
      <c r="AX2892" s="24">
        <f t="shared" si="1093"/>
        <v>0</v>
      </c>
      <c r="BA2892" s="24"/>
      <c r="BB2892" s="24"/>
      <c r="BC2892" s="24"/>
      <c r="BD2892" s="24"/>
      <c r="BE2892" s="24"/>
      <c r="BF2892" s="24"/>
      <c r="BG2892" s="24">
        <f t="shared" si="1094"/>
        <v>0</v>
      </c>
      <c r="BH2892" s="24">
        <f t="shared" si="1095"/>
        <v>0</v>
      </c>
      <c r="BK2892" s="24"/>
      <c r="BL2892" s="24"/>
      <c r="BM2892" s="24"/>
      <c r="BN2892" s="24"/>
      <c r="BO2892" s="24"/>
      <c r="BP2892" s="24"/>
      <c r="BQ2892" s="24">
        <f t="shared" si="1096"/>
        <v>0</v>
      </c>
      <c r="BR2892" s="24">
        <f t="shared" si="1097"/>
        <v>0</v>
      </c>
      <c r="BU2892" s="24"/>
      <c r="BV2892" s="24"/>
      <c r="BW2892" s="24"/>
      <c r="BX2892" s="24"/>
      <c r="BY2892" s="24"/>
      <c r="BZ2892" s="24"/>
      <c r="CA2892" s="24">
        <f t="shared" si="1098"/>
        <v>0</v>
      </c>
      <c r="CB2892" s="24">
        <f t="shared" si="1099"/>
        <v>0</v>
      </c>
      <c r="CC2892" s="24"/>
      <c r="CE2892" s="24">
        <f t="shared" si="1100"/>
        <v>0</v>
      </c>
      <c r="CG2892" s="24">
        <f t="shared" si="1101"/>
        <v>0</v>
      </c>
      <c r="CI2892" s="24">
        <f t="shared" si="1102"/>
        <v>0</v>
      </c>
      <c r="CK2892" s="24">
        <f t="shared" si="1103"/>
        <v>0</v>
      </c>
      <c r="CM2892" s="24">
        <f t="shared" si="1104"/>
        <v>0</v>
      </c>
      <c r="CO2892" s="24">
        <f t="shared" si="1105"/>
        <v>0</v>
      </c>
      <c r="CQ2892" s="24">
        <f t="shared" si="1106"/>
        <v>0</v>
      </c>
      <c r="CS2892" s="24">
        <f t="shared" si="1107"/>
        <v>0</v>
      </c>
    </row>
    <row r="2893" spans="9:97">
      <c r="I2893" s="24">
        <f t="shared" si="1087"/>
        <v>0</v>
      </c>
      <c r="J2893" s="24">
        <f t="shared" si="1086"/>
        <v>0</v>
      </c>
      <c r="M2893" s="24"/>
      <c r="N2893" s="24"/>
      <c r="O2893" s="24"/>
      <c r="P2893" s="24"/>
      <c r="Q2893" s="24"/>
      <c r="R2893" s="24"/>
      <c r="S2893" s="24">
        <f t="shared" si="1088"/>
        <v>0</v>
      </c>
      <c r="T2893" s="24">
        <f t="shared" si="1085"/>
        <v>0</v>
      </c>
      <c r="W2893" s="24"/>
      <c r="X2893" s="24"/>
      <c r="Y2893" s="24"/>
      <c r="Z2893" s="24"/>
      <c r="AA2893" s="24"/>
      <c r="AB2893" s="24"/>
      <c r="AC2893" s="24">
        <f t="shared" si="1089"/>
        <v>0</v>
      </c>
      <c r="AD2893" s="24">
        <f t="shared" si="1090"/>
        <v>0</v>
      </c>
      <c r="AG2893" s="24"/>
      <c r="AH2893" s="24"/>
      <c r="AI2893" s="24"/>
      <c r="AJ2893" s="24"/>
      <c r="AK2893" s="24"/>
      <c r="AL2893" s="24"/>
      <c r="AM2893" s="24">
        <f t="shared" si="1091"/>
        <v>0</v>
      </c>
      <c r="AN2893" s="24">
        <f t="shared" si="1084"/>
        <v>0</v>
      </c>
      <c r="AQ2893" s="24"/>
      <c r="AR2893" s="24"/>
      <c r="AS2893" s="24"/>
      <c r="AT2893" s="24"/>
      <c r="AU2893" s="24"/>
      <c r="AV2893" s="24"/>
      <c r="AW2893" s="24">
        <f t="shared" si="1092"/>
        <v>0</v>
      </c>
      <c r="AX2893" s="24">
        <f t="shared" si="1093"/>
        <v>0</v>
      </c>
      <c r="BA2893" s="24"/>
      <c r="BB2893" s="24"/>
      <c r="BC2893" s="24"/>
      <c r="BD2893" s="24"/>
      <c r="BE2893" s="24"/>
      <c r="BF2893" s="24"/>
      <c r="BG2893" s="24">
        <f t="shared" si="1094"/>
        <v>0</v>
      </c>
      <c r="BH2893" s="24">
        <f t="shared" si="1095"/>
        <v>0</v>
      </c>
      <c r="BK2893" s="24"/>
      <c r="BL2893" s="24"/>
      <c r="BM2893" s="24"/>
      <c r="BN2893" s="24"/>
      <c r="BO2893" s="24"/>
      <c r="BP2893" s="24"/>
      <c r="BQ2893" s="24">
        <f t="shared" si="1096"/>
        <v>0</v>
      </c>
      <c r="BR2893" s="24">
        <f t="shared" si="1097"/>
        <v>0</v>
      </c>
      <c r="BU2893" s="24"/>
      <c r="BV2893" s="24"/>
      <c r="BW2893" s="24"/>
      <c r="BX2893" s="24"/>
      <c r="BY2893" s="24"/>
      <c r="BZ2893" s="24"/>
      <c r="CA2893" s="24">
        <f t="shared" si="1098"/>
        <v>0</v>
      </c>
      <c r="CB2893" s="24">
        <f t="shared" si="1099"/>
        <v>0</v>
      </c>
      <c r="CC2893" s="24"/>
      <c r="CE2893" s="24">
        <f t="shared" si="1100"/>
        <v>0</v>
      </c>
      <c r="CG2893" s="24">
        <f t="shared" si="1101"/>
        <v>0</v>
      </c>
      <c r="CI2893" s="24">
        <f t="shared" si="1102"/>
        <v>0</v>
      </c>
      <c r="CK2893" s="24">
        <f t="shared" si="1103"/>
        <v>0</v>
      </c>
      <c r="CM2893" s="24">
        <f t="shared" si="1104"/>
        <v>0</v>
      </c>
      <c r="CO2893" s="24">
        <f t="shared" si="1105"/>
        <v>0</v>
      </c>
      <c r="CQ2893" s="24">
        <f t="shared" si="1106"/>
        <v>0</v>
      </c>
      <c r="CS2893" s="24">
        <f t="shared" si="1107"/>
        <v>0</v>
      </c>
    </row>
    <row r="2894" spans="9:97">
      <c r="I2894" s="24">
        <f t="shared" si="1087"/>
        <v>0</v>
      </c>
      <c r="J2894" s="24">
        <f t="shared" si="1086"/>
        <v>0</v>
      </c>
      <c r="M2894" s="24"/>
      <c r="N2894" s="24"/>
      <c r="O2894" s="24"/>
      <c r="P2894" s="24"/>
      <c r="Q2894" s="24"/>
      <c r="R2894" s="24"/>
      <c r="S2894" s="24">
        <f t="shared" si="1088"/>
        <v>0</v>
      </c>
      <c r="T2894" s="24">
        <f t="shared" si="1085"/>
        <v>0</v>
      </c>
      <c r="W2894" s="24"/>
      <c r="X2894" s="24"/>
      <c r="Y2894" s="24"/>
      <c r="Z2894" s="24"/>
      <c r="AA2894" s="24"/>
      <c r="AB2894" s="24"/>
      <c r="AC2894" s="24">
        <f t="shared" si="1089"/>
        <v>0</v>
      </c>
      <c r="AD2894" s="24">
        <f t="shared" si="1090"/>
        <v>0</v>
      </c>
      <c r="AG2894" s="24"/>
      <c r="AH2894" s="24"/>
      <c r="AI2894" s="24"/>
      <c r="AJ2894" s="24"/>
      <c r="AK2894" s="24"/>
      <c r="AL2894" s="24"/>
      <c r="AM2894" s="24">
        <f t="shared" si="1091"/>
        <v>0</v>
      </c>
      <c r="AN2894" s="24">
        <f t="shared" si="1084"/>
        <v>0</v>
      </c>
      <c r="AQ2894" s="24"/>
      <c r="AR2894" s="24"/>
      <c r="AS2894" s="24"/>
      <c r="AT2894" s="24"/>
      <c r="AU2894" s="24"/>
      <c r="AV2894" s="24"/>
      <c r="AW2894" s="24">
        <f t="shared" si="1092"/>
        <v>0</v>
      </c>
      <c r="AX2894" s="24">
        <f t="shared" si="1093"/>
        <v>0</v>
      </c>
      <c r="BA2894" s="24"/>
      <c r="BB2894" s="24"/>
      <c r="BC2894" s="24"/>
      <c r="BD2894" s="24"/>
      <c r="BE2894" s="24"/>
      <c r="BF2894" s="24"/>
      <c r="BG2894" s="24">
        <f t="shared" si="1094"/>
        <v>0</v>
      </c>
      <c r="BH2894" s="24">
        <f t="shared" si="1095"/>
        <v>0</v>
      </c>
      <c r="BK2894" s="24"/>
      <c r="BL2894" s="24"/>
      <c r="BM2894" s="24"/>
      <c r="BN2894" s="24"/>
      <c r="BO2894" s="24"/>
      <c r="BP2894" s="24"/>
      <c r="BQ2894" s="24">
        <f t="shared" si="1096"/>
        <v>0</v>
      </c>
      <c r="BR2894" s="24">
        <f t="shared" si="1097"/>
        <v>0</v>
      </c>
      <c r="BU2894" s="24"/>
      <c r="BV2894" s="24"/>
      <c r="BW2894" s="24"/>
      <c r="BX2894" s="24"/>
      <c r="BY2894" s="24"/>
      <c r="BZ2894" s="24"/>
      <c r="CA2894" s="24">
        <f t="shared" si="1098"/>
        <v>0</v>
      </c>
      <c r="CB2894" s="24">
        <f t="shared" si="1099"/>
        <v>0</v>
      </c>
      <c r="CC2894" s="24"/>
      <c r="CE2894" s="24">
        <f t="shared" si="1100"/>
        <v>0</v>
      </c>
      <c r="CG2894" s="24">
        <f t="shared" si="1101"/>
        <v>0</v>
      </c>
      <c r="CI2894" s="24">
        <f t="shared" si="1102"/>
        <v>0</v>
      </c>
      <c r="CK2894" s="24">
        <f t="shared" si="1103"/>
        <v>0</v>
      </c>
      <c r="CM2894" s="24">
        <f t="shared" si="1104"/>
        <v>0</v>
      </c>
      <c r="CO2894" s="24">
        <f t="shared" si="1105"/>
        <v>0</v>
      </c>
      <c r="CQ2894" s="24">
        <f t="shared" si="1106"/>
        <v>0</v>
      </c>
      <c r="CS2894" s="24">
        <f t="shared" si="1107"/>
        <v>0</v>
      </c>
    </row>
    <row r="2895" spans="9:97">
      <c r="I2895" s="24">
        <f t="shared" si="1087"/>
        <v>0</v>
      </c>
      <c r="J2895" s="24">
        <f t="shared" si="1086"/>
        <v>0</v>
      </c>
      <c r="M2895" s="24"/>
      <c r="N2895" s="24"/>
      <c r="O2895" s="24"/>
      <c r="P2895" s="24"/>
      <c r="Q2895" s="24"/>
      <c r="R2895" s="24"/>
      <c r="S2895" s="24">
        <f t="shared" si="1088"/>
        <v>0</v>
      </c>
      <c r="T2895" s="24">
        <f t="shared" si="1085"/>
        <v>0</v>
      </c>
      <c r="W2895" s="24"/>
      <c r="X2895" s="24"/>
      <c r="Y2895" s="24"/>
      <c r="Z2895" s="24"/>
      <c r="AA2895" s="24"/>
      <c r="AB2895" s="24"/>
      <c r="AC2895" s="24">
        <f t="shared" si="1089"/>
        <v>0</v>
      </c>
      <c r="AD2895" s="24">
        <f t="shared" si="1090"/>
        <v>0</v>
      </c>
      <c r="AG2895" s="24"/>
      <c r="AH2895" s="24"/>
      <c r="AI2895" s="24"/>
      <c r="AJ2895" s="24"/>
      <c r="AK2895" s="24"/>
      <c r="AL2895" s="24"/>
      <c r="AM2895" s="24">
        <f t="shared" si="1091"/>
        <v>0</v>
      </c>
      <c r="AN2895" s="24">
        <f t="shared" si="1084"/>
        <v>0</v>
      </c>
      <c r="AQ2895" s="24"/>
      <c r="AR2895" s="24"/>
      <c r="AS2895" s="24"/>
      <c r="AT2895" s="24"/>
      <c r="AU2895" s="24"/>
      <c r="AV2895" s="24"/>
      <c r="AW2895" s="24">
        <f t="shared" si="1092"/>
        <v>0</v>
      </c>
      <c r="AX2895" s="24">
        <f t="shared" si="1093"/>
        <v>0</v>
      </c>
      <c r="BA2895" s="24"/>
      <c r="BB2895" s="24"/>
      <c r="BC2895" s="24"/>
      <c r="BD2895" s="24"/>
      <c r="BE2895" s="24"/>
      <c r="BF2895" s="24"/>
      <c r="BG2895" s="24">
        <f t="shared" si="1094"/>
        <v>0</v>
      </c>
      <c r="BH2895" s="24">
        <f t="shared" si="1095"/>
        <v>0</v>
      </c>
      <c r="BK2895" s="24"/>
      <c r="BL2895" s="24"/>
      <c r="BM2895" s="24"/>
      <c r="BN2895" s="24"/>
      <c r="BO2895" s="24"/>
      <c r="BP2895" s="24"/>
      <c r="BQ2895" s="24">
        <f t="shared" si="1096"/>
        <v>0</v>
      </c>
      <c r="BR2895" s="24">
        <f t="shared" si="1097"/>
        <v>0</v>
      </c>
      <c r="BU2895" s="24"/>
      <c r="BV2895" s="24"/>
      <c r="BW2895" s="24"/>
      <c r="BX2895" s="24"/>
      <c r="BY2895" s="24"/>
      <c r="BZ2895" s="24"/>
      <c r="CA2895" s="24">
        <f t="shared" si="1098"/>
        <v>0</v>
      </c>
      <c r="CB2895" s="24">
        <f t="shared" si="1099"/>
        <v>0</v>
      </c>
      <c r="CC2895" s="24"/>
      <c r="CE2895" s="24">
        <f t="shared" si="1100"/>
        <v>0</v>
      </c>
      <c r="CG2895" s="24">
        <f t="shared" si="1101"/>
        <v>0</v>
      </c>
      <c r="CI2895" s="24">
        <f t="shared" si="1102"/>
        <v>0</v>
      </c>
      <c r="CK2895" s="24">
        <f t="shared" si="1103"/>
        <v>0</v>
      </c>
      <c r="CM2895" s="24">
        <f t="shared" si="1104"/>
        <v>0</v>
      </c>
      <c r="CO2895" s="24">
        <f t="shared" si="1105"/>
        <v>0</v>
      </c>
      <c r="CQ2895" s="24">
        <f t="shared" si="1106"/>
        <v>0</v>
      </c>
      <c r="CS2895" s="24">
        <f t="shared" si="1107"/>
        <v>0</v>
      </c>
    </row>
    <row r="2896" spans="9:97">
      <c r="I2896" s="24">
        <f t="shared" si="1087"/>
        <v>0</v>
      </c>
      <c r="J2896" s="24">
        <f t="shared" si="1086"/>
        <v>0</v>
      </c>
      <c r="M2896" s="24"/>
      <c r="N2896" s="24"/>
      <c r="O2896" s="24"/>
      <c r="P2896" s="24"/>
      <c r="Q2896" s="24"/>
      <c r="R2896" s="24"/>
      <c r="S2896" s="24">
        <f t="shared" si="1088"/>
        <v>0</v>
      </c>
      <c r="T2896" s="24">
        <f t="shared" si="1085"/>
        <v>0</v>
      </c>
      <c r="W2896" s="24"/>
      <c r="X2896" s="24"/>
      <c r="Y2896" s="24"/>
      <c r="Z2896" s="24"/>
      <c r="AA2896" s="24"/>
      <c r="AB2896" s="24"/>
      <c r="AC2896" s="24">
        <f t="shared" si="1089"/>
        <v>0</v>
      </c>
      <c r="AD2896" s="24">
        <f t="shared" si="1090"/>
        <v>0</v>
      </c>
      <c r="AG2896" s="24"/>
      <c r="AH2896" s="24"/>
      <c r="AI2896" s="24"/>
      <c r="AJ2896" s="24"/>
      <c r="AK2896" s="24"/>
      <c r="AL2896" s="24"/>
      <c r="AM2896" s="24">
        <f t="shared" si="1091"/>
        <v>0</v>
      </c>
      <c r="AN2896" s="24">
        <f t="shared" si="1084"/>
        <v>0</v>
      </c>
      <c r="AQ2896" s="24"/>
      <c r="AR2896" s="24"/>
      <c r="AS2896" s="24"/>
      <c r="AT2896" s="24"/>
      <c r="AU2896" s="24"/>
      <c r="AV2896" s="24"/>
      <c r="AW2896" s="24">
        <f t="shared" si="1092"/>
        <v>0</v>
      </c>
      <c r="AX2896" s="24">
        <f t="shared" si="1093"/>
        <v>0</v>
      </c>
      <c r="BA2896" s="24"/>
      <c r="BB2896" s="24"/>
      <c r="BC2896" s="24"/>
      <c r="BD2896" s="24"/>
      <c r="BE2896" s="24"/>
      <c r="BF2896" s="24"/>
      <c r="BG2896" s="24">
        <f t="shared" si="1094"/>
        <v>0</v>
      </c>
      <c r="BH2896" s="24">
        <f t="shared" si="1095"/>
        <v>0</v>
      </c>
      <c r="BK2896" s="24"/>
      <c r="BL2896" s="24"/>
      <c r="BM2896" s="24"/>
      <c r="BN2896" s="24"/>
      <c r="BO2896" s="24"/>
      <c r="BP2896" s="24"/>
      <c r="BQ2896" s="24">
        <f t="shared" si="1096"/>
        <v>0</v>
      </c>
      <c r="BR2896" s="24">
        <f t="shared" si="1097"/>
        <v>0</v>
      </c>
      <c r="BU2896" s="24"/>
      <c r="BV2896" s="24"/>
      <c r="BW2896" s="24"/>
      <c r="BX2896" s="24"/>
      <c r="BY2896" s="24"/>
      <c r="BZ2896" s="24"/>
      <c r="CA2896" s="24">
        <f t="shared" si="1098"/>
        <v>0</v>
      </c>
      <c r="CB2896" s="24">
        <f t="shared" si="1099"/>
        <v>0</v>
      </c>
      <c r="CC2896" s="24"/>
      <c r="CE2896" s="24">
        <f t="shared" si="1100"/>
        <v>0</v>
      </c>
      <c r="CG2896" s="24">
        <f t="shared" si="1101"/>
        <v>0</v>
      </c>
      <c r="CI2896" s="24">
        <f t="shared" si="1102"/>
        <v>0</v>
      </c>
      <c r="CK2896" s="24">
        <f t="shared" si="1103"/>
        <v>0</v>
      </c>
      <c r="CM2896" s="24">
        <f t="shared" si="1104"/>
        <v>0</v>
      </c>
      <c r="CO2896" s="24">
        <f t="shared" si="1105"/>
        <v>0</v>
      </c>
      <c r="CQ2896" s="24">
        <f t="shared" si="1106"/>
        <v>0</v>
      </c>
      <c r="CS2896" s="24">
        <f t="shared" si="1107"/>
        <v>0</v>
      </c>
    </row>
    <row r="2897" spans="9:97">
      <c r="I2897" s="24">
        <f t="shared" si="1087"/>
        <v>0</v>
      </c>
      <c r="J2897" s="24">
        <f t="shared" si="1086"/>
        <v>0</v>
      </c>
      <c r="M2897" s="24"/>
      <c r="N2897" s="24"/>
      <c r="O2897" s="24"/>
      <c r="P2897" s="24"/>
      <c r="Q2897" s="24"/>
      <c r="R2897" s="24"/>
      <c r="S2897" s="24">
        <f t="shared" si="1088"/>
        <v>0</v>
      </c>
      <c r="T2897" s="24">
        <f t="shared" si="1085"/>
        <v>0</v>
      </c>
      <c r="W2897" s="24"/>
      <c r="X2897" s="24"/>
      <c r="Y2897" s="24"/>
      <c r="Z2897" s="24"/>
      <c r="AA2897" s="24"/>
      <c r="AB2897" s="24"/>
      <c r="AC2897" s="24">
        <f t="shared" si="1089"/>
        <v>0</v>
      </c>
      <c r="AD2897" s="24">
        <f t="shared" si="1090"/>
        <v>0</v>
      </c>
      <c r="AG2897" s="24"/>
      <c r="AH2897" s="24"/>
      <c r="AI2897" s="24"/>
      <c r="AJ2897" s="24"/>
      <c r="AK2897" s="24"/>
      <c r="AL2897" s="24"/>
      <c r="AM2897" s="24">
        <f t="shared" si="1091"/>
        <v>0</v>
      </c>
      <c r="AN2897" s="24">
        <f t="shared" si="1084"/>
        <v>0</v>
      </c>
      <c r="AQ2897" s="24"/>
      <c r="AR2897" s="24"/>
      <c r="AS2897" s="24"/>
      <c r="AT2897" s="24"/>
      <c r="AU2897" s="24"/>
      <c r="AV2897" s="24"/>
      <c r="AW2897" s="24">
        <f t="shared" si="1092"/>
        <v>0</v>
      </c>
      <c r="AX2897" s="24">
        <f t="shared" si="1093"/>
        <v>0</v>
      </c>
      <c r="BA2897" s="24"/>
      <c r="BB2897" s="24"/>
      <c r="BC2897" s="24"/>
      <c r="BD2897" s="24"/>
      <c r="BE2897" s="24"/>
      <c r="BF2897" s="24"/>
      <c r="BG2897" s="24">
        <f t="shared" si="1094"/>
        <v>0</v>
      </c>
      <c r="BH2897" s="24">
        <f t="shared" si="1095"/>
        <v>0</v>
      </c>
      <c r="BK2897" s="24"/>
      <c r="BL2897" s="24"/>
      <c r="BM2897" s="24"/>
      <c r="BN2897" s="24"/>
      <c r="BO2897" s="24"/>
      <c r="BP2897" s="24"/>
      <c r="BQ2897" s="24">
        <f t="shared" si="1096"/>
        <v>0</v>
      </c>
      <c r="BR2897" s="24">
        <f t="shared" si="1097"/>
        <v>0</v>
      </c>
      <c r="BU2897" s="24"/>
      <c r="BV2897" s="24"/>
      <c r="BW2897" s="24"/>
      <c r="BX2897" s="24"/>
      <c r="BY2897" s="24"/>
      <c r="BZ2897" s="24"/>
      <c r="CA2897" s="24">
        <f t="shared" si="1098"/>
        <v>0</v>
      </c>
      <c r="CB2897" s="24">
        <f t="shared" si="1099"/>
        <v>0</v>
      </c>
      <c r="CC2897" s="24"/>
      <c r="CE2897" s="24">
        <f t="shared" si="1100"/>
        <v>0</v>
      </c>
      <c r="CG2897" s="24">
        <f t="shared" si="1101"/>
        <v>0</v>
      </c>
      <c r="CI2897" s="24">
        <f t="shared" si="1102"/>
        <v>0</v>
      </c>
      <c r="CK2897" s="24">
        <f t="shared" si="1103"/>
        <v>0</v>
      </c>
      <c r="CM2897" s="24">
        <f t="shared" si="1104"/>
        <v>0</v>
      </c>
      <c r="CO2897" s="24">
        <f t="shared" si="1105"/>
        <v>0</v>
      </c>
      <c r="CQ2897" s="24">
        <f t="shared" si="1106"/>
        <v>0</v>
      </c>
      <c r="CS2897" s="24">
        <f t="shared" si="1107"/>
        <v>0</v>
      </c>
    </row>
    <row r="2898" spans="9:97">
      <c r="I2898" s="24">
        <f t="shared" si="1087"/>
        <v>0</v>
      </c>
      <c r="J2898" s="24">
        <f t="shared" si="1086"/>
        <v>0</v>
      </c>
      <c r="M2898" s="24"/>
      <c r="N2898" s="24"/>
      <c r="O2898" s="24"/>
      <c r="P2898" s="24"/>
      <c r="Q2898" s="24"/>
      <c r="R2898" s="24"/>
      <c r="S2898" s="24">
        <f t="shared" si="1088"/>
        <v>0</v>
      </c>
      <c r="T2898" s="24">
        <f t="shared" si="1085"/>
        <v>0</v>
      </c>
      <c r="W2898" s="24"/>
      <c r="X2898" s="24"/>
      <c r="Y2898" s="24"/>
      <c r="Z2898" s="24"/>
      <c r="AA2898" s="24"/>
      <c r="AB2898" s="24"/>
      <c r="AC2898" s="24">
        <f t="shared" si="1089"/>
        <v>0</v>
      </c>
      <c r="AD2898" s="24">
        <f t="shared" si="1090"/>
        <v>0</v>
      </c>
      <c r="AG2898" s="24"/>
      <c r="AH2898" s="24"/>
      <c r="AI2898" s="24"/>
      <c r="AJ2898" s="24"/>
      <c r="AK2898" s="24"/>
      <c r="AL2898" s="24"/>
      <c r="AM2898" s="24">
        <f t="shared" si="1091"/>
        <v>0</v>
      </c>
      <c r="AN2898" s="24">
        <f t="shared" si="1084"/>
        <v>0</v>
      </c>
      <c r="AQ2898" s="24"/>
      <c r="AR2898" s="24"/>
      <c r="AS2898" s="24"/>
      <c r="AT2898" s="24"/>
      <c r="AU2898" s="24"/>
      <c r="AV2898" s="24"/>
      <c r="AW2898" s="24">
        <f t="shared" si="1092"/>
        <v>0</v>
      </c>
      <c r="AX2898" s="24">
        <f t="shared" si="1093"/>
        <v>0</v>
      </c>
      <c r="BA2898" s="24"/>
      <c r="BB2898" s="24"/>
      <c r="BC2898" s="24"/>
      <c r="BD2898" s="24"/>
      <c r="BE2898" s="24"/>
      <c r="BF2898" s="24"/>
      <c r="BG2898" s="24">
        <f t="shared" si="1094"/>
        <v>0</v>
      </c>
      <c r="BH2898" s="24">
        <f t="shared" si="1095"/>
        <v>0</v>
      </c>
      <c r="BK2898" s="24"/>
      <c r="BL2898" s="24"/>
      <c r="BM2898" s="24"/>
      <c r="BN2898" s="24"/>
      <c r="BO2898" s="24"/>
      <c r="BP2898" s="24"/>
      <c r="BQ2898" s="24">
        <f t="shared" si="1096"/>
        <v>0</v>
      </c>
      <c r="BR2898" s="24">
        <f t="shared" si="1097"/>
        <v>0</v>
      </c>
      <c r="BU2898" s="24"/>
      <c r="BV2898" s="24"/>
      <c r="BW2898" s="24"/>
      <c r="BX2898" s="24"/>
      <c r="BY2898" s="24"/>
      <c r="BZ2898" s="24"/>
      <c r="CA2898" s="24">
        <f t="shared" si="1098"/>
        <v>0</v>
      </c>
      <c r="CB2898" s="24">
        <f t="shared" si="1099"/>
        <v>0</v>
      </c>
      <c r="CC2898" s="24"/>
      <c r="CE2898" s="24">
        <f t="shared" si="1100"/>
        <v>0</v>
      </c>
      <c r="CG2898" s="24">
        <f t="shared" si="1101"/>
        <v>0</v>
      </c>
      <c r="CI2898" s="24">
        <f t="shared" si="1102"/>
        <v>0</v>
      </c>
      <c r="CK2898" s="24">
        <f t="shared" si="1103"/>
        <v>0</v>
      </c>
      <c r="CM2898" s="24">
        <f t="shared" si="1104"/>
        <v>0</v>
      </c>
      <c r="CO2898" s="24">
        <f t="shared" si="1105"/>
        <v>0</v>
      </c>
      <c r="CQ2898" s="24">
        <f t="shared" si="1106"/>
        <v>0</v>
      </c>
      <c r="CS2898" s="24">
        <f t="shared" si="1107"/>
        <v>0</v>
      </c>
    </row>
    <row r="2899" spans="9:97">
      <c r="I2899" s="24">
        <f t="shared" si="1087"/>
        <v>0</v>
      </c>
      <c r="J2899" s="24">
        <f t="shared" si="1086"/>
        <v>0</v>
      </c>
      <c r="M2899" s="24"/>
      <c r="N2899" s="24"/>
      <c r="O2899" s="24"/>
      <c r="P2899" s="24"/>
      <c r="Q2899" s="24"/>
      <c r="R2899" s="24"/>
      <c r="S2899" s="24">
        <f t="shared" si="1088"/>
        <v>0</v>
      </c>
      <c r="T2899" s="24">
        <f t="shared" si="1085"/>
        <v>0</v>
      </c>
      <c r="W2899" s="24"/>
      <c r="X2899" s="24"/>
      <c r="Y2899" s="24"/>
      <c r="Z2899" s="24"/>
      <c r="AA2899" s="24"/>
      <c r="AB2899" s="24"/>
      <c r="AC2899" s="24">
        <f t="shared" si="1089"/>
        <v>0</v>
      </c>
      <c r="AD2899" s="24">
        <f t="shared" si="1090"/>
        <v>0</v>
      </c>
      <c r="AG2899" s="24"/>
      <c r="AH2899" s="24"/>
      <c r="AI2899" s="24"/>
      <c r="AJ2899" s="24"/>
      <c r="AK2899" s="24"/>
      <c r="AL2899" s="24"/>
      <c r="AM2899" s="24">
        <f t="shared" si="1091"/>
        <v>0</v>
      </c>
      <c r="AN2899" s="24">
        <f t="shared" si="1084"/>
        <v>0</v>
      </c>
      <c r="AQ2899" s="24"/>
      <c r="AR2899" s="24"/>
      <c r="AS2899" s="24"/>
      <c r="AT2899" s="24"/>
      <c r="AU2899" s="24"/>
      <c r="AV2899" s="24"/>
      <c r="AW2899" s="24">
        <f t="shared" si="1092"/>
        <v>0</v>
      </c>
      <c r="AX2899" s="24">
        <f t="shared" si="1093"/>
        <v>0</v>
      </c>
      <c r="BA2899" s="24"/>
      <c r="BB2899" s="24"/>
      <c r="BC2899" s="24"/>
      <c r="BD2899" s="24"/>
      <c r="BE2899" s="24"/>
      <c r="BF2899" s="24"/>
      <c r="BG2899" s="24">
        <f t="shared" si="1094"/>
        <v>0</v>
      </c>
      <c r="BH2899" s="24">
        <f t="shared" si="1095"/>
        <v>0</v>
      </c>
      <c r="BK2899" s="24"/>
      <c r="BL2899" s="24"/>
      <c r="BM2899" s="24"/>
      <c r="BN2899" s="24"/>
      <c r="BO2899" s="24"/>
      <c r="BP2899" s="24"/>
      <c r="BQ2899" s="24">
        <f t="shared" si="1096"/>
        <v>0</v>
      </c>
      <c r="BR2899" s="24">
        <f t="shared" si="1097"/>
        <v>0</v>
      </c>
      <c r="BU2899" s="24"/>
      <c r="BV2899" s="24"/>
      <c r="BW2899" s="24"/>
      <c r="BX2899" s="24"/>
      <c r="BY2899" s="24"/>
      <c r="BZ2899" s="24"/>
      <c r="CA2899" s="24">
        <f t="shared" si="1098"/>
        <v>0</v>
      </c>
      <c r="CB2899" s="24">
        <f t="shared" si="1099"/>
        <v>0</v>
      </c>
      <c r="CC2899" s="24"/>
      <c r="CE2899" s="24">
        <f t="shared" si="1100"/>
        <v>0</v>
      </c>
      <c r="CG2899" s="24">
        <f t="shared" si="1101"/>
        <v>0</v>
      </c>
      <c r="CI2899" s="24">
        <f t="shared" si="1102"/>
        <v>0</v>
      </c>
      <c r="CK2899" s="24">
        <f t="shared" si="1103"/>
        <v>0</v>
      </c>
      <c r="CM2899" s="24">
        <f t="shared" si="1104"/>
        <v>0</v>
      </c>
      <c r="CO2899" s="24">
        <f t="shared" si="1105"/>
        <v>0</v>
      </c>
      <c r="CQ2899" s="24">
        <f t="shared" si="1106"/>
        <v>0</v>
      </c>
      <c r="CS2899" s="24">
        <f t="shared" si="1107"/>
        <v>0</v>
      </c>
    </row>
    <row r="2900" spans="9:97">
      <c r="I2900" s="24">
        <f t="shared" si="1087"/>
        <v>0</v>
      </c>
      <c r="J2900" s="24">
        <f t="shared" si="1086"/>
        <v>0</v>
      </c>
      <c r="M2900" s="24"/>
      <c r="N2900" s="24"/>
      <c r="O2900" s="24"/>
      <c r="P2900" s="24"/>
      <c r="Q2900" s="24"/>
      <c r="R2900" s="24"/>
      <c r="S2900" s="24">
        <f t="shared" si="1088"/>
        <v>0</v>
      </c>
      <c r="T2900" s="24">
        <f t="shared" si="1085"/>
        <v>0</v>
      </c>
      <c r="W2900" s="24"/>
      <c r="X2900" s="24"/>
      <c r="Y2900" s="24"/>
      <c r="Z2900" s="24"/>
      <c r="AA2900" s="24"/>
      <c r="AB2900" s="24"/>
      <c r="AC2900" s="24">
        <f t="shared" si="1089"/>
        <v>0</v>
      </c>
      <c r="AD2900" s="24">
        <f t="shared" si="1090"/>
        <v>0</v>
      </c>
      <c r="AG2900" s="24"/>
      <c r="AH2900" s="24"/>
      <c r="AI2900" s="24"/>
      <c r="AJ2900" s="24"/>
      <c r="AK2900" s="24"/>
      <c r="AL2900" s="24"/>
      <c r="AM2900" s="24">
        <f t="shared" si="1091"/>
        <v>0</v>
      </c>
      <c r="AN2900" s="24">
        <f t="shared" si="1084"/>
        <v>0</v>
      </c>
      <c r="AQ2900" s="24"/>
      <c r="AR2900" s="24"/>
      <c r="AS2900" s="24"/>
      <c r="AT2900" s="24"/>
      <c r="AU2900" s="24"/>
      <c r="AV2900" s="24"/>
      <c r="AW2900" s="24">
        <f t="shared" si="1092"/>
        <v>0</v>
      </c>
      <c r="AX2900" s="24">
        <f t="shared" si="1093"/>
        <v>0</v>
      </c>
      <c r="BA2900" s="24"/>
      <c r="BB2900" s="24"/>
      <c r="BC2900" s="24"/>
      <c r="BD2900" s="24"/>
      <c r="BE2900" s="24"/>
      <c r="BF2900" s="24"/>
      <c r="BG2900" s="24">
        <f t="shared" si="1094"/>
        <v>0</v>
      </c>
      <c r="BH2900" s="24">
        <f t="shared" si="1095"/>
        <v>0</v>
      </c>
      <c r="BK2900" s="24"/>
      <c r="BL2900" s="24"/>
      <c r="BM2900" s="24"/>
      <c r="BN2900" s="24"/>
      <c r="BO2900" s="24"/>
      <c r="BP2900" s="24"/>
      <c r="BQ2900" s="24">
        <f t="shared" si="1096"/>
        <v>0</v>
      </c>
      <c r="BR2900" s="24">
        <f t="shared" si="1097"/>
        <v>0</v>
      </c>
      <c r="BU2900" s="24"/>
      <c r="BV2900" s="24"/>
      <c r="BW2900" s="24"/>
      <c r="BX2900" s="24"/>
      <c r="BY2900" s="24"/>
      <c r="BZ2900" s="24"/>
      <c r="CA2900" s="24">
        <f t="shared" si="1098"/>
        <v>0</v>
      </c>
      <c r="CB2900" s="24">
        <f t="shared" si="1099"/>
        <v>0</v>
      </c>
      <c r="CC2900" s="24"/>
      <c r="CE2900" s="24">
        <f t="shared" si="1100"/>
        <v>0</v>
      </c>
      <c r="CG2900" s="24">
        <f t="shared" si="1101"/>
        <v>0</v>
      </c>
      <c r="CI2900" s="24">
        <f t="shared" si="1102"/>
        <v>0</v>
      </c>
      <c r="CK2900" s="24">
        <f t="shared" si="1103"/>
        <v>0</v>
      </c>
      <c r="CM2900" s="24">
        <f t="shared" si="1104"/>
        <v>0</v>
      </c>
      <c r="CO2900" s="24">
        <f t="shared" si="1105"/>
        <v>0</v>
      </c>
      <c r="CQ2900" s="24">
        <f t="shared" si="1106"/>
        <v>0</v>
      </c>
      <c r="CS2900" s="24">
        <f t="shared" si="1107"/>
        <v>0</v>
      </c>
    </row>
    <row r="2901" spans="9:97">
      <c r="I2901" s="24">
        <f t="shared" si="1087"/>
        <v>0</v>
      </c>
      <c r="J2901" s="24">
        <f t="shared" si="1086"/>
        <v>0</v>
      </c>
      <c r="M2901" s="24"/>
      <c r="N2901" s="24"/>
      <c r="O2901" s="24"/>
      <c r="P2901" s="24"/>
      <c r="Q2901" s="24"/>
      <c r="R2901" s="24"/>
      <c r="S2901" s="24">
        <f t="shared" si="1088"/>
        <v>0</v>
      </c>
      <c r="T2901" s="24">
        <f t="shared" si="1085"/>
        <v>0</v>
      </c>
      <c r="W2901" s="24"/>
      <c r="X2901" s="24"/>
      <c r="Y2901" s="24"/>
      <c r="Z2901" s="24"/>
      <c r="AA2901" s="24"/>
      <c r="AB2901" s="24"/>
      <c r="AC2901" s="24">
        <f t="shared" si="1089"/>
        <v>0</v>
      </c>
      <c r="AD2901" s="24">
        <f t="shared" si="1090"/>
        <v>0</v>
      </c>
      <c r="AG2901" s="24"/>
      <c r="AH2901" s="24"/>
      <c r="AI2901" s="24"/>
      <c r="AJ2901" s="24"/>
      <c r="AK2901" s="24"/>
      <c r="AL2901" s="24"/>
      <c r="AM2901" s="24">
        <f t="shared" si="1091"/>
        <v>0</v>
      </c>
      <c r="AN2901" s="24">
        <f t="shared" si="1084"/>
        <v>0</v>
      </c>
      <c r="AQ2901" s="24"/>
      <c r="AR2901" s="24"/>
      <c r="AS2901" s="24"/>
      <c r="AT2901" s="24"/>
      <c r="AU2901" s="24"/>
      <c r="AV2901" s="24"/>
      <c r="AW2901" s="24">
        <f t="shared" si="1092"/>
        <v>0</v>
      </c>
      <c r="AX2901" s="24">
        <f t="shared" si="1093"/>
        <v>0</v>
      </c>
      <c r="BA2901" s="24"/>
      <c r="BB2901" s="24"/>
      <c r="BC2901" s="24"/>
      <c r="BD2901" s="24"/>
      <c r="BE2901" s="24"/>
      <c r="BF2901" s="24"/>
      <c r="BG2901" s="24">
        <f t="shared" si="1094"/>
        <v>0</v>
      </c>
      <c r="BH2901" s="24">
        <f t="shared" si="1095"/>
        <v>0</v>
      </c>
      <c r="BK2901" s="24"/>
      <c r="BL2901" s="24"/>
      <c r="BM2901" s="24"/>
      <c r="BN2901" s="24"/>
      <c r="BO2901" s="24"/>
      <c r="BP2901" s="24"/>
      <c r="BQ2901" s="24">
        <f t="shared" si="1096"/>
        <v>0</v>
      </c>
      <c r="BR2901" s="24">
        <f t="shared" si="1097"/>
        <v>0</v>
      </c>
      <c r="BU2901" s="24"/>
      <c r="BV2901" s="24"/>
      <c r="BW2901" s="24"/>
      <c r="BX2901" s="24"/>
      <c r="BY2901" s="24"/>
      <c r="BZ2901" s="24"/>
      <c r="CA2901" s="24">
        <f t="shared" si="1098"/>
        <v>0</v>
      </c>
      <c r="CB2901" s="24">
        <f t="shared" si="1099"/>
        <v>0</v>
      </c>
      <c r="CC2901" s="24"/>
      <c r="CE2901" s="24">
        <f t="shared" si="1100"/>
        <v>0</v>
      </c>
      <c r="CG2901" s="24">
        <f t="shared" si="1101"/>
        <v>0</v>
      </c>
      <c r="CI2901" s="24">
        <f t="shared" si="1102"/>
        <v>0</v>
      </c>
      <c r="CK2901" s="24">
        <f t="shared" si="1103"/>
        <v>0</v>
      </c>
      <c r="CM2901" s="24">
        <f t="shared" si="1104"/>
        <v>0</v>
      </c>
      <c r="CO2901" s="24">
        <f t="shared" si="1105"/>
        <v>0</v>
      </c>
      <c r="CQ2901" s="24">
        <f t="shared" si="1106"/>
        <v>0</v>
      </c>
      <c r="CS2901" s="24">
        <f t="shared" si="1107"/>
        <v>0</v>
      </c>
    </row>
    <row r="2902" spans="9:97">
      <c r="I2902" s="24">
        <f t="shared" si="1087"/>
        <v>0</v>
      </c>
      <c r="J2902" s="24">
        <f t="shared" si="1086"/>
        <v>0</v>
      </c>
      <c r="M2902" s="24"/>
      <c r="N2902" s="24"/>
      <c r="O2902" s="24"/>
      <c r="P2902" s="24"/>
      <c r="Q2902" s="24"/>
      <c r="R2902" s="24"/>
      <c r="S2902" s="24">
        <f t="shared" si="1088"/>
        <v>0</v>
      </c>
      <c r="T2902" s="24">
        <f t="shared" si="1085"/>
        <v>0</v>
      </c>
      <c r="W2902" s="24"/>
      <c r="X2902" s="24"/>
      <c r="Y2902" s="24"/>
      <c r="Z2902" s="24"/>
      <c r="AA2902" s="24"/>
      <c r="AB2902" s="24"/>
      <c r="AC2902" s="24">
        <f t="shared" si="1089"/>
        <v>0</v>
      </c>
      <c r="AD2902" s="24">
        <f t="shared" si="1090"/>
        <v>0</v>
      </c>
      <c r="AG2902" s="24"/>
      <c r="AH2902" s="24"/>
      <c r="AI2902" s="24"/>
      <c r="AJ2902" s="24"/>
      <c r="AK2902" s="24"/>
      <c r="AL2902" s="24"/>
      <c r="AM2902" s="24">
        <f t="shared" si="1091"/>
        <v>0</v>
      </c>
      <c r="AN2902" s="24">
        <f t="shared" si="1084"/>
        <v>0</v>
      </c>
      <c r="AQ2902" s="24"/>
      <c r="AR2902" s="24"/>
      <c r="AS2902" s="24"/>
      <c r="AT2902" s="24"/>
      <c r="AU2902" s="24"/>
      <c r="AV2902" s="24"/>
      <c r="AW2902" s="24">
        <f t="shared" si="1092"/>
        <v>0</v>
      </c>
      <c r="AX2902" s="24">
        <f t="shared" si="1093"/>
        <v>0</v>
      </c>
      <c r="BA2902" s="24"/>
      <c r="BB2902" s="24"/>
      <c r="BC2902" s="24"/>
      <c r="BD2902" s="24"/>
      <c r="BE2902" s="24"/>
      <c r="BF2902" s="24"/>
      <c r="BG2902" s="24">
        <f t="shared" si="1094"/>
        <v>0</v>
      </c>
      <c r="BH2902" s="24">
        <f t="shared" si="1095"/>
        <v>0</v>
      </c>
      <c r="BK2902" s="24"/>
      <c r="BL2902" s="24"/>
      <c r="BM2902" s="24"/>
      <c r="BN2902" s="24"/>
      <c r="BO2902" s="24"/>
      <c r="BP2902" s="24"/>
      <c r="BQ2902" s="24">
        <f t="shared" si="1096"/>
        <v>0</v>
      </c>
      <c r="BR2902" s="24">
        <f t="shared" si="1097"/>
        <v>0</v>
      </c>
      <c r="BU2902" s="24"/>
      <c r="BV2902" s="24"/>
      <c r="BW2902" s="24"/>
      <c r="BX2902" s="24"/>
      <c r="BY2902" s="24"/>
      <c r="BZ2902" s="24"/>
      <c r="CA2902" s="24">
        <f t="shared" si="1098"/>
        <v>0</v>
      </c>
      <c r="CB2902" s="24">
        <f t="shared" si="1099"/>
        <v>0</v>
      </c>
      <c r="CC2902" s="24"/>
      <c r="CE2902" s="24">
        <f t="shared" si="1100"/>
        <v>0</v>
      </c>
      <c r="CG2902" s="24">
        <f t="shared" si="1101"/>
        <v>0</v>
      </c>
      <c r="CI2902" s="24">
        <f t="shared" si="1102"/>
        <v>0</v>
      </c>
      <c r="CK2902" s="24">
        <f t="shared" si="1103"/>
        <v>0</v>
      </c>
      <c r="CM2902" s="24">
        <f t="shared" si="1104"/>
        <v>0</v>
      </c>
      <c r="CO2902" s="24">
        <f t="shared" si="1105"/>
        <v>0</v>
      </c>
      <c r="CQ2902" s="24">
        <f t="shared" si="1106"/>
        <v>0</v>
      </c>
      <c r="CS2902" s="24">
        <f t="shared" si="1107"/>
        <v>0</v>
      </c>
    </row>
    <row r="2903" spans="9:97">
      <c r="I2903" s="24">
        <f t="shared" si="1087"/>
        <v>0</v>
      </c>
      <c r="J2903" s="24">
        <f t="shared" si="1086"/>
        <v>0</v>
      </c>
      <c r="M2903" s="24"/>
      <c r="N2903" s="24"/>
      <c r="O2903" s="24"/>
      <c r="P2903" s="24"/>
      <c r="Q2903" s="24"/>
      <c r="R2903" s="24"/>
      <c r="S2903" s="24">
        <f t="shared" si="1088"/>
        <v>0</v>
      </c>
      <c r="T2903" s="24">
        <f t="shared" si="1085"/>
        <v>0</v>
      </c>
      <c r="W2903" s="24"/>
      <c r="X2903" s="24"/>
      <c r="Y2903" s="24"/>
      <c r="Z2903" s="24"/>
      <c r="AA2903" s="24"/>
      <c r="AB2903" s="24"/>
      <c r="AC2903" s="24">
        <f t="shared" si="1089"/>
        <v>0</v>
      </c>
      <c r="AD2903" s="24">
        <f t="shared" si="1090"/>
        <v>0</v>
      </c>
      <c r="AG2903" s="24"/>
      <c r="AH2903" s="24"/>
      <c r="AI2903" s="24"/>
      <c r="AJ2903" s="24"/>
      <c r="AK2903" s="24"/>
      <c r="AL2903" s="24"/>
      <c r="AM2903" s="24">
        <f t="shared" si="1091"/>
        <v>0</v>
      </c>
      <c r="AN2903" s="24">
        <f t="shared" si="1084"/>
        <v>0</v>
      </c>
      <c r="AQ2903" s="24"/>
      <c r="AR2903" s="24"/>
      <c r="AS2903" s="24"/>
      <c r="AT2903" s="24"/>
      <c r="AU2903" s="24"/>
      <c r="AV2903" s="24"/>
      <c r="AW2903" s="24">
        <f t="shared" si="1092"/>
        <v>0</v>
      </c>
      <c r="AX2903" s="24">
        <f t="shared" si="1093"/>
        <v>0</v>
      </c>
      <c r="BA2903" s="24"/>
      <c r="BB2903" s="24"/>
      <c r="BC2903" s="24"/>
      <c r="BD2903" s="24"/>
      <c r="BE2903" s="24"/>
      <c r="BF2903" s="24"/>
      <c r="BG2903" s="24">
        <f t="shared" si="1094"/>
        <v>0</v>
      </c>
      <c r="BH2903" s="24">
        <f t="shared" si="1095"/>
        <v>0</v>
      </c>
      <c r="BK2903" s="24"/>
      <c r="BL2903" s="24"/>
      <c r="BM2903" s="24"/>
      <c r="BN2903" s="24"/>
      <c r="BO2903" s="24"/>
      <c r="BP2903" s="24"/>
      <c r="BQ2903" s="24">
        <f t="shared" si="1096"/>
        <v>0</v>
      </c>
      <c r="BR2903" s="24">
        <f t="shared" si="1097"/>
        <v>0</v>
      </c>
      <c r="BU2903" s="24"/>
      <c r="BV2903" s="24"/>
      <c r="BW2903" s="24"/>
      <c r="BX2903" s="24"/>
      <c r="BY2903" s="24"/>
      <c r="BZ2903" s="24"/>
      <c r="CA2903" s="24">
        <f t="shared" si="1098"/>
        <v>0</v>
      </c>
      <c r="CB2903" s="24">
        <f t="shared" si="1099"/>
        <v>0</v>
      </c>
      <c r="CC2903" s="24"/>
      <c r="CE2903" s="24">
        <f t="shared" si="1100"/>
        <v>0</v>
      </c>
      <c r="CG2903" s="24">
        <f t="shared" si="1101"/>
        <v>0</v>
      </c>
      <c r="CI2903" s="24">
        <f t="shared" si="1102"/>
        <v>0</v>
      </c>
      <c r="CK2903" s="24">
        <f t="shared" si="1103"/>
        <v>0</v>
      </c>
      <c r="CM2903" s="24">
        <f t="shared" si="1104"/>
        <v>0</v>
      </c>
      <c r="CO2903" s="24">
        <f t="shared" si="1105"/>
        <v>0</v>
      </c>
      <c r="CQ2903" s="24">
        <f t="shared" si="1106"/>
        <v>0</v>
      </c>
      <c r="CS2903" s="24">
        <f t="shared" si="1107"/>
        <v>0</v>
      </c>
    </row>
    <row r="2904" spans="9:97">
      <c r="I2904" s="24">
        <f t="shared" si="1087"/>
        <v>0</v>
      </c>
      <c r="J2904" s="24">
        <f t="shared" si="1086"/>
        <v>0</v>
      </c>
      <c r="M2904" s="24"/>
      <c r="N2904" s="24"/>
      <c r="O2904" s="24"/>
      <c r="P2904" s="24"/>
      <c r="Q2904" s="24"/>
      <c r="R2904" s="24"/>
      <c r="S2904" s="24">
        <f t="shared" si="1088"/>
        <v>0</v>
      </c>
      <c r="T2904" s="24">
        <f t="shared" si="1085"/>
        <v>0</v>
      </c>
      <c r="W2904" s="24"/>
      <c r="X2904" s="24"/>
      <c r="Y2904" s="24"/>
      <c r="Z2904" s="24"/>
      <c r="AA2904" s="24"/>
      <c r="AB2904" s="24"/>
      <c r="AC2904" s="24">
        <f t="shared" si="1089"/>
        <v>0</v>
      </c>
      <c r="AD2904" s="24">
        <f t="shared" si="1090"/>
        <v>0</v>
      </c>
      <c r="AG2904" s="24"/>
      <c r="AH2904" s="24"/>
      <c r="AI2904" s="24"/>
      <c r="AJ2904" s="24"/>
      <c r="AK2904" s="24"/>
      <c r="AL2904" s="24"/>
      <c r="AM2904" s="24">
        <f t="shared" si="1091"/>
        <v>0</v>
      </c>
      <c r="AN2904" s="24">
        <f t="shared" si="1084"/>
        <v>0</v>
      </c>
      <c r="AQ2904" s="24"/>
      <c r="AR2904" s="24"/>
      <c r="AS2904" s="24"/>
      <c r="AT2904" s="24"/>
      <c r="AU2904" s="24"/>
      <c r="AV2904" s="24"/>
      <c r="AW2904" s="24">
        <f t="shared" si="1092"/>
        <v>0</v>
      </c>
      <c r="AX2904" s="24">
        <f t="shared" si="1093"/>
        <v>0</v>
      </c>
      <c r="BA2904" s="24"/>
      <c r="BB2904" s="24"/>
      <c r="BC2904" s="24"/>
      <c r="BD2904" s="24"/>
      <c r="BE2904" s="24"/>
      <c r="BF2904" s="24"/>
      <c r="BG2904" s="24">
        <f t="shared" si="1094"/>
        <v>0</v>
      </c>
      <c r="BH2904" s="24">
        <f t="shared" si="1095"/>
        <v>0</v>
      </c>
      <c r="BK2904" s="24"/>
      <c r="BL2904" s="24"/>
      <c r="BM2904" s="24"/>
      <c r="BN2904" s="24"/>
      <c r="BO2904" s="24"/>
      <c r="BP2904" s="24"/>
      <c r="BQ2904" s="24">
        <f t="shared" si="1096"/>
        <v>0</v>
      </c>
      <c r="BR2904" s="24">
        <f t="shared" si="1097"/>
        <v>0</v>
      </c>
      <c r="BU2904" s="24"/>
      <c r="BV2904" s="24"/>
      <c r="BW2904" s="24"/>
      <c r="BX2904" s="24"/>
      <c r="BY2904" s="24"/>
      <c r="BZ2904" s="24"/>
      <c r="CA2904" s="24">
        <f t="shared" si="1098"/>
        <v>0</v>
      </c>
      <c r="CB2904" s="24">
        <f t="shared" si="1099"/>
        <v>0</v>
      </c>
      <c r="CC2904" s="24"/>
      <c r="CE2904" s="24">
        <f t="shared" si="1100"/>
        <v>0</v>
      </c>
      <c r="CG2904" s="24">
        <f t="shared" si="1101"/>
        <v>0</v>
      </c>
      <c r="CI2904" s="24">
        <f t="shared" si="1102"/>
        <v>0</v>
      </c>
      <c r="CK2904" s="24">
        <f t="shared" si="1103"/>
        <v>0</v>
      </c>
      <c r="CM2904" s="24">
        <f t="shared" si="1104"/>
        <v>0</v>
      </c>
      <c r="CO2904" s="24">
        <f t="shared" si="1105"/>
        <v>0</v>
      </c>
      <c r="CQ2904" s="24">
        <f t="shared" si="1106"/>
        <v>0</v>
      </c>
      <c r="CS2904" s="24">
        <f t="shared" si="1107"/>
        <v>0</v>
      </c>
    </row>
    <row r="2905" spans="9:97">
      <c r="I2905" s="24">
        <f t="shared" si="1087"/>
        <v>0</v>
      </c>
      <c r="J2905" s="24">
        <f t="shared" si="1086"/>
        <v>0</v>
      </c>
      <c r="M2905" s="24"/>
      <c r="N2905" s="24"/>
      <c r="O2905" s="24"/>
      <c r="P2905" s="24"/>
      <c r="Q2905" s="24"/>
      <c r="R2905" s="24"/>
      <c r="S2905" s="24">
        <f t="shared" si="1088"/>
        <v>0</v>
      </c>
      <c r="T2905" s="24">
        <f t="shared" si="1085"/>
        <v>0</v>
      </c>
      <c r="W2905" s="24"/>
      <c r="X2905" s="24"/>
      <c r="Y2905" s="24"/>
      <c r="Z2905" s="24"/>
      <c r="AA2905" s="24"/>
      <c r="AB2905" s="24"/>
      <c r="AC2905" s="24">
        <f t="shared" si="1089"/>
        <v>0</v>
      </c>
      <c r="AD2905" s="24">
        <f t="shared" si="1090"/>
        <v>0</v>
      </c>
      <c r="AG2905" s="24"/>
      <c r="AH2905" s="24"/>
      <c r="AI2905" s="24"/>
      <c r="AJ2905" s="24"/>
      <c r="AK2905" s="24"/>
      <c r="AL2905" s="24"/>
      <c r="AM2905" s="24">
        <f t="shared" si="1091"/>
        <v>0</v>
      </c>
      <c r="AN2905" s="24">
        <f t="shared" si="1084"/>
        <v>0</v>
      </c>
      <c r="AQ2905" s="24"/>
      <c r="AR2905" s="24"/>
      <c r="AS2905" s="24"/>
      <c r="AT2905" s="24"/>
      <c r="AU2905" s="24"/>
      <c r="AV2905" s="24"/>
      <c r="AW2905" s="24">
        <f t="shared" si="1092"/>
        <v>0</v>
      </c>
      <c r="AX2905" s="24">
        <f t="shared" si="1093"/>
        <v>0</v>
      </c>
      <c r="BA2905" s="24"/>
      <c r="BB2905" s="24"/>
      <c r="BC2905" s="24"/>
      <c r="BD2905" s="24"/>
      <c r="BE2905" s="24"/>
      <c r="BF2905" s="24"/>
      <c r="BG2905" s="24">
        <f t="shared" si="1094"/>
        <v>0</v>
      </c>
      <c r="BH2905" s="24">
        <f t="shared" si="1095"/>
        <v>0</v>
      </c>
      <c r="BK2905" s="24"/>
      <c r="BL2905" s="24"/>
      <c r="BM2905" s="24"/>
      <c r="BN2905" s="24"/>
      <c r="BO2905" s="24"/>
      <c r="BP2905" s="24"/>
      <c r="BQ2905" s="24">
        <f t="shared" si="1096"/>
        <v>0</v>
      </c>
      <c r="BR2905" s="24">
        <f t="shared" si="1097"/>
        <v>0</v>
      </c>
      <c r="BU2905" s="24"/>
      <c r="BV2905" s="24"/>
      <c r="BW2905" s="24"/>
      <c r="BX2905" s="24"/>
      <c r="BY2905" s="24"/>
      <c r="BZ2905" s="24"/>
      <c r="CA2905" s="24">
        <f t="shared" si="1098"/>
        <v>0</v>
      </c>
      <c r="CB2905" s="24">
        <f t="shared" si="1099"/>
        <v>0</v>
      </c>
      <c r="CC2905" s="24"/>
      <c r="CE2905" s="24">
        <f t="shared" si="1100"/>
        <v>0</v>
      </c>
      <c r="CG2905" s="24">
        <f t="shared" si="1101"/>
        <v>0</v>
      </c>
      <c r="CI2905" s="24">
        <f t="shared" si="1102"/>
        <v>0</v>
      </c>
      <c r="CK2905" s="24">
        <f t="shared" si="1103"/>
        <v>0</v>
      </c>
      <c r="CM2905" s="24">
        <f t="shared" si="1104"/>
        <v>0</v>
      </c>
      <c r="CO2905" s="24">
        <f t="shared" si="1105"/>
        <v>0</v>
      </c>
      <c r="CQ2905" s="24">
        <f t="shared" si="1106"/>
        <v>0</v>
      </c>
      <c r="CS2905" s="24">
        <f t="shared" si="1107"/>
        <v>0</v>
      </c>
    </row>
    <row r="2906" spans="9:97">
      <c r="I2906" s="24">
        <f t="shared" si="1087"/>
        <v>0</v>
      </c>
      <c r="J2906" s="24">
        <f t="shared" si="1086"/>
        <v>0</v>
      </c>
      <c r="M2906" s="24"/>
      <c r="N2906" s="24"/>
      <c r="O2906" s="24"/>
      <c r="P2906" s="24"/>
      <c r="Q2906" s="24"/>
      <c r="R2906" s="24"/>
      <c r="S2906" s="24">
        <f t="shared" si="1088"/>
        <v>0</v>
      </c>
      <c r="T2906" s="24">
        <f t="shared" si="1085"/>
        <v>0</v>
      </c>
      <c r="W2906" s="24"/>
      <c r="X2906" s="24"/>
      <c r="Y2906" s="24"/>
      <c r="Z2906" s="24"/>
      <c r="AA2906" s="24"/>
      <c r="AB2906" s="24"/>
      <c r="AC2906" s="24">
        <f t="shared" si="1089"/>
        <v>0</v>
      </c>
      <c r="AD2906" s="24">
        <f t="shared" si="1090"/>
        <v>0</v>
      </c>
      <c r="AG2906" s="24"/>
      <c r="AH2906" s="24"/>
      <c r="AI2906" s="24"/>
      <c r="AJ2906" s="24"/>
      <c r="AK2906" s="24"/>
      <c r="AL2906" s="24"/>
      <c r="AM2906" s="24">
        <f t="shared" si="1091"/>
        <v>0</v>
      </c>
      <c r="AN2906" s="24">
        <f t="shared" ref="AN2906:AN2969" si="1108">IF(AJ2906&lt;AG2906-AH2906,AG2906-AH2906-AJ2906,0)</f>
        <v>0</v>
      </c>
      <c r="AQ2906" s="24"/>
      <c r="AR2906" s="24"/>
      <c r="AS2906" s="24"/>
      <c r="AT2906" s="24"/>
      <c r="AU2906" s="24"/>
      <c r="AV2906" s="24"/>
      <c r="AW2906" s="24">
        <f t="shared" si="1092"/>
        <v>0</v>
      </c>
      <c r="AX2906" s="24">
        <f t="shared" si="1093"/>
        <v>0</v>
      </c>
      <c r="BA2906" s="24"/>
      <c r="BB2906" s="24"/>
      <c r="BC2906" s="24"/>
      <c r="BD2906" s="24"/>
      <c r="BE2906" s="24"/>
      <c r="BF2906" s="24"/>
      <c r="BG2906" s="24">
        <f t="shared" si="1094"/>
        <v>0</v>
      </c>
      <c r="BH2906" s="24">
        <f t="shared" si="1095"/>
        <v>0</v>
      </c>
      <c r="BK2906" s="24"/>
      <c r="BL2906" s="24"/>
      <c r="BM2906" s="24"/>
      <c r="BN2906" s="24"/>
      <c r="BO2906" s="24"/>
      <c r="BP2906" s="24"/>
      <c r="BQ2906" s="24">
        <f t="shared" si="1096"/>
        <v>0</v>
      </c>
      <c r="BR2906" s="24">
        <f t="shared" si="1097"/>
        <v>0</v>
      </c>
      <c r="BU2906" s="24"/>
      <c r="BV2906" s="24"/>
      <c r="BW2906" s="24"/>
      <c r="BX2906" s="24"/>
      <c r="BY2906" s="24"/>
      <c r="BZ2906" s="24"/>
      <c r="CA2906" s="24">
        <f t="shared" si="1098"/>
        <v>0</v>
      </c>
      <c r="CB2906" s="24">
        <f t="shared" si="1099"/>
        <v>0</v>
      </c>
      <c r="CC2906" s="24"/>
      <c r="CE2906" s="24">
        <f t="shared" si="1100"/>
        <v>0</v>
      </c>
      <c r="CG2906" s="24">
        <f t="shared" si="1101"/>
        <v>0</v>
      </c>
      <c r="CI2906" s="24">
        <f t="shared" si="1102"/>
        <v>0</v>
      </c>
      <c r="CK2906" s="24">
        <f t="shared" si="1103"/>
        <v>0</v>
      </c>
      <c r="CM2906" s="24">
        <f t="shared" si="1104"/>
        <v>0</v>
      </c>
      <c r="CO2906" s="24">
        <f t="shared" si="1105"/>
        <v>0</v>
      </c>
      <c r="CQ2906" s="24">
        <f t="shared" si="1106"/>
        <v>0</v>
      </c>
      <c r="CS2906" s="24">
        <f t="shared" si="1107"/>
        <v>0</v>
      </c>
    </row>
    <row r="2907" spans="9:97">
      <c r="I2907" s="24">
        <f t="shared" si="1087"/>
        <v>0</v>
      </c>
      <c r="J2907" s="24">
        <f t="shared" si="1086"/>
        <v>0</v>
      </c>
      <c r="M2907" s="24"/>
      <c r="N2907" s="24"/>
      <c r="O2907" s="24"/>
      <c r="P2907" s="24"/>
      <c r="Q2907" s="24"/>
      <c r="R2907" s="24"/>
      <c r="S2907" s="24">
        <f t="shared" si="1088"/>
        <v>0</v>
      </c>
      <c r="T2907" s="24">
        <f t="shared" si="1085"/>
        <v>0</v>
      </c>
      <c r="W2907" s="24"/>
      <c r="X2907" s="24"/>
      <c r="Y2907" s="24"/>
      <c r="Z2907" s="24"/>
      <c r="AA2907" s="24"/>
      <c r="AB2907" s="24"/>
      <c r="AC2907" s="24">
        <f t="shared" si="1089"/>
        <v>0</v>
      </c>
      <c r="AD2907" s="24">
        <f t="shared" si="1090"/>
        <v>0</v>
      </c>
      <c r="AG2907" s="24"/>
      <c r="AH2907" s="24"/>
      <c r="AI2907" s="24"/>
      <c r="AJ2907" s="24"/>
      <c r="AK2907" s="24"/>
      <c r="AL2907" s="24"/>
      <c r="AM2907" s="24">
        <f t="shared" si="1091"/>
        <v>0</v>
      </c>
      <c r="AN2907" s="24">
        <f t="shared" si="1108"/>
        <v>0</v>
      </c>
      <c r="AQ2907" s="24"/>
      <c r="AR2907" s="24"/>
      <c r="AS2907" s="24"/>
      <c r="AT2907" s="24"/>
      <c r="AU2907" s="24"/>
      <c r="AV2907" s="24"/>
      <c r="AW2907" s="24">
        <f t="shared" si="1092"/>
        <v>0</v>
      </c>
      <c r="AX2907" s="24">
        <f t="shared" si="1093"/>
        <v>0</v>
      </c>
      <c r="BA2907" s="24"/>
      <c r="BB2907" s="24"/>
      <c r="BC2907" s="24"/>
      <c r="BD2907" s="24"/>
      <c r="BE2907" s="24"/>
      <c r="BF2907" s="24"/>
      <c r="BG2907" s="24">
        <f t="shared" si="1094"/>
        <v>0</v>
      </c>
      <c r="BH2907" s="24">
        <f t="shared" si="1095"/>
        <v>0</v>
      </c>
      <c r="BK2907" s="24"/>
      <c r="BL2907" s="24"/>
      <c r="BM2907" s="24"/>
      <c r="BN2907" s="24"/>
      <c r="BO2907" s="24"/>
      <c r="BP2907" s="24"/>
      <c r="BQ2907" s="24">
        <f t="shared" si="1096"/>
        <v>0</v>
      </c>
      <c r="BR2907" s="24">
        <f t="shared" si="1097"/>
        <v>0</v>
      </c>
      <c r="BU2907" s="24"/>
      <c r="BV2907" s="24"/>
      <c r="BW2907" s="24"/>
      <c r="BX2907" s="24"/>
      <c r="BY2907" s="24"/>
      <c r="BZ2907" s="24"/>
      <c r="CA2907" s="24">
        <f t="shared" si="1098"/>
        <v>0</v>
      </c>
      <c r="CB2907" s="24">
        <f t="shared" si="1099"/>
        <v>0</v>
      </c>
      <c r="CC2907" s="24"/>
      <c r="CE2907" s="24">
        <f t="shared" si="1100"/>
        <v>0</v>
      </c>
      <c r="CG2907" s="24">
        <f t="shared" si="1101"/>
        <v>0</v>
      </c>
      <c r="CI2907" s="24">
        <f t="shared" si="1102"/>
        <v>0</v>
      </c>
      <c r="CK2907" s="24">
        <f t="shared" si="1103"/>
        <v>0</v>
      </c>
      <c r="CM2907" s="24">
        <f t="shared" si="1104"/>
        <v>0</v>
      </c>
      <c r="CO2907" s="24">
        <f t="shared" si="1105"/>
        <v>0</v>
      </c>
      <c r="CQ2907" s="24">
        <f t="shared" si="1106"/>
        <v>0</v>
      </c>
      <c r="CS2907" s="24">
        <f t="shared" si="1107"/>
        <v>0</v>
      </c>
    </row>
    <row r="2908" spans="9:97">
      <c r="I2908" s="24">
        <f t="shared" si="1087"/>
        <v>0</v>
      </c>
      <c r="J2908" s="24">
        <f t="shared" si="1086"/>
        <v>0</v>
      </c>
      <c r="M2908" s="24"/>
      <c r="N2908" s="24"/>
      <c r="O2908" s="24"/>
      <c r="P2908" s="24"/>
      <c r="Q2908" s="24"/>
      <c r="R2908" s="24"/>
      <c r="S2908" s="24">
        <f t="shared" si="1088"/>
        <v>0</v>
      </c>
      <c r="T2908" s="24">
        <f t="shared" si="1085"/>
        <v>0</v>
      </c>
      <c r="W2908" s="24"/>
      <c r="X2908" s="24"/>
      <c r="Y2908" s="24"/>
      <c r="Z2908" s="24"/>
      <c r="AA2908" s="24"/>
      <c r="AB2908" s="24"/>
      <c r="AC2908" s="24">
        <f t="shared" si="1089"/>
        <v>0</v>
      </c>
      <c r="AD2908" s="24">
        <f t="shared" si="1090"/>
        <v>0</v>
      </c>
      <c r="AG2908" s="24"/>
      <c r="AH2908" s="24"/>
      <c r="AI2908" s="24"/>
      <c r="AJ2908" s="24"/>
      <c r="AK2908" s="24"/>
      <c r="AL2908" s="24"/>
      <c r="AM2908" s="24">
        <f t="shared" si="1091"/>
        <v>0</v>
      </c>
      <c r="AN2908" s="24">
        <f t="shared" si="1108"/>
        <v>0</v>
      </c>
      <c r="AQ2908" s="24"/>
      <c r="AR2908" s="24"/>
      <c r="AS2908" s="24"/>
      <c r="AT2908" s="24"/>
      <c r="AU2908" s="24"/>
      <c r="AV2908" s="24"/>
      <c r="AW2908" s="24">
        <f t="shared" si="1092"/>
        <v>0</v>
      </c>
      <c r="AX2908" s="24">
        <f t="shared" si="1093"/>
        <v>0</v>
      </c>
      <c r="BA2908" s="24"/>
      <c r="BB2908" s="24"/>
      <c r="BC2908" s="24"/>
      <c r="BD2908" s="24"/>
      <c r="BE2908" s="24"/>
      <c r="BF2908" s="24"/>
      <c r="BG2908" s="24">
        <f t="shared" si="1094"/>
        <v>0</v>
      </c>
      <c r="BH2908" s="24">
        <f t="shared" si="1095"/>
        <v>0</v>
      </c>
      <c r="BK2908" s="24"/>
      <c r="BL2908" s="24"/>
      <c r="BM2908" s="24"/>
      <c r="BN2908" s="24"/>
      <c r="BO2908" s="24"/>
      <c r="BP2908" s="24"/>
      <c r="BQ2908" s="24">
        <f t="shared" si="1096"/>
        <v>0</v>
      </c>
      <c r="BR2908" s="24">
        <f t="shared" si="1097"/>
        <v>0</v>
      </c>
      <c r="BU2908" s="24"/>
      <c r="BV2908" s="24"/>
      <c r="BW2908" s="24"/>
      <c r="BX2908" s="24"/>
      <c r="BY2908" s="24"/>
      <c r="BZ2908" s="24"/>
      <c r="CA2908" s="24">
        <f t="shared" si="1098"/>
        <v>0</v>
      </c>
      <c r="CB2908" s="24">
        <f t="shared" si="1099"/>
        <v>0</v>
      </c>
      <c r="CC2908" s="24"/>
      <c r="CE2908" s="24">
        <f t="shared" si="1100"/>
        <v>0</v>
      </c>
      <c r="CG2908" s="24">
        <f t="shared" si="1101"/>
        <v>0</v>
      </c>
      <c r="CI2908" s="24">
        <f t="shared" si="1102"/>
        <v>0</v>
      </c>
      <c r="CK2908" s="24">
        <f t="shared" si="1103"/>
        <v>0</v>
      </c>
      <c r="CM2908" s="24">
        <f t="shared" si="1104"/>
        <v>0</v>
      </c>
      <c r="CO2908" s="24">
        <f t="shared" si="1105"/>
        <v>0</v>
      </c>
      <c r="CQ2908" s="24">
        <f t="shared" si="1106"/>
        <v>0</v>
      </c>
      <c r="CS2908" s="24">
        <f t="shared" si="1107"/>
        <v>0</v>
      </c>
    </row>
    <row r="2909" spans="9:97">
      <c r="I2909" s="24">
        <f t="shared" si="1087"/>
        <v>0</v>
      </c>
      <c r="J2909" s="24">
        <f t="shared" si="1086"/>
        <v>0</v>
      </c>
      <c r="M2909" s="24"/>
      <c r="N2909" s="24"/>
      <c r="O2909" s="24"/>
      <c r="P2909" s="24"/>
      <c r="Q2909" s="24"/>
      <c r="R2909" s="24"/>
      <c r="S2909" s="24">
        <f t="shared" si="1088"/>
        <v>0</v>
      </c>
      <c r="T2909" s="24">
        <f t="shared" si="1085"/>
        <v>0</v>
      </c>
      <c r="W2909" s="24"/>
      <c r="X2909" s="24"/>
      <c r="Y2909" s="24"/>
      <c r="Z2909" s="24"/>
      <c r="AA2909" s="24"/>
      <c r="AB2909" s="24"/>
      <c r="AC2909" s="24">
        <f t="shared" si="1089"/>
        <v>0</v>
      </c>
      <c r="AD2909" s="24">
        <f t="shared" si="1090"/>
        <v>0</v>
      </c>
      <c r="AG2909" s="24"/>
      <c r="AH2909" s="24"/>
      <c r="AI2909" s="24"/>
      <c r="AJ2909" s="24"/>
      <c r="AK2909" s="24"/>
      <c r="AL2909" s="24"/>
      <c r="AM2909" s="24">
        <f t="shared" si="1091"/>
        <v>0</v>
      </c>
      <c r="AN2909" s="24">
        <f t="shared" si="1108"/>
        <v>0</v>
      </c>
      <c r="AQ2909" s="24"/>
      <c r="AR2909" s="24"/>
      <c r="AS2909" s="24"/>
      <c r="AT2909" s="24"/>
      <c r="AU2909" s="24"/>
      <c r="AV2909" s="24"/>
      <c r="AW2909" s="24">
        <f t="shared" si="1092"/>
        <v>0</v>
      </c>
      <c r="AX2909" s="24">
        <f t="shared" si="1093"/>
        <v>0</v>
      </c>
      <c r="BA2909" s="24"/>
      <c r="BB2909" s="24"/>
      <c r="BC2909" s="24"/>
      <c r="BD2909" s="24"/>
      <c r="BE2909" s="24"/>
      <c r="BF2909" s="24"/>
      <c r="BG2909" s="24">
        <f t="shared" si="1094"/>
        <v>0</v>
      </c>
      <c r="BH2909" s="24">
        <f t="shared" si="1095"/>
        <v>0</v>
      </c>
      <c r="BK2909" s="24"/>
      <c r="BL2909" s="24"/>
      <c r="BM2909" s="24"/>
      <c r="BN2909" s="24"/>
      <c r="BO2909" s="24"/>
      <c r="BP2909" s="24"/>
      <c r="BQ2909" s="24">
        <f t="shared" si="1096"/>
        <v>0</v>
      </c>
      <c r="BR2909" s="24">
        <f t="shared" si="1097"/>
        <v>0</v>
      </c>
      <c r="BU2909" s="24"/>
      <c r="BV2909" s="24"/>
      <c r="BW2909" s="24"/>
      <c r="BX2909" s="24"/>
      <c r="BY2909" s="24"/>
      <c r="BZ2909" s="24"/>
      <c r="CA2909" s="24">
        <f t="shared" si="1098"/>
        <v>0</v>
      </c>
      <c r="CB2909" s="24">
        <f t="shared" si="1099"/>
        <v>0</v>
      </c>
      <c r="CC2909" s="24"/>
      <c r="CE2909" s="24">
        <f t="shared" si="1100"/>
        <v>0</v>
      </c>
      <c r="CG2909" s="24">
        <f t="shared" si="1101"/>
        <v>0</v>
      </c>
      <c r="CI2909" s="24">
        <f t="shared" si="1102"/>
        <v>0</v>
      </c>
      <c r="CK2909" s="24">
        <f t="shared" si="1103"/>
        <v>0</v>
      </c>
      <c r="CM2909" s="24">
        <f t="shared" si="1104"/>
        <v>0</v>
      </c>
      <c r="CO2909" s="24">
        <f t="shared" si="1105"/>
        <v>0</v>
      </c>
      <c r="CQ2909" s="24">
        <f t="shared" si="1106"/>
        <v>0</v>
      </c>
      <c r="CS2909" s="24">
        <f t="shared" si="1107"/>
        <v>0</v>
      </c>
    </row>
    <row r="2910" spans="9:97">
      <c r="I2910" s="24">
        <f t="shared" si="1087"/>
        <v>0</v>
      </c>
      <c r="J2910" s="24">
        <f t="shared" si="1086"/>
        <v>0</v>
      </c>
      <c r="M2910" s="24"/>
      <c r="N2910" s="24"/>
      <c r="O2910" s="24"/>
      <c r="P2910" s="24"/>
      <c r="Q2910" s="24"/>
      <c r="R2910" s="24"/>
      <c r="S2910" s="24">
        <f t="shared" si="1088"/>
        <v>0</v>
      </c>
      <c r="T2910" s="24">
        <f t="shared" si="1085"/>
        <v>0</v>
      </c>
      <c r="W2910" s="24"/>
      <c r="X2910" s="24"/>
      <c r="Y2910" s="24"/>
      <c r="Z2910" s="24"/>
      <c r="AA2910" s="24"/>
      <c r="AB2910" s="24"/>
      <c r="AC2910" s="24">
        <f t="shared" si="1089"/>
        <v>0</v>
      </c>
      <c r="AD2910" s="24">
        <f t="shared" si="1090"/>
        <v>0</v>
      </c>
      <c r="AG2910" s="24"/>
      <c r="AH2910" s="24"/>
      <c r="AI2910" s="24"/>
      <c r="AJ2910" s="24"/>
      <c r="AK2910" s="24"/>
      <c r="AL2910" s="24"/>
      <c r="AM2910" s="24">
        <f t="shared" si="1091"/>
        <v>0</v>
      </c>
      <c r="AN2910" s="24">
        <f t="shared" si="1108"/>
        <v>0</v>
      </c>
      <c r="AQ2910" s="24"/>
      <c r="AR2910" s="24"/>
      <c r="AS2910" s="24"/>
      <c r="AT2910" s="24"/>
      <c r="AU2910" s="24"/>
      <c r="AV2910" s="24"/>
      <c r="AW2910" s="24">
        <f t="shared" si="1092"/>
        <v>0</v>
      </c>
      <c r="AX2910" s="24">
        <f t="shared" si="1093"/>
        <v>0</v>
      </c>
      <c r="BA2910" s="24"/>
      <c r="BB2910" s="24"/>
      <c r="BC2910" s="24"/>
      <c r="BD2910" s="24"/>
      <c r="BE2910" s="24"/>
      <c r="BF2910" s="24"/>
      <c r="BG2910" s="24">
        <f t="shared" si="1094"/>
        <v>0</v>
      </c>
      <c r="BH2910" s="24">
        <f t="shared" si="1095"/>
        <v>0</v>
      </c>
      <c r="BK2910" s="24"/>
      <c r="BL2910" s="24"/>
      <c r="BM2910" s="24"/>
      <c r="BN2910" s="24"/>
      <c r="BO2910" s="24"/>
      <c r="BP2910" s="24"/>
      <c r="BQ2910" s="24">
        <f t="shared" si="1096"/>
        <v>0</v>
      </c>
      <c r="BR2910" s="24">
        <f t="shared" si="1097"/>
        <v>0</v>
      </c>
      <c r="BU2910" s="24"/>
      <c r="BV2910" s="24"/>
      <c r="BW2910" s="24"/>
      <c r="BX2910" s="24"/>
      <c r="BY2910" s="24"/>
      <c r="BZ2910" s="24"/>
      <c r="CA2910" s="24">
        <f t="shared" si="1098"/>
        <v>0</v>
      </c>
      <c r="CB2910" s="24">
        <f t="shared" si="1099"/>
        <v>0</v>
      </c>
      <c r="CC2910" s="24"/>
      <c r="CE2910" s="24">
        <f t="shared" si="1100"/>
        <v>0</v>
      </c>
      <c r="CG2910" s="24">
        <f t="shared" si="1101"/>
        <v>0</v>
      </c>
      <c r="CI2910" s="24">
        <f t="shared" si="1102"/>
        <v>0</v>
      </c>
      <c r="CK2910" s="24">
        <f t="shared" si="1103"/>
        <v>0</v>
      </c>
      <c r="CM2910" s="24">
        <f t="shared" si="1104"/>
        <v>0</v>
      </c>
      <c r="CO2910" s="24">
        <f t="shared" si="1105"/>
        <v>0</v>
      </c>
      <c r="CQ2910" s="24">
        <f t="shared" si="1106"/>
        <v>0</v>
      </c>
      <c r="CS2910" s="24">
        <f t="shared" si="1107"/>
        <v>0</v>
      </c>
    </row>
    <row r="2911" spans="9:97">
      <c r="I2911" s="24">
        <f t="shared" si="1087"/>
        <v>0</v>
      </c>
      <c r="J2911" s="24">
        <f t="shared" si="1086"/>
        <v>0</v>
      </c>
      <c r="M2911" s="24"/>
      <c r="N2911" s="24"/>
      <c r="O2911" s="24"/>
      <c r="P2911" s="24"/>
      <c r="Q2911" s="24"/>
      <c r="R2911" s="24"/>
      <c r="S2911" s="24">
        <f t="shared" si="1088"/>
        <v>0</v>
      </c>
      <c r="T2911" s="24">
        <f t="shared" si="1085"/>
        <v>0</v>
      </c>
      <c r="W2911" s="24"/>
      <c r="X2911" s="24"/>
      <c r="Y2911" s="24"/>
      <c r="Z2911" s="24"/>
      <c r="AA2911" s="24"/>
      <c r="AB2911" s="24"/>
      <c r="AC2911" s="24">
        <f t="shared" si="1089"/>
        <v>0</v>
      </c>
      <c r="AD2911" s="24">
        <f t="shared" si="1090"/>
        <v>0</v>
      </c>
      <c r="AG2911" s="24"/>
      <c r="AH2911" s="24"/>
      <c r="AI2911" s="24"/>
      <c r="AJ2911" s="24"/>
      <c r="AK2911" s="24"/>
      <c r="AL2911" s="24"/>
      <c r="AM2911" s="24">
        <f t="shared" si="1091"/>
        <v>0</v>
      </c>
      <c r="AN2911" s="24">
        <f t="shared" si="1108"/>
        <v>0</v>
      </c>
      <c r="AQ2911" s="24"/>
      <c r="AR2911" s="24"/>
      <c r="AS2911" s="24"/>
      <c r="AT2911" s="24"/>
      <c r="AU2911" s="24"/>
      <c r="AV2911" s="24"/>
      <c r="AW2911" s="24">
        <f t="shared" si="1092"/>
        <v>0</v>
      </c>
      <c r="AX2911" s="24">
        <f t="shared" si="1093"/>
        <v>0</v>
      </c>
      <c r="BA2911" s="24"/>
      <c r="BB2911" s="24"/>
      <c r="BC2911" s="24"/>
      <c r="BD2911" s="24"/>
      <c r="BE2911" s="24"/>
      <c r="BF2911" s="24"/>
      <c r="BG2911" s="24">
        <f t="shared" si="1094"/>
        <v>0</v>
      </c>
      <c r="BH2911" s="24">
        <f t="shared" si="1095"/>
        <v>0</v>
      </c>
      <c r="BK2911" s="24"/>
      <c r="BL2911" s="24"/>
      <c r="BM2911" s="24"/>
      <c r="BN2911" s="24"/>
      <c r="BO2911" s="24"/>
      <c r="BP2911" s="24"/>
      <c r="BQ2911" s="24">
        <f t="shared" si="1096"/>
        <v>0</v>
      </c>
      <c r="BR2911" s="24">
        <f t="shared" si="1097"/>
        <v>0</v>
      </c>
      <c r="BU2911" s="24"/>
      <c r="BV2911" s="24"/>
      <c r="BW2911" s="24"/>
      <c r="BX2911" s="24"/>
      <c r="BY2911" s="24"/>
      <c r="BZ2911" s="24"/>
      <c r="CA2911" s="24">
        <f t="shared" si="1098"/>
        <v>0</v>
      </c>
      <c r="CB2911" s="24">
        <f t="shared" si="1099"/>
        <v>0</v>
      </c>
      <c r="CC2911" s="24"/>
      <c r="CE2911" s="24">
        <f t="shared" si="1100"/>
        <v>0</v>
      </c>
      <c r="CG2911" s="24">
        <f t="shared" si="1101"/>
        <v>0</v>
      </c>
      <c r="CI2911" s="24">
        <f t="shared" si="1102"/>
        <v>0</v>
      </c>
      <c r="CK2911" s="24">
        <f t="shared" si="1103"/>
        <v>0</v>
      </c>
      <c r="CM2911" s="24">
        <f t="shared" si="1104"/>
        <v>0</v>
      </c>
      <c r="CO2911" s="24">
        <f t="shared" si="1105"/>
        <v>0</v>
      </c>
      <c r="CQ2911" s="24">
        <f t="shared" si="1106"/>
        <v>0</v>
      </c>
      <c r="CS2911" s="24">
        <f t="shared" si="1107"/>
        <v>0</v>
      </c>
    </row>
    <row r="2912" spans="9:97">
      <c r="I2912" s="24">
        <f t="shared" si="1087"/>
        <v>0</v>
      </c>
      <c r="J2912" s="24">
        <f t="shared" si="1086"/>
        <v>0</v>
      </c>
      <c r="M2912" s="24"/>
      <c r="N2912" s="24"/>
      <c r="O2912" s="24"/>
      <c r="P2912" s="24"/>
      <c r="Q2912" s="24"/>
      <c r="R2912" s="24"/>
      <c r="S2912" s="24">
        <f t="shared" si="1088"/>
        <v>0</v>
      </c>
      <c r="T2912" s="24">
        <f t="shared" si="1085"/>
        <v>0</v>
      </c>
      <c r="W2912" s="24"/>
      <c r="X2912" s="24"/>
      <c r="Y2912" s="24"/>
      <c r="Z2912" s="24"/>
      <c r="AA2912" s="24"/>
      <c r="AB2912" s="24"/>
      <c r="AC2912" s="24">
        <f t="shared" si="1089"/>
        <v>0</v>
      </c>
      <c r="AD2912" s="24">
        <f t="shared" si="1090"/>
        <v>0</v>
      </c>
      <c r="AG2912" s="24"/>
      <c r="AH2912" s="24"/>
      <c r="AI2912" s="24"/>
      <c r="AJ2912" s="24"/>
      <c r="AK2912" s="24"/>
      <c r="AL2912" s="24"/>
      <c r="AM2912" s="24">
        <f t="shared" si="1091"/>
        <v>0</v>
      </c>
      <c r="AN2912" s="24">
        <f t="shared" si="1108"/>
        <v>0</v>
      </c>
      <c r="AQ2912" s="24"/>
      <c r="AR2912" s="24"/>
      <c r="AS2912" s="24"/>
      <c r="AT2912" s="24"/>
      <c r="AU2912" s="24"/>
      <c r="AV2912" s="24"/>
      <c r="AW2912" s="24">
        <f t="shared" si="1092"/>
        <v>0</v>
      </c>
      <c r="AX2912" s="24">
        <f t="shared" si="1093"/>
        <v>0</v>
      </c>
      <c r="BA2912" s="24"/>
      <c r="BB2912" s="24"/>
      <c r="BC2912" s="24"/>
      <c r="BD2912" s="24"/>
      <c r="BE2912" s="24"/>
      <c r="BF2912" s="24"/>
      <c r="BG2912" s="24">
        <f t="shared" si="1094"/>
        <v>0</v>
      </c>
      <c r="BH2912" s="24">
        <f t="shared" si="1095"/>
        <v>0</v>
      </c>
      <c r="BK2912" s="24"/>
      <c r="BL2912" s="24"/>
      <c r="BM2912" s="24"/>
      <c r="BN2912" s="24"/>
      <c r="BO2912" s="24"/>
      <c r="BP2912" s="24"/>
      <c r="BQ2912" s="24">
        <f t="shared" si="1096"/>
        <v>0</v>
      </c>
      <c r="BR2912" s="24">
        <f t="shared" si="1097"/>
        <v>0</v>
      </c>
      <c r="BU2912" s="24"/>
      <c r="BV2912" s="24"/>
      <c r="BW2912" s="24"/>
      <c r="BX2912" s="24"/>
      <c r="BY2912" s="24"/>
      <c r="BZ2912" s="24"/>
      <c r="CA2912" s="24">
        <f t="shared" si="1098"/>
        <v>0</v>
      </c>
      <c r="CB2912" s="24">
        <f t="shared" si="1099"/>
        <v>0</v>
      </c>
      <c r="CC2912" s="24"/>
      <c r="CE2912" s="24">
        <f t="shared" si="1100"/>
        <v>0</v>
      </c>
      <c r="CG2912" s="24">
        <f t="shared" si="1101"/>
        <v>0</v>
      </c>
      <c r="CI2912" s="24">
        <f t="shared" si="1102"/>
        <v>0</v>
      </c>
      <c r="CK2912" s="24">
        <f t="shared" si="1103"/>
        <v>0</v>
      </c>
      <c r="CM2912" s="24">
        <f t="shared" si="1104"/>
        <v>0</v>
      </c>
      <c r="CO2912" s="24">
        <f t="shared" si="1105"/>
        <v>0</v>
      </c>
      <c r="CQ2912" s="24">
        <f t="shared" si="1106"/>
        <v>0</v>
      </c>
      <c r="CS2912" s="24">
        <f t="shared" si="1107"/>
        <v>0</v>
      </c>
    </row>
    <row r="2913" spans="9:97">
      <c r="I2913" s="24">
        <f t="shared" si="1087"/>
        <v>0</v>
      </c>
      <c r="J2913" s="24">
        <f t="shared" si="1086"/>
        <v>0</v>
      </c>
      <c r="M2913" s="24"/>
      <c r="N2913" s="24"/>
      <c r="O2913" s="24"/>
      <c r="P2913" s="24"/>
      <c r="Q2913" s="24"/>
      <c r="R2913" s="24"/>
      <c r="S2913" s="24">
        <f t="shared" si="1088"/>
        <v>0</v>
      </c>
      <c r="T2913" s="24">
        <f t="shared" si="1085"/>
        <v>0</v>
      </c>
      <c r="W2913" s="24"/>
      <c r="X2913" s="24"/>
      <c r="Y2913" s="24"/>
      <c r="Z2913" s="24"/>
      <c r="AA2913" s="24"/>
      <c r="AB2913" s="24"/>
      <c r="AC2913" s="24">
        <f t="shared" si="1089"/>
        <v>0</v>
      </c>
      <c r="AD2913" s="24">
        <f t="shared" si="1090"/>
        <v>0</v>
      </c>
      <c r="AG2913" s="24"/>
      <c r="AH2913" s="24"/>
      <c r="AI2913" s="24"/>
      <c r="AJ2913" s="24"/>
      <c r="AK2913" s="24"/>
      <c r="AL2913" s="24"/>
      <c r="AM2913" s="24">
        <f t="shared" si="1091"/>
        <v>0</v>
      </c>
      <c r="AN2913" s="24">
        <f t="shared" si="1108"/>
        <v>0</v>
      </c>
      <c r="AQ2913" s="24"/>
      <c r="AR2913" s="24"/>
      <c r="AS2913" s="24"/>
      <c r="AT2913" s="24"/>
      <c r="AU2913" s="24"/>
      <c r="AV2913" s="24"/>
      <c r="AW2913" s="24">
        <f t="shared" si="1092"/>
        <v>0</v>
      </c>
      <c r="AX2913" s="24">
        <f t="shared" si="1093"/>
        <v>0</v>
      </c>
      <c r="BA2913" s="24"/>
      <c r="BB2913" s="24"/>
      <c r="BC2913" s="24"/>
      <c r="BD2913" s="24"/>
      <c r="BE2913" s="24"/>
      <c r="BF2913" s="24"/>
      <c r="BG2913" s="24">
        <f t="shared" si="1094"/>
        <v>0</v>
      </c>
      <c r="BH2913" s="24">
        <f t="shared" si="1095"/>
        <v>0</v>
      </c>
      <c r="BK2913" s="24"/>
      <c r="BL2913" s="24"/>
      <c r="BM2913" s="24"/>
      <c r="BN2913" s="24"/>
      <c r="BO2913" s="24"/>
      <c r="BP2913" s="24"/>
      <c r="BQ2913" s="24">
        <f t="shared" si="1096"/>
        <v>0</v>
      </c>
      <c r="BR2913" s="24">
        <f t="shared" si="1097"/>
        <v>0</v>
      </c>
      <c r="BU2913" s="24"/>
      <c r="BV2913" s="24"/>
      <c r="BW2913" s="24"/>
      <c r="BX2913" s="24"/>
      <c r="BY2913" s="24"/>
      <c r="BZ2913" s="24"/>
      <c r="CA2913" s="24">
        <f t="shared" si="1098"/>
        <v>0</v>
      </c>
      <c r="CB2913" s="24">
        <f t="shared" si="1099"/>
        <v>0</v>
      </c>
      <c r="CC2913" s="24"/>
      <c r="CE2913" s="24">
        <f t="shared" si="1100"/>
        <v>0</v>
      </c>
      <c r="CG2913" s="24">
        <f t="shared" si="1101"/>
        <v>0</v>
      </c>
      <c r="CI2913" s="24">
        <f t="shared" si="1102"/>
        <v>0</v>
      </c>
      <c r="CK2913" s="24">
        <f t="shared" si="1103"/>
        <v>0</v>
      </c>
      <c r="CM2913" s="24">
        <f t="shared" si="1104"/>
        <v>0</v>
      </c>
      <c r="CO2913" s="24">
        <f t="shared" si="1105"/>
        <v>0</v>
      </c>
      <c r="CQ2913" s="24">
        <f t="shared" si="1106"/>
        <v>0</v>
      </c>
      <c r="CS2913" s="24">
        <f t="shared" si="1107"/>
        <v>0</v>
      </c>
    </row>
    <row r="2914" spans="9:97">
      <c r="I2914" s="24">
        <f t="shared" si="1087"/>
        <v>0</v>
      </c>
      <c r="J2914" s="24">
        <f t="shared" si="1086"/>
        <v>0</v>
      </c>
      <c r="M2914" s="24"/>
      <c r="N2914" s="24"/>
      <c r="O2914" s="24"/>
      <c r="P2914" s="24"/>
      <c r="Q2914" s="24"/>
      <c r="R2914" s="24"/>
      <c r="S2914" s="24">
        <f t="shared" si="1088"/>
        <v>0</v>
      </c>
      <c r="T2914" s="24">
        <f t="shared" si="1085"/>
        <v>0</v>
      </c>
      <c r="W2914" s="24"/>
      <c r="X2914" s="24"/>
      <c r="Y2914" s="24"/>
      <c r="Z2914" s="24"/>
      <c r="AA2914" s="24"/>
      <c r="AB2914" s="24"/>
      <c r="AC2914" s="24">
        <f t="shared" si="1089"/>
        <v>0</v>
      </c>
      <c r="AD2914" s="24">
        <f t="shared" si="1090"/>
        <v>0</v>
      </c>
      <c r="AG2914" s="24"/>
      <c r="AH2914" s="24"/>
      <c r="AI2914" s="24"/>
      <c r="AJ2914" s="24"/>
      <c r="AK2914" s="24"/>
      <c r="AL2914" s="24"/>
      <c r="AM2914" s="24">
        <f t="shared" si="1091"/>
        <v>0</v>
      </c>
      <c r="AN2914" s="24">
        <f t="shared" si="1108"/>
        <v>0</v>
      </c>
      <c r="AQ2914" s="24"/>
      <c r="AR2914" s="24"/>
      <c r="AS2914" s="24"/>
      <c r="AT2914" s="24"/>
      <c r="AU2914" s="24"/>
      <c r="AV2914" s="24"/>
      <c r="AW2914" s="24">
        <f t="shared" si="1092"/>
        <v>0</v>
      </c>
      <c r="AX2914" s="24">
        <f t="shared" si="1093"/>
        <v>0</v>
      </c>
      <c r="BA2914" s="24"/>
      <c r="BB2914" s="24"/>
      <c r="BC2914" s="24"/>
      <c r="BD2914" s="24"/>
      <c r="BE2914" s="24"/>
      <c r="BF2914" s="24"/>
      <c r="BG2914" s="24">
        <f t="shared" si="1094"/>
        <v>0</v>
      </c>
      <c r="BH2914" s="24">
        <f t="shared" si="1095"/>
        <v>0</v>
      </c>
      <c r="BK2914" s="24"/>
      <c r="BL2914" s="24"/>
      <c r="BM2914" s="24"/>
      <c r="BN2914" s="24"/>
      <c r="BO2914" s="24"/>
      <c r="BP2914" s="24"/>
      <c r="BQ2914" s="24">
        <f t="shared" si="1096"/>
        <v>0</v>
      </c>
      <c r="BR2914" s="24">
        <f t="shared" si="1097"/>
        <v>0</v>
      </c>
      <c r="BU2914" s="24"/>
      <c r="BV2914" s="24"/>
      <c r="BW2914" s="24"/>
      <c r="BX2914" s="24"/>
      <c r="BY2914" s="24"/>
      <c r="BZ2914" s="24"/>
      <c r="CA2914" s="24">
        <f t="shared" si="1098"/>
        <v>0</v>
      </c>
      <c r="CB2914" s="24">
        <f t="shared" si="1099"/>
        <v>0</v>
      </c>
      <c r="CC2914" s="24"/>
      <c r="CE2914" s="24">
        <f t="shared" si="1100"/>
        <v>0</v>
      </c>
      <c r="CG2914" s="24">
        <f t="shared" si="1101"/>
        <v>0</v>
      </c>
      <c r="CI2914" s="24">
        <f t="shared" si="1102"/>
        <v>0</v>
      </c>
      <c r="CK2914" s="24">
        <f t="shared" si="1103"/>
        <v>0</v>
      </c>
      <c r="CM2914" s="24">
        <f t="shared" si="1104"/>
        <v>0</v>
      </c>
      <c r="CO2914" s="24">
        <f t="shared" si="1105"/>
        <v>0</v>
      </c>
      <c r="CQ2914" s="24">
        <f t="shared" si="1106"/>
        <v>0</v>
      </c>
      <c r="CS2914" s="24">
        <f t="shared" si="1107"/>
        <v>0</v>
      </c>
    </row>
    <row r="2915" spans="9:97">
      <c r="I2915" s="24">
        <f t="shared" si="1087"/>
        <v>0</v>
      </c>
      <c r="J2915" s="24">
        <f t="shared" si="1086"/>
        <v>0</v>
      </c>
      <c r="M2915" s="24"/>
      <c r="N2915" s="24"/>
      <c r="O2915" s="24"/>
      <c r="P2915" s="24"/>
      <c r="Q2915" s="24"/>
      <c r="R2915" s="24"/>
      <c r="S2915" s="24">
        <f t="shared" si="1088"/>
        <v>0</v>
      </c>
      <c r="T2915" s="24">
        <f t="shared" si="1085"/>
        <v>0</v>
      </c>
      <c r="W2915" s="24"/>
      <c r="X2915" s="24"/>
      <c r="Y2915" s="24"/>
      <c r="Z2915" s="24"/>
      <c r="AA2915" s="24"/>
      <c r="AB2915" s="24"/>
      <c r="AC2915" s="24">
        <f t="shared" si="1089"/>
        <v>0</v>
      </c>
      <c r="AD2915" s="24">
        <f t="shared" si="1090"/>
        <v>0</v>
      </c>
      <c r="AG2915" s="24"/>
      <c r="AH2915" s="24"/>
      <c r="AI2915" s="24"/>
      <c r="AJ2915" s="24"/>
      <c r="AK2915" s="24"/>
      <c r="AL2915" s="24"/>
      <c r="AM2915" s="24">
        <f t="shared" si="1091"/>
        <v>0</v>
      </c>
      <c r="AN2915" s="24">
        <f t="shared" si="1108"/>
        <v>0</v>
      </c>
      <c r="AQ2915" s="24"/>
      <c r="AR2915" s="24"/>
      <c r="AS2915" s="24"/>
      <c r="AT2915" s="24"/>
      <c r="AU2915" s="24"/>
      <c r="AV2915" s="24"/>
      <c r="AW2915" s="24">
        <f t="shared" si="1092"/>
        <v>0</v>
      </c>
      <c r="AX2915" s="24">
        <f t="shared" si="1093"/>
        <v>0</v>
      </c>
      <c r="BA2915" s="24"/>
      <c r="BB2915" s="24"/>
      <c r="BC2915" s="24"/>
      <c r="BD2915" s="24"/>
      <c r="BE2915" s="24"/>
      <c r="BF2915" s="24"/>
      <c r="BG2915" s="24">
        <f t="shared" si="1094"/>
        <v>0</v>
      </c>
      <c r="BH2915" s="24">
        <f t="shared" si="1095"/>
        <v>0</v>
      </c>
      <c r="BK2915" s="24"/>
      <c r="BL2915" s="24"/>
      <c r="BM2915" s="24"/>
      <c r="BN2915" s="24"/>
      <c r="BO2915" s="24"/>
      <c r="BP2915" s="24"/>
      <c r="BQ2915" s="24">
        <f t="shared" si="1096"/>
        <v>0</v>
      </c>
      <c r="BR2915" s="24">
        <f t="shared" si="1097"/>
        <v>0</v>
      </c>
      <c r="BU2915" s="24"/>
      <c r="BV2915" s="24"/>
      <c r="BW2915" s="24"/>
      <c r="BX2915" s="24"/>
      <c r="BY2915" s="24"/>
      <c r="BZ2915" s="24"/>
      <c r="CA2915" s="24">
        <f t="shared" si="1098"/>
        <v>0</v>
      </c>
      <c r="CB2915" s="24">
        <f t="shared" si="1099"/>
        <v>0</v>
      </c>
      <c r="CC2915" s="24"/>
      <c r="CE2915" s="24">
        <f t="shared" si="1100"/>
        <v>0</v>
      </c>
      <c r="CG2915" s="24">
        <f t="shared" si="1101"/>
        <v>0</v>
      </c>
      <c r="CI2915" s="24">
        <f t="shared" si="1102"/>
        <v>0</v>
      </c>
      <c r="CK2915" s="24">
        <f t="shared" si="1103"/>
        <v>0</v>
      </c>
      <c r="CM2915" s="24">
        <f t="shared" si="1104"/>
        <v>0</v>
      </c>
      <c r="CO2915" s="24">
        <f t="shared" si="1105"/>
        <v>0</v>
      </c>
      <c r="CQ2915" s="24">
        <f t="shared" si="1106"/>
        <v>0</v>
      </c>
      <c r="CS2915" s="24">
        <f t="shared" si="1107"/>
        <v>0</v>
      </c>
    </row>
    <row r="2916" spans="9:97">
      <c r="I2916" s="24">
        <f t="shared" si="1087"/>
        <v>0</v>
      </c>
      <c r="J2916" s="24">
        <f t="shared" si="1086"/>
        <v>0</v>
      </c>
      <c r="M2916" s="24"/>
      <c r="N2916" s="24"/>
      <c r="O2916" s="24"/>
      <c r="P2916" s="24"/>
      <c r="Q2916" s="24"/>
      <c r="R2916" s="24"/>
      <c r="S2916" s="24">
        <f t="shared" si="1088"/>
        <v>0</v>
      </c>
      <c r="T2916" s="24">
        <f t="shared" si="1085"/>
        <v>0</v>
      </c>
      <c r="W2916" s="24"/>
      <c r="X2916" s="24"/>
      <c r="Y2916" s="24"/>
      <c r="Z2916" s="24"/>
      <c r="AA2916" s="24"/>
      <c r="AB2916" s="24"/>
      <c r="AC2916" s="24">
        <f t="shared" si="1089"/>
        <v>0</v>
      </c>
      <c r="AD2916" s="24">
        <f t="shared" si="1090"/>
        <v>0</v>
      </c>
      <c r="AG2916" s="24"/>
      <c r="AH2916" s="24"/>
      <c r="AI2916" s="24"/>
      <c r="AJ2916" s="24"/>
      <c r="AK2916" s="24"/>
      <c r="AL2916" s="24"/>
      <c r="AM2916" s="24">
        <f t="shared" si="1091"/>
        <v>0</v>
      </c>
      <c r="AN2916" s="24">
        <f t="shared" si="1108"/>
        <v>0</v>
      </c>
      <c r="AQ2916" s="24"/>
      <c r="AR2916" s="24"/>
      <c r="AS2916" s="24"/>
      <c r="AT2916" s="24"/>
      <c r="AU2916" s="24"/>
      <c r="AV2916" s="24"/>
      <c r="AW2916" s="24">
        <f t="shared" si="1092"/>
        <v>0</v>
      </c>
      <c r="AX2916" s="24">
        <f t="shared" si="1093"/>
        <v>0</v>
      </c>
      <c r="BA2916" s="24"/>
      <c r="BB2916" s="24"/>
      <c r="BC2916" s="24"/>
      <c r="BD2916" s="24"/>
      <c r="BE2916" s="24"/>
      <c r="BF2916" s="24"/>
      <c r="BG2916" s="24">
        <f t="shared" si="1094"/>
        <v>0</v>
      </c>
      <c r="BH2916" s="24">
        <f t="shared" si="1095"/>
        <v>0</v>
      </c>
      <c r="BK2916" s="24"/>
      <c r="BL2916" s="24"/>
      <c r="BM2916" s="24"/>
      <c r="BN2916" s="24"/>
      <c r="BO2916" s="24"/>
      <c r="BP2916" s="24"/>
      <c r="BQ2916" s="24">
        <f t="shared" si="1096"/>
        <v>0</v>
      </c>
      <c r="BR2916" s="24">
        <f t="shared" si="1097"/>
        <v>0</v>
      </c>
      <c r="BU2916" s="24"/>
      <c r="BV2916" s="24"/>
      <c r="BW2916" s="24"/>
      <c r="BX2916" s="24"/>
      <c r="BY2916" s="24"/>
      <c r="BZ2916" s="24"/>
      <c r="CA2916" s="24">
        <f t="shared" si="1098"/>
        <v>0</v>
      </c>
      <c r="CB2916" s="24">
        <f t="shared" si="1099"/>
        <v>0</v>
      </c>
      <c r="CC2916" s="24"/>
      <c r="CE2916" s="24">
        <f t="shared" si="1100"/>
        <v>0</v>
      </c>
      <c r="CG2916" s="24">
        <f t="shared" si="1101"/>
        <v>0</v>
      </c>
      <c r="CI2916" s="24">
        <f t="shared" si="1102"/>
        <v>0</v>
      </c>
      <c r="CK2916" s="24">
        <f t="shared" si="1103"/>
        <v>0</v>
      </c>
      <c r="CM2916" s="24">
        <f t="shared" si="1104"/>
        <v>0</v>
      </c>
      <c r="CO2916" s="24">
        <f t="shared" si="1105"/>
        <v>0</v>
      </c>
      <c r="CQ2916" s="24">
        <f t="shared" si="1106"/>
        <v>0</v>
      </c>
      <c r="CS2916" s="24">
        <f t="shared" si="1107"/>
        <v>0</v>
      </c>
    </row>
    <row r="2917" spans="9:97">
      <c r="I2917" s="24">
        <f t="shared" si="1087"/>
        <v>0</v>
      </c>
      <c r="J2917" s="24">
        <f t="shared" si="1086"/>
        <v>0</v>
      </c>
      <c r="M2917" s="24"/>
      <c r="N2917" s="24"/>
      <c r="O2917" s="24"/>
      <c r="P2917" s="24"/>
      <c r="Q2917" s="24"/>
      <c r="R2917" s="24"/>
      <c r="S2917" s="24">
        <f t="shared" si="1088"/>
        <v>0</v>
      </c>
      <c r="T2917" s="24">
        <f t="shared" si="1085"/>
        <v>0</v>
      </c>
      <c r="W2917" s="24"/>
      <c r="X2917" s="24"/>
      <c r="Y2917" s="24"/>
      <c r="Z2917" s="24"/>
      <c r="AA2917" s="24"/>
      <c r="AB2917" s="24"/>
      <c r="AC2917" s="24">
        <f t="shared" si="1089"/>
        <v>0</v>
      </c>
      <c r="AD2917" s="24">
        <f t="shared" si="1090"/>
        <v>0</v>
      </c>
      <c r="AG2917" s="24"/>
      <c r="AH2917" s="24"/>
      <c r="AI2917" s="24"/>
      <c r="AJ2917" s="24"/>
      <c r="AK2917" s="24"/>
      <c r="AL2917" s="24"/>
      <c r="AM2917" s="24">
        <f t="shared" si="1091"/>
        <v>0</v>
      </c>
      <c r="AN2917" s="24">
        <f t="shared" si="1108"/>
        <v>0</v>
      </c>
      <c r="AQ2917" s="24"/>
      <c r="AR2917" s="24"/>
      <c r="AS2917" s="24"/>
      <c r="AT2917" s="24"/>
      <c r="AU2917" s="24"/>
      <c r="AV2917" s="24"/>
      <c r="AW2917" s="24">
        <f t="shared" si="1092"/>
        <v>0</v>
      </c>
      <c r="AX2917" s="24">
        <f t="shared" si="1093"/>
        <v>0</v>
      </c>
      <c r="BA2917" s="24"/>
      <c r="BB2917" s="24"/>
      <c r="BC2917" s="24"/>
      <c r="BD2917" s="24"/>
      <c r="BE2917" s="24"/>
      <c r="BF2917" s="24"/>
      <c r="BG2917" s="24">
        <f t="shared" si="1094"/>
        <v>0</v>
      </c>
      <c r="BH2917" s="24">
        <f t="shared" si="1095"/>
        <v>0</v>
      </c>
      <c r="BK2917" s="24"/>
      <c r="BL2917" s="24"/>
      <c r="BM2917" s="24"/>
      <c r="BN2917" s="24"/>
      <c r="BO2917" s="24"/>
      <c r="BP2917" s="24"/>
      <c r="BQ2917" s="24">
        <f t="shared" si="1096"/>
        <v>0</v>
      </c>
      <c r="BR2917" s="24">
        <f t="shared" si="1097"/>
        <v>0</v>
      </c>
      <c r="BU2917" s="24"/>
      <c r="BV2917" s="24"/>
      <c r="BW2917" s="24"/>
      <c r="BX2917" s="24"/>
      <c r="BY2917" s="24"/>
      <c r="BZ2917" s="24"/>
      <c r="CA2917" s="24">
        <f t="shared" si="1098"/>
        <v>0</v>
      </c>
      <c r="CB2917" s="24">
        <f t="shared" si="1099"/>
        <v>0</v>
      </c>
      <c r="CC2917" s="24"/>
      <c r="CE2917" s="24">
        <f t="shared" si="1100"/>
        <v>0</v>
      </c>
      <c r="CG2917" s="24">
        <f t="shared" si="1101"/>
        <v>0</v>
      </c>
      <c r="CI2917" s="24">
        <f t="shared" si="1102"/>
        <v>0</v>
      </c>
      <c r="CK2917" s="24">
        <f t="shared" si="1103"/>
        <v>0</v>
      </c>
      <c r="CM2917" s="24">
        <f t="shared" si="1104"/>
        <v>0</v>
      </c>
      <c r="CO2917" s="24">
        <f t="shared" si="1105"/>
        <v>0</v>
      </c>
      <c r="CQ2917" s="24">
        <f t="shared" si="1106"/>
        <v>0</v>
      </c>
      <c r="CS2917" s="24">
        <f t="shared" si="1107"/>
        <v>0</v>
      </c>
    </row>
    <row r="2918" spans="9:97">
      <c r="I2918" s="24">
        <f t="shared" si="1087"/>
        <v>0</v>
      </c>
      <c r="J2918" s="24">
        <f t="shared" si="1086"/>
        <v>0</v>
      </c>
      <c r="M2918" s="24"/>
      <c r="N2918" s="24"/>
      <c r="O2918" s="24"/>
      <c r="P2918" s="24"/>
      <c r="Q2918" s="24"/>
      <c r="R2918" s="24"/>
      <c r="S2918" s="24">
        <f t="shared" si="1088"/>
        <v>0</v>
      </c>
      <c r="T2918" s="24">
        <f t="shared" si="1085"/>
        <v>0</v>
      </c>
      <c r="W2918" s="24"/>
      <c r="X2918" s="24"/>
      <c r="Y2918" s="24"/>
      <c r="Z2918" s="24"/>
      <c r="AA2918" s="24"/>
      <c r="AB2918" s="24"/>
      <c r="AC2918" s="24">
        <f t="shared" si="1089"/>
        <v>0</v>
      </c>
      <c r="AD2918" s="24">
        <f t="shared" si="1090"/>
        <v>0</v>
      </c>
      <c r="AG2918" s="24"/>
      <c r="AH2918" s="24"/>
      <c r="AI2918" s="24"/>
      <c r="AJ2918" s="24"/>
      <c r="AK2918" s="24"/>
      <c r="AL2918" s="24"/>
      <c r="AM2918" s="24">
        <f t="shared" si="1091"/>
        <v>0</v>
      </c>
      <c r="AN2918" s="24">
        <f t="shared" si="1108"/>
        <v>0</v>
      </c>
      <c r="AQ2918" s="24"/>
      <c r="AR2918" s="24"/>
      <c r="AS2918" s="24"/>
      <c r="AT2918" s="24"/>
      <c r="AU2918" s="24"/>
      <c r="AV2918" s="24"/>
      <c r="AW2918" s="24">
        <f t="shared" si="1092"/>
        <v>0</v>
      </c>
      <c r="AX2918" s="24">
        <f t="shared" si="1093"/>
        <v>0</v>
      </c>
      <c r="BA2918" s="24"/>
      <c r="BB2918" s="24"/>
      <c r="BC2918" s="24"/>
      <c r="BD2918" s="24"/>
      <c r="BE2918" s="24"/>
      <c r="BF2918" s="24"/>
      <c r="BG2918" s="24">
        <f t="shared" si="1094"/>
        <v>0</v>
      </c>
      <c r="BH2918" s="24">
        <f t="shared" si="1095"/>
        <v>0</v>
      </c>
      <c r="BK2918" s="24"/>
      <c r="BL2918" s="24"/>
      <c r="BM2918" s="24"/>
      <c r="BN2918" s="24"/>
      <c r="BO2918" s="24"/>
      <c r="BP2918" s="24"/>
      <c r="BQ2918" s="24">
        <f t="shared" si="1096"/>
        <v>0</v>
      </c>
      <c r="BR2918" s="24">
        <f t="shared" si="1097"/>
        <v>0</v>
      </c>
      <c r="BU2918" s="24"/>
      <c r="BV2918" s="24"/>
      <c r="BW2918" s="24"/>
      <c r="BX2918" s="24"/>
      <c r="BY2918" s="24"/>
      <c r="BZ2918" s="24"/>
      <c r="CA2918" s="24">
        <f t="shared" si="1098"/>
        <v>0</v>
      </c>
      <c r="CB2918" s="24">
        <f t="shared" si="1099"/>
        <v>0</v>
      </c>
      <c r="CC2918" s="24"/>
      <c r="CE2918" s="24">
        <f t="shared" si="1100"/>
        <v>0</v>
      </c>
      <c r="CG2918" s="24">
        <f t="shared" si="1101"/>
        <v>0</v>
      </c>
      <c r="CI2918" s="24">
        <f t="shared" si="1102"/>
        <v>0</v>
      </c>
      <c r="CK2918" s="24">
        <f t="shared" si="1103"/>
        <v>0</v>
      </c>
      <c r="CM2918" s="24">
        <f t="shared" si="1104"/>
        <v>0</v>
      </c>
      <c r="CO2918" s="24">
        <f t="shared" si="1105"/>
        <v>0</v>
      </c>
      <c r="CQ2918" s="24">
        <f t="shared" si="1106"/>
        <v>0</v>
      </c>
      <c r="CS2918" s="24">
        <f t="shared" si="1107"/>
        <v>0</v>
      </c>
    </row>
    <row r="2919" spans="9:97">
      <c r="I2919" s="24">
        <f t="shared" si="1087"/>
        <v>0</v>
      </c>
      <c r="J2919" s="24">
        <f t="shared" si="1086"/>
        <v>0</v>
      </c>
      <c r="M2919" s="24"/>
      <c r="N2919" s="24"/>
      <c r="O2919" s="24"/>
      <c r="P2919" s="24"/>
      <c r="Q2919" s="24"/>
      <c r="R2919" s="24"/>
      <c r="S2919" s="24">
        <f t="shared" si="1088"/>
        <v>0</v>
      </c>
      <c r="T2919" s="24">
        <f t="shared" ref="T2919:T2982" si="1109">IF(P2919&lt;M2919-N2919,M2919-N2919-P2919,0)</f>
        <v>0</v>
      </c>
      <c r="W2919" s="24"/>
      <c r="X2919" s="24"/>
      <c r="Y2919" s="24"/>
      <c r="Z2919" s="24"/>
      <c r="AA2919" s="24"/>
      <c r="AB2919" s="24"/>
      <c r="AC2919" s="24">
        <f t="shared" si="1089"/>
        <v>0</v>
      </c>
      <c r="AD2919" s="24">
        <f t="shared" si="1090"/>
        <v>0</v>
      </c>
      <c r="AG2919" s="24"/>
      <c r="AH2919" s="24"/>
      <c r="AI2919" s="24"/>
      <c r="AJ2919" s="24"/>
      <c r="AK2919" s="24"/>
      <c r="AL2919" s="24"/>
      <c r="AM2919" s="24">
        <f t="shared" si="1091"/>
        <v>0</v>
      </c>
      <c r="AN2919" s="24">
        <f t="shared" si="1108"/>
        <v>0</v>
      </c>
      <c r="AQ2919" s="24"/>
      <c r="AR2919" s="24"/>
      <c r="AS2919" s="24"/>
      <c r="AT2919" s="24"/>
      <c r="AU2919" s="24"/>
      <c r="AV2919" s="24"/>
      <c r="AW2919" s="24">
        <f t="shared" si="1092"/>
        <v>0</v>
      </c>
      <c r="AX2919" s="24">
        <f t="shared" si="1093"/>
        <v>0</v>
      </c>
      <c r="BA2919" s="24"/>
      <c r="BB2919" s="24"/>
      <c r="BC2919" s="24"/>
      <c r="BD2919" s="24"/>
      <c r="BE2919" s="24"/>
      <c r="BF2919" s="24"/>
      <c r="BG2919" s="24">
        <f t="shared" si="1094"/>
        <v>0</v>
      </c>
      <c r="BH2919" s="24">
        <f t="shared" si="1095"/>
        <v>0</v>
      </c>
      <c r="BK2919" s="24"/>
      <c r="BL2919" s="24"/>
      <c r="BM2919" s="24"/>
      <c r="BN2919" s="24"/>
      <c r="BO2919" s="24"/>
      <c r="BP2919" s="24"/>
      <c r="BQ2919" s="24">
        <f t="shared" si="1096"/>
        <v>0</v>
      </c>
      <c r="BR2919" s="24">
        <f t="shared" si="1097"/>
        <v>0</v>
      </c>
      <c r="BU2919" s="24"/>
      <c r="BV2919" s="24"/>
      <c r="BW2919" s="24"/>
      <c r="BX2919" s="24"/>
      <c r="BY2919" s="24"/>
      <c r="BZ2919" s="24"/>
      <c r="CA2919" s="24">
        <f t="shared" si="1098"/>
        <v>0</v>
      </c>
      <c r="CB2919" s="24">
        <f t="shared" si="1099"/>
        <v>0</v>
      </c>
      <c r="CC2919" s="24"/>
      <c r="CE2919" s="24">
        <f t="shared" si="1100"/>
        <v>0</v>
      </c>
      <c r="CG2919" s="24">
        <f t="shared" si="1101"/>
        <v>0</v>
      </c>
      <c r="CI2919" s="24">
        <f t="shared" si="1102"/>
        <v>0</v>
      </c>
      <c r="CK2919" s="24">
        <f t="shared" si="1103"/>
        <v>0</v>
      </c>
      <c r="CM2919" s="24">
        <f t="shared" si="1104"/>
        <v>0</v>
      </c>
      <c r="CO2919" s="24">
        <f t="shared" si="1105"/>
        <v>0</v>
      </c>
      <c r="CQ2919" s="24">
        <f t="shared" si="1106"/>
        <v>0</v>
      </c>
      <c r="CS2919" s="24">
        <f t="shared" si="1107"/>
        <v>0</v>
      </c>
    </row>
    <row r="2920" spans="9:97">
      <c r="I2920" s="24">
        <f t="shared" si="1087"/>
        <v>0</v>
      </c>
      <c r="J2920" s="24">
        <f t="shared" si="1086"/>
        <v>0</v>
      </c>
      <c r="M2920" s="24"/>
      <c r="N2920" s="24"/>
      <c r="O2920" s="24"/>
      <c r="P2920" s="24"/>
      <c r="Q2920" s="24"/>
      <c r="R2920" s="24"/>
      <c r="S2920" s="24">
        <f t="shared" si="1088"/>
        <v>0</v>
      </c>
      <c r="T2920" s="24">
        <f t="shared" si="1109"/>
        <v>0</v>
      </c>
      <c r="W2920" s="24"/>
      <c r="X2920" s="24"/>
      <c r="Y2920" s="24"/>
      <c r="Z2920" s="24"/>
      <c r="AA2920" s="24"/>
      <c r="AB2920" s="24"/>
      <c r="AC2920" s="24">
        <f t="shared" si="1089"/>
        <v>0</v>
      </c>
      <c r="AD2920" s="24">
        <f t="shared" si="1090"/>
        <v>0</v>
      </c>
      <c r="AG2920" s="24"/>
      <c r="AH2920" s="24"/>
      <c r="AI2920" s="24"/>
      <c r="AJ2920" s="24"/>
      <c r="AK2920" s="24"/>
      <c r="AL2920" s="24"/>
      <c r="AM2920" s="24">
        <f t="shared" si="1091"/>
        <v>0</v>
      </c>
      <c r="AN2920" s="24">
        <f t="shared" si="1108"/>
        <v>0</v>
      </c>
      <c r="AQ2920" s="24"/>
      <c r="AR2920" s="24"/>
      <c r="AS2920" s="24"/>
      <c r="AT2920" s="24"/>
      <c r="AU2920" s="24"/>
      <c r="AV2920" s="24"/>
      <c r="AW2920" s="24">
        <f t="shared" si="1092"/>
        <v>0</v>
      </c>
      <c r="AX2920" s="24">
        <f t="shared" si="1093"/>
        <v>0</v>
      </c>
      <c r="BA2920" s="24"/>
      <c r="BB2920" s="24"/>
      <c r="BC2920" s="24"/>
      <c r="BD2920" s="24"/>
      <c r="BE2920" s="24"/>
      <c r="BF2920" s="24"/>
      <c r="BG2920" s="24">
        <f t="shared" si="1094"/>
        <v>0</v>
      </c>
      <c r="BH2920" s="24">
        <f t="shared" si="1095"/>
        <v>0</v>
      </c>
      <c r="BK2920" s="24"/>
      <c r="BL2920" s="24"/>
      <c r="BM2920" s="24"/>
      <c r="BN2920" s="24"/>
      <c r="BO2920" s="24"/>
      <c r="BP2920" s="24"/>
      <c r="BQ2920" s="24">
        <f t="shared" si="1096"/>
        <v>0</v>
      </c>
      <c r="BR2920" s="24">
        <f t="shared" si="1097"/>
        <v>0</v>
      </c>
      <c r="BU2920" s="24"/>
      <c r="BV2920" s="24"/>
      <c r="BW2920" s="24"/>
      <c r="BX2920" s="24"/>
      <c r="BY2920" s="24"/>
      <c r="BZ2920" s="24"/>
      <c r="CA2920" s="24">
        <f t="shared" si="1098"/>
        <v>0</v>
      </c>
      <c r="CB2920" s="24">
        <f t="shared" si="1099"/>
        <v>0</v>
      </c>
      <c r="CC2920" s="24"/>
      <c r="CE2920" s="24">
        <f t="shared" si="1100"/>
        <v>0</v>
      </c>
      <c r="CG2920" s="24">
        <f t="shared" si="1101"/>
        <v>0</v>
      </c>
      <c r="CI2920" s="24">
        <f t="shared" si="1102"/>
        <v>0</v>
      </c>
      <c r="CK2920" s="24">
        <f t="shared" si="1103"/>
        <v>0</v>
      </c>
      <c r="CM2920" s="24">
        <f t="shared" si="1104"/>
        <v>0</v>
      </c>
      <c r="CO2920" s="24">
        <f t="shared" si="1105"/>
        <v>0</v>
      </c>
      <c r="CQ2920" s="24">
        <f t="shared" si="1106"/>
        <v>0</v>
      </c>
      <c r="CS2920" s="24">
        <f t="shared" si="1107"/>
        <v>0</v>
      </c>
    </row>
    <row r="2921" spans="9:97">
      <c r="I2921" s="24">
        <f t="shared" si="1087"/>
        <v>0</v>
      </c>
      <c r="J2921" s="24">
        <f t="shared" si="1086"/>
        <v>0</v>
      </c>
      <c r="M2921" s="24"/>
      <c r="N2921" s="24"/>
      <c r="O2921" s="24"/>
      <c r="P2921" s="24"/>
      <c r="Q2921" s="24"/>
      <c r="R2921" s="24"/>
      <c r="S2921" s="24">
        <f t="shared" si="1088"/>
        <v>0</v>
      </c>
      <c r="T2921" s="24">
        <f t="shared" si="1109"/>
        <v>0</v>
      </c>
      <c r="W2921" s="24"/>
      <c r="X2921" s="24"/>
      <c r="Y2921" s="24"/>
      <c r="Z2921" s="24"/>
      <c r="AA2921" s="24"/>
      <c r="AB2921" s="24"/>
      <c r="AC2921" s="24">
        <f t="shared" si="1089"/>
        <v>0</v>
      </c>
      <c r="AD2921" s="24">
        <f t="shared" si="1090"/>
        <v>0</v>
      </c>
      <c r="AG2921" s="24"/>
      <c r="AH2921" s="24"/>
      <c r="AI2921" s="24"/>
      <c r="AJ2921" s="24"/>
      <c r="AK2921" s="24"/>
      <c r="AL2921" s="24"/>
      <c r="AM2921" s="24">
        <f t="shared" si="1091"/>
        <v>0</v>
      </c>
      <c r="AN2921" s="24">
        <f t="shared" si="1108"/>
        <v>0</v>
      </c>
      <c r="AQ2921" s="24"/>
      <c r="AR2921" s="24"/>
      <c r="AS2921" s="24"/>
      <c r="AT2921" s="24"/>
      <c r="AU2921" s="24"/>
      <c r="AV2921" s="24"/>
      <c r="AW2921" s="24">
        <f t="shared" si="1092"/>
        <v>0</v>
      </c>
      <c r="AX2921" s="24">
        <f t="shared" si="1093"/>
        <v>0</v>
      </c>
      <c r="BA2921" s="24"/>
      <c r="BB2921" s="24"/>
      <c r="BC2921" s="24"/>
      <c r="BD2921" s="24"/>
      <c r="BE2921" s="24"/>
      <c r="BF2921" s="24"/>
      <c r="BG2921" s="24">
        <f t="shared" si="1094"/>
        <v>0</v>
      </c>
      <c r="BH2921" s="24">
        <f t="shared" si="1095"/>
        <v>0</v>
      </c>
      <c r="BK2921" s="24"/>
      <c r="BL2921" s="24"/>
      <c r="BM2921" s="24"/>
      <c r="BN2921" s="24"/>
      <c r="BO2921" s="24"/>
      <c r="BP2921" s="24"/>
      <c r="BQ2921" s="24">
        <f t="shared" si="1096"/>
        <v>0</v>
      </c>
      <c r="BR2921" s="24">
        <f t="shared" si="1097"/>
        <v>0</v>
      </c>
      <c r="BU2921" s="24"/>
      <c r="BV2921" s="24"/>
      <c r="BW2921" s="24"/>
      <c r="BX2921" s="24"/>
      <c r="BY2921" s="24"/>
      <c r="BZ2921" s="24"/>
      <c r="CA2921" s="24">
        <f t="shared" si="1098"/>
        <v>0</v>
      </c>
      <c r="CB2921" s="24">
        <f t="shared" si="1099"/>
        <v>0</v>
      </c>
      <c r="CC2921" s="24"/>
      <c r="CE2921" s="24">
        <f t="shared" si="1100"/>
        <v>0</v>
      </c>
      <c r="CG2921" s="24">
        <f t="shared" si="1101"/>
        <v>0</v>
      </c>
      <c r="CI2921" s="24">
        <f t="shared" si="1102"/>
        <v>0</v>
      </c>
      <c r="CK2921" s="24">
        <f t="shared" si="1103"/>
        <v>0</v>
      </c>
      <c r="CM2921" s="24">
        <f t="shared" si="1104"/>
        <v>0</v>
      </c>
      <c r="CO2921" s="24">
        <f t="shared" si="1105"/>
        <v>0</v>
      </c>
      <c r="CQ2921" s="24">
        <f t="shared" si="1106"/>
        <v>0</v>
      </c>
      <c r="CS2921" s="24">
        <f t="shared" si="1107"/>
        <v>0</v>
      </c>
    </row>
    <row r="2922" spans="9:97">
      <c r="I2922" s="24">
        <f t="shared" si="1087"/>
        <v>0</v>
      </c>
      <c r="J2922" s="24">
        <f t="shared" si="1086"/>
        <v>0</v>
      </c>
      <c r="M2922" s="24"/>
      <c r="N2922" s="24"/>
      <c r="O2922" s="24"/>
      <c r="P2922" s="24"/>
      <c r="Q2922" s="24"/>
      <c r="R2922" s="24"/>
      <c r="S2922" s="24">
        <f t="shared" si="1088"/>
        <v>0</v>
      </c>
      <c r="T2922" s="24">
        <f t="shared" si="1109"/>
        <v>0</v>
      </c>
      <c r="W2922" s="24"/>
      <c r="X2922" s="24"/>
      <c r="Y2922" s="24"/>
      <c r="Z2922" s="24"/>
      <c r="AA2922" s="24"/>
      <c r="AB2922" s="24"/>
      <c r="AC2922" s="24">
        <f t="shared" si="1089"/>
        <v>0</v>
      </c>
      <c r="AD2922" s="24">
        <f t="shared" si="1090"/>
        <v>0</v>
      </c>
      <c r="AG2922" s="24"/>
      <c r="AH2922" s="24"/>
      <c r="AI2922" s="24"/>
      <c r="AJ2922" s="24"/>
      <c r="AK2922" s="24"/>
      <c r="AL2922" s="24"/>
      <c r="AM2922" s="24">
        <f t="shared" si="1091"/>
        <v>0</v>
      </c>
      <c r="AN2922" s="24">
        <f t="shared" si="1108"/>
        <v>0</v>
      </c>
      <c r="AQ2922" s="24"/>
      <c r="AR2922" s="24"/>
      <c r="AS2922" s="24"/>
      <c r="AT2922" s="24"/>
      <c r="AU2922" s="24"/>
      <c r="AV2922" s="24"/>
      <c r="AW2922" s="24">
        <f t="shared" si="1092"/>
        <v>0</v>
      </c>
      <c r="AX2922" s="24">
        <f t="shared" si="1093"/>
        <v>0</v>
      </c>
      <c r="BA2922" s="24"/>
      <c r="BB2922" s="24"/>
      <c r="BC2922" s="24"/>
      <c r="BD2922" s="24"/>
      <c r="BE2922" s="24"/>
      <c r="BF2922" s="24"/>
      <c r="BG2922" s="24">
        <f t="shared" si="1094"/>
        <v>0</v>
      </c>
      <c r="BH2922" s="24">
        <f t="shared" si="1095"/>
        <v>0</v>
      </c>
      <c r="BK2922" s="24"/>
      <c r="BL2922" s="24"/>
      <c r="BM2922" s="24"/>
      <c r="BN2922" s="24"/>
      <c r="BO2922" s="24"/>
      <c r="BP2922" s="24"/>
      <c r="BQ2922" s="24">
        <f t="shared" si="1096"/>
        <v>0</v>
      </c>
      <c r="BR2922" s="24">
        <f t="shared" si="1097"/>
        <v>0</v>
      </c>
      <c r="BU2922" s="24"/>
      <c r="BV2922" s="24"/>
      <c r="BW2922" s="24"/>
      <c r="BX2922" s="24"/>
      <c r="BY2922" s="24"/>
      <c r="BZ2922" s="24"/>
      <c r="CA2922" s="24">
        <f t="shared" si="1098"/>
        <v>0</v>
      </c>
      <c r="CB2922" s="24">
        <f t="shared" si="1099"/>
        <v>0</v>
      </c>
      <c r="CC2922" s="24"/>
      <c r="CE2922" s="24">
        <f t="shared" si="1100"/>
        <v>0</v>
      </c>
      <c r="CG2922" s="24">
        <f t="shared" si="1101"/>
        <v>0</v>
      </c>
      <c r="CI2922" s="24">
        <f t="shared" si="1102"/>
        <v>0</v>
      </c>
      <c r="CK2922" s="24">
        <f t="shared" si="1103"/>
        <v>0</v>
      </c>
      <c r="CM2922" s="24">
        <f t="shared" si="1104"/>
        <v>0</v>
      </c>
      <c r="CO2922" s="24">
        <f t="shared" si="1105"/>
        <v>0</v>
      </c>
      <c r="CQ2922" s="24">
        <f t="shared" si="1106"/>
        <v>0</v>
      </c>
      <c r="CS2922" s="24">
        <f t="shared" si="1107"/>
        <v>0</v>
      </c>
    </row>
    <row r="2923" spans="9:97">
      <c r="I2923" s="24">
        <f t="shared" si="1087"/>
        <v>0</v>
      </c>
      <c r="J2923" s="24">
        <f t="shared" si="1086"/>
        <v>0</v>
      </c>
      <c r="M2923" s="24"/>
      <c r="N2923" s="24"/>
      <c r="O2923" s="24"/>
      <c r="P2923" s="24"/>
      <c r="Q2923" s="24"/>
      <c r="R2923" s="24"/>
      <c r="S2923" s="24">
        <f t="shared" si="1088"/>
        <v>0</v>
      </c>
      <c r="T2923" s="24">
        <f t="shared" si="1109"/>
        <v>0</v>
      </c>
      <c r="W2923" s="24"/>
      <c r="X2923" s="24"/>
      <c r="Y2923" s="24"/>
      <c r="Z2923" s="24"/>
      <c r="AA2923" s="24"/>
      <c r="AB2923" s="24"/>
      <c r="AC2923" s="24">
        <f t="shared" si="1089"/>
        <v>0</v>
      </c>
      <c r="AD2923" s="24">
        <f t="shared" si="1090"/>
        <v>0</v>
      </c>
      <c r="AG2923" s="24"/>
      <c r="AH2923" s="24"/>
      <c r="AI2923" s="24"/>
      <c r="AJ2923" s="24"/>
      <c r="AK2923" s="24"/>
      <c r="AL2923" s="24"/>
      <c r="AM2923" s="24">
        <f t="shared" si="1091"/>
        <v>0</v>
      </c>
      <c r="AN2923" s="24">
        <f t="shared" si="1108"/>
        <v>0</v>
      </c>
      <c r="AQ2923" s="24"/>
      <c r="AR2923" s="24"/>
      <c r="AS2923" s="24"/>
      <c r="AT2923" s="24"/>
      <c r="AU2923" s="24"/>
      <c r="AV2923" s="24"/>
      <c r="AW2923" s="24">
        <f t="shared" si="1092"/>
        <v>0</v>
      </c>
      <c r="AX2923" s="24">
        <f t="shared" si="1093"/>
        <v>0</v>
      </c>
      <c r="BA2923" s="24"/>
      <c r="BB2923" s="24"/>
      <c r="BC2923" s="24"/>
      <c r="BD2923" s="24"/>
      <c r="BE2923" s="24"/>
      <c r="BF2923" s="24"/>
      <c r="BG2923" s="24">
        <f t="shared" si="1094"/>
        <v>0</v>
      </c>
      <c r="BH2923" s="24">
        <f t="shared" si="1095"/>
        <v>0</v>
      </c>
      <c r="BK2923" s="24"/>
      <c r="BL2923" s="24"/>
      <c r="BM2923" s="24"/>
      <c r="BN2923" s="24"/>
      <c r="BO2923" s="24"/>
      <c r="BP2923" s="24"/>
      <c r="BQ2923" s="24">
        <f t="shared" si="1096"/>
        <v>0</v>
      </c>
      <c r="BR2923" s="24">
        <f t="shared" si="1097"/>
        <v>0</v>
      </c>
      <c r="BU2923" s="24"/>
      <c r="BV2923" s="24"/>
      <c r="BW2923" s="24"/>
      <c r="BX2923" s="24"/>
      <c r="BY2923" s="24"/>
      <c r="BZ2923" s="24"/>
      <c r="CA2923" s="24">
        <f t="shared" si="1098"/>
        <v>0</v>
      </c>
      <c r="CB2923" s="24">
        <f t="shared" si="1099"/>
        <v>0</v>
      </c>
      <c r="CC2923" s="24"/>
      <c r="CE2923" s="24">
        <f t="shared" si="1100"/>
        <v>0</v>
      </c>
      <c r="CG2923" s="24">
        <f t="shared" si="1101"/>
        <v>0</v>
      </c>
      <c r="CI2923" s="24">
        <f t="shared" si="1102"/>
        <v>0</v>
      </c>
      <c r="CK2923" s="24">
        <f t="shared" si="1103"/>
        <v>0</v>
      </c>
      <c r="CM2923" s="24">
        <f t="shared" si="1104"/>
        <v>0</v>
      </c>
      <c r="CO2923" s="24">
        <f t="shared" si="1105"/>
        <v>0</v>
      </c>
      <c r="CQ2923" s="24">
        <f t="shared" si="1106"/>
        <v>0</v>
      </c>
      <c r="CS2923" s="24">
        <f t="shared" si="1107"/>
        <v>0</v>
      </c>
    </row>
    <row r="2924" spans="9:97">
      <c r="I2924" s="24">
        <f t="shared" si="1087"/>
        <v>0</v>
      </c>
      <c r="J2924" s="24">
        <f t="shared" si="1086"/>
        <v>0</v>
      </c>
      <c r="M2924" s="24"/>
      <c r="N2924" s="24"/>
      <c r="O2924" s="24"/>
      <c r="P2924" s="24"/>
      <c r="Q2924" s="24"/>
      <c r="R2924" s="24"/>
      <c r="S2924" s="24">
        <f t="shared" si="1088"/>
        <v>0</v>
      </c>
      <c r="T2924" s="24">
        <f t="shared" si="1109"/>
        <v>0</v>
      </c>
      <c r="W2924" s="24"/>
      <c r="X2924" s="24"/>
      <c r="Y2924" s="24"/>
      <c r="Z2924" s="24"/>
      <c r="AA2924" s="24"/>
      <c r="AB2924" s="24"/>
      <c r="AC2924" s="24">
        <f t="shared" si="1089"/>
        <v>0</v>
      </c>
      <c r="AD2924" s="24">
        <f t="shared" si="1090"/>
        <v>0</v>
      </c>
      <c r="AG2924" s="24"/>
      <c r="AH2924" s="24"/>
      <c r="AI2924" s="24"/>
      <c r="AJ2924" s="24"/>
      <c r="AK2924" s="24"/>
      <c r="AL2924" s="24"/>
      <c r="AM2924" s="24">
        <f t="shared" si="1091"/>
        <v>0</v>
      </c>
      <c r="AN2924" s="24">
        <f t="shared" si="1108"/>
        <v>0</v>
      </c>
      <c r="AQ2924" s="24"/>
      <c r="AR2924" s="24"/>
      <c r="AS2924" s="24"/>
      <c r="AT2924" s="24"/>
      <c r="AU2924" s="24"/>
      <c r="AV2924" s="24"/>
      <c r="AW2924" s="24">
        <f t="shared" si="1092"/>
        <v>0</v>
      </c>
      <c r="AX2924" s="24">
        <f t="shared" si="1093"/>
        <v>0</v>
      </c>
      <c r="BA2924" s="24"/>
      <c r="BB2924" s="24"/>
      <c r="BC2924" s="24"/>
      <c r="BD2924" s="24"/>
      <c r="BE2924" s="24"/>
      <c r="BF2924" s="24"/>
      <c r="BG2924" s="24">
        <f t="shared" si="1094"/>
        <v>0</v>
      </c>
      <c r="BH2924" s="24">
        <f t="shared" si="1095"/>
        <v>0</v>
      </c>
      <c r="BK2924" s="24"/>
      <c r="BL2924" s="24"/>
      <c r="BM2924" s="24"/>
      <c r="BN2924" s="24"/>
      <c r="BO2924" s="24"/>
      <c r="BP2924" s="24"/>
      <c r="BQ2924" s="24">
        <f t="shared" si="1096"/>
        <v>0</v>
      </c>
      <c r="BR2924" s="24">
        <f t="shared" si="1097"/>
        <v>0</v>
      </c>
      <c r="BU2924" s="24"/>
      <c r="BV2924" s="24"/>
      <c r="BW2924" s="24"/>
      <c r="BX2924" s="24"/>
      <c r="BY2924" s="24"/>
      <c r="BZ2924" s="24"/>
      <c r="CA2924" s="24">
        <f t="shared" si="1098"/>
        <v>0</v>
      </c>
      <c r="CB2924" s="24">
        <f t="shared" si="1099"/>
        <v>0</v>
      </c>
      <c r="CC2924" s="24"/>
      <c r="CE2924" s="24">
        <f t="shared" si="1100"/>
        <v>0</v>
      </c>
      <c r="CG2924" s="24">
        <f t="shared" si="1101"/>
        <v>0</v>
      </c>
      <c r="CI2924" s="24">
        <f t="shared" si="1102"/>
        <v>0</v>
      </c>
      <c r="CK2924" s="24">
        <f t="shared" si="1103"/>
        <v>0</v>
      </c>
      <c r="CM2924" s="24">
        <f t="shared" si="1104"/>
        <v>0</v>
      </c>
      <c r="CO2924" s="24">
        <f t="shared" si="1105"/>
        <v>0</v>
      </c>
      <c r="CQ2924" s="24">
        <f t="shared" si="1106"/>
        <v>0</v>
      </c>
      <c r="CS2924" s="24">
        <f t="shared" si="1107"/>
        <v>0</v>
      </c>
    </row>
    <row r="2925" spans="9:97">
      <c r="I2925" s="24">
        <f t="shared" si="1087"/>
        <v>0</v>
      </c>
      <c r="J2925" s="24">
        <f t="shared" si="1086"/>
        <v>0</v>
      </c>
      <c r="M2925" s="24"/>
      <c r="N2925" s="24"/>
      <c r="O2925" s="24"/>
      <c r="P2925" s="24"/>
      <c r="Q2925" s="24"/>
      <c r="R2925" s="24"/>
      <c r="S2925" s="24">
        <f t="shared" si="1088"/>
        <v>0</v>
      </c>
      <c r="T2925" s="24">
        <f t="shared" si="1109"/>
        <v>0</v>
      </c>
      <c r="W2925" s="24"/>
      <c r="X2925" s="24"/>
      <c r="Y2925" s="24"/>
      <c r="Z2925" s="24"/>
      <c r="AA2925" s="24"/>
      <c r="AB2925" s="24"/>
      <c r="AC2925" s="24">
        <f t="shared" si="1089"/>
        <v>0</v>
      </c>
      <c r="AD2925" s="24">
        <f t="shared" si="1090"/>
        <v>0</v>
      </c>
      <c r="AG2925" s="24"/>
      <c r="AH2925" s="24"/>
      <c r="AI2925" s="24"/>
      <c r="AJ2925" s="24"/>
      <c r="AK2925" s="24"/>
      <c r="AL2925" s="24"/>
      <c r="AM2925" s="24">
        <f t="shared" si="1091"/>
        <v>0</v>
      </c>
      <c r="AN2925" s="24">
        <f t="shared" si="1108"/>
        <v>0</v>
      </c>
      <c r="AQ2925" s="24"/>
      <c r="AR2925" s="24"/>
      <c r="AS2925" s="24"/>
      <c r="AT2925" s="24"/>
      <c r="AU2925" s="24"/>
      <c r="AV2925" s="24"/>
      <c r="AW2925" s="24">
        <f t="shared" si="1092"/>
        <v>0</v>
      </c>
      <c r="AX2925" s="24">
        <f t="shared" si="1093"/>
        <v>0</v>
      </c>
      <c r="BA2925" s="24"/>
      <c r="BB2925" s="24"/>
      <c r="BC2925" s="24"/>
      <c r="BD2925" s="24"/>
      <c r="BE2925" s="24"/>
      <c r="BF2925" s="24"/>
      <c r="BG2925" s="24">
        <f t="shared" si="1094"/>
        <v>0</v>
      </c>
      <c r="BH2925" s="24">
        <f t="shared" si="1095"/>
        <v>0</v>
      </c>
      <c r="BK2925" s="24"/>
      <c r="BL2925" s="24"/>
      <c r="BM2925" s="24"/>
      <c r="BN2925" s="24"/>
      <c r="BO2925" s="24"/>
      <c r="BP2925" s="24"/>
      <c r="BQ2925" s="24">
        <f t="shared" si="1096"/>
        <v>0</v>
      </c>
      <c r="BR2925" s="24">
        <f t="shared" si="1097"/>
        <v>0</v>
      </c>
      <c r="BU2925" s="24"/>
      <c r="BV2925" s="24"/>
      <c r="BW2925" s="24"/>
      <c r="BX2925" s="24"/>
      <c r="BY2925" s="24"/>
      <c r="BZ2925" s="24"/>
      <c r="CA2925" s="24">
        <f t="shared" si="1098"/>
        <v>0</v>
      </c>
      <c r="CB2925" s="24">
        <f t="shared" si="1099"/>
        <v>0</v>
      </c>
      <c r="CC2925" s="24"/>
      <c r="CE2925" s="24">
        <f t="shared" si="1100"/>
        <v>0</v>
      </c>
      <c r="CG2925" s="24">
        <f t="shared" si="1101"/>
        <v>0</v>
      </c>
      <c r="CI2925" s="24">
        <f t="shared" si="1102"/>
        <v>0</v>
      </c>
      <c r="CK2925" s="24">
        <f t="shared" si="1103"/>
        <v>0</v>
      </c>
      <c r="CM2925" s="24">
        <f t="shared" si="1104"/>
        <v>0</v>
      </c>
      <c r="CO2925" s="24">
        <f t="shared" si="1105"/>
        <v>0</v>
      </c>
      <c r="CQ2925" s="24">
        <f t="shared" si="1106"/>
        <v>0</v>
      </c>
      <c r="CS2925" s="24">
        <f t="shared" si="1107"/>
        <v>0</v>
      </c>
    </row>
    <row r="2926" spans="9:97">
      <c r="I2926" s="24">
        <f t="shared" si="1087"/>
        <v>0</v>
      </c>
      <c r="J2926" s="24">
        <f t="shared" si="1086"/>
        <v>0</v>
      </c>
      <c r="M2926" s="24"/>
      <c r="N2926" s="24"/>
      <c r="O2926" s="24"/>
      <c r="P2926" s="24"/>
      <c r="Q2926" s="24"/>
      <c r="R2926" s="24"/>
      <c r="S2926" s="24">
        <f t="shared" si="1088"/>
        <v>0</v>
      </c>
      <c r="T2926" s="24">
        <f t="shared" si="1109"/>
        <v>0</v>
      </c>
      <c r="W2926" s="24"/>
      <c r="X2926" s="24"/>
      <c r="Y2926" s="24"/>
      <c r="Z2926" s="24"/>
      <c r="AA2926" s="24"/>
      <c r="AB2926" s="24"/>
      <c r="AC2926" s="24">
        <f t="shared" si="1089"/>
        <v>0</v>
      </c>
      <c r="AD2926" s="24">
        <f t="shared" si="1090"/>
        <v>0</v>
      </c>
      <c r="AG2926" s="24"/>
      <c r="AH2926" s="24"/>
      <c r="AI2926" s="24"/>
      <c r="AJ2926" s="24"/>
      <c r="AK2926" s="24"/>
      <c r="AL2926" s="24"/>
      <c r="AM2926" s="24">
        <f t="shared" si="1091"/>
        <v>0</v>
      </c>
      <c r="AN2926" s="24">
        <f t="shared" si="1108"/>
        <v>0</v>
      </c>
      <c r="AQ2926" s="24"/>
      <c r="AR2926" s="24"/>
      <c r="AS2926" s="24"/>
      <c r="AT2926" s="24"/>
      <c r="AU2926" s="24"/>
      <c r="AV2926" s="24"/>
      <c r="AW2926" s="24">
        <f t="shared" si="1092"/>
        <v>0</v>
      </c>
      <c r="AX2926" s="24">
        <f t="shared" si="1093"/>
        <v>0</v>
      </c>
      <c r="BA2926" s="24"/>
      <c r="BB2926" s="24"/>
      <c r="BC2926" s="24"/>
      <c r="BD2926" s="24"/>
      <c r="BE2926" s="24"/>
      <c r="BF2926" s="24"/>
      <c r="BG2926" s="24">
        <f t="shared" si="1094"/>
        <v>0</v>
      </c>
      <c r="BH2926" s="24">
        <f t="shared" si="1095"/>
        <v>0</v>
      </c>
      <c r="BK2926" s="24"/>
      <c r="BL2926" s="24"/>
      <c r="BM2926" s="24"/>
      <c r="BN2926" s="24"/>
      <c r="BO2926" s="24"/>
      <c r="BP2926" s="24"/>
      <c r="BQ2926" s="24">
        <f t="shared" si="1096"/>
        <v>0</v>
      </c>
      <c r="BR2926" s="24">
        <f t="shared" si="1097"/>
        <v>0</v>
      </c>
      <c r="BU2926" s="24"/>
      <c r="BV2926" s="24"/>
      <c r="BW2926" s="24"/>
      <c r="BX2926" s="24"/>
      <c r="BY2926" s="24"/>
      <c r="BZ2926" s="24"/>
      <c r="CA2926" s="24">
        <f t="shared" si="1098"/>
        <v>0</v>
      </c>
      <c r="CB2926" s="24">
        <f t="shared" si="1099"/>
        <v>0</v>
      </c>
      <c r="CC2926" s="24"/>
      <c r="CE2926" s="24">
        <f t="shared" si="1100"/>
        <v>0</v>
      </c>
      <c r="CG2926" s="24">
        <f t="shared" si="1101"/>
        <v>0</v>
      </c>
      <c r="CI2926" s="24">
        <f t="shared" si="1102"/>
        <v>0</v>
      </c>
      <c r="CK2926" s="24">
        <f t="shared" si="1103"/>
        <v>0</v>
      </c>
      <c r="CM2926" s="24">
        <f t="shared" si="1104"/>
        <v>0</v>
      </c>
      <c r="CO2926" s="24">
        <f t="shared" si="1105"/>
        <v>0</v>
      </c>
      <c r="CQ2926" s="24">
        <f t="shared" si="1106"/>
        <v>0</v>
      </c>
      <c r="CS2926" s="24">
        <f t="shared" si="1107"/>
        <v>0</v>
      </c>
    </row>
    <row r="2927" spans="9:97">
      <c r="I2927" s="24">
        <f t="shared" si="1087"/>
        <v>0</v>
      </c>
      <c r="J2927" s="24">
        <f t="shared" si="1086"/>
        <v>0</v>
      </c>
      <c r="M2927" s="24"/>
      <c r="N2927" s="24"/>
      <c r="O2927" s="24"/>
      <c r="P2927" s="24"/>
      <c r="Q2927" s="24"/>
      <c r="R2927" s="24"/>
      <c r="S2927" s="24">
        <f t="shared" si="1088"/>
        <v>0</v>
      </c>
      <c r="T2927" s="24">
        <f t="shared" si="1109"/>
        <v>0</v>
      </c>
      <c r="W2927" s="24"/>
      <c r="X2927" s="24"/>
      <c r="Y2927" s="24"/>
      <c r="Z2927" s="24"/>
      <c r="AA2927" s="24"/>
      <c r="AB2927" s="24"/>
      <c r="AC2927" s="24">
        <f t="shared" si="1089"/>
        <v>0</v>
      </c>
      <c r="AD2927" s="24">
        <f t="shared" si="1090"/>
        <v>0</v>
      </c>
      <c r="AG2927" s="24"/>
      <c r="AH2927" s="24"/>
      <c r="AI2927" s="24"/>
      <c r="AJ2927" s="24"/>
      <c r="AK2927" s="24"/>
      <c r="AL2927" s="24"/>
      <c r="AM2927" s="24">
        <f t="shared" si="1091"/>
        <v>0</v>
      </c>
      <c r="AN2927" s="24">
        <f t="shared" si="1108"/>
        <v>0</v>
      </c>
      <c r="AQ2927" s="24"/>
      <c r="AR2927" s="24"/>
      <c r="AS2927" s="24"/>
      <c r="AT2927" s="24"/>
      <c r="AU2927" s="24"/>
      <c r="AV2927" s="24"/>
      <c r="AW2927" s="24">
        <f t="shared" si="1092"/>
        <v>0</v>
      </c>
      <c r="AX2927" s="24">
        <f t="shared" si="1093"/>
        <v>0</v>
      </c>
      <c r="BA2927" s="24"/>
      <c r="BB2927" s="24"/>
      <c r="BC2927" s="24"/>
      <c r="BD2927" s="24"/>
      <c r="BE2927" s="24"/>
      <c r="BF2927" s="24"/>
      <c r="BG2927" s="24">
        <f t="shared" si="1094"/>
        <v>0</v>
      </c>
      <c r="BH2927" s="24">
        <f t="shared" si="1095"/>
        <v>0</v>
      </c>
      <c r="BK2927" s="24"/>
      <c r="BL2927" s="24"/>
      <c r="BM2927" s="24"/>
      <c r="BN2927" s="24"/>
      <c r="BO2927" s="24"/>
      <c r="BP2927" s="24"/>
      <c r="BQ2927" s="24">
        <f t="shared" si="1096"/>
        <v>0</v>
      </c>
      <c r="BR2927" s="24">
        <f t="shared" si="1097"/>
        <v>0</v>
      </c>
      <c r="BU2927" s="24"/>
      <c r="BV2927" s="24"/>
      <c r="BW2927" s="24"/>
      <c r="BX2927" s="24"/>
      <c r="BY2927" s="24"/>
      <c r="BZ2927" s="24"/>
      <c r="CA2927" s="24">
        <f t="shared" si="1098"/>
        <v>0</v>
      </c>
      <c r="CB2927" s="24">
        <f t="shared" si="1099"/>
        <v>0</v>
      </c>
      <c r="CC2927" s="24"/>
      <c r="CE2927" s="24">
        <f t="shared" si="1100"/>
        <v>0</v>
      </c>
      <c r="CG2927" s="24">
        <f t="shared" si="1101"/>
        <v>0</v>
      </c>
      <c r="CI2927" s="24">
        <f t="shared" si="1102"/>
        <v>0</v>
      </c>
      <c r="CK2927" s="24">
        <f t="shared" si="1103"/>
        <v>0</v>
      </c>
      <c r="CM2927" s="24">
        <f t="shared" si="1104"/>
        <v>0</v>
      </c>
      <c r="CO2927" s="24">
        <f t="shared" si="1105"/>
        <v>0</v>
      </c>
      <c r="CQ2927" s="24">
        <f t="shared" si="1106"/>
        <v>0</v>
      </c>
      <c r="CS2927" s="24">
        <f t="shared" si="1107"/>
        <v>0</v>
      </c>
    </row>
    <row r="2928" spans="9:97">
      <c r="I2928" s="24">
        <f t="shared" si="1087"/>
        <v>0</v>
      </c>
      <c r="J2928" s="24">
        <f t="shared" si="1086"/>
        <v>0</v>
      </c>
      <c r="M2928" s="24"/>
      <c r="N2928" s="24"/>
      <c r="O2928" s="24"/>
      <c r="P2928" s="24"/>
      <c r="Q2928" s="24"/>
      <c r="R2928" s="24"/>
      <c r="S2928" s="24">
        <f t="shared" si="1088"/>
        <v>0</v>
      </c>
      <c r="T2928" s="24">
        <f t="shared" si="1109"/>
        <v>0</v>
      </c>
      <c r="W2928" s="24"/>
      <c r="X2928" s="24"/>
      <c r="Y2928" s="24"/>
      <c r="Z2928" s="24"/>
      <c r="AA2928" s="24"/>
      <c r="AB2928" s="24"/>
      <c r="AC2928" s="24">
        <f t="shared" si="1089"/>
        <v>0</v>
      </c>
      <c r="AD2928" s="24">
        <f t="shared" si="1090"/>
        <v>0</v>
      </c>
      <c r="AG2928" s="24"/>
      <c r="AH2928" s="24"/>
      <c r="AI2928" s="24"/>
      <c r="AJ2928" s="24"/>
      <c r="AK2928" s="24"/>
      <c r="AL2928" s="24"/>
      <c r="AM2928" s="24">
        <f t="shared" si="1091"/>
        <v>0</v>
      </c>
      <c r="AN2928" s="24">
        <f t="shared" si="1108"/>
        <v>0</v>
      </c>
      <c r="AQ2928" s="24"/>
      <c r="AR2928" s="24"/>
      <c r="AS2928" s="24"/>
      <c r="AT2928" s="24"/>
      <c r="AU2928" s="24"/>
      <c r="AV2928" s="24"/>
      <c r="AW2928" s="24">
        <f t="shared" si="1092"/>
        <v>0</v>
      </c>
      <c r="AX2928" s="24">
        <f t="shared" si="1093"/>
        <v>0</v>
      </c>
      <c r="BA2928" s="24"/>
      <c r="BB2928" s="24"/>
      <c r="BC2928" s="24"/>
      <c r="BD2928" s="24"/>
      <c r="BE2928" s="24"/>
      <c r="BF2928" s="24"/>
      <c r="BG2928" s="24">
        <f t="shared" si="1094"/>
        <v>0</v>
      </c>
      <c r="BH2928" s="24">
        <f t="shared" si="1095"/>
        <v>0</v>
      </c>
      <c r="BK2928" s="24"/>
      <c r="BL2928" s="24"/>
      <c r="BM2928" s="24"/>
      <c r="BN2928" s="24"/>
      <c r="BO2928" s="24"/>
      <c r="BP2928" s="24"/>
      <c r="BQ2928" s="24">
        <f t="shared" si="1096"/>
        <v>0</v>
      </c>
      <c r="BR2928" s="24">
        <f t="shared" si="1097"/>
        <v>0</v>
      </c>
      <c r="BU2928" s="24"/>
      <c r="BV2928" s="24"/>
      <c r="BW2928" s="24"/>
      <c r="BX2928" s="24"/>
      <c r="BY2928" s="24"/>
      <c r="BZ2928" s="24"/>
      <c r="CA2928" s="24">
        <f t="shared" si="1098"/>
        <v>0</v>
      </c>
      <c r="CB2928" s="24">
        <f t="shared" si="1099"/>
        <v>0</v>
      </c>
      <c r="CC2928" s="24"/>
      <c r="CE2928" s="24">
        <f t="shared" si="1100"/>
        <v>0</v>
      </c>
      <c r="CG2928" s="24">
        <f t="shared" si="1101"/>
        <v>0</v>
      </c>
      <c r="CI2928" s="24">
        <f t="shared" si="1102"/>
        <v>0</v>
      </c>
      <c r="CK2928" s="24">
        <f t="shared" si="1103"/>
        <v>0</v>
      </c>
      <c r="CM2928" s="24">
        <f t="shared" si="1104"/>
        <v>0</v>
      </c>
      <c r="CO2928" s="24">
        <f t="shared" si="1105"/>
        <v>0</v>
      </c>
      <c r="CQ2928" s="24">
        <f t="shared" si="1106"/>
        <v>0</v>
      </c>
      <c r="CS2928" s="24">
        <f t="shared" si="1107"/>
        <v>0</v>
      </c>
    </row>
    <row r="2929" spans="9:97">
      <c r="I2929" s="24">
        <f t="shared" si="1087"/>
        <v>0</v>
      </c>
      <c r="J2929" s="24">
        <f t="shared" si="1086"/>
        <v>0</v>
      </c>
      <c r="M2929" s="24"/>
      <c r="N2929" s="24"/>
      <c r="O2929" s="24"/>
      <c r="P2929" s="24"/>
      <c r="Q2929" s="24"/>
      <c r="R2929" s="24"/>
      <c r="S2929" s="24">
        <f t="shared" si="1088"/>
        <v>0</v>
      </c>
      <c r="T2929" s="24">
        <f t="shared" si="1109"/>
        <v>0</v>
      </c>
      <c r="W2929" s="24"/>
      <c r="X2929" s="24"/>
      <c r="Y2929" s="24"/>
      <c r="Z2929" s="24"/>
      <c r="AA2929" s="24"/>
      <c r="AB2929" s="24"/>
      <c r="AC2929" s="24">
        <f t="shared" si="1089"/>
        <v>0</v>
      </c>
      <c r="AD2929" s="24">
        <f t="shared" si="1090"/>
        <v>0</v>
      </c>
      <c r="AG2929" s="24"/>
      <c r="AH2929" s="24"/>
      <c r="AI2929" s="24"/>
      <c r="AJ2929" s="24"/>
      <c r="AK2929" s="24"/>
      <c r="AL2929" s="24"/>
      <c r="AM2929" s="24">
        <f t="shared" si="1091"/>
        <v>0</v>
      </c>
      <c r="AN2929" s="24">
        <f t="shared" si="1108"/>
        <v>0</v>
      </c>
      <c r="AQ2929" s="24"/>
      <c r="AR2929" s="24"/>
      <c r="AS2929" s="24"/>
      <c r="AT2929" s="24"/>
      <c r="AU2929" s="24"/>
      <c r="AV2929" s="24"/>
      <c r="AW2929" s="24">
        <f t="shared" si="1092"/>
        <v>0</v>
      </c>
      <c r="AX2929" s="24">
        <f t="shared" si="1093"/>
        <v>0</v>
      </c>
      <c r="BA2929" s="24"/>
      <c r="BB2929" s="24"/>
      <c r="BC2929" s="24"/>
      <c r="BD2929" s="24"/>
      <c r="BE2929" s="24"/>
      <c r="BF2929" s="24"/>
      <c r="BG2929" s="24">
        <f t="shared" si="1094"/>
        <v>0</v>
      </c>
      <c r="BH2929" s="24">
        <f t="shared" si="1095"/>
        <v>0</v>
      </c>
      <c r="BK2929" s="24"/>
      <c r="BL2929" s="24"/>
      <c r="BM2929" s="24"/>
      <c r="BN2929" s="24"/>
      <c r="BO2929" s="24"/>
      <c r="BP2929" s="24"/>
      <c r="BQ2929" s="24">
        <f t="shared" si="1096"/>
        <v>0</v>
      </c>
      <c r="BR2929" s="24">
        <f t="shared" si="1097"/>
        <v>0</v>
      </c>
      <c r="BU2929" s="24"/>
      <c r="BV2929" s="24"/>
      <c r="BW2929" s="24"/>
      <c r="BX2929" s="24"/>
      <c r="BY2929" s="24"/>
      <c r="BZ2929" s="24"/>
      <c r="CA2929" s="24">
        <f t="shared" si="1098"/>
        <v>0</v>
      </c>
      <c r="CB2929" s="24">
        <f t="shared" si="1099"/>
        <v>0</v>
      </c>
      <c r="CC2929" s="24"/>
      <c r="CE2929" s="24">
        <f t="shared" si="1100"/>
        <v>0</v>
      </c>
      <c r="CG2929" s="24">
        <f t="shared" si="1101"/>
        <v>0</v>
      </c>
      <c r="CI2929" s="24">
        <f t="shared" si="1102"/>
        <v>0</v>
      </c>
      <c r="CK2929" s="24">
        <f t="shared" si="1103"/>
        <v>0</v>
      </c>
      <c r="CM2929" s="24">
        <f t="shared" si="1104"/>
        <v>0</v>
      </c>
      <c r="CO2929" s="24">
        <f t="shared" si="1105"/>
        <v>0</v>
      </c>
      <c r="CQ2929" s="24">
        <f t="shared" si="1106"/>
        <v>0</v>
      </c>
      <c r="CS2929" s="24">
        <f t="shared" si="1107"/>
        <v>0</v>
      </c>
    </row>
    <row r="2930" spans="9:97">
      <c r="I2930" s="24">
        <f t="shared" si="1087"/>
        <v>0</v>
      </c>
      <c r="J2930" s="24">
        <f t="shared" si="1086"/>
        <v>0</v>
      </c>
      <c r="M2930" s="24"/>
      <c r="N2930" s="24"/>
      <c r="O2930" s="24"/>
      <c r="P2930" s="24"/>
      <c r="Q2930" s="24"/>
      <c r="R2930" s="24"/>
      <c r="S2930" s="24">
        <f t="shared" si="1088"/>
        <v>0</v>
      </c>
      <c r="T2930" s="24">
        <f t="shared" si="1109"/>
        <v>0</v>
      </c>
      <c r="W2930" s="24"/>
      <c r="X2930" s="24"/>
      <c r="Y2930" s="24"/>
      <c r="Z2930" s="24"/>
      <c r="AA2930" s="24"/>
      <c r="AB2930" s="24"/>
      <c r="AC2930" s="24">
        <f t="shared" si="1089"/>
        <v>0</v>
      </c>
      <c r="AD2930" s="24">
        <f t="shared" si="1090"/>
        <v>0</v>
      </c>
      <c r="AG2930" s="24"/>
      <c r="AH2930" s="24"/>
      <c r="AI2930" s="24"/>
      <c r="AJ2930" s="24"/>
      <c r="AK2930" s="24"/>
      <c r="AL2930" s="24"/>
      <c r="AM2930" s="24">
        <f t="shared" si="1091"/>
        <v>0</v>
      </c>
      <c r="AN2930" s="24">
        <f t="shared" si="1108"/>
        <v>0</v>
      </c>
      <c r="AQ2930" s="24"/>
      <c r="AR2930" s="24"/>
      <c r="AS2930" s="24"/>
      <c r="AT2930" s="24"/>
      <c r="AU2930" s="24"/>
      <c r="AV2930" s="24"/>
      <c r="AW2930" s="24">
        <f t="shared" si="1092"/>
        <v>0</v>
      </c>
      <c r="AX2930" s="24">
        <f t="shared" si="1093"/>
        <v>0</v>
      </c>
      <c r="BA2930" s="24"/>
      <c r="BB2930" s="24"/>
      <c r="BC2930" s="24"/>
      <c r="BD2930" s="24"/>
      <c r="BE2930" s="24"/>
      <c r="BF2930" s="24"/>
      <c r="BG2930" s="24">
        <f t="shared" si="1094"/>
        <v>0</v>
      </c>
      <c r="BH2930" s="24">
        <f t="shared" si="1095"/>
        <v>0</v>
      </c>
      <c r="BK2930" s="24"/>
      <c r="BL2930" s="24"/>
      <c r="BM2930" s="24"/>
      <c r="BN2930" s="24"/>
      <c r="BO2930" s="24"/>
      <c r="BP2930" s="24"/>
      <c r="BQ2930" s="24">
        <f t="shared" si="1096"/>
        <v>0</v>
      </c>
      <c r="BR2930" s="24">
        <f t="shared" si="1097"/>
        <v>0</v>
      </c>
      <c r="BU2930" s="24"/>
      <c r="BV2930" s="24"/>
      <c r="BW2930" s="24"/>
      <c r="BX2930" s="24"/>
      <c r="BY2930" s="24"/>
      <c r="BZ2930" s="24"/>
      <c r="CA2930" s="24">
        <f t="shared" si="1098"/>
        <v>0</v>
      </c>
      <c r="CB2930" s="24">
        <f t="shared" si="1099"/>
        <v>0</v>
      </c>
      <c r="CC2930" s="24"/>
      <c r="CE2930" s="24">
        <f t="shared" si="1100"/>
        <v>0</v>
      </c>
      <c r="CG2930" s="24">
        <f t="shared" si="1101"/>
        <v>0</v>
      </c>
      <c r="CI2930" s="24">
        <f t="shared" si="1102"/>
        <v>0</v>
      </c>
      <c r="CK2930" s="24">
        <f t="shared" si="1103"/>
        <v>0</v>
      </c>
      <c r="CM2930" s="24">
        <f t="shared" si="1104"/>
        <v>0</v>
      </c>
      <c r="CO2930" s="24">
        <f t="shared" si="1105"/>
        <v>0</v>
      </c>
      <c r="CQ2930" s="24">
        <f t="shared" si="1106"/>
        <v>0</v>
      </c>
      <c r="CS2930" s="24">
        <f t="shared" si="1107"/>
        <v>0</v>
      </c>
    </row>
    <row r="2931" spans="9:97">
      <c r="I2931" s="24">
        <f t="shared" si="1087"/>
        <v>0</v>
      </c>
      <c r="J2931" s="24">
        <f t="shared" si="1086"/>
        <v>0</v>
      </c>
      <c r="M2931" s="24"/>
      <c r="N2931" s="24"/>
      <c r="O2931" s="24"/>
      <c r="P2931" s="24"/>
      <c r="Q2931" s="24"/>
      <c r="R2931" s="24"/>
      <c r="S2931" s="24">
        <f t="shared" si="1088"/>
        <v>0</v>
      </c>
      <c r="T2931" s="24">
        <f t="shared" si="1109"/>
        <v>0</v>
      </c>
      <c r="W2931" s="24"/>
      <c r="X2931" s="24"/>
      <c r="Y2931" s="24"/>
      <c r="Z2931" s="24"/>
      <c r="AA2931" s="24"/>
      <c r="AB2931" s="24"/>
      <c r="AC2931" s="24">
        <f t="shared" si="1089"/>
        <v>0</v>
      </c>
      <c r="AD2931" s="24">
        <f t="shared" si="1090"/>
        <v>0</v>
      </c>
      <c r="AG2931" s="24"/>
      <c r="AH2931" s="24"/>
      <c r="AI2931" s="24"/>
      <c r="AJ2931" s="24"/>
      <c r="AK2931" s="24"/>
      <c r="AL2931" s="24"/>
      <c r="AM2931" s="24">
        <f t="shared" si="1091"/>
        <v>0</v>
      </c>
      <c r="AN2931" s="24">
        <f t="shared" si="1108"/>
        <v>0</v>
      </c>
      <c r="AQ2931" s="24"/>
      <c r="AR2931" s="24"/>
      <c r="AS2931" s="24"/>
      <c r="AT2931" s="24"/>
      <c r="AU2931" s="24"/>
      <c r="AV2931" s="24"/>
      <c r="AW2931" s="24">
        <f t="shared" si="1092"/>
        <v>0</v>
      </c>
      <c r="AX2931" s="24">
        <f t="shared" si="1093"/>
        <v>0</v>
      </c>
      <c r="BA2931" s="24"/>
      <c r="BB2931" s="24"/>
      <c r="BC2931" s="24"/>
      <c r="BD2931" s="24"/>
      <c r="BE2931" s="24"/>
      <c r="BF2931" s="24"/>
      <c r="BG2931" s="24">
        <f t="shared" si="1094"/>
        <v>0</v>
      </c>
      <c r="BH2931" s="24">
        <f t="shared" si="1095"/>
        <v>0</v>
      </c>
      <c r="BK2931" s="24"/>
      <c r="BL2931" s="24"/>
      <c r="BM2931" s="24"/>
      <c r="BN2931" s="24"/>
      <c r="BO2931" s="24"/>
      <c r="BP2931" s="24"/>
      <c r="BQ2931" s="24">
        <f t="shared" si="1096"/>
        <v>0</v>
      </c>
      <c r="BR2931" s="24">
        <f t="shared" si="1097"/>
        <v>0</v>
      </c>
      <c r="BU2931" s="24"/>
      <c r="BV2931" s="24"/>
      <c r="BW2931" s="24"/>
      <c r="BX2931" s="24"/>
      <c r="BY2931" s="24"/>
      <c r="BZ2931" s="24"/>
      <c r="CA2931" s="24">
        <f t="shared" si="1098"/>
        <v>0</v>
      </c>
      <c r="CB2931" s="24">
        <f t="shared" si="1099"/>
        <v>0</v>
      </c>
      <c r="CC2931" s="24"/>
      <c r="CE2931" s="24">
        <f t="shared" si="1100"/>
        <v>0</v>
      </c>
      <c r="CG2931" s="24">
        <f t="shared" si="1101"/>
        <v>0</v>
      </c>
      <c r="CI2931" s="24">
        <f t="shared" si="1102"/>
        <v>0</v>
      </c>
      <c r="CK2931" s="24">
        <f t="shared" si="1103"/>
        <v>0</v>
      </c>
      <c r="CM2931" s="24">
        <f t="shared" si="1104"/>
        <v>0</v>
      </c>
      <c r="CO2931" s="24">
        <f t="shared" si="1105"/>
        <v>0</v>
      </c>
      <c r="CQ2931" s="24">
        <f t="shared" si="1106"/>
        <v>0</v>
      </c>
      <c r="CS2931" s="24">
        <f t="shared" si="1107"/>
        <v>0</v>
      </c>
    </row>
    <row r="2932" spans="9:97">
      <c r="I2932" s="24">
        <f t="shared" si="1087"/>
        <v>0</v>
      </c>
      <c r="J2932" s="24">
        <f t="shared" si="1086"/>
        <v>0</v>
      </c>
      <c r="M2932" s="24"/>
      <c r="N2932" s="24"/>
      <c r="O2932" s="24"/>
      <c r="P2932" s="24"/>
      <c r="Q2932" s="24"/>
      <c r="R2932" s="24"/>
      <c r="S2932" s="24">
        <f t="shared" si="1088"/>
        <v>0</v>
      </c>
      <c r="T2932" s="24">
        <f t="shared" si="1109"/>
        <v>0</v>
      </c>
      <c r="W2932" s="24"/>
      <c r="X2932" s="24"/>
      <c r="Y2932" s="24"/>
      <c r="Z2932" s="24"/>
      <c r="AA2932" s="24"/>
      <c r="AB2932" s="24"/>
      <c r="AC2932" s="24">
        <f t="shared" si="1089"/>
        <v>0</v>
      </c>
      <c r="AD2932" s="24">
        <f t="shared" si="1090"/>
        <v>0</v>
      </c>
      <c r="AG2932" s="24"/>
      <c r="AH2932" s="24"/>
      <c r="AI2932" s="24"/>
      <c r="AJ2932" s="24"/>
      <c r="AK2932" s="24"/>
      <c r="AL2932" s="24"/>
      <c r="AM2932" s="24">
        <f t="shared" si="1091"/>
        <v>0</v>
      </c>
      <c r="AN2932" s="24">
        <f t="shared" si="1108"/>
        <v>0</v>
      </c>
      <c r="AQ2932" s="24"/>
      <c r="AR2932" s="24"/>
      <c r="AS2932" s="24"/>
      <c r="AT2932" s="24"/>
      <c r="AU2932" s="24"/>
      <c r="AV2932" s="24"/>
      <c r="AW2932" s="24">
        <f t="shared" si="1092"/>
        <v>0</v>
      </c>
      <c r="AX2932" s="24">
        <f t="shared" si="1093"/>
        <v>0</v>
      </c>
      <c r="BA2932" s="24"/>
      <c r="BB2932" s="24"/>
      <c r="BC2932" s="24"/>
      <c r="BD2932" s="24"/>
      <c r="BE2932" s="24"/>
      <c r="BF2932" s="24"/>
      <c r="BG2932" s="24">
        <f t="shared" si="1094"/>
        <v>0</v>
      </c>
      <c r="BH2932" s="24">
        <f t="shared" si="1095"/>
        <v>0</v>
      </c>
      <c r="BK2932" s="24"/>
      <c r="BL2932" s="24"/>
      <c r="BM2932" s="24"/>
      <c r="BN2932" s="24"/>
      <c r="BO2932" s="24"/>
      <c r="BP2932" s="24"/>
      <c r="BQ2932" s="24">
        <f t="shared" si="1096"/>
        <v>0</v>
      </c>
      <c r="BR2932" s="24">
        <f t="shared" si="1097"/>
        <v>0</v>
      </c>
      <c r="BU2932" s="24"/>
      <c r="BV2932" s="24"/>
      <c r="BW2932" s="24"/>
      <c r="BX2932" s="24"/>
      <c r="BY2932" s="24"/>
      <c r="BZ2932" s="24"/>
      <c r="CA2932" s="24">
        <f t="shared" si="1098"/>
        <v>0</v>
      </c>
      <c r="CB2932" s="24">
        <f t="shared" si="1099"/>
        <v>0</v>
      </c>
      <c r="CC2932" s="24"/>
      <c r="CE2932" s="24">
        <f t="shared" si="1100"/>
        <v>0</v>
      </c>
      <c r="CG2932" s="24">
        <f t="shared" si="1101"/>
        <v>0</v>
      </c>
      <c r="CI2932" s="24">
        <f t="shared" si="1102"/>
        <v>0</v>
      </c>
      <c r="CK2932" s="24">
        <f t="shared" si="1103"/>
        <v>0</v>
      </c>
      <c r="CM2932" s="24">
        <f t="shared" si="1104"/>
        <v>0</v>
      </c>
      <c r="CO2932" s="24">
        <f t="shared" si="1105"/>
        <v>0</v>
      </c>
      <c r="CQ2932" s="24">
        <f t="shared" si="1106"/>
        <v>0</v>
      </c>
      <c r="CS2932" s="24">
        <f t="shared" si="1107"/>
        <v>0</v>
      </c>
    </row>
    <row r="2933" spans="9:97">
      <c r="I2933" s="24">
        <f t="shared" si="1087"/>
        <v>0</v>
      </c>
      <c r="J2933" s="24">
        <f t="shared" si="1086"/>
        <v>0</v>
      </c>
      <c r="M2933" s="24"/>
      <c r="N2933" s="24"/>
      <c r="O2933" s="24"/>
      <c r="P2933" s="24"/>
      <c r="Q2933" s="24"/>
      <c r="R2933" s="24"/>
      <c r="S2933" s="24">
        <f t="shared" si="1088"/>
        <v>0</v>
      </c>
      <c r="T2933" s="24">
        <f t="shared" si="1109"/>
        <v>0</v>
      </c>
      <c r="W2933" s="24"/>
      <c r="X2933" s="24"/>
      <c r="Y2933" s="24"/>
      <c r="Z2933" s="24"/>
      <c r="AA2933" s="24"/>
      <c r="AB2933" s="24"/>
      <c r="AC2933" s="24">
        <f t="shared" si="1089"/>
        <v>0</v>
      </c>
      <c r="AD2933" s="24">
        <f t="shared" si="1090"/>
        <v>0</v>
      </c>
      <c r="AG2933" s="24"/>
      <c r="AH2933" s="24"/>
      <c r="AI2933" s="24"/>
      <c r="AJ2933" s="24"/>
      <c r="AK2933" s="24"/>
      <c r="AL2933" s="24"/>
      <c r="AM2933" s="24">
        <f t="shared" si="1091"/>
        <v>0</v>
      </c>
      <c r="AN2933" s="24">
        <f t="shared" si="1108"/>
        <v>0</v>
      </c>
      <c r="AQ2933" s="24"/>
      <c r="AR2933" s="24"/>
      <c r="AS2933" s="24"/>
      <c r="AT2933" s="24"/>
      <c r="AU2933" s="24"/>
      <c r="AV2933" s="24"/>
      <c r="AW2933" s="24">
        <f t="shared" si="1092"/>
        <v>0</v>
      </c>
      <c r="AX2933" s="24">
        <f t="shared" si="1093"/>
        <v>0</v>
      </c>
      <c r="BA2933" s="24"/>
      <c r="BB2933" s="24"/>
      <c r="BC2933" s="24"/>
      <c r="BD2933" s="24"/>
      <c r="BE2933" s="24"/>
      <c r="BF2933" s="24"/>
      <c r="BG2933" s="24">
        <f t="shared" si="1094"/>
        <v>0</v>
      </c>
      <c r="BH2933" s="24">
        <f t="shared" si="1095"/>
        <v>0</v>
      </c>
      <c r="BK2933" s="24"/>
      <c r="BL2933" s="24"/>
      <c r="BM2933" s="24"/>
      <c r="BN2933" s="24"/>
      <c r="BO2933" s="24"/>
      <c r="BP2933" s="24"/>
      <c r="BQ2933" s="24">
        <f t="shared" si="1096"/>
        <v>0</v>
      </c>
      <c r="BR2933" s="24">
        <f t="shared" si="1097"/>
        <v>0</v>
      </c>
      <c r="BU2933" s="24"/>
      <c r="BV2933" s="24"/>
      <c r="BW2933" s="24"/>
      <c r="BX2933" s="24"/>
      <c r="BY2933" s="24"/>
      <c r="BZ2933" s="24"/>
      <c r="CA2933" s="24">
        <f t="shared" si="1098"/>
        <v>0</v>
      </c>
      <c r="CB2933" s="24">
        <f t="shared" si="1099"/>
        <v>0</v>
      </c>
      <c r="CC2933" s="24"/>
      <c r="CE2933" s="24">
        <f t="shared" si="1100"/>
        <v>0</v>
      </c>
      <c r="CG2933" s="24">
        <f t="shared" si="1101"/>
        <v>0</v>
      </c>
      <c r="CI2933" s="24">
        <f t="shared" si="1102"/>
        <v>0</v>
      </c>
      <c r="CK2933" s="24">
        <f t="shared" si="1103"/>
        <v>0</v>
      </c>
      <c r="CM2933" s="24">
        <f t="shared" si="1104"/>
        <v>0</v>
      </c>
      <c r="CO2933" s="24">
        <f t="shared" si="1105"/>
        <v>0</v>
      </c>
      <c r="CQ2933" s="24">
        <f t="shared" si="1106"/>
        <v>0</v>
      </c>
      <c r="CS2933" s="24">
        <f t="shared" si="1107"/>
        <v>0</v>
      </c>
    </row>
    <row r="2934" spans="9:97">
      <c r="I2934" s="24">
        <f t="shared" si="1087"/>
        <v>0</v>
      </c>
      <c r="J2934" s="24">
        <f t="shared" si="1086"/>
        <v>0</v>
      </c>
      <c r="M2934" s="24"/>
      <c r="N2934" s="24"/>
      <c r="O2934" s="24"/>
      <c r="P2934" s="24"/>
      <c r="Q2934" s="24"/>
      <c r="R2934" s="24"/>
      <c r="S2934" s="24">
        <f t="shared" si="1088"/>
        <v>0</v>
      </c>
      <c r="T2934" s="24">
        <f t="shared" si="1109"/>
        <v>0</v>
      </c>
      <c r="W2934" s="24"/>
      <c r="X2934" s="24"/>
      <c r="Y2934" s="24"/>
      <c r="Z2934" s="24"/>
      <c r="AA2934" s="24"/>
      <c r="AB2934" s="24"/>
      <c r="AC2934" s="24">
        <f t="shared" si="1089"/>
        <v>0</v>
      </c>
      <c r="AD2934" s="24">
        <f t="shared" si="1090"/>
        <v>0</v>
      </c>
      <c r="AG2934" s="24"/>
      <c r="AH2934" s="24"/>
      <c r="AI2934" s="24"/>
      <c r="AJ2934" s="24"/>
      <c r="AK2934" s="24"/>
      <c r="AL2934" s="24"/>
      <c r="AM2934" s="24">
        <f t="shared" si="1091"/>
        <v>0</v>
      </c>
      <c r="AN2934" s="24">
        <f t="shared" si="1108"/>
        <v>0</v>
      </c>
      <c r="AQ2934" s="24"/>
      <c r="AR2934" s="24"/>
      <c r="AS2934" s="24"/>
      <c r="AT2934" s="24"/>
      <c r="AU2934" s="24"/>
      <c r="AV2934" s="24"/>
      <c r="AW2934" s="24">
        <f t="shared" si="1092"/>
        <v>0</v>
      </c>
      <c r="AX2934" s="24">
        <f t="shared" si="1093"/>
        <v>0</v>
      </c>
      <c r="BA2934" s="24"/>
      <c r="BB2934" s="24"/>
      <c r="BC2934" s="24"/>
      <c r="BD2934" s="24"/>
      <c r="BE2934" s="24"/>
      <c r="BF2934" s="24"/>
      <c r="BG2934" s="24">
        <f t="shared" si="1094"/>
        <v>0</v>
      </c>
      <c r="BH2934" s="24">
        <f t="shared" si="1095"/>
        <v>0</v>
      </c>
      <c r="BK2934" s="24"/>
      <c r="BL2934" s="24"/>
      <c r="BM2934" s="24"/>
      <c r="BN2934" s="24"/>
      <c r="BO2934" s="24"/>
      <c r="BP2934" s="24"/>
      <c r="BQ2934" s="24">
        <f t="shared" si="1096"/>
        <v>0</v>
      </c>
      <c r="BR2934" s="24">
        <f t="shared" si="1097"/>
        <v>0</v>
      </c>
      <c r="BU2934" s="24"/>
      <c r="BV2934" s="24"/>
      <c r="BW2934" s="24"/>
      <c r="BX2934" s="24"/>
      <c r="BY2934" s="24"/>
      <c r="BZ2934" s="24"/>
      <c r="CA2934" s="24">
        <f t="shared" si="1098"/>
        <v>0</v>
      </c>
      <c r="CB2934" s="24">
        <f t="shared" si="1099"/>
        <v>0</v>
      </c>
      <c r="CC2934" s="24"/>
      <c r="CE2934" s="24">
        <f t="shared" si="1100"/>
        <v>0</v>
      </c>
      <c r="CG2934" s="24">
        <f t="shared" si="1101"/>
        <v>0</v>
      </c>
      <c r="CI2934" s="24">
        <f t="shared" si="1102"/>
        <v>0</v>
      </c>
      <c r="CK2934" s="24">
        <f t="shared" si="1103"/>
        <v>0</v>
      </c>
      <c r="CM2934" s="24">
        <f t="shared" si="1104"/>
        <v>0</v>
      </c>
      <c r="CO2934" s="24">
        <f t="shared" si="1105"/>
        <v>0</v>
      </c>
      <c r="CQ2934" s="24">
        <f t="shared" si="1106"/>
        <v>0</v>
      </c>
      <c r="CS2934" s="24">
        <f t="shared" si="1107"/>
        <v>0</v>
      </c>
    </row>
    <row r="2935" spans="9:97">
      <c r="I2935" s="24">
        <f t="shared" si="1087"/>
        <v>0</v>
      </c>
      <c r="J2935" s="24">
        <f t="shared" si="1086"/>
        <v>0</v>
      </c>
      <c r="M2935" s="24"/>
      <c r="N2935" s="24"/>
      <c r="O2935" s="24"/>
      <c r="P2935" s="24"/>
      <c r="Q2935" s="24"/>
      <c r="R2935" s="24"/>
      <c r="S2935" s="24">
        <f t="shared" si="1088"/>
        <v>0</v>
      </c>
      <c r="T2935" s="24">
        <f t="shared" si="1109"/>
        <v>0</v>
      </c>
      <c r="W2935" s="24"/>
      <c r="X2935" s="24"/>
      <c r="Y2935" s="24"/>
      <c r="Z2935" s="24"/>
      <c r="AA2935" s="24"/>
      <c r="AB2935" s="24"/>
      <c r="AC2935" s="24">
        <f t="shared" si="1089"/>
        <v>0</v>
      </c>
      <c r="AD2935" s="24">
        <f t="shared" si="1090"/>
        <v>0</v>
      </c>
      <c r="AG2935" s="24"/>
      <c r="AH2935" s="24"/>
      <c r="AI2935" s="24"/>
      <c r="AJ2935" s="24"/>
      <c r="AK2935" s="24"/>
      <c r="AL2935" s="24"/>
      <c r="AM2935" s="24">
        <f t="shared" si="1091"/>
        <v>0</v>
      </c>
      <c r="AN2935" s="24">
        <f t="shared" si="1108"/>
        <v>0</v>
      </c>
      <c r="AQ2935" s="24"/>
      <c r="AR2935" s="24"/>
      <c r="AS2935" s="24"/>
      <c r="AT2935" s="24"/>
      <c r="AU2935" s="24"/>
      <c r="AV2935" s="24"/>
      <c r="AW2935" s="24">
        <f t="shared" si="1092"/>
        <v>0</v>
      </c>
      <c r="AX2935" s="24">
        <f t="shared" si="1093"/>
        <v>0</v>
      </c>
      <c r="BA2935" s="24"/>
      <c r="BB2935" s="24"/>
      <c r="BC2935" s="24"/>
      <c r="BD2935" s="24"/>
      <c r="BE2935" s="24"/>
      <c r="BF2935" s="24"/>
      <c r="BG2935" s="24">
        <f t="shared" si="1094"/>
        <v>0</v>
      </c>
      <c r="BH2935" s="24">
        <f t="shared" si="1095"/>
        <v>0</v>
      </c>
      <c r="BK2935" s="24"/>
      <c r="BL2935" s="24"/>
      <c r="BM2935" s="24"/>
      <c r="BN2935" s="24"/>
      <c r="BO2935" s="24"/>
      <c r="BP2935" s="24"/>
      <c r="BQ2935" s="24">
        <f t="shared" si="1096"/>
        <v>0</v>
      </c>
      <c r="BR2935" s="24">
        <f t="shared" si="1097"/>
        <v>0</v>
      </c>
      <c r="BU2935" s="24"/>
      <c r="BV2935" s="24"/>
      <c r="BW2935" s="24"/>
      <c r="BX2935" s="24"/>
      <c r="BY2935" s="24"/>
      <c r="BZ2935" s="24"/>
      <c r="CA2935" s="24">
        <f t="shared" si="1098"/>
        <v>0</v>
      </c>
      <c r="CB2935" s="24">
        <f t="shared" si="1099"/>
        <v>0</v>
      </c>
      <c r="CC2935" s="24"/>
      <c r="CE2935" s="24">
        <f t="shared" si="1100"/>
        <v>0</v>
      </c>
      <c r="CG2935" s="24">
        <f t="shared" si="1101"/>
        <v>0</v>
      </c>
      <c r="CI2935" s="24">
        <f t="shared" si="1102"/>
        <v>0</v>
      </c>
      <c r="CK2935" s="24">
        <f t="shared" si="1103"/>
        <v>0</v>
      </c>
      <c r="CM2935" s="24">
        <f t="shared" si="1104"/>
        <v>0</v>
      </c>
      <c r="CO2935" s="24">
        <f t="shared" si="1105"/>
        <v>0</v>
      </c>
      <c r="CQ2935" s="24">
        <f t="shared" si="1106"/>
        <v>0</v>
      </c>
      <c r="CS2935" s="24">
        <f t="shared" si="1107"/>
        <v>0</v>
      </c>
    </row>
    <row r="2936" spans="9:97">
      <c r="I2936" s="24">
        <f t="shared" si="1087"/>
        <v>0</v>
      </c>
      <c r="J2936" s="24">
        <f t="shared" si="1086"/>
        <v>0</v>
      </c>
      <c r="M2936" s="24"/>
      <c r="N2936" s="24"/>
      <c r="O2936" s="24"/>
      <c r="P2936" s="24"/>
      <c r="Q2936" s="24"/>
      <c r="R2936" s="24"/>
      <c r="S2936" s="24">
        <f t="shared" si="1088"/>
        <v>0</v>
      </c>
      <c r="T2936" s="24">
        <f t="shared" si="1109"/>
        <v>0</v>
      </c>
      <c r="W2936" s="24"/>
      <c r="X2936" s="24"/>
      <c r="Y2936" s="24"/>
      <c r="Z2936" s="24"/>
      <c r="AA2936" s="24"/>
      <c r="AB2936" s="24"/>
      <c r="AC2936" s="24">
        <f t="shared" si="1089"/>
        <v>0</v>
      </c>
      <c r="AD2936" s="24">
        <f t="shared" si="1090"/>
        <v>0</v>
      </c>
      <c r="AG2936" s="24"/>
      <c r="AH2936" s="24"/>
      <c r="AI2936" s="24"/>
      <c r="AJ2936" s="24"/>
      <c r="AK2936" s="24"/>
      <c r="AL2936" s="24"/>
      <c r="AM2936" s="24">
        <f t="shared" si="1091"/>
        <v>0</v>
      </c>
      <c r="AN2936" s="24">
        <f t="shared" si="1108"/>
        <v>0</v>
      </c>
      <c r="AQ2936" s="24"/>
      <c r="AR2936" s="24"/>
      <c r="AS2936" s="24"/>
      <c r="AT2936" s="24"/>
      <c r="AU2936" s="24"/>
      <c r="AV2936" s="24"/>
      <c r="AW2936" s="24">
        <f t="shared" si="1092"/>
        <v>0</v>
      </c>
      <c r="AX2936" s="24">
        <f t="shared" si="1093"/>
        <v>0</v>
      </c>
      <c r="BA2936" s="24"/>
      <c r="BB2936" s="24"/>
      <c r="BC2936" s="24"/>
      <c r="BD2936" s="24"/>
      <c r="BE2936" s="24"/>
      <c r="BF2936" s="24"/>
      <c r="BG2936" s="24">
        <f t="shared" si="1094"/>
        <v>0</v>
      </c>
      <c r="BH2936" s="24">
        <f t="shared" si="1095"/>
        <v>0</v>
      </c>
      <c r="BK2936" s="24"/>
      <c r="BL2936" s="24"/>
      <c r="BM2936" s="24"/>
      <c r="BN2936" s="24"/>
      <c r="BO2936" s="24"/>
      <c r="BP2936" s="24"/>
      <c r="BQ2936" s="24">
        <f t="shared" si="1096"/>
        <v>0</v>
      </c>
      <c r="BR2936" s="24">
        <f t="shared" si="1097"/>
        <v>0</v>
      </c>
      <c r="BU2936" s="24"/>
      <c r="BV2936" s="24"/>
      <c r="BW2936" s="24"/>
      <c r="BX2936" s="24"/>
      <c r="BY2936" s="24"/>
      <c r="BZ2936" s="24"/>
      <c r="CA2936" s="24">
        <f t="shared" si="1098"/>
        <v>0</v>
      </c>
      <c r="CB2936" s="24">
        <f t="shared" si="1099"/>
        <v>0</v>
      </c>
      <c r="CC2936" s="24"/>
      <c r="CE2936" s="24">
        <f t="shared" si="1100"/>
        <v>0</v>
      </c>
      <c r="CG2936" s="24">
        <f t="shared" si="1101"/>
        <v>0</v>
      </c>
      <c r="CI2936" s="24">
        <f t="shared" si="1102"/>
        <v>0</v>
      </c>
      <c r="CK2936" s="24">
        <f t="shared" si="1103"/>
        <v>0</v>
      </c>
      <c r="CM2936" s="24">
        <f t="shared" si="1104"/>
        <v>0</v>
      </c>
      <c r="CO2936" s="24">
        <f t="shared" si="1105"/>
        <v>0</v>
      </c>
      <c r="CQ2936" s="24">
        <f t="shared" si="1106"/>
        <v>0</v>
      </c>
      <c r="CS2936" s="24">
        <f t="shared" si="1107"/>
        <v>0</v>
      </c>
    </row>
    <row r="2937" spans="9:97">
      <c r="I2937" s="24">
        <f t="shared" si="1087"/>
        <v>0</v>
      </c>
      <c r="J2937" s="24">
        <f t="shared" si="1086"/>
        <v>0</v>
      </c>
      <c r="M2937" s="24"/>
      <c r="N2937" s="24"/>
      <c r="O2937" s="24"/>
      <c r="P2937" s="24"/>
      <c r="Q2937" s="24"/>
      <c r="R2937" s="24"/>
      <c r="S2937" s="24">
        <f t="shared" si="1088"/>
        <v>0</v>
      </c>
      <c r="T2937" s="24">
        <f t="shared" si="1109"/>
        <v>0</v>
      </c>
      <c r="W2937" s="24"/>
      <c r="X2937" s="24"/>
      <c r="Y2937" s="24"/>
      <c r="Z2937" s="24"/>
      <c r="AA2937" s="24"/>
      <c r="AB2937" s="24"/>
      <c r="AC2937" s="24">
        <f t="shared" si="1089"/>
        <v>0</v>
      </c>
      <c r="AD2937" s="24">
        <f t="shared" si="1090"/>
        <v>0</v>
      </c>
      <c r="AG2937" s="24"/>
      <c r="AH2937" s="24"/>
      <c r="AI2937" s="24"/>
      <c r="AJ2937" s="24"/>
      <c r="AK2937" s="24"/>
      <c r="AL2937" s="24"/>
      <c r="AM2937" s="24">
        <f t="shared" si="1091"/>
        <v>0</v>
      </c>
      <c r="AN2937" s="24">
        <f t="shared" si="1108"/>
        <v>0</v>
      </c>
      <c r="AQ2937" s="24"/>
      <c r="AR2937" s="24"/>
      <c r="AS2937" s="24"/>
      <c r="AT2937" s="24"/>
      <c r="AU2937" s="24"/>
      <c r="AV2937" s="24"/>
      <c r="AW2937" s="24">
        <f t="shared" si="1092"/>
        <v>0</v>
      </c>
      <c r="AX2937" s="24">
        <f t="shared" si="1093"/>
        <v>0</v>
      </c>
      <c r="BA2937" s="24"/>
      <c r="BB2937" s="24"/>
      <c r="BC2937" s="24"/>
      <c r="BD2937" s="24"/>
      <c r="BE2937" s="24"/>
      <c r="BF2937" s="24"/>
      <c r="BG2937" s="24">
        <f t="shared" si="1094"/>
        <v>0</v>
      </c>
      <c r="BH2937" s="24">
        <f t="shared" si="1095"/>
        <v>0</v>
      </c>
      <c r="BK2937" s="24"/>
      <c r="BL2937" s="24"/>
      <c r="BM2937" s="24"/>
      <c r="BN2937" s="24"/>
      <c r="BO2937" s="24"/>
      <c r="BP2937" s="24"/>
      <c r="BQ2937" s="24">
        <f t="shared" si="1096"/>
        <v>0</v>
      </c>
      <c r="BR2937" s="24">
        <f t="shared" si="1097"/>
        <v>0</v>
      </c>
      <c r="BU2937" s="24"/>
      <c r="BV2937" s="24"/>
      <c r="BW2937" s="24"/>
      <c r="BX2937" s="24"/>
      <c r="BY2937" s="24"/>
      <c r="BZ2937" s="24"/>
      <c r="CA2937" s="24">
        <f t="shared" si="1098"/>
        <v>0</v>
      </c>
      <c r="CB2937" s="24">
        <f t="shared" si="1099"/>
        <v>0</v>
      </c>
      <c r="CC2937" s="24"/>
      <c r="CE2937" s="24">
        <f t="shared" si="1100"/>
        <v>0</v>
      </c>
      <c r="CG2937" s="24">
        <f t="shared" si="1101"/>
        <v>0</v>
      </c>
      <c r="CI2937" s="24">
        <f t="shared" si="1102"/>
        <v>0</v>
      </c>
      <c r="CK2937" s="24">
        <f t="shared" si="1103"/>
        <v>0</v>
      </c>
      <c r="CM2937" s="24">
        <f t="shared" si="1104"/>
        <v>0</v>
      </c>
      <c r="CO2937" s="24">
        <f t="shared" si="1105"/>
        <v>0</v>
      </c>
      <c r="CQ2937" s="24">
        <f t="shared" si="1106"/>
        <v>0</v>
      </c>
      <c r="CS2937" s="24">
        <f t="shared" si="1107"/>
        <v>0</v>
      </c>
    </row>
    <row r="2938" spans="9:97">
      <c r="I2938" s="24">
        <f t="shared" si="1087"/>
        <v>0</v>
      </c>
      <c r="J2938" s="24">
        <f t="shared" si="1086"/>
        <v>0</v>
      </c>
      <c r="M2938" s="24"/>
      <c r="N2938" s="24"/>
      <c r="O2938" s="24"/>
      <c r="P2938" s="24"/>
      <c r="Q2938" s="24"/>
      <c r="R2938" s="24"/>
      <c r="S2938" s="24">
        <f t="shared" si="1088"/>
        <v>0</v>
      </c>
      <c r="T2938" s="24">
        <f t="shared" si="1109"/>
        <v>0</v>
      </c>
      <c r="W2938" s="24"/>
      <c r="X2938" s="24"/>
      <c r="Y2938" s="24"/>
      <c r="Z2938" s="24"/>
      <c r="AA2938" s="24"/>
      <c r="AB2938" s="24"/>
      <c r="AC2938" s="24">
        <f t="shared" si="1089"/>
        <v>0</v>
      </c>
      <c r="AD2938" s="24">
        <f t="shared" si="1090"/>
        <v>0</v>
      </c>
      <c r="AG2938" s="24"/>
      <c r="AH2938" s="24"/>
      <c r="AI2938" s="24"/>
      <c r="AJ2938" s="24"/>
      <c r="AK2938" s="24"/>
      <c r="AL2938" s="24"/>
      <c r="AM2938" s="24">
        <f t="shared" si="1091"/>
        <v>0</v>
      </c>
      <c r="AN2938" s="24">
        <f t="shared" si="1108"/>
        <v>0</v>
      </c>
      <c r="AQ2938" s="24"/>
      <c r="AR2938" s="24"/>
      <c r="AS2938" s="24"/>
      <c r="AT2938" s="24"/>
      <c r="AU2938" s="24"/>
      <c r="AV2938" s="24"/>
      <c r="AW2938" s="24">
        <f t="shared" si="1092"/>
        <v>0</v>
      </c>
      <c r="AX2938" s="24">
        <f t="shared" si="1093"/>
        <v>0</v>
      </c>
      <c r="BA2938" s="24"/>
      <c r="BB2938" s="24"/>
      <c r="BC2938" s="24"/>
      <c r="BD2938" s="24"/>
      <c r="BE2938" s="24"/>
      <c r="BF2938" s="24"/>
      <c r="BG2938" s="24">
        <f t="shared" si="1094"/>
        <v>0</v>
      </c>
      <c r="BH2938" s="24">
        <f t="shared" si="1095"/>
        <v>0</v>
      </c>
      <c r="BK2938" s="24"/>
      <c r="BL2938" s="24"/>
      <c r="BM2938" s="24"/>
      <c r="BN2938" s="24"/>
      <c r="BO2938" s="24"/>
      <c r="BP2938" s="24"/>
      <c r="BQ2938" s="24">
        <f t="shared" si="1096"/>
        <v>0</v>
      </c>
      <c r="BR2938" s="24">
        <f t="shared" si="1097"/>
        <v>0</v>
      </c>
      <c r="BU2938" s="24"/>
      <c r="BV2938" s="24"/>
      <c r="BW2938" s="24"/>
      <c r="BX2938" s="24"/>
      <c r="BY2938" s="24"/>
      <c r="BZ2938" s="24"/>
      <c r="CA2938" s="24">
        <f t="shared" si="1098"/>
        <v>0</v>
      </c>
      <c r="CB2938" s="24">
        <f t="shared" si="1099"/>
        <v>0</v>
      </c>
      <c r="CC2938" s="24"/>
      <c r="CE2938" s="24">
        <f t="shared" si="1100"/>
        <v>0</v>
      </c>
      <c r="CG2938" s="24">
        <f t="shared" si="1101"/>
        <v>0</v>
      </c>
      <c r="CI2938" s="24">
        <f t="shared" si="1102"/>
        <v>0</v>
      </c>
      <c r="CK2938" s="24">
        <f t="shared" si="1103"/>
        <v>0</v>
      </c>
      <c r="CM2938" s="24">
        <f t="shared" si="1104"/>
        <v>0</v>
      </c>
      <c r="CO2938" s="24">
        <f t="shared" si="1105"/>
        <v>0</v>
      </c>
      <c r="CQ2938" s="24">
        <f t="shared" si="1106"/>
        <v>0</v>
      </c>
      <c r="CS2938" s="24">
        <f t="shared" si="1107"/>
        <v>0</v>
      </c>
    </row>
    <row r="2939" spans="9:97">
      <c r="I2939" s="24">
        <f t="shared" si="1087"/>
        <v>0</v>
      </c>
      <c r="J2939" s="24">
        <f t="shared" si="1086"/>
        <v>0</v>
      </c>
      <c r="M2939" s="24"/>
      <c r="N2939" s="24"/>
      <c r="O2939" s="24"/>
      <c r="P2939" s="24"/>
      <c r="Q2939" s="24"/>
      <c r="R2939" s="24"/>
      <c r="S2939" s="24">
        <f t="shared" si="1088"/>
        <v>0</v>
      </c>
      <c r="T2939" s="24">
        <f t="shared" si="1109"/>
        <v>0</v>
      </c>
      <c r="W2939" s="24"/>
      <c r="X2939" s="24"/>
      <c r="Y2939" s="24"/>
      <c r="Z2939" s="24"/>
      <c r="AA2939" s="24"/>
      <c r="AB2939" s="24"/>
      <c r="AC2939" s="24">
        <f t="shared" si="1089"/>
        <v>0</v>
      </c>
      <c r="AD2939" s="24">
        <f t="shared" si="1090"/>
        <v>0</v>
      </c>
      <c r="AG2939" s="24"/>
      <c r="AH2939" s="24"/>
      <c r="AI2939" s="24"/>
      <c r="AJ2939" s="24"/>
      <c r="AK2939" s="24"/>
      <c r="AL2939" s="24"/>
      <c r="AM2939" s="24">
        <f t="shared" si="1091"/>
        <v>0</v>
      </c>
      <c r="AN2939" s="24">
        <f t="shared" si="1108"/>
        <v>0</v>
      </c>
      <c r="AQ2939" s="24"/>
      <c r="AR2939" s="24"/>
      <c r="AS2939" s="24"/>
      <c r="AT2939" s="24"/>
      <c r="AU2939" s="24"/>
      <c r="AV2939" s="24"/>
      <c r="AW2939" s="24">
        <f t="shared" si="1092"/>
        <v>0</v>
      </c>
      <c r="AX2939" s="24">
        <f t="shared" si="1093"/>
        <v>0</v>
      </c>
      <c r="BA2939" s="24"/>
      <c r="BB2939" s="24"/>
      <c r="BC2939" s="24"/>
      <c r="BD2939" s="24"/>
      <c r="BE2939" s="24"/>
      <c r="BF2939" s="24"/>
      <c r="BG2939" s="24">
        <f t="shared" si="1094"/>
        <v>0</v>
      </c>
      <c r="BH2939" s="24">
        <f t="shared" si="1095"/>
        <v>0</v>
      </c>
      <c r="BK2939" s="24"/>
      <c r="BL2939" s="24"/>
      <c r="BM2939" s="24"/>
      <c r="BN2939" s="24"/>
      <c r="BO2939" s="24"/>
      <c r="BP2939" s="24"/>
      <c r="BQ2939" s="24">
        <f t="shared" si="1096"/>
        <v>0</v>
      </c>
      <c r="BR2939" s="24">
        <f t="shared" si="1097"/>
        <v>0</v>
      </c>
      <c r="BU2939" s="24"/>
      <c r="BV2939" s="24"/>
      <c r="BW2939" s="24"/>
      <c r="BX2939" s="24"/>
      <c r="BY2939" s="24"/>
      <c r="BZ2939" s="24"/>
      <c r="CA2939" s="24">
        <f t="shared" si="1098"/>
        <v>0</v>
      </c>
      <c r="CB2939" s="24">
        <f t="shared" si="1099"/>
        <v>0</v>
      </c>
      <c r="CC2939" s="24"/>
      <c r="CE2939" s="24">
        <f t="shared" si="1100"/>
        <v>0</v>
      </c>
      <c r="CG2939" s="24">
        <f t="shared" si="1101"/>
        <v>0</v>
      </c>
      <c r="CI2939" s="24">
        <f t="shared" si="1102"/>
        <v>0</v>
      </c>
      <c r="CK2939" s="24">
        <f t="shared" si="1103"/>
        <v>0</v>
      </c>
      <c r="CM2939" s="24">
        <f t="shared" si="1104"/>
        <v>0</v>
      </c>
      <c r="CO2939" s="24">
        <f t="shared" si="1105"/>
        <v>0</v>
      </c>
      <c r="CQ2939" s="24">
        <f t="shared" si="1106"/>
        <v>0</v>
      </c>
      <c r="CS2939" s="24">
        <f t="shared" si="1107"/>
        <v>0</v>
      </c>
    </row>
    <row r="2940" spans="9:97">
      <c r="I2940" s="24">
        <f t="shared" si="1087"/>
        <v>0</v>
      </c>
      <c r="J2940" s="24">
        <f t="shared" si="1086"/>
        <v>0</v>
      </c>
      <c r="M2940" s="24"/>
      <c r="N2940" s="24"/>
      <c r="O2940" s="24"/>
      <c r="P2940" s="24"/>
      <c r="Q2940" s="24"/>
      <c r="R2940" s="24"/>
      <c r="S2940" s="24">
        <f t="shared" si="1088"/>
        <v>0</v>
      </c>
      <c r="T2940" s="24">
        <f t="shared" si="1109"/>
        <v>0</v>
      </c>
      <c r="W2940" s="24"/>
      <c r="X2940" s="24"/>
      <c r="Y2940" s="24"/>
      <c r="Z2940" s="24"/>
      <c r="AA2940" s="24"/>
      <c r="AB2940" s="24"/>
      <c r="AC2940" s="24">
        <f t="shared" si="1089"/>
        <v>0</v>
      </c>
      <c r="AD2940" s="24">
        <f t="shared" si="1090"/>
        <v>0</v>
      </c>
      <c r="AG2940" s="24"/>
      <c r="AH2940" s="24"/>
      <c r="AI2940" s="24"/>
      <c r="AJ2940" s="24"/>
      <c r="AK2940" s="24"/>
      <c r="AL2940" s="24"/>
      <c r="AM2940" s="24">
        <f t="shared" si="1091"/>
        <v>0</v>
      </c>
      <c r="AN2940" s="24">
        <f t="shared" si="1108"/>
        <v>0</v>
      </c>
      <c r="AQ2940" s="24"/>
      <c r="AR2940" s="24"/>
      <c r="AS2940" s="24"/>
      <c r="AT2940" s="24"/>
      <c r="AU2940" s="24"/>
      <c r="AV2940" s="24"/>
      <c r="AW2940" s="24">
        <f t="shared" si="1092"/>
        <v>0</v>
      </c>
      <c r="AX2940" s="24">
        <f t="shared" si="1093"/>
        <v>0</v>
      </c>
      <c r="BA2940" s="24"/>
      <c r="BB2940" s="24"/>
      <c r="BC2940" s="24"/>
      <c r="BD2940" s="24"/>
      <c r="BE2940" s="24"/>
      <c r="BF2940" s="24"/>
      <c r="BG2940" s="24">
        <f t="shared" si="1094"/>
        <v>0</v>
      </c>
      <c r="BH2940" s="24">
        <f t="shared" si="1095"/>
        <v>0</v>
      </c>
      <c r="BK2940" s="24"/>
      <c r="BL2940" s="24"/>
      <c r="BM2940" s="24"/>
      <c r="BN2940" s="24"/>
      <c r="BO2940" s="24"/>
      <c r="BP2940" s="24"/>
      <c r="BQ2940" s="24">
        <f t="shared" si="1096"/>
        <v>0</v>
      </c>
      <c r="BR2940" s="24">
        <f t="shared" si="1097"/>
        <v>0</v>
      </c>
      <c r="BU2940" s="24"/>
      <c r="BV2940" s="24"/>
      <c r="BW2940" s="24"/>
      <c r="BX2940" s="24"/>
      <c r="BY2940" s="24"/>
      <c r="BZ2940" s="24"/>
      <c r="CA2940" s="24">
        <f t="shared" si="1098"/>
        <v>0</v>
      </c>
      <c r="CB2940" s="24">
        <f t="shared" si="1099"/>
        <v>0</v>
      </c>
      <c r="CC2940" s="24"/>
      <c r="CE2940" s="24">
        <f t="shared" si="1100"/>
        <v>0</v>
      </c>
      <c r="CG2940" s="24">
        <f t="shared" si="1101"/>
        <v>0</v>
      </c>
      <c r="CI2940" s="24">
        <f t="shared" si="1102"/>
        <v>0</v>
      </c>
      <c r="CK2940" s="24">
        <f t="shared" si="1103"/>
        <v>0</v>
      </c>
      <c r="CM2940" s="24">
        <f t="shared" si="1104"/>
        <v>0</v>
      </c>
      <c r="CO2940" s="24">
        <f t="shared" si="1105"/>
        <v>0</v>
      </c>
      <c r="CQ2940" s="24">
        <f t="shared" si="1106"/>
        <v>0</v>
      </c>
      <c r="CS2940" s="24">
        <f t="shared" si="1107"/>
        <v>0</v>
      </c>
    </row>
    <row r="2941" spans="9:97">
      <c r="I2941" s="24">
        <f t="shared" si="1087"/>
        <v>0</v>
      </c>
      <c r="J2941" s="24">
        <f t="shared" si="1086"/>
        <v>0</v>
      </c>
      <c r="M2941" s="24"/>
      <c r="N2941" s="24"/>
      <c r="O2941" s="24"/>
      <c r="P2941" s="24"/>
      <c r="Q2941" s="24"/>
      <c r="R2941" s="24"/>
      <c r="S2941" s="24">
        <f t="shared" si="1088"/>
        <v>0</v>
      </c>
      <c r="T2941" s="24">
        <f t="shared" si="1109"/>
        <v>0</v>
      </c>
      <c r="W2941" s="24"/>
      <c r="X2941" s="24"/>
      <c r="Y2941" s="24"/>
      <c r="Z2941" s="24"/>
      <c r="AA2941" s="24"/>
      <c r="AB2941" s="24"/>
      <c r="AC2941" s="24">
        <f t="shared" si="1089"/>
        <v>0</v>
      </c>
      <c r="AD2941" s="24">
        <f t="shared" si="1090"/>
        <v>0</v>
      </c>
      <c r="AG2941" s="24"/>
      <c r="AH2941" s="24"/>
      <c r="AI2941" s="24"/>
      <c r="AJ2941" s="24"/>
      <c r="AK2941" s="24"/>
      <c r="AL2941" s="24"/>
      <c r="AM2941" s="24">
        <f t="shared" si="1091"/>
        <v>0</v>
      </c>
      <c r="AN2941" s="24">
        <f t="shared" si="1108"/>
        <v>0</v>
      </c>
      <c r="AQ2941" s="24"/>
      <c r="AR2941" s="24"/>
      <c r="AS2941" s="24"/>
      <c r="AT2941" s="24"/>
      <c r="AU2941" s="24"/>
      <c r="AV2941" s="24"/>
      <c r="AW2941" s="24">
        <f t="shared" si="1092"/>
        <v>0</v>
      </c>
      <c r="AX2941" s="24">
        <f t="shared" si="1093"/>
        <v>0</v>
      </c>
      <c r="BA2941" s="24"/>
      <c r="BB2941" s="24"/>
      <c r="BC2941" s="24"/>
      <c r="BD2941" s="24"/>
      <c r="BE2941" s="24"/>
      <c r="BF2941" s="24"/>
      <c r="BG2941" s="24">
        <f t="shared" si="1094"/>
        <v>0</v>
      </c>
      <c r="BH2941" s="24">
        <f t="shared" si="1095"/>
        <v>0</v>
      </c>
      <c r="BK2941" s="24"/>
      <c r="BL2941" s="24"/>
      <c r="BM2941" s="24"/>
      <c r="BN2941" s="24"/>
      <c r="BO2941" s="24"/>
      <c r="BP2941" s="24"/>
      <c r="BQ2941" s="24">
        <f t="shared" si="1096"/>
        <v>0</v>
      </c>
      <c r="BR2941" s="24">
        <f t="shared" si="1097"/>
        <v>0</v>
      </c>
      <c r="BU2941" s="24"/>
      <c r="BV2941" s="24"/>
      <c r="BW2941" s="24"/>
      <c r="BX2941" s="24"/>
      <c r="BY2941" s="24"/>
      <c r="BZ2941" s="24"/>
      <c r="CA2941" s="24">
        <f t="shared" si="1098"/>
        <v>0</v>
      </c>
      <c r="CB2941" s="24">
        <f t="shared" si="1099"/>
        <v>0</v>
      </c>
      <c r="CC2941" s="24"/>
      <c r="CE2941" s="24">
        <f t="shared" si="1100"/>
        <v>0</v>
      </c>
      <c r="CG2941" s="24">
        <f t="shared" si="1101"/>
        <v>0</v>
      </c>
      <c r="CI2941" s="24">
        <f t="shared" si="1102"/>
        <v>0</v>
      </c>
      <c r="CK2941" s="24">
        <f t="shared" si="1103"/>
        <v>0</v>
      </c>
      <c r="CM2941" s="24">
        <f t="shared" si="1104"/>
        <v>0</v>
      </c>
      <c r="CO2941" s="24">
        <f t="shared" si="1105"/>
        <v>0</v>
      </c>
      <c r="CQ2941" s="24">
        <f t="shared" si="1106"/>
        <v>0</v>
      </c>
      <c r="CS2941" s="24">
        <f t="shared" si="1107"/>
        <v>0</v>
      </c>
    </row>
    <row r="2942" spans="9:97">
      <c r="I2942" s="24">
        <f t="shared" si="1087"/>
        <v>0</v>
      </c>
      <c r="J2942" s="24">
        <f t="shared" ref="J2942:J3002" si="1110">IF(F2942&lt;C2942-D2942,C2942-D2942-F2942,0)</f>
        <v>0</v>
      </c>
      <c r="M2942" s="24"/>
      <c r="N2942" s="24"/>
      <c r="O2942" s="24"/>
      <c r="P2942" s="24"/>
      <c r="Q2942" s="24"/>
      <c r="R2942" s="24"/>
      <c r="S2942" s="24">
        <f t="shared" si="1088"/>
        <v>0</v>
      </c>
      <c r="T2942" s="24">
        <f t="shared" si="1109"/>
        <v>0</v>
      </c>
      <c r="W2942" s="24"/>
      <c r="X2942" s="24"/>
      <c r="Y2942" s="24"/>
      <c r="Z2942" s="24"/>
      <c r="AA2942" s="24"/>
      <c r="AB2942" s="24"/>
      <c r="AC2942" s="24">
        <f t="shared" si="1089"/>
        <v>0</v>
      </c>
      <c r="AD2942" s="24">
        <f t="shared" si="1090"/>
        <v>0</v>
      </c>
      <c r="AG2942" s="24"/>
      <c r="AH2942" s="24"/>
      <c r="AI2942" s="24"/>
      <c r="AJ2942" s="24"/>
      <c r="AK2942" s="24"/>
      <c r="AL2942" s="24"/>
      <c r="AM2942" s="24">
        <f t="shared" si="1091"/>
        <v>0</v>
      </c>
      <c r="AN2942" s="24">
        <f t="shared" si="1108"/>
        <v>0</v>
      </c>
      <c r="AQ2942" s="24"/>
      <c r="AR2942" s="24"/>
      <c r="AS2942" s="24"/>
      <c r="AT2942" s="24"/>
      <c r="AU2942" s="24"/>
      <c r="AV2942" s="24"/>
      <c r="AW2942" s="24">
        <f t="shared" si="1092"/>
        <v>0</v>
      </c>
      <c r="AX2942" s="24">
        <f t="shared" si="1093"/>
        <v>0</v>
      </c>
      <c r="BA2942" s="24"/>
      <c r="BB2942" s="24"/>
      <c r="BC2942" s="24"/>
      <c r="BD2942" s="24"/>
      <c r="BE2942" s="24"/>
      <c r="BF2942" s="24"/>
      <c r="BG2942" s="24">
        <f t="shared" si="1094"/>
        <v>0</v>
      </c>
      <c r="BH2942" s="24">
        <f t="shared" si="1095"/>
        <v>0</v>
      </c>
      <c r="BK2942" s="24"/>
      <c r="BL2942" s="24"/>
      <c r="BM2942" s="24"/>
      <c r="BN2942" s="24"/>
      <c r="BO2942" s="24"/>
      <c r="BP2942" s="24"/>
      <c r="BQ2942" s="24">
        <f t="shared" si="1096"/>
        <v>0</v>
      </c>
      <c r="BR2942" s="24">
        <f t="shared" si="1097"/>
        <v>0</v>
      </c>
      <c r="BU2942" s="24"/>
      <c r="BV2942" s="24"/>
      <c r="BW2942" s="24"/>
      <c r="BX2942" s="24"/>
      <c r="BY2942" s="24"/>
      <c r="BZ2942" s="24"/>
      <c r="CA2942" s="24">
        <f t="shared" si="1098"/>
        <v>0</v>
      </c>
      <c r="CB2942" s="24">
        <f t="shared" si="1099"/>
        <v>0</v>
      </c>
      <c r="CC2942" s="24"/>
      <c r="CE2942" s="24">
        <f t="shared" si="1100"/>
        <v>0</v>
      </c>
      <c r="CG2942" s="24">
        <f t="shared" si="1101"/>
        <v>0</v>
      </c>
      <c r="CI2942" s="24">
        <f t="shared" si="1102"/>
        <v>0</v>
      </c>
      <c r="CK2942" s="24">
        <f t="shared" si="1103"/>
        <v>0</v>
      </c>
      <c r="CM2942" s="24">
        <f t="shared" si="1104"/>
        <v>0</v>
      </c>
      <c r="CO2942" s="24">
        <f t="shared" si="1105"/>
        <v>0</v>
      </c>
      <c r="CQ2942" s="24">
        <f t="shared" si="1106"/>
        <v>0</v>
      </c>
      <c r="CS2942" s="24">
        <f t="shared" si="1107"/>
        <v>0</v>
      </c>
    </row>
    <row r="2943" spans="9:97">
      <c r="I2943" s="24">
        <f t="shared" si="1087"/>
        <v>0</v>
      </c>
      <c r="J2943" s="24">
        <f t="shared" si="1110"/>
        <v>0</v>
      </c>
      <c r="M2943" s="24"/>
      <c r="N2943" s="24"/>
      <c r="O2943" s="24"/>
      <c r="P2943" s="24"/>
      <c r="Q2943" s="24"/>
      <c r="R2943" s="24"/>
      <c r="S2943" s="24">
        <f t="shared" si="1088"/>
        <v>0</v>
      </c>
      <c r="T2943" s="24">
        <f t="shared" si="1109"/>
        <v>0</v>
      </c>
      <c r="W2943" s="24"/>
      <c r="X2943" s="24"/>
      <c r="Y2943" s="24"/>
      <c r="Z2943" s="24"/>
      <c r="AA2943" s="24"/>
      <c r="AB2943" s="24"/>
      <c r="AC2943" s="24">
        <f t="shared" si="1089"/>
        <v>0</v>
      </c>
      <c r="AD2943" s="24">
        <f t="shared" si="1090"/>
        <v>0</v>
      </c>
      <c r="AG2943" s="24"/>
      <c r="AH2943" s="24"/>
      <c r="AI2943" s="24"/>
      <c r="AJ2943" s="24"/>
      <c r="AK2943" s="24"/>
      <c r="AL2943" s="24"/>
      <c r="AM2943" s="24">
        <f t="shared" si="1091"/>
        <v>0</v>
      </c>
      <c r="AN2943" s="24">
        <f t="shared" si="1108"/>
        <v>0</v>
      </c>
      <c r="AQ2943" s="24"/>
      <c r="AR2943" s="24"/>
      <c r="AS2943" s="24"/>
      <c r="AT2943" s="24"/>
      <c r="AU2943" s="24"/>
      <c r="AV2943" s="24"/>
      <c r="AW2943" s="24">
        <f t="shared" si="1092"/>
        <v>0</v>
      </c>
      <c r="AX2943" s="24">
        <f t="shared" si="1093"/>
        <v>0</v>
      </c>
      <c r="BA2943" s="24"/>
      <c r="BB2943" s="24"/>
      <c r="BC2943" s="24"/>
      <c r="BD2943" s="24"/>
      <c r="BE2943" s="24"/>
      <c r="BF2943" s="24"/>
      <c r="BG2943" s="24">
        <f t="shared" si="1094"/>
        <v>0</v>
      </c>
      <c r="BH2943" s="24">
        <f t="shared" si="1095"/>
        <v>0</v>
      </c>
      <c r="BK2943" s="24"/>
      <c r="BL2943" s="24"/>
      <c r="BM2943" s="24"/>
      <c r="BN2943" s="24"/>
      <c r="BO2943" s="24"/>
      <c r="BP2943" s="24"/>
      <c r="BQ2943" s="24">
        <f t="shared" si="1096"/>
        <v>0</v>
      </c>
      <c r="BR2943" s="24">
        <f t="shared" si="1097"/>
        <v>0</v>
      </c>
      <c r="BU2943" s="24"/>
      <c r="BV2943" s="24"/>
      <c r="BW2943" s="24"/>
      <c r="BX2943" s="24"/>
      <c r="BY2943" s="24"/>
      <c r="BZ2943" s="24"/>
      <c r="CA2943" s="24">
        <f t="shared" si="1098"/>
        <v>0</v>
      </c>
      <c r="CB2943" s="24">
        <f t="shared" si="1099"/>
        <v>0</v>
      </c>
      <c r="CC2943" s="24"/>
      <c r="CE2943" s="24">
        <f t="shared" si="1100"/>
        <v>0</v>
      </c>
      <c r="CG2943" s="24">
        <f t="shared" si="1101"/>
        <v>0</v>
      </c>
      <c r="CI2943" s="24">
        <f t="shared" si="1102"/>
        <v>0</v>
      </c>
      <c r="CK2943" s="24">
        <f t="shared" si="1103"/>
        <v>0</v>
      </c>
      <c r="CM2943" s="24">
        <f t="shared" si="1104"/>
        <v>0</v>
      </c>
      <c r="CO2943" s="24">
        <f t="shared" si="1105"/>
        <v>0</v>
      </c>
      <c r="CQ2943" s="24">
        <f t="shared" si="1106"/>
        <v>0</v>
      </c>
      <c r="CS2943" s="24">
        <f t="shared" si="1107"/>
        <v>0</v>
      </c>
    </row>
    <row r="2944" spans="9:97">
      <c r="I2944" s="24">
        <f t="shared" si="1087"/>
        <v>0</v>
      </c>
      <c r="J2944" s="24">
        <f t="shared" si="1110"/>
        <v>0</v>
      </c>
      <c r="M2944" s="24"/>
      <c r="N2944" s="24"/>
      <c r="O2944" s="24"/>
      <c r="P2944" s="24"/>
      <c r="Q2944" s="24"/>
      <c r="R2944" s="24"/>
      <c r="S2944" s="24">
        <f t="shared" si="1088"/>
        <v>0</v>
      </c>
      <c r="T2944" s="24">
        <f t="shared" si="1109"/>
        <v>0</v>
      </c>
      <c r="W2944" s="24"/>
      <c r="X2944" s="24"/>
      <c r="Y2944" s="24"/>
      <c r="Z2944" s="24"/>
      <c r="AA2944" s="24"/>
      <c r="AB2944" s="24"/>
      <c r="AC2944" s="24">
        <f t="shared" si="1089"/>
        <v>0</v>
      </c>
      <c r="AD2944" s="24">
        <f t="shared" si="1090"/>
        <v>0</v>
      </c>
      <c r="AG2944" s="24"/>
      <c r="AH2944" s="24"/>
      <c r="AI2944" s="24"/>
      <c r="AJ2944" s="24"/>
      <c r="AK2944" s="24"/>
      <c r="AL2944" s="24"/>
      <c r="AM2944" s="24">
        <f t="shared" si="1091"/>
        <v>0</v>
      </c>
      <c r="AN2944" s="24">
        <f t="shared" si="1108"/>
        <v>0</v>
      </c>
      <c r="AQ2944" s="24"/>
      <c r="AR2944" s="24"/>
      <c r="AS2944" s="24"/>
      <c r="AT2944" s="24"/>
      <c r="AU2944" s="24"/>
      <c r="AV2944" s="24"/>
      <c r="AW2944" s="24">
        <f t="shared" si="1092"/>
        <v>0</v>
      </c>
      <c r="AX2944" s="24">
        <f t="shared" si="1093"/>
        <v>0</v>
      </c>
      <c r="BA2944" s="24"/>
      <c r="BB2944" s="24"/>
      <c r="BC2944" s="24"/>
      <c r="BD2944" s="24"/>
      <c r="BE2944" s="24"/>
      <c r="BF2944" s="24"/>
      <c r="BG2944" s="24">
        <f t="shared" si="1094"/>
        <v>0</v>
      </c>
      <c r="BH2944" s="24">
        <f t="shared" si="1095"/>
        <v>0</v>
      </c>
      <c r="BK2944" s="24"/>
      <c r="BL2944" s="24"/>
      <c r="BM2944" s="24"/>
      <c r="BN2944" s="24"/>
      <c r="BO2944" s="24"/>
      <c r="BP2944" s="24"/>
      <c r="BQ2944" s="24">
        <f t="shared" si="1096"/>
        <v>0</v>
      </c>
      <c r="BR2944" s="24">
        <f t="shared" si="1097"/>
        <v>0</v>
      </c>
      <c r="BU2944" s="24"/>
      <c r="BV2944" s="24"/>
      <c r="BW2944" s="24"/>
      <c r="BX2944" s="24"/>
      <c r="BY2944" s="24"/>
      <c r="BZ2944" s="24"/>
      <c r="CA2944" s="24">
        <f t="shared" si="1098"/>
        <v>0</v>
      </c>
      <c r="CB2944" s="24">
        <f t="shared" si="1099"/>
        <v>0</v>
      </c>
      <c r="CC2944" s="24"/>
      <c r="CE2944" s="24">
        <f t="shared" si="1100"/>
        <v>0</v>
      </c>
      <c r="CG2944" s="24">
        <f t="shared" si="1101"/>
        <v>0</v>
      </c>
      <c r="CI2944" s="24">
        <f t="shared" si="1102"/>
        <v>0</v>
      </c>
      <c r="CK2944" s="24">
        <f t="shared" si="1103"/>
        <v>0</v>
      </c>
      <c r="CM2944" s="24">
        <f t="shared" si="1104"/>
        <v>0</v>
      </c>
      <c r="CO2944" s="24">
        <f t="shared" si="1105"/>
        <v>0</v>
      </c>
      <c r="CQ2944" s="24">
        <f t="shared" si="1106"/>
        <v>0</v>
      </c>
      <c r="CS2944" s="24">
        <f t="shared" si="1107"/>
        <v>0</v>
      </c>
    </row>
    <row r="2945" spans="9:97">
      <c r="I2945" s="24">
        <f t="shared" si="1087"/>
        <v>0</v>
      </c>
      <c r="J2945" s="24">
        <f t="shared" si="1110"/>
        <v>0</v>
      </c>
      <c r="M2945" s="24"/>
      <c r="N2945" s="24"/>
      <c r="O2945" s="24"/>
      <c r="P2945" s="24"/>
      <c r="Q2945" s="24"/>
      <c r="R2945" s="24"/>
      <c r="S2945" s="24">
        <f t="shared" si="1088"/>
        <v>0</v>
      </c>
      <c r="T2945" s="24">
        <f t="shared" si="1109"/>
        <v>0</v>
      </c>
      <c r="W2945" s="24"/>
      <c r="X2945" s="24"/>
      <c r="Y2945" s="24"/>
      <c r="Z2945" s="24"/>
      <c r="AA2945" s="24"/>
      <c r="AB2945" s="24"/>
      <c r="AC2945" s="24">
        <f t="shared" si="1089"/>
        <v>0</v>
      </c>
      <c r="AD2945" s="24">
        <f t="shared" si="1090"/>
        <v>0</v>
      </c>
      <c r="AG2945" s="24"/>
      <c r="AH2945" s="24"/>
      <c r="AI2945" s="24"/>
      <c r="AJ2945" s="24"/>
      <c r="AK2945" s="24"/>
      <c r="AL2945" s="24"/>
      <c r="AM2945" s="24">
        <f t="shared" si="1091"/>
        <v>0</v>
      </c>
      <c r="AN2945" s="24">
        <f t="shared" si="1108"/>
        <v>0</v>
      </c>
      <c r="AQ2945" s="24"/>
      <c r="AR2945" s="24"/>
      <c r="AS2945" s="24"/>
      <c r="AT2945" s="24"/>
      <c r="AU2945" s="24"/>
      <c r="AV2945" s="24"/>
      <c r="AW2945" s="24">
        <f t="shared" si="1092"/>
        <v>0</v>
      </c>
      <c r="AX2945" s="24">
        <f t="shared" si="1093"/>
        <v>0</v>
      </c>
      <c r="BA2945" s="24"/>
      <c r="BB2945" s="24"/>
      <c r="BC2945" s="24"/>
      <c r="BD2945" s="24"/>
      <c r="BE2945" s="24"/>
      <c r="BF2945" s="24"/>
      <c r="BG2945" s="24">
        <f t="shared" si="1094"/>
        <v>0</v>
      </c>
      <c r="BH2945" s="24">
        <f t="shared" si="1095"/>
        <v>0</v>
      </c>
      <c r="BK2945" s="24"/>
      <c r="BL2945" s="24"/>
      <c r="BM2945" s="24"/>
      <c r="BN2945" s="24"/>
      <c r="BO2945" s="24"/>
      <c r="BP2945" s="24"/>
      <c r="BQ2945" s="24">
        <f t="shared" si="1096"/>
        <v>0</v>
      </c>
      <c r="BR2945" s="24">
        <f t="shared" si="1097"/>
        <v>0</v>
      </c>
      <c r="BU2945" s="24"/>
      <c r="BV2945" s="24"/>
      <c r="BW2945" s="24"/>
      <c r="BX2945" s="24"/>
      <c r="BY2945" s="24"/>
      <c r="BZ2945" s="24"/>
      <c r="CA2945" s="24">
        <f t="shared" si="1098"/>
        <v>0</v>
      </c>
      <c r="CB2945" s="24">
        <f t="shared" si="1099"/>
        <v>0</v>
      </c>
      <c r="CC2945" s="24"/>
      <c r="CE2945" s="24">
        <f t="shared" si="1100"/>
        <v>0</v>
      </c>
      <c r="CG2945" s="24">
        <f t="shared" si="1101"/>
        <v>0</v>
      </c>
      <c r="CI2945" s="24">
        <f t="shared" si="1102"/>
        <v>0</v>
      </c>
      <c r="CK2945" s="24">
        <f t="shared" si="1103"/>
        <v>0</v>
      </c>
      <c r="CM2945" s="24">
        <f t="shared" si="1104"/>
        <v>0</v>
      </c>
      <c r="CO2945" s="24">
        <f t="shared" si="1105"/>
        <v>0</v>
      </c>
      <c r="CQ2945" s="24">
        <f t="shared" si="1106"/>
        <v>0</v>
      </c>
      <c r="CS2945" s="24">
        <f t="shared" si="1107"/>
        <v>0</v>
      </c>
    </row>
    <row r="2946" spans="9:97">
      <c r="I2946" s="24">
        <f t="shared" si="1087"/>
        <v>0</v>
      </c>
      <c r="J2946" s="24">
        <f t="shared" si="1110"/>
        <v>0</v>
      </c>
      <c r="M2946" s="24"/>
      <c r="N2946" s="24"/>
      <c r="O2946" s="24"/>
      <c r="P2946" s="24"/>
      <c r="Q2946" s="24"/>
      <c r="R2946" s="24"/>
      <c r="S2946" s="24">
        <f t="shared" si="1088"/>
        <v>0</v>
      </c>
      <c r="T2946" s="24">
        <f t="shared" si="1109"/>
        <v>0</v>
      </c>
      <c r="W2946" s="24"/>
      <c r="X2946" s="24"/>
      <c r="Y2946" s="24"/>
      <c r="Z2946" s="24"/>
      <c r="AA2946" s="24"/>
      <c r="AB2946" s="24"/>
      <c r="AC2946" s="24">
        <f t="shared" si="1089"/>
        <v>0</v>
      </c>
      <c r="AD2946" s="24">
        <f t="shared" si="1090"/>
        <v>0</v>
      </c>
      <c r="AG2946" s="24"/>
      <c r="AH2946" s="24"/>
      <c r="AI2946" s="24"/>
      <c r="AJ2946" s="24"/>
      <c r="AK2946" s="24"/>
      <c r="AL2946" s="24"/>
      <c r="AM2946" s="24">
        <f t="shared" si="1091"/>
        <v>0</v>
      </c>
      <c r="AN2946" s="24">
        <f t="shared" si="1108"/>
        <v>0</v>
      </c>
      <c r="AQ2946" s="24"/>
      <c r="AR2946" s="24"/>
      <c r="AS2946" s="24"/>
      <c r="AT2946" s="24"/>
      <c r="AU2946" s="24"/>
      <c r="AV2946" s="24"/>
      <c r="AW2946" s="24">
        <f t="shared" si="1092"/>
        <v>0</v>
      </c>
      <c r="AX2946" s="24">
        <f t="shared" si="1093"/>
        <v>0</v>
      </c>
      <c r="BA2946" s="24"/>
      <c r="BB2946" s="24"/>
      <c r="BC2946" s="24"/>
      <c r="BD2946" s="24"/>
      <c r="BE2946" s="24"/>
      <c r="BF2946" s="24"/>
      <c r="BG2946" s="24">
        <f t="shared" si="1094"/>
        <v>0</v>
      </c>
      <c r="BH2946" s="24">
        <f t="shared" si="1095"/>
        <v>0</v>
      </c>
      <c r="BK2946" s="24"/>
      <c r="BL2946" s="24"/>
      <c r="BM2946" s="24"/>
      <c r="BN2946" s="24"/>
      <c r="BO2946" s="24"/>
      <c r="BP2946" s="24"/>
      <c r="BQ2946" s="24">
        <f t="shared" si="1096"/>
        <v>0</v>
      </c>
      <c r="BR2946" s="24">
        <f t="shared" si="1097"/>
        <v>0</v>
      </c>
      <c r="BU2946" s="24"/>
      <c r="BV2946" s="24"/>
      <c r="BW2946" s="24"/>
      <c r="BX2946" s="24"/>
      <c r="BY2946" s="24"/>
      <c r="BZ2946" s="24"/>
      <c r="CA2946" s="24">
        <f t="shared" si="1098"/>
        <v>0</v>
      </c>
      <c r="CB2946" s="24">
        <f t="shared" si="1099"/>
        <v>0</v>
      </c>
      <c r="CC2946" s="24"/>
      <c r="CE2946" s="24">
        <f t="shared" si="1100"/>
        <v>0</v>
      </c>
      <c r="CG2946" s="24">
        <f t="shared" si="1101"/>
        <v>0</v>
      </c>
      <c r="CI2946" s="24">
        <f t="shared" si="1102"/>
        <v>0</v>
      </c>
      <c r="CK2946" s="24">
        <f t="shared" si="1103"/>
        <v>0</v>
      </c>
      <c r="CM2946" s="24">
        <f t="shared" si="1104"/>
        <v>0</v>
      </c>
      <c r="CO2946" s="24">
        <f t="shared" si="1105"/>
        <v>0</v>
      </c>
      <c r="CQ2946" s="24">
        <f t="shared" si="1106"/>
        <v>0</v>
      </c>
      <c r="CS2946" s="24">
        <f t="shared" si="1107"/>
        <v>0</v>
      </c>
    </row>
    <row r="2947" spans="9:97">
      <c r="I2947" s="24">
        <f t="shared" si="1087"/>
        <v>0</v>
      </c>
      <c r="J2947" s="24">
        <f t="shared" si="1110"/>
        <v>0</v>
      </c>
      <c r="M2947" s="24"/>
      <c r="N2947" s="24"/>
      <c r="O2947" s="24"/>
      <c r="P2947" s="24"/>
      <c r="Q2947" s="24"/>
      <c r="R2947" s="24"/>
      <c r="S2947" s="24">
        <f t="shared" si="1088"/>
        <v>0</v>
      </c>
      <c r="T2947" s="24">
        <f t="shared" si="1109"/>
        <v>0</v>
      </c>
      <c r="W2947" s="24"/>
      <c r="X2947" s="24"/>
      <c r="Y2947" s="24"/>
      <c r="Z2947" s="24"/>
      <c r="AA2947" s="24"/>
      <c r="AB2947" s="24"/>
      <c r="AC2947" s="24">
        <f t="shared" si="1089"/>
        <v>0</v>
      </c>
      <c r="AD2947" s="24">
        <f t="shared" si="1090"/>
        <v>0</v>
      </c>
      <c r="AG2947" s="24"/>
      <c r="AH2947" s="24"/>
      <c r="AI2947" s="24"/>
      <c r="AJ2947" s="24"/>
      <c r="AK2947" s="24"/>
      <c r="AL2947" s="24"/>
      <c r="AM2947" s="24">
        <f t="shared" si="1091"/>
        <v>0</v>
      </c>
      <c r="AN2947" s="24">
        <f t="shared" si="1108"/>
        <v>0</v>
      </c>
      <c r="AQ2947" s="24"/>
      <c r="AR2947" s="24"/>
      <c r="AS2947" s="24"/>
      <c r="AT2947" s="24"/>
      <c r="AU2947" s="24"/>
      <c r="AV2947" s="24"/>
      <c r="AW2947" s="24">
        <f t="shared" si="1092"/>
        <v>0</v>
      </c>
      <c r="AX2947" s="24">
        <f t="shared" si="1093"/>
        <v>0</v>
      </c>
      <c r="BA2947" s="24"/>
      <c r="BB2947" s="24"/>
      <c r="BC2947" s="24"/>
      <c r="BD2947" s="24"/>
      <c r="BE2947" s="24"/>
      <c r="BF2947" s="24"/>
      <c r="BG2947" s="24">
        <f t="shared" si="1094"/>
        <v>0</v>
      </c>
      <c r="BH2947" s="24">
        <f t="shared" si="1095"/>
        <v>0</v>
      </c>
      <c r="BK2947" s="24"/>
      <c r="BL2947" s="24"/>
      <c r="BM2947" s="24"/>
      <c r="BN2947" s="24"/>
      <c r="BO2947" s="24"/>
      <c r="BP2947" s="24"/>
      <c r="BQ2947" s="24">
        <f t="shared" si="1096"/>
        <v>0</v>
      </c>
      <c r="BR2947" s="24">
        <f t="shared" si="1097"/>
        <v>0</v>
      </c>
      <c r="BU2947" s="24"/>
      <c r="BV2947" s="24"/>
      <c r="BW2947" s="24"/>
      <c r="BX2947" s="24"/>
      <c r="BY2947" s="24"/>
      <c r="BZ2947" s="24"/>
      <c r="CA2947" s="24">
        <f t="shared" si="1098"/>
        <v>0</v>
      </c>
      <c r="CB2947" s="24">
        <f t="shared" si="1099"/>
        <v>0</v>
      </c>
      <c r="CC2947" s="24"/>
      <c r="CE2947" s="24">
        <f t="shared" si="1100"/>
        <v>0</v>
      </c>
      <c r="CG2947" s="24">
        <f t="shared" si="1101"/>
        <v>0</v>
      </c>
      <c r="CI2947" s="24">
        <f t="shared" si="1102"/>
        <v>0</v>
      </c>
      <c r="CK2947" s="24">
        <f t="shared" si="1103"/>
        <v>0</v>
      </c>
      <c r="CM2947" s="24">
        <f t="shared" si="1104"/>
        <v>0</v>
      </c>
      <c r="CO2947" s="24">
        <f t="shared" si="1105"/>
        <v>0</v>
      </c>
      <c r="CQ2947" s="24">
        <f t="shared" si="1106"/>
        <v>0</v>
      </c>
      <c r="CS2947" s="24">
        <f t="shared" si="1107"/>
        <v>0</v>
      </c>
    </row>
    <row r="2948" spans="9:97">
      <c r="I2948" s="24">
        <f t="shared" ref="I2948:I3002" si="1111">IF(F2948&gt;=C2948-D2948,G2948-H2948,E2948)</f>
        <v>0</v>
      </c>
      <c r="J2948" s="24">
        <f t="shared" si="1110"/>
        <v>0</v>
      </c>
      <c r="M2948" s="24"/>
      <c r="N2948" s="24"/>
      <c r="O2948" s="24"/>
      <c r="P2948" s="24"/>
      <c r="Q2948" s="24"/>
      <c r="R2948" s="24"/>
      <c r="S2948" s="24">
        <f t="shared" ref="S2948:S3002" si="1112">IF(P2948&gt;=M2948-N2948,Q2948-R2948,O2948)</f>
        <v>0</v>
      </c>
      <c r="T2948" s="24">
        <f t="shared" si="1109"/>
        <v>0</v>
      </c>
      <c r="W2948" s="24"/>
      <c r="X2948" s="24"/>
      <c r="Y2948" s="24"/>
      <c r="Z2948" s="24"/>
      <c r="AA2948" s="24"/>
      <c r="AB2948" s="24"/>
      <c r="AC2948" s="24">
        <f t="shared" ref="AC2948:AC3002" si="1113">IF(Z2948&gt;=W2948-X2948,AA2948-AB2948,Y2948)</f>
        <v>0</v>
      </c>
      <c r="AD2948" s="24">
        <f t="shared" ref="AD2948:AD3002" si="1114">IF(Z2948&lt;W2948-X2948,W2948-X2948-Z2948,0)</f>
        <v>0</v>
      </c>
      <c r="AG2948" s="24"/>
      <c r="AH2948" s="24"/>
      <c r="AI2948" s="24"/>
      <c r="AJ2948" s="24"/>
      <c r="AK2948" s="24"/>
      <c r="AL2948" s="24"/>
      <c r="AM2948" s="24">
        <f t="shared" ref="AM2948:AM3002" si="1115">IF(AJ2948&gt;=AG2948-AH2948,AK2948-AL2948,AI2948)</f>
        <v>0</v>
      </c>
      <c r="AN2948" s="24">
        <f t="shared" si="1108"/>
        <v>0</v>
      </c>
      <c r="AQ2948" s="24"/>
      <c r="AR2948" s="24"/>
      <c r="AS2948" s="24"/>
      <c r="AT2948" s="24"/>
      <c r="AU2948" s="24"/>
      <c r="AV2948" s="24"/>
      <c r="AW2948" s="24">
        <f t="shared" ref="AW2948:AW3002" si="1116">IF(AS2948&gt;=AR2948-AQ2948,AV2948-AU2948,AT2948)</f>
        <v>0</v>
      </c>
      <c r="AX2948" s="24">
        <f t="shared" ref="AX2948:AX3002" si="1117">IF(AS2948&lt;AR2948-AQ2948,AR2948-AQ2948-AS2948,0)</f>
        <v>0</v>
      </c>
      <c r="BA2948" s="24"/>
      <c r="BB2948" s="24"/>
      <c r="BC2948" s="24"/>
      <c r="BD2948" s="24"/>
      <c r="BE2948" s="24"/>
      <c r="BF2948" s="24"/>
      <c r="BG2948" s="24">
        <f t="shared" ref="BG2948:BG3002" si="1118">IF(BC2948&gt;=BB2948-BA2948,BF2948-BE2948,BD2948)</f>
        <v>0</v>
      </c>
      <c r="BH2948" s="24">
        <f t="shared" ref="BH2948:BH3002" si="1119">IF(BC2948&lt;BB2948-BA2948,BB2948-BA2948-BC2948,0)</f>
        <v>0</v>
      </c>
      <c r="BK2948" s="24"/>
      <c r="BL2948" s="24"/>
      <c r="BM2948" s="24"/>
      <c r="BN2948" s="24"/>
      <c r="BO2948" s="24"/>
      <c r="BP2948" s="24"/>
      <c r="BQ2948" s="24">
        <f t="shared" ref="BQ2948:BQ3002" si="1120">IF(BM2948&gt;=BL2948-BK2948,BP2948-BO2948,BN2948)</f>
        <v>0</v>
      </c>
      <c r="BR2948" s="24">
        <f t="shared" ref="BR2948:BR3002" si="1121">IF(BM2948&lt;BL2948-BK2948,BL2948-BK2948-BM2948,0)</f>
        <v>0</v>
      </c>
      <c r="BU2948" s="24"/>
      <c r="BV2948" s="24"/>
      <c r="BW2948" s="24"/>
      <c r="BX2948" s="24"/>
      <c r="BY2948" s="24"/>
      <c r="BZ2948" s="24"/>
      <c r="CA2948" s="24">
        <f t="shared" ref="CA2948:CA3002" si="1122">IF(BW2948&gt;=BV2948-BU2948,BZ2948-BY2948,BX2948)</f>
        <v>0</v>
      </c>
      <c r="CB2948" s="24">
        <f t="shared" ref="CB2948:CB3002" si="1123">IF(BW2948&lt;BV2948-BU2948,BV2948-BU2948-BW2948,0)</f>
        <v>0</v>
      </c>
      <c r="CC2948" s="24"/>
      <c r="CE2948" s="24">
        <f t="shared" si="1100"/>
        <v>0</v>
      </c>
      <c r="CG2948" s="24">
        <f t="shared" si="1101"/>
        <v>0</v>
      </c>
      <c r="CI2948" s="24">
        <f t="shared" si="1102"/>
        <v>0</v>
      </c>
      <c r="CK2948" s="24">
        <f t="shared" si="1103"/>
        <v>0</v>
      </c>
      <c r="CM2948" s="24">
        <f t="shared" si="1104"/>
        <v>0</v>
      </c>
      <c r="CO2948" s="24">
        <f t="shared" si="1105"/>
        <v>0</v>
      </c>
      <c r="CQ2948" s="24">
        <f t="shared" si="1106"/>
        <v>0</v>
      </c>
      <c r="CS2948" s="24">
        <f t="shared" si="1107"/>
        <v>0</v>
      </c>
    </row>
    <row r="2949" spans="9:97">
      <c r="I2949" s="24">
        <f t="shared" si="1111"/>
        <v>0</v>
      </c>
      <c r="J2949" s="24">
        <f t="shared" si="1110"/>
        <v>0</v>
      </c>
      <c r="M2949" s="24"/>
      <c r="N2949" s="24"/>
      <c r="O2949" s="24"/>
      <c r="P2949" s="24"/>
      <c r="Q2949" s="24"/>
      <c r="R2949" s="24"/>
      <c r="S2949" s="24">
        <f t="shared" si="1112"/>
        <v>0</v>
      </c>
      <c r="T2949" s="24">
        <f t="shared" si="1109"/>
        <v>0</v>
      </c>
      <c r="W2949" s="24"/>
      <c r="X2949" s="24"/>
      <c r="Y2949" s="24"/>
      <c r="Z2949" s="24"/>
      <c r="AA2949" s="24"/>
      <c r="AB2949" s="24"/>
      <c r="AC2949" s="24">
        <f t="shared" si="1113"/>
        <v>0</v>
      </c>
      <c r="AD2949" s="24">
        <f t="shared" si="1114"/>
        <v>0</v>
      </c>
      <c r="AG2949" s="24"/>
      <c r="AH2949" s="24"/>
      <c r="AI2949" s="24"/>
      <c r="AJ2949" s="24"/>
      <c r="AK2949" s="24"/>
      <c r="AL2949" s="24"/>
      <c r="AM2949" s="24">
        <f t="shared" si="1115"/>
        <v>0</v>
      </c>
      <c r="AN2949" s="24">
        <f t="shared" si="1108"/>
        <v>0</v>
      </c>
      <c r="AQ2949" s="24"/>
      <c r="AR2949" s="24"/>
      <c r="AS2949" s="24"/>
      <c r="AT2949" s="24"/>
      <c r="AU2949" s="24"/>
      <c r="AV2949" s="24"/>
      <c r="AW2949" s="24">
        <f t="shared" si="1116"/>
        <v>0</v>
      </c>
      <c r="AX2949" s="24">
        <f t="shared" si="1117"/>
        <v>0</v>
      </c>
      <c r="BA2949" s="24"/>
      <c r="BB2949" s="24"/>
      <c r="BC2949" s="24"/>
      <c r="BD2949" s="24"/>
      <c r="BE2949" s="24"/>
      <c r="BF2949" s="24"/>
      <c r="BG2949" s="24">
        <f t="shared" si="1118"/>
        <v>0</v>
      </c>
      <c r="BH2949" s="24">
        <f t="shared" si="1119"/>
        <v>0</v>
      </c>
      <c r="BK2949" s="24"/>
      <c r="BL2949" s="24"/>
      <c r="BM2949" s="24"/>
      <c r="BN2949" s="24"/>
      <c r="BO2949" s="24"/>
      <c r="BP2949" s="24"/>
      <c r="BQ2949" s="24">
        <f t="shared" si="1120"/>
        <v>0</v>
      </c>
      <c r="BR2949" s="24">
        <f t="shared" si="1121"/>
        <v>0</v>
      </c>
      <c r="BU2949" s="24"/>
      <c r="BV2949" s="24"/>
      <c r="BW2949" s="24"/>
      <c r="BX2949" s="24"/>
      <c r="BY2949" s="24"/>
      <c r="BZ2949" s="24"/>
      <c r="CA2949" s="24">
        <f t="shared" si="1122"/>
        <v>0</v>
      </c>
      <c r="CB2949" s="24">
        <f t="shared" si="1123"/>
        <v>0</v>
      </c>
      <c r="CC2949" s="24"/>
      <c r="CE2949" s="24">
        <f t="shared" ref="CE2949:CE3002" si="1124">SUMIF(B:B,CD2949,G:G)-SUMIF(B:B,CD2949,H:H)</f>
        <v>0</v>
      </c>
      <c r="CG2949" s="24">
        <f t="shared" ref="CG2949:CG3002" si="1125">SUMIF(L:L,CF2949,Q:Q)-SUMIF(L:L,CF2949,R:R)</f>
        <v>0</v>
      </c>
      <c r="CI2949" s="24">
        <f t="shared" ref="CI2949:CI3002" si="1126">SUMIF(V:V,CH2949,AA:AA)-SUMIF(V:V,CH2949,AB:AB)</f>
        <v>0</v>
      </c>
      <c r="CK2949" s="24">
        <f t="shared" ref="CK2949:CK3002" si="1127">SUMIF(AF:AF,CJ2949,AK:AK)-SUMIF(AF:AF,CJ2949,AL:AL)</f>
        <v>0</v>
      </c>
      <c r="CM2949" s="24">
        <f t="shared" ref="CM2949:CM3002" si="1128">SUMIF(AP:AP,CL2949,AV:AV)-SUMIF(AP:AP,CL2949,AU:AU)</f>
        <v>0</v>
      </c>
      <c r="CO2949" s="24">
        <f t="shared" ref="CO2949:CO3002" si="1129">SUMIF(AZ:AZ,CN2949,BF:BF)-SUMIF(AZ:AZ,CN2949,BE:BE)</f>
        <v>0</v>
      </c>
      <c r="CQ2949" s="24">
        <f t="shared" ref="CQ2949:CQ3002" si="1130">SUMIF(BJ:BJ,CP2949,BP:BP)-SUMIF(BJ:BJ,CP2949,BO:BO)</f>
        <v>0</v>
      </c>
      <c r="CS2949" s="24">
        <f t="shared" ref="CS2949:CS3002" si="1131">SUMIF(BT:BT,CR2949,BZ:BZ)-SUMIF(BT:BT,CR2949,BY:BY)</f>
        <v>0</v>
      </c>
    </row>
    <row r="2950" spans="9:97">
      <c r="I2950" s="24">
        <f t="shared" si="1111"/>
        <v>0</v>
      </c>
      <c r="J2950" s="24">
        <f t="shared" si="1110"/>
        <v>0</v>
      </c>
      <c r="M2950" s="24"/>
      <c r="N2950" s="24"/>
      <c r="O2950" s="24"/>
      <c r="P2950" s="24"/>
      <c r="Q2950" s="24"/>
      <c r="R2950" s="24"/>
      <c r="S2950" s="24">
        <f t="shared" si="1112"/>
        <v>0</v>
      </c>
      <c r="T2950" s="24">
        <f t="shared" si="1109"/>
        <v>0</v>
      </c>
      <c r="W2950" s="24"/>
      <c r="X2950" s="24"/>
      <c r="Y2950" s="24"/>
      <c r="Z2950" s="24"/>
      <c r="AA2950" s="24"/>
      <c r="AB2950" s="24"/>
      <c r="AC2950" s="24">
        <f t="shared" si="1113"/>
        <v>0</v>
      </c>
      <c r="AD2950" s="24">
        <f t="shared" si="1114"/>
        <v>0</v>
      </c>
      <c r="AG2950" s="24"/>
      <c r="AH2950" s="24"/>
      <c r="AI2950" s="24"/>
      <c r="AJ2950" s="24"/>
      <c r="AK2950" s="24"/>
      <c r="AL2950" s="24"/>
      <c r="AM2950" s="24">
        <f t="shared" si="1115"/>
        <v>0</v>
      </c>
      <c r="AN2950" s="24">
        <f t="shared" si="1108"/>
        <v>0</v>
      </c>
      <c r="AQ2950" s="24"/>
      <c r="AR2950" s="24"/>
      <c r="AS2950" s="24"/>
      <c r="AT2950" s="24"/>
      <c r="AU2950" s="24"/>
      <c r="AV2950" s="24"/>
      <c r="AW2950" s="24">
        <f t="shared" si="1116"/>
        <v>0</v>
      </c>
      <c r="AX2950" s="24">
        <f t="shared" si="1117"/>
        <v>0</v>
      </c>
      <c r="BA2950" s="24"/>
      <c r="BB2950" s="24"/>
      <c r="BC2950" s="24"/>
      <c r="BD2950" s="24"/>
      <c r="BE2950" s="24"/>
      <c r="BF2950" s="24"/>
      <c r="BG2950" s="24">
        <f t="shared" si="1118"/>
        <v>0</v>
      </c>
      <c r="BH2950" s="24">
        <f t="shared" si="1119"/>
        <v>0</v>
      </c>
      <c r="BK2950" s="24"/>
      <c r="BL2950" s="24"/>
      <c r="BM2950" s="24"/>
      <c r="BN2950" s="24"/>
      <c r="BO2950" s="24"/>
      <c r="BP2950" s="24"/>
      <c r="BQ2950" s="24">
        <f t="shared" si="1120"/>
        <v>0</v>
      </c>
      <c r="BR2950" s="24">
        <f t="shared" si="1121"/>
        <v>0</v>
      </c>
      <c r="BU2950" s="24"/>
      <c r="BV2950" s="24"/>
      <c r="BW2950" s="24"/>
      <c r="BX2950" s="24"/>
      <c r="BY2950" s="24"/>
      <c r="BZ2950" s="24"/>
      <c r="CA2950" s="24">
        <f t="shared" si="1122"/>
        <v>0</v>
      </c>
      <c r="CB2950" s="24">
        <f t="shared" si="1123"/>
        <v>0</v>
      </c>
      <c r="CC2950" s="24"/>
      <c r="CE2950" s="24">
        <f t="shared" si="1124"/>
        <v>0</v>
      </c>
      <c r="CG2950" s="24">
        <f t="shared" si="1125"/>
        <v>0</v>
      </c>
      <c r="CI2950" s="24">
        <f t="shared" si="1126"/>
        <v>0</v>
      </c>
      <c r="CK2950" s="24">
        <f t="shared" si="1127"/>
        <v>0</v>
      </c>
      <c r="CM2950" s="24">
        <f t="shared" si="1128"/>
        <v>0</v>
      </c>
      <c r="CO2950" s="24">
        <f t="shared" si="1129"/>
        <v>0</v>
      </c>
      <c r="CQ2950" s="24">
        <f t="shared" si="1130"/>
        <v>0</v>
      </c>
      <c r="CS2950" s="24">
        <f t="shared" si="1131"/>
        <v>0</v>
      </c>
    </row>
    <row r="2951" spans="9:97">
      <c r="I2951" s="24">
        <f t="shared" si="1111"/>
        <v>0</v>
      </c>
      <c r="J2951" s="24">
        <f t="shared" si="1110"/>
        <v>0</v>
      </c>
      <c r="M2951" s="24"/>
      <c r="N2951" s="24"/>
      <c r="O2951" s="24"/>
      <c r="P2951" s="24"/>
      <c r="Q2951" s="24"/>
      <c r="R2951" s="24"/>
      <c r="S2951" s="24">
        <f t="shared" si="1112"/>
        <v>0</v>
      </c>
      <c r="T2951" s="24">
        <f t="shared" si="1109"/>
        <v>0</v>
      </c>
      <c r="W2951" s="24"/>
      <c r="X2951" s="24"/>
      <c r="Y2951" s="24"/>
      <c r="Z2951" s="24"/>
      <c r="AA2951" s="24"/>
      <c r="AB2951" s="24"/>
      <c r="AC2951" s="24">
        <f t="shared" si="1113"/>
        <v>0</v>
      </c>
      <c r="AD2951" s="24">
        <f t="shared" si="1114"/>
        <v>0</v>
      </c>
      <c r="AG2951" s="24"/>
      <c r="AH2951" s="24"/>
      <c r="AI2951" s="24"/>
      <c r="AJ2951" s="24"/>
      <c r="AK2951" s="24"/>
      <c r="AL2951" s="24"/>
      <c r="AM2951" s="24">
        <f t="shared" si="1115"/>
        <v>0</v>
      </c>
      <c r="AN2951" s="24">
        <f t="shared" si="1108"/>
        <v>0</v>
      </c>
      <c r="AQ2951" s="24"/>
      <c r="AR2951" s="24"/>
      <c r="AS2951" s="24"/>
      <c r="AT2951" s="24"/>
      <c r="AU2951" s="24"/>
      <c r="AV2951" s="24"/>
      <c r="AW2951" s="24">
        <f t="shared" si="1116"/>
        <v>0</v>
      </c>
      <c r="AX2951" s="24">
        <f t="shared" si="1117"/>
        <v>0</v>
      </c>
      <c r="BA2951" s="24"/>
      <c r="BB2951" s="24"/>
      <c r="BC2951" s="24"/>
      <c r="BD2951" s="24"/>
      <c r="BE2951" s="24"/>
      <c r="BF2951" s="24"/>
      <c r="BG2951" s="24">
        <f t="shared" si="1118"/>
        <v>0</v>
      </c>
      <c r="BH2951" s="24">
        <f t="shared" si="1119"/>
        <v>0</v>
      </c>
      <c r="BK2951" s="24"/>
      <c r="BL2951" s="24"/>
      <c r="BM2951" s="24"/>
      <c r="BN2951" s="24"/>
      <c r="BO2951" s="24"/>
      <c r="BP2951" s="24"/>
      <c r="BQ2951" s="24">
        <f t="shared" si="1120"/>
        <v>0</v>
      </c>
      <c r="BR2951" s="24">
        <f t="shared" si="1121"/>
        <v>0</v>
      </c>
      <c r="BU2951" s="24"/>
      <c r="BV2951" s="24"/>
      <c r="BW2951" s="24"/>
      <c r="BX2951" s="24"/>
      <c r="BY2951" s="24"/>
      <c r="BZ2951" s="24"/>
      <c r="CA2951" s="24">
        <f t="shared" si="1122"/>
        <v>0</v>
      </c>
      <c r="CB2951" s="24">
        <f t="shared" si="1123"/>
        <v>0</v>
      </c>
      <c r="CC2951" s="24"/>
      <c r="CE2951" s="24">
        <f t="shared" si="1124"/>
        <v>0</v>
      </c>
      <c r="CG2951" s="24">
        <f t="shared" si="1125"/>
        <v>0</v>
      </c>
      <c r="CI2951" s="24">
        <f t="shared" si="1126"/>
        <v>0</v>
      </c>
      <c r="CK2951" s="24">
        <f t="shared" si="1127"/>
        <v>0</v>
      </c>
      <c r="CM2951" s="24">
        <f t="shared" si="1128"/>
        <v>0</v>
      </c>
      <c r="CO2951" s="24">
        <f t="shared" si="1129"/>
        <v>0</v>
      </c>
      <c r="CQ2951" s="24">
        <f t="shared" si="1130"/>
        <v>0</v>
      </c>
      <c r="CS2951" s="24">
        <f t="shared" si="1131"/>
        <v>0</v>
      </c>
    </row>
    <row r="2952" spans="9:97">
      <c r="I2952" s="24">
        <f t="shared" si="1111"/>
        <v>0</v>
      </c>
      <c r="J2952" s="24">
        <f t="shared" si="1110"/>
        <v>0</v>
      </c>
      <c r="M2952" s="24"/>
      <c r="N2952" s="24"/>
      <c r="O2952" s="24"/>
      <c r="P2952" s="24"/>
      <c r="Q2952" s="24"/>
      <c r="R2952" s="24"/>
      <c r="S2952" s="24">
        <f t="shared" si="1112"/>
        <v>0</v>
      </c>
      <c r="T2952" s="24">
        <f t="shared" si="1109"/>
        <v>0</v>
      </c>
      <c r="W2952" s="24"/>
      <c r="X2952" s="24"/>
      <c r="Y2952" s="24"/>
      <c r="Z2952" s="24"/>
      <c r="AA2952" s="24"/>
      <c r="AB2952" s="24"/>
      <c r="AC2952" s="24">
        <f t="shared" si="1113"/>
        <v>0</v>
      </c>
      <c r="AD2952" s="24">
        <f t="shared" si="1114"/>
        <v>0</v>
      </c>
      <c r="AG2952" s="24"/>
      <c r="AH2952" s="24"/>
      <c r="AI2952" s="24"/>
      <c r="AJ2952" s="24"/>
      <c r="AK2952" s="24"/>
      <c r="AL2952" s="24"/>
      <c r="AM2952" s="24">
        <f t="shared" si="1115"/>
        <v>0</v>
      </c>
      <c r="AN2952" s="24">
        <f t="shared" si="1108"/>
        <v>0</v>
      </c>
      <c r="AQ2952" s="24"/>
      <c r="AR2952" s="24"/>
      <c r="AS2952" s="24"/>
      <c r="AT2952" s="24"/>
      <c r="AU2952" s="24"/>
      <c r="AV2952" s="24"/>
      <c r="AW2952" s="24">
        <f t="shared" si="1116"/>
        <v>0</v>
      </c>
      <c r="AX2952" s="24">
        <f t="shared" si="1117"/>
        <v>0</v>
      </c>
      <c r="BA2952" s="24"/>
      <c r="BB2952" s="24"/>
      <c r="BC2952" s="24"/>
      <c r="BD2952" s="24"/>
      <c r="BE2952" s="24"/>
      <c r="BF2952" s="24"/>
      <c r="BG2952" s="24">
        <f t="shared" si="1118"/>
        <v>0</v>
      </c>
      <c r="BH2952" s="24">
        <f t="shared" si="1119"/>
        <v>0</v>
      </c>
      <c r="BK2952" s="24"/>
      <c r="BL2952" s="24"/>
      <c r="BM2952" s="24"/>
      <c r="BN2952" s="24"/>
      <c r="BO2952" s="24"/>
      <c r="BP2952" s="24"/>
      <c r="BQ2952" s="24">
        <f t="shared" si="1120"/>
        <v>0</v>
      </c>
      <c r="BR2952" s="24">
        <f t="shared" si="1121"/>
        <v>0</v>
      </c>
      <c r="BU2952" s="24"/>
      <c r="BV2952" s="24"/>
      <c r="BW2952" s="24"/>
      <c r="BX2952" s="24"/>
      <c r="BY2952" s="24"/>
      <c r="BZ2952" s="24"/>
      <c r="CA2952" s="24">
        <f t="shared" si="1122"/>
        <v>0</v>
      </c>
      <c r="CB2952" s="24">
        <f t="shared" si="1123"/>
        <v>0</v>
      </c>
      <c r="CC2952" s="24"/>
      <c r="CE2952" s="24">
        <f t="shared" si="1124"/>
        <v>0</v>
      </c>
      <c r="CG2952" s="24">
        <f t="shared" si="1125"/>
        <v>0</v>
      </c>
      <c r="CI2952" s="24">
        <f t="shared" si="1126"/>
        <v>0</v>
      </c>
      <c r="CK2952" s="24">
        <f t="shared" si="1127"/>
        <v>0</v>
      </c>
      <c r="CM2952" s="24">
        <f t="shared" si="1128"/>
        <v>0</v>
      </c>
      <c r="CO2952" s="24">
        <f t="shared" si="1129"/>
        <v>0</v>
      </c>
      <c r="CQ2952" s="24">
        <f t="shared" si="1130"/>
        <v>0</v>
      </c>
      <c r="CS2952" s="24">
        <f t="shared" si="1131"/>
        <v>0</v>
      </c>
    </row>
    <row r="2953" spans="9:97">
      <c r="I2953" s="24">
        <f t="shared" si="1111"/>
        <v>0</v>
      </c>
      <c r="J2953" s="24">
        <f t="shared" si="1110"/>
        <v>0</v>
      </c>
      <c r="M2953" s="24"/>
      <c r="N2953" s="24"/>
      <c r="O2953" s="24"/>
      <c r="P2953" s="24"/>
      <c r="Q2953" s="24"/>
      <c r="R2953" s="24"/>
      <c r="S2953" s="24">
        <f t="shared" si="1112"/>
        <v>0</v>
      </c>
      <c r="T2953" s="24">
        <f t="shared" si="1109"/>
        <v>0</v>
      </c>
      <c r="W2953" s="24"/>
      <c r="X2953" s="24"/>
      <c r="Y2953" s="24"/>
      <c r="Z2953" s="24"/>
      <c r="AA2953" s="24"/>
      <c r="AB2953" s="24"/>
      <c r="AC2953" s="24">
        <f t="shared" si="1113"/>
        <v>0</v>
      </c>
      <c r="AD2953" s="24">
        <f t="shared" si="1114"/>
        <v>0</v>
      </c>
      <c r="AG2953" s="24"/>
      <c r="AH2953" s="24"/>
      <c r="AI2953" s="24"/>
      <c r="AJ2953" s="24"/>
      <c r="AK2953" s="24"/>
      <c r="AL2953" s="24"/>
      <c r="AM2953" s="24">
        <f t="shared" si="1115"/>
        <v>0</v>
      </c>
      <c r="AN2953" s="24">
        <f t="shared" si="1108"/>
        <v>0</v>
      </c>
      <c r="AQ2953" s="24"/>
      <c r="AR2953" s="24"/>
      <c r="AS2953" s="24"/>
      <c r="AT2953" s="24"/>
      <c r="AU2953" s="24"/>
      <c r="AV2953" s="24"/>
      <c r="AW2953" s="24">
        <f t="shared" si="1116"/>
        <v>0</v>
      </c>
      <c r="AX2953" s="24">
        <f t="shared" si="1117"/>
        <v>0</v>
      </c>
      <c r="BA2953" s="24"/>
      <c r="BB2953" s="24"/>
      <c r="BC2953" s="24"/>
      <c r="BD2953" s="24"/>
      <c r="BE2953" s="24"/>
      <c r="BF2953" s="24"/>
      <c r="BG2953" s="24">
        <f t="shared" si="1118"/>
        <v>0</v>
      </c>
      <c r="BH2953" s="24">
        <f t="shared" si="1119"/>
        <v>0</v>
      </c>
      <c r="BK2953" s="24"/>
      <c r="BL2953" s="24"/>
      <c r="BM2953" s="24"/>
      <c r="BN2953" s="24"/>
      <c r="BO2953" s="24"/>
      <c r="BP2953" s="24"/>
      <c r="BQ2953" s="24">
        <f t="shared" si="1120"/>
        <v>0</v>
      </c>
      <c r="BR2953" s="24">
        <f t="shared" si="1121"/>
        <v>0</v>
      </c>
      <c r="BU2953" s="24"/>
      <c r="BV2953" s="24"/>
      <c r="BW2953" s="24"/>
      <c r="BX2953" s="24"/>
      <c r="BY2953" s="24"/>
      <c r="BZ2953" s="24"/>
      <c r="CA2953" s="24">
        <f t="shared" si="1122"/>
        <v>0</v>
      </c>
      <c r="CB2953" s="24">
        <f t="shared" si="1123"/>
        <v>0</v>
      </c>
      <c r="CC2953" s="24"/>
      <c r="CE2953" s="24">
        <f t="shared" si="1124"/>
        <v>0</v>
      </c>
      <c r="CG2953" s="24">
        <f t="shared" si="1125"/>
        <v>0</v>
      </c>
      <c r="CI2953" s="24">
        <f t="shared" si="1126"/>
        <v>0</v>
      </c>
      <c r="CK2953" s="24">
        <f t="shared" si="1127"/>
        <v>0</v>
      </c>
      <c r="CM2953" s="24">
        <f t="shared" si="1128"/>
        <v>0</v>
      </c>
      <c r="CO2953" s="24">
        <f t="shared" si="1129"/>
        <v>0</v>
      </c>
      <c r="CQ2953" s="24">
        <f t="shared" si="1130"/>
        <v>0</v>
      </c>
      <c r="CS2953" s="24">
        <f t="shared" si="1131"/>
        <v>0</v>
      </c>
    </row>
    <row r="2954" spans="9:97">
      <c r="I2954" s="24">
        <f t="shared" si="1111"/>
        <v>0</v>
      </c>
      <c r="J2954" s="24">
        <f t="shared" si="1110"/>
        <v>0</v>
      </c>
      <c r="M2954" s="24"/>
      <c r="N2954" s="24"/>
      <c r="O2954" s="24"/>
      <c r="P2954" s="24"/>
      <c r="Q2954" s="24"/>
      <c r="R2954" s="24"/>
      <c r="S2954" s="24">
        <f t="shared" si="1112"/>
        <v>0</v>
      </c>
      <c r="T2954" s="24">
        <f t="shared" si="1109"/>
        <v>0</v>
      </c>
      <c r="W2954" s="24"/>
      <c r="X2954" s="24"/>
      <c r="Y2954" s="24"/>
      <c r="Z2954" s="24"/>
      <c r="AA2954" s="24"/>
      <c r="AB2954" s="24"/>
      <c r="AC2954" s="24">
        <f t="shared" si="1113"/>
        <v>0</v>
      </c>
      <c r="AD2954" s="24">
        <f t="shared" si="1114"/>
        <v>0</v>
      </c>
      <c r="AG2954" s="24"/>
      <c r="AH2954" s="24"/>
      <c r="AI2954" s="24"/>
      <c r="AJ2954" s="24"/>
      <c r="AK2954" s="24"/>
      <c r="AL2954" s="24"/>
      <c r="AM2954" s="24">
        <f t="shared" si="1115"/>
        <v>0</v>
      </c>
      <c r="AN2954" s="24">
        <f t="shared" si="1108"/>
        <v>0</v>
      </c>
      <c r="AQ2954" s="24"/>
      <c r="AR2954" s="24"/>
      <c r="AS2954" s="24"/>
      <c r="AT2954" s="24"/>
      <c r="AU2954" s="24"/>
      <c r="AV2954" s="24"/>
      <c r="AW2954" s="24">
        <f t="shared" si="1116"/>
        <v>0</v>
      </c>
      <c r="AX2954" s="24">
        <f t="shared" si="1117"/>
        <v>0</v>
      </c>
      <c r="BA2954" s="24"/>
      <c r="BB2954" s="24"/>
      <c r="BC2954" s="24"/>
      <c r="BD2954" s="24"/>
      <c r="BE2954" s="24"/>
      <c r="BF2954" s="24"/>
      <c r="BG2954" s="24">
        <f t="shared" si="1118"/>
        <v>0</v>
      </c>
      <c r="BH2954" s="24">
        <f t="shared" si="1119"/>
        <v>0</v>
      </c>
      <c r="BK2954" s="24"/>
      <c r="BL2954" s="24"/>
      <c r="BM2954" s="24"/>
      <c r="BN2954" s="24"/>
      <c r="BO2954" s="24"/>
      <c r="BP2954" s="24"/>
      <c r="BQ2954" s="24">
        <f t="shared" si="1120"/>
        <v>0</v>
      </c>
      <c r="BR2954" s="24">
        <f t="shared" si="1121"/>
        <v>0</v>
      </c>
      <c r="BU2954" s="24"/>
      <c r="BV2954" s="24"/>
      <c r="BW2954" s="24"/>
      <c r="BX2954" s="24"/>
      <c r="BY2954" s="24"/>
      <c r="BZ2954" s="24"/>
      <c r="CA2954" s="24">
        <f t="shared" si="1122"/>
        <v>0</v>
      </c>
      <c r="CB2954" s="24">
        <f t="shared" si="1123"/>
        <v>0</v>
      </c>
      <c r="CC2954" s="24"/>
      <c r="CE2954" s="24">
        <f t="shared" si="1124"/>
        <v>0</v>
      </c>
      <c r="CG2954" s="24">
        <f t="shared" si="1125"/>
        <v>0</v>
      </c>
      <c r="CI2954" s="24">
        <f t="shared" si="1126"/>
        <v>0</v>
      </c>
      <c r="CK2954" s="24">
        <f t="shared" si="1127"/>
        <v>0</v>
      </c>
      <c r="CM2954" s="24">
        <f t="shared" si="1128"/>
        <v>0</v>
      </c>
      <c r="CO2954" s="24">
        <f t="shared" si="1129"/>
        <v>0</v>
      </c>
      <c r="CQ2954" s="24">
        <f t="shared" si="1130"/>
        <v>0</v>
      </c>
      <c r="CS2954" s="24">
        <f t="shared" si="1131"/>
        <v>0</v>
      </c>
    </row>
    <row r="2955" spans="9:97">
      <c r="I2955" s="24">
        <f t="shared" si="1111"/>
        <v>0</v>
      </c>
      <c r="J2955" s="24">
        <f t="shared" si="1110"/>
        <v>0</v>
      </c>
      <c r="M2955" s="24"/>
      <c r="N2955" s="24"/>
      <c r="O2955" s="24"/>
      <c r="P2955" s="24"/>
      <c r="Q2955" s="24"/>
      <c r="R2955" s="24"/>
      <c r="S2955" s="24">
        <f t="shared" si="1112"/>
        <v>0</v>
      </c>
      <c r="T2955" s="24">
        <f t="shared" si="1109"/>
        <v>0</v>
      </c>
      <c r="W2955" s="24"/>
      <c r="X2955" s="24"/>
      <c r="Y2955" s="24"/>
      <c r="Z2955" s="24"/>
      <c r="AA2955" s="24"/>
      <c r="AB2955" s="24"/>
      <c r="AC2955" s="24">
        <f t="shared" si="1113"/>
        <v>0</v>
      </c>
      <c r="AD2955" s="24">
        <f t="shared" si="1114"/>
        <v>0</v>
      </c>
      <c r="AG2955" s="24"/>
      <c r="AH2955" s="24"/>
      <c r="AI2955" s="24"/>
      <c r="AJ2955" s="24"/>
      <c r="AK2955" s="24"/>
      <c r="AL2955" s="24"/>
      <c r="AM2955" s="24">
        <f t="shared" si="1115"/>
        <v>0</v>
      </c>
      <c r="AN2955" s="24">
        <f t="shared" si="1108"/>
        <v>0</v>
      </c>
      <c r="AQ2955" s="24"/>
      <c r="AR2955" s="24"/>
      <c r="AS2955" s="24"/>
      <c r="AT2955" s="24"/>
      <c r="AU2955" s="24"/>
      <c r="AV2955" s="24"/>
      <c r="AW2955" s="24">
        <f t="shared" si="1116"/>
        <v>0</v>
      </c>
      <c r="AX2955" s="24">
        <f t="shared" si="1117"/>
        <v>0</v>
      </c>
      <c r="BA2955" s="24"/>
      <c r="BB2955" s="24"/>
      <c r="BC2955" s="24"/>
      <c r="BD2955" s="24"/>
      <c r="BE2955" s="24"/>
      <c r="BF2955" s="24"/>
      <c r="BG2955" s="24">
        <f t="shared" si="1118"/>
        <v>0</v>
      </c>
      <c r="BH2955" s="24">
        <f t="shared" si="1119"/>
        <v>0</v>
      </c>
      <c r="BK2955" s="24"/>
      <c r="BL2955" s="24"/>
      <c r="BM2955" s="24"/>
      <c r="BN2955" s="24"/>
      <c r="BO2955" s="24"/>
      <c r="BP2955" s="24"/>
      <c r="BQ2955" s="24">
        <f t="shared" si="1120"/>
        <v>0</v>
      </c>
      <c r="BR2955" s="24">
        <f t="shared" si="1121"/>
        <v>0</v>
      </c>
      <c r="BU2955" s="24"/>
      <c r="BV2955" s="24"/>
      <c r="BW2955" s="24"/>
      <c r="BX2955" s="24"/>
      <c r="BY2955" s="24"/>
      <c r="BZ2955" s="24"/>
      <c r="CA2955" s="24">
        <f t="shared" si="1122"/>
        <v>0</v>
      </c>
      <c r="CB2955" s="24">
        <f t="shared" si="1123"/>
        <v>0</v>
      </c>
      <c r="CC2955" s="24"/>
      <c r="CE2955" s="24">
        <f t="shared" si="1124"/>
        <v>0</v>
      </c>
      <c r="CG2955" s="24">
        <f t="shared" si="1125"/>
        <v>0</v>
      </c>
      <c r="CI2955" s="24">
        <f t="shared" si="1126"/>
        <v>0</v>
      </c>
      <c r="CK2955" s="24">
        <f t="shared" si="1127"/>
        <v>0</v>
      </c>
      <c r="CM2955" s="24">
        <f t="shared" si="1128"/>
        <v>0</v>
      </c>
      <c r="CO2955" s="24">
        <f t="shared" si="1129"/>
        <v>0</v>
      </c>
      <c r="CQ2955" s="24">
        <f t="shared" si="1130"/>
        <v>0</v>
      </c>
      <c r="CS2955" s="24">
        <f t="shared" si="1131"/>
        <v>0</v>
      </c>
    </row>
    <row r="2956" spans="9:97">
      <c r="I2956" s="24">
        <f t="shared" si="1111"/>
        <v>0</v>
      </c>
      <c r="J2956" s="24">
        <f t="shared" si="1110"/>
        <v>0</v>
      </c>
      <c r="M2956" s="24"/>
      <c r="N2956" s="24"/>
      <c r="O2956" s="24"/>
      <c r="P2956" s="24"/>
      <c r="Q2956" s="24"/>
      <c r="R2956" s="24"/>
      <c r="S2956" s="24">
        <f t="shared" si="1112"/>
        <v>0</v>
      </c>
      <c r="T2956" s="24">
        <f t="shared" si="1109"/>
        <v>0</v>
      </c>
      <c r="W2956" s="24"/>
      <c r="X2956" s="24"/>
      <c r="Y2956" s="24"/>
      <c r="Z2956" s="24"/>
      <c r="AA2956" s="24"/>
      <c r="AB2956" s="24"/>
      <c r="AC2956" s="24">
        <f t="shared" si="1113"/>
        <v>0</v>
      </c>
      <c r="AD2956" s="24">
        <f t="shared" si="1114"/>
        <v>0</v>
      </c>
      <c r="AG2956" s="24"/>
      <c r="AH2956" s="24"/>
      <c r="AI2956" s="24"/>
      <c r="AJ2956" s="24"/>
      <c r="AK2956" s="24"/>
      <c r="AL2956" s="24"/>
      <c r="AM2956" s="24">
        <f t="shared" si="1115"/>
        <v>0</v>
      </c>
      <c r="AN2956" s="24">
        <f t="shared" si="1108"/>
        <v>0</v>
      </c>
      <c r="AQ2956" s="24"/>
      <c r="AR2956" s="24"/>
      <c r="AS2956" s="24"/>
      <c r="AT2956" s="24"/>
      <c r="AU2956" s="24"/>
      <c r="AV2956" s="24"/>
      <c r="AW2956" s="24">
        <f t="shared" si="1116"/>
        <v>0</v>
      </c>
      <c r="AX2956" s="24">
        <f t="shared" si="1117"/>
        <v>0</v>
      </c>
      <c r="BA2956" s="24"/>
      <c r="BB2956" s="24"/>
      <c r="BC2956" s="24"/>
      <c r="BD2956" s="24"/>
      <c r="BE2956" s="24"/>
      <c r="BF2956" s="24"/>
      <c r="BG2956" s="24">
        <f t="shared" si="1118"/>
        <v>0</v>
      </c>
      <c r="BH2956" s="24">
        <f t="shared" si="1119"/>
        <v>0</v>
      </c>
      <c r="BK2956" s="24"/>
      <c r="BL2956" s="24"/>
      <c r="BM2956" s="24"/>
      <c r="BN2956" s="24"/>
      <c r="BO2956" s="24"/>
      <c r="BP2956" s="24"/>
      <c r="BQ2956" s="24">
        <f t="shared" si="1120"/>
        <v>0</v>
      </c>
      <c r="BR2956" s="24">
        <f t="shared" si="1121"/>
        <v>0</v>
      </c>
      <c r="BU2956" s="24"/>
      <c r="BV2956" s="24"/>
      <c r="BW2956" s="24"/>
      <c r="BX2956" s="24"/>
      <c r="BY2956" s="24"/>
      <c r="BZ2956" s="24"/>
      <c r="CA2956" s="24">
        <f t="shared" si="1122"/>
        <v>0</v>
      </c>
      <c r="CB2956" s="24">
        <f t="shared" si="1123"/>
        <v>0</v>
      </c>
      <c r="CC2956" s="24"/>
      <c r="CE2956" s="24">
        <f t="shared" si="1124"/>
        <v>0</v>
      </c>
      <c r="CG2956" s="24">
        <f t="shared" si="1125"/>
        <v>0</v>
      </c>
      <c r="CI2956" s="24">
        <f t="shared" si="1126"/>
        <v>0</v>
      </c>
      <c r="CK2956" s="24">
        <f t="shared" si="1127"/>
        <v>0</v>
      </c>
      <c r="CM2956" s="24">
        <f t="shared" si="1128"/>
        <v>0</v>
      </c>
      <c r="CO2956" s="24">
        <f t="shared" si="1129"/>
        <v>0</v>
      </c>
      <c r="CQ2956" s="24">
        <f t="shared" si="1130"/>
        <v>0</v>
      </c>
      <c r="CS2956" s="24">
        <f t="shared" si="1131"/>
        <v>0</v>
      </c>
    </row>
    <row r="2957" spans="9:97">
      <c r="I2957" s="24">
        <f t="shared" si="1111"/>
        <v>0</v>
      </c>
      <c r="J2957" s="24">
        <f t="shared" si="1110"/>
        <v>0</v>
      </c>
      <c r="M2957" s="24"/>
      <c r="N2957" s="24"/>
      <c r="O2957" s="24"/>
      <c r="P2957" s="24"/>
      <c r="Q2957" s="24"/>
      <c r="R2957" s="24"/>
      <c r="S2957" s="24">
        <f t="shared" si="1112"/>
        <v>0</v>
      </c>
      <c r="T2957" s="24">
        <f t="shared" si="1109"/>
        <v>0</v>
      </c>
      <c r="W2957" s="24"/>
      <c r="X2957" s="24"/>
      <c r="Y2957" s="24"/>
      <c r="Z2957" s="24"/>
      <c r="AA2957" s="24"/>
      <c r="AB2957" s="24"/>
      <c r="AC2957" s="24">
        <f t="shared" si="1113"/>
        <v>0</v>
      </c>
      <c r="AD2957" s="24">
        <f t="shared" si="1114"/>
        <v>0</v>
      </c>
      <c r="AG2957" s="24"/>
      <c r="AH2957" s="24"/>
      <c r="AI2957" s="24"/>
      <c r="AJ2957" s="24"/>
      <c r="AK2957" s="24"/>
      <c r="AL2957" s="24"/>
      <c r="AM2957" s="24">
        <f t="shared" si="1115"/>
        <v>0</v>
      </c>
      <c r="AN2957" s="24">
        <f t="shared" si="1108"/>
        <v>0</v>
      </c>
      <c r="AQ2957" s="24"/>
      <c r="AR2957" s="24"/>
      <c r="AS2957" s="24"/>
      <c r="AT2957" s="24"/>
      <c r="AU2957" s="24"/>
      <c r="AV2957" s="24"/>
      <c r="AW2957" s="24">
        <f t="shared" si="1116"/>
        <v>0</v>
      </c>
      <c r="AX2957" s="24">
        <f t="shared" si="1117"/>
        <v>0</v>
      </c>
      <c r="BA2957" s="24"/>
      <c r="BB2957" s="24"/>
      <c r="BC2957" s="24"/>
      <c r="BD2957" s="24"/>
      <c r="BE2957" s="24"/>
      <c r="BF2957" s="24"/>
      <c r="BG2957" s="24">
        <f t="shared" si="1118"/>
        <v>0</v>
      </c>
      <c r="BH2957" s="24">
        <f t="shared" si="1119"/>
        <v>0</v>
      </c>
      <c r="BK2957" s="24"/>
      <c r="BL2957" s="24"/>
      <c r="BM2957" s="24"/>
      <c r="BN2957" s="24"/>
      <c r="BO2957" s="24"/>
      <c r="BP2957" s="24"/>
      <c r="BQ2957" s="24">
        <f t="shared" si="1120"/>
        <v>0</v>
      </c>
      <c r="BR2957" s="24">
        <f t="shared" si="1121"/>
        <v>0</v>
      </c>
      <c r="BU2957" s="24"/>
      <c r="BV2957" s="24"/>
      <c r="BW2957" s="24"/>
      <c r="BX2957" s="24"/>
      <c r="BY2957" s="24"/>
      <c r="BZ2957" s="24"/>
      <c r="CA2957" s="24">
        <f t="shared" si="1122"/>
        <v>0</v>
      </c>
      <c r="CB2957" s="24">
        <f t="shared" si="1123"/>
        <v>0</v>
      </c>
      <c r="CC2957" s="24"/>
      <c r="CE2957" s="24">
        <f t="shared" si="1124"/>
        <v>0</v>
      </c>
      <c r="CG2957" s="24">
        <f t="shared" si="1125"/>
        <v>0</v>
      </c>
      <c r="CI2957" s="24">
        <f t="shared" si="1126"/>
        <v>0</v>
      </c>
      <c r="CK2957" s="24">
        <f t="shared" si="1127"/>
        <v>0</v>
      </c>
      <c r="CM2957" s="24">
        <f t="shared" si="1128"/>
        <v>0</v>
      </c>
      <c r="CO2957" s="24">
        <f t="shared" si="1129"/>
        <v>0</v>
      </c>
      <c r="CQ2957" s="24">
        <f t="shared" si="1130"/>
        <v>0</v>
      </c>
      <c r="CS2957" s="24">
        <f t="shared" si="1131"/>
        <v>0</v>
      </c>
    </row>
    <row r="2958" spans="9:97">
      <c r="I2958" s="24">
        <f t="shared" si="1111"/>
        <v>0</v>
      </c>
      <c r="J2958" s="24">
        <f t="shared" si="1110"/>
        <v>0</v>
      </c>
      <c r="M2958" s="24"/>
      <c r="N2958" s="24"/>
      <c r="O2958" s="24"/>
      <c r="P2958" s="24"/>
      <c r="Q2958" s="24"/>
      <c r="R2958" s="24"/>
      <c r="S2958" s="24">
        <f t="shared" si="1112"/>
        <v>0</v>
      </c>
      <c r="T2958" s="24">
        <f t="shared" si="1109"/>
        <v>0</v>
      </c>
      <c r="W2958" s="24"/>
      <c r="X2958" s="24"/>
      <c r="Y2958" s="24"/>
      <c r="Z2958" s="24"/>
      <c r="AA2958" s="24"/>
      <c r="AB2958" s="24"/>
      <c r="AC2958" s="24">
        <f t="shared" si="1113"/>
        <v>0</v>
      </c>
      <c r="AD2958" s="24">
        <f t="shared" si="1114"/>
        <v>0</v>
      </c>
      <c r="AG2958" s="24"/>
      <c r="AH2958" s="24"/>
      <c r="AI2958" s="24"/>
      <c r="AJ2958" s="24"/>
      <c r="AK2958" s="24"/>
      <c r="AL2958" s="24"/>
      <c r="AM2958" s="24">
        <f t="shared" si="1115"/>
        <v>0</v>
      </c>
      <c r="AN2958" s="24">
        <f t="shared" si="1108"/>
        <v>0</v>
      </c>
      <c r="AQ2958" s="24"/>
      <c r="AR2958" s="24"/>
      <c r="AS2958" s="24"/>
      <c r="AT2958" s="24"/>
      <c r="AU2958" s="24"/>
      <c r="AV2958" s="24"/>
      <c r="AW2958" s="24">
        <f t="shared" si="1116"/>
        <v>0</v>
      </c>
      <c r="AX2958" s="24">
        <f t="shared" si="1117"/>
        <v>0</v>
      </c>
      <c r="BA2958" s="24"/>
      <c r="BB2958" s="24"/>
      <c r="BC2958" s="24"/>
      <c r="BD2958" s="24"/>
      <c r="BE2958" s="24"/>
      <c r="BF2958" s="24"/>
      <c r="BG2958" s="24">
        <f t="shared" si="1118"/>
        <v>0</v>
      </c>
      <c r="BH2958" s="24">
        <f t="shared" si="1119"/>
        <v>0</v>
      </c>
      <c r="BK2958" s="24"/>
      <c r="BL2958" s="24"/>
      <c r="BM2958" s="24"/>
      <c r="BN2958" s="24"/>
      <c r="BO2958" s="24"/>
      <c r="BP2958" s="24"/>
      <c r="BQ2958" s="24">
        <f t="shared" si="1120"/>
        <v>0</v>
      </c>
      <c r="BR2958" s="24">
        <f t="shared" si="1121"/>
        <v>0</v>
      </c>
      <c r="BU2958" s="24"/>
      <c r="BV2958" s="24"/>
      <c r="BW2958" s="24"/>
      <c r="BX2958" s="24"/>
      <c r="BY2958" s="24"/>
      <c r="BZ2958" s="24"/>
      <c r="CA2958" s="24">
        <f t="shared" si="1122"/>
        <v>0</v>
      </c>
      <c r="CB2958" s="24">
        <f t="shared" si="1123"/>
        <v>0</v>
      </c>
      <c r="CC2958" s="24"/>
      <c r="CE2958" s="24">
        <f t="shared" si="1124"/>
        <v>0</v>
      </c>
      <c r="CG2958" s="24">
        <f t="shared" si="1125"/>
        <v>0</v>
      </c>
      <c r="CI2958" s="24">
        <f t="shared" si="1126"/>
        <v>0</v>
      </c>
      <c r="CK2958" s="24">
        <f t="shared" si="1127"/>
        <v>0</v>
      </c>
      <c r="CM2958" s="24">
        <f t="shared" si="1128"/>
        <v>0</v>
      </c>
      <c r="CO2958" s="24">
        <f t="shared" si="1129"/>
        <v>0</v>
      </c>
      <c r="CQ2958" s="24">
        <f t="shared" si="1130"/>
        <v>0</v>
      </c>
      <c r="CS2958" s="24">
        <f t="shared" si="1131"/>
        <v>0</v>
      </c>
    </row>
    <row r="2959" spans="9:97">
      <c r="I2959" s="24">
        <f t="shared" si="1111"/>
        <v>0</v>
      </c>
      <c r="J2959" s="24">
        <f t="shared" si="1110"/>
        <v>0</v>
      </c>
      <c r="M2959" s="24"/>
      <c r="N2959" s="24"/>
      <c r="O2959" s="24"/>
      <c r="P2959" s="24"/>
      <c r="Q2959" s="24"/>
      <c r="R2959" s="24"/>
      <c r="S2959" s="24">
        <f t="shared" si="1112"/>
        <v>0</v>
      </c>
      <c r="T2959" s="24">
        <f t="shared" si="1109"/>
        <v>0</v>
      </c>
      <c r="W2959" s="24"/>
      <c r="X2959" s="24"/>
      <c r="Y2959" s="24"/>
      <c r="Z2959" s="24"/>
      <c r="AA2959" s="24"/>
      <c r="AB2959" s="24"/>
      <c r="AC2959" s="24">
        <f t="shared" si="1113"/>
        <v>0</v>
      </c>
      <c r="AD2959" s="24">
        <f t="shared" si="1114"/>
        <v>0</v>
      </c>
      <c r="AG2959" s="24"/>
      <c r="AH2959" s="24"/>
      <c r="AI2959" s="24"/>
      <c r="AJ2959" s="24"/>
      <c r="AK2959" s="24"/>
      <c r="AL2959" s="24"/>
      <c r="AM2959" s="24">
        <f t="shared" si="1115"/>
        <v>0</v>
      </c>
      <c r="AN2959" s="24">
        <f t="shared" si="1108"/>
        <v>0</v>
      </c>
      <c r="AQ2959" s="24"/>
      <c r="AR2959" s="24"/>
      <c r="AS2959" s="24"/>
      <c r="AT2959" s="24"/>
      <c r="AU2959" s="24"/>
      <c r="AV2959" s="24"/>
      <c r="AW2959" s="24">
        <f t="shared" si="1116"/>
        <v>0</v>
      </c>
      <c r="AX2959" s="24">
        <f t="shared" si="1117"/>
        <v>0</v>
      </c>
      <c r="BA2959" s="24"/>
      <c r="BB2959" s="24"/>
      <c r="BC2959" s="24"/>
      <c r="BD2959" s="24"/>
      <c r="BE2959" s="24"/>
      <c r="BF2959" s="24"/>
      <c r="BG2959" s="24">
        <f t="shared" si="1118"/>
        <v>0</v>
      </c>
      <c r="BH2959" s="24">
        <f t="shared" si="1119"/>
        <v>0</v>
      </c>
      <c r="BK2959" s="24"/>
      <c r="BL2959" s="24"/>
      <c r="BM2959" s="24"/>
      <c r="BN2959" s="24"/>
      <c r="BO2959" s="24"/>
      <c r="BP2959" s="24"/>
      <c r="BQ2959" s="24">
        <f t="shared" si="1120"/>
        <v>0</v>
      </c>
      <c r="BR2959" s="24">
        <f t="shared" si="1121"/>
        <v>0</v>
      </c>
      <c r="BU2959" s="24"/>
      <c r="BV2959" s="24"/>
      <c r="BW2959" s="24"/>
      <c r="BX2959" s="24"/>
      <c r="BY2959" s="24"/>
      <c r="BZ2959" s="24"/>
      <c r="CA2959" s="24">
        <f t="shared" si="1122"/>
        <v>0</v>
      </c>
      <c r="CB2959" s="24">
        <f t="shared" si="1123"/>
        <v>0</v>
      </c>
      <c r="CC2959" s="24"/>
      <c r="CE2959" s="24">
        <f t="shared" si="1124"/>
        <v>0</v>
      </c>
      <c r="CG2959" s="24">
        <f t="shared" si="1125"/>
        <v>0</v>
      </c>
      <c r="CI2959" s="24">
        <f t="shared" si="1126"/>
        <v>0</v>
      </c>
      <c r="CK2959" s="24">
        <f t="shared" si="1127"/>
        <v>0</v>
      </c>
      <c r="CM2959" s="24">
        <f t="shared" si="1128"/>
        <v>0</v>
      </c>
      <c r="CO2959" s="24">
        <f t="shared" si="1129"/>
        <v>0</v>
      </c>
      <c r="CQ2959" s="24">
        <f t="shared" si="1130"/>
        <v>0</v>
      </c>
      <c r="CS2959" s="24">
        <f t="shared" si="1131"/>
        <v>0</v>
      </c>
    </row>
    <row r="2960" spans="9:97">
      <c r="I2960" s="24">
        <f t="shared" si="1111"/>
        <v>0</v>
      </c>
      <c r="J2960" s="24">
        <f t="shared" si="1110"/>
        <v>0</v>
      </c>
      <c r="M2960" s="24"/>
      <c r="N2960" s="24"/>
      <c r="O2960" s="24"/>
      <c r="P2960" s="24"/>
      <c r="Q2960" s="24"/>
      <c r="R2960" s="24"/>
      <c r="S2960" s="24">
        <f t="shared" si="1112"/>
        <v>0</v>
      </c>
      <c r="T2960" s="24">
        <f t="shared" si="1109"/>
        <v>0</v>
      </c>
      <c r="W2960" s="24"/>
      <c r="X2960" s="24"/>
      <c r="Y2960" s="24"/>
      <c r="Z2960" s="24"/>
      <c r="AA2960" s="24"/>
      <c r="AB2960" s="24"/>
      <c r="AC2960" s="24">
        <f t="shared" si="1113"/>
        <v>0</v>
      </c>
      <c r="AD2960" s="24">
        <f t="shared" si="1114"/>
        <v>0</v>
      </c>
      <c r="AG2960" s="24"/>
      <c r="AH2960" s="24"/>
      <c r="AI2960" s="24"/>
      <c r="AJ2960" s="24"/>
      <c r="AK2960" s="24"/>
      <c r="AL2960" s="24"/>
      <c r="AM2960" s="24">
        <f t="shared" si="1115"/>
        <v>0</v>
      </c>
      <c r="AN2960" s="24">
        <f t="shared" si="1108"/>
        <v>0</v>
      </c>
      <c r="AQ2960" s="24"/>
      <c r="AR2960" s="24"/>
      <c r="AS2960" s="24"/>
      <c r="AT2960" s="24"/>
      <c r="AU2960" s="24"/>
      <c r="AV2960" s="24"/>
      <c r="AW2960" s="24">
        <f t="shared" si="1116"/>
        <v>0</v>
      </c>
      <c r="AX2960" s="24">
        <f t="shared" si="1117"/>
        <v>0</v>
      </c>
      <c r="BA2960" s="24"/>
      <c r="BB2960" s="24"/>
      <c r="BC2960" s="24"/>
      <c r="BD2960" s="24"/>
      <c r="BE2960" s="24"/>
      <c r="BF2960" s="24"/>
      <c r="BG2960" s="24">
        <f t="shared" si="1118"/>
        <v>0</v>
      </c>
      <c r="BH2960" s="24">
        <f t="shared" si="1119"/>
        <v>0</v>
      </c>
      <c r="BK2960" s="24"/>
      <c r="BL2960" s="24"/>
      <c r="BM2960" s="24"/>
      <c r="BN2960" s="24"/>
      <c r="BO2960" s="24"/>
      <c r="BP2960" s="24"/>
      <c r="BQ2960" s="24">
        <f t="shared" si="1120"/>
        <v>0</v>
      </c>
      <c r="BR2960" s="24">
        <f t="shared" si="1121"/>
        <v>0</v>
      </c>
      <c r="BU2960" s="24"/>
      <c r="BV2960" s="24"/>
      <c r="BW2960" s="24"/>
      <c r="BX2960" s="24"/>
      <c r="BY2960" s="24"/>
      <c r="BZ2960" s="24"/>
      <c r="CA2960" s="24">
        <f t="shared" si="1122"/>
        <v>0</v>
      </c>
      <c r="CB2960" s="24">
        <f t="shared" si="1123"/>
        <v>0</v>
      </c>
      <c r="CC2960" s="24"/>
      <c r="CE2960" s="24">
        <f t="shared" si="1124"/>
        <v>0</v>
      </c>
      <c r="CG2960" s="24">
        <f t="shared" si="1125"/>
        <v>0</v>
      </c>
      <c r="CI2960" s="24">
        <f t="shared" si="1126"/>
        <v>0</v>
      </c>
      <c r="CK2960" s="24">
        <f t="shared" si="1127"/>
        <v>0</v>
      </c>
      <c r="CM2960" s="24">
        <f t="shared" si="1128"/>
        <v>0</v>
      </c>
      <c r="CO2960" s="24">
        <f t="shared" si="1129"/>
        <v>0</v>
      </c>
      <c r="CQ2960" s="24">
        <f t="shared" si="1130"/>
        <v>0</v>
      </c>
      <c r="CS2960" s="24">
        <f t="shared" si="1131"/>
        <v>0</v>
      </c>
    </row>
    <row r="2961" spans="9:97">
      <c r="I2961" s="24">
        <f t="shared" si="1111"/>
        <v>0</v>
      </c>
      <c r="J2961" s="24">
        <f t="shared" si="1110"/>
        <v>0</v>
      </c>
      <c r="M2961" s="24"/>
      <c r="N2961" s="24"/>
      <c r="O2961" s="24"/>
      <c r="P2961" s="24"/>
      <c r="Q2961" s="24"/>
      <c r="R2961" s="24"/>
      <c r="S2961" s="24">
        <f t="shared" si="1112"/>
        <v>0</v>
      </c>
      <c r="T2961" s="24">
        <f t="shared" si="1109"/>
        <v>0</v>
      </c>
      <c r="W2961" s="24"/>
      <c r="X2961" s="24"/>
      <c r="Y2961" s="24"/>
      <c r="Z2961" s="24"/>
      <c r="AA2961" s="24"/>
      <c r="AB2961" s="24"/>
      <c r="AC2961" s="24">
        <f t="shared" si="1113"/>
        <v>0</v>
      </c>
      <c r="AD2961" s="24">
        <f t="shared" si="1114"/>
        <v>0</v>
      </c>
      <c r="AG2961" s="24"/>
      <c r="AH2961" s="24"/>
      <c r="AI2961" s="24"/>
      <c r="AJ2961" s="24"/>
      <c r="AK2961" s="24"/>
      <c r="AL2961" s="24"/>
      <c r="AM2961" s="24">
        <f t="shared" si="1115"/>
        <v>0</v>
      </c>
      <c r="AN2961" s="24">
        <f t="shared" si="1108"/>
        <v>0</v>
      </c>
      <c r="AQ2961" s="24"/>
      <c r="AR2961" s="24"/>
      <c r="AS2961" s="24"/>
      <c r="AT2961" s="24"/>
      <c r="AU2961" s="24"/>
      <c r="AV2961" s="24"/>
      <c r="AW2961" s="24">
        <f t="shared" si="1116"/>
        <v>0</v>
      </c>
      <c r="AX2961" s="24">
        <f t="shared" si="1117"/>
        <v>0</v>
      </c>
      <c r="BA2961" s="24"/>
      <c r="BB2961" s="24"/>
      <c r="BC2961" s="24"/>
      <c r="BD2961" s="24"/>
      <c r="BE2961" s="24"/>
      <c r="BF2961" s="24"/>
      <c r="BG2961" s="24">
        <f t="shared" si="1118"/>
        <v>0</v>
      </c>
      <c r="BH2961" s="24">
        <f t="shared" si="1119"/>
        <v>0</v>
      </c>
      <c r="BK2961" s="24"/>
      <c r="BL2961" s="24"/>
      <c r="BM2961" s="24"/>
      <c r="BN2961" s="24"/>
      <c r="BO2961" s="24"/>
      <c r="BP2961" s="24"/>
      <c r="BQ2961" s="24">
        <f t="shared" si="1120"/>
        <v>0</v>
      </c>
      <c r="BR2961" s="24">
        <f t="shared" si="1121"/>
        <v>0</v>
      </c>
      <c r="BU2961" s="24"/>
      <c r="BV2961" s="24"/>
      <c r="BW2961" s="24"/>
      <c r="BX2961" s="24"/>
      <c r="BY2961" s="24"/>
      <c r="BZ2961" s="24"/>
      <c r="CA2961" s="24">
        <f t="shared" si="1122"/>
        <v>0</v>
      </c>
      <c r="CB2961" s="24">
        <f t="shared" si="1123"/>
        <v>0</v>
      </c>
      <c r="CC2961" s="24"/>
      <c r="CE2961" s="24">
        <f t="shared" si="1124"/>
        <v>0</v>
      </c>
      <c r="CG2961" s="24">
        <f t="shared" si="1125"/>
        <v>0</v>
      </c>
      <c r="CI2961" s="24">
        <f t="shared" si="1126"/>
        <v>0</v>
      </c>
      <c r="CK2961" s="24">
        <f t="shared" si="1127"/>
        <v>0</v>
      </c>
      <c r="CM2961" s="24">
        <f t="shared" si="1128"/>
        <v>0</v>
      </c>
      <c r="CO2961" s="24">
        <f t="shared" si="1129"/>
        <v>0</v>
      </c>
      <c r="CQ2961" s="24">
        <f t="shared" si="1130"/>
        <v>0</v>
      </c>
      <c r="CS2961" s="24">
        <f t="shared" si="1131"/>
        <v>0</v>
      </c>
    </row>
    <row r="2962" spans="9:97">
      <c r="I2962" s="24">
        <f t="shared" si="1111"/>
        <v>0</v>
      </c>
      <c r="J2962" s="24">
        <f t="shared" si="1110"/>
        <v>0</v>
      </c>
      <c r="M2962" s="24"/>
      <c r="N2962" s="24"/>
      <c r="O2962" s="24"/>
      <c r="P2962" s="24"/>
      <c r="Q2962" s="24"/>
      <c r="R2962" s="24"/>
      <c r="S2962" s="24">
        <f t="shared" si="1112"/>
        <v>0</v>
      </c>
      <c r="T2962" s="24">
        <f t="shared" si="1109"/>
        <v>0</v>
      </c>
      <c r="W2962" s="24"/>
      <c r="X2962" s="24"/>
      <c r="Y2962" s="24"/>
      <c r="Z2962" s="24"/>
      <c r="AA2962" s="24"/>
      <c r="AB2962" s="24"/>
      <c r="AC2962" s="24">
        <f t="shared" si="1113"/>
        <v>0</v>
      </c>
      <c r="AD2962" s="24">
        <f t="shared" si="1114"/>
        <v>0</v>
      </c>
      <c r="AG2962" s="24"/>
      <c r="AH2962" s="24"/>
      <c r="AI2962" s="24"/>
      <c r="AJ2962" s="24"/>
      <c r="AK2962" s="24"/>
      <c r="AL2962" s="24"/>
      <c r="AM2962" s="24">
        <f t="shared" si="1115"/>
        <v>0</v>
      </c>
      <c r="AN2962" s="24">
        <f t="shared" si="1108"/>
        <v>0</v>
      </c>
      <c r="AQ2962" s="24"/>
      <c r="AR2962" s="24"/>
      <c r="AS2962" s="24"/>
      <c r="AT2962" s="24"/>
      <c r="AU2962" s="24"/>
      <c r="AV2962" s="24"/>
      <c r="AW2962" s="24">
        <f t="shared" si="1116"/>
        <v>0</v>
      </c>
      <c r="AX2962" s="24">
        <f t="shared" si="1117"/>
        <v>0</v>
      </c>
      <c r="BA2962" s="24"/>
      <c r="BB2962" s="24"/>
      <c r="BC2962" s="24"/>
      <c r="BD2962" s="24"/>
      <c r="BE2962" s="24"/>
      <c r="BF2962" s="24"/>
      <c r="BG2962" s="24">
        <f t="shared" si="1118"/>
        <v>0</v>
      </c>
      <c r="BH2962" s="24">
        <f t="shared" si="1119"/>
        <v>0</v>
      </c>
      <c r="BK2962" s="24"/>
      <c r="BL2962" s="24"/>
      <c r="BM2962" s="24"/>
      <c r="BN2962" s="24"/>
      <c r="BO2962" s="24"/>
      <c r="BP2962" s="24"/>
      <c r="BQ2962" s="24">
        <f t="shared" si="1120"/>
        <v>0</v>
      </c>
      <c r="BR2962" s="24">
        <f t="shared" si="1121"/>
        <v>0</v>
      </c>
      <c r="BU2962" s="24"/>
      <c r="BV2962" s="24"/>
      <c r="BW2962" s="24"/>
      <c r="BX2962" s="24"/>
      <c r="BY2962" s="24"/>
      <c r="BZ2962" s="24"/>
      <c r="CA2962" s="24">
        <f t="shared" si="1122"/>
        <v>0</v>
      </c>
      <c r="CB2962" s="24">
        <f t="shared" si="1123"/>
        <v>0</v>
      </c>
      <c r="CC2962" s="24"/>
      <c r="CE2962" s="24">
        <f t="shared" si="1124"/>
        <v>0</v>
      </c>
      <c r="CG2962" s="24">
        <f t="shared" si="1125"/>
        <v>0</v>
      </c>
      <c r="CI2962" s="24">
        <f t="shared" si="1126"/>
        <v>0</v>
      </c>
      <c r="CK2962" s="24">
        <f t="shared" si="1127"/>
        <v>0</v>
      </c>
      <c r="CM2962" s="24">
        <f t="shared" si="1128"/>
        <v>0</v>
      </c>
      <c r="CO2962" s="24">
        <f t="shared" si="1129"/>
        <v>0</v>
      </c>
      <c r="CQ2962" s="24">
        <f t="shared" si="1130"/>
        <v>0</v>
      </c>
      <c r="CS2962" s="24">
        <f t="shared" si="1131"/>
        <v>0</v>
      </c>
    </row>
    <row r="2963" spans="9:97">
      <c r="I2963" s="24">
        <f t="shared" si="1111"/>
        <v>0</v>
      </c>
      <c r="J2963" s="24">
        <f t="shared" si="1110"/>
        <v>0</v>
      </c>
      <c r="M2963" s="24"/>
      <c r="N2963" s="24"/>
      <c r="O2963" s="24"/>
      <c r="P2963" s="24"/>
      <c r="Q2963" s="24"/>
      <c r="R2963" s="24"/>
      <c r="S2963" s="24">
        <f t="shared" si="1112"/>
        <v>0</v>
      </c>
      <c r="T2963" s="24">
        <f t="shared" si="1109"/>
        <v>0</v>
      </c>
      <c r="W2963" s="24"/>
      <c r="X2963" s="24"/>
      <c r="Y2963" s="24"/>
      <c r="Z2963" s="24"/>
      <c r="AA2963" s="24"/>
      <c r="AB2963" s="24"/>
      <c r="AC2963" s="24">
        <f t="shared" si="1113"/>
        <v>0</v>
      </c>
      <c r="AD2963" s="24">
        <f t="shared" si="1114"/>
        <v>0</v>
      </c>
      <c r="AG2963" s="24"/>
      <c r="AH2963" s="24"/>
      <c r="AI2963" s="24"/>
      <c r="AJ2963" s="24"/>
      <c r="AK2963" s="24"/>
      <c r="AL2963" s="24"/>
      <c r="AM2963" s="24">
        <f t="shared" si="1115"/>
        <v>0</v>
      </c>
      <c r="AN2963" s="24">
        <f t="shared" si="1108"/>
        <v>0</v>
      </c>
      <c r="AQ2963" s="24"/>
      <c r="AR2963" s="24"/>
      <c r="AS2963" s="24"/>
      <c r="AT2963" s="24"/>
      <c r="AU2963" s="24"/>
      <c r="AV2963" s="24"/>
      <c r="AW2963" s="24">
        <f t="shared" si="1116"/>
        <v>0</v>
      </c>
      <c r="AX2963" s="24">
        <f t="shared" si="1117"/>
        <v>0</v>
      </c>
      <c r="BA2963" s="24"/>
      <c r="BB2963" s="24"/>
      <c r="BC2963" s="24"/>
      <c r="BD2963" s="24"/>
      <c r="BE2963" s="24"/>
      <c r="BF2963" s="24"/>
      <c r="BG2963" s="24">
        <f t="shared" si="1118"/>
        <v>0</v>
      </c>
      <c r="BH2963" s="24">
        <f t="shared" si="1119"/>
        <v>0</v>
      </c>
      <c r="BK2963" s="24"/>
      <c r="BL2963" s="24"/>
      <c r="BM2963" s="24"/>
      <c r="BN2963" s="24"/>
      <c r="BO2963" s="24"/>
      <c r="BP2963" s="24"/>
      <c r="BQ2963" s="24">
        <f t="shared" si="1120"/>
        <v>0</v>
      </c>
      <c r="BR2963" s="24">
        <f t="shared" si="1121"/>
        <v>0</v>
      </c>
      <c r="BU2963" s="24"/>
      <c r="BV2963" s="24"/>
      <c r="BW2963" s="24"/>
      <c r="BX2963" s="24"/>
      <c r="BY2963" s="24"/>
      <c r="BZ2963" s="24"/>
      <c r="CA2963" s="24">
        <f t="shared" si="1122"/>
        <v>0</v>
      </c>
      <c r="CB2963" s="24">
        <f t="shared" si="1123"/>
        <v>0</v>
      </c>
      <c r="CC2963" s="24"/>
      <c r="CE2963" s="24">
        <f t="shared" si="1124"/>
        <v>0</v>
      </c>
      <c r="CG2963" s="24">
        <f t="shared" si="1125"/>
        <v>0</v>
      </c>
      <c r="CI2963" s="24">
        <f t="shared" si="1126"/>
        <v>0</v>
      </c>
      <c r="CK2963" s="24">
        <f t="shared" si="1127"/>
        <v>0</v>
      </c>
      <c r="CM2963" s="24">
        <f t="shared" si="1128"/>
        <v>0</v>
      </c>
      <c r="CO2963" s="24">
        <f t="shared" si="1129"/>
        <v>0</v>
      </c>
      <c r="CQ2963" s="24">
        <f t="shared" si="1130"/>
        <v>0</v>
      </c>
      <c r="CS2963" s="24">
        <f t="shared" si="1131"/>
        <v>0</v>
      </c>
    </row>
    <row r="2964" spans="9:97">
      <c r="I2964" s="24">
        <f t="shared" si="1111"/>
        <v>0</v>
      </c>
      <c r="J2964" s="24">
        <f t="shared" si="1110"/>
        <v>0</v>
      </c>
      <c r="M2964" s="24"/>
      <c r="N2964" s="24"/>
      <c r="O2964" s="24"/>
      <c r="P2964" s="24"/>
      <c r="Q2964" s="24"/>
      <c r="R2964" s="24"/>
      <c r="S2964" s="24">
        <f t="shared" si="1112"/>
        <v>0</v>
      </c>
      <c r="T2964" s="24">
        <f t="shared" si="1109"/>
        <v>0</v>
      </c>
      <c r="W2964" s="24"/>
      <c r="X2964" s="24"/>
      <c r="Y2964" s="24"/>
      <c r="Z2964" s="24"/>
      <c r="AA2964" s="24"/>
      <c r="AB2964" s="24"/>
      <c r="AC2964" s="24">
        <f t="shared" si="1113"/>
        <v>0</v>
      </c>
      <c r="AD2964" s="24">
        <f t="shared" si="1114"/>
        <v>0</v>
      </c>
      <c r="AG2964" s="24"/>
      <c r="AH2964" s="24"/>
      <c r="AI2964" s="24"/>
      <c r="AJ2964" s="24"/>
      <c r="AK2964" s="24"/>
      <c r="AL2964" s="24"/>
      <c r="AM2964" s="24">
        <f t="shared" si="1115"/>
        <v>0</v>
      </c>
      <c r="AN2964" s="24">
        <f t="shared" si="1108"/>
        <v>0</v>
      </c>
      <c r="AQ2964" s="24"/>
      <c r="AR2964" s="24"/>
      <c r="AS2964" s="24"/>
      <c r="AT2964" s="24"/>
      <c r="AU2964" s="24"/>
      <c r="AV2964" s="24"/>
      <c r="AW2964" s="24">
        <f t="shared" si="1116"/>
        <v>0</v>
      </c>
      <c r="AX2964" s="24">
        <f t="shared" si="1117"/>
        <v>0</v>
      </c>
      <c r="BA2964" s="24"/>
      <c r="BB2964" s="24"/>
      <c r="BC2964" s="24"/>
      <c r="BD2964" s="24"/>
      <c r="BE2964" s="24"/>
      <c r="BF2964" s="24"/>
      <c r="BG2964" s="24">
        <f t="shared" si="1118"/>
        <v>0</v>
      </c>
      <c r="BH2964" s="24">
        <f t="shared" si="1119"/>
        <v>0</v>
      </c>
      <c r="BK2964" s="24"/>
      <c r="BL2964" s="24"/>
      <c r="BM2964" s="24"/>
      <c r="BN2964" s="24"/>
      <c r="BO2964" s="24"/>
      <c r="BP2964" s="24"/>
      <c r="BQ2964" s="24">
        <f t="shared" si="1120"/>
        <v>0</v>
      </c>
      <c r="BR2964" s="24">
        <f t="shared" si="1121"/>
        <v>0</v>
      </c>
      <c r="BU2964" s="24"/>
      <c r="BV2964" s="24"/>
      <c r="BW2964" s="24"/>
      <c r="BX2964" s="24"/>
      <c r="BY2964" s="24"/>
      <c r="BZ2964" s="24"/>
      <c r="CA2964" s="24">
        <f t="shared" si="1122"/>
        <v>0</v>
      </c>
      <c r="CB2964" s="24">
        <f t="shared" si="1123"/>
        <v>0</v>
      </c>
      <c r="CC2964" s="24"/>
      <c r="CE2964" s="24">
        <f t="shared" si="1124"/>
        <v>0</v>
      </c>
      <c r="CG2964" s="24">
        <f t="shared" si="1125"/>
        <v>0</v>
      </c>
      <c r="CI2964" s="24">
        <f t="shared" si="1126"/>
        <v>0</v>
      </c>
      <c r="CK2964" s="24">
        <f t="shared" si="1127"/>
        <v>0</v>
      </c>
      <c r="CM2964" s="24">
        <f t="shared" si="1128"/>
        <v>0</v>
      </c>
      <c r="CO2964" s="24">
        <f t="shared" si="1129"/>
        <v>0</v>
      </c>
      <c r="CQ2964" s="24">
        <f t="shared" si="1130"/>
        <v>0</v>
      </c>
      <c r="CS2964" s="24">
        <f t="shared" si="1131"/>
        <v>0</v>
      </c>
    </row>
    <row r="2965" spans="9:97">
      <c r="I2965" s="24">
        <f t="shared" si="1111"/>
        <v>0</v>
      </c>
      <c r="J2965" s="24">
        <f t="shared" si="1110"/>
        <v>0</v>
      </c>
      <c r="M2965" s="24"/>
      <c r="N2965" s="24"/>
      <c r="O2965" s="24"/>
      <c r="P2965" s="24"/>
      <c r="Q2965" s="24"/>
      <c r="R2965" s="24"/>
      <c r="S2965" s="24">
        <f t="shared" si="1112"/>
        <v>0</v>
      </c>
      <c r="T2965" s="24">
        <f t="shared" si="1109"/>
        <v>0</v>
      </c>
      <c r="W2965" s="24"/>
      <c r="X2965" s="24"/>
      <c r="Y2965" s="24"/>
      <c r="Z2965" s="24"/>
      <c r="AA2965" s="24"/>
      <c r="AB2965" s="24"/>
      <c r="AC2965" s="24">
        <f t="shared" si="1113"/>
        <v>0</v>
      </c>
      <c r="AD2965" s="24">
        <f t="shared" si="1114"/>
        <v>0</v>
      </c>
      <c r="AG2965" s="24"/>
      <c r="AH2965" s="24"/>
      <c r="AI2965" s="24"/>
      <c r="AJ2965" s="24"/>
      <c r="AK2965" s="24"/>
      <c r="AL2965" s="24"/>
      <c r="AM2965" s="24">
        <f t="shared" si="1115"/>
        <v>0</v>
      </c>
      <c r="AN2965" s="24">
        <f t="shared" si="1108"/>
        <v>0</v>
      </c>
      <c r="AQ2965" s="24"/>
      <c r="AR2965" s="24"/>
      <c r="AS2965" s="24"/>
      <c r="AT2965" s="24"/>
      <c r="AU2965" s="24"/>
      <c r="AV2965" s="24"/>
      <c r="AW2965" s="24">
        <f t="shared" si="1116"/>
        <v>0</v>
      </c>
      <c r="AX2965" s="24">
        <f t="shared" si="1117"/>
        <v>0</v>
      </c>
      <c r="BA2965" s="24"/>
      <c r="BB2965" s="24"/>
      <c r="BC2965" s="24"/>
      <c r="BD2965" s="24"/>
      <c r="BE2965" s="24"/>
      <c r="BF2965" s="24"/>
      <c r="BG2965" s="24">
        <f t="shared" si="1118"/>
        <v>0</v>
      </c>
      <c r="BH2965" s="24">
        <f t="shared" si="1119"/>
        <v>0</v>
      </c>
      <c r="BK2965" s="24"/>
      <c r="BL2965" s="24"/>
      <c r="BM2965" s="24"/>
      <c r="BN2965" s="24"/>
      <c r="BO2965" s="24"/>
      <c r="BP2965" s="24"/>
      <c r="BQ2965" s="24">
        <f t="shared" si="1120"/>
        <v>0</v>
      </c>
      <c r="BR2965" s="24">
        <f t="shared" si="1121"/>
        <v>0</v>
      </c>
      <c r="BU2965" s="24"/>
      <c r="BV2965" s="24"/>
      <c r="BW2965" s="24"/>
      <c r="BX2965" s="24"/>
      <c r="BY2965" s="24"/>
      <c r="BZ2965" s="24"/>
      <c r="CA2965" s="24">
        <f t="shared" si="1122"/>
        <v>0</v>
      </c>
      <c r="CB2965" s="24">
        <f t="shared" si="1123"/>
        <v>0</v>
      </c>
      <c r="CC2965" s="24"/>
      <c r="CE2965" s="24">
        <f t="shared" si="1124"/>
        <v>0</v>
      </c>
      <c r="CG2965" s="24">
        <f t="shared" si="1125"/>
        <v>0</v>
      </c>
      <c r="CI2965" s="24">
        <f t="shared" si="1126"/>
        <v>0</v>
      </c>
      <c r="CK2965" s="24">
        <f t="shared" si="1127"/>
        <v>0</v>
      </c>
      <c r="CM2965" s="24">
        <f t="shared" si="1128"/>
        <v>0</v>
      </c>
      <c r="CO2965" s="24">
        <f t="shared" si="1129"/>
        <v>0</v>
      </c>
      <c r="CQ2965" s="24">
        <f t="shared" si="1130"/>
        <v>0</v>
      </c>
      <c r="CS2965" s="24">
        <f t="shared" si="1131"/>
        <v>0</v>
      </c>
    </row>
    <row r="2966" spans="9:97">
      <c r="I2966" s="24">
        <f t="shared" si="1111"/>
        <v>0</v>
      </c>
      <c r="J2966" s="24">
        <f t="shared" si="1110"/>
        <v>0</v>
      </c>
      <c r="M2966" s="24"/>
      <c r="N2966" s="24"/>
      <c r="O2966" s="24"/>
      <c r="P2966" s="24"/>
      <c r="Q2966" s="24"/>
      <c r="R2966" s="24"/>
      <c r="S2966" s="24">
        <f t="shared" si="1112"/>
        <v>0</v>
      </c>
      <c r="T2966" s="24">
        <f t="shared" si="1109"/>
        <v>0</v>
      </c>
      <c r="W2966" s="24"/>
      <c r="X2966" s="24"/>
      <c r="Y2966" s="24"/>
      <c r="Z2966" s="24"/>
      <c r="AA2966" s="24"/>
      <c r="AB2966" s="24"/>
      <c r="AC2966" s="24">
        <f t="shared" si="1113"/>
        <v>0</v>
      </c>
      <c r="AD2966" s="24">
        <f t="shared" si="1114"/>
        <v>0</v>
      </c>
      <c r="AG2966" s="24"/>
      <c r="AH2966" s="24"/>
      <c r="AI2966" s="24"/>
      <c r="AJ2966" s="24"/>
      <c r="AK2966" s="24"/>
      <c r="AL2966" s="24"/>
      <c r="AM2966" s="24">
        <f t="shared" si="1115"/>
        <v>0</v>
      </c>
      <c r="AN2966" s="24">
        <f t="shared" si="1108"/>
        <v>0</v>
      </c>
      <c r="AQ2966" s="24"/>
      <c r="AR2966" s="24"/>
      <c r="AS2966" s="24"/>
      <c r="AT2966" s="24"/>
      <c r="AU2966" s="24"/>
      <c r="AV2966" s="24"/>
      <c r="AW2966" s="24">
        <f t="shared" si="1116"/>
        <v>0</v>
      </c>
      <c r="AX2966" s="24">
        <f t="shared" si="1117"/>
        <v>0</v>
      </c>
      <c r="BA2966" s="24"/>
      <c r="BB2966" s="24"/>
      <c r="BC2966" s="24"/>
      <c r="BD2966" s="24"/>
      <c r="BE2966" s="24"/>
      <c r="BF2966" s="24"/>
      <c r="BG2966" s="24">
        <f t="shared" si="1118"/>
        <v>0</v>
      </c>
      <c r="BH2966" s="24">
        <f t="shared" si="1119"/>
        <v>0</v>
      </c>
      <c r="BK2966" s="24"/>
      <c r="BL2966" s="24"/>
      <c r="BM2966" s="24"/>
      <c r="BN2966" s="24"/>
      <c r="BO2966" s="24"/>
      <c r="BP2966" s="24"/>
      <c r="BQ2966" s="24">
        <f t="shared" si="1120"/>
        <v>0</v>
      </c>
      <c r="BR2966" s="24">
        <f t="shared" si="1121"/>
        <v>0</v>
      </c>
      <c r="BU2966" s="24"/>
      <c r="BV2966" s="24"/>
      <c r="BW2966" s="24"/>
      <c r="BX2966" s="24"/>
      <c r="BY2966" s="24"/>
      <c r="BZ2966" s="24"/>
      <c r="CA2966" s="24">
        <f t="shared" si="1122"/>
        <v>0</v>
      </c>
      <c r="CB2966" s="24">
        <f t="shared" si="1123"/>
        <v>0</v>
      </c>
      <c r="CC2966" s="24"/>
      <c r="CE2966" s="24">
        <f t="shared" si="1124"/>
        <v>0</v>
      </c>
      <c r="CG2966" s="24">
        <f t="shared" si="1125"/>
        <v>0</v>
      </c>
      <c r="CI2966" s="24">
        <f t="shared" si="1126"/>
        <v>0</v>
      </c>
      <c r="CK2966" s="24">
        <f t="shared" si="1127"/>
        <v>0</v>
      </c>
      <c r="CM2966" s="24">
        <f t="shared" si="1128"/>
        <v>0</v>
      </c>
      <c r="CO2966" s="24">
        <f t="shared" si="1129"/>
        <v>0</v>
      </c>
      <c r="CQ2966" s="24">
        <f t="shared" si="1130"/>
        <v>0</v>
      </c>
      <c r="CS2966" s="24">
        <f t="shared" si="1131"/>
        <v>0</v>
      </c>
    </row>
    <row r="2967" spans="9:97">
      <c r="I2967" s="24">
        <f t="shared" si="1111"/>
        <v>0</v>
      </c>
      <c r="J2967" s="24">
        <f t="shared" si="1110"/>
        <v>0</v>
      </c>
      <c r="M2967" s="24"/>
      <c r="N2967" s="24"/>
      <c r="O2967" s="24"/>
      <c r="P2967" s="24"/>
      <c r="Q2967" s="24"/>
      <c r="R2967" s="24"/>
      <c r="S2967" s="24">
        <f t="shared" si="1112"/>
        <v>0</v>
      </c>
      <c r="T2967" s="24">
        <f t="shared" si="1109"/>
        <v>0</v>
      </c>
      <c r="W2967" s="24"/>
      <c r="X2967" s="24"/>
      <c r="Y2967" s="24"/>
      <c r="Z2967" s="24"/>
      <c r="AA2967" s="24"/>
      <c r="AB2967" s="24"/>
      <c r="AC2967" s="24">
        <f t="shared" si="1113"/>
        <v>0</v>
      </c>
      <c r="AD2967" s="24">
        <f t="shared" si="1114"/>
        <v>0</v>
      </c>
      <c r="AG2967" s="24"/>
      <c r="AH2967" s="24"/>
      <c r="AI2967" s="24"/>
      <c r="AJ2967" s="24"/>
      <c r="AK2967" s="24"/>
      <c r="AL2967" s="24"/>
      <c r="AM2967" s="24">
        <f t="shared" si="1115"/>
        <v>0</v>
      </c>
      <c r="AN2967" s="24">
        <f t="shared" si="1108"/>
        <v>0</v>
      </c>
      <c r="AQ2967" s="24"/>
      <c r="AR2967" s="24"/>
      <c r="AS2967" s="24"/>
      <c r="AT2967" s="24"/>
      <c r="AU2967" s="24"/>
      <c r="AV2967" s="24"/>
      <c r="AW2967" s="24">
        <f t="shared" si="1116"/>
        <v>0</v>
      </c>
      <c r="AX2967" s="24">
        <f t="shared" si="1117"/>
        <v>0</v>
      </c>
      <c r="BA2967" s="24"/>
      <c r="BB2967" s="24"/>
      <c r="BC2967" s="24"/>
      <c r="BD2967" s="24"/>
      <c r="BE2967" s="24"/>
      <c r="BF2967" s="24"/>
      <c r="BG2967" s="24">
        <f t="shared" si="1118"/>
        <v>0</v>
      </c>
      <c r="BH2967" s="24">
        <f t="shared" si="1119"/>
        <v>0</v>
      </c>
      <c r="BK2967" s="24"/>
      <c r="BL2967" s="24"/>
      <c r="BM2967" s="24"/>
      <c r="BN2967" s="24"/>
      <c r="BO2967" s="24"/>
      <c r="BP2967" s="24"/>
      <c r="BQ2967" s="24">
        <f t="shared" si="1120"/>
        <v>0</v>
      </c>
      <c r="BR2967" s="24">
        <f t="shared" si="1121"/>
        <v>0</v>
      </c>
      <c r="BU2967" s="24"/>
      <c r="BV2967" s="24"/>
      <c r="BW2967" s="24"/>
      <c r="BX2967" s="24"/>
      <c r="BY2967" s="24"/>
      <c r="BZ2967" s="24"/>
      <c r="CA2967" s="24">
        <f t="shared" si="1122"/>
        <v>0</v>
      </c>
      <c r="CB2967" s="24">
        <f t="shared" si="1123"/>
        <v>0</v>
      </c>
      <c r="CC2967" s="24"/>
      <c r="CE2967" s="24">
        <f t="shared" si="1124"/>
        <v>0</v>
      </c>
      <c r="CG2967" s="24">
        <f t="shared" si="1125"/>
        <v>0</v>
      </c>
      <c r="CI2967" s="24">
        <f t="shared" si="1126"/>
        <v>0</v>
      </c>
      <c r="CK2967" s="24">
        <f t="shared" si="1127"/>
        <v>0</v>
      </c>
      <c r="CM2967" s="24">
        <f t="shared" si="1128"/>
        <v>0</v>
      </c>
      <c r="CO2967" s="24">
        <f t="shared" si="1129"/>
        <v>0</v>
      </c>
      <c r="CQ2967" s="24">
        <f t="shared" si="1130"/>
        <v>0</v>
      </c>
      <c r="CS2967" s="24">
        <f t="shared" si="1131"/>
        <v>0</v>
      </c>
    </row>
    <row r="2968" spans="9:97">
      <c r="I2968" s="24">
        <f t="shared" si="1111"/>
        <v>0</v>
      </c>
      <c r="J2968" s="24">
        <f t="shared" si="1110"/>
        <v>0</v>
      </c>
      <c r="M2968" s="24"/>
      <c r="N2968" s="24"/>
      <c r="O2968" s="24"/>
      <c r="P2968" s="24"/>
      <c r="Q2968" s="24"/>
      <c r="R2968" s="24"/>
      <c r="S2968" s="24">
        <f t="shared" si="1112"/>
        <v>0</v>
      </c>
      <c r="T2968" s="24">
        <f t="shared" si="1109"/>
        <v>0</v>
      </c>
      <c r="W2968" s="24"/>
      <c r="X2968" s="24"/>
      <c r="Y2968" s="24"/>
      <c r="Z2968" s="24"/>
      <c r="AA2968" s="24"/>
      <c r="AB2968" s="24"/>
      <c r="AC2968" s="24">
        <f t="shared" si="1113"/>
        <v>0</v>
      </c>
      <c r="AD2968" s="24">
        <f t="shared" si="1114"/>
        <v>0</v>
      </c>
      <c r="AG2968" s="24"/>
      <c r="AH2968" s="24"/>
      <c r="AI2968" s="24"/>
      <c r="AJ2968" s="24"/>
      <c r="AK2968" s="24"/>
      <c r="AL2968" s="24"/>
      <c r="AM2968" s="24">
        <f t="shared" si="1115"/>
        <v>0</v>
      </c>
      <c r="AN2968" s="24">
        <f t="shared" si="1108"/>
        <v>0</v>
      </c>
      <c r="AQ2968" s="24"/>
      <c r="AR2968" s="24"/>
      <c r="AS2968" s="24"/>
      <c r="AT2968" s="24"/>
      <c r="AU2968" s="24"/>
      <c r="AV2968" s="24"/>
      <c r="AW2968" s="24">
        <f t="shared" si="1116"/>
        <v>0</v>
      </c>
      <c r="AX2968" s="24">
        <f t="shared" si="1117"/>
        <v>0</v>
      </c>
      <c r="BA2968" s="24"/>
      <c r="BB2968" s="24"/>
      <c r="BC2968" s="24"/>
      <c r="BD2968" s="24"/>
      <c r="BE2968" s="24"/>
      <c r="BF2968" s="24"/>
      <c r="BG2968" s="24">
        <f t="shared" si="1118"/>
        <v>0</v>
      </c>
      <c r="BH2968" s="24">
        <f t="shared" si="1119"/>
        <v>0</v>
      </c>
      <c r="BK2968" s="24"/>
      <c r="BL2968" s="24"/>
      <c r="BM2968" s="24"/>
      <c r="BN2968" s="24"/>
      <c r="BO2968" s="24"/>
      <c r="BP2968" s="24"/>
      <c r="BQ2968" s="24">
        <f t="shared" si="1120"/>
        <v>0</v>
      </c>
      <c r="BR2968" s="24">
        <f t="shared" si="1121"/>
        <v>0</v>
      </c>
      <c r="BU2968" s="24"/>
      <c r="BV2968" s="24"/>
      <c r="BW2968" s="24"/>
      <c r="BX2968" s="24"/>
      <c r="BY2968" s="24"/>
      <c r="BZ2968" s="24"/>
      <c r="CA2968" s="24">
        <f t="shared" si="1122"/>
        <v>0</v>
      </c>
      <c r="CB2968" s="24">
        <f t="shared" si="1123"/>
        <v>0</v>
      </c>
      <c r="CC2968" s="24"/>
      <c r="CE2968" s="24">
        <f t="shared" si="1124"/>
        <v>0</v>
      </c>
      <c r="CG2968" s="24">
        <f t="shared" si="1125"/>
        <v>0</v>
      </c>
      <c r="CI2968" s="24">
        <f t="shared" si="1126"/>
        <v>0</v>
      </c>
      <c r="CK2968" s="24">
        <f t="shared" si="1127"/>
        <v>0</v>
      </c>
      <c r="CM2968" s="24">
        <f t="shared" si="1128"/>
        <v>0</v>
      </c>
      <c r="CO2968" s="24">
        <f t="shared" si="1129"/>
        <v>0</v>
      </c>
      <c r="CQ2968" s="24">
        <f t="shared" si="1130"/>
        <v>0</v>
      </c>
      <c r="CS2968" s="24">
        <f t="shared" si="1131"/>
        <v>0</v>
      </c>
    </row>
    <row r="2969" spans="9:97">
      <c r="I2969" s="24">
        <f t="shared" si="1111"/>
        <v>0</v>
      </c>
      <c r="J2969" s="24">
        <f t="shared" si="1110"/>
        <v>0</v>
      </c>
      <c r="M2969" s="24"/>
      <c r="N2969" s="24"/>
      <c r="O2969" s="24"/>
      <c r="P2969" s="24"/>
      <c r="Q2969" s="24"/>
      <c r="R2969" s="24"/>
      <c r="S2969" s="24">
        <f t="shared" si="1112"/>
        <v>0</v>
      </c>
      <c r="T2969" s="24">
        <f t="shared" si="1109"/>
        <v>0</v>
      </c>
      <c r="W2969" s="24"/>
      <c r="X2969" s="24"/>
      <c r="Y2969" s="24"/>
      <c r="Z2969" s="24"/>
      <c r="AA2969" s="24"/>
      <c r="AB2969" s="24"/>
      <c r="AC2969" s="24">
        <f t="shared" si="1113"/>
        <v>0</v>
      </c>
      <c r="AD2969" s="24">
        <f t="shared" si="1114"/>
        <v>0</v>
      </c>
      <c r="AG2969" s="24"/>
      <c r="AH2969" s="24"/>
      <c r="AI2969" s="24"/>
      <c r="AJ2969" s="24"/>
      <c r="AK2969" s="24"/>
      <c r="AL2969" s="24"/>
      <c r="AM2969" s="24">
        <f t="shared" si="1115"/>
        <v>0</v>
      </c>
      <c r="AN2969" s="24">
        <f t="shared" si="1108"/>
        <v>0</v>
      </c>
      <c r="AQ2969" s="24"/>
      <c r="AR2969" s="24"/>
      <c r="AS2969" s="24"/>
      <c r="AT2969" s="24"/>
      <c r="AU2969" s="24"/>
      <c r="AV2969" s="24"/>
      <c r="AW2969" s="24">
        <f t="shared" si="1116"/>
        <v>0</v>
      </c>
      <c r="AX2969" s="24">
        <f t="shared" si="1117"/>
        <v>0</v>
      </c>
      <c r="BA2969" s="24"/>
      <c r="BB2969" s="24"/>
      <c r="BC2969" s="24"/>
      <c r="BD2969" s="24"/>
      <c r="BE2969" s="24"/>
      <c r="BF2969" s="24"/>
      <c r="BG2969" s="24">
        <f t="shared" si="1118"/>
        <v>0</v>
      </c>
      <c r="BH2969" s="24">
        <f t="shared" si="1119"/>
        <v>0</v>
      </c>
      <c r="BK2969" s="24"/>
      <c r="BL2969" s="24"/>
      <c r="BM2969" s="24"/>
      <c r="BN2969" s="24"/>
      <c r="BO2969" s="24"/>
      <c r="BP2969" s="24"/>
      <c r="BQ2969" s="24">
        <f t="shared" si="1120"/>
        <v>0</v>
      </c>
      <c r="BR2969" s="24">
        <f t="shared" si="1121"/>
        <v>0</v>
      </c>
      <c r="BU2969" s="24"/>
      <c r="BV2969" s="24"/>
      <c r="BW2969" s="24"/>
      <c r="BX2969" s="24"/>
      <c r="BY2969" s="24"/>
      <c r="BZ2969" s="24"/>
      <c r="CA2969" s="24">
        <f t="shared" si="1122"/>
        <v>0</v>
      </c>
      <c r="CB2969" s="24">
        <f t="shared" si="1123"/>
        <v>0</v>
      </c>
      <c r="CC2969" s="24"/>
      <c r="CE2969" s="24">
        <f t="shared" si="1124"/>
        <v>0</v>
      </c>
      <c r="CG2969" s="24">
        <f t="shared" si="1125"/>
        <v>0</v>
      </c>
      <c r="CI2969" s="24">
        <f t="shared" si="1126"/>
        <v>0</v>
      </c>
      <c r="CK2969" s="24">
        <f t="shared" si="1127"/>
        <v>0</v>
      </c>
      <c r="CM2969" s="24">
        <f t="shared" si="1128"/>
        <v>0</v>
      </c>
      <c r="CO2969" s="24">
        <f t="shared" si="1129"/>
        <v>0</v>
      </c>
      <c r="CQ2969" s="24">
        <f t="shared" si="1130"/>
        <v>0</v>
      </c>
      <c r="CS2969" s="24">
        <f t="shared" si="1131"/>
        <v>0</v>
      </c>
    </row>
    <row r="2970" spans="9:97">
      <c r="I2970" s="24">
        <f t="shared" si="1111"/>
        <v>0</v>
      </c>
      <c r="J2970" s="24">
        <f t="shared" si="1110"/>
        <v>0</v>
      </c>
      <c r="M2970" s="24"/>
      <c r="N2970" s="24"/>
      <c r="O2970" s="24"/>
      <c r="P2970" s="24"/>
      <c r="Q2970" s="24"/>
      <c r="R2970" s="24"/>
      <c r="S2970" s="24">
        <f t="shared" si="1112"/>
        <v>0</v>
      </c>
      <c r="T2970" s="24">
        <f t="shared" si="1109"/>
        <v>0</v>
      </c>
      <c r="W2970" s="24"/>
      <c r="X2970" s="24"/>
      <c r="Y2970" s="24"/>
      <c r="Z2970" s="24"/>
      <c r="AA2970" s="24"/>
      <c r="AB2970" s="24"/>
      <c r="AC2970" s="24">
        <f t="shared" si="1113"/>
        <v>0</v>
      </c>
      <c r="AD2970" s="24">
        <f t="shared" si="1114"/>
        <v>0</v>
      </c>
      <c r="AG2970" s="24"/>
      <c r="AH2970" s="24"/>
      <c r="AI2970" s="24"/>
      <c r="AJ2970" s="24"/>
      <c r="AK2970" s="24"/>
      <c r="AL2970" s="24"/>
      <c r="AM2970" s="24">
        <f t="shared" si="1115"/>
        <v>0</v>
      </c>
      <c r="AN2970" s="24">
        <f t="shared" ref="AN2970:AN3002" si="1132">IF(AJ2970&lt;AG2970-AH2970,AG2970-AH2970-AJ2970,0)</f>
        <v>0</v>
      </c>
      <c r="AQ2970" s="24"/>
      <c r="AR2970" s="24"/>
      <c r="AS2970" s="24"/>
      <c r="AT2970" s="24"/>
      <c r="AU2970" s="24"/>
      <c r="AV2970" s="24"/>
      <c r="AW2970" s="24">
        <f t="shared" si="1116"/>
        <v>0</v>
      </c>
      <c r="AX2970" s="24">
        <f t="shared" si="1117"/>
        <v>0</v>
      </c>
      <c r="BA2970" s="24"/>
      <c r="BB2970" s="24"/>
      <c r="BC2970" s="24"/>
      <c r="BD2970" s="24"/>
      <c r="BE2970" s="24"/>
      <c r="BF2970" s="24"/>
      <c r="BG2970" s="24">
        <f t="shared" si="1118"/>
        <v>0</v>
      </c>
      <c r="BH2970" s="24">
        <f t="shared" si="1119"/>
        <v>0</v>
      </c>
      <c r="BK2970" s="24"/>
      <c r="BL2970" s="24"/>
      <c r="BM2970" s="24"/>
      <c r="BN2970" s="24"/>
      <c r="BO2970" s="24"/>
      <c r="BP2970" s="24"/>
      <c r="BQ2970" s="24">
        <f t="shared" si="1120"/>
        <v>0</v>
      </c>
      <c r="BR2970" s="24">
        <f t="shared" si="1121"/>
        <v>0</v>
      </c>
      <c r="BU2970" s="24"/>
      <c r="BV2970" s="24"/>
      <c r="BW2970" s="24"/>
      <c r="BX2970" s="24"/>
      <c r="BY2970" s="24"/>
      <c r="BZ2970" s="24"/>
      <c r="CA2970" s="24">
        <f t="shared" si="1122"/>
        <v>0</v>
      </c>
      <c r="CB2970" s="24">
        <f t="shared" si="1123"/>
        <v>0</v>
      </c>
      <c r="CC2970" s="24"/>
      <c r="CE2970" s="24">
        <f t="shared" si="1124"/>
        <v>0</v>
      </c>
      <c r="CG2970" s="24">
        <f t="shared" si="1125"/>
        <v>0</v>
      </c>
      <c r="CI2970" s="24">
        <f t="shared" si="1126"/>
        <v>0</v>
      </c>
      <c r="CK2970" s="24">
        <f t="shared" si="1127"/>
        <v>0</v>
      </c>
      <c r="CM2970" s="24">
        <f t="shared" si="1128"/>
        <v>0</v>
      </c>
      <c r="CO2970" s="24">
        <f t="shared" si="1129"/>
        <v>0</v>
      </c>
      <c r="CQ2970" s="24">
        <f t="shared" si="1130"/>
        <v>0</v>
      </c>
      <c r="CS2970" s="24">
        <f t="shared" si="1131"/>
        <v>0</v>
      </c>
    </row>
    <row r="2971" spans="9:97">
      <c r="I2971" s="24">
        <f t="shared" si="1111"/>
        <v>0</v>
      </c>
      <c r="J2971" s="24">
        <f t="shared" si="1110"/>
        <v>0</v>
      </c>
      <c r="M2971" s="24"/>
      <c r="N2971" s="24"/>
      <c r="O2971" s="24"/>
      <c r="P2971" s="24"/>
      <c r="Q2971" s="24"/>
      <c r="R2971" s="24"/>
      <c r="S2971" s="24">
        <f t="shared" si="1112"/>
        <v>0</v>
      </c>
      <c r="T2971" s="24">
        <f t="shared" si="1109"/>
        <v>0</v>
      </c>
      <c r="W2971" s="24"/>
      <c r="X2971" s="24"/>
      <c r="Y2971" s="24"/>
      <c r="Z2971" s="24"/>
      <c r="AA2971" s="24"/>
      <c r="AB2971" s="24"/>
      <c r="AC2971" s="24">
        <f t="shared" si="1113"/>
        <v>0</v>
      </c>
      <c r="AD2971" s="24">
        <f t="shared" si="1114"/>
        <v>0</v>
      </c>
      <c r="AG2971" s="24"/>
      <c r="AH2971" s="24"/>
      <c r="AI2971" s="24"/>
      <c r="AJ2971" s="24"/>
      <c r="AK2971" s="24"/>
      <c r="AL2971" s="24"/>
      <c r="AM2971" s="24">
        <f t="shared" si="1115"/>
        <v>0</v>
      </c>
      <c r="AN2971" s="24">
        <f t="shared" si="1132"/>
        <v>0</v>
      </c>
      <c r="AQ2971" s="24"/>
      <c r="AR2971" s="24"/>
      <c r="AS2971" s="24"/>
      <c r="AT2971" s="24"/>
      <c r="AU2971" s="24"/>
      <c r="AV2971" s="24"/>
      <c r="AW2971" s="24">
        <f t="shared" si="1116"/>
        <v>0</v>
      </c>
      <c r="AX2971" s="24">
        <f t="shared" si="1117"/>
        <v>0</v>
      </c>
      <c r="BA2971" s="24"/>
      <c r="BB2971" s="24"/>
      <c r="BC2971" s="24"/>
      <c r="BD2971" s="24"/>
      <c r="BE2971" s="24"/>
      <c r="BF2971" s="24"/>
      <c r="BG2971" s="24">
        <f t="shared" si="1118"/>
        <v>0</v>
      </c>
      <c r="BH2971" s="24">
        <f t="shared" si="1119"/>
        <v>0</v>
      </c>
      <c r="BK2971" s="24"/>
      <c r="BL2971" s="24"/>
      <c r="BM2971" s="24"/>
      <c r="BN2971" s="24"/>
      <c r="BO2971" s="24"/>
      <c r="BP2971" s="24"/>
      <c r="BQ2971" s="24">
        <f t="shared" si="1120"/>
        <v>0</v>
      </c>
      <c r="BR2971" s="24">
        <f t="shared" si="1121"/>
        <v>0</v>
      </c>
      <c r="BU2971" s="24"/>
      <c r="BV2971" s="24"/>
      <c r="BW2971" s="24"/>
      <c r="BX2971" s="24"/>
      <c r="BY2971" s="24"/>
      <c r="BZ2971" s="24"/>
      <c r="CA2971" s="24">
        <f t="shared" si="1122"/>
        <v>0</v>
      </c>
      <c r="CB2971" s="24">
        <f t="shared" si="1123"/>
        <v>0</v>
      </c>
      <c r="CC2971" s="24"/>
      <c r="CE2971" s="24">
        <f t="shared" si="1124"/>
        <v>0</v>
      </c>
      <c r="CG2971" s="24">
        <f t="shared" si="1125"/>
        <v>0</v>
      </c>
      <c r="CI2971" s="24">
        <f t="shared" si="1126"/>
        <v>0</v>
      </c>
      <c r="CK2971" s="24">
        <f t="shared" si="1127"/>
        <v>0</v>
      </c>
      <c r="CM2971" s="24">
        <f t="shared" si="1128"/>
        <v>0</v>
      </c>
      <c r="CO2971" s="24">
        <f t="shared" si="1129"/>
        <v>0</v>
      </c>
      <c r="CQ2971" s="24">
        <f t="shared" si="1130"/>
        <v>0</v>
      </c>
      <c r="CS2971" s="24">
        <f t="shared" si="1131"/>
        <v>0</v>
      </c>
    </row>
    <row r="2972" spans="9:97">
      <c r="I2972" s="24">
        <f t="shared" si="1111"/>
        <v>0</v>
      </c>
      <c r="J2972" s="24">
        <f t="shared" si="1110"/>
        <v>0</v>
      </c>
      <c r="M2972" s="24"/>
      <c r="N2972" s="24"/>
      <c r="O2972" s="24"/>
      <c r="P2972" s="24"/>
      <c r="Q2972" s="24"/>
      <c r="R2972" s="24"/>
      <c r="S2972" s="24">
        <f t="shared" si="1112"/>
        <v>0</v>
      </c>
      <c r="T2972" s="24">
        <f t="shared" si="1109"/>
        <v>0</v>
      </c>
      <c r="W2972" s="24"/>
      <c r="X2972" s="24"/>
      <c r="Y2972" s="24"/>
      <c r="Z2972" s="24"/>
      <c r="AA2972" s="24"/>
      <c r="AB2972" s="24"/>
      <c r="AC2972" s="24">
        <f t="shared" si="1113"/>
        <v>0</v>
      </c>
      <c r="AD2972" s="24">
        <f t="shared" si="1114"/>
        <v>0</v>
      </c>
      <c r="AG2972" s="24"/>
      <c r="AH2972" s="24"/>
      <c r="AI2972" s="24"/>
      <c r="AJ2972" s="24"/>
      <c r="AK2972" s="24"/>
      <c r="AL2972" s="24"/>
      <c r="AM2972" s="24">
        <f t="shared" si="1115"/>
        <v>0</v>
      </c>
      <c r="AN2972" s="24">
        <f t="shared" si="1132"/>
        <v>0</v>
      </c>
      <c r="AQ2972" s="24"/>
      <c r="AR2972" s="24"/>
      <c r="AS2972" s="24"/>
      <c r="AT2972" s="24"/>
      <c r="AU2972" s="24"/>
      <c r="AV2972" s="24"/>
      <c r="AW2972" s="24">
        <f t="shared" si="1116"/>
        <v>0</v>
      </c>
      <c r="AX2972" s="24">
        <f t="shared" si="1117"/>
        <v>0</v>
      </c>
      <c r="BA2972" s="24"/>
      <c r="BB2972" s="24"/>
      <c r="BC2972" s="24"/>
      <c r="BD2972" s="24"/>
      <c r="BE2972" s="24"/>
      <c r="BF2972" s="24"/>
      <c r="BG2972" s="24">
        <f t="shared" si="1118"/>
        <v>0</v>
      </c>
      <c r="BH2972" s="24">
        <f t="shared" si="1119"/>
        <v>0</v>
      </c>
      <c r="BK2972" s="24"/>
      <c r="BL2972" s="24"/>
      <c r="BM2972" s="24"/>
      <c r="BN2972" s="24"/>
      <c r="BO2972" s="24"/>
      <c r="BP2972" s="24"/>
      <c r="BQ2972" s="24">
        <f t="shared" si="1120"/>
        <v>0</v>
      </c>
      <c r="BR2972" s="24">
        <f t="shared" si="1121"/>
        <v>0</v>
      </c>
      <c r="BU2972" s="24"/>
      <c r="BV2972" s="24"/>
      <c r="BW2972" s="24"/>
      <c r="BX2972" s="24"/>
      <c r="BY2972" s="24"/>
      <c r="BZ2972" s="24"/>
      <c r="CA2972" s="24">
        <f t="shared" si="1122"/>
        <v>0</v>
      </c>
      <c r="CB2972" s="24">
        <f t="shared" si="1123"/>
        <v>0</v>
      </c>
      <c r="CC2972" s="24"/>
      <c r="CE2972" s="24">
        <f t="shared" si="1124"/>
        <v>0</v>
      </c>
      <c r="CG2972" s="24">
        <f t="shared" si="1125"/>
        <v>0</v>
      </c>
      <c r="CI2972" s="24">
        <f t="shared" si="1126"/>
        <v>0</v>
      </c>
      <c r="CK2972" s="24">
        <f t="shared" si="1127"/>
        <v>0</v>
      </c>
      <c r="CM2972" s="24">
        <f t="shared" si="1128"/>
        <v>0</v>
      </c>
      <c r="CO2972" s="24">
        <f t="shared" si="1129"/>
        <v>0</v>
      </c>
      <c r="CQ2972" s="24">
        <f t="shared" si="1130"/>
        <v>0</v>
      </c>
      <c r="CS2972" s="24">
        <f t="shared" si="1131"/>
        <v>0</v>
      </c>
    </row>
    <row r="2973" spans="9:97">
      <c r="I2973" s="24">
        <f t="shared" si="1111"/>
        <v>0</v>
      </c>
      <c r="J2973" s="24">
        <f t="shared" si="1110"/>
        <v>0</v>
      </c>
      <c r="M2973" s="24"/>
      <c r="N2973" s="24"/>
      <c r="O2973" s="24"/>
      <c r="P2973" s="24"/>
      <c r="Q2973" s="24"/>
      <c r="R2973" s="24"/>
      <c r="S2973" s="24">
        <f t="shared" si="1112"/>
        <v>0</v>
      </c>
      <c r="T2973" s="24">
        <f t="shared" si="1109"/>
        <v>0</v>
      </c>
      <c r="W2973" s="24"/>
      <c r="X2973" s="24"/>
      <c r="Y2973" s="24"/>
      <c r="Z2973" s="24"/>
      <c r="AA2973" s="24"/>
      <c r="AB2973" s="24"/>
      <c r="AC2973" s="24">
        <f t="shared" si="1113"/>
        <v>0</v>
      </c>
      <c r="AD2973" s="24">
        <f t="shared" si="1114"/>
        <v>0</v>
      </c>
      <c r="AG2973" s="24"/>
      <c r="AH2973" s="24"/>
      <c r="AI2973" s="24"/>
      <c r="AJ2973" s="24"/>
      <c r="AK2973" s="24"/>
      <c r="AL2973" s="24"/>
      <c r="AM2973" s="24">
        <f t="shared" si="1115"/>
        <v>0</v>
      </c>
      <c r="AN2973" s="24">
        <f t="shared" si="1132"/>
        <v>0</v>
      </c>
      <c r="AQ2973" s="24"/>
      <c r="AR2973" s="24"/>
      <c r="AS2973" s="24"/>
      <c r="AT2973" s="24"/>
      <c r="AU2973" s="24"/>
      <c r="AV2973" s="24"/>
      <c r="AW2973" s="24">
        <f t="shared" si="1116"/>
        <v>0</v>
      </c>
      <c r="AX2973" s="24">
        <f t="shared" si="1117"/>
        <v>0</v>
      </c>
      <c r="BA2973" s="24"/>
      <c r="BB2973" s="24"/>
      <c r="BC2973" s="24"/>
      <c r="BD2973" s="24"/>
      <c r="BE2973" s="24"/>
      <c r="BF2973" s="24"/>
      <c r="BG2973" s="24">
        <f t="shared" si="1118"/>
        <v>0</v>
      </c>
      <c r="BH2973" s="24">
        <f t="shared" si="1119"/>
        <v>0</v>
      </c>
      <c r="BK2973" s="24"/>
      <c r="BL2973" s="24"/>
      <c r="BM2973" s="24"/>
      <c r="BN2973" s="24"/>
      <c r="BO2973" s="24"/>
      <c r="BP2973" s="24"/>
      <c r="BQ2973" s="24">
        <f t="shared" si="1120"/>
        <v>0</v>
      </c>
      <c r="BR2973" s="24">
        <f t="shared" si="1121"/>
        <v>0</v>
      </c>
      <c r="BU2973" s="24"/>
      <c r="BV2973" s="24"/>
      <c r="BW2973" s="24"/>
      <c r="BX2973" s="24"/>
      <c r="BY2973" s="24"/>
      <c r="BZ2973" s="24"/>
      <c r="CA2973" s="24">
        <f t="shared" si="1122"/>
        <v>0</v>
      </c>
      <c r="CB2973" s="24">
        <f t="shared" si="1123"/>
        <v>0</v>
      </c>
      <c r="CC2973" s="24"/>
      <c r="CE2973" s="24">
        <f t="shared" si="1124"/>
        <v>0</v>
      </c>
      <c r="CG2973" s="24">
        <f t="shared" si="1125"/>
        <v>0</v>
      </c>
      <c r="CI2973" s="24">
        <f t="shared" si="1126"/>
        <v>0</v>
      </c>
      <c r="CK2973" s="24">
        <f t="shared" si="1127"/>
        <v>0</v>
      </c>
      <c r="CM2973" s="24">
        <f t="shared" si="1128"/>
        <v>0</v>
      </c>
      <c r="CO2973" s="24">
        <f t="shared" si="1129"/>
        <v>0</v>
      </c>
      <c r="CQ2973" s="24">
        <f t="shared" si="1130"/>
        <v>0</v>
      </c>
      <c r="CS2973" s="24">
        <f t="shared" si="1131"/>
        <v>0</v>
      </c>
    </row>
    <row r="2974" spans="9:97">
      <c r="I2974" s="24">
        <f t="shared" si="1111"/>
        <v>0</v>
      </c>
      <c r="J2974" s="24">
        <f t="shared" si="1110"/>
        <v>0</v>
      </c>
      <c r="M2974" s="24"/>
      <c r="N2974" s="24"/>
      <c r="O2974" s="24"/>
      <c r="P2974" s="24"/>
      <c r="Q2974" s="24"/>
      <c r="R2974" s="24"/>
      <c r="S2974" s="24">
        <f t="shared" si="1112"/>
        <v>0</v>
      </c>
      <c r="T2974" s="24">
        <f t="shared" si="1109"/>
        <v>0</v>
      </c>
      <c r="W2974" s="24"/>
      <c r="X2974" s="24"/>
      <c r="Y2974" s="24"/>
      <c r="Z2974" s="24"/>
      <c r="AA2974" s="24"/>
      <c r="AB2974" s="24"/>
      <c r="AC2974" s="24">
        <f t="shared" si="1113"/>
        <v>0</v>
      </c>
      <c r="AD2974" s="24">
        <f t="shared" si="1114"/>
        <v>0</v>
      </c>
      <c r="AG2974" s="24"/>
      <c r="AH2974" s="24"/>
      <c r="AI2974" s="24"/>
      <c r="AJ2974" s="24"/>
      <c r="AK2974" s="24"/>
      <c r="AL2974" s="24"/>
      <c r="AM2974" s="24">
        <f t="shared" si="1115"/>
        <v>0</v>
      </c>
      <c r="AN2974" s="24">
        <f t="shared" si="1132"/>
        <v>0</v>
      </c>
      <c r="AQ2974" s="24"/>
      <c r="AR2974" s="24"/>
      <c r="AS2974" s="24"/>
      <c r="AT2974" s="24"/>
      <c r="AU2974" s="24"/>
      <c r="AV2974" s="24"/>
      <c r="AW2974" s="24">
        <f t="shared" si="1116"/>
        <v>0</v>
      </c>
      <c r="AX2974" s="24">
        <f t="shared" si="1117"/>
        <v>0</v>
      </c>
      <c r="BA2974" s="24"/>
      <c r="BB2974" s="24"/>
      <c r="BC2974" s="24"/>
      <c r="BD2974" s="24"/>
      <c r="BE2974" s="24"/>
      <c r="BF2974" s="24"/>
      <c r="BG2974" s="24">
        <f t="shared" si="1118"/>
        <v>0</v>
      </c>
      <c r="BH2974" s="24">
        <f t="shared" si="1119"/>
        <v>0</v>
      </c>
      <c r="BK2974" s="24"/>
      <c r="BL2974" s="24"/>
      <c r="BM2974" s="24"/>
      <c r="BN2974" s="24"/>
      <c r="BO2974" s="24"/>
      <c r="BP2974" s="24"/>
      <c r="BQ2974" s="24">
        <f t="shared" si="1120"/>
        <v>0</v>
      </c>
      <c r="BR2974" s="24">
        <f t="shared" si="1121"/>
        <v>0</v>
      </c>
      <c r="BU2974" s="24"/>
      <c r="BV2974" s="24"/>
      <c r="BW2974" s="24"/>
      <c r="BX2974" s="24"/>
      <c r="BY2974" s="24"/>
      <c r="BZ2974" s="24"/>
      <c r="CA2974" s="24">
        <f t="shared" si="1122"/>
        <v>0</v>
      </c>
      <c r="CB2974" s="24">
        <f t="shared" si="1123"/>
        <v>0</v>
      </c>
      <c r="CC2974" s="24"/>
      <c r="CE2974" s="24">
        <f t="shared" si="1124"/>
        <v>0</v>
      </c>
      <c r="CG2974" s="24">
        <f t="shared" si="1125"/>
        <v>0</v>
      </c>
      <c r="CI2974" s="24">
        <f t="shared" si="1126"/>
        <v>0</v>
      </c>
      <c r="CK2974" s="24">
        <f t="shared" si="1127"/>
        <v>0</v>
      </c>
      <c r="CM2974" s="24">
        <f t="shared" si="1128"/>
        <v>0</v>
      </c>
      <c r="CO2974" s="24">
        <f t="shared" si="1129"/>
        <v>0</v>
      </c>
      <c r="CQ2974" s="24">
        <f t="shared" si="1130"/>
        <v>0</v>
      </c>
      <c r="CS2974" s="24">
        <f t="shared" si="1131"/>
        <v>0</v>
      </c>
    </row>
    <row r="2975" spans="9:97">
      <c r="I2975" s="24">
        <f t="shared" si="1111"/>
        <v>0</v>
      </c>
      <c r="J2975" s="24">
        <f t="shared" si="1110"/>
        <v>0</v>
      </c>
      <c r="M2975" s="24"/>
      <c r="N2975" s="24"/>
      <c r="O2975" s="24"/>
      <c r="P2975" s="24"/>
      <c r="Q2975" s="24"/>
      <c r="R2975" s="24"/>
      <c r="S2975" s="24">
        <f t="shared" si="1112"/>
        <v>0</v>
      </c>
      <c r="T2975" s="24">
        <f t="shared" si="1109"/>
        <v>0</v>
      </c>
      <c r="W2975" s="24"/>
      <c r="X2975" s="24"/>
      <c r="Y2975" s="24"/>
      <c r="Z2975" s="24"/>
      <c r="AA2975" s="24"/>
      <c r="AB2975" s="24"/>
      <c r="AC2975" s="24">
        <f t="shared" si="1113"/>
        <v>0</v>
      </c>
      <c r="AD2975" s="24">
        <f t="shared" si="1114"/>
        <v>0</v>
      </c>
      <c r="AG2975" s="24"/>
      <c r="AH2975" s="24"/>
      <c r="AI2975" s="24"/>
      <c r="AJ2975" s="24"/>
      <c r="AK2975" s="24"/>
      <c r="AL2975" s="24"/>
      <c r="AM2975" s="24">
        <f t="shared" si="1115"/>
        <v>0</v>
      </c>
      <c r="AN2975" s="24">
        <f t="shared" si="1132"/>
        <v>0</v>
      </c>
      <c r="AQ2975" s="24"/>
      <c r="AR2975" s="24"/>
      <c r="AS2975" s="24"/>
      <c r="AT2975" s="24"/>
      <c r="AU2975" s="24"/>
      <c r="AV2975" s="24"/>
      <c r="AW2975" s="24">
        <f t="shared" si="1116"/>
        <v>0</v>
      </c>
      <c r="AX2975" s="24">
        <f t="shared" si="1117"/>
        <v>0</v>
      </c>
      <c r="BA2975" s="24"/>
      <c r="BB2975" s="24"/>
      <c r="BC2975" s="24"/>
      <c r="BD2975" s="24"/>
      <c r="BE2975" s="24"/>
      <c r="BF2975" s="24"/>
      <c r="BG2975" s="24">
        <f t="shared" si="1118"/>
        <v>0</v>
      </c>
      <c r="BH2975" s="24">
        <f t="shared" si="1119"/>
        <v>0</v>
      </c>
      <c r="BK2975" s="24"/>
      <c r="BL2975" s="24"/>
      <c r="BM2975" s="24"/>
      <c r="BN2975" s="24"/>
      <c r="BO2975" s="24"/>
      <c r="BP2975" s="24"/>
      <c r="BQ2975" s="24">
        <f t="shared" si="1120"/>
        <v>0</v>
      </c>
      <c r="BR2975" s="24">
        <f t="shared" si="1121"/>
        <v>0</v>
      </c>
      <c r="BU2975" s="24"/>
      <c r="BV2975" s="24"/>
      <c r="BW2975" s="24"/>
      <c r="BX2975" s="24"/>
      <c r="BY2975" s="24"/>
      <c r="BZ2975" s="24"/>
      <c r="CA2975" s="24">
        <f t="shared" si="1122"/>
        <v>0</v>
      </c>
      <c r="CB2975" s="24">
        <f t="shared" si="1123"/>
        <v>0</v>
      </c>
      <c r="CC2975" s="24"/>
      <c r="CE2975" s="24">
        <f t="shared" si="1124"/>
        <v>0</v>
      </c>
      <c r="CG2975" s="24">
        <f t="shared" si="1125"/>
        <v>0</v>
      </c>
      <c r="CI2975" s="24">
        <f t="shared" si="1126"/>
        <v>0</v>
      </c>
      <c r="CK2975" s="24">
        <f t="shared" si="1127"/>
        <v>0</v>
      </c>
      <c r="CM2975" s="24">
        <f t="shared" si="1128"/>
        <v>0</v>
      </c>
      <c r="CO2975" s="24">
        <f t="shared" si="1129"/>
        <v>0</v>
      </c>
      <c r="CQ2975" s="24">
        <f t="shared" si="1130"/>
        <v>0</v>
      </c>
      <c r="CS2975" s="24">
        <f t="shared" si="1131"/>
        <v>0</v>
      </c>
    </row>
    <row r="2976" spans="9:97">
      <c r="I2976" s="24">
        <f t="shared" si="1111"/>
        <v>0</v>
      </c>
      <c r="J2976" s="24">
        <f t="shared" si="1110"/>
        <v>0</v>
      </c>
      <c r="M2976" s="24"/>
      <c r="N2976" s="24"/>
      <c r="O2976" s="24"/>
      <c r="P2976" s="24"/>
      <c r="Q2976" s="24"/>
      <c r="R2976" s="24"/>
      <c r="S2976" s="24">
        <f t="shared" si="1112"/>
        <v>0</v>
      </c>
      <c r="T2976" s="24">
        <f t="shared" si="1109"/>
        <v>0</v>
      </c>
      <c r="W2976" s="24"/>
      <c r="X2976" s="24"/>
      <c r="Y2976" s="24"/>
      <c r="Z2976" s="24"/>
      <c r="AA2976" s="24"/>
      <c r="AB2976" s="24"/>
      <c r="AC2976" s="24">
        <f t="shared" si="1113"/>
        <v>0</v>
      </c>
      <c r="AD2976" s="24">
        <f t="shared" si="1114"/>
        <v>0</v>
      </c>
      <c r="AG2976" s="24"/>
      <c r="AH2976" s="24"/>
      <c r="AI2976" s="24"/>
      <c r="AJ2976" s="24"/>
      <c r="AK2976" s="24"/>
      <c r="AL2976" s="24"/>
      <c r="AM2976" s="24">
        <f t="shared" si="1115"/>
        <v>0</v>
      </c>
      <c r="AN2976" s="24">
        <f t="shared" si="1132"/>
        <v>0</v>
      </c>
      <c r="AQ2976" s="24"/>
      <c r="AR2976" s="24"/>
      <c r="AS2976" s="24"/>
      <c r="AT2976" s="24"/>
      <c r="AU2976" s="24"/>
      <c r="AV2976" s="24"/>
      <c r="AW2976" s="24">
        <f t="shared" si="1116"/>
        <v>0</v>
      </c>
      <c r="AX2976" s="24">
        <f t="shared" si="1117"/>
        <v>0</v>
      </c>
      <c r="BA2976" s="24"/>
      <c r="BB2976" s="24"/>
      <c r="BC2976" s="24"/>
      <c r="BD2976" s="24"/>
      <c r="BE2976" s="24"/>
      <c r="BF2976" s="24"/>
      <c r="BG2976" s="24">
        <f t="shared" si="1118"/>
        <v>0</v>
      </c>
      <c r="BH2976" s="24">
        <f t="shared" si="1119"/>
        <v>0</v>
      </c>
      <c r="BK2976" s="24"/>
      <c r="BL2976" s="24"/>
      <c r="BM2976" s="24"/>
      <c r="BN2976" s="24"/>
      <c r="BO2976" s="24"/>
      <c r="BP2976" s="24"/>
      <c r="BQ2976" s="24">
        <f t="shared" si="1120"/>
        <v>0</v>
      </c>
      <c r="BR2976" s="24">
        <f t="shared" si="1121"/>
        <v>0</v>
      </c>
      <c r="BU2976" s="24"/>
      <c r="BV2976" s="24"/>
      <c r="BW2976" s="24"/>
      <c r="BX2976" s="24"/>
      <c r="BY2976" s="24"/>
      <c r="BZ2976" s="24"/>
      <c r="CA2976" s="24">
        <f t="shared" si="1122"/>
        <v>0</v>
      </c>
      <c r="CB2976" s="24">
        <f t="shared" si="1123"/>
        <v>0</v>
      </c>
      <c r="CC2976" s="24"/>
      <c r="CE2976" s="24">
        <f t="shared" si="1124"/>
        <v>0</v>
      </c>
      <c r="CG2976" s="24">
        <f t="shared" si="1125"/>
        <v>0</v>
      </c>
      <c r="CI2976" s="24">
        <f t="shared" si="1126"/>
        <v>0</v>
      </c>
      <c r="CK2976" s="24">
        <f t="shared" si="1127"/>
        <v>0</v>
      </c>
      <c r="CM2976" s="24">
        <f t="shared" si="1128"/>
        <v>0</v>
      </c>
      <c r="CO2976" s="24">
        <f t="shared" si="1129"/>
        <v>0</v>
      </c>
      <c r="CQ2976" s="24">
        <f t="shared" si="1130"/>
        <v>0</v>
      </c>
      <c r="CS2976" s="24">
        <f t="shared" si="1131"/>
        <v>0</v>
      </c>
    </row>
    <row r="2977" spans="9:97">
      <c r="I2977" s="24">
        <f t="shared" si="1111"/>
        <v>0</v>
      </c>
      <c r="J2977" s="24">
        <f t="shared" si="1110"/>
        <v>0</v>
      </c>
      <c r="M2977" s="24"/>
      <c r="N2977" s="24"/>
      <c r="O2977" s="24"/>
      <c r="P2977" s="24"/>
      <c r="Q2977" s="24"/>
      <c r="R2977" s="24"/>
      <c r="S2977" s="24">
        <f t="shared" si="1112"/>
        <v>0</v>
      </c>
      <c r="T2977" s="24">
        <f t="shared" si="1109"/>
        <v>0</v>
      </c>
      <c r="W2977" s="24"/>
      <c r="X2977" s="24"/>
      <c r="Y2977" s="24"/>
      <c r="Z2977" s="24"/>
      <c r="AA2977" s="24"/>
      <c r="AB2977" s="24"/>
      <c r="AC2977" s="24">
        <f t="shared" si="1113"/>
        <v>0</v>
      </c>
      <c r="AD2977" s="24">
        <f t="shared" si="1114"/>
        <v>0</v>
      </c>
      <c r="AG2977" s="24"/>
      <c r="AH2977" s="24"/>
      <c r="AI2977" s="24"/>
      <c r="AJ2977" s="24"/>
      <c r="AK2977" s="24"/>
      <c r="AL2977" s="24"/>
      <c r="AM2977" s="24">
        <f t="shared" si="1115"/>
        <v>0</v>
      </c>
      <c r="AN2977" s="24">
        <f t="shared" si="1132"/>
        <v>0</v>
      </c>
      <c r="AQ2977" s="24"/>
      <c r="AR2977" s="24"/>
      <c r="AS2977" s="24"/>
      <c r="AT2977" s="24"/>
      <c r="AU2977" s="24"/>
      <c r="AV2977" s="24"/>
      <c r="AW2977" s="24">
        <f t="shared" si="1116"/>
        <v>0</v>
      </c>
      <c r="AX2977" s="24">
        <f t="shared" si="1117"/>
        <v>0</v>
      </c>
      <c r="BA2977" s="24"/>
      <c r="BB2977" s="24"/>
      <c r="BC2977" s="24"/>
      <c r="BD2977" s="24"/>
      <c r="BE2977" s="24"/>
      <c r="BF2977" s="24"/>
      <c r="BG2977" s="24">
        <f t="shared" si="1118"/>
        <v>0</v>
      </c>
      <c r="BH2977" s="24">
        <f t="shared" si="1119"/>
        <v>0</v>
      </c>
      <c r="BK2977" s="24"/>
      <c r="BL2977" s="24"/>
      <c r="BM2977" s="24"/>
      <c r="BN2977" s="24"/>
      <c r="BO2977" s="24"/>
      <c r="BP2977" s="24"/>
      <c r="BQ2977" s="24">
        <f t="shared" si="1120"/>
        <v>0</v>
      </c>
      <c r="BR2977" s="24">
        <f t="shared" si="1121"/>
        <v>0</v>
      </c>
      <c r="BU2977" s="24"/>
      <c r="BV2977" s="24"/>
      <c r="BW2977" s="24"/>
      <c r="BX2977" s="24"/>
      <c r="BY2977" s="24"/>
      <c r="BZ2977" s="24"/>
      <c r="CA2977" s="24">
        <f t="shared" si="1122"/>
        <v>0</v>
      </c>
      <c r="CB2977" s="24">
        <f t="shared" si="1123"/>
        <v>0</v>
      </c>
      <c r="CC2977" s="24"/>
      <c r="CE2977" s="24">
        <f t="shared" si="1124"/>
        <v>0</v>
      </c>
      <c r="CG2977" s="24">
        <f t="shared" si="1125"/>
        <v>0</v>
      </c>
      <c r="CI2977" s="24">
        <f t="shared" si="1126"/>
        <v>0</v>
      </c>
      <c r="CK2977" s="24">
        <f t="shared" si="1127"/>
        <v>0</v>
      </c>
      <c r="CM2977" s="24">
        <f t="shared" si="1128"/>
        <v>0</v>
      </c>
      <c r="CO2977" s="24">
        <f t="shared" si="1129"/>
        <v>0</v>
      </c>
      <c r="CQ2977" s="24">
        <f t="shared" si="1130"/>
        <v>0</v>
      </c>
      <c r="CS2977" s="24">
        <f t="shared" si="1131"/>
        <v>0</v>
      </c>
    </row>
    <row r="2978" spans="9:97">
      <c r="I2978" s="24">
        <f t="shared" si="1111"/>
        <v>0</v>
      </c>
      <c r="J2978" s="24">
        <f t="shared" si="1110"/>
        <v>0</v>
      </c>
      <c r="M2978" s="24"/>
      <c r="N2978" s="24"/>
      <c r="O2978" s="24"/>
      <c r="P2978" s="24"/>
      <c r="Q2978" s="24"/>
      <c r="R2978" s="24"/>
      <c r="S2978" s="24">
        <f t="shared" si="1112"/>
        <v>0</v>
      </c>
      <c r="T2978" s="24">
        <f t="shared" si="1109"/>
        <v>0</v>
      </c>
      <c r="W2978" s="24"/>
      <c r="X2978" s="24"/>
      <c r="Y2978" s="24"/>
      <c r="Z2978" s="24"/>
      <c r="AA2978" s="24"/>
      <c r="AB2978" s="24"/>
      <c r="AC2978" s="24">
        <f t="shared" si="1113"/>
        <v>0</v>
      </c>
      <c r="AD2978" s="24">
        <f t="shared" si="1114"/>
        <v>0</v>
      </c>
      <c r="AG2978" s="24"/>
      <c r="AH2978" s="24"/>
      <c r="AI2978" s="24"/>
      <c r="AJ2978" s="24"/>
      <c r="AK2978" s="24"/>
      <c r="AL2978" s="24"/>
      <c r="AM2978" s="24">
        <f t="shared" si="1115"/>
        <v>0</v>
      </c>
      <c r="AN2978" s="24">
        <f t="shared" si="1132"/>
        <v>0</v>
      </c>
      <c r="AQ2978" s="24"/>
      <c r="AR2978" s="24"/>
      <c r="AS2978" s="24"/>
      <c r="AT2978" s="24"/>
      <c r="AU2978" s="24"/>
      <c r="AV2978" s="24"/>
      <c r="AW2978" s="24">
        <f t="shared" si="1116"/>
        <v>0</v>
      </c>
      <c r="AX2978" s="24">
        <f t="shared" si="1117"/>
        <v>0</v>
      </c>
      <c r="BA2978" s="24"/>
      <c r="BB2978" s="24"/>
      <c r="BC2978" s="24"/>
      <c r="BD2978" s="24"/>
      <c r="BE2978" s="24"/>
      <c r="BF2978" s="24"/>
      <c r="BG2978" s="24">
        <f t="shared" si="1118"/>
        <v>0</v>
      </c>
      <c r="BH2978" s="24">
        <f t="shared" si="1119"/>
        <v>0</v>
      </c>
      <c r="BK2978" s="24"/>
      <c r="BL2978" s="24"/>
      <c r="BM2978" s="24"/>
      <c r="BN2978" s="24"/>
      <c r="BO2978" s="24"/>
      <c r="BP2978" s="24"/>
      <c r="BQ2978" s="24">
        <f t="shared" si="1120"/>
        <v>0</v>
      </c>
      <c r="BR2978" s="24">
        <f t="shared" si="1121"/>
        <v>0</v>
      </c>
      <c r="BU2978" s="24"/>
      <c r="BV2978" s="24"/>
      <c r="BW2978" s="24"/>
      <c r="BX2978" s="24"/>
      <c r="BY2978" s="24"/>
      <c r="BZ2978" s="24"/>
      <c r="CA2978" s="24">
        <f t="shared" si="1122"/>
        <v>0</v>
      </c>
      <c r="CB2978" s="24">
        <f t="shared" si="1123"/>
        <v>0</v>
      </c>
      <c r="CC2978" s="24"/>
      <c r="CE2978" s="24">
        <f t="shared" si="1124"/>
        <v>0</v>
      </c>
      <c r="CG2978" s="24">
        <f t="shared" si="1125"/>
        <v>0</v>
      </c>
      <c r="CI2978" s="24">
        <f t="shared" si="1126"/>
        <v>0</v>
      </c>
      <c r="CK2978" s="24">
        <f t="shared" si="1127"/>
        <v>0</v>
      </c>
      <c r="CM2978" s="24">
        <f t="shared" si="1128"/>
        <v>0</v>
      </c>
      <c r="CO2978" s="24">
        <f t="shared" si="1129"/>
        <v>0</v>
      </c>
      <c r="CQ2978" s="24">
        <f t="shared" si="1130"/>
        <v>0</v>
      </c>
      <c r="CS2978" s="24">
        <f t="shared" si="1131"/>
        <v>0</v>
      </c>
    </row>
    <row r="2979" spans="9:97">
      <c r="I2979" s="24">
        <f t="shared" si="1111"/>
        <v>0</v>
      </c>
      <c r="J2979" s="24">
        <f t="shared" si="1110"/>
        <v>0</v>
      </c>
      <c r="M2979" s="24"/>
      <c r="N2979" s="24"/>
      <c r="O2979" s="24"/>
      <c r="P2979" s="24"/>
      <c r="Q2979" s="24"/>
      <c r="R2979" s="24"/>
      <c r="S2979" s="24">
        <f t="shared" si="1112"/>
        <v>0</v>
      </c>
      <c r="T2979" s="24">
        <f t="shared" si="1109"/>
        <v>0</v>
      </c>
      <c r="W2979" s="24"/>
      <c r="X2979" s="24"/>
      <c r="Y2979" s="24"/>
      <c r="Z2979" s="24"/>
      <c r="AA2979" s="24"/>
      <c r="AB2979" s="24"/>
      <c r="AC2979" s="24">
        <f t="shared" si="1113"/>
        <v>0</v>
      </c>
      <c r="AD2979" s="24">
        <f t="shared" si="1114"/>
        <v>0</v>
      </c>
      <c r="AG2979" s="24"/>
      <c r="AH2979" s="24"/>
      <c r="AI2979" s="24"/>
      <c r="AJ2979" s="24"/>
      <c r="AK2979" s="24"/>
      <c r="AL2979" s="24"/>
      <c r="AM2979" s="24">
        <f t="shared" si="1115"/>
        <v>0</v>
      </c>
      <c r="AN2979" s="24">
        <f t="shared" si="1132"/>
        <v>0</v>
      </c>
      <c r="AQ2979" s="24"/>
      <c r="AR2979" s="24"/>
      <c r="AS2979" s="24"/>
      <c r="AT2979" s="24"/>
      <c r="AU2979" s="24"/>
      <c r="AV2979" s="24"/>
      <c r="AW2979" s="24">
        <f t="shared" si="1116"/>
        <v>0</v>
      </c>
      <c r="AX2979" s="24">
        <f t="shared" si="1117"/>
        <v>0</v>
      </c>
      <c r="BA2979" s="24"/>
      <c r="BB2979" s="24"/>
      <c r="BC2979" s="24"/>
      <c r="BD2979" s="24"/>
      <c r="BE2979" s="24"/>
      <c r="BF2979" s="24"/>
      <c r="BG2979" s="24">
        <f t="shared" si="1118"/>
        <v>0</v>
      </c>
      <c r="BH2979" s="24">
        <f t="shared" si="1119"/>
        <v>0</v>
      </c>
      <c r="BK2979" s="24"/>
      <c r="BL2979" s="24"/>
      <c r="BM2979" s="24"/>
      <c r="BN2979" s="24"/>
      <c r="BO2979" s="24"/>
      <c r="BP2979" s="24"/>
      <c r="BQ2979" s="24">
        <f t="shared" si="1120"/>
        <v>0</v>
      </c>
      <c r="BR2979" s="24">
        <f t="shared" si="1121"/>
        <v>0</v>
      </c>
      <c r="BU2979" s="24"/>
      <c r="BV2979" s="24"/>
      <c r="BW2979" s="24"/>
      <c r="BX2979" s="24"/>
      <c r="BY2979" s="24"/>
      <c r="BZ2979" s="24"/>
      <c r="CA2979" s="24">
        <f t="shared" si="1122"/>
        <v>0</v>
      </c>
      <c r="CB2979" s="24">
        <f t="shared" si="1123"/>
        <v>0</v>
      </c>
      <c r="CC2979" s="24"/>
      <c r="CE2979" s="24">
        <f t="shared" si="1124"/>
        <v>0</v>
      </c>
      <c r="CG2979" s="24">
        <f t="shared" si="1125"/>
        <v>0</v>
      </c>
      <c r="CI2979" s="24">
        <f t="shared" si="1126"/>
        <v>0</v>
      </c>
      <c r="CK2979" s="24">
        <f t="shared" si="1127"/>
        <v>0</v>
      </c>
      <c r="CM2979" s="24">
        <f t="shared" si="1128"/>
        <v>0</v>
      </c>
      <c r="CO2979" s="24">
        <f t="shared" si="1129"/>
        <v>0</v>
      </c>
      <c r="CQ2979" s="24">
        <f t="shared" si="1130"/>
        <v>0</v>
      </c>
      <c r="CS2979" s="24">
        <f t="shared" si="1131"/>
        <v>0</v>
      </c>
    </row>
    <row r="2980" spans="9:97">
      <c r="I2980" s="24">
        <f t="shared" si="1111"/>
        <v>0</v>
      </c>
      <c r="J2980" s="24">
        <f t="shared" si="1110"/>
        <v>0</v>
      </c>
      <c r="M2980" s="24"/>
      <c r="N2980" s="24"/>
      <c r="O2980" s="24"/>
      <c r="P2980" s="24"/>
      <c r="Q2980" s="24"/>
      <c r="R2980" s="24"/>
      <c r="S2980" s="24">
        <f t="shared" si="1112"/>
        <v>0</v>
      </c>
      <c r="T2980" s="24">
        <f t="shared" si="1109"/>
        <v>0</v>
      </c>
      <c r="W2980" s="24"/>
      <c r="X2980" s="24"/>
      <c r="Y2980" s="24"/>
      <c r="Z2980" s="24"/>
      <c r="AA2980" s="24"/>
      <c r="AB2980" s="24"/>
      <c r="AC2980" s="24">
        <f t="shared" si="1113"/>
        <v>0</v>
      </c>
      <c r="AD2980" s="24">
        <f t="shared" si="1114"/>
        <v>0</v>
      </c>
      <c r="AG2980" s="24"/>
      <c r="AH2980" s="24"/>
      <c r="AI2980" s="24"/>
      <c r="AJ2980" s="24"/>
      <c r="AK2980" s="24"/>
      <c r="AL2980" s="24"/>
      <c r="AM2980" s="24">
        <f t="shared" si="1115"/>
        <v>0</v>
      </c>
      <c r="AN2980" s="24">
        <f t="shared" si="1132"/>
        <v>0</v>
      </c>
      <c r="AQ2980" s="24"/>
      <c r="AR2980" s="24"/>
      <c r="AS2980" s="24"/>
      <c r="AT2980" s="24"/>
      <c r="AU2980" s="24"/>
      <c r="AV2980" s="24"/>
      <c r="AW2980" s="24">
        <f t="shared" si="1116"/>
        <v>0</v>
      </c>
      <c r="AX2980" s="24">
        <f t="shared" si="1117"/>
        <v>0</v>
      </c>
      <c r="BA2980" s="24"/>
      <c r="BB2980" s="24"/>
      <c r="BC2980" s="24"/>
      <c r="BD2980" s="24"/>
      <c r="BE2980" s="24"/>
      <c r="BF2980" s="24"/>
      <c r="BG2980" s="24">
        <f t="shared" si="1118"/>
        <v>0</v>
      </c>
      <c r="BH2980" s="24">
        <f t="shared" si="1119"/>
        <v>0</v>
      </c>
      <c r="BK2980" s="24"/>
      <c r="BL2980" s="24"/>
      <c r="BM2980" s="24"/>
      <c r="BN2980" s="24"/>
      <c r="BO2980" s="24"/>
      <c r="BP2980" s="24"/>
      <c r="BQ2980" s="24">
        <f t="shared" si="1120"/>
        <v>0</v>
      </c>
      <c r="BR2980" s="24">
        <f t="shared" si="1121"/>
        <v>0</v>
      </c>
      <c r="BU2980" s="24"/>
      <c r="BV2980" s="24"/>
      <c r="BW2980" s="24"/>
      <c r="BX2980" s="24"/>
      <c r="BY2980" s="24"/>
      <c r="BZ2980" s="24"/>
      <c r="CA2980" s="24">
        <f t="shared" si="1122"/>
        <v>0</v>
      </c>
      <c r="CB2980" s="24">
        <f t="shared" si="1123"/>
        <v>0</v>
      </c>
      <c r="CC2980" s="24"/>
      <c r="CE2980" s="24">
        <f t="shared" si="1124"/>
        <v>0</v>
      </c>
      <c r="CG2980" s="24">
        <f t="shared" si="1125"/>
        <v>0</v>
      </c>
      <c r="CI2980" s="24">
        <f t="shared" si="1126"/>
        <v>0</v>
      </c>
      <c r="CK2980" s="24">
        <f t="shared" si="1127"/>
        <v>0</v>
      </c>
      <c r="CM2980" s="24">
        <f t="shared" si="1128"/>
        <v>0</v>
      </c>
      <c r="CO2980" s="24">
        <f t="shared" si="1129"/>
        <v>0</v>
      </c>
      <c r="CQ2980" s="24">
        <f t="shared" si="1130"/>
        <v>0</v>
      </c>
      <c r="CS2980" s="24">
        <f t="shared" si="1131"/>
        <v>0</v>
      </c>
    </row>
    <row r="2981" spans="9:97">
      <c r="I2981" s="24">
        <f t="shared" si="1111"/>
        <v>0</v>
      </c>
      <c r="J2981" s="24">
        <f t="shared" si="1110"/>
        <v>0</v>
      </c>
      <c r="M2981" s="24"/>
      <c r="N2981" s="24"/>
      <c r="O2981" s="24"/>
      <c r="P2981" s="24"/>
      <c r="Q2981" s="24"/>
      <c r="R2981" s="24"/>
      <c r="S2981" s="24">
        <f t="shared" si="1112"/>
        <v>0</v>
      </c>
      <c r="T2981" s="24">
        <f t="shared" si="1109"/>
        <v>0</v>
      </c>
      <c r="W2981" s="24"/>
      <c r="X2981" s="24"/>
      <c r="Y2981" s="24"/>
      <c r="Z2981" s="24"/>
      <c r="AA2981" s="24"/>
      <c r="AB2981" s="24"/>
      <c r="AC2981" s="24">
        <f t="shared" si="1113"/>
        <v>0</v>
      </c>
      <c r="AD2981" s="24">
        <f t="shared" si="1114"/>
        <v>0</v>
      </c>
      <c r="AG2981" s="24"/>
      <c r="AH2981" s="24"/>
      <c r="AI2981" s="24"/>
      <c r="AJ2981" s="24"/>
      <c r="AK2981" s="24"/>
      <c r="AL2981" s="24"/>
      <c r="AM2981" s="24">
        <f t="shared" si="1115"/>
        <v>0</v>
      </c>
      <c r="AN2981" s="24">
        <f t="shared" si="1132"/>
        <v>0</v>
      </c>
      <c r="AQ2981" s="24"/>
      <c r="AR2981" s="24"/>
      <c r="AS2981" s="24"/>
      <c r="AT2981" s="24"/>
      <c r="AU2981" s="24"/>
      <c r="AV2981" s="24"/>
      <c r="AW2981" s="24">
        <f t="shared" si="1116"/>
        <v>0</v>
      </c>
      <c r="AX2981" s="24">
        <f t="shared" si="1117"/>
        <v>0</v>
      </c>
      <c r="BA2981" s="24"/>
      <c r="BB2981" s="24"/>
      <c r="BC2981" s="24"/>
      <c r="BD2981" s="24"/>
      <c r="BE2981" s="24"/>
      <c r="BF2981" s="24"/>
      <c r="BG2981" s="24">
        <f t="shared" si="1118"/>
        <v>0</v>
      </c>
      <c r="BH2981" s="24">
        <f t="shared" si="1119"/>
        <v>0</v>
      </c>
      <c r="BK2981" s="24"/>
      <c r="BL2981" s="24"/>
      <c r="BM2981" s="24"/>
      <c r="BN2981" s="24"/>
      <c r="BO2981" s="24"/>
      <c r="BP2981" s="24"/>
      <c r="BQ2981" s="24">
        <f t="shared" si="1120"/>
        <v>0</v>
      </c>
      <c r="BR2981" s="24">
        <f t="shared" si="1121"/>
        <v>0</v>
      </c>
      <c r="BU2981" s="24"/>
      <c r="BV2981" s="24"/>
      <c r="BW2981" s="24"/>
      <c r="BX2981" s="24"/>
      <c r="BY2981" s="24"/>
      <c r="BZ2981" s="24"/>
      <c r="CA2981" s="24">
        <f t="shared" si="1122"/>
        <v>0</v>
      </c>
      <c r="CB2981" s="24">
        <f t="shared" si="1123"/>
        <v>0</v>
      </c>
      <c r="CC2981" s="24"/>
      <c r="CE2981" s="24">
        <f t="shared" si="1124"/>
        <v>0</v>
      </c>
      <c r="CG2981" s="24">
        <f t="shared" si="1125"/>
        <v>0</v>
      </c>
      <c r="CI2981" s="24">
        <f t="shared" si="1126"/>
        <v>0</v>
      </c>
      <c r="CK2981" s="24">
        <f t="shared" si="1127"/>
        <v>0</v>
      </c>
      <c r="CM2981" s="24">
        <f t="shared" si="1128"/>
        <v>0</v>
      </c>
      <c r="CO2981" s="24">
        <f t="shared" si="1129"/>
        <v>0</v>
      </c>
      <c r="CQ2981" s="24">
        <f t="shared" si="1130"/>
        <v>0</v>
      </c>
      <c r="CS2981" s="24">
        <f t="shared" si="1131"/>
        <v>0</v>
      </c>
    </row>
    <row r="2982" spans="9:97">
      <c r="I2982" s="24">
        <f t="shared" si="1111"/>
        <v>0</v>
      </c>
      <c r="J2982" s="24">
        <f t="shared" si="1110"/>
        <v>0</v>
      </c>
      <c r="M2982" s="24"/>
      <c r="N2982" s="24"/>
      <c r="O2982" s="24"/>
      <c r="P2982" s="24"/>
      <c r="Q2982" s="24"/>
      <c r="R2982" s="24"/>
      <c r="S2982" s="24">
        <f t="shared" si="1112"/>
        <v>0</v>
      </c>
      <c r="T2982" s="24">
        <f t="shared" si="1109"/>
        <v>0</v>
      </c>
      <c r="W2982" s="24"/>
      <c r="X2982" s="24"/>
      <c r="Y2982" s="24"/>
      <c r="Z2982" s="24"/>
      <c r="AA2982" s="24"/>
      <c r="AB2982" s="24"/>
      <c r="AC2982" s="24">
        <f t="shared" si="1113"/>
        <v>0</v>
      </c>
      <c r="AD2982" s="24">
        <f t="shared" si="1114"/>
        <v>0</v>
      </c>
      <c r="AG2982" s="24"/>
      <c r="AH2982" s="24"/>
      <c r="AI2982" s="24"/>
      <c r="AJ2982" s="24"/>
      <c r="AK2982" s="24"/>
      <c r="AL2982" s="24"/>
      <c r="AM2982" s="24">
        <f t="shared" si="1115"/>
        <v>0</v>
      </c>
      <c r="AN2982" s="24">
        <f t="shared" si="1132"/>
        <v>0</v>
      </c>
      <c r="AQ2982" s="24"/>
      <c r="AR2982" s="24"/>
      <c r="AS2982" s="24"/>
      <c r="AT2982" s="24"/>
      <c r="AU2982" s="24"/>
      <c r="AV2982" s="24"/>
      <c r="AW2982" s="24">
        <f t="shared" si="1116"/>
        <v>0</v>
      </c>
      <c r="AX2982" s="24">
        <f t="shared" si="1117"/>
        <v>0</v>
      </c>
      <c r="BA2982" s="24"/>
      <c r="BB2982" s="24"/>
      <c r="BC2982" s="24"/>
      <c r="BD2982" s="24"/>
      <c r="BE2982" s="24"/>
      <c r="BF2982" s="24"/>
      <c r="BG2982" s="24">
        <f t="shared" si="1118"/>
        <v>0</v>
      </c>
      <c r="BH2982" s="24">
        <f t="shared" si="1119"/>
        <v>0</v>
      </c>
      <c r="BK2982" s="24"/>
      <c r="BL2982" s="24"/>
      <c r="BM2982" s="24"/>
      <c r="BN2982" s="24"/>
      <c r="BO2982" s="24"/>
      <c r="BP2982" s="24"/>
      <c r="BQ2982" s="24">
        <f t="shared" si="1120"/>
        <v>0</v>
      </c>
      <c r="BR2982" s="24">
        <f t="shared" si="1121"/>
        <v>0</v>
      </c>
      <c r="BU2982" s="24"/>
      <c r="BV2982" s="24"/>
      <c r="BW2982" s="24"/>
      <c r="BX2982" s="24"/>
      <c r="BY2982" s="24"/>
      <c r="BZ2982" s="24"/>
      <c r="CA2982" s="24">
        <f t="shared" si="1122"/>
        <v>0</v>
      </c>
      <c r="CB2982" s="24">
        <f t="shared" si="1123"/>
        <v>0</v>
      </c>
      <c r="CC2982" s="24"/>
      <c r="CE2982" s="24">
        <f t="shared" si="1124"/>
        <v>0</v>
      </c>
      <c r="CG2982" s="24">
        <f t="shared" si="1125"/>
        <v>0</v>
      </c>
      <c r="CI2982" s="24">
        <f t="shared" si="1126"/>
        <v>0</v>
      </c>
      <c r="CK2982" s="24">
        <f t="shared" si="1127"/>
        <v>0</v>
      </c>
      <c r="CM2982" s="24">
        <f t="shared" si="1128"/>
        <v>0</v>
      </c>
      <c r="CO2982" s="24">
        <f t="shared" si="1129"/>
        <v>0</v>
      </c>
      <c r="CQ2982" s="24">
        <f t="shared" si="1130"/>
        <v>0</v>
      </c>
      <c r="CS2982" s="24">
        <f t="shared" si="1131"/>
        <v>0</v>
      </c>
    </row>
    <row r="2983" spans="9:97">
      <c r="I2983" s="24">
        <f t="shared" si="1111"/>
        <v>0</v>
      </c>
      <c r="J2983" s="24">
        <f t="shared" si="1110"/>
        <v>0</v>
      </c>
      <c r="M2983" s="24"/>
      <c r="N2983" s="24"/>
      <c r="O2983" s="24"/>
      <c r="P2983" s="24"/>
      <c r="Q2983" s="24"/>
      <c r="R2983" s="24"/>
      <c r="S2983" s="24">
        <f t="shared" si="1112"/>
        <v>0</v>
      </c>
      <c r="T2983" s="24">
        <f t="shared" ref="T2983:T3002" si="1133">IF(P2983&lt;M2983-N2983,M2983-N2983-P2983,0)</f>
        <v>0</v>
      </c>
      <c r="W2983" s="24"/>
      <c r="X2983" s="24"/>
      <c r="Y2983" s="24"/>
      <c r="Z2983" s="24"/>
      <c r="AA2983" s="24"/>
      <c r="AB2983" s="24"/>
      <c r="AC2983" s="24">
        <f t="shared" si="1113"/>
        <v>0</v>
      </c>
      <c r="AD2983" s="24">
        <f t="shared" si="1114"/>
        <v>0</v>
      </c>
      <c r="AG2983" s="24"/>
      <c r="AH2983" s="24"/>
      <c r="AI2983" s="24"/>
      <c r="AJ2983" s="24"/>
      <c r="AK2983" s="24"/>
      <c r="AL2983" s="24"/>
      <c r="AM2983" s="24">
        <f t="shared" si="1115"/>
        <v>0</v>
      </c>
      <c r="AN2983" s="24">
        <f t="shared" si="1132"/>
        <v>0</v>
      </c>
      <c r="AQ2983" s="24"/>
      <c r="AR2983" s="24"/>
      <c r="AS2983" s="24"/>
      <c r="AT2983" s="24"/>
      <c r="AU2983" s="24"/>
      <c r="AV2983" s="24"/>
      <c r="AW2983" s="24">
        <f t="shared" si="1116"/>
        <v>0</v>
      </c>
      <c r="AX2983" s="24">
        <f t="shared" si="1117"/>
        <v>0</v>
      </c>
      <c r="BA2983" s="24"/>
      <c r="BB2983" s="24"/>
      <c r="BC2983" s="24"/>
      <c r="BD2983" s="24"/>
      <c r="BE2983" s="24"/>
      <c r="BF2983" s="24"/>
      <c r="BG2983" s="24">
        <f t="shared" si="1118"/>
        <v>0</v>
      </c>
      <c r="BH2983" s="24">
        <f t="shared" si="1119"/>
        <v>0</v>
      </c>
      <c r="BK2983" s="24"/>
      <c r="BL2983" s="24"/>
      <c r="BM2983" s="24"/>
      <c r="BN2983" s="24"/>
      <c r="BO2983" s="24"/>
      <c r="BP2983" s="24"/>
      <c r="BQ2983" s="24">
        <f t="shared" si="1120"/>
        <v>0</v>
      </c>
      <c r="BR2983" s="24">
        <f t="shared" si="1121"/>
        <v>0</v>
      </c>
      <c r="BU2983" s="24"/>
      <c r="BV2983" s="24"/>
      <c r="BW2983" s="24"/>
      <c r="BX2983" s="24"/>
      <c r="BY2983" s="24"/>
      <c r="BZ2983" s="24"/>
      <c r="CA2983" s="24">
        <f t="shared" si="1122"/>
        <v>0</v>
      </c>
      <c r="CB2983" s="24">
        <f t="shared" si="1123"/>
        <v>0</v>
      </c>
      <c r="CC2983" s="24"/>
      <c r="CE2983" s="24">
        <f t="shared" si="1124"/>
        <v>0</v>
      </c>
      <c r="CG2983" s="24">
        <f t="shared" si="1125"/>
        <v>0</v>
      </c>
      <c r="CI2983" s="24">
        <f t="shared" si="1126"/>
        <v>0</v>
      </c>
      <c r="CK2983" s="24">
        <f t="shared" si="1127"/>
        <v>0</v>
      </c>
      <c r="CM2983" s="24">
        <f t="shared" si="1128"/>
        <v>0</v>
      </c>
      <c r="CO2983" s="24">
        <f t="shared" si="1129"/>
        <v>0</v>
      </c>
      <c r="CQ2983" s="24">
        <f t="shared" si="1130"/>
        <v>0</v>
      </c>
      <c r="CS2983" s="24">
        <f t="shared" si="1131"/>
        <v>0</v>
      </c>
    </row>
    <row r="2984" spans="9:97">
      <c r="I2984" s="24">
        <f t="shared" si="1111"/>
        <v>0</v>
      </c>
      <c r="J2984" s="24">
        <f t="shared" si="1110"/>
        <v>0</v>
      </c>
      <c r="M2984" s="24"/>
      <c r="N2984" s="24"/>
      <c r="O2984" s="24"/>
      <c r="P2984" s="24"/>
      <c r="Q2984" s="24"/>
      <c r="R2984" s="24"/>
      <c r="S2984" s="24">
        <f t="shared" si="1112"/>
        <v>0</v>
      </c>
      <c r="T2984" s="24">
        <f t="shared" si="1133"/>
        <v>0</v>
      </c>
      <c r="W2984" s="24"/>
      <c r="X2984" s="24"/>
      <c r="Y2984" s="24"/>
      <c r="Z2984" s="24"/>
      <c r="AA2984" s="24"/>
      <c r="AB2984" s="24"/>
      <c r="AC2984" s="24">
        <f t="shared" si="1113"/>
        <v>0</v>
      </c>
      <c r="AD2984" s="24">
        <f t="shared" si="1114"/>
        <v>0</v>
      </c>
      <c r="AG2984" s="24"/>
      <c r="AH2984" s="24"/>
      <c r="AI2984" s="24"/>
      <c r="AJ2984" s="24"/>
      <c r="AK2984" s="24"/>
      <c r="AL2984" s="24"/>
      <c r="AM2984" s="24">
        <f t="shared" si="1115"/>
        <v>0</v>
      </c>
      <c r="AN2984" s="24">
        <f t="shared" si="1132"/>
        <v>0</v>
      </c>
      <c r="AQ2984" s="24"/>
      <c r="AR2984" s="24"/>
      <c r="AS2984" s="24"/>
      <c r="AT2984" s="24"/>
      <c r="AU2984" s="24"/>
      <c r="AV2984" s="24"/>
      <c r="AW2984" s="24">
        <f t="shared" si="1116"/>
        <v>0</v>
      </c>
      <c r="AX2984" s="24">
        <f t="shared" si="1117"/>
        <v>0</v>
      </c>
      <c r="BA2984" s="24"/>
      <c r="BB2984" s="24"/>
      <c r="BC2984" s="24"/>
      <c r="BD2984" s="24"/>
      <c r="BE2984" s="24"/>
      <c r="BF2984" s="24"/>
      <c r="BG2984" s="24">
        <f t="shared" si="1118"/>
        <v>0</v>
      </c>
      <c r="BH2984" s="24">
        <f t="shared" si="1119"/>
        <v>0</v>
      </c>
      <c r="BK2984" s="24"/>
      <c r="BL2984" s="24"/>
      <c r="BM2984" s="24"/>
      <c r="BN2984" s="24"/>
      <c r="BO2984" s="24"/>
      <c r="BP2984" s="24"/>
      <c r="BQ2984" s="24">
        <f t="shared" si="1120"/>
        <v>0</v>
      </c>
      <c r="BR2984" s="24">
        <f t="shared" si="1121"/>
        <v>0</v>
      </c>
      <c r="BU2984" s="24"/>
      <c r="BV2984" s="24"/>
      <c r="BW2984" s="24"/>
      <c r="BX2984" s="24"/>
      <c r="BY2984" s="24"/>
      <c r="BZ2984" s="24"/>
      <c r="CA2984" s="24">
        <f t="shared" si="1122"/>
        <v>0</v>
      </c>
      <c r="CB2984" s="24">
        <f t="shared" si="1123"/>
        <v>0</v>
      </c>
      <c r="CC2984" s="24"/>
      <c r="CE2984" s="24">
        <f t="shared" si="1124"/>
        <v>0</v>
      </c>
      <c r="CG2984" s="24">
        <f t="shared" si="1125"/>
        <v>0</v>
      </c>
      <c r="CI2984" s="24">
        <f t="shared" si="1126"/>
        <v>0</v>
      </c>
      <c r="CK2984" s="24">
        <f t="shared" si="1127"/>
        <v>0</v>
      </c>
      <c r="CM2984" s="24">
        <f t="shared" si="1128"/>
        <v>0</v>
      </c>
      <c r="CO2984" s="24">
        <f t="shared" si="1129"/>
        <v>0</v>
      </c>
      <c r="CQ2984" s="24">
        <f t="shared" si="1130"/>
        <v>0</v>
      </c>
      <c r="CS2984" s="24">
        <f t="shared" si="1131"/>
        <v>0</v>
      </c>
    </row>
    <row r="2985" spans="9:97">
      <c r="I2985" s="24">
        <f t="shared" si="1111"/>
        <v>0</v>
      </c>
      <c r="J2985" s="24">
        <f t="shared" si="1110"/>
        <v>0</v>
      </c>
      <c r="M2985" s="24"/>
      <c r="N2985" s="24"/>
      <c r="O2985" s="24"/>
      <c r="P2985" s="24"/>
      <c r="Q2985" s="24"/>
      <c r="R2985" s="24"/>
      <c r="S2985" s="24">
        <f t="shared" si="1112"/>
        <v>0</v>
      </c>
      <c r="T2985" s="24">
        <f t="shared" si="1133"/>
        <v>0</v>
      </c>
      <c r="W2985" s="24"/>
      <c r="X2985" s="24"/>
      <c r="Y2985" s="24"/>
      <c r="Z2985" s="24"/>
      <c r="AA2985" s="24"/>
      <c r="AB2985" s="24"/>
      <c r="AC2985" s="24">
        <f t="shared" si="1113"/>
        <v>0</v>
      </c>
      <c r="AD2985" s="24">
        <f t="shared" si="1114"/>
        <v>0</v>
      </c>
      <c r="AG2985" s="24"/>
      <c r="AH2985" s="24"/>
      <c r="AI2985" s="24"/>
      <c r="AJ2985" s="24"/>
      <c r="AK2985" s="24"/>
      <c r="AL2985" s="24"/>
      <c r="AM2985" s="24">
        <f t="shared" si="1115"/>
        <v>0</v>
      </c>
      <c r="AN2985" s="24">
        <f t="shared" si="1132"/>
        <v>0</v>
      </c>
      <c r="AQ2985" s="24"/>
      <c r="AR2985" s="24"/>
      <c r="AS2985" s="24"/>
      <c r="AT2985" s="24"/>
      <c r="AU2985" s="24"/>
      <c r="AV2985" s="24"/>
      <c r="AW2985" s="24">
        <f t="shared" si="1116"/>
        <v>0</v>
      </c>
      <c r="AX2985" s="24">
        <f t="shared" si="1117"/>
        <v>0</v>
      </c>
      <c r="BA2985" s="24"/>
      <c r="BB2985" s="24"/>
      <c r="BC2985" s="24"/>
      <c r="BD2985" s="24"/>
      <c r="BE2985" s="24"/>
      <c r="BF2985" s="24"/>
      <c r="BG2985" s="24">
        <f t="shared" si="1118"/>
        <v>0</v>
      </c>
      <c r="BH2985" s="24">
        <f t="shared" si="1119"/>
        <v>0</v>
      </c>
      <c r="BK2985" s="24"/>
      <c r="BL2985" s="24"/>
      <c r="BM2985" s="24"/>
      <c r="BN2985" s="24"/>
      <c r="BO2985" s="24"/>
      <c r="BP2985" s="24"/>
      <c r="BQ2985" s="24">
        <f t="shared" si="1120"/>
        <v>0</v>
      </c>
      <c r="BR2985" s="24">
        <f t="shared" si="1121"/>
        <v>0</v>
      </c>
      <c r="BU2985" s="24"/>
      <c r="BV2985" s="24"/>
      <c r="BW2985" s="24"/>
      <c r="BX2985" s="24"/>
      <c r="BY2985" s="24"/>
      <c r="BZ2985" s="24"/>
      <c r="CA2985" s="24">
        <f t="shared" si="1122"/>
        <v>0</v>
      </c>
      <c r="CB2985" s="24">
        <f t="shared" si="1123"/>
        <v>0</v>
      </c>
      <c r="CC2985" s="24"/>
      <c r="CE2985" s="24">
        <f t="shared" si="1124"/>
        <v>0</v>
      </c>
      <c r="CG2985" s="24">
        <f t="shared" si="1125"/>
        <v>0</v>
      </c>
      <c r="CI2985" s="24">
        <f t="shared" si="1126"/>
        <v>0</v>
      </c>
      <c r="CK2985" s="24">
        <f t="shared" si="1127"/>
        <v>0</v>
      </c>
      <c r="CM2985" s="24">
        <f t="shared" si="1128"/>
        <v>0</v>
      </c>
      <c r="CO2985" s="24">
        <f t="shared" si="1129"/>
        <v>0</v>
      </c>
      <c r="CQ2985" s="24">
        <f t="shared" si="1130"/>
        <v>0</v>
      </c>
      <c r="CS2985" s="24">
        <f t="shared" si="1131"/>
        <v>0</v>
      </c>
    </row>
    <row r="2986" spans="9:97">
      <c r="I2986" s="24">
        <f t="shared" si="1111"/>
        <v>0</v>
      </c>
      <c r="J2986" s="24">
        <f t="shared" si="1110"/>
        <v>0</v>
      </c>
      <c r="M2986" s="24"/>
      <c r="N2986" s="24"/>
      <c r="O2986" s="24"/>
      <c r="P2986" s="24"/>
      <c r="Q2986" s="24"/>
      <c r="R2986" s="24"/>
      <c r="S2986" s="24">
        <f t="shared" si="1112"/>
        <v>0</v>
      </c>
      <c r="T2986" s="24">
        <f t="shared" si="1133"/>
        <v>0</v>
      </c>
      <c r="W2986" s="24"/>
      <c r="X2986" s="24"/>
      <c r="Y2986" s="24"/>
      <c r="Z2986" s="24"/>
      <c r="AA2986" s="24"/>
      <c r="AB2986" s="24"/>
      <c r="AC2986" s="24">
        <f t="shared" si="1113"/>
        <v>0</v>
      </c>
      <c r="AD2986" s="24">
        <f t="shared" si="1114"/>
        <v>0</v>
      </c>
      <c r="AG2986" s="24"/>
      <c r="AH2986" s="24"/>
      <c r="AI2986" s="24"/>
      <c r="AJ2986" s="24"/>
      <c r="AK2986" s="24"/>
      <c r="AL2986" s="24"/>
      <c r="AM2986" s="24">
        <f t="shared" si="1115"/>
        <v>0</v>
      </c>
      <c r="AN2986" s="24">
        <f t="shared" si="1132"/>
        <v>0</v>
      </c>
      <c r="AQ2986" s="24"/>
      <c r="AR2986" s="24"/>
      <c r="AS2986" s="24"/>
      <c r="AT2986" s="24"/>
      <c r="AU2986" s="24"/>
      <c r="AV2986" s="24"/>
      <c r="AW2986" s="24">
        <f t="shared" si="1116"/>
        <v>0</v>
      </c>
      <c r="AX2986" s="24">
        <f t="shared" si="1117"/>
        <v>0</v>
      </c>
      <c r="BA2986" s="24"/>
      <c r="BB2986" s="24"/>
      <c r="BC2986" s="24"/>
      <c r="BD2986" s="24"/>
      <c r="BE2986" s="24"/>
      <c r="BF2986" s="24"/>
      <c r="BG2986" s="24">
        <f t="shared" si="1118"/>
        <v>0</v>
      </c>
      <c r="BH2986" s="24">
        <f t="shared" si="1119"/>
        <v>0</v>
      </c>
      <c r="BK2986" s="24"/>
      <c r="BL2986" s="24"/>
      <c r="BM2986" s="24"/>
      <c r="BN2986" s="24"/>
      <c r="BO2986" s="24"/>
      <c r="BP2986" s="24"/>
      <c r="BQ2986" s="24">
        <f t="shared" si="1120"/>
        <v>0</v>
      </c>
      <c r="BR2986" s="24">
        <f t="shared" si="1121"/>
        <v>0</v>
      </c>
      <c r="BU2986" s="24"/>
      <c r="BV2986" s="24"/>
      <c r="BW2986" s="24"/>
      <c r="BX2986" s="24"/>
      <c r="BY2986" s="24"/>
      <c r="BZ2986" s="24"/>
      <c r="CA2986" s="24">
        <f t="shared" si="1122"/>
        <v>0</v>
      </c>
      <c r="CB2986" s="24">
        <f t="shared" si="1123"/>
        <v>0</v>
      </c>
      <c r="CC2986" s="24"/>
      <c r="CE2986" s="24">
        <f t="shared" si="1124"/>
        <v>0</v>
      </c>
      <c r="CG2986" s="24">
        <f t="shared" si="1125"/>
        <v>0</v>
      </c>
      <c r="CI2986" s="24">
        <f t="shared" si="1126"/>
        <v>0</v>
      </c>
      <c r="CK2986" s="24">
        <f t="shared" si="1127"/>
        <v>0</v>
      </c>
      <c r="CM2986" s="24">
        <f t="shared" si="1128"/>
        <v>0</v>
      </c>
      <c r="CO2986" s="24">
        <f t="shared" si="1129"/>
        <v>0</v>
      </c>
      <c r="CQ2986" s="24">
        <f t="shared" si="1130"/>
        <v>0</v>
      </c>
      <c r="CS2986" s="24">
        <f t="shared" si="1131"/>
        <v>0</v>
      </c>
    </row>
    <row r="2987" spans="9:97">
      <c r="I2987" s="24">
        <f t="shared" si="1111"/>
        <v>0</v>
      </c>
      <c r="J2987" s="24">
        <f t="shared" si="1110"/>
        <v>0</v>
      </c>
      <c r="M2987" s="24"/>
      <c r="N2987" s="24"/>
      <c r="O2987" s="24"/>
      <c r="P2987" s="24"/>
      <c r="Q2987" s="24"/>
      <c r="R2987" s="24"/>
      <c r="S2987" s="24">
        <f t="shared" si="1112"/>
        <v>0</v>
      </c>
      <c r="T2987" s="24">
        <f t="shared" si="1133"/>
        <v>0</v>
      </c>
      <c r="W2987" s="24"/>
      <c r="X2987" s="24"/>
      <c r="Y2987" s="24"/>
      <c r="Z2987" s="24"/>
      <c r="AA2987" s="24"/>
      <c r="AB2987" s="24"/>
      <c r="AC2987" s="24">
        <f t="shared" si="1113"/>
        <v>0</v>
      </c>
      <c r="AD2987" s="24">
        <f t="shared" si="1114"/>
        <v>0</v>
      </c>
      <c r="AG2987" s="24"/>
      <c r="AH2987" s="24"/>
      <c r="AI2987" s="24"/>
      <c r="AJ2987" s="24"/>
      <c r="AK2987" s="24"/>
      <c r="AL2987" s="24"/>
      <c r="AM2987" s="24">
        <f t="shared" si="1115"/>
        <v>0</v>
      </c>
      <c r="AN2987" s="24">
        <f t="shared" si="1132"/>
        <v>0</v>
      </c>
      <c r="AQ2987" s="24"/>
      <c r="AR2987" s="24"/>
      <c r="AS2987" s="24"/>
      <c r="AT2987" s="24"/>
      <c r="AU2987" s="24"/>
      <c r="AV2987" s="24"/>
      <c r="AW2987" s="24">
        <f t="shared" si="1116"/>
        <v>0</v>
      </c>
      <c r="AX2987" s="24">
        <f t="shared" si="1117"/>
        <v>0</v>
      </c>
      <c r="BA2987" s="24"/>
      <c r="BB2987" s="24"/>
      <c r="BC2987" s="24"/>
      <c r="BD2987" s="24"/>
      <c r="BE2987" s="24"/>
      <c r="BF2987" s="24"/>
      <c r="BG2987" s="24">
        <f t="shared" si="1118"/>
        <v>0</v>
      </c>
      <c r="BH2987" s="24">
        <f t="shared" si="1119"/>
        <v>0</v>
      </c>
      <c r="BK2987" s="24"/>
      <c r="BL2987" s="24"/>
      <c r="BM2987" s="24"/>
      <c r="BN2987" s="24"/>
      <c r="BO2987" s="24"/>
      <c r="BP2987" s="24"/>
      <c r="BQ2987" s="24">
        <f t="shared" si="1120"/>
        <v>0</v>
      </c>
      <c r="BR2987" s="24">
        <f t="shared" si="1121"/>
        <v>0</v>
      </c>
      <c r="BU2987" s="24"/>
      <c r="BV2987" s="24"/>
      <c r="BW2987" s="24"/>
      <c r="BX2987" s="24"/>
      <c r="BY2987" s="24"/>
      <c r="BZ2987" s="24"/>
      <c r="CA2987" s="24">
        <f t="shared" si="1122"/>
        <v>0</v>
      </c>
      <c r="CB2987" s="24">
        <f t="shared" si="1123"/>
        <v>0</v>
      </c>
      <c r="CC2987" s="24"/>
      <c r="CE2987" s="24">
        <f t="shared" si="1124"/>
        <v>0</v>
      </c>
      <c r="CG2987" s="24">
        <f t="shared" si="1125"/>
        <v>0</v>
      </c>
      <c r="CI2987" s="24">
        <f t="shared" si="1126"/>
        <v>0</v>
      </c>
      <c r="CK2987" s="24">
        <f t="shared" si="1127"/>
        <v>0</v>
      </c>
      <c r="CM2987" s="24">
        <f t="shared" si="1128"/>
        <v>0</v>
      </c>
      <c r="CO2987" s="24">
        <f t="shared" si="1129"/>
        <v>0</v>
      </c>
      <c r="CQ2987" s="24">
        <f t="shared" si="1130"/>
        <v>0</v>
      </c>
      <c r="CS2987" s="24">
        <f t="shared" si="1131"/>
        <v>0</v>
      </c>
    </row>
    <row r="2988" spans="9:97">
      <c r="I2988" s="24">
        <f t="shared" si="1111"/>
        <v>0</v>
      </c>
      <c r="J2988" s="24">
        <f t="shared" si="1110"/>
        <v>0</v>
      </c>
      <c r="M2988" s="24"/>
      <c r="N2988" s="24"/>
      <c r="O2988" s="24"/>
      <c r="P2988" s="24"/>
      <c r="Q2988" s="24"/>
      <c r="R2988" s="24"/>
      <c r="S2988" s="24">
        <f t="shared" si="1112"/>
        <v>0</v>
      </c>
      <c r="T2988" s="24">
        <f t="shared" si="1133"/>
        <v>0</v>
      </c>
      <c r="W2988" s="24"/>
      <c r="X2988" s="24"/>
      <c r="Y2988" s="24"/>
      <c r="Z2988" s="24"/>
      <c r="AA2988" s="24"/>
      <c r="AB2988" s="24"/>
      <c r="AC2988" s="24">
        <f t="shared" si="1113"/>
        <v>0</v>
      </c>
      <c r="AD2988" s="24">
        <f t="shared" si="1114"/>
        <v>0</v>
      </c>
      <c r="AG2988" s="24"/>
      <c r="AH2988" s="24"/>
      <c r="AI2988" s="24"/>
      <c r="AJ2988" s="24"/>
      <c r="AK2988" s="24"/>
      <c r="AL2988" s="24"/>
      <c r="AM2988" s="24">
        <f t="shared" si="1115"/>
        <v>0</v>
      </c>
      <c r="AN2988" s="24">
        <f t="shared" si="1132"/>
        <v>0</v>
      </c>
      <c r="AQ2988" s="24"/>
      <c r="AR2988" s="24"/>
      <c r="AS2988" s="24"/>
      <c r="AT2988" s="24"/>
      <c r="AU2988" s="24"/>
      <c r="AV2988" s="24"/>
      <c r="AW2988" s="24">
        <f t="shared" si="1116"/>
        <v>0</v>
      </c>
      <c r="AX2988" s="24">
        <f t="shared" si="1117"/>
        <v>0</v>
      </c>
      <c r="BA2988" s="24"/>
      <c r="BB2988" s="24"/>
      <c r="BC2988" s="24"/>
      <c r="BD2988" s="24"/>
      <c r="BE2988" s="24"/>
      <c r="BF2988" s="24"/>
      <c r="BG2988" s="24">
        <f t="shared" si="1118"/>
        <v>0</v>
      </c>
      <c r="BH2988" s="24">
        <f t="shared" si="1119"/>
        <v>0</v>
      </c>
      <c r="BK2988" s="24"/>
      <c r="BL2988" s="24"/>
      <c r="BM2988" s="24"/>
      <c r="BN2988" s="24"/>
      <c r="BO2988" s="24"/>
      <c r="BP2988" s="24"/>
      <c r="BQ2988" s="24">
        <f t="shared" si="1120"/>
        <v>0</v>
      </c>
      <c r="BR2988" s="24">
        <f t="shared" si="1121"/>
        <v>0</v>
      </c>
      <c r="BU2988" s="24"/>
      <c r="BV2988" s="24"/>
      <c r="BW2988" s="24"/>
      <c r="BX2988" s="24"/>
      <c r="BY2988" s="24"/>
      <c r="BZ2988" s="24"/>
      <c r="CA2988" s="24">
        <f t="shared" si="1122"/>
        <v>0</v>
      </c>
      <c r="CB2988" s="24">
        <f t="shared" si="1123"/>
        <v>0</v>
      </c>
      <c r="CC2988" s="24"/>
      <c r="CE2988" s="24">
        <f t="shared" si="1124"/>
        <v>0</v>
      </c>
      <c r="CG2988" s="24">
        <f t="shared" si="1125"/>
        <v>0</v>
      </c>
      <c r="CI2988" s="24">
        <f t="shared" si="1126"/>
        <v>0</v>
      </c>
      <c r="CK2988" s="24">
        <f t="shared" si="1127"/>
        <v>0</v>
      </c>
      <c r="CM2988" s="24">
        <f t="shared" si="1128"/>
        <v>0</v>
      </c>
      <c r="CO2988" s="24">
        <f t="shared" si="1129"/>
        <v>0</v>
      </c>
      <c r="CQ2988" s="24">
        <f t="shared" si="1130"/>
        <v>0</v>
      </c>
      <c r="CS2988" s="24">
        <f t="shared" si="1131"/>
        <v>0</v>
      </c>
    </row>
    <row r="2989" spans="9:97">
      <c r="I2989" s="24">
        <f t="shared" si="1111"/>
        <v>0</v>
      </c>
      <c r="J2989" s="24">
        <f t="shared" si="1110"/>
        <v>0</v>
      </c>
      <c r="M2989" s="24"/>
      <c r="N2989" s="24"/>
      <c r="O2989" s="24"/>
      <c r="P2989" s="24"/>
      <c r="Q2989" s="24"/>
      <c r="R2989" s="24"/>
      <c r="S2989" s="24">
        <f t="shared" si="1112"/>
        <v>0</v>
      </c>
      <c r="T2989" s="24">
        <f t="shared" si="1133"/>
        <v>0</v>
      </c>
      <c r="W2989" s="24"/>
      <c r="X2989" s="24"/>
      <c r="Y2989" s="24"/>
      <c r="Z2989" s="24"/>
      <c r="AA2989" s="24"/>
      <c r="AB2989" s="24"/>
      <c r="AC2989" s="24">
        <f t="shared" si="1113"/>
        <v>0</v>
      </c>
      <c r="AD2989" s="24">
        <f t="shared" si="1114"/>
        <v>0</v>
      </c>
      <c r="AG2989" s="24"/>
      <c r="AH2989" s="24"/>
      <c r="AI2989" s="24"/>
      <c r="AJ2989" s="24"/>
      <c r="AK2989" s="24"/>
      <c r="AL2989" s="24"/>
      <c r="AM2989" s="24">
        <f t="shared" si="1115"/>
        <v>0</v>
      </c>
      <c r="AN2989" s="24">
        <f t="shared" si="1132"/>
        <v>0</v>
      </c>
      <c r="AQ2989" s="24"/>
      <c r="AR2989" s="24"/>
      <c r="AS2989" s="24"/>
      <c r="AT2989" s="24"/>
      <c r="AU2989" s="24"/>
      <c r="AV2989" s="24"/>
      <c r="AW2989" s="24">
        <f t="shared" si="1116"/>
        <v>0</v>
      </c>
      <c r="AX2989" s="24">
        <f t="shared" si="1117"/>
        <v>0</v>
      </c>
      <c r="BA2989" s="24"/>
      <c r="BB2989" s="24"/>
      <c r="BC2989" s="24"/>
      <c r="BD2989" s="24"/>
      <c r="BE2989" s="24"/>
      <c r="BF2989" s="24"/>
      <c r="BG2989" s="24">
        <f t="shared" si="1118"/>
        <v>0</v>
      </c>
      <c r="BH2989" s="24">
        <f t="shared" si="1119"/>
        <v>0</v>
      </c>
      <c r="BK2989" s="24"/>
      <c r="BL2989" s="24"/>
      <c r="BM2989" s="24"/>
      <c r="BN2989" s="24"/>
      <c r="BO2989" s="24"/>
      <c r="BP2989" s="24"/>
      <c r="BQ2989" s="24">
        <f t="shared" si="1120"/>
        <v>0</v>
      </c>
      <c r="BR2989" s="24">
        <f t="shared" si="1121"/>
        <v>0</v>
      </c>
      <c r="BU2989" s="24"/>
      <c r="BV2989" s="24"/>
      <c r="BW2989" s="24"/>
      <c r="BX2989" s="24"/>
      <c r="BY2989" s="24"/>
      <c r="BZ2989" s="24"/>
      <c r="CA2989" s="24">
        <f t="shared" si="1122"/>
        <v>0</v>
      </c>
      <c r="CB2989" s="24">
        <f t="shared" si="1123"/>
        <v>0</v>
      </c>
      <c r="CC2989" s="24"/>
      <c r="CE2989" s="24">
        <f t="shared" si="1124"/>
        <v>0</v>
      </c>
      <c r="CG2989" s="24">
        <f t="shared" si="1125"/>
        <v>0</v>
      </c>
      <c r="CI2989" s="24">
        <f t="shared" si="1126"/>
        <v>0</v>
      </c>
      <c r="CK2989" s="24">
        <f t="shared" si="1127"/>
        <v>0</v>
      </c>
      <c r="CM2989" s="24">
        <f t="shared" si="1128"/>
        <v>0</v>
      </c>
      <c r="CO2989" s="24">
        <f t="shared" si="1129"/>
        <v>0</v>
      </c>
      <c r="CQ2989" s="24">
        <f t="shared" si="1130"/>
        <v>0</v>
      </c>
      <c r="CS2989" s="24">
        <f t="shared" si="1131"/>
        <v>0</v>
      </c>
    </row>
    <row r="2990" spans="9:97">
      <c r="I2990" s="24">
        <f t="shared" si="1111"/>
        <v>0</v>
      </c>
      <c r="J2990" s="24">
        <f t="shared" si="1110"/>
        <v>0</v>
      </c>
      <c r="M2990" s="24"/>
      <c r="N2990" s="24"/>
      <c r="O2990" s="24"/>
      <c r="P2990" s="24"/>
      <c r="Q2990" s="24"/>
      <c r="R2990" s="24"/>
      <c r="S2990" s="24">
        <f t="shared" si="1112"/>
        <v>0</v>
      </c>
      <c r="T2990" s="24">
        <f t="shared" si="1133"/>
        <v>0</v>
      </c>
      <c r="W2990" s="24"/>
      <c r="X2990" s="24"/>
      <c r="Y2990" s="24"/>
      <c r="Z2990" s="24"/>
      <c r="AA2990" s="24"/>
      <c r="AB2990" s="24"/>
      <c r="AC2990" s="24">
        <f t="shared" si="1113"/>
        <v>0</v>
      </c>
      <c r="AD2990" s="24">
        <f t="shared" si="1114"/>
        <v>0</v>
      </c>
      <c r="AG2990" s="24"/>
      <c r="AH2990" s="24"/>
      <c r="AI2990" s="24"/>
      <c r="AJ2990" s="24"/>
      <c r="AK2990" s="24"/>
      <c r="AL2990" s="24"/>
      <c r="AM2990" s="24">
        <f t="shared" si="1115"/>
        <v>0</v>
      </c>
      <c r="AN2990" s="24">
        <f t="shared" si="1132"/>
        <v>0</v>
      </c>
      <c r="AQ2990" s="24"/>
      <c r="AR2990" s="24"/>
      <c r="AS2990" s="24"/>
      <c r="AT2990" s="24"/>
      <c r="AU2990" s="24"/>
      <c r="AV2990" s="24"/>
      <c r="AW2990" s="24">
        <f t="shared" si="1116"/>
        <v>0</v>
      </c>
      <c r="AX2990" s="24">
        <f t="shared" si="1117"/>
        <v>0</v>
      </c>
      <c r="BA2990" s="24"/>
      <c r="BB2990" s="24"/>
      <c r="BC2990" s="24"/>
      <c r="BD2990" s="24"/>
      <c r="BE2990" s="24"/>
      <c r="BF2990" s="24"/>
      <c r="BG2990" s="24">
        <f t="shared" si="1118"/>
        <v>0</v>
      </c>
      <c r="BH2990" s="24">
        <f t="shared" si="1119"/>
        <v>0</v>
      </c>
      <c r="BK2990" s="24"/>
      <c r="BL2990" s="24"/>
      <c r="BM2990" s="24"/>
      <c r="BN2990" s="24"/>
      <c r="BO2990" s="24"/>
      <c r="BP2990" s="24"/>
      <c r="BQ2990" s="24">
        <f t="shared" si="1120"/>
        <v>0</v>
      </c>
      <c r="BR2990" s="24">
        <f t="shared" si="1121"/>
        <v>0</v>
      </c>
      <c r="BU2990" s="24"/>
      <c r="BV2990" s="24"/>
      <c r="BW2990" s="24"/>
      <c r="BX2990" s="24"/>
      <c r="BY2990" s="24"/>
      <c r="BZ2990" s="24"/>
      <c r="CA2990" s="24">
        <f t="shared" si="1122"/>
        <v>0</v>
      </c>
      <c r="CB2990" s="24">
        <f t="shared" si="1123"/>
        <v>0</v>
      </c>
      <c r="CC2990" s="24"/>
      <c r="CE2990" s="24">
        <f t="shared" si="1124"/>
        <v>0</v>
      </c>
      <c r="CG2990" s="24">
        <f t="shared" si="1125"/>
        <v>0</v>
      </c>
      <c r="CI2990" s="24">
        <f t="shared" si="1126"/>
        <v>0</v>
      </c>
      <c r="CK2990" s="24">
        <f t="shared" si="1127"/>
        <v>0</v>
      </c>
      <c r="CM2990" s="24">
        <f t="shared" si="1128"/>
        <v>0</v>
      </c>
      <c r="CO2990" s="24">
        <f t="shared" si="1129"/>
        <v>0</v>
      </c>
      <c r="CQ2990" s="24">
        <f t="shared" si="1130"/>
        <v>0</v>
      </c>
      <c r="CS2990" s="24">
        <f t="shared" si="1131"/>
        <v>0</v>
      </c>
    </row>
    <row r="2991" spans="9:97">
      <c r="I2991" s="24">
        <f t="shared" si="1111"/>
        <v>0</v>
      </c>
      <c r="J2991" s="24">
        <f t="shared" si="1110"/>
        <v>0</v>
      </c>
      <c r="M2991" s="24"/>
      <c r="N2991" s="24"/>
      <c r="O2991" s="24"/>
      <c r="P2991" s="24"/>
      <c r="Q2991" s="24"/>
      <c r="R2991" s="24"/>
      <c r="S2991" s="24">
        <f t="shared" si="1112"/>
        <v>0</v>
      </c>
      <c r="T2991" s="24">
        <f t="shared" si="1133"/>
        <v>0</v>
      </c>
      <c r="W2991" s="24"/>
      <c r="X2991" s="24"/>
      <c r="Y2991" s="24"/>
      <c r="Z2991" s="24"/>
      <c r="AA2991" s="24"/>
      <c r="AB2991" s="24"/>
      <c r="AC2991" s="24">
        <f t="shared" si="1113"/>
        <v>0</v>
      </c>
      <c r="AD2991" s="24">
        <f t="shared" si="1114"/>
        <v>0</v>
      </c>
      <c r="AG2991" s="24"/>
      <c r="AH2991" s="24"/>
      <c r="AI2991" s="24"/>
      <c r="AJ2991" s="24"/>
      <c r="AK2991" s="24"/>
      <c r="AL2991" s="24"/>
      <c r="AM2991" s="24">
        <f t="shared" si="1115"/>
        <v>0</v>
      </c>
      <c r="AN2991" s="24">
        <f t="shared" si="1132"/>
        <v>0</v>
      </c>
      <c r="AQ2991" s="24"/>
      <c r="AR2991" s="24"/>
      <c r="AS2991" s="24"/>
      <c r="AT2991" s="24"/>
      <c r="AU2991" s="24"/>
      <c r="AV2991" s="24"/>
      <c r="AW2991" s="24">
        <f t="shared" si="1116"/>
        <v>0</v>
      </c>
      <c r="AX2991" s="24">
        <f t="shared" si="1117"/>
        <v>0</v>
      </c>
      <c r="BA2991" s="24"/>
      <c r="BB2991" s="24"/>
      <c r="BC2991" s="24"/>
      <c r="BD2991" s="24"/>
      <c r="BE2991" s="24"/>
      <c r="BF2991" s="24"/>
      <c r="BG2991" s="24">
        <f t="shared" si="1118"/>
        <v>0</v>
      </c>
      <c r="BH2991" s="24">
        <f t="shared" si="1119"/>
        <v>0</v>
      </c>
      <c r="BK2991" s="24"/>
      <c r="BL2991" s="24"/>
      <c r="BM2991" s="24"/>
      <c r="BN2991" s="24"/>
      <c r="BO2991" s="24"/>
      <c r="BP2991" s="24"/>
      <c r="BQ2991" s="24">
        <f t="shared" si="1120"/>
        <v>0</v>
      </c>
      <c r="BR2991" s="24">
        <f t="shared" si="1121"/>
        <v>0</v>
      </c>
      <c r="BU2991" s="24"/>
      <c r="BV2991" s="24"/>
      <c r="BW2991" s="24"/>
      <c r="BX2991" s="24"/>
      <c r="BY2991" s="24"/>
      <c r="BZ2991" s="24"/>
      <c r="CA2991" s="24">
        <f t="shared" si="1122"/>
        <v>0</v>
      </c>
      <c r="CB2991" s="24">
        <f t="shared" si="1123"/>
        <v>0</v>
      </c>
      <c r="CC2991" s="24"/>
      <c r="CE2991" s="24">
        <f t="shared" si="1124"/>
        <v>0</v>
      </c>
      <c r="CG2991" s="24">
        <f t="shared" si="1125"/>
        <v>0</v>
      </c>
      <c r="CI2991" s="24">
        <f t="shared" si="1126"/>
        <v>0</v>
      </c>
      <c r="CK2991" s="24">
        <f t="shared" si="1127"/>
        <v>0</v>
      </c>
      <c r="CM2991" s="24">
        <f t="shared" si="1128"/>
        <v>0</v>
      </c>
      <c r="CO2991" s="24">
        <f t="shared" si="1129"/>
        <v>0</v>
      </c>
      <c r="CQ2991" s="24">
        <f t="shared" si="1130"/>
        <v>0</v>
      </c>
      <c r="CS2991" s="24">
        <f t="shared" si="1131"/>
        <v>0</v>
      </c>
    </row>
    <row r="2992" spans="9:97">
      <c r="I2992" s="24">
        <f t="shared" si="1111"/>
        <v>0</v>
      </c>
      <c r="J2992" s="24">
        <f t="shared" si="1110"/>
        <v>0</v>
      </c>
      <c r="M2992" s="24"/>
      <c r="N2992" s="24"/>
      <c r="O2992" s="24"/>
      <c r="P2992" s="24"/>
      <c r="Q2992" s="24"/>
      <c r="R2992" s="24"/>
      <c r="S2992" s="24">
        <f t="shared" si="1112"/>
        <v>0</v>
      </c>
      <c r="T2992" s="24">
        <f t="shared" si="1133"/>
        <v>0</v>
      </c>
      <c r="W2992" s="24"/>
      <c r="X2992" s="24"/>
      <c r="Y2992" s="24"/>
      <c r="Z2992" s="24"/>
      <c r="AA2992" s="24"/>
      <c r="AB2992" s="24"/>
      <c r="AC2992" s="24">
        <f t="shared" si="1113"/>
        <v>0</v>
      </c>
      <c r="AD2992" s="24">
        <f t="shared" si="1114"/>
        <v>0</v>
      </c>
      <c r="AG2992" s="24"/>
      <c r="AH2992" s="24"/>
      <c r="AI2992" s="24"/>
      <c r="AJ2992" s="24"/>
      <c r="AK2992" s="24"/>
      <c r="AL2992" s="24"/>
      <c r="AM2992" s="24">
        <f t="shared" si="1115"/>
        <v>0</v>
      </c>
      <c r="AN2992" s="24">
        <f t="shared" si="1132"/>
        <v>0</v>
      </c>
      <c r="AQ2992" s="24"/>
      <c r="AR2992" s="24"/>
      <c r="AS2992" s="24"/>
      <c r="AT2992" s="24"/>
      <c r="AU2992" s="24"/>
      <c r="AV2992" s="24"/>
      <c r="AW2992" s="24">
        <f t="shared" si="1116"/>
        <v>0</v>
      </c>
      <c r="AX2992" s="24">
        <f t="shared" si="1117"/>
        <v>0</v>
      </c>
      <c r="BA2992" s="24"/>
      <c r="BB2992" s="24"/>
      <c r="BC2992" s="24"/>
      <c r="BD2992" s="24"/>
      <c r="BE2992" s="24"/>
      <c r="BF2992" s="24"/>
      <c r="BG2992" s="24">
        <f t="shared" si="1118"/>
        <v>0</v>
      </c>
      <c r="BH2992" s="24">
        <f t="shared" si="1119"/>
        <v>0</v>
      </c>
      <c r="BK2992" s="24"/>
      <c r="BL2992" s="24"/>
      <c r="BM2992" s="24"/>
      <c r="BN2992" s="24"/>
      <c r="BO2992" s="24"/>
      <c r="BP2992" s="24"/>
      <c r="BQ2992" s="24">
        <f t="shared" si="1120"/>
        <v>0</v>
      </c>
      <c r="BR2992" s="24">
        <f t="shared" si="1121"/>
        <v>0</v>
      </c>
      <c r="BU2992" s="24"/>
      <c r="BV2992" s="24"/>
      <c r="BW2992" s="24"/>
      <c r="BX2992" s="24"/>
      <c r="BY2992" s="24"/>
      <c r="BZ2992" s="24"/>
      <c r="CA2992" s="24">
        <f t="shared" si="1122"/>
        <v>0</v>
      </c>
      <c r="CB2992" s="24">
        <f t="shared" si="1123"/>
        <v>0</v>
      </c>
      <c r="CC2992" s="24"/>
      <c r="CE2992" s="24">
        <f t="shared" si="1124"/>
        <v>0</v>
      </c>
      <c r="CG2992" s="24">
        <f t="shared" si="1125"/>
        <v>0</v>
      </c>
      <c r="CI2992" s="24">
        <f t="shared" si="1126"/>
        <v>0</v>
      </c>
      <c r="CK2992" s="24">
        <f t="shared" si="1127"/>
        <v>0</v>
      </c>
      <c r="CM2992" s="24">
        <f t="shared" si="1128"/>
        <v>0</v>
      </c>
      <c r="CO2992" s="24">
        <f t="shared" si="1129"/>
        <v>0</v>
      </c>
      <c r="CQ2992" s="24">
        <f t="shared" si="1130"/>
        <v>0</v>
      </c>
      <c r="CS2992" s="24">
        <f t="shared" si="1131"/>
        <v>0</v>
      </c>
    </row>
    <row r="2993" spans="9:97">
      <c r="I2993" s="24">
        <f t="shared" si="1111"/>
        <v>0</v>
      </c>
      <c r="J2993" s="24">
        <f t="shared" si="1110"/>
        <v>0</v>
      </c>
      <c r="M2993" s="24"/>
      <c r="N2993" s="24"/>
      <c r="O2993" s="24"/>
      <c r="P2993" s="24"/>
      <c r="Q2993" s="24"/>
      <c r="R2993" s="24"/>
      <c r="S2993" s="24">
        <f t="shared" si="1112"/>
        <v>0</v>
      </c>
      <c r="T2993" s="24">
        <f t="shared" si="1133"/>
        <v>0</v>
      </c>
      <c r="W2993" s="24"/>
      <c r="X2993" s="24"/>
      <c r="Y2993" s="24"/>
      <c r="Z2993" s="24"/>
      <c r="AA2993" s="24"/>
      <c r="AB2993" s="24"/>
      <c r="AC2993" s="24">
        <f t="shared" si="1113"/>
        <v>0</v>
      </c>
      <c r="AD2993" s="24">
        <f t="shared" si="1114"/>
        <v>0</v>
      </c>
      <c r="AG2993" s="24"/>
      <c r="AH2993" s="24"/>
      <c r="AI2993" s="24"/>
      <c r="AJ2993" s="24"/>
      <c r="AK2993" s="24"/>
      <c r="AL2993" s="24"/>
      <c r="AM2993" s="24">
        <f t="shared" si="1115"/>
        <v>0</v>
      </c>
      <c r="AN2993" s="24">
        <f t="shared" si="1132"/>
        <v>0</v>
      </c>
      <c r="AQ2993" s="24"/>
      <c r="AR2993" s="24"/>
      <c r="AS2993" s="24"/>
      <c r="AT2993" s="24"/>
      <c r="AU2993" s="24"/>
      <c r="AV2993" s="24"/>
      <c r="AW2993" s="24">
        <f t="shared" si="1116"/>
        <v>0</v>
      </c>
      <c r="AX2993" s="24">
        <f t="shared" si="1117"/>
        <v>0</v>
      </c>
      <c r="BA2993" s="24"/>
      <c r="BB2993" s="24"/>
      <c r="BC2993" s="24"/>
      <c r="BD2993" s="24"/>
      <c r="BE2993" s="24"/>
      <c r="BF2993" s="24"/>
      <c r="BG2993" s="24">
        <f t="shared" si="1118"/>
        <v>0</v>
      </c>
      <c r="BH2993" s="24">
        <f t="shared" si="1119"/>
        <v>0</v>
      </c>
      <c r="BK2993" s="24"/>
      <c r="BL2993" s="24"/>
      <c r="BM2993" s="24"/>
      <c r="BN2993" s="24"/>
      <c r="BO2993" s="24"/>
      <c r="BP2993" s="24"/>
      <c r="BQ2993" s="24">
        <f t="shared" si="1120"/>
        <v>0</v>
      </c>
      <c r="BR2993" s="24">
        <f t="shared" si="1121"/>
        <v>0</v>
      </c>
      <c r="BU2993" s="24"/>
      <c r="BV2993" s="24"/>
      <c r="BW2993" s="24"/>
      <c r="BX2993" s="24"/>
      <c r="BY2993" s="24"/>
      <c r="BZ2993" s="24"/>
      <c r="CA2993" s="24">
        <f t="shared" si="1122"/>
        <v>0</v>
      </c>
      <c r="CB2993" s="24">
        <f t="shared" si="1123"/>
        <v>0</v>
      </c>
      <c r="CC2993" s="24"/>
      <c r="CE2993" s="24">
        <f t="shared" si="1124"/>
        <v>0</v>
      </c>
      <c r="CG2993" s="24">
        <f t="shared" si="1125"/>
        <v>0</v>
      </c>
      <c r="CI2993" s="24">
        <f t="shared" si="1126"/>
        <v>0</v>
      </c>
      <c r="CK2993" s="24">
        <f t="shared" si="1127"/>
        <v>0</v>
      </c>
      <c r="CM2993" s="24">
        <f t="shared" si="1128"/>
        <v>0</v>
      </c>
      <c r="CO2993" s="24">
        <f t="shared" si="1129"/>
        <v>0</v>
      </c>
      <c r="CQ2993" s="24">
        <f t="shared" si="1130"/>
        <v>0</v>
      </c>
      <c r="CS2993" s="24">
        <f t="shared" si="1131"/>
        <v>0</v>
      </c>
    </row>
    <row r="2994" spans="9:97">
      <c r="I2994" s="24">
        <f t="shared" si="1111"/>
        <v>0</v>
      </c>
      <c r="J2994" s="24">
        <f t="shared" si="1110"/>
        <v>0</v>
      </c>
      <c r="M2994" s="24"/>
      <c r="N2994" s="24"/>
      <c r="O2994" s="24"/>
      <c r="P2994" s="24"/>
      <c r="Q2994" s="24"/>
      <c r="R2994" s="24"/>
      <c r="S2994" s="24">
        <f t="shared" si="1112"/>
        <v>0</v>
      </c>
      <c r="T2994" s="24">
        <f t="shared" si="1133"/>
        <v>0</v>
      </c>
      <c r="W2994" s="24"/>
      <c r="X2994" s="24"/>
      <c r="Y2994" s="24"/>
      <c r="Z2994" s="24"/>
      <c r="AA2994" s="24"/>
      <c r="AB2994" s="24"/>
      <c r="AC2994" s="24">
        <f t="shared" si="1113"/>
        <v>0</v>
      </c>
      <c r="AD2994" s="24">
        <f t="shared" si="1114"/>
        <v>0</v>
      </c>
      <c r="AG2994" s="24"/>
      <c r="AH2994" s="24"/>
      <c r="AI2994" s="24"/>
      <c r="AJ2994" s="24"/>
      <c r="AK2994" s="24"/>
      <c r="AL2994" s="24"/>
      <c r="AM2994" s="24">
        <f t="shared" si="1115"/>
        <v>0</v>
      </c>
      <c r="AN2994" s="24">
        <f t="shared" si="1132"/>
        <v>0</v>
      </c>
      <c r="AQ2994" s="24"/>
      <c r="AR2994" s="24"/>
      <c r="AS2994" s="24"/>
      <c r="AT2994" s="24"/>
      <c r="AU2994" s="24"/>
      <c r="AV2994" s="24"/>
      <c r="AW2994" s="24">
        <f t="shared" si="1116"/>
        <v>0</v>
      </c>
      <c r="AX2994" s="24">
        <f t="shared" si="1117"/>
        <v>0</v>
      </c>
      <c r="BA2994" s="24"/>
      <c r="BB2994" s="24"/>
      <c r="BC2994" s="24"/>
      <c r="BD2994" s="24"/>
      <c r="BE2994" s="24"/>
      <c r="BF2994" s="24"/>
      <c r="BG2994" s="24">
        <f t="shared" si="1118"/>
        <v>0</v>
      </c>
      <c r="BH2994" s="24">
        <f t="shared" si="1119"/>
        <v>0</v>
      </c>
      <c r="BK2994" s="24"/>
      <c r="BL2994" s="24"/>
      <c r="BM2994" s="24"/>
      <c r="BN2994" s="24"/>
      <c r="BO2994" s="24"/>
      <c r="BP2994" s="24"/>
      <c r="BQ2994" s="24">
        <f t="shared" si="1120"/>
        <v>0</v>
      </c>
      <c r="BR2994" s="24">
        <f t="shared" si="1121"/>
        <v>0</v>
      </c>
      <c r="BU2994" s="24"/>
      <c r="BV2994" s="24"/>
      <c r="BW2994" s="24"/>
      <c r="BX2994" s="24"/>
      <c r="BY2994" s="24"/>
      <c r="BZ2994" s="24"/>
      <c r="CA2994" s="24">
        <f t="shared" si="1122"/>
        <v>0</v>
      </c>
      <c r="CB2994" s="24">
        <f t="shared" si="1123"/>
        <v>0</v>
      </c>
      <c r="CC2994" s="24"/>
      <c r="CE2994" s="24">
        <f t="shared" si="1124"/>
        <v>0</v>
      </c>
      <c r="CG2994" s="24">
        <f t="shared" si="1125"/>
        <v>0</v>
      </c>
      <c r="CI2994" s="24">
        <f t="shared" si="1126"/>
        <v>0</v>
      </c>
      <c r="CK2994" s="24">
        <f t="shared" si="1127"/>
        <v>0</v>
      </c>
      <c r="CM2994" s="24">
        <f t="shared" si="1128"/>
        <v>0</v>
      </c>
      <c r="CO2994" s="24">
        <f t="shared" si="1129"/>
        <v>0</v>
      </c>
      <c r="CQ2994" s="24">
        <f t="shared" si="1130"/>
        <v>0</v>
      </c>
      <c r="CS2994" s="24">
        <f t="shared" si="1131"/>
        <v>0</v>
      </c>
    </row>
    <row r="2995" spans="9:97">
      <c r="I2995" s="24">
        <f t="shared" si="1111"/>
        <v>0</v>
      </c>
      <c r="J2995" s="24">
        <f t="shared" si="1110"/>
        <v>0</v>
      </c>
      <c r="M2995" s="24"/>
      <c r="N2995" s="24"/>
      <c r="O2995" s="24"/>
      <c r="P2995" s="24"/>
      <c r="Q2995" s="24"/>
      <c r="R2995" s="24"/>
      <c r="S2995" s="24">
        <f t="shared" si="1112"/>
        <v>0</v>
      </c>
      <c r="T2995" s="24">
        <f t="shared" si="1133"/>
        <v>0</v>
      </c>
      <c r="W2995" s="24"/>
      <c r="X2995" s="24"/>
      <c r="Y2995" s="24"/>
      <c r="Z2995" s="24"/>
      <c r="AA2995" s="24"/>
      <c r="AB2995" s="24"/>
      <c r="AC2995" s="24">
        <f t="shared" si="1113"/>
        <v>0</v>
      </c>
      <c r="AD2995" s="24">
        <f t="shared" si="1114"/>
        <v>0</v>
      </c>
      <c r="AG2995" s="24"/>
      <c r="AH2995" s="24"/>
      <c r="AI2995" s="24"/>
      <c r="AJ2995" s="24"/>
      <c r="AK2995" s="24"/>
      <c r="AL2995" s="24"/>
      <c r="AM2995" s="24">
        <f t="shared" si="1115"/>
        <v>0</v>
      </c>
      <c r="AN2995" s="24">
        <f t="shared" si="1132"/>
        <v>0</v>
      </c>
      <c r="AQ2995" s="24"/>
      <c r="AR2995" s="24"/>
      <c r="AS2995" s="24"/>
      <c r="AT2995" s="24"/>
      <c r="AU2995" s="24"/>
      <c r="AV2995" s="24"/>
      <c r="AW2995" s="24">
        <f t="shared" si="1116"/>
        <v>0</v>
      </c>
      <c r="AX2995" s="24">
        <f t="shared" si="1117"/>
        <v>0</v>
      </c>
      <c r="BA2995" s="24"/>
      <c r="BB2995" s="24"/>
      <c r="BC2995" s="24"/>
      <c r="BD2995" s="24"/>
      <c r="BE2995" s="24"/>
      <c r="BF2995" s="24"/>
      <c r="BG2995" s="24">
        <f t="shared" si="1118"/>
        <v>0</v>
      </c>
      <c r="BH2995" s="24">
        <f t="shared" si="1119"/>
        <v>0</v>
      </c>
      <c r="BK2995" s="24"/>
      <c r="BL2995" s="24"/>
      <c r="BM2995" s="24"/>
      <c r="BN2995" s="24"/>
      <c r="BO2995" s="24"/>
      <c r="BP2995" s="24"/>
      <c r="BQ2995" s="24">
        <f t="shared" si="1120"/>
        <v>0</v>
      </c>
      <c r="BR2995" s="24">
        <f t="shared" si="1121"/>
        <v>0</v>
      </c>
      <c r="BU2995" s="24"/>
      <c r="BV2995" s="24"/>
      <c r="BW2995" s="24"/>
      <c r="BX2995" s="24"/>
      <c r="BY2995" s="24"/>
      <c r="BZ2995" s="24"/>
      <c r="CA2995" s="24">
        <f t="shared" si="1122"/>
        <v>0</v>
      </c>
      <c r="CB2995" s="24">
        <f t="shared" si="1123"/>
        <v>0</v>
      </c>
      <c r="CC2995" s="24"/>
      <c r="CE2995" s="24">
        <f t="shared" si="1124"/>
        <v>0</v>
      </c>
      <c r="CG2995" s="24">
        <f t="shared" si="1125"/>
        <v>0</v>
      </c>
      <c r="CI2995" s="24">
        <f t="shared" si="1126"/>
        <v>0</v>
      </c>
      <c r="CK2995" s="24">
        <f t="shared" si="1127"/>
        <v>0</v>
      </c>
      <c r="CM2995" s="24">
        <f t="shared" si="1128"/>
        <v>0</v>
      </c>
      <c r="CO2995" s="24">
        <f t="shared" si="1129"/>
        <v>0</v>
      </c>
      <c r="CQ2995" s="24">
        <f t="shared" si="1130"/>
        <v>0</v>
      </c>
      <c r="CS2995" s="24">
        <f t="shared" si="1131"/>
        <v>0</v>
      </c>
    </row>
    <row r="2996" spans="9:97">
      <c r="I2996" s="24">
        <f t="shared" si="1111"/>
        <v>0</v>
      </c>
      <c r="J2996" s="24">
        <f t="shared" si="1110"/>
        <v>0</v>
      </c>
      <c r="M2996" s="24"/>
      <c r="N2996" s="24"/>
      <c r="O2996" s="24"/>
      <c r="P2996" s="24"/>
      <c r="Q2996" s="24"/>
      <c r="R2996" s="24"/>
      <c r="S2996" s="24">
        <f t="shared" si="1112"/>
        <v>0</v>
      </c>
      <c r="T2996" s="24">
        <f t="shared" si="1133"/>
        <v>0</v>
      </c>
      <c r="W2996" s="24"/>
      <c r="X2996" s="24"/>
      <c r="Y2996" s="24"/>
      <c r="Z2996" s="24"/>
      <c r="AA2996" s="24"/>
      <c r="AB2996" s="24"/>
      <c r="AC2996" s="24">
        <f t="shared" si="1113"/>
        <v>0</v>
      </c>
      <c r="AD2996" s="24">
        <f t="shared" si="1114"/>
        <v>0</v>
      </c>
      <c r="AG2996" s="24"/>
      <c r="AH2996" s="24"/>
      <c r="AI2996" s="24"/>
      <c r="AJ2996" s="24"/>
      <c r="AK2996" s="24"/>
      <c r="AL2996" s="24"/>
      <c r="AM2996" s="24">
        <f t="shared" si="1115"/>
        <v>0</v>
      </c>
      <c r="AN2996" s="24">
        <f t="shared" si="1132"/>
        <v>0</v>
      </c>
      <c r="AQ2996" s="24"/>
      <c r="AR2996" s="24"/>
      <c r="AS2996" s="24"/>
      <c r="AT2996" s="24"/>
      <c r="AU2996" s="24"/>
      <c r="AV2996" s="24"/>
      <c r="AW2996" s="24">
        <f t="shared" si="1116"/>
        <v>0</v>
      </c>
      <c r="AX2996" s="24">
        <f t="shared" si="1117"/>
        <v>0</v>
      </c>
      <c r="BA2996" s="24"/>
      <c r="BB2996" s="24"/>
      <c r="BC2996" s="24"/>
      <c r="BD2996" s="24"/>
      <c r="BE2996" s="24"/>
      <c r="BF2996" s="24"/>
      <c r="BG2996" s="24">
        <f t="shared" si="1118"/>
        <v>0</v>
      </c>
      <c r="BH2996" s="24">
        <f t="shared" si="1119"/>
        <v>0</v>
      </c>
      <c r="BK2996" s="24"/>
      <c r="BL2996" s="24"/>
      <c r="BM2996" s="24"/>
      <c r="BN2996" s="24"/>
      <c r="BO2996" s="24"/>
      <c r="BP2996" s="24"/>
      <c r="BQ2996" s="24">
        <f t="shared" si="1120"/>
        <v>0</v>
      </c>
      <c r="BR2996" s="24">
        <f t="shared" si="1121"/>
        <v>0</v>
      </c>
      <c r="BU2996" s="24"/>
      <c r="BV2996" s="24"/>
      <c r="BW2996" s="24"/>
      <c r="BX2996" s="24"/>
      <c r="BY2996" s="24"/>
      <c r="BZ2996" s="24"/>
      <c r="CA2996" s="24">
        <f t="shared" si="1122"/>
        <v>0</v>
      </c>
      <c r="CB2996" s="24">
        <f t="shared" si="1123"/>
        <v>0</v>
      </c>
      <c r="CC2996" s="24"/>
      <c r="CE2996" s="24">
        <f t="shared" si="1124"/>
        <v>0</v>
      </c>
      <c r="CG2996" s="24">
        <f t="shared" si="1125"/>
        <v>0</v>
      </c>
      <c r="CI2996" s="24">
        <f t="shared" si="1126"/>
        <v>0</v>
      </c>
      <c r="CK2996" s="24">
        <f t="shared" si="1127"/>
        <v>0</v>
      </c>
      <c r="CM2996" s="24">
        <f t="shared" si="1128"/>
        <v>0</v>
      </c>
      <c r="CO2996" s="24">
        <f t="shared" si="1129"/>
        <v>0</v>
      </c>
      <c r="CQ2996" s="24">
        <f t="shared" si="1130"/>
        <v>0</v>
      </c>
      <c r="CS2996" s="24">
        <f t="shared" si="1131"/>
        <v>0</v>
      </c>
    </row>
    <row r="2997" spans="9:97">
      <c r="I2997" s="24">
        <f t="shared" si="1111"/>
        <v>0</v>
      </c>
      <c r="J2997" s="24">
        <f t="shared" si="1110"/>
        <v>0</v>
      </c>
      <c r="M2997" s="24"/>
      <c r="N2997" s="24"/>
      <c r="O2997" s="24"/>
      <c r="P2997" s="24"/>
      <c r="Q2997" s="24"/>
      <c r="R2997" s="24"/>
      <c r="S2997" s="24">
        <f t="shared" si="1112"/>
        <v>0</v>
      </c>
      <c r="T2997" s="24">
        <f t="shared" si="1133"/>
        <v>0</v>
      </c>
      <c r="W2997" s="24"/>
      <c r="X2997" s="24"/>
      <c r="Y2997" s="24"/>
      <c r="Z2997" s="24"/>
      <c r="AA2997" s="24"/>
      <c r="AB2997" s="24"/>
      <c r="AC2997" s="24">
        <f t="shared" si="1113"/>
        <v>0</v>
      </c>
      <c r="AD2997" s="24">
        <f t="shared" si="1114"/>
        <v>0</v>
      </c>
      <c r="AG2997" s="24"/>
      <c r="AH2997" s="24"/>
      <c r="AI2997" s="24"/>
      <c r="AJ2997" s="24"/>
      <c r="AK2997" s="24"/>
      <c r="AL2997" s="24"/>
      <c r="AM2997" s="24">
        <f t="shared" si="1115"/>
        <v>0</v>
      </c>
      <c r="AN2997" s="24">
        <f t="shared" si="1132"/>
        <v>0</v>
      </c>
      <c r="AQ2997" s="24"/>
      <c r="AR2997" s="24"/>
      <c r="AS2997" s="24"/>
      <c r="AT2997" s="24"/>
      <c r="AU2997" s="24"/>
      <c r="AV2997" s="24"/>
      <c r="AW2997" s="24">
        <f t="shared" si="1116"/>
        <v>0</v>
      </c>
      <c r="AX2997" s="24">
        <f t="shared" si="1117"/>
        <v>0</v>
      </c>
      <c r="BA2997" s="24"/>
      <c r="BB2997" s="24"/>
      <c r="BC2997" s="24"/>
      <c r="BD2997" s="24"/>
      <c r="BE2997" s="24"/>
      <c r="BF2997" s="24"/>
      <c r="BG2997" s="24">
        <f t="shared" si="1118"/>
        <v>0</v>
      </c>
      <c r="BH2997" s="24">
        <f t="shared" si="1119"/>
        <v>0</v>
      </c>
      <c r="BK2997" s="24"/>
      <c r="BL2997" s="24"/>
      <c r="BM2997" s="24"/>
      <c r="BN2997" s="24"/>
      <c r="BO2997" s="24"/>
      <c r="BP2997" s="24"/>
      <c r="BQ2997" s="24">
        <f t="shared" si="1120"/>
        <v>0</v>
      </c>
      <c r="BR2997" s="24">
        <f t="shared" si="1121"/>
        <v>0</v>
      </c>
      <c r="BU2997" s="24"/>
      <c r="BV2997" s="24"/>
      <c r="BW2997" s="24"/>
      <c r="BX2997" s="24"/>
      <c r="BY2997" s="24"/>
      <c r="BZ2997" s="24"/>
      <c r="CA2997" s="24">
        <f t="shared" si="1122"/>
        <v>0</v>
      </c>
      <c r="CB2997" s="24">
        <f t="shared" si="1123"/>
        <v>0</v>
      </c>
      <c r="CC2997" s="24"/>
      <c r="CE2997" s="24">
        <f t="shared" si="1124"/>
        <v>0</v>
      </c>
      <c r="CG2997" s="24">
        <f t="shared" si="1125"/>
        <v>0</v>
      </c>
      <c r="CI2997" s="24">
        <f t="shared" si="1126"/>
        <v>0</v>
      </c>
      <c r="CK2997" s="24">
        <f t="shared" si="1127"/>
        <v>0</v>
      </c>
      <c r="CM2997" s="24">
        <f t="shared" si="1128"/>
        <v>0</v>
      </c>
      <c r="CO2997" s="24">
        <f t="shared" si="1129"/>
        <v>0</v>
      </c>
      <c r="CQ2997" s="24">
        <f t="shared" si="1130"/>
        <v>0</v>
      </c>
      <c r="CS2997" s="24">
        <f t="shared" si="1131"/>
        <v>0</v>
      </c>
    </row>
    <row r="2998" spans="9:97">
      <c r="I2998" s="24">
        <f t="shared" si="1111"/>
        <v>0</v>
      </c>
      <c r="J2998" s="24">
        <f t="shared" si="1110"/>
        <v>0</v>
      </c>
      <c r="M2998" s="24"/>
      <c r="N2998" s="24"/>
      <c r="O2998" s="24"/>
      <c r="P2998" s="24"/>
      <c r="Q2998" s="24"/>
      <c r="R2998" s="24"/>
      <c r="S2998" s="24">
        <f t="shared" si="1112"/>
        <v>0</v>
      </c>
      <c r="T2998" s="24">
        <f t="shared" si="1133"/>
        <v>0</v>
      </c>
      <c r="W2998" s="24"/>
      <c r="X2998" s="24"/>
      <c r="Y2998" s="24"/>
      <c r="Z2998" s="24"/>
      <c r="AA2998" s="24"/>
      <c r="AB2998" s="24"/>
      <c r="AC2998" s="24">
        <f t="shared" si="1113"/>
        <v>0</v>
      </c>
      <c r="AD2998" s="24">
        <f t="shared" si="1114"/>
        <v>0</v>
      </c>
      <c r="AG2998" s="24"/>
      <c r="AH2998" s="24"/>
      <c r="AI2998" s="24"/>
      <c r="AJ2998" s="24"/>
      <c r="AK2998" s="24"/>
      <c r="AL2998" s="24"/>
      <c r="AM2998" s="24">
        <f t="shared" si="1115"/>
        <v>0</v>
      </c>
      <c r="AN2998" s="24">
        <f t="shared" si="1132"/>
        <v>0</v>
      </c>
      <c r="AQ2998" s="24"/>
      <c r="AR2998" s="24"/>
      <c r="AS2998" s="24"/>
      <c r="AT2998" s="24"/>
      <c r="AU2998" s="24"/>
      <c r="AV2998" s="24"/>
      <c r="AW2998" s="24">
        <f t="shared" si="1116"/>
        <v>0</v>
      </c>
      <c r="AX2998" s="24">
        <f t="shared" si="1117"/>
        <v>0</v>
      </c>
      <c r="BA2998" s="24"/>
      <c r="BB2998" s="24"/>
      <c r="BC2998" s="24"/>
      <c r="BD2998" s="24"/>
      <c r="BE2998" s="24"/>
      <c r="BF2998" s="24"/>
      <c r="BG2998" s="24">
        <f t="shared" si="1118"/>
        <v>0</v>
      </c>
      <c r="BH2998" s="24">
        <f t="shared" si="1119"/>
        <v>0</v>
      </c>
      <c r="BK2998" s="24"/>
      <c r="BL2998" s="24"/>
      <c r="BM2998" s="24"/>
      <c r="BN2998" s="24"/>
      <c r="BO2998" s="24"/>
      <c r="BP2998" s="24"/>
      <c r="BQ2998" s="24">
        <f t="shared" si="1120"/>
        <v>0</v>
      </c>
      <c r="BR2998" s="24">
        <f t="shared" si="1121"/>
        <v>0</v>
      </c>
      <c r="BU2998" s="24"/>
      <c r="BV2998" s="24"/>
      <c r="BW2998" s="24"/>
      <c r="BX2998" s="24"/>
      <c r="BY2998" s="24"/>
      <c r="BZ2998" s="24"/>
      <c r="CA2998" s="24">
        <f t="shared" si="1122"/>
        <v>0</v>
      </c>
      <c r="CB2998" s="24">
        <f t="shared" si="1123"/>
        <v>0</v>
      </c>
      <c r="CC2998" s="24"/>
      <c r="CE2998" s="24">
        <f t="shared" si="1124"/>
        <v>0</v>
      </c>
      <c r="CG2998" s="24">
        <f t="shared" si="1125"/>
        <v>0</v>
      </c>
      <c r="CI2998" s="24">
        <f t="shared" si="1126"/>
        <v>0</v>
      </c>
      <c r="CK2998" s="24">
        <f t="shared" si="1127"/>
        <v>0</v>
      </c>
      <c r="CM2998" s="24">
        <f t="shared" si="1128"/>
        <v>0</v>
      </c>
      <c r="CO2998" s="24">
        <f t="shared" si="1129"/>
        <v>0</v>
      </c>
      <c r="CQ2998" s="24">
        <f t="shared" si="1130"/>
        <v>0</v>
      </c>
      <c r="CS2998" s="24">
        <f t="shared" si="1131"/>
        <v>0</v>
      </c>
    </row>
    <row r="2999" spans="9:97">
      <c r="I2999" s="24">
        <f t="shared" si="1111"/>
        <v>0</v>
      </c>
      <c r="J2999" s="24">
        <f t="shared" si="1110"/>
        <v>0</v>
      </c>
      <c r="M2999" s="24"/>
      <c r="N2999" s="24"/>
      <c r="O2999" s="24"/>
      <c r="P2999" s="24"/>
      <c r="Q2999" s="24"/>
      <c r="R2999" s="24"/>
      <c r="S2999" s="24">
        <f t="shared" si="1112"/>
        <v>0</v>
      </c>
      <c r="T2999" s="24">
        <f t="shared" si="1133"/>
        <v>0</v>
      </c>
      <c r="W2999" s="24"/>
      <c r="X2999" s="24"/>
      <c r="Y2999" s="24"/>
      <c r="Z2999" s="24"/>
      <c r="AA2999" s="24"/>
      <c r="AB2999" s="24"/>
      <c r="AC2999" s="24">
        <f t="shared" si="1113"/>
        <v>0</v>
      </c>
      <c r="AD2999" s="24">
        <f t="shared" si="1114"/>
        <v>0</v>
      </c>
      <c r="AG2999" s="24"/>
      <c r="AH2999" s="24"/>
      <c r="AI2999" s="24"/>
      <c r="AJ2999" s="24"/>
      <c r="AK2999" s="24"/>
      <c r="AL2999" s="24"/>
      <c r="AM2999" s="24">
        <f t="shared" si="1115"/>
        <v>0</v>
      </c>
      <c r="AN2999" s="24">
        <f t="shared" si="1132"/>
        <v>0</v>
      </c>
      <c r="AQ2999" s="24"/>
      <c r="AR2999" s="24"/>
      <c r="AS2999" s="24"/>
      <c r="AT2999" s="24"/>
      <c r="AU2999" s="24"/>
      <c r="AV2999" s="24"/>
      <c r="AW2999" s="24">
        <f t="shared" si="1116"/>
        <v>0</v>
      </c>
      <c r="AX2999" s="24">
        <f t="shared" si="1117"/>
        <v>0</v>
      </c>
      <c r="BA2999" s="24"/>
      <c r="BB2999" s="24"/>
      <c r="BC2999" s="24"/>
      <c r="BD2999" s="24"/>
      <c r="BE2999" s="24"/>
      <c r="BF2999" s="24"/>
      <c r="BG2999" s="24">
        <f t="shared" si="1118"/>
        <v>0</v>
      </c>
      <c r="BH2999" s="24">
        <f t="shared" si="1119"/>
        <v>0</v>
      </c>
      <c r="BK2999" s="24"/>
      <c r="BL2999" s="24"/>
      <c r="BM2999" s="24"/>
      <c r="BN2999" s="24"/>
      <c r="BO2999" s="24"/>
      <c r="BP2999" s="24"/>
      <c r="BQ2999" s="24">
        <f t="shared" si="1120"/>
        <v>0</v>
      </c>
      <c r="BR2999" s="24">
        <f t="shared" si="1121"/>
        <v>0</v>
      </c>
      <c r="BU2999" s="24"/>
      <c r="BV2999" s="24"/>
      <c r="BW2999" s="24"/>
      <c r="BX2999" s="24"/>
      <c r="BY2999" s="24"/>
      <c r="BZ2999" s="24"/>
      <c r="CA2999" s="24">
        <f t="shared" si="1122"/>
        <v>0</v>
      </c>
      <c r="CB2999" s="24">
        <f t="shared" si="1123"/>
        <v>0</v>
      </c>
      <c r="CC2999" s="24"/>
      <c r="CE2999" s="24">
        <f t="shared" si="1124"/>
        <v>0</v>
      </c>
      <c r="CG2999" s="24">
        <f t="shared" si="1125"/>
        <v>0</v>
      </c>
      <c r="CI2999" s="24">
        <f t="shared" si="1126"/>
        <v>0</v>
      </c>
      <c r="CK2999" s="24">
        <f t="shared" si="1127"/>
        <v>0</v>
      </c>
      <c r="CM2999" s="24">
        <f t="shared" si="1128"/>
        <v>0</v>
      </c>
      <c r="CO2999" s="24">
        <f t="shared" si="1129"/>
        <v>0</v>
      </c>
      <c r="CQ2999" s="24">
        <f t="shared" si="1130"/>
        <v>0</v>
      </c>
      <c r="CS2999" s="24">
        <f t="shared" si="1131"/>
        <v>0</v>
      </c>
    </row>
    <row r="3000" spans="9:97">
      <c r="I3000" s="24">
        <f t="shared" si="1111"/>
        <v>0</v>
      </c>
      <c r="J3000" s="24">
        <f t="shared" si="1110"/>
        <v>0</v>
      </c>
      <c r="M3000" s="24"/>
      <c r="N3000" s="24"/>
      <c r="O3000" s="24"/>
      <c r="P3000" s="24"/>
      <c r="Q3000" s="24"/>
      <c r="R3000" s="24"/>
      <c r="S3000" s="24">
        <f t="shared" si="1112"/>
        <v>0</v>
      </c>
      <c r="T3000" s="24">
        <f t="shared" si="1133"/>
        <v>0</v>
      </c>
      <c r="W3000" s="24"/>
      <c r="X3000" s="24"/>
      <c r="Y3000" s="24"/>
      <c r="Z3000" s="24"/>
      <c r="AA3000" s="24"/>
      <c r="AB3000" s="24"/>
      <c r="AC3000" s="24">
        <f t="shared" si="1113"/>
        <v>0</v>
      </c>
      <c r="AD3000" s="24">
        <f t="shared" si="1114"/>
        <v>0</v>
      </c>
      <c r="AG3000" s="24"/>
      <c r="AH3000" s="24"/>
      <c r="AI3000" s="24"/>
      <c r="AJ3000" s="24"/>
      <c r="AK3000" s="24"/>
      <c r="AL3000" s="24"/>
      <c r="AM3000" s="24">
        <f t="shared" si="1115"/>
        <v>0</v>
      </c>
      <c r="AN3000" s="24">
        <f t="shared" si="1132"/>
        <v>0</v>
      </c>
      <c r="AQ3000" s="24"/>
      <c r="AR3000" s="24"/>
      <c r="AS3000" s="24"/>
      <c r="AT3000" s="24"/>
      <c r="AU3000" s="24"/>
      <c r="AV3000" s="24"/>
      <c r="AW3000" s="24">
        <f t="shared" si="1116"/>
        <v>0</v>
      </c>
      <c r="AX3000" s="24">
        <f t="shared" si="1117"/>
        <v>0</v>
      </c>
      <c r="BA3000" s="24"/>
      <c r="BB3000" s="24"/>
      <c r="BC3000" s="24"/>
      <c r="BD3000" s="24"/>
      <c r="BE3000" s="24"/>
      <c r="BF3000" s="24"/>
      <c r="BG3000" s="24">
        <f t="shared" si="1118"/>
        <v>0</v>
      </c>
      <c r="BH3000" s="24">
        <f t="shared" si="1119"/>
        <v>0</v>
      </c>
      <c r="BK3000" s="24"/>
      <c r="BL3000" s="24"/>
      <c r="BM3000" s="24"/>
      <c r="BN3000" s="24"/>
      <c r="BO3000" s="24"/>
      <c r="BP3000" s="24"/>
      <c r="BQ3000" s="24">
        <f t="shared" si="1120"/>
        <v>0</v>
      </c>
      <c r="BR3000" s="24">
        <f t="shared" si="1121"/>
        <v>0</v>
      </c>
      <c r="BU3000" s="24"/>
      <c r="BV3000" s="24"/>
      <c r="BW3000" s="24"/>
      <c r="BX3000" s="24"/>
      <c r="BY3000" s="24"/>
      <c r="BZ3000" s="24"/>
      <c r="CA3000" s="24">
        <f t="shared" si="1122"/>
        <v>0</v>
      </c>
      <c r="CB3000" s="24">
        <f t="shared" si="1123"/>
        <v>0</v>
      </c>
      <c r="CC3000" s="24"/>
      <c r="CE3000" s="24">
        <f t="shared" si="1124"/>
        <v>0</v>
      </c>
      <c r="CG3000" s="24">
        <f t="shared" si="1125"/>
        <v>0</v>
      </c>
      <c r="CI3000" s="24">
        <f t="shared" si="1126"/>
        <v>0</v>
      </c>
      <c r="CK3000" s="24">
        <f t="shared" si="1127"/>
        <v>0</v>
      </c>
      <c r="CM3000" s="24">
        <f t="shared" si="1128"/>
        <v>0</v>
      </c>
      <c r="CO3000" s="24">
        <f t="shared" si="1129"/>
        <v>0</v>
      </c>
      <c r="CQ3000" s="24">
        <f t="shared" si="1130"/>
        <v>0</v>
      </c>
      <c r="CS3000" s="24">
        <f t="shared" si="1131"/>
        <v>0</v>
      </c>
    </row>
    <row r="3001" spans="9:97">
      <c r="I3001" s="24">
        <f t="shared" si="1111"/>
        <v>0</v>
      </c>
      <c r="J3001" s="24">
        <f t="shared" si="1110"/>
        <v>0</v>
      </c>
      <c r="M3001" s="24"/>
      <c r="N3001" s="24"/>
      <c r="O3001" s="24"/>
      <c r="P3001" s="24"/>
      <c r="Q3001" s="24"/>
      <c r="R3001" s="24"/>
      <c r="S3001" s="24">
        <f t="shared" si="1112"/>
        <v>0</v>
      </c>
      <c r="T3001" s="24">
        <f t="shared" si="1133"/>
        <v>0</v>
      </c>
      <c r="W3001" s="24"/>
      <c r="X3001" s="24"/>
      <c r="Y3001" s="24"/>
      <c r="Z3001" s="24"/>
      <c r="AA3001" s="24"/>
      <c r="AB3001" s="24"/>
      <c r="AC3001" s="24">
        <f t="shared" si="1113"/>
        <v>0</v>
      </c>
      <c r="AD3001" s="24">
        <f t="shared" si="1114"/>
        <v>0</v>
      </c>
      <c r="AG3001" s="24"/>
      <c r="AH3001" s="24"/>
      <c r="AI3001" s="24"/>
      <c r="AJ3001" s="24"/>
      <c r="AK3001" s="24"/>
      <c r="AL3001" s="24"/>
      <c r="AM3001" s="24">
        <f t="shared" si="1115"/>
        <v>0</v>
      </c>
      <c r="AN3001" s="24">
        <f t="shared" si="1132"/>
        <v>0</v>
      </c>
      <c r="AQ3001" s="24"/>
      <c r="AR3001" s="24"/>
      <c r="AS3001" s="24"/>
      <c r="AT3001" s="24"/>
      <c r="AU3001" s="24"/>
      <c r="AV3001" s="24"/>
      <c r="AW3001" s="24">
        <f t="shared" si="1116"/>
        <v>0</v>
      </c>
      <c r="AX3001" s="24">
        <f t="shared" si="1117"/>
        <v>0</v>
      </c>
      <c r="BA3001" s="24"/>
      <c r="BB3001" s="24"/>
      <c r="BC3001" s="24"/>
      <c r="BD3001" s="24"/>
      <c r="BE3001" s="24"/>
      <c r="BF3001" s="24"/>
      <c r="BG3001" s="24">
        <f t="shared" si="1118"/>
        <v>0</v>
      </c>
      <c r="BH3001" s="24">
        <f t="shared" si="1119"/>
        <v>0</v>
      </c>
      <c r="BK3001" s="24"/>
      <c r="BL3001" s="24"/>
      <c r="BM3001" s="24"/>
      <c r="BN3001" s="24"/>
      <c r="BO3001" s="24"/>
      <c r="BP3001" s="24"/>
      <c r="BQ3001" s="24">
        <f t="shared" si="1120"/>
        <v>0</v>
      </c>
      <c r="BR3001" s="24">
        <f t="shared" si="1121"/>
        <v>0</v>
      </c>
      <c r="BU3001" s="24"/>
      <c r="BV3001" s="24"/>
      <c r="BW3001" s="24"/>
      <c r="BX3001" s="24"/>
      <c r="BY3001" s="24"/>
      <c r="BZ3001" s="24"/>
      <c r="CA3001" s="24">
        <f t="shared" si="1122"/>
        <v>0</v>
      </c>
      <c r="CB3001" s="24">
        <f t="shared" si="1123"/>
        <v>0</v>
      </c>
      <c r="CC3001" s="24"/>
      <c r="CE3001" s="24">
        <f t="shared" si="1124"/>
        <v>0</v>
      </c>
      <c r="CG3001" s="24">
        <f t="shared" si="1125"/>
        <v>0</v>
      </c>
      <c r="CI3001" s="24">
        <f t="shared" si="1126"/>
        <v>0</v>
      </c>
      <c r="CK3001" s="24">
        <f t="shared" si="1127"/>
        <v>0</v>
      </c>
      <c r="CM3001" s="24">
        <f t="shared" si="1128"/>
        <v>0</v>
      </c>
      <c r="CO3001" s="24">
        <f t="shared" si="1129"/>
        <v>0</v>
      </c>
      <c r="CQ3001" s="24">
        <f t="shared" si="1130"/>
        <v>0</v>
      </c>
      <c r="CS3001" s="24">
        <f t="shared" si="1131"/>
        <v>0</v>
      </c>
    </row>
    <row r="3002" spans="9:97">
      <c r="I3002" s="24">
        <f t="shared" si="1111"/>
        <v>0</v>
      </c>
      <c r="J3002" s="24">
        <f t="shared" si="1110"/>
        <v>0</v>
      </c>
      <c r="M3002" s="24"/>
      <c r="N3002" s="24"/>
      <c r="O3002" s="24"/>
      <c r="P3002" s="24"/>
      <c r="Q3002" s="24"/>
      <c r="R3002" s="24"/>
      <c r="S3002" s="24">
        <f t="shared" si="1112"/>
        <v>0</v>
      </c>
      <c r="T3002" s="24">
        <f t="shared" si="1133"/>
        <v>0</v>
      </c>
      <c r="W3002" s="24"/>
      <c r="X3002" s="24"/>
      <c r="Y3002" s="24"/>
      <c r="Z3002" s="24"/>
      <c r="AA3002" s="24"/>
      <c r="AB3002" s="24"/>
      <c r="AC3002" s="24">
        <f t="shared" si="1113"/>
        <v>0</v>
      </c>
      <c r="AD3002" s="24">
        <f t="shared" si="1114"/>
        <v>0</v>
      </c>
      <c r="AG3002" s="24"/>
      <c r="AH3002" s="24"/>
      <c r="AI3002" s="24"/>
      <c r="AJ3002" s="24"/>
      <c r="AK3002" s="24"/>
      <c r="AL3002" s="24"/>
      <c r="AM3002" s="24">
        <f t="shared" si="1115"/>
        <v>0</v>
      </c>
      <c r="AN3002" s="24">
        <f t="shared" si="1132"/>
        <v>0</v>
      </c>
      <c r="AQ3002" s="24"/>
      <c r="AR3002" s="24"/>
      <c r="AS3002" s="24"/>
      <c r="AT3002" s="24"/>
      <c r="AU3002" s="24"/>
      <c r="AV3002" s="24"/>
      <c r="AW3002" s="24">
        <f t="shared" si="1116"/>
        <v>0</v>
      </c>
      <c r="AX3002" s="24">
        <f t="shared" si="1117"/>
        <v>0</v>
      </c>
      <c r="BA3002" s="24"/>
      <c r="BB3002" s="24"/>
      <c r="BC3002" s="24"/>
      <c r="BD3002" s="24"/>
      <c r="BE3002" s="24"/>
      <c r="BF3002" s="24"/>
      <c r="BG3002" s="24">
        <f t="shared" si="1118"/>
        <v>0</v>
      </c>
      <c r="BH3002" s="24">
        <f t="shared" si="1119"/>
        <v>0</v>
      </c>
      <c r="BK3002" s="24"/>
      <c r="BL3002" s="24"/>
      <c r="BM3002" s="24"/>
      <c r="BN3002" s="24"/>
      <c r="BO3002" s="24"/>
      <c r="BP3002" s="24"/>
      <c r="BQ3002" s="24">
        <f t="shared" si="1120"/>
        <v>0</v>
      </c>
      <c r="BR3002" s="24">
        <f t="shared" si="1121"/>
        <v>0</v>
      </c>
      <c r="BU3002" s="24"/>
      <c r="BV3002" s="24"/>
      <c r="BW3002" s="24"/>
      <c r="BX3002" s="24"/>
      <c r="BY3002" s="24"/>
      <c r="BZ3002" s="24"/>
      <c r="CA3002" s="24">
        <f t="shared" si="1122"/>
        <v>0</v>
      </c>
      <c r="CB3002" s="24">
        <f t="shared" si="1123"/>
        <v>0</v>
      </c>
      <c r="CC3002" s="24"/>
      <c r="CE3002" s="24">
        <f t="shared" si="1124"/>
        <v>0</v>
      </c>
      <c r="CG3002" s="24">
        <f t="shared" si="1125"/>
        <v>0</v>
      </c>
      <c r="CI3002" s="24">
        <f t="shared" si="1126"/>
        <v>0</v>
      </c>
      <c r="CK3002" s="24">
        <f t="shared" si="1127"/>
        <v>0</v>
      </c>
      <c r="CM3002" s="24">
        <f t="shared" si="1128"/>
        <v>0</v>
      </c>
      <c r="CO3002" s="24">
        <f t="shared" si="1129"/>
        <v>0</v>
      </c>
      <c r="CQ3002" s="24">
        <f t="shared" si="1130"/>
        <v>0</v>
      </c>
      <c r="CS3002" s="24">
        <f t="shared" si="1131"/>
        <v>0</v>
      </c>
    </row>
    <row r="3003" spans="9:97">
      <c r="AC3003" s="24"/>
      <c r="AD3003" s="24"/>
    </row>
  </sheetData>
  <phoneticPr fontId="3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5001"/>
  <sheetViews>
    <sheetView workbookViewId="0"/>
  </sheetViews>
  <sheetFormatPr defaultColWidth="9" defaultRowHeight="13.9"/>
  <cols>
    <col min="1" max="1" width="9" style="42"/>
    <col min="2" max="10" width="15.59765625" style="23" customWidth="1"/>
    <col min="11" max="16384" width="9" style="23"/>
  </cols>
  <sheetData>
    <row r="1" spans="1:10">
      <c r="A1" s="36" t="s">
        <v>203</v>
      </c>
      <c r="B1" s="36" t="s">
        <v>65</v>
      </c>
      <c r="C1" s="36" t="s">
        <v>66</v>
      </c>
      <c r="D1" s="36" t="s">
        <v>21</v>
      </c>
      <c r="E1" s="36" t="s">
        <v>22</v>
      </c>
      <c r="F1" s="36" t="s">
        <v>67</v>
      </c>
      <c r="G1" s="36" t="s">
        <v>69</v>
      </c>
      <c r="H1" s="36" t="s">
        <v>70</v>
      </c>
      <c r="I1" s="42" t="s">
        <v>485</v>
      </c>
      <c r="J1" s="36" t="s">
        <v>68</v>
      </c>
    </row>
    <row r="2" spans="1:10">
      <c r="A2" s="42">
        <f>ROW()-1</f>
        <v>1</v>
      </c>
      <c r="B2" s="23" cm="1">
        <f t="array" ref="B2:J50">_xlfn._xlws.FILTER(序时账[[日期]:[对方科目]],序时账[抽查项目]=凭证抽查!B2)</f>
        <v>45677</v>
      </c>
      <c r="C2" s="23">
        <v>4</v>
      </c>
      <c r="D2" s="23">
        <v>1002001</v>
      </c>
      <c r="E2" s="23" t="str">
        <v>ABC银行账户</v>
      </c>
      <c r="F2" s="23" t="str">
        <v>收货款</v>
      </c>
      <c r="G2" s="23">
        <v>2030000</v>
      </c>
      <c r="H2" s="23">
        <v>0</v>
      </c>
      <c r="I2" s="23" t="str">
        <v>银行存款</v>
      </c>
      <c r="J2" s="23" t="str">
        <v>应收账款-A有限公司</v>
      </c>
    </row>
    <row r="3" spans="1:10">
      <c r="A3" s="42">
        <f t="shared" ref="A3:A66" si="0">ROW()-1</f>
        <v>2</v>
      </c>
      <c r="B3" s="23">
        <v>45677</v>
      </c>
      <c r="C3" s="23">
        <v>6</v>
      </c>
      <c r="D3" s="23">
        <v>1002001</v>
      </c>
      <c r="E3" s="23" t="str">
        <v>ABC银行账户</v>
      </c>
      <c r="F3" s="23" t="str">
        <v>付货款</v>
      </c>
      <c r="G3" s="23">
        <v>1012000</v>
      </c>
      <c r="H3" s="23">
        <v>0</v>
      </c>
      <c r="I3" s="23" t="str">
        <v>银行存款</v>
      </c>
      <c r="J3" s="23" t="str">
        <v>应付账款-T有限公司</v>
      </c>
    </row>
    <row r="4" spans="1:10">
      <c r="A4" s="42">
        <f t="shared" si="0"/>
        <v>3</v>
      </c>
      <c r="B4" s="23">
        <v>45682</v>
      </c>
      <c r="C4" s="23">
        <v>9</v>
      </c>
      <c r="D4" s="23">
        <v>1002001</v>
      </c>
      <c r="E4" s="23" t="str">
        <v>ABC银行账户</v>
      </c>
      <c r="F4" s="23" t="str">
        <v>缴税</v>
      </c>
      <c r="G4" s="23">
        <v>0</v>
      </c>
      <c r="H4" s="23">
        <v>18498.460000000006</v>
      </c>
      <c r="I4" s="23" t="str">
        <v>银行存款</v>
      </c>
      <c r="J4" s="23" t="str">
        <v>未交增值税,城市维护建设税,教育费附加,地方教育费附加</v>
      </c>
    </row>
    <row r="5" spans="1:10">
      <c r="A5" s="42">
        <f t="shared" si="0"/>
        <v>4</v>
      </c>
      <c r="B5" s="23">
        <v>45687</v>
      </c>
      <c r="C5" s="23">
        <v>10</v>
      </c>
      <c r="D5" s="23">
        <v>1002001</v>
      </c>
      <c r="E5" s="23" t="str">
        <v>ABC银行账户</v>
      </c>
      <c r="F5" s="23" t="str">
        <v>缴纳企业所得税</v>
      </c>
      <c r="G5" s="23">
        <v>0</v>
      </c>
      <c r="H5" s="23">
        <v>111385.31999999996</v>
      </c>
      <c r="I5" s="23" t="str">
        <v>银行存款</v>
      </c>
      <c r="J5" s="23" t="str">
        <v>企业所得税</v>
      </c>
    </row>
    <row r="6" spans="1:10">
      <c r="A6" s="42">
        <f t="shared" si="0"/>
        <v>5</v>
      </c>
      <c r="B6" s="23">
        <v>45687</v>
      </c>
      <c r="C6" s="23">
        <v>11</v>
      </c>
      <c r="D6" s="23">
        <v>1002001</v>
      </c>
      <c r="E6" s="23" t="str">
        <v>ABC银行账户</v>
      </c>
      <c r="F6" s="23" t="str">
        <v>账户管理费</v>
      </c>
      <c r="G6" s="23">
        <v>0</v>
      </c>
      <c r="H6" s="23">
        <v>200</v>
      </c>
      <c r="I6" s="23" t="str">
        <v>银行存款</v>
      </c>
      <c r="J6" s="23" t="str">
        <v>银行手续费</v>
      </c>
    </row>
    <row r="7" spans="1:10">
      <c r="A7" s="42">
        <f t="shared" si="0"/>
        <v>6</v>
      </c>
      <c r="B7" s="23">
        <v>45708</v>
      </c>
      <c r="C7" s="23">
        <v>4</v>
      </c>
      <c r="D7" s="23">
        <v>1002002</v>
      </c>
      <c r="E7" s="23" t="str">
        <v>EFG银行账户</v>
      </c>
      <c r="F7" s="23" t="str">
        <v>收货款</v>
      </c>
      <c r="G7" s="23">
        <v>870000</v>
      </c>
      <c r="H7" s="23">
        <v>0</v>
      </c>
      <c r="I7" s="23" t="str">
        <v>银行存款</v>
      </c>
      <c r="J7" s="23" t="str">
        <v>应收账款-F有限公司</v>
      </c>
    </row>
    <row r="8" spans="1:10">
      <c r="A8" s="42">
        <f t="shared" si="0"/>
        <v>7</v>
      </c>
      <c r="B8" s="23">
        <v>45708</v>
      </c>
      <c r="C8" s="23">
        <v>6</v>
      </c>
      <c r="D8" s="23">
        <v>1002002</v>
      </c>
      <c r="E8" s="23" t="str">
        <v>EFG银行账户</v>
      </c>
      <c r="F8" s="23" t="str">
        <v>付货款</v>
      </c>
      <c r="G8" s="23">
        <v>0</v>
      </c>
      <c r="H8" s="23">
        <v>540000</v>
      </c>
      <c r="I8" s="23" t="str">
        <v>银行存款</v>
      </c>
      <c r="J8" s="23" t="str">
        <v>预付账款-O有限公司</v>
      </c>
    </row>
    <row r="9" spans="1:10">
      <c r="A9" s="42">
        <f t="shared" si="0"/>
        <v>8</v>
      </c>
      <c r="B9" s="23">
        <v>45713</v>
      </c>
      <c r="C9" s="23">
        <v>9</v>
      </c>
      <c r="D9" s="23">
        <v>1002001</v>
      </c>
      <c r="E9" s="23" t="str">
        <v>ABC银行账户</v>
      </c>
      <c r="F9" s="23" t="str">
        <v>缴税</v>
      </c>
      <c r="G9" s="23">
        <v>0</v>
      </c>
      <c r="H9" s="23">
        <v>75595.520000000004</v>
      </c>
      <c r="I9" s="23" t="str">
        <v>银行存款</v>
      </c>
      <c r="J9" s="23" t="str">
        <v>未交增值税,城市维护建设税,教育费附加,地方教育费附加</v>
      </c>
    </row>
    <row r="10" spans="1:10">
      <c r="A10" s="42">
        <f t="shared" si="0"/>
        <v>9</v>
      </c>
      <c r="B10" s="23">
        <v>45736</v>
      </c>
      <c r="C10" s="23">
        <v>4</v>
      </c>
      <c r="D10" s="23">
        <v>1002002</v>
      </c>
      <c r="E10" s="23" t="str">
        <v>EFG银行账户</v>
      </c>
      <c r="F10" s="23" t="str">
        <v>收货款</v>
      </c>
      <c r="G10" s="23">
        <v>810000</v>
      </c>
      <c r="H10" s="23">
        <v>0</v>
      </c>
      <c r="I10" s="23" t="str">
        <v>银行存款</v>
      </c>
      <c r="J10" s="23" t="str">
        <v>应收账款-G有限公司</v>
      </c>
    </row>
    <row r="11" spans="1:10">
      <c r="A11" s="42">
        <f t="shared" si="0"/>
        <v>10</v>
      </c>
      <c r="B11" s="23">
        <v>45736</v>
      </c>
      <c r="C11" s="23">
        <v>6</v>
      </c>
      <c r="D11" s="23">
        <v>1002002</v>
      </c>
      <c r="E11" s="23" t="str">
        <v>EFG银行账户</v>
      </c>
      <c r="F11" s="23" t="str">
        <v>付货款</v>
      </c>
      <c r="G11" s="23">
        <v>0</v>
      </c>
      <c r="H11" s="23">
        <v>640000</v>
      </c>
      <c r="I11" s="23" t="str">
        <v>银行存款</v>
      </c>
      <c r="J11" s="23" t="str">
        <v>应付账款-W有限公司</v>
      </c>
    </row>
    <row r="12" spans="1:10">
      <c r="A12" s="42">
        <f t="shared" si="0"/>
        <v>11</v>
      </c>
      <c r="B12" s="23">
        <v>45741</v>
      </c>
      <c r="C12" s="23">
        <v>9</v>
      </c>
      <c r="D12" s="23">
        <v>1002001</v>
      </c>
      <c r="E12" s="23" t="str">
        <v>ABC银行账户</v>
      </c>
      <c r="F12" s="23" t="str">
        <v>缴税</v>
      </c>
      <c r="G12" s="23">
        <v>0</v>
      </c>
      <c r="H12" s="23">
        <v>77168</v>
      </c>
      <c r="I12" s="23" t="str">
        <v>银行存款</v>
      </c>
      <c r="J12" s="23" t="str">
        <v>未交增值税,城市维护建设税,教育费附加,地方教育费附加</v>
      </c>
    </row>
    <row r="13" spans="1:10">
      <c r="A13" s="42">
        <f t="shared" si="0"/>
        <v>12</v>
      </c>
      <c r="B13" s="23">
        <v>45746</v>
      </c>
      <c r="C13" s="23">
        <v>10</v>
      </c>
      <c r="D13" s="23">
        <v>1002001</v>
      </c>
      <c r="E13" s="23" t="str">
        <v>ABC银行账户</v>
      </c>
      <c r="F13" s="23" t="str">
        <v>存款利息</v>
      </c>
      <c r="G13" s="23">
        <v>1857.25</v>
      </c>
      <c r="H13" s="23">
        <v>0</v>
      </c>
      <c r="I13" s="23" t="str">
        <v>银行存款</v>
      </c>
      <c r="J13" s="23" t="str">
        <v/>
      </c>
    </row>
    <row r="14" spans="1:10">
      <c r="A14" s="42">
        <f t="shared" si="0"/>
        <v>13</v>
      </c>
      <c r="B14" s="23">
        <v>45746</v>
      </c>
      <c r="C14" s="23">
        <v>10</v>
      </c>
      <c r="D14" s="23">
        <v>1002002</v>
      </c>
      <c r="E14" s="23" t="str">
        <v>EFG银行账户</v>
      </c>
      <c r="F14" s="23" t="str">
        <v>存款利息</v>
      </c>
      <c r="G14" s="23">
        <v>108.1</v>
      </c>
      <c r="H14" s="23">
        <v>0</v>
      </c>
      <c r="I14" s="23" t="str">
        <v>银行存款</v>
      </c>
      <c r="J14" s="23" t="str">
        <v/>
      </c>
    </row>
    <row r="15" spans="1:10">
      <c r="A15" s="42">
        <f t="shared" si="0"/>
        <v>14</v>
      </c>
      <c r="B15" s="23">
        <v>45767</v>
      </c>
      <c r="C15" s="23">
        <v>4</v>
      </c>
      <c r="D15" s="23">
        <v>1002001</v>
      </c>
      <c r="E15" s="23" t="str">
        <v>ABC银行账户</v>
      </c>
      <c r="F15" s="23" t="str">
        <v>收货款</v>
      </c>
      <c r="G15" s="23">
        <v>1029000</v>
      </c>
      <c r="H15" s="23">
        <v>0</v>
      </c>
      <c r="I15" s="23" t="str">
        <v>银行存款</v>
      </c>
      <c r="J15" s="23" t="str">
        <v>应收账款-B有限公司</v>
      </c>
    </row>
    <row r="16" spans="1:10">
      <c r="A16" s="42">
        <f t="shared" si="0"/>
        <v>15</v>
      </c>
      <c r="B16" s="23">
        <v>45767</v>
      </c>
      <c r="C16" s="23">
        <v>6</v>
      </c>
      <c r="D16" s="23">
        <v>1002001</v>
      </c>
      <c r="E16" s="23" t="str">
        <v>ABC银行账户</v>
      </c>
      <c r="F16" s="23" t="str">
        <v>付货款</v>
      </c>
      <c r="G16" s="23">
        <v>799000</v>
      </c>
      <c r="H16" s="23">
        <v>0</v>
      </c>
      <c r="I16" s="23" t="str">
        <v>银行存款</v>
      </c>
      <c r="J16" s="23" t="str">
        <v>应付账款-V有限公司</v>
      </c>
    </row>
    <row r="17" spans="1:10">
      <c r="A17" s="42">
        <f t="shared" si="0"/>
        <v>16</v>
      </c>
      <c r="B17" s="23">
        <v>45772</v>
      </c>
      <c r="C17" s="23">
        <v>9</v>
      </c>
      <c r="D17" s="23">
        <v>1002001</v>
      </c>
      <c r="E17" s="23" t="str">
        <v>ABC银行账户</v>
      </c>
      <c r="F17" s="23" t="str">
        <v>缴税</v>
      </c>
      <c r="G17" s="23">
        <v>0</v>
      </c>
      <c r="H17" s="23">
        <v>76672.960000000006</v>
      </c>
      <c r="I17" s="23" t="str">
        <v>银行存款</v>
      </c>
      <c r="J17" s="23" t="str">
        <v>未交增值税,城市维护建设税,教育费附加,地方教育费附加</v>
      </c>
    </row>
    <row r="18" spans="1:10">
      <c r="A18" s="42">
        <f t="shared" si="0"/>
        <v>17</v>
      </c>
      <c r="B18" s="23">
        <v>45774</v>
      </c>
      <c r="C18" s="23">
        <v>10</v>
      </c>
      <c r="D18" s="23">
        <v>1002002</v>
      </c>
      <c r="E18" s="23" t="str">
        <v>EFG银行账户</v>
      </c>
      <c r="F18" s="23" t="str">
        <v>收款</v>
      </c>
      <c r="G18" s="23">
        <v>10000</v>
      </c>
      <c r="H18" s="23">
        <v>0</v>
      </c>
      <c r="I18" s="23" t="str">
        <v>银行存款</v>
      </c>
      <c r="J18" s="23" t="str">
        <v>其他应收款-李四</v>
      </c>
    </row>
    <row r="19" spans="1:10">
      <c r="A19" s="42">
        <f t="shared" si="0"/>
        <v>18</v>
      </c>
      <c r="B19" s="23">
        <v>45797</v>
      </c>
      <c r="C19" s="23">
        <v>4</v>
      </c>
      <c r="D19" s="23">
        <v>1002001</v>
      </c>
      <c r="E19" s="23" t="str">
        <v>ABC银行账户</v>
      </c>
      <c r="F19" s="23" t="str">
        <v>收货款</v>
      </c>
      <c r="G19" s="23">
        <v>1023000</v>
      </c>
      <c r="H19" s="23">
        <v>0</v>
      </c>
      <c r="I19" s="23" t="str">
        <v>银行存款</v>
      </c>
      <c r="J19" s="23" t="str">
        <v>应收账款-C有限公司</v>
      </c>
    </row>
    <row r="20" spans="1:10">
      <c r="A20" s="42">
        <f t="shared" si="0"/>
        <v>19</v>
      </c>
      <c r="B20" s="23">
        <v>45797</v>
      </c>
      <c r="C20" s="23">
        <v>6</v>
      </c>
      <c r="D20" s="23">
        <v>1002001</v>
      </c>
      <c r="E20" s="23" t="str">
        <v>ABC银行账户</v>
      </c>
      <c r="F20" s="23" t="str">
        <v>付货款</v>
      </c>
      <c r="G20" s="23">
        <v>698000</v>
      </c>
      <c r="H20" s="23">
        <v>0</v>
      </c>
      <c r="I20" s="23" t="str">
        <v>银行存款</v>
      </c>
      <c r="J20" s="23" t="str">
        <v>预付账款-L有限公司</v>
      </c>
    </row>
    <row r="21" spans="1:10">
      <c r="A21" s="42">
        <f t="shared" si="0"/>
        <v>20</v>
      </c>
      <c r="B21" s="23">
        <v>45802</v>
      </c>
      <c r="C21" s="23">
        <v>8</v>
      </c>
      <c r="D21" s="23">
        <v>1002001</v>
      </c>
      <c r="E21" s="23" t="str">
        <v>ABC银行账户</v>
      </c>
      <c r="F21" s="23" t="str">
        <v>缴税</v>
      </c>
      <c r="G21" s="23">
        <v>0</v>
      </c>
      <c r="H21" s="23">
        <v>78128.960000000006</v>
      </c>
      <c r="I21" s="23" t="str">
        <v>银行存款</v>
      </c>
      <c r="J21" s="23" t="str">
        <v>未交增值税,城市维护建设税,教育费附加,地方教育费附加</v>
      </c>
    </row>
    <row r="22" spans="1:10">
      <c r="A22" s="42">
        <f t="shared" si="0"/>
        <v>21</v>
      </c>
      <c r="B22" s="23">
        <v>45828</v>
      </c>
      <c r="C22" s="23">
        <v>4</v>
      </c>
      <c r="D22" s="23">
        <v>1002002</v>
      </c>
      <c r="E22" s="23" t="str">
        <v>EFG银行账户</v>
      </c>
      <c r="F22" s="23" t="str">
        <v>收货款</v>
      </c>
      <c r="G22" s="23">
        <v>770000</v>
      </c>
      <c r="H22" s="23">
        <v>0</v>
      </c>
      <c r="I22" s="23" t="str">
        <v>银行存款</v>
      </c>
      <c r="J22" s="23" t="str">
        <v>应收账款-H有限公司</v>
      </c>
    </row>
    <row r="23" spans="1:10">
      <c r="A23" s="42">
        <f t="shared" si="0"/>
        <v>22</v>
      </c>
      <c r="B23" s="23">
        <v>45828</v>
      </c>
      <c r="C23" s="23">
        <v>6</v>
      </c>
      <c r="D23" s="23">
        <v>1002002</v>
      </c>
      <c r="E23" s="23" t="str">
        <v>EFG银行账户</v>
      </c>
      <c r="F23" s="23" t="str">
        <v>付货款</v>
      </c>
      <c r="G23" s="23">
        <v>0</v>
      </c>
      <c r="H23" s="23">
        <v>720000</v>
      </c>
      <c r="I23" s="23" t="str">
        <v>银行存款</v>
      </c>
      <c r="J23" s="23" t="str">
        <v>应付账款-N有限公司</v>
      </c>
    </row>
    <row r="24" spans="1:10">
      <c r="A24" s="42">
        <f t="shared" si="0"/>
        <v>23</v>
      </c>
      <c r="B24" s="23">
        <v>45838</v>
      </c>
      <c r="C24" s="23">
        <v>8</v>
      </c>
      <c r="D24" s="23">
        <v>1002001</v>
      </c>
      <c r="E24" s="23" t="str">
        <v>ABC银行账户</v>
      </c>
      <c r="F24" s="23" t="str">
        <v>存款利息</v>
      </c>
      <c r="G24" s="23">
        <v>1422.11</v>
      </c>
      <c r="H24" s="23">
        <v>0</v>
      </c>
      <c r="I24" s="23" t="str">
        <v>银行存款</v>
      </c>
      <c r="J24" s="23" t="str">
        <v/>
      </c>
    </row>
    <row r="25" spans="1:10">
      <c r="A25" s="42">
        <f t="shared" si="0"/>
        <v>24</v>
      </c>
      <c r="B25" s="23">
        <v>45838</v>
      </c>
      <c r="C25" s="23">
        <v>8</v>
      </c>
      <c r="D25" s="23">
        <v>1002002</v>
      </c>
      <c r="E25" s="23" t="str">
        <v>EFG银行账户</v>
      </c>
      <c r="F25" s="23" t="str">
        <v>存款利息</v>
      </c>
      <c r="G25" s="23">
        <v>120.12</v>
      </c>
      <c r="H25" s="23">
        <v>0</v>
      </c>
      <c r="I25" s="23" t="str">
        <v>银行存款</v>
      </c>
      <c r="J25" s="23" t="str">
        <v/>
      </c>
    </row>
    <row r="26" spans="1:10">
      <c r="A26" s="42">
        <f t="shared" si="0"/>
        <v>25</v>
      </c>
      <c r="B26" s="23">
        <v>45858</v>
      </c>
      <c r="C26" s="23">
        <v>4</v>
      </c>
      <c r="D26" s="23">
        <v>1002002</v>
      </c>
      <c r="E26" s="23" t="str">
        <v>EFG银行账户</v>
      </c>
      <c r="F26" s="23" t="str">
        <v>收货款</v>
      </c>
      <c r="G26" s="23">
        <v>970000</v>
      </c>
      <c r="H26" s="23">
        <v>0</v>
      </c>
      <c r="I26" s="23" t="str">
        <v>银行存款</v>
      </c>
      <c r="J26" s="23" t="str">
        <v>应收账款-C有限公司</v>
      </c>
    </row>
    <row r="27" spans="1:10">
      <c r="A27" s="42">
        <f t="shared" si="0"/>
        <v>26</v>
      </c>
      <c r="B27" s="23">
        <v>45858</v>
      </c>
      <c r="C27" s="23">
        <v>6</v>
      </c>
      <c r="D27" s="23">
        <v>1002002</v>
      </c>
      <c r="E27" s="23" t="str">
        <v>EFG银行账户</v>
      </c>
      <c r="F27" s="23" t="str">
        <v>付货款</v>
      </c>
      <c r="G27" s="23">
        <v>0</v>
      </c>
      <c r="H27" s="23">
        <v>820000</v>
      </c>
      <c r="I27" s="23" t="str">
        <v>银行存款</v>
      </c>
      <c r="J27" s="23" t="str">
        <v>应付账款-Y有限公司</v>
      </c>
    </row>
    <row r="28" spans="1:10">
      <c r="A28" s="42">
        <f t="shared" si="0"/>
        <v>27</v>
      </c>
      <c r="B28" s="23">
        <v>45863</v>
      </c>
      <c r="C28" s="23">
        <v>8</v>
      </c>
      <c r="D28" s="23">
        <v>1002002</v>
      </c>
      <c r="E28" s="23" t="str">
        <v>EFG银行账户</v>
      </c>
      <c r="F28" s="23" t="str">
        <v>付款</v>
      </c>
      <c r="G28" s="23">
        <v>0</v>
      </c>
      <c r="H28" s="23">
        <v>7000</v>
      </c>
      <c r="I28" s="23" t="str">
        <v>银行存款</v>
      </c>
      <c r="J28" s="23" t="str">
        <v>其他应付款-亥</v>
      </c>
    </row>
    <row r="29" spans="1:10">
      <c r="A29" s="42">
        <f t="shared" si="0"/>
        <v>28</v>
      </c>
      <c r="B29" s="23">
        <v>45889</v>
      </c>
      <c r="C29" s="23">
        <v>4</v>
      </c>
      <c r="D29" s="23">
        <v>1002001</v>
      </c>
      <c r="E29" s="23" t="str">
        <v>ABC银行账户</v>
      </c>
      <c r="F29" s="23" t="str">
        <v>收货款</v>
      </c>
      <c r="G29" s="23">
        <v>1018000</v>
      </c>
      <c r="H29" s="23">
        <v>0</v>
      </c>
      <c r="I29" s="23" t="str">
        <v>银行存款</v>
      </c>
      <c r="J29" s="23" t="str">
        <v>应收账款-D有限公司</v>
      </c>
    </row>
    <row r="30" spans="1:10">
      <c r="A30" s="42">
        <f t="shared" si="0"/>
        <v>29</v>
      </c>
      <c r="B30" s="23">
        <v>45889</v>
      </c>
      <c r="C30" s="23">
        <v>6</v>
      </c>
      <c r="D30" s="23">
        <v>1002001</v>
      </c>
      <c r="E30" s="23" t="str">
        <v>ABC银行账户</v>
      </c>
      <c r="F30" s="23" t="str">
        <v>付货款</v>
      </c>
      <c r="G30" s="23">
        <v>808000</v>
      </c>
      <c r="H30" s="23">
        <v>0</v>
      </c>
      <c r="I30" s="23" t="str">
        <v>银行存款</v>
      </c>
      <c r="J30" s="23" t="str">
        <v>预付账款-C有限公司</v>
      </c>
    </row>
    <row r="31" spans="1:10">
      <c r="A31" s="42">
        <f t="shared" si="0"/>
        <v>30</v>
      </c>
      <c r="B31" s="23">
        <v>45899</v>
      </c>
      <c r="C31" s="23">
        <v>9</v>
      </c>
      <c r="D31" s="23">
        <v>1002001</v>
      </c>
      <c r="E31" s="23" t="str">
        <v>ABC银行账户</v>
      </c>
      <c r="F31" s="23" t="str">
        <v>电话费</v>
      </c>
      <c r="G31" s="23">
        <v>0</v>
      </c>
      <c r="H31" s="23">
        <v>100</v>
      </c>
      <c r="I31" s="23" t="str">
        <v>银行存款</v>
      </c>
      <c r="J31" s="23" t="str">
        <v>管理费用-办公费</v>
      </c>
    </row>
    <row r="32" spans="1:10">
      <c r="A32" s="42">
        <f t="shared" si="0"/>
        <v>31</v>
      </c>
      <c r="B32" s="23">
        <v>45920</v>
      </c>
      <c r="C32" s="23">
        <v>4</v>
      </c>
      <c r="D32" s="23">
        <v>1002002</v>
      </c>
      <c r="E32" s="23" t="str">
        <v>EFG银行账户</v>
      </c>
      <c r="F32" s="23" t="str">
        <v>收货款</v>
      </c>
      <c r="G32" s="23">
        <v>880000</v>
      </c>
      <c r="H32" s="23">
        <v>0</v>
      </c>
      <c r="I32" s="23" t="str">
        <v>银行存款</v>
      </c>
      <c r="J32" s="23" t="str">
        <v>应收账款-I有限公司</v>
      </c>
    </row>
    <row r="33" spans="1:10">
      <c r="A33" s="42">
        <f t="shared" si="0"/>
        <v>32</v>
      </c>
      <c r="B33" s="23">
        <v>45920</v>
      </c>
      <c r="C33" s="23">
        <v>6</v>
      </c>
      <c r="D33" s="23">
        <v>1002001</v>
      </c>
      <c r="E33" s="23" t="str">
        <v>ABC银行账户</v>
      </c>
      <c r="F33" s="23" t="str">
        <v>付货款</v>
      </c>
      <c r="G33" s="23">
        <v>908000</v>
      </c>
      <c r="H33" s="23">
        <v>0</v>
      </c>
      <c r="I33" s="23" t="str">
        <v>银行存款</v>
      </c>
      <c r="J33" s="23" t="str">
        <v>预付账款-Q有限公司</v>
      </c>
    </row>
    <row r="34" spans="1:10">
      <c r="A34" s="42">
        <f t="shared" si="0"/>
        <v>33</v>
      </c>
      <c r="B34" s="23">
        <v>45925</v>
      </c>
      <c r="C34" s="23">
        <v>9</v>
      </c>
      <c r="D34" s="23">
        <v>1002001</v>
      </c>
      <c r="E34" s="23" t="str">
        <v>ABC银行账户</v>
      </c>
      <c r="F34" s="23" t="str">
        <v>缴税</v>
      </c>
      <c r="G34" s="23">
        <v>0</v>
      </c>
      <c r="H34" s="23">
        <v>55575.519999999997</v>
      </c>
      <c r="I34" s="23" t="str">
        <v>银行存款</v>
      </c>
      <c r="J34" s="23" t="str">
        <v>未交增值税,城市维护建设税,教育费附加,地方教育费附加</v>
      </c>
    </row>
    <row r="35" spans="1:10">
      <c r="A35" s="42">
        <f t="shared" si="0"/>
        <v>34</v>
      </c>
      <c r="B35" s="23">
        <v>45930</v>
      </c>
      <c r="C35" s="23">
        <v>10</v>
      </c>
      <c r="D35" s="23">
        <v>1002001</v>
      </c>
      <c r="E35" s="23" t="str">
        <v>ABC银行账户</v>
      </c>
      <c r="F35" s="23" t="str">
        <v>存款利息</v>
      </c>
      <c r="G35" s="23">
        <v>1958.06</v>
      </c>
      <c r="H35" s="23">
        <v>0</v>
      </c>
      <c r="I35" s="23" t="str">
        <v>银行存款</v>
      </c>
      <c r="J35" s="23" t="str">
        <v/>
      </c>
    </row>
    <row r="36" spans="1:10">
      <c r="A36" s="42">
        <f t="shared" si="0"/>
        <v>35</v>
      </c>
      <c r="B36" s="23">
        <v>45930</v>
      </c>
      <c r="C36" s="23">
        <v>10</v>
      </c>
      <c r="D36" s="23">
        <v>1002002</v>
      </c>
      <c r="E36" s="23" t="str">
        <v>EFG银行账户</v>
      </c>
      <c r="F36" s="23" t="str">
        <v>存款利息</v>
      </c>
      <c r="G36" s="23">
        <v>324.74</v>
      </c>
      <c r="H36" s="23">
        <v>0</v>
      </c>
      <c r="I36" s="23" t="str">
        <v>银行存款</v>
      </c>
      <c r="J36" s="23" t="str">
        <v/>
      </c>
    </row>
    <row r="37" spans="1:10">
      <c r="A37" s="42">
        <f t="shared" si="0"/>
        <v>36</v>
      </c>
      <c r="B37" s="23">
        <v>45950</v>
      </c>
      <c r="C37" s="23">
        <v>4</v>
      </c>
      <c r="D37" s="23">
        <v>1002002</v>
      </c>
      <c r="E37" s="23" t="str">
        <v>EFG银行账户</v>
      </c>
      <c r="F37" s="23" t="str">
        <v>收货款</v>
      </c>
      <c r="G37" s="23">
        <v>980000</v>
      </c>
      <c r="H37" s="23">
        <v>0</v>
      </c>
      <c r="I37" s="23" t="str">
        <v>银行存款</v>
      </c>
      <c r="J37" s="23" t="str">
        <v>应收账款-J有限公司</v>
      </c>
    </row>
    <row r="38" spans="1:10">
      <c r="A38" s="42">
        <f t="shared" si="0"/>
        <v>37</v>
      </c>
      <c r="B38" s="23">
        <v>45950</v>
      </c>
      <c r="C38" s="23">
        <v>6</v>
      </c>
      <c r="D38" s="23">
        <v>1002002</v>
      </c>
      <c r="E38" s="23" t="str">
        <v>EFG银行账户</v>
      </c>
      <c r="F38" s="23" t="str">
        <v>付货款</v>
      </c>
      <c r="G38" s="23">
        <v>0</v>
      </c>
      <c r="H38" s="23">
        <v>1220000</v>
      </c>
      <c r="I38" s="23" t="str">
        <v>银行存款</v>
      </c>
      <c r="J38" s="23" t="str">
        <v>应付账款-Z有限公司</v>
      </c>
    </row>
    <row r="39" spans="1:10">
      <c r="A39" s="42">
        <f t="shared" si="0"/>
        <v>38</v>
      </c>
      <c r="B39" s="23">
        <v>45955</v>
      </c>
      <c r="C39" s="23">
        <v>9</v>
      </c>
      <c r="D39" s="23">
        <v>1002001</v>
      </c>
      <c r="E39" s="23" t="str">
        <v>ABC银行账户</v>
      </c>
      <c r="F39" s="23" t="str">
        <v>缴税</v>
      </c>
      <c r="G39" s="23">
        <v>0</v>
      </c>
      <c r="H39" s="23">
        <v>87360</v>
      </c>
      <c r="I39" s="23" t="str">
        <v>银行存款</v>
      </c>
      <c r="J39" s="23" t="str">
        <v>未交增值税,城市维护建设税,教育费附加,地方教育费附加</v>
      </c>
    </row>
    <row r="40" spans="1:10">
      <c r="A40" s="42">
        <f t="shared" si="0"/>
        <v>39</v>
      </c>
      <c r="B40" s="23">
        <v>45955</v>
      </c>
      <c r="C40" s="23">
        <v>10</v>
      </c>
      <c r="D40" s="23">
        <v>1002001</v>
      </c>
      <c r="E40" s="23" t="str">
        <v>ABC银行账户</v>
      </c>
      <c r="F40" s="23" t="str">
        <v>快递费</v>
      </c>
      <c r="G40" s="23">
        <v>0</v>
      </c>
      <c r="H40" s="23">
        <v>80</v>
      </c>
      <c r="I40" s="23" t="str">
        <v>银行存款</v>
      </c>
      <c r="J40" s="23" t="str">
        <v>管理费用-办公费</v>
      </c>
    </row>
    <row r="41" spans="1:10">
      <c r="A41" s="42">
        <f t="shared" si="0"/>
        <v>40</v>
      </c>
      <c r="B41" s="23">
        <v>45981</v>
      </c>
      <c r="C41" s="23">
        <v>4</v>
      </c>
      <c r="D41" s="23">
        <v>1002001</v>
      </c>
      <c r="E41" s="23" t="str">
        <v>ABC银行账户</v>
      </c>
      <c r="F41" s="23" t="str">
        <v>收货款</v>
      </c>
      <c r="G41" s="23">
        <v>1008000</v>
      </c>
      <c r="H41" s="23">
        <v>0</v>
      </c>
      <c r="I41" s="23" t="str">
        <v>银行存款</v>
      </c>
      <c r="J41" s="23" t="str">
        <v>应收账款-E有限公司</v>
      </c>
    </row>
    <row r="42" spans="1:10">
      <c r="A42" s="42">
        <f t="shared" si="0"/>
        <v>41</v>
      </c>
      <c r="B42" s="23">
        <v>45981</v>
      </c>
      <c r="C42" s="23">
        <v>6</v>
      </c>
      <c r="D42" s="23">
        <v>1002001</v>
      </c>
      <c r="E42" s="23" t="str">
        <v>ABC银行账户</v>
      </c>
      <c r="F42" s="23" t="str">
        <v>付货款</v>
      </c>
      <c r="G42" s="23">
        <v>1003000</v>
      </c>
      <c r="H42" s="23">
        <v>0</v>
      </c>
      <c r="I42" s="23" t="str">
        <v>银行存款</v>
      </c>
      <c r="J42" s="23" t="str">
        <v>应付账款-W有限公司</v>
      </c>
    </row>
    <row r="43" spans="1:10">
      <c r="A43" s="42">
        <f t="shared" si="0"/>
        <v>42</v>
      </c>
      <c r="B43" s="23">
        <v>45986</v>
      </c>
      <c r="C43" s="23">
        <v>9</v>
      </c>
      <c r="D43" s="23">
        <v>1002001</v>
      </c>
      <c r="E43" s="23" t="str">
        <v>ABC银行账户</v>
      </c>
      <c r="F43" s="23" t="str">
        <v>缴税</v>
      </c>
      <c r="G43" s="23">
        <v>0</v>
      </c>
      <c r="H43" s="23">
        <v>61734.400000000001</v>
      </c>
      <c r="I43" s="23" t="str">
        <v>银行存款</v>
      </c>
      <c r="J43" s="23" t="str">
        <v>未交增值税,城市维护建设税,教育费附加,地方教育费附加</v>
      </c>
    </row>
    <row r="44" spans="1:10">
      <c r="A44" s="42">
        <f t="shared" si="0"/>
        <v>43</v>
      </c>
      <c r="B44" s="23">
        <v>45986</v>
      </c>
      <c r="C44" s="23">
        <v>10</v>
      </c>
      <c r="D44" s="23">
        <v>1002001</v>
      </c>
      <c r="E44" s="23" t="str">
        <v>ABC银行账户</v>
      </c>
      <c r="F44" s="23" t="str">
        <v>打车费</v>
      </c>
      <c r="G44" s="23">
        <v>0</v>
      </c>
      <c r="H44" s="23">
        <v>45</v>
      </c>
      <c r="I44" s="23" t="str">
        <v>银行存款</v>
      </c>
      <c r="J44" s="23" t="str">
        <v>管理费用-办公费</v>
      </c>
    </row>
    <row r="45" spans="1:10">
      <c r="A45" s="42">
        <f t="shared" si="0"/>
        <v>44</v>
      </c>
      <c r="B45" s="23">
        <v>46011</v>
      </c>
      <c r="C45" s="23">
        <v>4</v>
      </c>
      <c r="D45" s="23">
        <v>1002001</v>
      </c>
      <c r="E45" s="23" t="str">
        <v>ABC银行账户</v>
      </c>
      <c r="F45" s="23" t="str">
        <v>收货款</v>
      </c>
      <c r="G45" s="23">
        <v>1001000</v>
      </c>
      <c r="H45" s="23">
        <v>0</v>
      </c>
      <c r="I45" s="23" t="str">
        <v>银行存款</v>
      </c>
      <c r="J45" s="23" t="str">
        <v>应收账款-E有限公司</v>
      </c>
    </row>
    <row r="46" spans="1:10">
      <c r="A46" s="42">
        <f t="shared" si="0"/>
        <v>45</v>
      </c>
      <c r="B46" s="23">
        <v>46011</v>
      </c>
      <c r="C46" s="23">
        <v>6</v>
      </c>
      <c r="D46" s="23">
        <v>1002001</v>
      </c>
      <c r="E46" s="23" t="str">
        <v>ABC银行账户</v>
      </c>
      <c r="F46" s="23" t="str">
        <v>付货款</v>
      </c>
      <c r="G46" s="23">
        <v>850000</v>
      </c>
      <c r="H46" s="23">
        <v>0</v>
      </c>
      <c r="I46" s="23" t="str">
        <v>银行存款</v>
      </c>
      <c r="J46" s="23" t="str">
        <v>应付账款-X有限公司</v>
      </c>
    </row>
    <row r="47" spans="1:10">
      <c r="A47" s="42">
        <f t="shared" si="0"/>
        <v>46</v>
      </c>
      <c r="B47" s="23">
        <v>46016</v>
      </c>
      <c r="C47" s="23">
        <v>9</v>
      </c>
      <c r="D47" s="23">
        <v>1002001</v>
      </c>
      <c r="E47" s="23" t="str">
        <v>ABC银行账户</v>
      </c>
      <c r="F47" s="23" t="str">
        <v>缴税</v>
      </c>
      <c r="G47" s="23">
        <v>0</v>
      </c>
      <c r="H47" s="23">
        <v>94057.600000000006</v>
      </c>
      <c r="I47" s="23" t="str">
        <v>银行存款</v>
      </c>
      <c r="J47" s="23" t="str">
        <v>未交增值税,城市维护建设税,教育费附加,地方教育费附加</v>
      </c>
    </row>
    <row r="48" spans="1:10">
      <c r="A48" s="42">
        <f t="shared" si="0"/>
        <v>47</v>
      </c>
      <c r="B48" s="23">
        <v>46016</v>
      </c>
      <c r="C48" s="23">
        <v>10</v>
      </c>
      <c r="D48" s="23">
        <v>1002001</v>
      </c>
      <c r="E48" s="23" t="str">
        <v>ABC银行账户</v>
      </c>
      <c r="F48" s="23" t="str">
        <v>存款利息</v>
      </c>
      <c r="G48" s="23">
        <v>2682.2</v>
      </c>
      <c r="H48" s="23">
        <v>0</v>
      </c>
      <c r="I48" s="23" t="str">
        <v>银行存款</v>
      </c>
      <c r="J48" s="23" t="str">
        <v/>
      </c>
    </row>
    <row r="49" spans="1:10">
      <c r="A49" s="42">
        <f t="shared" si="0"/>
        <v>48</v>
      </c>
      <c r="B49" s="23">
        <v>46016</v>
      </c>
      <c r="C49" s="23">
        <v>10</v>
      </c>
      <c r="D49" s="23">
        <v>1002002</v>
      </c>
      <c r="E49" s="23" t="str">
        <v>EFG银行账户</v>
      </c>
      <c r="F49" s="23" t="str">
        <v>存款利息</v>
      </c>
      <c r="G49" s="23">
        <v>276.8</v>
      </c>
      <c r="H49" s="23">
        <v>0</v>
      </c>
      <c r="I49" s="23" t="str">
        <v>银行存款</v>
      </c>
      <c r="J49" s="23" t="str">
        <v/>
      </c>
    </row>
    <row r="50" spans="1:10">
      <c r="A50" s="42">
        <f t="shared" si="0"/>
        <v>49</v>
      </c>
      <c r="B50" s="23">
        <v>46016</v>
      </c>
      <c r="C50" s="23">
        <v>11</v>
      </c>
      <c r="D50" s="23">
        <v>1002001</v>
      </c>
      <c r="E50" s="23" t="str">
        <v>ABC银行账户</v>
      </c>
      <c r="F50" s="23" t="str">
        <v>购置轿车</v>
      </c>
      <c r="G50" s="23">
        <v>0</v>
      </c>
      <c r="H50" s="23">
        <v>350000</v>
      </c>
      <c r="I50" s="23" t="str">
        <v>银行存款</v>
      </c>
      <c r="J50" s="23" t="str">
        <v>轿车</v>
      </c>
    </row>
    <row r="51" spans="1:10">
      <c r="A51" s="42">
        <f t="shared" si="0"/>
        <v>50</v>
      </c>
    </row>
    <row r="52" spans="1:10">
      <c r="A52" s="42">
        <f t="shared" si="0"/>
        <v>51</v>
      </c>
    </row>
    <row r="53" spans="1:10">
      <c r="A53" s="42">
        <f t="shared" si="0"/>
        <v>52</v>
      </c>
    </row>
    <row r="54" spans="1:10">
      <c r="A54" s="42">
        <f t="shared" si="0"/>
        <v>53</v>
      </c>
    </row>
    <row r="55" spans="1:10">
      <c r="A55" s="42">
        <f t="shared" si="0"/>
        <v>54</v>
      </c>
    </row>
    <row r="56" spans="1:10">
      <c r="A56" s="42">
        <f t="shared" si="0"/>
        <v>55</v>
      </c>
    </row>
    <row r="57" spans="1:10">
      <c r="A57" s="42">
        <f t="shared" si="0"/>
        <v>56</v>
      </c>
    </row>
    <row r="58" spans="1:10">
      <c r="A58" s="42">
        <f t="shared" si="0"/>
        <v>57</v>
      </c>
    </row>
    <row r="59" spans="1:10">
      <c r="A59" s="42">
        <f t="shared" si="0"/>
        <v>58</v>
      </c>
    </row>
    <row r="60" spans="1:10">
      <c r="A60" s="42">
        <f t="shared" si="0"/>
        <v>59</v>
      </c>
    </row>
    <row r="61" spans="1:10">
      <c r="A61" s="42">
        <f t="shared" si="0"/>
        <v>60</v>
      </c>
    </row>
    <row r="62" spans="1:10">
      <c r="A62" s="42">
        <f t="shared" si="0"/>
        <v>61</v>
      </c>
    </row>
    <row r="63" spans="1:10">
      <c r="A63" s="42">
        <f t="shared" si="0"/>
        <v>62</v>
      </c>
    </row>
    <row r="64" spans="1:10">
      <c r="A64" s="42">
        <f t="shared" si="0"/>
        <v>63</v>
      </c>
    </row>
    <row r="65" spans="1:1">
      <c r="A65" s="42">
        <f t="shared" si="0"/>
        <v>64</v>
      </c>
    </row>
    <row r="66" spans="1:1">
      <c r="A66" s="42">
        <f t="shared" si="0"/>
        <v>65</v>
      </c>
    </row>
    <row r="67" spans="1:1">
      <c r="A67" s="42">
        <f t="shared" ref="A67:A130" si="1">ROW()-1</f>
        <v>66</v>
      </c>
    </row>
    <row r="68" spans="1:1">
      <c r="A68" s="42">
        <f t="shared" si="1"/>
        <v>67</v>
      </c>
    </row>
    <row r="69" spans="1:1">
      <c r="A69" s="42">
        <f t="shared" si="1"/>
        <v>68</v>
      </c>
    </row>
    <row r="70" spans="1:1">
      <c r="A70" s="42">
        <f t="shared" si="1"/>
        <v>69</v>
      </c>
    </row>
    <row r="71" spans="1:1">
      <c r="A71" s="42">
        <f t="shared" si="1"/>
        <v>70</v>
      </c>
    </row>
    <row r="72" spans="1:1">
      <c r="A72" s="42">
        <f t="shared" si="1"/>
        <v>71</v>
      </c>
    </row>
    <row r="73" spans="1:1">
      <c r="A73" s="42">
        <f t="shared" si="1"/>
        <v>72</v>
      </c>
    </row>
    <row r="74" spans="1:1">
      <c r="A74" s="42">
        <f t="shared" si="1"/>
        <v>73</v>
      </c>
    </row>
    <row r="75" spans="1:1">
      <c r="A75" s="42">
        <f t="shared" si="1"/>
        <v>74</v>
      </c>
    </row>
    <row r="76" spans="1:1">
      <c r="A76" s="42">
        <f t="shared" si="1"/>
        <v>75</v>
      </c>
    </row>
    <row r="77" spans="1:1">
      <c r="A77" s="42">
        <f t="shared" si="1"/>
        <v>76</v>
      </c>
    </row>
    <row r="78" spans="1:1">
      <c r="A78" s="42">
        <f t="shared" si="1"/>
        <v>77</v>
      </c>
    </row>
    <row r="79" spans="1:1">
      <c r="A79" s="42">
        <f t="shared" si="1"/>
        <v>78</v>
      </c>
    </row>
    <row r="80" spans="1:1">
      <c r="A80" s="42">
        <f t="shared" si="1"/>
        <v>79</v>
      </c>
    </row>
    <row r="81" spans="1:1">
      <c r="A81" s="42">
        <f t="shared" si="1"/>
        <v>80</v>
      </c>
    </row>
    <row r="82" spans="1:1">
      <c r="A82" s="42">
        <f t="shared" si="1"/>
        <v>81</v>
      </c>
    </row>
    <row r="83" spans="1:1">
      <c r="A83" s="42">
        <f t="shared" si="1"/>
        <v>82</v>
      </c>
    </row>
    <row r="84" spans="1:1">
      <c r="A84" s="42">
        <f t="shared" si="1"/>
        <v>83</v>
      </c>
    </row>
    <row r="85" spans="1:1">
      <c r="A85" s="42">
        <f t="shared" si="1"/>
        <v>84</v>
      </c>
    </row>
    <row r="86" spans="1:1">
      <c r="A86" s="42">
        <f t="shared" si="1"/>
        <v>85</v>
      </c>
    </row>
    <row r="87" spans="1:1">
      <c r="A87" s="42">
        <f t="shared" si="1"/>
        <v>86</v>
      </c>
    </row>
    <row r="88" spans="1:1">
      <c r="A88" s="42">
        <f t="shared" si="1"/>
        <v>87</v>
      </c>
    </row>
    <row r="89" spans="1:1">
      <c r="A89" s="42">
        <f t="shared" si="1"/>
        <v>88</v>
      </c>
    </row>
    <row r="90" spans="1:1">
      <c r="A90" s="42">
        <f t="shared" si="1"/>
        <v>89</v>
      </c>
    </row>
    <row r="91" spans="1:1">
      <c r="A91" s="42">
        <f t="shared" si="1"/>
        <v>90</v>
      </c>
    </row>
    <row r="92" spans="1:1">
      <c r="A92" s="42">
        <f t="shared" si="1"/>
        <v>91</v>
      </c>
    </row>
    <row r="93" spans="1:1">
      <c r="A93" s="42">
        <f t="shared" si="1"/>
        <v>92</v>
      </c>
    </row>
    <row r="94" spans="1:1">
      <c r="A94" s="42">
        <f t="shared" si="1"/>
        <v>93</v>
      </c>
    </row>
    <row r="95" spans="1:1">
      <c r="A95" s="42">
        <f t="shared" si="1"/>
        <v>94</v>
      </c>
    </row>
    <row r="96" spans="1:1">
      <c r="A96" s="42">
        <f t="shared" si="1"/>
        <v>95</v>
      </c>
    </row>
    <row r="97" spans="1:1">
      <c r="A97" s="42">
        <f t="shared" si="1"/>
        <v>96</v>
      </c>
    </row>
    <row r="98" spans="1:1">
      <c r="A98" s="42">
        <f t="shared" si="1"/>
        <v>97</v>
      </c>
    </row>
    <row r="99" spans="1:1">
      <c r="A99" s="42">
        <f t="shared" si="1"/>
        <v>98</v>
      </c>
    </row>
    <row r="100" spans="1:1">
      <c r="A100" s="42">
        <f t="shared" si="1"/>
        <v>99</v>
      </c>
    </row>
    <row r="101" spans="1:1">
      <c r="A101" s="42">
        <f t="shared" si="1"/>
        <v>100</v>
      </c>
    </row>
    <row r="102" spans="1:1">
      <c r="A102" s="42">
        <f t="shared" si="1"/>
        <v>101</v>
      </c>
    </row>
    <row r="103" spans="1:1">
      <c r="A103" s="42">
        <f t="shared" si="1"/>
        <v>102</v>
      </c>
    </row>
    <row r="104" spans="1:1">
      <c r="A104" s="42">
        <f t="shared" si="1"/>
        <v>103</v>
      </c>
    </row>
    <row r="105" spans="1:1">
      <c r="A105" s="42">
        <f t="shared" si="1"/>
        <v>104</v>
      </c>
    </row>
    <row r="106" spans="1:1">
      <c r="A106" s="42">
        <f t="shared" si="1"/>
        <v>105</v>
      </c>
    </row>
    <row r="107" spans="1:1">
      <c r="A107" s="42">
        <f t="shared" si="1"/>
        <v>106</v>
      </c>
    </row>
    <row r="108" spans="1:1">
      <c r="A108" s="42">
        <f t="shared" si="1"/>
        <v>107</v>
      </c>
    </row>
    <row r="109" spans="1:1">
      <c r="A109" s="42">
        <f t="shared" si="1"/>
        <v>108</v>
      </c>
    </row>
    <row r="110" spans="1:1">
      <c r="A110" s="42">
        <f t="shared" si="1"/>
        <v>109</v>
      </c>
    </row>
    <row r="111" spans="1:1">
      <c r="A111" s="42">
        <f t="shared" si="1"/>
        <v>110</v>
      </c>
    </row>
    <row r="112" spans="1:1">
      <c r="A112" s="42">
        <f t="shared" si="1"/>
        <v>111</v>
      </c>
    </row>
    <row r="113" spans="1:1">
      <c r="A113" s="42">
        <f t="shared" si="1"/>
        <v>112</v>
      </c>
    </row>
    <row r="114" spans="1:1">
      <c r="A114" s="42">
        <f t="shared" si="1"/>
        <v>113</v>
      </c>
    </row>
    <row r="115" spans="1:1">
      <c r="A115" s="42">
        <f t="shared" si="1"/>
        <v>114</v>
      </c>
    </row>
    <row r="116" spans="1:1">
      <c r="A116" s="42">
        <f t="shared" si="1"/>
        <v>115</v>
      </c>
    </row>
    <row r="117" spans="1:1">
      <c r="A117" s="42">
        <f t="shared" si="1"/>
        <v>116</v>
      </c>
    </row>
    <row r="118" spans="1:1">
      <c r="A118" s="42">
        <f t="shared" si="1"/>
        <v>117</v>
      </c>
    </row>
    <row r="119" spans="1:1">
      <c r="A119" s="42">
        <f t="shared" si="1"/>
        <v>118</v>
      </c>
    </row>
    <row r="120" spans="1:1">
      <c r="A120" s="42">
        <f t="shared" si="1"/>
        <v>119</v>
      </c>
    </row>
    <row r="121" spans="1:1">
      <c r="A121" s="42">
        <f t="shared" si="1"/>
        <v>120</v>
      </c>
    </row>
    <row r="122" spans="1:1">
      <c r="A122" s="42">
        <f t="shared" si="1"/>
        <v>121</v>
      </c>
    </row>
    <row r="123" spans="1:1">
      <c r="A123" s="42">
        <f t="shared" si="1"/>
        <v>122</v>
      </c>
    </row>
    <row r="124" spans="1:1">
      <c r="A124" s="42">
        <f t="shared" si="1"/>
        <v>123</v>
      </c>
    </row>
    <row r="125" spans="1:1">
      <c r="A125" s="42">
        <f t="shared" si="1"/>
        <v>124</v>
      </c>
    </row>
    <row r="126" spans="1:1">
      <c r="A126" s="42">
        <f t="shared" si="1"/>
        <v>125</v>
      </c>
    </row>
    <row r="127" spans="1:1">
      <c r="A127" s="42">
        <f t="shared" si="1"/>
        <v>126</v>
      </c>
    </row>
    <row r="128" spans="1:1">
      <c r="A128" s="42">
        <f t="shared" si="1"/>
        <v>127</v>
      </c>
    </row>
    <row r="129" spans="1:1">
      <c r="A129" s="42">
        <f t="shared" si="1"/>
        <v>128</v>
      </c>
    </row>
    <row r="130" spans="1:1">
      <c r="A130" s="42">
        <f t="shared" si="1"/>
        <v>129</v>
      </c>
    </row>
    <row r="131" spans="1:1">
      <c r="A131" s="42">
        <f t="shared" ref="A131:A194" si="2">ROW()-1</f>
        <v>130</v>
      </c>
    </row>
    <row r="132" spans="1:1">
      <c r="A132" s="42">
        <f t="shared" si="2"/>
        <v>131</v>
      </c>
    </row>
    <row r="133" spans="1:1">
      <c r="A133" s="42">
        <f t="shared" si="2"/>
        <v>132</v>
      </c>
    </row>
    <row r="134" spans="1:1">
      <c r="A134" s="42">
        <f t="shared" si="2"/>
        <v>133</v>
      </c>
    </row>
    <row r="135" spans="1:1">
      <c r="A135" s="42">
        <f t="shared" si="2"/>
        <v>134</v>
      </c>
    </row>
    <row r="136" spans="1:1">
      <c r="A136" s="42">
        <f t="shared" si="2"/>
        <v>135</v>
      </c>
    </row>
    <row r="137" spans="1:1">
      <c r="A137" s="42">
        <f t="shared" si="2"/>
        <v>136</v>
      </c>
    </row>
    <row r="138" spans="1:1">
      <c r="A138" s="42">
        <f t="shared" si="2"/>
        <v>137</v>
      </c>
    </row>
    <row r="139" spans="1:1">
      <c r="A139" s="42">
        <f t="shared" si="2"/>
        <v>138</v>
      </c>
    </row>
    <row r="140" spans="1:1">
      <c r="A140" s="42">
        <f t="shared" si="2"/>
        <v>139</v>
      </c>
    </row>
    <row r="141" spans="1:1">
      <c r="A141" s="42">
        <f t="shared" si="2"/>
        <v>140</v>
      </c>
    </row>
    <row r="142" spans="1:1">
      <c r="A142" s="42">
        <f t="shared" si="2"/>
        <v>141</v>
      </c>
    </row>
    <row r="143" spans="1:1">
      <c r="A143" s="42">
        <f t="shared" si="2"/>
        <v>142</v>
      </c>
    </row>
    <row r="144" spans="1:1">
      <c r="A144" s="42">
        <f t="shared" si="2"/>
        <v>143</v>
      </c>
    </row>
    <row r="145" spans="1:1">
      <c r="A145" s="42">
        <f t="shared" si="2"/>
        <v>144</v>
      </c>
    </row>
    <row r="146" spans="1:1">
      <c r="A146" s="42">
        <f t="shared" si="2"/>
        <v>145</v>
      </c>
    </row>
    <row r="147" spans="1:1">
      <c r="A147" s="42">
        <f t="shared" si="2"/>
        <v>146</v>
      </c>
    </row>
    <row r="148" spans="1:1">
      <c r="A148" s="42">
        <f t="shared" si="2"/>
        <v>147</v>
      </c>
    </row>
    <row r="149" spans="1:1">
      <c r="A149" s="42">
        <f t="shared" si="2"/>
        <v>148</v>
      </c>
    </row>
    <row r="150" spans="1:1">
      <c r="A150" s="42">
        <f t="shared" si="2"/>
        <v>149</v>
      </c>
    </row>
    <row r="151" spans="1:1">
      <c r="A151" s="42">
        <f t="shared" si="2"/>
        <v>150</v>
      </c>
    </row>
    <row r="152" spans="1:1">
      <c r="A152" s="42">
        <f t="shared" si="2"/>
        <v>151</v>
      </c>
    </row>
    <row r="153" spans="1:1">
      <c r="A153" s="42">
        <f t="shared" si="2"/>
        <v>152</v>
      </c>
    </row>
    <row r="154" spans="1:1">
      <c r="A154" s="42">
        <f t="shared" si="2"/>
        <v>153</v>
      </c>
    </row>
    <row r="155" spans="1:1">
      <c r="A155" s="42">
        <f t="shared" si="2"/>
        <v>154</v>
      </c>
    </row>
    <row r="156" spans="1:1">
      <c r="A156" s="42">
        <f t="shared" si="2"/>
        <v>155</v>
      </c>
    </row>
    <row r="157" spans="1:1">
      <c r="A157" s="42">
        <f t="shared" si="2"/>
        <v>156</v>
      </c>
    </row>
    <row r="158" spans="1:1">
      <c r="A158" s="42">
        <f t="shared" si="2"/>
        <v>157</v>
      </c>
    </row>
    <row r="159" spans="1:1">
      <c r="A159" s="42">
        <f t="shared" si="2"/>
        <v>158</v>
      </c>
    </row>
    <row r="160" spans="1:1">
      <c r="A160" s="42">
        <f t="shared" si="2"/>
        <v>159</v>
      </c>
    </row>
    <row r="161" spans="1:1">
      <c r="A161" s="42">
        <f t="shared" si="2"/>
        <v>160</v>
      </c>
    </row>
    <row r="162" spans="1:1">
      <c r="A162" s="42">
        <f t="shared" si="2"/>
        <v>161</v>
      </c>
    </row>
    <row r="163" spans="1:1">
      <c r="A163" s="42">
        <f t="shared" si="2"/>
        <v>162</v>
      </c>
    </row>
    <row r="164" spans="1:1">
      <c r="A164" s="42">
        <f t="shared" si="2"/>
        <v>163</v>
      </c>
    </row>
    <row r="165" spans="1:1">
      <c r="A165" s="42">
        <f t="shared" si="2"/>
        <v>164</v>
      </c>
    </row>
    <row r="166" spans="1:1">
      <c r="A166" s="42">
        <f t="shared" si="2"/>
        <v>165</v>
      </c>
    </row>
    <row r="167" spans="1:1">
      <c r="A167" s="42">
        <f t="shared" si="2"/>
        <v>166</v>
      </c>
    </row>
    <row r="168" spans="1:1">
      <c r="A168" s="42">
        <f t="shared" si="2"/>
        <v>167</v>
      </c>
    </row>
    <row r="169" spans="1:1">
      <c r="A169" s="42">
        <f t="shared" si="2"/>
        <v>168</v>
      </c>
    </row>
    <row r="170" spans="1:1">
      <c r="A170" s="42">
        <f t="shared" si="2"/>
        <v>169</v>
      </c>
    </row>
    <row r="171" spans="1:1">
      <c r="A171" s="42">
        <f t="shared" si="2"/>
        <v>170</v>
      </c>
    </row>
    <row r="172" spans="1:1">
      <c r="A172" s="42">
        <f t="shared" si="2"/>
        <v>171</v>
      </c>
    </row>
    <row r="173" spans="1:1">
      <c r="A173" s="42">
        <f t="shared" si="2"/>
        <v>172</v>
      </c>
    </row>
    <row r="174" spans="1:1">
      <c r="A174" s="42">
        <f t="shared" si="2"/>
        <v>173</v>
      </c>
    </row>
    <row r="175" spans="1:1">
      <c r="A175" s="42">
        <f t="shared" si="2"/>
        <v>174</v>
      </c>
    </row>
    <row r="176" spans="1:1">
      <c r="A176" s="42">
        <f t="shared" si="2"/>
        <v>175</v>
      </c>
    </row>
    <row r="177" spans="1:1">
      <c r="A177" s="42">
        <f t="shared" si="2"/>
        <v>176</v>
      </c>
    </row>
    <row r="178" spans="1:1">
      <c r="A178" s="42">
        <f t="shared" si="2"/>
        <v>177</v>
      </c>
    </row>
    <row r="179" spans="1:1">
      <c r="A179" s="42">
        <f t="shared" si="2"/>
        <v>178</v>
      </c>
    </row>
    <row r="180" spans="1:1">
      <c r="A180" s="42">
        <f t="shared" si="2"/>
        <v>179</v>
      </c>
    </row>
    <row r="181" spans="1:1">
      <c r="A181" s="42">
        <f t="shared" si="2"/>
        <v>180</v>
      </c>
    </row>
    <row r="182" spans="1:1">
      <c r="A182" s="42">
        <f t="shared" si="2"/>
        <v>181</v>
      </c>
    </row>
    <row r="183" spans="1:1">
      <c r="A183" s="42">
        <f t="shared" si="2"/>
        <v>182</v>
      </c>
    </row>
    <row r="184" spans="1:1">
      <c r="A184" s="42">
        <f t="shared" si="2"/>
        <v>183</v>
      </c>
    </row>
    <row r="185" spans="1:1">
      <c r="A185" s="42">
        <f t="shared" si="2"/>
        <v>184</v>
      </c>
    </row>
    <row r="186" spans="1:1">
      <c r="A186" s="42">
        <f t="shared" si="2"/>
        <v>185</v>
      </c>
    </row>
    <row r="187" spans="1:1">
      <c r="A187" s="42">
        <f t="shared" si="2"/>
        <v>186</v>
      </c>
    </row>
    <row r="188" spans="1:1">
      <c r="A188" s="42">
        <f t="shared" si="2"/>
        <v>187</v>
      </c>
    </row>
    <row r="189" spans="1:1">
      <c r="A189" s="42">
        <f t="shared" si="2"/>
        <v>188</v>
      </c>
    </row>
    <row r="190" spans="1:1">
      <c r="A190" s="42">
        <f t="shared" si="2"/>
        <v>189</v>
      </c>
    </row>
    <row r="191" spans="1:1">
      <c r="A191" s="42">
        <f t="shared" si="2"/>
        <v>190</v>
      </c>
    </row>
    <row r="192" spans="1:1">
      <c r="A192" s="42">
        <f t="shared" si="2"/>
        <v>191</v>
      </c>
    </row>
    <row r="193" spans="1:1">
      <c r="A193" s="42">
        <f t="shared" si="2"/>
        <v>192</v>
      </c>
    </row>
    <row r="194" spans="1:1">
      <c r="A194" s="42">
        <f t="shared" si="2"/>
        <v>193</v>
      </c>
    </row>
    <row r="195" spans="1:1">
      <c r="A195" s="42">
        <f t="shared" ref="A195:A258" si="3">ROW()-1</f>
        <v>194</v>
      </c>
    </row>
    <row r="196" spans="1:1">
      <c r="A196" s="42">
        <f t="shared" si="3"/>
        <v>195</v>
      </c>
    </row>
    <row r="197" spans="1:1">
      <c r="A197" s="42">
        <f t="shared" si="3"/>
        <v>196</v>
      </c>
    </row>
    <row r="198" spans="1:1">
      <c r="A198" s="42">
        <f t="shared" si="3"/>
        <v>197</v>
      </c>
    </row>
    <row r="199" spans="1:1">
      <c r="A199" s="42">
        <f t="shared" si="3"/>
        <v>198</v>
      </c>
    </row>
    <row r="200" spans="1:1">
      <c r="A200" s="42">
        <f t="shared" si="3"/>
        <v>199</v>
      </c>
    </row>
    <row r="201" spans="1:1">
      <c r="A201" s="42">
        <f t="shared" si="3"/>
        <v>200</v>
      </c>
    </row>
    <row r="202" spans="1:1">
      <c r="A202" s="42">
        <f t="shared" si="3"/>
        <v>201</v>
      </c>
    </row>
    <row r="203" spans="1:1">
      <c r="A203" s="42">
        <f t="shared" si="3"/>
        <v>202</v>
      </c>
    </row>
    <row r="204" spans="1:1">
      <c r="A204" s="42">
        <f t="shared" si="3"/>
        <v>203</v>
      </c>
    </row>
    <row r="205" spans="1:1">
      <c r="A205" s="42">
        <f t="shared" si="3"/>
        <v>204</v>
      </c>
    </row>
    <row r="206" spans="1:1">
      <c r="A206" s="42">
        <f t="shared" si="3"/>
        <v>205</v>
      </c>
    </row>
    <row r="207" spans="1:1">
      <c r="A207" s="42">
        <f t="shared" si="3"/>
        <v>206</v>
      </c>
    </row>
    <row r="208" spans="1:1">
      <c r="A208" s="42">
        <f t="shared" si="3"/>
        <v>207</v>
      </c>
    </row>
    <row r="209" spans="1:1">
      <c r="A209" s="42">
        <f t="shared" si="3"/>
        <v>208</v>
      </c>
    </row>
    <row r="210" spans="1:1">
      <c r="A210" s="42">
        <f t="shared" si="3"/>
        <v>209</v>
      </c>
    </row>
    <row r="211" spans="1:1">
      <c r="A211" s="42">
        <f t="shared" si="3"/>
        <v>210</v>
      </c>
    </row>
    <row r="212" spans="1:1">
      <c r="A212" s="42">
        <f t="shared" si="3"/>
        <v>211</v>
      </c>
    </row>
    <row r="213" spans="1:1">
      <c r="A213" s="42">
        <f t="shared" si="3"/>
        <v>212</v>
      </c>
    </row>
    <row r="214" spans="1:1">
      <c r="A214" s="42">
        <f t="shared" si="3"/>
        <v>213</v>
      </c>
    </row>
    <row r="215" spans="1:1">
      <c r="A215" s="42">
        <f t="shared" si="3"/>
        <v>214</v>
      </c>
    </row>
    <row r="216" spans="1:1">
      <c r="A216" s="42">
        <f t="shared" si="3"/>
        <v>215</v>
      </c>
    </row>
    <row r="217" spans="1:1">
      <c r="A217" s="42">
        <f t="shared" si="3"/>
        <v>216</v>
      </c>
    </row>
    <row r="218" spans="1:1">
      <c r="A218" s="42">
        <f t="shared" si="3"/>
        <v>217</v>
      </c>
    </row>
    <row r="219" spans="1:1">
      <c r="A219" s="42">
        <f t="shared" si="3"/>
        <v>218</v>
      </c>
    </row>
    <row r="220" spans="1:1">
      <c r="A220" s="42">
        <f t="shared" si="3"/>
        <v>219</v>
      </c>
    </row>
    <row r="221" spans="1:1">
      <c r="A221" s="42">
        <f t="shared" si="3"/>
        <v>220</v>
      </c>
    </row>
    <row r="222" spans="1:1">
      <c r="A222" s="42">
        <f t="shared" si="3"/>
        <v>221</v>
      </c>
    </row>
    <row r="223" spans="1:1">
      <c r="A223" s="42">
        <f t="shared" si="3"/>
        <v>222</v>
      </c>
    </row>
    <row r="224" spans="1:1">
      <c r="A224" s="42">
        <f t="shared" si="3"/>
        <v>223</v>
      </c>
    </row>
    <row r="225" spans="1:1">
      <c r="A225" s="42">
        <f t="shared" si="3"/>
        <v>224</v>
      </c>
    </row>
    <row r="226" spans="1:1">
      <c r="A226" s="42">
        <f t="shared" si="3"/>
        <v>225</v>
      </c>
    </row>
    <row r="227" spans="1:1">
      <c r="A227" s="42">
        <f t="shared" si="3"/>
        <v>226</v>
      </c>
    </row>
    <row r="228" spans="1:1">
      <c r="A228" s="42">
        <f t="shared" si="3"/>
        <v>227</v>
      </c>
    </row>
    <row r="229" spans="1:1">
      <c r="A229" s="42">
        <f t="shared" si="3"/>
        <v>228</v>
      </c>
    </row>
    <row r="230" spans="1:1">
      <c r="A230" s="42">
        <f t="shared" si="3"/>
        <v>229</v>
      </c>
    </row>
    <row r="231" spans="1:1">
      <c r="A231" s="42">
        <f t="shared" si="3"/>
        <v>230</v>
      </c>
    </row>
    <row r="232" spans="1:1">
      <c r="A232" s="42">
        <f t="shared" si="3"/>
        <v>231</v>
      </c>
    </row>
    <row r="233" spans="1:1">
      <c r="A233" s="42">
        <f t="shared" si="3"/>
        <v>232</v>
      </c>
    </row>
    <row r="234" spans="1:1">
      <c r="A234" s="42">
        <f t="shared" si="3"/>
        <v>233</v>
      </c>
    </row>
    <row r="235" spans="1:1">
      <c r="A235" s="42">
        <f t="shared" si="3"/>
        <v>234</v>
      </c>
    </row>
    <row r="236" spans="1:1">
      <c r="A236" s="42">
        <f t="shared" si="3"/>
        <v>235</v>
      </c>
    </row>
    <row r="237" spans="1:1">
      <c r="A237" s="42">
        <f t="shared" si="3"/>
        <v>236</v>
      </c>
    </row>
    <row r="238" spans="1:1">
      <c r="A238" s="42">
        <f t="shared" si="3"/>
        <v>237</v>
      </c>
    </row>
    <row r="239" spans="1:1">
      <c r="A239" s="42">
        <f t="shared" si="3"/>
        <v>238</v>
      </c>
    </row>
    <row r="240" spans="1:1">
      <c r="A240" s="42">
        <f t="shared" si="3"/>
        <v>239</v>
      </c>
    </row>
    <row r="241" spans="1:1">
      <c r="A241" s="42">
        <f t="shared" si="3"/>
        <v>240</v>
      </c>
    </row>
    <row r="242" spans="1:1">
      <c r="A242" s="42">
        <f t="shared" si="3"/>
        <v>241</v>
      </c>
    </row>
    <row r="243" spans="1:1">
      <c r="A243" s="42">
        <f t="shared" si="3"/>
        <v>242</v>
      </c>
    </row>
    <row r="244" spans="1:1">
      <c r="A244" s="42">
        <f t="shared" si="3"/>
        <v>243</v>
      </c>
    </row>
    <row r="245" spans="1:1">
      <c r="A245" s="42">
        <f t="shared" si="3"/>
        <v>244</v>
      </c>
    </row>
    <row r="246" spans="1:1">
      <c r="A246" s="42">
        <f t="shared" si="3"/>
        <v>245</v>
      </c>
    </row>
    <row r="247" spans="1:1">
      <c r="A247" s="42">
        <f t="shared" si="3"/>
        <v>246</v>
      </c>
    </row>
    <row r="248" spans="1:1">
      <c r="A248" s="42">
        <f t="shared" si="3"/>
        <v>247</v>
      </c>
    </row>
    <row r="249" spans="1:1">
      <c r="A249" s="42">
        <f t="shared" si="3"/>
        <v>248</v>
      </c>
    </row>
    <row r="250" spans="1:1">
      <c r="A250" s="42">
        <f t="shared" si="3"/>
        <v>249</v>
      </c>
    </row>
    <row r="251" spans="1:1">
      <c r="A251" s="42">
        <f t="shared" si="3"/>
        <v>250</v>
      </c>
    </row>
    <row r="252" spans="1:1">
      <c r="A252" s="42">
        <f t="shared" si="3"/>
        <v>251</v>
      </c>
    </row>
    <row r="253" spans="1:1">
      <c r="A253" s="42">
        <f t="shared" si="3"/>
        <v>252</v>
      </c>
    </row>
    <row r="254" spans="1:1">
      <c r="A254" s="42">
        <f t="shared" si="3"/>
        <v>253</v>
      </c>
    </row>
    <row r="255" spans="1:1">
      <c r="A255" s="42">
        <f t="shared" si="3"/>
        <v>254</v>
      </c>
    </row>
    <row r="256" spans="1:1">
      <c r="A256" s="42">
        <f t="shared" si="3"/>
        <v>255</v>
      </c>
    </row>
    <row r="257" spans="1:1">
      <c r="A257" s="42">
        <f t="shared" si="3"/>
        <v>256</v>
      </c>
    </row>
    <row r="258" spans="1:1">
      <c r="A258" s="42">
        <f t="shared" si="3"/>
        <v>257</v>
      </c>
    </row>
    <row r="259" spans="1:1">
      <c r="A259" s="42">
        <f t="shared" ref="A259:A322" si="4">ROW()-1</f>
        <v>258</v>
      </c>
    </row>
    <row r="260" spans="1:1">
      <c r="A260" s="42">
        <f t="shared" si="4"/>
        <v>259</v>
      </c>
    </row>
    <row r="261" spans="1:1">
      <c r="A261" s="42">
        <f t="shared" si="4"/>
        <v>260</v>
      </c>
    </row>
    <row r="262" spans="1:1">
      <c r="A262" s="42">
        <f t="shared" si="4"/>
        <v>261</v>
      </c>
    </row>
    <row r="263" spans="1:1">
      <c r="A263" s="42">
        <f t="shared" si="4"/>
        <v>262</v>
      </c>
    </row>
    <row r="264" spans="1:1">
      <c r="A264" s="42">
        <f t="shared" si="4"/>
        <v>263</v>
      </c>
    </row>
    <row r="265" spans="1:1">
      <c r="A265" s="42">
        <f t="shared" si="4"/>
        <v>264</v>
      </c>
    </row>
    <row r="266" spans="1:1">
      <c r="A266" s="42">
        <f t="shared" si="4"/>
        <v>265</v>
      </c>
    </row>
    <row r="267" spans="1:1">
      <c r="A267" s="42">
        <f t="shared" si="4"/>
        <v>266</v>
      </c>
    </row>
    <row r="268" spans="1:1">
      <c r="A268" s="42">
        <f t="shared" si="4"/>
        <v>267</v>
      </c>
    </row>
    <row r="269" spans="1:1">
      <c r="A269" s="42">
        <f t="shared" si="4"/>
        <v>268</v>
      </c>
    </row>
    <row r="270" spans="1:1">
      <c r="A270" s="42">
        <f t="shared" si="4"/>
        <v>269</v>
      </c>
    </row>
    <row r="271" spans="1:1">
      <c r="A271" s="42">
        <f t="shared" si="4"/>
        <v>270</v>
      </c>
    </row>
    <row r="272" spans="1:1">
      <c r="A272" s="42">
        <f t="shared" si="4"/>
        <v>271</v>
      </c>
    </row>
    <row r="273" spans="1:1">
      <c r="A273" s="42">
        <f t="shared" si="4"/>
        <v>272</v>
      </c>
    </row>
    <row r="274" spans="1:1">
      <c r="A274" s="42">
        <f t="shared" si="4"/>
        <v>273</v>
      </c>
    </row>
    <row r="275" spans="1:1">
      <c r="A275" s="42">
        <f t="shared" si="4"/>
        <v>274</v>
      </c>
    </row>
    <row r="276" spans="1:1">
      <c r="A276" s="42">
        <f t="shared" si="4"/>
        <v>275</v>
      </c>
    </row>
    <row r="277" spans="1:1">
      <c r="A277" s="42">
        <f t="shared" si="4"/>
        <v>276</v>
      </c>
    </row>
    <row r="278" spans="1:1">
      <c r="A278" s="42">
        <f t="shared" si="4"/>
        <v>277</v>
      </c>
    </row>
    <row r="279" spans="1:1">
      <c r="A279" s="42">
        <f t="shared" si="4"/>
        <v>278</v>
      </c>
    </row>
    <row r="280" spans="1:1">
      <c r="A280" s="42">
        <f t="shared" si="4"/>
        <v>279</v>
      </c>
    </row>
    <row r="281" spans="1:1">
      <c r="A281" s="42">
        <f t="shared" si="4"/>
        <v>280</v>
      </c>
    </row>
    <row r="282" spans="1:1">
      <c r="A282" s="42">
        <f t="shared" si="4"/>
        <v>281</v>
      </c>
    </row>
    <row r="283" spans="1:1">
      <c r="A283" s="42">
        <f t="shared" si="4"/>
        <v>282</v>
      </c>
    </row>
    <row r="284" spans="1:1">
      <c r="A284" s="42">
        <f t="shared" si="4"/>
        <v>283</v>
      </c>
    </row>
    <row r="285" spans="1:1">
      <c r="A285" s="42">
        <f t="shared" si="4"/>
        <v>284</v>
      </c>
    </row>
    <row r="286" spans="1:1">
      <c r="A286" s="42">
        <f t="shared" si="4"/>
        <v>285</v>
      </c>
    </row>
    <row r="287" spans="1:1">
      <c r="A287" s="42">
        <f t="shared" si="4"/>
        <v>286</v>
      </c>
    </row>
    <row r="288" spans="1:1">
      <c r="A288" s="42">
        <f t="shared" si="4"/>
        <v>287</v>
      </c>
    </row>
    <row r="289" spans="1:1">
      <c r="A289" s="42">
        <f t="shared" si="4"/>
        <v>288</v>
      </c>
    </row>
    <row r="290" spans="1:1">
      <c r="A290" s="42">
        <f t="shared" si="4"/>
        <v>289</v>
      </c>
    </row>
    <row r="291" spans="1:1">
      <c r="A291" s="42">
        <f t="shared" si="4"/>
        <v>290</v>
      </c>
    </row>
    <row r="292" spans="1:1">
      <c r="A292" s="42">
        <f t="shared" si="4"/>
        <v>291</v>
      </c>
    </row>
    <row r="293" spans="1:1">
      <c r="A293" s="42">
        <f t="shared" si="4"/>
        <v>292</v>
      </c>
    </row>
    <row r="294" spans="1:1">
      <c r="A294" s="42">
        <f t="shared" si="4"/>
        <v>293</v>
      </c>
    </row>
    <row r="295" spans="1:1">
      <c r="A295" s="42">
        <f t="shared" si="4"/>
        <v>294</v>
      </c>
    </row>
    <row r="296" spans="1:1">
      <c r="A296" s="42">
        <f t="shared" si="4"/>
        <v>295</v>
      </c>
    </row>
    <row r="297" spans="1:1">
      <c r="A297" s="42">
        <f t="shared" si="4"/>
        <v>296</v>
      </c>
    </row>
    <row r="298" spans="1:1">
      <c r="A298" s="42">
        <f t="shared" si="4"/>
        <v>297</v>
      </c>
    </row>
    <row r="299" spans="1:1">
      <c r="A299" s="42">
        <f t="shared" si="4"/>
        <v>298</v>
      </c>
    </row>
    <row r="300" spans="1:1">
      <c r="A300" s="42">
        <f t="shared" si="4"/>
        <v>299</v>
      </c>
    </row>
    <row r="301" spans="1:1">
      <c r="A301" s="42">
        <f t="shared" si="4"/>
        <v>300</v>
      </c>
    </row>
    <row r="302" spans="1:1">
      <c r="A302" s="42">
        <f t="shared" si="4"/>
        <v>301</v>
      </c>
    </row>
    <row r="303" spans="1:1">
      <c r="A303" s="42">
        <f t="shared" si="4"/>
        <v>302</v>
      </c>
    </row>
    <row r="304" spans="1:1">
      <c r="A304" s="42">
        <f t="shared" si="4"/>
        <v>303</v>
      </c>
    </row>
    <row r="305" spans="1:1">
      <c r="A305" s="42">
        <f t="shared" si="4"/>
        <v>304</v>
      </c>
    </row>
    <row r="306" spans="1:1">
      <c r="A306" s="42">
        <f t="shared" si="4"/>
        <v>305</v>
      </c>
    </row>
    <row r="307" spans="1:1">
      <c r="A307" s="42">
        <f t="shared" si="4"/>
        <v>306</v>
      </c>
    </row>
    <row r="308" spans="1:1">
      <c r="A308" s="42">
        <f t="shared" si="4"/>
        <v>307</v>
      </c>
    </row>
    <row r="309" spans="1:1">
      <c r="A309" s="42">
        <f t="shared" si="4"/>
        <v>308</v>
      </c>
    </row>
    <row r="310" spans="1:1">
      <c r="A310" s="42">
        <f t="shared" si="4"/>
        <v>309</v>
      </c>
    </row>
    <row r="311" spans="1:1">
      <c r="A311" s="42">
        <f t="shared" si="4"/>
        <v>310</v>
      </c>
    </row>
    <row r="312" spans="1:1">
      <c r="A312" s="42">
        <f t="shared" si="4"/>
        <v>311</v>
      </c>
    </row>
    <row r="313" spans="1:1">
      <c r="A313" s="42">
        <f t="shared" si="4"/>
        <v>312</v>
      </c>
    </row>
    <row r="314" spans="1:1">
      <c r="A314" s="42">
        <f t="shared" si="4"/>
        <v>313</v>
      </c>
    </row>
    <row r="315" spans="1:1">
      <c r="A315" s="42">
        <f t="shared" si="4"/>
        <v>314</v>
      </c>
    </row>
    <row r="316" spans="1:1">
      <c r="A316" s="42">
        <f t="shared" si="4"/>
        <v>315</v>
      </c>
    </row>
    <row r="317" spans="1:1">
      <c r="A317" s="42">
        <f t="shared" si="4"/>
        <v>316</v>
      </c>
    </row>
    <row r="318" spans="1:1">
      <c r="A318" s="42">
        <f t="shared" si="4"/>
        <v>317</v>
      </c>
    </row>
    <row r="319" spans="1:1">
      <c r="A319" s="42">
        <f t="shared" si="4"/>
        <v>318</v>
      </c>
    </row>
    <row r="320" spans="1:1">
      <c r="A320" s="42">
        <f t="shared" si="4"/>
        <v>319</v>
      </c>
    </row>
    <row r="321" spans="1:1">
      <c r="A321" s="42">
        <f t="shared" si="4"/>
        <v>320</v>
      </c>
    </row>
    <row r="322" spans="1:1">
      <c r="A322" s="42">
        <f t="shared" si="4"/>
        <v>321</v>
      </c>
    </row>
    <row r="323" spans="1:1">
      <c r="A323" s="42">
        <f t="shared" ref="A323:A386" si="5">ROW()-1</f>
        <v>322</v>
      </c>
    </row>
    <row r="324" spans="1:1">
      <c r="A324" s="42">
        <f t="shared" si="5"/>
        <v>323</v>
      </c>
    </row>
    <row r="325" spans="1:1">
      <c r="A325" s="42">
        <f t="shared" si="5"/>
        <v>324</v>
      </c>
    </row>
    <row r="326" spans="1:1">
      <c r="A326" s="42">
        <f t="shared" si="5"/>
        <v>325</v>
      </c>
    </row>
    <row r="327" spans="1:1">
      <c r="A327" s="42">
        <f t="shared" si="5"/>
        <v>326</v>
      </c>
    </row>
    <row r="328" spans="1:1">
      <c r="A328" s="42">
        <f t="shared" si="5"/>
        <v>327</v>
      </c>
    </row>
    <row r="329" spans="1:1">
      <c r="A329" s="42">
        <f t="shared" si="5"/>
        <v>328</v>
      </c>
    </row>
    <row r="330" spans="1:1">
      <c r="A330" s="42">
        <f t="shared" si="5"/>
        <v>329</v>
      </c>
    </row>
    <row r="331" spans="1:1">
      <c r="A331" s="42">
        <f t="shared" si="5"/>
        <v>330</v>
      </c>
    </row>
    <row r="332" spans="1:1">
      <c r="A332" s="42">
        <f t="shared" si="5"/>
        <v>331</v>
      </c>
    </row>
    <row r="333" spans="1:1">
      <c r="A333" s="42">
        <f t="shared" si="5"/>
        <v>332</v>
      </c>
    </row>
    <row r="334" spans="1:1">
      <c r="A334" s="42">
        <f t="shared" si="5"/>
        <v>333</v>
      </c>
    </row>
    <row r="335" spans="1:1">
      <c r="A335" s="42">
        <f t="shared" si="5"/>
        <v>334</v>
      </c>
    </row>
    <row r="336" spans="1:1">
      <c r="A336" s="42">
        <f t="shared" si="5"/>
        <v>335</v>
      </c>
    </row>
    <row r="337" spans="1:1">
      <c r="A337" s="42">
        <f t="shared" si="5"/>
        <v>336</v>
      </c>
    </row>
    <row r="338" spans="1:1">
      <c r="A338" s="42">
        <f t="shared" si="5"/>
        <v>337</v>
      </c>
    </row>
    <row r="339" spans="1:1">
      <c r="A339" s="42">
        <f t="shared" si="5"/>
        <v>338</v>
      </c>
    </row>
    <row r="340" spans="1:1">
      <c r="A340" s="42">
        <f t="shared" si="5"/>
        <v>339</v>
      </c>
    </row>
    <row r="341" spans="1:1">
      <c r="A341" s="42">
        <f t="shared" si="5"/>
        <v>340</v>
      </c>
    </row>
    <row r="342" spans="1:1">
      <c r="A342" s="42">
        <f t="shared" si="5"/>
        <v>341</v>
      </c>
    </row>
    <row r="343" spans="1:1">
      <c r="A343" s="42">
        <f t="shared" si="5"/>
        <v>342</v>
      </c>
    </row>
    <row r="344" spans="1:1">
      <c r="A344" s="42">
        <f t="shared" si="5"/>
        <v>343</v>
      </c>
    </row>
    <row r="345" spans="1:1">
      <c r="A345" s="42">
        <f t="shared" si="5"/>
        <v>344</v>
      </c>
    </row>
    <row r="346" spans="1:1">
      <c r="A346" s="42">
        <f t="shared" si="5"/>
        <v>345</v>
      </c>
    </row>
    <row r="347" spans="1:1">
      <c r="A347" s="42">
        <f t="shared" si="5"/>
        <v>346</v>
      </c>
    </row>
    <row r="348" spans="1:1">
      <c r="A348" s="42">
        <f t="shared" si="5"/>
        <v>347</v>
      </c>
    </row>
    <row r="349" spans="1:1">
      <c r="A349" s="42">
        <f t="shared" si="5"/>
        <v>348</v>
      </c>
    </row>
    <row r="350" spans="1:1">
      <c r="A350" s="42">
        <f t="shared" si="5"/>
        <v>349</v>
      </c>
    </row>
    <row r="351" spans="1:1">
      <c r="A351" s="42">
        <f t="shared" si="5"/>
        <v>350</v>
      </c>
    </row>
    <row r="352" spans="1:1">
      <c r="A352" s="42">
        <f t="shared" si="5"/>
        <v>351</v>
      </c>
    </row>
    <row r="353" spans="1:1">
      <c r="A353" s="42">
        <f t="shared" si="5"/>
        <v>352</v>
      </c>
    </row>
    <row r="354" spans="1:1">
      <c r="A354" s="42">
        <f t="shared" si="5"/>
        <v>353</v>
      </c>
    </row>
    <row r="355" spans="1:1">
      <c r="A355" s="42">
        <f t="shared" si="5"/>
        <v>354</v>
      </c>
    </row>
    <row r="356" spans="1:1">
      <c r="A356" s="42">
        <f t="shared" si="5"/>
        <v>355</v>
      </c>
    </row>
    <row r="357" spans="1:1">
      <c r="A357" s="42">
        <f t="shared" si="5"/>
        <v>356</v>
      </c>
    </row>
    <row r="358" spans="1:1">
      <c r="A358" s="42">
        <f t="shared" si="5"/>
        <v>357</v>
      </c>
    </row>
    <row r="359" spans="1:1">
      <c r="A359" s="42">
        <f t="shared" si="5"/>
        <v>358</v>
      </c>
    </row>
    <row r="360" spans="1:1">
      <c r="A360" s="42">
        <f t="shared" si="5"/>
        <v>359</v>
      </c>
    </row>
    <row r="361" spans="1:1">
      <c r="A361" s="42">
        <f t="shared" si="5"/>
        <v>360</v>
      </c>
    </row>
    <row r="362" spans="1:1">
      <c r="A362" s="42">
        <f t="shared" si="5"/>
        <v>361</v>
      </c>
    </row>
    <row r="363" spans="1:1">
      <c r="A363" s="42">
        <f t="shared" si="5"/>
        <v>362</v>
      </c>
    </row>
    <row r="364" spans="1:1">
      <c r="A364" s="42">
        <f t="shared" si="5"/>
        <v>363</v>
      </c>
    </row>
    <row r="365" spans="1:1">
      <c r="A365" s="42">
        <f t="shared" si="5"/>
        <v>364</v>
      </c>
    </row>
    <row r="366" spans="1:1">
      <c r="A366" s="42">
        <f t="shared" si="5"/>
        <v>365</v>
      </c>
    </row>
    <row r="367" spans="1:1">
      <c r="A367" s="42">
        <f t="shared" si="5"/>
        <v>366</v>
      </c>
    </row>
    <row r="368" spans="1:1">
      <c r="A368" s="42">
        <f t="shared" si="5"/>
        <v>367</v>
      </c>
    </row>
    <row r="369" spans="1:1">
      <c r="A369" s="42">
        <f t="shared" si="5"/>
        <v>368</v>
      </c>
    </row>
    <row r="370" spans="1:1">
      <c r="A370" s="42">
        <f t="shared" si="5"/>
        <v>369</v>
      </c>
    </row>
    <row r="371" spans="1:1">
      <c r="A371" s="42">
        <f t="shared" si="5"/>
        <v>370</v>
      </c>
    </row>
    <row r="372" spans="1:1">
      <c r="A372" s="42">
        <f t="shared" si="5"/>
        <v>371</v>
      </c>
    </row>
    <row r="373" spans="1:1">
      <c r="A373" s="42">
        <f t="shared" si="5"/>
        <v>372</v>
      </c>
    </row>
    <row r="374" spans="1:1">
      <c r="A374" s="42">
        <f t="shared" si="5"/>
        <v>373</v>
      </c>
    </row>
    <row r="375" spans="1:1">
      <c r="A375" s="42">
        <f t="shared" si="5"/>
        <v>374</v>
      </c>
    </row>
    <row r="376" spans="1:1">
      <c r="A376" s="42">
        <f t="shared" si="5"/>
        <v>375</v>
      </c>
    </row>
    <row r="377" spans="1:1">
      <c r="A377" s="42">
        <f t="shared" si="5"/>
        <v>376</v>
      </c>
    </row>
    <row r="378" spans="1:1">
      <c r="A378" s="42">
        <f t="shared" si="5"/>
        <v>377</v>
      </c>
    </row>
    <row r="379" spans="1:1">
      <c r="A379" s="42">
        <f t="shared" si="5"/>
        <v>378</v>
      </c>
    </row>
    <row r="380" spans="1:1">
      <c r="A380" s="42">
        <f t="shared" si="5"/>
        <v>379</v>
      </c>
    </row>
    <row r="381" spans="1:1">
      <c r="A381" s="42">
        <f t="shared" si="5"/>
        <v>380</v>
      </c>
    </row>
    <row r="382" spans="1:1">
      <c r="A382" s="42">
        <f t="shared" si="5"/>
        <v>381</v>
      </c>
    </row>
    <row r="383" spans="1:1">
      <c r="A383" s="42">
        <f t="shared" si="5"/>
        <v>382</v>
      </c>
    </row>
    <row r="384" spans="1:1">
      <c r="A384" s="42">
        <f t="shared" si="5"/>
        <v>383</v>
      </c>
    </row>
    <row r="385" spans="1:1">
      <c r="A385" s="42">
        <f t="shared" si="5"/>
        <v>384</v>
      </c>
    </row>
    <row r="386" spans="1:1">
      <c r="A386" s="42">
        <f t="shared" si="5"/>
        <v>385</v>
      </c>
    </row>
    <row r="387" spans="1:1">
      <c r="A387" s="42">
        <f t="shared" ref="A387:A450" si="6">ROW()-1</f>
        <v>386</v>
      </c>
    </row>
    <row r="388" spans="1:1">
      <c r="A388" s="42">
        <f t="shared" si="6"/>
        <v>387</v>
      </c>
    </row>
    <row r="389" spans="1:1">
      <c r="A389" s="42">
        <f t="shared" si="6"/>
        <v>388</v>
      </c>
    </row>
    <row r="390" spans="1:1">
      <c r="A390" s="42">
        <f t="shared" si="6"/>
        <v>389</v>
      </c>
    </row>
    <row r="391" spans="1:1">
      <c r="A391" s="42">
        <f t="shared" si="6"/>
        <v>390</v>
      </c>
    </row>
    <row r="392" spans="1:1">
      <c r="A392" s="42">
        <f t="shared" si="6"/>
        <v>391</v>
      </c>
    </row>
    <row r="393" spans="1:1">
      <c r="A393" s="42">
        <f t="shared" si="6"/>
        <v>392</v>
      </c>
    </row>
    <row r="394" spans="1:1">
      <c r="A394" s="42">
        <f t="shared" si="6"/>
        <v>393</v>
      </c>
    </row>
    <row r="395" spans="1:1">
      <c r="A395" s="42">
        <f t="shared" si="6"/>
        <v>394</v>
      </c>
    </row>
    <row r="396" spans="1:1">
      <c r="A396" s="42">
        <f t="shared" si="6"/>
        <v>395</v>
      </c>
    </row>
    <row r="397" spans="1:1">
      <c r="A397" s="42">
        <f t="shared" si="6"/>
        <v>396</v>
      </c>
    </row>
    <row r="398" spans="1:1">
      <c r="A398" s="42">
        <f t="shared" si="6"/>
        <v>397</v>
      </c>
    </row>
    <row r="399" spans="1:1">
      <c r="A399" s="42">
        <f t="shared" si="6"/>
        <v>398</v>
      </c>
    </row>
    <row r="400" spans="1:1">
      <c r="A400" s="42">
        <f t="shared" si="6"/>
        <v>399</v>
      </c>
    </row>
    <row r="401" spans="1:1">
      <c r="A401" s="42">
        <f t="shared" si="6"/>
        <v>400</v>
      </c>
    </row>
    <row r="402" spans="1:1">
      <c r="A402" s="42">
        <f t="shared" si="6"/>
        <v>401</v>
      </c>
    </row>
    <row r="403" spans="1:1">
      <c r="A403" s="42">
        <f t="shared" si="6"/>
        <v>402</v>
      </c>
    </row>
    <row r="404" spans="1:1">
      <c r="A404" s="42">
        <f t="shared" si="6"/>
        <v>403</v>
      </c>
    </row>
    <row r="405" spans="1:1">
      <c r="A405" s="42">
        <f t="shared" si="6"/>
        <v>404</v>
      </c>
    </row>
    <row r="406" spans="1:1">
      <c r="A406" s="42">
        <f t="shared" si="6"/>
        <v>405</v>
      </c>
    </row>
    <row r="407" spans="1:1">
      <c r="A407" s="42">
        <f t="shared" si="6"/>
        <v>406</v>
      </c>
    </row>
    <row r="408" spans="1:1">
      <c r="A408" s="42">
        <f t="shared" si="6"/>
        <v>407</v>
      </c>
    </row>
    <row r="409" spans="1:1">
      <c r="A409" s="42">
        <f t="shared" si="6"/>
        <v>408</v>
      </c>
    </row>
    <row r="410" spans="1:1">
      <c r="A410" s="42">
        <f t="shared" si="6"/>
        <v>409</v>
      </c>
    </row>
    <row r="411" spans="1:1">
      <c r="A411" s="42">
        <f t="shared" si="6"/>
        <v>410</v>
      </c>
    </row>
    <row r="412" spans="1:1">
      <c r="A412" s="42">
        <f t="shared" si="6"/>
        <v>411</v>
      </c>
    </row>
    <row r="413" spans="1:1">
      <c r="A413" s="42">
        <f t="shared" si="6"/>
        <v>412</v>
      </c>
    </row>
    <row r="414" spans="1:1">
      <c r="A414" s="42">
        <f t="shared" si="6"/>
        <v>413</v>
      </c>
    </row>
    <row r="415" spans="1:1">
      <c r="A415" s="42">
        <f t="shared" si="6"/>
        <v>414</v>
      </c>
    </row>
    <row r="416" spans="1:1">
      <c r="A416" s="42">
        <f t="shared" si="6"/>
        <v>415</v>
      </c>
    </row>
    <row r="417" spans="1:1">
      <c r="A417" s="42">
        <f t="shared" si="6"/>
        <v>416</v>
      </c>
    </row>
    <row r="418" spans="1:1">
      <c r="A418" s="42">
        <f t="shared" si="6"/>
        <v>417</v>
      </c>
    </row>
    <row r="419" spans="1:1">
      <c r="A419" s="42">
        <f t="shared" si="6"/>
        <v>418</v>
      </c>
    </row>
    <row r="420" spans="1:1">
      <c r="A420" s="42">
        <f t="shared" si="6"/>
        <v>419</v>
      </c>
    </row>
    <row r="421" spans="1:1">
      <c r="A421" s="42">
        <f t="shared" si="6"/>
        <v>420</v>
      </c>
    </row>
    <row r="422" spans="1:1">
      <c r="A422" s="42">
        <f t="shared" si="6"/>
        <v>421</v>
      </c>
    </row>
    <row r="423" spans="1:1">
      <c r="A423" s="42">
        <f t="shared" si="6"/>
        <v>422</v>
      </c>
    </row>
    <row r="424" spans="1:1">
      <c r="A424" s="42">
        <f t="shared" si="6"/>
        <v>423</v>
      </c>
    </row>
    <row r="425" spans="1:1">
      <c r="A425" s="42">
        <f t="shared" si="6"/>
        <v>424</v>
      </c>
    </row>
    <row r="426" spans="1:1">
      <c r="A426" s="42">
        <f t="shared" si="6"/>
        <v>425</v>
      </c>
    </row>
    <row r="427" spans="1:1">
      <c r="A427" s="42">
        <f t="shared" si="6"/>
        <v>426</v>
      </c>
    </row>
    <row r="428" spans="1:1">
      <c r="A428" s="42">
        <f t="shared" si="6"/>
        <v>427</v>
      </c>
    </row>
    <row r="429" spans="1:1">
      <c r="A429" s="42">
        <f t="shared" si="6"/>
        <v>428</v>
      </c>
    </row>
    <row r="430" spans="1:1">
      <c r="A430" s="42">
        <f t="shared" si="6"/>
        <v>429</v>
      </c>
    </row>
    <row r="431" spans="1:1">
      <c r="A431" s="42">
        <f t="shared" si="6"/>
        <v>430</v>
      </c>
    </row>
    <row r="432" spans="1:1">
      <c r="A432" s="42">
        <f t="shared" si="6"/>
        <v>431</v>
      </c>
    </row>
    <row r="433" spans="1:1">
      <c r="A433" s="42">
        <f t="shared" si="6"/>
        <v>432</v>
      </c>
    </row>
    <row r="434" spans="1:1">
      <c r="A434" s="42">
        <f t="shared" si="6"/>
        <v>433</v>
      </c>
    </row>
    <row r="435" spans="1:1">
      <c r="A435" s="42">
        <f t="shared" si="6"/>
        <v>434</v>
      </c>
    </row>
    <row r="436" spans="1:1">
      <c r="A436" s="42">
        <f t="shared" si="6"/>
        <v>435</v>
      </c>
    </row>
    <row r="437" spans="1:1">
      <c r="A437" s="42">
        <f t="shared" si="6"/>
        <v>436</v>
      </c>
    </row>
    <row r="438" spans="1:1">
      <c r="A438" s="42">
        <f t="shared" si="6"/>
        <v>437</v>
      </c>
    </row>
    <row r="439" spans="1:1">
      <c r="A439" s="42">
        <f t="shared" si="6"/>
        <v>438</v>
      </c>
    </row>
    <row r="440" spans="1:1">
      <c r="A440" s="42">
        <f t="shared" si="6"/>
        <v>439</v>
      </c>
    </row>
    <row r="441" spans="1:1">
      <c r="A441" s="42">
        <f t="shared" si="6"/>
        <v>440</v>
      </c>
    </row>
    <row r="442" spans="1:1">
      <c r="A442" s="42">
        <f t="shared" si="6"/>
        <v>441</v>
      </c>
    </row>
    <row r="443" spans="1:1">
      <c r="A443" s="42">
        <f t="shared" si="6"/>
        <v>442</v>
      </c>
    </row>
    <row r="444" spans="1:1">
      <c r="A444" s="42">
        <f t="shared" si="6"/>
        <v>443</v>
      </c>
    </row>
    <row r="445" spans="1:1">
      <c r="A445" s="42">
        <f t="shared" si="6"/>
        <v>444</v>
      </c>
    </row>
    <row r="446" spans="1:1">
      <c r="A446" s="42">
        <f t="shared" si="6"/>
        <v>445</v>
      </c>
    </row>
    <row r="447" spans="1:1">
      <c r="A447" s="42">
        <f t="shared" si="6"/>
        <v>446</v>
      </c>
    </row>
    <row r="448" spans="1:1">
      <c r="A448" s="42">
        <f t="shared" si="6"/>
        <v>447</v>
      </c>
    </row>
    <row r="449" spans="1:1">
      <c r="A449" s="42">
        <f t="shared" si="6"/>
        <v>448</v>
      </c>
    </row>
    <row r="450" spans="1:1">
      <c r="A450" s="42">
        <f t="shared" si="6"/>
        <v>449</v>
      </c>
    </row>
    <row r="451" spans="1:1">
      <c r="A451" s="42">
        <f t="shared" ref="A451:A514" si="7">ROW()-1</f>
        <v>450</v>
      </c>
    </row>
    <row r="452" spans="1:1">
      <c r="A452" s="42">
        <f t="shared" si="7"/>
        <v>451</v>
      </c>
    </row>
    <row r="453" spans="1:1">
      <c r="A453" s="42">
        <f t="shared" si="7"/>
        <v>452</v>
      </c>
    </row>
    <row r="454" spans="1:1">
      <c r="A454" s="42">
        <f t="shared" si="7"/>
        <v>453</v>
      </c>
    </row>
    <row r="455" spans="1:1">
      <c r="A455" s="42">
        <f t="shared" si="7"/>
        <v>454</v>
      </c>
    </row>
    <row r="456" spans="1:1">
      <c r="A456" s="42">
        <f t="shared" si="7"/>
        <v>455</v>
      </c>
    </row>
    <row r="457" spans="1:1">
      <c r="A457" s="42">
        <f t="shared" si="7"/>
        <v>456</v>
      </c>
    </row>
    <row r="458" spans="1:1">
      <c r="A458" s="42">
        <f t="shared" si="7"/>
        <v>457</v>
      </c>
    </row>
    <row r="459" spans="1:1">
      <c r="A459" s="42">
        <f t="shared" si="7"/>
        <v>458</v>
      </c>
    </row>
    <row r="460" spans="1:1">
      <c r="A460" s="42">
        <f t="shared" si="7"/>
        <v>459</v>
      </c>
    </row>
    <row r="461" spans="1:1">
      <c r="A461" s="42">
        <f t="shared" si="7"/>
        <v>460</v>
      </c>
    </row>
    <row r="462" spans="1:1">
      <c r="A462" s="42">
        <f t="shared" si="7"/>
        <v>461</v>
      </c>
    </row>
    <row r="463" spans="1:1">
      <c r="A463" s="42">
        <f t="shared" si="7"/>
        <v>462</v>
      </c>
    </row>
    <row r="464" spans="1:1">
      <c r="A464" s="42">
        <f t="shared" si="7"/>
        <v>463</v>
      </c>
    </row>
    <row r="465" spans="1:1">
      <c r="A465" s="42">
        <f t="shared" si="7"/>
        <v>464</v>
      </c>
    </row>
    <row r="466" spans="1:1">
      <c r="A466" s="42">
        <f t="shared" si="7"/>
        <v>465</v>
      </c>
    </row>
    <row r="467" spans="1:1">
      <c r="A467" s="42">
        <f t="shared" si="7"/>
        <v>466</v>
      </c>
    </row>
    <row r="468" spans="1:1">
      <c r="A468" s="42">
        <f t="shared" si="7"/>
        <v>467</v>
      </c>
    </row>
    <row r="469" spans="1:1">
      <c r="A469" s="42">
        <f t="shared" si="7"/>
        <v>468</v>
      </c>
    </row>
    <row r="470" spans="1:1">
      <c r="A470" s="42">
        <f t="shared" si="7"/>
        <v>469</v>
      </c>
    </row>
    <row r="471" spans="1:1">
      <c r="A471" s="42">
        <f t="shared" si="7"/>
        <v>470</v>
      </c>
    </row>
    <row r="472" spans="1:1">
      <c r="A472" s="42">
        <f t="shared" si="7"/>
        <v>471</v>
      </c>
    </row>
    <row r="473" spans="1:1">
      <c r="A473" s="42">
        <f t="shared" si="7"/>
        <v>472</v>
      </c>
    </row>
    <row r="474" spans="1:1">
      <c r="A474" s="42">
        <f t="shared" si="7"/>
        <v>473</v>
      </c>
    </row>
    <row r="475" spans="1:1">
      <c r="A475" s="42">
        <f t="shared" si="7"/>
        <v>474</v>
      </c>
    </row>
    <row r="476" spans="1:1">
      <c r="A476" s="42">
        <f t="shared" si="7"/>
        <v>475</v>
      </c>
    </row>
    <row r="477" spans="1:1">
      <c r="A477" s="42">
        <f t="shared" si="7"/>
        <v>476</v>
      </c>
    </row>
    <row r="478" spans="1:1">
      <c r="A478" s="42">
        <f t="shared" si="7"/>
        <v>477</v>
      </c>
    </row>
    <row r="479" spans="1:1">
      <c r="A479" s="42">
        <f t="shared" si="7"/>
        <v>478</v>
      </c>
    </row>
    <row r="480" spans="1:1">
      <c r="A480" s="42">
        <f t="shared" si="7"/>
        <v>479</v>
      </c>
    </row>
    <row r="481" spans="1:1">
      <c r="A481" s="42">
        <f t="shared" si="7"/>
        <v>480</v>
      </c>
    </row>
    <row r="482" spans="1:1">
      <c r="A482" s="42">
        <f t="shared" si="7"/>
        <v>481</v>
      </c>
    </row>
    <row r="483" spans="1:1">
      <c r="A483" s="42">
        <f t="shared" si="7"/>
        <v>482</v>
      </c>
    </row>
    <row r="484" spans="1:1">
      <c r="A484" s="42">
        <f t="shared" si="7"/>
        <v>483</v>
      </c>
    </row>
    <row r="485" spans="1:1">
      <c r="A485" s="42">
        <f t="shared" si="7"/>
        <v>484</v>
      </c>
    </row>
    <row r="486" spans="1:1">
      <c r="A486" s="42">
        <f t="shared" si="7"/>
        <v>485</v>
      </c>
    </row>
    <row r="487" spans="1:1">
      <c r="A487" s="42">
        <f t="shared" si="7"/>
        <v>486</v>
      </c>
    </row>
    <row r="488" spans="1:1">
      <c r="A488" s="42">
        <f t="shared" si="7"/>
        <v>487</v>
      </c>
    </row>
    <row r="489" spans="1:1">
      <c r="A489" s="42">
        <f t="shared" si="7"/>
        <v>488</v>
      </c>
    </row>
    <row r="490" spans="1:1">
      <c r="A490" s="42">
        <f t="shared" si="7"/>
        <v>489</v>
      </c>
    </row>
    <row r="491" spans="1:1">
      <c r="A491" s="42">
        <f t="shared" si="7"/>
        <v>490</v>
      </c>
    </row>
    <row r="492" spans="1:1">
      <c r="A492" s="42">
        <f t="shared" si="7"/>
        <v>491</v>
      </c>
    </row>
    <row r="493" spans="1:1">
      <c r="A493" s="42">
        <f t="shared" si="7"/>
        <v>492</v>
      </c>
    </row>
    <row r="494" spans="1:1">
      <c r="A494" s="42">
        <f t="shared" si="7"/>
        <v>493</v>
      </c>
    </row>
    <row r="495" spans="1:1">
      <c r="A495" s="42">
        <f t="shared" si="7"/>
        <v>494</v>
      </c>
    </row>
    <row r="496" spans="1:1">
      <c r="A496" s="42">
        <f t="shared" si="7"/>
        <v>495</v>
      </c>
    </row>
    <row r="497" spans="1:1">
      <c r="A497" s="42">
        <f t="shared" si="7"/>
        <v>496</v>
      </c>
    </row>
    <row r="498" spans="1:1">
      <c r="A498" s="42">
        <f t="shared" si="7"/>
        <v>497</v>
      </c>
    </row>
    <row r="499" spans="1:1">
      <c r="A499" s="42">
        <f t="shared" si="7"/>
        <v>498</v>
      </c>
    </row>
    <row r="500" spans="1:1">
      <c r="A500" s="42">
        <f t="shared" si="7"/>
        <v>499</v>
      </c>
    </row>
    <row r="501" spans="1:1">
      <c r="A501" s="42">
        <f t="shared" si="7"/>
        <v>500</v>
      </c>
    </row>
    <row r="502" spans="1:1">
      <c r="A502" s="42">
        <f t="shared" si="7"/>
        <v>501</v>
      </c>
    </row>
    <row r="503" spans="1:1">
      <c r="A503" s="42">
        <f t="shared" si="7"/>
        <v>502</v>
      </c>
    </row>
    <row r="504" spans="1:1">
      <c r="A504" s="42">
        <f t="shared" si="7"/>
        <v>503</v>
      </c>
    </row>
    <row r="505" spans="1:1">
      <c r="A505" s="42">
        <f t="shared" si="7"/>
        <v>504</v>
      </c>
    </row>
    <row r="506" spans="1:1">
      <c r="A506" s="42">
        <f t="shared" si="7"/>
        <v>505</v>
      </c>
    </row>
    <row r="507" spans="1:1">
      <c r="A507" s="42">
        <f t="shared" si="7"/>
        <v>506</v>
      </c>
    </row>
    <row r="508" spans="1:1">
      <c r="A508" s="42">
        <f t="shared" si="7"/>
        <v>507</v>
      </c>
    </row>
    <row r="509" spans="1:1">
      <c r="A509" s="42">
        <f t="shared" si="7"/>
        <v>508</v>
      </c>
    </row>
    <row r="510" spans="1:1">
      <c r="A510" s="42">
        <f t="shared" si="7"/>
        <v>509</v>
      </c>
    </row>
    <row r="511" spans="1:1">
      <c r="A511" s="42">
        <f t="shared" si="7"/>
        <v>510</v>
      </c>
    </row>
    <row r="512" spans="1:1">
      <c r="A512" s="42">
        <f t="shared" si="7"/>
        <v>511</v>
      </c>
    </row>
    <row r="513" spans="1:1">
      <c r="A513" s="42">
        <f t="shared" si="7"/>
        <v>512</v>
      </c>
    </row>
    <row r="514" spans="1:1">
      <c r="A514" s="42">
        <f t="shared" si="7"/>
        <v>513</v>
      </c>
    </row>
    <row r="515" spans="1:1">
      <c r="A515" s="42">
        <f t="shared" ref="A515:A578" si="8">ROW()-1</f>
        <v>514</v>
      </c>
    </row>
    <row r="516" spans="1:1">
      <c r="A516" s="42">
        <f t="shared" si="8"/>
        <v>515</v>
      </c>
    </row>
    <row r="517" spans="1:1">
      <c r="A517" s="42">
        <f t="shared" si="8"/>
        <v>516</v>
      </c>
    </row>
    <row r="518" spans="1:1">
      <c r="A518" s="42">
        <f t="shared" si="8"/>
        <v>517</v>
      </c>
    </row>
    <row r="519" spans="1:1">
      <c r="A519" s="42">
        <f t="shared" si="8"/>
        <v>518</v>
      </c>
    </row>
    <row r="520" spans="1:1">
      <c r="A520" s="42">
        <f t="shared" si="8"/>
        <v>519</v>
      </c>
    </row>
    <row r="521" spans="1:1">
      <c r="A521" s="42">
        <f t="shared" si="8"/>
        <v>520</v>
      </c>
    </row>
    <row r="522" spans="1:1">
      <c r="A522" s="42">
        <f t="shared" si="8"/>
        <v>521</v>
      </c>
    </row>
    <row r="523" spans="1:1">
      <c r="A523" s="42">
        <f t="shared" si="8"/>
        <v>522</v>
      </c>
    </row>
    <row r="524" spans="1:1">
      <c r="A524" s="42">
        <f t="shared" si="8"/>
        <v>523</v>
      </c>
    </row>
    <row r="525" spans="1:1">
      <c r="A525" s="42">
        <f t="shared" si="8"/>
        <v>524</v>
      </c>
    </row>
    <row r="526" spans="1:1">
      <c r="A526" s="42">
        <f t="shared" si="8"/>
        <v>525</v>
      </c>
    </row>
    <row r="527" spans="1:1">
      <c r="A527" s="42">
        <f t="shared" si="8"/>
        <v>526</v>
      </c>
    </row>
    <row r="528" spans="1:1">
      <c r="A528" s="42">
        <f t="shared" si="8"/>
        <v>527</v>
      </c>
    </row>
    <row r="529" spans="1:1">
      <c r="A529" s="42">
        <f t="shared" si="8"/>
        <v>528</v>
      </c>
    </row>
    <row r="530" spans="1:1">
      <c r="A530" s="42">
        <f t="shared" si="8"/>
        <v>529</v>
      </c>
    </row>
    <row r="531" spans="1:1">
      <c r="A531" s="42">
        <f t="shared" si="8"/>
        <v>530</v>
      </c>
    </row>
    <row r="532" spans="1:1">
      <c r="A532" s="42">
        <f t="shared" si="8"/>
        <v>531</v>
      </c>
    </row>
    <row r="533" spans="1:1">
      <c r="A533" s="42">
        <f t="shared" si="8"/>
        <v>532</v>
      </c>
    </row>
    <row r="534" spans="1:1">
      <c r="A534" s="42">
        <f t="shared" si="8"/>
        <v>533</v>
      </c>
    </row>
    <row r="535" spans="1:1">
      <c r="A535" s="42">
        <f t="shared" si="8"/>
        <v>534</v>
      </c>
    </row>
    <row r="536" spans="1:1">
      <c r="A536" s="42">
        <f t="shared" si="8"/>
        <v>535</v>
      </c>
    </row>
    <row r="537" spans="1:1">
      <c r="A537" s="42">
        <f t="shared" si="8"/>
        <v>536</v>
      </c>
    </row>
    <row r="538" spans="1:1">
      <c r="A538" s="42">
        <f t="shared" si="8"/>
        <v>537</v>
      </c>
    </row>
    <row r="539" spans="1:1">
      <c r="A539" s="42">
        <f t="shared" si="8"/>
        <v>538</v>
      </c>
    </row>
    <row r="540" spans="1:1">
      <c r="A540" s="42">
        <f t="shared" si="8"/>
        <v>539</v>
      </c>
    </row>
    <row r="541" spans="1:1">
      <c r="A541" s="42">
        <f t="shared" si="8"/>
        <v>540</v>
      </c>
    </row>
    <row r="542" spans="1:1">
      <c r="A542" s="42">
        <f t="shared" si="8"/>
        <v>541</v>
      </c>
    </row>
    <row r="543" spans="1:1">
      <c r="A543" s="42">
        <f t="shared" si="8"/>
        <v>542</v>
      </c>
    </row>
    <row r="544" spans="1:1">
      <c r="A544" s="42">
        <f t="shared" si="8"/>
        <v>543</v>
      </c>
    </row>
    <row r="545" spans="1:1">
      <c r="A545" s="42">
        <f t="shared" si="8"/>
        <v>544</v>
      </c>
    </row>
    <row r="546" spans="1:1">
      <c r="A546" s="42">
        <f t="shared" si="8"/>
        <v>545</v>
      </c>
    </row>
    <row r="547" spans="1:1">
      <c r="A547" s="42">
        <f t="shared" si="8"/>
        <v>546</v>
      </c>
    </row>
    <row r="548" spans="1:1">
      <c r="A548" s="42">
        <f t="shared" si="8"/>
        <v>547</v>
      </c>
    </row>
    <row r="549" spans="1:1">
      <c r="A549" s="42">
        <f t="shared" si="8"/>
        <v>548</v>
      </c>
    </row>
    <row r="550" spans="1:1">
      <c r="A550" s="42">
        <f t="shared" si="8"/>
        <v>549</v>
      </c>
    </row>
    <row r="551" spans="1:1">
      <c r="A551" s="42">
        <f t="shared" si="8"/>
        <v>550</v>
      </c>
    </row>
    <row r="552" spans="1:1">
      <c r="A552" s="42">
        <f t="shared" si="8"/>
        <v>551</v>
      </c>
    </row>
    <row r="553" spans="1:1">
      <c r="A553" s="42">
        <f t="shared" si="8"/>
        <v>552</v>
      </c>
    </row>
    <row r="554" spans="1:1">
      <c r="A554" s="42">
        <f t="shared" si="8"/>
        <v>553</v>
      </c>
    </row>
    <row r="555" spans="1:1">
      <c r="A555" s="42">
        <f t="shared" si="8"/>
        <v>554</v>
      </c>
    </row>
    <row r="556" spans="1:1">
      <c r="A556" s="42">
        <f t="shared" si="8"/>
        <v>555</v>
      </c>
    </row>
    <row r="557" spans="1:1">
      <c r="A557" s="42">
        <f t="shared" si="8"/>
        <v>556</v>
      </c>
    </row>
    <row r="558" spans="1:1">
      <c r="A558" s="42">
        <f t="shared" si="8"/>
        <v>557</v>
      </c>
    </row>
    <row r="559" spans="1:1">
      <c r="A559" s="42">
        <f t="shared" si="8"/>
        <v>558</v>
      </c>
    </row>
    <row r="560" spans="1:1">
      <c r="A560" s="42">
        <f t="shared" si="8"/>
        <v>559</v>
      </c>
    </row>
    <row r="561" spans="1:1">
      <c r="A561" s="42">
        <f t="shared" si="8"/>
        <v>560</v>
      </c>
    </row>
    <row r="562" spans="1:1">
      <c r="A562" s="42">
        <f t="shared" si="8"/>
        <v>561</v>
      </c>
    </row>
    <row r="563" spans="1:1">
      <c r="A563" s="42">
        <f t="shared" si="8"/>
        <v>562</v>
      </c>
    </row>
    <row r="564" spans="1:1">
      <c r="A564" s="42">
        <f t="shared" si="8"/>
        <v>563</v>
      </c>
    </row>
    <row r="565" spans="1:1">
      <c r="A565" s="42">
        <f t="shared" si="8"/>
        <v>564</v>
      </c>
    </row>
    <row r="566" spans="1:1">
      <c r="A566" s="42">
        <f t="shared" si="8"/>
        <v>565</v>
      </c>
    </row>
    <row r="567" spans="1:1">
      <c r="A567" s="42">
        <f t="shared" si="8"/>
        <v>566</v>
      </c>
    </row>
    <row r="568" spans="1:1">
      <c r="A568" s="42">
        <f t="shared" si="8"/>
        <v>567</v>
      </c>
    </row>
    <row r="569" spans="1:1">
      <c r="A569" s="42">
        <f t="shared" si="8"/>
        <v>568</v>
      </c>
    </row>
    <row r="570" spans="1:1">
      <c r="A570" s="42">
        <f t="shared" si="8"/>
        <v>569</v>
      </c>
    </row>
    <row r="571" spans="1:1">
      <c r="A571" s="42">
        <f t="shared" si="8"/>
        <v>570</v>
      </c>
    </row>
    <row r="572" spans="1:1">
      <c r="A572" s="42">
        <f t="shared" si="8"/>
        <v>571</v>
      </c>
    </row>
    <row r="573" spans="1:1">
      <c r="A573" s="42">
        <f t="shared" si="8"/>
        <v>572</v>
      </c>
    </row>
    <row r="574" spans="1:1">
      <c r="A574" s="42">
        <f t="shared" si="8"/>
        <v>573</v>
      </c>
    </row>
    <row r="575" spans="1:1">
      <c r="A575" s="42">
        <f t="shared" si="8"/>
        <v>574</v>
      </c>
    </row>
    <row r="576" spans="1:1">
      <c r="A576" s="42">
        <f t="shared" si="8"/>
        <v>575</v>
      </c>
    </row>
    <row r="577" spans="1:1">
      <c r="A577" s="42">
        <f t="shared" si="8"/>
        <v>576</v>
      </c>
    </row>
    <row r="578" spans="1:1">
      <c r="A578" s="42">
        <f t="shared" si="8"/>
        <v>577</v>
      </c>
    </row>
    <row r="579" spans="1:1">
      <c r="A579" s="42">
        <f t="shared" ref="A579:A642" si="9">ROW()-1</f>
        <v>578</v>
      </c>
    </row>
    <row r="580" spans="1:1">
      <c r="A580" s="42">
        <f t="shared" si="9"/>
        <v>579</v>
      </c>
    </row>
    <row r="581" spans="1:1">
      <c r="A581" s="42">
        <f t="shared" si="9"/>
        <v>580</v>
      </c>
    </row>
    <row r="582" spans="1:1">
      <c r="A582" s="42">
        <f t="shared" si="9"/>
        <v>581</v>
      </c>
    </row>
    <row r="583" spans="1:1">
      <c r="A583" s="42">
        <f t="shared" si="9"/>
        <v>582</v>
      </c>
    </row>
    <row r="584" spans="1:1">
      <c r="A584" s="42">
        <f t="shared" si="9"/>
        <v>583</v>
      </c>
    </row>
    <row r="585" spans="1:1">
      <c r="A585" s="42">
        <f t="shared" si="9"/>
        <v>584</v>
      </c>
    </row>
    <row r="586" spans="1:1">
      <c r="A586" s="42">
        <f t="shared" si="9"/>
        <v>585</v>
      </c>
    </row>
    <row r="587" spans="1:1">
      <c r="A587" s="42">
        <f t="shared" si="9"/>
        <v>586</v>
      </c>
    </row>
    <row r="588" spans="1:1">
      <c r="A588" s="42">
        <f t="shared" si="9"/>
        <v>587</v>
      </c>
    </row>
    <row r="589" spans="1:1">
      <c r="A589" s="42">
        <f t="shared" si="9"/>
        <v>588</v>
      </c>
    </row>
    <row r="590" spans="1:1">
      <c r="A590" s="42">
        <f t="shared" si="9"/>
        <v>589</v>
      </c>
    </row>
    <row r="591" spans="1:1">
      <c r="A591" s="42">
        <f t="shared" si="9"/>
        <v>590</v>
      </c>
    </row>
    <row r="592" spans="1:1">
      <c r="A592" s="42">
        <f t="shared" si="9"/>
        <v>591</v>
      </c>
    </row>
    <row r="593" spans="1:1">
      <c r="A593" s="42">
        <f t="shared" si="9"/>
        <v>592</v>
      </c>
    </row>
    <row r="594" spans="1:1">
      <c r="A594" s="42">
        <f t="shared" si="9"/>
        <v>593</v>
      </c>
    </row>
    <row r="595" spans="1:1">
      <c r="A595" s="42">
        <f t="shared" si="9"/>
        <v>594</v>
      </c>
    </row>
    <row r="596" spans="1:1">
      <c r="A596" s="42">
        <f t="shared" si="9"/>
        <v>595</v>
      </c>
    </row>
    <row r="597" spans="1:1">
      <c r="A597" s="42">
        <f t="shared" si="9"/>
        <v>596</v>
      </c>
    </row>
    <row r="598" spans="1:1">
      <c r="A598" s="42">
        <f t="shared" si="9"/>
        <v>597</v>
      </c>
    </row>
    <row r="599" spans="1:1">
      <c r="A599" s="42">
        <f t="shared" si="9"/>
        <v>598</v>
      </c>
    </row>
    <row r="600" spans="1:1">
      <c r="A600" s="42">
        <f t="shared" si="9"/>
        <v>599</v>
      </c>
    </row>
    <row r="601" spans="1:1">
      <c r="A601" s="42">
        <f t="shared" si="9"/>
        <v>600</v>
      </c>
    </row>
    <row r="602" spans="1:1">
      <c r="A602" s="42">
        <f t="shared" si="9"/>
        <v>601</v>
      </c>
    </row>
    <row r="603" spans="1:1">
      <c r="A603" s="42">
        <f t="shared" si="9"/>
        <v>602</v>
      </c>
    </row>
    <row r="604" spans="1:1">
      <c r="A604" s="42">
        <f t="shared" si="9"/>
        <v>603</v>
      </c>
    </row>
    <row r="605" spans="1:1">
      <c r="A605" s="42">
        <f t="shared" si="9"/>
        <v>604</v>
      </c>
    </row>
    <row r="606" spans="1:1">
      <c r="A606" s="42">
        <f t="shared" si="9"/>
        <v>605</v>
      </c>
    </row>
    <row r="607" spans="1:1">
      <c r="A607" s="42">
        <f t="shared" si="9"/>
        <v>606</v>
      </c>
    </row>
    <row r="608" spans="1:1">
      <c r="A608" s="42">
        <f t="shared" si="9"/>
        <v>607</v>
      </c>
    </row>
    <row r="609" spans="1:1">
      <c r="A609" s="42">
        <f t="shared" si="9"/>
        <v>608</v>
      </c>
    </row>
    <row r="610" spans="1:1">
      <c r="A610" s="42">
        <f t="shared" si="9"/>
        <v>609</v>
      </c>
    </row>
    <row r="611" spans="1:1">
      <c r="A611" s="42">
        <f t="shared" si="9"/>
        <v>610</v>
      </c>
    </row>
    <row r="612" spans="1:1">
      <c r="A612" s="42">
        <f t="shared" si="9"/>
        <v>611</v>
      </c>
    </row>
    <row r="613" spans="1:1">
      <c r="A613" s="42">
        <f t="shared" si="9"/>
        <v>612</v>
      </c>
    </row>
    <row r="614" spans="1:1">
      <c r="A614" s="42">
        <f t="shared" si="9"/>
        <v>613</v>
      </c>
    </row>
    <row r="615" spans="1:1">
      <c r="A615" s="42">
        <f t="shared" si="9"/>
        <v>614</v>
      </c>
    </row>
    <row r="616" spans="1:1">
      <c r="A616" s="42">
        <f t="shared" si="9"/>
        <v>615</v>
      </c>
    </row>
    <row r="617" spans="1:1">
      <c r="A617" s="42">
        <f t="shared" si="9"/>
        <v>616</v>
      </c>
    </row>
    <row r="618" spans="1:1">
      <c r="A618" s="42">
        <f t="shared" si="9"/>
        <v>617</v>
      </c>
    </row>
    <row r="619" spans="1:1">
      <c r="A619" s="42">
        <f t="shared" si="9"/>
        <v>618</v>
      </c>
    </row>
    <row r="620" spans="1:1">
      <c r="A620" s="42">
        <f t="shared" si="9"/>
        <v>619</v>
      </c>
    </row>
    <row r="621" spans="1:1">
      <c r="A621" s="42">
        <f t="shared" si="9"/>
        <v>620</v>
      </c>
    </row>
    <row r="622" spans="1:1">
      <c r="A622" s="42">
        <f t="shared" si="9"/>
        <v>621</v>
      </c>
    </row>
    <row r="623" spans="1:1">
      <c r="A623" s="42">
        <f t="shared" si="9"/>
        <v>622</v>
      </c>
    </row>
    <row r="624" spans="1:1">
      <c r="A624" s="42">
        <f t="shared" si="9"/>
        <v>623</v>
      </c>
    </row>
    <row r="625" spans="1:1">
      <c r="A625" s="42">
        <f t="shared" si="9"/>
        <v>624</v>
      </c>
    </row>
    <row r="626" spans="1:1">
      <c r="A626" s="42">
        <f t="shared" si="9"/>
        <v>625</v>
      </c>
    </row>
    <row r="627" spans="1:1">
      <c r="A627" s="42">
        <f t="shared" si="9"/>
        <v>626</v>
      </c>
    </row>
    <row r="628" spans="1:1">
      <c r="A628" s="42">
        <f t="shared" si="9"/>
        <v>627</v>
      </c>
    </row>
    <row r="629" spans="1:1">
      <c r="A629" s="42">
        <f t="shared" si="9"/>
        <v>628</v>
      </c>
    </row>
    <row r="630" spans="1:1">
      <c r="A630" s="42">
        <f t="shared" si="9"/>
        <v>629</v>
      </c>
    </row>
    <row r="631" spans="1:1">
      <c r="A631" s="42">
        <f t="shared" si="9"/>
        <v>630</v>
      </c>
    </row>
    <row r="632" spans="1:1">
      <c r="A632" s="42">
        <f t="shared" si="9"/>
        <v>631</v>
      </c>
    </row>
    <row r="633" spans="1:1">
      <c r="A633" s="42">
        <f t="shared" si="9"/>
        <v>632</v>
      </c>
    </row>
    <row r="634" spans="1:1">
      <c r="A634" s="42">
        <f t="shared" si="9"/>
        <v>633</v>
      </c>
    </row>
    <row r="635" spans="1:1">
      <c r="A635" s="42">
        <f t="shared" si="9"/>
        <v>634</v>
      </c>
    </row>
    <row r="636" spans="1:1">
      <c r="A636" s="42">
        <f t="shared" si="9"/>
        <v>635</v>
      </c>
    </row>
    <row r="637" spans="1:1">
      <c r="A637" s="42">
        <f t="shared" si="9"/>
        <v>636</v>
      </c>
    </row>
    <row r="638" spans="1:1">
      <c r="A638" s="42">
        <f t="shared" si="9"/>
        <v>637</v>
      </c>
    </row>
    <row r="639" spans="1:1">
      <c r="A639" s="42">
        <f t="shared" si="9"/>
        <v>638</v>
      </c>
    </row>
    <row r="640" spans="1:1">
      <c r="A640" s="42">
        <f t="shared" si="9"/>
        <v>639</v>
      </c>
    </row>
    <row r="641" spans="1:1">
      <c r="A641" s="42">
        <f t="shared" si="9"/>
        <v>640</v>
      </c>
    </row>
    <row r="642" spans="1:1">
      <c r="A642" s="42">
        <f t="shared" si="9"/>
        <v>641</v>
      </c>
    </row>
    <row r="643" spans="1:1">
      <c r="A643" s="42">
        <f t="shared" ref="A643:A706" si="10">ROW()-1</f>
        <v>642</v>
      </c>
    </row>
    <row r="644" spans="1:1">
      <c r="A644" s="42">
        <f t="shared" si="10"/>
        <v>643</v>
      </c>
    </row>
    <row r="645" spans="1:1">
      <c r="A645" s="42">
        <f t="shared" si="10"/>
        <v>644</v>
      </c>
    </row>
    <row r="646" spans="1:1">
      <c r="A646" s="42">
        <f t="shared" si="10"/>
        <v>645</v>
      </c>
    </row>
    <row r="647" spans="1:1">
      <c r="A647" s="42">
        <f t="shared" si="10"/>
        <v>646</v>
      </c>
    </row>
    <row r="648" spans="1:1">
      <c r="A648" s="42">
        <f t="shared" si="10"/>
        <v>647</v>
      </c>
    </row>
    <row r="649" spans="1:1">
      <c r="A649" s="42">
        <f t="shared" si="10"/>
        <v>648</v>
      </c>
    </row>
    <row r="650" spans="1:1">
      <c r="A650" s="42">
        <f t="shared" si="10"/>
        <v>649</v>
      </c>
    </row>
    <row r="651" spans="1:1">
      <c r="A651" s="42">
        <f t="shared" si="10"/>
        <v>650</v>
      </c>
    </row>
    <row r="652" spans="1:1">
      <c r="A652" s="42">
        <f t="shared" si="10"/>
        <v>651</v>
      </c>
    </row>
    <row r="653" spans="1:1">
      <c r="A653" s="42">
        <f t="shared" si="10"/>
        <v>652</v>
      </c>
    </row>
    <row r="654" spans="1:1">
      <c r="A654" s="42">
        <f t="shared" si="10"/>
        <v>653</v>
      </c>
    </row>
    <row r="655" spans="1:1">
      <c r="A655" s="42">
        <f t="shared" si="10"/>
        <v>654</v>
      </c>
    </row>
    <row r="656" spans="1:1">
      <c r="A656" s="42">
        <f t="shared" si="10"/>
        <v>655</v>
      </c>
    </row>
    <row r="657" spans="1:1">
      <c r="A657" s="42">
        <f t="shared" si="10"/>
        <v>656</v>
      </c>
    </row>
    <row r="658" spans="1:1">
      <c r="A658" s="42">
        <f t="shared" si="10"/>
        <v>657</v>
      </c>
    </row>
    <row r="659" spans="1:1">
      <c r="A659" s="42">
        <f t="shared" si="10"/>
        <v>658</v>
      </c>
    </row>
    <row r="660" spans="1:1">
      <c r="A660" s="42">
        <f t="shared" si="10"/>
        <v>659</v>
      </c>
    </row>
    <row r="661" spans="1:1">
      <c r="A661" s="42">
        <f t="shared" si="10"/>
        <v>660</v>
      </c>
    </row>
    <row r="662" spans="1:1">
      <c r="A662" s="42">
        <f t="shared" si="10"/>
        <v>661</v>
      </c>
    </row>
    <row r="663" spans="1:1">
      <c r="A663" s="42">
        <f t="shared" si="10"/>
        <v>662</v>
      </c>
    </row>
    <row r="664" spans="1:1">
      <c r="A664" s="42">
        <f t="shared" si="10"/>
        <v>663</v>
      </c>
    </row>
    <row r="665" spans="1:1">
      <c r="A665" s="42">
        <f t="shared" si="10"/>
        <v>664</v>
      </c>
    </row>
    <row r="666" spans="1:1">
      <c r="A666" s="42">
        <f t="shared" si="10"/>
        <v>665</v>
      </c>
    </row>
    <row r="667" spans="1:1">
      <c r="A667" s="42">
        <f t="shared" si="10"/>
        <v>666</v>
      </c>
    </row>
    <row r="668" spans="1:1">
      <c r="A668" s="42">
        <f t="shared" si="10"/>
        <v>667</v>
      </c>
    </row>
    <row r="669" spans="1:1">
      <c r="A669" s="42">
        <f t="shared" si="10"/>
        <v>668</v>
      </c>
    </row>
    <row r="670" spans="1:1">
      <c r="A670" s="42">
        <f t="shared" si="10"/>
        <v>669</v>
      </c>
    </row>
    <row r="671" spans="1:1">
      <c r="A671" s="42">
        <f t="shared" si="10"/>
        <v>670</v>
      </c>
    </row>
    <row r="672" spans="1:1">
      <c r="A672" s="42">
        <f t="shared" si="10"/>
        <v>671</v>
      </c>
    </row>
    <row r="673" spans="1:1">
      <c r="A673" s="42">
        <f t="shared" si="10"/>
        <v>672</v>
      </c>
    </row>
    <row r="674" spans="1:1">
      <c r="A674" s="42">
        <f t="shared" si="10"/>
        <v>673</v>
      </c>
    </row>
    <row r="675" spans="1:1">
      <c r="A675" s="42">
        <f t="shared" si="10"/>
        <v>674</v>
      </c>
    </row>
    <row r="676" spans="1:1">
      <c r="A676" s="42">
        <f t="shared" si="10"/>
        <v>675</v>
      </c>
    </row>
    <row r="677" spans="1:1">
      <c r="A677" s="42">
        <f t="shared" si="10"/>
        <v>676</v>
      </c>
    </row>
    <row r="678" spans="1:1">
      <c r="A678" s="42">
        <f t="shared" si="10"/>
        <v>677</v>
      </c>
    </row>
    <row r="679" spans="1:1">
      <c r="A679" s="42">
        <f t="shared" si="10"/>
        <v>678</v>
      </c>
    </row>
    <row r="680" spans="1:1">
      <c r="A680" s="42">
        <f t="shared" si="10"/>
        <v>679</v>
      </c>
    </row>
    <row r="681" spans="1:1">
      <c r="A681" s="42">
        <f t="shared" si="10"/>
        <v>680</v>
      </c>
    </row>
    <row r="682" spans="1:1">
      <c r="A682" s="42">
        <f t="shared" si="10"/>
        <v>681</v>
      </c>
    </row>
    <row r="683" spans="1:1">
      <c r="A683" s="42">
        <f t="shared" si="10"/>
        <v>682</v>
      </c>
    </row>
    <row r="684" spans="1:1">
      <c r="A684" s="42">
        <f t="shared" si="10"/>
        <v>683</v>
      </c>
    </row>
    <row r="685" spans="1:1">
      <c r="A685" s="42">
        <f t="shared" si="10"/>
        <v>684</v>
      </c>
    </row>
    <row r="686" spans="1:1">
      <c r="A686" s="42">
        <f t="shared" si="10"/>
        <v>685</v>
      </c>
    </row>
    <row r="687" spans="1:1">
      <c r="A687" s="42">
        <f t="shared" si="10"/>
        <v>686</v>
      </c>
    </row>
    <row r="688" spans="1:1">
      <c r="A688" s="42">
        <f t="shared" si="10"/>
        <v>687</v>
      </c>
    </row>
    <row r="689" spans="1:1">
      <c r="A689" s="42">
        <f t="shared" si="10"/>
        <v>688</v>
      </c>
    </row>
    <row r="690" spans="1:1">
      <c r="A690" s="42">
        <f t="shared" si="10"/>
        <v>689</v>
      </c>
    </row>
    <row r="691" spans="1:1">
      <c r="A691" s="42">
        <f t="shared" si="10"/>
        <v>690</v>
      </c>
    </row>
    <row r="692" spans="1:1">
      <c r="A692" s="42">
        <f t="shared" si="10"/>
        <v>691</v>
      </c>
    </row>
    <row r="693" spans="1:1">
      <c r="A693" s="42">
        <f t="shared" si="10"/>
        <v>692</v>
      </c>
    </row>
    <row r="694" spans="1:1">
      <c r="A694" s="42">
        <f t="shared" si="10"/>
        <v>693</v>
      </c>
    </row>
    <row r="695" spans="1:1">
      <c r="A695" s="42">
        <f t="shared" si="10"/>
        <v>694</v>
      </c>
    </row>
    <row r="696" spans="1:1">
      <c r="A696" s="42">
        <f t="shared" si="10"/>
        <v>695</v>
      </c>
    </row>
    <row r="697" spans="1:1">
      <c r="A697" s="42">
        <f t="shared" si="10"/>
        <v>696</v>
      </c>
    </row>
    <row r="698" spans="1:1">
      <c r="A698" s="42">
        <f t="shared" si="10"/>
        <v>697</v>
      </c>
    </row>
    <row r="699" spans="1:1">
      <c r="A699" s="42">
        <f t="shared" si="10"/>
        <v>698</v>
      </c>
    </row>
    <row r="700" spans="1:1">
      <c r="A700" s="42">
        <f t="shared" si="10"/>
        <v>699</v>
      </c>
    </row>
    <row r="701" spans="1:1">
      <c r="A701" s="42">
        <f t="shared" si="10"/>
        <v>700</v>
      </c>
    </row>
    <row r="702" spans="1:1">
      <c r="A702" s="42">
        <f t="shared" si="10"/>
        <v>701</v>
      </c>
    </row>
    <row r="703" spans="1:1">
      <c r="A703" s="42">
        <f t="shared" si="10"/>
        <v>702</v>
      </c>
    </row>
    <row r="704" spans="1:1">
      <c r="A704" s="42">
        <f t="shared" si="10"/>
        <v>703</v>
      </c>
    </row>
    <row r="705" spans="1:1">
      <c r="A705" s="42">
        <f t="shared" si="10"/>
        <v>704</v>
      </c>
    </row>
    <row r="706" spans="1:1">
      <c r="A706" s="42">
        <f t="shared" si="10"/>
        <v>705</v>
      </c>
    </row>
    <row r="707" spans="1:1">
      <c r="A707" s="42">
        <f t="shared" ref="A707:A770" si="11">ROW()-1</f>
        <v>706</v>
      </c>
    </row>
    <row r="708" spans="1:1">
      <c r="A708" s="42">
        <f t="shared" si="11"/>
        <v>707</v>
      </c>
    </row>
    <row r="709" spans="1:1">
      <c r="A709" s="42">
        <f t="shared" si="11"/>
        <v>708</v>
      </c>
    </row>
    <row r="710" spans="1:1">
      <c r="A710" s="42">
        <f t="shared" si="11"/>
        <v>709</v>
      </c>
    </row>
    <row r="711" spans="1:1">
      <c r="A711" s="42">
        <f t="shared" si="11"/>
        <v>710</v>
      </c>
    </row>
    <row r="712" spans="1:1">
      <c r="A712" s="42">
        <f t="shared" si="11"/>
        <v>711</v>
      </c>
    </row>
    <row r="713" spans="1:1">
      <c r="A713" s="42">
        <f t="shared" si="11"/>
        <v>712</v>
      </c>
    </row>
    <row r="714" spans="1:1">
      <c r="A714" s="42">
        <f t="shared" si="11"/>
        <v>713</v>
      </c>
    </row>
    <row r="715" spans="1:1">
      <c r="A715" s="42">
        <f t="shared" si="11"/>
        <v>714</v>
      </c>
    </row>
    <row r="716" spans="1:1">
      <c r="A716" s="42">
        <f t="shared" si="11"/>
        <v>715</v>
      </c>
    </row>
    <row r="717" spans="1:1">
      <c r="A717" s="42">
        <f t="shared" si="11"/>
        <v>716</v>
      </c>
    </row>
    <row r="718" spans="1:1">
      <c r="A718" s="42">
        <f t="shared" si="11"/>
        <v>717</v>
      </c>
    </row>
    <row r="719" spans="1:1">
      <c r="A719" s="42">
        <f t="shared" si="11"/>
        <v>718</v>
      </c>
    </row>
    <row r="720" spans="1:1">
      <c r="A720" s="42">
        <f t="shared" si="11"/>
        <v>719</v>
      </c>
    </row>
    <row r="721" spans="1:1">
      <c r="A721" s="42">
        <f t="shared" si="11"/>
        <v>720</v>
      </c>
    </row>
    <row r="722" spans="1:1">
      <c r="A722" s="42">
        <f t="shared" si="11"/>
        <v>721</v>
      </c>
    </row>
    <row r="723" spans="1:1">
      <c r="A723" s="42">
        <f t="shared" si="11"/>
        <v>722</v>
      </c>
    </row>
    <row r="724" spans="1:1">
      <c r="A724" s="42">
        <f t="shared" si="11"/>
        <v>723</v>
      </c>
    </row>
    <row r="725" spans="1:1">
      <c r="A725" s="42">
        <f t="shared" si="11"/>
        <v>724</v>
      </c>
    </row>
    <row r="726" spans="1:1">
      <c r="A726" s="42">
        <f t="shared" si="11"/>
        <v>725</v>
      </c>
    </row>
    <row r="727" spans="1:1">
      <c r="A727" s="42">
        <f t="shared" si="11"/>
        <v>726</v>
      </c>
    </row>
    <row r="728" spans="1:1">
      <c r="A728" s="42">
        <f t="shared" si="11"/>
        <v>727</v>
      </c>
    </row>
    <row r="729" spans="1:1">
      <c r="A729" s="42">
        <f t="shared" si="11"/>
        <v>728</v>
      </c>
    </row>
    <row r="730" spans="1:1">
      <c r="A730" s="42">
        <f t="shared" si="11"/>
        <v>729</v>
      </c>
    </row>
    <row r="731" spans="1:1">
      <c r="A731" s="42">
        <f t="shared" si="11"/>
        <v>730</v>
      </c>
    </row>
    <row r="732" spans="1:1">
      <c r="A732" s="42">
        <f t="shared" si="11"/>
        <v>731</v>
      </c>
    </row>
    <row r="733" spans="1:1">
      <c r="A733" s="42">
        <f t="shared" si="11"/>
        <v>732</v>
      </c>
    </row>
    <row r="734" spans="1:1">
      <c r="A734" s="42">
        <f t="shared" si="11"/>
        <v>733</v>
      </c>
    </row>
    <row r="735" spans="1:1">
      <c r="A735" s="42">
        <f t="shared" si="11"/>
        <v>734</v>
      </c>
    </row>
    <row r="736" spans="1:1">
      <c r="A736" s="42">
        <f t="shared" si="11"/>
        <v>735</v>
      </c>
    </row>
    <row r="737" spans="1:1">
      <c r="A737" s="42">
        <f t="shared" si="11"/>
        <v>736</v>
      </c>
    </row>
    <row r="738" spans="1:1">
      <c r="A738" s="42">
        <f t="shared" si="11"/>
        <v>737</v>
      </c>
    </row>
    <row r="739" spans="1:1">
      <c r="A739" s="42">
        <f t="shared" si="11"/>
        <v>738</v>
      </c>
    </row>
    <row r="740" spans="1:1">
      <c r="A740" s="42">
        <f t="shared" si="11"/>
        <v>739</v>
      </c>
    </row>
    <row r="741" spans="1:1">
      <c r="A741" s="42">
        <f t="shared" si="11"/>
        <v>740</v>
      </c>
    </row>
    <row r="742" spans="1:1">
      <c r="A742" s="42">
        <f t="shared" si="11"/>
        <v>741</v>
      </c>
    </row>
    <row r="743" spans="1:1">
      <c r="A743" s="42">
        <f t="shared" si="11"/>
        <v>742</v>
      </c>
    </row>
    <row r="744" spans="1:1">
      <c r="A744" s="42">
        <f t="shared" si="11"/>
        <v>743</v>
      </c>
    </row>
    <row r="745" spans="1:1">
      <c r="A745" s="42">
        <f t="shared" si="11"/>
        <v>744</v>
      </c>
    </row>
    <row r="746" spans="1:1">
      <c r="A746" s="42">
        <f t="shared" si="11"/>
        <v>745</v>
      </c>
    </row>
    <row r="747" spans="1:1">
      <c r="A747" s="42">
        <f t="shared" si="11"/>
        <v>746</v>
      </c>
    </row>
    <row r="748" spans="1:1">
      <c r="A748" s="42">
        <f t="shared" si="11"/>
        <v>747</v>
      </c>
    </row>
    <row r="749" spans="1:1">
      <c r="A749" s="42">
        <f t="shared" si="11"/>
        <v>748</v>
      </c>
    </row>
    <row r="750" spans="1:1">
      <c r="A750" s="42">
        <f t="shared" si="11"/>
        <v>749</v>
      </c>
    </row>
    <row r="751" spans="1:1">
      <c r="A751" s="42">
        <f t="shared" si="11"/>
        <v>750</v>
      </c>
    </row>
    <row r="752" spans="1:1">
      <c r="A752" s="42">
        <f t="shared" si="11"/>
        <v>751</v>
      </c>
    </row>
    <row r="753" spans="1:1">
      <c r="A753" s="42">
        <f t="shared" si="11"/>
        <v>752</v>
      </c>
    </row>
    <row r="754" spans="1:1">
      <c r="A754" s="42">
        <f t="shared" si="11"/>
        <v>753</v>
      </c>
    </row>
    <row r="755" spans="1:1">
      <c r="A755" s="42">
        <f t="shared" si="11"/>
        <v>754</v>
      </c>
    </row>
    <row r="756" spans="1:1">
      <c r="A756" s="42">
        <f t="shared" si="11"/>
        <v>755</v>
      </c>
    </row>
    <row r="757" spans="1:1">
      <c r="A757" s="42">
        <f t="shared" si="11"/>
        <v>756</v>
      </c>
    </row>
    <row r="758" spans="1:1">
      <c r="A758" s="42">
        <f t="shared" si="11"/>
        <v>757</v>
      </c>
    </row>
    <row r="759" spans="1:1">
      <c r="A759" s="42">
        <f t="shared" si="11"/>
        <v>758</v>
      </c>
    </row>
    <row r="760" spans="1:1">
      <c r="A760" s="42">
        <f t="shared" si="11"/>
        <v>759</v>
      </c>
    </row>
    <row r="761" spans="1:1">
      <c r="A761" s="42">
        <f t="shared" si="11"/>
        <v>760</v>
      </c>
    </row>
    <row r="762" spans="1:1">
      <c r="A762" s="42">
        <f t="shared" si="11"/>
        <v>761</v>
      </c>
    </row>
    <row r="763" spans="1:1">
      <c r="A763" s="42">
        <f t="shared" si="11"/>
        <v>762</v>
      </c>
    </row>
    <row r="764" spans="1:1">
      <c r="A764" s="42">
        <f t="shared" si="11"/>
        <v>763</v>
      </c>
    </row>
    <row r="765" spans="1:1">
      <c r="A765" s="42">
        <f t="shared" si="11"/>
        <v>764</v>
      </c>
    </row>
    <row r="766" spans="1:1">
      <c r="A766" s="42">
        <f t="shared" si="11"/>
        <v>765</v>
      </c>
    </row>
    <row r="767" spans="1:1">
      <c r="A767" s="42">
        <f t="shared" si="11"/>
        <v>766</v>
      </c>
    </row>
    <row r="768" spans="1:1">
      <c r="A768" s="42">
        <f t="shared" si="11"/>
        <v>767</v>
      </c>
    </row>
    <row r="769" spans="1:1">
      <c r="A769" s="42">
        <f t="shared" si="11"/>
        <v>768</v>
      </c>
    </row>
    <row r="770" spans="1:1">
      <c r="A770" s="42">
        <f t="shared" si="11"/>
        <v>769</v>
      </c>
    </row>
    <row r="771" spans="1:1">
      <c r="A771" s="42">
        <f t="shared" ref="A771:A834" si="12">ROW()-1</f>
        <v>770</v>
      </c>
    </row>
    <row r="772" spans="1:1">
      <c r="A772" s="42">
        <f t="shared" si="12"/>
        <v>771</v>
      </c>
    </row>
    <row r="773" spans="1:1">
      <c r="A773" s="42">
        <f t="shared" si="12"/>
        <v>772</v>
      </c>
    </row>
    <row r="774" spans="1:1">
      <c r="A774" s="42">
        <f t="shared" si="12"/>
        <v>773</v>
      </c>
    </row>
    <row r="775" spans="1:1">
      <c r="A775" s="42">
        <f t="shared" si="12"/>
        <v>774</v>
      </c>
    </row>
    <row r="776" spans="1:1">
      <c r="A776" s="42">
        <f t="shared" si="12"/>
        <v>775</v>
      </c>
    </row>
    <row r="777" spans="1:1">
      <c r="A777" s="42">
        <f t="shared" si="12"/>
        <v>776</v>
      </c>
    </row>
    <row r="778" spans="1:1">
      <c r="A778" s="42">
        <f t="shared" si="12"/>
        <v>777</v>
      </c>
    </row>
    <row r="779" spans="1:1">
      <c r="A779" s="42">
        <f t="shared" si="12"/>
        <v>778</v>
      </c>
    </row>
    <row r="780" spans="1:1">
      <c r="A780" s="42">
        <f t="shared" si="12"/>
        <v>779</v>
      </c>
    </row>
    <row r="781" spans="1:1">
      <c r="A781" s="42">
        <f t="shared" si="12"/>
        <v>780</v>
      </c>
    </row>
    <row r="782" spans="1:1">
      <c r="A782" s="42">
        <f t="shared" si="12"/>
        <v>781</v>
      </c>
    </row>
    <row r="783" spans="1:1">
      <c r="A783" s="42">
        <f t="shared" si="12"/>
        <v>782</v>
      </c>
    </row>
    <row r="784" spans="1:1">
      <c r="A784" s="42">
        <f t="shared" si="12"/>
        <v>783</v>
      </c>
    </row>
    <row r="785" spans="1:1">
      <c r="A785" s="42">
        <f t="shared" si="12"/>
        <v>784</v>
      </c>
    </row>
    <row r="786" spans="1:1">
      <c r="A786" s="42">
        <f t="shared" si="12"/>
        <v>785</v>
      </c>
    </row>
    <row r="787" spans="1:1">
      <c r="A787" s="42">
        <f t="shared" si="12"/>
        <v>786</v>
      </c>
    </row>
    <row r="788" spans="1:1">
      <c r="A788" s="42">
        <f t="shared" si="12"/>
        <v>787</v>
      </c>
    </row>
    <row r="789" spans="1:1">
      <c r="A789" s="42">
        <f t="shared" si="12"/>
        <v>788</v>
      </c>
    </row>
    <row r="790" spans="1:1">
      <c r="A790" s="42">
        <f t="shared" si="12"/>
        <v>789</v>
      </c>
    </row>
    <row r="791" spans="1:1">
      <c r="A791" s="42">
        <f t="shared" si="12"/>
        <v>790</v>
      </c>
    </row>
    <row r="792" spans="1:1">
      <c r="A792" s="42">
        <f t="shared" si="12"/>
        <v>791</v>
      </c>
    </row>
    <row r="793" spans="1:1">
      <c r="A793" s="42">
        <f t="shared" si="12"/>
        <v>792</v>
      </c>
    </row>
    <row r="794" spans="1:1">
      <c r="A794" s="42">
        <f t="shared" si="12"/>
        <v>793</v>
      </c>
    </row>
    <row r="795" spans="1:1">
      <c r="A795" s="42">
        <f t="shared" si="12"/>
        <v>794</v>
      </c>
    </row>
    <row r="796" spans="1:1">
      <c r="A796" s="42">
        <f t="shared" si="12"/>
        <v>795</v>
      </c>
    </row>
    <row r="797" spans="1:1">
      <c r="A797" s="42">
        <f t="shared" si="12"/>
        <v>796</v>
      </c>
    </row>
    <row r="798" spans="1:1">
      <c r="A798" s="42">
        <f t="shared" si="12"/>
        <v>797</v>
      </c>
    </row>
    <row r="799" spans="1:1">
      <c r="A799" s="42">
        <f t="shared" si="12"/>
        <v>798</v>
      </c>
    </row>
    <row r="800" spans="1:1">
      <c r="A800" s="42">
        <f t="shared" si="12"/>
        <v>799</v>
      </c>
    </row>
    <row r="801" spans="1:1">
      <c r="A801" s="42">
        <f t="shared" si="12"/>
        <v>800</v>
      </c>
    </row>
    <row r="802" spans="1:1">
      <c r="A802" s="42">
        <f t="shared" si="12"/>
        <v>801</v>
      </c>
    </row>
    <row r="803" spans="1:1">
      <c r="A803" s="42">
        <f t="shared" si="12"/>
        <v>802</v>
      </c>
    </row>
    <row r="804" spans="1:1">
      <c r="A804" s="42">
        <f t="shared" si="12"/>
        <v>803</v>
      </c>
    </row>
    <row r="805" spans="1:1">
      <c r="A805" s="42">
        <f t="shared" si="12"/>
        <v>804</v>
      </c>
    </row>
    <row r="806" spans="1:1">
      <c r="A806" s="42">
        <f t="shared" si="12"/>
        <v>805</v>
      </c>
    </row>
    <row r="807" spans="1:1">
      <c r="A807" s="42">
        <f t="shared" si="12"/>
        <v>806</v>
      </c>
    </row>
    <row r="808" spans="1:1">
      <c r="A808" s="42">
        <f t="shared" si="12"/>
        <v>807</v>
      </c>
    </row>
    <row r="809" spans="1:1">
      <c r="A809" s="42">
        <f t="shared" si="12"/>
        <v>808</v>
      </c>
    </row>
    <row r="810" spans="1:1">
      <c r="A810" s="42">
        <f t="shared" si="12"/>
        <v>809</v>
      </c>
    </row>
    <row r="811" spans="1:1">
      <c r="A811" s="42">
        <f t="shared" si="12"/>
        <v>810</v>
      </c>
    </row>
    <row r="812" spans="1:1">
      <c r="A812" s="42">
        <f t="shared" si="12"/>
        <v>811</v>
      </c>
    </row>
    <row r="813" spans="1:1">
      <c r="A813" s="42">
        <f t="shared" si="12"/>
        <v>812</v>
      </c>
    </row>
    <row r="814" spans="1:1">
      <c r="A814" s="42">
        <f t="shared" si="12"/>
        <v>813</v>
      </c>
    </row>
    <row r="815" spans="1:1">
      <c r="A815" s="42">
        <f t="shared" si="12"/>
        <v>814</v>
      </c>
    </row>
    <row r="816" spans="1:1">
      <c r="A816" s="42">
        <f t="shared" si="12"/>
        <v>815</v>
      </c>
    </row>
    <row r="817" spans="1:1">
      <c r="A817" s="42">
        <f t="shared" si="12"/>
        <v>816</v>
      </c>
    </row>
    <row r="818" spans="1:1">
      <c r="A818" s="42">
        <f t="shared" si="12"/>
        <v>817</v>
      </c>
    </row>
    <row r="819" spans="1:1">
      <c r="A819" s="42">
        <f t="shared" si="12"/>
        <v>818</v>
      </c>
    </row>
    <row r="820" spans="1:1">
      <c r="A820" s="42">
        <f t="shared" si="12"/>
        <v>819</v>
      </c>
    </row>
    <row r="821" spans="1:1">
      <c r="A821" s="42">
        <f t="shared" si="12"/>
        <v>820</v>
      </c>
    </row>
    <row r="822" spans="1:1">
      <c r="A822" s="42">
        <f t="shared" si="12"/>
        <v>821</v>
      </c>
    </row>
    <row r="823" spans="1:1">
      <c r="A823" s="42">
        <f t="shared" si="12"/>
        <v>822</v>
      </c>
    </row>
    <row r="824" spans="1:1">
      <c r="A824" s="42">
        <f t="shared" si="12"/>
        <v>823</v>
      </c>
    </row>
    <row r="825" spans="1:1">
      <c r="A825" s="42">
        <f t="shared" si="12"/>
        <v>824</v>
      </c>
    </row>
    <row r="826" spans="1:1">
      <c r="A826" s="42">
        <f t="shared" si="12"/>
        <v>825</v>
      </c>
    </row>
    <row r="827" spans="1:1">
      <c r="A827" s="42">
        <f t="shared" si="12"/>
        <v>826</v>
      </c>
    </row>
    <row r="828" spans="1:1">
      <c r="A828" s="42">
        <f t="shared" si="12"/>
        <v>827</v>
      </c>
    </row>
    <row r="829" spans="1:1">
      <c r="A829" s="42">
        <f t="shared" si="12"/>
        <v>828</v>
      </c>
    </row>
    <row r="830" spans="1:1">
      <c r="A830" s="42">
        <f t="shared" si="12"/>
        <v>829</v>
      </c>
    </row>
    <row r="831" spans="1:1">
      <c r="A831" s="42">
        <f t="shared" si="12"/>
        <v>830</v>
      </c>
    </row>
    <row r="832" spans="1:1">
      <c r="A832" s="42">
        <f t="shared" si="12"/>
        <v>831</v>
      </c>
    </row>
    <row r="833" spans="1:1">
      <c r="A833" s="42">
        <f t="shared" si="12"/>
        <v>832</v>
      </c>
    </row>
    <row r="834" spans="1:1">
      <c r="A834" s="42">
        <f t="shared" si="12"/>
        <v>833</v>
      </c>
    </row>
    <row r="835" spans="1:1">
      <c r="A835" s="42">
        <f t="shared" ref="A835:A898" si="13">ROW()-1</f>
        <v>834</v>
      </c>
    </row>
    <row r="836" spans="1:1">
      <c r="A836" s="42">
        <f t="shared" si="13"/>
        <v>835</v>
      </c>
    </row>
    <row r="837" spans="1:1">
      <c r="A837" s="42">
        <f t="shared" si="13"/>
        <v>836</v>
      </c>
    </row>
    <row r="838" spans="1:1">
      <c r="A838" s="42">
        <f t="shared" si="13"/>
        <v>837</v>
      </c>
    </row>
    <row r="839" spans="1:1">
      <c r="A839" s="42">
        <f t="shared" si="13"/>
        <v>838</v>
      </c>
    </row>
    <row r="840" spans="1:1">
      <c r="A840" s="42">
        <f t="shared" si="13"/>
        <v>839</v>
      </c>
    </row>
    <row r="841" spans="1:1">
      <c r="A841" s="42">
        <f t="shared" si="13"/>
        <v>840</v>
      </c>
    </row>
    <row r="842" spans="1:1">
      <c r="A842" s="42">
        <f t="shared" si="13"/>
        <v>841</v>
      </c>
    </row>
    <row r="843" spans="1:1">
      <c r="A843" s="42">
        <f t="shared" si="13"/>
        <v>842</v>
      </c>
    </row>
    <row r="844" spans="1:1">
      <c r="A844" s="42">
        <f t="shared" si="13"/>
        <v>843</v>
      </c>
    </row>
    <row r="845" spans="1:1">
      <c r="A845" s="42">
        <f t="shared" si="13"/>
        <v>844</v>
      </c>
    </row>
    <row r="846" spans="1:1">
      <c r="A846" s="42">
        <f t="shared" si="13"/>
        <v>845</v>
      </c>
    </row>
    <row r="847" spans="1:1">
      <c r="A847" s="42">
        <f t="shared" si="13"/>
        <v>846</v>
      </c>
    </row>
    <row r="848" spans="1:1">
      <c r="A848" s="42">
        <f t="shared" si="13"/>
        <v>847</v>
      </c>
    </row>
    <row r="849" spans="1:1">
      <c r="A849" s="42">
        <f t="shared" si="13"/>
        <v>848</v>
      </c>
    </row>
    <row r="850" spans="1:1">
      <c r="A850" s="42">
        <f t="shared" si="13"/>
        <v>849</v>
      </c>
    </row>
    <row r="851" spans="1:1">
      <c r="A851" s="42">
        <f t="shared" si="13"/>
        <v>850</v>
      </c>
    </row>
    <row r="852" spans="1:1">
      <c r="A852" s="42">
        <f t="shared" si="13"/>
        <v>851</v>
      </c>
    </row>
    <row r="853" spans="1:1">
      <c r="A853" s="42">
        <f t="shared" si="13"/>
        <v>852</v>
      </c>
    </row>
    <row r="854" spans="1:1">
      <c r="A854" s="42">
        <f t="shared" si="13"/>
        <v>853</v>
      </c>
    </row>
    <row r="855" spans="1:1">
      <c r="A855" s="42">
        <f t="shared" si="13"/>
        <v>854</v>
      </c>
    </row>
    <row r="856" spans="1:1">
      <c r="A856" s="42">
        <f t="shared" si="13"/>
        <v>855</v>
      </c>
    </row>
    <row r="857" spans="1:1">
      <c r="A857" s="42">
        <f t="shared" si="13"/>
        <v>856</v>
      </c>
    </row>
    <row r="858" spans="1:1">
      <c r="A858" s="42">
        <f t="shared" si="13"/>
        <v>857</v>
      </c>
    </row>
    <row r="859" spans="1:1">
      <c r="A859" s="42">
        <f t="shared" si="13"/>
        <v>858</v>
      </c>
    </row>
    <row r="860" spans="1:1">
      <c r="A860" s="42">
        <f t="shared" si="13"/>
        <v>859</v>
      </c>
    </row>
    <row r="861" spans="1:1">
      <c r="A861" s="42">
        <f t="shared" si="13"/>
        <v>860</v>
      </c>
    </row>
    <row r="862" spans="1:1">
      <c r="A862" s="42">
        <f t="shared" si="13"/>
        <v>861</v>
      </c>
    </row>
    <row r="863" spans="1:1">
      <c r="A863" s="42">
        <f t="shared" si="13"/>
        <v>862</v>
      </c>
    </row>
    <row r="864" spans="1:1">
      <c r="A864" s="42">
        <f t="shared" si="13"/>
        <v>863</v>
      </c>
    </row>
    <row r="865" spans="1:1">
      <c r="A865" s="42">
        <f t="shared" si="13"/>
        <v>864</v>
      </c>
    </row>
    <row r="866" spans="1:1">
      <c r="A866" s="42">
        <f t="shared" si="13"/>
        <v>865</v>
      </c>
    </row>
    <row r="867" spans="1:1">
      <c r="A867" s="42">
        <f t="shared" si="13"/>
        <v>866</v>
      </c>
    </row>
    <row r="868" spans="1:1">
      <c r="A868" s="42">
        <f t="shared" si="13"/>
        <v>867</v>
      </c>
    </row>
    <row r="869" spans="1:1">
      <c r="A869" s="42">
        <f t="shared" si="13"/>
        <v>868</v>
      </c>
    </row>
    <row r="870" spans="1:1">
      <c r="A870" s="42">
        <f t="shared" si="13"/>
        <v>869</v>
      </c>
    </row>
    <row r="871" spans="1:1">
      <c r="A871" s="42">
        <f t="shared" si="13"/>
        <v>870</v>
      </c>
    </row>
    <row r="872" spans="1:1">
      <c r="A872" s="42">
        <f t="shared" si="13"/>
        <v>871</v>
      </c>
    </row>
    <row r="873" spans="1:1">
      <c r="A873" s="42">
        <f t="shared" si="13"/>
        <v>872</v>
      </c>
    </row>
    <row r="874" spans="1:1">
      <c r="A874" s="42">
        <f t="shared" si="13"/>
        <v>873</v>
      </c>
    </row>
    <row r="875" spans="1:1">
      <c r="A875" s="42">
        <f t="shared" si="13"/>
        <v>874</v>
      </c>
    </row>
    <row r="876" spans="1:1">
      <c r="A876" s="42">
        <f t="shared" si="13"/>
        <v>875</v>
      </c>
    </row>
    <row r="877" spans="1:1">
      <c r="A877" s="42">
        <f t="shared" si="13"/>
        <v>876</v>
      </c>
    </row>
    <row r="878" spans="1:1">
      <c r="A878" s="42">
        <f t="shared" si="13"/>
        <v>877</v>
      </c>
    </row>
    <row r="879" spans="1:1">
      <c r="A879" s="42">
        <f t="shared" si="13"/>
        <v>878</v>
      </c>
    </row>
    <row r="880" spans="1:1">
      <c r="A880" s="42">
        <f t="shared" si="13"/>
        <v>879</v>
      </c>
    </row>
    <row r="881" spans="1:1">
      <c r="A881" s="42">
        <f t="shared" si="13"/>
        <v>880</v>
      </c>
    </row>
    <row r="882" spans="1:1">
      <c r="A882" s="42">
        <f t="shared" si="13"/>
        <v>881</v>
      </c>
    </row>
    <row r="883" spans="1:1">
      <c r="A883" s="42">
        <f t="shared" si="13"/>
        <v>882</v>
      </c>
    </row>
    <row r="884" spans="1:1">
      <c r="A884" s="42">
        <f t="shared" si="13"/>
        <v>883</v>
      </c>
    </row>
    <row r="885" spans="1:1">
      <c r="A885" s="42">
        <f t="shared" si="13"/>
        <v>884</v>
      </c>
    </row>
    <row r="886" spans="1:1">
      <c r="A886" s="42">
        <f t="shared" si="13"/>
        <v>885</v>
      </c>
    </row>
    <row r="887" spans="1:1">
      <c r="A887" s="42">
        <f t="shared" si="13"/>
        <v>886</v>
      </c>
    </row>
    <row r="888" spans="1:1">
      <c r="A888" s="42">
        <f t="shared" si="13"/>
        <v>887</v>
      </c>
    </row>
    <row r="889" spans="1:1">
      <c r="A889" s="42">
        <f t="shared" si="13"/>
        <v>888</v>
      </c>
    </row>
    <row r="890" spans="1:1">
      <c r="A890" s="42">
        <f t="shared" si="13"/>
        <v>889</v>
      </c>
    </row>
    <row r="891" spans="1:1">
      <c r="A891" s="42">
        <f t="shared" si="13"/>
        <v>890</v>
      </c>
    </row>
    <row r="892" spans="1:1">
      <c r="A892" s="42">
        <f t="shared" si="13"/>
        <v>891</v>
      </c>
    </row>
    <row r="893" spans="1:1">
      <c r="A893" s="42">
        <f t="shared" si="13"/>
        <v>892</v>
      </c>
    </row>
    <row r="894" spans="1:1">
      <c r="A894" s="42">
        <f t="shared" si="13"/>
        <v>893</v>
      </c>
    </row>
    <row r="895" spans="1:1">
      <c r="A895" s="42">
        <f t="shared" si="13"/>
        <v>894</v>
      </c>
    </row>
    <row r="896" spans="1:1">
      <c r="A896" s="42">
        <f t="shared" si="13"/>
        <v>895</v>
      </c>
    </row>
    <row r="897" spans="1:1">
      <c r="A897" s="42">
        <f t="shared" si="13"/>
        <v>896</v>
      </c>
    </row>
    <row r="898" spans="1:1">
      <c r="A898" s="42">
        <f t="shared" si="13"/>
        <v>897</v>
      </c>
    </row>
    <row r="899" spans="1:1">
      <c r="A899" s="42">
        <f t="shared" ref="A899:A962" si="14">ROW()-1</f>
        <v>898</v>
      </c>
    </row>
    <row r="900" spans="1:1">
      <c r="A900" s="42">
        <f t="shared" si="14"/>
        <v>899</v>
      </c>
    </row>
    <row r="901" spans="1:1">
      <c r="A901" s="42">
        <f t="shared" si="14"/>
        <v>900</v>
      </c>
    </row>
    <row r="902" spans="1:1">
      <c r="A902" s="42">
        <f t="shared" si="14"/>
        <v>901</v>
      </c>
    </row>
    <row r="903" spans="1:1">
      <c r="A903" s="42">
        <f t="shared" si="14"/>
        <v>902</v>
      </c>
    </row>
    <row r="904" spans="1:1">
      <c r="A904" s="42">
        <f t="shared" si="14"/>
        <v>903</v>
      </c>
    </row>
    <row r="905" spans="1:1">
      <c r="A905" s="42">
        <f t="shared" si="14"/>
        <v>904</v>
      </c>
    </row>
    <row r="906" spans="1:1">
      <c r="A906" s="42">
        <f t="shared" si="14"/>
        <v>905</v>
      </c>
    </row>
    <row r="907" spans="1:1">
      <c r="A907" s="42">
        <f t="shared" si="14"/>
        <v>906</v>
      </c>
    </row>
    <row r="908" spans="1:1">
      <c r="A908" s="42">
        <f t="shared" si="14"/>
        <v>907</v>
      </c>
    </row>
    <row r="909" spans="1:1">
      <c r="A909" s="42">
        <f t="shared" si="14"/>
        <v>908</v>
      </c>
    </row>
    <row r="910" spans="1:1">
      <c r="A910" s="42">
        <f t="shared" si="14"/>
        <v>909</v>
      </c>
    </row>
    <row r="911" spans="1:1">
      <c r="A911" s="42">
        <f t="shared" si="14"/>
        <v>910</v>
      </c>
    </row>
    <row r="912" spans="1:1">
      <c r="A912" s="42">
        <f t="shared" si="14"/>
        <v>911</v>
      </c>
    </row>
    <row r="913" spans="1:1">
      <c r="A913" s="42">
        <f t="shared" si="14"/>
        <v>912</v>
      </c>
    </row>
    <row r="914" spans="1:1">
      <c r="A914" s="42">
        <f t="shared" si="14"/>
        <v>913</v>
      </c>
    </row>
    <row r="915" spans="1:1">
      <c r="A915" s="42">
        <f t="shared" si="14"/>
        <v>914</v>
      </c>
    </row>
    <row r="916" spans="1:1">
      <c r="A916" s="42">
        <f t="shared" si="14"/>
        <v>915</v>
      </c>
    </row>
    <row r="917" spans="1:1">
      <c r="A917" s="42">
        <f t="shared" si="14"/>
        <v>916</v>
      </c>
    </row>
    <row r="918" spans="1:1">
      <c r="A918" s="42">
        <f t="shared" si="14"/>
        <v>917</v>
      </c>
    </row>
    <row r="919" spans="1:1">
      <c r="A919" s="42">
        <f t="shared" si="14"/>
        <v>918</v>
      </c>
    </row>
    <row r="920" spans="1:1">
      <c r="A920" s="42">
        <f t="shared" si="14"/>
        <v>919</v>
      </c>
    </row>
    <row r="921" spans="1:1">
      <c r="A921" s="42">
        <f t="shared" si="14"/>
        <v>920</v>
      </c>
    </row>
    <row r="922" spans="1:1">
      <c r="A922" s="42">
        <f t="shared" si="14"/>
        <v>921</v>
      </c>
    </row>
    <row r="923" spans="1:1">
      <c r="A923" s="42">
        <f t="shared" si="14"/>
        <v>922</v>
      </c>
    </row>
    <row r="924" spans="1:1">
      <c r="A924" s="42">
        <f t="shared" si="14"/>
        <v>923</v>
      </c>
    </row>
    <row r="925" spans="1:1">
      <c r="A925" s="42">
        <f t="shared" si="14"/>
        <v>924</v>
      </c>
    </row>
    <row r="926" spans="1:1">
      <c r="A926" s="42">
        <f t="shared" si="14"/>
        <v>925</v>
      </c>
    </row>
    <row r="927" spans="1:1">
      <c r="A927" s="42">
        <f t="shared" si="14"/>
        <v>926</v>
      </c>
    </row>
    <row r="928" spans="1:1">
      <c r="A928" s="42">
        <f t="shared" si="14"/>
        <v>927</v>
      </c>
    </row>
    <row r="929" spans="1:1">
      <c r="A929" s="42">
        <f t="shared" si="14"/>
        <v>928</v>
      </c>
    </row>
    <row r="930" spans="1:1">
      <c r="A930" s="42">
        <f t="shared" si="14"/>
        <v>929</v>
      </c>
    </row>
    <row r="931" spans="1:1">
      <c r="A931" s="42">
        <f t="shared" si="14"/>
        <v>930</v>
      </c>
    </row>
    <row r="932" spans="1:1">
      <c r="A932" s="42">
        <f t="shared" si="14"/>
        <v>931</v>
      </c>
    </row>
    <row r="933" spans="1:1">
      <c r="A933" s="42">
        <f t="shared" si="14"/>
        <v>932</v>
      </c>
    </row>
    <row r="934" spans="1:1">
      <c r="A934" s="42">
        <f t="shared" si="14"/>
        <v>933</v>
      </c>
    </row>
    <row r="935" spans="1:1">
      <c r="A935" s="42">
        <f t="shared" si="14"/>
        <v>934</v>
      </c>
    </row>
    <row r="936" spans="1:1">
      <c r="A936" s="42">
        <f t="shared" si="14"/>
        <v>935</v>
      </c>
    </row>
    <row r="937" spans="1:1">
      <c r="A937" s="42">
        <f t="shared" si="14"/>
        <v>936</v>
      </c>
    </row>
    <row r="938" spans="1:1">
      <c r="A938" s="42">
        <f t="shared" si="14"/>
        <v>937</v>
      </c>
    </row>
    <row r="939" spans="1:1">
      <c r="A939" s="42">
        <f t="shared" si="14"/>
        <v>938</v>
      </c>
    </row>
    <row r="940" spans="1:1">
      <c r="A940" s="42">
        <f t="shared" si="14"/>
        <v>939</v>
      </c>
    </row>
    <row r="941" spans="1:1">
      <c r="A941" s="42">
        <f t="shared" si="14"/>
        <v>940</v>
      </c>
    </row>
    <row r="942" spans="1:1">
      <c r="A942" s="42">
        <f t="shared" si="14"/>
        <v>941</v>
      </c>
    </row>
    <row r="943" spans="1:1">
      <c r="A943" s="42">
        <f t="shared" si="14"/>
        <v>942</v>
      </c>
    </row>
    <row r="944" spans="1:1">
      <c r="A944" s="42">
        <f t="shared" si="14"/>
        <v>943</v>
      </c>
    </row>
    <row r="945" spans="1:1">
      <c r="A945" s="42">
        <f t="shared" si="14"/>
        <v>944</v>
      </c>
    </row>
    <row r="946" spans="1:1">
      <c r="A946" s="42">
        <f t="shared" si="14"/>
        <v>945</v>
      </c>
    </row>
    <row r="947" spans="1:1">
      <c r="A947" s="42">
        <f t="shared" si="14"/>
        <v>946</v>
      </c>
    </row>
    <row r="948" spans="1:1">
      <c r="A948" s="42">
        <f t="shared" si="14"/>
        <v>947</v>
      </c>
    </row>
    <row r="949" spans="1:1">
      <c r="A949" s="42">
        <f t="shared" si="14"/>
        <v>948</v>
      </c>
    </row>
    <row r="950" spans="1:1">
      <c r="A950" s="42">
        <f t="shared" si="14"/>
        <v>949</v>
      </c>
    </row>
    <row r="951" spans="1:1">
      <c r="A951" s="42">
        <f t="shared" si="14"/>
        <v>950</v>
      </c>
    </row>
    <row r="952" spans="1:1">
      <c r="A952" s="42">
        <f t="shared" si="14"/>
        <v>951</v>
      </c>
    </row>
    <row r="953" spans="1:1">
      <c r="A953" s="42">
        <f t="shared" si="14"/>
        <v>952</v>
      </c>
    </row>
    <row r="954" spans="1:1">
      <c r="A954" s="42">
        <f t="shared" si="14"/>
        <v>953</v>
      </c>
    </row>
    <row r="955" spans="1:1">
      <c r="A955" s="42">
        <f t="shared" si="14"/>
        <v>954</v>
      </c>
    </row>
    <row r="956" spans="1:1">
      <c r="A956" s="42">
        <f t="shared" si="14"/>
        <v>955</v>
      </c>
    </row>
    <row r="957" spans="1:1">
      <c r="A957" s="42">
        <f t="shared" si="14"/>
        <v>956</v>
      </c>
    </row>
    <row r="958" spans="1:1">
      <c r="A958" s="42">
        <f t="shared" si="14"/>
        <v>957</v>
      </c>
    </row>
    <row r="959" spans="1:1">
      <c r="A959" s="42">
        <f t="shared" si="14"/>
        <v>958</v>
      </c>
    </row>
    <row r="960" spans="1:1">
      <c r="A960" s="42">
        <f t="shared" si="14"/>
        <v>959</v>
      </c>
    </row>
    <row r="961" spans="1:1">
      <c r="A961" s="42">
        <f t="shared" si="14"/>
        <v>960</v>
      </c>
    </row>
    <row r="962" spans="1:1">
      <c r="A962" s="42">
        <f t="shared" si="14"/>
        <v>961</v>
      </c>
    </row>
    <row r="963" spans="1:1">
      <c r="A963" s="42">
        <f t="shared" ref="A963:A1026" si="15">ROW()-1</f>
        <v>962</v>
      </c>
    </row>
    <row r="964" spans="1:1">
      <c r="A964" s="42">
        <f t="shared" si="15"/>
        <v>963</v>
      </c>
    </row>
    <row r="965" spans="1:1">
      <c r="A965" s="42">
        <f t="shared" si="15"/>
        <v>964</v>
      </c>
    </row>
    <row r="966" spans="1:1">
      <c r="A966" s="42">
        <f t="shared" si="15"/>
        <v>965</v>
      </c>
    </row>
    <row r="967" spans="1:1">
      <c r="A967" s="42">
        <f t="shared" si="15"/>
        <v>966</v>
      </c>
    </row>
    <row r="968" spans="1:1">
      <c r="A968" s="42">
        <f t="shared" si="15"/>
        <v>967</v>
      </c>
    </row>
    <row r="969" spans="1:1">
      <c r="A969" s="42">
        <f t="shared" si="15"/>
        <v>968</v>
      </c>
    </row>
    <row r="970" spans="1:1">
      <c r="A970" s="42">
        <f t="shared" si="15"/>
        <v>969</v>
      </c>
    </row>
    <row r="971" spans="1:1">
      <c r="A971" s="42">
        <f t="shared" si="15"/>
        <v>970</v>
      </c>
    </row>
    <row r="972" spans="1:1">
      <c r="A972" s="42">
        <f t="shared" si="15"/>
        <v>971</v>
      </c>
    </row>
    <row r="973" spans="1:1">
      <c r="A973" s="42">
        <f t="shared" si="15"/>
        <v>972</v>
      </c>
    </row>
    <row r="974" spans="1:1">
      <c r="A974" s="42">
        <f t="shared" si="15"/>
        <v>973</v>
      </c>
    </row>
    <row r="975" spans="1:1">
      <c r="A975" s="42">
        <f t="shared" si="15"/>
        <v>974</v>
      </c>
    </row>
    <row r="976" spans="1:1">
      <c r="A976" s="42">
        <f t="shared" si="15"/>
        <v>975</v>
      </c>
    </row>
    <row r="977" spans="1:1">
      <c r="A977" s="42">
        <f t="shared" si="15"/>
        <v>976</v>
      </c>
    </row>
    <row r="978" spans="1:1">
      <c r="A978" s="42">
        <f t="shared" si="15"/>
        <v>977</v>
      </c>
    </row>
    <row r="979" spans="1:1">
      <c r="A979" s="42">
        <f t="shared" si="15"/>
        <v>978</v>
      </c>
    </row>
    <row r="980" spans="1:1">
      <c r="A980" s="42">
        <f t="shared" si="15"/>
        <v>979</v>
      </c>
    </row>
    <row r="981" spans="1:1">
      <c r="A981" s="42">
        <f t="shared" si="15"/>
        <v>980</v>
      </c>
    </row>
    <row r="982" spans="1:1">
      <c r="A982" s="42">
        <f t="shared" si="15"/>
        <v>981</v>
      </c>
    </row>
    <row r="983" spans="1:1">
      <c r="A983" s="42">
        <f t="shared" si="15"/>
        <v>982</v>
      </c>
    </row>
    <row r="984" spans="1:1">
      <c r="A984" s="42">
        <f t="shared" si="15"/>
        <v>983</v>
      </c>
    </row>
    <row r="985" spans="1:1">
      <c r="A985" s="42">
        <f t="shared" si="15"/>
        <v>984</v>
      </c>
    </row>
    <row r="986" spans="1:1">
      <c r="A986" s="42">
        <f t="shared" si="15"/>
        <v>985</v>
      </c>
    </row>
    <row r="987" spans="1:1">
      <c r="A987" s="42">
        <f t="shared" si="15"/>
        <v>986</v>
      </c>
    </row>
    <row r="988" spans="1:1">
      <c r="A988" s="42">
        <f t="shared" si="15"/>
        <v>987</v>
      </c>
    </row>
    <row r="989" spans="1:1">
      <c r="A989" s="42">
        <f t="shared" si="15"/>
        <v>988</v>
      </c>
    </row>
    <row r="990" spans="1:1">
      <c r="A990" s="42">
        <f t="shared" si="15"/>
        <v>989</v>
      </c>
    </row>
    <row r="991" spans="1:1">
      <c r="A991" s="42">
        <f t="shared" si="15"/>
        <v>990</v>
      </c>
    </row>
    <row r="992" spans="1:1">
      <c r="A992" s="42">
        <f t="shared" si="15"/>
        <v>991</v>
      </c>
    </row>
    <row r="993" spans="1:1">
      <c r="A993" s="42">
        <f t="shared" si="15"/>
        <v>992</v>
      </c>
    </row>
    <row r="994" spans="1:1">
      <c r="A994" s="42">
        <f t="shared" si="15"/>
        <v>993</v>
      </c>
    </row>
    <row r="995" spans="1:1">
      <c r="A995" s="42">
        <f t="shared" si="15"/>
        <v>994</v>
      </c>
    </row>
    <row r="996" spans="1:1">
      <c r="A996" s="42">
        <f t="shared" si="15"/>
        <v>995</v>
      </c>
    </row>
    <row r="997" spans="1:1">
      <c r="A997" s="42">
        <f t="shared" si="15"/>
        <v>996</v>
      </c>
    </row>
    <row r="998" spans="1:1">
      <c r="A998" s="42">
        <f t="shared" si="15"/>
        <v>997</v>
      </c>
    </row>
    <row r="999" spans="1:1">
      <c r="A999" s="42">
        <f t="shared" si="15"/>
        <v>998</v>
      </c>
    </row>
    <row r="1000" spans="1:1">
      <c r="A1000" s="42">
        <f t="shared" si="15"/>
        <v>999</v>
      </c>
    </row>
    <row r="1001" spans="1:1">
      <c r="A1001" s="42">
        <f t="shared" si="15"/>
        <v>1000</v>
      </c>
    </row>
    <row r="1002" spans="1:1">
      <c r="A1002" s="42">
        <f t="shared" si="15"/>
        <v>1001</v>
      </c>
    </row>
    <row r="1003" spans="1:1">
      <c r="A1003" s="42">
        <f t="shared" si="15"/>
        <v>1002</v>
      </c>
    </row>
    <row r="1004" spans="1:1">
      <c r="A1004" s="42">
        <f t="shared" si="15"/>
        <v>1003</v>
      </c>
    </row>
    <row r="1005" spans="1:1">
      <c r="A1005" s="42">
        <f t="shared" si="15"/>
        <v>1004</v>
      </c>
    </row>
    <row r="1006" spans="1:1">
      <c r="A1006" s="42">
        <f t="shared" si="15"/>
        <v>1005</v>
      </c>
    </row>
    <row r="1007" spans="1:1">
      <c r="A1007" s="42">
        <f t="shared" si="15"/>
        <v>1006</v>
      </c>
    </row>
    <row r="1008" spans="1:1">
      <c r="A1008" s="42">
        <f t="shared" si="15"/>
        <v>1007</v>
      </c>
    </row>
    <row r="1009" spans="1:1">
      <c r="A1009" s="42">
        <f t="shared" si="15"/>
        <v>1008</v>
      </c>
    </row>
    <row r="1010" spans="1:1">
      <c r="A1010" s="42">
        <f t="shared" si="15"/>
        <v>1009</v>
      </c>
    </row>
    <row r="1011" spans="1:1">
      <c r="A1011" s="42">
        <f t="shared" si="15"/>
        <v>1010</v>
      </c>
    </row>
    <row r="1012" spans="1:1">
      <c r="A1012" s="42">
        <f t="shared" si="15"/>
        <v>1011</v>
      </c>
    </row>
    <row r="1013" spans="1:1">
      <c r="A1013" s="42">
        <f t="shared" si="15"/>
        <v>1012</v>
      </c>
    </row>
    <row r="1014" spans="1:1">
      <c r="A1014" s="42">
        <f t="shared" si="15"/>
        <v>1013</v>
      </c>
    </row>
    <row r="1015" spans="1:1">
      <c r="A1015" s="42">
        <f t="shared" si="15"/>
        <v>1014</v>
      </c>
    </row>
    <row r="1016" spans="1:1">
      <c r="A1016" s="42">
        <f t="shared" si="15"/>
        <v>1015</v>
      </c>
    </row>
    <row r="1017" spans="1:1">
      <c r="A1017" s="42">
        <f t="shared" si="15"/>
        <v>1016</v>
      </c>
    </row>
    <row r="1018" spans="1:1">
      <c r="A1018" s="42">
        <f t="shared" si="15"/>
        <v>1017</v>
      </c>
    </row>
    <row r="1019" spans="1:1">
      <c r="A1019" s="42">
        <f t="shared" si="15"/>
        <v>1018</v>
      </c>
    </row>
    <row r="1020" spans="1:1">
      <c r="A1020" s="42">
        <f t="shared" si="15"/>
        <v>1019</v>
      </c>
    </row>
    <row r="1021" spans="1:1">
      <c r="A1021" s="42">
        <f t="shared" si="15"/>
        <v>1020</v>
      </c>
    </row>
    <row r="1022" spans="1:1">
      <c r="A1022" s="42">
        <f t="shared" si="15"/>
        <v>1021</v>
      </c>
    </row>
    <row r="1023" spans="1:1">
      <c r="A1023" s="42">
        <f t="shared" si="15"/>
        <v>1022</v>
      </c>
    </row>
    <row r="1024" spans="1:1">
      <c r="A1024" s="42">
        <f t="shared" si="15"/>
        <v>1023</v>
      </c>
    </row>
    <row r="1025" spans="1:1">
      <c r="A1025" s="42">
        <f t="shared" si="15"/>
        <v>1024</v>
      </c>
    </row>
    <row r="1026" spans="1:1">
      <c r="A1026" s="42">
        <f t="shared" si="15"/>
        <v>1025</v>
      </c>
    </row>
    <row r="1027" spans="1:1">
      <c r="A1027" s="42">
        <f t="shared" ref="A1027:A1090" si="16">ROW()-1</f>
        <v>1026</v>
      </c>
    </row>
    <row r="1028" spans="1:1">
      <c r="A1028" s="42">
        <f t="shared" si="16"/>
        <v>1027</v>
      </c>
    </row>
    <row r="1029" spans="1:1">
      <c r="A1029" s="42">
        <f t="shared" si="16"/>
        <v>1028</v>
      </c>
    </row>
    <row r="1030" spans="1:1">
      <c r="A1030" s="42">
        <f t="shared" si="16"/>
        <v>1029</v>
      </c>
    </row>
    <row r="1031" spans="1:1">
      <c r="A1031" s="42">
        <f t="shared" si="16"/>
        <v>1030</v>
      </c>
    </row>
    <row r="1032" spans="1:1">
      <c r="A1032" s="42">
        <f t="shared" si="16"/>
        <v>1031</v>
      </c>
    </row>
    <row r="1033" spans="1:1">
      <c r="A1033" s="42">
        <f t="shared" si="16"/>
        <v>1032</v>
      </c>
    </row>
    <row r="1034" spans="1:1">
      <c r="A1034" s="42">
        <f t="shared" si="16"/>
        <v>1033</v>
      </c>
    </row>
    <row r="1035" spans="1:1">
      <c r="A1035" s="42">
        <f t="shared" si="16"/>
        <v>1034</v>
      </c>
    </row>
    <row r="1036" spans="1:1">
      <c r="A1036" s="42">
        <f t="shared" si="16"/>
        <v>1035</v>
      </c>
    </row>
    <row r="1037" spans="1:1">
      <c r="A1037" s="42">
        <f t="shared" si="16"/>
        <v>1036</v>
      </c>
    </row>
    <row r="1038" spans="1:1">
      <c r="A1038" s="42">
        <f t="shared" si="16"/>
        <v>1037</v>
      </c>
    </row>
    <row r="1039" spans="1:1">
      <c r="A1039" s="42">
        <f t="shared" si="16"/>
        <v>1038</v>
      </c>
    </row>
    <row r="1040" spans="1:1">
      <c r="A1040" s="42">
        <f t="shared" si="16"/>
        <v>1039</v>
      </c>
    </row>
    <row r="1041" spans="1:1">
      <c r="A1041" s="42">
        <f t="shared" si="16"/>
        <v>1040</v>
      </c>
    </row>
    <row r="1042" spans="1:1">
      <c r="A1042" s="42">
        <f t="shared" si="16"/>
        <v>1041</v>
      </c>
    </row>
    <row r="1043" spans="1:1">
      <c r="A1043" s="42">
        <f t="shared" si="16"/>
        <v>1042</v>
      </c>
    </row>
    <row r="1044" spans="1:1">
      <c r="A1044" s="42">
        <f t="shared" si="16"/>
        <v>1043</v>
      </c>
    </row>
    <row r="1045" spans="1:1">
      <c r="A1045" s="42">
        <f t="shared" si="16"/>
        <v>1044</v>
      </c>
    </row>
    <row r="1046" spans="1:1">
      <c r="A1046" s="42">
        <f t="shared" si="16"/>
        <v>1045</v>
      </c>
    </row>
    <row r="1047" spans="1:1">
      <c r="A1047" s="42">
        <f t="shared" si="16"/>
        <v>1046</v>
      </c>
    </row>
    <row r="1048" spans="1:1">
      <c r="A1048" s="42">
        <f t="shared" si="16"/>
        <v>1047</v>
      </c>
    </row>
    <row r="1049" spans="1:1">
      <c r="A1049" s="42">
        <f t="shared" si="16"/>
        <v>1048</v>
      </c>
    </row>
    <row r="1050" spans="1:1">
      <c r="A1050" s="42">
        <f t="shared" si="16"/>
        <v>1049</v>
      </c>
    </row>
    <row r="1051" spans="1:1">
      <c r="A1051" s="42">
        <f t="shared" si="16"/>
        <v>1050</v>
      </c>
    </row>
    <row r="1052" spans="1:1">
      <c r="A1052" s="42">
        <f t="shared" si="16"/>
        <v>1051</v>
      </c>
    </row>
    <row r="1053" spans="1:1">
      <c r="A1053" s="42">
        <f t="shared" si="16"/>
        <v>1052</v>
      </c>
    </row>
    <row r="1054" spans="1:1">
      <c r="A1054" s="42">
        <f t="shared" si="16"/>
        <v>1053</v>
      </c>
    </row>
    <row r="1055" spans="1:1">
      <c r="A1055" s="42">
        <f t="shared" si="16"/>
        <v>1054</v>
      </c>
    </row>
    <row r="1056" spans="1:1">
      <c r="A1056" s="42">
        <f t="shared" si="16"/>
        <v>1055</v>
      </c>
    </row>
    <row r="1057" spans="1:1">
      <c r="A1057" s="42">
        <f t="shared" si="16"/>
        <v>1056</v>
      </c>
    </row>
    <row r="1058" spans="1:1">
      <c r="A1058" s="42">
        <f t="shared" si="16"/>
        <v>1057</v>
      </c>
    </row>
    <row r="1059" spans="1:1">
      <c r="A1059" s="42">
        <f t="shared" si="16"/>
        <v>1058</v>
      </c>
    </row>
    <row r="1060" spans="1:1">
      <c r="A1060" s="42">
        <f t="shared" si="16"/>
        <v>1059</v>
      </c>
    </row>
    <row r="1061" spans="1:1">
      <c r="A1061" s="42">
        <f t="shared" si="16"/>
        <v>1060</v>
      </c>
    </row>
    <row r="1062" spans="1:1">
      <c r="A1062" s="42">
        <f t="shared" si="16"/>
        <v>1061</v>
      </c>
    </row>
    <row r="1063" spans="1:1">
      <c r="A1063" s="42">
        <f t="shared" si="16"/>
        <v>1062</v>
      </c>
    </row>
    <row r="1064" spans="1:1">
      <c r="A1064" s="42">
        <f t="shared" si="16"/>
        <v>1063</v>
      </c>
    </row>
    <row r="1065" spans="1:1">
      <c r="A1065" s="42">
        <f t="shared" si="16"/>
        <v>1064</v>
      </c>
    </row>
    <row r="1066" spans="1:1">
      <c r="A1066" s="42">
        <f t="shared" si="16"/>
        <v>1065</v>
      </c>
    </row>
    <row r="1067" spans="1:1">
      <c r="A1067" s="42">
        <f t="shared" si="16"/>
        <v>1066</v>
      </c>
    </row>
    <row r="1068" spans="1:1">
      <c r="A1068" s="42">
        <f t="shared" si="16"/>
        <v>1067</v>
      </c>
    </row>
    <row r="1069" spans="1:1">
      <c r="A1069" s="42">
        <f t="shared" si="16"/>
        <v>1068</v>
      </c>
    </row>
    <row r="1070" spans="1:1">
      <c r="A1070" s="42">
        <f t="shared" si="16"/>
        <v>1069</v>
      </c>
    </row>
    <row r="1071" spans="1:1">
      <c r="A1071" s="42">
        <f t="shared" si="16"/>
        <v>1070</v>
      </c>
    </row>
    <row r="1072" spans="1:1">
      <c r="A1072" s="42">
        <f t="shared" si="16"/>
        <v>1071</v>
      </c>
    </row>
    <row r="1073" spans="1:1">
      <c r="A1073" s="42">
        <f t="shared" si="16"/>
        <v>1072</v>
      </c>
    </row>
    <row r="1074" spans="1:1">
      <c r="A1074" s="42">
        <f t="shared" si="16"/>
        <v>1073</v>
      </c>
    </row>
    <row r="1075" spans="1:1">
      <c r="A1075" s="42">
        <f t="shared" si="16"/>
        <v>1074</v>
      </c>
    </row>
    <row r="1076" spans="1:1">
      <c r="A1076" s="42">
        <f t="shared" si="16"/>
        <v>1075</v>
      </c>
    </row>
    <row r="1077" spans="1:1">
      <c r="A1077" s="42">
        <f t="shared" si="16"/>
        <v>1076</v>
      </c>
    </row>
    <row r="1078" spans="1:1">
      <c r="A1078" s="42">
        <f t="shared" si="16"/>
        <v>1077</v>
      </c>
    </row>
    <row r="1079" spans="1:1">
      <c r="A1079" s="42">
        <f t="shared" si="16"/>
        <v>1078</v>
      </c>
    </row>
    <row r="1080" spans="1:1">
      <c r="A1080" s="42">
        <f t="shared" si="16"/>
        <v>1079</v>
      </c>
    </row>
    <row r="1081" spans="1:1">
      <c r="A1081" s="42">
        <f t="shared" si="16"/>
        <v>1080</v>
      </c>
    </row>
    <row r="1082" spans="1:1">
      <c r="A1082" s="42">
        <f t="shared" si="16"/>
        <v>1081</v>
      </c>
    </row>
    <row r="1083" spans="1:1">
      <c r="A1083" s="42">
        <f t="shared" si="16"/>
        <v>1082</v>
      </c>
    </row>
    <row r="1084" spans="1:1">
      <c r="A1084" s="42">
        <f t="shared" si="16"/>
        <v>1083</v>
      </c>
    </row>
    <row r="1085" spans="1:1">
      <c r="A1085" s="42">
        <f t="shared" si="16"/>
        <v>1084</v>
      </c>
    </row>
    <row r="1086" spans="1:1">
      <c r="A1086" s="42">
        <f t="shared" si="16"/>
        <v>1085</v>
      </c>
    </row>
    <row r="1087" spans="1:1">
      <c r="A1087" s="42">
        <f t="shared" si="16"/>
        <v>1086</v>
      </c>
    </row>
    <row r="1088" spans="1:1">
      <c r="A1088" s="42">
        <f t="shared" si="16"/>
        <v>1087</v>
      </c>
    </row>
    <row r="1089" spans="1:1">
      <c r="A1089" s="42">
        <f t="shared" si="16"/>
        <v>1088</v>
      </c>
    </row>
    <row r="1090" spans="1:1">
      <c r="A1090" s="42">
        <f t="shared" si="16"/>
        <v>1089</v>
      </c>
    </row>
    <row r="1091" spans="1:1">
      <c r="A1091" s="42">
        <f t="shared" ref="A1091:A1154" si="17">ROW()-1</f>
        <v>1090</v>
      </c>
    </row>
    <row r="1092" spans="1:1">
      <c r="A1092" s="42">
        <f t="shared" si="17"/>
        <v>1091</v>
      </c>
    </row>
    <row r="1093" spans="1:1">
      <c r="A1093" s="42">
        <f t="shared" si="17"/>
        <v>1092</v>
      </c>
    </row>
    <row r="1094" spans="1:1">
      <c r="A1094" s="42">
        <f t="shared" si="17"/>
        <v>1093</v>
      </c>
    </row>
    <row r="1095" spans="1:1">
      <c r="A1095" s="42">
        <f t="shared" si="17"/>
        <v>1094</v>
      </c>
    </row>
    <row r="1096" spans="1:1">
      <c r="A1096" s="42">
        <f t="shared" si="17"/>
        <v>1095</v>
      </c>
    </row>
    <row r="1097" spans="1:1">
      <c r="A1097" s="42">
        <f t="shared" si="17"/>
        <v>1096</v>
      </c>
    </row>
    <row r="1098" spans="1:1">
      <c r="A1098" s="42">
        <f t="shared" si="17"/>
        <v>1097</v>
      </c>
    </row>
    <row r="1099" spans="1:1">
      <c r="A1099" s="42">
        <f t="shared" si="17"/>
        <v>1098</v>
      </c>
    </row>
    <row r="1100" spans="1:1">
      <c r="A1100" s="42">
        <f t="shared" si="17"/>
        <v>1099</v>
      </c>
    </row>
    <row r="1101" spans="1:1">
      <c r="A1101" s="42">
        <f t="shared" si="17"/>
        <v>1100</v>
      </c>
    </row>
    <row r="1102" spans="1:1">
      <c r="A1102" s="42">
        <f t="shared" si="17"/>
        <v>1101</v>
      </c>
    </row>
    <row r="1103" spans="1:1">
      <c r="A1103" s="42">
        <f t="shared" si="17"/>
        <v>1102</v>
      </c>
    </row>
    <row r="1104" spans="1:1">
      <c r="A1104" s="42">
        <f t="shared" si="17"/>
        <v>1103</v>
      </c>
    </row>
    <row r="1105" spans="1:1">
      <c r="A1105" s="42">
        <f t="shared" si="17"/>
        <v>1104</v>
      </c>
    </row>
    <row r="1106" spans="1:1">
      <c r="A1106" s="42">
        <f t="shared" si="17"/>
        <v>1105</v>
      </c>
    </row>
    <row r="1107" spans="1:1">
      <c r="A1107" s="42">
        <f t="shared" si="17"/>
        <v>1106</v>
      </c>
    </row>
    <row r="1108" spans="1:1">
      <c r="A1108" s="42">
        <f t="shared" si="17"/>
        <v>1107</v>
      </c>
    </row>
    <row r="1109" spans="1:1">
      <c r="A1109" s="42">
        <f t="shared" si="17"/>
        <v>1108</v>
      </c>
    </row>
    <row r="1110" spans="1:1">
      <c r="A1110" s="42">
        <f t="shared" si="17"/>
        <v>1109</v>
      </c>
    </row>
    <row r="1111" spans="1:1">
      <c r="A1111" s="42">
        <f t="shared" si="17"/>
        <v>1110</v>
      </c>
    </row>
    <row r="1112" spans="1:1">
      <c r="A1112" s="42">
        <f t="shared" si="17"/>
        <v>1111</v>
      </c>
    </row>
    <row r="1113" spans="1:1">
      <c r="A1113" s="42">
        <f t="shared" si="17"/>
        <v>1112</v>
      </c>
    </row>
    <row r="1114" spans="1:1">
      <c r="A1114" s="42">
        <f t="shared" si="17"/>
        <v>1113</v>
      </c>
    </row>
    <row r="1115" spans="1:1">
      <c r="A1115" s="42">
        <f t="shared" si="17"/>
        <v>1114</v>
      </c>
    </row>
    <row r="1116" spans="1:1">
      <c r="A1116" s="42">
        <f t="shared" si="17"/>
        <v>1115</v>
      </c>
    </row>
    <row r="1117" spans="1:1">
      <c r="A1117" s="42">
        <f t="shared" si="17"/>
        <v>1116</v>
      </c>
    </row>
    <row r="1118" spans="1:1">
      <c r="A1118" s="42">
        <f t="shared" si="17"/>
        <v>1117</v>
      </c>
    </row>
    <row r="1119" spans="1:1">
      <c r="A1119" s="42">
        <f t="shared" si="17"/>
        <v>1118</v>
      </c>
    </row>
    <row r="1120" spans="1:1">
      <c r="A1120" s="42">
        <f t="shared" si="17"/>
        <v>1119</v>
      </c>
    </row>
    <row r="1121" spans="1:1">
      <c r="A1121" s="42">
        <f t="shared" si="17"/>
        <v>1120</v>
      </c>
    </row>
    <row r="1122" spans="1:1">
      <c r="A1122" s="42">
        <f t="shared" si="17"/>
        <v>1121</v>
      </c>
    </row>
    <row r="1123" spans="1:1">
      <c r="A1123" s="42">
        <f t="shared" si="17"/>
        <v>1122</v>
      </c>
    </row>
    <row r="1124" spans="1:1">
      <c r="A1124" s="42">
        <f t="shared" si="17"/>
        <v>1123</v>
      </c>
    </row>
    <row r="1125" spans="1:1">
      <c r="A1125" s="42">
        <f t="shared" si="17"/>
        <v>1124</v>
      </c>
    </row>
    <row r="1126" spans="1:1">
      <c r="A1126" s="42">
        <f t="shared" si="17"/>
        <v>1125</v>
      </c>
    </row>
    <row r="1127" spans="1:1">
      <c r="A1127" s="42">
        <f t="shared" si="17"/>
        <v>1126</v>
      </c>
    </row>
    <row r="1128" spans="1:1">
      <c r="A1128" s="42">
        <f t="shared" si="17"/>
        <v>1127</v>
      </c>
    </row>
    <row r="1129" spans="1:1">
      <c r="A1129" s="42">
        <f t="shared" si="17"/>
        <v>1128</v>
      </c>
    </row>
    <row r="1130" spans="1:1">
      <c r="A1130" s="42">
        <f t="shared" si="17"/>
        <v>1129</v>
      </c>
    </row>
    <row r="1131" spans="1:1">
      <c r="A1131" s="42">
        <f t="shared" si="17"/>
        <v>1130</v>
      </c>
    </row>
    <row r="1132" spans="1:1">
      <c r="A1132" s="42">
        <f t="shared" si="17"/>
        <v>1131</v>
      </c>
    </row>
    <row r="1133" spans="1:1">
      <c r="A1133" s="42">
        <f t="shared" si="17"/>
        <v>1132</v>
      </c>
    </row>
    <row r="1134" spans="1:1">
      <c r="A1134" s="42">
        <f t="shared" si="17"/>
        <v>1133</v>
      </c>
    </row>
    <row r="1135" spans="1:1">
      <c r="A1135" s="42">
        <f t="shared" si="17"/>
        <v>1134</v>
      </c>
    </row>
    <row r="1136" spans="1:1">
      <c r="A1136" s="42">
        <f t="shared" si="17"/>
        <v>1135</v>
      </c>
    </row>
    <row r="1137" spans="1:1">
      <c r="A1137" s="42">
        <f t="shared" si="17"/>
        <v>1136</v>
      </c>
    </row>
    <row r="1138" spans="1:1">
      <c r="A1138" s="42">
        <f t="shared" si="17"/>
        <v>1137</v>
      </c>
    </row>
    <row r="1139" spans="1:1">
      <c r="A1139" s="42">
        <f t="shared" si="17"/>
        <v>1138</v>
      </c>
    </row>
    <row r="1140" spans="1:1">
      <c r="A1140" s="42">
        <f t="shared" si="17"/>
        <v>1139</v>
      </c>
    </row>
    <row r="1141" spans="1:1">
      <c r="A1141" s="42">
        <f t="shared" si="17"/>
        <v>1140</v>
      </c>
    </row>
    <row r="1142" spans="1:1">
      <c r="A1142" s="42">
        <f t="shared" si="17"/>
        <v>1141</v>
      </c>
    </row>
    <row r="1143" spans="1:1">
      <c r="A1143" s="42">
        <f t="shared" si="17"/>
        <v>1142</v>
      </c>
    </row>
    <row r="1144" spans="1:1">
      <c r="A1144" s="42">
        <f t="shared" si="17"/>
        <v>1143</v>
      </c>
    </row>
    <row r="1145" spans="1:1">
      <c r="A1145" s="42">
        <f t="shared" si="17"/>
        <v>1144</v>
      </c>
    </row>
    <row r="1146" spans="1:1">
      <c r="A1146" s="42">
        <f t="shared" si="17"/>
        <v>1145</v>
      </c>
    </row>
    <row r="1147" spans="1:1">
      <c r="A1147" s="42">
        <f t="shared" si="17"/>
        <v>1146</v>
      </c>
    </row>
    <row r="1148" spans="1:1">
      <c r="A1148" s="42">
        <f t="shared" si="17"/>
        <v>1147</v>
      </c>
    </row>
    <row r="1149" spans="1:1">
      <c r="A1149" s="42">
        <f t="shared" si="17"/>
        <v>1148</v>
      </c>
    </row>
    <row r="1150" spans="1:1">
      <c r="A1150" s="42">
        <f t="shared" si="17"/>
        <v>1149</v>
      </c>
    </row>
    <row r="1151" spans="1:1">
      <c r="A1151" s="42">
        <f t="shared" si="17"/>
        <v>1150</v>
      </c>
    </row>
    <row r="1152" spans="1:1">
      <c r="A1152" s="42">
        <f t="shared" si="17"/>
        <v>1151</v>
      </c>
    </row>
    <row r="1153" spans="1:1">
      <c r="A1153" s="42">
        <f t="shared" si="17"/>
        <v>1152</v>
      </c>
    </row>
    <row r="1154" spans="1:1">
      <c r="A1154" s="42">
        <f t="shared" si="17"/>
        <v>1153</v>
      </c>
    </row>
    <row r="1155" spans="1:1">
      <c r="A1155" s="42">
        <f t="shared" ref="A1155:A1218" si="18">ROW()-1</f>
        <v>1154</v>
      </c>
    </row>
    <row r="1156" spans="1:1">
      <c r="A1156" s="42">
        <f t="shared" si="18"/>
        <v>1155</v>
      </c>
    </row>
    <row r="1157" spans="1:1">
      <c r="A1157" s="42">
        <f t="shared" si="18"/>
        <v>1156</v>
      </c>
    </row>
    <row r="1158" spans="1:1">
      <c r="A1158" s="42">
        <f t="shared" si="18"/>
        <v>1157</v>
      </c>
    </row>
    <row r="1159" spans="1:1">
      <c r="A1159" s="42">
        <f t="shared" si="18"/>
        <v>1158</v>
      </c>
    </row>
    <row r="1160" spans="1:1">
      <c r="A1160" s="42">
        <f t="shared" si="18"/>
        <v>1159</v>
      </c>
    </row>
    <row r="1161" spans="1:1">
      <c r="A1161" s="42">
        <f t="shared" si="18"/>
        <v>1160</v>
      </c>
    </row>
    <row r="1162" spans="1:1">
      <c r="A1162" s="42">
        <f t="shared" si="18"/>
        <v>1161</v>
      </c>
    </row>
    <row r="1163" spans="1:1">
      <c r="A1163" s="42">
        <f t="shared" si="18"/>
        <v>1162</v>
      </c>
    </row>
    <row r="1164" spans="1:1">
      <c r="A1164" s="42">
        <f t="shared" si="18"/>
        <v>1163</v>
      </c>
    </row>
    <row r="1165" spans="1:1">
      <c r="A1165" s="42">
        <f t="shared" si="18"/>
        <v>1164</v>
      </c>
    </row>
    <row r="1166" spans="1:1">
      <c r="A1166" s="42">
        <f t="shared" si="18"/>
        <v>1165</v>
      </c>
    </row>
    <row r="1167" spans="1:1">
      <c r="A1167" s="42">
        <f t="shared" si="18"/>
        <v>1166</v>
      </c>
    </row>
    <row r="1168" spans="1:1">
      <c r="A1168" s="42">
        <f t="shared" si="18"/>
        <v>1167</v>
      </c>
    </row>
    <row r="1169" spans="1:1">
      <c r="A1169" s="42">
        <f t="shared" si="18"/>
        <v>1168</v>
      </c>
    </row>
    <row r="1170" spans="1:1">
      <c r="A1170" s="42">
        <f t="shared" si="18"/>
        <v>1169</v>
      </c>
    </row>
    <row r="1171" spans="1:1">
      <c r="A1171" s="42">
        <f t="shared" si="18"/>
        <v>1170</v>
      </c>
    </row>
    <row r="1172" spans="1:1">
      <c r="A1172" s="42">
        <f t="shared" si="18"/>
        <v>1171</v>
      </c>
    </row>
    <row r="1173" spans="1:1">
      <c r="A1173" s="42">
        <f t="shared" si="18"/>
        <v>1172</v>
      </c>
    </row>
    <row r="1174" spans="1:1">
      <c r="A1174" s="42">
        <f t="shared" si="18"/>
        <v>1173</v>
      </c>
    </row>
    <row r="1175" spans="1:1">
      <c r="A1175" s="42">
        <f t="shared" si="18"/>
        <v>1174</v>
      </c>
    </row>
    <row r="1176" spans="1:1">
      <c r="A1176" s="42">
        <f t="shared" si="18"/>
        <v>1175</v>
      </c>
    </row>
    <row r="1177" spans="1:1">
      <c r="A1177" s="42">
        <f t="shared" si="18"/>
        <v>1176</v>
      </c>
    </row>
    <row r="1178" spans="1:1">
      <c r="A1178" s="42">
        <f t="shared" si="18"/>
        <v>1177</v>
      </c>
    </row>
    <row r="1179" spans="1:1">
      <c r="A1179" s="42">
        <f t="shared" si="18"/>
        <v>1178</v>
      </c>
    </row>
    <row r="1180" spans="1:1">
      <c r="A1180" s="42">
        <f t="shared" si="18"/>
        <v>1179</v>
      </c>
    </row>
    <row r="1181" spans="1:1">
      <c r="A1181" s="42">
        <f t="shared" si="18"/>
        <v>1180</v>
      </c>
    </row>
    <row r="1182" spans="1:1">
      <c r="A1182" s="42">
        <f t="shared" si="18"/>
        <v>1181</v>
      </c>
    </row>
    <row r="1183" spans="1:1">
      <c r="A1183" s="42">
        <f t="shared" si="18"/>
        <v>1182</v>
      </c>
    </row>
    <row r="1184" spans="1:1">
      <c r="A1184" s="42">
        <f t="shared" si="18"/>
        <v>1183</v>
      </c>
    </row>
    <row r="1185" spans="1:1">
      <c r="A1185" s="42">
        <f t="shared" si="18"/>
        <v>1184</v>
      </c>
    </row>
    <row r="1186" spans="1:1">
      <c r="A1186" s="42">
        <f t="shared" si="18"/>
        <v>1185</v>
      </c>
    </row>
    <row r="1187" spans="1:1">
      <c r="A1187" s="42">
        <f t="shared" si="18"/>
        <v>1186</v>
      </c>
    </row>
    <row r="1188" spans="1:1">
      <c r="A1188" s="42">
        <f t="shared" si="18"/>
        <v>1187</v>
      </c>
    </row>
    <row r="1189" spans="1:1">
      <c r="A1189" s="42">
        <f t="shared" si="18"/>
        <v>1188</v>
      </c>
    </row>
    <row r="1190" spans="1:1">
      <c r="A1190" s="42">
        <f t="shared" si="18"/>
        <v>1189</v>
      </c>
    </row>
    <row r="1191" spans="1:1">
      <c r="A1191" s="42">
        <f t="shared" si="18"/>
        <v>1190</v>
      </c>
    </row>
    <row r="1192" spans="1:1">
      <c r="A1192" s="42">
        <f t="shared" si="18"/>
        <v>1191</v>
      </c>
    </row>
    <row r="1193" spans="1:1">
      <c r="A1193" s="42">
        <f t="shared" si="18"/>
        <v>1192</v>
      </c>
    </row>
    <row r="1194" spans="1:1">
      <c r="A1194" s="42">
        <f t="shared" si="18"/>
        <v>1193</v>
      </c>
    </row>
    <row r="1195" spans="1:1">
      <c r="A1195" s="42">
        <f t="shared" si="18"/>
        <v>1194</v>
      </c>
    </row>
    <row r="1196" spans="1:1">
      <c r="A1196" s="42">
        <f t="shared" si="18"/>
        <v>1195</v>
      </c>
    </row>
    <row r="1197" spans="1:1">
      <c r="A1197" s="42">
        <f t="shared" si="18"/>
        <v>1196</v>
      </c>
    </row>
    <row r="1198" spans="1:1">
      <c r="A1198" s="42">
        <f t="shared" si="18"/>
        <v>1197</v>
      </c>
    </row>
    <row r="1199" spans="1:1">
      <c r="A1199" s="42">
        <f t="shared" si="18"/>
        <v>1198</v>
      </c>
    </row>
    <row r="1200" spans="1:1">
      <c r="A1200" s="42">
        <f t="shared" si="18"/>
        <v>1199</v>
      </c>
    </row>
    <row r="1201" spans="1:1">
      <c r="A1201" s="42">
        <f t="shared" si="18"/>
        <v>1200</v>
      </c>
    </row>
    <row r="1202" spans="1:1">
      <c r="A1202" s="42">
        <f t="shared" si="18"/>
        <v>1201</v>
      </c>
    </row>
    <row r="1203" spans="1:1">
      <c r="A1203" s="42">
        <f t="shared" si="18"/>
        <v>1202</v>
      </c>
    </row>
    <row r="1204" spans="1:1">
      <c r="A1204" s="42">
        <f t="shared" si="18"/>
        <v>1203</v>
      </c>
    </row>
    <row r="1205" spans="1:1">
      <c r="A1205" s="42">
        <f t="shared" si="18"/>
        <v>1204</v>
      </c>
    </row>
    <row r="1206" spans="1:1">
      <c r="A1206" s="42">
        <f t="shared" si="18"/>
        <v>1205</v>
      </c>
    </row>
    <row r="1207" spans="1:1">
      <c r="A1207" s="42">
        <f t="shared" si="18"/>
        <v>1206</v>
      </c>
    </row>
    <row r="1208" spans="1:1">
      <c r="A1208" s="42">
        <f t="shared" si="18"/>
        <v>1207</v>
      </c>
    </row>
    <row r="1209" spans="1:1">
      <c r="A1209" s="42">
        <f t="shared" si="18"/>
        <v>1208</v>
      </c>
    </row>
    <row r="1210" spans="1:1">
      <c r="A1210" s="42">
        <f t="shared" si="18"/>
        <v>1209</v>
      </c>
    </row>
    <row r="1211" spans="1:1">
      <c r="A1211" s="42">
        <f t="shared" si="18"/>
        <v>1210</v>
      </c>
    </row>
    <row r="1212" spans="1:1">
      <c r="A1212" s="42">
        <f t="shared" si="18"/>
        <v>1211</v>
      </c>
    </row>
    <row r="1213" spans="1:1">
      <c r="A1213" s="42">
        <f t="shared" si="18"/>
        <v>1212</v>
      </c>
    </row>
    <row r="1214" spans="1:1">
      <c r="A1214" s="42">
        <f t="shared" si="18"/>
        <v>1213</v>
      </c>
    </row>
    <row r="1215" spans="1:1">
      <c r="A1215" s="42">
        <f t="shared" si="18"/>
        <v>1214</v>
      </c>
    </row>
    <row r="1216" spans="1:1">
      <c r="A1216" s="42">
        <f t="shared" si="18"/>
        <v>1215</v>
      </c>
    </row>
    <row r="1217" spans="1:1">
      <c r="A1217" s="42">
        <f t="shared" si="18"/>
        <v>1216</v>
      </c>
    </row>
    <row r="1218" spans="1:1">
      <c r="A1218" s="42">
        <f t="shared" si="18"/>
        <v>1217</v>
      </c>
    </row>
    <row r="1219" spans="1:1">
      <c r="A1219" s="42">
        <f t="shared" ref="A1219:A1282" si="19">ROW()-1</f>
        <v>1218</v>
      </c>
    </row>
    <row r="1220" spans="1:1">
      <c r="A1220" s="42">
        <f t="shared" si="19"/>
        <v>1219</v>
      </c>
    </row>
    <row r="1221" spans="1:1">
      <c r="A1221" s="42">
        <f t="shared" si="19"/>
        <v>1220</v>
      </c>
    </row>
    <row r="1222" spans="1:1">
      <c r="A1222" s="42">
        <f t="shared" si="19"/>
        <v>1221</v>
      </c>
    </row>
    <row r="1223" spans="1:1">
      <c r="A1223" s="42">
        <f t="shared" si="19"/>
        <v>1222</v>
      </c>
    </row>
    <row r="1224" spans="1:1">
      <c r="A1224" s="42">
        <f t="shared" si="19"/>
        <v>1223</v>
      </c>
    </row>
    <row r="1225" spans="1:1">
      <c r="A1225" s="42">
        <f t="shared" si="19"/>
        <v>1224</v>
      </c>
    </row>
    <row r="1226" spans="1:1">
      <c r="A1226" s="42">
        <f t="shared" si="19"/>
        <v>1225</v>
      </c>
    </row>
    <row r="1227" spans="1:1">
      <c r="A1227" s="42">
        <f t="shared" si="19"/>
        <v>1226</v>
      </c>
    </row>
    <row r="1228" spans="1:1">
      <c r="A1228" s="42">
        <f t="shared" si="19"/>
        <v>1227</v>
      </c>
    </row>
    <row r="1229" spans="1:1">
      <c r="A1229" s="42">
        <f t="shared" si="19"/>
        <v>1228</v>
      </c>
    </row>
    <row r="1230" spans="1:1">
      <c r="A1230" s="42">
        <f t="shared" si="19"/>
        <v>1229</v>
      </c>
    </row>
    <row r="1231" spans="1:1">
      <c r="A1231" s="42">
        <f t="shared" si="19"/>
        <v>1230</v>
      </c>
    </row>
    <row r="1232" spans="1:1">
      <c r="A1232" s="42">
        <f t="shared" si="19"/>
        <v>1231</v>
      </c>
    </row>
    <row r="1233" spans="1:1">
      <c r="A1233" s="42">
        <f t="shared" si="19"/>
        <v>1232</v>
      </c>
    </row>
    <row r="1234" spans="1:1">
      <c r="A1234" s="42">
        <f t="shared" si="19"/>
        <v>1233</v>
      </c>
    </row>
    <row r="1235" spans="1:1">
      <c r="A1235" s="42">
        <f t="shared" si="19"/>
        <v>1234</v>
      </c>
    </row>
    <row r="1236" spans="1:1">
      <c r="A1236" s="42">
        <f t="shared" si="19"/>
        <v>1235</v>
      </c>
    </row>
    <row r="1237" spans="1:1">
      <c r="A1237" s="42">
        <f t="shared" si="19"/>
        <v>1236</v>
      </c>
    </row>
    <row r="1238" spans="1:1">
      <c r="A1238" s="42">
        <f t="shared" si="19"/>
        <v>1237</v>
      </c>
    </row>
    <row r="1239" spans="1:1">
      <c r="A1239" s="42">
        <f t="shared" si="19"/>
        <v>1238</v>
      </c>
    </row>
    <row r="1240" spans="1:1">
      <c r="A1240" s="42">
        <f t="shared" si="19"/>
        <v>1239</v>
      </c>
    </row>
    <row r="1241" spans="1:1">
      <c r="A1241" s="42">
        <f t="shared" si="19"/>
        <v>1240</v>
      </c>
    </row>
    <row r="1242" spans="1:1">
      <c r="A1242" s="42">
        <f t="shared" si="19"/>
        <v>1241</v>
      </c>
    </row>
    <row r="1243" spans="1:1">
      <c r="A1243" s="42">
        <f t="shared" si="19"/>
        <v>1242</v>
      </c>
    </row>
    <row r="1244" spans="1:1">
      <c r="A1244" s="42">
        <f t="shared" si="19"/>
        <v>1243</v>
      </c>
    </row>
    <row r="1245" spans="1:1">
      <c r="A1245" s="42">
        <f t="shared" si="19"/>
        <v>1244</v>
      </c>
    </row>
    <row r="1246" spans="1:1">
      <c r="A1246" s="42">
        <f t="shared" si="19"/>
        <v>1245</v>
      </c>
    </row>
    <row r="1247" spans="1:1">
      <c r="A1247" s="42">
        <f t="shared" si="19"/>
        <v>1246</v>
      </c>
    </row>
    <row r="1248" spans="1:1">
      <c r="A1248" s="42">
        <f t="shared" si="19"/>
        <v>1247</v>
      </c>
    </row>
    <row r="1249" spans="1:1">
      <c r="A1249" s="42">
        <f t="shared" si="19"/>
        <v>1248</v>
      </c>
    </row>
    <row r="1250" spans="1:1">
      <c r="A1250" s="42">
        <f t="shared" si="19"/>
        <v>1249</v>
      </c>
    </row>
    <row r="1251" spans="1:1">
      <c r="A1251" s="42">
        <f t="shared" si="19"/>
        <v>1250</v>
      </c>
    </row>
    <row r="1252" spans="1:1">
      <c r="A1252" s="42">
        <f t="shared" si="19"/>
        <v>1251</v>
      </c>
    </row>
    <row r="1253" spans="1:1">
      <c r="A1253" s="42">
        <f t="shared" si="19"/>
        <v>1252</v>
      </c>
    </row>
    <row r="1254" spans="1:1">
      <c r="A1254" s="42">
        <f t="shared" si="19"/>
        <v>1253</v>
      </c>
    </row>
    <row r="1255" spans="1:1">
      <c r="A1255" s="42">
        <f t="shared" si="19"/>
        <v>1254</v>
      </c>
    </row>
    <row r="1256" spans="1:1">
      <c r="A1256" s="42">
        <f t="shared" si="19"/>
        <v>1255</v>
      </c>
    </row>
    <row r="1257" spans="1:1">
      <c r="A1257" s="42">
        <f t="shared" si="19"/>
        <v>1256</v>
      </c>
    </row>
    <row r="1258" spans="1:1">
      <c r="A1258" s="42">
        <f t="shared" si="19"/>
        <v>1257</v>
      </c>
    </row>
    <row r="1259" spans="1:1">
      <c r="A1259" s="42">
        <f t="shared" si="19"/>
        <v>1258</v>
      </c>
    </row>
    <row r="1260" spans="1:1">
      <c r="A1260" s="42">
        <f t="shared" si="19"/>
        <v>1259</v>
      </c>
    </row>
    <row r="1261" spans="1:1">
      <c r="A1261" s="42">
        <f t="shared" si="19"/>
        <v>1260</v>
      </c>
    </row>
    <row r="1262" spans="1:1">
      <c r="A1262" s="42">
        <f t="shared" si="19"/>
        <v>1261</v>
      </c>
    </row>
    <row r="1263" spans="1:1">
      <c r="A1263" s="42">
        <f t="shared" si="19"/>
        <v>1262</v>
      </c>
    </row>
    <row r="1264" spans="1:1">
      <c r="A1264" s="42">
        <f t="shared" si="19"/>
        <v>1263</v>
      </c>
    </row>
    <row r="1265" spans="1:1">
      <c r="A1265" s="42">
        <f t="shared" si="19"/>
        <v>1264</v>
      </c>
    </row>
    <row r="1266" spans="1:1">
      <c r="A1266" s="42">
        <f t="shared" si="19"/>
        <v>1265</v>
      </c>
    </row>
    <row r="1267" spans="1:1">
      <c r="A1267" s="42">
        <f t="shared" si="19"/>
        <v>1266</v>
      </c>
    </row>
    <row r="1268" spans="1:1">
      <c r="A1268" s="42">
        <f t="shared" si="19"/>
        <v>1267</v>
      </c>
    </row>
    <row r="1269" spans="1:1">
      <c r="A1269" s="42">
        <f t="shared" si="19"/>
        <v>1268</v>
      </c>
    </row>
    <row r="1270" spans="1:1">
      <c r="A1270" s="42">
        <f t="shared" si="19"/>
        <v>1269</v>
      </c>
    </row>
    <row r="1271" spans="1:1">
      <c r="A1271" s="42">
        <f t="shared" si="19"/>
        <v>1270</v>
      </c>
    </row>
    <row r="1272" spans="1:1">
      <c r="A1272" s="42">
        <f t="shared" si="19"/>
        <v>1271</v>
      </c>
    </row>
    <row r="1273" spans="1:1">
      <c r="A1273" s="42">
        <f t="shared" si="19"/>
        <v>1272</v>
      </c>
    </row>
    <row r="1274" spans="1:1">
      <c r="A1274" s="42">
        <f t="shared" si="19"/>
        <v>1273</v>
      </c>
    </row>
    <row r="1275" spans="1:1">
      <c r="A1275" s="42">
        <f t="shared" si="19"/>
        <v>1274</v>
      </c>
    </row>
    <row r="1276" spans="1:1">
      <c r="A1276" s="42">
        <f t="shared" si="19"/>
        <v>1275</v>
      </c>
    </row>
    <row r="1277" spans="1:1">
      <c r="A1277" s="42">
        <f t="shared" si="19"/>
        <v>1276</v>
      </c>
    </row>
    <row r="1278" spans="1:1">
      <c r="A1278" s="42">
        <f t="shared" si="19"/>
        <v>1277</v>
      </c>
    </row>
    <row r="1279" spans="1:1">
      <c r="A1279" s="42">
        <f t="shared" si="19"/>
        <v>1278</v>
      </c>
    </row>
    <row r="1280" spans="1:1">
      <c r="A1280" s="42">
        <f t="shared" si="19"/>
        <v>1279</v>
      </c>
    </row>
    <row r="1281" spans="1:1">
      <c r="A1281" s="42">
        <f t="shared" si="19"/>
        <v>1280</v>
      </c>
    </row>
    <row r="1282" spans="1:1">
      <c r="A1282" s="42">
        <f t="shared" si="19"/>
        <v>1281</v>
      </c>
    </row>
    <row r="1283" spans="1:1">
      <c r="A1283" s="42">
        <f t="shared" ref="A1283:A1346" si="20">ROW()-1</f>
        <v>1282</v>
      </c>
    </row>
    <row r="1284" spans="1:1">
      <c r="A1284" s="42">
        <f t="shared" si="20"/>
        <v>1283</v>
      </c>
    </row>
    <row r="1285" spans="1:1">
      <c r="A1285" s="42">
        <f t="shared" si="20"/>
        <v>1284</v>
      </c>
    </row>
    <row r="1286" spans="1:1">
      <c r="A1286" s="42">
        <f t="shared" si="20"/>
        <v>1285</v>
      </c>
    </row>
    <row r="1287" spans="1:1">
      <c r="A1287" s="42">
        <f t="shared" si="20"/>
        <v>1286</v>
      </c>
    </row>
    <row r="1288" spans="1:1">
      <c r="A1288" s="42">
        <f t="shared" si="20"/>
        <v>1287</v>
      </c>
    </row>
    <row r="1289" spans="1:1">
      <c r="A1289" s="42">
        <f t="shared" si="20"/>
        <v>1288</v>
      </c>
    </row>
    <row r="1290" spans="1:1">
      <c r="A1290" s="42">
        <f t="shared" si="20"/>
        <v>1289</v>
      </c>
    </row>
    <row r="1291" spans="1:1">
      <c r="A1291" s="42">
        <f t="shared" si="20"/>
        <v>1290</v>
      </c>
    </row>
    <row r="1292" spans="1:1">
      <c r="A1292" s="42">
        <f t="shared" si="20"/>
        <v>1291</v>
      </c>
    </row>
    <row r="1293" spans="1:1">
      <c r="A1293" s="42">
        <f t="shared" si="20"/>
        <v>1292</v>
      </c>
    </row>
    <row r="1294" spans="1:1">
      <c r="A1294" s="42">
        <f t="shared" si="20"/>
        <v>1293</v>
      </c>
    </row>
    <row r="1295" spans="1:1">
      <c r="A1295" s="42">
        <f t="shared" si="20"/>
        <v>1294</v>
      </c>
    </row>
    <row r="1296" spans="1:1">
      <c r="A1296" s="42">
        <f t="shared" si="20"/>
        <v>1295</v>
      </c>
    </row>
    <row r="1297" spans="1:1">
      <c r="A1297" s="42">
        <f t="shared" si="20"/>
        <v>1296</v>
      </c>
    </row>
    <row r="1298" spans="1:1">
      <c r="A1298" s="42">
        <f t="shared" si="20"/>
        <v>1297</v>
      </c>
    </row>
    <row r="1299" spans="1:1">
      <c r="A1299" s="42">
        <f t="shared" si="20"/>
        <v>1298</v>
      </c>
    </row>
    <row r="1300" spans="1:1">
      <c r="A1300" s="42">
        <f t="shared" si="20"/>
        <v>1299</v>
      </c>
    </row>
    <row r="1301" spans="1:1">
      <c r="A1301" s="42">
        <f t="shared" si="20"/>
        <v>1300</v>
      </c>
    </row>
    <row r="1302" spans="1:1">
      <c r="A1302" s="42">
        <f t="shared" si="20"/>
        <v>1301</v>
      </c>
    </row>
    <row r="1303" spans="1:1">
      <c r="A1303" s="42">
        <f t="shared" si="20"/>
        <v>1302</v>
      </c>
    </row>
    <row r="1304" spans="1:1">
      <c r="A1304" s="42">
        <f t="shared" si="20"/>
        <v>1303</v>
      </c>
    </row>
    <row r="1305" spans="1:1">
      <c r="A1305" s="42">
        <f t="shared" si="20"/>
        <v>1304</v>
      </c>
    </row>
    <row r="1306" spans="1:1">
      <c r="A1306" s="42">
        <f t="shared" si="20"/>
        <v>1305</v>
      </c>
    </row>
    <row r="1307" spans="1:1">
      <c r="A1307" s="42">
        <f t="shared" si="20"/>
        <v>1306</v>
      </c>
    </row>
    <row r="1308" spans="1:1">
      <c r="A1308" s="42">
        <f t="shared" si="20"/>
        <v>1307</v>
      </c>
    </row>
    <row r="1309" spans="1:1">
      <c r="A1309" s="42">
        <f t="shared" si="20"/>
        <v>1308</v>
      </c>
    </row>
    <row r="1310" spans="1:1">
      <c r="A1310" s="42">
        <f t="shared" si="20"/>
        <v>1309</v>
      </c>
    </row>
    <row r="1311" spans="1:1">
      <c r="A1311" s="42">
        <f t="shared" si="20"/>
        <v>1310</v>
      </c>
    </row>
    <row r="1312" spans="1:1">
      <c r="A1312" s="42">
        <f t="shared" si="20"/>
        <v>1311</v>
      </c>
    </row>
    <row r="1313" spans="1:1">
      <c r="A1313" s="42">
        <f t="shared" si="20"/>
        <v>1312</v>
      </c>
    </row>
    <row r="1314" spans="1:1">
      <c r="A1314" s="42">
        <f t="shared" si="20"/>
        <v>1313</v>
      </c>
    </row>
    <row r="1315" spans="1:1">
      <c r="A1315" s="42">
        <f t="shared" si="20"/>
        <v>1314</v>
      </c>
    </row>
    <row r="1316" spans="1:1">
      <c r="A1316" s="42">
        <f t="shared" si="20"/>
        <v>1315</v>
      </c>
    </row>
    <row r="1317" spans="1:1">
      <c r="A1317" s="42">
        <f t="shared" si="20"/>
        <v>1316</v>
      </c>
    </row>
    <row r="1318" spans="1:1">
      <c r="A1318" s="42">
        <f t="shared" si="20"/>
        <v>1317</v>
      </c>
    </row>
    <row r="1319" spans="1:1">
      <c r="A1319" s="42">
        <f t="shared" si="20"/>
        <v>1318</v>
      </c>
    </row>
    <row r="1320" spans="1:1">
      <c r="A1320" s="42">
        <f t="shared" si="20"/>
        <v>1319</v>
      </c>
    </row>
    <row r="1321" spans="1:1">
      <c r="A1321" s="42">
        <f t="shared" si="20"/>
        <v>1320</v>
      </c>
    </row>
    <row r="1322" spans="1:1">
      <c r="A1322" s="42">
        <f t="shared" si="20"/>
        <v>1321</v>
      </c>
    </row>
    <row r="1323" spans="1:1">
      <c r="A1323" s="42">
        <f t="shared" si="20"/>
        <v>1322</v>
      </c>
    </row>
    <row r="1324" spans="1:1">
      <c r="A1324" s="42">
        <f t="shared" si="20"/>
        <v>1323</v>
      </c>
    </row>
    <row r="1325" spans="1:1">
      <c r="A1325" s="42">
        <f t="shared" si="20"/>
        <v>1324</v>
      </c>
    </row>
    <row r="1326" spans="1:1">
      <c r="A1326" s="42">
        <f t="shared" si="20"/>
        <v>1325</v>
      </c>
    </row>
    <row r="1327" spans="1:1">
      <c r="A1327" s="42">
        <f t="shared" si="20"/>
        <v>1326</v>
      </c>
    </row>
    <row r="1328" spans="1:1">
      <c r="A1328" s="42">
        <f t="shared" si="20"/>
        <v>1327</v>
      </c>
    </row>
    <row r="1329" spans="1:1">
      <c r="A1329" s="42">
        <f t="shared" si="20"/>
        <v>1328</v>
      </c>
    </row>
    <row r="1330" spans="1:1">
      <c r="A1330" s="42">
        <f t="shared" si="20"/>
        <v>1329</v>
      </c>
    </row>
    <row r="1331" spans="1:1">
      <c r="A1331" s="42">
        <f t="shared" si="20"/>
        <v>1330</v>
      </c>
    </row>
    <row r="1332" spans="1:1">
      <c r="A1332" s="42">
        <f t="shared" si="20"/>
        <v>1331</v>
      </c>
    </row>
    <row r="1333" spans="1:1">
      <c r="A1333" s="42">
        <f t="shared" si="20"/>
        <v>1332</v>
      </c>
    </row>
    <row r="1334" spans="1:1">
      <c r="A1334" s="42">
        <f t="shared" si="20"/>
        <v>1333</v>
      </c>
    </row>
    <row r="1335" spans="1:1">
      <c r="A1335" s="42">
        <f t="shared" si="20"/>
        <v>1334</v>
      </c>
    </row>
    <row r="1336" spans="1:1">
      <c r="A1336" s="42">
        <f t="shared" si="20"/>
        <v>1335</v>
      </c>
    </row>
    <row r="1337" spans="1:1">
      <c r="A1337" s="42">
        <f t="shared" si="20"/>
        <v>1336</v>
      </c>
    </row>
    <row r="1338" spans="1:1">
      <c r="A1338" s="42">
        <f t="shared" si="20"/>
        <v>1337</v>
      </c>
    </row>
    <row r="1339" spans="1:1">
      <c r="A1339" s="42">
        <f t="shared" si="20"/>
        <v>1338</v>
      </c>
    </row>
    <row r="1340" spans="1:1">
      <c r="A1340" s="42">
        <f t="shared" si="20"/>
        <v>1339</v>
      </c>
    </row>
    <row r="1341" spans="1:1">
      <c r="A1341" s="42">
        <f t="shared" si="20"/>
        <v>1340</v>
      </c>
    </row>
    <row r="1342" spans="1:1">
      <c r="A1342" s="42">
        <f t="shared" si="20"/>
        <v>1341</v>
      </c>
    </row>
    <row r="1343" spans="1:1">
      <c r="A1343" s="42">
        <f t="shared" si="20"/>
        <v>1342</v>
      </c>
    </row>
    <row r="1344" spans="1:1">
      <c r="A1344" s="42">
        <f t="shared" si="20"/>
        <v>1343</v>
      </c>
    </row>
    <row r="1345" spans="1:1">
      <c r="A1345" s="42">
        <f t="shared" si="20"/>
        <v>1344</v>
      </c>
    </row>
    <row r="1346" spans="1:1">
      <c r="A1346" s="42">
        <f t="shared" si="20"/>
        <v>1345</v>
      </c>
    </row>
    <row r="1347" spans="1:1">
      <c r="A1347" s="42">
        <f t="shared" ref="A1347:A1410" si="21">ROW()-1</f>
        <v>1346</v>
      </c>
    </row>
    <row r="1348" spans="1:1">
      <c r="A1348" s="42">
        <f t="shared" si="21"/>
        <v>1347</v>
      </c>
    </row>
    <row r="1349" spans="1:1">
      <c r="A1349" s="42">
        <f t="shared" si="21"/>
        <v>1348</v>
      </c>
    </row>
    <row r="1350" spans="1:1">
      <c r="A1350" s="42">
        <f t="shared" si="21"/>
        <v>1349</v>
      </c>
    </row>
    <row r="1351" spans="1:1">
      <c r="A1351" s="42">
        <f t="shared" si="21"/>
        <v>1350</v>
      </c>
    </row>
    <row r="1352" spans="1:1">
      <c r="A1352" s="42">
        <f t="shared" si="21"/>
        <v>1351</v>
      </c>
    </row>
    <row r="1353" spans="1:1">
      <c r="A1353" s="42">
        <f t="shared" si="21"/>
        <v>1352</v>
      </c>
    </row>
    <row r="1354" spans="1:1">
      <c r="A1354" s="42">
        <f t="shared" si="21"/>
        <v>1353</v>
      </c>
    </row>
    <row r="1355" spans="1:1">
      <c r="A1355" s="42">
        <f t="shared" si="21"/>
        <v>1354</v>
      </c>
    </row>
    <row r="1356" spans="1:1">
      <c r="A1356" s="42">
        <f t="shared" si="21"/>
        <v>1355</v>
      </c>
    </row>
    <row r="1357" spans="1:1">
      <c r="A1357" s="42">
        <f t="shared" si="21"/>
        <v>1356</v>
      </c>
    </row>
    <row r="1358" spans="1:1">
      <c r="A1358" s="42">
        <f t="shared" si="21"/>
        <v>1357</v>
      </c>
    </row>
    <row r="1359" spans="1:1">
      <c r="A1359" s="42">
        <f t="shared" si="21"/>
        <v>1358</v>
      </c>
    </row>
    <row r="1360" spans="1:1">
      <c r="A1360" s="42">
        <f t="shared" si="21"/>
        <v>1359</v>
      </c>
    </row>
    <row r="1361" spans="1:1">
      <c r="A1361" s="42">
        <f t="shared" si="21"/>
        <v>1360</v>
      </c>
    </row>
    <row r="1362" spans="1:1">
      <c r="A1362" s="42">
        <f t="shared" si="21"/>
        <v>1361</v>
      </c>
    </row>
    <row r="1363" spans="1:1">
      <c r="A1363" s="42">
        <f t="shared" si="21"/>
        <v>1362</v>
      </c>
    </row>
    <row r="1364" spans="1:1">
      <c r="A1364" s="42">
        <f t="shared" si="21"/>
        <v>1363</v>
      </c>
    </row>
    <row r="1365" spans="1:1">
      <c r="A1365" s="42">
        <f t="shared" si="21"/>
        <v>1364</v>
      </c>
    </row>
    <row r="1366" spans="1:1">
      <c r="A1366" s="42">
        <f t="shared" si="21"/>
        <v>1365</v>
      </c>
    </row>
    <row r="1367" spans="1:1">
      <c r="A1367" s="42">
        <f t="shared" si="21"/>
        <v>1366</v>
      </c>
    </row>
    <row r="1368" spans="1:1">
      <c r="A1368" s="42">
        <f t="shared" si="21"/>
        <v>1367</v>
      </c>
    </row>
    <row r="1369" spans="1:1">
      <c r="A1369" s="42">
        <f t="shared" si="21"/>
        <v>1368</v>
      </c>
    </row>
    <row r="1370" spans="1:1">
      <c r="A1370" s="42">
        <f t="shared" si="21"/>
        <v>1369</v>
      </c>
    </row>
    <row r="1371" spans="1:1">
      <c r="A1371" s="42">
        <f t="shared" si="21"/>
        <v>1370</v>
      </c>
    </row>
    <row r="1372" spans="1:1">
      <c r="A1372" s="42">
        <f t="shared" si="21"/>
        <v>1371</v>
      </c>
    </row>
    <row r="1373" spans="1:1">
      <c r="A1373" s="42">
        <f t="shared" si="21"/>
        <v>1372</v>
      </c>
    </row>
    <row r="1374" spans="1:1">
      <c r="A1374" s="42">
        <f t="shared" si="21"/>
        <v>1373</v>
      </c>
    </row>
    <row r="1375" spans="1:1">
      <c r="A1375" s="42">
        <f t="shared" si="21"/>
        <v>1374</v>
      </c>
    </row>
    <row r="1376" spans="1:1">
      <c r="A1376" s="42">
        <f t="shared" si="21"/>
        <v>1375</v>
      </c>
    </row>
    <row r="1377" spans="1:1">
      <c r="A1377" s="42">
        <f t="shared" si="21"/>
        <v>1376</v>
      </c>
    </row>
    <row r="1378" spans="1:1">
      <c r="A1378" s="42">
        <f t="shared" si="21"/>
        <v>1377</v>
      </c>
    </row>
    <row r="1379" spans="1:1">
      <c r="A1379" s="42">
        <f t="shared" si="21"/>
        <v>1378</v>
      </c>
    </row>
    <row r="1380" spans="1:1">
      <c r="A1380" s="42">
        <f t="shared" si="21"/>
        <v>1379</v>
      </c>
    </row>
    <row r="1381" spans="1:1">
      <c r="A1381" s="42">
        <f t="shared" si="21"/>
        <v>1380</v>
      </c>
    </row>
    <row r="1382" spans="1:1">
      <c r="A1382" s="42">
        <f t="shared" si="21"/>
        <v>1381</v>
      </c>
    </row>
    <row r="1383" spans="1:1">
      <c r="A1383" s="42">
        <f t="shared" si="21"/>
        <v>1382</v>
      </c>
    </row>
    <row r="1384" spans="1:1">
      <c r="A1384" s="42">
        <f t="shared" si="21"/>
        <v>1383</v>
      </c>
    </row>
    <row r="1385" spans="1:1">
      <c r="A1385" s="42">
        <f t="shared" si="21"/>
        <v>1384</v>
      </c>
    </row>
    <row r="1386" spans="1:1">
      <c r="A1386" s="42">
        <f t="shared" si="21"/>
        <v>1385</v>
      </c>
    </row>
    <row r="1387" spans="1:1">
      <c r="A1387" s="42">
        <f t="shared" si="21"/>
        <v>1386</v>
      </c>
    </row>
    <row r="1388" spans="1:1">
      <c r="A1388" s="42">
        <f t="shared" si="21"/>
        <v>1387</v>
      </c>
    </row>
    <row r="1389" spans="1:1">
      <c r="A1389" s="42">
        <f t="shared" si="21"/>
        <v>1388</v>
      </c>
    </row>
    <row r="1390" spans="1:1">
      <c r="A1390" s="42">
        <f t="shared" si="21"/>
        <v>1389</v>
      </c>
    </row>
    <row r="1391" spans="1:1">
      <c r="A1391" s="42">
        <f t="shared" si="21"/>
        <v>1390</v>
      </c>
    </row>
    <row r="1392" spans="1:1">
      <c r="A1392" s="42">
        <f t="shared" si="21"/>
        <v>1391</v>
      </c>
    </row>
    <row r="1393" spans="1:1">
      <c r="A1393" s="42">
        <f t="shared" si="21"/>
        <v>1392</v>
      </c>
    </row>
    <row r="1394" spans="1:1">
      <c r="A1394" s="42">
        <f t="shared" si="21"/>
        <v>1393</v>
      </c>
    </row>
    <row r="1395" spans="1:1">
      <c r="A1395" s="42">
        <f t="shared" si="21"/>
        <v>1394</v>
      </c>
    </row>
    <row r="1396" spans="1:1">
      <c r="A1396" s="42">
        <f t="shared" si="21"/>
        <v>1395</v>
      </c>
    </row>
    <row r="1397" spans="1:1">
      <c r="A1397" s="42">
        <f t="shared" si="21"/>
        <v>1396</v>
      </c>
    </row>
    <row r="1398" spans="1:1">
      <c r="A1398" s="42">
        <f t="shared" si="21"/>
        <v>1397</v>
      </c>
    </row>
    <row r="1399" spans="1:1">
      <c r="A1399" s="42">
        <f t="shared" si="21"/>
        <v>1398</v>
      </c>
    </row>
    <row r="1400" spans="1:1">
      <c r="A1400" s="42">
        <f t="shared" si="21"/>
        <v>1399</v>
      </c>
    </row>
    <row r="1401" spans="1:1">
      <c r="A1401" s="42">
        <f t="shared" si="21"/>
        <v>1400</v>
      </c>
    </row>
    <row r="1402" spans="1:1">
      <c r="A1402" s="42">
        <f t="shared" si="21"/>
        <v>1401</v>
      </c>
    </row>
    <row r="1403" spans="1:1">
      <c r="A1403" s="42">
        <f t="shared" si="21"/>
        <v>1402</v>
      </c>
    </row>
    <row r="1404" spans="1:1">
      <c r="A1404" s="42">
        <f t="shared" si="21"/>
        <v>1403</v>
      </c>
    </row>
    <row r="1405" spans="1:1">
      <c r="A1405" s="42">
        <f t="shared" si="21"/>
        <v>1404</v>
      </c>
    </row>
    <row r="1406" spans="1:1">
      <c r="A1406" s="42">
        <f t="shared" si="21"/>
        <v>1405</v>
      </c>
    </row>
    <row r="1407" spans="1:1">
      <c r="A1407" s="42">
        <f t="shared" si="21"/>
        <v>1406</v>
      </c>
    </row>
    <row r="1408" spans="1:1">
      <c r="A1408" s="42">
        <f t="shared" si="21"/>
        <v>1407</v>
      </c>
    </row>
    <row r="1409" spans="1:1">
      <c r="A1409" s="42">
        <f t="shared" si="21"/>
        <v>1408</v>
      </c>
    </row>
    <row r="1410" spans="1:1">
      <c r="A1410" s="42">
        <f t="shared" si="21"/>
        <v>1409</v>
      </c>
    </row>
    <row r="1411" spans="1:1">
      <c r="A1411" s="42">
        <f t="shared" ref="A1411:A1474" si="22">ROW()-1</f>
        <v>1410</v>
      </c>
    </row>
    <row r="1412" spans="1:1">
      <c r="A1412" s="42">
        <f t="shared" si="22"/>
        <v>1411</v>
      </c>
    </row>
    <row r="1413" spans="1:1">
      <c r="A1413" s="42">
        <f t="shared" si="22"/>
        <v>1412</v>
      </c>
    </row>
    <row r="1414" spans="1:1">
      <c r="A1414" s="42">
        <f t="shared" si="22"/>
        <v>1413</v>
      </c>
    </row>
    <row r="1415" spans="1:1">
      <c r="A1415" s="42">
        <f t="shared" si="22"/>
        <v>1414</v>
      </c>
    </row>
    <row r="1416" spans="1:1">
      <c r="A1416" s="42">
        <f t="shared" si="22"/>
        <v>1415</v>
      </c>
    </row>
    <row r="1417" spans="1:1">
      <c r="A1417" s="42">
        <f t="shared" si="22"/>
        <v>1416</v>
      </c>
    </row>
    <row r="1418" spans="1:1">
      <c r="A1418" s="42">
        <f t="shared" si="22"/>
        <v>1417</v>
      </c>
    </row>
    <row r="1419" spans="1:1">
      <c r="A1419" s="42">
        <f t="shared" si="22"/>
        <v>1418</v>
      </c>
    </row>
    <row r="1420" spans="1:1">
      <c r="A1420" s="42">
        <f t="shared" si="22"/>
        <v>1419</v>
      </c>
    </row>
    <row r="1421" spans="1:1">
      <c r="A1421" s="42">
        <f t="shared" si="22"/>
        <v>1420</v>
      </c>
    </row>
    <row r="1422" spans="1:1">
      <c r="A1422" s="42">
        <f t="shared" si="22"/>
        <v>1421</v>
      </c>
    </row>
    <row r="1423" spans="1:1">
      <c r="A1423" s="42">
        <f t="shared" si="22"/>
        <v>1422</v>
      </c>
    </row>
    <row r="1424" spans="1:1">
      <c r="A1424" s="42">
        <f t="shared" si="22"/>
        <v>1423</v>
      </c>
    </row>
    <row r="1425" spans="1:1">
      <c r="A1425" s="42">
        <f t="shared" si="22"/>
        <v>1424</v>
      </c>
    </row>
    <row r="1426" spans="1:1">
      <c r="A1426" s="42">
        <f t="shared" si="22"/>
        <v>1425</v>
      </c>
    </row>
    <row r="1427" spans="1:1">
      <c r="A1427" s="42">
        <f t="shared" si="22"/>
        <v>1426</v>
      </c>
    </row>
    <row r="1428" spans="1:1">
      <c r="A1428" s="42">
        <f t="shared" si="22"/>
        <v>1427</v>
      </c>
    </row>
    <row r="1429" spans="1:1">
      <c r="A1429" s="42">
        <f t="shared" si="22"/>
        <v>1428</v>
      </c>
    </row>
    <row r="1430" spans="1:1">
      <c r="A1430" s="42">
        <f t="shared" si="22"/>
        <v>1429</v>
      </c>
    </row>
    <row r="1431" spans="1:1">
      <c r="A1431" s="42">
        <f t="shared" si="22"/>
        <v>1430</v>
      </c>
    </row>
    <row r="1432" spans="1:1">
      <c r="A1432" s="42">
        <f t="shared" si="22"/>
        <v>1431</v>
      </c>
    </row>
    <row r="1433" spans="1:1">
      <c r="A1433" s="42">
        <f t="shared" si="22"/>
        <v>1432</v>
      </c>
    </row>
    <row r="1434" spans="1:1">
      <c r="A1434" s="42">
        <f t="shared" si="22"/>
        <v>1433</v>
      </c>
    </row>
    <row r="1435" spans="1:1">
      <c r="A1435" s="42">
        <f t="shared" si="22"/>
        <v>1434</v>
      </c>
    </row>
    <row r="1436" spans="1:1">
      <c r="A1436" s="42">
        <f t="shared" si="22"/>
        <v>1435</v>
      </c>
    </row>
    <row r="1437" spans="1:1">
      <c r="A1437" s="42">
        <f t="shared" si="22"/>
        <v>1436</v>
      </c>
    </row>
    <row r="1438" spans="1:1">
      <c r="A1438" s="42">
        <f t="shared" si="22"/>
        <v>1437</v>
      </c>
    </row>
    <row r="1439" spans="1:1">
      <c r="A1439" s="42">
        <f t="shared" si="22"/>
        <v>1438</v>
      </c>
    </row>
    <row r="1440" spans="1:1">
      <c r="A1440" s="42">
        <f t="shared" si="22"/>
        <v>1439</v>
      </c>
    </row>
    <row r="1441" spans="1:1">
      <c r="A1441" s="42">
        <f t="shared" si="22"/>
        <v>1440</v>
      </c>
    </row>
    <row r="1442" spans="1:1">
      <c r="A1442" s="42">
        <f t="shared" si="22"/>
        <v>1441</v>
      </c>
    </row>
    <row r="1443" spans="1:1">
      <c r="A1443" s="42">
        <f t="shared" si="22"/>
        <v>1442</v>
      </c>
    </row>
    <row r="1444" spans="1:1">
      <c r="A1444" s="42">
        <f t="shared" si="22"/>
        <v>1443</v>
      </c>
    </row>
    <row r="1445" spans="1:1">
      <c r="A1445" s="42">
        <f t="shared" si="22"/>
        <v>1444</v>
      </c>
    </row>
    <row r="1446" spans="1:1">
      <c r="A1446" s="42">
        <f t="shared" si="22"/>
        <v>1445</v>
      </c>
    </row>
    <row r="1447" spans="1:1">
      <c r="A1447" s="42">
        <f t="shared" si="22"/>
        <v>1446</v>
      </c>
    </row>
    <row r="1448" spans="1:1">
      <c r="A1448" s="42">
        <f t="shared" si="22"/>
        <v>1447</v>
      </c>
    </row>
    <row r="1449" spans="1:1">
      <c r="A1449" s="42">
        <f t="shared" si="22"/>
        <v>1448</v>
      </c>
    </row>
    <row r="1450" spans="1:1">
      <c r="A1450" s="42">
        <f t="shared" si="22"/>
        <v>1449</v>
      </c>
    </row>
    <row r="1451" spans="1:1">
      <c r="A1451" s="42">
        <f t="shared" si="22"/>
        <v>1450</v>
      </c>
    </row>
    <row r="1452" spans="1:1">
      <c r="A1452" s="42">
        <f t="shared" si="22"/>
        <v>1451</v>
      </c>
    </row>
    <row r="1453" spans="1:1">
      <c r="A1453" s="42">
        <f t="shared" si="22"/>
        <v>1452</v>
      </c>
    </row>
    <row r="1454" spans="1:1">
      <c r="A1454" s="42">
        <f t="shared" si="22"/>
        <v>1453</v>
      </c>
    </row>
    <row r="1455" spans="1:1">
      <c r="A1455" s="42">
        <f t="shared" si="22"/>
        <v>1454</v>
      </c>
    </row>
    <row r="1456" spans="1:1">
      <c r="A1456" s="42">
        <f t="shared" si="22"/>
        <v>1455</v>
      </c>
    </row>
    <row r="1457" spans="1:1">
      <c r="A1457" s="42">
        <f t="shared" si="22"/>
        <v>1456</v>
      </c>
    </row>
    <row r="1458" spans="1:1">
      <c r="A1458" s="42">
        <f t="shared" si="22"/>
        <v>1457</v>
      </c>
    </row>
    <row r="1459" spans="1:1">
      <c r="A1459" s="42">
        <f t="shared" si="22"/>
        <v>1458</v>
      </c>
    </row>
    <row r="1460" spans="1:1">
      <c r="A1460" s="42">
        <f t="shared" si="22"/>
        <v>1459</v>
      </c>
    </row>
    <row r="1461" spans="1:1">
      <c r="A1461" s="42">
        <f t="shared" si="22"/>
        <v>1460</v>
      </c>
    </row>
    <row r="1462" spans="1:1">
      <c r="A1462" s="42">
        <f t="shared" si="22"/>
        <v>1461</v>
      </c>
    </row>
    <row r="1463" spans="1:1">
      <c r="A1463" s="42">
        <f t="shared" si="22"/>
        <v>1462</v>
      </c>
    </row>
    <row r="1464" spans="1:1">
      <c r="A1464" s="42">
        <f t="shared" si="22"/>
        <v>1463</v>
      </c>
    </row>
    <row r="1465" spans="1:1">
      <c r="A1465" s="42">
        <f t="shared" si="22"/>
        <v>1464</v>
      </c>
    </row>
    <row r="1466" spans="1:1">
      <c r="A1466" s="42">
        <f t="shared" si="22"/>
        <v>1465</v>
      </c>
    </row>
    <row r="1467" spans="1:1">
      <c r="A1467" s="42">
        <f t="shared" si="22"/>
        <v>1466</v>
      </c>
    </row>
    <row r="1468" spans="1:1">
      <c r="A1468" s="42">
        <f t="shared" si="22"/>
        <v>1467</v>
      </c>
    </row>
    <row r="1469" spans="1:1">
      <c r="A1469" s="42">
        <f t="shared" si="22"/>
        <v>1468</v>
      </c>
    </row>
    <row r="1470" spans="1:1">
      <c r="A1470" s="42">
        <f t="shared" si="22"/>
        <v>1469</v>
      </c>
    </row>
    <row r="1471" spans="1:1">
      <c r="A1471" s="42">
        <f t="shared" si="22"/>
        <v>1470</v>
      </c>
    </row>
    <row r="1472" spans="1:1">
      <c r="A1472" s="42">
        <f t="shared" si="22"/>
        <v>1471</v>
      </c>
    </row>
    <row r="1473" spans="1:1">
      <c r="A1473" s="42">
        <f t="shared" si="22"/>
        <v>1472</v>
      </c>
    </row>
    <row r="1474" spans="1:1">
      <c r="A1474" s="42">
        <f t="shared" si="22"/>
        <v>1473</v>
      </c>
    </row>
    <row r="1475" spans="1:1">
      <c r="A1475" s="42">
        <f t="shared" ref="A1475:A1538" si="23">ROW()-1</f>
        <v>1474</v>
      </c>
    </row>
    <row r="1476" spans="1:1">
      <c r="A1476" s="42">
        <f t="shared" si="23"/>
        <v>1475</v>
      </c>
    </row>
    <row r="1477" spans="1:1">
      <c r="A1477" s="42">
        <f t="shared" si="23"/>
        <v>1476</v>
      </c>
    </row>
    <row r="1478" spans="1:1">
      <c r="A1478" s="42">
        <f t="shared" si="23"/>
        <v>1477</v>
      </c>
    </row>
    <row r="1479" spans="1:1">
      <c r="A1479" s="42">
        <f t="shared" si="23"/>
        <v>1478</v>
      </c>
    </row>
    <row r="1480" spans="1:1">
      <c r="A1480" s="42">
        <f t="shared" si="23"/>
        <v>1479</v>
      </c>
    </row>
    <row r="1481" spans="1:1">
      <c r="A1481" s="42">
        <f t="shared" si="23"/>
        <v>1480</v>
      </c>
    </row>
    <row r="1482" spans="1:1">
      <c r="A1482" s="42">
        <f t="shared" si="23"/>
        <v>1481</v>
      </c>
    </row>
    <row r="1483" spans="1:1">
      <c r="A1483" s="42">
        <f t="shared" si="23"/>
        <v>1482</v>
      </c>
    </row>
    <row r="1484" spans="1:1">
      <c r="A1484" s="42">
        <f t="shared" si="23"/>
        <v>1483</v>
      </c>
    </row>
    <row r="1485" spans="1:1">
      <c r="A1485" s="42">
        <f t="shared" si="23"/>
        <v>1484</v>
      </c>
    </row>
    <row r="1486" spans="1:1">
      <c r="A1486" s="42">
        <f t="shared" si="23"/>
        <v>1485</v>
      </c>
    </row>
    <row r="1487" spans="1:1">
      <c r="A1487" s="42">
        <f t="shared" si="23"/>
        <v>1486</v>
      </c>
    </row>
    <row r="1488" spans="1:1">
      <c r="A1488" s="42">
        <f t="shared" si="23"/>
        <v>1487</v>
      </c>
    </row>
    <row r="1489" spans="1:1">
      <c r="A1489" s="42">
        <f t="shared" si="23"/>
        <v>1488</v>
      </c>
    </row>
    <row r="1490" spans="1:1">
      <c r="A1490" s="42">
        <f t="shared" si="23"/>
        <v>1489</v>
      </c>
    </row>
    <row r="1491" spans="1:1">
      <c r="A1491" s="42">
        <f t="shared" si="23"/>
        <v>1490</v>
      </c>
    </row>
    <row r="1492" spans="1:1">
      <c r="A1492" s="42">
        <f t="shared" si="23"/>
        <v>1491</v>
      </c>
    </row>
    <row r="1493" spans="1:1">
      <c r="A1493" s="42">
        <f t="shared" si="23"/>
        <v>1492</v>
      </c>
    </row>
    <row r="1494" spans="1:1">
      <c r="A1494" s="42">
        <f t="shared" si="23"/>
        <v>1493</v>
      </c>
    </row>
    <row r="1495" spans="1:1">
      <c r="A1495" s="42">
        <f t="shared" si="23"/>
        <v>1494</v>
      </c>
    </row>
    <row r="1496" spans="1:1">
      <c r="A1496" s="42">
        <f t="shared" si="23"/>
        <v>1495</v>
      </c>
    </row>
    <row r="1497" spans="1:1">
      <c r="A1497" s="42">
        <f t="shared" si="23"/>
        <v>1496</v>
      </c>
    </row>
    <row r="1498" spans="1:1">
      <c r="A1498" s="42">
        <f t="shared" si="23"/>
        <v>1497</v>
      </c>
    </row>
    <row r="1499" spans="1:1">
      <c r="A1499" s="42">
        <f t="shared" si="23"/>
        <v>1498</v>
      </c>
    </row>
    <row r="1500" spans="1:1">
      <c r="A1500" s="42">
        <f t="shared" si="23"/>
        <v>1499</v>
      </c>
    </row>
    <row r="1501" spans="1:1">
      <c r="A1501" s="42">
        <f t="shared" si="23"/>
        <v>1500</v>
      </c>
    </row>
    <row r="1502" spans="1:1">
      <c r="A1502" s="42">
        <f t="shared" si="23"/>
        <v>1501</v>
      </c>
    </row>
    <row r="1503" spans="1:1">
      <c r="A1503" s="42">
        <f t="shared" si="23"/>
        <v>1502</v>
      </c>
    </row>
    <row r="1504" spans="1:1">
      <c r="A1504" s="42">
        <f t="shared" si="23"/>
        <v>1503</v>
      </c>
    </row>
    <row r="1505" spans="1:1">
      <c r="A1505" s="42">
        <f t="shared" si="23"/>
        <v>1504</v>
      </c>
    </row>
    <row r="1506" spans="1:1">
      <c r="A1506" s="42">
        <f t="shared" si="23"/>
        <v>1505</v>
      </c>
    </row>
    <row r="1507" spans="1:1">
      <c r="A1507" s="42">
        <f t="shared" si="23"/>
        <v>1506</v>
      </c>
    </row>
    <row r="1508" spans="1:1">
      <c r="A1508" s="42">
        <f t="shared" si="23"/>
        <v>1507</v>
      </c>
    </row>
    <row r="1509" spans="1:1">
      <c r="A1509" s="42">
        <f t="shared" si="23"/>
        <v>1508</v>
      </c>
    </row>
    <row r="1510" spans="1:1">
      <c r="A1510" s="42">
        <f t="shared" si="23"/>
        <v>1509</v>
      </c>
    </row>
    <row r="1511" spans="1:1">
      <c r="A1511" s="42">
        <f t="shared" si="23"/>
        <v>1510</v>
      </c>
    </row>
    <row r="1512" spans="1:1">
      <c r="A1512" s="42">
        <f t="shared" si="23"/>
        <v>1511</v>
      </c>
    </row>
    <row r="1513" spans="1:1">
      <c r="A1513" s="42">
        <f t="shared" si="23"/>
        <v>1512</v>
      </c>
    </row>
    <row r="1514" spans="1:1">
      <c r="A1514" s="42">
        <f t="shared" si="23"/>
        <v>1513</v>
      </c>
    </row>
    <row r="1515" spans="1:1">
      <c r="A1515" s="42">
        <f t="shared" si="23"/>
        <v>1514</v>
      </c>
    </row>
    <row r="1516" spans="1:1">
      <c r="A1516" s="42">
        <f t="shared" si="23"/>
        <v>1515</v>
      </c>
    </row>
    <row r="1517" spans="1:1">
      <c r="A1517" s="42">
        <f t="shared" si="23"/>
        <v>1516</v>
      </c>
    </row>
    <row r="1518" spans="1:1">
      <c r="A1518" s="42">
        <f t="shared" si="23"/>
        <v>1517</v>
      </c>
    </row>
    <row r="1519" spans="1:1">
      <c r="A1519" s="42">
        <f t="shared" si="23"/>
        <v>1518</v>
      </c>
    </row>
    <row r="1520" spans="1:1">
      <c r="A1520" s="42">
        <f t="shared" si="23"/>
        <v>1519</v>
      </c>
    </row>
    <row r="1521" spans="1:1">
      <c r="A1521" s="42">
        <f t="shared" si="23"/>
        <v>1520</v>
      </c>
    </row>
    <row r="1522" spans="1:1">
      <c r="A1522" s="42">
        <f t="shared" si="23"/>
        <v>1521</v>
      </c>
    </row>
    <row r="1523" spans="1:1">
      <c r="A1523" s="42">
        <f t="shared" si="23"/>
        <v>1522</v>
      </c>
    </row>
    <row r="1524" spans="1:1">
      <c r="A1524" s="42">
        <f t="shared" si="23"/>
        <v>1523</v>
      </c>
    </row>
    <row r="1525" spans="1:1">
      <c r="A1525" s="42">
        <f t="shared" si="23"/>
        <v>1524</v>
      </c>
    </row>
    <row r="1526" spans="1:1">
      <c r="A1526" s="42">
        <f t="shared" si="23"/>
        <v>1525</v>
      </c>
    </row>
    <row r="1527" spans="1:1">
      <c r="A1527" s="42">
        <f t="shared" si="23"/>
        <v>1526</v>
      </c>
    </row>
    <row r="1528" spans="1:1">
      <c r="A1528" s="42">
        <f t="shared" si="23"/>
        <v>1527</v>
      </c>
    </row>
    <row r="1529" spans="1:1">
      <c r="A1529" s="42">
        <f t="shared" si="23"/>
        <v>1528</v>
      </c>
    </row>
    <row r="1530" spans="1:1">
      <c r="A1530" s="42">
        <f t="shared" si="23"/>
        <v>1529</v>
      </c>
    </row>
    <row r="1531" spans="1:1">
      <c r="A1531" s="42">
        <f t="shared" si="23"/>
        <v>1530</v>
      </c>
    </row>
    <row r="1532" spans="1:1">
      <c r="A1532" s="42">
        <f t="shared" si="23"/>
        <v>1531</v>
      </c>
    </row>
    <row r="1533" spans="1:1">
      <c r="A1533" s="42">
        <f t="shared" si="23"/>
        <v>1532</v>
      </c>
    </row>
    <row r="1534" spans="1:1">
      <c r="A1534" s="42">
        <f t="shared" si="23"/>
        <v>1533</v>
      </c>
    </row>
    <row r="1535" spans="1:1">
      <c r="A1535" s="42">
        <f t="shared" si="23"/>
        <v>1534</v>
      </c>
    </row>
    <row r="1536" spans="1:1">
      <c r="A1536" s="42">
        <f t="shared" si="23"/>
        <v>1535</v>
      </c>
    </row>
    <row r="1537" spans="1:1">
      <c r="A1537" s="42">
        <f t="shared" si="23"/>
        <v>1536</v>
      </c>
    </row>
    <row r="1538" spans="1:1">
      <c r="A1538" s="42">
        <f t="shared" si="23"/>
        <v>1537</v>
      </c>
    </row>
    <row r="1539" spans="1:1">
      <c r="A1539" s="42">
        <f t="shared" ref="A1539:A1602" si="24">ROW()-1</f>
        <v>1538</v>
      </c>
    </row>
    <row r="1540" spans="1:1">
      <c r="A1540" s="42">
        <f t="shared" si="24"/>
        <v>1539</v>
      </c>
    </row>
    <row r="1541" spans="1:1">
      <c r="A1541" s="42">
        <f t="shared" si="24"/>
        <v>1540</v>
      </c>
    </row>
    <row r="1542" spans="1:1">
      <c r="A1542" s="42">
        <f t="shared" si="24"/>
        <v>1541</v>
      </c>
    </row>
    <row r="1543" spans="1:1">
      <c r="A1543" s="42">
        <f t="shared" si="24"/>
        <v>1542</v>
      </c>
    </row>
    <row r="1544" spans="1:1">
      <c r="A1544" s="42">
        <f t="shared" si="24"/>
        <v>1543</v>
      </c>
    </row>
    <row r="1545" spans="1:1">
      <c r="A1545" s="42">
        <f t="shared" si="24"/>
        <v>1544</v>
      </c>
    </row>
    <row r="1546" spans="1:1">
      <c r="A1546" s="42">
        <f t="shared" si="24"/>
        <v>1545</v>
      </c>
    </row>
    <row r="1547" spans="1:1">
      <c r="A1547" s="42">
        <f t="shared" si="24"/>
        <v>1546</v>
      </c>
    </row>
    <row r="1548" spans="1:1">
      <c r="A1548" s="42">
        <f t="shared" si="24"/>
        <v>1547</v>
      </c>
    </row>
    <row r="1549" spans="1:1">
      <c r="A1549" s="42">
        <f t="shared" si="24"/>
        <v>1548</v>
      </c>
    </row>
    <row r="1550" spans="1:1">
      <c r="A1550" s="42">
        <f t="shared" si="24"/>
        <v>1549</v>
      </c>
    </row>
    <row r="1551" spans="1:1">
      <c r="A1551" s="42">
        <f t="shared" si="24"/>
        <v>1550</v>
      </c>
    </row>
    <row r="1552" spans="1:1">
      <c r="A1552" s="42">
        <f t="shared" si="24"/>
        <v>1551</v>
      </c>
    </row>
    <row r="1553" spans="1:1">
      <c r="A1553" s="42">
        <f t="shared" si="24"/>
        <v>1552</v>
      </c>
    </row>
    <row r="1554" spans="1:1">
      <c r="A1554" s="42">
        <f t="shared" si="24"/>
        <v>1553</v>
      </c>
    </row>
    <row r="1555" spans="1:1">
      <c r="A1555" s="42">
        <f t="shared" si="24"/>
        <v>1554</v>
      </c>
    </row>
    <row r="1556" spans="1:1">
      <c r="A1556" s="42">
        <f t="shared" si="24"/>
        <v>1555</v>
      </c>
    </row>
    <row r="1557" spans="1:1">
      <c r="A1557" s="42">
        <f t="shared" si="24"/>
        <v>1556</v>
      </c>
    </row>
    <row r="1558" spans="1:1">
      <c r="A1558" s="42">
        <f t="shared" si="24"/>
        <v>1557</v>
      </c>
    </row>
    <row r="1559" spans="1:1">
      <c r="A1559" s="42">
        <f t="shared" si="24"/>
        <v>1558</v>
      </c>
    </row>
    <row r="1560" spans="1:1">
      <c r="A1560" s="42">
        <f t="shared" si="24"/>
        <v>1559</v>
      </c>
    </row>
    <row r="1561" spans="1:1">
      <c r="A1561" s="42">
        <f t="shared" si="24"/>
        <v>1560</v>
      </c>
    </row>
    <row r="1562" spans="1:1">
      <c r="A1562" s="42">
        <f t="shared" si="24"/>
        <v>1561</v>
      </c>
    </row>
    <row r="1563" spans="1:1">
      <c r="A1563" s="42">
        <f t="shared" si="24"/>
        <v>1562</v>
      </c>
    </row>
    <row r="1564" spans="1:1">
      <c r="A1564" s="42">
        <f t="shared" si="24"/>
        <v>1563</v>
      </c>
    </row>
    <row r="1565" spans="1:1">
      <c r="A1565" s="42">
        <f t="shared" si="24"/>
        <v>1564</v>
      </c>
    </row>
    <row r="1566" spans="1:1">
      <c r="A1566" s="42">
        <f t="shared" si="24"/>
        <v>1565</v>
      </c>
    </row>
    <row r="1567" spans="1:1">
      <c r="A1567" s="42">
        <f t="shared" si="24"/>
        <v>1566</v>
      </c>
    </row>
    <row r="1568" spans="1:1">
      <c r="A1568" s="42">
        <f t="shared" si="24"/>
        <v>1567</v>
      </c>
    </row>
    <row r="1569" spans="1:1">
      <c r="A1569" s="42">
        <f t="shared" si="24"/>
        <v>1568</v>
      </c>
    </row>
    <row r="1570" spans="1:1">
      <c r="A1570" s="42">
        <f t="shared" si="24"/>
        <v>1569</v>
      </c>
    </row>
    <row r="1571" spans="1:1">
      <c r="A1571" s="42">
        <f t="shared" si="24"/>
        <v>1570</v>
      </c>
    </row>
    <row r="1572" spans="1:1">
      <c r="A1572" s="42">
        <f t="shared" si="24"/>
        <v>1571</v>
      </c>
    </row>
    <row r="1573" spans="1:1">
      <c r="A1573" s="42">
        <f t="shared" si="24"/>
        <v>1572</v>
      </c>
    </row>
    <row r="1574" spans="1:1">
      <c r="A1574" s="42">
        <f t="shared" si="24"/>
        <v>1573</v>
      </c>
    </row>
    <row r="1575" spans="1:1">
      <c r="A1575" s="42">
        <f t="shared" si="24"/>
        <v>1574</v>
      </c>
    </row>
    <row r="1576" spans="1:1">
      <c r="A1576" s="42">
        <f t="shared" si="24"/>
        <v>1575</v>
      </c>
    </row>
    <row r="1577" spans="1:1">
      <c r="A1577" s="42">
        <f t="shared" si="24"/>
        <v>1576</v>
      </c>
    </row>
    <row r="1578" spans="1:1">
      <c r="A1578" s="42">
        <f t="shared" si="24"/>
        <v>1577</v>
      </c>
    </row>
    <row r="1579" spans="1:1">
      <c r="A1579" s="42">
        <f t="shared" si="24"/>
        <v>1578</v>
      </c>
    </row>
    <row r="1580" spans="1:1">
      <c r="A1580" s="42">
        <f t="shared" si="24"/>
        <v>1579</v>
      </c>
    </row>
    <row r="1581" spans="1:1">
      <c r="A1581" s="42">
        <f t="shared" si="24"/>
        <v>1580</v>
      </c>
    </row>
    <row r="1582" spans="1:1">
      <c r="A1582" s="42">
        <f t="shared" si="24"/>
        <v>1581</v>
      </c>
    </row>
    <row r="1583" spans="1:1">
      <c r="A1583" s="42">
        <f t="shared" si="24"/>
        <v>1582</v>
      </c>
    </row>
    <row r="1584" spans="1:1">
      <c r="A1584" s="42">
        <f t="shared" si="24"/>
        <v>1583</v>
      </c>
    </row>
    <row r="1585" spans="1:1">
      <c r="A1585" s="42">
        <f t="shared" si="24"/>
        <v>1584</v>
      </c>
    </row>
    <row r="1586" spans="1:1">
      <c r="A1586" s="42">
        <f t="shared" si="24"/>
        <v>1585</v>
      </c>
    </row>
    <row r="1587" spans="1:1">
      <c r="A1587" s="42">
        <f t="shared" si="24"/>
        <v>1586</v>
      </c>
    </row>
    <row r="1588" spans="1:1">
      <c r="A1588" s="42">
        <f t="shared" si="24"/>
        <v>1587</v>
      </c>
    </row>
    <row r="1589" spans="1:1">
      <c r="A1589" s="42">
        <f t="shared" si="24"/>
        <v>1588</v>
      </c>
    </row>
    <row r="1590" spans="1:1">
      <c r="A1590" s="42">
        <f t="shared" si="24"/>
        <v>1589</v>
      </c>
    </row>
    <row r="1591" spans="1:1">
      <c r="A1591" s="42">
        <f t="shared" si="24"/>
        <v>1590</v>
      </c>
    </row>
    <row r="1592" spans="1:1">
      <c r="A1592" s="42">
        <f t="shared" si="24"/>
        <v>1591</v>
      </c>
    </row>
    <row r="1593" spans="1:1">
      <c r="A1593" s="42">
        <f t="shared" si="24"/>
        <v>1592</v>
      </c>
    </row>
    <row r="1594" spans="1:1">
      <c r="A1594" s="42">
        <f t="shared" si="24"/>
        <v>1593</v>
      </c>
    </row>
    <row r="1595" spans="1:1">
      <c r="A1595" s="42">
        <f t="shared" si="24"/>
        <v>1594</v>
      </c>
    </row>
    <row r="1596" spans="1:1">
      <c r="A1596" s="42">
        <f t="shared" si="24"/>
        <v>1595</v>
      </c>
    </row>
    <row r="1597" spans="1:1">
      <c r="A1597" s="42">
        <f t="shared" si="24"/>
        <v>1596</v>
      </c>
    </row>
    <row r="1598" spans="1:1">
      <c r="A1598" s="42">
        <f t="shared" si="24"/>
        <v>1597</v>
      </c>
    </row>
    <row r="1599" spans="1:1">
      <c r="A1599" s="42">
        <f t="shared" si="24"/>
        <v>1598</v>
      </c>
    </row>
    <row r="1600" spans="1:1">
      <c r="A1600" s="42">
        <f t="shared" si="24"/>
        <v>1599</v>
      </c>
    </row>
    <row r="1601" spans="1:1">
      <c r="A1601" s="42">
        <f t="shared" si="24"/>
        <v>1600</v>
      </c>
    </row>
    <row r="1602" spans="1:1">
      <c r="A1602" s="42">
        <f t="shared" si="24"/>
        <v>1601</v>
      </c>
    </row>
    <row r="1603" spans="1:1">
      <c r="A1603" s="42">
        <f t="shared" ref="A1603:A1666" si="25">ROW()-1</f>
        <v>1602</v>
      </c>
    </row>
    <row r="1604" spans="1:1">
      <c r="A1604" s="42">
        <f t="shared" si="25"/>
        <v>1603</v>
      </c>
    </row>
    <row r="1605" spans="1:1">
      <c r="A1605" s="42">
        <f t="shared" si="25"/>
        <v>1604</v>
      </c>
    </row>
    <row r="1606" spans="1:1">
      <c r="A1606" s="42">
        <f t="shared" si="25"/>
        <v>1605</v>
      </c>
    </row>
    <row r="1607" spans="1:1">
      <c r="A1607" s="42">
        <f t="shared" si="25"/>
        <v>1606</v>
      </c>
    </row>
    <row r="1608" spans="1:1">
      <c r="A1608" s="42">
        <f t="shared" si="25"/>
        <v>1607</v>
      </c>
    </row>
    <row r="1609" spans="1:1">
      <c r="A1609" s="42">
        <f t="shared" si="25"/>
        <v>1608</v>
      </c>
    </row>
    <row r="1610" spans="1:1">
      <c r="A1610" s="42">
        <f t="shared" si="25"/>
        <v>1609</v>
      </c>
    </row>
    <row r="1611" spans="1:1">
      <c r="A1611" s="42">
        <f t="shared" si="25"/>
        <v>1610</v>
      </c>
    </row>
    <row r="1612" spans="1:1">
      <c r="A1612" s="42">
        <f t="shared" si="25"/>
        <v>1611</v>
      </c>
    </row>
    <row r="1613" spans="1:1">
      <c r="A1613" s="42">
        <f t="shared" si="25"/>
        <v>1612</v>
      </c>
    </row>
    <row r="1614" spans="1:1">
      <c r="A1614" s="42">
        <f t="shared" si="25"/>
        <v>1613</v>
      </c>
    </row>
    <row r="1615" spans="1:1">
      <c r="A1615" s="42">
        <f t="shared" si="25"/>
        <v>1614</v>
      </c>
    </row>
    <row r="1616" spans="1:1">
      <c r="A1616" s="42">
        <f t="shared" si="25"/>
        <v>1615</v>
      </c>
    </row>
    <row r="1617" spans="1:1">
      <c r="A1617" s="42">
        <f t="shared" si="25"/>
        <v>1616</v>
      </c>
    </row>
    <row r="1618" spans="1:1">
      <c r="A1618" s="42">
        <f t="shared" si="25"/>
        <v>1617</v>
      </c>
    </row>
    <row r="1619" spans="1:1">
      <c r="A1619" s="42">
        <f t="shared" si="25"/>
        <v>1618</v>
      </c>
    </row>
    <row r="1620" spans="1:1">
      <c r="A1620" s="42">
        <f t="shared" si="25"/>
        <v>1619</v>
      </c>
    </row>
    <row r="1621" spans="1:1">
      <c r="A1621" s="42">
        <f t="shared" si="25"/>
        <v>1620</v>
      </c>
    </row>
    <row r="1622" spans="1:1">
      <c r="A1622" s="42">
        <f t="shared" si="25"/>
        <v>1621</v>
      </c>
    </row>
    <row r="1623" spans="1:1">
      <c r="A1623" s="42">
        <f t="shared" si="25"/>
        <v>1622</v>
      </c>
    </row>
    <row r="1624" spans="1:1">
      <c r="A1624" s="42">
        <f t="shared" si="25"/>
        <v>1623</v>
      </c>
    </row>
    <row r="1625" spans="1:1">
      <c r="A1625" s="42">
        <f t="shared" si="25"/>
        <v>1624</v>
      </c>
    </row>
    <row r="1626" spans="1:1">
      <c r="A1626" s="42">
        <f t="shared" si="25"/>
        <v>1625</v>
      </c>
    </row>
    <row r="1627" spans="1:1">
      <c r="A1627" s="42">
        <f t="shared" si="25"/>
        <v>1626</v>
      </c>
    </row>
    <row r="1628" spans="1:1">
      <c r="A1628" s="42">
        <f t="shared" si="25"/>
        <v>1627</v>
      </c>
    </row>
    <row r="1629" spans="1:1">
      <c r="A1629" s="42">
        <f t="shared" si="25"/>
        <v>1628</v>
      </c>
    </row>
    <row r="1630" spans="1:1">
      <c r="A1630" s="42">
        <f t="shared" si="25"/>
        <v>1629</v>
      </c>
    </row>
    <row r="1631" spans="1:1">
      <c r="A1631" s="42">
        <f t="shared" si="25"/>
        <v>1630</v>
      </c>
    </row>
    <row r="1632" spans="1:1">
      <c r="A1632" s="42">
        <f t="shared" si="25"/>
        <v>1631</v>
      </c>
    </row>
    <row r="1633" spans="1:1">
      <c r="A1633" s="42">
        <f t="shared" si="25"/>
        <v>1632</v>
      </c>
    </row>
    <row r="1634" spans="1:1">
      <c r="A1634" s="42">
        <f t="shared" si="25"/>
        <v>1633</v>
      </c>
    </row>
    <row r="1635" spans="1:1">
      <c r="A1635" s="42">
        <f t="shared" si="25"/>
        <v>1634</v>
      </c>
    </row>
    <row r="1636" spans="1:1">
      <c r="A1636" s="42">
        <f t="shared" si="25"/>
        <v>1635</v>
      </c>
    </row>
    <row r="1637" spans="1:1">
      <c r="A1637" s="42">
        <f t="shared" si="25"/>
        <v>1636</v>
      </c>
    </row>
    <row r="1638" spans="1:1">
      <c r="A1638" s="42">
        <f t="shared" si="25"/>
        <v>1637</v>
      </c>
    </row>
    <row r="1639" spans="1:1">
      <c r="A1639" s="42">
        <f t="shared" si="25"/>
        <v>1638</v>
      </c>
    </row>
    <row r="1640" spans="1:1">
      <c r="A1640" s="42">
        <f t="shared" si="25"/>
        <v>1639</v>
      </c>
    </row>
    <row r="1641" spans="1:1">
      <c r="A1641" s="42">
        <f t="shared" si="25"/>
        <v>1640</v>
      </c>
    </row>
    <row r="1642" spans="1:1">
      <c r="A1642" s="42">
        <f t="shared" si="25"/>
        <v>1641</v>
      </c>
    </row>
    <row r="1643" spans="1:1">
      <c r="A1643" s="42">
        <f t="shared" si="25"/>
        <v>1642</v>
      </c>
    </row>
    <row r="1644" spans="1:1">
      <c r="A1644" s="42">
        <f t="shared" si="25"/>
        <v>1643</v>
      </c>
    </row>
    <row r="1645" spans="1:1">
      <c r="A1645" s="42">
        <f t="shared" si="25"/>
        <v>1644</v>
      </c>
    </row>
    <row r="1646" spans="1:1">
      <c r="A1646" s="42">
        <f t="shared" si="25"/>
        <v>1645</v>
      </c>
    </row>
    <row r="1647" spans="1:1">
      <c r="A1647" s="42">
        <f t="shared" si="25"/>
        <v>1646</v>
      </c>
    </row>
    <row r="1648" spans="1:1">
      <c r="A1648" s="42">
        <f t="shared" si="25"/>
        <v>1647</v>
      </c>
    </row>
    <row r="1649" spans="1:1">
      <c r="A1649" s="42">
        <f t="shared" si="25"/>
        <v>1648</v>
      </c>
    </row>
    <row r="1650" spans="1:1">
      <c r="A1650" s="42">
        <f t="shared" si="25"/>
        <v>1649</v>
      </c>
    </row>
    <row r="1651" spans="1:1">
      <c r="A1651" s="42">
        <f t="shared" si="25"/>
        <v>1650</v>
      </c>
    </row>
    <row r="1652" spans="1:1">
      <c r="A1652" s="42">
        <f t="shared" si="25"/>
        <v>1651</v>
      </c>
    </row>
    <row r="1653" spans="1:1">
      <c r="A1653" s="42">
        <f t="shared" si="25"/>
        <v>1652</v>
      </c>
    </row>
    <row r="1654" spans="1:1">
      <c r="A1654" s="42">
        <f t="shared" si="25"/>
        <v>1653</v>
      </c>
    </row>
    <row r="1655" spans="1:1">
      <c r="A1655" s="42">
        <f t="shared" si="25"/>
        <v>1654</v>
      </c>
    </row>
    <row r="1656" spans="1:1">
      <c r="A1656" s="42">
        <f t="shared" si="25"/>
        <v>1655</v>
      </c>
    </row>
    <row r="1657" spans="1:1">
      <c r="A1657" s="42">
        <f t="shared" si="25"/>
        <v>1656</v>
      </c>
    </row>
    <row r="1658" spans="1:1">
      <c r="A1658" s="42">
        <f t="shared" si="25"/>
        <v>1657</v>
      </c>
    </row>
    <row r="1659" spans="1:1">
      <c r="A1659" s="42">
        <f t="shared" si="25"/>
        <v>1658</v>
      </c>
    </row>
    <row r="1660" spans="1:1">
      <c r="A1660" s="42">
        <f t="shared" si="25"/>
        <v>1659</v>
      </c>
    </row>
    <row r="1661" spans="1:1">
      <c r="A1661" s="42">
        <f t="shared" si="25"/>
        <v>1660</v>
      </c>
    </row>
    <row r="1662" spans="1:1">
      <c r="A1662" s="42">
        <f t="shared" si="25"/>
        <v>1661</v>
      </c>
    </row>
    <row r="1663" spans="1:1">
      <c r="A1663" s="42">
        <f t="shared" si="25"/>
        <v>1662</v>
      </c>
    </row>
    <row r="1664" spans="1:1">
      <c r="A1664" s="42">
        <f t="shared" si="25"/>
        <v>1663</v>
      </c>
    </row>
    <row r="1665" spans="1:1">
      <c r="A1665" s="42">
        <f t="shared" si="25"/>
        <v>1664</v>
      </c>
    </row>
    <row r="1666" spans="1:1">
      <c r="A1666" s="42">
        <f t="shared" si="25"/>
        <v>1665</v>
      </c>
    </row>
    <row r="1667" spans="1:1">
      <c r="A1667" s="42">
        <f t="shared" ref="A1667:A1730" si="26">ROW()-1</f>
        <v>1666</v>
      </c>
    </row>
    <row r="1668" spans="1:1">
      <c r="A1668" s="42">
        <f t="shared" si="26"/>
        <v>1667</v>
      </c>
    </row>
    <row r="1669" spans="1:1">
      <c r="A1669" s="42">
        <f t="shared" si="26"/>
        <v>1668</v>
      </c>
    </row>
    <row r="1670" spans="1:1">
      <c r="A1670" s="42">
        <f t="shared" si="26"/>
        <v>1669</v>
      </c>
    </row>
    <row r="1671" spans="1:1">
      <c r="A1671" s="42">
        <f t="shared" si="26"/>
        <v>1670</v>
      </c>
    </row>
    <row r="1672" spans="1:1">
      <c r="A1672" s="42">
        <f t="shared" si="26"/>
        <v>1671</v>
      </c>
    </row>
    <row r="1673" spans="1:1">
      <c r="A1673" s="42">
        <f t="shared" si="26"/>
        <v>1672</v>
      </c>
    </row>
    <row r="1674" spans="1:1">
      <c r="A1674" s="42">
        <f t="shared" si="26"/>
        <v>1673</v>
      </c>
    </row>
    <row r="1675" spans="1:1">
      <c r="A1675" s="42">
        <f t="shared" si="26"/>
        <v>1674</v>
      </c>
    </row>
    <row r="1676" spans="1:1">
      <c r="A1676" s="42">
        <f t="shared" si="26"/>
        <v>1675</v>
      </c>
    </row>
    <row r="1677" spans="1:1">
      <c r="A1677" s="42">
        <f t="shared" si="26"/>
        <v>1676</v>
      </c>
    </row>
    <row r="1678" spans="1:1">
      <c r="A1678" s="42">
        <f t="shared" si="26"/>
        <v>1677</v>
      </c>
    </row>
    <row r="1679" spans="1:1">
      <c r="A1679" s="42">
        <f t="shared" si="26"/>
        <v>1678</v>
      </c>
    </row>
    <row r="1680" spans="1:1">
      <c r="A1680" s="42">
        <f t="shared" si="26"/>
        <v>1679</v>
      </c>
    </row>
    <row r="1681" spans="1:1">
      <c r="A1681" s="42">
        <f t="shared" si="26"/>
        <v>1680</v>
      </c>
    </row>
    <row r="1682" spans="1:1">
      <c r="A1682" s="42">
        <f t="shared" si="26"/>
        <v>1681</v>
      </c>
    </row>
    <row r="1683" spans="1:1">
      <c r="A1683" s="42">
        <f t="shared" si="26"/>
        <v>1682</v>
      </c>
    </row>
    <row r="1684" spans="1:1">
      <c r="A1684" s="42">
        <f t="shared" si="26"/>
        <v>1683</v>
      </c>
    </row>
    <row r="1685" spans="1:1">
      <c r="A1685" s="42">
        <f t="shared" si="26"/>
        <v>1684</v>
      </c>
    </row>
    <row r="1686" spans="1:1">
      <c r="A1686" s="42">
        <f t="shared" si="26"/>
        <v>1685</v>
      </c>
    </row>
    <row r="1687" spans="1:1">
      <c r="A1687" s="42">
        <f t="shared" si="26"/>
        <v>1686</v>
      </c>
    </row>
    <row r="1688" spans="1:1">
      <c r="A1688" s="42">
        <f t="shared" si="26"/>
        <v>1687</v>
      </c>
    </row>
    <row r="1689" spans="1:1">
      <c r="A1689" s="42">
        <f t="shared" si="26"/>
        <v>1688</v>
      </c>
    </row>
    <row r="1690" spans="1:1">
      <c r="A1690" s="42">
        <f t="shared" si="26"/>
        <v>1689</v>
      </c>
    </row>
    <row r="1691" spans="1:1">
      <c r="A1691" s="42">
        <f t="shared" si="26"/>
        <v>1690</v>
      </c>
    </row>
    <row r="1692" spans="1:1">
      <c r="A1692" s="42">
        <f t="shared" si="26"/>
        <v>1691</v>
      </c>
    </row>
    <row r="1693" spans="1:1">
      <c r="A1693" s="42">
        <f t="shared" si="26"/>
        <v>1692</v>
      </c>
    </row>
    <row r="1694" spans="1:1">
      <c r="A1694" s="42">
        <f t="shared" si="26"/>
        <v>1693</v>
      </c>
    </row>
    <row r="1695" spans="1:1">
      <c r="A1695" s="42">
        <f t="shared" si="26"/>
        <v>1694</v>
      </c>
    </row>
    <row r="1696" spans="1:1">
      <c r="A1696" s="42">
        <f t="shared" si="26"/>
        <v>1695</v>
      </c>
    </row>
    <row r="1697" spans="1:1">
      <c r="A1697" s="42">
        <f t="shared" si="26"/>
        <v>1696</v>
      </c>
    </row>
    <row r="1698" spans="1:1">
      <c r="A1698" s="42">
        <f t="shared" si="26"/>
        <v>1697</v>
      </c>
    </row>
    <row r="1699" spans="1:1">
      <c r="A1699" s="42">
        <f t="shared" si="26"/>
        <v>1698</v>
      </c>
    </row>
    <row r="1700" spans="1:1">
      <c r="A1700" s="42">
        <f t="shared" si="26"/>
        <v>1699</v>
      </c>
    </row>
    <row r="1701" spans="1:1">
      <c r="A1701" s="42">
        <f t="shared" si="26"/>
        <v>1700</v>
      </c>
    </row>
    <row r="1702" spans="1:1">
      <c r="A1702" s="42">
        <f t="shared" si="26"/>
        <v>1701</v>
      </c>
    </row>
    <row r="1703" spans="1:1">
      <c r="A1703" s="42">
        <f t="shared" si="26"/>
        <v>1702</v>
      </c>
    </row>
    <row r="1704" spans="1:1">
      <c r="A1704" s="42">
        <f t="shared" si="26"/>
        <v>1703</v>
      </c>
    </row>
    <row r="1705" spans="1:1">
      <c r="A1705" s="42">
        <f t="shared" si="26"/>
        <v>1704</v>
      </c>
    </row>
    <row r="1706" spans="1:1">
      <c r="A1706" s="42">
        <f t="shared" si="26"/>
        <v>1705</v>
      </c>
    </row>
    <row r="1707" spans="1:1">
      <c r="A1707" s="42">
        <f t="shared" si="26"/>
        <v>1706</v>
      </c>
    </row>
    <row r="1708" spans="1:1">
      <c r="A1708" s="42">
        <f t="shared" si="26"/>
        <v>1707</v>
      </c>
    </row>
    <row r="1709" spans="1:1">
      <c r="A1709" s="42">
        <f t="shared" si="26"/>
        <v>1708</v>
      </c>
    </row>
    <row r="1710" spans="1:1">
      <c r="A1710" s="42">
        <f t="shared" si="26"/>
        <v>1709</v>
      </c>
    </row>
    <row r="1711" spans="1:1">
      <c r="A1711" s="42">
        <f t="shared" si="26"/>
        <v>1710</v>
      </c>
    </row>
    <row r="1712" spans="1:1">
      <c r="A1712" s="42">
        <f t="shared" si="26"/>
        <v>1711</v>
      </c>
    </row>
    <row r="1713" spans="1:1">
      <c r="A1713" s="42">
        <f t="shared" si="26"/>
        <v>1712</v>
      </c>
    </row>
    <row r="1714" spans="1:1">
      <c r="A1714" s="42">
        <f t="shared" si="26"/>
        <v>1713</v>
      </c>
    </row>
    <row r="1715" spans="1:1">
      <c r="A1715" s="42">
        <f t="shared" si="26"/>
        <v>1714</v>
      </c>
    </row>
    <row r="1716" spans="1:1">
      <c r="A1716" s="42">
        <f t="shared" si="26"/>
        <v>1715</v>
      </c>
    </row>
    <row r="1717" spans="1:1">
      <c r="A1717" s="42">
        <f t="shared" si="26"/>
        <v>1716</v>
      </c>
    </row>
    <row r="1718" spans="1:1">
      <c r="A1718" s="42">
        <f t="shared" si="26"/>
        <v>1717</v>
      </c>
    </row>
    <row r="1719" spans="1:1">
      <c r="A1719" s="42">
        <f t="shared" si="26"/>
        <v>1718</v>
      </c>
    </row>
    <row r="1720" spans="1:1">
      <c r="A1720" s="42">
        <f t="shared" si="26"/>
        <v>1719</v>
      </c>
    </row>
    <row r="1721" spans="1:1">
      <c r="A1721" s="42">
        <f t="shared" si="26"/>
        <v>1720</v>
      </c>
    </row>
    <row r="1722" spans="1:1">
      <c r="A1722" s="42">
        <f t="shared" si="26"/>
        <v>1721</v>
      </c>
    </row>
    <row r="1723" spans="1:1">
      <c r="A1723" s="42">
        <f t="shared" si="26"/>
        <v>1722</v>
      </c>
    </row>
    <row r="1724" spans="1:1">
      <c r="A1724" s="42">
        <f t="shared" si="26"/>
        <v>1723</v>
      </c>
    </row>
    <row r="1725" spans="1:1">
      <c r="A1725" s="42">
        <f t="shared" si="26"/>
        <v>1724</v>
      </c>
    </row>
    <row r="1726" spans="1:1">
      <c r="A1726" s="42">
        <f t="shared" si="26"/>
        <v>1725</v>
      </c>
    </row>
    <row r="1727" spans="1:1">
      <c r="A1727" s="42">
        <f t="shared" si="26"/>
        <v>1726</v>
      </c>
    </row>
    <row r="1728" spans="1:1">
      <c r="A1728" s="42">
        <f t="shared" si="26"/>
        <v>1727</v>
      </c>
    </row>
    <row r="1729" spans="1:1">
      <c r="A1729" s="42">
        <f t="shared" si="26"/>
        <v>1728</v>
      </c>
    </row>
    <row r="1730" spans="1:1">
      <c r="A1730" s="42">
        <f t="shared" si="26"/>
        <v>1729</v>
      </c>
    </row>
    <row r="1731" spans="1:1">
      <c r="A1731" s="42">
        <f t="shared" ref="A1731:A1794" si="27">ROW()-1</f>
        <v>1730</v>
      </c>
    </row>
    <row r="1732" spans="1:1">
      <c r="A1732" s="42">
        <f t="shared" si="27"/>
        <v>1731</v>
      </c>
    </row>
    <row r="1733" spans="1:1">
      <c r="A1733" s="42">
        <f t="shared" si="27"/>
        <v>1732</v>
      </c>
    </row>
    <row r="1734" spans="1:1">
      <c r="A1734" s="42">
        <f t="shared" si="27"/>
        <v>1733</v>
      </c>
    </row>
    <row r="1735" spans="1:1">
      <c r="A1735" s="42">
        <f t="shared" si="27"/>
        <v>1734</v>
      </c>
    </row>
    <row r="1736" spans="1:1">
      <c r="A1736" s="42">
        <f t="shared" si="27"/>
        <v>1735</v>
      </c>
    </row>
    <row r="1737" spans="1:1">
      <c r="A1737" s="42">
        <f t="shared" si="27"/>
        <v>1736</v>
      </c>
    </row>
    <row r="1738" spans="1:1">
      <c r="A1738" s="42">
        <f t="shared" si="27"/>
        <v>1737</v>
      </c>
    </row>
    <row r="1739" spans="1:1">
      <c r="A1739" s="42">
        <f t="shared" si="27"/>
        <v>1738</v>
      </c>
    </row>
    <row r="1740" spans="1:1">
      <c r="A1740" s="42">
        <f t="shared" si="27"/>
        <v>1739</v>
      </c>
    </row>
    <row r="1741" spans="1:1">
      <c r="A1741" s="42">
        <f t="shared" si="27"/>
        <v>1740</v>
      </c>
    </row>
    <row r="1742" spans="1:1">
      <c r="A1742" s="42">
        <f t="shared" si="27"/>
        <v>1741</v>
      </c>
    </row>
    <row r="1743" spans="1:1">
      <c r="A1743" s="42">
        <f t="shared" si="27"/>
        <v>1742</v>
      </c>
    </row>
    <row r="1744" spans="1:1">
      <c r="A1744" s="42">
        <f t="shared" si="27"/>
        <v>1743</v>
      </c>
    </row>
    <row r="1745" spans="1:1">
      <c r="A1745" s="42">
        <f t="shared" si="27"/>
        <v>1744</v>
      </c>
    </row>
    <row r="1746" spans="1:1">
      <c r="A1746" s="42">
        <f t="shared" si="27"/>
        <v>1745</v>
      </c>
    </row>
    <row r="1747" spans="1:1">
      <c r="A1747" s="42">
        <f t="shared" si="27"/>
        <v>1746</v>
      </c>
    </row>
    <row r="1748" spans="1:1">
      <c r="A1748" s="42">
        <f t="shared" si="27"/>
        <v>1747</v>
      </c>
    </row>
    <row r="1749" spans="1:1">
      <c r="A1749" s="42">
        <f t="shared" si="27"/>
        <v>1748</v>
      </c>
    </row>
    <row r="1750" spans="1:1">
      <c r="A1750" s="42">
        <f t="shared" si="27"/>
        <v>1749</v>
      </c>
    </row>
    <row r="1751" spans="1:1">
      <c r="A1751" s="42">
        <f t="shared" si="27"/>
        <v>1750</v>
      </c>
    </row>
    <row r="1752" spans="1:1">
      <c r="A1752" s="42">
        <f t="shared" si="27"/>
        <v>1751</v>
      </c>
    </row>
    <row r="1753" spans="1:1">
      <c r="A1753" s="42">
        <f t="shared" si="27"/>
        <v>1752</v>
      </c>
    </row>
    <row r="1754" spans="1:1">
      <c r="A1754" s="42">
        <f t="shared" si="27"/>
        <v>1753</v>
      </c>
    </row>
    <row r="1755" spans="1:1">
      <c r="A1755" s="42">
        <f t="shared" si="27"/>
        <v>1754</v>
      </c>
    </row>
    <row r="1756" spans="1:1">
      <c r="A1756" s="42">
        <f t="shared" si="27"/>
        <v>1755</v>
      </c>
    </row>
    <row r="1757" spans="1:1">
      <c r="A1757" s="42">
        <f t="shared" si="27"/>
        <v>1756</v>
      </c>
    </row>
    <row r="1758" spans="1:1">
      <c r="A1758" s="42">
        <f t="shared" si="27"/>
        <v>1757</v>
      </c>
    </row>
    <row r="1759" spans="1:1">
      <c r="A1759" s="42">
        <f t="shared" si="27"/>
        <v>1758</v>
      </c>
    </row>
    <row r="1760" spans="1:1">
      <c r="A1760" s="42">
        <f t="shared" si="27"/>
        <v>1759</v>
      </c>
    </row>
    <row r="1761" spans="1:1">
      <c r="A1761" s="42">
        <f t="shared" si="27"/>
        <v>1760</v>
      </c>
    </row>
    <row r="1762" spans="1:1">
      <c r="A1762" s="42">
        <f t="shared" si="27"/>
        <v>1761</v>
      </c>
    </row>
    <row r="1763" spans="1:1">
      <c r="A1763" s="42">
        <f t="shared" si="27"/>
        <v>1762</v>
      </c>
    </row>
    <row r="1764" spans="1:1">
      <c r="A1764" s="42">
        <f t="shared" si="27"/>
        <v>1763</v>
      </c>
    </row>
    <row r="1765" spans="1:1">
      <c r="A1765" s="42">
        <f t="shared" si="27"/>
        <v>1764</v>
      </c>
    </row>
    <row r="1766" spans="1:1">
      <c r="A1766" s="42">
        <f t="shared" si="27"/>
        <v>1765</v>
      </c>
    </row>
    <row r="1767" spans="1:1">
      <c r="A1767" s="42">
        <f t="shared" si="27"/>
        <v>1766</v>
      </c>
    </row>
    <row r="1768" spans="1:1">
      <c r="A1768" s="42">
        <f t="shared" si="27"/>
        <v>1767</v>
      </c>
    </row>
    <row r="1769" spans="1:1">
      <c r="A1769" s="42">
        <f t="shared" si="27"/>
        <v>1768</v>
      </c>
    </row>
    <row r="1770" spans="1:1">
      <c r="A1770" s="42">
        <f t="shared" si="27"/>
        <v>1769</v>
      </c>
    </row>
    <row r="1771" spans="1:1">
      <c r="A1771" s="42">
        <f t="shared" si="27"/>
        <v>1770</v>
      </c>
    </row>
    <row r="1772" spans="1:1">
      <c r="A1772" s="42">
        <f t="shared" si="27"/>
        <v>1771</v>
      </c>
    </row>
    <row r="1773" spans="1:1">
      <c r="A1773" s="42">
        <f t="shared" si="27"/>
        <v>1772</v>
      </c>
    </row>
    <row r="1774" spans="1:1">
      <c r="A1774" s="42">
        <f t="shared" si="27"/>
        <v>1773</v>
      </c>
    </row>
    <row r="1775" spans="1:1">
      <c r="A1775" s="42">
        <f t="shared" si="27"/>
        <v>1774</v>
      </c>
    </row>
    <row r="1776" spans="1:1">
      <c r="A1776" s="42">
        <f t="shared" si="27"/>
        <v>1775</v>
      </c>
    </row>
    <row r="1777" spans="1:1">
      <c r="A1777" s="42">
        <f t="shared" si="27"/>
        <v>1776</v>
      </c>
    </row>
    <row r="1778" spans="1:1">
      <c r="A1778" s="42">
        <f t="shared" si="27"/>
        <v>1777</v>
      </c>
    </row>
    <row r="1779" spans="1:1">
      <c r="A1779" s="42">
        <f t="shared" si="27"/>
        <v>1778</v>
      </c>
    </row>
    <row r="1780" spans="1:1">
      <c r="A1780" s="42">
        <f t="shared" si="27"/>
        <v>1779</v>
      </c>
    </row>
    <row r="1781" spans="1:1">
      <c r="A1781" s="42">
        <f t="shared" si="27"/>
        <v>1780</v>
      </c>
    </row>
    <row r="1782" spans="1:1">
      <c r="A1782" s="42">
        <f t="shared" si="27"/>
        <v>1781</v>
      </c>
    </row>
    <row r="1783" spans="1:1">
      <c r="A1783" s="42">
        <f t="shared" si="27"/>
        <v>1782</v>
      </c>
    </row>
    <row r="1784" spans="1:1">
      <c r="A1784" s="42">
        <f t="shared" si="27"/>
        <v>1783</v>
      </c>
    </row>
    <row r="1785" spans="1:1">
      <c r="A1785" s="42">
        <f t="shared" si="27"/>
        <v>1784</v>
      </c>
    </row>
    <row r="1786" spans="1:1">
      <c r="A1786" s="42">
        <f t="shared" si="27"/>
        <v>1785</v>
      </c>
    </row>
    <row r="1787" spans="1:1">
      <c r="A1787" s="42">
        <f t="shared" si="27"/>
        <v>1786</v>
      </c>
    </row>
    <row r="1788" spans="1:1">
      <c r="A1788" s="42">
        <f t="shared" si="27"/>
        <v>1787</v>
      </c>
    </row>
    <row r="1789" spans="1:1">
      <c r="A1789" s="42">
        <f t="shared" si="27"/>
        <v>1788</v>
      </c>
    </row>
    <row r="1790" spans="1:1">
      <c r="A1790" s="42">
        <f t="shared" si="27"/>
        <v>1789</v>
      </c>
    </row>
    <row r="1791" spans="1:1">
      <c r="A1791" s="42">
        <f t="shared" si="27"/>
        <v>1790</v>
      </c>
    </row>
    <row r="1792" spans="1:1">
      <c r="A1792" s="42">
        <f t="shared" si="27"/>
        <v>1791</v>
      </c>
    </row>
    <row r="1793" spans="1:1">
      <c r="A1793" s="42">
        <f t="shared" si="27"/>
        <v>1792</v>
      </c>
    </row>
    <row r="1794" spans="1:1">
      <c r="A1794" s="42">
        <f t="shared" si="27"/>
        <v>1793</v>
      </c>
    </row>
    <row r="1795" spans="1:1">
      <c r="A1795" s="42">
        <f t="shared" ref="A1795:A1858" si="28">ROW()-1</f>
        <v>1794</v>
      </c>
    </row>
    <row r="1796" spans="1:1">
      <c r="A1796" s="42">
        <f t="shared" si="28"/>
        <v>1795</v>
      </c>
    </row>
    <row r="1797" spans="1:1">
      <c r="A1797" s="42">
        <f t="shared" si="28"/>
        <v>1796</v>
      </c>
    </row>
    <row r="1798" spans="1:1">
      <c r="A1798" s="42">
        <f t="shared" si="28"/>
        <v>1797</v>
      </c>
    </row>
    <row r="1799" spans="1:1">
      <c r="A1799" s="42">
        <f t="shared" si="28"/>
        <v>1798</v>
      </c>
    </row>
    <row r="1800" spans="1:1">
      <c r="A1800" s="42">
        <f t="shared" si="28"/>
        <v>1799</v>
      </c>
    </row>
    <row r="1801" spans="1:1">
      <c r="A1801" s="42">
        <f t="shared" si="28"/>
        <v>1800</v>
      </c>
    </row>
    <row r="1802" spans="1:1">
      <c r="A1802" s="42">
        <f t="shared" si="28"/>
        <v>1801</v>
      </c>
    </row>
    <row r="1803" spans="1:1">
      <c r="A1803" s="42">
        <f t="shared" si="28"/>
        <v>1802</v>
      </c>
    </row>
    <row r="1804" spans="1:1">
      <c r="A1804" s="42">
        <f t="shared" si="28"/>
        <v>1803</v>
      </c>
    </row>
    <row r="1805" spans="1:1">
      <c r="A1805" s="42">
        <f t="shared" si="28"/>
        <v>1804</v>
      </c>
    </row>
    <row r="1806" spans="1:1">
      <c r="A1806" s="42">
        <f t="shared" si="28"/>
        <v>1805</v>
      </c>
    </row>
    <row r="1807" spans="1:1">
      <c r="A1807" s="42">
        <f t="shared" si="28"/>
        <v>1806</v>
      </c>
    </row>
    <row r="1808" spans="1:1">
      <c r="A1808" s="42">
        <f t="shared" si="28"/>
        <v>1807</v>
      </c>
    </row>
    <row r="1809" spans="1:1">
      <c r="A1809" s="42">
        <f t="shared" si="28"/>
        <v>1808</v>
      </c>
    </row>
    <row r="1810" spans="1:1">
      <c r="A1810" s="42">
        <f t="shared" si="28"/>
        <v>1809</v>
      </c>
    </row>
    <row r="1811" spans="1:1">
      <c r="A1811" s="42">
        <f t="shared" si="28"/>
        <v>1810</v>
      </c>
    </row>
    <row r="1812" spans="1:1">
      <c r="A1812" s="42">
        <f t="shared" si="28"/>
        <v>1811</v>
      </c>
    </row>
    <row r="1813" spans="1:1">
      <c r="A1813" s="42">
        <f t="shared" si="28"/>
        <v>1812</v>
      </c>
    </row>
    <row r="1814" spans="1:1">
      <c r="A1814" s="42">
        <f t="shared" si="28"/>
        <v>1813</v>
      </c>
    </row>
    <row r="1815" spans="1:1">
      <c r="A1815" s="42">
        <f t="shared" si="28"/>
        <v>1814</v>
      </c>
    </row>
    <row r="1816" spans="1:1">
      <c r="A1816" s="42">
        <f t="shared" si="28"/>
        <v>1815</v>
      </c>
    </row>
    <row r="1817" spans="1:1">
      <c r="A1817" s="42">
        <f t="shared" si="28"/>
        <v>1816</v>
      </c>
    </row>
    <row r="1818" spans="1:1">
      <c r="A1818" s="42">
        <f t="shared" si="28"/>
        <v>1817</v>
      </c>
    </row>
    <row r="1819" spans="1:1">
      <c r="A1819" s="42">
        <f t="shared" si="28"/>
        <v>1818</v>
      </c>
    </row>
    <row r="1820" spans="1:1">
      <c r="A1820" s="42">
        <f t="shared" si="28"/>
        <v>1819</v>
      </c>
    </row>
    <row r="1821" spans="1:1">
      <c r="A1821" s="42">
        <f t="shared" si="28"/>
        <v>1820</v>
      </c>
    </row>
    <row r="1822" spans="1:1">
      <c r="A1822" s="42">
        <f t="shared" si="28"/>
        <v>1821</v>
      </c>
    </row>
    <row r="1823" spans="1:1">
      <c r="A1823" s="42">
        <f t="shared" si="28"/>
        <v>1822</v>
      </c>
    </row>
    <row r="1824" spans="1:1">
      <c r="A1824" s="42">
        <f t="shared" si="28"/>
        <v>1823</v>
      </c>
    </row>
    <row r="1825" spans="1:1">
      <c r="A1825" s="42">
        <f t="shared" si="28"/>
        <v>1824</v>
      </c>
    </row>
    <row r="1826" spans="1:1">
      <c r="A1826" s="42">
        <f t="shared" si="28"/>
        <v>1825</v>
      </c>
    </row>
    <row r="1827" spans="1:1">
      <c r="A1827" s="42">
        <f t="shared" si="28"/>
        <v>1826</v>
      </c>
    </row>
    <row r="1828" spans="1:1">
      <c r="A1828" s="42">
        <f t="shared" si="28"/>
        <v>1827</v>
      </c>
    </row>
    <row r="1829" spans="1:1">
      <c r="A1829" s="42">
        <f t="shared" si="28"/>
        <v>1828</v>
      </c>
    </row>
    <row r="1830" spans="1:1">
      <c r="A1830" s="42">
        <f t="shared" si="28"/>
        <v>1829</v>
      </c>
    </row>
    <row r="1831" spans="1:1">
      <c r="A1831" s="42">
        <f t="shared" si="28"/>
        <v>1830</v>
      </c>
    </row>
    <row r="1832" spans="1:1">
      <c r="A1832" s="42">
        <f t="shared" si="28"/>
        <v>1831</v>
      </c>
    </row>
    <row r="1833" spans="1:1">
      <c r="A1833" s="42">
        <f t="shared" si="28"/>
        <v>1832</v>
      </c>
    </row>
    <row r="1834" spans="1:1">
      <c r="A1834" s="42">
        <f t="shared" si="28"/>
        <v>1833</v>
      </c>
    </row>
    <row r="1835" spans="1:1">
      <c r="A1835" s="42">
        <f t="shared" si="28"/>
        <v>1834</v>
      </c>
    </row>
    <row r="1836" spans="1:1">
      <c r="A1836" s="42">
        <f t="shared" si="28"/>
        <v>1835</v>
      </c>
    </row>
    <row r="1837" spans="1:1">
      <c r="A1837" s="42">
        <f t="shared" si="28"/>
        <v>1836</v>
      </c>
    </row>
    <row r="1838" spans="1:1">
      <c r="A1838" s="42">
        <f t="shared" si="28"/>
        <v>1837</v>
      </c>
    </row>
    <row r="1839" spans="1:1">
      <c r="A1839" s="42">
        <f t="shared" si="28"/>
        <v>1838</v>
      </c>
    </row>
    <row r="1840" spans="1:1">
      <c r="A1840" s="42">
        <f t="shared" si="28"/>
        <v>1839</v>
      </c>
    </row>
    <row r="1841" spans="1:1">
      <c r="A1841" s="42">
        <f t="shared" si="28"/>
        <v>1840</v>
      </c>
    </row>
    <row r="1842" spans="1:1">
      <c r="A1842" s="42">
        <f t="shared" si="28"/>
        <v>1841</v>
      </c>
    </row>
    <row r="1843" spans="1:1">
      <c r="A1843" s="42">
        <f t="shared" si="28"/>
        <v>1842</v>
      </c>
    </row>
    <row r="1844" spans="1:1">
      <c r="A1844" s="42">
        <f t="shared" si="28"/>
        <v>1843</v>
      </c>
    </row>
    <row r="1845" spans="1:1">
      <c r="A1845" s="42">
        <f t="shared" si="28"/>
        <v>1844</v>
      </c>
    </row>
    <row r="1846" spans="1:1">
      <c r="A1846" s="42">
        <f t="shared" si="28"/>
        <v>1845</v>
      </c>
    </row>
    <row r="1847" spans="1:1">
      <c r="A1847" s="42">
        <f t="shared" si="28"/>
        <v>1846</v>
      </c>
    </row>
    <row r="1848" spans="1:1">
      <c r="A1848" s="42">
        <f t="shared" si="28"/>
        <v>1847</v>
      </c>
    </row>
    <row r="1849" spans="1:1">
      <c r="A1849" s="42">
        <f t="shared" si="28"/>
        <v>1848</v>
      </c>
    </row>
    <row r="1850" spans="1:1">
      <c r="A1850" s="42">
        <f t="shared" si="28"/>
        <v>1849</v>
      </c>
    </row>
    <row r="1851" spans="1:1">
      <c r="A1851" s="42">
        <f t="shared" si="28"/>
        <v>1850</v>
      </c>
    </row>
    <row r="1852" spans="1:1">
      <c r="A1852" s="42">
        <f t="shared" si="28"/>
        <v>1851</v>
      </c>
    </row>
    <row r="1853" spans="1:1">
      <c r="A1853" s="42">
        <f t="shared" si="28"/>
        <v>1852</v>
      </c>
    </row>
    <row r="1854" spans="1:1">
      <c r="A1854" s="42">
        <f t="shared" si="28"/>
        <v>1853</v>
      </c>
    </row>
    <row r="1855" spans="1:1">
      <c r="A1855" s="42">
        <f t="shared" si="28"/>
        <v>1854</v>
      </c>
    </row>
    <row r="1856" spans="1:1">
      <c r="A1856" s="42">
        <f t="shared" si="28"/>
        <v>1855</v>
      </c>
    </row>
    <row r="1857" spans="1:1">
      <c r="A1857" s="42">
        <f t="shared" si="28"/>
        <v>1856</v>
      </c>
    </row>
    <row r="1858" spans="1:1">
      <c r="A1858" s="42">
        <f t="shared" si="28"/>
        <v>1857</v>
      </c>
    </row>
    <row r="1859" spans="1:1">
      <c r="A1859" s="42">
        <f t="shared" ref="A1859:A1922" si="29">ROW()-1</f>
        <v>1858</v>
      </c>
    </row>
    <row r="1860" spans="1:1">
      <c r="A1860" s="42">
        <f t="shared" si="29"/>
        <v>1859</v>
      </c>
    </row>
    <row r="1861" spans="1:1">
      <c r="A1861" s="42">
        <f t="shared" si="29"/>
        <v>1860</v>
      </c>
    </row>
    <row r="1862" spans="1:1">
      <c r="A1862" s="42">
        <f t="shared" si="29"/>
        <v>1861</v>
      </c>
    </row>
    <row r="1863" spans="1:1">
      <c r="A1863" s="42">
        <f t="shared" si="29"/>
        <v>1862</v>
      </c>
    </row>
    <row r="1864" spans="1:1">
      <c r="A1864" s="42">
        <f t="shared" si="29"/>
        <v>1863</v>
      </c>
    </row>
    <row r="1865" spans="1:1">
      <c r="A1865" s="42">
        <f t="shared" si="29"/>
        <v>1864</v>
      </c>
    </row>
    <row r="1866" spans="1:1">
      <c r="A1866" s="42">
        <f t="shared" si="29"/>
        <v>1865</v>
      </c>
    </row>
    <row r="1867" spans="1:1">
      <c r="A1867" s="42">
        <f t="shared" si="29"/>
        <v>1866</v>
      </c>
    </row>
    <row r="1868" spans="1:1">
      <c r="A1868" s="42">
        <f t="shared" si="29"/>
        <v>1867</v>
      </c>
    </row>
    <row r="1869" spans="1:1">
      <c r="A1869" s="42">
        <f t="shared" si="29"/>
        <v>1868</v>
      </c>
    </row>
    <row r="1870" spans="1:1">
      <c r="A1870" s="42">
        <f t="shared" si="29"/>
        <v>1869</v>
      </c>
    </row>
    <row r="1871" spans="1:1">
      <c r="A1871" s="42">
        <f t="shared" si="29"/>
        <v>1870</v>
      </c>
    </row>
    <row r="1872" spans="1:1">
      <c r="A1872" s="42">
        <f t="shared" si="29"/>
        <v>1871</v>
      </c>
    </row>
    <row r="1873" spans="1:1">
      <c r="A1873" s="42">
        <f t="shared" si="29"/>
        <v>1872</v>
      </c>
    </row>
    <row r="1874" spans="1:1">
      <c r="A1874" s="42">
        <f t="shared" si="29"/>
        <v>1873</v>
      </c>
    </row>
    <row r="1875" spans="1:1">
      <c r="A1875" s="42">
        <f t="shared" si="29"/>
        <v>1874</v>
      </c>
    </row>
    <row r="1876" spans="1:1">
      <c r="A1876" s="42">
        <f t="shared" si="29"/>
        <v>1875</v>
      </c>
    </row>
    <row r="1877" spans="1:1">
      <c r="A1877" s="42">
        <f t="shared" si="29"/>
        <v>1876</v>
      </c>
    </row>
    <row r="1878" spans="1:1">
      <c r="A1878" s="42">
        <f t="shared" si="29"/>
        <v>1877</v>
      </c>
    </row>
    <row r="1879" spans="1:1">
      <c r="A1879" s="42">
        <f t="shared" si="29"/>
        <v>1878</v>
      </c>
    </row>
    <row r="1880" spans="1:1">
      <c r="A1880" s="42">
        <f t="shared" si="29"/>
        <v>1879</v>
      </c>
    </row>
    <row r="1881" spans="1:1">
      <c r="A1881" s="42">
        <f t="shared" si="29"/>
        <v>1880</v>
      </c>
    </row>
    <row r="1882" spans="1:1">
      <c r="A1882" s="42">
        <f t="shared" si="29"/>
        <v>1881</v>
      </c>
    </row>
    <row r="1883" spans="1:1">
      <c r="A1883" s="42">
        <f t="shared" si="29"/>
        <v>1882</v>
      </c>
    </row>
    <row r="1884" spans="1:1">
      <c r="A1884" s="42">
        <f t="shared" si="29"/>
        <v>1883</v>
      </c>
    </row>
    <row r="1885" spans="1:1">
      <c r="A1885" s="42">
        <f t="shared" si="29"/>
        <v>1884</v>
      </c>
    </row>
    <row r="1886" spans="1:1">
      <c r="A1886" s="42">
        <f t="shared" si="29"/>
        <v>1885</v>
      </c>
    </row>
    <row r="1887" spans="1:1">
      <c r="A1887" s="42">
        <f t="shared" si="29"/>
        <v>1886</v>
      </c>
    </row>
    <row r="1888" spans="1:1">
      <c r="A1888" s="42">
        <f t="shared" si="29"/>
        <v>1887</v>
      </c>
    </row>
    <row r="1889" spans="1:1">
      <c r="A1889" s="42">
        <f t="shared" si="29"/>
        <v>1888</v>
      </c>
    </row>
    <row r="1890" spans="1:1">
      <c r="A1890" s="42">
        <f t="shared" si="29"/>
        <v>1889</v>
      </c>
    </row>
    <row r="1891" spans="1:1">
      <c r="A1891" s="42">
        <f t="shared" si="29"/>
        <v>1890</v>
      </c>
    </row>
    <row r="1892" spans="1:1">
      <c r="A1892" s="42">
        <f t="shared" si="29"/>
        <v>1891</v>
      </c>
    </row>
    <row r="1893" spans="1:1">
      <c r="A1893" s="42">
        <f t="shared" si="29"/>
        <v>1892</v>
      </c>
    </row>
    <row r="1894" spans="1:1">
      <c r="A1894" s="42">
        <f t="shared" si="29"/>
        <v>1893</v>
      </c>
    </row>
    <row r="1895" spans="1:1">
      <c r="A1895" s="42">
        <f t="shared" si="29"/>
        <v>1894</v>
      </c>
    </row>
    <row r="1896" spans="1:1">
      <c r="A1896" s="42">
        <f t="shared" si="29"/>
        <v>1895</v>
      </c>
    </row>
    <row r="1897" spans="1:1">
      <c r="A1897" s="42">
        <f t="shared" si="29"/>
        <v>1896</v>
      </c>
    </row>
    <row r="1898" spans="1:1">
      <c r="A1898" s="42">
        <f t="shared" si="29"/>
        <v>1897</v>
      </c>
    </row>
    <row r="1899" spans="1:1">
      <c r="A1899" s="42">
        <f t="shared" si="29"/>
        <v>1898</v>
      </c>
    </row>
    <row r="1900" spans="1:1">
      <c r="A1900" s="42">
        <f t="shared" si="29"/>
        <v>1899</v>
      </c>
    </row>
    <row r="1901" spans="1:1">
      <c r="A1901" s="42">
        <f t="shared" si="29"/>
        <v>1900</v>
      </c>
    </row>
    <row r="1902" spans="1:1">
      <c r="A1902" s="42">
        <f t="shared" si="29"/>
        <v>1901</v>
      </c>
    </row>
    <row r="1903" spans="1:1">
      <c r="A1903" s="42">
        <f t="shared" si="29"/>
        <v>1902</v>
      </c>
    </row>
    <row r="1904" spans="1:1">
      <c r="A1904" s="42">
        <f t="shared" si="29"/>
        <v>1903</v>
      </c>
    </row>
    <row r="1905" spans="1:1">
      <c r="A1905" s="42">
        <f t="shared" si="29"/>
        <v>1904</v>
      </c>
    </row>
    <row r="1906" spans="1:1">
      <c r="A1906" s="42">
        <f t="shared" si="29"/>
        <v>1905</v>
      </c>
    </row>
    <row r="1907" spans="1:1">
      <c r="A1907" s="42">
        <f t="shared" si="29"/>
        <v>1906</v>
      </c>
    </row>
    <row r="1908" spans="1:1">
      <c r="A1908" s="42">
        <f t="shared" si="29"/>
        <v>1907</v>
      </c>
    </row>
    <row r="1909" spans="1:1">
      <c r="A1909" s="42">
        <f t="shared" si="29"/>
        <v>1908</v>
      </c>
    </row>
    <row r="1910" spans="1:1">
      <c r="A1910" s="42">
        <f t="shared" si="29"/>
        <v>1909</v>
      </c>
    </row>
    <row r="1911" spans="1:1">
      <c r="A1911" s="42">
        <f t="shared" si="29"/>
        <v>1910</v>
      </c>
    </row>
    <row r="1912" spans="1:1">
      <c r="A1912" s="42">
        <f t="shared" si="29"/>
        <v>1911</v>
      </c>
    </row>
    <row r="1913" spans="1:1">
      <c r="A1913" s="42">
        <f t="shared" si="29"/>
        <v>1912</v>
      </c>
    </row>
    <row r="1914" spans="1:1">
      <c r="A1914" s="42">
        <f t="shared" si="29"/>
        <v>1913</v>
      </c>
    </row>
    <row r="1915" spans="1:1">
      <c r="A1915" s="42">
        <f t="shared" si="29"/>
        <v>1914</v>
      </c>
    </row>
    <row r="1916" spans="1:1">
      <c r="A1916" s="42">
        <f t="shared" si="29"/>
        <v>1915</v>
      </c>
    </row>
    <row r="1917" spans="1:1">
      <c r="A1917" s="42">
        <f t="shared" si="29"/>
        <v>1916</v>
      </c>
    </row>
    <row r="1918" spans="1:1">
      <c r="A1918" s="42">
        <f t="shared" si="29"/>
        <v>1917</v>
      </c>
    </row>
    <row r="1919" spans="1:1">
      <c r="A1919" s="42">
        <f t="shared" si="29"/>
        <v>1918</v>
      </c>
    </row>
    <row r="1920" spans="1:1">
      <c r="A1920" s="42">
        <f t="shared" si="29"/>
        <v>1919</v>
      </c>
    </row>
    <row r="1921" spans="1:1">
      <c r="A1921" s="42">
        <f t="shared" si="29"/>
        <v>1920</v>
      </c>
    </row>
    <row r="1922" spans="1:1">
      <c r="A1922" s="42">
        <f t="shared" si="29"/>
        <v>1921</v>
      </c>
    </row>
    <row r="1923" spans="1:1">
      <c r="A1923" s="42">
        <f t="shared" ref="A1923:A1986" si="30">ROW()-1</f>
        <v>1922</v>
      </c>
    </row>
    <row r="1924" spans="1:1">
      <c r="A1924" s="42">
        <f t="shared" si="30"/>
        <v>1923</v>
      </c>
    </row>
    <row r="1925" spans="1:1">
      <c r="A1925" s="42">
        <f t="shared" si="30"/>
        <v>1924</v>
      </c>
    </row>
    <row r="1926" spans="1:1">
      <c r="A1926" s="42">
        <f t="shared" si="30"/>
        <v>1925</v>
      </c>
    </row>
    <row r="1927" spans="1:1">
      <c r="A1927" s="42">
        <f t="shared" si="30"/>
        <v>1926</v>
      </c>
    </row>
    <row r="1928" spans="1:1">
      <c r="A1928" s="42">
        <f t="shared" si="30"/>
        <v>1927</v>
      </c>
    </row>
    <row r="1929" spans="1:1">
      <c r="A1929" s="42">
        <f t="shared" si="30"/>
        <v>1928</v>
      </c>
    </row>
    <row r="1930" spans="1:1">
      <c r="A1930" s="42">
        <f t="shared" si="30"/>
        <v>1929</v>
      </c>
    </row>
    <row r="1931" spans="1:1">
      <c r="A1931" s="42">
        <f t="shared" si="30"/>
        <v>1930</v>
      </c>
    </row>
    <row r="1932" spans="1:1">
      <c r="A1932" s="42">
        <f t="shared" si="30"/>
        <v>1931</v>
      </c>
    </row>
    <row r="1933" spans="1:1">
      <c r="A1933" s="42">
        <f t="shared" si="30"/>
        <v>1932</v>
      </c>
    </row>
    <row r="1934" spans="1:1">
      <c r="A1934" s="42">
        <f t="shared" si="30"/>
        <v>1933</v>
      </c>
    </row>
    <row r="1935" spans="1:1">
      <c r="A1935" s="42">
        <f t="shared" si="30"/>
        <v>1934</v>
      </c>
    </row>
    <row r="1936" spans="1:1">
      <c r="A1936" s="42">
        <f t="shared" si="30"/>
        <v>1935</v>
      </c>
    </row>
    <row r="1937" spans="1:1">
      <c r="A1937" s="42">
        <f t="shared" si="30"/>
        <v>1936</v>
      </c>
    </row>
    <row r="1938" spans="1:1">
      <c r="A1938" s="42">
        <f t="shared" si="30"/>
        <v>1937</v>
      </c>
    </row>
    <row r="1939" spans="1:1">
      <c r="A1939" s="42">
        <f t="shared" si="30"/>
        <v>1938</v>
      </c>
    </row>
    <row r="1940" spans="1:1">
      <c r="A1940" s="42">
        <f t="shared" si="30"/>
        <v>1939</v>
      </c>
    </row>
    <row r="1941" spans="1:1">
      <c r="A1941" s="42">
        <f t="shared" si="30"/>
        <v>1940</v>
      </c>
    </row>
    <row r="1942" spans="1:1">
      <c r="A1942" s="42">
        <f t="shared" si="30"/>
        <v>1941</v>
      </c>
    </row>
    <row r="1943" spans="1:1">
      <c r="A1943" s="42">
        <f t="shared" si="30"/>
        <v>1942</v>
      </c>
    </row>
    <row r="1944" spans="1:1">
      <c r="A1944" s="42">
        <f t="shared" si="30"/>
        <v>1943</v>
      </c>
    </row>
    <row r="1945" spans="1:1">
      <c r="A1945" s="42">
        <f t="shared" si="30"/>
        <v>1944</v>
      </c>
    </row>
    <row r="1946" spans="1:1">
      <c r="A1946" s="42">
        <f t="shared" si="30"/>
        <v>1945</v>
      </c>
    </row>
    <row r="1947" spans="1:1">
      <c r="A1947" s="42">
        <f t="shared" si="30"/>
        <v>1946</v>
      </c>
    </row>
    <row r="1948" spans="1:1">
      <c r="A1948" s="42">
        <f t="shared" si="30"/>
        <v>1947</v>
      </c>
    </row>
    <row r="1949" spans="1:1">
      <c r="A1949" s="42">
        <f t="shared" si="30"/>
        <v>1948</v>
      </c>
    </row>
    <row r="1950" spans="1:1">
      <c r="A1950" s="42">
        <f t="shared" si="30"/>
        <v>1949</v>
      </c>
    </row>
    <row r="1951" spans="1:1">
      <c r="A1951" s="42">
        <f t="shared" si="30"/>
        <v>1950</v>
      </c>
    </row>
    <row r="1952" spans="1:1">
      <c r="A1952" s="42">
        <f t="shared" si="30"/>
        <v>1951</v>
      </c>
    </row>
    <row r="1953" spans="1:1">
      <c r="A1953" s="42">
        <f t="shared" si="30"/>
        <v>1952</v>
      </c>
    </row>
    <row r="1954" spans="1:1">
      <c r="A1954" s="42">
        <f t="shared" si="30"/>
        <v>1953</v>
      </c>
    </row>
    <row r="1955" spans="1:1">
      <c r="A1955" s="42">
        <f t="shared" si="30"/>
        <v>1954</v>
      </c>
    </row>
    <row r="1956" spans="1:1">
      <c r="A1956" s="42">
        <f t="shared" si="30"/>
        <v>1955</v>
      </c>
    </row>
    <row r="1957" spans="1:1">
      <c r="A1957" s="42">
        <f t="shared" si="30"/>
        <v>1956</v>
      </c>
    </row>
    <row r="1958" spans="1:1">
      <c r="A1958" s="42">
        <f t="shared" si="30"/>
        <v>1957</v>
      </c>
    </row>
    <row r="1959" spans="1:1">
      <c r="A1959" s="42">
        <f t="shared" si="30"/>
        <v>1958</v>
      </c>
    </row>
    <row r="1960" spans="1:1">
      <c r="A1960" s="42">
        <f t="shared" si="30"/>
        <v>1959</v>
      </c>
    </row>
    <row r="1961" spans="1:1">
      <c r="A1961" s="42">
        <f t="shared" si="30"/>
        <v>1960</v>
      </c>
    </row>
    <row r="1962" spans="1:1">
      <c r="A1962" s="42">
        <f t="shared" si="30"/>
        <v>1961</v>
      </c>
    </row>
    <row r="1963" spans="1:1">
      <c r="A1963" s="42">
        <f t="shared" si="30"/>
        <v>1962</v>
      </c>
    </row>
    <row r="1964" spans="1:1">
      <c r="A1964" s="42">
        <f t="shared" si="30"/>
        <v>1963</v>
      </c>
    </row>
    <row r="1965" spans="1:1">
      <c r="A1965" s="42">
        <f t="shared" si="30"/>
        <v>1964</v>
      </c>
    </row>
    <row r="1966" spans="1:1">
      <c r="A1966" s="42">
        <f t="shared" si="30"/>
        <v>1965</v>
      </c>
    </row>
    <row r="1967" spans="1:1">
      <c r="A1967" s="42">
        <f t="shared" si="30"/>
        <v>1966</v>
      </c>
    </row>
    <row r="1968" spans="1:1">
      <c r="A1968" s="42">
        <f t="shared" si="30"/>
        <v>1967</v>
      </c>
    </row>
    <row r="1969" spans="1:1">
      <c r="A1969" s="42">
        <f t="shared" si="30"/>
        <v>1968</v>
      </c>
    </row>
    <row r="1970" spans="1:1">
      <c r="A1970" s="42">
        <f t="shared" si="30"/>
        <v>1969</v>
      </c>
    </row>
    <row r="1971" spans="1:1">
      <c r="A1971" s="42">
        <f t="shared" si="30"/>
        <v>1970</v>
      </c>
    </row>
    <row r="1972" spans="1:1">
      <c r="A1972" s="42">
        <f t="shared" si="30"/>
        <v>1971</v>
      </c>
    </row>
    <row r="1973" spans="1:1">
      <c r="A1973" s="42">
        <f t="shared" si="30"/>
        <v>1972</v>
      </c>
    </row>
    <row r="1974" spans="1:1">
      <c r="A1974" s="42">
        <f t="shared" si="30"/>
        <v>1973</v>
      </c>
    </row>
    <row r="1975" spans="1:1">
      <c r="A1975" s="42">
        <f t="shared" si="30"/>
        <v>1974</v>
      </c>
    </row>
    <row r="1976" spans="1:1">
      <c r="A1976" s="42">
        <f t="shared" si="30"/>
        <v>1975</v>
      </c>
    </row>
    <row r="1977" spans="1:1">
      <c r="A1977" s="42">
        <f t="shared" si="30"/>
        <v>1976</v>
      </c>
    </row>
    <row r="1978" spans="1:1">
      <c r="A1978" s="42">
        <f t="shared" si="30"/>
        <v>1977</v>
      </c>
    </row>
    <row r="1979" spans="1:1">
      <c r="A1979" s="42">
        <f t="shared" si="30"/>
        <v>1978</v>
      </c>
    </row>
    <row r="1980" spans="1:1">
      <c r="A1980" s="42">
        <f t="shared" si="30"/>
        <v>1979</v>
      </c>
    </row>
    <row r="1981" spans="1:1">
      <c r="A1981" s="42">
        <f t="shared" si="30"/>
        <v>1980</v>
      </c>
    </row>
    <row r="1982" spans="1:1">
      <c r="A1982" s="42">
        <f t="shared" si="30"/>
        <v>1981</v>
      </c>
    </row>
    <row r="1983" spans="1:1">
      <c r="A1983" s="42">
        <f t="shared" si="30"/>
        <v>1982</v>
      </c>
    </row>
    <row r="1984" spans="1:1">
      <c r="A1984" s="42">
        <f t="shared" si="30"/>
        <v>1983</v>
      </c>
    </row>
    <row r="1985" spans="1:1">
      <c r="A1985" s="42">
        <f t="shared" si="30"/>
        <v>1984</v>
      </c>
    </row>
    <row r="1986" spans="1:1">
      <c r="A1986" s="42">
        <f t="shared" si="30"/>
        <v>1985</v>
      </c>
    </row>
    <row r="1987" spans="1:1">
      <c r="A1987" s="42">
        <f t="shared" ref="A1987:A2050" si="31">ROW()-1</f>
        <v>1986</v>
      </c>
    </row>
    <row r="1988" spans="1:1">
      <c r="A1988" s="42">
        <f t="shared" si="31"/>
        <v>1987</v>
      </c>
    </row>
    <row r="1989" spans="1:1">
      <c r="A1989" s="42">
        <f t="shared" si="31"/>
        <v>1988</v>
      </c>
    </row>
    <row r="1990" spans="1:1">
      <c r="A1990" s="42">
        <f t="shared" si="31"/>
        <v>1989</v>
      </c>
    </row>
    <row r="1991" spans="1:1">
      <c r="A1991" s="42">
        <f t="shared" si="31"/>
        <v>1990</v>
      </c>
    </row>
    <row r="1992" spans="1:1">
      <c r="A1992" s="42">
        <f t="shared" si="31"/>
        <v>1991</v>
      </c>
    </row>
    <row r="1993" spans="1:1">
      <c r="A1993" s="42">
        <f t="shared" si="31"/>
        <v>1992</v>
      </c>
    </row>
    <row r="1994" spans="1:1">
      <c r="A1994" s="42">
        <f t="shared" si="31"/>
        <v>1993</v>
      </c>
    </row>
    <row r="1995" spans="1:1">
      <c r="A1995" s="42">
        <f t="shared" si="31"/>
        <v>1994</v>
      </c>
    </row>
    <row r="1996" spans="1:1">
      <c r="A1996" s="42">
        <f t="shared" si="31"/>
        <v>1995</v>
      </c>
    </row>
    <row r="1997" spans="1:1">
      <c r="A1997" s="42">
        <f t="shared" si="31"/>
        <v>1996</v>
      </c>
    </row>
    <row r="1998" spans="1:1">
      <c r="A1998" s="42">
        <f t="shared" si="31"/>
        <v>1997</v>
      </c>
    </row>
    <row r="1999" spans="1:1">
      <c r="A1999" s="42">
        <f t="shared" si="31"/>
        <v>1998</v>
      </c>
    </row>
    <row r="2000" spans="1:1">
      <c r="A2000" s="42">
        <f t="shared" si="31"/>
        <v>1999</v>
      </c>
    </row>
    <row r="2001" spans="1:1">
      <c r="A2001" s="42">
        <f t="shared" si="31"/>
        <v>2000</v>
      </c>
    </row>
    <row r="2002" spans="1:1">
      <c r="A2002" s="42">
        <f t="shared" si="31"/>
        <v>2001</v>
      </c>
    </row>
    <row r="2003" spans="1:1">
      <c r="A2003" s="42">
        <f t="shared" si="31"/>
        <v>2002</v>
      </c>
    </row>
    <row r="2004" spans="1:1">
      <c r="A2004" s="42">
        <f t="shared" si="31"/>
        <v>2003</v>
      </c>
    </row>
    <row r="2005" spans="1:1">
      <c r="A2005" s="42">
        <f t="shared" si="31"/>
        <v>2004</v>
      </c>
    </row>
    <row r="2006" spans="1:1">
      <c r="A2006" s="42">
        <f t="shared" si="31"/>
        <v>2005</v>
      </c>
    </row>
    <row r="2007" spans="1:1">
      <c r="A2007" s="42">
        <f t="shared" si="31"/>
        <v>2006</v>
      </c>
    </row>
    <row r="2008" spans="1:1">
      <c r="A2008" s="42">
        <f t="shared" si="31"/>
        <v>2007</v>
      </c>
    </row>
    <row r="2009" spans="1:1">
      <c r="A2009" s="42">
        <f t="shared" si="31"/>
        <v>2008</v>
      </c>
    </row>
    <row r="2010" spans="1:1">
      <c r="A2010" s="42">
        <f t="shared" si="31"/>
        <v>2009</v>
      </c>
    </row>
    <row r="2011" spans="1:1">
      <c r="A2011" s="42">
        <f t="shared" si="31"/>
        <v>2010</v>
      </c>
    </row>
    <row r="2012" spans="1:1">
      <c r="A2012" s="42">
        <f t="shared" si="31"/>
        <v>2011</v>
      </c>
    </row>
    <row r="2013" spans="1:1">
      <c r="A2013" s="42">
        <f t="shared" si="31"/>
        <v>2012</v>
      </c>
    </row>
    <row r="2014" spans="1:1">
      <c r="A2014" s="42">
        <f t="shared" si="31"/>
        <v>2013</v>
      </c>
    </row>
    <row r="2015" spans="1:1">
      <c r="A2015" s="42">
        <f t="shared" si="31"/>
        <v>2014</v>
      </c>
    </row>
    <row r="2016" spans="1:1">
      <c r="A2016" s="42">
        <f t="shared" si="31"/>
        <v>2015</v>
      </c>
    </row>
    <row r="2017" spans="1:1">
      <c r="A2017" s="42">
        <f t="shared" si="31"/>
        <v>2016</v>
      </c>
    </row>
    <row r="2018" spans="1:1">
      <c r="A2018" s="42">
        <f t="shared" si="31"/>
        <v>2017</v>
      </c>
    </row>
    <row r="2019" spans="1:1">
      <c r="A2019" s="42">
        <f t="shared" si="31"/>
        <v>2018</v>
      </c>
    </row>
    <row r="2020" spans="1:1">
      <c r="A2020" s="42">
        <f t="shared" si="31"/>
        <v>2019</v>
      </c>
    </row>
    <row r="2021" spans="1:1">
      <c r="A2021" s="42">
        <f t="shared" si="31"/>
        <v>2020</v>
      </c>
    </row>
    <row r="2022" spans="1:1">
      <c r="A2022" s="42">
        <f t="shared" si="31"/>
        <v>2021</v>
      </c>
    </row>
    <row r="2023" spans="1:1">
      <c r="A2023" s="42">
        <f t="shared" si="31"/>
        <v>2022</v>
      </c>
    </row>
    <row r="2024" spans="1:1">
      <c r="A2024" s="42">
        <f t="shared" si="31"/>
        <v>2023</v>
      </c>
    </row>
    <row r="2025" spans="1:1">
      <c r="A2025" s="42">
        <f t="shared" si="31"/>
        <v>2024</v>
      </c>
    </row>
    <row r="2026" spans="1:1">
      <c r="A2026" s="42">
        <f t="shared" si="31"/>
        <v>2025</v>
      </c>
    </row>
    <row r="2027" spans="1:1">
      <c r="A2027" s="42">
        <f t="shared" si="31"/>
        <v>2026</v>
      </c>
    </row>
    <row r="2028" spans="1:1">
      <c r="A2028" s="42">
        <f t="shared" si="31"/>
        <v>2027</v>
      </c>
    </row>
    <row r="2029" spans="1:1">
      <c r="A2029" s="42">
        <f t="shared" si="31"/>
        <v>2028</v>
      </c>
    </row>
    <row r="2030" spans="1:1">
      <c r="A2030" s="42">
        <f t="shared" si="31"/>
        <v>2029</v>
      </c>
    </row>
    <row r="2031" spans="1:1">
      <c r="A2031" s="42">
        <f t="shared" si="31"/>
        <v>2030</v>
      </c>
    </row>
    <row r="2032" spans="1:1">
      <c r="A2032" s="42">
        <f t="shared" si="31"/>
        <v>2031</v>
      </c>
    </row>
    <row r="2033" spans="1:1">
      <c r="A2033" s="42">
        <f t="shared" si="31"/>
        <v>2032</v>
      </c>
    </row>
    <row r="2034" spans="1:1">
      <c r="A2034" s="42">
        <f t="shared" si="31"/>
        <v>2033</v>
      </c>
    </row>
    <row r="2035" spans="1:1">
      <c r="A2035" s="42">
        <f t="shared" si="31"/>
        <v>2034</v>
      </c>
    </row>
    <row r="2036" spans="1:1">
      <c r="A2036" s="42">
        <f t="shared" si="31"/>
        <v>2035</v>
      </c>
    </row>
    <row r="2037" spans="1:1">
      <c r="A2037" s="42">
        <f t="shared" si="31"/>
        <v>2036</v>
      </c>
    </row>
    <row r="2038" spans="1:1">
      <c r="A2038" s="42">
        <f t="shared" si="31"/>
        <v>2037</v>
      </c>
    </row>
    <row r="2039" spans="1:1">
      <c r="A2039" s="42">
        <f t="shared" si="31"/>
        <v>2038</v>
      </c>
    </row>
    <row r="2040" spans="1:1">
      <c r="A2040" s="42">
        <f t="shared" si="31"/>
        <v>2039</v>
      </c>
    </row>
    <row r="2041" spans="1:1">
      <c r="A2041" s="42">
        <f t="shared" si="31"/>
        <v>2040</v>
      </c>
    </row>
    <row r="2042" spans="1:1">
      <c r="A2042" s="42">
        <f t="shared" si="31"/>
        <v>2041</v>
      </c>
    </row>
    <row r="2043" spans="1:1">
      <c r="A2043" s="42">
        <f t="shared" si="31"/>
        <v>2042</v>
      </c>
    </row>
    <row r="2044" spans="1:1">
      <c r="A2044" s="42">
        <f t="shared" si="31"/>
        <v>2043</v>
      </c>
    </row>
    <row r="2045" spans="1:1">
      <c r="A2045" s="42">
        <f t="shared" si="31"/>
        <v>2044</v>
      </c>
    </row>
    <row r="2046" spans="1:1">
      <c r="A2046" s="42">
        <f t="shared" si="31"/>
        <v>2045</v>
      </c>
    </row>
    <row r="2047" spans="1:1">
      <c r="A2047" s="42">
        <f t="shared" si="31"/>
        <v>2046</v>
      </c>
    </row>
    <row r="2048" spans="1:1">
      <c r="A2048" s="42">
        <f t="shared" si="31"/>
        <v>2047</v>
      </c>
    </row>
    <row r="2049" spans="1:1">
      <c r="A2049" s="42">
        <f t="shared" si="31"/>
        <v>2048</v>
      </c>
    </row>
    <row r="2050" spans="1:1">
      <c r="A2050" s="42">
        <f t="shared" si="31"/>
        <v>2049</v>
      </c>
    </row>
    <row r="2051" spans="1:1">
      <c r="A2051" s="42">
        <f t="shared" ref="A2051:A2114" si="32">ROW()-1</f>
        <v>2050</v>
      </c>
    </row>
    <row r="2052" spans="1:1">
      <c r="A2052" s="42">
        <f t="shared" si="32"/>
        <v>2051</v>
      </c>
    </row>
    <row r="2053" spans="1:1">
      <c r="A2053" s="42">
        <f t="shared" si="32"/>
        <v>2052</v>
      </c>
    </row>
    <row r="2054" spans="1:1">
      <c r="A2054" s="42">
        <f t="shared" si="32"/>
        <v>2053</v>
      </c>
    </row>
    <row r="2055" spans="1:1">
      <c r="A2055" s="42">
        <f t="shared" si="32"/>
        <v>2054</v>
      </c>
    </row>
    <row r="2056" spans="1:1">
      <c r="A2056" s="42">
        <f t="shared" si="32"/>
        <v>2055</v>
      </c>
    </row>
    <row r="2057" spans="1:1">
      <c r="A2057" s="42">
        <f t="shared" si="32"/>
        <v>2056</v>
      </c>
    </row>
    <row r="2058" spans="1:1">
      <c r="A2058" s="42">
        <f t="shared" si="32"/>
        <v>2057</v>
      </c>
    </row>
    <row r="2059" spans="1:1">
      <c r="A2059" s="42">
        <f t="shared" si="32"/>
        <v>2058</v>
      </c>
    </row>
    <row r="2060" spans="1:1">
      <c r="A2060" s="42">
        <f t="shared" si="32"/>
        <v>2059</v>
      </c>
    </row>
    <row r="2061" spans="1:1">
      <c r="A2061" s="42">
        <f t="shared" si="32"/>
        <v>2060</v>
      </c>
    </row>
    <row r="2062" spans="1:1">
      <c r="A2062" s="42">
        <f t="shared" si="32"/>
        <v>2061</v>
      </c>
    </row>
    <row r="2063" spans="1:1">
      <c r="A2063" s="42">
        <f t="shared" si="32"/>
        <v>2062</v>
      </c>
    </row>
    <row r="2064" spans="1:1">
      <c r="A2064" s="42">
        <f t="shared" si="32"/>
        <v>2063</v>
      </c>
    </row>
    <row r="2065" spans="1:1">
      <c r="A2065" s="42">
        <f t="shared" si="32"/>
        <v>2064</v>
      </c>
    </row>
    <row r="2066" spans="1:1">
      <c r="A2066" s="42">
        <f t="shared" si="32"/>
        <v>2065</v>
      </c>
    </row>
    <row r="2067" spans="1:1">
      <c r="A2067" s="42">
        <f t="shared" si="32"/>
        <v>2066</v>
      </c>
    </row>
    <row r="2068" spans="1:1">
      <c r="A2068" s="42">
        <f t="shared" si="32"/>
        <v>2067</v>
      </c>
    </row>
    <row r="2069" spans="1:1">
      <c r="A2069" s="42">
        <f t="shared" si="32"/>
        <v>2068</v>
      </c>
    </row>
    <row r="2070" spans="1:1">
      <c r="A2070" s="42">
        <f t="shared" si="32"/>
        <v>2069</v>
      </c>
    </row>
    <row r="2071" spans="1:1">
      <c r="A2071" s="42">
        <f t="shared" si="32"/>
        <v>2070</v>
      </c>
    </row>
    <row r="2072" spans="1:1">
      <c r="A2072" s="42">
        <f t="shared" si="32"/>
        <v>2071</v>
      </c>
    </row>
    <row r="2073" spans="1:1">
      <c r="A2073" s="42">
        <f t="shared" si="32"/>
        <v>2072</v>
      </c>
    </row>
    <row r="2074" spans="1:1">
      <c r="A2074" s="42">
        <f t="shared" si="32"/>
        <v>2073</v>
      </c>
    </row>
    <row r="2075" spans="1:1">
      <c r="A2075" s="42">
        <f t="shared" si="32"/>
        <v>2074</v>
      </c>
    </row>
    <row r="2076" spans="1:1">
      <c r="A2076" s="42">
        <f t="shared" si="32"/>
        <v>2075</v>
      </c>
    </row>
    <row r="2077" spans="1:1">
      <c r="A2077" s="42">
        <f t="shared" si="32"/>
        <v>2076</v>
      </c>
    </row>
    <row r="2078" spans="1:1">
      <c r="A2078" s="42">
        <f t="shared" si="32"/>
        <v>2077</v>
      </c>
    </row>
    <row r="2079" spans="1:1">
      <c r="A2079" s="42">
        <f t="shared" si="32"/>
        <v>2078</v>
      </c>
    </row>
    <row r="2080" spans="1:1">
      <c r="A2080" s="42">
        <f t="shared" si="32"/>
        <v>2079</v>
      </c>
    </row>
    <row r="2081" spans="1:1">
      <c r="A2081" s="42">
        <f t="shared" si="32"/>
        <v>2080</v>
      </c>
    </row>
    <row r="2082" spans="1:1">
      <c r="A2082" s="42">
        <f t="shared" si="32"/>
        <v>2081</v>
      </c>
    </row>
    <row r="2083" spans="1:1">
      <c r="A2083" s="42">
        <f t="shared" si="32"/>
        <v>2082</v>
      </c>
    </row>
    <row r="2084" spans="1:1">
      <c r="A2084" s="42">
        <f t="shared" si="32"/>
        <v>2083</v>
      </c>
    </row>
    <row r="2085" spans="1:1">
      <c r="A2085" s="42">
        <f t="shared" si="32"/>
        <v>2084</v>
      </c>
    </row>
    <row r="2086" spans="1:1">
      <c r="A2086" s="42">
        <f t="shared" si="32"/>
        <v>2085</v>
      </c>
    </row>
    <row r="2087" spans="1:1">
      <c r="A2087" s="42">
        <f t="shared" si="32"/>
        <v>2086</v>
      </c>
    </row>
    <row r="2088" spans="1:1">
      <c r="A2088" s="42">
        <f t="shared" si="32"/>
        <v>2087</v>
      </c>
    </row>
    <row r="2089" spans="1:1">
      <c r="A2089" s="42">
        <f t="shared" si="32"/>
        <v>2088</v>
      </c>
    </row>
    <row r="2090" spans="1:1">
      <c r="A2090" s="42">
        <f t="shared" si="32"/>
        <v>2089</v>
      </c>
    </row>
    <row r="2091" spans="1:1">
      <c r="A2091" s="42">
        <f t="shared" si="32"/>
        <v>2090</v>
      </c>
    </row>
    <row r="2092" spans="1:1">
      <c r="A2092" s="42">
        <f t="shared" si="32"/>
        <v>2091</v>
      </c>
    </row>
    <row r="2093" spans="1:1">
      <c r="A2093" s="42">
        <f t="shared" si="32"/>
        <v>2092</v>
      </c>
    </row>
    <row r="2094" spans="1:1">
      <c r="A2094" s="42">
        <f t="shared" si="32"/>
        <v>2093</v>
      </c>
    </row>
    <row r="2095" spans="1:1">
      <c r="A2095" s="42">
        <f t="shared" si="32"/>
        <v>2094</v>
      </c>
    </row>
    <row r="2096" spans="1:1">
      <c r="A2096" s="42">
        <f t="shared" si="32"/>
        <v>2095</v>
      </c>
    </row>
    <row r="2097" spans="1:1">
      <c r="A2097" s="42">
        <f t="shared" si="32"/>
        <v>2096</v>
      </c>
    </row>
    <row r="2098" spans="1:1">
      <c r="A2098" s="42">
        <f t="shared" si="32"/>
        <v>2097</v>
      </c>
    </row>
    <row r="2099" spans="1:1">
      <c r="A2099" s="42">
        <f t="shared" si="32"/>
        <v>2098</v>
      </c>
    </row>
    <row r="2100" spans="1:1">
      <c r="A2100" s="42">
        <f t="shared" si="32"/>
        <v>2099</v>
      </c>
    </row>
    <row r="2101" spans="1:1">
      <c r="A2101" s="42">
        <f t="shared" si="32"/>
        <v>2100</v>
      </c>
    </row>
    <row r="2102" spans="1:1">
      <c r="A2102" s="42">
        <f t="shared" si="32"/>
        <v>2101</v>
      </c>
    </row>
    <row r="2103" spans="1:1">
      <c r="A2103" s="42">
        <f t="shared" si="32"/>
        <v>2102</v>
      </c>
    </row>
    <row r="2104" spans="1:1">
      <c r="A2104" s="42">
        <f t="shared" si="32"/>
        <v>2103</v>
      </c>
    </row>
    <row r="2105" spans="1:1">
      <c r="A2105" s="42">
        <f t="shared" si="32"/>
        <v>2104</v>
      </c>
    </row>
    <row r="2106" spans="1:1">
      <c r="A2106" s="42">
        <f t="shared" si="32"/>
        <v>2105</v>
      </c>
    </row>
    <row r="2107" spans="1:1">
      <c r="A2107" s="42">
        <f t="shared" si="32"/>
        <v>2106</v>
      </c>
    </row>
    <row r="2108" spans="1:1">
      <c r="A2108" s="42">
        <f t="shared" si="32"/>
        <v>2107</v>
      </c>
    </row>
    <row r="2109" spans="1:1">
      <c r="A2109" s="42">
        <f t="shared" si="32"/>
        <v>2108</v>
      </c>
    </row>
    <row r="2110" spans="1:1">
      <c r="A2110" s="42">
        <f t="shared" si="32"/>
        <v>2109</v>
      </c>
    </row>
    <row r="2111" spans="1:1">
      <c r="A2111" s="42">
        <f t="shared" si="32"/>
        <v>2110</v>
      </c>
    </row>
    <row r="2112" spans="1:1">
      <c r="A2112" s="42">
        <f t="shared" si="32"/>
        <v>2111</v>
      </c>
    </row>
    <row r="2113" spans="1:1">
      <c r="A2113" s="42">
        <f t="shared" si="32"/>
        <v>2112</v>
      </c>
    </row>
    <row r="2114" spans="1:1">
      <c r="A2114" s="42">
        <f t="shared" si="32"/>
        <v>2113</v>
      </c>
    </row>
    <row r="2115" spans="1:1">
      <c r="A2115" s="42">
        <f t="shared" ref="A2115:A2178" si="33">ROW()-1</f>
        <v>2114</v>
      </c>
    </row>
    <row r="2116" spans="1:1">
      <c r="A2116" s="42">
        <f t="shared" si="33"/>
        <v>2115</v>
      </c>
    </row>
    <row r="2117" spans="1:1">
      <c r="A2117" s="42">
        <f t="shared" si="33"/>
        <v>2116</v>
      </c>
    </row>
    <row r="2118" spans="1:1">
      <c r="A2118" s="42">
        <f t="shared" si="33"/>
        <v>2117</v>
      </c>
    </row>
    <row r="2119" spans="1:1">
      <c r="A2119" s="42">
        <f t="shared" si="33"/>
        <v>2118</v>
      </c>
    </row>
    <row r="2120" spans="1:1">
      <c r="A2120" s="42">
        <f t="shared" si="33"/>
        <v>2119</v>
      </c>
    </row>
    <row r="2121" spans="1:1">
      <c r="A2121" s="42">
        <f t="shared" si="33"/>
        <v>2120</v>
      </c>
    </row>
    <row r="2122" spans="1:1">
      <c r="A2122" s="42">
        <f t="shared" si="33"/>
        <v>2121</v>
      </c>
    </row>
    <row r="2123" spans="1:1">
      <c r="A2123" s="42">
        <f t="shared" si="33"/>
        <v>2122</v>
      </c>
    </row>
    <row r="2124" spans="1:1">
      <c r="A2124" s="42">
        <f t="shared" si="33"/>
        <v>2123</v>
      </c>
    </row>
    <row r="2125" spans="1:1">
      <c r="A2125" s="42">
        <f t="shared" si="33"/>
        <v>2124</v>
      </c>
    </row>
    <row r="2126" spans="1:1">
      <c r="A2126" s="42">
        <f t="shared" si="33"/>
        <v>2125</v>
      </c>
    </row>
    <row r="2127" spans="1:1">
      <c r="A2127" s="42">
        <f t="shared" si="33"/>
        <v>2126</v>
      </c>
    </row>
    <row r="2128" spans="1:1">
      <c r="A2128" s="42">
        <f t="shared" si="33"/>
        <v>2127</v>
      </c>
    </row>
    <row r="2129" spans="1:1">
      <c r="A2129" s="42">
        <f t="shared" si="33"/>
        <v>2128</v>
      </c>
    </row>
    <row r="2130" spans="1:1">
      <c r="A2130" s="42">
        <f t="shared" si="33"/>
        <v>2129</v>
      </c>
    </row>
    <row r="2131" spans="1:1">
      <c r="A2131" s="42">
        <f t="shared" si="33"/>
        <v>2130</v>
      </c>
    </row>
    <row r="2132" spans="1:1">
      <c r="A2132" s="42">
        <f t="shared" si="33"/>
        <v>2131</v>
      </c>
    </row>
    <row r="2133" spans="1:1">
      <c r="A2133" s="42">
        <f t="shared" si="33"/>
        <v>2132</v>
      </c>
    </row>
    <row r="2134" spans="1:1">
      <c r="A2134" s="42">
        <f t="shared" si="33"/>
        <v>2133</v>
      </c>
    </row>
    <row r="2135" spans="1:1">
      <c r="A2135" s="42">
        <f t="shared" si="33"/>
        <v>2134</v>
      </c>
    </row>
    <row r="2136" spans="1:1">
      <c r="A2136" s="42">
        <f t="shared" si="33"/>
        <v>2135</v>
      </c>
    </row>
    <row r="2137" spans="1:1">
      <c r="A2137" s="42">
        <f t="shared" si="33"/>
        <v>2136</v>
      </c>
    </row>
    <row r="2138" spans="1:1">
      <c r="A2138" s="42">
        <f t="shared" si="33"/>
        <v>2137</v>
      </c>
    </row>
    <row r="2139" spans="1:1">
      <c r="A2139" s="42">
        <f t="shared" si="33"/>
        <v>2138</v>
      </c>
    </row>
    <row r="2140" spans="1:1">
      <c r="A2140" s="42">
        <f t="shared" si="33"/>
        <v>2139</v>
      </c>
    </row>
    <row r="2141" spans="1:1">
      <c r="A2141" s="42">
        <f t="shared" si="33"/>
        <v>2140</v>
      </c>
    </row>
    <row r="2142" spans="1:1">
      <c r="A2142" s="42">
        <f t="shared" si="33"/>
        <v>2141</v>
      </c>
    </row>
    <row r="2143" spans="1:1">
      <c r="A2143" s="42">
        <f t="shared" si="33"/>
        <v>2142</v>
      </c>
    </row>
    <row r="2144" spans="1:1">
      <c r="A2144" s="42">
        <f t="shared" si="33"/>
        <v>2143</v>
      </c>
    </row>
    <row r="2145" spans="1:1">
      <c r="A2145" s="42">
        <f t="shared" si="33"/>
        <v>2144</v>
      </c>
    </row>
    <row r="2146" spans="1:1">
      <c r="A2146" s="42">
        <f t="shared" si="33"/>
        <v>2145</v>
      </c>
    </row>
    <row r="2147" spans="1:1">
      <c r="A2147" s="42">
        <f t="shared" si="33"/>
        <v>2146</v>
      </c>
    </row>
    <row r="2148" spans="1:1">
      <c r="A2148" s="42">
        <f t="shared" si="33"/>
        <v>2147</v>
      </c>
    </row>
    <row r="2149" spans="1:1">
      <c r="A2149" s="42">
        <f t="shared" si="33"/>
        <v>2148</v>
      </c>
    </row>
    <row r="2150" spans="1:1">
      <c r="A2150" s="42">
        <f t="shared" si="33"/>
        <v>2149</v>
      </c>
    </row>
    <row r="2151" spans="1:1">
      <c r="A2151" s="42">
        <f t="shared" si="33"/>
        <v>2150</v>
      </c>
    </row>
    <row r="2152" spans="1:1">
      <c r="A2152" s="42">
        <f t="shared" si="33"/>
        <v>2151</v>
      </c>
    </row>
    <row r="2153" spans="1:1">
      <c r="A2153" s="42">
        <f t="shared" si="33"/>
        <v>2152</v>
      </c>
    </row>
    <row r="2154" spans="1:1">
      <c r="A2154" s="42">
        <f t="shared" si="33"/>
        <v>2153</v>
      </c>
    </row>
    <row r="2155" spans="1:1">
      <c r="A2155" s="42">
        <f t="shared" si="33"/>
        <v>2154</v>
      </c>
    </row>
    <row r="2156" spans="1:1">
      <c r="A2156" s="42">
        <f t="shared" si="33"/>
        <v>2155</v>
      </c>
    </row>
    <row r="2157" spans="1:1">
      <c r="A2157" s="42">
        <f t="shared" si="33"/>
        <v>2156</v>
      </c>
    </row>
    <row r="2158" spans="1:1">
      <c r="A2158" s="42">
        <f t="shared" si="33"/>
        <v>2157</v>
      </c>
    </row>
    <row r="2159" spans="1:1">
      <c r="A2159" s="42">
        <f t="shared" si="33"/>
        <v>2158</v>
      </c>
    </row>
    <row r="2160" spans="1:1">
      <c r="A2160" s="42">
        <f t="shared" si="33"/>
        <v>2159</v>
      </c>
    </row>
    <row r="2161" spans="1:1">
      <c r="A2161" s="42">
        <f t="shared" si="33"/>
        <v>2160</v>
      </c>
    </row>
    <row r="2162" spans="1:1">
      <c r="A2162" s="42">
        <f t="shared" si="33"/>
        <v>2161</v>
      </c>
    </row>
    <row r="2163" spans="1:1">
      <c r="A2163" s="42">
        <f t="shared" si="33"/>
        <v>2162</v>
      </c>
    </row>
    <row r="2164" spans="1:1">
      <c r="A2164" s="42">
        <f t="shared" si="33"/>
        <v>2163</v>
      </c>
    </row>
    <row r="2165" spans="1:1">
      <c r="A2165" s="42">
        <f t="shared" si="33"/>
        <v>2164</v>
      </c>
    </row>
    <row r="2166" spans="1:1">
      <c r="A2166" s="42">
        <f t="shared" si="33"/>
        <v>2165</v>
      </c>
    </row>
    <row r="2167" spans="1:1">
      <c r="A2167" s="42">
        <f t="shared" si="33"/>
        <v>2166</v>
      </c>
    </row>
    <row r="2168" spans="1:1">
      <c r="A2168" s="42">
        <f t="shared" si="33"/>
        <v>2167</v>
      </c>
    </row>
    <row r="2169" spans="1:1">
      <c r="A2169" s="42">
        <f t="shared" si="33"/>
        <v>2168</v>
      </c>
    </row>
    <row r="2170" spans="1:1">
      <c r="A2170" s="42">
        <f t="shared" si="33"/>
        <v>2169</v>
      </c>
    </row>
    <row r="2171" spans="1:1">
      <c r="A2171" s="42">
        <f t="shared" si="33"/>
        <v>2170</v>
      </c>
    </row>
    <row r="2172" spans="1:1">
      <c r="A2172" s="42">
        <f t="shared" si="33"/>
        <v>2171</v>
      </c>
    </row>
    <row r="2173" spans="1:1">
      <c r="A2173" s="42">
        <f t="shared" si="33"/>
        <v>2172</v>
      </c>
    </row>
    <row r="2174" spans="1:1">
      <c r="A2174" s="42">
        <f t="shared" si="33"/>
        <v>2173</v>
      </c>
    </row>
    <row r="2175" spans="1:1">
      <c r="A2175" s="42">
        <f t="shared" si="33"/>
        <v>2174</v>
      </c>
    </row>
    <row r="2176" spans="1:1">
      <c r="A2176" s="42">
        <f t="shared" si="33"/>
        <v>2175</v>
      </c>
    </row>
    <row r="2177" spans="1:1">
      <c r="A2177" s="42">
        <f t="shared" si="33"/>
        <v>2176</v>
      </c>
    </row>
    <row r="2178" spans="1:1">
      <c r="A2178" s="42">
        <f t="shared" si="33"/>
        <v>2177</v>
      </c>
    </row>
    <row r="2179" spans="1:1">
      <c r="A2179" s="42">
        <f t="shared" ref="A2179:A2242" si="34">ROW()-1</f>
        <v>2178</v>
      </c>
    </row>
    <row r="2180" spans="1:1">
      <c r="A2180" s="42">
        <f t="shared" si="34"/>
        <v>2179</v>
      </c>
    </row>
    <row r="2181" spans="1:1">
      <c r="A2181" s="42">
        <f t="shared" si="34"/>
        <v>2180</v>
      </c>
    </row>
    <row r="2182" spans="1:1">
      <c r="A2182" s="42">
        <f t="shared" si="34"/>
        <v>2181</v>
      </c>
    </row>
    <row r="2183" spans="1:1">
      <c r="A2183" s="42">
        <f t="shared" si="34"/>
        <v>2182</v>
      </c>
    </row>
    <row r="2184" spans="1:1">
      <c r="A2184" s="42">
        <f t="shared" si="34"/>
        <v>2183</v>
      </c>
    </row>
    <row r="2185" spans="1:1">
      <c r="A2185" s="42">
        <f t="shared" si="34"/>
        <v>2184</v>
      </c>
    </row>
    <row r="2186" spans="1:1">
      <c r="A2186" s="42">
        <f t="shared" si="34"/>
        <v>2185</v>
      </c>
    </row>
    <row r="2187" spans="1:1">
      <c r="A2187" s="42">
        <f t="shared" si="34"/>
        <v>2186</v>
      </c>
    </row>
    <row r="2188" spans="1:1">
      <c r="A2188" s="42">
        <f t="shared" si="34"/>
        <v>2187</v>
      </c>
    </row>
    <row r="2189" spans="1:1">
      <c r="A2189" s="42">
        <f t="shared" si="34"/>
        <v>2188</v>
      </c>
    </row>
    <row r="2190" spans="1:1">
      <c r="A2190" s="42">
        <f t="shared" si="34"/>
        <v>2189</v>
      </c>
    </row>
    <row r="2191" spans="1:1">
      <c r="A2191" s="42">
        <f t="shared" si="34"/>
        <v>2190</v>
      </c>
    </row>
    <row r="2192" spans="1:1">
      <c r="A2192" s="42">
        <f t="shared" si="34"/>
        <v>2191</v>
      </c>
    </row>
    <row r="2193" spans="1:1">
      <c r="A2193" s="42">
        <f t="shared" si="34"/>
        <v>2192</v>
      </c>
    </row>
    <row r="2194" spans="1:1">
      <c r="A2194" s="42">
        <f t="shared" si="34"/>
        <v>2193</v>
      </c>
    </row>
    <row r="2195" spans="1:1">
      <c r="A2195" s="42">
        <f t="shared" si="34"/>
        <v>2194</v>
      </c>
    </row>
    <row r="2196" spans="1:1">
      <c r="A2196" s="42">
        <f t="shared" si="34"/>
        <v>2195</v>
      </c>
    </row>
    <row r="2197" spans="1:1">
      <c r="A2197" s="42">
        <f t="shared" si="34"/>
        <v>2196</v>
      </c>
    </row>
    <row r="2198" spans="1:1">
      <c r="A2198" s="42">
        <f t="shared" si="34"/>
        <v>2197</v>
      </c>
    </row>
    <row r="2199" spans="1:1">
      <c r="A2199" s="42">
        <f t="shared" si="34"/>
        <v>2198</v>
      </c>
    </row>
    <row r="2200" spans="1:1">
      <c r="A2200" s="42">
        <f t="shared" si="34"/>
        <v>2199</v>
      </c>
    </row>
    <row r="2201" spans="1:1">
      <c r="A2201" s="42">
        <f t="shared" si="34"/>
        <v>2200</v>
      </c>
    </row>
    <row r="2202" spans="1:1">
      <c r="A2202" s="42">
        <f t="shared" si="34"/>
        <v>2201</v>
      </c>
    </row>
    <row r="2203" spans="1:1">
      <c r="A2203" s="42">
        <f t="shared" si="34"/>
        <v>2202</v>
      </c>
    </row>
    <row r="2204" spans="1:1">
      <c r="A2204" s="42">
        <f t="shared" si="34"/>
        <v>2203</v>
      </c>
    </row>
    <row r="2205" spans="1:1">
      <c r="A2205" s="42">
        <f t="shared" si="34"/>
        <v>2204</v>
      </c>
    </row>
    <row r="2206" spans="1:1">
      <c r="A2206" s="42">
        <f t="shared" si="34"/>
        <v>2205</v>
      </c>
    </row>
    <row r="2207" spans="1:1">
      <c r="A2207" s="42">
        <f t="shared" si="34"/>
        <v>2206</v>
      </c>
    </row>
    <row r="2208" spans="1:1">
      <c r="A2208" s="42">
        <f t="shared" si="34"/>
        <v>2207</v>
      </c>
    </row>
    <row r="2209" spans="1:1">
      <c r="A2209" s="42">
        <f t="shared" si="34"/>
        <v>2208</v>
      </c>
    </row>
    <row r="2210" spans="1:1">
      <c r="A2210" s="42">
        <f t="shared" si="34"/>
        <v>2209</v>
      </c>
    </row>
    <row r="2211" spans="1:1">
      <c r="A2211" s="42">
        <f t="shared" si="34"/>
        <v>2210</v>
      </c>
    </row>
    <row r="2212" spans="1:1">
      <c r="A2212" s="42">
        <f t="shared" si="34"/>
        <v>2211</v>
      </c>
    </row>
    <row r="2213" spans="1:1">
      <c r="A2213" s="42">
        <f t="shared" si="34"/>
        <v>2212</v>
      </c>
    </row>
    <row r="2214" spans="1:1">
      <c r="A2214" s="42">
        <f t="shared" si="34"/>
        <v>2213</v>
      </c>
    </row>
    <row r="2215" spans="1:1">
      <c r="A2215" s="42">
        <f t="shared" si="34"/>
        <v>2214</v>
      </c>
    </row>
    <row r="2216" spans="1:1">
      <c r="A2216" s="42">
        <f t="shared" si="34"/>
        <v>2215</v>
      </c>
    </row>
    <row r="2217" spans="1:1">
      <c r="A2217" s="42">
        <f t="shared" si="34"/>
        <v>2216</v>
      </c>
    </row>
    <row r="2218" spans="1:1">
      <c r="A2218" s="42">
        <f t="shared" si="34"/>
        <v>2217</v>
      </c>
    </row>
    <row r="2219" spans="1:1">
      <c r="A2219" s="42">
        <f t="shared" si="34"/>
        <v>2218</v>
      </c>
    </row>
    <row r="2220" spans="1:1">
      <c r="A2220" s="42">
        <f t="shared" si="34"/>
        <v>2219</v>
      </c>
    </row>
    <row r="2221" spans="1:1">
      <c r="A2221" s="42">
        <f t="shared" si="34"/>
        <v>2220</v>
      </c>
    </row>
    <row r="2222" spans="1:1">
      <c r="A2222" s="42">
        <f t="shared" si="34"/>
        <v>2221</v>
      </c>
    </row>
    <row r="2223" spans="1:1">
      <c r="A2223" s="42">
        <f t="shared" si="34"/>
        <v>2222</v>
      </c>
    </row>
    <row r="2224" spans="1:1">
      <c r="A2224" s="42">
        <f t="shared" si="34"/>
        <v>2223</v>
      </c>
    </row>
    <row r="2225" spans="1:1">
      <c r="A2225" s="42">
        <f t="shared" si="34"/>
        <v>2224</v>
      </c>
    </row>
    <row r="2226" spans="1:1">
      <c r="A2226" s="42">
        <f t="shared" si="34"/>
        <v>2225</v>
      </c>
    </row>
    <row r="2227" spans="1:1">
      <c r="A2227" s="42">
        <f t="shared" si="34"/>
        <v>2226</v>
      </c>
    </row>
    <row r="2228" spans="1:1">
      <c r="A2228" s="42">
        <f t="shared" si="34"/>
        <v>2227</v>
      </c>
    </row>
    <row r="2229" spans="1:1">
      <c r="A2229" s="42">
        <f t="shared" si="34"/>
        <v>2228</v>
      </c>
    </row>
    <row r="2230" spans="1:1">
      <c r="A2230" s="42">
        <f t="shared" si="34"/>
        <v>2229</v>
      </c>
    </row>
    <row r="2231" spans="1:1">
      <c r="A2231" s="42">
        <f t="shared" si="34"/>
        <v>2230</v>
      </c>
    </row>
    <row r="2232" spans="1:1">
      <c r="A2232" s="42">
        <f t="shared" si="34"/>
        <v>2231</v>
      </c>
    </row>
    <row r="2233" spans="1:1">
      <c r="A2233" s="42">
        <f t="shared" si="34"/>
        <v>2232</v>
      </c>
    </row>
    <row r="2234" spans="1:1">
      <c r="A2234" s="42">
        <f t="shared" si="34"/>
        <v>2233</v>
      </c>
    </row>
    <row r="2235" spans="1:1">
      <c r="A2235" s="42">
        <f t="shared" si="34"/>
        <v>2234</v>
      </c>
    </row>
    <row r="2236" spans="1:1">
      <c r="A2236" s="42">
        <f t="shared" si="34"/>
        <v>2235</v>
      </c>
    </row>
    <row r="2237" spans="1:1">
      <c r="A2237" s="42">
        <f t="shared" si="34"/>
        <v>2236</v>
      </c>
    </row>
    <row r="2238" spans="1:1">
      <c r="A2238" s="42">
        <f t="shared" si="34"/>
        <v>2237</v>
      </c>
    </row>
    <row r="2239" spans="1:1">
      <c r="A2239" s="42">
        <f t="shared" si="34"/>
        <v>2238</v>
      </c>
    </row>
    <row r="2240" spans="1:1">
      <c r="A2240" s="42">
        <f t="shared" si="34"/>
        <v>2239</v>
      </c>
    </row>
    <row r="2241" spans="1:1">
      <c r="A2241" s="42">
        <f t="shared" si="34"/>
        <v>2240</v>
      </c>
    </row>
    <row r="2242" spans="1:1">
      <c r="A2242" s="42">
        <f t="shared" si="34"/>
        <v>2241</v>
      </c>
    </row>
    <row r="2243" spans="1:1">
      <c r="A2243" s="42">
        <f t="shared" ref="A2243:A2306" si="35">ROW()-1</f>
        <v>2242</v>
      </c>
    </row>
    <row r="2244" spans="1:1">
      <c r="A2244" s="42">
        <f t="shared" si="35"/>
        <v>2243</v>
      </c>
    </row>
    <row r="2245" spans="1:1">
      <c r="A2245" s="42">
        <f t="shared" si="35"/>
        <v>2244</v>
      </c>
    </row>
    <row r="2246" spans="1:1">
      <c r="A2246" s="42">
        <f t="shared" si="35"/>
        <v>2245</v>
      </c>
    </row>
    <row r="2247" spans="1:1">
      <c r="A2247" s="42">
        <f t="shared" si="35"/>
        <v>2246</v>
      </c>
    </row>
    <row r="2248" spans="1:1">
      <c r="A2248" s="42">
        <f t="shared" si="35"/>
        <v>2247</v>
      </c>
    </row>
    <row r="2249" spans="1:1">
      <c r="A2249" s="42">
        <f t="shared" si="35"/>
        <v>2248</v>
      </c>
    </row>
    <row r="2250" spans="1:1">
      <c r="A2250" s="42">
        <f t="shared" si="35"/>
        <v>2249</v>
      </c>
    </row>
    <row r="2251" spans="1:1">
      <c r="A2251" s="42">
        <f t="shared" si="35"/>
        <v>2250</v>
      </c>
    </row>
    <row r="2252" spans="1:1">
      <c r="A2252" s="42">
        <f t="shared" si="35"/>
        <v>2251</v>
      </c>
    </row>
    <row r="2253" spans="1:1">
      <c r="A2253" s="42">
        <f t="shared" si="35"/>
        <v>2252</v>
      </c>
    </row>
    <row r="2254" spans="1:1">
      <c r="A2254" s="42">
        <f t="shared" si="35"/>
        <v>2253</v>
      </c>
    </row>
    <row r="2255" spans="1:1">
      <c r="A2255" s="42">
        <f t="shared" si="35"/>
        <v>2254</v>
      </c>
    </row>
    <row r="2256" spans="1:1">
      <c r="A2256" s="42">
        <f t="shared" si="35"/>
        <v>2255</v>
      </c>
    </row>
    <row r="2257" spans="1:1">
      <c r="A2257" s="42">
        <f t="shared" si="35"/>
        <v>2256</v>
      </c>
    </row>
    <row r="2258" spans="1:1">
      <c r="A2258" s="42">
        <f t="shared" si="35"/>
        <v>2257</v>
      </c>
    </row>
    <row r="2259" spans="1:1">
      <c r="A2259" s="42">
        <f t="shared" si="35"/>
        <v>2258</v>
      </c>
    </row>
    <row r="2260" spans="1:1">
      <c r="A2260" s="42">
        <f t="shared" si="35"/>
        <v>2259</v>
      </c>
    </row>
    <row r="2261" spans="1:1">
      <c r="A2261" s="42">
        <f t="shared" si="35"/>
        <v>2260</v>
      </c>
    </row>
    <row r="2262" spans="1:1">
      <c r="A2262" s="42">
        <f t="shared" si="35"/>
        <v>2261</v>
      </c>
    </row>
    <row r="2263" spans="1:1">
      <c r="A2263" s="42">
        <f t="shared" si="35"/>
        <v>2262</v>
      </c>
    </row>
    <row r="2264" spans="1:1">
      <c r="A2264" s="42">
        <f t="shared" si="35"/>
        <v>2263</v>
      </c>
    </row>
    <row r="2265" spans="1:1">
      <c r="A2265" s="42">
        <f t="shared" si="35"/>
        <v>2264</v>
      </c>
    </row>
    <row r="2266" spans="1:1">
      <c r="A2266" s="42">
        <f t="shared" si="35"/>
        <v>2265</v>
      </c>
    </row>
    <row r="2267" spans="1:1">
      <c r="A2267" s="42">
        <f t="shared" si="35"/>
        <v>2266</v>
      </c>
    </row>
    <row r="2268" spans="1:1">
      <c r="A2268" s="42">
        <f t="shared" si="35"/>
        <v>2267</v>
      </c>
    </row>
    <row r="2269" spans="1:1">
      <c r="A2269" s="42">
        <f t="shared" si="35"/>
        <v>2268</v>
      </c>
    </row>
    <row r="2270" spans="1:1">
      <c r="A2270" s="42">
        <f t="shared" si="35"/>
        <v>2269</v>
      </c>
    </row>
    <row r="2271" spans="1:1">
      <c r="A2271" s="42">
        <f t="shared" si="35"/>
        <v>2270</v>
      </c>
    </row>
    <row r="2272" spans="1:1">
      <c r="A2272" s="42">
        <f t="shared" si="35"/>
        <v>2271</v>
      </c>
    </row>
    <row r="2273" spans="1:1">
      <c r="A2273" s="42">
        <f t="shared" si="35"/>
        <v>2272</v>
      </c>
    </row>
    <row r="2274" spans="1:1">
      <c r="A2274" s="42">
        <f t="shared" si="35"/>
        <v>2273</v>
      </c>
    </row>
    <row r="2275" spans="1:1">
      <c r="A2275" s="42">
        <f t="shared" si="35"/>
        <v>2274</v>
      </c>
    </row>
    <row r="2276" spans="1:1">
      <c r="A2276" s="42">
        <f t="shared" si="35"/>
        <v>2275</v>
      </c>
    </row>
    <row r="2277" spans="1:1">
      <c r="A2277" s="42">
        <f t="shared" si="35"/>
        <v>2276</v>
      </c>
    </row>
    <row r="2278" spans="1:1">
      <c r="A2278" s="42">
        <f t="shared" si="35"/>
        <v>2277</v>
      </c>
    </row>
    <row r="2279" spans="1:1">
      <c r="A2279" s="42">
        <f t="shared" si="35"/>
        <v>2278</v>
      </c>
    </row>
    <row r="2280" spans="1:1">
      <c r="A2280" s="42">
        <f t="shared" si="35"/>
        <v>2279</v>
      </c>
    </row>
    <row r="2281" spans="1:1">
      <c r="A2281" s="42">
        <f t="shared" si="35"/>
        <v>2280</v>
      </c>
    </row>
    <row r="2282" spans="1:1">
      <c r="A2282" s="42">
        <f t="shared" si="35"/>
        <v>2281</v>
      </c>
    </row>
    <row r="2283" spans="1:1">
      <c r="A2283" s="42">
        <f t="shared" si="35"/>
        <v>2282</v>
      </c>
    </row>
    <row r="2284" spans="1:1">
      <c r="A2284" s="42">
        <f t="shared" si="35"/>
        <v>2283</v>
      </c>
    </row>
    <row r="2285" spans="1:1">
      <c r="A2285" s="42">
        <f t="shared" si="35"/>
        <v>2284</v>
      </c>
    </row>
    <row r="2286" spans="1:1">
      <c r="A2286" s="42">
        <f t="shared" si="35"/>
        <v>2285</v>
      </c>
    </row>
    <row r="2287" spans="1:1">
      <c r="A2287" s="42">
        <f t="shared" si="35"/>
        <v>2286</v>
      </c>
    </row>
    <row r="2288" spans="1:1">
      <c r="A2288" s="42">
        <f t="shared" si="35"/>
        <v>2287</v>
      </c>
    </row>
    <row r="2289" spans="1:1">
      <c r="A2289" s="42">
        <f t="shared" si="35"/>
        <v>2288</v>
      </c>
    </row>
    <row r="2290" spans="1:1">
      <c r="A2290" s="42">
        <f t="shared" si="35"/>
        <v>2289</v>
      </c>
    </row>
    <row r="2291" spans="1:1">
      <c r="A2291" s="42">
        <f t="shared" si="35"/>
        <v>2290</v>
      </c>
    </row>
    <row r="2292" spans="1:1">
      <c r="A2292" s="42">
        <f t="shared" si="35"/>
        <v>2291</v>
      </c>
    </row>
    <row r="2293" spans="1:1">
      <c r="A2293" s="42">
        <f t="shared" si="35"/>
        <v>2292</v>
      </c>
    </row>
    <row r="2294" spans="1:1">
      <c r="A2294" s="42">
        <f t="shared" si="35"/>
        <v>2293</v>
      </c>
    </row>
    <row r="2295" spans="1:1">
      <c r="A2295" s="42">
        <f t="shared" si="35"/>
        <v>2294</v>
      </c>
    </row>
    <row r="2296" spans="1:1">
      <c r="A2296" s="42">
        <f t="shared" si="35"/>
        <v>2295</v>
      </c>
    </row>
    <row r="2297" spans="1:1">
      <c r="A2297" s="42">
        <f t="shared" si="35"/>
        <v>2296</v>
      </c>
    </row>
    <row r="2298" spans="1:1">
      <c r="A2298" s="42">
        <f t="shared" si="35"/>
        <v>2297</v>
      </c>
    </row>
    <row r="2299" spans="1:1">
      <c r="A2299" s="42">
        <f t="shared" si="35"/>
        <v>2298</v>
      </c>
    </row>
    <row r="2300" spans="1:1">
      <c r="A2300" s="42">
        <f t="shared" si="35"/>
        <v>2299</v>
      </c>
    </row>
    <row r="2301" spans="1:1">
      <c r="A2301" s="42">
        <f t="shared" si="35"/>
        <v>2300</v>
      </c>
    </row>
    <row r="2302" spans="1:1">
      <c r="A2302" s="42">
        <f t="shared" si="35"/>
        <v>2301</v>
      </c>
    </row>
    <row r="2303" spans="1:1">
      <c r="A2303" s="42">
        <f t="shared" si="35"/>
        <v>2302</v>
      </c>
    </row>
    <row r="2304" spans="1:1">
      <c r="A2304" s="42">
        <f t="shared" si="35"/>
        <v>2303</v>
      </c>
    </row>
    <row r="2305" spans="1:1">
      <c r="A2305" s="42">
        <f t="shared" si="35"/>
        <v>2304</v>
      </c>
    </row>
    <row r="2306" spans="1:1">
      <c r="A2306" s="42">
        <f t="shared" si="35"/>
        <v>2305</v>
      </c>
    </row>
    <row r="2307" spans="1:1">
      <c r="A2307" s="42">
        <f t="shared" ref="A2307:A2370" si="36">ROW()-1</f>
        <v>2306</v>
      </c>
    </row>
    <row r="2308" spans="1:1">
      <c r="A2308" s="42">
        <f t="shared" si="36"/>
        <v>2307</v>
      </c>
    </row>
    <row r="2309" spans="1:1">
      <c r="A2309" s="42">
        <f t="shared" si="36"/>
        <v>2308</v>
      </c>
    </row>
    <row r="2310" spans="1:1">
      <c r="A2310" s="42">
        <f t="shared" si="36"/>
        <v>2309</v>
      </c>
    </row>
    <row r="2311" spans="1:1">
      <c r="A2311" s="42">
        <f t="shared" si="36"/>
        <v>2310</v>
      </c>
    </row>
    <row r="2312" spans="1:1">
      <c r="A2312" s="42">
        <f t="shared" si="36"/>
        <v>2311</v>
      </c>
    </row>
    <row r="2313" spans="1:1">
      <c r="A2313" s="42">
        <f t="shared" si="36"/>
        <v>2312</v>
      </c>
    </row>
    <row r="2314" spans="1:1">
      <c r="A2314" s="42">
        <f t="shared" si="36"/>
        <v>2313</v>
      </c>
    </row>
    <row r="2315" spans="1:1">
      <c r="A2315" s="42">
        <f t="shared" si="36"/>
        <v>2314</v>
      </c>
    </row>
    <row r="2316" spans="1:1">
      <c r="A2316" s="42">
        <f t="shared" si="36"/>
        <v>2315</v>
      </c>
    </row>
    <row r="2317" spans="1:1">
      <c r="A2317" s="42">
        <f t="shared" si="36"/>
        <v>2316</v>
      </c>
    </row>
    <row r="2318" spans="1:1">
      <c r="A2318" s="42">
        <f t="shared" si="36"/>
        <v>2317</v>
      </c>
    </row>
    <row r="2319" spans="1:1">
      <c r="A2319" s="42">
        <f t="shared" si="36"/>
        <v>2318</v>
      </c>
    </row>
    <row r="2320" spans="1:1">
      <c r="A2320" s="42">
        <f t="shared" si="36"/>
        <v>2319</v>
      </c>
    </row>
    <row r="2321" spans="1:1">
      <c r="A2321" s="42">
        <f t="shared" si="36"/>
        <v>2320</v>
      </c>
    </row>
    <row r="2322" spans="1:1">
      <c r="A2322" s="42">
        <f t="shared" si="36"/>
        <v>2321</v>
      </c>
    </row>
    <row r="2323" spans="1:1">
      <c r="A2323" s="42">
        <f t="shared" si="36"/>
        <v>2322</v>
      </c>
    </row>
    <row r="2324" spans="1:1">
      <c r="A2324" s="42">
        <f t="shared" si="36"/>
        <v>2323</v>
      </c>
    </row>
    <row r="2325" spans="1:1">
      <c r="A2325" s="42">
        <f t="shared" si="36"/>
        <v>2324</v>
      </c>
    </row>
    <row r="2326" spans="1:1">
      <c r="A2326" s="42">
        <f t="shared" si="36"/>
        <v>2325</v>
      </c>
    </row>
    <row r="2327" spans="1:1">
      <c r="A2327" s="42">
        <f t="shared" si="36"/>
        <v>2326</v>
      </c>
    </row>
    <row r="2328" spans="1:1">
      <c r="A2328" s="42">
        <f t="shared" si="36"/>
        <v>2327</v>
      </c>
    </row>
    <row r="2329" spans="1:1">
      <c r="A2329" s="42">
        <f t="shared" si="36"/>
        <v>2328</v>
      </c>
    </row>
    <row r="2330" spans="1:1">
      <c r="A2330" s="42">
        <f t="shared" si="36"/>
        <v>2329</v>
      </c>
    </row>
    <row r="2331" spans="1:1">
      <c r="A2331" s="42">
        <f t="shared" si="36"/>
        <v>2330</v>
      </c>
    </row>
    <row r="2332" spans="1:1">
      <c r="A2332" s="42">
        <f t="shared" si="36"/>
        <v>2331</v>
      </c>
    </row>
    <row r="2333" spans="1:1">
      <c r="A2333" s="42">
        <f t="shared" si="36"/>
        <v>2332</v>
      </c>
    </row>
    <row r="2334" spans="1:1">
      <c r="A2334" s="42">
        <f t="shared" si="36"/>
        <v>2333</v>
      </c>
    </row>
    <row r="2335" spans="1:1">
      <c r="A2335" s="42">
        <f t="shared" si="36"/>
        <v>2334</v>
      </c>
    </row>
    <row r="2336" spans="1:1">
      <c r="A2336" s="42">
        <f t="shared" si="36"/>
        <v>2335</v>
      </c>
    </row>
    <row r="2337" spans="1:1">
      <c r="A2337" s="42">
        <f t="shared" si="36"/>
        <v>2336</v>
      </c>
    </row>
    <row r="2338" spans="1:1">
      <c r="A2338" s="42">
        <f t="shared" si="36"/>
        <v>2337</v>
      </c>
    </row>
    <row r="2339" spans="1:1">
      <c r="A2339" s="42">
        <f t="shared" si="36"/>
        <v>2338</v>
      </c>
    </row>
    <row r="2340" spans="1:1">
      <c r="A2340" s="42">
        <f t="shared" si="36"/>
        <v>2339</v>
      </c>
    </row>
    <row r="2341" spans="1:1">
      <c r="A2341" s="42">
        <f t="shared" si="36"/>
        <v>2340</v>
      </c>
    </row>
    <row r="2342" spans="1:1">
      <c r="A2342" s="42">
        <f t="shared" si="36"/>
        <v>2341</v>
      </c>
    </row>
    <row r="2343" spans="1:1">
      <c r="A2343" s="42">
        <f t="shared" si="36"/>
        <v>2342</v>
      </c>
    </row>
    <row r="2344" spans="1:1">
      <c r="A2344" s="42">
        <f t="shared" si="36"/>
        <v>2343</v>
      </c>
    </row>
    <row r="2345" spans="1:1">
      <c r="A2345" s="42">
        <f t="shared" si="36"/>
        <v>2344</v>
      </c>
    </row>
    <row r="2346" spans="1:1">
      <c r="A2346" s="42">
        <f t="shared" si="36"/>
        <v>2345</v>
      </c>
    </row>
    <row r="2347" spans="1:1">
      <c r="A2347" s="42">
        <f t="shared" si="36"/>
        <v>2346</v>
      </c>
    </row>
    <row r="2348" spans="1:1">
      <c r="A2348" s="42">
        <f t="shared" si="36"/>
        <v>2347</v>
      </c>
    </row>
    <row r="2349" spans="1:1">
      <c r="A2349" s="42">
        <f t="shared" si="36"/>
        <v>2348</v>
      </c>
    </row>
    <row r="2350" spans="1:1">
      <c r="A2350" s="42">
        <f t="shared" si="36"/>
        <v>2349</v>
      </c>
    </row>
    <row r="2351" spans="1:1">
      <c r="A2351" s="42">
        <f t="shared" si="36"/>
        <v>2350</v>
      </c>
    </row>
    <row r="2352" spans="1:1">
      <c r="A2352" s="42">
        <f t="shared" si="36"/>
        <v>2351</v>
      </c>
    </row>
    <row r="2353" spans="1:1">
      <c r="A2353" s="42">
        <f t="shared" si="36"/>
        <v>2352</v>
      </c>
    </row>
    <row r="2354" spans="1:1">
      <c r="A2354" s="42">
        <f t="shared" si="36"/>
        <v>2353</v>
      </c>
    </row>
    <row r="2355" spans="1:1">
      <c r="A2355" s="42">
        <f t="shared" si="36"/>
        <v>2354</v>
      </c>
    </row>
    <row r="2356" spans="1:1">
      <c r="A2356" s="42">
        <f t="shared" si="36"/>
        <v>2355</v>
      </c>
    </row>
    <row r="2357" spans="1:1">
      <c r="A2357" s="42">
        <f t="shared" si="36"/>
        <v>2356</v>
      </c>
    </row>
    <row r="2358" spans="1:1">
      <c r="A2358" s="42">
        <f t="shared" si="36"/>
        <v>2357</v>
      </c>
    </row>
    <row r="2359" spans="1:1">
      <c r="A2359" s="42">
        <f t="shared" si="36"/>
        <v>2358</v>
      </c>
    </row>
    <row r="2360" spans="1:1">
      <c r="A2360" s="42">
        <f t="shared" si="36"/>
        <v>2359</v>
      </c>
    </row>
    <row r="2361" spans="1:1">
      <c r="A2361" s="42">
        <f t="shared" si="36"/>
        <v>2360</v>
      </c>
    </row>
    <row r="2362" spans="1:1">
      <c r="A2362" s="42">
        <f t="shared" si="36"/>
        <v>2361</v>
      </c>
    </row>
    <row r="2363" spans="1:1">
      <c r="A2363" s="42">
        <f t="shared" si="36"/>
        <v>2362</v>
      </c>
    </row>
    <row r="2364" spans="1:1">
      <c r="A2364" s="42">
        <f t="shared" si="36"/>
        <v>2363</v>
      </c>
    </row>
    <row r="2365" spans="1:1">
      <c r="A2365" s="42">
        <f t="shared" si="36"/>
        <v>2364</v>
      </c>
    </row>
    <row r="2366" spans="1:1">
      <c r="A2366" s="42">
        <f t="shared" si="36"/>
        <v>2365</v>
      </c>
    </row>
    <row r="2367" spans="1:1">
      <c r="A2367" s="42">
        <f t="shared" si="36"/>
        <v>2366</v>
      </c>
    </row>
    <row r="2368" spans="1:1">
      <c r="A2368" s="42">
        <f t="shared" si="36"/>
        <v>2367</v>
      </c>
    </row>
    <row r="2369" spans="1:1">
      <c r="A2369" s="42">
        <f t="shared" si="36"/>
        <v>2368</v>
      </c>
    </row>
    <row r="2370" spans="1:1">
      <c r="A2370" s="42">
        <f t="shared" si="36"/>
        <v>2369</v>
      </c>
    </row>
    <row r="2371" spans="1:1">
      <c r="A2371" s="42">
        <f t="shared" ref="A2371:A2434" si="37">ROW()-1</f>
        <v>2370</v>
      </c>
    </row>
    <row r="2372" spans="1:1">
      <c r="A2372" s="42">
        <f t="shared" si="37"/>
        <v>2371</v>
      </c>
    </row>
    <row r="2373" spans="1:1">
      <c r="A2373" s="42">
        <f t="shared" si="37"/>
        <v>2372</v>
      </c>
    </row>
    <row r="2374" spans="1:1">
      <c r="A2374" s="42">
        <f t="shared" si="37"/>
        <v>2373</v>
      </c>
    </row>
    <row r="2375" spans="1:1">
      <c r="A2375" s="42">
        <f t="shared" si="37"/>
        <v>2374</v>
      </c>
    </row>
    <row r="2376" spans="1:1">
      <c r="A2376" s="42">
        <f t="shared" si="37"/>
        <v>2375</v>
      </c>
    </row>
    <row r="2377" spans="1:1">
      <c r="A2377" s="42">
        <f t="shared" si="37"/>
        <v>2376</v>
      </c>
    </row>
    <row r="2378" spans="1:1">
      <c r="A2378" s="42">
        <f t="shared" si="37"/>
        <v>2377</v>
      </c>
    </row>
    <row r="2379" spans="1:1">
      <c r="A2379" s="42">
        <f t="shared" si="37"/>
        <v>2378</v>
      </c>
    </row>
    <row r="2380" spans="1:1">
      <c r="A2380" s="42">
        <f t="shared" si="37"/>
        <v>2379</v>
      </c>
    </row>
    <row r="2381" spans="1:1">
      <c r="A2381" s="42">
        <f t="shared" si="37"/>
        <v>2380</v>
      </c>
    </row>
    <row r="2382" spans="1:1">
      <c r="A2382" s="42">
        <f t="shared" si="37"/>
        <v>2381</v>
      </c>
    </row>
    <row r="2383" spans="1:1">
      <c r="A2383" s="42">
        <f t="shared" si="37"/>
        <v>2382</v>
      </c>
    </row>
    <row r="2384" spans="1:1">
      <c r="A2384" s="42">
        <f t="shared" si="37"/>
        <v>2383</v>
      </c>
    </row>
    <row r="2385" spans="1:1">
      <c r="A2385" s="42">
        <f t="shared" si="37"/>
        <v>2384</v>
      </c>
    </row>
    <row r="2386" spans="1:1">
      <c r="A2386" s="42">
        <f t="shared" si="37"/>
        <v>2385</v>
      </c>
    </row>
    <row r="2387" spans="1:1">
      <c r="A2387" s="42">
        <f t="shared" si="37"/>
        <v>2386</v>
      </c>
    </row>
    <row r="2388" spans="1:1">
      <c r="A2388" s="42">
        <f t="shared" si="37"/>
        <v>2387</v>
      </c>
    </row>
    <row r="2389" spans="1:1">
      <c r="A2389" s="42">
        <f t="shared" si="37"/>
        <v>2388</v>
      </c>
    </row>
    <row r="2390" spans="1:1">
      <c r="A2390" s="42">
        <f t="shared" si="37"/>
        <v>2389</v>
      </c>
    </row>
    <row r="2391" spans="1:1">
      <c r="A2391" s="42">
        <f t="shared" si="37"/>
        <v>2390</v>
      </c>
    </row>
    <row r="2392" spans="1:1">
      <c r="A2392" s="42">
        <f t="shared" si="37"/>
        <v>2391</v>
      </c>
    </row>
    <row r="2393" spans="1:1">
      <c r="A2393" s="42">
        <f t="shared" si="37"/>
        <v>2392</v>
      </c>
    </row>
    <row r="2394" spans="1:1">
      <c r="A2394" s="42">
        <f t="shared" si="37"/>
        <v>2393</v>
      </c>
    </row>
    <row r="2395" spans="1:1">
      <c r="A2395" s="42">
        <f t="shared" si="37"/>
        <v>2394</v>
      </c>
    </row>
    <row r="2396" spans="1:1">
      <c r="A2396" s="42">
        <f t="shared" si="37"/>
        <v>2395</v>
      </c>
    </row>
    <row r="2397" spans="1:1">
      <c r="A2397" s="42">
        <f t="shared" si="37"/>
        <v>2396</v>
      </c>
    </row>
    <row r="2398" spans="1:1">
      <c r="A2398" s="42">
        <f t="shared" si="37"/>
        <v>2397</v>
      </c>
    </row>
    <row r="2399" spans="1:1">
      <c r="A2399" s="42">
        <f t="shared" si="37"/>
        <v>2398</v>
      </c>
    </row>
    <row r="2400" spans="1:1">
      <c r="A2400" s="42">
        <f t="shared" si="37"/>
        <v>2399</v>
      </c>
    </row>
    <row r="2401" spans="1:1">
      <c r="A2401" s="42">
        <f t="shared" si="37"/>
        <v>2400</v>
      </c>
    </row>
    <row r="2402" spans="1:1">
      <c r="A2402" s="42">
        <f t="shared" si="37"/>
        <v>2401</v>
      </c>
    </row>
    <row r="2403" spans="1:1">
      <c r="A2403" s="42">
        <f t="shared" si="37"/>
        <v>2402</v>
      </c>
    </row>
    <row r="2404" spans="1:1">
      <c r="A2404" s="42">
        <f t="shared" si="37"/>
        <v>2403</v>
      </c>
    </row>
    <row r="2405" spans="1:1">
      <c r="A2405" s="42">
        <f t="shared" si="37"/>
        <v>2404</v>
      </c>
    </row>
    <row r="2406" spans="1:1">
      <c r="A2406" s="42">
        <f t="shared" si="37"/>
        <v>2405</v>
      </c>
    </row>
    <row r="2407" spans="1:1">
      <c r="A2407" s="42">
        <f t="shared" si="37"/>
        <v>2406</v>
      </c>
    </row>
    <row r="2408" spans="1:1">
      <c r="A2408" s="42">
        <f t="shared" si="37"/>
        <v>2407</v>
      </c>
    </row>
    <row r="2409" spans="1:1">
      <c r="A2409" s="42">
        <f t="shared" si="37"/>
        <v>2408</v>
      </c>
    </row>
    <row r="2410" spans="1:1">
      <c r="A2410" s="42">
        <f t="shared" si="37"/>
        <v>2409</v>
      </c>
    </row>
    <row r="2411" spans="1:1">
      <c r="A2411" s="42">
        <f t="shared" si="37"/>
        <v>2410</v>
      </c>
    </row>
    <row r="2412" spans="1:1">
      <c r="A2412" s="42">
        <f t="shared" si="37"/>
        <v>2411</v>
      </c>
    </row>
    <row r="2413" spans="1:1">
      <c r="A2413" s="42">
        <f t="shared" si="37"/>
        <v>2412</v>
      </c>
    </row>
    <row r="2414" spans="1:1">
      <c r="A2414" s="42">
        <f t="shared" si="37"/>
        <v>2413</v>
      </c>
    </row>
    <row r="2415" spans="1:1">
      <c r="A2415" s="42">
        <f t="shared" si="37"/>
        <v>2414</v>
      </c>
    </row>
    <row r="2416" spans="1:1">
      <c r="A2416" s="42">
        <f t="shared" si="37"/>
        <v>2415</v>
      </c>
    </row>
    <row r="2417" spans="1:1">
      <c r="A2417" s="42">
        <f t="shared" si="37"/>
        <v>2416</v>
      </c>
    </row>
    <row r="2418" spans="1:1">
      <c r="A2418" s="42">
        <f t="shared" si="37"/>
        <v>2417</v>
      </c>
    </row>
    <row r="2419" spans="1:1">
      <c r="A2419" s="42">
        <f t="shared" si="37"/>
        <v>2418</v>
      </c>
    </row>
    <row r="2420" spans="1:1">
      <c r="A2420" s="42">
        <f t="shared" si="37"/>
        <v>2419</v>
      </c>
    </row>
    <row r="2421" spans="1:1">
      <c r="A2421" s="42">
        <f t="shared" si="37"/>
        <v>2420</v>
      </c>
    </row>
    <row r="2422" spans="1:1">
      <c r="A2422" s="42">
        <f t="shared" si="37"/>
        <v>2421</v>
      </c>
    </row>
    <row r="2423" spans="1:1">
      <c r="A2423" s="42">
        <f t="shared" si="37"/>
        <v>2422</v>
      </c>
    </row>
    <row r="2424" spans="1:1">
      <c r="A2424" s="42">
        <f t="shared" si="37"/>
        <v>2423</v>
      </c>
    </row>
    <row r="2425" spans="1:1">
      <c r="A2425" s="42">
        <f t="shared" si="37"/>
        <v>2424</v>
      </c>
    </row>
    <row r="2426" spans="1:1">
      <c r="A2426" s="42">
        <f t="shared" si="37"/>
        <v>2425</v>
      </c>
    </row>
    <row r="2427" spans="1:1">
      <c r="A2427" s="42">
        <f t="shared" si="37"/>
        <v>2426</v>
      </c>
    </row>
    <row r="2428" spans="1:1">
      <c r="A2428" s="42">
        <f t="shared" si="37"/>
        <v>2427</v>
      </c>
    </row>
    <row r="2429" spans="1:1">
      <c r="A2429" s="42">
        <f t="shared" si="37"/>
        <v>2428</v>
      </c>
    </row>
    <row r="2430" spans="1:1">
      <c r="A2430" s="42">
        <f t="shared" si="37"/>
        <v>2429</v>
      </c>
    </row>
    <row r="2431" spans="1:1">
      <c r="A2431" s="42">
        <f t="shared" si="37"/>
        <v>2430</v>
      </c>
    </row>
    <row r="2432" spans="1:1">
      <c r="A2432" s="42">
        <f t="shared" si="37"/>
        <v>2431</v>
      </c>
    </row>
    <row r="2433" spans="1:1">
      <c r="A2433" s="42">
        <f t="shared" si="37"/>
        <v>2432</v>
      </c>
    </row>
    <row r="2434" spans="1:1">
      <c r="A2434" s="42">
        <f t="shared" si="37"/>
        <v>2433</v>
      </c>
    </row>
    <row r="2435" spans="1:1">
      <c r="A2435" s="42">
        <f t="shared" ref="A2435:A2498" si="38">ROW()-1</f>
        <v>2434</v>
      </c>
    </row>
    <row r="2436" spans="1:1">
      <c r="A2436" s="42">
        <f t="shared" si="38"/>
        <v>2435</v>
      </c>
    </row>
    <row r="2437" spans="1:1">
      <c r="A2437" s="42">
        <f t="shared" si="38"/>
        <v>2436</v>
      </c>
    </row>
    <row r="2438" spans="1:1">
      <c r="A2438" s="42">
        <f t="shared" si="38"/>
        <v>2437</v>
      </c>
    </row>
    <row r="2439" spans="1:1">
      <c r="A2439" s="42">
        <f t="shared" si="38"/>
        <v>2438</v>
      </c>
    </row>
    <row r="2440" spans="1:1">
      <c r="A2440" s="42">
        <f t="shared" si="38"/>
        <v>2439</v>
      </c>
    </row>
    <row r="2441" spans="1:1">
      <c r="A2441" s="42">
        <f t="shared" si="38"/>
        <v>2440</v>
      </c>
    </row>
    <row r="2442" spans="1:1">
      <c r="A2442" s="42">
        <f t="shared" si="38"/>
        <v>2441</v>
      </c>
    </row>
    <row r="2443" spans="1:1">
      <c r="A2443" s="42">
        <f t="shared" si="38"/>
        <v>2442</v>
      </c>
    </row>
    <row r="2444" spans="1:1">
      <c r="A2444" s="42">
        <f t="shared" si="38"/>
        <v>2443</v>
      </c>
    </row>
    <row r="2445" spans="1:1">
      <c r="A2445" s="42">
        <f t="shared" si="38"/>
        <v>2444</v>
      </c>
    </row>
    <row r="2446" spans="1:1">
      <c r="A2446" s="42">
        <f t="shared" si="38"/>
        <v>2445</v>
      </c>
    </row>
    <row r="2447" spans="1:1">
      <c r="A2447" s="42">
        <f t="shared" si="38"/>
        <v>2446</v>
      </c>
    </row>
    <row r="2448" spans="1:1">
      <c r="A2448" s="42">
        <f t="shared" si="38"/>
        <v>2447</v>
      </c>
    </row>
    <row r="2449" spans="1:1">
      <c r="A2449" s="42">
        <f t="shared" si="38"/>
        <v>2448</v>
      </c>
    </row>
    <row r="2450" spans="1:1">
      <c r="A2450" s="42">
        <f t="shared" si="38"/>
        <v>2449</v>
      </c>
    </row>
    <row r="2451" spans="1:1">
      <c r="A2451" s="42">
        <f t="shared" si="38"/>
        <v>2450</v>
      </c>
    </row>
    <row r="2452" spans="1:1">
      <c r="A2452" s="42">
        <f t="shared" si="38"/>
        <v>2451</v>
      </c>
    </row>
    <row r="2453" spans="1:1">
      <c r="A2453" s="42">
        <f t="shared" si="38"/>
        <v>2452</v>
      </c>
    </row>
    <row r="2454" spans="1:1">
      <c r="A2454" s="42">
        <f t="shared" si="38"/>
        <v>2453</v>
      </c>
    </row>
    <row r="2455" spans="1:1">
      <c r="A2455" s="42">
        <f t="shared" si="38"/>
        <v>2454</v>
      </c>
    </row>
    <row r="2456" spans="1:1">
      <c r="A2456" s="42">
        <f t="shared" si="38"/>
        <v>2455</v>
      </c>
    </row>
    <row r="2457" spans="1:1">
      <c r="A2457" s="42">
        <f t="shared" si="38"/>
        <v>2456</v>
      </c>
    </row>
    <row r="2458" spans="1:1">
      <c r="A2458" s="42">
        <f t="shared" si="38"/>
        <v>2457</v>
      </c>
    </row>
    <row r="2459" spans="1:1">
      <c r="A2459" s="42">
        <f t="shared" si="38"/>
        <v>2458</v>
      </c>
    </row>
    <row r="2460" spans="1:1">
      <c r="A2460" s="42">
        <f t="shared" si="38"/>
        <v>2459</v>
      </c>
    </row>
    <row r="2461" spans="1:1">
      <c r="A2461" s="42">
        <f t="shared" si="38"/>
        <v>2460</v>
      </c>
    </row>
    <row r="2462" spans="1:1">
      <c r="A2462" s="42">
        <f t="shared" si="38"/>
        <v>2461</v>
      </c>
    </row>
    <row r="2463" spans="1:1">
      <c r="A2463" s="42">
        <f t="shared" si="38"/>
        <v>2462</v>
      </c>
    </row>
    <row r="2464" spans="1:1">
      <c r="A2464" s="42">
        <f t="shared" si="38"/>
        <v>2463</v>
      </c>
    </row>
    <row r="2465" spans="1:1">
      <c r="A2465" s="42">
        <f t="shared" si="38"/>
        <v>2464</v>
      </c>
    </row>
    <row r="2466" spans="1:1">
      <c r="A2466" s="42">
        <f t="shared" si="38"/>
        <v>2465</v>
      </c>
    </row>
    <row r="2467" spans="1:1">
      <c r="A2467" s="42">
        <f t="shared" si="38"/>
        <v>2466</v>
      </c>
    </row>
    <row r="2468" spans="1:1">
      <c r="A2468" s="42">
        <f t="shared" si="38"/>
        <v>2467</v>
      </c>
    </row>
    <row r="2469" spans="1:1">
      <c r="A2469" s="42">
        <f t="shared" si="38"/>
        <v>2468</v>
      </c>
    </row>
    <row r="2470" spans="1:1">
      <c r="A2470" s="42">
        <f t="shared" si="38"/>
        <v>2469</v>
      </c>
    </row>
    <row r="2471" spans="1:1">
      <c r="A2471" s="42">
        <f t="shared" si="38"/>
        <v>2470</v>
      </c>
    </row>
    <row r="2472" spans="1:1">
      <c r="A2472" s="42">
        <f t="shared" si="38"/>
        <v>2471</v>
      </c>
    </row>
    <row r="2473" spans="1:1">
      <c r="A2473" s="42">
        <f t="shared" si="38"/>
        <v>2472</v>
      </c>
    </row>
    <row r="2474" spans="1:1">
      <c r="A2474" s="42">
        <f t="shared" si="38"/>
        <v>2473</v>
      </c>
    </row>
    <row r="2475" spans="1:1">
      <c r="A2475" s="42">
        <f t="shared" si="38"/>
        <v>2474</v>
      </c>
    </row>
    <row r="2476" spans="1:1">
      <c r="A2476" s="42">
        <f t="shared" si="38"/>
        <v>2475</v>
      </c>
    </row>
    <row r="2477" spans="1:1">
      <c r="A2477" s="42">
        <f t="shared" si="38"/>
        <v>2476</v>
      </c>
    </row>
    <row r="2478" spans="1:1">
      <c r="A2478" s="42">
        <f t="shared" si="38"/>
        <v>2477</v>
      </c>
    </row>
    <row r="2479" spans="1:1">
      <c r="A2479" s="42">
        <f t="shared" si="38"/>
        <v>2478</v>
      </c>
    </row>
    <row r="2480" spans="1:1">
      <c r="A2480" s="42">
        <f t="shared" si="38"/>
        <v>2479</v>
      </c>
    </row>
    <row r="2481" spans="1:1">
      <c r="A2481" s="42">
        <f t="shared" si="38"/>
        <v>2480</v>
      </c>
    </row>
    <row r="2482" spans="1:1">
      <c r="A2482" s="42">
        <f t="shared" si="38"/>
        <v>2481</v>
      </c>
    </row>
    <row r="2483" spans="1:1">
      <c r="A2483" s="42">
        <f t="shared" si="38"/>
        <v>2482</v>
      </c>
    </row>
    <row r="2484" spans="1:1">
      <c r="A2484" s="42">
        <f t="shared" si="38"/>
        <v>2483</v>
      </c>
    </row>
    <row r="2485" spans="1:1">
      <c r="A2485" s="42">
        <f t="shared" si="38"/>
        <v>2484</v>
      </c>
    </row>
    <row r="2486" spans="1:1">
      <c r="A2486" s="42">
        <f t="shared" si="38"/>
        <v>2485</v>
      </c>
    </row>
    <row r="2487" spans="1:1">
      <c r="A2487" s="42">
        <f t="shared" si="38"/>
        <v>2486</v>
      </c>
    </row>
    <row r="2488" spans="1:1">
      <c r="A2488" s="42">
        <f t="shared" si="38"/>
        <v>2487</v>
      </c>
    </row>
    <row r="2489" spans="1:1">
      <c r="A2489" s="42">
        <f t="shared" si="38"/>
        <v>2488</v>
      </c>
    </row>
    <row r="2490" spans="1:1">
      <c r="A2490" s="42">
        <f t="shared" si="38"/>
        <v>2489</v>
      </c>
    </row>
    <row r="2491" spans="1:1">
      <c r="A2491" s="42">
        <f t="shared" si="38"/>
        <v>2490</v>
      </c>
    </row>
    <row r="2492" spans="1:1">
      <c r="A2492" s="42">
        <f t="shared" si="38"/>
        <v>2491</v>
      </c>
    </row>
    <row r="2493" spans="1:1">
      <c r="A2493" s="42">
        <f t="shared" si="38"/>
        <v>2492</v>
      </c>
    </row>
    <row r="2494" spans="1:1">
      <c r="A2494" s="42">
        <f t="shared" si="38"/>
        <v>2493</v>
      </c>
    </row>
    <row r="2495" spans="1:1">
      <c r="A2495" s="42">
        <f t="shared" si="38"/>
        <v>2494</v>
      </c>
    </row>
    <row r="2496" spans="1:1">
      <c r="A2496" s="42">
        <f t="shared" si="38"/>
        <v>2495</v>
      </c>
    </row>
    <row r="2497" spans="1:1">
      <c r="A2497" s="42">
        <f t="shared" si="38"/>
        <v>2496</v>
      </c>
    </row>
    <row r="2498" spans="1:1">
      <c r="A2498" s="42">
        <f t="shared" si="38"/>
        <v>2497</v>
      </c>
    </row>
    <row r="2499" spans="1:1">
      <c r="A2499" s="42">
        <f t="shared" ref="A2499:A2562" si="39">ROW()-1</f>
        <v>2498</v>
      </c>
    </row>
    <row r="2500" spans="1:1">
      <c r="A2500" s="42">
        <f t="shared" si="39"/>
        <v>2499</v>
      </c>
    </row>
    <row r="2501" spans="1:1">
      <c r="A2501" s="42">
        <f t="shared" si="39"/>
        <v>2500</v>
      </c>
    </row>
    <row r="2502" spans="1:1">
      <c r="A2502" s="42">
        <f t="shared" si="39"/>
        <v>2501</v>
      </c>
    </row>
    <row r="2503" spans="1:1">
      <c r="A2503" s="42">
        <f t="shared" si="39"/>
        <v>2502</v>
      </c>
    </row>
    <row r="2504" spans="1:1">
      <c r="A2504" s="42">
        <f t="shared" si="39"/>
        <v>2503</v>
      </c>
    </row>
    <row r="2505" spans="1:1">
      <c r="A2505" s="42">
        <f t="shared" si="39"/>
        <v>2504</v>
      </c>
    </row>
    <row r="2506" spans="1:1">
      <c r="A2506" s="42">
        <f t="shared" si="39"/>
        <v>2505</v>
      </c>
    </row>
    <row r="2507" spans="1:1">
      <c r="A2507" s="42">
        <f t="shared" si="39"/>
        <v>2506</v>
      </c>
    </row>
    <row r="2508" spans="1:1">
      <c r="A2508" s="42">
        <f t="shared" si="39"/>
        <v>2507</v>
      </c>
    </row>
    <row r="2509" spans="1:1">
      <c r="A2509" s="42">
        <f t="shared" si="39"/>
        <v>2508</v>
      </c>
    </row>
    <row r="2510" spans="1:1">
      <c r="A2510" s="42">
        <f t="shared" si="39"/>
        <v>2509</v>
      </c>
    </row>
    <row r="2511" spans="1:1">
      <c r="A2511" s="42">
        <f t="shared" si="39"/>
        <v>2510</v>
      </c>
    </row>
    <row r="2512" spans="1:1">
      <c r="A2512" s="42">
        <f t="shared" si="39"/>
        <v>2511</v>
      </c>
    </row>
    <row r="2513" spans="1:1">
      <c r="A2513" s="42">
        <f t="shared" si="39"/>
        <v>2512</v>
      </c>
    </row>
    <row r="2514" spans="1:1">
      <c r="A2514" s="42">
        <f t="shared" si="39"/>
        <v>2513</v>
      </c>
    </row>
    <row r="2515" spans="1:1">
      <c r="A2515" s="42">
        <f t="shared" si="39"/>
        <v>2514</v>
      </c>
    </row>
    <row r="2516" spans="1:1">
      <c r="A2516" s="42">
        <f t="shared" si="39"/>
        <v>2515</v>
      </c>
    </row>
    <row r="2517" spans="1:1">
      <c r="A2517" s="42">
        <f t="shared" si="39"/>
        <v>2516</v>
      </c>
    </row>
    <row r="2518" spans="1:1">
      <c r="A2518" s="42">
        <f t="shared" si="39"/>
        <v>2517</v>
      </c>
    </row>
    <row r="2519" spans="1:1">
      <c r="A2519" s="42">
        <f t="shared" si="39"/>
        <v>2518</v>
      </c>
    </row>
    <row r="2520" spans="1:1">
      <c r="A2520" s="42">
        <f t="shared" si="39"/>
        <v>2519</v>
      </c>
    </row>
    <row r="2521" spans="1:1">
      <c r="A2521" s="42">
        <f t="shared" si="39"/>
        <v>2520</v>
      </c>
    </row>
    <row r="2522" spans="1:1">
      <c r="A2522" s="42">
        <f t="shared" si="39"/>
        <v>2521</v>
      </c>
    </row>
    <row r="2523" spans="1:1">
      <c r="A2523" s="42">
        <f t="shared" si="39"/>
        <v>2522</v>
      </c>
    </row>
    <row r="2524" spans="1:1">
      <c r="A2524" s="42">
        <f t="shared" si="39"/>
        <v>2523</v>
      </c>
    </row>
    <row r="2525" spans="1:1">
      <c r="A2525" s="42">
        <f t="shared" si="39"/>
        <v>2524</v>
      </c>
    </row>
    <row r="2526" spans="1:1">
      <c r="A2526" s="42">
        <f t="shared" si="39"/>
        <v>2525</v>
      </c>
    </row>
    <row r="2527" spans="1:1">
      <c r="A2527" s="42">
        <f t="shared" si="39"/>
        <v>2526</v>
      </c>
    </row>
    <row r="2528" spans="1:1">
      <c r="A2528" s="42">
        <f t="shared" si="39"/>
        <v>2527</v>
      </c>
    </row>
    <row r="2529" spans="1:1">
      <c r="A2529" s="42">
        <f t="shared" si="39"/>
        <v>2528</v>
      </c>
    </row>
    <row r="2530" spans="1:1">
      <c r="A2530" s="42">
        <f t="shared" si="39"/>
        <v>2529</v>
      </c>
    </row>
    <row r="2531" spans="1:1">
      <c r="A2531" s="42">
        <f t="shared" si="39"/>
        <v>2530</v>
      </c>
    </row>
    <row r="2532" spans="1:1">
      <c r="A2532" s="42">
        <f t="shared" si="39"/>
        <v>2531</v>
      </c>
    </row>
    <row r="2533" spans="1:1">
      <c r="A2533" s="42">
        <f t="shared" si="39"/>
        <v>2532</v>
      </c>
    </row>
    <row r="2534" spans="1:1">
      <c r="A2534" s="42">
        <f t="shared" si="39"/>
        <v>2533</v>
      </c>
    </row>
    <row r="2535" spans="1:1">
      <c r="A2535" s="42">
        <f t="shared" si="39"/>
        <v>2534</v>
      </c>
    </row>
    <row r="2536" spans="1:1">
      <c r="A2536" s="42">
        <f t="shared" si="39"/>
        <v>2535</v>
      </c>
    </row>
    <row r="2537" spans="1:1">
      <c r="A2537" s="42">
        <f t="shared" si="39"/>
        <v>2536</v>
      </c>
    </row>
    <row r="2538" spans="1:1">
      <c r="A2538" s="42">
        <f t="shared" si="39"/>
        <v>2537</v>
      </c>
    </row>
    <row r="2539" spans="1:1">
      <c r="A2539" s="42">
        <f t="shared" si="39"/>
        <v>2538</v>
      </c>
    </row>
    <row r="2540" spans="1:1">
      <c r="A2540" s="42">
        <f t="shared" si="39"/>
        <v>2539</v>
      </c>
    </row>
    <row r="2541" spans="1:1">
      <c r="A2541" s="42">
        <f t="shared" si="39"/>
        <v>2540</v>
      </c>
    </row>
    <row r="2542" spans="1:1">
      <c r="A2542" s="42">
        <f t="shared" si="39"/>
        <v>2541</v>
      </c>
    </row>
    <row r="2543" spans="1:1">
      <c r="A2543" s="42">
        <f t="shared" si="39"/>
        <v>2542</v>
      </c>
    </row>
    <row r="2544" spans="1:1">
      <c r="A2544" s="42">
        <f t="shared" si="39"/>
        <v>2543</v>
      </c>
    </row>
    <row r="2545" spans="1:1">
      <c r="A2545" s="42">
        <f t="shared" si="39"/>
        <v>2544</v>
      </c>
    </row>
    <row r="2546" spans="1:1">
      <c r="A2546" s="42">
        <f t="shared" si="39"/>
        <v>2545</v>
      </c>
    </row>
    <row r="2547" spans="1:1">
      <c r="A2547" s="42">
        <f t="shared" si="39"/>
        <v>2546</v>
      </c>
    </row>
    <row r="2548" spans="1:1">
      <c r="A2548" s="42">
        <f t="shared" si="39"/>
        <v>2547</v>
      </c>
    </row>
    <row r="2549" spans="1:1">
      <c r="A2549" s="42">
        <f t="shared" si="39"/>
        <v>2548</v>
      </c>
    </row>
    <row r="2550" spans="1:1">
      <c r="A2550" s="42">
        <f t="shared" si="39"/>
        <v>2549</v>
      </c>
    </row>
    <row r="2551" spans="1:1">
      <c r="A2551" s="42">
        <f t="shared" si="39"/>
        <v>2550</v>
      </c>
    </row>
    <row r="2552" spans="1:1">
      <c r="A2552" s="42">
        <f t="shared" si="39"/>
        <v>2551</v>
      </c>
    </row>
    <row r="2553" spans="1:1">
      <c r="A2553" s="42">
        <f t="shared" si="39"/>
        <v>2552</v>
      </c>
    </row>
    <row r="2554" spans="1:1">
      <c r="A2554" s="42">
        <f t="shared" si="39"/>
        <v>2553</v>
      </c>
    </row>
    <row r="2555" spans="1:1">
      <c r="A2555" s="42">
        <f t="shared" si="39"/>
        <v>2554</v>
      </c>
    </row>
    <row r="2556" spans="1:1">
      <c r="A2556" s="42">
        <f t="shared" si="39"/>
        <v>2555</v>
      </c>
    </row>
    <row r="2557" spans="1:1">
      <c r="A2557" s="42">
        <f t="shared" si="39"/>
        <v>2556</v>
      </c>
    </row>
    <row r="2558" spans="1:1">
      <c r="A2558" s="42">
        <f t="shared" si="39"/>
        <v>2557</v>
      </c>
    </row>
    <row r="2559" spans="1:1">
      <c r="A2559" s="42">
        <f t="shared" si="39"/>
        <v>2558</v>
      </c>
    </row>
    <row r="2560" spans="1:1">
      <c r="A2560" s="42">
        <f t="shared" si="39"/>
        <v>2559</v>
      </c>
    </row>
    <row r="2561" spans="1:1">
      <c r="A2561" s="42">
        <f t="shared" si="39"/>
        <v>2560</v>
      </c>
    </row>
    <row r="2562" spans="1:1">
      <c r="A2562" s="42">
        <f t="shared" si="39"/>
        <v>2561</v>
      </c>
    </row>
    <row r="2563" spans="1:1">
      <c r="A2563" s="42">
        <f t="shared" ref="A2563:A2626" si="40">ROW()-1</f>
        <v>2562</v>
      </c>
    </row>
    <row r="2564" spans="1:1">
      <c r="A2564" s="42">
        <f t="shared" si="40"/>
        <v>2563</v>
      </c>
    </row>
    <row r="2565" spans="1:1">
      <c r="A2565" s="42">
        <f t="shared" si="40"/>
        <v>2564</v>
      </c>
    </row>
    <row r="2566" spans="1:1">
      <c r="A2566" s="42">
        <f t="shared" si="40"/>
        <v>2565</v>
      </c>
    </row>
    <row r="2567" spans="1:1">
      <c r="A2567" s="42">
        <f t="shared" si="40"/>
        <v>2566</v>
      </c>
    </row>
    <row r="2568" spans="1:1">
      <c r="A2568" s="42">
        <f t="shared" si="40"/>
        <v>2567</v>
      </c>
    </row>
    <row r="2569" spans="1:1">
      <c r="A2569" s="42">
        <f t="shared" si="40"/>
        <v>2568</v>
      </c>
    </row>
    <row r="2570" spans="1:1">
      <c r="A2570" s="42">
        <f t="shared" si="40"/>
        <v>2569</v>
      </c>
    </row>
    <row r="2571" spans="1:1">
      <c r="A2571" s="42">
        <f t="shared" si="40"/>
        <v>2570</v>
      </c>
    </row>
    <row r="2572" spans="1:1">
      <c r="A2572" s="42">
        <f t="shared" si="40"/>
        <v>2571</v>
      </c>
    </row>
    <row r="2573" spans="1:1">
      <c r="A2573" s="42">
        <f t="shared" si="40"/>
        <v>2572</v>
      </c>
    </row>
    <row r="2574" spans="1:1">
      <c r="A2574" s="42">
        <f t="shared" si="40"/>
        <v>2573</v>
      </c>
    </row>
    <row r="2575" spans="1:1">
      <c r="A2575" s="42">
        <f t="shared" si="40"/>
        <v>2574</v>
      </c>
    </row>
    <row r="2576" spans="1:1">
      <c r="A2576" s="42">
        <f t="shared" si="40"/>
        <v>2575</v>
      </c>
    </row>
    <row r="2577" spans="1:1">
      <c r="A2577" s="42">
        <f t="shared" si="40"/>
        <v>2576</v>
      </c>
    </row>
    <row r="2578" spans="1:1">
      <c r="A2578" s="42">
        <f t="shared" si="40"/>
        <v>2577</v>
      </c>
    </row>
    <row r="2579" spans="1:1">
      <c r="A2579" s="42">
        <f t="shared" si="40"/>
        <v>2578</v>
      </c>
    </row>
    <row r="2580" spans="1:1">
      <c r="A2580" s="42">
        <f t="shared" si="40"/>
        <v>2579</v>
      </c>
    </row>
    <row r="2581" spans="1:1">
      <c r="A2581" s="42">
        <f t="shared" si="40"/>
        <v>2580</v>
      </c>
    </row>
    <row r="2582" spans="1:1">
      <c r="A2582" s="42">
        <f t="shared" si="40"/>
        <v>2581</v>
      </c>
    </row>
    <row r="2583" spans="1:1">
      <c r="A2583" s="42">
        <f t="shared" si="40"/>
        <v>2582</v>
      </c>
    </row>
    <row r="2584" spans="1:1">
      <c r="A2584" s="42">
        <f t="shared" si="40"/>
        <v>2583</v>
      </c>
    </row>
    <row r="2585" spans="1:1">
      <c r="A2585" s="42">
        <f t="shared" si="40"/>
        <v>2584</v>
      </c>
    </row>
    <row r="2586" spans="1:1">
      <c r="A2586" s="42">
        <f t="shared" si="40"/>
        <v>2585</v>
      </c>
    </row>
    <row r="2587" spans="1:1">
      <c r="A2587" s="42">
        <f t="shared" si="40"/>
        <v>2586</v>
      </c>
    </row>
    <row r="2588" spans="1:1">
      <c r="A2588" s="42">
        <f t="shared" si="40"/>
        <v>2587</v>
      </c>
    </row>
    <row r="2589" spans="1:1">
      <c r="A2589" s="42">
        <f t="shared" si="40"/>
        <v>2588</v>
      </c>
    </row>
    <row r="2590" spans="1:1">
      <c r="A2590" s="42">
        <f t="shared" si="40"/>
        <v>2589</v>
      </c>
    </row>
    <row r="2591" spans="1:1">
      <c r="A2591" s="42">
        <f t="shared" si="40"/>
        <v>2590</v>
      </c>
    </row>
    <row r="2592" spans="1:1">
      <c r="A2592" s="42">
        <f t="shared" si="40"/>
        <v>2591</v>
      </c>
    </row>
    <row r="2593" spans="1:1">
      <c r="A2593" s="42">
        <f t="shared" si="40"/>
        <v>2592</v>
      </c>
    </row>
    <row r="2594" spans="1:1">
      <c r="A2594" s="42">
        <f t="shared" si="40"/>
        <v>2593</v>
      </c>
    </row>
    <row r="2595" spans="1:1">
      <c r="A2595" s="42">
        <f t="shared" si="40"/>
        <v>2594</v>
      </c>
    </row>
    <row r="2596" spans="1:1">
      <c r="A2596" s="42">
        <f t="shared" si="40"/>
        <v>2595</v>
      </c>
    </row>
    <row r="2597" spans="1:1">
      <c r="A2597" s="42">
        <f t="shared" si="40"/>
        <v>2596</v>
      </c>
    </row>
    <row r="2598" spans="1:1">
      <c r="A2598" s="42">
        <f t="shared" si="40"/>
        <v>2597</v>
      </c>
    </row>
    <row r="2599" spans="1:1">
      <c r="A2599" s="42">
        <f t="shared" si="40"/>
        <v>2598</v>
      </c>
    </row>
    <row r="2600" spans="1:1">
      <c r="A2600" s="42">
        <f t="shared" si="40"/>
        <v>2599</v>
      </c>
    </row>
    <row r="2601" spans="1:1">
      <c r="A2601" s="42">
        <f t="shared" si="40"/>
        <v>2600</v>
      </c>
    </row>
    <row r="2602" spans="1:1">
      <c r="A2602" s="42">
        <f t="shared" si="40"/>
        <v>2601</v>
      </c>
    </row>
    <row r="2603" spans="1:1">
      <c r="A2603" s="42">
        <f t="shared" si="40"/>
        <v>2602</v>
      </c>
    </row>
    <row r="2604" spans="1:1">
      <c r="A2604" s="42">
        <f t="shared" si="40"/>
        <v>2603</v>
      </c>
    </row>
    <row r="2605" spans="1:1">
      <c r="A2605" s="42">
        <f t="shared" si="40"/>
        <v>2604</v>
      </c>
    </row>
    <row r="2606" spans="1:1">
      <c r="A2606" s="42">
        <f t="shared" si="40"/>
        <v>2605</v>
      </c>
    </row>
    <row r="2607" spans="1:1">
      <c r="A2607" s="42">
        <f t="shared" si="40"/>
        <v>2606</v>
      </c>
    </row>
    <row r="2608" spans="1:1">
      <c r="A2608" s="42">
        <f t="shared" si="40"/>
        <v>2607</v>
      </c>
    </row>
    <row r="2609" spans="1:1">
      <c r="A2609" s="42">
        <f t="shared" si="40"/>
        <v>2608</v>
      </c>
    </row>
    <row r="2610" spans="1:1">
      <c r="A2610" s="42">
        <f t="shared" si="40"/>
        <v>2609</v>
      </c>
    </row>
    <row r="2611" spans="1:1">
      <c r="A2611" s="42">
        <f t="shared" si="40"/>
        <v>2610</v>
      </c>
    </row>
    <row r="2612" spans="1:1">
      <c r="A2612" s="42">
        <f t="shared" si="40"/>
        <v>2611</v>
      </c>
    </row>
    <row r="2613" spans="1:1">
      <c r="A2613" s="42">
        <f t="shared" si="40"/>
        <v>2612</v>
      </c>
    </row>
    <row r="2614" spans="1:1">
      <c r="A2614" s="42">
        <f t="shared" si="40"/>
        <v>2613</v>
      </c>
    </row>
    <row r="2615" spans="1:1">
      <c r="A2615" s="42">
        <f t="shared" si="40"/>
        <v>2614</v>
      </c>
    </row>
    <row r="2616" spans="1:1">
      <c r="A2616" s="42">
        <f t="shared" si="40"/>
        <v>2615</v>
      </c>
    </row>
    <row r="2617" spans="1:1">
      <c r="A2617" s="42">
        <f t="shared" si="40"/>
        <v>2616</v>
      </c>
    </row>
    <row r="2618" spans="1:1">
      <c r="A2618" s="42">
        <f t="shared" si="40"/>
        <v>2617</v>
      </c>
    </row>
    <row r="2619" spans="1:1">
      <c r="A2619" s="42">
        <f t="shared" si="40"/>
        <v>2618</v>
      </c>
    </row>
    <row r="2620" spans="1:1">
      <c r="A2620" s="42">
        <f t="shared" si="40"/>
        <v>2619</v>
      </c>
    </row>
    <row r="2621" spans="1:1">
      <c r="A2621" s="42">
        <f t="shared" si="40"/>
        <v>2620</v>
      </c>
    </row>
    <row r="2622" spans="1:1">
      <c r="A2622" s="42">
        <f t="shared" si="40"/>
        <v>2621</v>
      </c>
    </row>
    <row r="2623" spans="1:1">
      <c r="A2623" s="42">
        <f t="shared" si="40"/>
        <v>2622</v>
      </c>
    </row>
    <row r="2624" spans="1:1">
      <c r="A2624" s="42">
        <f t="shared" si="40"/>
        <v>2623</v>
      </c>
    </row>
    <row r="2625" spans="1:1">
      <c r="A2625" s="42">
        <f t="shared" si="40"/>
        <v>2624</v>
      </c>
    </row>
    <row r="2626" spans="1:1">
      <c r="A2626" s="42">
        <f t="shared" si="40"/>
        <v>2625</v>
      </c>
    </row>
    <row r="2627" spans="1:1">
      <c r="A2627" s="42">
        <f t="shared" ref="A2627:A2690" si="41">ROW()-1</f>
        <v>2626</v>
      </c>
    </row>
    <row r="2628" spans="1:1">
      <c r="A2628" s="42">
        <f t="shared" si="41"/>
        <v>2627</v>
      </c>
    </row>
    <row r="2629" spans="1:1">
      <c r="A2629" s="42">
        <f t="shared" si="41"/>
        <v>2628</v>
      </c>
    </row>
    <row r="2630" spans="1:1">
      <c r="A2630" s="42">
        <f t="shared" si="41"/>
        <v>2629</v>
      </c>
    </row>
    <row r="2631" spans="1:1">
      <c r="A2631" s="42">
        <f t="shared" si="41"/>
        <v>2630</v>
      </c>
    </row>
    <row r="2632" spans="1:1">
      <c r="A2632" s="42">
        <f t="shared" si="41"/>
        <v>2631</v>
      </c>
    </row>
    <row r="2633" spans="1:1">
      <c r="A2633" s="42">
        <f t="shared" si="41"/>
        <v>2632</v>
      </c>
    </row>
    <row r="2634" spans="1:1">
      <c r="A2634" s="42">
        <f t="shared" si="41"/>
        <v>2633</v>
      </c>
    </row>
    <row r="2635" spans="1:1">
      <c r="A2635" s="42">
        <f t="shared" si="41"/>
        <v>2634</v>
      </c>
    </row>
    <row r="2636" spans="1:1">
      <c r="A2636" s="42">
        <f t="shared" si="41"/>
        <v>2635</v>
      </c>
    </row>
    <row r="2637" spans="1:1">
      <c r="A2637" s="42">
        <f t="shared" si="41"/>
        <v>2636</v>
      </c>
    </row>
    <row r="2638" spans="1:1">
      <c r="A2638" s="42">
        <f t="shared" si="41"/>
        <v>2637</v>
      </c>
    </row>
    <row r="2639" spans="1:1">
      <c r="A2639" s="42">
        <f t="shared" si="41"/>
        <v>2638</v>
      </c>
    </row>
    <row r="2640" spans="1:1">
      <c r="A2640" s="42">
        <f t="shared" si="41"/>
        <v>2639</v>
      </c>
    </row>
    <row r="2641" spans="1:1">
      <c r="A2641" s="42">
        <f t="shared" si="41"/>
        <v>2640</v>
      </c>
    </row>
    <row r="2642" spans="1:1">
      <c r="A2642" s="42">
        <f t="shared" si="41"/>
        <v>2641</v>
      </c>
    </row>
    <row r="2643" spans="1:1">
      <c r="A2643" s="42">
        <f t="shared" si="41"/>
        <v>2642</v>
      </c>
    </row>
    <row r="2644" spans="1:1">
      <c r="A2644" s="42">
        <f t="shared" si="41"/>
        <v>2643</v>
      </c>
    </row>
    <row r="2645" spans="1:1">
      <c r="A2645" s="42">
        <f t="shared" si="41"/>
        <v>2644</v>
      </c>
    </row>
    <row r="2646" spans="1:1">
      <c r="A2646" s="42">
        <f t="shared" si="41"/>
        <v>2645</v>
      </c>
    </row>
    <row r="2647" spans="1:1">
      <c r="A2647" s="42">
        <f t="shared" si="41"/>
        <v>2646</v>
      </c>
    </row>
    <row r="2648" spans="1:1">
      <c r="A2648" s="42">
        <f t="shared" si="41"/>
        <v>2647</v>
      </c>
    </row>
    <row r="2649" spans="1:1">
      <c r="A2649" s="42">
        <f t="shared" si="41"/>
        <v>2648</v>
      </c>
    </row>
    <row r="2650" spans="1:1">
      <c r="A2650" s="42">
        <f t="shared" si="41"/>
        <v>2649</v>
      </c>
    </row>
    <row r="2651" spans="1:1">
      <c r="A2651" s="42">
        <f t="shared" si="41"/>
        <v>2650</v>
      </c>
    </row>
    <row r="2652" spans="1:1">
      <c r="A2652" s="42">
        <f t="shared" si="41"/>
        <v>2651</v>
      </c>
    </row>
    <row r="2653" spans="1:1">
      <c r="A2653" s="42">
        <f t="shared" si="41"/>
        <v>2652</v>
      </c>
    </row>
    <row r="2654" spans="1:1">
      <c r="A2654" s="42">
        <f t="shared" si="41"/>
        <v>2653</v>
      </c>
    </row>
    <row r="2655" spans="1:1">
      <c r="A2655" s="42">
        <f t="shared" si="41"/>
        <v>2654</v>
      </c>
    </row>
    <row r="2656" spans="1:1">
      <c r="A2656" s="42">
        <f t="shared" si="41"/>
        <v>2655</v>
      </c>
    </row>
    <row r="2657" spans="1:1">
      <c r="A2657" s="42">
        <f t="shared" si="41"/>
        <v>2656</v>
      </c>
    </row>
    <row r="2658" spans="1:1">
      <c r="A2658" s="42">
        <f t="shared" si="41"/>
        <v>2657</v>
      </c>
    </row>
    <row r="2659" spans="1:1">
      <c r="A2659" s="42">
        <f t="shared" si="41"/>
        <v>2658</v>
      </c>
    </row>
    <row r="2660" spans="1:1">
      <c r="A2660" s="42">
        <f t="shared" si="41"/>
        <v>2659</v>
      </c>
    </row>
    <row r="2661" spans="1:1">
      <c r="A2661" s="42">
        <f t="shared" si="41"/>
        <v>2660</v>
      </c>
    </row>
    <row r="2662" spans="1:1">
      <c r="A2662" s="42">
        <f t="shared" si="41"/>
        <v>2661</v>
      </c>
    </row>
    <row r="2663" spans="1:1">
      <c r="A2663" s="42">
        <f t="shared" si="41"/>
        <v>2662</v>
      </c>
    </row>
    <row r="2664" spans="1:1">
      <c r="A2664" s="42">
        <f t="shared" si="41"/>
        <v>2663</v>
      </c>
    </row>
    <row r="2665" spans="1:1">
      <c r="A2665" s="42">
        <f t="shared" si="41"/>
        <v>2664</v>
      </c>
    </row>
    <row r="2666" spans="1:1">
      <c r="A2666" s="42">
        <f t="shared" si="41"/>
        <v>2665</v>
      </c>
    </row>
    <row r="2667" spans="1:1">
      <c r="A2667" s="42">
        <f t="shared" si="41"/>
        <v>2666</v>
      </c>
    </row>
    <row r="2668" spans="1:1">
      <c r="A2668" s="42">
        <f t="shared" si="41"/>
        <v>2667</v>
      </c>
    </row>
    <row r="2669" spans="1:1">
      <c r="A2669" s="42">
        <f t="shared" si="41"/>
        <v>2668</v>
      </c>
    </row>
    <row r="2670" spans="1:1">
      <c r="A2670" s="42">
        <f t="shared" si="41"/>
        <v>2669</v>
      </c>
    </row>
    <row r="2671" spans="1:1">
      <c r="A2671" s="42">
        <f t="shared" si="41"/>
        <v>2670</v>
      </c>
    </row>
    <row r="2672" spans="1:1">
      <c r="A2672" s="42">
        <f t="shared" si="41"/>
        <v>2671</v>
      </c>
    </row>
    <row r="2673" spans="1:1">
      <c r="A2673" s="42">
        <f t="shared" si="41"/>
        <v>2672</v>
      </c>
    </row>
    <row r="2674" spans="1:1">
      <c r="A2674" s="42">
        <f t="shared" si="41"/>
        <v>2673</v>
      </c>
    </row>
    <row r="2675" spans="1:1">
      <c r="A2675" s="42">
        <f t="shared" si="41"/>
        <v>2674</v>
      </c>
    </row>
    <row r="2676" spans="1:1">
      <c r="A2676" s="42">
        <f t="shared" si="41"/>
        <v>2675</v>
      </c>
    </row>
    <row r="2677" spans="1:1">
      <c r="A2677" s="42">
        <f t="shared" si="41"/>
        <v>2676</v>
      </c>
    </row>
    <row r="2678" spans="1:1">
      <c r="A2678" s="42">
        <f t="shared" si="41"/>
        <v>2677</v>
      </c>
    </row>
    <row r="2679" spans="1:1">
      <c r="A2679" s="42">
        <f t="shared" si="41"/>
        <v>2678</v>
      </c>
    </row>
    <row r="2680" spans="1:1">
      <c r="A2680" s="42">
        <f t="shared" si="41"/>
        <v>2679</v>
      </c>
    </row>
    <row r="2681" spans="1:1">
      <c r="A2681" s="42">
        <f t="shared" si="41"/>
        <v>2680</v>
      </c>
    </row>
    <row r="2682" spans="1:1">
      <c r="A2682" s="42">
        <f t="shared" si="41"/>
        <v>2681</v>
      </c>
    </row>
    <row r="2683" spans="1:1">
      <c r="A2683" s="42">
        <f t="shared" si="41"/>
        <v>2682</v>
      </c>
    </row>
    <row r="2684" spans="1:1">
      <c r="A2684" s="42">
        <f t="shared" si="41"/>
        <v>2683</v>
      </c>
    </row>
    <row r="2685" spans="1:1">
      <c r="A2685" s="42">
        <f t="shared" si="41"/>
        <v>2684</v>
      </c>
    </row>
    <row r="2686" spans="1:1">
      <c r="A2686" s="42">
        <f t="shared" si="41"/>
        <v>2685</v>
      </c>
    </row>
    <row r="2687" spans="1:1">
      <c r="A2687" s="42">
        <f t="shared" si="41"/>
        <v>2686</v>
      </c>
    </row>
    <row r="2688" spans="1:1">
      <c r="A2688" s="42">
        <f t="shared" si="41"/>
        <v>2687</v>
      </c>
    </row>
    <row r="2689" spans="1:1">
      <c r="A2689" s="42">
        <f t="shared" si="41"/>
        <v>2688</v>
      </c>
    </row>
    <row r="2690" spans="1:1">
      <c r="A2690" s="42">
        <f t="shared" si="41"/>
        <v>2689</v>
      </c>
    </row>
    <row r="2691" spans="1:1">
      <c r="A2691" s="42">
        <f t="shared" ref="A2691:A2754" si="42">ROW()-1</f>
        <v>2690</v>
      </c>
    </row>
    <row r="2692" spans="1:1">
      <c r="A2692" s="42">
        <f t="shared" si="42"/>
        <v>2691</v>
      </c>
    </row>
    <row r="2693" spans="1:1">
      <c r="A2693" s="42">
        <f t="shared" si="42"/>
        <v>2692</v>
      </c>
    </row>
    <row r="2694" spans="1:1">
      <c r="A2694" s="42">
        <f t="shared" si="42"/>
        <v>2693</v>
      </c>
    </row>
    <row r="2695" spans="1:1">
      <c r="A2695" s="42">
        <f t="shared" si="42"/>
        <v>2694</v>
      </c>
    </row>
    <row r="2696" spans="1:1">
      <c r="A2696" s="42">
        <f t="shared" si="42"/>
        <v>2695</v>
      </c>
    </row>
    <row r="2697" spans="1:1">
      <c r="A2697" s="42">
        <f t="shared" si="42"/>
        <v>2696</v>
      </c>
    </row>
    <row r="2698" spans="1:1">
      <c r="A2698" s="42">
        <f t="shared" si="42"/>
        <v>2697</v>
      </c>
    </row>
    <row r="2699" spans="1:1">
      <c r="A2699" s="42">
        <f t="shared" si="42"/>
        <v>2698</v>
      </c>
    </row>
    <row r="2700" spans="1:1">
      <c r="A2700" s="42">
        <f t="shared" si="42"/>
        <v>2699</v>
      </c>
    </row>
    <row r="2701" spans="1:1">
      <c r="A2701" s="42">
        <f t="shared" si="42"/>
        <v>2700</v>
      </c>
    </row>
    <row r="2702" spans="1:1">
      <c r="A2702" s="42">
        <f t="shared" si="42"/>
        <v>2701</v>
      </c>
    </row>
    <row r="2703" spans="1:1">
      <c r="A2703" s="42">
        <f t="shared" si="42"/>
        <v>2702</v>
      </c>
    </row>
    <row r="2704" spans="1:1">
      <c r="A2704" s="42">
        <f t="shared" si="42"/>
        <v>2703</v>
      </c>
    </row>
    <row r="2705" spans="1:1">
      <c r="A2705" s="42">
        <f t="shared" si="42"/>
        <v>2704</v>
      </c>
    </row>
    <row r="2706" spans="1:1">
      <c r="A2706" s="42">
        <f t="shared" si="42"/>
        <v>2705</v>
      </c>
    </row>
    <row r="2707" spans="1:1">
      <c r="A2707" s="42">
        <f t="shared" si="42"/>
        <v>2706</v>
      </c>
    </row>
    <row r="2708" spans="1:1">
      <c r="A2708" s="42">
        <f t="shared" si="42"/>
        <v>2707</v>
      </c>
    </row>
    <row r="2709" spans="1:1">
      <c r="A2709" s="42">
        <f t="shared" si="42"/>
        <v>2708</v>
      </c>
    </row>
    <row r="2710" spans="1:1">
      <c r="A2710" s="42">
        <f t="shared" si="42"/>
        <v>2709</v>
      </c>
    </row>
    <row r="2711" spans="1:1">
      <c r="A2711" s="42">
        <f t="shared" si="42"/>
        <v>2710</v>
      </c>
    </row>
    <row r="2712" spans="1:1">
      <c r="A2712" s="42">
        <f t="shared" si="42"/>
        <v>2711</v>
      </c>
    </row>
    <row r="2713" spans="1:1">
      <c r="A2713" s="42">
        <f t="shared" si="42"/>
        <v>2712</v>
      </c>
    </row>
    <row r="2714" spans="1:1">
      <c r="A2714" s="42">
        <f t="shared" si="42"/>
        <v>2713</v>
      </c>
    </row>
    <row r="2715" spans="1:1">
      <c r="A2715" s="42">
        <f t="shared" si="42"/>
        <v>2714</v>
      </c>
    </row>
    <row r="2716" spans="1:1">
      <c r="A2716" s="42">
        <f t="shared" si="42"/>
        <v>2715</v>
      </c>
    </row>
    <row r="2717" spans="1:1">
      <c r="A2717" s="42">
        <f t="shared" si="42"/>
        <v>2716</v>
      </c>
    </row>
    <row r="2718" spans="1:1">
      <c r="A2718" s="42">
        <f t="shared" si="42"/>
        <v>2717</v>
      </c>
    </row>
    <row r="2719" spans="1:1">
      <c r="A2719" s="42">
        <f t="shared" si="42"/>
        <v>2718</v>
      </c>
    </row>
    <row r="2720" spans="1:1">
      <c r="A2720" s="42">
        <f t="shared" si="42"/>
        <v>2719</v>
      </c>
    </row>
    <row r="2721" spans="1:1">
      <c r="A2721" s="42">
        <f t="shared" si="42"/>
        <v>2720</v>
      </c>
    </row>
    <row r="2722" spans="1:1">
      <c r="A2722" s="42">
        <f t="shared" si="42"/>
        <v>2721</v>
      </c>
    </row>
    <row r="2723" spans="1:1">
      <c r="A2723" s="42">
        <f t="shared" si="42"/>
        <v>2722</v>
      </c>
    </row>
    <row r="2724" spans="1:1">
      <c r="A2724" s="42">
        <f t="shared" si="42"/>
        <v>2723</v>
      </c>
    </row>
    <row r="2725" spans="1:1">
      <c r="A2725" s="42">
        <f t="shared" si="42"/>
        <v>2724</v>
      </c>
    </row>
    <row r="2726" spans="1:1">
      <c r="A2726" s="42">
        <f t="shared" si="42"/>
        <v>2725</v>
      </c>
    </row>
    <row r="2727" spans="1:1">
      <c r="A2727" s="42">
        <f t="shared" si="42"/>
        <v>2726</v>
      </c>
    </row>
    <row r="2728" spans="1:1">
      <c r="A2728" s="42">
        <f t="shared" si="42"/>
        <v>2727</v>
      </c>
    </row>
    <row r="2729" spans="1:1">
      <c r="A2729" s="42">
        <f t="shared" si="42"/>
        <v>2728</v>
      </c>
    </row>
    <row r="2730" spans="1:1">
      <c r="A2730" s="42">
        <f t="shared" si="42"/>
        <v>2729</v>
      </c>
    </row>
    <row r="2731" spans="1:1">
      <c r="A2731" s="42">
        <f t="shared" si="42"/>
        <v>2730</v>
      </c>
    </row>
    <row r="2732" spans="1:1">
      <c r="A2732" s="42">
        <f t="shared" si="42"/>
        <v>2731</v>
      </c>
    </row>
    <row r="2733" spans="1:1">
      <c r="A2733" s="42">
        <f t="shared" si="42"/>
        <v>2732</v>
      </c>
    </row>
    <row r="2734" spans="1:1">
      <c r="A2734" s="42">
        <f t="shared" si="42"/>
        <v>2733</v>
      </c>
    </row>
    <row r="2735" spans="1:1">
      <c r="A2735" s="42">
        <f t="shared" si="42"/>
        <v>2734</v>
      </c>
    </row>
    <row r="2736" spans="1:1">
      <c r="A2736" s="42">
        <f t="shared" si="42"/>
        <v>2735</v>
      </c>
    </row>
    <row r="2737" spans="1:1">
      <c r="A2737" s="42">
        <f t="shared" si="42"/>
        <v>2736</v>
      </c>
    </row>
    <row r="2738" spans="1:1">
      <c r="A2738" s="42">
        <f t="shared" si="42"/>
        <v>2737</v>
      </c>
    </row>
    <row r="2739" spans="1:1">
      <c r="A2739" s="42">
        <f t="shared" si="42"/>
        <v>2738</v>
      </c>
    </row>
    <row r="2740" spans="1:1">
      <c r="A2740" s="42">
        <f t="shared" si="42"/>
        <v>2739</v>
      </c>
    </row>
    <row r="2741" spans="1:1">
      <c r="A2741" s="42">
        <f t="shared" si="42"/>
        <v>2740</v>
      </c>
    </row>
    <row r="2742" spans="1:1">
      <c r="A2742" s="42">
        <f t="shared" si="42"/>
        <v>2741</v>
      </c>
    </row>
    <row r="2743" spans="1:1">
      <c r="A2743" s="42">
        <f t="shared" si="42"/>
        <v>2742</v>
      </c>
    </row>
    <row r="2744" spans="1:1">
      <c r="A2744" s="42">
        <f t="shared" si="42"/>
        <v>2743</v>
      </c>
    </row>
    <row r="2745" spans="1:1">
      <c r="A2745" s="42">
        <f t="shared" si="42"/>
        <v>2744</v>
      </c>
    </row>
    <row r="2746" spans="1:1">
      <c r="A2746" s="42">
        <f t="shared" si="42"/>
        <v>2745</v>
      </c>
    </row>
    <row r="2747" spans="1:1">
      <c r="A2747" s="42">
        <f t="shared" si="42"/>
        <v>2746</v>
      </c>
    </row>
    <row r="2748" spans="1:1">
      <c r="A2748" s="42">
        <f t="shared" si="42"/>
        <v>2747</v>
      </c>
    </row>
    <row r="2749" spans="1:1">
      <c r="A2749" s="42">
        <f t="shared" si="42"/>
        <v>2748</v>
      </c>
    </row>
    <row r="2750" spans="1:1">
      <c r="A2750" s="42">
        <f t="shared" si="42"/>
        <v>2749</v>
      </c>
    </row>
    <row r="2751" spans="1:1">
      <c r="A2751" s="42">
        <f t="shared" si="42"/>
        <v>2750</v>
      </c>
    </row>
    <row r="2752" spans="1:1">
      <c r="A2752" s="42">
        <f t="shared" si="42"/>
        <v>2751</v>
      </c>
    </row>
    <row r="2753" spans="1:1">
      <c r="A2753" s="42">
        <f t="shared" si="42"/>
        <v>2752</v>
      </c>
    </row>
    <row r="2754" spans="1:1">
      <c r="A2754" s="42">
        <f t="shared" si="42"/>
        <v>2753</v>
      </c>
    </row>
    <row r="2755" spans="1:1">
      <c r="A2755" s="42">
        <f t="shared" ref="A2755:A2818" si="43">ROW()-1</f>
        <v>2754</v>
      </c>
    </row>
    <row r="2756" spans="1:1">
      <c r="A2756" s="42">
        <f t="shared" si="43"/>
        <v>2755</v>
      </c>
    </row>
    <row r="2757" spans="1:1">
      <c r="A2757" s="42">
        <f t="shared" si="43"/>
        <v>2756</v>
      </c>
    </row>
    <row r="2758" spans="1:1">
      <c r="A2758" s="42">
        <f t="shared" si="43"/>
        <v>2757</v>
      </c>
    </row>
    <row r="2759" spans="1:1">
      <c r="A2759" s="42">
        <f t="shared" si="43"/>
        <v>2758</v>
      </c>
    </row>
    <row r="2760" spans="1:1">
      <c r="A2760" s="42">
        <f t="shared" si="43"/>
        <v>2759</v>
      </c>
    </row>
    <row r="2761" spans="1:1">
      <c r="A2761" s="42">
        <f t="shared" si="43"/>
        <v>2760</v>
      </c>
    </row>
    <row r="2762" spans="1:1">
      <c r="A2762" s="42">
        <f t="shared" si="43"/>
        <v>2761</v>
      </c>
    </row>
    <row r="2763" spans="1:1">
      <c r="A2763" s="42">
        <f t="shared" si="43"/>
        <v>2762</v>
      </c>
    </row>
    <row r="2764" spans="1:1">
      <c r="A2764" s="42">
        <f t="shared" si="43"/>
        <v>2763</v>
      </c>
    </row>
    <row r="2765" spans="1:1">
      <c r="A2765" s="42">
        <f t="shared" si="43"/>
        <v>2764</v>
      </c>
    </row>
    <row r="2766" spans="1:1">
      <c r="A2766" s="42">
        <f t="shared" si="43"/>
        <v>2765</v>
      </c>
    </row>
    <row r="2767" spans="1:1">
      <c r="A2767" s="42">
        <f t="shared" si="43"/>
        <v>2766</v>
      </c>
    </row>
    <row r="2768" spans="1:1">
      <c r="A2768" s="42">
        <f t="shared" si="43"/>
        <v>2767</v>
      </c>
    </row>
    <row r="2769" spans="1:1">
      <c r="A2769" s="42">
        <f t="shared" si="43"/>
        <v>2768</v>
      </c>
    </row>
    <row r="2770" spans="1:1">
      <c r="A2770" s="42">
        <f t="shared" si="43"/>
        <v>2769</v>
      </c>
    </row>
    <row r="2771" spans="1:1">
      <c r="A2771" s="42">
        <f t="shared" si="43"/>
        <v>2770</v>
      </c>
    </row>
    <row r="2772" spans="1:1">
      <c r="A2772" s="42">
        <f t="shared" si="43"/>
        <v>2771</v>
      </c>
    </row>
    <row r="2773" spans="1:1">
      <c r="A2773" s="42">
        <f t="shared" si="43"/>
        <v>2772</v>
      </c>
    </row>
    <row r="2774" spans="1:1">
      <c r="A2774" s="42">
        <f t="shared" si="43"/>
        <v>2773</v>
      </c>
    </row>
    <row r="2775" spans="1:1">
      <c r="A2775" s="42">
        <f t="shared" si="43"/>
        <v>2774</v>
      </c>
    </row>
    <row r="2776" spans="1:1">
      <c r="A2776" s="42">
        <f t="shared" si="43"/>
        <v>2775</v>
      </c>
    </row>
    <row r="2777" spans="1:1">
      <c r="A2777" s="42">
        <f t="shared" si="43"/>
        <v>2776</v>
      </c>
    </row>
    <row r="2778" spans="1:1">
      <c r="A2778" s="42">
        <f t="shared" si="43"/>
        <v>2777</v>
      </c>
    </row>
    <row r="2779" spans="1:1">
      <c r="A2779" s="42">
        <f t="shared" si="43"/>
        <v>2778</v>
      </c>
    </row>
    <row r="2780" spans="1:1">
      <c r="A2780" s="42">
        <f t="shared" si="43"/>
        <v>2779</v>
      </c>
    </row>
    <row r="2781" spans="1:1">
      <c r="A2781" s="42">
        <f t="shared" si="43"/>
        <v>2780</v>
      </c>
    </row>
    <row r="2782" spans="1:1">
      <c r="A2782" s="42">
        <f t="shared" si="43"/>
        <v>2781</v>
      </c>
    </row>
    <row r="2783" spans="1:1">
      <c r="A2783" s="42">
        <f t="shared" si="43"/>
        <v>2782</v>
      </c>
    </row>
    <row r="2784" spans="1:1">
      <c r="A2784" s="42">
        <f t="shared" si="43"/>
        <v>2783</v>
      </c>
    </row>
    <row r="2785" spans="1:1">
      <c r="A2785" s="42">
        <f t="shared" si="43"/>
        <v>2784</v>
      </c>
    </row>
    <row r="2786" spans="1:1">
      <c r="A2786" s="42">
        <f t="shared" si="43"/>
        <v>2785</v>
      </c>
    </row>
    <row r="2787" spans="1:1">
      <c r="A2787" s="42">
        <f t="shared" si="43"/>
        <v>2786</v>
      </c>
    </row>
    <row r="2788" spans="1:1">
      <c r="A2788" s="42">
        <f t="shared" si="43"/>
        <v>2787</v>
      </c>
    </row>
    <row r="2789" spans="1:1">
      <c r="A2789" s="42">
        <f t="shared" si="43"/>
        <v>2788</v>
      </c>
    </row>
    <row r="2790" spans="1:1">
      <c r="A2790" s="42">
        <f t="shared" si="43"/>
        <v>2789</v>
      </c>
    </row>
    <row r="2791" spans="1:1">
      <c r="A2791" s="42">
        <f t="shared" si="43"/>
        <v>2790</v>
      </c>
    </row>
    <row r="2792" spans="1:1">
      <c r="A2792" s="42">
        <f t="shared" si="43"/>
        <v>2791</v>
      </c>
    </row>
    <row r="2793" spans="1:1">
      <c r="A2793" s="42">
        <f t="shared" si="43"/>
        <v>2792</v>
      </c>
    </row>
    <row r="2794" spans="1:1">
      <c r="A2794" s="42">
        <f t="shared" si="43"/>
        <v>2793</v>
      </c>
    </row>
    <row r="2795" spans="1:1">
      <c r="A2795" s="42">
        <f t="shared" si="43"/>
        <v>2794</v>
      </c>
    </row>
    <row r="2796" spans="1:1">
      <c r="A2796" s="42">
        <f t="shared" si="43"/>
        <v>2795</v>
      </c>
    </row>
    <row r="2797" spans="1:1">
      <c r="A2797" s="42">
        <f t="shared" si="43"/>
        <v>2796</v>
      </c>
    </row>
    <row r="2798" spans="1:1">
      <c r="A2798" s="42">
        <f t="shared" si="43"/>
        <v>2797</v>
      </c>
    </row>
    <row r="2799" spans="1:1">
      <c r="A2799" s="42">
        <f t="shared" si="43"/>
        <v>2798</v>
      </c>
    </row>
    <row r="2800" spans="1:1">
      <c r="A2800" s="42">
        <f t="shared" si="43"/>
        <v>2799</v>
      </c>
    </row>
    <row r="2801" spans="1:1">
      <c r="A2801" s="42">
        <f t="shared" si="43"/>
        <v>2800</v>
      </c>
    </row>
    <row r="2802" spans="1:1">
      <c r="A2802" s="42">
        <f t="shared" si="43"/>
        <v>2801</v>
      </c>
    </row>
    <row r="2803" spans="1:1">
      <c r="A2803" s="42">
        <f t="shared" si="43"/>
        <v>2802</v>
      </c>
    </row>
    <row r="2804" spans="1:1">
      <c r="A2804" s="42">
        <f t="shared" si="43"/>
        <v>2803</v>
      </c>
    </row>
    <row r="2805" spans="1:1">
      <c r="A2805" s="42">
        <f t="shared" si="43"/>
        <v>2804</v>
      </c>
    </row>
    <row r="2806" spans="1:1">
      <c r="A2806" s="42">
        <f t="shared" si="43"/>
        <v>2805</v>
      </c>
    </row>
    <row r="2807" spans="1:1">
      <c r="A2807" s="42">
        <f t="shared" si="43"/>
        <v>2806</v>
      </c>
    </row>
    <row r="2808" spans="1:1">
      <c r="A2808" s="42">
        <f t="shared" si="43"/>
        <v>2807</v>
      </c>
    </row>
    <row r="2809" spans="1:1">
      <c r="A2809" s="42">
        <f t="shared" si="43"/>
        <v>2808</v>
      </c>
    </row>
    <row r="2810" spans="1:1">
      <c r="A2810" s="42">
        <f t="shared" si="43"/>
        <v>2809</v>
      </c>
    </row>
    <row r="2811" spans="1:1">
      <c r="A2811" s="42">
        <f t="shared" si="43"/>
        <v>2810</v>
      </c>
    </row>
    <row r="2812" spans="1:1">
      <c r="A2812" s="42">
        <f t="shared" si="43"/>
        <v>2811</v>
      </c>
    </row>
    <row r="2813" spans="1:1">
      <c r="A2813" s="42">
        <f t="shared" si="43"/>
        <v>2812</v>
      </c>
    </row>
    <row r="2814" spans="1:1">
      <c r="A2814" s="42">
        <f t="shared" si="43"/>
        <v>2813</v>
      </c>
    </row>
    <row r="2815" spans="1:1">
      <c r="A2815" s="42">
        <f t="shared" si="43"/>
        <v>2814</v>
      </c>
    </row>
    <row r="2816" spans="1:1">
      <c r="A2816" s="42">
        <f t="shared" si="43"/>
        <v>2815</v>
      </c>
    </row>
    <row r="2817" spans="1:1">
      <c r="A2817" s="42">
        <f t="shared" si="43"/>
        <v>2816</v>
      </c>
    </row>
    <row r="2818" spans="1:1">
      <c r="A2818" s="42">
        <f t="shared" si="43"/>
        <v>2817</v>
      </c>
    </row>
    <row r="2819" spans="1:1">
      <c r="A2819" s="42">
        <f t="shared" ref="A2819:A2882" si="44">ROW()-1</f>
        <v>2818</v>
      </c>
    </row>
    <row r="2820" spans="1:1">
      <c r="A2820" s="42">
        <f t="shared" si="44"/>
        <v>2819</v>
      </c>
    </row>
    <row r="2821" spans="1:1">
      <c r="A2821" s="42">
        <f t="shared" si="44"/>
        <v>2820</v>
      </c>
    </row>
    <row r="2822" spans="1:1">
      <c r="A2822" s="42">
        <f t="shared" si="44"/>
        <v>2821</v>
      </c>
    </row>
    <row r="2823" spans="1:1">
      <c r="A2823" s="42">
        <f t="shared" si="44"/>
        <v>2822</v>
      </c>
    </row>
    <row r="2824" spans="1:1">
      <c r="A2824" s="42">
        <f t="shared" si="44"/>
        <v>2823</v>
      </c>
    </row>
    <row r="2825" spans="1:1">
      <c r="A2825" s="42">
        <f t="shared" si="44"/>
        <v>2824</v>
      </c>
    </row>
    <row r="2826" spans="1:1">
      <c r="A2826" s="42">
        <f t="shared" si="44"/>
        <v>2825</v>
      </c>
    </row>
    <row r="2827" spans="1:1">
      <c r="A2827" s="42">
        <f t="shared" si="44"/>
        <v>2826</v>
      </c>
    </row>
    <row r="2828" spans="1:1">
      <c r="A2828" s="42">
        <f t="shared" si="44"/>
        <v>2827</v>
      </c>
    </row>
    <row r="2829" spans="1:1">
      <c r="A2829" s="42">
        <f t="shared" si="44"/>
        <v>2828</v>
      </c>
    </row>
    <row r="2830" spans="1:1">
      <c r="A2830" s="42">
        <f t="shared" si="44"/>
        <v>2829</v>
      </c>
    </row>
    <row r="2831" spans="1:1">
      <c r="A2831" s="42">
        <f t="shared" si="44"/>
        <v>2830</v>
      </c>
    </row>
    <row r="2832" spans="1:1">
      <c r="A2832" s="42">
        <f t="shared" si="44"/>
        <v>2831</v>
      </c>
    </row>
    <row r="2833" spans="1:1">
      <c r="A2833" s="42">
        <f t="shared" si="44"/>
        <v>2832</v>
      </c>
    </row>
    <row r="2834" spans="1:1">
      <c r="A2834" s="42">
        <f t="shared" si="44"/>
        <v>2833</v>
      </c>
    </row>
    <row r="2835" spans="1:1">
      <c r="A2835" s="42">
        <f t="shared" si="44"/>
        <v>2834</v>
      </c>
    </row>
    <row r="2836" spans="1:1">
      <c r="A2836" s="42">
        <f t="shared" si="44"/>
        <v>2835</v>
      </c>
    </row>
    <row r="2837" spans="1:1">
      <c r="A2837" s="42">
        <f t="shared" si="44"/>
        <v>2836</v>
      </c>
    </row>
    <row r="2838" spans="1:1">
      <c r="A2838" s="42">
        <f t="shared" si="44"/>
        <v>2837</v>
      </c>
    </row>
    <row r="2839" spans="1:1">
      <c r="A2839" s="42">
        <f t="shared" si="44"/>
        <v>2838</v>
      </c>
    </row>
    <row r="2840" spans="1:1">
      <c r="A2840" s="42">
        <f t="shared" si="44"/>
        <v>2839</v>
      </c>
    </row>
    <row r="2841" spans="1:1">
      <c r="A2841" s="42">
        <f t="shared" si="44"/>
        <v>2840</v>
      </c>
    </row>
    <row r="2842" spans="1:1">
      <c r="A2842" s="42">
        <f t="shared" si="44"/>
        <v>2841</v>
      </c>
    </row>
    <row r="2843" spans="1:1">
      <c r="A2843" s="42">
        <f t="shared" si="44"/>
        <v>2842</v>
      </c>
    </row>
    <row r="2844" spans="1:1">
      <c r="A2844" s="42">
        <f t="shared" si="44"/>
        <v>2843</v>
      </c>
    </row>
    <row r="2845" spans="1:1">
      <c r="A2845" s="42">
        <f t="shared" si="44"/>
        <v>2844</v>
      </c>
    </row>
    <row r="2846" spans="1:1">
      <c r="A2846" s="42">
        <f t="shared" si="44"/>
        <v>2845</v>
      </c>
    </row>
    <row r="2847" spans="1:1">
      <c r="A2847" s="42">
        <f t="shared" si="44"/>
        <v>2846</v>
      </c>
    </row>
    <row r="2848" spans="1:1">
      <c r="A2848" s="42">
        <f t="shared" si="44"/>
        <v>2847</v>
      </c>
    </row>
    <row r="2849" spans="1:1">
      <c r="A2849" s="42">
        <f t="shared" si="44"/>
        <v>2848</v>
      </c>
    </row>
    <row r="2850" spans="1:1">
      <c r="A2850" s="42">
        <f t="shared" si="44"/>
        <v>2849</v>
      </c>
    </row>
    <row r="2851" spans="1:1">
      <c r="A2851" s="42">
        <f t="shared" si="44"/>
        <v>2850</v>
      </c>
    </row>
    <row r="2852" spans="1:1">
      <c r="A2852" s="42">
        <f t="shared" si="44"/>
        <v>2851</v>
      </c>
    </row>
    <row r="2853" spans="1:1">
      <c r="A2853" s="42">
        <f t="shared" si="44"/>
        <v>2852</v>
      </c>
    </row>
    <row r="2854" spans="1:1">
      <c r="A2854" s="42">
        <f t="shared" si="44"/>
        <v>2853</v>
      </c>
    </row>
    <row r="2855" spans="1:1">
      <c r="A2855" s="42">
        <f t="shared" si="44"/>
        <v>2854</v>
      </c>
    </row>
    <row r="2856" spans="1:1">
      <c r="A2856" s="42">
        <f t="shared" si="44"/>
        <v>2855</v>
      </c>
    </row>
    <row r="2857" spans="1:1">
      <c r="A2857" s="42">
        <f t="shared" si="44"/>
        <v>2856</v>
      </c>
    </row>
    <row r="2858" spans="1:1">
      <c r="A2858" s="42">
        <f t="shared" si="44"/>
        <v>2857</v>
      </c>
    </row>
    <row r="2859" spans="1:1">
      <c r="A2859" s="42">
        <f t="shared" si="44"/>
        <v>2858</v>
      </c>
    </row>
    <row r="2860" spans="1:1">
      <c r="A2860" s="42">
        <f t="shared" si="44"/>
        <v>2859</v>
      </c>
    </row>
    <row r="2861" spans="1:1">
      <c r="A2861" s="42">
        <f t="shared" si="44"/>
        <v>2860</v>
      </c>
    </row>
    <row r="2862" spans="1:1">
      <c r="A2862" s="42">
        <f t="shared" si="44"/>
        <v>2861</v>
      </c>
    </row>
    <row r="2863" spans="1:1">
      <c r="A2863" s="42">
        <f t="shared" si="44"/>
        <v>2862</v>
      </c>
    </row>
    <row r="2864" spans="1:1">
      <c r="A2864" s="42">
        <f t="shared" si="44"/>
        <v>2863</v>
      </c>
    </row>
    <row r="2865" spans="1:1">
      <c r="A2865" s="42">
        <f t="shared" si="44"/>
        <v>2864</v>
      </c>
    </row>
    <row r="2866" spans="1:1">
      <c r="A2866" s="42">
        <f t="shared" si="44"/>
        <v>2865</v>
      </c>
    </row>
    <row r="2867" spans="1:1">
      <c r="A2867" s="42">
        <f t="shared" si="44"/>
        <v>2866</v>
      </c>
    </row>
    <row r="2868" spans="1:1">
      <c r="A2868" s="42">
        <f t="shared" si="44"/>
        <v>2867</v>
      </c>
    </row>
    <row r="2869" spans="1:1">
      <c r="A2869" s="42">
        <f t="shared" si="44"/>
        <v>2868</v>
      </c>
    </row>
    <row r="2870" spans="1:1">
      <c r="A2870" s="42">
        <f t="shared" si="44"/>
        <v>2869</v>
      </c>
    </row>
    <row r="2871" spans="1:1">
      <c r="A2871" s="42">
        <f t="shared" si="44"/>
        <v>2870</v>
      </c>
    </row>
    <row r="2872" spans="1:1">
      <c r="A2872" s="42">
        <f t="shared" si="44"/>
        <v>2871</v>
      </c>
    </row>
    <row r="2873" spans="1:1">
      <c r="A2873" s="42">
        <f t="shared" si="44"/>
        <v>2872</v>
      </c>
    </row>
    <row r="2874" spans="1:1">
      <c r="A2874" s="42">
        <f t="shared" si="44"/>
        <v>2873</v>
      </c>
    </row>
    <row r="2875" spans="1:1">
      <c r="A2875" s="42">
        <f t="shared" si="44"/>
        <v>2874</v>
      </c>
    </row>
    <row r="2876" spans="1:1">
      <c r="A2876" s="42">
        <f t="shared" si="44"/>
        <v>2875</v>
      </c>
    </row>
    <row r="2877" spans="1:1">
      <c r="A2877" s="42">
        <f t="shared" si="44"/>
        <v>2876</v>
      </c>
    </row>
    <row r="2878" spans="1:1">
      <c r="A2878" s="42">
        <f t="shared" si="44"/>
        <v>2877</v>
      </c>
    </row>
    <row r="2879" spans="1:1">
      <c r="A2879" s="42">
        <f t="shared" si="44"/>
        <v>2878</v>
      </c>
    </row>
    <row r="2880" spans="1:1">
      <c r="A2880" s="42">
        <f t="shared" si="44"/>
        <v>2879</v>
      </c>
    </row>
    <row r="2881" spans="1:1">
      <c r="A2881" s="42">
        <f t="shared" si="44"/>
        <v>2880</v>
      </c>
    </row>
    <row r="2882" spans="1:1">
      <c r="A2882" s="42">
        <f t="shared" si="44"/>
        <v>2881</v>
      </c>
    </row>
    <row r="2883" spans="1:1">
      <c r="A2883" s="42">
        <f t="shared" ref="A2883:A2946" si="45">ROW()-1</f>
        <v>2882</v>
      </c>
    </row>
    <row r="2884" spans="1:1">
      <c r="A2884" s="42">
        <f t="shared" si="45"/>
        <v>2883</v>
      </c>
    </row>
    <row r="2885" spans="1:1">
      <c r="A2885" s="42">
        <f t="shared" si="45"/>
        <v>2884</v>
      </c>
    </row>
    <row r="2886" spans="1:1">
      <c r="A2886" s="42">
        <f t="shared" si="45"/>
        <v>2885</v>
      </c>
    </row>
    <row r="2887" spans="1:1">
      <c r="A2887" s="42">
        <f t="shared" si="45"/>
        <v>2886</v>
      </c>
    </row>
    <row r="2888" spans="1:1">
      <c r="A2888" s="42">
        <f t="shared" si="45"/>
        <v>2887</v>
      </c>
    </row>
    <row r="2889" spans="1:1">
      <c r="A2889" s="42">
        <f t="shared" si="45"/>
        <v>2888</v>
      </c>
    </row>
    <row r="2890" spans="1:1">
      <c r="A2890" s="42">
        <f t="shared" si="45"/>
        <v>2889</v>
      </c>
    </row>
    <row r="2891" spans="1:1">
      <c r="A2891" s="42">
        <f t="shared" si="45"/>
        <v>2890</v>
      </c>
    </row>
    <row r="2892" spans="1:1">
      <c r="A2892" s="42">
        <f t="shared" si="45"/>
        <v>2891</v>
      </c>
    </row>
    <row r="2893" spans="1:1">
      <c r="A2893" s="42">
        <f t="shared" si="45"/>
        <v>2892</v>
      </c>
    </row>
    <row r="2894" spans="1:1">
      <c r="A2894" s="42">
        <f t="shared" si="45"/>
        <v>2893</v>
      </c>
    </row>
    <row r="2895" spans="1:1">
      <c r="A2895" s="42">
        <f t="shared" si="45"/>
        <v>2894</v>
      </c>
    </row>
    <row r="2896" spans="1:1">
      <c r="A2896" s="42">
        <f t="shared" si="45"/>
        <v>2895</v>
      </c>
    </row>
    <row r="2897" spans="1:1">
      <c r="A2897" s="42">
        <f t="shared" si="45"/>
        <v>2896</v>
      </c>
    </row>
    <row r="2898" spans="1:1">
      <c r="A2898" s="42">
        <f t="shared" si="45"/>
        <v>2897</v>
      </c>
    </row>
    <row r="2899" spans="1:1">
      <c r="A2899" s="42">
        <f t="shared" si="45"/>
        <v>2898</v>
      </c>
    </row>
    <row r="2900" spans="1:1">
      <c r="A2900" s="42">
        <f t="shared" si="45"/>
        <v>2899</v>
      </c>
    </row>
    <row r="2901" spans="1:1">
      <c r="A2901" s="42">
        <f t="shared" si="45"/>
        <v>2900</v>
      </c>
    </row>
    <row r="2902" spans="1:1">
      <c r="A2902" s="42">
        <f t="shared" si="45"/>
        <v>2901</v>
      </c>
    </row>
    <row r="2903" spans="1:1">
      <c r="A2903" s="42">
        <f t="shared" si="45"/>
        <v>2902</v>
      </c>
    </row>
    <row r="2904" spans="1:1">
      <c r="A2904" s="42">
        <f t="shared" si="45"/>
        <v>2903</v>
      </c>
    </row>
    <row r="2905" spans="1:1">
      <c r="A2905" s="42">
        <f t="shared" si="45"/>
        <v>2904</v>
      </c>
    </row>
    <row r="2906" spans="1:1">
      <c r="A2906" s="42">
        <f t="shared" si="45"/>
        <v>2905</v>
      </c>
    </row>
    <row r="2907" spans="1:1">
      <c r="A2907" s="42">
        <f t="shared" si="45"/>
        <v>2906</v>
      </c>
    </row>
    <row r="2908" spans="1:1">
      <c r="A2908" s="42">
        <f t="shared" si="45"/>
        <v>2907</v>
      </c>
    </row>
    <row r="2909" spans="1:1">
      <c r="A2909" s="42">
        <f t="shared" si="45"/>
        <v>2908</v>
      </c>
    </row>
    <row r="2910" spans="1:1">
      <c r="A2910" s="42">
        <f t="shared" si="45"/>
        <v>2909</v>
      </c>
    </row>
    <row r="2911" spans="1:1">
      <c r="A2911" s="42">
        <f t="shared" si="45"/>
        <v>2910</v>
      </c>
    </row>
    <row r="2912" spans="1:1">
      <c r="A2912" s="42">
        <f t="shared" si="45"/>
        <v>2911</v>
      </c>
    </row>
    <row r="2913" spans="1:1">
      <c r="A2913" s="42">
        <f t="shared" si="45"/>
        <v>2912</v>
      </c>
    </row>
    <row r="2914" spans="1:1">
      <c r="A2914" s="42">
        <f t="shared" si="45"/>
        <v>2913</v>
      </c>
    </row>
    <row r="2915" spans="1:1">
      <c r="A2915" s="42">
        <f t="shared" si="45"/>
        <v>2914</v>
      </c>
    </row>
    <row r="2916" spans="1:1">
      <c r="A2916" s="42">
        <f t="shared" si="45"/>
        <v>2915</v>
      </c>
    </row>
    <row r="2917" spans="1:1">
      <c r="A2917" s="42">
        <f t="shared" si="45"/>
        <v>2916</v>
      </c>
    </row>
    <row r="2918" spans="1:1">
      <c r="A2918" s="42">
        <f t="shared" si="45"/>
        <v>2917</v>
      </c>
    </row>
    <row r="2919" spans="1:1">
      <c r="A2919" s="42">
        <f t="shared" si="45"/>
        <v>2918</v>
      </c>
    </row>
    <row r="2920" spans="1:1">
      <c r="A2920" s="42">
        <f t="shared" si="45"/>
        <v>2919</v>
      </c>
    </row>
    <row r="2921" spans="1:1">
      <c r="A2921" s="42">
        <f t="shared" si="45"/>
        <v>2920</v>
      </c>
    </row>
    <row r="2922" spans="1:1">
      <c r="A2922" s="42">
        <f t="shared" si="45"/>
        <v>2921</v>
      </c>
    </row>
    <row r="2923" spans="1:1">
      <c r="A2923" s="42">
        <f t="shared" si="45"/>
        <v>2922</v>
      </c>
    </row>
    <row r="2924" spans="1:1">
      <c r="A2924" s="42">
        <f t="shared" si="45"/>
        <v>2923</v>
      </c>
    </row>
    <row r="2925" spans="1:1">
      <c r="A2925" s="42">
        <f t="shared" si="45"/>
        <v>2924</v>
      </c>
    </row>
    <row r="2926" spans="1:1">
      <c r="A2926" s="42">
        <f t="shared" si="45"/>
        <v>2925</v>
      </c>
    </row>
    <row r="2927" spans="1:1">
      <c r="A2927" s="42">
        <f t="shared" si="45"/>
        <v>2926</v>
      </c>
    </row>
    <row r="2928" spans="1:1">
      <c r="A2928" s="42">
        <f t="shared" si="45"/>
        <v>2927</v>
      </c>
    </row>
    <row r="2929" spans="1:1">
      <c r="A2929" s="42">
        <f t="shared" si="45"/>
        <v>2928</v>
      </c>
    </row>
    <row r="2930" spans="1:1">
      <c r="A2930" s="42">
        <f t="shared" si="45"/>
        <v>2929</v>
      </c>
    </row>
    <row r="2931" spans="1:1">
      <c r="A2931" s="42">
        <f t="shared" si="45"/>
        <v>2930</v>
      </c>
    </row>
    <row r="2932" spans="1:1">
      <c r="A2932" s="42">
        <f t="shared" si="45"/>
        <v>2931</v>
      </c>
    </row>
    <row r="2933" spans="1:1">
      <c r="A2933" s="42">
        <f t="shared" si="45"/>
        <v>2932</v>
      </c>
    </row>
    <row r="2934" spans="1:1">
      <c r="A2934" s="42">
        <f t="shared" si="45"/>
        <v>2933</v>
      </c>
    </row>
    <row r="2935" spans="1:1">
      <c r="A2935" s="42">
        <f t="shared" si="45"/>
        <v>2934</v>
      </c>
    </row>
    <row r="2936" spans="1:1">
      <c r="A2936" s="42">
        <f t="shared" si="45"/>
        <v>2935</v>
      </c>
    </row>
    <row r="2937" spans="1:1">
      <c r="A2937" s="42">
        <f t="shared" si="45"/>
        <v>2936</v>
      </c>
    </row>
    <row r="2938" spans="1:1">
      <c r="A2938" s="42">
        <f t="shared" si="45"/>
        <v>2937</v>
      </c>
    </row>
    <row r="2939" spans="1:1">
      <c r="A2939" s="42">
        <f t="shared" si="45"/>
        <v>2938</v>
      </c>
    </row>
    <row r="2940" spans="1:1">
      <c r="A2940" s="42">
        <f t="shared" si="45"/>
        <v>2939</v>
      </c>
    </row>
    <row r="2941" spans="1:1">
      <c r="A2941" s="42">
        <f t="shared" si="45"/>
        <v>2940</v>
      </c>
    </row>
    <row r="2942" spans="1:1">
      <c r="A2942" s="42">
        <f t="shared" si="45"/>
        <v>2941</v>
      </c>
    </row>
    <row r="2943" spans="1:1">
      <c r="A2943" s="42">
        <f t="shared" si="45"/>
        <v>2942</v>
      </c>
    </row>
    <row r="2944" spans="1:1">
      <c r="A2944" s="42">
        <f t="shared" si="45"/>
        <v>2943</v>
      </c>
    </row>
    <row r="2945" spans="1:1">
      <c r="A2945" s="42">
        <f t="shared" si="45"/>
        <v>2944</v>
      </c>
    </row>
    <row r="2946" spans="1:1">
      <c r="A2946" s="42">
        <f t="shared" si="45"/>
        <v>2945</v>
      </c>
    </row>
    <row r="2947" spans="1:1">
      <c r="A2947" s="42">
        <f t="shared" ref="A2947:A3010" si="46">ROW()-1</f>
        <v>2946</v>
      </c>
    </row>
    <row r="2948" spans="1:1">
      <c r="A2948" s="42">
        <f t="shared" si="46"/>
        <v>2947</v>
      </c>
    </row>
    <row r="2949" spans="1:1">
      <c r="A2949" s="42">
        <f t="shared" si="46"/>
        <v>2948</v>
      </c>
    </row>
    <row r="2950" spans="1:1">
      <c r="A2950" s="42">
        <f t="shared" si="46"/>
        <v>2949</v>
      </c>
    </row>
    <row r="2951" spans="1:1">
      <c r="A2951" s="42">
        <f t="shared" si="46"/>
        <v>2950</v>
      </c>
    </row>
    <row r="2952" spans="1:1">
      <c r="A2952" s="42">
        <f t="shared" si="46"/>
        <v>2951</v>
      </c>
    </row>
    <row r="2953" spans="1:1">
      <c r="A2953" s="42">
        <f t="shared" si="46"/>
        <v>2952</v>
      </c>
    </row>
    <row r="2954" spans="1:1">
      <c r="A2954" s="42">
        <f t="shared" si="46"/>
        <v>2953</v>
      </c>
    </row>
    <row r="2955" spans="1:1">
      <c r="A2955" s="42">
        <f t="shared" si="46"/>
        <v>2954</v>
      </c>
    </row>
    <row r="2956" spans="1:1">
      <c r="A2956" s="42">
        <f t="shared" si="46"/>
        <v>2955</v>
      </c>
    </row>
    <row r="2957" spans="1:1">
      <c r="A2957" s="42">
        <f t="shared" si="46"/>
        <v>2956</v>
      </c>
    </row>
    <row r="2958" spans="1:1">
      <c r="A2958" s="42">
        <f t="shared" si="46"/>
        <v>2957</v>
      </c>
    </row>
    <row r="2959" spans="1:1">
      <c r="A2959" s="42">
        <f t="shared" si="46"/>
        <v>2958</v>
      </c>
    </row>
    <row r="2960" spans="1:1">
      <c r="A2960" s="42">
        <f t="shared" si="46"/>
        <v>2959</v>
      </c>
    </row>
    <row r="2961" spans="1:1">
      <c r="A2961" s="42">
        <f t="shared" si="46"/>
        <v>2960</v>
      </c>
    </row>
    <row r="2962" spans="1:1">
      <c r="A2962" s="42">
        <f t="shared" si="46"/>
        <v>2961</v>
      </c>
    </row>
    <row r="2963" spans="1:1">
      <c r="A2963" s="42">
        <f t="shared" si="46"/>
        <v>2962</v>
      </c>
    </row>
    <row r="2964" spans="1:1">
      <c r="A2964" s="42">
        <f t="shared" si="46"/>
        <v>2963</v>
      </c>
    </row>
    <row r="2965" spans="1:1">
      <c r="A2965" s="42">
        <f t="shared" si="46"/>
        <v>2964</v>
      </c>
    </row>
    <row r="2966" spans="1:1">
      <c r="A2966" s="42">
        <f t="shared" si="46"/>
        <v>2965</v>
      </c>
    </row>
    <row r="2967" spans="1:1">
      <c r="A2967" s="42">
        <f t="shared" si="46"/>
        <v>2966</v>
      </c>
    </row>
    <row r="2968" spans="1:1">
      <c r="A2968" s="42">
        <f t="shared" si="46"/>
        <v>2967</v>
      </c>
    </row>
    <row r="2969" spans="1:1">
      <c r="A2969" s="42">
        <f t="shared" si="46"/>
        <v>2968</v>
      </c>
    </row>
    <row r="2970" spans="1:1">
      <c r="A2970" s="42">
        <f t="shared" si="46"/>
        <v>2969</v>
      </c>
    </row>
    <row r="2971" spans="1:1">
      <c r="A2971" s="42">
        <f t="shared" si="46"/>
        <v>2970</v>
      </c>
    </row>
    <row r="2972" spans="1:1">
      <c r="A2972" s="42">
        <f t="shared" si="46"/>
        <v>2971</v>
      </c>
    </row>
    <row r="2973" spans="1:1">
      <c r="A2973" s="42">
        <f t="shared" si="46"/>
        <v>2972</v>
      </c>
    </row>
    <row r="2974" spans="1:1">
      <c r="A2974" s="42">
        <f t="shared" si="46"/>
        <v>2973</v>
      </c>
    </row>
    <row r="2975" spans="1:1">
      <c r="A2975" s="42">
        <f t="shared" si="46"/>
        <v>2974</v>
      </c>
    </row>
    <row r="2976" spans="1:1">
      <c r="A2976" s="42">
        <f t="shared" si="46"/>
        <v>2975</v>
      </c>
    </row>
    <row r="2977" spans="1:1">
      <c r="A2977" s="42">
        <f t="shared" si="46"/>
        <v>2976</v>
      </c>
    </row>
    <row r="2978" spans="1:1">
      <c r="A2978" s="42">
        <f t="shared" si="46"/>
        <v>2977</v>
      </c>
    </row>
    <row r="2979" spans="1:1">
      <c r="A2979" s="42">
        <f t="shared" si="46"/>
        <v>2978</v>
      </c>
    </row>
    <row r="2980" spans="1:1">
      <c r="A2980" s="42">
        <f t="shared" si="46"/>
        <v>2979</v>
      </c>
    </row>
    <row r="2981" spans="1:1">
      <c r="A2981" s="42">
        <f t="shared" si="46"/>
        <v>2980</v>
      </c>
    </row>
    <row r="2982" spans="1:1">
      <c r="A2982" s="42">
        <f t="shared" si="46"/>
        <v>2981</v>
      </c>
    </row>
    <row r="2983" spans="1:1">
      <c r="A2983" s="42">
        <f t="shared" si="46"/>
        <v>2982</v>
      </c>
    </row>
    <row r="2984" spans="1:1">
      <c r="A2984" s="42">
        <f t="shared" si="46"/>
        <v>2983</v>
      </c>
    </row>
    <row r="2985" spans="1:1">
      <c r="A2985" s="42">
        <f t="shared" si="46"/>
        <v>2984</v>
      </c>
    </row>
    <row r="2986" spans="1:1">
      <c r="A2986" s="42">
        <f t="shared" si="46"/>
        <v>2985</v>
      </c>
    </row>
    <row r="2987" spans="1:1">
      <c r="A2987" s="42">
        <f t="shared" si="46"/>
        <v>2986</v>
      </c>
    </row>
    <row r="2988" spans="1:1">
      <c r="A2988" s="42">
        <f t="shared" si="46"/>
        <v>2987</v>
      </c>
    </row>
    <row r="2989" spans="1:1">
      <c r="A2989" s="42">
        <f t="shared" si="46"/>
        <v>2988</v>
      </c>
    </row>
    <row r="2990" spans="1:1">
      <c r="A2990" s="42">
        <f t="shared" si="46"/>
        <v>2989</v>
      </c>
    </row>
    <row r="2991" spans="1:1">
      <c r="A2991" s="42">
        <f t="shared" si="46"/>
        <v>2990</v>
      </c>
    </row>
    <row r="2992" spans="1:1">
      <c r="A2992" s="42">
        <f t="shared" si="46"/>
        <v>2991</v>
      </c>
    </row>
    <row r="2993" spans="1:1">
      <c r="A2993" s="42">
        <f t="shared" si="46"/>
        <v>2992</v>
      </c>
    </row>
    <row r="2994" spans="1:1">
      <c r="A2994" s="42">
        <f t="shared" si="46"/>
        <v>2993</v>
      </c>
    </row>
    <row r="2995" spans="1:1">
      <c r="A2995" s="42">
        <f t="shared" si="46"/>
        <v>2994</v>
      </c>
    </row>
    <row r="2996" spans="1:1">
      <c r="A2996" s="42">
        <f t="shared" si="46"/>
        <v>2995</v>
      </c>
    </row>
    <row r="2997" spans="1:1">
      <c r="A2997" s="42">
        <f t="shared" si="46"/>
        <v>2996</v>
      </c>
    </row>
    <row r="2998" spans="1:1">
      <c r="A2998" s="42">
        <f t="shared" si="46"/>
        <v>2997</v>
      </c>
    </row>
    <row r="2999" spans="1:1">
      <c r="A2999" s="42">
        <f t="shared" si="46"/>
        <v>2998</v>
      </c>
    </row>
    <row r="3000" spans="1:1">
      <c r="A3000" s="42">
        <f t="shared" si="46"/>
        <v>2999</v>
      </c>
    </row>
    <row r="3001" spans="1:1">
      <c r="A3001" s="42">
        <f t="shared" si="46"/>
        <v>3000</v>
      </c>
    </row>
    <row r="3002" spans="1:1">
      <c r="A3002" s="42">
        <f t="shared" si="46"/>
        <v>3001</v>
      </c>
    </row>
    <row r="3003" spans="1:1">
      <c r="A3003" s="42">
        <f t="shared" si="46"/>
        <v>3002</v>
      </c>
    </row>
    <row r="3004" spans="1:1">
      <c r="A3004" s="42">
        <f t="shared" si="46"/>
        <v>3003</v>
      </c>
    </row>
    <row r="3005" spans="1:1">
      <c r="A3005" s="42">
        <f t="shared" si="46"/>
        <v>3004</v>
      </c>
    </row>
    <row r="3006" spans="1:1">
      <c r="A3006" s="42">
        <f t="shared" si="46"/>
        <v>3005</v>
      </c>
    </row>
    <row r="3007" spans="1:1">
      <c r="A3007" s="42">
        <f t="shared" si="46"/>
        <v>3006</v>
      </c>
    </row>
    <row r="3008" spans="1:1">
      <c r="A3008" s="42">
        <f t="shared" si="46"/>
        <v>3007</v>
      </c>
    </row>
    <row r="3009" spans="1:1">
      <c r="A3009" s="42">
        <f t="shared" si="46"/>
        <v>3008</v>
      </c>
    </row>
    <row r="3010" spans="1:1">
      <c r="A3010" s="42">
        <f t="shared" si="46"/>
        <v>3009</v>
      </c>
    </row>
    <row r="3011" spans="1:1">
      <c r="A3011" s="42">
        <f t="shared" ref="A3011:A3074" si="47">ROW()-1</f>
        <v>3010</v>
      </c>
    </row>
    <row r="3012" spans="1:1">
      <c r="A3012" s="42">
        <f t="shared" si="47"/>
        <v>3011</v>
      </c>
    </row>
    <row r="3013" spans="1:1">
      <c r="A3013" s="42">
        <f t="shared" si="47"/>
        <v>3012</v>
      </c>
    </row>
    <row r="3014" spans="1:1">
      <c r="A3014" s="42">
        <f t="shared" si="47"/>
        <v>3013</v>
      </c>
    </row>
    <row r="3015" spans="1:1">
      <c r="A3015" s="42">
        <f t="shared" si="47"/>
        <v>3014</v>
      </c>
    </row>
    <row r="3016" spans="1:1">
      <c r="A3016" s="42">
        <f t="shared" si="47"/>
        <v>3015</v>
      </c>
    </row>
    <row r="3017" spans="1:1">
      <c r="A3017" s="42">
        <f t="shared" si="47"/>
        <v>3016</v>
      </c>
    </row>
    <row r="3018" spans="1:1">
      <c r="A3018" s="42">
        <f t="shared" si="47"/>
        <v>3017</v>
      </c>
    </row>
    <row r="3019" spans="1:1">
      <c r="A3019" s="42">
        <f t="shared" si="47"/>
        <v>3018</v>
      </c>
    </row>
    <row r="3020" spans="1:1">
      <c r="A3020" s="42">
        <f t="shared" si="47"/>
        <v>3019</v>
      </c>
    </row>
    <row r="3021" spans="1:1">
      <c r="A3021" s="42">
        <f t="shared" si="47"/>
        <v>3020</v>
      </c>
    </row>
    <row r="3022" spans="1:1">
      <c r="A3022" s="42">
        <f t="shared" si="47"/>
        <v>3021</v>
      </c>
    </row>
    <row r="3023" spans="1:1">
      <c r="A3023" s="42">
        <f t="shared" si="47"/>
        <v>3022</v>
      </c>
    </row>
    <row r="3024" spans="1:1">
      <c r="A3024" s="42">
        <f t="shared" si="47"/>
        <v>3023</v>
      </c>
    </row>
    <row r="3025" spans="1:1">
      <c r="A3025" s="42">
        <f t="shared" si="47"/>
        <v>3024</v>
      </c>
    </row>
    <row r="3026" spans="1:1">
      <c r="A3026" s="42">
        <f t="shared" si="47"/>
        <v>3025</v>
      </c>
    </row>
    <row r="3027" spans="1:1">
      <c r="A3027" s="42">
        <f t="shared" si="47"/>
        <v>3026</v>
      </c>
    </row>
    <row r="3028" spans="1:1">
      <c r="A3028" s="42">
        <f t="shared" si="47"/>
        <v>3027</v>
      </c>
    </row>
    <row r="3029" spans="1:1">
      <c r="A3029" s="42">
        <f t="shared" si="47"/>
        <v>3028</v>
      </c>
    </row>
    <row r="3030" spans="1:1">
      <c r="A3030" s="42">
        <f t="shared" si="47"/>
        <v>3029</v>
      </c>
    </row>
    <row r="3031" spans="1:1">
      <c r="A3031" s="42">
        <f t="shared" si="47"/>
        <v>3030</v>
      </c>
    </row>
    <row r="3032" spans="1:1">
      <c r="A3032" s="42">
        <f t="shared" si="47"/>
        <v>3031</v>
      </c>
    </row>
    <row r="3033" spans="1:1">
      <c r="A3033" s="42">
        <f t="shared" si="47"/>
        <v>3032</v>
      </c>
    </row>
    <row r="3034" spans="1:1">
      <c r="A3034" s="42">
        <f t="shared" si="47"/>
        <v>3033</v>
      </c>
    </row>
    <row r="3035" spans="1:1">
      <c r="A3035" s="42">
        <f t="shared" si="47"/>
        <v>3034</v>
      </c>
    </row>
    <row r="3036" spans="1:1">
      <c r="A3036" s="42">
        <f t="shared" si="47"/>
        <v>3035</v>
      </c>
    </row>
    <row r="3037" spans="1:1">
      <c r="A3037" s="42">
        <f t="shared" si="47"/>
        <v>3036</v>
      </c>
    </row>
    <row r="3038" spans="1:1">
      <c r="A3038" s="42">
        <f t="shared" si="47"/>
        <v>3037</v>
      </c>
    </row>
    <row r="3039" spans="1:1">
      <c r="A3039" s="42">
        <f t="shared" si="47"/>
        <v>3038</v>
      </c>
    </row>
    <row r="3040" spans="1:1">
      <c r="A3040" s="42">
        <f t="shared" si="47"/>
        <v>3039</v>
      </c>
    </row>
    <row r="3041" spans="1:1">
      <c r="A3041" s="42">
        <f t="shared" si="47"/>
        <v>3040</v>
      </c>
    </row>
    <row r="3042" spans="1:1">
      <c r="A3042" s="42">
        <f t="shared" si="47"/>
        <v>3041</v>
      </c>
    </row>
    <row r="3043" spans="1:1">
      <c r="A3043" s="42">
        <f t="shared" si="47"/>
        <v>3042</v>
      </c>
    </row>
    <row r="3044" spans="1:1">
      <c r="A3044" s="42">
        <f t="shared" si="47"/>
        <v>3043</v>
      </c>
    </row>
    <row r="3045" spans="1:1">
      <c r="A3045" s="42">
        <f t="shared" si="47"/>
        <v>3044</v>
      </c>
    </row>
    <row r="3046" spans="1:1">
      <c r="A3046" s="42">
        <f t="shared" si="47"/>
        <v>3045</v>
      </c>
    </row>
    <row r="3047" spans="1:1">
      <c r="A3047" s="42">
        <f t="shared" si="47"/>
        <v>3046</v>
      </c>
    </row>
    <row r="3048" spans="1:1">
      <c r="A3048" s="42">
        <f t="shared" si="47"/>
        <v>3047</v>
      </c>
    </row>
    <row r="3049" spans="1:1">
      <c r="A3049" s="42">
        <f t="shared" si="47"/>
        <v>3048</v>
      </c>
    </row>
    <row r="3050" spans="1:1">
      <c r="A3050" s="42">
        <f t="shared" si="47"/>
        <v>3049</v>
      </c>
    </row>
    <row r="3051" spans="1:1">
      <c r="A3051" s="42">
        <f t="shared" si="47"/>
        <v>3050</v>
      </c>
    </row>
    <row r="3052" spans="1:1">
      <c r="A3052" s="42">
        <f t="shared" si="47"/>
        <v>3051</v>
      </c>
    </row>
    <row r="3053" spans="1:1">
      <c r="A3053" s="42">
        <f t="shared" si="47"/>
        <v>3052</v>
      </c>
    </row>
    <row r="3054" spans="1:1">
      <c r="A3054" s="42">
        <f t="shared" si="47"/>
        <v>3053</v>
      </c>
    </row>
    <row r="3055" spans="1:1">
      <c r="A3055" s="42">
        <f t="shared" si="47"/>
        <v>3054</v>
      </c>
    </row>
    <row r="3056" spans="1:1">
      <c r="A3056" s="42">
        <f t="shared" si="47"/>
        <v>3055</v>
      </c>
    </row>
    <row r="3057" spans="1:1">
      <c r="A3057" s="42">
        <f t="shared" si="47"/>
        <v>3056</v>
      </c>
    </row>
    <row r="3058" spans="1:1">
      <c r="A3058" s="42">
        <f t="shared" si="47"/>
        <v>3057</v>
      </c>
    </row>
    <row r="3059" spans="1:1">
      <c r="A3059" s="42">
        <f t="shared" si="47"/>
        <v>3058</v>
      </c>
    </row>
    <row r="3060" spans="1:1">
      <c r="A3060" s="42">
        <f t="shared" si="47"/>
        <v>3059</v>
      </c>
    </row>
    <row r="3061" spans="1:1">
      <c r="A3061" s="42">
        <f t="shared" si="47"/>
        <v>3060</v>
      </c>
    </row>
    <row r="3062" spans="1:1">
      <c r="A3062" s="42">
        <f t="shared" si="47"/>
        <v>3061</v>
      </c>
    </row>
    <row r="3063" spans="1:1">
      <c r="A3063" s="42">
        <f t="shared" si="47"/>
        <v>3062</v>
      </c>
    </row>
    <row r="3064" spans="1:1">
      <c r="A3064" s="42">
        <f t="shared" si="47"/>
        <v>3063</v>
      </c>
    </row>
    <row r="3065" spans="1:1">
      <c r="A3065" s="42">
        <f t="shared" si="47"/>
        <v>3064</v>
      </c>
    </row>
    <row r="3066" spans="1:1">
      <c r="A3066" s="42">
        <f t="shared" si="47"/>
        <v>3065</v>
      </c>
    </row>
    <row r="3067" spans="1:1">
      <c r="A3067" s="42">
        <f t="shared" si="47"/>
        <v>3066</v>
      </c>
    </row>
    <row r="3068" spans="1:1">
      <c r="A3068" s="42">
        <f t="shared" si="47"/>
        <v>3067</v>
      </c>
    </row>
    <row r="3069" spans="1:1">
      <c r="A3069" s="42">
        <f t="shared" si="47"/>
        <v>3068</v>
      </c>
    </row>
    <row r="3070" spans="1:1">
      <c r="A3070" s="42">
        <f t="shared" si="47"/>
        <v>3069</v>
      </c>
    </row>
    <row r="3071" spans="1:1">
      <c r="A3071" s="42">
        <f t="shared" si="47"/>
        <v>3070</v>
      </c>
    </row>
    <row r="3072" spans="1:1">
      <c r="A3072" s="42">
        <f t="shared" si="47"/>
        <v>3071</v>
      </c>
    </row>
    <row r="3073" spans="1:1">
      <c r="A3073" s="42">
        <f t="shared" si="47"/>
        <v>3072</v>
      </c>
    </row>
    <row r="3074" spans="1:1">
      <c r="A3074" s="42">
        <f t="shared" si="47"/>
        <v>3073</v>
      </c>
    </row>
    <row r="3075" spans="1:1">
      <c r="A3075" s="42">
        <f t="shared" ref="A3075:A3138" si="48">ROW()-1</f>
        <v>3074</v>
      </c>
    </row>
    <row r="3076" spans="1:1">
      <c r="A3076" s="42">
        <f t="shared" si="48"/>
        <v>3075</v>
      </c>
    </row>
    <row r="3077" spans="1:1">
      <c r="A3077" s="42">
        <f t="shared" si="48"/>
        <v>3076</v>
      </c>
    </row>
    <row r="3078" spans="1:1">
      <c r="A3078" s="42">
        <f t="shared" si="48"/>
        <v>3077</v>
      </c>
    </row>
    <row r="3079" spans="1:1">
      <c r="A3079" s="42">
        <f t="shared" si="48"/>
        <v>3078</v>
      </c>
    </row>
    <row r="3080" spans="1:1">
      <c r="A3080" s="42">
        <f t="shared" si="48"/>
        <v>3079</v>
      </c>
    </row>
    <row r="3081" spans="1:1">
      <c r="A3081" s="42">
        <f t="shared" si="48"/>
        <v>3080</v>
      </c>
    </row>
    <row r="3082" spans="1:1">
      <c r="A3082" s="42">
        <f t="shared" si="48"/>
        <v>3081</v>
      </c>
    </row>
    <row r="3083" spans="1:1">
      <c r="A3083" s="42">
        <f t="shared" si="48"/>
        <v>3082</v>
      </c>
    </row>
    <row r="3084" spans="1:1">
      <c r="A3084" s="42">
        <f t="shared" si="48"/>
        <v>3083</v>
      </c>
    </row>
    <row r="3085" spans="1:1">
      <c r="A3085" s="42">
        <f t="shared" si="48"/>
        <v>3084</v>
      </c>
    </row>
    <row r="3086" spans="1:1">
      <c r="A3086" s="42">
        <f t="shared" si="48"/>
        <v>3085</v>
      </c>
    </row>
    <row r="3087" spans="1:1">
      <c r="A3087" s="42">
        <f t="shared" si="48"/>
        <v>3086</v>
      </c>
    </row>
    <row r="3088" spans="1:1">
      <c r="A3088" s="42">
        <f t="shared" si="48"/>
        <v>3087</v>
      </c>
    </row>
    <row r="3089" spans="1:1">
      <c r="A3089" s="42">
        <f t="shared" si="48"/>
        <v>3088</v>
      </c>
    </row>
    <row r="3090" spans="1:1">
      <c r="A3090" s="42">
        <f t="shared" si="48"/>
        <v>3089</v>
      </c>
    </row>
    <row r="3091" spans="1:1">
      <c r="A3091" s="42">
        <f t="shared" si="48"/>
        <v>3090</v>
      </c>
    </row>
    <row r="3092" spans="1:1">
      <c r="A3092" s="42">
        <f t="shared" si="48"/>
        <v>3091</v>
      </c>
    </row>
    <row r="3093" spans="1:1">
      <c r="A3093" s="42">
        <f t="shared" si="48"/>
        <v>3092</v>
      </c>
    </row>
    <row r="3094" spans="1:1">
      <c r="A3094" s="42">
        <f t="shared" si="48"/>
        <v>3093</v>
      </c>
    </row>
    <row r="3095" spans="1:1">
      <c r="A3095" s="42">
        <f t="shared" si="48"/>
        <v>3094</v>
      </c>
    </row>
    <row r="3096" spans="1:1">
      <c r="A3096" s="42">
        <f t="shared" si="48"/>
        <v>3095</v>
      </c>
    </row>
    <row r="3097" spans="1:1">
      <c r="A3097" s="42">
        <f t="shared" si="48"/>
        <v>3096</v>
      </c>
    </row>
    <row r="3098" spans="1:1">
      <c r="A3098" s="42">
        <f t="shared" si="48"/>
        <v>3097</v>
      </c>
    </row>
    <row r="3099" spans="1:1">
      <c r="A3099" s="42">
        <f t="shared" si="48"/>
        <v>3098</v>
      </c>
    </row>
    <row r="3100" spans="1:1">
      <c r="A3100" s="42">
        <f t="shared" si="48"/>
        <v>3099</v>
      </c>
    </row>
    <row r="3101" spans="1:1">
      <c r="A3101" s="42">
        <f t="shared" si="48"/>
        <v>3100</v>
      </c>
    </row>
    <row r="3102" spans="1:1">
      <c r="A3102" s="42">
        <f t="shared" si="48"/>
        <v>3101</v>
      </c>
    </row>
    <row r="3103" spans="1:1">
      <c r="A3103" s="42">
        <f t="shared" si="48"/>
        <v>3102</v>
      </c>
    </row>
    <row r="3104" spans="1:1">
      <c r="A3104" s="42">
        <f t="shared" si="48"/>
        <v>3103</v>
      </c>
    </row>
    <row r="3105" spans="1:1">
      <c r="A3105" s="42">
        <f t="shared" si="48"/>
        <v>3104</v>
      </c>
    </row>
    <row r="3106" spans="1:1">
      <c r="A3106" s="42">
        <f t="shared" si="48"/>
        <v>3105</v>
      </c>
    </row>
    <row r="3107" spans="1:1">
      <c r="A3107" s="42">
        <f t="shared" si="48"/>
        <v>3106</v>
      </c>
    </row>
    <row r="3108" spans="1:1">
      <c r="A3108" s="42">
        <f t="shared" si="48"/>
        <v>3107</v>
      </c>
    </row>
    <row r="3109" spans="1:1">
      <c r="A3109" s="42">
        <f t="shared" si="48"/>
        <v>3108</v>
      </c>
    </row>
    <row r="3110" spans="1:1">
      <c r="A3110" s="42">
        <f t="shared" si="48"/>
        <v>3109</v>
      </c>
    </row>
    <row r="3111" spans="1:1">
      <c r="A3111" s="42">
        <f t="shared" si="48"/>
        <v>3110</v>
      </c>
    </row>
    <row r="3112" spans="1:1">
      <c r="A3112" s="42">
        <f t="shared" si="48"/>
        <v>3111</v>
      </c>
    </row>
    <row r="3113" spans="1:1">
      <c r="A3113" s="42">
        <f t="shared" si="48"/>
        <v>3112</v>
      </c>
    </row>
    <row r="3114" spans="1:1">
      <c r="A3114" s="42">
        <f t="shared" si="48"/>
        <v>3113</v>
      </c>
    </row>
    <row r="3115" spans="1:1">
      <c r="A3115" s="42">
        <f t="shared" si="48"/>
        <v>3114</v>
      </c>
    </row>
    <row r="3116" spans="1:1">
      <c r="A3116" s="42">
        <f t="shared" si="48"/>
        <v>3115</v>
      </c>
    </row>
    <row r="3117" spans="1:1">
      <c r="A3117" s="42">
        <f t="shared" si="48"/>
        <v>3116</v>
      </c>
    </row>
    <row r="3118" spans="1:1">
      <c r="A3118" s="42">
        <f t="shared" si="48"/>
        <v>3117</v>
      </c>
    </row>
    <row r="3119" spans="1:1">
      <c r="A3119" s="42">
        <f t="shared" si="48"/>
        <v>3118</v>
      </c>
    </row>
    <row r="3120" spans="1:1">
      <c r="A3120" s="42">
        <f t="shared" si="48"/>
        <v>3119</v>
      </c>
    </row>
    <row r="3121" spans="1:1">
      <c r="A3121" s="42">
        <f t="shared" si="48"/>
        <v>3120</v>
      </c>
    </row>
    <row r="3122" spans="1:1">
      <c r="A3122" s="42">
        <f t="shared" si="48"/>
        <v>3121</v>
      </c>
    </row>
    <row r="3123" spans="1:1">
      <c r="A3123" s="42">
        <f t="shared" si="48"/>
        <v>3122</v>
      </c>
    </row>
    <row r="3124" spans="1:1">
      <c r="A3124" s="42">
        <f t="shared" si="48"/>
        <v>3123</v>
      </c>
    </row>
    <row r="3125" spans="1:1">
      <c r="A3125" s="42">
        <f t="shared" si="48"/>
        <v>3124</v>
      </c>
    </row>
    <row r="3126" spans="1:1">
      <c r="A3126" s="42">
        <f t="shared" si="48"/>
        <v>3125</v>
      </c>
    </row>
    <row r="3127" spans="1:1">
      <c r="A3127" s="42">
        <f t="shared" si="48"/>
        <v>3126</v>
      </c>
    </row>
    <row r="3128" spans="1:1">
      <c r="A3128" s="42">
        <f t="shared" si="48"/>
        <v>3127</v>
      </c>
    </row>
    <row r="3129" spans="1:1">
      <c r="A3129" s="42">
        <f t="shared" si="48"/>
        <v>3128</v>
      </c>
    </row>
    <row r="3130" spans="1:1">
      <c r="A3130" s="42">
        <f t="shared" si="48"/>
        <v>3129</v>
      </c>
    </row>
    <row r="3131" spans="1:1">
      <c r="A3131" s="42">
        <f t="shared" si="48"/>
        <v>3130</v>
      </c>
    </row>
    <row r="3132" spans="1:1">
      <c r="A3132" s="42">
        <f t="shared" si="48"/>
        <v>3131</v>
      </c>
    </row>
    <row r="3133" spans="1:1">
      <c r="A3133" s="42">
        <f t="shared" si="48"/>
        <v>3132</v>
      </c>
    </row>
    <row r="3134" spans="1:1">
      <c r="A3134" s="42">
        <f t="shared" si="48"/>
        <v>3133</v>
      </c>
    </row>
    <row r="3135" spans="1:1">
      <c r="A3135" s="42">
        <f t="shared" si="48"/>
        <v>3134</v>
      </c>
    </row>
    <row r="3136" spans="1:1">
      <c r="A3136" s="42">
        <f t="shared" si="48"/>
        <v>3135</v>
      </c>
    </row>
    <row r="3137" spans="1:1">
      <c r="A3137" s="42">
        <f t="shared" si="48"/>
        <v>3136</v>
      </c>
    </row>
    <row r="3138" spans="1:1">
      <c r="A3138" s="42">
        <f t="shared" si="48"/>
        <v>3137</v>
      </c>
    </row>
    <row r="3139" spans="1:1">
      <c r="A3139" s="42">
        <f t="shared" ref="A3139:A3202" si="49">ROW()-1</f>
        <v>3138</v>
      </c>
    </row>
    <row r="3140" spans="1:1">
      <c r="A3140" s="42">
        <f t="shared" si="49"/>
        <v>3139</v>
      </c>
    </row>
    <row r="3141" spans="1:1">
      <c r="A3141" s="42">
        <f t="shared" si="49"/>
        <v>3140</v>
      </c>
    </row>
    <row r="3142" spans="1:1">
      <c r="A3142" s="42">
        <f t="shared" si="49"/>
        <v>3141</v>
      </c>
    </row>
    <row r="3143" spans="1:1">
      <c r="A3143" s="42">
        <f t="shared" si="49"/>
        <v>3142</v>
      </c>
    </row>
    <row r="3144" spans="1:1">
      <c r="A3144" s="42">
        <f t="shared" si="49"/>
        <v>3143</v>
      </c>
    </row>
    <row r="3145" spans="1:1">
      <c r="A3145" s="42">
        <f t="shared" si="49"/>
        <v>3144</v>
      </c>
    </row>
    <row r="3146" spans="1:1">
      <c r="A3146" s="42">
        <f t="shared" si="49"/>
        <v>3145</v>
      </c>
    </row>
    <row r="3147" spans="1:1">
      <c r="A3147" s="42">
        <f t="shared" si="49"/>
        <v>3146</v>
      </c>
    </row>
    <row r="3148" spans="1:1">
      <c r="A3148" s="42">
        <f t="shared" si="49"/>
        <v>3147</v>
      </c>
    </row>
    <row r="3149" spans="1:1">
      <c r="A3149" s="42">
        <f t="shared" si="49"/>
        <v>3148</v>
      </c>
    </row>
    <row r="3150" spans="1:1">
      <c r="A3150" s="42">
        <f t="shared" si="49"/>
        <v>3149</v>
      </c>
    </row>
    <row r="3151" spans="1:1">
      <c r="A3151" s="42">
        <f t="shared" si="49"/>
        <v>3150</v>
      </c>
    </row>
    <row r="3152" spans="1:1">
      <c r="A3152" s="42">
        <f t="shared" si="49"/>
        <v>3151</v>
      </c>
    </row>
    <row r="3153" spans="1:1">
      <c r="A3153" s="42">
        <f t="shared" si="49"/>
        <v>3152</v>
      </c>
    </row>
    <row r="3154" spans="1:1">
      <c r="A3154" s="42">
        <f t="shared" si="49"/>
        <v>3153</v>
      </c>
    </row>
    <row r="3155" spans="1:1">
      <c r="A3155" s="42">
        <f t="shared" si="49"/>
        <v>3154</v>
      </c>
    </row>
    <row r="3156" spans="1:1">
      <c r="A3156" s="42">
        <f t="shared" si="49"/>
        <v>3155</v>
      </c>
    </row>
    <row r="3157" spans="1:1">
      <c r="A3157" s="42">
        <f t="shared" si="49"/>
        <v>3156</v>
      </c>
    </row>
    <row r="3158" spans="1:1">
      <c r="A3158" s="42">
        <f t="shared" si="49"/>
        <v>3157</v>
      </c>
    </row>
    <row r="3159" spans="1:1">
      <c r="A3159" s="42">
        <f t="shared" si="49"/>
        <v>3158</v>
      </c>
    </row>
    <row r="3160" spans="1:1">
      <c r="A3160" s="42">
        <f t="shared" si="49"/>
        <v>3159</v>
      </c>
    </row>
    <row r="3161" spans="1:1">
      <c r="A3161" s="42">
        <f t="shared" si="49"/>
        <v>3160</v>
      </c>
    </row>
    <row r="3162" spans="1:1">
      <c r="A3162" s="42">
        <f t="shared" si="49"/>
        <v>3161</v>
      </c>
    </row>
    <row r="3163" spans="1:1">
      <c r="A3163" s="42">
        <f t="shared" si="49"/>
        <v>3162</v>
      </c>
    </row>
    <row r="3164" spans="1:1">
      <c r="A3164" s="42">
        <f t="shared" si="49"/>
        <v>3163</v>
      </c>
    </row>
    <row r="3165" spans="1:1">
      <c r="A3165" s="42">
        <f t="shared" si="49"/>
        <v>3164</v>
      </c>
    </row>
    <row r="3166" spans="1:1">
      <c r="A3166" s="42">
        <f t="shared" si="49"/>
        <v>3165</v>
      </c>
    </row>
    <row r="3167" spans="1:1">
      <c r="A3167" s="42">
        <f t="shared" si="49"/>
        <v>3166</v>
      </c>
    </row>
    <row r="3168" spans="1:1">
      <c r="A3168" s="42">
        <f t="shared" si="49"/>
        <v>3167</v>
      </c>
    </row>
    <row r="3169" spans="1:1">
      <c r="A3169" s="42">
        <f t="shared" si="49"/>
        <v>3168</v>
      </c>
    </row>
    <row r="3170" spans="1:1">
      <c r="A3170" s="42">
        <f t="shared" si="49"/>
        <v>3169</v>
      </c>
    </row>
    <row r="3171" spans="1:1">
      <c r="A3171" s="42">
        <f t="shared" si="49"/>
        <v>3170</v>
      </c>
    </row>
    <row r="3172" spans="1:1">
      <c r="A3172" s="42">
        <f t="shared" si="49"/>
        <v>3171</v>
      </c>
    </row>
    <row r="3173" spans="1:1">
      <c r="A3173" s="42">
        <f t="shared" si="49"/>
        <v>3172</v>
      </c>
    </row>
    <row r="3174" spans="1:1">
      <c r="A3174" s="42">
        <f t="shared" si="49"/>
        <v>3173</v>
      </c>
    </row>
    <row r="3175" spans="1:1">
      <c r="A3175" s="42">
        <f t="shared" si="49"/>
        <v>3174</v>
      </c>
    </row>
    <row r="3176" spans="1:1">
      <c r="A3176" s="42">
        <f t="shared" si="49"/>
        <v>3175</v>
      </c>
    </row>
    <row r="3177" spans="1:1">
      <c r="A3177" s="42">
        <f t="shared" si="49"/>
        <v>3176</v>
      </c>
    </row>
    <row r="3178" spans="1:1">
      <c r="A3178" s="42">
        <f t="shared" si="49"/>
        <v>3177</v>
      </c>
    </row>
    <row r="3179" spans="1:1">
      <c r="A3179" s="42">
        <f t="shared" si="49"/>
        <v>3178</v>
      </c>
    </row>
    <row r="3180" spans="1:1">
      <c r="A3180" s="42">
        <f t="shared" si="49"/>
        <v>3179</v>
      </c>
    </row>
    <row r="3181" spans="1:1">
      <c r="A3181" s="42">
        <f t="shared" si="49"/>
        <v>3180</v>
      </c>
    </row>
    <row r="3182" spans="1:1">
      <c r="A3182" s="42">
        <f t="shared" si="49"/>
        <v>3181</v>
      </c>
    </row>
    <row r="3183" spans="1:1">
      <c r="A3183" s="42">
        <f t="shared" si="49"/>
        <v>3182</v>
      </c>
    </row>
    <row r="3184" spans="1:1">
      <c r="A3184" s="42">
        <f t="shared" si="49"/>
        <v>3183</v>
      </c>
    </row>
    <row r="3185" spans="1:1">
      <c r="A3185" s="42">
        <f t="shared" si="49"/>
        <v>3184</v>
      </c>
    </row>
    <row r="3186" spans="1:1">
      <c r="A3186" s="42">
        <f t="shared" si="49"/>
        <v>3185</v>
      </c>
    </row>
    <row r="3187" spans="1:1">
      <c r="A3187" s="42">
        <f t="shared" si="49"/>
        <v>3186</v>
      </c>
    </row>
    <row r="3188" spans="1:1">
      <c r="A3188" s="42">
        <f t="shared" si="49"/>
        <v>3187</v>
      </c>
    </row>
    <row r="3189" spans="1:1">
      <c r="A3189" s="42">
        <f t="shared" si="49"/>
        <v>3188</v>
      </c>
    </row>
    <row r="3190" spans="1:1">
      <c r="A3190" s="42">
        <f t="shared" si="49"/>
        <v>3189</v>
      </c>
    </row>
    <row r="3191" spans="1:1">
      <c r="A3191" s="42">
        <f t="shared" si="49"/>
        <v>3190</v>
      </c>
    </row>
    <row r="3192" spans="1:1">
      <c r="A3192" s="42">
        <f t="shared" si="49"/>
        <v>3191</v>
      </c>
    </row>
    <row r="3193" spans="1:1">
      <c r="A3193" s="42">
        <f t="shared" si="49"/>
        <v>3192</v>
      </c>
    </row>
    <row r="3194" spans="1:1">
      <c r="A3194" s="42">
        <f t="shared" si="49"/>
        <v>3193</v>
      </c>
    </row>
    <row r="3195" spans="1:1">
      <c r="A3195" s="42">
        <f t="shared" si="49"/>
        <v>3194</v>
      </c>
    </row>
    <row r="3196" spans="1:1">
      <c r="A3196" s="42">
        <f t="shared" si="49"/>
        <v>3195</v>
      </c>
    </row>
    <row r="3197" spans="1:1">
      <c r="A3197" s="42">
        <f t="shared" si="49"/>
        <v>3196</v>
      </c>
    </row>
    <row r="3198" spans="1:1">
      <c r="A3198" s="42">
        <f t="shared" si="49"/>
        <v>3197</v>
      </c>
    </row>
    <row r="3199" spans="1:1">
      <c r="A3199" s="42">
        <f t="shared" si="49"/>
        <v>3198</v>
      </c>
    </row>
    <row r="3200" spans="1:1">
      <c r="A3200" s="42">
        <f t="shared" si="49"/>
        <v>3199</v>
      </c>
    </row>
    <row r="3201" spans="1:1">
      <c r="A3201" s="42">
        <f t="shared" si="49"/>
        <v>3200</v>
      </c>
    </row>
    <row r="3202" spans="1:1">
      <c r="A3202" s="42">
        <f t="shared" si="49"/>
        <v>3201</v>
      </c>
    </row>
    <row r="3203" spans="1:1">
      <c r="A3203" s="42">
        <f t="shared" ref="A3203:A3266" si="50">ROW()-1</f>
        <v>3202</v>
      </c>
    </row>
    <row r="3204" spans="1:1">
      <c r="A3204" s="42">
        <f t="shared" si="50"/>
        <v>3203</v>
      </c>
    </row>
    <row r="3205" spans="1:1">
      <c r="A3205" s="42">
        <f t="shared" si="50"/>
        <v>3204</v>
      </c>
    </row>
    <row r="3206" spans="1:1">
      <c r="A3206" s="42">
        <f t="shared" si="50"/>
        <v>3205</v>
      </c>
    </row>
    <row r="3207" spans="1:1">
      <c r="A3207" s="42">
        <f t="shared" si="50"/>
        <v>3206</v>
      </c>
    </row>
    <row r="3208" spans="1:1">
      <c r="A3208" s="42">
        <f t="shared" si="50"/>
        <v>3207</v>
      </c>
    </row>
    <row r="3209" spans="1:1">
      <c r="A3209" s="42">
        <f t="shared" si="50"/>
        <v>3208</v>
      </c>
    </row>
    <row r="3210" spans="1:1">
      <c r="A3210" s="42">
        <f t="shared" si="50"/>
        <v>3209</v>
      </c>
    </row>
    <row r="3211" spans="1:1">
      <c r="A3211" s="42">
        <f t="shared" si="50"/>
        <v>3210</v>
      </c>
    </row>
    <row r="3212" spans="1:1">
      <c r="A3212" s="42">
        <f t="shared" si="50"/>
        <v>3211</v>
      </c>
    </row>
    <row r="3213" spans="1:1">
      <c r="A3213" s="42">
        <f t="shared" si="50"/>
        <v>3212</v>
      </c>
    </row>
    <row r="3214" spans="1:1">
      <c r="A3214" s="42">
        <f t="shared" si="50"/>
        <v>3213</v>
      </c>
    </row>
    <row r="3215" spans="1:1">
      <c r="A3215" s="42">
        <f t="shared" si="50"/>
        <v>3214</v>
      </c>
    </row>
    <row r="3216" spans="1:1">
      <c r="A3216" s="42">
        <f t="shared" si="50"/>
        <v>3215</v>
      </c>
    </row>
    <row r="3217" spans="1:1">
      <c r="A3217" s="42">
        <f t="shared" si="50"/>
        <v>3216</v>
      </c>
    </row>
    <row r="3218" spans="1:1">
      <c r="A3218" s="42">
        <f t="shared" si="50"/>
        <v>3217</v>
      </c>
    </row>
    <row r="3219" spans="1:1">
      <c r="A3219" s="42">
        <f t="shared" si="50"/>
        <v>3218</v>
      </c>
    </row>
    <row r="3220" spans="1:1">
      <c r="A3220" s="42">
        <f t="shared" si="50"/>
        <v>3219</v>
      </c>
    </row>
    <row r="3221" spans="1:1">
      <c r="A3221" s="42">
        <f t="shared" si="50"/>
        <v>3220</v>
      </c>
    </row>
    <row r="3222" spans="1:1">
      <c r="A3222" s="42">
        <f t="shared" si="50"/>
        <v>3221</v>
      </c>
    </row>
    <row r="3223" spans="1:1">
      <c r="A3223" s="42">
        <f t="shared" si="50"/>
        <v>3222</v>
      </c>
    </row>
    <row r="3224" spans="1:1">
      <c r="A3224" s="42">
        <f t="shared" si="50"/>
        <v>3223</v>
      </c>
    </row>
    <row r="3225" spans="1:1">
      <c r="A3225" s="42">
        <f t="shared" si="50"/>
        <v>3224</v>
      </c>
    </row>
    <row r="3226" spans="1:1">
      <c r="A3226" s="42">
        <f t="shared" si="50"/>
        <v>3225</v>
      </c>
    </row>
    <row r="3227" spans="1:1">
      <c r="A3227" s="42">
        <f t="shared" si="50"/>
        <v>3226</v>
      </c>
    </row>
    <row r="3228" spans="1:1">
      <c r="A3228" s="42">
        <f t="shared" si="50"/>
        <v>3227</v>
      </c>
    </row>
    <row r="3229" spans="1:1">
      <c r="A3229" s="42">
        <f t="shared" si="50"/>
        <v>3228</v>
      </c>
    </row>
    <row r="3230" spans="1:1">
      <c r="A3230" s="42">
        <f t="shared" si="50"/>
        <v>3229</v>
      </c>
    </row>
    <row r="3231" spans="1:1">
      <c r="A3231" s="42">
        <f t="shared" si="50"/>
        <v>3230</v>
      </c>
    </row>
    <row r="3232" spans="1:1">
      <c r="A3232" s="42">
        <f t="shared" si="50"/>
        <v>3231</v>
      </c>
    </row>
    <row r="3233" spans="1:1">
      <c r="A3233" s="42">
        <f t="shared" si="50"/>
        <v>3232</v>
      </c>
    </row>
    <row r="3234" spans="1:1">
      <c r="A3234" s="42">
        <f t="shared" si="50"/>
        <v>3233</v>
      </c>
    </row>
    <row r="3235" spans="1:1">
      <c r="A3235" s="42">
        <f t="shared" si="50"/>
        <v>3234</v>
      </c>
    </row>
    <row r="3236" spans="1:1">
      <c r="A3236" s="42">
        <f t="shared" si="50"/>
        <v>3235</v>
      </c>
    </row>
    <row r="3237" spans="1:1">
      <c r="A3237" s="42">
        <f t="shared" si="50"/>
        <v>3236</v>
      </c>
    </row>
    <row r="3238" spans="1:1">
      <c r="A3238" s="42">
        <f t="shared" si="50"/>
        <v>3237</v>
      </c>
    </row>
    <row r="3239" spans="1:1">
      <c r="A3239" s="42">
        <f t="shared" si="50"/>
        <v>3238</v>
      </c>
    </row>
    <row r="3240" spans="1:1">
      <c r="A3240" s="42">
        <f t="shared" si="50"/>
        <v>3239</v>
      </c>
    </row>
    <row r="3241" spans="1:1">
      <c r="A3241" s="42">
        <f t="shared" si="50"/>
        <v>3240</v>
      </c>
    </row>
    <row r="3242" spans="1:1">
      <c r="A3242" s="42">
        <f t="shared" si="50"/>
        <v>3241</v>
      </c>
    </row>
    <row r="3243" spans="1:1">
      <c r="A3243" s="42">
        <f t="shared" si="50"/>
        <v>3242</v>
      </c>
    </row>
    <row r="3244" spans="1:1">
      <c r="A3244" s="42">
        <f t="shared" si="50"/>
        <v>3243</v>
      </c>
    </row>
    <row r="3245" spans="1:1">
      <c r="A3245" s="42">
        <f t="shared" si="50"/>
        <v>3244</v>
      </c>
    </row>
    <row r="3246" spans="1:1">
      <c r="A3246" s="42">
        <f t="shared" si="50"/>
        <v>3245</v>
      </c>
    </row>
    <row r="3247" spans="1:1">
      <c r="A3247" s="42">
        <f t="shared" si="50"/>
        <v>3246</v>
      </c>
    </row>
    <row r="3248" spans="1:1">
      <c r="A3248" s="42">
        <f t="shared" si="50"/>
        <v>3247</v>
      </c>
    </row>
    <row r="3249" spans="1:1">
      <c r="A3249" s="42">
        <f t="shared" si="50"/>
        <v>3248</v>
      </c>
    </row>
    <row r="3250" spans="1:1">
      <c r="A3250" s="42">
        <f t="shared" si="50"/>
        <v>3249</v>
      </c>
    </row>
    <row r="3251" spans="1:1">
      <c r="A3251" s="42">
        <f t="shared" si="50"/>
        <v>3250</v>
      </c>
    </row>
    <row r="3252" spans="1:1">
      <c r="A3252" s="42">
        <f t="shared" si="50"/>
        <v>3251</v>
      </c>
    </row>
    <row r="3253" spans="1:1">
      <c r="A3253" s="42">
        <f t="shared" si="50"/>
        <v>3252</v>
      </c>
    </row>
    <row r="3254" spans="1:1">
      <c r="A3254" s="42">
        <f t="shared" si="50"/>
        <v>3253</v>
      </c>
    </row>
    <row r="3255" spans="1:1">
      <c r="A3255" s="42">
        <f t="shared" si="50"/>
        <v>3254</v>
      </c>
    </row>
    <row r="3256" spans="1:1">
      <c r="A3256" s="42">
        <f t="shared" si="50"/>
        <v>3255</v>
      </c>
    </row>
    <row r="3257" spans="1:1">
      <c r="A3257" s="42">
        <f t="shared" si="50"/>
        <v>3256</v>
      </c>
    </row>
    <row r="3258" spans="1:1">
      <c r="A3258" s="42">
        <f t="shared" si="50"/>
        <v>3257</v>
      </c>
    </row>
    <row r="3259" spans="1:1">
      <c r="A3259" s="42">
        <f t="shared" si="50"/>
        <v>3258</v>
      </c>
    </row>
    <row r="3260" spans="1:1">
      <c r="A3260" s="42">
        <f t="shared" si="50"/>
        <v>3259</v>
      </c>
    </row>
    <row r="3261" spans="1:1">
      <c r="A3261" s="42">
        <f t="shared" si="50"/>
        <v>3260</v>
      </c>
    </row>
    <row r="3262" spans="1:1">
      <c r="A3262" s="42">
        <f t="shared" si="50"/>
        <v>3261</v>
      </c>
    </row>
    <row r="3263" spans="1:1">
      <c r="A3263" s="42">
        <f t="shared" si="50"/>
        <v>3262</v>
      </c>
    </row>
    <row r="3264" spans="1:1">
      <c r="A3264" s="42">
        <f t="shared" si="50"/>
        <v>3263</v>
      </c>
    </row>
    <row r="3265" spans="1:1">
      <c r="A3265" s="42">
        <f t="shared" si="50"/>
        <v>3264</v>
      </c>
    </row>
    <row r="3266" spans="1:1">
      <c r="A3266" s="42">
        <f t="shared" si="50"/>
        <v>3265</v>
      </c>
    </row>
    <row r="3267" spans="1:1">
      <c r="A3267" s="42">
        <f t="shared" ref="A3267:A3330" si="51">ROW()-1</f>
        <v>3266</v>
      </c>
    </row>
    <row r="3268" spans="1:1">
      <c r="A3268" s="42">
        <f t="shared" si="51"/>
        <v>3267</v>
      </c>
    </row>
    <row r="3269" spans="1:1">
      <c r="A3269" s="42">
        <f t="shared" si="51"/>
        <v>3268</v>
      </c>
    </row>
    <row r="3270" spans="1:1">
      <c r="A3270" s="42">
        <f t="shared" si="51"/>
        <v>3269</v>
      </c>
    </row>
    <row r="3271" spans="1:1">
      <c r="A3271" s="42">
        <f t="shared" si="51"/>
        <v>3270</v>
      </c>
    </row>
    <row r="3272" spans="1:1">
      <c r="A3272" s="42">
        <f t="shared" si="51"/>
        <v>3271</v>
      </c>
    </row>
    <row r="3273" spans="1:1">
      <c r="A3273" s="42">
        <f t="shared" si="51"/>
        <v>3272</v>
      </c>
    </row>
    <row r="3274" spans="1:1">
      <c r="A3274" s="42">
        <f t="shared" si="51"/>
        <v>3273</v>
      </c>
    </row>
    <row r="3275" spans="1:1">
      <c r="A3275" s="42">
        <f t="shared" si="51"/>
        <v>3274</v>
      </c>
    </row>
    <row r="3276" spans="1:1">
      <c r="A3276" s="42">
        <f t="shared" si="51"/>
        <v>3275</v>
      </c>
    </row>
    <row r="3277" spans="1:1">
      <c r="A3277" s="42">
        <f t="shared" si="51"/>
        <v>3276</v>
      </c>
    </row>
    <row r="3278" spans="1:1">
      <c r="A3278" s="42">
        <f t="shared" si="51"/>
        <v>3277</v>
      </c>
    </row>
    <row r="3279" spans="1:1">
      <c r="A3279" s="42">
        <f t="shared" si="51"/>
        <v>3278</v>
      </c>
    </row>
    <row r="3280" spans="1:1">
      <c r="A3280" s="42">
        <f t="shared" si="51"/>
        <v>3279</v>
      </c>
    </row>
    <row r="3281" spans="1:1">
      <c r="A3281" s="42">
        <f t="shared" si="51"/>
        <v>3280</v>
      </c>
    </row>
    <row r="3282" spans="1:1">
      <c r="A3282" s="42">
        <f t="shared" si="51"/>
        <v>3281</v>
      </c>
    </row>
    <row r="3283" spans="1:1">
      <c r="A3283" s="42">
        <f t="shared" si="51"/>
        <v>3282</v>
      </c>
    </row>
    <row r="3284" spans="1:1">
      <c r="A3284" s="42">
        <f t="shared" si="51"/>
        <v>3283</v>
      </c>
    </row>
    <row r="3285" spans="1:1">
      <c r="A3285" s="42">
        <f t="shared" si="51"/>
        <v>3284</v>
      </c>
    </row>
    <row r="3286" spans="1:1">
      <c r="A3286" s="42">
        <f t="shared" si="51"/>
        <v>3285</v>
      </c>
    </row>
    <row r="3287" spans="1:1">
      <c r="A3287" s="42">
        <f t="shared" si="51"/>
        <v>3286</v>
      </c>
    </row>
    <row r="3288" spans="1:1">
      <c r="A3288" s="42">
        <f t="shared" si="51"/>
        <v>3287</v>
      </c>
    </row>
    <row r="3289" spans="1:1">
      <c r="A3289" s="42">
        <f t="shared" si="51"/>
        <v>3288</v>
      </c>
    </row>
    <row r="3290" spans="1:1">
      <c r="A3290" s="42">
        <f t="shared" si="51"/>
        <v>3289</v>
      </c>
    </row>
    <row r="3291" spans="1:1">
      <c r="A3291" s="42">
        <f t="shared" si="51"/>
        <v>3290</v>
      </c>
    </row>
    <row r="3292" spans="1:1">
      <c r="A3292" s="42">
        <f t="shared" si="51"/>
        <v>3291</v>
      </c>
    </row>
    <row r="3293" spans="1:1">
      <c r="A3293" s="42">
        <f t="shared" si="51"/>
        <v>3292</v>
      </c>
    </row>
    <row r="3294" spans="1:1">
      <c r="A3294" s="42">
        <f t="shared" si="51"/>
        <v>3293</v>
      </c>
    </row>
    <row r="3295" spans="1:1">
      <c r="A3295" s="42">
        <f t="shared" si="51"/>
        <v>3294</v>
      </c>
    </row>
    <row r="3296" spans="1:1">
      <c r="A3296" s="42">
        <f t="shared" si="51"/>
        <v>3295</v>
      </c>
    </row>
    <row r="3297" spans="1:1">
      <c r="A3297" s="42">
        <f t="shared" si="51"/>
        <v>3296</v>
      </c>
    </row>
    <row r="3298" spans="1:1">
      <c r="A3298" s="42">
        <f t="shared" si="51"/>
        <v>3297</v>
      </c>
    </row>
    <row r="3299" spans="1:1">
      <c r="A3299" s="42">
        <f t="shared" si="51"/>
        <v>3298</v>
      </c>
    </row>
    <row r="3300" spans="1:1">
      <c r="A3300" s="42">
        <f t="shared" si="51"/>
        <v>3299</v>
      </c>
    </row>
    <row r="3301" spans="1:1">
      <c r="A3301" s="42">
        <f t="shared" si="51"/>
        <v>3300</v>
      </c>
    </row>
    <row r="3302" spans="1:1">
      <c r="A3302" s="42">
        <f t="shared" si="51"/>
        <v>3301</v>
      </c>
    </row>
    <row r="3303" spans="1:1">
      <c r="A3303" s="42">
        <f t="shared" si="51"/>
        <v>3302</v>
      </c>
    </row>
    <row r="3304" spans="1:1">
      <c r="A3304" s="42">
        <f t="shared" si="51"/>
        <v>3303</v>
      </c>
    </row>
    <row r="3305" spans="1:1">
      <c r="A3305" s="42">
        <f t="shared" si="51"/>
        <v>3304</v>
      </c>
    </row>
    <row r="3306" spans="1:1">
      <c r="A3306" s="42">
        <f t="shared" si="51"/>
        <v>3305</v>
      </c>
    </row>
    <row r="3307" spans="1:1">
      <c r="A3307" s="42">
        <f t="shared" si="51"/>
        <v>3306</v>
      </c>
    </row>
    <row r="3308" spans="1:1">
      <c r="A3308" s="42">
        <f t="shared" si="51"/>
        <v>3307</v>
      </c>
    </row>
    <row r="3309" spans="1:1">
      <c r="A3309" s="42">
        <f t="shared" si="51"/>
        <v>3308</v>
      </c>
    </row>
    <row r="3310" spans="1:1">
      <c r="A3310" s="42">
        <f t="shared" si="51"/>
        <v>3309</v>
      </c>
    </row>
    <row r="3311" spans="1:1">
      <c r="A3311" s="42">
        <f t="shared" si="51"/>
        <v>3310</v>
      </c>
    </row>
    <row r="3312" spans="1:1">
      <c r="A3312" s="42">
        <f t="shared" si="51"/>
        <v>3311</v>
      </c>
    </row>
    <row r="3313" spans="1:1">
      <c r="A3313" s="42">
        <f t="shared" si="51"/>
        <v>3312</v>
      </c>
    </row>
    <row r="3314" spans="1:1">
      <c r="A3314" s="42">
        <f t="shared" si="51"/>
        <v>3313</v>
      </c>
    </row>
    <row r="3315" spans="1:1">
      <c r="A3315" s="42">
        <f t="shared" si="51"/>
        <v>3314</v>
      </c>
    </row>
    <row r="3316" spans="1:1">
      <c r="A3316" s="42">
        <f t="shared" si="51"/>
        <v>3315</v>
      </c>
    </row>
    <row r="3317" spans="1:1">
      <c r="A3317" s="42">
        <f t="shared" si="51"/>
        <v>3316</v>
      </c>
    </row>
    <row r="3318" spans="1:1">
      <c r="A3318" s="42">
        <f t="shared" si="51"/>
        <v>3317</v>
      </c>
    </row>
    <row r="3319" spans="1:1">
      <c r="A3319" s="42">
        <f t="shared" si="51"/>
        <v>3318</v>
      </c>
    </row>
    <row r="3320" spans="1:1">
      <c r="A3320" s="42">
        <f t="shared" si="51"/>
        <v>3319</v>
      </c>
    </row>
    <row r="3321" spans="1:1">
      <c r="A3321" s="42">
        <f t="shared" si="51"/>
        <v>3320</v>
      </c>
    </row>
    <row r="3322" spans="1:1">
      <c r="A3322" s="42">
        <f t="shared" si="51"/>
        <v>3321</v>
      </c>
    </row>
    <row r="3323" spans="1:1">
      <c r="A3323" s="42">
        <f t="shared" si="51"/>
        <v>3322</v>
      </c>
    </row>
    <row r="3324" spans="1:1">
      <c r="A3324" s="42">
        <f t="shared" si="51"/>
        <v>3323</v>
      </c>
    </row>
    <row r="3325" spans="1:1">
      <c r="A3325" s="42">
        <f t="shared" si="51"/>
        <v>3324</v>
      </c>
    </row>
    <row r="3326" spans="1:1">
      <c r="A3326" s="42">
        <f t="shared" si="51"/>
        <v>3325</v>
      </c>
    </row>
    <row r="3327" spans="1:1">
      <c r="A3327" s="42">
        <f t="shared" si="51"/>
        <v>3326</v>
      </c>
    </row>
    <row r="3328" spans="1:1">
      <c r="A3328" s="42">
        <f t="shared" si="51"/>
        <v>3327</v>
      </c>
    </row>
    <row r="3329" spans="1:1">
      <c r="A3329" s="42">
        <f t="shared" si="51"/>
        <v>3328</v>
      </c>
    </row>
    <row r="3330" spans="1:1">
      <c r="A3330" s="42">
        <f t="shared" si="51"/>
        <v>3329</v>
      </c>
    </row>
    <row r="3331" spans="1:1">
      <c r="A3331" s="42">
        <f t="shared" ref="A3331:A3394" si="52">ROW()-1</f>
        <v>3330</v>
      </c>
    </row>
    <row r="3332" spans="1:1">
      <c r="A3332" s="42">
        <f t="shared" si="52"/>
        <v>3331</v>
      </c>
    </row>
    <row r="3333" spans="1:1">
      <c r="A3333" s="42">
        <f t="shared" si="52"/>
        <v>3332</v>
      </c>
    </row>
    <row r="3334" spans="1:1">
      <c r="A3334" s="42">
        <f t="shared" si="52"/>
        <v>3333</v>
      </c>
    </row>
    <row r="3335" spans="1:1">
      <c r="A3335" s="42">
        <f t="shared" si="52"/>
        <v>3334</v>
      </c>
    </row>
    <row r="3336" spans="1:1">
      <c r="A3336" s="42">
        <f t="shared" si="52"/>
        <v>3335</v>
      </c>
    </row>
    <row r="3337" spans="1:1">
      <c r="A3337" s="42">
        <f t="shared" si="52"/>
        <v>3336</v>
      </c>
    </row>
    <row r="3338" spans="1:1">
      <c r="A3338" s="42">
        <f t="shared" si="52"/>
        <v>3337</v>
      </c>
    </row>
    <row r="3339" spans="1:1">
      <c r="A3339" s="42">
        <f t="shared" si="52"/>
        <v>3338</v>
      </c>
    </row>
    <row r="3340" spans="1:1">
      <c r="A3340" s="42">
        <f t="shared" si="52"/>
        <v>3339</v>
      </c>
    </row>
    <row r="3341" spans="1:1">
      <c r="A3341" s="42">
        <f t="shared" si="52"/>
        <v>3340</v>
      </c>
    </row>
    <row r="3342" spans="1:1">
      <c r="A3342" s="42">
        <f t="shared" si="52"/>
        <v>3341</v>
      </c>
    </row>
    <row r="3343" spans="1:1">
      <c r="A3343" s="42">
        <f t="shared" si="52"/>
        <v>3342</v>
      </c>
    </row>
    <row r="3344" spans="1:1">
      <c r="A3344" s="42">
        <f t="shared" si="52"/>
        <v>3343</v>
      </c>
    </row>
    <row r="3345" spans="1:1">
      <c r="A3345" s="42">
        <f t="shared" si="52"/>
        <v>3344</v>
      </c>
    </row>
    <row r="3346" spans="1:1">
      <c r="A3346" s="42">
        <f t="shared" si="52"/>
        <v>3345</v>
      </c>
    </row>
    <row r="3347" spans="1:1">
      <c r="A3347" s="42">
        <f t="shared" si="52"/>
        <v>3346</v>
      </c>
    </row>
    <row r="3348" spans="1:1">
      <c r="A3348" s="42">
        <f t="shared" si="52"/>
        <v>3347</v>
      </c>
    </row>
    <row r="3349" spans="1:1">
      <c r="A3349" s="42">
        <f t="shared" si="52"/>
        <v>3348</v>
      </c>
    </row>
    <row r="3350" spans="1:1">
      <c r="A3350" s="42">
        <f t="shared" si="52"/>
        <v>3349</v>
      </c>
    </row>
    <row r="3351" spans="1:1">
      <c r="A3351" s="42">
        <f t="shared" si="52"/>
        <v>3350</v>
      </c>
    </row>
    <row r="3352" spans="1:1">
      <c r="A3352" s="42">
        <f t="shared" si="52"/>
        <v>3351</v>
      </c>
    </row>
    <row r="3353" spans="1:1">
      <c r="A3353" s="42">
        <f t="shared" si="52"/>
        <v>3352</v>
      </c>
    </row>
    <row r="3354" spans="1:1">
      <c r="A3354" s="42">
        <f t="shared" si="52"/>
        <v>3353</v>
      </c>
    </row>
    <row r="3355" spans="1:1">
      <c r="A3355" s="42">
        <f t="shared" si="52"/>
        <v>3354</v>
      </c>
    </row>
    <row r="3356" spans="1:1">
      <c r="A3356" s="42">
        <f t="shared" si="52"/>
        <v>3355</v>
      </c>
    </row>
    <row r="3357" spans="1:1">
      <c r="A3357" s="42">
        <f t="shared" si="52"/>
        <v>3356</v>
      </c>
    </row>
    <row r="3358" spans="1:1">
      <c r="A3358" s="42">
        <f t="shared" si="52"/>
        <v>3357</v>
      </c>
    </row>
    <row r="3359" spans="1:1">
      <c r="A3359" s="42">
        <f t="shared" si="52"/>
        <v>3358</v>
      </c>
    </row>
    <row r="3360" spans="1:1">
      <c r="A3360" s="42">
        <f t="shared" si="52"/>
        <v>3359</v>
      </c>
    </row>
    <row r="3361" spans="1:1">
      <c r="A3361" s="42">
        <f t="shared" si="52"/>
        <v>3360</v>
      </c>
    </row>
    <row r="3362" spans="1:1">
      <c r="A3362" s="42">
        <f t="shared" si="52"/>
        <v>3361</v>
      </c>
    </row>
    <row r="3363" spans="1:1">
      <c r="A3363" s="42">
        <f t="shared" si="52"/>
        <v>3362</v>
      </c>
    </row>
    <row r="3364" spans="1:1">
      <c r="A3364" s="42">
        <f t="shared" si="52"/>
        <v>3363</v>
      </c>
    </row>
    <row r="3365" spans="1:1">
      <c r="A3365" s="42">
        <f t="shared" si="52"/>
        <v>3364</v>
      </c>
    </row>
    <row r="3366" spans="1:1">
      <c r="A3366" s="42">
        <f t="shared" si="52"/>
        <v>3365</v>
      </c>
    </row>
    <row r="3367" spans="1:1">
      <c r="A3367" s="42">
        <f t="shared" si="52"/>
        <v>3366</v>
      </c>
    </row>
    <row r="3368" spans="1:1">
      <c r="A3368" s="42">
        <f t="shared" si="52"/>
        <v>3367</v>
      </c>
    </row>
    <row r="3369" spans="1:1">
      <c r="A3369" s="42">
        <f t="shared" si="52"/>
        <v>3368</v>
      </c>
    </row>
    <row r="3370" spans="1:1">
      <c r="A3370" s="42">
        <f t="shared" si="52"/>
        <v>3369</v>
      </c>
    </row>
    <row r="3371" spans="1:1">
      <c r="A3371" s="42">
        <f t="shared" si="52"/>
        <v>3370</v>
      </c>
    </row>
    <row r="3372" spans="1:1">
      <c r="A3372" s="42">
        <f t="shared" si="52"/>
        <v>3371</v>
      </c>
    </row>
    <row r="3373" spans="1:1">
      <c r="A3373" s="42">
        <f t="shared" si="52"/>
        <v>3372</v>
      </c>
    </row>
    <row r="3374" spans="1:1">
      <c r="A3374" s="42">
        <f t="shared" si="52"/>
        <v>3373</v>
      </c>
    </row>
    <row r="3375" spans="1:1">
      <c r="A3375" s="42">
        <f t="shared" si="52"/>
        <v>3374</v>
      </c>
    </row>
    <row r="3376" spans="1:1">
      <c r="A3376" s="42">
        <f t="shared" si="52"/>
        <v>3375</v>
      </c>
    </row>
    <row r="3377" spans="1:1">
      <c r="A3377" s="42">
        <f t="shared" si="52"/>
        <v>3376</v>
      </c>
    </row>
    <row r="3378" spans="1:1">
      <c r="A3378" s="42">
        <f t="shared" si="52"/>
        <v>3377</v>
      </c>
    </row>
    <row r="3379" spans="1:1">
      <c r="A3379" s="42">
        <f t="shared" si="52"/>
        <v>3378</v>
      </c>
    </row>
    <row r="3380" spans="1:1">
      <c r="A3380" s="42">
        <f t="shared" si="52"/>
        <v>3379</v>
      </c>
    </row>
    <row r="3381" spans="1:1">
      <c r="A3381" s="42">
        <f t="shared" si="52"/>
        <v>3380</v>
      </c>
    </row>
    <row r="3382" spans="1:1">
      <c r="A3382" s="42">
        <f t="shared" si="52"/>
        <v>3381</v>
      </c>
    </row>
    <row r="3383" spans="1:1">
      <c r="A3383" s="42">
        <f t="shared" si="52"/>
        <v>3382</v>
      </c>
    </row>
    <row r="3384" spans="1:1">
      <c r="A3384" s="42">
        <f t="shared" si="52"/>
        <v>3383</v>
      </c>
    </row>
    <row r="3385" spans="1:1">
      <c r="A3385" s="42">
        <f t="shared" si="52"/>
        <v>3384</v>
      </c>
    </row>
    <row r="3386" spans="1:1">
      <c r="A3386" s="42">
        <f t="shared" si="52"/>
        <v>3385</v>
      </c>
    </row>
    <row r="3387" spans="1:1">
      <c r="A3387" s="42">
        <f t="shared" si="52"/>
        <v>3386</v>
      </c>
    </row>
    <row r="3388" spans="1:1">
      <c r="A3388" s="42">
        <f t="shared" si="52"/>
        <v>3387</v>
      </c>
    </row>
    <row r="3389" spans="1:1">
      <c r="A3389" s="42">
        <f t="shared" si="52"/>
        <v>3388</v>
      </c>
    </row>
    <row r="3390" spans="1:1">
      <c r="A3390" s="42">
        <f t="shared" si="52"/>
        <v>3389</v>
      </c>
    </row>
    <row r="3391" spans="1:1">
      <c r="A3391" s="42">
        <f t="shared" si="52"/>
        <v>3390</v>
      </c>
    </row>
    <row r="3392" spans="1:1">
      <c r="A3392" s="42">
        <f t="shared" si="52"/>
        <v>3391</v>
      </c>
    </row>
    <row r="3393" spans="1:1">
      <c r="A3393" s="42">
        <f t="shared" si="52"/>
        <v>3392</v>
      </c>
    </row>
    <row r="3394" spans="1:1">
      <c r="A3394" s="42">
        <f t="shared" si="52"/>
        <v>3393</v>
      </c>
    </row>
    <row r="3395" spans="1:1">
      <c r="A3395" s="42">
        <f t="shared" ref="A3395:A3458" si="53">ROW()-1</f>
        <v>3394</v>
      </c>
    </row>
    <row r="3396" spans="1:1">
      <c r="A3396" s="42">
        <f t="shared" si="53"/>
        <v>3395</v>
      </c>
    </row>
    <row r="3397" spans="1:1">
      <c r="A3397" s="42">
        <f t="shared" si="53"/>
        <v>3396</v>
      </c>
    </row>
    <row r="3398" spans="1:1">
      <c r="A3398" s="42">
        <f t="shared" si="53"/>
        <v>3397</v>
      </c>
    </row>
    <row r="3399" spans="1:1">
      <c r="A3399" s="42">
        <f t="shared" si="53"/>
        <v>3398</v>
      </c>
    </row>
    <row r="3400" spans="1:1">
      <c r="A3400" s="42">
        <f t="shared" si="53"/>
        <v>3399</v>
      </c>
    </row>
    <row r="3401" spans="1:1">
      <c r="A3401" s="42">
        <f t="shared" si="53"/>
        <v>3400</v>
      </c>
    </row>
    <row r="3402" spans="1:1">
      <c r="A3402" s="42">
        <f t="shared" si="53"/>
        <v>3401</v>
      </c>
    </row>
    <row r="3403" spans="1:1">
      <c r="A3403" s="42">
        <f t="shared" si="53"/>
        <v>3402</v>
      </c>
    </row>
    <row r="3404" spans="1:1">
      <c r="A3404" s="42">
        <f t="shared" si="53"/>
        <v>3403</v>
      </c>
    </row>
    <row r="3405" spans="1:1">
      <c r="A3405" s="42">
        <f t="shared" si="53"/>
        <v>3404</v>
      </c>
    </row>
    <row r="3406" spans="1:1">
      <c r="A3406" s="42">
        <f t="shared" si="53"/>
        <v>3405</v>
      </c>
    </row>
    <row r="3407" spans="1:1">
      <c r="A3407" s="42">
        <f t="shared" si="53"/>
        <v>3406</v>
      </c>
    </row>
    <row r="3408" spans="1:1">
      <c r="A3408" s="42">
        <f t="shared" si="53"/>
        <v>3407</v>
      </c>
    </row>
    <row r="3409" spans="1:1">
      <c r="A3409" s="42">
        <f t="shared" si="53"/>
        <v>3408</v>
      </c>
    </row>
    <row r="3410" spans="1:1">
      <c r="A3410" s="42">
        <f t="shared" si="53"/>
        <v>3409</v>
      </c>
    </row>
    <row r="3411" spans="1:1">
      <c r="A3411" s="42">
        <f t="shared" si="53"/>
        <v>3410</v>
      </c>
    </row>
    <row r="3412" spans="1:1">
      <c r="A3412" s="42">
        <f t="shared" si="53"/>
        <v>3411</v>
      </c>
    </row>
    <row r="3413" spans="1:1">
      <c r="A3413" s="42">
        <f t="shared" si="53"/>
        <v>3412</v>
      </c>
    </row>
    <row r="3414" spans="1:1">
      <c r="A3414" s="42">
        <f t="shared" si="53"/>
        <v>3413</v>
      </c>
    </row>
    <row r="3415" spans="1:1">
      <c r="A3415" s="42">
        <f t="shared" si="53"/>
        <v>3414</v>
      </c>
    </row>
    <row r="3416" spans="1:1">
      <c r="A3416" s="42">
        <f t="shared" si="53"/>
        <v>3415</v>
      </c>
    </row>
    <row r="3417" spans="1:1">
      <c r="A3417" s="42">
        <f t="shared" si="53"/>
        <v>3416</v>
      </c>
    </row>
    <row r="3418" spans="1:1">
      <c r="A3418" s="42">
        <f t="shared" si="53"/>
        <v>3417</v>
      </c>
    </row>
    <row r="3419" spans="1:1">
      <c r="A3419" s="42">
        <f t="shared" si="53"/>
        <v>3418</v>
      </c>
    </row>
    <row r="3420" spans="1:1">
      <c r="A3420" s="42">
        <f t="shared" si="53"/>
        <v>3419</v>
      </c>
    </row>
    <row r="3421" spans="1:1">
      <c r="A3421" s="42">
        <f t="shared" si="53"/>
        <v>3420</v>
      </c>
    </row>
    <row r="3422" spans="1:1">
      <c r="A3422" s="42">
        <f t="shared" si="53"/>
        <v>3421</v>
      </c>
    </row>
    <row r="3423" spans="1:1">
      <c r="A3423" s="42">
        <f t="shared" si="53"/>
        <v>3422</v>
      </c>
    </row>
    <row r="3424" spans="1:1">
      <c r="A3424" s="42">
        <f t="shared" si="53"/>
        <v>3423</v>
      </c>
    </row>
    <row r="3425" spans="1:1">
      <c r="A3425" s="42">
        <f t="shared" si="53"/>
        <v>3424</v>
      </c>
    </row>
    <row r="3426" spans="1:1">
      <c r="A3426" s="42">
        <f t="shared" si="53"/>
        <v>3425</v>
      </c>
    </row>
    <row r="3427" spans="1:1">
      <c r="A3427" s="42">
        <f t="shared" si="53"/>
        <v>3426</v>
      </c>
    </row>
    <row r="3428" spans="1:1">
      <c r="A3428" s="42">
        <f t="shared" si="53"/>
        <v>3427</v>
      </c>
    </row>
    <row r="3429" spans="1:1">
      <c r="A3429" s="42">
        <f t="shared" si="53"/>
        <v>3428</v>
      </c>
    </row>
    <row r="3430" spans="1:1">
      <c r="A3430" s="42">
        <f t="shared" si="53"/>
        <v>3429</v>
      </c>
    </row>
    <row r="3431" spans="1:1">
      <c r="A3431" s="42">
        <f t="shared" si="53"/>
        <v>3430</v>
      </c>
    </row>
    <row r="3432" spans="1:1">
      <c r="A3432" s="42">
        <f t="shared" si="53"/>
        <v>3431</v>
      </c>
    </row>
    <row r="3433" spans="1:1">
      <c r="A3433" s="42">
        <f t="shared" si="53"/>
        <v>3432</v>
      </c>
    </row>
    <row r="3434" spans="1:1">
      <c r="A3434" s="42">
        <f t="shared" si="53"/>
        <v>3433</v>
      </c>
    </row>
    <row r="3435" spans="1:1">
      <c r="A3435" s="42">
        <f t="shared" si="53"/>
        <v>3434</v>
      </c>
    </row>
    <row r="3436" spans="1:1">
      <c r="A3436" s="42">
        <f t="shared" si="53"/>
        <v>3435</v>
      </c>
    </row>
    <row r="3437" spans="1:1">
      <c r="A3437" s="42">
        <f t="shared" si="53"/>
        <v>3436</v>
      </c>
    </row>
    <row r="3438" spans="1:1">
      <c r="A3438" s="42">
        <f t="shared" si="53"/>
        <v>3437</v>
      </c>
    </row>
    <row r="3439" spans="1:1">
      <c r="A3439" s="42">
        <f t="shared" si="53"/>
        <v>3438</v>
      </c>
    </row>
    <row r="3440" spans="1:1">
      <c r="A3440" s="42">
        <f t="shared" si="53"/>
        <v>3439</v>
      </c>
    </row>
    <row r="3441" spans="1:1">
      <c r="A3441" s="42">
        <f t="shared" si="53"/>
        <v>3440</v>
      </c>
    </row>
    <row r="3442" spans="1:1">
      <c r="A3442" s="42">
        <f t="shared" si="53"/>
        <v>3441</v>
      </c>
    </row>
    <row r="3443" spans="1:1">
      <c r="A3443" s="42">
        <f t="shared" si="53"/>
        <v>3442</v>
      </c>
    </row>
    <row r="3444" spans="1:1">
      <c r="A3444" s="42">
        <f t="shared" si="53"/>
        <v>3443</v>
      </c>
    </row>
    <row r="3445" spans="1:1">
      <c r="A3445" s="42">
        <f t="shared" si="53"/>
        <v>3444</v>
      </c>
    </row>
    <row r="3446" spans="1:1">
      <c r="A3446" s="42">
        <f t="shared" si="53"/>
        <v>3445</v>
      </c>
    </row>
    <row r="3447" spans="1:1">
      <c r="A3447" s="42">
        <f t="shared" si="53"/>
        <v>3446</v>
      </c>
    </row>
    <row r="3448" spans="1:1">
      <c r="A3448" s="42">
        <f t="shared" si="53"/>
        <v>3447</v>
      </c>
    </row>
    <row r="3449" spans="1:1">
      <c r="A3449" s="42">
        <f t="shared" si="53"/>
        <v>3448</v>
      </c>
    </row>
    <row r="3450" spans="1:1">
      <c r="A3450" s="42">
        <f t="shared" si="53"/>
        <v>3449</v>
      </c>
    </row>
    <row r="3451" spans="1:1">
      <c r="A3451" s="42">
        <f t="shared" si="53"/>
        <v>3450</v>
      </c>
    </row>
    <row r="3452" spans="1:1">
      <c r="A3452" s="42">
        <f t="shared" si="53"/>
        <v>3451</v>
      </c>
    </row>
    <row r="3453" spans="1:1">
      <c r="A3453" s="42">
        <f t="shared" si="53"/>
        <v>3452</v>
      </c>
    </row>
    <row r="3454" spans="1:1">
      <c r="A3454" s="42">
        <f t="shared" si="53"/>
        <v>3453</v>
      </c>
    </row>
    <row r="3455" spans="1:1">
      <c r="A3455" s="42">
        <f t="shared" si="53"/>
        <v>3454</v>
      </c>
    </row>
    <row r="3456" spans="1:1">
      <c r="A3456" s="42">
        <f t="shared" si="53"/>
        <v>3455</v>
      </c>
    </row>
    <row r="3457" spans="1:1">
      <c r="A3457" s="42">
        <f t="shared" si="53"/>
        <v>3456</v>
      </c>
    </row>
    <row r="3458" spans="1:1">
      <c r="A3458" s="42">
        <f t="shared" si="53"/>
        <v>3457</v>
      </c>
    </row>
    <row r="3459" spans="1:1">
      <c r="A3459" s="42">
        <f t="shared" ref="A3459:A3522" si="54">ROW()-1</f>
        <v>3458</v>
      </c>
    </row>
    <row r="3460" spans="1:1">
      <c r="A3460" s="42">
        <f t="shared" si="54"/>
        <v>3459</v>
      </c>
    </row>
    <row r="3461" spans="1:1">
      <c r="A3461" s="42">
        <f t="shared" si="54"/>
        <v>3460</v>
      </c>
    </row>
    <row r="3462" spans="1:1">
      <c r="A3462" s="42">
        <f t="shared" si="54"/>
        <v>3461</v>
      </c>
    </row>
    <row r="3463" spans="1:1">
      <c r="A3463" s="42">
        <f t="shared" si="54"/>
        <v>3462</v>
      </c>
    </row>
    <row r="3464" spans="1:1">
      <c r="A3464" s="42">
        <f t="shared" si="54"/>
        <v>3463</v>
      </c>
    </row>
    <row r="3465" spans="1:1">
      <c r="A3465" s="42">
        <f t="shared" si="54"/>
        <v>3464</v>
      </c>
    </row>
    <row r="3466" spans="1:1">
      <c r="A3466" s="42">
        <f t="shared" si="54"/>
        <v>3465</v>
      </c>
    </row>
    <row r="3467" spans="1:1">
      <c r="A3467" s="42">
        <f t="shared" si="54"/>
        <v>3466</v>
      </c>
    </row>
    <row r="3468" spans="1:1">
      <c r="A3468" s="42">
        <f t="shared" si="54"/>
        <v>3467</v>
      </c>
    </row>
    <row r="3469" spans="1:1">
      <c r="A3469" s="42">
        <f t="shared" si="54"/>
        <v>3468</v>
      </c>
    </row>
    <row r="3470" spans="1:1">
      <c r="A3470" s="42">
        <f t="shared" si="54"/>
        <v>3469</v>
      </c>
    </row>
    <row r="3471" spans="1:1">
      <c r="A3471" s="42">
        <f t="shared" si="54"/>
        <v>3470</v>
      </c>
    </row>
    <row r="3472" spans="1:1">
      <c r="A3472" s="42">
        <f t="shared" si="54"/>
        <v>3471</v>
      </c>
    </row>
    <row r="3473" spans="1:1">
      <c r="A3473" s="42">
        <f t="shared" si="54"/>
        <v>3472</v>
      </c>
    </row>
    <row r="3474" spans="1:1">
      <c r="A3474" s="42">
        <f t="shared" si="54"/>
        <v>3473</v>
      </c>
    </row>
    <row r="3475" spans="1:1">
      <c r="A3475" s="42">
        <f t="shared" si="54"/>
        <v>3474</v>
      </c>
    </row>
    <row r="3476" spans="1:1">
      <c r="A3476" s="42">
        <f t="shared" si="54"/>
        <v>3475</v>
      </c>
    </row>
    <row r="3477" spans="1:1">
      <c r="A3477" s="42">
        <f t="shared" si="54"/>
        <v>3476</v>
      </c>
    </row>
    <row r="3478" spans="1:1">
      <c r="A3478" s="42">
        <f t="shared" si="54"/>
        <v>3477</v>
      </c>
    </row>
    <row r="3479" spans="1:1">
      <c r="A3479" s="42">
        <f t="shared" si="54"/>
        <v>3478</v>
      </c>
    </row>
    <row r="3480" spans="1:1">
      <c r="A3480" s="42">
        <f t="shared" si="54"/>
        <v>3479</v>
      </c>
    </row>
    <row r="3481" spans="1:1">
      <c r="A3481" s="42">
        <f t="shared" si="54"/>
        <v>3480</v>
      </c>
    </row>
    <row r="3482" spans="1:1">
      <c r="A3482" s="42">
        <f t="shared" si="54"/>
        <v>3481</v>
      </c>
    </row>
    <row r="3483" spans="1:1">
      <c r="A3483" s="42">
        <f t="shared" si="54"/>
        <v>3482</v>
      </c>
    </row>
    <row r="3484" spans="1:1">
      <c r="A3484" s="42">
        <f t="shared" si="54"/>
        <v>3483</v>
      </c>
    </row>
    <row r="3485" spans="1:1">
      <c r="A3485" s="42">
        <f t="shared" si="54"/>
        <v>3484</v>
      </c>
    </row>
    <row r="3486" spans="1:1">
      <c r="A3486" s="42">
        <f t="shared" si="54"/>
        <v>3485</v>
      </c>
    </row>
    <row r="3487" spans="1:1">
      <c r="A3487" s="42">
        <f t="shared" si="54"/>
        <v>3486</v>
      </c>
    </row>
    <row r="3488" spans="1:1">
      <c r="A3488" s="42">
        <f t="shared" si="54"/>
        <v>3487</v>
      </c>
    </row>
    <row r="3489" spans="1:1">
      <c r="A3489" s="42">
        <f t="shared" si="54"/>
        <v>3488</v>
      </c>
    </row>
    <row r="3490" spans="1:1">
      <c r="A3490" s="42">
        <f t="shared" si="54"/>
        <v>3489</v>
      </c>
    </row>
    <row r="3491" spans="1:1">
      <c r="A3491" s="42">
        <f t="shared" si="54"/>
        <v>3490</v>
      </c>
    </row>
    <row r="3492" spans="1:1">
      <c r="A3492" s="42">
        <f t="shared" si="54"/>
        <v>3491</v>
      </c>
    </row>
    <row r="3493" spans="1:1">
      <c r="A3493" s="42">
        <f t="shared" si="54"/>
        <v>3492</v>
      </c>
    </row>
    <row r="3494" spans="1:1">
      <c r="A3494" s="42">
        <f t="shared" si="54"/>
        <v>3493</v>
      </c>
    </row>
    <row r="3495" spans="1:1">
      <c r="A3495" s="42">
        <f t="shared" si="54"/>
        <v>3494</v>
      </c>
    </row>
    <row r="3496" spans="1:1">
      <c r="A3496" s="42">
        <f t="shared" si="54"/>
        <v>3495</v>
      </c>
    </row>
    <row r="3497" spans="1:1">
      <c r="A3497" s="42">
        <f t="shared" si="54"/>
        <v>3496</v>
      </c>
    </row>
    <row r="3498" spans="1:1">
      <c r="A3498" s="42">
        <f t="shared" si="54"/>
        <v>3497</v>
      </c>
    </row>
    <row r="3499" spans="1:1">
      <c r="A3499" s="42">
        <f t="shared" si="54"/>
        <v>3498</v>
      </c>
    </row>
    <row r="3500" spans="1:1">
      <c r="A3500" s="42">
        <f t="shared" si="54"/>
        <v>3499</v>
      </c>
    </row>
    <row r="3501" spans="1:1">
      <c r="A3501" s="42">
        <f t="shared" si="54"/>
        <v>3500</v>
      </c>
    </row>
    <row r="3502" spans="1:1">
      <c r="A3502" s="42">
        <f t="shared" si="54"/>
        <v>3501</v>
      </c>
    </row>
    <row r="3503" spans="1:1">
      <c r="A3503" s="42">
        <f t="shared" si="54"/>
        <v>3502</v>
      </c>
    </row>
    <row r="3504" spans="1:1">
      <c r="A3504" s="42">
        <f t="shared" si="54"/>
        <v>3503</v>
      </c>
    </row>
    <row r="3505" spans="1:1">
      <c r="A3505" s="42">
        <f t="shared" si="54"/>
        <v>3504</v>
      </c>
    </row>
    <row r="3506" spans="1:1">
      <c r="A3506" s="42">
        <f t="shared" si="54"/>
        <v>3505</v>
      </c>
    </row>
    <row r="3507" spans="1:1">
      <c r="A3507" s="42">
        <f t="shared" si="54"/>
        <v>3506</v>
      </c>
    </row>
    <row r="3508" spans="1:1">
      <c r="A3508" s="42">
        <f t="shared" si="54"/>
        <v>3507</v>
      </c>
    </row>
    <row r="3509" spans="1:1">
      <c r="A3509" s="42">
        <f t="shared" si="54"/>
        <v>3508</v>
      </c>
    </row>
    <row r="3510" spans="1:1">
      <c r="A3510" s="42">
        <f t="shared" si="54"/>
        <v>3509</v>
      </c>
    </row>
    <row r="3511" spans="1:1">
      <c r="A3511" s="42">
        <f t="shared" si="54"/>
        <v>3510</v>
      </c>
    </row>
    <row r="3512" spans="1:1">
      <c r="A3512" s="42">
        <f t="shared" si="54"/>
        <v>3511</v>
      </c>
    </row>
    <row r="3513" spans="1:1">
      <c r="A3513" s="42">
        <f t="shared" si="54"/>
        <v>3512</v>
      </c>
    </row>
    <row r="3514" spans="1:1">
      <c r="A3514" s="42">
        <f t="shared" si="54"/>
        <v>3513</v>
      </c>
    </row>
    <row r="3515" spans="1:1">
      <c r="A3515" s="42">
        <f t="shared" si="54"/>
        <v>3514</v>
      </c>
    </row>
    <row r="3516" spans="1:1">
      <c r="A3516" s="42">
        <f t="shared" si="54"/>
        <v>3515</v>
      </c>
    </row>
    <row r="3517" spans="1:1">
      <c r="A3517" s="42">
        <f t="shared" si="54"/>
        <v>3516</v>
      </c>
    </row>
    <row r="3518" spans="1:1">
      <c r="A3518" s="42">
        <f t="shared" si="54"/>
        <v>3517</v>
      </c>
    </row>
    <row r="3519" spans="1:1">
      <c r="A3519" s="42">
        <f t="shared" si="54"/>
        <v>3518</v>
      </c>
    </row>
    <row r="3520" spans="1:1">
      <c r="A3520" s="42">
        <f t="shared" si="54"/>
        <v>3519</v>
      </c>
    </row>
    <row r="3521" spans="1:1">
      <c r="A3521" s="42">
        <f t="shared" si="54"/>
        <v>3520</v>
      </c>
    </row>
    <row r="3522" spans="1:1">
      <c r="A3522" s="42">
        <f t="shared" si="54"/>
        <v>3521</v>
      </c>
    </row>
    <row r="3523" spans="1:1">
      <c r="A3523" s="42">
        <f t="shared" ref="A3523:A3586" si="55">ROW()-1</f>
        <v>3522</v>
      </c>
    </row>
    <row r="3524" spans="1:1">
      <c r="A3524" s="42">
        <f t="shared" si="55"/>
        <v>3523</v>
      </c>
    </row>
    <row r="3525" spans="1:1">
      <c r="A3525" s="42">
        <f t="shared" si="55"/>
        <v>3524</v>
      </c>
    </row>
    <row r="3526" spans="1:1">
      <c r="A3526" s="42">
        <f t="shared" si="55"/>
        <v>3525</v>
      </c>
    </row>
    <row r="3527" spans="1:1">
      <c r="A3527" s="42">
        <f t="shared" si="55"/>
        <v>3526</v>
      </c>
    </row>
    <row r="3528" spans="1:1">
      <c r="A3528" s="42">
        <f t="shared" si="55"/>
        <v>3527</v>
      </c>
    </row>
    <row r="3529" spans="1:1">
      <c r="A3529" s="42">
        <f t="shared" si="55"/>
        <v>3528</v>
      </c>
    </row>
    <row r="3530" spans="1:1">
      <c r="A3530" s="42">
        <f t="shared" si="55"/>
        <v>3529</v>
      </c>
    </row>
    <row r="3531" spans="1:1">
      <c r="A3531" s="42">
        <f t="shared" si="55"/>
        <v>3530</v>
      </c>
    </row>
    <row r="3532" spans="1:1">
      <c r="A3532" s="42">
        <f t="shared" si="55"/>
        <v>3531</v>
      </c>
    </row>
    <row r="3533" spans="1:1">
      <c r="A3533" s="42">
        <f t="shared" si="55"/>
        <v>3532</v>
      </c>
    </row>
    <row r="3534" spans="1:1">
      <c r="A3534" s="42">
        <f t="shared" si="55"/>
        <v>3533</v>
      </c>
    </row>
    <row r="3535" spans="1:1">
      <c r="A3535" s="42">
        <f t="shared" si="55"/>
        <v>3534</v>
      </c>
    </row>
    <row r="3536" spans="1:1">
      <c r="A3536" s="42">
        <f t="shared" si="55"/>
        <v>3535</v>
      </c>
    </row>
    <row r="3537" spans="1:1">
      <c r="A3537" s="42">
        <f t="shared" si="55"/>
        <v>3536</v>
      </c>
    </row>
    <row r="3538" spans="1:1">
      <c r="A3538" s="42">
        <f t="shared" si="55"/>
        <v>3537</v>
      </c>
    </row>
    <row r="3539" spans="1:1">
      <c r="A3539" s="42">
        <f t="shared" si="55"/>
        <v>3538</v>
      </c>
    </row>
    <row r="3540" spans="1:1">
      <c r="A3540" s="42">
        <f t="shared" si="55"/>
        <v>3539</v>
      </c>
    </row>
    <row r="3541" spans="1:1">
      <c r="A3541" s="42">
        <f t="shared" si="55"/>
        <v>3540</v>
      </c>
    </row>
    <row r="3542" spans="1:1">
      <c r="A3542" s="42">
        <f t="shared" si="55"/>
        <v>3541</v>
      </c>
    </row>
    <row r="3543" spans="1:1">
      <c r="A3543" s="42">
        <f t="shared" si="55"/>
        <v>3542</v>
      </c>
    </row>
    <row r="3544" spans="1:1">
      <c r="A3544" s="42">
        <f t="shared" si="55"/>
        <v>3543</v>
      </c>
    </row>
    <row r="3545" spans="1:1">
      <c r="A3545" s="42">
        <f t="shared" si="55"/>
        <v>3544</v>
      </c>
    </row>
    <row r="3546" spans="1:1">
      <c r="A3546" s="42">
        <f t="shared" si="55"/>
        <v>3545</v>
      </c>
    </row>
    <row r="3547" spans="1:1">
      <c r="A3547" s="42">
        <f t="shared" si="55"/>
        <v>3546</v>
      </c>
    </row>
    <row r="3548" spans="1:1">
      <c r="A3548" s="42">
        <f t="shared" si="55"/>
        <v>3547</v>
      </c>
    </row>
    <row r="3549" spans="1:1">
      <c r="A3549" s="42">
        <f t="shared" si="55"/>
        <v>3548</v>
      </c>
    </row>
    <row r="3550" spans="1:1">
      <c r="A3550" s="42">
        <f t="shared" si="55"/>
        <v>3549</v>
      </c>
    </row>
    <row r="3551" spans="1:1">
      <c r="A3551" s="42">
        <f t="shared" si="55"/>
        <v>3550</v>
      </c>
    </row>
    <row r="3552" spans="1:1">
      <c r="A3552" s="42">
        <f t="shared" si="55"/>
        <v>3551</v>
      </c>
    </row>
    <row r="3553" spans="1:1">
      <c r="A3553" s="42">
        <f t="shared" si="55"/>
        <v>3552</v>
      </c>
    </row>
    <row r="3554" spans="1:1">
      <c r="A3554" s="42">
        <f t="shared" si="55"/>
        <v>3553</v>
      </c>
    </row>
    <row r="3555" spans="1:1">
      <c r="A3555" s="42">
        <f t="shared" si="55"/>
        <v>3554</v>
      </c>
    </row>
    <row r="3556" spans="1:1">
      <c r="A3556" s="42">
        <f t="shared" si="55"/>
        <v>3555</v>
      </c>
    </row>
    <row r="3557" spans="1:1">
      <c r="A3557" s="42">
        <f t="shared" si="55"/>
        <v>3556</v>
      </c>
    </row>
    <row r="3558" spans="1:1">
      <c r="A3558" s="42">
        <f t="shared" si="55"/>
        <v>3557</v>
      </c>
    </row>
    <row r="3559" spans="1:1">
      <c r="A3559" s="42">
        <f t="shared" si="55"/>
        <v>3558</v>
      </c>
    </row>
    <row r="3560" spans="1:1">
      <c r="A3560" s="42">
        <f t="shared" si="55"/>
        <v>3559</v>
      </c>
    </row>
    <row r="3561" spans="1:1">
      <c r="A3561" s="42">
        <f t="shared" si="55"/>
        <v>3560</v>
      </c>
    </row>
    <row r="3562" spans="1:1">
      <c r="A3562" s="42">
        <f t="shared" si="55"/>
        <v>3561</v>
      </c>
    </row>
    <row r="3563" spans="1:1">
      <c r="A3563" s="42">
        <f t="shared" si="55"/>
        <v>3562</v>
      </c>
    </row>
    <row r="3564" spans="1:1">
      <c r="A3564" s="42">
        <f t="shared" si="55"/>
        <v>3563</v>
      </c>
    </row>
    <row r="3565" spans="1:1">
      <c r="A3565" s="42">
        <f t="shared" si="55"/>
        <v>3564</v>
      </c>
    </row>
    <row r="3566" spans="1:1">
      <c r="A3566" s="42">
        <f t="shared" si="55"/>
        <v>3565</v>
      </c>
    </row>
    <row r="3567" spans="1:1">
      <c r="A3567" s="42">
        <f t="shared" si="55"/>
        <v>3566</v>
      </c>
    </row>
    <row r="3568" spans="1:1">
      <c r="A3568" s="42">
        <f t="shared" si="55"/>
        <v>3567</v>
      </c>
    </row>
    <row r="3569" spans="1:1">
      <c r="A3569" s="42">
        <f t="shared" si="55"/>
        <v>3568</v>
      </c>
    </row>
    <row r="3570" spans="1:1">
      <c r="A3570" s="42">
        <f t="shared" si="55"/>
        <v>3569</v>
      </c>
    </row>
    <row r="3571" spans="1:1">
      <c r="A3571" s="42">
        <f t="shared" si="55"/>
        <v>3570</v>
      </c>
    </row>
    <row r="3572" spans="1:1">
      <c r="A3572" s="42">
        <f t="shared" si="55"/>
        <v>3571</v>
      </c>
    </row>
    <row r="3573" spans="1:1">
      <c r="A3573" s="42">
        <f t="shared" si="55"/>
        <v>3572</v>
      </c>
    </row>
    <row r="3574" spans="1:1">
      <c r="A3574" s="42">
        <f t="shared" si="55"/>
        <v>3573</v>
      </c>
    </row>
    <row r="3575" spans="1:1">
      <c r="A3575" s="42">
        <f t="shared" si="55"/>
        <v>3574</v>
      </c>
    </row>
    <row r="3576" spans="1:1">
      <c r="A3576" s="42">
        <f t="shared" si="55"/>
        <v>3575</v>
      </c>
    </row>
    <row r="3577" spans="1:1">
      <c r="A3577" s="42">
        <f t="shared" si="55"/>
        <v>3576</v>
      </c>
    </row>
    <row r="3578" spans="1:1">
      <c r="A3578" s="42">
        <f t="shared" si="55"/>
        <v>3577</v>
      </c>
    </row>
    <row r="3579" spans="1:1">
      <c r="A3579" s="42">
        <f t="shared" si="55"/>
        <v>3578</v>
      </c>
    </row>
    <row r="3580" spans="1:1">
      <c r="A3580" s="42">
        <f t="shared" si="55"/>
        <v>3579</v>
      </c>
    </row>
    <row r="3581" spans="1:1">
      <c r="A3581" s="42">
        <f t="shared" si="55"/>
        <v>3580</v>
      </c>
    </row>
    <row r="3582" spans="1:1">
      <c r="A3582" s="42">
        <f t="shared" si="55"/>
        <v>3581</v>
      </c>
    </row>
    <row r="3583" spans="1:1">
      <c r="A3583" s="42">
        <f t="shared" si="55"/>
        <v>3582</v>
      </c>
    </row>
    <row r="3584" spans="1:1">
      <c r="A3584" s="42">
        <f t="shared" si="55"/>
        <v>3583</v>
      </c>
    </row>
    <row r="3585" spans="1:1">
      <c r="A3585" s="42">
        <f t="shared" si="55"/>
        <v>3584</v>
      </c>
    </row>
    <row r="3586" spans="1:1">
      <c r="A3586" s="42">
        <f t="shared" si="55"/>
        <v>3585</v>
      </c>
    </row>
    <row r="3587" spans="1:1">
      <c r="A3587" s="42">
        <f t="shared" ref="A3587:A3650" si="56">ROW()-1</f>
        <v>3586</v>
      </c>
    </row>
    <row r="3588" spans="1:1">
      <c r="A3588" s="42">
        <f t="shared" si="56"/>
        <v>3587</v>
      </c>
    </row>
    <row r="3589" spans="1:1">
      <c r="A3589" s="42">
        <f t="shared" si="56"/>
        <v>3588</v>
      </c>
    </row>
    <row r="3590" spans="1:1">
      <c r="A3590" s="42">
        <f t="shared" si="56"/>
        <v>3589</v>
      </c>
    </row>
    <row r="3591" spans="1:1">
      <c r="A3591" s="42">
        <f t="shared" si="56"/>
        <v>3590</v>
      </c>
    </row>
    <row r="3592" spans="1:1">
      <c r="A3592" s="42">
        <f t="shared" si="56"/>
        <v>3591</v>
      </c>
    </row>
    <row r="3593" spans="1:1">
      <c r="A3593" s="42">
        <f t="shared" si="56"/>
        <v>3592</v>
      </c>
    </row>
    <row r="3594" spans="1:1">
      <c r="A3594" s="42">
        <f t="shared" si="56"/>
        <v>3593</v>
      </c>
    </row>
    <row r="3595" spans="1:1">
      <c r="A3595" s="42">
        <f t="shared" si="56"/>
        <v>3594</v>
      </c>
    </row>
    <row r="3596" spans="1:1">
      <c r="A3596" s="42">
        <f t="shared" si="56"/>
        <v>3595</v>
      </c>
    </row>
    <row r="3597" spans="1:1">
      <c r="A3597" s="42">
        <f t="shared" si="56"/>
        <v>3596</v>
      </c>
    </row>
    <row r="3598" spans="1:1">
      <c r="A3598" s="42">
        <f t="shared" si="56"/>
        <v>3597</v>
      </c>
    </row>
    <row r="3599" spans="1:1">
      <c r="A3599" s="42">
        <f t="shared" si="56"/>
        <v>3598</v>
      </c>
    </row>
    <row r="3600" spans="1:1">
      <c r="A3600" s="42">
        <f t="shared" si="56"/>
        <v>3599</v>
      </c>
    </row>
    <row r="3601" spans="1:1">
      <c r="A3601" s="42">
        <f t="shared" si="56"/>
        <v>3600</v>
      </c>
    </row>
    <row r="3602" spans="1:1">
      <c r="A3602" s="42">
        <f t="shared" si="56"/>
        <v>3601</v>
      </c>
    </row>
    <row r="3603" spans="1:1">
      <c r="A3603" s="42">
        <f t="shared" si="56"/>
        <v>3602</v>
      </c>
    </row>
    <row r="3604" spans="1:1">
      <c r="A3604" s="42">
        <f t="shared" si="56"/>
        <v>3603</v>
      </c>
    </row>
    <row r="3605" spans="1:1">
      <c r="A3605" s="42">
        <f t="shared" si="56"/>
        <v>3604</v>
      </c>
    </row>
    <row r="3606" spans="1:1">
      <c r="A3606" s="42">
        <f t="shared" si="56"/>
        <v>3605</v>
      </c>
    </row>
    <row r="3607" spans="1:1">
      <c r="A3607" s="42">
        <f t="shared" si="56"/>
        <v>3606</v>
      </c>
    </row>
    <row r="3608" spans="1:1">
      <c r="A3608" s="42">
        <f t="shared" si="56"/>
        <v>3607</v>
      </c>
    </row>
    <row r="3609" spans="1:1">
      <c r="A3609" s="42">
        <f t="shared" si="56"/>
        <v>3608</v>
      </c>
    </row>
    <row r="3610" spans="1:1">
      <c r="A3610" s="42">
        <f t="shared" si="56"/>
        <v>3609</v>
      </c>
    </row>
    <row r="3611" spans="1:1">
      <c r="A3611" s="42">
        <f t="shared" si="56"/>
        <v>3610</v>
      </c>
    </row>
    <row r="3612" spans="1:1">
      <c r="A3612" s="42">
        <f t="shared" si="56"/>
        <v>3611</v>
      </c>
    </row>
    <row r="3613" spans="1:1">
      <c r="A3613" s="42">
        <f t="shared" si="56"/>
        <v>3612</v>
      </c>
    </row>
    <row r="3614" spans="1:1">
      <c r="A3614" s="42">
        <f t="shared" si="56"/>
        <v>3613</v>
      </c>
    </row>
    <row r="3615" spans="1:1">
      <c r="A3615" s="42">
        <f t="shared" si="56"/>
        <v>3614</v>
      </c>
    </row>
    <row r="3616" spans="1:1">
      <c r="A3616" s="42">
        <f t="shared" si="56"/>
        <v>3615</v>
      </c>
    </row>
    <row r="3617" spans="1:1">
      <c r="A3617" s="42">
        <f t="shared" si="56"/>
        <v>3616</v>
      </c>
    </row>
    <row r="3618" spans="1:1">
      <c r="A3618" s="42">
        <f t="shared" si="56"/>
        <v>3617</v>
      </c>
    </row>
    <row r="3619" spans="1:1">
      <c r="A3619" s="42">
        <f t="shared" si="56"/>
        <v>3618</v>
      </c>
    </row>
    <row r="3620" spans="1:1">
      <c r="A3620" s="42">
        <f t="shared" si="56"/>
        <v>3619</v>
      </c>
    </row>
    <row r="3621" spans="1:1">
      <c r="A3621" s="42">
        <f t="shared" si="56"/>
        <v>3620</v>
      </c>
    </row>
    <row r="3622" spans="1:1">
      <c r="A3622" s="42">
        <f t="shared" si="56"/>
        <v>3621</v>
      </c>
    </row>
    <row r="3623" spans="1:1">
      <c r="A3623" s="42">
        <f t="shared" si="56"/>
        <v>3622</v>
      </c>
    </row>
    <row r="3624" spans="1:1">
      <c r="A3624" s="42">
        <f t="shared" si="56"/>
        <v>3623</v>
      </c>
    </row>
    <row r="3625" spans="1:1">
      <c r="A3625" s="42">
        <f t="shared" si="56"/>
        <v>3624</v>
      </c>
    </row>
    <row r="3626" spans="1:1">
      <c r="A3626" s="42">
        <f t="shared" si="56"/>
        <v>3625</v>
      </c>
    </row>
    <row r="3627" spans="1:1">
      <c r="A3627" s="42">
        <f t="shared" si="56"/>
        <v>3626</v>
      </c>
    </row>
    <row r="3628" spans="1:1">
      <c r="A3628" s="42">
        <f t="shared" si="56"/>
        <v>3627</v>
      </c>
    </row>
    <row r="3629" spans="1:1">
      <c r="A3629" s="42">
        <f t="shared" si="56"/>
        <v>3628</v>
      </c>
    </row>
    <row r="3630" spans="1:1">
      <c r="A3630" s="42">
        <f t="shared" si="56"/>
        <v>3629</v>
      </c>
    </row>
    <row r="3631" spans="1:1">
      <c r="A3631" s="42">
        <f t="shared" si="56"/>
        <v>3630</v>
      </c>
    </row>
    <row r="3632" spans="1:1">
      <c r="A3632" s="42">
        <f t="shared" si="56"/>
        <v>3631</v>
      </c>
    </row>
    <row r="3633" spans="1:1">
      <c r="A3633" s="42">
        <f t="shared" si="56"/>
        <v>3632</v>
      </c>
    </row>
    <row r="3634" spans="1:1">
      <c r="A3634" s="42">
        <f t="shared" si="56"/>
        <v>3633</v>
      </c>
    </row>
    <row r="3635" spans="1:1">
      <c r="A3635" s="42">
        <f t="shared" si="56"/>
        <v>3634</v>
      </c>
    </row>
    <row r="3636" spans="1:1">
      <c r="A3636" s="42">
        <f t="shared" si="56"/>
        <v>3635</v>
      </c>
    </row>
    <row r="3637" spans="1:1">
      <c r="A3637" s="42">
        <f t="shared" si="56"/>
        <v>3636</v>
      </c>
    </row>
    <row r="3638" spans="1:1">
      <c r="A3638" s="42">
        <f t="shared" si="56"/>
        <v>3637</v>
      </c>
    </row>
    <row r="3639" spans="1:1">
      <c r="A3639" s="42">
        <f t="shared" si="56"/>
        <v>3638</v>
      </c>
    </row>
    <row r="3640" spans="1:1">
      <c r="A3640" s="42">
        <f t="shared" si="56"/>
        <v>3639</v>
      </c>
    </row>
    <row r="3641" spans="1:1">
      <c r="A3641" s="42">
        <f t="shared" si="56"/>
        <v>3640</v>
      </c>
    </row>
    <row r="3642" spans="1:1">
      <c r="A3642" s="42">
        <f t="shared" si="56"/>
        <v>3641</v>
      </c>
    </row>
    <row r="3643" spans="1:1">
      <c r="A3643" s="42">
        <f t="shared" si="56"/>
        <v>3642</v>
      </c>
    </row>
    <row r="3644" spans="1:1">
      <c r="A3644" s="42">
        <f t="shared" si="56"/>
        <v>3643</v>
      </c>
    </row>
    <row r="3645" spans="1:1">
      <c r="A3645" s="42">
        <f t="shared" si="56"/>
        <v>3644</v>
      </c>
    </row>
    <row r="3646" spans="1:1">
      <c r="A3646" s="42">
        <f t="shared" si="56"/>
        <v>3645</v>
      </c>
    </row>
    <row r="3647" spans="1:1">
      <c r="A3647" s="42">
        <f t="shared" si="56"/>
        <v>3646</v>
      </c>
    </row>
    <row r="3648" spans="1:1">
      <c r="A3648" s="42">
        <f t="shared" si="56"/>
        <v>3647</v>
      </c>
    </row>
    <row r="3649" spans="1:1">
      <c r="A3649" s="42">
        <f t="shared" si="56"/>
        <v>3648</v>
      </c>
    </row>
    <row r="3650" spans="1:1">
      <c r="A3650" s="42">
        <f t="shared" si="56"/>
        <v>3649</v>
      </c>
    </row>
    <row r="3651" spans="1:1">
      <c r="A3651" s="42">
        <f t="shared" ref="A3651:A3714" si="57">ROW()-1</f>
        <v>3650</v>
      </c>
    </row>
    <row r="3652" spans="1:1">
      <c r="A3652" s="42">
        <f t="shared" si="57"/>
        <v>3651</v>
      </c>
    </row>
    <row r="3653" spans="1:1">
      <c r="A3653" s="42">
        <f t="shared" si="57"/>
        <v>3652</v>
      </c>
    </row>
    <row r="3654" spans="1:1">
      <c r="A3654" s="42">
        <f t="shared" si="57"/>
        <v>3653</v>
      </c>
    </row>
    <row r="3655" spans="1:1">
      <c r="A3655" s="42">
        <f t="shared" si="57"/>
        <v>3654</v>
      </c>
    </row>
    <row r="3656" spans="1:1">
      <c r="A3656" s="42">
        <f t="shared" si="57"/>
        <v>3655</v>
      </c>
    </row>
    <row r="3657" spans="1:1">
      <c r="A3657" s="42">
        <f t="shared" si="57"/>
        <v>3656</v>
      </c>
    </row>
    <row r="3658" spans="1:1">
      <c r="A3658" s="42">
        <f t="shared" si="57"/>
        <v>3657</v>
      </c>
    </row>
    <row r="3659" spans="1:1">
      <c r="A3659" s="42">
        <f t="shared" si="57"/>
        <v>3658</v>
      </c>
    </row>
    <row r="3660" spans="1:1">
      <c r="A3660" s="42">
        <f t="shared" si="57"/>
        <v>3659</v>
      </c>
    </row>
    <row r="3661" spans="1:1">
      <c r="A3661" s="42">
        <f t="shared" si="57"/>
        <v>3660</v>
      </c>
    </row>
    <row r="3662" spans="1:1">
      <c r="A3662" s="42">
        <f t="shared" si="57"/>
        <v>3661</v>
      </c>
    </row>
    <row r="3663" spans="1:1">
      <c r="A3663" s="42">
        <f t="shared" si="57"/>
        <v>3662</v>
      </c>
    </row>
    <row r="3664" spans="1:1">
      <c r="A3664" s="42">
        <f t="shared" si="57"/>
        <v>3663</v>
      </c>
    </row>
    <row r="3665" spans="1:1">
      <c r="A3665" s="42">
        <f t="shared" si="57"/>
        <v>3664</v>
      </c>
    </row>
    <row r="3666" spans="1:1">
      <c r="A3666" s="42">
        <f t="shared" si="57"/>
        <v>3665</v>
      </c>
    </row>
    <row r="3667" spans="1:1">
      <c r="A3667" s="42">
        <f t="shared" si="57"/>
        <v>3666</v>
      </c>
    </row>
    <row r="3668" spans="1:1">
      <c r="A3668" s="42">
        <f t="shared" si="57"/>
        <v>3667</v>
      </c>
    </row>
    <row r="3669" spans="1:1">
      <c r="A3669" s="42">
        <f t="shared" si="57"/>
        <v>3668</v>
      </c>
    </row>
    <row r="3670" spans="1:1">
      <c r="A3670" s="42">
        <f t="shared" si="57"/>
        <v>3669</v>
      </c>
    </row>
    <row r="3671" spans="1:1">
      <c r="A3671" s="42">
        <f t="shared" si="57"/>
        <v>3670</v>
      </c>
    </row>
    <row r="3672" spans="1:1">
      <c r="A3672" s="42">
        <f t="shared" si="57"/>
        <v>3671</v>
      </c>
    </row>
    <row r="3673" spans="1:1">
      <c r="A3673" s="42">
        <f t="shared" si="57"/>
        <v>3672</v>
      </c>
    </row>
    <row r="3674" spans="1:1">
      <c r="A3674" s="42">
        <f t="shared" si="57"/>
        <v>3673</v>
      </c>
    </row>
    <row r="3675" spans="1:1">
      <c r="A3675" s="42">
        <f t="shared" si="57"/>
        <v>3674</v>
      </c>
    </row>
    <row r="3676" spans="1:1">
      <c r="A3676" s="42">
        <f t="shared" si="57"/>
        <v>3675</v>
      </c>
    </row>
    <row r="3677" spans="1:1">
      <c r="A3677" s="42">
        <f t="shared" si="57"/>
        <v>3676</v>
      </c>
    </row>
    <row r="3678" spans="1:1">
      <c r="A3678" s="42">
        <f t="shared" si="57"/>
        <v>3677</v>
      </c>
    </row>
    <row r="3679" spans="1:1">
      <c r="A3679" s="42">
        <f t="shared" si="57"/>
        <v>3678</v>
      </c>
    </row>
    <row r="3680" spans="1:1">
      <c r="A3680" s="42">
        <f t="shared" si="57"/>
        <v>3679</v>
      </c>
    </row>
    <row r="3681" spans="1:1">
      <c r="A3681" s="42">
        <f t="shared" si="57"/>
        <v>3680</v>
      </c>
    </row>
    <row r="3682" spans="1:1">
      <c r="A3682" s="42">
        <f t="shared" si="57"/>
        <v>3681</v>
      </c>
    </row>
    <row r="3683" spans="1:1">
      <c r="A3683" s="42">
        <f t="shared" si="57"/>
        <v>3682</v>
      </c>
    </row>
    <row r="3684" spans="1:1">
      <c r="A3684" s="42">
        <f t="shared" si="57"/>
        <v>3683</v>
      </c>
    </row>
    <row r="3685" spans="1:1">
      <c r="A3685" s="42">
        <f t="shared" si="57"/>
        <v>3684</v>
      </c>
    </row>
    <row r="3686" spans="1:1">
      <c r="A3686" s="42">
        <f t="shared" si="57"/>
        <v>3685</v>
      </c>
    </row>
    <row r="3687" spans="1:1">
      <c r="A3687" s="42">
        <f t="shared" si="57"/>
        <v>3686</v>
      </c>
    </row>
    <row r="3688" spans="1:1">
      <c r="A3688" s="42">
        <f t="shared" si="57"/>
        <v>3687</v>
      </c>
    </row>
    <row r="3689" spans="1:1">
      <c r="A3689" s="42">
        <f t="shared" si="57"/>
        <v>3688</v>
      </c>
    </row>
    <row r="3690" spans="1:1">
      <c r="A3690" s="42">
        <f t="shared" si="57"/>
        <v>3689</v>
      </c>
    </row>
    <row r="3691" spans="1:1">
      <c r="A3691" s="42">
        <f t="shared" si="57"/>
        <v>3690</v>
      </c>
    </row>
    <row r="3692" spans="1:1">
      <c r="A3692" s="42">
        <f t="shared" si="57"/>
        <v>3691</v>
      </c>
    </row>
    <row r="3693" spans="1:1">
      <c r="A3693" s="42">
        <f t="shared" si="57"/>
        <v>3692</v>
      </c>
    </row>
    <row r="3694" spans="1:1">
      <c r="A3694" s="42">
        <f t="shared" si="57"/>
        <v>3693</v>
      </c>
    </row>
    <row r="3695" spans="1:1">
      <c r="A3695" s="42">
        <f t="shared" si="57"/>
        <v>3694</v>
      </c>
    </row>
    <row r="3696" spans="1:1">
      <c r="A3696" s="42">
        <f t="shared" si="57"/>
        <v>3695</v>
      </c>
    </row>
    <row r="3697" spans="1:1">
      <c r="A3697" s="42">
        <f t="shared" si="57"/>
        <v>3696</v>
      </c>
    </row>
    <row r="3698" spans="1:1">
      <c r="A3698" s="42">
        <f t="shared" si="57"/>
        <v>3697</v>
      </c>
    </row>
    <row r="3699" spans="1:1">
      <c r="A3699" s="42">
        <f t="shared" si="57"/>
        <v>3698</v>
      </c>
    </row>
    <row r="3700" spans="1:1">
      <c r="A3700" s="42">
        <f t="shared" si="57"/>
        <v>3699</v>
      </c>
    </row>
    <row r="3701" spans="1:1">
      <c r="A3701" s="42">
        <f t="shared" si="57"/>
        <v>3700</v>
      </c>
    </row>
    <row r="3702" spans="1:1">
      <c r="A3702" s="42">
        <f t="shared" si="57"/>
        <v>3701</v>
      </c>
    </row>
    <row r="3703" spans="1:1">
      <c r="A3703" s="42">
        <f t="shared" si="57"/>
        <v>3702</v>
      </c>
    </row>
    <row r="3704" spans="1:1">
      <c r="A3704" s="42">
        <f t="shared" si="57"/>
        <v>3703</v>
      </c>
    </row>
    <row r="3705" spans="1:1">
      <c r="A3705" s="42">
        <f t="shared" si="57"/>
        <v>3704</v>
      </c>
    </row>
    <row r="3706" spans="1:1">
      <c r="A3706" s="42">
        <f t="shared" si="57"/>
        <v>3705</v>
      </c>
    </row>
    <row r="3707" spans="1:1">
      <c r="A3707" s="42">
        <f t="shared" si="57"/>
        <v>3706</v>
      </c>
    </row>
    <row r="3708" spans="1:1">
      <c r="A3708" s="42">
        <f t="shared" si="57"/>
        <v>3707</v>
      </c>
    </row>
    <row r="3709" spans="1:1">
      <c r="A3709" s="42">
        <f t="shared" si="57"/>
        <v>3708</v>
      </c>
    </row>
    <row r="3710" spans="1:1">
      <c r="A3710" s="42">
        <f t="shared" si="57"/>
        <v>3709</v>
      </c>
    </row>
    <row r="3711" spans="1:1">
      <c r="A3711" s="42">
        <f t="shared" si="57"/>
        <v>3710</v>
      </c>
    </row>
    <row r="3712" spans="1:1">
      <c r="A3712" s="42">
        <f t="shared" si="57"/>
        <v>3711</v>
      </c>
    </row>
    <row r="3713" spans="1:1">
      <c r="A3713" s="42">
        <f t="shared" si="57"/>
        <v>3712</v>
      </c>
    </row>
    <row r="3714" spans="1:1">
      <c r="A3714" s="42">
        <f t="shared" si="57"/>
        <v>3713</v>
      </c>
    </row>
    <row r="3715" spans="1:1">
      <c r="A3715" s="42">
        <f t="shared" ref="A3715:A3778" si="58">ROW()-1</f>
        <v>3714</v>
      </c>
    </row>
    <row r="3716" spans="1:1">
      <c r="A3716" s="42">
        <f t="shared" si="58"/>
        <v>3715</v>
      </c>
    </row>
    <row r="3717" spans="1:1">
      <c r="A3717" s="42">
        <f t="shared" si="58"/>
        <v>3716</v>
      </c>
    </row>
    <row r="3718" spans="1:1">
      <c r="A3718" s="42">
        <f t="shared" si="58"/>
        <v>3717</v>
      </c>
    </row>
    <row r="3719" spans="1:1">
      <c r="A3719" s="42">
        <f t="shared" si="58"/>
        <v>3718</v>
      </c>
    </row>
    <row r="3720" spans="1:1">
      <c r="A3720" s="42">
        <f t="shared" si="58"/>
        <v>3719</v>
      </c>
    </row>
    <row r="3721" spans="1:1">
      <c r="A3721" s="42">
        <f t="shared" si="58"/>
        <v>3720</v>
      </c>
    </row>
    <row r="3722" spans="1:1">
      <c r="A3722" s="42">
        <f t="shared" si="58"/>
        <v>3721</v>
      </c>
    </row>
    <row r="3723" spans="1:1">
      <c r="A3723" s="42">
        <f t="shared" si="58"/>
        <v>3722</v>
      </c>
    </row>
    <row r="3724" spans="1:1">
      <c r="A3724" s="42">
        <f t="shared" si="58"/>
        <v>3723</v>
      </c>
    </row>
    <row r="3725" spans="1:1">
      <c r="A3725" s="42">
        <f t="shared" si="58"/>
        <v>3724</v>
      </c>
    </row>
    <row r="3726" spans="1:1">
      <c r="A3726" s="42">
        <f t="shared" si="58"/>
        <v>3725</v>
      </c>
    </row>
    <row r="3727" spans="1:1">
      <c r="A3727" s="42">
        <f t="shared" si="58"/>
        <v>3726</v>
      </c>
    </row>
    <row r="3728" spans="1:1">
      <c r="A3728" s="42">
        <f t="shared" si="58"/>
        <v>3727</v>
      </c>
    </row>
    <row r="3729" spans="1:1">
      <c r="A3729" s="42">
        <f t="shared" si="58"/>
        <v>3728</v>
      </c>
    </row>
    <row r="3730" spans="1:1">
      <c r="A3730" s="42">
        <f t="shared" si="58"/>
        <v>3729</v>
      </c>
    </row>
    <row r="3731" spans="1:1">
      <c r="A3731" s="42">
        <f t="shared" si="58"/>
        <v>3730</v>
      </c>
    </row>
    <row r="3732" spans="1:1">
      <c r="A3732" s="42">
        <f t="shared" si="58"/>
        <v>3731</v>
      </c>
    </row>
    <row r="3733" spans="1:1">
      <c r="A3733" s="42">
        <f t="shared" si="58"/>
        <v>3732</v>
      </c>
    </row>
    <row r="3734" spans="1:1">
      <c r="A3734" s="42">
        <f t="shared" si="58"/>
        <v>3733</v>
      </c>
    </row>
    <row r="3735" spans="1:1">
      <c r="A3735" s="42">
        <f t="shared" si="58"/>
        <v>3734</v>
      </c>
    </row>
    <row r="3736" spans="1:1">
      <c r="A3736" s="42">
        <f t="shared" si="58"/>
        <v>3735</v>
      </c>
    </row>
    <row r="3737" spans="1:1">
      <c r="A3737" s="42">
        <f t="shared" si="58"/>
        <v>3736</v>
      </c>
    </row>
    <row r="3738" spans="1:1">
      <c r="A3738" s="42">
        <f t="shared" si="58"/>
        <v>3737</v>
      </c>
    </row>
    <row r="3739" spans="1:1">
      <c r="A3739" s="42">
        <f t="shared" si="58"/>
        <v>3738</v>
      </c>
    </row>
    <row r="3740" spans="1:1">
      <c r="A3740" s="42">
        <f t="shared" si="58"/>
        <v>3739</v>
      </c>
    </row>
    <row r="3741" spans="1:1">
      <c r="A3741" s="42">
        <f t="shared" si="58"/>
        <v>3740</v>
      </c>
    </row>
    <row r="3742" spans="1:1">
      <c r="A3742" s="42">
        <f t="shared" si="58"/>
        <v>3741</v>
      </c>
    </row>
    <row r="3743" spans="1:1">
      <c r="A3743" s="42">
        <f t="shared" si="58"/>
        <v>3742</v>
      </c>
    </row>
    <row r="3744" spans="1:1">
      <c r="A3744" s="42">
        <f t="shared" si="58"/>
        <v>3743</v>
      </c>
    </row>
    <row r="3745" spans="1:1">
      <c r="A3745" s="42">
        <f t="shared" si="58"/>
        <v>3744</v>
      </c>
    </row>
    <row r="3746" spans="1:1">
      <c r="A3746" s="42">
        <f t="shared" si="58"/>
        <v>3745</v>
      </c>
    </row>
    <row r="3747" spans="1:1">
      <c r="A3747" s="42">
        <f t="shared" si="58"/>
        <v>3746</v>
      </c>
    </row>
    <row r="3748" spans="1:1">
      <c r="A3748" s="42">
        <f t="shared" si="58"/>
        <v>3747</v>
      </c>
    </row>
    <row r="3749" spans="1:1">
      <c r="A3749" s="42">
        <f t="shared" si="58"/>
        <v>3748</v>
      </c>
    </row>
    <row r="3750" spans="1:1">
      <c r="A3750" s="42">
        <f t="shared" si="58"/>
        <v>3749</v>
      </c>
    </row>
    <row r="3751" spans="1:1">
      <c r="A3751" s="42">
        <f t="shared" si="58"/>
        <v>3750</v>
      </c>
    </row>
    <row r="3752" spans="1:1">
      <c r="A3752" s="42">
        <f t="shared" si="58"/>
        <v>3751</v>
      </c>
    </row>
    <row r="3753" spans="1:1">
      <c r="A3753" s="42">
        <f t="shared" si="58"/>
        <v>3752</v>
      </c>
    </row>
    <row r="3754" spans="1:1">
      <c r="A3754" s="42">
        <f t="shared" si="58"/>
        <v>3753</v>
      </c>
    </row>
    <row r="3755" spans="1:1">
      <c r="A3755" s="42">
        <f t="shared" si="58"/>
        <v>3754</v>
      </c>
    </row>
    <row r="3756" spans="1:1">
      <c r="A3756" s="42">
        <f t="shared" si="58"/>
        <v>3755</v>
      </c>
    </row>
    <row r="3757" spans="1:1">
      <c r="A3757" s="42">
        <f t="shared" si="58"/>
        <v>3756</v>
      </c>
    </row>
    <row r="3758" spans="1:1">
      <c r="A3758" s="42">
        <f t="shared" si="58"/>
        <v>3757</v>
      </c>
    </row>
    <row r="3759" spans="1:1">
      <c r="A3759" s="42">
        <f t="shared" si="58"/>
        <v>3758</v>
      </c>
    </row>
    <row r="3760" spans="1:1">
      <c r="A3760" s="42">
        <f t="shared" si="58"/>
        <v>3759</v>
      </c>
    </row>
    <row r="3761" spans="1:1">
      <c r="A3761" s="42">
        <f t="shared" si="58"/>
        <v>3760</v>
      </c>
    </row>
    <row r="3762" spans="1:1">
      <c r="A3762" s="42">
        <f t="shared" si="58"/>
        <v>3761</v>
      </c>
    </row>
    <row r="3763" spans="1:1">
      <c r="A3763" s="42">
        <f t="shared" si="58"/>
        <v>3762</v>
      </c>
    </row>
    <row r="3764" spans="1:1">
      <c r="A3764" s="42">
        <f t="shared" si="58"/>
        <v>3763</v>
      </c>
    </row>
    <row r="3765" spans="1:1">
      <c r="A3765" s="42">
        <f t="shared" si="58"/>
        <v>3764</v>
      </c>
    </row>
    <row r="3766" spans="1:1">
      <c r="A3766" s="42">
        <f t="shared" si="58"/>
        <v>3765</v>
      </c>
    </row>
    <row r="3767" spans="1:1">
      <c r="A3767" s="42">
        <f t="shared" si="58"/>
        <v>3766</v>
      </c>
    </row>
    <row r="3768" spans="1:1">
      <c r="A3768" s="42">
        <f t="shared" si="58"/>
        <v>3767</v>
      </c>
    </row>
    <row r="3769" spans="1:1">
      <c r="A3769" s="42">
        <f t="shared" si="58"/>
        <v>3768</v>
      </c>
    </row>
    <row r="3770" spans="1:1">
      <c r="A3770" s="42">
        <f t="shared" si="58"/>
        <v>3769</v>
      </c>
    </row>
    <row r="3771" spans="1:1">
      <c r="A3771" s="42">
        <f t="shared" si="58"/>
        <v>3770</v>
      </c>
    </row>
    <row r="3772" spans="1:1">
      <c r="A3772" s="42">
        <f t="shared" si="58"/>
        <v>3771</v>
      </c>
    </row>
    <row r="3773" spans="1:1">
      <c r="A3773" s="42">
        <f t="shared" si="58"/>
        <v>3772</v>
      </c>
    </row>
    <row r="3774" spans="1:1">
      <c r="A3774" s="42">
        <f t="shared" si="58"/>
        <v>3773</v>
      </c>
    </row>
    <row r="3775" spans="1:1">
      <c r="A3775" s="42">
        <f t="shared" si="58"/>
        <v>3774</v>
      </c>
    </row>
    <row r="3776" spans="1:1">
      <c r="A3776" s="42">
        <f t="shared" si="58"/>
        <v>3775</v>
      </c>
    </row>
    <row r="3777" spans="1:1">
      <c r="A3777" s="42">
        <f t="shared" si="58"/>
        <v>3776</v>
      </c>
    </row>
    <row r="3778" spans="1:1">
      <c r="A3778" s="42">
        <f t="shared" si="58"/>
        <v>3777</v>
      </c>
    </row>
    <row r="3779" spans="1:1">
      <c r="A3779" s="42">
        <f t="shared" ref="A3779:A3842" si="59">ROW()-1</f>
        <v>3778</v>
      </c>
    </row>
    <row r="3780" spans="1:1">
      <c r="A3780" s="42">
        <f t="shared" si="59"/>
        <v>3779</v>
      </c>
    </row>
    <row r="3781" spans="1:1">
      <c r="A3781" s="42">
        <f t="shared" si="59"/>
        <v>3780</v>
      </c>
    </row>
    <row r="3782" spans="1:1">
      <c r="A3782" s="42">
        <f t="shared" si="59"/>
        <v>3781</v>
      </c>
    </row>
    <row r="3783" spans="1:1">
      <c r="A3783" s="42">
        <f t="shared" si="59"/>
        <v>3782</v>
      </c>
    </row>
    <row r="3784" spans="1:1">
      <c r="A3784" s="42">
        <f t="shared" si="59"/>
        <v>3783</v>
      </c>
    </row>
    <row r="3785" spans="1:1">
      <c r="A3785" s="42">
        <f t="shared" si="59"/>
        <v>3784</v>
      </c>
    </row>
    <row r="3786" spans="1:1">
      <c r="A3786" s="42">
        <f t="shared" si="59"/>
        <v>3785</v>
      </c>
    </row>
    <row r="3787" spans="1:1">
      <c r="A3787" s="42">
        <f t="shared" si="59"/>
        <v>3786</v>
      </c>
    </row>
    <row r="3788" spans="1:1">
      <c r="A3788" s="42">
        <f t="shared" si="59"/>
        <v>3787</v>
      </c>
    </row>
    <row r="3789" spans="1:1">
      <c r="A3789" s="42">
        <f t="shared" si="59"/>
        <v>3788</v>
      </c>
    </row>
    <row r="3790" spans="1:1">
      <c r="A3790" s="42">
        <f t="shared" si="59"/>
        <v>3789</v>
      </c>
    </row>
    <row r="3791" spans="1:1">
      <c r="A3791" s="42">
        <f t="shared" si="59"/>
        <v>3790</v>
      </c>
    </row>
    <row r="3792" spans="1:1">
      <c r="A3792" s="42">
        <f t="shared" si="59"/>
        <v>3791</v>
      </c>
    </row>
    <row r="3793" spans="1:1">
      <c r="A3793" s="42">
        <f t="shared" si="59"/>
        <v>3792</v>
      </c>
    </row>
    <row r="3794" spans="1:1">
      <c r="A3794" s="42">
        <f t="shared" si="59"/>
        <v>3793</v>
      </c>
    </row>
    <row r="3795" spans="1:1">
      <c r="A3795" s="42">
        <f t="shared" si="59"/>
        <v>3794</v>
      </c>
    </row>
    <row r="3796" spans="1:1">
      <c r="A3796" s="42">
        <f t="shared" si="59"/>
        <v>3795</v>
      </c>
    </row>
    <row r="3797" spans="1:1">
      <c r="A3797" s="42">
        <f t="shared" si="59"/>
        <v>3796</v>
      </c>
    </row>
    <row r="3798" spans="1:1">
      <c r="A3798" s="42">
        <f t="shared" si="59"/>
        <v>3797</v>
      </c>
    </row>
    <row r="3799" spans="1:1">
      <c r="A3799" s="42">
        <f t="shared" si="59"/>
        <v>3798</v>
      </c>
    </row>
    <row r="3800" spans="1:1">
      <c r="A3800" s="42">
        <f t="shared" si="59"/>
        <v>3799</v>
      </c>
    </row>
    <row r="3801" spans="1:1">
      <c r="A3801" s="42">
        <f t="shared" si="59"/>
        <v>3800</v>
      </c>
    </row>
    <row r="3802" spans="1:1">
      <c r="A3802" s="42">
        <f t="shared" si="59"/>
        <v>3801</v>
      </c>
    </row>
    <row r="3803" spans="1:1">
      <c r="A3803" s="42">
        <f t="shared" si="59"/>
        <v>3802</v>
      </c>
    </row>
    <row r="3804" spans="1:1">
      <c r="A3804" s="42">
        <f t="shared" si="59"/>
        <v>3803</v>
      </c>
    </row>
    <row r="3805" spans="1:1">
      <c r="A3805" s="42">
        <f t="shared" si="59"/>
        <v>3804</v>
      </c>
    </row>
    <row r="3806" spans="1:1">
      <c r="A3806" s="42">
        <f t="shared" si="59"/>
        <v>3805</v>
      </c>
    </row>
    <row r="3807" spans="1:1">
      <c r="A3807" s="42">
        <f t="shared" si="59"/>
        <v>3806</v>
      </c>
    </row>
    <row r="3808" spans="1:1">
      <c r="A3808" s="42">
        <f t="shared" si="59"/>
        <v>3807</v>
      </c>
    </row>
    <row r="3809" spans="1:1">
      <c r="A3809" s="42">
        <f t="shared" si="59"/>
        <v>3808</v>
      </c>
    </row>
    <row r="3810" spans="1:1">
      <c r="A3810" s="42">
        <f t="shared" si="59"/>
        <v>3809</v>
      </c>
    </row>
    <row r="3811" spans="1:1">
      <c r="A3811" s="42">
        <f t="shared" si="59"/>
        <v>3810</v>
      </c>
    </row>
    <row r="3812" spans="1:1">
      <c r="A3812" s="42">
        <f t="shared" si="59"/>
        <v>3811</v>
      </c>
    </row>
    <row r="3813" spans="1:1">
      <c r="A3813" s="42">
        <f t="shared" si="59"/>
        <v>3812</v>
      </c>
    </row>
    <row r="3814" spans="1:1">
      <c r="A3814" s="42">
        <f t="shared" si="59"/>
        <v>3813</v>
      </c>
    </row>
    <row r="3815" spans="1:1">
      <c r="A3815" s="42">
        <f t="shared" si="59"/>
        <v>3814</v>
      </c>
    </row>
    <row r="3816" spans="1:1">
      <c r="A3816" s="42">
        <f t="shared" si="59"/>
        <v>3815</v>
      </c>
    </row>
    <row r="3817" spans="1:1">
      <c r="A3817" s="42">
        <f t="shared" si="59"/>
        <v>3816</v>
      </c>
    </row>
    <row r="3818" spans="1:1">
      <c r="A3818" s="42">
        <f t="shared" si="59"/>
        <v>3817</v>
      </c>
    </row>
    <row r="3819" spans="1:1">
      <c r="A3819" s="42">
        <f t="shared" si="59"/>
        <v>3818</v>
      </c>
    </row>
    <row r="3820" spans="1:1">
      <c r="A3820" s="42">
        <f t="shared" si="59"/>
        <v>3819</v>
      </c>
    </row>
    <row r="3821" spans="1:1">
      <c r="A3821" s="42">
        <f t="shared" si="59"/>
        <v>3820</v>
      </c>
    </row>
    <row r="3822" spans="1:1">
      <c r="A3822" s="42">
        <f t="shared" si="59"/>
        <v>3821</v>
      </c>
    </row>
    <row r="3823" spans="1:1">
      <c r="A3823" s="42">
        <f t="shared" si="59"/>
        <v>3822</v>
      </c>
    </row>
    <row r="3824" spans="1:1">
      <c r="A3824" s="42">
        <f t="shared" si="59"/>
        <v>3823</v>
      </c>
    </row>
    <row r="3825" spans="1:1">
      <c r="A3825" s="42">
        <f t="shared" si="59"/>
        <v>3824</v>
      </c>
    </row>
    <row r="3826" spans="1:1">
      <c r="A3826" s="42">
        <f t="shared" si="59"/>
        <v>3825</v>
      </c>
    </row>
    <row r="3827" spans="1:1">
      <c r="A3827" s="42">
        <f t="shared" si="59"/>
        <v>3826</v>
      </c>
    </row>
    <row r="3828" spans="1:1">
      <c r="A3828" s="42">
        <f t="shared" si="59"/>
        <v>3827</v>
      </c>
    </row>
    <row r="3829" spans="1:1">
      <c r="A3829" s="42">
        <f t="shared" si="59"/>
        <v>3828</v>
      </c>
    </row>
    <row r="3830" spans="1:1">
      <c r="A3830" s="42">
        <f t="shared" si="59"/>
        <v>3829</v>
      </c>
    </row>
    <row r="3831" spans="1:1">
      <c r="A3831" s="42">
        <f t="shared" si="59"/>
        <v>3830</v>
      </c>
    </row>
    <row r="3832" spans="1:1">
      <c r="A3832" s="42">
        <f t="shared" si="59"/>
        <v>3831</v>
      </c>
    </row>
    <row r="3833" spans="1:1">
      <c r="A3833" s="42">
        <f t="shared" si="59"/>
        <v>3832</v>
      </c>
    </row>
    <row r="3834" spans="1:1">
      <c r="A3834" s="42">
        <f t="shared" si="59"/>
        <v>3833</v>
      </c>
    </row>
    <row r="3835" spans="1:1">
      <c r="A3835" s="42">
        <f t="shared" si="59"/>
        <v>3834</v>
      </c>
    </row>
    <row r="3836" spans="1:1">
      <c r="A3836" s="42">
        <f t="shared" si="59"/>
        <v>3835</v>
      </c>
    </row>
    <row r="3837" spans="1:1">
      <c r="A3837" s="42">
        <f t="shared" si="59"/>
        <v>3836</v>
      </c>
    </row>
    <row r="3838" spans="1:1">
      <c r="A3838" s="42">
        <f t="shared" si="59"/>
        <v>3837</v>
      </c>
    </row>
    <row r="3839" spans="1:1">
      <c r="A3839" s="42">
        <f t="shared" si="59"/>
        <v>3838</v>
      </c>
    </row>
    <row r="3840" spans="1:1">
      <c r="A3840" s="42">
        <f t="shared" si="59"/>
        <v>3839</v>
      </c>
    </row>
    <row r="3841" spans="1:1">
      <c r="A3841" s="42">
        <f t="shared" si="59"/>
        <v>3840</v>
      </c>
    </row>
    <row r="3842" spans="1:1">
      <c r="A3842" s="42">
        <f t="shared" si="59"/>
        <v>3841</v>
      </c>
    </row>
    <row r="3843" spans="1:1">
      <c r="A3843" s="42">
        <f t="shared" ref="A3843:A3906" si="60">ROW()-1</f>
        <v>3842</v>
      </c>
    </row>
    <row r="3844" spans="1:1">
      <c r="A3844" s="42">
        <f t="shared" si="60"/>
        <v>3843</v>
      </c>
    </row>
    <row r="3845" spans="1:1">
      <c r="A3845" s="42">
        <f t="shared" si="60"/>
        <v>3844</v>
      </c>
    </row>
    <row r="3846" spans="1:1">
      <c r="A3846" s="42">
        <f t="shared" si="60"/>
        <v>3845</v>
      </c>
    </row>
    <row r="3847" spans="1:1">
      <c r="A3847" s="42">
        <f t="shared" si="60"/>
        <v>3846</v>
      </c>
    </row>
    <row r="3848" spans="1:1">
      <c r="A3848" s="42">
        <f t="shared" si="60"/>
        <v>3847</v>
      </c>
    </row>
    <row r="3849" spans="1:1">
      <c r="A3849" s="42">
        <f t="shared" si="60"/>
        <v>3848</v>
      </c>
    </row>
    <row r="3850" spans="1:1">
      <c r="A3850" s="42">
        <f t="shared" si="60"/>
        <v>3849</v>
      </c>
    </row>
    <row r="3851" spans="1:1">
      <c r="A3851" s="42">
        <f t="shared" si="60"/>
        <v>3850</v>
      </c>
    </row>
    <row r="3852" spans="1:1">
      <c r="A3852" s="42">
        <f t="shared" si="60"/>
        <v>3851</v>
      </c>
    </row>
    <row r="3853" spans="1:1">
      <c r="A3853" s="42">
        <f t="shared" si="60"/>
        <v>3852</v>
      </c>
    </row>
    <row r="3854" spans="1:1">
      <c r="A3854" s="42">
        <f t="shared" si="60"/>
        <v>3853</v>
      </c>
    </row>
    <row r="3855" spans="1:1">
      <c r="A3855" s="42">
        <f t="shared" si="60"/>
        <v>3854</v>
      </c>
    </row>
    <row r="3856" spans="1:1">
      <c r="A3856" s="42">
        <f t="shared" si="60"/>
        <v>3855</v>
      </c>
    </row>
    <row r="3857" spans="1:1">
      <c r="A3857" s="42">
        <f t="shared" si="60"/>
        <v>3856</v>
      </c>
    </row>
    <row r="3858" spans="1:1">
      <c r="A3858" s="42">
        <f t="shared" si="60"/>
        <v>3857</v>
      </c>
    </row>
    <row r="3859" spans="1:1">
      <c r="A3859" s="42">
        <f t="shared" si="60"/>
        <v>3858</v>
      </c>
    </row>
    <row r="3860" spans="1:1">
      <c r="A3860" s="42">
        <f t="shared" si="60"/>
        <v>3859</v>
      </c>
    </row>
    <row r="3861" spans="1:1">
      <c r="A3861" s="42">
        <f t="shared" si="60"/>
        <v>3860</v>
      </c>
    </row>
    <row r="3862" spans="1:1">
      <c r="A3862" s="42">
        <f t="shared" si="60"/>
        <v>3861</v>
      </c>
    </row>
    <row r="3863" spans="1:1">
      <c r="A3863" s="42">
        <f t="shared" si="60"/>
        <v>3862</v>
      </c>
    </row>
    <row r="3864" spans="1:1">
      <c r="A3864" s="42">
        <f t="shared" si="60"/>
        <v>3863</v>
      </c>
    </row>
    <row r="3865" spans="1:1">
      <c r="A3865" s="42">
        <f t="shared" si="60"/>
        <v>3864</v>
      </c>
    </row>
    <row r="3866" spans="1:1">
      <c r="A3866" s="42">
        <f t="shared" si="60"/>
        <v>3865</v>
      </c>
    </row>
    <row r="3867" spans="1:1">
      <c r="A3867" s="42">
        <f t="shared" si="60"/>
        <v>3866</v>
      </c>
    </row>
    <row r="3868" spans="1:1">
      <c r="A3868" s="42">
        <f t="shared" si="60"/>
        <v>3867</v>
      </c>
    </row>
    <row r="3869" spans="1:1">
      <c r="A3869" s="42">
        <f t="shared" si="60"/>
        <v>3868</v>
      </c>
    </row>
    <row r="3870" spans="1:1">
      <c r="A3870" s="42">
        <f t="shared" si="60"/>
        <v>3869</v>
      </c>
    </row>
    <row r="3871" spans="1:1">
      <c r="A3871" s="42">
        <f t="shared" si="60"/>
        <v>3870</v>
      </c>
    </row>
    <row r="3872" spans="1:1">
      <c r="A3872" s="42">
        <f t="shared" si="60"/>
        <v>3871</v>
      </c>
    </row>
    <row r="3873" spans="1:1">
      <c r="A3873" s="42">
        <f t="shared" si="60"/>
        <v>3872</v>
      </c>
    </row>
    <row r="3874" spans="1:1">
      <c r="A3874" s="42">
        <f t="shared" si="60"/>
        <v>3873</v>
      </c>
    </row>
    <row r="3875" spans="1:1">
      <c r="A3875" s="42">
        <f t="shared" si="60"/>
        <v>3874</v>
      </c>
    </row>
    <row r="3876" spans="1:1">
      <c r="A3876" s="42">
        <f t="shared" si="60"/>
        <v>3875</v>
      </c>
    </row>
    <row r="3877" spans="1:1">
      <c r="A3877" s="42">
        <f t="shared" si="60"/>
        <v>3876</v>
      </c>
    </row>
    <row r="3878" spans="1:1">
      <c r="A3878" s="42">
        <f t="shared" si="60"/>
        <v>3877</v>
      </c>
    </row>
    <row r="3879" spans="1:1">
      <c r="A3879" s="42">
        <f t="shared" si="60"/>
        <v>3878</v>
      </c>
    </row>
    <row r="3880" spans="1:1">
      <c r="A3880" s="42">
        <f t="shared" si="60"/>
        <v>3879</v>
      </c>
    </row>
    <row r="3881" spans="1:1">
      <c r="A3881" s="42">
        <f t="shared" si="60"/>
        <v>3880</v>
      </c>
    </row>
    <row r="3882" spans="1:1">
      <c r="A3882" s="42">
        <f t="shared" si="60"/>
        <v>3881</v>
      </c>
    </row>
    <row r="3883" spans="1:1">
      <c r="A3883" s="42">
        <f t="shared" si="60"/>
        <v>3882</v>
      </c>
    </row>
    <row r="3884" spans="1:1">
      <c r="A3884" s="42">
        <f t="shared" si="60"/>
        <v>3883</v>
      </c>
    </row>
    <row r="3885" spans="1:1">
      <c r="A3885" s="42">
        <f t="shared" si="60"/>
        <v>3884</v>
      </c>
    </row>
    <row r="3886" spans="1:1">
      <c r="A3886" s="42">
        <f t="shared" si="60"/>
        <v>3885</v>
      </c>
    </row>
    <row r="3887" spans="1:1">
      <c r="A3887" s="42">
        <f t="shared" si="60"/>
        <v>3886</v>
      </c>
    </row>
    <row r="3888" spans="1:1">
      <c r="A3888" s="42">
        <f t="shared" si="60"/>
        <v>3887</v>
      </c>
    </row>
    <row r="3889" spans="1:1">
      <c r="A3889" s="42">
        <f t="shared" si="60"/>
        <v>3888</v>
      </c>
    </row>
    <row r="3890" spans="1:1">
      <c r="A3890" s="42">
        <f t="shared" si="60"/>
        <v>3889</v>
      </c>
    </row>
    <row r="3891" spans="1:1">
      <c r="A3891" s="42">
        <f t="shared" si="60"/>
        <v>3890</v>
      </c>
    </row>
    <row r="3892" spans="1:1">
      <c r="A3892" s="42">
        <f t="shared" si="60"/>
        <v>3891</v>
      </c>
    </row>
    <row r="3893" spans="1:1">
      <c r="A3893" s="42">
        <f t="shared" si="60"/>
        <v>3892</v>
      </c>
    </row>
    <row r="3894" spans="1:1">
      <c r="A3894" s="42">
        <f t="shared" si="60"/>
        <v>3893</v>
      </c>
    </row>
    <row r="3895" spans="1:1">
      <c r="A3895" s="42">
        <f t="shared" si="60"/>
        <v>3894</v>
      </c>
    </row>
    <row r="3896" spans="1:1">
      <c r="A3896" s="42">
        <f t="shared" si="60"/>
        <v>3895</v>
      </c>
    </row>
    <row r="3897" spans="1:1">
      <c r="A3897" s="42">
        <f t="shared" si="60"/>
        <v>3896</v>
      </c>
    </row>
    <row r="3898" spans="1:1">
      <c r="A3898" s="42">
        <f t="shared" si="60"/>
        <v>3897</v>
      </c>
    </row>
    <row r="3899" spans="1:1">
      <c r="A3899" s="42">
        <f t="shared" si="60"/>
        <v>3898</v>
      </c>
    </row>
    <row r="3900" spans="1:1">
      <c r="A3900" s="42">
        <f t="shared" si="60"/>
        <v>3899</v>
      </c>
    </row>
    <row r="3901" spans="1:1">
      <c r="A3901" s="42">
        <f t="shared" si="60"/>
        <v>3900</v>
      </c>
    </row>
    <row r="3902" spans="1:1">
      <c r="A3902" s="42">
        <f t="shared" si="60"/>
        <v>3901</v>
      </c>
    </row>
    <row r="3903" spans="1:1">
      <c r="A3903" s="42">
        <f t="shared" si="60"/>
        <v>3902</v>
      </c>
    </row>
    <row r="3904" spans="1:1">
      <c r="A3904" s="42">
        <f t="shared" si="60"/>
        <v>3903</v>
      </c>
    </row>
    <row r="3905" spans="1:1">
      <c r="A3905" s="42">
        <f t="shared" si="60"/>
        <v>3904</v>
      </c>
    </row>
    <row r="3906" spans="1:1">
      <c r="A3906" s="42">
        <f t="shared" si="60"/>
        <v>3905</v>
      </c>
    </row>
    <row r="3907" spans="1:1">
      <c r="A3907" s="42">
        <f t="shared" ref="A3907:A3970" si="61">ROW()-1</f>
        <v>3906</v>
      </c>
    </row>
    <row r="3908" spans="1:1">
      <c r="A3908" s="42">
        <f t="shared" si="61"/>
        <v>3907</v>
      </c>
    </row>
    <row r="3909" spans="1:1">
      <c r="A3909" s="42">
        <f t="shared" si="61"/>
        <v>3908</v>
      </c>
    </row>
    <row r="3910" spans="1:1">
      <c r="A3910" s="42">
        <f t="shared" si="61"/>
        <v>3909</v>
      </c>
    </row>
    <row r="3911" spans="1:1">
      <c r="A3911" s="42">
        <f t="shared" si="61"/>
        <v>3910</v>
      </c>
    </row>
    <row r="3912" spans="1:1">
      <c r="A3912" s="42">
        <f t="shared" si="61"/>
        <v>3911</v>
      </c>
    </row>
    <row r="3913" spans="1:1">
      <c r="A3913" s="42">
        <f t="shared" si="61"/>
        <v>3912</v>
      </c>
    </row>
    <row r="3914" spans="1:1">
      <c r="A3914" s="42">
        <f t="shared" si="61"/>
        <v>3913</v>
      </c>
    </row>
    <row r="3915" spans="1:1">
      <c r="A3915" s="42">
        <f t="shared" si="61"/>
        <v>3914</v>
      </c>
    </row>
    <row r="3916" spans="1:1">
      <c r="A3916" s="42">
        <f t="shared" si="61"/>
        <v>3915</v>
      </c>
    </row>
    <row r="3917" spans="1:1">
      <c r="A3917" s="42">
        <f t="shared" si="61"/>
        <v>3916</v>
      </c>
    </row>
    <row r="3918" spans="1:1">
      <c r="A3918" s="42">
        <f t="shared" si="61"/>
        <v>3917</v>
      </c>
    </row>
    <row r="3919" spans="1:1">
      <c r="A3919" s="42">
        <f t="shared" si="61"/>
        <v>3918</v>
      </c>
    </row>
    <row r="3920" spans="1:1">
      <c r="A3920" s="42">
        <f t="shared" si="61"/>
        <v>3919</v>
      </c>
    </row>
    <row r="3921" spans="1:1">
      <c r="A3921" s="42">
        <f t="shared" si="61"/>
        <v>3920</v>
      </c>
    </row>
    <row r="3922" spans="1:1">
      <c r="A3922" s="42">
        <f t="shared" si="61"/>
        <v>3921</v>
      </c>
    </row>
    <row r="3923" spans="1:1">
      <c r="A3923" s="42">
        <f t="shared" si="61"/>
        <v>3922</v>
      </c>
    </row>
    <row r="3924" spans="1:1">
      <c r="A3924" s="42">
        <f t="shared" si="61"/>
        <v>3923</v>
      </c>
    </row>
    <row r="3925" spans="1:1">
      <c r="A3925" s="42">
        <f t="shared" si="61"/>
        <v>3924</v>
      </c>
    </row>
    <row r="3926" spans="1:1">
      <c r="A3926" s="42">
        <f t="shared" si="61"/>
        <v>3925</v>
      </c>
    </row>
    <row r="3927" spans="1:1">
      <c r="A3927" s="42">
        <f t="shared" si="61"/>
        <v>3926</v>
      </c>
    </row>
    <row r="3928" spans="1:1">
      <c r="A3928" s="42">
        <f t="shared" si="61"/>
        <v>3927</v>
      </c>
    </row>
    <row r="3929" spans="1:1">
      <c r="A3929" s="42">
        <f t="shared" si="61"/>
        <v>3928</v>
      </c>
    </row>
    <row r="3930" spans="1:1">
      <c r="A3930" s="42">
        <f t="shared" si="61"/>
        <v>3929</v>
      </c>
    </row>
    <row r="3931" spans="1:1">
      <c r="A3931" s="42">
        <f t="shared" si="61"/>
        <v>3930</v>
      </c>
    </row>
    <row r="3932" spans="1:1">
      <c r="A3932" s="42">
        <f t="shared" si="61"/>
        <v>3931</v>
      </c>
    </row>
    <row r="3933" spans="1:1">
      <c r="A3933" s="42">
        <f t="shared" si="61"/>
        <v>3932</v>
      </c>
    </row>
    <row r="3934" spans="1:1">
      <c r="A3934" s="42">
        <f t="shared" si="61"/>
        <v>3933</v>
      </c>
    </row>
    <row r="3935" spans="1:1">
      <c r="A3935" s="42">
        <f t="shared" si="61"/>
        <v>3934</v>
      </c>
    </row>
    <row r="3936" spans="1:1">
      <c r="A3936" s="42">
        <f t="shared" si="61"/>
        <v>3935</v>
      </c>
    </row>
    <row r="3937" spans="1:1">
      <c r="A3937" s="42">
        <f t="shared" si="61"/>
        <v>3936</v>
      </c>
    </row>
    <row r="3938" spans="1:1">
      <c r="A3938" s="42">
        <f t="shared" si="61"/>
        <v>3937</v>
      </c>
    </row>
    <row r="3939" spans="1:1">
      <c r="A3939" s="42">
        <f t="shared" si="61"/>
        <v>3938</v>
      </c>
    </row>
    <row r="3940" spans="1:1">
      <c r="A3940" s="42">
        <f t="shared" si="61"/>
        <v>3939</v>
      </c>
    </row>
    <row r="3941" spans="1:1">
      <c r="A3941" s="42">
        <f t="shared" si="61"/>
        <v>3940</v>
      </c>
    </row>
    <row r="3942" spans="1:1">
      <c r="A3942" s="42">
        <f t="shared" si="61"/>
        <v>3941</v>
      </c>
    </row>
    <row r="3943" spans="1:1">
      <c r="A3943" s="42">
        <f t="shared" si="61"/>
        <v>3942</v>
      </c>
    </row>
    <row r="3944" spans="1:1">
      <c r="A3944" s="42">
        <f t="shared" si="61"/>
        <v>3943</v>
      </c>
    </row>
    <row r="3945" spans="1:1">
      <c r="A3945" s="42">
        <f t="shared" si="61"/>
        <v>3944</v>
      </c>
    </row>
    <row r="3946" spans="1:1">
      <c r="A3946" s="42">
        <f t="shared" si="61"/>
        <v>3945</v>
      </c>
    </row>
    <row r="3947" spans="1:1">
      <c r="A3947" s="42">
        <f t="shared" si="61"/>
        <v>3946</v>
      </c>
    </row>
    <row r="3948" spans="1:1">
      <c r="A3948" s="42">
        <f t="shared" si="61"/>
        <v>3947</v>
      </c>
    </row>
    <row r="3949" spans="1:1">
      <c r="A3949" s="42">
        <f t="shared" si="61"/>
        <v>3948</v>
      </c>
    </row>
    <row r="3950" spans="1:1">
      <c r="A3950" s="42">
        <f t="shared" si="61"/>
        <v>3949</v>
      </c>
    </row>
    <row r="3951" spans="1:1">
      <c r="A3951" s="42">
        <f t="shared" si="61"/>
        <v>3950</v>
      </c>
    </row>
    <row r="3952" spans="1:1">
      <c r="A3952" s="42">
        <f t="shared" si="61"/>
        <v>3951</v>
      </c>
    </row>
    <row r="3953" spans="1:1">
      <c r="A3953" s="42">
        <f t="shared" si="61"/>
        <v>3952</v>
      </c>
    </row>
    <row r="3954" spans="1:1">
      <c r="A3954" s="42">
        <f t="shared" si="61"/>
        <v>3953</v>
      </c>
    </row>
    <row r="3955" spans="1:1">
      <c r="A3955" s="42">
        <f t="shared" si="61"/>
        <v>3954</v>
      </c>
    </row>
    <row r="3956" spans="1:1">
      <c r="A3956" s="42">
        <f t="shared" si="61"/>
        <v>3955</v>
      </c>
    </row>
    <row r="3957" spans="1:1">
      <c r="A3957" s="42">
        <f t="shared" si="61"/>
        <v>3956</v>
      </c>
    </row>
    <row r="3958" spans="1:1">
      <c r="A3958" s="42">
        <f t="shared" si="61"/>
        <v>3957</v>
      </c>
    </row>
    <row r="3959" spans="1:1">
      <c r="A3959" s="42">
        <f t="shared" si="61"/>
        <v>3958</v>
      </c>
    </row>
    <row r="3960" spans="1:1">
      <c r="A3960" s="42">
        <f t="shared" si="61"/>
        <v>3959</v>
      </c>
    </row>
    <row r="3961" spans="1:1">
      <c r="A3961" s="42">
        <f t="shared" si="61"/>
        <v>3960</v>
      </c>
    </row>
    <row r="3962" spans="1:1">
      <c r="A3962" s="42">
        <f t="shared" si="61"/>
        <v>3961</v>
      </c>
    </row>
    <row r="3963" spans="1:1">
      <c r="A3963" s="42">
        <f t="shared" si="61"/>
        <v>3962</v>
      </c>
    </row>
    <row r="3964" spans="1:1">
      <c r="A3964" s="42">
        <f t="shared" si="61"/>
        <v>3963</v>
      </c>
    </row>
    <row r="3965" spans="1:1">
      <c r="A3965" s="42">
        <f t="shared" si="61"/>
        <v>3964</v>
      </c>
    </row>
    <row r="3966" spans="1:1">
      <c r="A3966" s="42">
        <f t="shared" si="61"/>
        <v>3965</v>
      </c>
    </row>
    <row r="3967" spans="1:1">
      <c r="A3967" s="42">
        <f t="shared" si="61"/>
        <v>3966</v>
      </c>
    </row>
    <row r="3968" spans="1:1">
      <c r="A3968" s="42">
        <f t="shared" si="61"/>
        <v>3967</v>
      </c>
    </row>
    <row r="3969" spans="1:1">
      <c r="A3969" s="42">
        <f t="shared" si="61"/>
        <v>3968</v>
      </c>
    </row>
    <row r="3970" spans="1:1">
      <c r="A3970" s="42">
        <f t="shared" si="61"/>
        <v>3969</v>
      </c>
    </row>
    <row r="3971" spans="1:1">
      <c r="A3971" s="42">
        <f t="shared" ref="A3971:A4034" si="62">ROW()-1</f>
        <v>3970</v>
      </c>
    </row>
    <row r="3972" spans="1:1">
      <c r="A3972" s="42">
        <f t="shared" si="62"/>
        <v>3971</v>
      </c>
    </row>
    <row r="3973" spans="1:1">
      <c r="A3973" s="42">
        <f t="shared" si="62"/>
        <v>3972</v>
      </c>
    </row>
    <row r="3974" spans="1:1">
      <c r="A3974" s="42">
        <f t="shared" si="62"/>
        <v>3973</v>
      </c>
    </row>
    <row r="3975" spans="1:1">
      <c r="A3975" s="42">
        <f t="shared" si="62"/>
        <v>3974</v>
      </c>
    </row>
    <row r="3976" spans="1:1">
      <c r="A3976" s="42">
        <f t="shared" si="62"/>
        <v>3975</v>
      </c>
    </row>
    <row r="3977" spans="1:1">
      <c r="A3977" s="42">
        <f t="shared" si="62"/>
        <v>3976</v>
      </c>
    </row>
    <row r="3978" spans="1:1">
      <c r="A3978" s="42">
        <f t="shared" si="62"/>
        <v>3977</v>
      </c>
    </row>
    <row r="3979" spans="1:1">
      <c r="A3979" s="42">
        <f t="shared" si="62"/>
        <v>3978</v>
      </c>
    </row>
    <row r="3980" spans="1:1">
      <c r="A3980" s="42">
        <f t="shared" si="62"/>
        <v>3979</v>
      </c>
    </row>
    <row r="3981" spans="1:1">
      <c r="A3981" s="42">
        <f t="shared" si="62"/>
        <v>3980</v>
      </c>
    </row>
    <row r="3982" spans="1:1">
      <c r="A3982" s="42">
        <f t="shared" si="62"/>
        <v>3981</v>
      </c>
    </row>
    <row r="3983" spans="1:1">
      <c r="A3983" s="42">
        <f t="shared" si="62"/>
        <v>3982</v>
      </c>
    </row>
    <row r="3984" spans="1:1">
      <c r="A3984" s="42">
        <f t="shared" si="62"/>
        <v>3983</v>
      </c>
    </row>
    <row r="3985" spans="1:1">
      <c r="A3985" s="42">
        <f t="shared" si="62"/>
        <v>3984</v>
      </c>
    </row>
    <row r="3986" spans="1:1">
      <c r="A3986" s="42">
        <f t="shared" si="62"/>
        <v>3985</v>
      </c>
    </row>
    <row r="3987" spans="1:1">
      <c r="A3987" s="42">
        <f t="shared" si="62"/>
        <v>3986</v>
      </c>
    </row>
    <row r="3988" spans="1:1">
      <c r="A3988" s="42">
        <f t="shared" si="62"/>
        <v>3987</v>
      </c>
    </row>
    <row r="3989" spans="1:1">
      <c r="A3989" s="42">
        <f t="shared" si="62"/>
        <v>3988</v>
      </c>
    </row>
    <row r="3990" spans="1:1">
      <c r="A3990" s="42">
        <f t="shared" si="62"/>
        <v>3989</v>
      </c>
    </row>
    <row r="3991" spans="1:1">
      <c r="A3991" s="42">
        <f t="shared" si="62"/>
        <v>3990</v>
      </c>
    </row>
    <row r="3992" spans="1:1">
      <c r="A3992" s="42">
        <f t="shared" si="62"/>
        <v>3991</v>
      </c>
    </row>
    <row r="3993" spans="1:1">
      <c r="A3993" s="42">
        <f t="shared" si="62"/>
        <v>3992</v>
      </c>
    </row>
    <row r="3994" spans="1:1">
      <c r="A3994" s="42">
        <f t="shared" si="62"/>
        <v>3993</v>
      </c>
    </row>
    <row r="3995" spans="1:1">
      <c r="A3995" s="42">
        <f t="shared" si="62"/>
        <v>3994</v>
      </c>
    </row>
    <row r="3996" spans="1:1">
      <c r="A3996" s="42">
        <f t="shared" si="62"/>
        <v>3995</v>
      </c>
    </row>
    <row r="3997" spans="1:1">
      <c r="A3997" s="42">
        <f t="shared" si="62"/>
        <v>3996</v>
      </c>
    </row>
    <row r="3998" spans="1:1">
      <c r="A3998" s="42">
        <f t="shared" si="62"/>
        <v>3997</v>
      </c>
    </row>
    <row r="3999" spans="1:1">
      <c r="A3999" s="42">
        <f t="shared" si="62"/>
        <v>3998</v>
      </c>
    </row>
    <row r="4000" spans="1:1">
      <c r="A4000" s="42">
        <f t="shared" si="62"/>
        <v>3999</v>
      </c>
    </row>
    <row r="4001" spans="1:1">
      <c r="A4001" s="42">
        <f t="shared" si="62"/>
        <v>4000</v>
      </c>
    </row>
    <row r="4002" spans="1:1">
      <c r="A4002" s="42">
        <f t="shared" si="62"/>
        <v>4001</v>
      </c>
    </row>
    <row r="4003" spans="1:1">
      <c r="A4003" s="42">
        <f t="shared" si="62"/>
        <v>4002</v>
      </c>
    </row>
    <row r="4004" spans="1:1">
      <c r="A4004" s="42">
        <f t="shared" si="62"/>
        <v>4003</v>
      </c>
    </row>
    <row r="4005" spans="1:1">
      <c r="A4005" s="42">
        <f t="shared" si="62"/>
        <v>4004</v>
      </c>
    </row>
    <row r="4006" spans="1:1">
      <c r="A4006" s="42">
        <f t="shared" si="62"/>
        <v>4005</v>
      </c>
    </row>
    <row r="4007" spans="1:1">
      <c r="A4007" s="42">
        <f t="shared" si="62"/>
        <v>4006</v>
      </c>
    </row>
    <row r="4008" spans="1:1">
      <c r="A4008" s="42">
        <f t="shared" si="62"/>
        <v>4007</v>
      </c>
    </row>
    <row r="4009" spans="1:1">
      <c r="A4009" s="42">
        <f t="shared" si="62"/>
        <v>4008</v>
      </c>
    </row>
    <row r="4010" spans="1:1">
      <c r="A4010" s="42">
        <f t="shared" si="62"/>
        <v>4009</v>
      </c>
    </row>
    <row r="4011" spans="1:1">
      <c r="A4011" s="42">
        <f t="shared" si="62"/>
        <v>4010</v>
      </c>
    </row>
    <row r="4012" spans="1:1">
      <c r="A4012" s="42">
        <f t="shared" si="62"/>
        <v>4011</v>
      </c>
    </row>
    <row r="4013" spans="1:1">
      <c r="A4013" s="42">
        <f t="shared" si="62"/>
        <v>4012</v>
      </c>
    </row>
    <row r="4014" spans="1:1">
      <c r="A4014" s="42">
        <f t="shared" si="62"/>
        <v>4013</v>
      </c>
    </row>
    <row r="4015" spans="1:1">
      <c r="A4015" s="42">
        <f t="shared" si="62"/>
        <v>4014</v>
      </c>
    </row>
    <row r="4016" spans="1:1">
      <c r="A4016" s="42">
        <f t="shared" si="62"/>
        <v>4015</v>
      </c>
    </row>
    <row r="4017" spans="1:1">
      <c r="A4017" s="42">
        <f t="shared" si="62"/>
        <v>4016</v>
      </c>
    </row>
    <row r="4018" spans="1:1">
      <c r="A4018" s="42">
        <f t="shared" si="62"/>
        <v>4017</v>
      </c>
    </row>
    <row r="4019" spans="1:1">
      <c r="A4019" s="42">
        <f t="shared" si="62"/>
        <v>4018</v>
      </c>
    </row>
    <row r="4020" spans="1:1">
      <c r="A4020" s="42">
        <f t="shared" si="62"/>
        <v>4019</v>
      </c>
    </row>
    <row r="4021" spans="1:1">
      <c r="A4021" s="42">
        <f t="shared" si="62"/>
        <v>4020</v>
      </c>
    </row>
    <row r="4022" spans="1:1">
      <c r="A4022" s="42">
        <f t="shared" si="62"/>
        <v>4021</v>
      </c>
    </row>
    <row r="4023" spans="1:1">
      <c r="A4023" s="42">
        <f t="shared" si="62"/>
        <v>4022</v>
      </c>
    </row>
    <row r="4024" spans="1:1">
      <c r="A4024" s="42">
        <f t="shared" si="62"/>
        <v>4023</v>
      </c>
    </row>
    <row r="4025" spans="1:1">
      <c r="A4025" s="42">
        <f t="shared" si="62"/>
        <v>4024</v>
      </c>
    </row>
    <row r="4026" spans="1:1">
      <c r="A4026" s="42">
        <f t="shared" si="62"/>
        <v>4025</v>
      </c>
    </row>
    <row r="4027" spans="1:1">
      <c r="A4027" s="42">
        <f t="shared" si="62"/>
        <v>4026</v>
      </c>
    </row>
    <row r="4028" spans="1:1">
      <c r="A4028" s="42">
        <f t="shared" si="62"/>
        <v>4027</v>
      </c>
    </row>
    <row r="4029" spans="1:1">
      <c r="A4029" s="42">
        <f t="shared" si="62"/>
        <v>4028</v>
      </c>
    </row>
    <row r="4030" spans="1:1">
      <c r="A4030" s="42">
        <f t="shared" si="62"/>
        <v>4029</v>
      </c>
    </row>
    <row r="4031" spans="1:1">
      <c r="A4031" s="42">
        <f t="shared" si="62"/>
        <v>4030</v>
      </c>
    </row>
    <row r="4032" spans="1:1">
      <c r="A4032" s="42">
        <f t="shared" si="62"/>
        <v>4031</v>
      </c>
    </row>
    <row r="4033" spans="1:1">
      <c r="A4033" s="42">
        <f t="shared" si="62"/>
        <v>4032</v>
      </c>
    </row>
    <row r="4034" spans="1:1">
      <c r="A4034" s="42">
        <f t="shared" si="62"/>
        <v>4033</v>
      </c>
    </row>
    <row r="4035" spans="1:1">
      <c r="A4035" s="42">
        <f t="shared" ref="A4035:A4098" si="63">ROW()-1</f>
        <v>4034</v>
      </c>
    </row>
    <row r="4036" spans="1:1">
      <c r="A4036" s="42">
        <f t="shared" si="63"/>
        <v>4035</v>
      </c>
    </row>
    <row r="4037" spans="1:1">
      <c r="A4037" s="42">
        <f t="shared" si="63"/>
        <v>4036</v>
      </c>
    </row>
    <row r="4038" spans="1:1">
      <c r="A4038" s="42">
        <f t="shared" si="63"/>
        <v>4037</v>
      </c>
    </row>
    <row r="4039" spans="1:1">
      <c r="A4039" s="42">
        <f t="shared" si="63"/>
        <v>4038</v>
      </c>
    </row>
    <row r="4040" spans="1:1">
      <c r="A4040" s="42">
        <f t="shared" si="63"/>
        <v>4039</v>
      </c>
    </row>
    <row r="4041" spans="1:1">
      <c r="A4041" s="42">
        <f t="shared" si="63"/>
        <v>4040</v>
      </c>
    </row>
    <row r="4042" spans="1:1">
      <c r="A4042" s="42">
        <f t="shared" si="63"/>
        <v>4041</v>
      </c>
    </row>
    <row r="4043" spans="1:1">
      <c r="A4043" s="42">
        <f t="shared" si="63"/>
        <v>4042</v>
      </c>
    </row>
    <row r="4044" spans="1:1">
      <c r="A4044" s="42">
        <f t="shared" si="63"/>
        <v>4043</v>
      </c>
    </row>
    <row r="4045" spans="1:1">
      <c r="A4045" s="42">
        <f t="shared" si="63"/>
        <v>4044</v>
      </c>
    </row>
    <row r="4046" spans="1:1">
      <c r="A4046" s="42">
        <f t="shared" si="63"/>
        <v>4045</v>
      </c>
    </row>
    <row r="4047" spans="1:1">
      <c r="A4047" s="42">
        <f t="shared" si="63"/>
        <v>4046</v>
      </c>
    </row>
    <row r="4048" spans="1:1">
      <c r="A4048" s="42">
        <f t="shared" si="63"/>
        <v>4047</v>
      </c>
    </row>
    <row r="4049" spans="1:1">
      <c r="A4049" s="42">
        <f t="shared" si="63"/>
        <v>4048</v>
      </c>
    </row>
    <row r="4050" spans="1:1">
      <c r="A4050" s="42">
        <f t="shared" si="63"/>
        <v>4049</v>
      </c>
    </row>
    <row r="4051" spans="1:1">
      <c r="A4051" s="42">
        <f t="shared" si="63"/>
        <v>4050</v>
      </c>
    </row>
    <row r="4052" spans="1:1">
      <c r="A4052" s="42">
        <f t="shared" si="63"/>
        <v>4051</v>
      </c>
    </row>
    <row r="4053" spans="1:1">
      <c r="A4053" s="42">
        <f t="shared" si="63"/>
        <v>4052</v>
      </c>
    </row>
    <row r="4054" spans="1:1">
      <c r="A4054" s="42">
        <f t="shared" si="63"/>
        <v>4053</v>
      </c>
    </row>
    <row r="4055" spans="1:1">
      <c r="A4055" s="42">
        <f t="shared" si="63"/>
        <v>4054</v>
      </c>
    </row>
    <row r="4056" spans="1:1">
      <c r="A4056" s="42">
        <f t="shared" si="63"/>
        <v>4055</v>
      </c>
    </row>
    <row r="4057" spans="1:1">
      <c r="A4057" s="42">
        <f t="shared" si="63"/>
        <v>4056</v>
      </c>
    </row>
    <row r="4058" spans="1:1">
      <c r="A4058" s="42">
        <f t="shared" si="63"/>
        <v>4057</v>
      </c>
    </row>
    <row r="4059" spans="1:1">
      <c r="A4059" s="42">
        <f t="shared" si="63"/>
        <v>4058</v>
      </c>
    </row>
    <row r="4060" spans="1:1">
      <c r="A4060" s="42">
        <f t="shared" si="63"/>
        <v>4059</v>
      </c>
    </row>
    <row r="4061" spans="1:1">
      <c r="A4061" s="42">
        <f t="shared" si="63"/>
        <v>4060</v>
      </c>
    </row>
    <row r="4062" spans="1:1">
      <c r="A4062" s="42">
        <f t="shared" si="63"/>
        <v>4061</v>
      </c>
    </row>
    <row r="4063" spans="1:1">
      <c r="A4063" s="42">
        <f t="shared" si="63"/>
        <v>4062</v>
      </c>
    </row>
    <row r="4064" spans="1:1">
      <c r="A4064" s="42">
        <f t="shared" si="63"/>
        <v>4063</v>
      </c>
    </row>
    <row r="4065" spans="1:1">
      <c r="A4065" s="42">
        <f t="shared" si="63"/>
        <v>4064</v>
      </c>
    </row>
    <row r="4066" spans="1:1">
      <c r="A4066" s="42">
        <f t="shared" si="63"/>
        <v>4065</v>
      </c>
    </row>
    <row r="4067" spans="1:1">
      <c r="A4067" s="42">
        <f t="shared" si="63"/>
        <v>4066</v>
      </c>
    </row>
    <row r="4068" spans="1:1">
      <c r="A4068" s="42">
        <f t="shared" si="63"/>
        <v>4067</v>
      </c>
    </row>
    <row r="4069" spans="1:1">
      <c r="A4069" s="42">
        <f t="shared" si="63"/>
        <v>4068</v>
      </c>
    </row>
    <row r="4070" spans="1:1">
      <c r="A4070" s="42">
        <f t="shared" si="63"/>
        <v>4069</v>
      </c>
    </row>
    <row r="4071" spans="1:1">
      <c r="A4071" s="42">
        <f t="shared" si="63"/>
        <v>4070</v>
      </c>
    </row>
    <row r="4072" spans="1:1">
      <c r="A4072" s="42">
        <f t="shared" si="63"/>
        <v>4071</v>
      </c>
    </row>
    <row r="4073" spans="1:1">
      <c r="A4073" s="42">
        <f t="shared" si="63"/>
        <v>4072</v>
      </c>
    </row>
    <row r="4074" spans="1:1">
      <c r="A4074" s="42">
        <f t="shared" si="63"/>
        <v>4073</v>
      </c>
    </row>
    <row r="4075" spans="1:1">
      <c r="A4075" s="42">
        <f t="shared" si="63"/>
        <v>4074</v>
      </c>
    </row>
    <row r="4076" spans="1:1">
      <c r="A4076" s="42">
        <f t="shared" si="63"/>
        <v>4075</v>
      </c>
    </row>
    <row r="4077" spans="1:1">
      <c r="A4077" s="42">
        <f t="shared" si="63"/>
        <v>4076</v>
      </c>
    </row>
    <row r="4078" spans="1:1">
      <c r="A4078" s="42">
        <f t="shared" si="63"/>
        <v>4077</v>
      </c>
    </row>
    <row r="4079" spans="1:1">
      <c r="A4079" s="42">
        <f t="shared" si="63"/>
        <v>4078</v>
      </c>
    </row>
    <row r="4080" spans="1:1">
      <c r="A4080" s="42">
        <f t="shared" si="63"/>
        <v>4079</v>
      </c>
    </row>
    <row r="4081" spans="1:1">
      <c r="A4081" s="42">
        <f t="shared" si="63"/>
        <v>4080</v>
      </c>
    </row>
    <row r="4082" spans="1:1">
      <c r="A4082" s="42">
        <f t="shared" si="63"/>
        <v>4081</v>
      </c>
    </row>
    <row r="4083" spans="1:1">
      <c r="A4083" s="42">
        <f t="shared" si="63"/>
        <v>4082</v>
      </c>
    </row>
    <row r="4084" spans="1:1">
      <c r="A4084" s="42">
        <f t="shared" si="63"/>
        <v>4083</v>
      </c>
    </row>
    <row r="4085" spans="1:1">
      <c r="A4085" s="42">
        <f t="shared" si="63"/>
        <v>4084</v>
      </c>
    </row>
    <row r="4086" spans="1:1">
      <c r="A4086" s="42">
        <f t="shared" si="63"/>
        <v>4085</v>
      </c>
    </row>
    <row r="4087" spans="1:1">
      <c r="A4087" s="42">
        <f t="shared" si="63"/>
        <v>4086</v>
      </c>
    </row>
    <row r="4088" spans="1:1">
      <c r="A4088" s="42">
        <f t="shared" si="63"/>
        <v>4087</v>
      </c>
    </row>
    <row r="4089" spans="1:1">
      <c r="A4089" s="42">
        <f t="shared" si="63"/>
        <v>4088</v>
      </c>
    </row>
    <row r="4090" spans="1:1">
      <c r="A4090" s="42">
        <f t="shared" si="63"/>
        <v>4089</v>
      </c>
    </row>
    <row r="4091" spans="1:1">
      <c r="A4091" s="42">
        <f t="shared" si="63"/>
        <v>4090</v>
      </c>
    </row>
    <row r="4092" spans="1:1">
      <c r="A4092" s="42">
        <f t="shared" si="63"/>
        <v>4091</v>
      </c>
    </row>
    <row r="4093" spans="1:1">
      <c r="A4093" s="42">
        <f t="shared" si="63"/>
        <v>4092</v>
      </c>
    </row>
    <row r="4094" spans="1:1">
      <c r="A4094" s="42">
        <f t="shared" si="63"/>
        <v>4093</v>
      </c>
    </row>
    <row r="4095" spans="1:1">
      <c r="A4095" s="42">
        <f t="shared" si="63"/>
        <v>4094</v>
      </c>
    </row>
    <row r="4096" spans="1:1">
      <c r="A4096" s="42">
        <f t="shared" si="63"/>
        <v>4095</v>
      </c>
    </row>
    <row r="4097" spans="1:1">
      <c r="A4097" s="42">
        <f t="shared" si="63"/>
        <v>4096</v>
      </c>
    </row>
    <row r="4098" spans="1:1">
      <c r="A4098" s="42">
        <f t="shared" si="63"/>
        <v>4097</v>
      </c>
    </row>
    <row r="4099" spans="1:1">
      <c r="A4099" s="42">
        <f t="shared" ref="A4099:A4162" si="64">ROW()-1</f>
        <v>4098</v>
      </c>
    </row>
    <row r="4100" spans="1:1">
      <c r="A4100" s="42">
        <f t="shared" si="64"/>
        <v>4099</v>
      </c>
    </row>
    <row r="4101" spans="1:1">
      <c r="A4101" s="42">
        <f t="shared" si="64"/>
        <v>4100</v>
      </c>
    </row>
    <row r="4102" spans="1:1">
      <c r="A4102" s="42">
        <f t="shared" si="64"/>
        <v>4101</v>
      </c>
    </row>
    <row r="4103" spans="1:1">
      <c r="A4103" s="42">
        <f t="shared" si="64"/>
        <v>4102</v>
      </c>
    </row>
    <row r="4104" spans="1:1">
      <c r="A4104" s="42">
        <f t="shared" si="64"/>
        <v>4103</v>
      </c>
    </row>
    <row r="4105" spans="1:1">
      <c r="A4105" s="42">
        <f t="shared" si="64"/>
        <v>4104</v>
      </c>
    </row>
    <row r="4106" spans="1:1">
      <c r="A4106" s="42">
        <f t="shared" si="64"/>
        <v>4105</v>
      </c>
    </row>
    <row r="4107" spans="1:1">
      <c r="A4107" s="42">
        <f t="shared" si="64"/>
        <v>4106</v>
      </c>
    </row>
    <row r="4108" spans="1:1">
      <c r="A4108" s="42">
        <f t="shared" si="64"/>
        <v>4107</v>
      </c>
    </row>
    <row r="4109" spans="1:1">
      <c r="A4109" s="42">
        <f t="shared" si="64"/>
        <v>4108</v>
      </c>
    </row>
    <row r="4110" spans="1:1">
      <c r="A4110" s="42">
        <f t="shared" si="64"/>
        <v>4109</v>
      </c>
    </row>
    <row r="4111" spans="1:1">
      <c r="A4111" s="42">
        <f t="shared" si="64"/>
        <v>4110</v>
      </c>
    </row>
    <row r="4112" spans="1:1">
      <c r="A4112" s="42">
        <f t="shared" si="64"/>
        <v>4111</v>
      </c>
    </row>
    <row r="4113" spans="1:1">
      <c r="A4113" s="42">
        <f t="shared" si="64"/>
        <v>4112</v>
      </c>
    </row>
    <row r="4114" spans="1:1">
      <c r="A4114" s="42">
        <f t="shared" si="64"/>
        <v>4113</v>
      </c>
    </row>
    <row r="4115" spans="1:1">
      <c r="A4115" s="42">
        <f t="shared" si="64"/>
        <v>4114</v>
      </c>
    </row>
    <row r="4116" spans="1:1">
      <c r="A4116" s="42">
        <f t="shared" si="64"/>
        <v>4115</v>
      </c>
    </row>
    <row r="4117" spans="1:1">
      <c r="A4117" s="42">
        <f t="shared" si="64"/>
        <v>4116</v>
      </c>
    </row>
    <row r="4118" spans="1:1">
      <c r="A4118" s="42">
        <f t="shared" si="64"/>
        <v>4117</v>
      </c>
    </row>
    <row r="4119" spans="1:1">
      <c r="A4119" s="42">
        <f t="shared" si="64"/>
        <v>4118</v>
      </c>
    </row>
    <row r="4120" spans="1:1">
      <c r="A4120" s="42">
        <f t="shared" si="64"/>
        <v>4119</v>
      </c>
    </row>
    <row r="4121" spans="1:1">
      <c r="A4121" s="42">
        <f t="shared" si="64"/>
        <v>4120</v>
      </c>
    </row>
    <row r="4122" spans="1:1">
      <c r="A4122" s="42">
        <f t="shared" si="64"/>
        <v>4121</v>
      </c>
    </row>
    <row r="4123" spans="1:1">
      <c r="A4123" s="42">
        <f t="shared" si="64"/>
        <v>4122</v>
      </c>
    </row>
    <row r="4124" spans="1:1">
      <c r="A4124" s="42">
        <f t="shared" si="64"/>
        <v>4123</v>
      </c>
    </row>
    <row r="4125" spans="1:1">
      <c r="A4125" s="42">
        <f t="shared" si="64"/>
        <v>4124</v>
      </c>
    </row>
    <row r="4126" spans="1:1">
      <c r="A4126" s="42">
        <f t="shared" si="64"/>
        <v>4125</v>
      </c>
    </row>
    <row r="4127" spans="1:1">
      <c r="A4127" s="42">
        <f t="shared" si="64"/>
        <v>4126</v>
      </c>
    </row>
    <row r="4128" spans="1:1">
      <c r="A4128" s="42">
        <f t="shared" si="64"/>
        <v>4127</v>
      </c>
    </row>
    <row r="4129" spans="1:1">
      <c r="A4129" s="42">
        <f t="shared" si="64"/>
        <v>4128</v>
      </c>
    </row>
    <row r="4130" spans="1:1">
      <c r="A4130" s="42">
        <f t="shared" si="64"/>
        <v>4129</v>
      </c>
    </row>
    <row r="4131" spans="1:1">
      <c r="A4131" s="42">
        <f t="shared" si="64"/>
        <v>4130</v>
      </c>
    </row>
    <row r="4132" spans="1:1">
      <c r="A4132" s="42">
        <f t="shared" si="64"/>
        <v>4131</v>
      </c>
    </row>
    <row r="4133" spans="1:1">
      <c r="A4133" s="42">
        <f t="shared" si="64"/>
        <v>4132</v>
      </c>
    </row>
    <row r="4134" spans="1:1">
      <c r="A4134" s="42">
        <f t="shared" si="64"/>
        <v>4133</v>
      </c>
    </row>
    <row r="4135" spans="1:1">
      <c r="A4135" s="42">
        <f t="shared" si="64"/>
        <v>4134</v>
      </c>
    </row>
    <row r="4136" spans="1:1">
      <c r="A4136" s="42">
        <f t="shared" si="64"/>
        <v>4135</v>
      </c>
    </row>
    <row r="4137" spans="1:1">
      <c r="A4137" s="42">
        <f t="shared" si="64"/>
        <v>4136</v>
      </c>
    </row>
    <row r="4138" spans="1:1">
      <c r="A4138" s="42">
        <f t="shared" si="64"/>
        <v>4137</v>
      </c>
    </row>
    <row r="4139" spans="1:1">
      <c r="A4139" s="42">
        <f t="shared" si="64"/>
        <v>4138</v>
      </c>
    </row>
    <row r="4140" spans="1:1">
      <c r="A4140" s="42">
        <f t="shared" si="64"/>
        <v>4139</v>
      </c>
    </row>
    <row r="4141" spans="1:1">
      <c r="A4141" s="42">
        <f t="shared" si="64"/>
        <v>4140</v>
      </c>
    </row>
    <row r="4142" spans="1:1">
      <c r="A4142" s="42">
        <f t="shared" si="64"/>
        <v>4141</v>
      </c>
    </row>
    <row r="4143" spans="1:1">
      <c r="A4143" s="42">
        <f t="shared" si="64"/>
        <v>4142</v>
      </c>
    </row>
    <row r="4144" spans="1:1">
      <c r="A4144" s="42">
        <f t="shared" si="64"/>
        <v>4143</v>
      </c>
    </row>
    <row r="4145" spans="1:1">
      <c r="A4145" s="42">
        <f t="shared" si="64"/>
        <v>4144</v>
      </c>
    </row>
    <row r="4146" spans="1:1">
      <c r="A4146" s="42">
        <f t="shared" si="64"/>
        <v>4145</v>
      </c>
    </row>
    <row r="4147" spans="1:1">
      <c r="A4147" s="42">
        <f t="shared" si="64"/>
        <v>4146</v>
      </c>
    </row>
    <row r="4148" spans="1:1">
      <c r="A4148" s="42">
        <f t="shared" si="64"/>
        <v>4147</v>
      </c>
    </row>
    <row r="4149" spans="1:1">
      <c r="A4149" s="42">
        <f t="shared" si="64"/>
        <v>4148</v>
      </c>
    </row>
    <row r="4150" spans="1:1">
      <c r="A4150" s="42">
        <f t="shared" si="64"/>
        <v>4149</v>
      </c>
    </row>
    <row r="4151" spans="1:1">
      <c r="A4151" s="42">
        <f t="shared" si="64"/>
        <v>4150</v>
      </c>
    </row>
    <row r="4152" spans="1:1">
      <c r="A4152" s="42">
        <f t="shared" si="64"/>
        <v>4151</v>
      </c>
    </row>
    <row r="4153" spans="1:1">
      <c r="A4153" s="42">
        <f t="shared" si="64"/>
        <v>4152</v>
      </c>
    </row>
    <row r="4154" spans="1:1">
      <c r="A4154" s="42">
        <f t="shared" si="64"/>
        <v>4153</v>
      </c>
    </row>
    <row r="4155" spans="1:1">
      <c r="A4155" s="42">
        <f t="shared" si="64"/>
        <v>4154</v>
      </c>
    </row>
    <row r="4156" spans="1:1">
      <c r="A4156" s="42">
        <f t="shared" si="64"/>
        <v>4155</v>
      </c>
    </row>
    <row r="4157" spans="1:1">
      <c r="A4157" s="42">
        <f t="shared" si="64"/>
        <v>4156</v>
      </c>
    </row>
    <row r="4158" spans="1:1">
      <c r="A4158" s="42">
        <f t="shared" si="64"/>
        <v>4157</v>
      </c>
    </row>
    <row r="4159" spans="1:1">
      <c r="A4159" s="42">
        <f t="shared" si="64"/>
        <v>4158</v>
      </c>
    </row>
    <row r="4160" spans="1:1">
      <c r="A4160" s="42">
        <f t="shared" si="64"/>
        <v>4159</v>
      </c>
    </row>
    <row r="4161" spans="1:1">
      <c r="A4161" s="42">
        <f t="shared" si="64"/>
        <v>4160</v>
      </c>
    </row>
    <row r="4162" spans="1:1">
      <c r="A4162" s="42">
        <f t="shared" si="64"/>
        <v>4161</v>
      </c>
    </row>
    <row r="4163" spans="1:1">
      <c r="A4163" s="42">
        <f t="shared" ref="A4163:A4226" si="65">ROW()-1</f>
        <v>4162</v>
      </c>
    </row>
    <row r="4164" spans="1:1">
      <c r="A4164" s="42">
        <f t="shared" si="65"/>
        <v>4163</v>
      </c>
    </row>
    <row r="4165" spans="1:1">
      <c r="A4165" s="42">
        <f t="shared" si="65"/>
        <v>4164</v>
      </c>
    </row>
    <row r="4166" spans="1:1">
      <c r="A4166" s="42">
        <f t="shared" si="65"/>
        <v>4165</v>
      </c>
    </row>
    <row r="4167" spans="1:1">
      <c r="A4167" s="42">
        <f t="shared" si="65"/>
        <v>4166</v>
      </c>
    </row>
    <row r="4168" spans="1:1">
      <c r="A4168" s="42">
        <f t="shared" si="65"/>
        <v>4167</v>
      </c>
    </row>
    <row r="4169" spans="1:1">
      <c r="A4169" s="42">
        <f t="shared" si="65"/>
        <v>4168</v>
      </c>
    </row>
    <row r="4170" spans="1:1">
      <c r="A4170" s="42">
        <f t="shared" si="65"/>
        <v>4169</v>
      </c>
    </row>
    <row r="4171" spans="1:1">
      <c r="A4171" s="42">
        <f t="shared" si="65"/>
        <v>4170</v>
      </c>
    </row>
    <row r="4172" spans="1:1">
      <c r="A4172" s="42">
        <f t="shared" si="65"/>
        <v>4171</v>
      </c>
    </row>
    <row r="4173" spans="1:1">
      <c r="A4173" s="42">
        <f t="shared" si="65"/>
        <v>4172</v>
      </c>
    </row>
    <row r="4174" spans="1:1">
      <c r="A4174" s="42">
        <f t="shared" si="65"/>
        <v>4173</v>
      </c>
    </row>
    <row r="4175" spans="1:1">
      <c r="A4175" s="42">
        <f t="shared" si="65"/>
        <v>4174</v>
      </c>
    </row>
    <row r="4176" spans="1:1">
      <c r="A4176" s="42">
        <f t="shared" si="65"/>
        <v>4175</v>
      </c>
    </row>
    <row r="4177" spans="1:1">
      <c r="A4177" s="42">
        <f t="shared" si="65"/>
        <v>4176</v>
      </c>
    </row>
    <row r="4178" spans="1:1">
      <c r="A4178" s="42">
        <f t="shared" si="65"/>
        <v>4177</v>
      </c>
    </row>
    <row r="4179" spans="1:1">
      <c r="A4179" s="42">
        <f t="shared" si="65"/>
        <v>4178</v>
      </c>
    </row>
    <row r="4180" spans="1:1">
      <c r="A4180" s="42">
        <f t="shared" si="65"/>
        <v>4179</v>
      </c>
    </row>
    <row r="4181" spans="1:1">
      <c r="A4181" s="42">
        <f t="shared" si="65"/>
        <v>4180</v>
      </c>
    </row>
    <row r="4182" spans="1:1">
      <c r="A4182" s="42">
        <f t="shared" si="65"/>
        <v>4181</v>
      </c>
    </row>
    <row r="4183" spans="1:1">
      <c r="A4183" s="42">
        <f t="shared" si="65"/>
        <v>4182</v>
      </c>
    </row>
    <row r="4184" spans="1:1">
      <c r="A4184" s="42">
        <f t="shared" si="65"/>
        <v>4183</v>
      </c>
    </row>
    <row r="4185" spans="1:1">
      <c r="A4185" s="42">
        <f t="shared" si="65"/>
        <v>4184</v>
      </c>
    </row>
    <row r="4186" spans="1:1">
      <c r="A4186" s="42">
        <f t="shared" si="65"/>
        <v>4185</v>
      </c>
    </row>
    <row r="4187" spans="1:1">
      <c r="A4187" s="42">
        <f t="shared" si="65"/>
        <v>4186</v>
      </c>
    </row>
    <row r="4188" spans="1:1">
      <c r="A4188" s="42">
        <f t="shared" si="65"/>
        <v>4187</v>
      </c>
    </row>
    <row r="4189" spans="1:1">
      <c r="A4189" s="42">
        <f t="shared" si="65"/>
        <v>4188</v>
      </c>
    </row>
    <row r="4190" spans="1:1">
      <c r="A4190" s="42">
        <f t="shared" si="65"/>
        <v>4189</v>
      </c>
    </row>
    <row r="4191" spans="1:1">
      <c r="A4191" s="42">
        <f t="shared" si="65"/>
        <v>4190</v>
      </c>
    </row>
    <row r="4192" spans="1:1">
      <c r="A4192" s="42">
        <f t="shared" si="65"/>
        <v>4191</v>
      </c>
    </row>
    <row r="4193" spans="1:1">
      <c r="A4193" s="42">
        <f t="shared" si="65"/>
        <v>4192</v>
      </c>
    </row>
    <row r="4194" spans="1:1">
      <c r="A4194" s="42">
        <f t="shared" si="65"/>
        <v>4193</v>
      </c>
    </row>
    <row r="4195" spans="1:1">
      <c r="A4195" s="42">
        <f t="shared" si="65"/>
        <v>4194</v>
      </c>
    </row>
    <row r="4196" spans="1:1">
      <c r="A4196" s="42">
        <f t="shared" si="65"/>
        <v>4195</v>
      </c>
    </row>
    <row r="4197" spans="1:1">
      <c r="A4197" s="42">
        <f t="shared" si="65"/>
        <v>4196</v>
      </c>
    </row>
    <row r="4198" spans="1:1">
      <c r="A4198" s="42">
        <f t="shared" si="65"/>
        <v>4197</v>
      </c>
    </row>
    <row r="4199" spans="1:1">
      <c r="A4199" s="42">
        <f t="shared" si="65"/>
        <v>4198</v>
      </c>
    </row>
    <row r="4200" spans="1:1">
      <c r="A4200" s="42">
        <f t="shared" si="65"/>
        <v>4199</v>
      </c>
    </row>
    <row r="4201" spans="1:1">
      <c r="A4201" s="42">
        <f t="shared" si="65"/>
        <v>4200</v>
      </c>
    </row>
    <row r="4202" spans="1:1">
      <c r="A4202" s="42">
        <f t="shared" si="65"/>
        <v>4201</v>
      </c>
    </row>
    <row r="4203" spans="1:1">
      <c r="A4203" s="42">
        <f t="shared" si="65"/>
        <v>4202</v>
      </c>
    </row>
    <row r="4204" spans="1:1">
      <c r="A4204" s="42">
        <f t="shared" si="65"/>
        <v>4203</v>
      </c>
    </row>
    <row r="4205" spans="1:1">
      <c r="A4205" s="42">
        <f t="shared" si="65"/>
        <v>4204</v>
      </c>
    </row>
    <row r="4206" spans="1:1">
      <c r="A4206" s="42">
        <f t="shared" si="65"/>
        <v>4205</v>
      </c>
    </row>
    <row r="4207" spans="1:1">
      <c r="A4207" s="42">
        <f t="shared" si="65"/>
        <v>4206</v>
      </c>
    </row>
    <row r="4208" spans="1:1">
      <c r="A4208" s="42">
        <f t="shared" si="65"/>
        <v>4207</v>
      </c>
    </row>
    <row r="4209" spans="1:1">
      <c r="A4209" s="42">
        <f t="shared" si="65"/>
        <v>4208</v>
      </c>
    </row>
    <row r="4210" spans="1:1">
      <c r="A4210" s="42">
        <f t="shared" si="65"/>
        <v>4209</v>
      </c>
    </row>
    <row r="4211" spans="1:1">
      <c r="A4211" s="42">
        <f t="shared" si="65"/>
        <v>4210</v>
      </c>
    </row>
    <row r="4212" spans="1:1">
      <c r="A4212" s="42">
        <f t="shared" si="65"/>
        <v>4211</v>
      </c>
    </row>
    <row r="4213" spans="1:1">
      <c r="A4213" s="42">
        <f t="shared" si="65"/>
        <v>4212</v>
      </c>
    </row>
    <row r="4214" spans="1:1">
      <c r="A4214" s="42">
        <f t="shared" si="65"/>
        <v>4213</v>
      </c>
    </row>
    <row r="4215" spans="1:1">
      <c r="A4215" s="42">
        <f t="shared" si="65"/>
        <v>4214</v>
      </c>
    </row>
    <row r="4216" spans="1:1">
      <c r="A4216" s="42">
        <f t="shared" si="65"/>
        <v>4215</v>
      </c>
    </row>
    <row r="4217" spans="1:1">
      <c r="A4217" s="42">
        <f t="shared" si="65"/>
        <v>4216</v>
      </c>
    </row>
    <row r="4218" spans="1:1">
      <c r="A4218" s="42">
        <f t="shared" si="65"/>
        <v>4217</v>
      </c>
    </row>
    <row r="4219" spans="1:1">
      <c r="A4219" s="42">
        <f t="shared" si="65"/>
        <v>4218</v>
      </c>
    </row>
    <row r="4220" spans="1:1">
      <c r="A4220" s="42">
        <f t="shared" si="65"/>
        <v>4219</v>
      </c>
    </row>
    <row r="4221" spans="1:1">
      <c r="A4221" s="42">
        <f t="shared" si="65"/>
        <v>4220</v>
      </c>
    </row>
    <row r="4222" spans="1:1">
      <c r="A4222" s="42">
        <f t="shared" si="65"/>
        <v>4221</v>
      </c>
    </row>
    <row r="4223" spans="1:1">
      <c r="A4223" s="42">
        <f t="shared" si="65"/>
        <v>4222</v>
      </c>
    </row>
    <row r="4224" spans="1:1">
      <c r="A4224" s="42">
        <f t="shared" si="65"/>
        <v>4223</v>
      </c>
    </row>
    <row r="4225" spans="1:1">
      <c r="A4225" s="42">
        <f t="shared" si="65"/>
        <v>4224</v>
      </c>
    </row>
    <row r="4226" spans="1:1">
      <c r="A4226" s="42">
        <f t="shared" si="65"/>
        <v>4225</v>
      </c>
    </row>
    <row r="4227" spans="1:1">
      <c r="A4227" s="42">
        <f t="shared" ref="A4227:A4290" si="66">ROW()-1</f>
        <v>4226</v>
      </c>
    </row>
    <row r="4228" spans="1:1">
      <c r="A4228" s="42">
        <f t="shared" si="66"/>
        <v>4227</v>
      </c>
    </row>
    <row r="4229" spans="1:1">
      <c r="A4229" s="42">
        <f t="shared" si="66"/>
        <v>4228</v>
      </c>
    </row>
    <row r="4230" spans="1:1">
      <c r="A4230" s="42">
        <f t="shared" si="66"/>
        <v>4229</v>
      </c>
    </row>
    <row r="4231" spans="1:1">
      <c r="A4231" s="42">
        <f t="shared" si="66"/>
        <v>4230</v>
      </c>
    </row>
    <row r="4232" spans="1:1">
      <c r="A4232" s="42">
        <f t="shared" si="66"/>
        <v>4231</v>
      </c>
    </row>
    <row r="4233" spans="1:1">
      <c r="A4233" s="42">
        <f t="shared" si="66"/>
        <v>4232</v>
      </c>
    </row>
    <row r="4234" spans="1:1">
      <c r="A4234" s="42">
        <f t="shared" si="66"/>
        <v>4233</v>
      </c>
    </row>
    <row r="4235" spans="1:1">
      <c r="A4235" s="42">
        <f t="shared" si="66"/>
        <v>4234</v>
      </c>
    </row>
    <row r="4236" spans="1:1">
      <c r="A4236" s="42">
        <f t="shared" si="66"/>
        <v>4235</v>
      </c>
    </row>
    <row r="4237" spans="1:1">
      <c r="A4237" s="42">
        <f t="shared" si="66"/>
        <v>4236</v>
      </c>
    </row>
    <row r="4238" spans="1:1">
      <c r="A4238" s="42">
        <f t="shared" si="66"/>
        <v>4237</v>
      </c>
    </row>
    <row r="4239" spans="1:1">
      <c r="A4239" s="42">
        <f t="shared" si="66"/>
        <v>4238</v>
      </c>
    </row>
    <row r="4240" spans="1:1">
      <c r="A4240" s="42">
        <f t="shared" si="66"/>
        <v>4239</v>
      </c>
    </row>
    <row r="4241" spans="1:1">
      <c r="A4241" s="42">
        <f t="shared" si="66"/>
        <v>4240</v>
      </c>
    </row>
    <row r="4242" spans="1:1">
      <c r="A4242" s="42">
        <f t="shared" si="66"/>
        <v>4241</v>
      </c>
    </row>
    <row r="4243" spans="1:1">
      <c r="A4243" s="42">
        <f t="shared" si="66"/>
        <v>4242</v>
      </c>
    </row>
    <row r="4244" spans="1:1">
      <c r="A4244" s="42">
        <f t="shared" si="66"/>
        <v>4243</v>
      </c>
    </row>
    <row r="4245" spans="1:1">
      <c r="A4245" s="42">
        <f t="shared" si="66"/>
        <v>4244</v>
      </c>
    </row>
    <row r="4246" spans="1:1">
      <c r="A4246" s="42">
        <f t="shared" si="66"/>
        <v>4245</v>
      </c>
    </row>
    <row r="4247" spans="1:1">
      <c r="A4247" s="42">
        <f t="shared" si="66"/>
        <v>4246</v>
      </c>
    </row>
    <row r="4248" spans="1:1">
      <c r="A4248" s="42">
        <f t="shared" si="66"/>
        <v>4247</v>
      </c>
    </row>
    <row r="4249" spans="1:1">
      <c r="A4249" s="42">
        <f t="shared" si="66"/>
        <v>4248</v>
      </c>
    </row>
    <row r="4250" spans="1:1">
      <c r="A4250" s="42">
        <f t="shared" si="66"/>
        <v>4249</v>
      </c>
    </row>
    <row r="4251" spans="1:1">
      <c r="A4251" s="42">
        <f t="shared" si="66"/>
        <v>4250</v>
      </c>
    </row>
    <row r="4252" spans="1:1">
      <c r="A4252" s="42">
        <f t="shared" si="66"/>
        <v>4251</v>
      </c>
    </row>
    <row r="4253" spans="1:1">
      <c r="A4253" s="42">
        <f t="shared" si="66"/>
        <v>4252</v>
      </c>
    </row>
    <row r="4254" spans="1:1">
      <c r="A4254" s="42">
        <f t="shared" si="66"/>
        <v>4253</v>
      </c>
    </row>
    <row r="4255" spans="1:1">
      <c r="A4255" s="42">
        <f t="shared" si="66"/>
        <v>4254</v>
      </c>
    </row>
    <row r="4256" spans="1:1">
      <c r="A4256" s="42">
        <f t="shared" si="66"/>
        <v>4255</v>
      </c>
    </row>
    <row r="4257" spans="1:1">
      <c r="A4257" s="42">
        <f t="shared" si="66"/>
        <v>4256</v>
      </c>
    </row>
    <row r="4258" spans="1:1">
      <c r="A4258" s="42">
        <f t="shared" si="66"/>
        <v>4257</v>
      </c>
    </row>
    <row r="4259" spans="1:1">
      <c r="A4259" s="42">
        <f t="shared" si="66"/>
        <v>4258</v>
      </c>
    </row>
    <row r="4260" spans="1:1">
      <c r="A4260" s="42">
        <f t="shared" si="66"/>
        <v>4259</v>
      </c>
    </row>
    <row r="4261" spans="1:1">
      <c r="A4261" s="42">
        <f t="shared" si="66"/>
        <v>4260</v>
      </c>
    </row>
    <row r="4262" spans="1:1">
      <c r="A4262" s="42">
        <f t="shared" si="66"/>
        <v>4261</v>
      </c>
    </row>
    <row r="4263" spans="1:1">
      <c r="A4263" s="42">
        <f t="shared" si="66"/>
        <v>4262</v>
      </c>
    </row>
    <row r="4264" spans="1:1">
      <c r="A4264" s="42">
        <f t="shared" si="66"/>
        <v>4263</v>
      </c>
    </row>
    <row r="4265" spans="1:1">
      <c r="A4265" s="42">
        <f t="shared" si="66"/>
        <v>4264</v>
      </c>
    </row>
    <row r="4266" spans="1:1">
      <c r="A4266" s="42">
        <f t="shared" si="66"/>
        <v>4265</v>
      </c>
    </row>
    <row r="4267" spans="1:1">
      <c r="A4267" s="42">
        <f t="shared" si="66"/>
        <v>4266</v>
      </c>
    </row>
    <row r="4268" spans="1:1">
      <c r="A4268" s="42">
        <f t="shared" si="66"/>
        <v>4267</v>
      </c>
    </row>
    <row r="4269" spans="1:1">
      <c r="A4269" s="42">
        <f t="shared" si="66"/>
        <v>4268</v>
      </c>
    </row>
    <row r="4270" spans="1:1">
      <c r="A4270" s="42">
        <f t="shared" si="66"/>
        <v>4269</v>
      </c>
    </row>
    <row r="4271" spans="1:1">
      <c r="A4271" s="42">
        <f t="shared" si="66"/>
        <v>4270</v>
      </c>
    </row>
    <row r="4272" spans="1:1">
      <c r="A4272" s="42">
        <f t="shared" si="66"/>
        <v>4271</v>
      </c>
    </row>
    <row r="4273" spans="1:1">
      <c r="A4273" s="42">
        <f t="shared" si="66"/>
        <v>4272</v>
      </c>
    </row>
    <row r="4274" spans="1:1">
      <c r="A4274" s="42">
        <f t="shared" si="66"/>
        <v>4273</v>
      </c>
    </row>
    <row r="4275" spans="1:1">
      <c r="A4275" s="42">
        <f t="shared" si="66"/>
        <v>4274</v>
      </c>
    </row>
    <row r="4276" spans="1:1">
      <c r="A4276" s="42">
        <f t="shared" si="66"/>
        <v>4275</v>
      </c>
    </row>
    <row r="4277" spans="1:1">
      <c r="A4277" s="42">
        <f t="shared" si="66"/>
        <v>4276</v>
      </c>
    </row>
    <row r="4278" spans="1:1">
      <c r="A4278" s="42">
        <f t="shared" si="66"/>
        <v>4277</v>
      </c>
    </row>
    <row r="4279" spans="1:1">
      <c r="A4279" s="42">
        <f t="shared" si="66"/>
        <v>4278</v>
      </c>
    </row>
    <row r="4280" spans="1:1">
      <c r="A4280" s="42">
        <f t="shared" si="66"/>
        <v>4279</v>
      </c>
    </row>
    <row r="4281" spans="1:1">
      <c r="A4281" s="42">
        <f t="shared" si="66"/>
        <v>4280</v>
      </c>
    </row>
    <row r="4282" spans="1:1">
      <c r="A4282" s="42">
        <f t="shared" si="66"/>
        <v>4281</v>
      </c>
    </row>
    <row r="4283" spans="1:1">
      <c r="A4283" s="42">
        <f t="shared" si="66"/>
        <v>4282</v>
      </c>
    </row>
    <row r="4284" spans="1:1">
      <c r="A4284" s="42">
        <f t="shared" si="66"/>
        <v>4283</v>
      </c>
    </row>
    <row r="4285" spans="1:1">
      <c r="A4285" s="42">
        <f t="shared" si="66"/>
        <v>4284</v>
      </c>
    </row>
    <row r="4286" spans="1:1">
      <c r="A4286" s="42">
        <f t="shared" si="66"/>
        <v>4285</v>
      </c>
    </row>
    <row r="4287" spans="1:1">
      <c r="A4287" s="42">
        <f t="shared" si="66"/>
        <v>4286</v>
      </c>
    </row>
    <row r="4288" spans="1:1">
      <c r="A4288" s="42">
        <f t="shared" si="66"/>
        <v>4287</v>
      </c>
    </row>
    <row r="4289" spans="1:1">
      <c r="A4289" s="42">
        <f t="shared" si="66"/>
        <v>4288</v>
      </c>
    </row>
    <row r="4290" spans="1:1">
      <c r="A4290" s="42">
        <f t="shared" si="66"/>
        <v>4289</v>
      </c>
    </row>
    <row r="4291" spans="1:1">
      <c r="A4291" s="42">
        <f t="shared" ref="A4291:A4354" si="67">ROW()-1</f>
        <v>4290</v>
      </c>
    </row>
    <row r="4292" spans="1:1">
      <c r="A4292" s="42">
        <f t="shared" si="67"/>
        <v>4291</v>
      </c>
    </row>
    <row r="4293" spans="1:1">
      <c r="A4293" s="42">
        <f t="shared" si="67"/>
        <v>4292</v>
      </c>
    </row>
    <row r="4294" spans="1:1">
      <c r="A4294" s="42">
        <f t="shared" si="67"/>
        <v>4293</v>
      </c>
    </row>
    <row r="4295" spans="1:1">
      <c r="A4295" s="42">
        <f t="shared" si="67"/>
        <v>4294</v>
      </c>
    </row>
    <row r="4296" spans="1:1">
      <c r="A4296" s="42">
        <f t="shared" si="67"/>
        <v>4295</v>
      </c>
    </row>
    <row r="4297" spans="1:1">
      <c r="A4297" s="42">
        <f t="shared" si="67"/>
        <v>4296</v>
      </c>
    </row>
    <row r="4298" spans="1:1">
      <c r="A4298" s="42">
        <f t="shared" si="67"/>
        <v>4297</v>
      </c>
    </row>
    <row r="4299" spans="1:1">
      <c r="A4299" s="42">
        <f t="shared" si="67"/>
        <v>4298</v>
      </c>
    </row>
    <row r="4300" spans="1:1">
      <c r="A4300" s="42">
        <f t="shared" si="67"/>
        <v>4299</v>
      </c>
    </row>
    <row r="4301" spans="1:1">
      <c r="A4301" s="42">
        <f t="shared" si="67"/>
        <v>4300</v>
      </c>
    </row>
    <row r="4302" spans="1:1">
      <c r="A4302" s="42">
        <f t="shared" si="67"/>
        <v>4301</v>
      </c>
    </row>
    <row r="4303" spans="1:1">
      <c r="A4303" s="42">
        <f t="shared" si="67"/>
        <v>4302</v>
      </c>
    </row>
    <row r="4304" spans="1:1">
      <c r="A4304" s="42">
        <f t="shared" si="67"/>
        <v>4303</v>
      </c>
    </row>
    <row r="4305" spans="1:1">
      <c r="A4305" s="42">
        <f t="shared" si="67"/>
        <v>4304</v>
      </c>
    </row>
    <row r="4306" spans="1:1">
      <c r="A4306" s="42">
        <f t="shared" si="67"/>
        <v>4305</v>
      </c>
    </row>
    <row r="4307" spans="1:1">
      <c r="A4307" s="42">
        <f t="shared" si="67"/>
        <v>4306</v>
      </c>
    </row>
    <row r="4308" spans="1:1">
      <c r="A4308" s="42">
        <f t="shared" si="67"/>
        <v>4307</v>
      </c>
    </row>
    <row r="4309" spans="1:1">
      <c r="A4309" s="42">
        <f t="shared" si="67"/>
        <v>4308</v>
      </c>
    </row>
    <row r="4310" spans="1:1">
      <c r="A4310" s="42">
        <f t="shared" si="67"/>
        <v>4309</v>
      </c>
    </row>
    <row r="4311" spans="1:1">
      <c r="A4311" s="42">
        <f t="shared" si="67"/>
        <v>4310</v>
      </c>
    </row>
    <row r="4312" spans="1:1">
      <c r="A4312" s="42">
        <f t="shared" si="67"/>
        <v>4311</v>
      </c>
    </row>
    <row r="4313" spans="1:1">
      <c r="A4313" s="42">
        <f t="shared" si="67"/>
        <v>4312</v>
      </c>
    </row>
    <row r="4314" spans="1:1">
      <c r="A4314" s="42">
        <f t="shared" si="67"/>
        <v>4313</v>
      </c>
    </row>
    <row r="4315" spans="1:1">
      <c r="A4315" s="42">
        <f t="shared" si="67"/>
        <v>4314</v>
      </c>
    </row>
    <row r="4316" spans="1:1">
      <c r="A4316" s="42">
        <f t="shared" si="67"/>
        <v>4315</v>
      </c>
    </row>
    <row r="4317" spans="1:1">
      <c r="A4317" s="42">
        <f t="shared" si="67"/>
        <v>4316</v>
      </c>
    </row>
    <row r="4318" spans="1:1">
      <c r="A4318" s="42">
        <f t="shared" si="67"/>
        <v>4317</v>
      </c>
    </row>
    <row r="4319" spans="1:1">
      <c r="A4319" s="42">
        <f t="shared" si="67"/>
        <v>4318</v>
      </c>
    </row>
    <row r="4320" spans="1:1">
      <c r="A4320" s="42">
        <f t="shared" si="67"/>
        <v>4319</v>
      </c>
    </row>
    <row r="4321" spans="1:1">
      <c r="A4321" s="42">
        <f t="shared" si="67"/>
        <v>4320</v>
      </c>
    </row>
    <row r="4322" spans="1:1">
      <c r="A4322" s="42">
        <f t="shared" si="67"/>
        <v>4321</v>
      </c>
    </row>
    <row r="4323" spans="1:1">
      <c r="A4323" s="42">
        <f t="shared" si="67"/>
        <v>4322</v>
      </c>
    </row>
    <row r="4324" spans="1:1">
      <c r="A4324" s="42">
        <f t="shared" si="67"/>
        <v>4323</v>
      </c>
    </row>
    <row r="4325" spans="1:1">
      <c r="A4325" s="42">
        <f t="shared" si="67"/>
        <v>4324</v>
      </c>
    </row>
    <row r="4326" spans="1:1">
      <c r="A4326" s="42">
        <f t="shared" si="67"/>
        <v>4325</v>
      </c>
    </row>
    <row r="4327" spans="1:1">
      <c r="A4327" s="42">
        <f t="shared" si="67"/>
        <v>4326</v>
      </c>
    </row>
    <row r="4328" spans="1:1">
      <c r="A4328" s="42">
        <f t="shared" si="67"/>
        <v>4327</v>
      </c>
    </row>
    <row r="4329" spans="1:1">
      <c r="A4329" s="42">
        <f t="shared" si="67"/>
        <v>4328</v>
      </c>
    </row>
    <row r="4330" spans="1:1">
      <c r="A4330" s="42">
        <f t="shared" si="67"/>
        <v>4329</v>
      </c>
    </row>
    <row r="4331" spans="1:1">
      <c r="A4331" s="42">
        <f t="shared" si="67"/>
        <v>4330</v>
      </c>
    </row>
    <row r="4332" spans="1:1">
      <c r="A4332" s="42">
        <f t="shared" si="67"/>
        <v>4331</v>
      </c>
    </row>
    <row r="4333" spans="1:1">
      <c r="A4333" s="42">
        <f t="shared" si="67"/>
        <v>4332</v>
      </c>
    </row>
    <row r="4334" spans="1:1">
      <c r="A4334" s="42">
        <f t="shared" si="67"/>
        <v>4333</v>
      </c>
    </row>
    <row r="4335" spans="1:1">
      <c r="A4335" s="42">
        <f t="shared" si="67"/>
        <v>4334</v>
      </c>
    </row>
    <row r="4336" spans="1:1">
      <c r="A4336" s="42">
        <f t="shared" si="67"/>
        <v>4335</v>
      </c>
    </row>
    <row r="4337" spans="1:1">
      <c r="A4337" s="42">
        <f t="shared" si="67"/>
        <v>4336</v>
      </c>
    </row>
    <row r="4338" spans="1:1">
      <c r="A4338" s="42">
        <f t="shared" si="67"/>
        <v>4337</v>
      </c>
    </row>
    <row r="4339" spans="1:1">
      <c r="A4339" s="42">
        <f t="shared" si="67"/>
        <v>4338</v>
      </c>
    </row>
    <row r="4340" spans="1:1">
      <c r="A4340" s="42">
        <f t="shared" si="67"/>
        <v>4339</v>
      </c>
    </row>
    <row r="4341" spans="1:1">
      <c r="A4341" s="42">
        <f t="shared" si="67"/>
        <v>4340</v>
      </c>
    </row>
    <row r="4342" spans="1:1">
      <c r="A4342" s="42">
        <f t="shared" si="67"/>
        <v>4341</v>
      </c>
    </row>
    <row r="4343" spans="1:1">
      <c r="A4343" s="42">
        <f t="shared" si="67"/>
        <v>4342</v>
      </c>
    </row>
    <row r="4344" spans="1:1">
      <c r="A4344" s="42">
        <f t="shared" si="67"/>
        <v>4343</v>
      </c>
    </row>
    <row r="4345" spans="1:1">
      <c r="A4345" s="42">
        <f t="shared" si="67"/>
        <v>4344</v>
      </c>
    </row>
    <row r="4346" spans="1:1">
      <c r="A4346" s="42">
        <f t="shared" si="67"/>
        <v>4345</v>
      </c>
    </row>
    <row r="4347" spans="1:1">
      <c r="A4347" s="42">
        <f t="shared" si="67"/>
        <v>4346</v>
      </c>
    </row>
    <row r="4348" spans="1:1">
      <c r="A4348" s="42">
        <f t="shared" si="67"/>
        <v>4347</v>
      </c>
    </row>
    <row r="4349" spans="1:1">
      <c r="A4349" s="42">
        <f t="shared" si="67"/>
        <v>4348</v>
      </c>
    </row>
    <row r="4350" spans="1:1">
      <c r="A4350" s="42">
        <f t="shared" si="67"/>
        <v>4349</v>
      </c>
    </row>
    <row r="4351" spans="1:1">
      <c r="A4351" s="42">
        <f t="shared" si="67"/>
        <v>4350</v>
      </c>
    </row>
    <row r="4352" spans="1:1">
      <c r="A4352" s="42">
        <f t="shared" si="67"/>
        <v>4351</v>
      </c>
    </row>
    <row r="4353" spans="1:1">
      <c r="A4353" s="42">
        <f t="shared" si="67"/>
        <v>4352</v>
      </c>
    </row>
    <row r="4354" spans="1:1">
      <c r="A4354" s="42">
        <f t="shared" si="67"/>
        <v>4353</v>
      </c>
    </row>
    <row r="4355" spans="1:1">
      <c r="A4355" s="42">
        <f t="shared" ref="A4355:A4418" si="68">ROW()-1</f>
        <v>4354</v>
      </c>
    </row>
    <row r="4356" spans="1:1">
      <c r="A4356" s="42">
        <f t="shared" si="68"/>
        <v>4355</v>
      </c>
    </row>
    <row r="4357" spans="1:1">
      <c r="A4357" s="42">
        <f t="shared" si="68"/>
        <v>4356</v>
      </c>
    </row>
    <row r="4358" spans="1:1">
      <c r="A4358" s="42">
        <f t="shared" si="68"/>
        <v>4357</v>
      </c>
    </row>
    <row r="4359" spans="1:1">
      <c r="A4359" s="42">
        <f t="shared" si="68"/>
        <v>4358</v>
      </c>
    </row>
    <row r="4360" spans="1:1">
      <c r="A4360" s="42">
        <f t="shared" si="68"/>
        <v>4359</v>
      </c>
    </row>
    <row r="4361" spans="1:1">
      <c r="A4361" s="42">
        <f t="shared" si="68"/>
        <v>4360</v>
      </c>
    </row>
    <row r="4362" spans="1:1">
      <c r="A4362" s="42">
        <f t="shared" si="68"/>
        <v>4361</v>
      </c>
    </row>
    <row r="4363" spans="1:1">
      <c r="A4363" s="42">
        <f t="shared" si="68"/>
        <v>4362</v>
      </c>
    </row>
    <row r="4364" spans="1:1">
      <c r="A4364" s="42">
        <f t="shared" si="68"/>
        <v>4363</v>
      </c>
    </row>
    <row r="4365" spans="1:1">
      <c r="A4365" s="42">
        <f t="shared" si="68"/>
        <v>4364</v>
      </c>
    </row>
    <row r="4366" spans="1:1">
      <c r="A4366" s="42">
        <f t="shared" si="68"/>
        <v>4365</v>
      </c>
    </row>
    <row r="4367" spans="1:1">
      <c r="A4367" s="42">
        <f t="shared" si="68"/>
        <v>4366</v>
      </c>
    </row>
    <row r="4368" spans="1:1">
      <c r="A4368" s="42">
        <f t="shared" si="68"/>
        <v>4367</v>
      </c>
    </row>
    <row r="4369" spans="1:1">
      <c r="A4369" s="42">
        <f t="shared" si="68"/>
        <v>4368</v>
      </c>
    </row>
    <row r="4370" spans="1:1">
      <c r="A4370" s="42">
        <f t="shared" si="68"/>
        <v>4369</v>
      </c>
    </row>
    <row r="4371" spans="1:1">
      <c r="A4371" s="42">
        <f t="shared" si="68"/>
        <v>4370</v>
      </c>
    </row>
    <row r="4372" spans="1:1">
      <c r="A4372" s="42">
        <f t="shared" si="68"/>
        <v>4371</v>
      </c>
    </row>
    <row r="4373" spans="1:1">
      <c r="A4373" s="42">
        <f t="shared" si="68"/>
        <v>4372</v>
      </c>
    </row>
    <row r="4374" spans="1:1">
      <c r="A4374" s="42">
        <f t="shared" si="68"/>
        <v>4373</v>
      </c>
    </row>
    <row r="4375" spans="1:1">
      <c r="A4375" s="42">
        <f t="shared" si="68"/>
        <v>4374</v>
      </c>
    </row>
    <row r="4376" spans="1:1">
      <c r="A4376" s="42">
        <f t="shared" si="68"/>
        <v>4375</v>
      </c>
    </row>
    <row r="4377" spans="1:1">
      <c r="A4377" s="42">
        <f t="shared" si="68"/>
        <v>4376</v>
      </c>
    </row>
    <row r="4378" spans="1:1">
      <c r="A4378" s="42">
        <f t="shared" si="68"/>
        <v>4377</v>
      </c>
    </row>
    <row r="4379" spans="1:1">
      <c r="A4379" s="42">
        <f t="shared" si="68"/>
        <v>4378</v>
      </c>
    </row>
    <row r="4380" spans="1:1">
      <c r="A4380" s="42">
        <f t="shared" si="68"/>
        <v>4379</v>
      </c>
    </row>
    <row r="4381" spans="1:1">
      <c r="A4381" s="42">
        <f t="shared" si="68"/>
        <v>4380</v>
      </c>
    </row>
    <row r="4382" spans="1:1">
      <c r="A4382" s="42">
        <f t="shared" si="68"/>
        <v>4381</v>
      </c>
    </row>
    <row r="4383" spans="1:1">
      <c r="A4383" s="42">
        <f t="shared" si="68"/>
        <v>4382</v>
      </c>
    </row>
    <row r="4384" spans="1:1">
      <c r="A4384" s="42">
        <f t="shared" si="68"/>
        <v>4383</v>
      </c>
    </row>
    <row r="4385" spans="1:1">
      <c r="A4385" s="42">
        <f t="shared" si="68"/>
        <v>4384</v>
      </c>
    </row>
    <row r="4386" spans="1:1">
      <c r="A4386" s="42">
        <f t="shared" si="68"/>
        <v>4385</v>
      </c>
    </row>
    <row r="4387" spans="1:1">
      <c r="A4387" s="42">
        <f t="shared" si="68"/>
        <v>4386</v>
      </c>
    </row>
    <row r="4388" spans="1:1">
      <c r="A4388" s="42">
        <f t="shared" si="68"/>
        <v>4387</v>
      </c>
    </row>
    <row r="4389" spans="1:1">
      <c r="A4389" s="42">
        <f t="shared" si="68"/>
        <v>4388</v>
      </c>
    </row>
    <row r="4390" spans="1:1">
      <c r="A4390" s="42">
        <f t="shared" si="68"/>
        <v>4389</v>
      </c>
    </row>
    <row r="4391" spans="1:1">
      <c r="A4391" s="42">
        <f t="shared" si="68"/>
        <v>4390</v>
      </c>
    </row>
    <row r="4392" spans="1:1">
      <c r="A4392" s="42">
        <f t="shared" si="68"/>
        <v>4391</v>
      </c>
    </row>
    <row r="4393" spans="1:1">
      <c r="A4393" s="42">
        <f t="shared" si="68"/>
        <v>4392</v>
      </c>
    </row>
    <row r="4394" spans="1:1">
      <c r="A4394" s="42">
        <f t="shared" si="68"/>
        <v>4393</v>
      </c>
    </row>
    <row r="4395" spans="1:1">
      <c r="A4395" s="42">
        <f t="shared" si="68"/>
        <v>4394</v>
      </c>
    </row>
    <row r="4396" spans="1:1">
      <c r="A4396" s="42">
        <f t="shared" si="68"/>
        <v>4395</v>
      </c>
    </row>
    <row r="4397" spans="1:1">
      <c r="A4397" s="42">
        <f t="shared" si="68"/>
        <v>4396</v>
      </c>
    </row>
    <row r="4398" spans="1:1">
      <c r="A4398" s="42">
        <f t="shared" si="68"/>
        <v>4397</v>
      </c>
    </row>
    <row r="4399" spans="1:1">
      <c r="A4399" s="42">
        <f t="shared" si="68"/>
        <v>4398</v>
      </c>
    </row>
    <row r="4400" spans="1:1">
      <c r="A4400" s="42">
        <f t="shared" si="68"/>
        <v>4399</v>
      </c>
    </row>
    <row r="4401" spans="1:1">
      <c r="A4401" s="42">
        <f t="shared" si="68"/>
        <v>4400</v>
      </c>
    </row>
    <row r="4402" spans="1:1">
      <c r="A4402" s="42">
        <f t="shared" si="68"/>
        <v>4401</v>
      </c>
    </row>
    <row r="4403" spans="1:1">
      <c r="A4403" s="42">
        <f t="shared" si="68"/>
        <v>4402</v>
      </c>
    </row>
    <row r="4404" spans="1:1">
      <c r="A4404" s="42">
        <f t="shared" si="68"/>
        <v>4403</v>
      </c>
    </row>
    <row r="4405" spans="1:1">
      <c r="A4405" s="42">
        <f t="shared" si="68"/>
        <v>4404</v>
      </c>
    </row>
    <row r="4406" spans="1:1">
      <c r="A4406" s="42">
        <f t="shared" si="68"/>
        <v>4405</v>
      </c>
    </row>
    <row r="4407" spans="1:1">
      <c r="A4407" s="42">
        <f t="shared" si="68"/>
        <v>4406</v>
      </c>
    </row>
    <row r="4408" spans="1:1">
      <c r="A4408" s="42">
        <f t="shared" si="68"/>
        <v>4407</v>
      </c>
    </row>
    <row r="4409" spans="1:1">
      <c r="A4409" s="42">
        <f t="shared" si="68"/>
        <v>4408</v>
      </c>
    </row>
    <row r="4410" spans="1:1">
      <c r="A4410" s="42">
        <f t="shared" si="68"/>
        <v>4409</v>
      </c>
    </row>
    <row r="4411" spans="1:1">
      <c r="A4411" s="42">
        <f t="shared" si="68"/>
        <v>4410</v>
      </c>
    </row>
    <row r="4412" spans="1:1">
      <c r="A4412" s="42">
        <f t="shared" si="68"/>
        <v>4411</v>
      </c>
    </row>
    <row r="4413" spans="1:1">
      <c r="A4413" s="42">
        <f t="shared" si="68"/>
        <v>4412</v>
      </c>
    </row>
    <row r="4414" spans="1:1">
      <c r="A4414" s="42">
        <f t="shared" si="68"/>
        <v>4413</v>
      </c>
    </row>
    <row r="4415" spans="1:1">
      <c r="A4415" s="42">
        <f t="shared" si="68"/>
        <v>4414</v>
      </c>
    </row>
    <row r="4416" spans="1:1">
      <c r="A4416" s="42">
        <f t="shared" si="68"/>
        <v>4415</v>
      </c>
    </row>
    <row r="4417" spans="1:1">
      <c r="A4417" s="42">
        <f t="shared" si="68"/>
        <v>4416</v>
      </c>
    </row>
    <row r="4418" spans="1:1">
      <c r="A4418" s="42">
        <f t="shared" si="68"/>
        <v>4417</v>
      </c>
    </row>
    <row r="4419" spans="1:1">
      <c r="A4419" s="42">
        <f t="shared" ref="A4419:A4482" si="69">ROW()-1</f>
        <v>4418</v>
      </c>
    </row>
    <row r="4420" spans="1:1">
      <c r="A4420" s="42">
        <f t="shared" si="69"/>
        <v>4419</v>
      </c>
    </row>
    <row r="4421" spans="1:1">
      <c r="A4421" s="42">
        <f t="shared" si="69"/>
        <v>4420</v>
      </c>
    </row>
    <row r="4422" spans="1:1">
      <c r="A4422" s="42">
        <f t="shared" si="69"/>
        <v>4421</v>
      </c>
    </row>
    <row r="4423" spans="1:1">
      <c r="A4423" s="42">
        <f t="shared" si="69"/>
        <v>4422</v>
      </c>
    </row>
    <row r="4424" spans="1:1">
      <c r="A4424" s="42">
        <f t="shared" si="69"/>
        <v>4423</v>
      </c>
    </row>
    <row r="4425" spans="1:1">
      <c r="A4425" s="42">
        <f t="shared" si="69"/>
        <v>4424</v>
      </c>
    </row>
    <row r="4426" spans="1:1">
      <c r="A4426" s="42">
        <f t="shared" si="69"/>
        <v>4425</v>
      </c>
    </row>
    <row r="4427" spans="1:1">
      <c r="A4427" s="42">
        <f t="shared" si="69"/>
        <v>4426</v>
      </c>
    </row>
    <row r="4428" spans="1:1">
      <c r="A4428" s="42">
        <f t="shared" si="69"/>
        <v>4427</v>
      </c>
    </row>
    <row r="4429" spans="1:1">
      <c r="A4429" s="42">
        <f t="shared" si="69"/>
        <v>4428</v>
      </c>
    </row>
    <row r="4430" spans="1:1">
      <c r="A4430" s="42">
        <f t="shared" si="69"/>
        <v>4429</v>
      </c>
    </row>
    <row r="4431" spans="1:1">
      <c r="A4431" s="42">
        <f t="shared" si="69"/>
        <v>4430</v>
      </c>
    </row>
    <row r="4432" spans="1:1">
      <c r="A4432" s="42">
        <f t="shared" si="69"/>
        <v>4431</v>
      </c>
    </row>
    <row r="4433" spans="1:1">
      <c r="A4433" s="42">
        <f t="shared" si="69"/>
        <v>4432</v>
      </c>
    </row>
    <row r="4434" spans="1:1">
      <c r="A4434" s="42">
        <f t="shared" si="69"/>
        <v>4433</v>
      </c>
    </row>
    <row r="4435" spans="1:1">
      <c r="A4435" s="42">
        <f t="shared" si="69"/>
        <v>4434</v>
      </c>
    </row>
    <row r="4436" spans="1:1">
      <c r="A4436" s="42">
        <f t="shared" si="69"/>
        <v>4435</v>
      </c>
    </row>
    <row r="4437" spans="1:1">
      <c r="A4437" s="42">
        <f t="shared" si="69"/>
        <v>4436</v>
      </c>
    </row>
    <row r="4438" spans="1:1">
      <c r="A4438" s="42">
        <f t="shared" si="69"/>
        <v>4437</v>
      </c>
    </row>
    <row r="4439" spans="1:1">
      <c r="A4439" s="42">
        <f t="shared" si="69"/>
        <v>4438</v>
      </c>
    </row>
    <row r="4440" spans="1:1">
      <c r="A4440" s="42">
        <f t="shared" si="69"/>
        <v>4439</v>
      </c>
    </row>
    <row r="4441" spans="1:1">
      <c r="A4441" s="42">
        <f t="shared" si="69"/>
        <v>4440</v>
      </c>
    </row>
    <row r="4442" spans="1:1">
      <c r="A4442" s="42">
        <f t="shared" si="69"/>
        <v>4441</v>
      </c>
    </row>
    <row r="4443" spans="1:1">
      <c r="A4443" s="42">
        <f t="shared" si="69"/>
        <v>4442</v>
      </c>
    </row>
    <row r="4444" spans="1:1">
      <c r="A4444" s="42">
        <f t="shared" si="69"/>
        <v>4443</v>
      </c>
    </row>
    <row r="4445" spans="1:1">
      <c r="A4445" s="42">
        <f t="shared" si="69"/>
        <v>4444</v>
      </c>
    </row>
    <row r="4446" spans="1:1">
      <c r="A4446" s="42">
        <f t="shared" si="69"/>
        <v>4445</v>
      </c>
    </row>
    <row r="4447" spans="1:1">
      <c r="A4447" s="42">
        <f t="shared" si="69"/>
        <v>4446</v>
      </c>
    </row>
    <row r="4448" spans="1:1">
      <c r="A4448" s="42">
        <f t="shared" si="69"/>
        <v>4447</v>
      </c>
    </row>
    <row r="4449" spans="1:1">
      <c r="A4449" s="42">
        <f t="shared" si="69"/>
        <v>4448</v>
      </c>
    </row>
    <row r="4450" spans="1:1">
      <c r="A4450" s="42">
        <f t="shared" si="69"/>
        <v>4449</v>
      </c>
    </row>
    <row r="4451" spans="1:1">
      <c r="A4451" s="42">
        <f t="shared" si="69"/>
        <v>4450</v>
      </c>
    </row>
    <row r="4452" spans="1:1">
      <c r="A4452" s="42">
        <f t="shared" si="69"/>
        <v>4451</v>
      </c>
    </row>
    <row r="4453" spans="1:1">
      <c r="A4453" s="42">
        <f t="shared" si="69"/>
        <v>4452</v>
      </c>
    </row>
    <row r="4454" spans="1:1">
      <c r="A4454" s="42">
        <f t="shared" si="69"/>
        <v>4453</v>
      </c>
    </row>
    <row r="4455" spans="1:1">
      <c r="A4455" s="42">
        <f t="shared" si="69"/>
        <v>4454</v>
      </c>
    </row>
    <row r="4456" spans="1:1">
      <c r="A4456" s="42">
        <f t="shared" si="69"/>
        <v>4455</v>
      </c>
    </row>
    <row r="4457" spans="1:1">
      <c r="A4457" s="42">
        <f t="shared" si="69"/>
        <v>4456</v>
      </c>
    </row>
    <row r="4458" spans="1:1">
      <c r="A4458" s="42">
        <f t="shared" si="69"/>
        <v>4457</v>
      </c>
    </row>
    <row r="4459" spans="1:1">
      <c r="A4459" s="42">
        <f t="shared" si="69"/>
        <v>4458</v>
      </c>
    </row>
    <row r="4460" spans="1:1">
      <c r="A4460" s="42">
        <f t="shared" si="69"/>
        <v>4459</v>
      </c>
    </row>
    <row r="4461" spans="1:1">
      <c r="A4461" s="42">
        <f t="shared" si="69"/>
        <v>4460</v>
      </c>
    </row>
    <row r="4462" spans="1:1">
      <c r="A4462" s="42">
        <f t="shared" si="69"/>
        <v>4461</v>
      </c>
    </row>
    <row r="4463" spans="1:1">
      <c r="A4463" s="42">
        <f t="shared" si="69"/>
        <v>4462</v>
      </c>
    </row>
    <row r="4464" spans="1:1">
      <c r="A4464" s="42">
        <f t="shared" si="69"/>
        <v>4463</v>
      </c>
    </row>
    <row r="4465" spans="1:1">
      <c r="A4465" s="42">
        <f t="shared" si="69"/>
        <v>4464</v>
      </c>
    </row>
    <row r="4466" spans="1:1">
      <c r="A4466" s="42">
        <f t="shared" si="69"/>
        <v>4465</v>
      </c>
    </row>
    <row r="4467" spans="1:1">
      <c r="A4467" s="42">
        <f t="shared" si="69"/>
        <v>4466</v>
      </c>
    </row>
    <row r="4468" spans="1:1">
      <c r="A4468" s="42">
        <f t="shared" si="69"/>
        <v>4467</v>
      </c>
    </row>
    <row r="4469" spans="1:1">
      <c r="A4469" s="42">
        <f t="shared" si="69"/>
        <v>4468</v>
      </c>
    </row>
    <row r="4470" spans="1:1">
      <c r="A4470" s="42">
        <f t="shared" si="69"/>
        <v>4469</v>
      </c>
    </row>
    <row r="4471" spans="1:1">
      <c r="A4471" s="42">
        <f t="shared" si="69"/>
        <v>4470</v>
      </c>
    </row>
    <row r="4472" spans="1:1">
      <c r="A4472" s="42">
        <f t="shared" si="69"/>
        <v>4471</v>
      </c>
    </row>
    <row r="4473" spans="1:1">
      <c r="A4473" s="42">
        <f t="shared" si="69"/>
        <v>4472</v>
      </c>
    </row>
    <row r="4474" spans="1:1">
      <c r="A4474" s="42">
        <f t="shared" si="69"/>
        <v>4473</v>
      </c>
    </row>
    <row r="4475" spans="1:1">
      <c r="A4475" s="42">
        <f t="shared" si="69"/>
        <v>4474</v>
      </c>
    </row>
    <row r="4476" spans="1:1">
      <c r="A4476" s="42">
        <f t="shared" si="69"/>
        <v>4475</v>
      </c>
    </row>
    <row r="4477" spans="1:1">
      <c r="A4477" s="42">
        <f t="shared" si="69"/>
        <v>4476</v>
      </c>
    </row>
    <row r="4478" spans="1:1">
      <c r="A4478" s="42">
        <f t="shared" si="69"/>
        <v>4477</v>
      </c>
    </row>
    <row r="4479" spans="1:1">
      <c r="A4479" s="42">
        <f t="shared" si="69"/>
        <v>4478</v>
      </c>
    </row>
    <row r="4480" spans="1:1">
      <c r="A4480" s="42">
        <f t="shared" si="69"/>
        <v>4479</v>
      </c>
    </row>
    <row r="4481" spans="1:1">
      <c r="A4481" s="42">
        <f t="shared" si="69"/>
        <v>4480</v>
      </c>
    </row>
    <row r="4482" spans="1:1">
      <c r="A4482" s="42">
        <f t="shared" si="69"/>
        <v>4481</v>
      </c>
    </row>
    <row r="4483" spans="1:1">
      <c r="A4483" s="42">
        <f t="shared" ref="A4483:A4546" si="70">ROW()-1</f>
        <v>4482</v>
      </c>
    </row>
    <row r="4484" spans="1:1">
      <c r="A4484" s="42">
        <f t="shared" si="70"/>
        <v>4483</v>
      </c>
    </row>
    <row r="4485" spans="1:1">
      <c r="A4485" s="42">
        <f t="shared" si="70"/>
        <v>4484</v>
      </c>
    </row>
    <row r="4486" spans="1:1">
      <c r="A4486" s="42">
        <f t="shared" si="70"/>
        <v>4485</v>
      </c>
    </row>
    <row r="4487" spans="1:1">
      <c r="A4487" s="42">
        <f t="shared" si="70"/>
        <v>4486</v>
      </c>
    </row>
    <row r="4488" spans="1:1">
      <c r="A4488" s="42">
        <f t="shared" si="70"/>
        <v>4487</v>
      </c>
    </row>
    <row r="4489" spans="1:1">
      <c r="A4489" s="42">
        <f t="shared" si="70"/>
        <v>4488</v>
      </c>
    </row>
    <row r="4490" spans="1:1">
      <c r="A4490" s="42">
        <f t="shared" si="70"/>
        <v>4489</v>
      </c>
    </row>
    <row r="4491" spans="1:1">
      <c r="A4491" s="42">
        <f t="shared" si="70"/>
        <v>4490</v>
      </c>
    </row>
    <row r="4492" spans="1:1">
      <c r="A4492" s="42">
        <f t="shared" si="70"/>
        <v>4491</v>
      </c>
    </row>
    <row r="4493" spans="1:1">
      <c r="A4493" s="42">
        <f t="shared" si="70"/>
        <v>4492</v>
      </c>
    </row>
    <row r="4494" spans="1:1">
      <c r="A4494" s="42">
        <f t="shared" si="70"/>
        <v>4493</v>
      </c>
    </row>
    <row r="4495" spans="1:1">
      <c r="A4495" s="42">
        <f t="shared" si="70"/>
        <v>4494</v>
      </c>
    </row>
    <row r="4496" spans="1:1">
      <c r="A4496" s="42">
        <f t="shared" si="70"/>
        <v>4495</v>
      </c>
    </row>
    <row r="4497" spans="1:1">
      <c r="A4497" s="42">
        <f t="shared" si="70"/>
        <v>4496</v>
      </c>
    </row>
    <row r="4498" spans="1:1">
      <c r="A4498" s="42">
        <f t="shared" si="70"/>
        <v>4497</v>
      </c>
    </row>
    <row r="4499" spans="1:1">
      <c r="A4499" s="42">
        <f t="shared" si="70"/>
        <v>4498</v>
      </c>
    </row>
    <row r="4500" spans="1:1">
      <c r="A4500" s="42">
        <f t="shared" si="70"/>
        <v>4499</v>
      </c>
    </row>
    <row r="4501" spans="1:1">
      <c r="A4501" s="42">
        <f t="shared" si="70"/>
        <v>4500</v>
      </c>
    </row>
    <row r="4502" spans="1:1">
      <c r="A4502" s="42">
        <f t="shared" si="70"/>
        <v>4501</v>
      </c>
    </row>
    <row r="4503" spans="1:1">
      <c r="A4503" s="42">
        <f t="shared" si="70"/>
        <v>4502</v>
      </c>
    </row>
    <row r="4504" spans="1:1">
      <c r="A4504" s="42">
        <f t="shared" si="70"/>
        <v>4503</v>
      </c>
    </row>
    <row r="4505" spans="1:1">
      <c r="A4505" s="42">
        <f t="shared" si="70"/>
        <v>4504</v>
      </c>
    </row>
    <row r="4506" spans="1:1">
      <c r="A4506" s="42">
        <f t="shared" si="70"/>
        <v>4505</v>
      </c>
    </row>
    <row r="4507" spans="1:1">
      <c r="A4507" s="42">
        <f t="shared" si="70"/>
        <v>4506</v>
      </c>
    </row>
    <row r="4508" spans="1:1">
      <c r="A4508" s="42">
        <f t="shared" si="70"/>
        <v>4507</v>
      </c>
    </row>
    <row r="4509" spans="1:1">
      <c r="A4509" s="42">
        <f t="shared" si="70"/>
        <v>4508</v>
      </c>
    </row>
    <row r="4510" spans="1:1">
      <c r="A4510" s="42">
        <f t="shared" si="70"/>
        <v>4509</v>
      </c>
    </row>
    <row r="4511" spans="1:1">
      <c r="A4511" s="42">
        <f t="shared" si="70"/>
        <v>4510</v>
      </c>
    </row>
    <row r="4512" spans="1:1">
      <c r="A4512" s="42">
        <f t="shared" si="70"/>
        <v>4511</v>
      </c>
    </row>
    <row r="4513" spans="1:1">
      <c r="A4513" s="42">
        <f t="shared" si="70"/>
        <v>4512</v>
      </c>
    </row>
    <row r="4514" spans="1:1">
      <c r="A4514" s="42">
        <f t="shared" si="70"/>
        <v>4513</v>
      </c>
    </row>
    <row r="4515" spans="1:1">
      <c r="A4515" s="42">
        <f t="shared" si="70"/>
        <v>4514</v>
      </c>
    </row>
    <row r="4516" spans="1:1">
      <c r="A4516" s="42">
        <f t="shared" si="70"/>
        <v>4515</v>
      </c>
    </row>
    <row r="4517" spans="1:1">
      <c r="A4517" s="42">
        <f t="shared" si="70"/>
        <v>4516</v>
      </c>
    </row>
    <row r="4518" spans="1:1">
      <c r="A4518" s="42">
        <f t="shared" si="70"/>
        <v>4517</v>
      </c>
    </row>
    <row r="4519" spans="1:1">
      <c r="A4519" s="42">
        <f t="shared" si="70"/>
        <v>4518</v>
      </c>
    </row>
    <row r="4520" spans="1:1">
      <c r="A4520" s="42">
        <f t="shared" si="70"/>
        <v>4519</v>
      </c>
    </row>
    <row r="4521" spans="1:1">
      <c r="A4521" s="42">
        <f t="shared" si="70"/>
        <v>4520</v>
      </c>
    </row>
    <row r="4522" spans="1:1">
      <c r="A4522" s="42">
        <f t="shared" si="70"/>
        <v>4521</v>
      </c>
    </row>
    <row r="4523" spans="1:1">
      <c r="A4523" s="42">
        <f t="shared" si="70"/>
        <v>4522</v>
      </c>
    </row>
    <row r="4524" spans="1:1">
      <c r="A4524" s="42">
        <f t="shared" si="70"/>
        <v>4523</v>
      </c>
    </row>
    <row r="4525" spans="1:1">
      <c r="A4525" s="42">
        <f t="shared" si="70"/>
        <v>4524</v>
      </c>
    </row>
    <row r="4526" spans="1:1">
      <c r="A4526" s="42">
        <f t="shared" si="70"/>
        <v>4525</v>
      </c>
    </row>
    <row r="4527" spans="1:1">
      <c r="A4527" s="42">
        <f t="shared" si="70"/>
        <v>4526</v>
      </c>
    </row>
    <row r="4528" spans="1:1">
      <c r="A4528" s="42">
        <f t="shared" si="70"/>
        <v>4527</v>
      </c>
    </row>
    <row r="4529" spans="1:1">
      <c r="A4529" s="42">
        <f t="shared" si="70"/>
        <v>4528</v>
      </c>
    </row>
    <row r="4530" spans="1:1">
      <c r="A4530" s="42">
        <f t="shared" si="70"/>
        <v>4529</v>
      </c>
    </row>
    <row r="4531" spans="1:1">
      <c r="A4531" s="42">
        <f t="shared" si="70"/>
        <v>4530</v>
      </c>
    </row>
    <row r="4532" spans="1:1">
      <c r="A4532" s="42">
        <f t="shared" si="70"/>
        <v>4531</v>
      </c>
    </row>
    <row r="4533" spans="1:1">
      <c r="A4533" s="42">
        <f t="shared" si="70"/>
        <v>4532</v>
      </c>
    </row>
    <row r="4534" spans="1:1">
      <c r="A4534" s="42">
        <f t="shared" si="70"/>
        <v>4533</v>
      </c>
    </row>
    <row r="4535" spans="1:1">
      <c r="A4535" s="42">
        <f t="shared" si="70"/>
        <v>4534</v>
      </c>
    </row>
    <row r="4536" spans="1:1">
      <c r="A4536" s="42">
        <f t="shared" si="70"/>
        <v>4535</v>
      </c>
    </row>
    <row r="4537" spans="1:1">
      <c r="A4537" s="42">
        <f t="shared" si="70"/>
        <v>4536</v>
      </c>
    </row>
    <row r="4538" spans="1:1">
      <c r="A4538" s="42">
        <f t="shared" si="70"/>
        <v>4537</v>
      </c>
    </row>
    <row r="4539" spans="1:1">
      <c r="A4539" s="42">
        <f t="shared" si="70"/>
        <v>4538</v>
      </c>
    </row>
    <row r="4540" spans="1:1">
      <c r="A4540" s="42">
        <f t="shared" si="70"/>
        <v>4539</v>
      </c>
    </row>
    <row r="4541" spans="1:1">
      <c r="A4541" s="42">
        <f t="shared" si="70"/>
        <v>4540</v>
      </c>
    </row>
    <row r="4542" spans="1:1">
      <c r="A4542" s="42">
        <f t="shared" si="70"/>
        <v>4541</v>
      </c>
    </row>
    <row r="4543" spans="1:1">
      <c r="A4543" s="42">
        <f t="shared" si="70"/>
        <v>4542</v>
      </c>
    </row>
    <row r="4544" spans="1:1">
      <c r="A4544" s="42">
        <f t="shared" si="70"/>
        <v>4543</v>
      </c>
    </row>
    <row r="4545" spans="1:1">
      <c r="A4545" s="42">
        <f t="shared" si="70"/>
        <v>4544</v>
      </c>
    </row>
    <row r="4546" spans="1:1">
      <c r="A4546" s="42">
        <f t="shared" si="70"/>
        <v>4545</v>
      </c>
    </row>
    <row r="4547" spans="1:1">
      <c r="A4547" s="42">
        <f t="shared" ref="A4547:A4610" si="71">ROW()-1</f>
        <v>4546</v>
      </c>
    </row>
    <row r="4548" spans="1:1">
      <c r="A4548" s="42">
        <f t="shared" si="71"/>
        <v>4547</v>
      </c>
    </row>
    <row r="4549" spans="1:1">
      <c r="A4549" s="42">
        <f t="shared" si="71"/>
        <v>4548</v>
      </c>
    </row>
    <row r="4550" spans="1:1">
      <c r="A4550" s="42">
        <f t="shared" si="71"/>
        <v>4549</v>
      </c>
    </row>
    <row r="4551" spans="1:1">
      <c r="A4551" s="42">
        <f t="shared" si="71"/>
        <v>4550</v>
      </c>
    </row>
    <row r="4552" spans="1:1">
      <c r="A4552" s="42">
        <f t="shared" si="71"/>
        <v>4551</v>
      </c>
    </row>
    <row r="4553" spans="1:1">
      <c r="A4553" s="42">
        <f t="shared" si="71"/>
        <v>4552</v>
      </c>
    </row>
    <row r="4554" spans="1:1">
      <c r="A4554" s="42">
        <f t="shared" si="71"/>
        <v>4553</v>
      </c>
    </row>
    <row r="4555" spans="1:1">
      <c r="A4555" s="42">
        <f t="shared" si="71"/>
        <v>4554</v>
      </c>
    </row>
    <row r="4556" spans="1:1">
      <c r="A4556" s="42">
        <f t="shared" si="71"/>
        <v>4555</v>
      </c>
    </row>
    <row r="4557" spans="1:1">
      <c r="A4557" s="42">
        <f t="shared" si="71"/>
        <v>4556</v>
      </c>
    </row>
    <row r="4558" spans="1:1">
      <c r="A4558" s="42">
        <f t="shared" si="71"/>
        <v>4557</v>
      </c>
    </row>
    <row r="4559" spans="1:1">
      <c r="A4559" s="42">
        <f t="shared" si="71"/>
        <v>4558</v>
      </c>
    </row>
    <row r="4560" spans="1:1">
      <c r="A4560" s="42">
        <f t="shared" si="71"/>
        <v>4559</v>
      </c>
    </row>
    <row r="4561" spans="1:1">
      <c r="A4561" s="42">
        <f t="shared" si="71"/>
        <v>4560</v>
      </c>
    </row>
    <row r="4562" spans="1:1">
      <c r="A4562" s="42">
        <f t="shared" si="71"/>
        <v>4561</v>
      </c>
    </row>
    <row r="4563" spans="1:1">
      <c r="A4563" s="42">
        <f t="shared" si="71"/>
        <v>4562</v>
      </c>
    </row>
    <row r="4564" spans="1:1">
      <c r="A4564" s="42">
        <f t="shared" si="71"/>
        <v>4563</v>
      </c>
    </row>
    <row r="4565" spans="1:1">
      <c r="A4565" s="42">
        <f t="shared" si="71"/>
        <v>4564</v>
      </c>
    </row>
    <row r="4566" spans="1:1">
      <c r="A4566" s="42">
        <f t="shared" si="71"/>
        <v>4565</v>
      </c>
    </row>
    <row r="4567" spans="1:1">
      <c r="A4567" s="42">
        <f t="shared" si="71"/>
        <v>4566</v>
      </c>
    </row>
    <row r="4568" spans="1:1">
      <c r="A4568" s="42">
        <f t="shared" si="71"/>
        <v>4567</v>
      </c>
    </row>
    <row r="4569" spans="1:1">
      <c r="A4569" s="42">
        <f t="shared" si="71"/>
        <v>4568</v>
      </c>
    </row>
    <row r="4570" spans="1:1">
      <c r="A4570" s="42">
        <f t="shared" si="71"/>
        <v>4569</v>
      </c>
    </row>
    <row r="4571" spans="1:1">
      <c r="A4571" s="42">
        <f t="shared" si="71"/>
        <v>4570</v>
      </c>
    </row>
    <row r="4572" spans="1:1">
      <c r="A4572" s="42">
        <f t="shared" si="71"/>
        <v>4571</v>
      </c>
    </row>
    <row r="4573" spans="1:1">
      <c r="A4573" s="42">
        <f t="shared" si="71"/>
        <v>4572</v>
      </c>
    </row>
    <row r="4574" spans="1:1">
      <c r="A4574" s="42">
        <f t="shared" si="71"/>
        <v>4573</v>
      </c>
    </row>
    <row r="4575" spans="1:1">
      <c r="A4575" s="42">
        <f t="shared" si="71"/>
        <v>4574</v>
      </c>
    </row>
    <row r="4576" spans="1:1">
      <c r="A4576" s="42">
        <f t="shared" si="71"/>
        <v>4575</v>
      </c>
    </row>
    <row r="4577" spans="1:1">
      <c r="A4577" s="42">
        <f t="shared" si="71"/>
        <v>4576</v>
      </c>
    </row>
    <row r="4578" spans="1:1">
      <c r="A4578" s="42">
        <f t="shared" si="71"/>
        <v>4577</v>
      </c>
    </row>
    <row r="4579" spans="1:1">
      <c r="A4579" s="42">
        <f t="shared" si="71"/>
        <v>4578</v>
      </c>
    </row>
    <row r="4580" spans="1:1">
      <c r="A4580" s="42">
        <f t="shared" si="71"/>
        <v>4579</v>
      </c>
    </row>
    <row r="4581" spans="1:1">
      <c r="A4581" s="42">
        <f t="shared" si="71"/>
        <v>4580</v>
      </c>
    </row>
    <row r="4582" spans="1:1">
      <c r="A4582" s="42">
        <f t="shared" si="71"/>
        <v>4581</v>
      </c>
    </row>
    <row r="4583" spans="1:1">
      <c r="A4583" s="42">
        <f t="shared" si="71"/>
        <v>4582</v>
      </c>
    </row>
    <row r="4584" spans="1:1">
      <c r="A4584" s="42">
        <f t="shared" si="71"/>
        <v>4583</v>
      </c>
    </row>
    <row r="4585" spans="1:1">
      <c r="A4585" s="42">
        <f t="shared" si="71"/>
        <v>4584</v>
      </c>
    </row>
    <row r="4586" spans="1:1">
      <c r="A4586" s="42">
        <f t="shared" si="71"/>
        <v>4585</v>
      </c>
    </row>
    <row r="4587" spans="1:1">
      <c r="A4587" s="42">
        <f t="shared" si="71"/>
        <v>4586</v>
      </c>
    </row>
    <row r="4588" spans="1:1">
      <c r="A4588" s="42">
        <f t="shared" si="71"/>
        <v>4587</v>
      </c>
    </row>
    <row r="4589" spans="1:1">
      <c r="A4589" s="42">
        <f t="shared" si="71"/>
        <v>4588</v>
      </c>
    </row>
    <row r="4590" spans="1:1">
      <c r="A4590" s="42">
        <f t="shared" si="71"/>
        <v>4589</v>
      </c>
    </row>
    <row r="4591" spans="1:1">
      <c r="A4591" s="42">
        <f t="shared" si="71"/>
        <v>4590</v>
      </c>
    </row>
    <row r="4592" spans="1:1">
      <c r="A4592" s="42">
        <f t="shared" si="71"/>
        <v>4591</v>
      </c>
    </row>
    <row r="4593" spans="1:1">
      <c r="A4593" s="42">
        <f t="shared" si="71"/>
        <v>4592</v>
      </c>
    </row>
    <row r="4594" spans="1:1">
      <c r="A4594" s="42">
        <f t="shared" si="71"/>
        <v>4593</v>
      </c>
    </row>
    <row r="4595" spans="1:1">
      <c r="A4595" s="42">
        <f t="shared" si="71"/>
        <v>4594</v>
      </c>
    </row>
    <row r="4596" spans="1:1">
      <c r="A4596" s="42">
        <f t="shared" si="71"/>
        <v>4595</v>
      </c>
    </row>
    <row r="4597" spans="1:1">
      <c r="A4597" s="42">
        <f t="shared" si="71"/>
        <v>4596</v>
      </c>
    </row>
    <row r="4598" spans="1:1">
      <c r="A4598" s="42">
        <f t="shared" si="71"/>
        <v>4597</v>
      </c>
    </row>
    <row r="4599" spans="1:1">
      <c r="A4599" s="42">
        <f t="shared" si="71"/>
        <v>4598</v>
      </c>
    </row>
    <row r="4600" spans="1:1">
      <c r="A4600" s="42">
        <f t="shared" si="71"/>
        <v>4599</v>
      </c>
    </row>
    <row r="4601" spans="1:1">
      <c r="A4601" s="42">
        <f t="shared" si="71"/>
        <v>4600</v>
      </c>
    </row>
    <row r="4602" spans="1:1">
      <c r="A4602" s="42">
        <f t="shared" si="71"/>
        <v>4601</v>
      </c>
    </row>
    <row r="4603" spans="1:1">
      <c r="A4603" s="42">
        <f t="shared" si="71"/>
        <v>4602</v>
      </c>
    </row>
    <row r="4604" spans="1:1">
      <c r="A4604" s="42">
        <f t="shared" si="71"/>
        <v>4603</v>
      </c>
    </row>
    <row r="4605" spans="1:1">
      <c r="A4605" s="42">
        <f t="shared" si="71"/>
        <v>4604</v>
      </c>
    </row>
    <row r="4606" spans="1:1">
      <c r="A4606" s="42">
        <f t="shared" si="71"/>
        <v>4605</v>
      </c>
    </row>
    <row r="4607" spans="1:1">
      <c r="A4607" s="42">
        <f t="shared" si="71"/>
        <v>4606</v>
      </c>
    </row>
    <row r="4608" spans="1:1">
      <c r="A4608" s="42">
        <f t="shared" si="71"/>
        <v>4607</v>
      </c>
    </row>
    <row r="4609" spans="1:1">
      <c r="A4609" s="42">
        <f t="shared" si="71"/>
        <v>4608</v>
      </c>
    </row>
    <row r="4610" spans="1:1">
      <c r="A4610" s="42">
        <f t="shared" si="71"/>
        <v>4609</v>
      </c>
    </row>
    <row r="4611" spans="1:1">
      <c r="A4611" s="42">
        <f t="shared" ref="A4611:A4674" si="72">ROW()-1</f>
        <v>4610</v>
      </c>
    </row>
    <row r="4612" spans="1:1">
      <c r="A4612" s="42">
        <f t="shared" si="72"/>
        <v>4611</v>
      </c>
    </row>
    <row r="4613" spans="1:1">
      <c r="A4613" s="42">
        <f t="shared" si="72"/>
        <v>4612</v>
      </c>
    </row>
    <row r="4614" spans="1:1">
      <c r="A4614" s="42">
        <f t="shared" si="72"/>
        <v>4613</v>
      </c>
    </row>
    <row r="4615" spans="1:1">
      <c r="A4615" s="42">
        <f t="shared" si="72"/>
        <v>4614</v>
      </c>
    </row>
    <row r="4616" spans="1:1">
      <c r="A4616" s="42">
        <f t="shared" si="72"/>
        <v>4615</v>
      </c>
    </row>
    <row r="4617" spans="1:1">
      <c r="A4617" s="42">
        <f t="shared" si="72"/>
        <v>4616</v>
      </c>
    </row>
    <row r="4618" spans="1:1">
      <c r="A4618" s="42">
        <f t="shared" si="72"/>
        <v>4617</v>
      </c>
    </row>
    <row r="4619" spans="1:1">
      <c r="A4619" s="42">
        <f t="shared" si="72"/>
        <v>4618</v>
      </c>
    </row>
    <row r="4620" spans="1:1">
      <c r="A4620" s="42">
        <f t="shared" si="72"/>
        <v>4619</v>
      </c>
    </row>
    <row r="4621" spans="1:1">
      <c r="A4621" s="42">
        <f t="shared" si="72"/>
        <v>4620</v>
      </c>
    </row>
    <row r="4622" spans="1:1">
      <c r="A4622" s="42">
        <f t="shared" si="72"/>
        <v>4621</v>
      </c>
    </row>
    <row r="4623" spans="1:1">
      <c r="A4623" s="42">
        <f t="shared" si="72"/>
        <v>4622</v>
      </c>
    </row>
    <row r="4624" spans="1:1">
      <c r="A4624" s="42">
        <f t="shared" si="72"/>
        <v>4623</v>
      </c>
    </row>
    <row r="4625" spans="1:1">
      <c r="A4625" s="42">
        <f t="shared" si="72"/>
        <v>4624</v>
      </c>
    </row>
    <row r="4626" spans="1:1">
      <c r="A4626" s="42">
        <f t="shared" si="72"/>
        <v>4625</v>
      </c>
    </row>
    <row r="4627" spans="1:1">
      <c r="A4627" s="42">
        <f t="shared" si="72"/>
        <v>4626</v>
      </c>
    </row>
    <row r="4628" spans="1:1">
      <c r="A4628" s="42">
        <f t="shared" si="72"/>
        <v>4627</v>
      </c>
    </row>
    <row r="4629" spans="1:1">
      <c r="A4629" s="42">
        <f t="shared" si="72"/>
        <v>4628</v>
      </c>
    </row>
    <row r="4630" spans="1:1">
      <c r="A4630" s="42">
        <f t="shared" si="72"/>
        <v>4629</v>
      </c>
    </row>
    <row r="4631" spans="1:1">
      <c r="A4631" s="42">
        <f t="shared" si="72"/>
        <v>4630</v>
      </c>
    </row>
    <row r="4632" spans="1:1">
      <c r="A4632" s="42">
        <f t="shared" si="72"/>
        <v>4631</v>
      </c>
    </row>
    <row r="4633" spans="1:1">
      <c r="A4633" s="42">
        <f t="shared" si="72"/>
        <v>4632</v>
      </c>
    </row>
    <row r="4634" spans="1:1">
      <c r="A4634" s="42">
        <f t="shared" si="72"/>
        <v>4633</v>
      </c>
    </row>
    <row r="4635" spans="1:1">
      <c r="A4635" s="42">
        <f t="shared" si="72"/>
        <v>4634</v>
      </c>
    </row>
    <row r="4636" spans="1:1">
      <c r="A4636" s="42">
        <f t="shared" si="72"/>
        <v>4635</v>
      </c>
    </row>
    <row r="4637" spans="1:1">
      <c r="A4637" s="42">
        <f t="shared" si="72"/>
        <v>4636</v>
      </c>
    </row>
    <row r="4638" spans="1:1">
      <c r="A4638" s="42">
        <f t="shared" si="72"/>
        <v>4637</v>
      </c>
    </row>
    <row r="4639" spans="1:1">
      <c r="A4639" s="42">
        <f t="shared" si="72"/>
        <v>4638</v>
      </c>
    </row>
    <row r="4640" spans="1:1">
      <c r="A4640" s="42">
        <f t="shared" si="72"/>
        <v>4639</v>
      </c>
    </row>
    <row r="4641" spans="1:1">
      <c r="A4641" s="42">
        <f t="shared" si="72"/>
        <v>4640</v>
      </c>
    </row>
    <row r="4642" spans="1:1">
      <c r="A4642" s="42">
        <f t="shared" si="72"/>
        <v>4641</v>
      </c>
    </row>
    <row r="4643" spans="1:1">
      <c r="A4643" s="42">
        <f t="shared" si="72"/>
        <v>4642</v>
      </c>
    </row>
    <row r="4644" spans="1:1">
      <c r="A4644" s="42">
        <f t="shared" si="72"/>
        <v>4643</v>
      </c>
    </row>
    <row r="4645" spans="1:1">
      <c r="A4645" s="42">
        <f t="shared" si="72"/>
        <v>4644</v>
      </c>
    </row>
    <row r="4646" spans="1:1">
      <c r="A4646" s="42">
        <f t="shared" si="72"/>
        <v>4645</v>
      </c>
    </row>
    <row r="4647" spans="1:1">
      <c r="A4647" s="42">
        <f t="shared" si="72"/>
        <v>4646</v>
      </c>
    </row>
    <row r="4648" spans="1:1">
      <c r="A4648" s="42">
        <f t="shared" si="72"/>
        <v>4647</v>
      </c>
    </row>
    <row r="4649" spans="1:1">
      <c r="A4649" s="42">
        <f t="shared" si="72"/>
        <v>4648</v>
      </c>
    </row>
    <row r="4650" spans="1:1">
      <c r="A4650" s="42">
        <f t="shared" si="72"/>
        <v>4649</v>
      </c>
    </row>
    <row r="4651" spans="1:1">
      <c r="A4651" s="42">
        <f t="shared" si="72"/>
        <v>4650</v>
      </c>
    </row>
    <row r="4652" spans="1:1">
      <c r="A4652" s="42">
        <f t="shared" si="72"/>
        <v>4651</v>
      </c>
    </row>
    <row r="4653" spans="1:1">
      <c r="A4653" s="42">
        <f t="shared" si="72"/>
        <v>4652</v>
      </c>
    </row>
    <row r="4654" spans="1:1">
      <c r="A4654" s="42">
        <f t="shared" si="72"/>
        <v>4653</v>
      </c>
    </row>
    <row r="4655" spans="1:1">
      <c r="A4655" s="42">
        <f t="shared" si="72"/>
        <v>4654</v>
      </c>
    </row>
    <row r="4656" spans="1:1">
      <c r="A4656" s="42">
        <f t="shared" si="72"/>
        <v>4655</v>
      </c>
    </row>
    <row r="4657" spans="1:1">
      <c r="A4657" s="42">
        <f t="shared" si="72"/>
        <v>4656</v>
      </c>
    </row>
    <row r="4658" spans="1:1">
      <c r="A4658" s="42">
        <f t="shared" si="72"/>
        <v>4657</v>
      </c>
    </row>
    <row r="4659" spans="1:1">
      <c r="A4659" s="42">
        <f t="shared" si="72"/>
        <v>4658</v>
      </c>
    </row>
    <row r="4660" spans="1:1">
      <c r="A4660" s="42">
        <f t="shared" si="72"/>
        <v>4659</v>
      </c>
    </row>
    <row r="4661" spans="1:1">
      <c r="A4661" s="42">
        <f t="shared" si="72"/>
        <v>4660</v>
      </c>
    </row>
    <row r="4662" spans="1:1">
      <c r="A4662" s="42">
        <f t="shared" si="72"/>
        <v>4661</v>
      </c>
    </row>
    <row r="4663" spans="1:1">
      <c r="A4663" s="42">
        <f t="shared" si="72"/>
        <v>4662</v>
      </c>
    </row>
    <row r="4664" spans="1:1">
      <c r="A4664" s="42">
        <f t="shared" si="72"/>
        <v>4663</v>
      </c>
    </row>
    <row r="4665" spans="1:1">
      <c r="A4665" s="42">
        <f t="shared" si="72"/>
        <v>4664</v>
      </c>
    </row>
    <row r="4666" spans="1:1">
      <c r="A4666" s="42">
        <f t="shared" si="72"/>
        <v>4665</v>
      </c>
    </row>
    <row r="4667" spans="1:1">
      <c r="A4667" s="42">
        <f t="shared" si="72"/>
        <v>4666</v>
      </c>
    </row>
    <row r="4668" spans="1:1">
      <c r="A4668" s="42">
        <f t="shared" si="72"/>
        <v>4667</v>
      </c>
    </row>
    <row r="4669" spans="1:1">
      <c r="A4669" s="42">
        <f t="shared" si="72"/>
        <v>4668</v>
      </c>
    </row>
    <row r="4670" spans="1:1">
      <c r="A4670" s="42">
        <f t="shared" si="72"/>
        <v>4669</v>
      </c>
    </row>
    <row r="4671" spans="1:1">
      <c r="A4671" s="42">
        <f t="shared" si="72"/>
        <v>4670</v>
      </c>
    </row>
    <row r="4672" spans="1:1">
      <c r="A4672" s="42">
        <f t="shared" si="72"/>
        <v>4671</v>
      </c>
    </row>
    <row r="4673" spans="1:1">
      <c r="A4673" s="42">
        <f t="shared" si="72"/>
        <v>4672</v>
      </c>
    </row>
    <row r="4674" spans="1:1">
      <c r="A4674" s="42">
        <f t="shared" si="72"/>
        <v>4673</v>
      </c>
    </row>
    <row r="4675" spans="1:1">
      <c r="A4675" s="42">
        <f t="shared" ref="A4675:A4738" si="73">ROW()-1</f>
        <v>4674</v>
      </c>
    </row>
    <row r="4676" spans="1:1">
      <c r="A4676" s="42">
        <f t="shared" si="73"/>
        <v>4675</v>
      </c>
    </row>
    <row r="4677" spans="1:1">
      <c r="A4677" s="42">
        <f t="shared" si="73"/>
        <v>4676</v>
      </c>
    </row>
    <row r="4678" spans="1:1">
      <c r="A4678" s="42">
        <f t="shared" si="73"/>
        <v>4677</v>
      </c>
    </row>
    <row r="4679" spans="1:1">
      <c r="A4679" s="42">
        <f t="shared" si="73"/>
        <v>4678</v>
      </c>
    </row>
    <row r="4680" spans="1:1">
      <c r="A4680" s="42">
        <f t="shared" si="73"/>
        <v>4679</v>
      </c>
    </row>
    <row r="4681" spans="1:1">
      <c r="A4681" s="42">
        <f t="shared" si="73"/>
        <v>4680</v>
      </c>
    </row>
    <row r="4682" spans="1:1">
      <c r="A4682" s="42">
        <f t="shared" si="73"/>
        <v>4681</v>
      </c>
    </row>
    <row r="4683" spans="1:1">
      <c r="A4683" s="42">
        <f t="shared" si="73"/>
        <v>4682</v>
      </c>
    </row>
    <row r="4684" spans="1:1">
      <c r="A4684" s="42">
        <f t="shared" si="73"/>
        <v>4683</v>
      </c>
    </row>
    <row r="4685" spans="1:1">
      <c r="A4685" s="42">
        <f t="shared" si="73"/>
        <v>4684</v>
      </c>
    </row>
    <row r="4686" spans="1:1">
      <c r="A4686" s="42">
        <f t="shared" si="73"/>
        <v>4685</v>
      </c>
    </row>
    <row r="4687" spans="1:1">
      <c r="A4687" s="42">
        <f t="shared" si="73"/>
        <v>4686</v>
      </c>
    </row>
    <row r="4688" spans="1:1">
      <c r="A4688" s="42">
        <f t="shared" si="73"/>
        <v>4687</v>
      </c>
    </row>
    <row r="4689" spans="1:1">
      <c r="A4689" s="42">
        <f t="shared" si="73"/>
        <v>4688</v>
      </c>
    </row>
    <row r="4690" spans="1:1">
      <c r="A4690" s="42">
        <f t="shared" si="73"/>
        <v>4689</v>
      </c>
    </row>
    <row r="4691" spans="1:1">
      <c r="A4691" s="42">
        <f t="shared" si="73"/>
        <v>4690</v>
      </c>
    </row>
    <row r="4692" spans="1:1">
      <c r="A4692" s="42">
        <f t="shared" si="73"/>
        <v>4691</v>
      </c>
    </row>
    <row r="4693" spans="1:1">
      <c r="A4693" s="42">
        <f t="shared" si="73"/>
        <v>4692</v>
      </c>
    </row>
    <row r="4694" spans="1:1">
      <c r="A4694" s="42">
        <f t="shared" si="73"/>
        <v>4693</v>
      </c>
    </row>
    <row r="4695" spans="1:1">
      <c r="A4695" s="42">
        <f t="shared" si="73"/>
        <v>4694</v>
      </c>
    </row>
    <row r="4696" spans="1:1">
      <c r="A4696" s="42">
        <f t="shared" si="73"/>
        <v>4695</v>
      </c>
    </row>
    <row r="4697" spans="1:1">
      <c r="A4697" s="42">
        <f t="shared" si="73"/>
        <v>4696</v>
      </c>
    </row>
    <row r="4698" spans="1:1">
      <c r="A4698" s="42">
        <f t="shared" si="73"/>
        <v>4697</v>
      </c>
    </row>
    <row r="4699" spans="1:1">
      <c r="A4699" s="42">
        <f t="shared" si="73"/>
        <v>4698</v>
      </c>
    </row>
    <row r="4700" spans="1:1">
      <c r="A4700" s="42">
        <f t="shared" si="73"/>
        <v>4699</v>
      </c>
    </row>
    <row r="4701" spans="1:1">
      <c r="A4701" s="42">
        <f t="shared" si="73"/>
        <v>4700</v>
      </c>
    </row>
    <row r="4702" spans="1:1">
      <c r="A4702" s="42">
        <f t="shared" si="73"/>
        <v>4701</v>
      </c>
    </row>
    <row r="4703" spans="1:1">
      <c r="A4703" s="42">
        <f t="shared" si="73"/>
        <v>4702</v>
      </c>
    </row>
    <row r="4704" spans="1:1">
      <c r="A4704" s="42">
        <f t="shared" si="73"/>
        <v>4703</v>
      </c>
    </row>
    <row r="4705" spans="1:1">
      <c r="A4705" s="42">
        <f t="shared" si="73"/>
        <v>4704</v>
      </c>
    </row>
    <row r="4706" spans="1:1">
      <c r="A4706" s="42">
        <f t="shared" si="73"/>
        <v>4705</v>
      </c>
    </row>
    <row r="4707" spans="1:1">
      <c r="A4707" s="42">
        <f t="shared" si="73"/>
        <v>4706</v>
      </c>
    </row>
    <row r="4708" spans="1:1">
      <c r="A4708" s="42">
        <f t="shared" si="73"/>
        <v>4707</v>
      </c>
    </row>
    <row r="4709" spans="1:1">
      <c r="A4709" s="42">
        <f t="shared" si="73"/>
        <v>4708</v>
      </c>
    </row>
    <row r="4710" spans="1:1">
      <c r="A4710" s="42">
        <f t="shared" si="73"/>
        <v>4709</v>
      </c>
    </row>
    <row r="4711" spans="1:1">
      <c r="A4711" s="42">
        <f t="shared" si="73"/>
        <v>4710</v>
      </c>
    </row>
    <row r="4712" spans="1:1">
      <c r="A4712" s="42">
        <f t="shared" si="73"/>
        <v>4711</v>
      </c>
    </row>
    <row r="4713" spans="1:1">
      <c r="A4713" s="42">
        <f t="shared" si="73"/>
        <v>4712</v>
      </c>
    </row>
    <row r="4714" spans="1:1">
      <c r="A4714" s="42">
        <f t="shared" si="73"/>
        <v>4713</v>
      </c>
    </row>
    <row r="4715" spans="1:1">
      <c r="A4715" s="42">
        <f t="shared" si="73"/>
        <v>4714</v>
      </c>
    </row>
    <row r="4716" spans="1:1">
      <c r="A4716" s="42">
        <f t="shared" si="73"/>
        <v>4715</v>
      </c>
    </row>
    <row r="4717" spans="1:1">
      <c r="A4717" s="42">
        <f t="shared" si="73"/>
        <v>4716</v>
      </c>
    </row>
    <row r="4718" spans="1:1">
      <c r="A4718" s="42">
        <f t="shared" si="73"/>
        <v>4717</v>
      </c>
    </row>
    <row r="4719" spans="1:1">
      <c r="A4719" s="42">
        <f t="shared" si="73"/>
        <v>4718</v>
      </c>
    </row>
    <row r="4720" spans="1:1">
      <c r="A4720" s="42">
        <f t="shared" si="73"/>
        <v>4719</v>
      </c>
    </row>
    <row r="4721" spans="1:1">
      <c r="A4721" s="42">
        <f t="shared" si="73"/>
        <v>4720</v>
      </c>
    </row>
    <row r="4722" spans="1:1">
      <c r="A4722" s="42">
        <f t="shared" si="73"/>
        <v>4721</v>
      </c>
    </row>
    <row r="4723" spans="1:1">
      <c r="A4723" s="42">
        <f t="shared" si="73"/>
        <v>4722</v>
      </c>
    </row>
    <row r="4724" spans="1:1">
      <c r="A4724" s="42">
        <f t="shared" si="73"/>
        <v>4723</v>
      </c>
    </row>
    <row r="4725" spans="1:1">
      <c r="A4725" s="42">
        <f t="shared" si="73"/>
        <v>4724</v>
      </c>
    </row>
    <row r="4726" spans="1:1">
      <c r="A4726" s="42">
        <f t="shared" si="73"/>
        <v>4725</v>
      </c>
    </row>
    <row r="4727" spans="1:1">
      <c r="A4727" s="42">
        <f t="shared" si="73"/>
        <v>4726</v>
      </c>
    </row>
    <row r="4728" spans="1:1">
      <c r="A4728" s="42">
        <f t="shared" si="73"/>
        <v>4727</v>
      </c>
    </row>
    <row r="4729" spans="1:1">
      <c r="A4729" s="42">
        <f t="shared" si="73"/>
        <v>4728</v>
      </c>
    </row>
    <row r="4730" spans="1:1">
      <c r="A4730" s="42">
        <f t="shared" si="73"/>
        <v>4729</v>
      </c>
    </row>
    <row r="4731" spans="1:1">
      <c r="A4731" s="42">
        <f t="shared" si="73"/>
        <v>4730</v>
      </c>
    </row>
    <row r="4732" spans="1:1">
      <c r="A4732" s="42">
        <f t="shared" si="73"/>
        <v>4731</v>
      </c>
    </row>
    <row r="4733" spans="1:1">
      <c r="A4733" s="42">
        <f t="shared" si="73"/>
        <v>4732</v>
      </c>
    </row>
    <row r="4734" spans="1:1">
      <c r="A4734" s="42">
        <f t="shared" si="73"/>
        <v>4733</v>
      </c>
    </row>
    <row r="4735" spans="1:1">
      <c r="A4735" s="42">
        <f t="shared" si="73"/>
        <v>4734</v>
      </c>
    </row>
    <row r="4736" spans="1:1">
      <c r="A4736" s="42">
        <f t="shared" si="73"/>
        <v>4735</v>
      </c>
    </row>
    <row r="4737" spans="1:1">
      <c r="A4737" s="42">
        <f t="shared" si="73"/>
        <v>4736</v>
      </c>
    </row>
    <row r="4738" spans="1:1">
      <c r="A4738" s="42">
        <f t="shared" si="73"/>
        <v>4737</v>
      </c>
    </row>
    <row r="4739" spans="1:1">
      <c r="A4739" s="42">
        <f t="shared" ref="A4739:A4802" si="74">ROW()-1</f>
        <v>4738</v>
      </c>
    </row>
    <row r="4740" spans="1:1">
      <c r="A4740" s="42">
        <f t="shared" si="74"/>
        <v>4739</v>
      </c>
    </row>
    <row r="4741" spans="1:1">
      <c r="A4741" s="42">
        <f t="shared" si="74"/>
        <v>4740</v>
      </c>
    </row>
    <row r="4742" spans="1:1">
      <c r="A4742" s="42">
        <f t="shared" si="74"/>
        <v>4741</v>
      </c>
    </row>
    <row r="4743" spans="1:1">
      <c r="A4743" s="42">
        <f t="shared" si="74"/>
        <v>4742</v>
      </c>
    </row>
    <row r="4744" spans="1:1">
      <c r="A4744" s="42">
        <f t="shared" si="74"/>
        <v>4743</v>
      </c>
    </row>
    <row r="4745" spans="1:1">
      <c r="A4745" s="42">
        <f t="shared" si="74"/>
        <v>4744</v>
      </c>
    </row>
    <row r="4746" spans="1:1">
      <c r="A4746" s="42">
        <f t="shared" si="74"/>
        <v>4745</v>
      </c>
    </row>
    <row r="4747" spans="1:1">
      <c r="A4747" s="42">
        <f t="shared" si="74"/>
        <v>4746</v>
      </c>
    </row>
    <row r="4748" spans="1:1">
      <c r="A4748" s="42">
        <f t="shared" si="74"/>
        <v>4747</v>
      </c>
    </row>
    <row r="4749" spans="1:1">
      <c r="A4749" s="42">
        <f t="shared" si="74"/>
        <v>4748</v>
      </c>
    </row>
    <row r="4750" spans="1:1">
      <c r="A4750" s="42">
        <f t="shared" si="74"/>
        <v>4749</v>
      </c>
    </row>
    <row r="4751" spans="1:1">
      <c r="A4751" s="42">
        <f t="shared" si="74"/>
        <v>4750</v>
      </c>
    </row>
    <row r="4752" spans="1:1">
      <c r="A4752" s="42">
        <f t="shared" si="74"/>
        <v>4751</v>
      </c>
    </row>
    <row r="4753" spans="1:1">
      <c r="A4753" s="42">
        <f t="shared" si="74"/>
        <v>4752</v>
      </c>
    </row>
    <row r="4754" spans="1:1">
      <c r="A4754" s="42">
        <f t="shared" si="74"/>
        <v>4753</v>
      </c>
    </row>
    <row r="4755" spans="1:1">
      <c r="A4755" s="42">
        <f t="shared" si="74"/>
        <v>4754</v>
      </c>
    </row>
    <row r="4756" spans="1:1">
      <c r="A4756" s="42">
        <f t="shared" si="74"/>
        <v>4755</v>
      </c>
    </row>
    <row r="4757" spans="1:1">
      <c r="A4757" s="42">
        <f t="shared" si="74"/>
        <v>4756</v>
      </c>
    </row>
    <row r="4758" spans="1:1">
      <c r="A4758" s="42">
        <f t="shared" si="74"/>
        <v>4757</v>
      </c>
    </row>
    <row r="4759" spans="1:1">
      <c r="A4759" s="42">
        <f t="shared" si="74"/>
        <v>4758</v>
      </c>
    </row>
    <row r="4760" spans="1:1">
      <c r="A4760" s="42">
        <f t="shared" si="74"/>
        <v>4759</v>
      </c>
    </row>
    <row r="4761" spans="1:1">
      <c r="A4761" s="42">
        <f t="shared" si="74"/>
        <v>4760</v>
      </c>
    </row>
    <row r="4762" spans="1:1">
      <c r="A4762" s="42">
        <f t="shared" si="74"/>
        <v>4761</v>
      </c>
    </row>
    <row r="4763" spans="1:1">
      <c r="A4763" s="42">
        <f t="shared" si="74"/>
        <v>4762</v>
      </c>
    </row>
    <row r="4764" spans="1:1">
      <c r="A4764" s="42">
        <f t="shared" si="74"/>
        <v>4763</v>
      </c>
    </row>
    <row r="4765" spans="1:1">
      <c r="A4765" s="42">
        <f t="shared" si="74"/>
        <v>4764</v>
      </c>
    </row>
    <row r="4766" spans="1:1">
      <c r="A4766" s="42">
        <f t="shared" si="74"/>
        <v>4765</v>
      </c>
    </row>
    <row r="4767" spans="1:1">
      <c r="A4767" s="42">
        <f t="shared" si="74"/>
        <v>4766</v>
      </c>
    </row>
    <row r="4768" spans="1:1">
      <c r="A4768" s="42">
        <f t="shared" si="74"/>
        <v>4767</v>
      </c>
    </row>
    <row r="4769" spans="1:1">
      <c r="A4769" s="42">
        <f t="shared" si="74"/>
        <v>4768</v>
      </c>
    </row>
    <row r="4770" spans="1:1">
      <c r="A4770" s="42">
        <f t="shared" si="74"/>
        <v>4769</v>
      </c>
    </row>
    <row r="4771" spans="1:1">
      <c r="A4771" s="42">
        <f t="shared" si="74"/>
        <v>4770</v>
      </c>
    </row>
    <row r="4772" spans="1:1">
      <c r="A4772" s="42">
        <f t="shared" si="74"/>
        <v>4771</v>
      </c>
    </row>
    <row r="4773" spans="1:1">
      <c r="A4773" s="42">
        <f t="shared" si="74"/>
        <v>4772</v>
      </c>
    </row>
    <row r="4774" spans="1:1">
      <c r="A4774" s="42">
        <f t="shared" si="74"/>
        <v>4773</v>
      </c>
    </row>
    <row r="4775" spans="1:1">
      <c r="A4775" s="42">
        <f t="shared" si="74"/>
        <v>4774</v>
      </c>
    </row>
    <row r="4776" spans="1:1">
      <c r="A4776" s="42">
        <f t="shared" si="74"/>
        <v>4775</v>
      </c>
    </row>
    <row r="4777" spans="1:1">
      <c r="A4777" s="42">
        <f t="shared" si="74"/>
        <v>4776</v>
      </c>
    </row>
    <row r="4778" spans="1:1">
      <c r="A4778" s="42">
        <f t="shared" si="74"/>
        <v>4777</v>
      </c>
    </row>
    <row r="4779" spans="1:1">
      <c r="A4779" s="42">
        <f t="shared" si="74"/>
        <v>4778</v>
      </c>
    </row>
    <row r="4780" spans="1:1">
      <c r="A4780" s="42">
        <f t="shared" si="74"/>
        <v>4779</v>
      </c>
    </row>
    <row r="4781" spans="1:1">
      <c r="A4781" s="42">
        <f t="shared" si="74"/>
        <v>4780</v>
      </c>
    </row>
    <row r="4782" spans="1:1">
      <c r="A4782" s="42">
        <f t="shared" si="74"/>
        <v>4781</v>
      </c>
    </row>
    <row r="4783" spans="1:1">
      <c r="A4783" s="42">
        <f t="shared" si="74"/>
        <v>4782</v>
      </c>
    </row>
    <row r="4784" spans="1:1">
      <c r="A4784" s="42">
        <f t="shared" si="74"/>
        <v>4783</v>
      </c>
    </row>
    <row r="4785" spans="1:1">
      <c r="A4785" s="42">
        <f t="shared" si="74"/>
        <v>4784</v>
      </c>
    </row>
    <row r="4786" spans="1:1">
      <c r="A4786" s="42">
        <f t="shared" si="74"/>
        <v>4785</v>
      </c>
    </row>
    <row r="4787" spans="1:1">
      <c r="A4787" s="42">
        <f t="shared" si="74"/>
        <v>4786</v>
      </c>
    </row>
    <row r="4788" spans="1:1">
      <c r="A4788" s="42">
        <f t="shared" si="74"/>
        <v>4787</v>
      </c>
    </row>
    <row r="4789" spans="1:1">
      <c r="A4789" s="42">
        <f t="shared" si="74"/>
        <v>4788</v>
      </c>
    </row>
    <row r="4790" spans="1:1">
      <c r="A4790" s="42">
        <f t="shared" si="74"/>
        <v>4789</v>
      </c>
    </row>
    <row r="4791" spans="1:1">
      <c r="A4791" s="42">
        <f t="shared" si="74"/>
        <v>4790</v>
      </c>
    </row>
    <row r="4792" spans="1:1">
      <c r="A4792" s="42">
        <f t="shared" si="74"/>
        <v>4791</v>
      </c>
    </row>
    <row r="4793" spans="1:1">
      <c r="A4793" s="42">
        <f t="shared" si="74"/>
        <v>4792</v>
      </c>
    </row>
    <row r="4794" spans="1:1">
      <c r="A4794" s="42">
        <f t="shared" si="74"/>
        <v>4793</v>
      </c>
    </row>
    <row r="4795" spans="1:1">
      <c r="A4795" s="42">
        <f t="shared" si="74"/>
        <v>4794</v>
      </c>
    </row>
    <row r="4796" spans="1:1">
      <c r="A4796" s="42">
        <f t="shared" si="74"/>
        <v>4795</v>
      </c>
    </row>
    <row r="4797" spans="1:1">
      <c r="A4797" s="42">
        <f t="shared" si="74"/>
        <v>4796</v>
      </c>
    </row>
    <row r="4798" spans="1:1">
      <c r="A4798" s="42">
        <f t="shared" si="74"/>
        <v>4797</v>
      </c>
    </row>
    <row r="4799" spans="1:1">
      <c r="A4799" s="42">
        <f t="shared" si="74"/>
        <v>4798</v>
      </c>
    </row>
    <row r="4800" spans="1:1">
      <c r="A4800" s="42">
        <f t="shared" si="74"/>
        <v>4799</v>
      </c>
    </row>
    <row r="4801" spans="1:1">
      <c r="A4801" s="42">
        <f t="shared" si="74"/>
        <v>4800</v>
      </c>
    </row>
    <row r="4802" spans="1:1">
      <c r="A4802" s="42">
        <f t="shared" si="74"/>
        <v>4801</v>
      </c>
    </row>
    <row r="4803" spans="1:1">
      <c r="A4803" s="42">
        <f t="shared" ref="A4803:A4866" si="75">ROW()-1</f>
        <v>4802</v>
      </c>
    </row>
    <row r="4804" spans="1:1">
      <c r="A4804" s="42">
        <f t="shared" si="75"/>
        <v>4803</v>
      </c>
    </row>
    <row r="4805" spans="1:1">
      <c r="A4805" s="42">
        <f t="shared" si="75"/>
        <v>4804</v>
      </c>
    </row>
    <row r="4806" spans="1:1">
      <c r="A4806" s="42">
        <f t="shared" si="75"/>
        <v>4805</v>
      </c>
    </row>
    <row r="4807" spans="1:1">
      <c r="A4807" s="42">
        <f t="shared" si="75"/>
        <v>4806</v>
      </c>
    </row>
    <row r="4808" spans="1:1">
      <c r="A4808" s="42">
        <f t="shared" si="75"/>
        <v>4807</v>
      </c>
    </row>
    <row r="4809" spans="1:1">
      <c r="A4809" s="42">
        <f t="shared" si="75"/>
        <v>4808</v>
      </c>
    </row>
    <row r="4810" spans="1:1">
      <c r="A4810" s="42">
        <f t="shared" si="75"/>
        <v>4809</v>
      </c>
    </row>
    <row r="4811" spans="1:1">
      <c r="A4811" s="42">
        <f t="shared" si="75"/>
        <v>4810</v>
      </c>
    </row>
    <row r="4812" spans="1:1">
      <c r="A4812" s="42">
        <f t="shared" si="75"/>
        <v>4811</v>
      </c>
    </row>
    <row r="4813" spans="1:1">
      <c r="A4813" s="42">
        <f t="shared" si="75"/>
        <v>4812</v>
      </c>
    </row>
    <row r="4814" spans="1:1">
      <c r="A4814" s="42">
        <f t="shared" si="75"/>
        <v>4813</v>
      </c>
    </row>
    <row r="4815" spans="1:1">
      <c r="A4815" s="42">
        <f t="shared" si="75"/>
        <v>4814</v>
      </c>
    </row>
    <row r="4816" spans="1:1">
      <c r="A4816" s="42">
        <f t="shared" si="75"/>
        <v>4815</v>
      </c>
    </row>
    <row r="4817" spans="1:1">
      <c r="A4817" s="42">
        <f t="shared" si="75"/>
        <v>4816</v>
      </c>
    </row>
    <row r="4818" spans="1:1">
      <c r="A4818" s="42">
        <f t="shared" si="75"/>
        <v>4817</v>
      </c>
    </row>
    <row r="4819" spans="1:1">
      <c r="A4819" s="42">
        <f t="shared" si="75"/>
        <v>4818</v>
      </c>
    </row>
    <row r="4820" spans="1:1">
      <c r="A4820" s="42">
        <f t="shared" si="75"/>
        <v>4819</v>
      </c>
    </row>
    <row r="4821" spans="1:1">
      <c r="A4821" s="42">
        <f t="shared" si="75"/>
        <v>4820</v>
      </c>
    </row>
    <row r="4822" spans="1:1">
      <c r="A4822" s="42">
        <f t="shared" si="75"/>
        <v>4821</v>
      </c>
    </row>
    <row r="4823" spans="1:1">
      <c r="A4823" s="42">
        <f t="shared" si="75"/>
        <v>4822</v>
      </c>
    </row>
    <row r="4824" spans="1:1">
      <c r="A4824" s="42">
        <f t="shared" si="75"/>
        <v>4823</v>
      </c>
    </row>
    <row r="4825" spans="1:1">
      <c r="A4825" s="42">
        <f t="shared" si="75"/>
        <v>4824</v>
      </c>
    </row>
    <row r="4826" spans="1:1">
      <c r="A4826" s="42">
        <f t="shared" si="75"/>
        <v>4825</v>
      </c>
    </row>
    <row r="4827" spans="1:1">
      <c r="A4827" s="42">
        <f t="shared" si="75"/>
        <v>4826</v>
      </c>
    </row>
    <row r="4828" spans="1:1">
      <c r="A4828" s="42">
        <f t="shared" si="75"/>
        <v>4827</v>
      </c>
    </row>
    <row r="4829" spans="1:1">
      <c r="A4829" s="42">
        <f t="shared" si="75"/>
        <v>4828</v>
      </c>
    </row>
    <row r="4830" spans="1:1">
      <c r="A4830" s="42">
        <f t="shared" si="75"/>
        <v>4829</v>
      </c>
    </row>
    <row r="4831" spans="1:1">
      <c r="A4831" s="42">
        <f t="shared" si="75"/>
        <v>4830</v>
      </c>
    </row>
    <row r="4832" spans="1:1">
      <c r="A4832" s="42">
        <f t="shared" si="75"/>
        <v>4831</v>
      </c>
    </row>
    <row r="4833" spans="1:1">
      <c r="A4833" s="42">
        <f t="shared" si="75"/>
        <v>4832</v>
      </c>
    </row>
    <row r="4834" spans="1:1">
      <c r="A4834" s="42">
        <f t="shared" si="75"/>
        <v>4833</v>
      </c>
    </row>
    <row r="4835" spans="1:1">
      <c r="A4835" s="42">
        <f t="shared" si="75"/>
        <v>4834</v>
      </c>
    </row>
    <row r="4836" spans="1:1">
      <c r="A4836" s="42">
        <f t="shared" si="75"/>
        <v>4835</v>
      </c>
    </row>
    <row r="4837" spans="1:1">
      <c r="A4837" s="42">
        <f t="shared" si="75"/>
        <v>4836</v>
      </c>
    </row>
    <row r="4838" spans="1:1">
      <c r="A4838" s="42">
        <f t="shared" si="75"/>
        <v>4837</v>
      </c>
    </row>
    <row r="4839" spans="1:1">
      <c r="A4839" s="42">
        <f t="shared" si="75"/>
        <v>4838</v>
      </c>
    </row>
    <row r="4840" spans="1:1">
      <c r="A4840" s="42">
        <f t="shared" si="75"/>
        <v>4839</v>
      </c>
    </row>
    <row r="4841" spans="1:1">
      <c r="A4841" s="42">
        <f t="shared" si="75"/>
        <v>4840</v>
      </c>
    </row>
    <row r="4842" spans="1:1">
      <c r="A4842" s="42">
        <f t="shared" si="75"/>
        <v>4841</v>
      </c>
    </row>
    <row r="4843" spans="1:1">
      <c r="A4843" s="42">
        <f t="shared" si="75"/>
        <v>4842</v>
      </c>
    </row>
    <row r="4844" spans="1:1">
      <c r="A4844" s="42">
        <f t="shared" si="75"/>
        <v>4843</v>
      </c>
    </row>
    <row r="4845" spans="1:1">
      <c r="A4845" s="42">
        <f t="shared" si="75"/>
        <v>4844</v>
      </c>
    </row>
    <row r="4846" spans="1:1">
      <c r="A4846" s="42">
        <f t="shared" si="75"/>
        <v>4845</v>
      </c>
    </row>
    <row r="4847" spans="1:1">
      <c r="A4847" s="42">
        <f t="shared" si="75"/>
        <v>4846</v>
      </c>
    </row>
    <row r="4848" spans="1:1">
      <c r="A4848" s="42">
        <f t="shared" si="75"/>
        <v>4847</v>
      </c>
    </row>
    <row r="4849" spans="1:1">
      <c r="A4849" s="42">
        <f t="shared" si="75"/>
        <v>4848</v>
      </c>
    </row>
    <row r="4850" spans="1:1">
      <c r="A4850" s="42">
        <f t="shared" si="75"/>
        <v>4849</v>
      </c>
    </row>
    <row r="4851" spans="1:1">
      <c r="A4851" s="42">
        <f t="shared" si="75"/>
        <v>4850</v>
      </c>
    </row>
    <row r="4852" spans="1:1">
      <c r="A4852" s="42">
        <f t="shared" si="75"/>
        <v>4851</v>
      </c>
    </row>
    <row r="4853" spans="1:1">
      <c r="A4853" s="42">
        <f t="shared" si="75"/>
        <v>4852</v>
      </c>
    </row>
    <row r="4854" spans="1:1">
      <c r="A4854" s="42">
        <f t="shared" si="75"/>
        <v>4853</v>
      </c>
    </row>
    <row r="4855" spans="1:1">
      <c r="A4855" s="42">
        <f t="shared" si="75"/>
        <v>4854</v>
      </c>
    </row>
    <row r="4856" spans="1:1">
      <c r="A4856" s="42">
        <f t="shared" si="75"/>
        <v>4855</v>
      </c>
    </row>
    <row r="4857" spans="1:1">
      <c r="A4857" s="42">
        <f t="shared" si="75"/>
        <v>4856</v>
      </c>
    </row>
    <row r="4858" spans="1:1">
      <c r="A4858" s="42">
        <f t="shared" si="75"/>
        <v>4857</v>
      </c>
    </row>
    <row r="4859" spans="1:1">
      <c r="A4859" s="42">
        <f t="shared" si="75"/>
        <v>4858</v>
      </c>
    </row>
    <row r="4860" spans="1:1">
      <c r="A4860" s="42">
        <f t="shared" si="75"/>
        <v>4859</v>
      </c>
    </row>
    <row r="4861" spans="1:1">
      <c r="A4861" s="42">
        <f t="shared" si="75"/>
        <v>4860</v>
      </c>
    </row>
    <row r="4862" spans="1:1">
      <c r="A4862" s="42">
        <f t="shared" si="75"/>
        <v>4861</v>
      </c>
    </row>
    <row r="4863" spans="1:1">
      <c r="A4863" s="42">
        <f t="shared" si="75"/>
        <v>4862</v>
      </c>
    </row>
    <row r="4864" spans="1:1">
      <c r="A4864" s="42">
        <f t="shared" si="75"/>
        <v>4863</v>
      </c>
    </row>
    <row r="4865" spans="1:1">
      <c r="A4865" s="42">
        <f t="shared" si="75"/>
        <v>4864</v>
      </c>
    </row>
    <row r="4866" spans="1:1">
      <c r="A4866" s="42">
        <f t="shared" si="75"/>
        <v>4865</v>
      </c>
    </row>
    <row r="4867" spans="1:1">
      <c r="A4867" s="42">
        <f t="shared" ref="A4867:A4930" si="76">ROW()-1</f>
        <v>4866</v>
      </c>
    </row>
    <row r="4868" spans="1:1">
      <c r="A4868" s="42">
        <f t="shared" si="76"/>
        <v>4867</v>
      </c>
    </row>
    <row r="4869" spans="1:1">
      <c r="A4869" s="42">
        <f t="shared" si="76"/>
        <v>4868</v>
      </c>
    </row>
    <row r="4870" spans="1:1">
      <c r="A4870" s="42">
        <f t="shared" si="76"/>
        <v>4869</v>
      </c>
    </row>
    <row r="4871" spans="1:1">
      <c r="A4871" s="42">
        <f t="shared" si="76"/>
        <v>4870</v>
      </c>
    </row>
    <row r="4872" spans="1:1">
      <c r="A4872" s="42">
        <f t="shared" si="76"/>
        <v>4871</v>
      </c>
    </row>
    <row r="4873" spans="1:1">
      <c r="A4873" s="42">
        <f t="shared" si="76"/>
        <v>4872</v>
      </c>
    </row>
    <row r="4874" spans="1:1">
      <c r="A4874" s="42">
        <f t="shared" si="76"/>
        <v>4873</v>
      </c>
    </row>
    <row r="4875" spans="1:1">
      <c r="A4875" s="42">
        <f t="shared" si="76"/>
        <v>4874</v>
      </c>
    </row>
    <row r="4876" spans="1:1">
      <c r="A4876" s="42">
        <f t="shared" si="76"/>
        <v>4875</v>
      </c>
    </row>
    <row r="4877" spans="1:1">
      <c r="A4877" s="42">
        <f t="shared" si="76"/>
        <v>4876</v>
      </c>
    </row>
    <row r="4878" spans="1:1">
      <c r="A4878" s="42">
        <f t="shared" si="76"/>
        <v>4877</v>
      </c>
    </row>
    <row r="4879" spans="1:1">
      <c r="A4879" s="42">
        <f t="shared" si="76"/>
        <v>4878</v>
      </c>
    </row>
    <row r="4880" spans="1:1">
      <c r="A4880" s="42">
        <f t="shared" si="76"/>
        <v>4879</v>
      </c>
    </row>
    <row r="4881" spans="1:1">
      <c r="A4881" s="42">
        <f t="shared" si="76"/>
        <v>4880</v>
      </c>
    </row>
    <row r="4882" spans="1:1">
      <c r="A4882" s="42">
        <f t="shared" si="76"/>
        <v>4881</v>
      </c>
    </row>
    <row r="4883" spans="1:1">
      <c r="A4883" s="42">
        <f t="shared" si="76"/>
        <v>4882</v>
      </c>
    </row>
    <row r="4884" spans="1:1">
      <c r="A4884" s="42">
        <f t="shared" si="76"/>
        <v>4883</v>
      </c>
    </row>
    <row r="4885" spans="1:1">
      <c r="A4885" s="42">
        <f t="shared" si="76"/>
        <v>4884</v>
      </c>
    </row>
    <row r="4886" spans="1:1">
      <c r="A4886" s="42">
        <f t="shared" si="76"/>
        <v>4885</v>
      </c>
    </row>
    <row r="4887" spans="1:1">
      <c r="A4887" s="42">
        <f t="shared" si="76"/>
        <v>4886</v>
      </c>
    </row>
    <row r="4888" spans="1:1">
      <c r="A4888" s="42">
        <f t="shared" si="76"/>
        <v>4887</v>
      </c>
    </row>
    <row r="4889" spans="1:1">
      <c r="A4889" s="42">
        <f t="shared" si="76"/>
        <v>4888</v>
      </c>
    </row>
    <row r="4890" spans="1:1">
      <c r="A4890" s="42">
        <f t="shared" si="76"/>
        <v>4889</v>
      </c>
    </row>
    <row r="4891" spans="1:1">
      <c r="A4891" s="42">
        <f t="shared" si="76"/>
        <v>4890</v>
      </c>
    </row>
    <row r="4892" spans="1:1">
      <c r="A4892" s="42">
        <f t="shared" si="76"/>
        <v>4891</v>
      </c>
    </row>
    <row r="4893" spans="1:1">
      <c r="A4893" s="42">
        <f t="shared" si="76"/>
        <v>4892</v>
      </c>
    </row>
    <row r="4894" spans="1:1">
      <c r="A4894" s="42">
        <f t="shared" si="76"/>
        <v>4893</v>
      </c>
    </row>
    <row r="4895" spans="1:1">
      <c r="A4895" s="42">
        <f t="shared" si="76"/>
        <v>4894</v>
      </c>
    </row>
    <row r="4896" spans="1:1">
      <c r="A4896" s="42">
        <f t="shared" si="76"/>
        <v>4895</v>
      </c>
    </row>
    <row r="4897" spans="1:1">
      <c r="A4897" s="42">
        <f t="shared" si="76"/>
        <v>4896</v>
      </c>
    </row>
    <row r="4898" spans="1:1">
      <c r="A4898" s="42">
        <f t="shared" si="76"/>
        <v>4897</v>
      </c>
    </row>
    <row r="4899" spans="1:1">
      <c r="A4899" s="42">
        <f t="shared" si="76"/>
        <v>4898</v>
      </c>
    </row>
    <row r="4900" spans="1:1">
      <c r="A4900" s="42">
        <f t="shared" si="76"/>
        <v>4899</v>
      </c>
    </row>
    <row r="4901" spans="1:1">
      <c r="A4901" s="42">
        <f t="shared" si="76"/>
        <v>4900</v>
      </c>
    </row>
    <row r="4902" spans="1:1">
      <c r="A4902" s="42">
        <f t="shared" si="76"/>
        <v>4901</v>
      </c>
    </row>
    <row r="4903" spans="1:1">
      <c r="A4903" s="42">
        <f t="shared" si="76"/>
        <v>4902</v>
      </c>
    </row>
    <row r="4904" spans="1:1">
      <c r="A4904" s="42">
        <f t="shared" si="76"/>
        <v>4903</v>
      </c>
    </row>
    <row r="4905" spans="1:1">
      <c r="A4905" s="42">
        <f t="shared" si="76"/>
        <v>4904</v>
      </c>
    </row>
    <row r="4906" spans="1:1">
      <c r="A4906" s="42">
        <f t="shared" si="76"/>
        <v>4905</v>
      </c>
    </row>
    <row r="4907" spans="1:1">
      <c r="A4907" s="42">
        <f t="shared" si="76"/>
        <v>4906</v>
      </c>
    </row>
    <row r="4908" spans="1:1">
      <c r="A4908" s="42">
        <f t="shared" si="76"/>
        <v>4907</v>
      </c>
    </row>
    <row r="4909" spans="1:1">
      <c r="A4909" s="42">
        <f t="shared" si="76"/>
        <v>4908</v>
      </c>
    </row>
    <row r="4910" spans="1:1">
      <c r="A4910" s="42">
        <f t="shared" si="76"/>
        <v>4909</v>
      </c>
    </row>
    <row r="4911" spans="1:1">
      <c r="A4911" s="42">
        <f t="shared" si="76"/>
        <v>4910</v>
      </c>
    </row>
    <row r="4912" spans="1:1">
      <c r="A4912" s="42">
        <f t="shared" si="76"/>
        <v>4911</v>
      </c>
    </row>
    <row r="4913" spans="1:1">
      <c r="A4913" s="42">
        <f t="shared" si="76"/>
        <v>4912</v>
      </c>
    </row>
    <row r="4914" spans="1:1">
      <c r="A4914" s="42">
        <f t="shared" si="76"/>
        <v>4913</v>
      </c>
    </row>
    <row r="4915" spans="1:1">
      <c r="A4915" s="42">
        <f t="shared" si="76"/>
        <v>4914</v>
      </c>
    </row>
    <row r="4916" spans="1:1">
      <c r="A4916" s="42">
        <f t="shared" si="76"/>
        <v>4915</v>
      </c>
    </row>
    <row r="4917" spans="1:1">
      <c r="A4917" s="42">
        <f t="shared" si="76"/>
        <v>4916</v>
      </c>
    </row>
    <row r="4918" spans="1:1">
      <c r="A4918" s="42">
        <f t="shared" si="76"/>
        <v>4917</v>
      </c>
    </row>
    <row r="4919" spans="1:1">
      <c r="A4919" s="42">
        <f t="shared" si="76"/>
        <v>4918</v>
      </c>
    </row>
    <row r="4920" spans="1:1">
      <c r="A4920" s="42">
        <f t="shared" si="76"/>
        <v>4919</v>
      </c>
    </row>
    <row r="4921" spans="1:1">
      <c r="A4921" s="42">
        <f t="shared" si="76"/>
        <v>4920</v>
      </c>
    </row>
    <row r="4922" spans="1:1">
      <c r="A4922" s="42">
        <f t="shared" si="76"/>
        <v>4921</v>
      </c>
    </row>
    <row r="4923" spans="1:1">
      <c r="A4923" s="42">
        <f t="shared" si="76"/>
        <v>4922</v>
      </c>
    </row>
    <row r="4924" spans="1:1">
      <c r="A4924" s="42">
        <f t="shared" si="76"/>
        <v>4923</v>
      </c>
    </row>
    <row r="4925" spans="1:1">
      <c r="A4925" s="42">
        <f t="shared" si="76"/>
        <v>4924</v>
      </c>
    </row>
    <row r="4926" spans="1:1">
      <c r="A4926" s="42">
        <f t="shared" si="76"/>
        <v>4925</v>
      </c>
    </row>
    <row r="4927" spans="1:1">
      <c r="A4927" s="42">
        <f t="shared" si="76"/>
        <v>4926</v>
      </c>
    </row>
    <row r="4928" spans="1:1">
      <c r="A4928" s="42">
        <f t="shared" si="76"/>
        <v>4927</v>
      </c>
    </row>
    <row r="4929" spans="1:1">
      <c r="A4929" s="42">
        <f t="shared" si="76"/>
        <v>4928</v>
      </c>
    </row>
    <row r="4930" spans="1:1">
      <c r="A4930" s="42">
        <f t="shared" si="76"/>
        <v>4929</v>
      </c>
    </row>
    <row r="4931" spans="1:1">
      <c r="A4931" s="42">
        <f t="shared" ref="A4931:A4994" si="77">ROW()-1</f>
        <v>4930</v>
      </c>
    </row>
    <row r="4932" spans="1:1">
      <c r="A4932" s="42">
        <f t="shared" si="77"/>
        <v>4931</v>
      </c>
    </row>
    <row r="4933" spans="1:1">
      <c r="A4933" s="42">
        <f t="shared" si="77"/>
        <v>4932</v>
      </c>
    </row>
    <row r="4934" spans="1:1">
      <c r="A4934" s="42">
        <f t="shared" si="77"/>
        <v>4933</v>
      </c>
    </row>
    <row r="4935" spans="1:1">
      <c r="A4935" s="42">
        <f t="shared" si="77"/>
        <v>4934</v>
      </c>
    </row>
    <row r="4936" spans="1:1">
      <c r="A4936" s="42">
        <f t="shared" si="77"/>
        <v>4935</v>
      </c>
    </row>
    <row r="4937" spans="1:1">
      <c r="A4937" s="42">
        <f t="shared" si="77"/>
        <v>4936</v>
      </c>
    </row>
    <row r="4938" spans="1:1">
      <c r="A4938" s="42">
        <f t="shared" si="77"/>
        <v>4937</v>
      </c>
    </row>
    <row r="4939" spans="1:1">
      <c r="A4939" s="42">
        <f t="shared" si="77"/>
        <v>4938</v>
      </c>
    </row>
    <row r="4940" spans="1:1">
      <c r="A4940" s="42">
        <f t="shared" si="77"/>
        <v>4939</v>
      </c>
    </row>
    <row r="4941" spans="1:1">
      <c r="A4941" s="42">
        <f t="shared" si="77"/>
        <v>4940</v>
      </c>
    </row>
    <row r="4942" spans="1:1">
      <c r="A4942" s="42">
        <f t="shared" si="77"/>
        <v>4941</v>
      </c>
    </row>
    <row r="4943" spans="1:1">
      <c r="A4943" s="42">
        <f t="shared" si="77"/>
        <v>4942</v>
      </c>
    </row>
    <row r="4944" spans="1:1">
      <c r="A4944" s="42">
        <f t="shared" si="77"/>
        <v>4943</v>
      </c>
    </row>
    <row r="4945" spans="1:1">
      <c r="A4945" s="42">
        <f t="shared" si="77"/>
        <v>4944</v>
      </c>
    </row>
    <row r="4946" spans="1:1">
      <c r="A4946" s="42">
        <f t="shared" si="77"/>
        <v>4945</v>
      </c>
    </row>
    <row r="4947" spans="1:1">
      <c r="A4947" s="42">
        <f t="shared" si="77"/>
        <v>4946</v>
      </c>
    </row>
    <row r="4948" spans="1:1">
      <c r="A4948" s="42">
        <f t="shared" si="77"/>
        <v>4947</v>
      </c>
    </row>
    <row r="4949" spans="1:1">
      <c r="A4949" s="42">
        <f t="shared" si="77"/>
        <v>4948</v>
      </c>
    </row>
    <row r="4950" spans="1:1">
      <c r="A4950" s="42">
        <f t="shared" si="77"/>
        <v>4949</v>
      </c>
    </row>
    <row r="4951" spans="1:1">
      <c r="A4951" s="42">
        <f t="shared" si="77"/>
        <v>4950</v>
      </c>
    </row>
    <row r="4952" spans="1:1">
      <c r="A4952" s="42">
        <f t="shared" si="77"/>
        <v>4951</v>
      </c>
    </row>
    <row r="4953" spans="1:1">
      <c r="A4953" s="42">
        <f t="shared" si="77"/>
        <v>4952</v>
      </c>
    </row>
    <row r="4954" spans="1:1">
      <c r="A4954" s="42">
        <f t="shared" si="77"/>
        <v>4953</v>
      </c>
    </row>
    <row r="4955" spans="1:1">
      <c r="A4955" s="42">
        <f t="shared" si="77"/>
        <v>4954</v>
      </c>
    </row>
    <row r="4956" spans="1:1">
      <c r="A4956" s="42">
        <f t="shared" si="77"/>
        <v>4955</v>
      </c>
    </row>
    <row r="4957" spans="1:1">
      <c r="A4957" s="42">
        <f t="shared" si="77"/>
        <v>4956</v>
      </c>
    </row>
    <row r="4958" spans="1:1">
      <c r="A4958" s="42">
        <f t="shared" si="77"/>
        <v>4957</v>
      </c>
    </row>
    <row r="4959" spans="1:1">
      <c r="A4959" s="42">
        <f t="shared" si="77"/>
        <v>4958</v>
      </c>
    </row>
    <row r="4960" spans="1:1">
      <c r="A4960" s="42">
        <f t="shared" si="77"/>
        <v>4959</v>
      </c>
    </row>
    <row r="4961" spans="1:1">
      <c r="A4961" s="42">
        <f t="shared" si="77"/>
        <v>4960</v>
      </c>
    </row>
    <row r="4962" spans="1:1">
      <c r="A4962" s="42">
        <f t="shared" si="77"/>
        <v>4961</v>
      </c>
    </row>
    <row r="4963" spans="1:1">
      <c r="A4963" s="42">
        <f t="shared" si="77"/>
        <v>4962</v>
      </c>
    </row>
    <row r="4964" spans="1:1">
      <c r="A4964" s="42">
        <f t="shared" si="77"/>
        <v>4963</v>
      </c>
    </row>
    <row r="4965" spans="1:1">
      <c r="A4965" s="42">
        <f t="shared" si="77"/>
        <v>4964</v>
      </c>
    </row>
    <row r="4966" spans="1:1">
      <c r="A4966" s="42">
        <f t="shared" si="77"/>
        <v>4965</v>
      </c>
    </row>
    <row r="4967" spans="1:1">
      <c r="A4967" s="42">
        <f t="shared" si="77"/>
        <v>4966</v>
      </c>
    </row>
    <row r="4968" spans="1:1">
      <c r="A4968" s="42">
        <f t="shared" si="77"/>
        <v>4967</v>
      </c>
    </row>
    <row r="4969" spans="1:1">
      <c r="A4969" s="42">
        <f t="shared" si="77"/>
        <v>4968</v>
      </c>
    </row>
    <row r="4970" spans="1:1">
      <c r="A4970" s="42">
        <f t="shared" si="77"/>
        <v>4969</v>
      </c>
    </row>
    <row r="4971" spans="1:1">
      <c r="A4971" s="42">
        <f t="shared" si="77"/>
        <v>4970</v>
      </c>
    </row>
    <row r="4972" spans="1:1">
      <c r="A4972" s="42">
        <f t="shared" si="77"/>
        <v>4971</v>
      </c>
    </row>
    <row r="4973" spans="1:1">
      <c r="A4973" s="42">
        <f t="shared" si="77"/>
        <v>4972</v>
      </c>
    </row>
    <row r="4974" spans="1:1">
      <c r="A4974" s="42">
        <f t="shared" si="77"/>
        <v>4973</v>
      </c>
    </row>
    <row r="4975" spans="1:1">
      <c r="A4975" s="42">
        <f t="shared" si="77"/>
        <v>4974</v>
      </c>
    </row>
    <row r="4976" spans="1:1">
      <c r="A4976" s="42">
        <f t="shared" si="77"/>
        <v>4975</v>
      </c>
    </row>
    <row r="4977" spans="1:1">
      <c r="A4977" s="42">
        <f t="shared" si="77"/>
        <v>4976</v>
      </c>
    </row>
    <row r="4978" spans="1:1">
      <c r="A4978" s="42">
        <f t="shared" si="77"/>
        <v>4977</v>
      </c>
    </row>
    <row r="4979" spans="1:1">
      <c r="A4979" s="42">
        <f t="shared" si="77"/>
        <v>4978</v>
      </c>
    </row>
    <row r="4980" spans="1:1">
      <c r="A4980" s="42">
        <f t="shared" si="77"/>
        <v>4979</v>
      </c>
    </row>
    <row r="4981" spans="1:1">
      <c r="A4981" s="42">
        <f t="shared" si="77"/>
        <v>4980</v>
      </c>
    </row>
    <row r="4982" spans="1:1">
      <c r="A4982" s="42">
        <f t="shared" si="77"/>
        <v>4981</v>
      </c>
    </row>
    <row r="4983" spans="1:1">
      <c r="A4983" s="42">
        <f t="shared" si="77"/>
        <v>4982</v>
      </c>
    </row>
    <row r="4984" spans="1:1">
      <c r="A4984" s="42">
        <f t="shared" si="77"/>
        <v>4983</v>
      </c>
    </row>
    <row r="4985" spans="1:1">
      <c r="A4985" s="42">
        <f t="shared" si="77"/>
        <v>4984</v>
      </c>
    </row>
    <row r="4986" spans="1:1">
      <c r="A4986" s="42">
        <f t="shared" si="77"/>
        <v>4985</v>
      </c>
    </row>
    <row r="4987" spans="1:1">
      <c r="A4987" s="42">
        <f t="shared" si="77"/>
        <v>4986</v>
      </c>
    </row>
    <row r="4988" spans="1:1">
      <c r="A4988" s="42">
        <f t="shared" si="77"/>
        <v>4987</v>
      </c>
    </row>
    <row r="4989" spans="1:1">
      <c r="A4989" s="42">
        <f t="shared" si="77"/>
        <v>4988</v>
      </c>
    </row>
    <row r="4990" spans="1:1">
      <c r="A4990" s="42">
        <f t="shared" si="77"/>
        <v>4989</v>
      </c>
    </row>
    <row r="4991" spans="1:1">
      <c r="A4991" s="42">
        <f t="shared" si="77"/>
        <v>4990</v>
      </c>
    </row>
    <row r="4992" spans="1:1">
      <c r="A4992" s="42">
        <f t="shared" si="77"/>
        <v>4991</v>
      </c>
    </row>
    <row r="4993" spans="1:1">
      <c r="A4993" s="42">
        <f t="shared" si="77"/>
        <v>4992</v>
      </c>
    </row>
    <row r="4994" spans="1:1">
      <c r="A4994" s="42">
        <f t="shared" si="77"/>
        <v>4993</v>
      </c>
    </row>
    <row r="4995" spans="1:1">
      <c r="A4995" s="42">
        <f t="shared" ref="A4995:A5001" si="78">ROW()-1</f>
        <v>4994</v>
      </c>
    </row>
    <row r="4996" spans="1:1">
      <c r="A4996" s="42">
        <f t="shared" si="78"/>
        <v>4995</v>
      </c>
    </row>
    <row r="4997" spans="1:1">
      <c r="A4997" s="42">
        <f t="shared" si="78"/>
        <v>4996</v>
      </c>
    </row>
    <row r="4998" spans="1:1">
      <c r="A4998" s="42">
        <f t="shared" si="78"/>
        <v>4997</v>
      </c>
    </row>
    <row r="4999" spans="1:1">
      <c r="A4999" s="42">
        <f t="shared" si="78"/>
        <v>4998</v>
      </c>
    </row>
    <row r="5000" spans="1:1">
      <c r="A5000" s="42">
        <f t="shared" si="78"/>
        <v>4999</v>
      </c>
    </row>
    <row r="5001" spans="1:1">
      <c r="A5001" s="42">
        <f t="shared" si="78"/>
        <v>5000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</vt:i4>
      </vt:variant>
    </vt:vector>
  </HeadingPairs>
  <TitlesOfParts>
    <vt:vector size="16" baseType="lpstr">
      <vt:lpstr>账账核对</vt:lpstr>
      <vt:lpstr>校对表</vt:lpstr>
      <vt:lpstr>科目余额表</vt:lpstr>
      <vt:lpstr>序时账</vt:lpstr>
      <vt:lpstr>试算平衡表</vt:lpstr>
      <vt:lpstr>调整目录</vt:lpstr>
      <vt:lpstr>附注自动计算</vt:lpstr>
      <vt:lpstr>附注自动列示</vt:lpstr>
      <vt:lpstr>往来抵消检查</vt:lpstr>
      <vt:lpstr>税费测算</vt:lpstr>
      <vt:lpstr>现金流测算</vt:lpstr>
      <vt:lpstr>现金流数据聚合</vt:lpstr>
      <vt:lpstr>凭证抽查</vt:lpstr>
      <vt:lpstr>往来项目数据聚合</vt:lpstr>
      <vt:lpstr>序时账采集</vt:lpstr>
      <vt:lpstr>现金流测算!Print_Area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t58644</cp:lastModifiedBy>
  <dcterms:created xsi:type="dcterms:W3CDTF">2026-03-18T07:22:00Z</dcterms:created>
  <dcterms:modified xsi:type="dcterms:W3CDTF">2026-06-18T15:40:17Z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F3DB32CDCB294D9585AD7B5D354C005E_11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